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heme/themeOverride10.xml" ContentType="application/vnd.openxmlformats-officedocument.themeOverrid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theme/themeOverride11.xml" ContentType="application/vnd.openxmlformats-officedocument.themeOverride+xml"/>
  <Override PartName="/xl/charts/chart16.xml" ContentType="application/vnd.openxmlformats-officedocument.drawingml.chart+xml"/>
  <Override PartName="/xl/theme/themeOverride12.xml" ContentType="application/vnd.openxmlformats-officedocument.themeOverride+xml"/>
  <Override PartName="/xl/charts/chart17.xml" ContentType="application/vnd.openxmlformats-officedocument.drawingml.chart+xml"/>
  <Override PartName="/xl/theme/themeOverride13.xml" ContentType="application/vnd.openxmlformats-officedocument.themeOverride+xml"/>
  <Override PartName="/xl/charts/chart18.xml" ContentType="application/vnd.openxmlformats-officedocument.drawingml.chart+xml"/>
  <Override PartName="/xl/theme/themeOverride14.xml" ContentType="application/vnd.openxmlformats-officedocument.themeOverrid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4.xml" ContentType="application/vnd.openxmlformats-officedocument.drawing+xml"/>
  <Override PartName="/xl/charts/chart42.xml" ContentType="application/vnd.openxmlformats-officedocument.drawingml.chart+xml"/>
  <Override PartName="/xl/theme/themeOverride16.xml" ContentType="application/vnd.openxmlformats-officedocument.themeOverride+xml"/>
  <Override PartName="/xl/charts/chart43.xml" ContentType="application/vnd.openxmlformats-officedocument.drawingml.chart+xml"/>
  <Override PartName="/xl/theme/themeOverride17.xml" ContentType="application/vnd.openxmlformats-officedocument.themeOverride+xml"/>
  <Override PartName="/xl/charts/chart44.xml" ContentType="application/vnd.openxmlformats-officedocument.drawingml.chart+xml"/>
  <Override PartName="/xl/theme/themeOverride18.xml" ContentType="application/vnd.openxmlformats-officedocument.themeOverride+xml"/>
  <Override PartName="/xl/charts/chart45.xml" ContentType="application/vnd.openxmlformats-officedocument.drawingml.chart+xml"/>
  <Override PartName="/xl/theme/themeOverride19.xml" ContentType="application/vnd.openxmlformats-officedocument.themeOverride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theme/themeOverride20.xml" ContentType="application/vnd.openxmlformats-officedocument.themeOverride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theme/themeOverride21.xml" ContentType="application/vnd.openxmlformats-officedocument.themeOverride+xml"/>
  <Override PartName="/xl/charts/chart70.xml" ContentType="application/vnd.openxmlformats-officedocument.drawingml.chart+xml"/>
  <Override PartName="/xl/theme/themeOverride22.xml" ContentType="application/vnd.openxmlformats-officedocument.themeOverride+xml"/>
  <Override PartName="/xl/charts/chart71.xml" ContentType="application/vnd.openxmlformats-officedocument.drawingml.chart+xml"/>
  <Override PartName="/xl/theme/themeOverride23.xml" ContentType="application/vnd.openxmlformats-officedocument.themeOverride+xml"/>
  <Override PartName="/xl/charts/chart72.xml" ContentType="application/vnd.openxmlformats-officedocument.drawingml.chart+xml"/>
  <Override PartName="/xl/theme/themeOverride24.xml" ContentType="application/vnd.openxmlformats-officedocument.themeOverride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theme/themeOverride25.xml" ContentType="application/vnd.openxmlformats-officedocument.themeOverride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6.xml" ContentType="application/vnd.openxmlformats-officedocument.drawing+xml"/>
  <Override PartName="/xl/charts/chart96.xml" ContentType="application/vnd.openxmlformats-officedocument.drawingml.chart+xml"/>
  <Override PartName="/xl/theme/themeOverride26.xml" ContentType="application/vnd.openxmlformats-officedocument.themeOverride+xml"/>
  <Override PartName="/xl/charts/chart97.xml" ContentType="application/vnd.openxmlformats-officedocument.drawingml.chart+xml"/>
  <Override PartName="/xl/theme/themeOverride27.xml" ContentType="application/vnd.openxmlformats-officedocument.themeOverride+xml"/>
  <Override PartName="/xl/charts/chart98.xml" ContentType="application/vnd.openxmlformats-officedocument.drawingml.chart+xml"/>
  <Override PartName="/xl/theme/themeOverride28.xml" ContentType="application/vnd.openxmlformats-officedocument.themeOverride+xml"/>
  <Override PartName="/xl/charts/chart99.xml" ContentType="application/vnd.openxmlformats-officedocument.drawingml.chart+xml"/>
  <Override PartName="/xl/theme/themeOverride29.xml" ContentType="application/vnd.openxmlformats-officedocument.themeOverride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theme/themeOverride30.xml" ContentType="application/vnd.openxmlformats-officedocument.themeOverride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7.xml" ContentType="application/vnd.openxmlformats-officedocument.drawing+xml"/>
  <Override PartName="/xl/charts/chart123.xml" ContentType="application/vnd.openxmlformats-officedocument.drawingml.chart+xml"/>
  <Override PartName="/xl/theme/themeOverride31.xml" ContentType="application/vnd.openxmlformats-officedocument.themeOverride+xml"/>
  <Override PartName="/xl/charts/chart124.xml" ContentType="application/vnd.openxmlformats-officedocument.drawingml.chart+xml"/>
  <Override PartName="/xl/theme/themeOverride32.xml" ContentType="application/vnd.openxmlformats-officedocument.themeOverride+xml"/>
  <Override PartName="/xl/charts/chart125.xml" ContentType="application/vnd.openxmlformats-officedocument.drawingml.chart+xml"/>
  <Override PartName="/xl/theme/themeOverride33.xml" ContentType="application/vnd.openxmlformats-officedocument.themeOverride+xml"/>
  <Override PartName="/xl/charts/chart126.xml" ContentType="application/vnd.openxmlformats-officedocument.drawingml.chart+xml"/>
  <Override PartName="/xl/theme/themeOverride34.xml" ContentType="application/vnd.openxmlformats-officedocument.themeOverride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theme/themeOverride35.xml" ContentType="application/vnd.openxmlformats-officedocument.themeOverride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151.xml" ContentType="application/vnd.openxmlformats-officedocument.drawingml.chart+xml"/>
  <Override PartName="/xl/theme/themeOverride36.xml" ContentType="application/vnd.openxmlformats-officedocument.themeOverride+xml"/>
  <Override PartName="/xl/charts/chart152.xml" ContentType="application/vnd.openxmlformats-officedocument.drawingml.chart+xml"/>
  <Override PartName="/xl/theme/themeOverride37.xml" ContentType="application/vnd.openxmlformats-officedocument.themeOverride+xml"/>
  <Override PartName="/xl/charts/chart153.xml" ContentType="application/vnd.openxmlformats-officedocument.drawingml.chart+xml"/>
  <Override PartName="/xl/theme/themeOverride38.xml" ContentType="application/vnd.openxmlformats-officedocument.themeOverride+xml"/>
  <Override PartName="/xl/charts/chart154.xml" ContentType="application/vnd.openxmlformats-officedocument.drawingml.chart+xml"/>
  <Override PartName="/xl/theme/themeOverride39.xml" ContentType="application/vnd.openxmlformats-officedocument.themeOverride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theme/themeOverride40.xml" ContentType="application/vnd.openxmlformats-officedocument.themeOverride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charts/chart179.xml" ContentType="application/vnd.openxmlformats-officedocument.drawingml.chart+xml"/>
  <Override PartName="/xl/theme/themeOverride41.xml" ContentType="application/vnd.openxmlformats-officedocument.themeOverride+xml"/>
  <Override PartName="/xl/charts/chart180.xml" ContentType="application/vnd.openxmlformats-officedocument.drawingml.chart+xml"/>
  <Override PartName="/xl/theme/themeOverride42.xml" ContentType="application/vnd.openxmlformats-officedocument.themeOverride+xml"/>
  <Override PartName="/xl/charts/chart181.xml" ContentType="application/vnd.openxmlformats-officedocument.drawingml.chart+xml"/>
  <Override PartName="/xl/theme/themeOverride43.xml" ContentType="application/vnd.openxmlformats-officedocument.themeOverride+xml"/>
  <Override PartName="/xl/charts/chart182.xml" ContentType="application/vnd.openxmlformats-officedocument.drawingml.chart+xml"/>
  <Override PartName="/xl/theme/themeOverride44.xml" ContentType="application/vnd.openxmlformats-officedocument.themeOverride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5.xml" ContentType="application/vnd.openxmlformats-officedocument.drawingml.chart+xml"/>
  <Override PartName="/xl/theme/themeOverride45.xml" ContentType="application/vnd.openxmlformats-officedocument.themeOverride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+xml"/>
  <Override PartName="/xl/charts/chart207.xml" ContentType="application/vnd.openxmlformats-officedocument.drawingml.chart+xml"/>
  <Override PartName="/xl/theme/themeOverride46.xml" ContentType="application/vnd.openxmlformats-officedocument.themeOverride+xml"/>
  <Override PartName="/xl/charts/chart208.xml" ContentType="application/vnd.openxmlformats-officedocument.drawingml.chart+xml"/>
  <Override PartName="/xl/theme/themeOverride47.xml" ContentType="application/vnd.openxmlformats-officedocument.themeOverride+xml"/>
  <Override PartName="/xl/charts/chart209.xml" ContentType="application/vnd.openxmlformats-officedocument.drawingml.chart+xml"/>
  <Override PartName="/xl/theme/themeOverride48.xml" ContentType="application/vnd.openxmlformats-officedocument.themeOverride+xml"/>
  <Override PartName="/xl/charts/chart210.xml" ContentType="application/vnd.openxmlformats-officedocument.drawingml.chart+xml"/>
  <Override PartName="/xl/theme/themeOverride49.xml" ContentType="application/vnd.openxmlformats-officedocument.themeOverride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13.xml" ContentType="application/vnd.openxmlformats-officedocument.drawingml.chart+xml"/>
  <Override PartName="/xl/theme/themeOverride50.xml" ContentType="application/vnd.openxmlformats-officedocument.themeOverride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3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236.xml" ContentType="application/vnd.openxmlformats-officedocument.drawingml.chart+xml"/>
  <Override PartName="/xl/theme/themeOverride51.xml" ContentType="application/vnd.openxmlformats-officedocument.themeOverride+xml"/>
  <Override PartName="/xl/charts/chart237.xml" ContentType="application/vnd.openxmlformats-officedocument.drawingml.chart+xml"/>
  <Override PartName="/xl/theme/themeOverride52.xml" ContentType="application/vnd.openxmlformats-officedocument.themeOverride+xml"/>
  <Override PartName="/xl/charts/chart238.xml" ContentType="application/vnd.openxmlformats-officedocument.drawingml.chart+xml"/>
  <Override PartName="/xl/theme/themeOverride53.xml" ContentType="application/vnd.openxmlformats-officedocument.themeOverride+xml"/>
  <Override PartName="/xl/charts/chart239.xml" ContentType="application/vnd.openxmlformats-officedocument.drawingml.chart+xml"/>
  <Override PartName="/xl/theme/themeOverride54.xml" ContentType="application/vnd.openxmlformats-officedocument.themeOverride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theme/themeOverride55.xml" ContentType="application/vnd.openxmlformats-officedocument.themeOverride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264.xml" ContentType="application/vnd.openxmlformats-officedocument.drawingml.chart+xml"/>
  <Override PartName="/xl/theme/themeOverride56.xml" ContentType="application/vnd.openxmlformats-officedocument.themeOverride+xml"/>
  <Override PartName="/xl/charts/chart265.xml" ContentType="application/vnd.openxmlformats-officedocument.drawingml.chart+xml"/>
  <Override PartName="/xl/theme/themeOverride57.xml" ContentType="application/vnd.openxmlformats-officedocument.themeOverride+xml"/>
  <Override PartName="/xl/charts/chart266.xml" ContentType="application/vnd.openxmlformats-officedocument.drawingml.chart+xml"/>
  <Override PartName="/xl/theme/themeOverride58.xml" ContentType="application/vnd.openxmlformats-officedocument.themeOverride+xml"/>
  <Override PartName="/xl/charts/chart267.xml" ContentType="application/vnd.openxmlformats-officedocument.drawingml.chart+xml"/>
  <Override PartName="/xl/theme/themeOverride59.xml" ContentType="application/vnd.openxmlformats-officedocument.themeOverride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theme/themeOverride60.xml" ContentType="application/vnd.openxmlformats-officedocument.themeOverride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29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esktop\"/>
    </mc:Choice>
  </mc:AlternateContent>
  <bookViews>
    <workbookView xWindow="0" yWindow="0" windowWidth="21570" windowHeight="8085" tabRatio="641" firstSheet="7" activeTab="9"/>
  </bookViews>
  <sheets>
    <sheet name="% avg per gram Ac-225" sheetId="2" r:id="rId1"/>
    <sheet name="% avg per gram Ac-227" sheetId="3" r:id="rId2"/>
    <sheet name="Ac-225 Dose 20 nCi Theo" sheetId="6" r:id="rId3"/>
    <sheet name="Ac-227 Dose 20 nCi Theo" sheetId="7" r:id="rId4"/>
    <sheet name="Ac-225 Dose 20 nCi decay" sheetId="8" r:id="rId5"/>
    <sheet name="Ac-227 Dose 20 nCi decay" sheetId="10" r:id="rId6"/>
    <sheet name="Ac-225 Dose 20 nCi decay cmprt" sheetId="11" r:id="rId7"/>
    <sheet name="Ac-227 Dose 20 nCi decay cmprt" sheetId="12" r:id="rId8"/>
    <sheet name="Ac225 Dose 200 nCi EstimateMeth" sheetId="13" r:id="rId9"/>
    <sheet name="Ac225 Dose 200 nCi R power" sheetId="18" r:id="rId10"/>
    <sheet name="Ac227 Dose 20 nCi decay to mess" sheetId="17" r:id="rId11"/>
    <sheet name="Ac227 Dose 20 nCi decay actual" sheetId="14" r:id="rId12"/>
    <sheet name="Comparison" sheetId="9" r:id="rId13"/>
  </sheets>
  <externalReferences>
    <externalReference r:id="rId14"/>
    <externalReference r:id="rId15"/>
  </externalReferenc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475" i="18" l="1"/>
  <c r="AK475" i="18"/>
  <c r="AJ475" i="18"/>
  <c r="AI475" i="18"/>
  <c r="AI476" i="18" s="1"/>
  <c r="AI477" i="18" s="1"/>
  <c r="AI478" i="18" s="1"/>
  <c r="AI479" i="18" s="1"/>
  <c r="AI480" i="18" s="1"/>
  <c r="AI481" i="18" s="1"/>
  <c r="AI482" i="18" s="1"/>
  <c r="AI483" i="18" s="1"/>
  <c r="AI484" i="18" s="1"/>
  <c r="AI485" i="18" s="1"/>
  <c r="AI486" i="18" s="1"/>
  <c r="AI487" i="18" s="1"/>
  <c r="AI488" i="18" s="1"/>
  <c r="AI489" i="18" s="1"/>
  <c r="AI490" i="18" s="1"/>
  <c r="AI491" i="18" s="1"/>
  <c r="AI492" i="18" s="1"/>
  <c r="AI493" i="18" s="1"/>
  <c r="AI494" i="18" s="1"/>
  <c r="AI495" i="18" s="1"/>
  <c r="AI496" i="18" s="1"/>
  <c r="AI497" i="18" s="1"/>
  <c r="AI498" i="18" s="1"/>
  <c r="AI499" i="18" s="1"/>
  <c r="AI500" i="18" s="1"/>
  <c r="AI501" i="18" s="1"/>
  <c r="AI502" i="18" s="1"/>
  <c r="AI503" i="18" s="1"/>
  <c r="AI504" i="18" s="1"/>
  <c r="AI505" i="18" s="1"/>
  <c r="AI506" i="18" s="1"/>
  <c r="AI507" i="18" s="1"/>
  <c r="AI508" i="18" s="1"/>
  <c r="AI509" i="18" s="1"/>
  <c r="AI510" i="18" s="1"/>
  <c r="AI511" i="18" s="1"/>
  <c r="AI512" i="18" s="1"/>
  <c r="AI513" i="18" s="1"/>
  <c r="AI514" i="18" s="1"/>
  <c r="AI515" i="18" s="1"/>
  <c r="AI516" i="18" s="1"/>
  <c r="AI517" i="18" s="1"/>
  <c r="AI518" i="18" s="1"/>
  <c r="AI519" i="18" s="1"/>
  <c r="AI520" i="18" s="1"/>
  <c r="AI521" i="18" s="1"/>
  <c r="AI522" i="18" s="1"/>
  <c r="AI523" i="18" s="1"/>
  <c r="AI524" i="18" s="1"/>
  <c r="AI525" i="18" s="1"/>
  <c r="AI526" i="18" s="1"/>
  <c r="AI527" i="18" s="1"/>
  <c r="AI528" i="18" s="1"/>
  <c r="AI529" i="18" s="1"/>
  <c r="AI530" i="18" s="1"/>
  <c r="AI531" i="18" s="1"/>
  <c r="AI532" i="18" s="1"/>
  <c r="AI533" i="18" s="1"/>
  <c r="AI534" i="18" s="1"/>
  <c r="AI535" i="18" s="1"/>
  <c r="AI536" i="18" s="1"/>
  <c r="AI537" i="18" s="1"/>
  <c r="AI538" i="18" s="1"/>
  <c r="AI539" i="18" s="1"/>
  <c r="AI540" i="18" s="1"/>
  <c r="AI541" i="18" s="1"/>
  <c r="AI542" i="18" s="1"/>
  <c r="AI543" i="18" s="1"/>
  <c r="AI544" i="18" s="1"/>
  <c r="AI545" i="18" s="1"/>
  <c r="AI546" i="18" s="1"/>
  <c r="AI547" i="18" s="1"/>
  <c r="AI548" i="18" s="1"/>
  <c r="AI549" i="18" s="1"/>
  <c r="AI550" i="18" s="1"/>
  <c r="AI551" i="18" s="1"/>
  <c r="AI552" i="18" s="1"/>
  <c r="AI553" i="18" s="1"/>
  <c r="AI554" i="18" s="1"/>
  <c r="AI555" i="18" s="1"/>
  <c r="AH475" i="18"/>
  <c r="AG475" i="18"/>
  <c r="AF475" i="18"/>
  <c r="AE475" i="18"/>
  <c r="AE476" i="18" s="1"/>
  <c r="AE477" i="18" s="1"/>
  <c r="AE478" i="18" s="1"/>
  <c r="AE479" i="18" s="1"/>
  <c r="AE480" i="18" s="1"/>
  <c r="AE481" i="18" s="1"/>
  <c r="AE482" i="18" s="1"/>
  <c r="AE483" i="18" s="1"/>
  <c r="AE484" i="18" s="1"/>
  <c r="AE485" i="18" s="1"/>
  <c r="AE486" i="18" s="1"/>
  <c r="AE487" i="18" s="1"/>
  <c r="AE488" i="18" s="1"/>
  <c r="AE489" i="18" s="1"/>
  <c r="AE490" i="18" s="1"/>
  <c r="AE491" i="18" s="1"/>
  <c r="AE492" i="18" s="1"/>
  <c r="AE493" i="18" s="1"/>
  <c r="AE494" i="18" s="1"/>
  <c r="AE495" i="18" s="1"/>
  <c r="AE496" i="18" s="1"/>
  <c r="AE497" i="18" s="1"/>
  <c r="AE498" i="18" s="1"/>
  <c r="AE499" i="18" s="1"/>
  <c r="AE500" i="18" s="1"/>
  <c r="AE501" i="18" s="1"/>
  <c r="AE502" i="18" s="1"/>
  <c r="AE503" i="18" s="1"/>
  <c r="AE504" i="18" s="1"/>
  <c r="AE505" i="18" s="1"/>
  <c r="AE506" i="18" s="1"/>
  <c r="AE507" i="18" s="1"/>
  <c r="AE508" i="18" s="1"/>
  <c r="AE509" i="18" s="1"/>
  <c r="AE510" i="18" s="1"/>
  <c r="AE511" i="18" s="1"/>
  <c r="AE512" i="18" s="1"/>
  <c r="AE513" i="18" s="1"/>
  <c r="AE514" i="18" s="1"/>
  <c r="AE515" i="18" s="1"/>
  <c r="AE516" i="18" s="1"/>
  <c r="AE517" i="18" s="1"/>
  <c r="AE518" i="18" s="1"/>
  <c r="AE519" i="18" s="1"/>
  <c r="AE520" i="18" s="1"/>
  <c r="AE521" i="18" s="1"/>
  <c r="AE522" i="18" s="1"/>
  <c r="AE523" i="18" s="1"/>
  <c r="AE524" i="18" s="1"/>
  <c r="AE525" i="18" s="1"/>
  <c r="AE526" i="18" s="1"/>
  <c r="AE527" i="18" s="1"/>
  <c r="AE528" i="18" s="1"/>
  <c r="AE529" i="18" s="1"/>
  <c r="AE530" i="18" s="1"/>
  <c r="AE531" i="18" s="1"/>
  <c r="AE532" i="18" s="1"/>
  <c r="AE533" i="18" s="1"/>
  <c r="AE534" i="18" s="1"/>
  <c r="AE535" i="18" s="1"/>
  <c r="AE536" i="18" s="1"/>
  <c r="AE537" i="18" s="1"/>
  <c r="AE538" i="18" s="1"/>
  <c r="AE539" i="18" s="1"/>
  <c r="AE540" i="18" s="1"/>
  <c r="AE541" i="18" s="1"/>
  <c r="AE542" i="18" s="1"/>
  <c r="AE543" i="18" s="1"/>
  <c r="AE544" i="18" s="1"/>
  <c r="AE545" i="18" s="1"/>
  <c r="AE546" i="18" s="1"/>
  <c r="AE547" i="18" s="1"/>
  <c r="AE548" i="18" s="1"/>
  <c r="AE549" i="18" s="1"/>
  <c r="AE550" i="18" s="1"/>
  <c r="AE551" i="18" s="1"/>
  <c r="AE552" i="18" s="1"/>
  <c r="AE553" i="18" s="1"/>
  <c r="AE554" i="18" s="1"/>
  <c r="AE555" i="18" s="1"/>
  <c r="AD475" i="18"/>
  <c r="AC475" i="18"/>
  <c r="R475" i="18"/>
  <c r="S475" i="18"/>
  <c r="T475" i="18"/>
  <c r="U475" i="18"/>
  <c r="V475" i="18"/>
  <c r="W475" i="18"/>
  <c r="X475" i="18"/>
  <c r="Y475" i="18"/>
  <c r="Y476" i="18" s="1"/>
  <c r="Y477" i="18" s="1"/>
  <c r="Y478" i="18" s="1"/>
  <c r="Y479" i="18" s="1"/>
  <c r="Y480" i="18" s="1"/>
  <c r="Y481" i="18" s="1"/>
  <c r="Y482" i="18" s="1"/>
  <c r="Y483" i="18" s="1"/>
  <c r="Y484" i="18" s="1"/>
  <c r="Y485" i="18" s="1"/>
  <c r="Y486" i="18" s="1"/>
  <c r="Y487" i="18" s="1"/>
  <c r="Y488" i="18" s="1"/>
  <c r="Y489" i="18" s="1"/>
  <c r="Y490" i="18" s="1"/>
  <c r="Y491" i="18" s="1"/>
  <c r="Y492" i="18" s="1"/>
  <c r="Y493" i="18" s="1"/>
  <c r="Y494" i="18" s="1"/>
  <c r="Y495" i="18" s="1"/>
  <c r="Y496" i="18" s="1"/>
  <c r="Y497" i="18" s="1"/>
  <c r="Y498" i="18" s="1"/>
  <c r="Y499" i="18" s="1"/>
  <c r="Y500" i="18" s="1"/>
  <c r="Y501" i="18" s="1"/>
  <c r="Y502" i="18" s="1"/>
  <c r="Y503" i="18" s="1"/>
  <c r="Y504" i="18" s="1"/>
  <c r="Y505" i="18" s="1"/>
  <c r="Y506" i="18" s="1"/>
  <c r="Y507" i="18" s="1"/>
  <c r="Y508" i="18" s="1"/>
  <c r="Y509" i="18" s="1"/>
  <c r="Y510" i="18" s="1"/>
  <c r="Y511" i="18" s="1"/>
  <c r="Y512" i="18" s="1"/>
  <c r="Y513" i="18" s="1"/>
  <c r="Y514" i="18" s="1"/>
  <c r="Y515" i="18" s="1"/>
  <c r="Y516" i="18" s="1"/>
  <c r="Y517" i="18" s="1"/>
  <c r="Y518" i="18" s="1"/>
  <c r="Y519" i="18" s="1"/>
  <c r="Y520" i="18" s="1"/>
  <c r="Y521" i="18" s="1"/>
  <c r="Y522" i="18" s="1"/>
  <c r="Y523" i="18" s="1"/>
  <c r="Y524" i="18" s="1"/>
  <c r="Y525" i="18" s="1"/>
  <c r="Y526" i="18" s="1"/>
  <c r="Y527" i="18" s="1"/>
  <c r="Y528" i="18" s="1"/>
  <c r="Y529" i="18" s="1"/>
  <c r="Y530" i="18" s="1"/>
  <c r="Y531" i="18" s="1"/>
  <c r="Y532" i="18" s="1"/>
  <c r="Y533" i="18" s="1"/>
  <c r="Y534" i="18" s="1"/>
  <c r="Y535" i="18" s="1"/>
  <c r="Y536" i="18" s="1"/>
  <c r="Y537" i="18" s="1"/>
  <c r="Y538" i="18" s="1"/>
  <c r="Y539" i="18" s="1"/>
  <c r="Y540" i="18" s="1"/>
  <c r="Y541" i="18" s="1"/>
  <c r="Y542" i="18" s="1"/>
  <c r="Y543" i="18" s="1"/>
  <c r="Y544" i="18" s="1"/>
  <c r="Y545" i="18" s="1"/>
  <c r="Y546" i="18" s="1"/>
  <c r="Y547" i="18" s="1"/>
  <c r="Y548" i="18" s="1"/>
  <c r="Y549" i="18" s="1"/>
  <c r="Y550" i="18" s="1"/>
  <c r="Y551" i="18" s="1"/>
  <c r="Y552" i="18" s="1"/>
  <c r="Y553" i="18" s="1"/>
  <c r="Y554" i="18" s="1"/>
  <c r="Y555" i="18" s="1"/>
  <c r="Z475" i="18"/>
  <c r="AL477" i="18"/>
  <c r="AL478" i="18" s="1"/>
  <c r="AL479" i="18" s="1"/>
  <c r="AL480" i="18" s="1"/>
  <c r="AL481" i="18" s="1"/>
  <c r="AD477" i="18"/>
  <c r="AD478" i="18" s="1"/>
  <c r="AD479" i="18" s="1"/>
  <c r="AD480" i="18" s="1"/>
  <c r="AD481" i="18" s="1"/>
  <c r="AD482" i="18" s="1"/>
  <c r="AD483" i="18" s="1"/>
  <c r="AD484" i="18" s="1"/>
  <c r="AD485" i="18" s="1"/>
  <c r="AD486" i="18" s="1"/>
  <c r="AD487" i="18" s="1"/>
  <c r="AD488" i="18" s="1"/>
  <c r="AD489" i="18" s="1"/>
  <c r="AD490" i="18" s="1"/>
  <c r="AD491" i="18" s="1"/>
  <c r="AD492" i="18" s="1"/>
  <c r="AD493" i="18" s="1"/>
  <c r="AD494" i="18" s="1"/>
  <c r="AD495" i="18" s="1"/>
  <c r="AD496" i="18" s="1"/>
  <c r="AD497" i="18" s="1"/>
  <c r="AD498" i="18" s="1"/>
  <c r="AD499" i="18" s="1"/>
  <c r="AD500" i="18" s="1"/>
  <c r="AD501" i="18" s="1"/>
  <c r="AD502" i="18" s="1"/>
  <c r="AD503" i="18" s="1"/>
  <c r="AD504" i="18" s="1"/>
  <c r="AD505" i="18" s="1"/>
  <c r="AD506" i="18" s="1"/>
  <c r="AD507" i="18" s="1"/>
  <c r="AD508" i="18" s="1"/>
  <c r="AD509" i="18" s="1"/>
  <c r="AD510" i="18" s="1"/>
  <c r="AD511" i="18" s="1"/>
  <c r="AD512" i="18" s="1"/>
  <c r="AD513" i="18" s="1"/>
  <c r="AD514" i="18" s="1"/>
  <c r="AD515" i="18" s="1"/>
  <c r="AD516" i="18" s="1"/>
  <c r="AD517" i="18" s="1"/>
  <c r="AD518" i="18" s="1"/>
  <c r="AD519" i="18" s="1"/>
  <c r="AD520" i="18" s="1"/>
  <c r="AD521" i="18" s="1"/>
  <c r="AD522" i="18" s="1"/>
  <c r="AD523" i="18" s="1"/>
  <c r="AD524" i="18" s="1"/>
  <c r="AD525" i="18" s="1"/>
  <c r="AD526" i="18" s="1"/>
  <c r="AD527" i="18" s="1"/>
  <c r="AD528" i="18" s="1"/>
  <c r="AD529" i="18" s="1"/>
  <c r="AD530" i="18" s="1"/>
  <c r="AD531" i="18" s="1"/>
  <c r="AD532" i="18" s="1"/>
  <c r="AD533" i="18" s="1"/>
  <c r="AD534" i="18" s="1"/>
  <c r="AD535" i="18" s="1"/>
  <c r="AD536" i="18" s="1"/>
  <c r="AD537" i="18" s="1"/>
  <c r="AD538" i="18" s="1"/>
  <c r="AD539" i="18" s="1"/>
  <c r="AD540" i="18" s="1"/>
  <c r="AD541" i="18" s="1"/>
  <c r="AD542" i="18" s="1"/>
  <c r="AD543" i="18" s="1"/>
  <c r="AD544" i="18" s="1"/>
  <c r="AD545" i="18" s="1"/>
  <c r="AD546" i="18" s="1"/>
  <c r="AD547" i="18" s="1"/>
  <c r="AD548" i="18" s="1"/>
  <c r="AD549" i="18" s="1"/>
  <c r="AD550" i="18" s="1"/>
  <c r="AD551" i="18" s="1"/>
  <c r="AD552" i="18" s="1"/>
  <c r="AD553" i="18" s="1"/>
  <c r="AD554" i="18" s="1"/>
  <c r="AD555" i="18" s="1"/>
  <c r="AL476" i="18"/>
  <c r="AK476" i="18"/>
  <c r="AK477" i="18" s="1"/>
  <c r="AK478" i="18" s="1"/>
  <c r="AK479" i="18" s="1"/>
  <c r="AK480" i="18" s="1"/>
  <c r="AK481" i="18" s="1"/>
  <c r="AK482" i="18" s="1"/>
  <c r="AK483" i="18" s="1"/>
  <c r="AK484" i="18" s="1"/>
  <c r="AK485" i="18" s="1"/>
  <c r="AK486" i="18" s="1"/>
  <c r="AK487" i="18" s="1"/>
  <c r="AK488" i="18" s="1"/>
  <c r="AK489" i="18" s="1"/>
  <c r="AK490" i="18" s="1"/>
  <c r="AK491" i="18" s="1"/>
  <c r="AK492" i="18" s="1"/>
  <c r="AK493" i="18" s="1"/>
  <c r="AK494" i="18" s="1"/>
  <c r="AK495" i="18" s="1"/>
  <c r="AK496" i="18" s="1"/>
  <c r="AK497" i="18" s="1"/>
  <c r="AK498" i="18" s="1"/>
  <c r="AK499" i="18" s="1"/>
  <c r="AK500" i="18" s="1"/>
  <c r="AK501" i="18" s="1"/>
  <c r="AK502" i="18" s="1"/>
  <c r="AK503" i="18" s="1"/>
  <c r="AK504" i="18" s="1"/>
  <c r="AK505" i="18" s="1"/>
  <c r="AK506" i="18" s="1"/>
  <c r="AK507" i="18" s="1"/>
  <c r="AK508" i="18" s="1"/>
  <c r="AK509" i="18" s="1"/>
  <c r="AK510" i="18" s="1"/>
  <c r="AK511" i="18" s="1"/>
  <c r="AK512" i="18" s="1"/>
  <c r="AK513" i="18" s="1"/>
  <c r="AK514" i="18" s="1"/>
  <c r="AK515" i="18" s="1"/>
  <c r="AK516" i="18" s="1"/>
  <c r="AK517" i="18" s="1"/>
  <c r="AK518" i="18" s="1"/>
  <c r="AK519" i="18" s="1"/>
  <c r="AK520" i="18" s="1"/>
  <c r="AK521" i="18" s="1"/>
  <c r="AK522" i="18" s="1"/>
  <c r="AK523" i="18" s="1"/>
  <c r="AK524" i="18" s="1"/>
  <c r="AK525" i="18" s="1"/>
  <c r="AK526" i="18" s="1"/>
  <c r="AK527" i="18" s="1"/>
  <c r="AK528" i="18" s="1"/>
  <c r="AK529" i="18" s="1"/>
  <c r="AK530" i="18" s="1"/>
  <c r="AK531" i="18" s="1"/>
  <c r="AK532" i="18" s="1"/>
  <c r="AK533" i="18" s="1"/>
  <c r="AK534" i="18" s="1"/>
  <c r="AK535" i="18" s="1"/>
  <c r="AK536" i="18" s="1"/>
  <c r="AK537" i="18" s="1"/>
  <c r="AK538" i="18" s="1"/>
  <c r="AK539" i="18" s="1"/>
  <c r="AK540" i="18" s="1"/>
  <c r="AK541" i="18" s="1"/>
  <c r="AK542" i="18" s="1"/>
  <c r="AK543" i="18" s="1"/>
  <c r="AK544" i="18" s="1"/>
  <c r="AK545" i="18" s="1"/>
  <c r="AK546" i="18" s="1"/>
  <c r="AK547" i="18" s="1"/>
  <c r="AK548" i="18" s="1"/>
  <c r="AK549" i="18" s="1"/>
  <c r="AK550" i="18" s="1"/>
  <c r="AK551" i="18" s="1"/>
  <c r="AK552" i="18" s="1"/>
  <c r="AK553" i="18" s="1"/>
  <c r="AK554" i="18" s="1"/>
  <c r="AK555" i="18" s="1"/>
  <c r="AJ476" i="18"/>
  <c r="AJ477" i="18" s="1"/>
  <c r="AJ478" i="18" s="1"/>
  <c r="AJ479" i="18" s="1"/>
  <c r="AJ480" i="18" s="1"/>
  <c r="AJ481" i="18" s="1"/>
  <c r="AJ482" i="18" s="1"/>
  <c r="AJ483" i="18" s="1"/>
  <c r="AJ484" i="18" s="1"/>
  <c r="AJ485" i="18" s="1"/>
  <c r="AJ486" i="18" s="1"/>
  <c r="AJ487" i="18" s="1"/>
  <c r="AJ488" i="18" s="1"/>
  <c r="AJ489" i="18" s="1"/>
  <c r="AJ490" i="18" s="1"/>
  <c r="AJ491" i="18" s="1"/>
  <c r="AJ492" i="18" s="1"/>
  <c r="AJ493" i="18" s="1"/>
  <c r="AJ494" i="18" s="1"/>
  <c r="AJ495" i="18" s="1"/>
  <c r="AJ496" i="18" s="1"/>
  <c r="AJ497" i="18" s="1"/>
  <c r="AJ498" i="18" s="1"/>
  <c r="AJ499" i="18" s="1"/>
  <c r="AJ500" i="18" s="1"/>
  <c r="AJ501" i="18" s="1"/>
  <c r="AJ502" i="18" s="1"/>
  <c r="AJ503" i="18" s="1"/>
  <c r="AJ504" i="18" s="1"/>
  <c r="AJ505" i="18" s="1"/>
  <c r="AJ506" i="18" s="1"/>
  <c r="AJ507" i="18" s="1"/>
  <c r="AJ508" i="18" s="1"/>
  <c r="AJ509" i="18" s="1"/>
  <c r="AJ510" i="18" s="1"/>
  <c r="AJ511" i="18" s="1"/>
  <c r="AJ512" i="18" s="1"/>
  <c r="AJ513" i="18" s="1"/>
  <c r="AJ514" i="18" s="1"/>
  <c r="AJ515" i="18" s="1"/>
  <c r="AJ516" i="18" s="1"/>
  <c r="AJ517" i="18" s="1"/>
  <c r="AJ518" i="18" s="1"/>
  <c r="AJ519" i="18" s="1"/>
  <c r="AJ520" i="18" s="1"/>
  <c r="AJ521" i="18" s="1"/>
  <c r="AJ522" i="18" s="1"/>
  <c r="AJ523" i="18" s="1"/>
  <c r="AJ524" i="18" s="1"/>
  <c r="AJ525" i="18" s="1"/>
  <c r="AJ526" i="18" s="1"/>
  <c r="AJ527" i="18" s="1"/>
  <c r="AJ528" i="18" s="1"/>
  <c r="AJ529" i="18" s="1"/>
  <c r="AJ530" i="18" s="1"/>
  <c r="AJ531" i="18" s="1"/>
  <c r="AJ532" i="18" s="1"/>
  <c r="AJ533" i="18" s="1"/>
  <c r="AJ534" i="18" s="1"/>
  <c r="AJ535" i="18" s="1"/>
  <c r="AJ536" i="18" s="1"/>
  <c r="AJ537" i="18" s="1"/>
  <c r="AJ538" i="18" s="1"/>
  <c r="AJ539" i="18" s="1"/>
  <c r="AJ540" i="18" s="1"/>
  <c r="AJ541" i="18" s="1"/>
  <c r="AJ542" i="18" s="1"/>
  <c r="AJ543" i="18" s="1"/>
  <c r="AJ544" i="18" s="1"/>
  <c r="AJ545" i="18" s="1"/>
  <c r="AJ546" i="18" s="1"/>
  <c r="AJ547" i="18" s="1"/>
  <c r="AJ548" i="18" s="1"/>
  <c r="AJ549" i="18" s="1"/>
  <c r="AJ550" i="18" s="1"/>
  <c r="AJ551" i="18" s="1"/>
  <c r="AJ552" i="18" s="1"/>
  <c r="AJ553" i="18" s="1"/>
  <c r="AJ554" i="18" s="1"/>
  <c r="AJ555" i="18" s="1"/>
  <c r="AH476" i="18"/>
  <c r="AH477" i="18" s="1"/>
  <c r="AH478" i="18" s="1"/>
  <c r="AG476" i="18"/>
  <c r="AG477" i="18" s="1"/>
  <c r="AG478" i="18" s="1"/>
  <c r="AG479" i="18" s="1"/>
  <c r="AG480" i="18" s="1"/>
  <c r="AG481" i="18" s="1"/>
  <c r="AG482" i="18" s="1"/>
  <c r="AG483" i="18" s="1"/>
  <c r="AG484" i="18" s="1"/>
  <c r="AG485" i="18" s="1"/>
  <c r="AG486" i="18" s="1"/>
  <c r="AG487" i="18" s="1"/>
  <c r="AG488" i="18" s="1"/>
  <c r="AG489" i="18" s="1"/>
  <c r="AG490" i="18" s="1"/>
  <c r="AG491" i="18" s="1"/>
  <c r="AG492" i="18" s="1"/>
  <c r="AG493" i="18" s="1"/>
  <c r="AG494" i="18" s="1"/>
  <c r="AG495" i="18" s="1"/>
  <c r="AG496" i="18" s="1"/>
  <c r="AG497" i="18" s="1"/>
  <c r="AG498" i="18" s="1"/>
  <c r="AG499" i="18" s="1"/>
  <c r="AG500" i="18" s="1"/>
  <c r="AG501" i="18" s="1"/>
  <c r="AG502" i="18" s="1"/>
  <c r="AG503" i="18" s="1"/>
  <c r="AG504" i="18" s="1"/>
  <c r="AG505" i="18" s="1"/>
  <c r="AG506" i="18" s="1"/>
  <c r="AG507" i="18" s="1"/>
  <c r="AG508" i="18" s="1"/>
  <c r="AG509" i="18" s="1"/>
  <c r="AG510" i="18" s="1"/>
  <c r="AG511" i="18" s="1"/>
  <c r="AG512" i="18" s="1"/>
  <c r="AG513" i="18" s="1"/>
  <c r="AG514" i="18" s="1"/>
  <c r="AG515" i="18" s="1"/>
  <c r="AG516" i="18" s="1"/>
  <c r="AG517" i="18" s="1"/>
  <c r="AG518" i="18" s="1"/>
  <c r="AG519" i="18" s="1"/>
  <c r="AG520" i="18" s="1"/>
  <c r="AG521" i="18" s="1"/>
  <c r="AG522" i="18" s="1"/>
  <c r="AG523" i="18" s="1"/>
  <c r="AG524" i="18" s="1"/>
  <c r="AG525" i="18" s="1"/>
  <c r="AG526" i="18" s="1"/>
  <c r="AG527" i="18" s="1"/>
  <c r="AG528" i="18" s="1"/>
  <c r="AG529" i="18" s="1"/>
  <c r="AG530" i="18" s="1"/>
  <c r="AG531" i="18" s="1"/>
  <c r="AG532" i="18" s="1"/>
  <c r="AG533" i="18" s="1"/>
  <c r="AG534" i="18" s="1"/>
  <c r="AG535" i="18" s="1"/>
  <c r="AG536" i="18" s="1"/>
  <c r="AG537" i="18" s="1"/>
  <c r="AG538" i="18" s="1"/>
  <c r="AG539" i="18" s="1"/>
  <c r="AG540" i="18" s="1"/>
  <c r="AG541" i="18" s="1"/>
  <c r="AG542" i="18" s="1"/>
  <c r="AG543" i="18" s="1"/>
  <c r="AG544" i="18" s="1"/>
  <c r="AG545" i="18" s="1"/>
  <c r="AG546" i="18" s="1"/>
  <c r="AG547" i="18" s="1"/>
  <c r="AG548" i="18" s="1"/>
  <c r="AG549" i="18" s="1"/>
  <c r="AG550" i="18" s="1"/>
  <c r="AG551" i="18" s="1"/>
  <c r="AG552" i="18" s="1"/>
  <c r="AG553" i="18" s="1"/>
  <c r="AG554" i="18" s="1"/>
  <c r="AG555" i="18" s="1"/>
  <c r="AF476" i="18"/>
  <c r="AF477" i="18" s="1"/>
  <c r="AF478" i="18" s="1"/>
  <c r="AF479" i="18" s="1"/>
  <c r="AF480" i="18" s="1"/>
  <c r="AF481" i="18" s="1"/>
  <c r="AF482" i="18" s="1"/>
  <c r="AF483" i="18" s="1"/>
  <c r="AF484" i="18" s="1"/>
  <c r="AF485" i="18" s="1"/>
  <c r="AF486" i="18" s="1"/>
  <c r="AF487" i="18" s="1"/>
  <c r="AF488" i="18" s="1"/>
  <c r="AF489" i="18" s="1"/>
  <c r="AF490" i="18" s="1"/>
  <c r="AF491" i="18" s="1"/>
  <c r="AF492" i="18" s="1"/>
  <c r="AF493" i="18" s="1"/>
  <c r="AF494" i="18" s="1"/>
  <c r="AF495" i="18" s="1"/>
  <c r="AF496" i="18" s="1"/>
  <c r="AF497" i="18" s="1"/>
  <c r="AF498" i="18" s="1"/>
  <c r="AF499" i="18" s="1"/>
  <c r="AF500" i="18" s="1"/>
  <c r="AF501" i="18" s="1"/>
  <c r="AF502" i="18" s="1"/>
  <c r="AF503" i="18" s="1"/>
  <c r="AF504" i="18" s="1"/>
  <c r="AF505" i="18" s="1"/>
  <c r="AF506" i="18" s="1"/>
  <c r="AF507" i="18" s="1"/>
  <c r="AF508" i="18" s="1"/>
  <c r="AF509" i="18" s="1"/>
  <c r="AF510" i="18" s="1"/>
  <c r="AF511" i="18" s="1"/>
  <c r="AF512" i="18" s="1"/>
  <c r="AF513" i="18" s="1"/>
  <c r="AF514" i="18" s="1"/>
  <c r="AF515" i="18" s="1"/>
  <c r="AF516" i="18" s="1"/>
  <c r="AF517" i="18" s="1"/>
  <c r="AF518" i="18" s="1"/>
  <c r="AF519" i="18" s="1"/>
  <c r="AF520" i="18" s="1"/>
  <c r="AF521" i="18" s="1"/>
  <c r="AF522" i="18" s="1"/>
  <c r="AF523" i="18" s="1"/>
  <c r="AF524" i="18" s="1"/>
  <c r="AF525" i="18" s="1"/>
  <c r="AF526" i="18" s="1"/>
  <c r="AF527" i="18" s="1"/>
  <c r="AF528" i="18" s="1"/>
  <c r="AF529" i="18" s="1"/>
  <c r="AF530" i="18" s="1"/>
  <c r="AF531" i="18" s="1"/>
  <c r="AF532" i="18" s="1"/>
  <c r="AF533" i="18" s="1"/>
  <c r="AF534" i="18" s="1"/>
  <c r="AF535" i="18" s="1"/>
  <c r="AF536" i="18" s="1"/>
  <c r="AF537" i="18" s="1"/>
  <c r="AF538" i="18" s="1"/>
  <c r="AF539" i="18" s="1"/>
  <c r="AF540" i="18" s="1"/>
  <c r="AF541" i="18" s="1"/>
  <c r="AF542" i="18" s="1"/>
  <c r="AF543" i="18" s="1"/>
  <c r="AF544" i="18" s="1"/>
  <c r="AF545" i="18" s="1"/>
  <c r="AF546" i="18" s="1"/>
  <c r="AF547" i="18" s="1"/>
  <c r="AF548" i="18" s="1"/>
  <c r="AF549" i="18" s="1"/>
  <c r="AF550" i="18" s="1"/>
  <c r="AF551" i="18" s="1"/>
  <c r="AF552" i="18" s="1"/>
  <c r="AF553" i="18" s="1"/>
  <c r="AF554" i="18" s="1"/>
  <c r="AF555" i="18" s="1"/>
  <c r="AD476" i="18"/>
  <c r="AC476" i="18"/>
  <c r="AC477" i="18" s="1"/>
  <c r="X477" i="18"/>
  <c r="X478" i="18" s="1"/>
  <c r="X479" i="18" s="1"/>
  <c r="X480" i="18" s="1"/>
  <c r="X481" i="18" s="1"/>
  <c r="X482" i="18" s="1"/>
  <c r="Q477" i="18"/>
  <c r="Q478" i="18" s="1"/>
  <c r="Q479" i="18" s="1"/>
  <c r="Q480" i="18" s="1"/>
  <c r="Q481" i="18" s="1"/>
  <c r="Q482" i="18" s="1"/>
  <c r="Q483" i="18" s="1"/>
  <c r="Q484" i="18" s="1"/>
  <c r="Q485" i="18" s="1"/>
  <c r="Q486" i="18" s="1"/>
  <c r="Q487" i="18" s="1"/>
  <c r="Q488" i="18" s="1"/>
  <c r="Q489" i="18" s="1"/>
  <c r="Q490" i="18" s="1"/>
  <c r="Q491" i="18" s="1"/>
  <c r="Q492" i="18" s="1"/>
  <c r="Q493" i="18" s="1"/>
  <c r="Q494" i="18" s="1"/>
  <c r="Q495" i="18" s="1"/>
  <c r="Q496" i="18" s="1"/>
  <c r="Q497" i="18" s="1"/>
  <c r="Q498" i="18" s="1"/>
  <c r="Q499" i="18" s="1"/>
  <c r="Q500" i="18" s="1"/>
  <c r="Q501" i="18" s="1"/>
  <c r="Q502" i="18" s="1"/>
  <c r="Q503" i="18" s="1"/>
  <c r="Q504" i="18" s="1"/>
  <c r="Q505" i="18" s="1"/>
  <c r="Q506" i="18" s="1"/>
  <c r="Q507" i="18" s="1"/>
  <c r="Q508" i="18" s="1"/>
  <c r="Q509" i="18" s="1"/>
  <c r="Q510" i="18" s="1"/>
  <c r="Q511" i="18" s="1"/>
  <c r="Q512" i="18" s="1"/>
  <c r="Q513" i="18" s="1"/>
  <c r="Q514" i="18" s="1"/>
  <c r="Q515" i="18" s="1"/>
  <c r="Q516" i="18" s="1"/>
  <c r="Q517" i="18" s="1"/>
  <c r="Q518" i="18" s="1"/>
  <c r="Q519" i="18" s="1"/>
  <c r="Q520" i="18" s="1"/>
  <c r="Q521" i="18" s="1"/>
  <c r="Q522" i="18" s="1"/>
  <c r="Q523" i="18" s="1"/>
  <c r="Q524" i="18" s="1"/>
  <c r="Q525" i="18" s="1"/>
  <c r="Q526" i="18" s="1"/>
  <c r="Q527" i="18" s="1"/>
  <c r="Q528" i="18" s="1"/>
  <c r="Q529" i="18" s="1"/>
  <c r="Q530" i="18" s="1"/>
  <c r="Q531" i="18" s="1"/>
  <c r="Q532" i="18" s="1"/>
  <c r="Q533" i="18" s="1"/>
  <c r="Q534" i="18" s="1"/>
  <c r="Q535" i="18" s="1"/>
  <c r="Q536" i="18" s="1"/>
  <c r="Q537" i="18" s="1"/>
  <c r="Q538" i="18" s="1"/>
  <c r="Q539" i="18" s="1"/>
  <c r="Q540" i="18" s="1"/>
  <c r="Q541" i="18" s="1"/>
  <c r="Q542" i="18" s="1"/>
  <c r="Q543" i="18" s="1"/>
  <c r="Q544" i="18" s="1"/>
  <c r="Q545" i="18" s="1"/>
  <c r="Q546" i="18" s="1"/>
  <c r="Q547" i="18" s="1"/>
  <c r="Q548" i="18" s="1"/>
  <c r="Q549" i="18" s="1"/>
  <c r="Q550" i="18" s="1"/>
  <c r="Q551" i="18" s="1"/>
  <c r="Q552" i="18" s="1"/>
  <c r="Q553" i="18" s="1"/>
  <c r="Q554" i="18" s="1"/>
  <c r="Q555" i="18" s="1"/>
  <c r="Z476" i="18"/>
  <c r="Z477" i="18" s="1"/>
  <c r="Z478" i="18" s="1"/>
  <c r="Z479" i="18" s="1"/>
  <c r="Z480" i="18" s="1"/>
  <c r="Z481" i="18" s="1"/>
  <c r="Z482" i="18" s="1"/>
  <c r="Z483" i="18" s="1"/>
  <c r="Z484" i="18" s="1"/>
  <c r="Z485" i="18" s="1"/>
  <c r="Z486" i="18" s="1"/>
  <c r="Z487" i="18" s="1"/>
  <c r="Z488" i="18" s="1"/>
  <c r="Z489" i="18" s="1"/>
  <c r="Z490" i="18" s="1"/>
  <c r="Z491" i="18" s="1"/>
  <c r="Z492" i="18" s="1"/>
  <c r="Z493" i="18" s="1"/>
  <c r="Z494" i="18" s="1"/>
  <c r="Z495" i="18" s="1"/>
  <c r="Z496" i="18" s="1"/>
  <c r="Z497" i="18" s="1"/>
  <c r="Z498" i="18" s="1"/>
  <c r="Z499" i="18" s="1"/>
  <c r="Z500" i="18" s="1"/>
  <c r="Z501" i="18" s="1"/>
  <c r="Z502" i="18" s="1"/>
  <c r="Z503" i="18" s="1"/>
  <c r="Z504" i="18" s="1"/>
  <c r="Z505" i="18" s="1"/>
  <c r="Z506" i="18" s="1"/>
  <c r="Z507" i="18" s="1"/>
  <c r="Z508" i="18" s="1"/>
  <c r="Z509" i="18" s="1"/>
  <c r="Z510" i="18" s="1"/>
  <c r="Z511" i="18" s="1"/>
  <c r="Z512" i="18" s="1"/>
  <c r="Z513" i="18" s="1"/>
  <c r="Z514" i="18" s="1"/>
  <c r="Z515" i="18" s="1"/>
  <c r="Z516" i="18" s="1"/>
  <c r="Z517" i="18" s="1"/>
  <c r="Z518" i="18" s="1"/>
  <c r="Z519" i="18" s="1"/>
  <c r="Z520" i="18" s="1"/>
  <c r="Z521" i="18" s="1"/>
  <c r="Z522" i="18" s="1"/>
  <c r="Z523" i="18" s="1"/>
  <c r="Z524" i="18" s="1"/>
  <c r="Z525" i="18" s="1"/>
  <c r="Z526" i="18" s="1"/>
  <c r="Z527" i="18" s="1"/>
  <c r="Z528" i="18" s="1"/>
  <c r="Z529" i="18" s="1"/>
  <c r="Z530" i="18" s="1"/>
  <c r="Z531" i="18" s="1"/>
  <c r="Z532" i="18" s="1"/>
  <c r="Z533" i="18" s="1"/>
  <c r="Z534" i="18" s="1"/>
  <c r="Z535" i="18" s="1"/>
  <c r="Z536" i="18" s="1"/>
  <c r="Z537" i="18" s="1"/>
  <c r="Z538" i="18" s="1"/>
  <c r="Z539" i="18" s="1"/>
  <c r="Z540" i="18" s="1"/>
  <c r="Z541" i="18" s="1"/>
  <c r="Z542" i="18" s="1"/>
  <c r="Z543" i="18" s="1"/>
  <c r="Z544" i="18" s="1"/>
  <c r="Z545" i="18" s="1"/>
  <c r="Z546" i="18" s="1"/>
  <c r="Z547" i="18" s="1"/>
  <c r="Z548" i="18" s="1"/>
  <c r="Z549" i="18" s="1"/>
  <c r="Z550" i="18" s="1"/>
  <c r="Z551" i="18" s="1"/>
  <c r="Z552" i="18" s="1"/>
  <c r="Z553" i="18" s="1"/>
  <c r="Z554" i="18" s="1"/>
  <c r="Z555" i="18" s="1"/>
  <c r="X476" i="18"/>
  <c r="W476" i="18"/>
  <c r="W477" i="18" s="1"/>
  <c r="W478" i="18" s="1"/>
  <c r="W479" i="18" s="1"/>
  <c r="W480" i="18" s="1"/>
  <c r="W481" i="18" s="1"/>
  <c r="W482" i="18" s="1"/>
  <c r="W483" i="18" s="1"/>
  <c r="W484" i="18" s="1"/>
  <c r="W485" i="18" s="1"/>
  <c r="W486" i="18" s="1"/>
  <c r="W487" i="18" s="1"/>
  <c r="W488" i="18" s="1"/>
  <c r="W489" i="18" s="1"/>
  <c r="W490" i="18" s="1"/>
  <c r="W491" i="18" s="1"/>
  <c r="W492" i="18" s="1"/>
  <c r="W493" i="18" s="1"/>
  <c r="W494" i="18" s="1"/>
  <c r="W495" i="18" s="1"/>
  <c r="W496" i="18" s="1"/>
  <c r="W497" i="18" s="1"/>
  <c r="W498" i="18" s="1"/>
  <c r="W499" i="18" s="1"/>
  <c r="W500" i="18" s="1"/>
  <c r="W501" i="18" s="1"/>
  <c r="W502" i="18" s="1"/>
  <c r="W503" i="18" s="1"/>
  <c r="W504" i="18" s="1"/>
  <c r="W505" i="18" s="1"/>
  <c r="W506" i="18" s="1"/>
  <c r="W507" i="18" s="1"/>
  <c r="W508" i="18" s="1"/>
  <c r="W509" i="18" s="1"/>
  <c r="W510" i="18" s="1"/>
  <c r="W511" i="18" s="1"/>
  <c r="W512" i="18" s="1"/>
  <c r="W513" i="18" s="1"/>
  <c r="W514" i="18" s="1"/>
  <c r="W515" i="18" s="1"/>
  <c r="W516" i="18" s="1"/>
  <c r="W517" i="18" s="1"/>
  <c r="W518" i="18" s="1"/>
  <c r="W519" i="18" s="1"/>
  <c r="W520" i="18" s="1"/>
  <c r="W521" i="18" s="1"/>
  <c r="W522" i="18" s="1"/>
  <c r="W523" i="18" s="1"/>
  <c r="W524" i="18" s="1"/>
  <c r="W525" i="18" s="1"/>
  <c r="W526" i="18" s="1"/>
  <c r="W527" i="18" s="1"/>
  <c r="W528" i="18" s="1"/>
  <c r="W529" i="18" s="1"/>
  <c r="W530" i="18" s="1"/>
  <c r="W531" i="18" s="1"/>
  <c r="W532" i="18" s="1"/>
  <c r="W533" i="18" s="1"/>
  <c r="W534" i="18" s="1"/>
  <c r="W535" i="18" s="1"/>
  <c r="W536" i="18" s="1"/>
  <c r="W537" i="18" s="1"/>
  <c r="W538" i="18" s="1"/>
  <c r="W539" i="18" s="1"/>
  <c r="W540" i="18" s="1"/>
  <c r="W541" i="18" s="1"/>
  <c r="W542" i="18" s="1"/>
  <c r="W543" i="18" s="1"/>
  <c r="W544" i="18" s="1"/>
  <c r="W545" i="18" s="1"/>
  <c r="W546" i="18" s="1"/>
  <c r="W547" i="18" s="1"/>
  <c r="W548" i="18" s="1"/>
  <c r="W549" i="18" s="1"/>
  <c r="W550" i="18" s="1"/>
  <c r="W551" i="18" s="1"/>
  <c r="W552" i="18" s="1"/>
  <c r="W553" i="18" s="1"/>
  <c r="W554" i="18" s="1"/>
  <c r="W555" i="18" s="1"/>
  <c r="V476" i="18"/>
  <c r="V477" i="18" s="1"/>
  <c r="V478" i="18" s="1"/>
  <c r="V479" i="18" s="1"/>
  <c r="V480" i="18" s="1"/>
  <c r="V481" i="18" s="1"/>
  <c r="V482" i="18" s="1"/>
  <c r="V483" i="18" s="1"/>
  <c r="U476" i="18"/>
  <c r="U477" i="18" s="1"/>
  <c r="U478" i="18" s="1"/>
  <c r="U479" i="18" s="1"/>
  <c r="U480" i="18" s="1"/>
  <c r="U481" i="18" s="1"/>
  <c r="U482" i="18" s="1"/>
  <c r="U483" i="18" s="1"/>
  <c r="U484" i="18" s="1"/>
  <c r="U485" i="18" s="1"/>
  <c r="U486" i="18" s="1"/>
  <c r="U487" i="18" s="1"/>
  <c r="U488" i="18" s="1"/>
  <c r="U489" i="18" s="1"/>
  <c r="U490" i="18" s="1"/>
  <c r="U491" i="18" s="1"/>
  <c r="U492" i="18" s="1"/>
  <c r="U493" i="18" s="1"/>
  <c r="U494" i="18" s="1"/>
  <c r="U495" i="18" s="1"/>
  <c r="U496" i="18" s="1"/>
  <c r="U497" i="18" s="1"/>
  <c r="U498" i="18" s="1"/>
  <c r="U499" i="18" s="1"/>
  <c r="U500" i="18" s="1"/>
  <c r="U501" i="18" s="1"/>
  <c r="U502" i="18" s="1"/>
  <c r="U503" i="18" s="1"/>
  <c r="U504" i="18" s="1"/>
  <c r="U505" i="18" s="1"/>
  <c r="U506" i="18" s="1"/>
  <c r="U507" i="18" s="1"/>
  <c r="U508" i="18" s="1"/>
  <c r="U509" i="18" s="1"/>
  <c r="U510" i="18" s="1"/>
  <c r="U511" i="18" s="1"/>
  <c r="U512" i="18" s="1"/>
  <c r="U513" i="18" s="1"/>
  <c r="U514" i="18" s="1"/>
  <c r="U515" i="18" s="1"/>
  <c r="U516" i="18" s="1"/>
  <c r="U517" i="18" s="1"/>
  <c r="U518" i="18" s="1"/>
  <c r="U519" i="18" s="1"/>
  <c r="U520" i="18" s="1"/>
  <c r="U521" i="18" s="1"/>
  <c r="U522" i="18" s="1"/>
  <c r="U523" i="18" s="1"/>
  <c r="U524" i="18" s="1"/>
  <c r="U525" i="18" s="1"/>
  <c r="U526" i="18" s="1"/>
  <c r="U527" i="18" s="1"/>
  <c r="U528" i="18" s="1"/>
  <c r="U529" i="18" s="1"/>
  <c r="U530" i="18" s="1"/>
  <c r="U531" i="18" s="1"/>
  <c r="U532" i="18" s="1"/>
  <c r="U533" i="18" s="1"/>
  <c r="U534" i="18" s="1"/>
  <c r="U535" i="18" s="1"/>
  <c r="U536" i="18" s="1"/>
  <c r="U537" i="18" s="1"/>
  <c r="U538" i="18" s="1"/>
  <c r="U539" i="18" s="1"/>
  <c r="U540" i="18" s="1"/>
  <c r="U541" i="18" s="1"/>
  <c r="U542" i="18" s="1"/>
  <c r="U543" i="18" s="1"/>
  <c r="U544" i="18" s="1"/>
  <c r="U545" i="18" s="1"/>
  <c r="U546" i="18" s="1"/>
  <c r="U547" i="18" s="1"/>
  <c r="U548" i="18" s="1"/>
  <c r="U549" i="18" s="1"/>
  <c r="U550" i="18" s="1"/>
  <c r="U551" i="18" s="1"/>
  <c r="U552" i="18" s="1"/>
  <c r="U553" i="18" s="1"/>
  <c r="U554" i="18" s="1"/>
  <c r="U555" i="18" s="1"/>
  <c r="T476" i="18"/>
  <c r="T477" i="18" s="1"/>
  <c r="T478" i="18" s="1"/>
  <c r="T479" i="18" s="1"/>
  <c r="T480" i="18" s="1"/>
  <c r="T481" i="18" s="1"/>
  <c r="T482" i="18" s="1"/>
  <c r="T483" i="18" s="1"/>
  <c r="T484" i="18" s="1"/>
  <c r="T485" i="18" s="1"/>
  <c r="T486" i="18" s="1"/>
  <c r="T487" i="18" s="1"/>
  <c r="T488" i="18" s="1"/>
  <c r="T489" i="18" s="1"/>
  <c r="T490" i="18" s="1"/>
  <c r="T491" i="18" s="1"/>
  <c r="T492" i="18" s="1"/>
  <c r="T493" i="18" s="1"/>
  <c r="T494" i="18" s="1"/>
  <c r="T495" i="18" s="1"/>
  <c r="T496" i="18" s="1"/>
  <c r="T497" i="18" s="1"/>
  <c r="T498" i="18" s="1"/>
  <c r="T499" i="18" s="1"/>
  <c r="T500" i="18" s="1"/>
  <c r="T501" i="18" s="1"/>
  <c r="T502" i="18" s="1"/>
  <c r="T503" i="18" s="1"/>
  <c r="T504" i="18" s="1"/>
  <c r="T505" i="18" s="1"/>
  <c r="T506" i="18" s="1"/>
  <c r="T507" i="18" s="1"/>
  <c r="T508" i="18" s="1"/>
  <c r="T509" i="18" s="1"/>
  <c r="T510" i="18" s="1"/>
  <c r="T511" i="18" s="1"/>
  <c r="T512" i="18" s="1"/>
  <c r="T513" i="18" s="1"/>
  <c r="T514" i="18" s="1"/>
  <c r="T515" i="18" s="1"/>
  <c r="T516" i="18" s="1"/>
  <c r="T517" i="18" s="1"/>
  <c r="T518" i="18" s="1"/>
  <c r="T519" i="18" s="1"/>
  <c r="T520" i="18" s="1"/>
  <c r="T521" i="18" s="1"/>
  <c r="T522" i="18" s="1"/>
  <c r="T523" i="18" s="1"/>
  <c r="T524" i="18" s="1"/>
  <c r="T525" i="18" s="1"/>
  <c r="T526" i="18" s="1"/>
  <c r="T527" i="18" s="1"/>
  <c r="T528" i="18" s="1"/>
  <c r="T529" i="18" s="1"/>
  <c r="T530" i="18" s="1"/>
  <c r="T531" i="18" s="1"/>
  <c r="T532" i="18" s="1"/>
  <c r="T533" i="18" s="1"/>
  <c r="T534" i="18" s="1"/>
  <c r="T535" i="18" s="1"/>
  <c r="T536" i="18" s="1"/>
  <c r="T537" i="18" s="1"/>
  <c r="T538" i="18" s="1"/>
  <c r="T539" i="18" s="1"/>
  <c r="T540" i="18" s="1"/>
  <c r="T541" i="18" s="1"/>
  <c r="T542" i="18" s="1"/>
  <c r="T543" i="18" s="1"/>
  <c r="T544" i="18" s="1"/>
  <c r="T545" i="18" s="1"/>
  <c r="T546" i="18" s="1"/>
  <c r="T547" i="18" s="1"/>
  <c r="T548" i="18" s="1"/>
  <c r="T549" i="18" s="1"/>
  <c r="T550" i="18" s="1"/>
  <c r="T551" i="18" s="1"/>
  <c r="T552" i="18" s="1"/>
  <c r="T553" i="18" s="1"/>
  <c r="T554" i="18" s="1"/>
  <c r="T555" i="18" s="1"/>
  <c r="S476" i="18"/>
  <c r="S477" i="18" s="1"/>
  <c r="S478" i="18" s="1"/>
  <c r="S479" i="18" s="1"/>
  <c r="S480" i="18" s="1"/>
  <c r="S481" i="18" s="1"/>
  <c r="S482" i="18" s="1"/>
  <c r="S483" i="18" s="1"/>
  <c r="S484" i="18" s="1"/>
  <c r="S485" i="18" s="1"/>
  <c r="S486" i="18" s="1"/>
  <c r="S487" i="18" s="1"/>
  <c r="S488" i="18" s="1"/>
  <c r="S489" i="18" s="1"/>
  <c r="S490" i="18" s="1"/>
  <c r="S491" i="18" s="1"/>
  <c r="S492" i="18" s="1"/>
  <c r="S493" i="18" s="1"/>
  <c r="S494" i="18" s="1"/>
  <c r="S495" i="18" s="1"/>
  <c r="S496" i="18" s="1"/>
  <c r="S497" i="18" s="1"/>
  <c r="S498" i="18" s="1"/>
  <c r="S499" i="18" s="1"/>
  <c r="S500" i="18" s="1"/>
  <c r="S501" i="18" s="1"/>
  <c r="S502" i="18" s="1"/>
  <c r="S503" i="18" s="1"/>
  <c r="S504" i="18" s="1"/>
  <c r="S505" i="18" s="1"/>
  <c r="S506" i="18" s="1"/>
  <c r="S507" i="18" s="1"/>
  <c r="S508" i="18" s="1"/>
  <c r="S509" i="18" s="1"/>
  <c r="S510" i="18" s="1"/>
  <c r="S511" i="18" s="1"/>
  <c r="S512" i="18" s="1"/>
  <c r="S513" i="18" s="1"/>
  <c r="S514" i="18" s="1"/>
  <c r="S515" i="18" s="1"/>
  <c r="S516" i="18" s="1"/>
  <c r="S517" i="18" s="1"/>
  <c r="S518" i="18" s="1"/>
  <c r="S519" i="18" s="1"/>
  <c r="S520" i="18" s="1"/>
  <c r="S521" i="18" s="1"/>
  <c r="S522" i="18" s="1"/>
  <c r="S523" i="18" s="1"/>
  <c r="S524" i="18" s="1"/>
  <c r="S525" i="18" s="1"/>
  <c r="S526" i="18" s="1"/>
  <c r="S527" i="18" s="1"/>
  <c r="S528" i="18" s="1"/>
  <c r="S529" i="18" s="1"/>
  <c r="S530" i="18" s="1"/>
  <c r="S531" i="18" s="1"/>
  <c r="S532" i="18" s="1"/>
  <c r="S533" i="18" s="1"/>
  <c r="S534" i="18" s="1"/>
  <c r="S535" i="18" s="1"/>
  <c r="S536" i="18" s="1"/>
  <c r="S537" i="18" s="1"/>
  <c r="S538" i="18" s="1"/>
  <c r="S539" i="18" s="1"/>
  <c r="S540" i="18" s="1"/>
  <c r="S541" i="18" s="1"/>
  <c r="S542" i="18" s="1"/>
  <c r="S543" i="18" s="1"/>
  <c r="S544" i="18" s="1"/>
  <c r="S545" i="18" s="1"/>
  <c r="S546" i="18" s="1"/>
  <c r="S547" i="18" s="1"/>
  <c r="S548" i="18" s="1"/>
  <c r="S549" i="18" s="1"/>
  <c r="S550" i="18" s="1"/>
  <c r="S551" i="18" s="1"/>
  <c r="S552" i="18" s="1"/>
  <c r="S553" i="18" s="1"/>
  <c r="S554" i="18" s="1"/>
  <c r="S555" i="18" s="1"/>
  <c r="R476" i="18"/>
  <c r="R477" i="18" s="1"/>
  <c r="R478" i="18" s="1"/>
  <c r="R479" i="18" s="1"/>
  <c r="R480" i="18" s="1"/>
  <c r="R481" i="18" s="1"/>
  <c r="R482" i="18" s="1"/>
  <c r="R483" i="18" s="1"/>
  <c r="R484" i="18" s="1"/>
  <c r="R485" i="18" s="1"/>
  <c r="R486" i="18" s="1"/>
  <c r="R487" i="18" s="1"/>
  <c r="R488" i="18" s="1"/>
  <c r="R489" i="18" s="1"/>
  <c r="R490" i="18" s="1"/>
  <c r="R491" i="18" s="1"/>
  <c r="R492" i="18" s="1"/>
  <c r="R493" i="18" s="1"/>
  <c r="R494" i="18" s="1"/>
  <c r="R495" i="18" s="1"/>
  <c r="R496" i="18" s="1"/>
  <c r="R497" i="18" s="1"/>
  <c r="R498" i="18" s="1"/>
  <c r="R499" i="18" s="1"/>
  <c r="R500" i="18" s="1"/>
  <c r="R501" i="18" s="1"/>
  <c r="R502" i="18" s="1"/>
  <c r="R503" i="18" s="1"/>
  <c r="R504" i="18" s="1"/>
  <c r="R505" i="18" s="1"/>
  <c r="R506" i="18" s="1"/>
  <c r="R507" i="18" s="1"/>
  <c r="R508" i="18" s="1"/>
  <c r="R509" i="18" s="1"/>
  <c r="R510" i="18" s="1"/>
  <c r="R511" i="18" s="1"/>
  <c r="R512" i="18" s="1"/>
  <c r="R513" i="18" s="1"/>
  <c r="R514" i="18" s="1"/>
  <c r="R515" i="18" s="1"/>
  <c r="R516" i="18" s="1"/>
  <c r="R517" i="18" s="1"/>
  <c r="R518" i="18" s="1"/>
  <c r="R519" i="18" s="1"/>
  <c r="R520" i="18" s="1"/>
  <c r="R521" i="18" s="1"/>
  <c r="R522" i="18" s="1"/>
  <c r="R523" i="18" s="1"/>
  <c r="R524" i="18" s="1"/>
  <c r="R525" i="18" s="1"/>
  <c r="R526" i="18" s="1"/>
  <c r="R527" i="18" s="1"/>
  <c r="R528" i="18" s="1"/>
  <c r="R529" i="18" s="1"/>
  <c r="R530" i="18" s="1"/>
  <c r="R531" i="18" s="1"/>
  <c r="R532" i="18" s="1"/>
  <c r="R533" i="18" s="1"/>
  <c r="R534" i="18" s="1"/>
  <c r="R535" i="18" s="1"/>
  <c r="R536" i="18" s="1"/>
  <c r="R537" i="18" s="1"/>
  <c r="R538" i="18" s="1"/>
  <c r="R539" i="18" s="1"/>
  <c r="R540" i="18" s="1"/>
  <c r="R541" i="18" s="1"/>
  <c r="R542" i="18" s="1"/>
  <c r="R543" i="18" s="1"/>
  <c r="R544" i="18" s="1"/>
  <c r="R545" i="18" s="1"/>
  <c r="R546" i="18" s="1"/>
  <c r="R547" i="18" s="1"/>
  <c r="R548" i="18" s="1"/>
  <c r="R549" i="18" s="1"/>
  <c r="R550" i="18" s="1"/>
  <c r="R551" i="18" s="1"/>
  <c r="R552" i="18" s="1"/>
  <c r="R553" i="18" s="1"/>
  <c r="R554" i="18" s="1"/>
  <c r="R555" i="18" s="1"/>
  <c r="Q476" i="18"/>
  <c r="F476" i="18"/>
  <c r="G476" i="18"/>
  <c r="H476" i="18"/>
  <c r="I476" i="18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J476" i="18"/>
  <c r="K476" i="18"/>
  <c r="L476" i="18"/>
  <c r="L477" i="18" s="1"/>
  <c r="L478" i="18" s="1"/>
  <c r="L479" i="18" s="1"/>
  <c r="L480" i="18" s="1"/>
  <c r="L481" i="18" s="1"/>
  <c r="L482" i="18" s="1"/>
  <c r="L483" i="18" s="1"/>
  <c r="L484" i="18" s="1"/>
  <c r="L485" i="18" s="1"/>
  <c r="L486" i="18" s="1"/>
  <c r="L487" i="18" s="1"/>
  <c r="L488" i="18" s="1"/>
  <c r="L489" i="18" s="1"/>
  <c r="L490" i="18" s="1"/>
  <c r="L491" i="18" s="1"/>
  <c r="L492" i="18" s="1"/>
  <c r="L493" i="18" s="1"/>
  <c r="L494" i="18" s="1"/>
  <c r="L495" i="18" s="1"/>
  <c r="L496" i="18" s="1"/>
  <c r="L497" i="18" s="1"/>
  <c r="L498" i="18" s="1"/>
  <c r="L499" i="18" s="1"/>
  <c r="L500" i="18" s="1"/>
  <c r="L501" i="18" s="1"/>
  <c r="L502" i="18" s="1"/>
  <c r="L503" i="18" s="1"/>
  <c r="L504" i="18" s="1"/>
  <c r="L505" i="18" s="1"/>
  <c r="L506" i="18" s="1"/>
  <c r="L507" i="18" s="1"/>
  <c r="L508" i="18" s="1"/>
  <c r="L509" i="18" s="1"/>
  <c r="L510" i="18" s="1"/>
  <c r="L511" i="18" s="1"/>
  <c r="L512" i="18" s="1"/>
  <c r="L513" i="18" s="1"/>
  <c r="L514" i="18" s="1"/>
  <c r="L515" i="18" s="1"/>
  <c r="L516" i="18" s="1"/>
  <c r="L517" i="18" s="1"/>
  <c r="L518" i="18" s="1"/>
  <c r="L519" i="18" s="1"/>
  <c r="L520" i="18" s="1"/>
  <c r="L521" i="18" s="1"/>
  <c r="L522" i="18" s="1"/>
  <c r="L523" i="18" s="1"/>
  <c r="L524" i="18" s="1"/>
  <c r="L525" i="18" s="1"/>
  <c r="L526" i="18" s="1"/>
  <c r="L527" i="18" s="1"/>
  <c r="L528" i="18" s="1"/>
  <c r="L529" i="18" s="1"/>
  <c r="L530" i="18" s="1"/>
  <c r="L531" i="18" s="1"/>
  <c r="L532" i="18" s="1"/>
  <c r="L533" i="18" s="1"/>
  <c r="L534" i="18" s="1"/>
  <c r="L535" i="18" s="1"/>
  <c r="L536" i="18" s="1"/>
  <c r="L537" i="18" s="1"/>
  <c r="L538" i="18" s="1"/>
  <c r="L539" i="18" s="1"/>
  <c r="L540" i="18" s="1"/>
  <c r="L541" i="18" s="1"/>
  <c r="L542" i="18" s="1"/>
  <c r="L543" i="18" s="1"/>
  <c r="L544" i="18" s="1"/>
  <c r="L545" i="18" s="1"/>
  <c r="L546" i="18" s="1"/>
  <c r="L547" i="18" s="1"/>
  <c r="L548" i="18" s="1"/>
  <c r="L549" i="18" s="1"/>
  <c r="L550" i="18" s="1"/>
  <c r="L551" i="18" s="1"/>
  <c r="L552" i="18" s="1"/>
  <c r="L553" i="18" s="1"/>
  <c r="L554" i="18" s="1"/>
  <c r="L555" i="18" s="1"/>
  <c r="M476" i="18"/>
  <c r="M477" i="18" s="1"/>
  <c r="M478" i="18" s="1"/>
  <c r="M479" i="18" s="1"/>
  <c r="M480" i="18" s="1"/>
  <c r="M481" i="18" s="1"/>
  <c r="M482" i="18" s="1"/>
  <c r="M483" i="18" s="1"/>
  <c r="M484" i="18" s="1"/>
  <c r="M485" i="18" s="1"/>
  <c r="M486" i="18" s="1"/>
  <c r="M487" i="18" s="1"/>
  <c r="M488" i="18" s="1"/>
  <c r="M489" i="18" s="1"/>
  <c r="M490" i="18" s="1"/>
  <c r="M491" i="18" s="1"/>
  <c r="M492" i="18" s="1"/>
  <c r="M493" i="18" s="1"/>
  <c r="M494" i="18" s="1"/>
  <c r="M495" i="18" s="1"/>
  <c r="M496" i="18" s="1"/>
  <c r="M497" i="18" s="1"/>
  <c r="M498" i="18" s="1"/>
  <c r="M499" i="18" s="1"/>
  <c r="M500" i="18" s="1"/>
  <c r="M501" i="18" s="1"/>
  <c r="M502" i="18" s="1"/>
  <c r="M503" i="18" s="1"/>
  <c r="M504" i="18" s="1"/>
  <c r="M505" i="18" s="1"/>
  <c r="M506" i="18" s="1"/>
  <c r="M507" i="18" s="1"/>
  <c r="M508" i="18" s="1"/>
  <c r="M509" i="18" s="1"/>
  <c r="M510" i="18" s="1"/>
  <c r="M511" i="18" s="1"/>
  <c r="M512" i="18" s="1"/>
  <c r="M513" i="18" s="1"/>
  <c r="M514" i="18" s="1"/>
  <c r="M515" i="18" s="1"/>
  <c r="M516" i="18" s="1"/>
  <c r="M517" i="18" s="1"/>
  <c r="M518" i="18" s="1"/>
  <c r="M519" i="18" s="1"/>
  <c r="M520" i="18" s="1"/>
  <c r="M521" i="18" s="1"/>
  <c r="M522" i="18" s="1"/>
  <c r="M523" i="18" s="1"/>
  <c r="M524" i="18" s="1"/>
  <c r="M525" i="18" s="1"/>
  <c r="M526" i="18" s="1"/>
  <c r="M527" i="18" s="1"/>
  <c r="M528" i="18" s="1"/>
  <c r="M529" i="18" s="1"/>
  <c r="M530" i="18" s="1"/>
  <c r="M531" i="18" s="1"/>
  <c r="M532" i="18" s="1"/>
  <c r="M533" i="18" s="1"/>
  <c r="M534" i="18" s="1"/>
  <c r="M535" i="18" s="1"/>
  <c r="M536" i="18" s="1"/>
  <c r="M537" i="18" s="1"/>
  <c r="M538" i="18" s="1"/>
  <c r="M539" i="18" s="1"/>
  <c r="M540" i="18" s="1"/>
  <c r="M541" i="18" s="1"/>
  <c r="M542" i="18" s="1"/>
  <c r="M543" i="18" s="1"/>
  <c r="M544" i="18" s="1"/>
  <c r="M545" i="18" s="1"/>
  <c r="M546" i="18" s="1"/>
  <c r="M547" i="18" s="1"/>
  <c r="M548" i="18" s="1"/>
  <c r="M549" i="18" s="1"/>
  <c r="M550" i="18" s="1"/>
  <c r="M551" i="18" s="1"/>
  <c r="M552" i="18" s="1"/>
  <c r="M553" i="18" s="1"/>
  <c r="M554" i="18" s="1"/>
  <c r="M555" i="18" s="1"/>
  <c r="N476" i="18"/>
  <c r="F477" i="18"/>
  <c r="G477" i="18"/>
  <c r="G478" i="18" s="1"/>
  <c r="G479" i="18" s="1"/>
  <c r="G480" i="18" s="1"/>
  <c r="G481" i="18" s="1"/>
  <c r="H477" i="18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J477" i="18"/>
  <c r="K477" i="18"/>
  <c r="N477" i="18"/>
  <c r="F478" i="18"/>
  <c r="F479" i="18" s="1"/>
  <c r="F480" i="18" s="1"/>
  <c r="F481" i="18" s="1"/>
  <c r="J478" i="18"/>
  <c r="K478" i="18"/>
  <c r="K479" i="18" s="1"/>
  <c r="K480" i="18" s="1"/>
  <c r="K481" i="18" s="1"/>
  <c r="K482" i="18" s="1"/>
  <c r="K483" i="18" s="1"/>
  <c r="K484" i="18" s="1"/>
  <c r="N478" i="18"/>
  <c r="N479" i="18" s="1"/>
  <c r="N480" i="18" s="1"/>
  <c r="N481" i="18" s="1"/>
  <c r="N482" i="18" s="1"/>
  <c r="J479" i="18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F482" i="18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G482" i="18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N483" i="18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K485" i="18"/>
  <c r="K486" i="18" s="1"/>
  <c r="K487" i="18" s="1"/>
  <c r="K488" i="18" s="1"/>
  <c r="K489" i="18" s="1"/>
  <c r="K490" i="18" s="1"/>
  <c r="K491" i="18" s="1"/>
  <c r="K492" i="18" s="1"/>
  <c r="K493" i="18" s="1"/>
  <c r="H489" i="18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K494" i="18"/>
  <c r="K495" i="18" s="1"/>
  <c r="K496" i="18" s="1"/>
  <c r="K497" i="18" s="1"/>
  <c r="K498" i="18" s="1"/>
  <c r="K499" i="18" s="1"/>
  <c r="K500" i="18" s="1"/>
  <c r="K501" i="18" s="1"/>
  <c r="K502" i="18" s="1"/>
  <c r="K503" i="18" s="1"/>
  <c r="K504" i="18" s="1"/>
  <c r="K505" i="18" s="1"/>
  <c r="K506" i="18" s="1"/>
  <c r="K507" i="18" s="1"/>
  <c r="K508" i="18"/>
  <c r="K509" i="18" s="1"/>
  <c r="K510" i="18" s="1"/>
  <c r="K511" i="18" s="1"/>
  <c r="K512" i="18" s="1"/>
  <c r="K513" i="18" s="1"/>
  <c r="K514" i="18" s="1"/>
  <c r="K515" i="18" s="1"/>
  <c r="K516" i="18" s="1"/>
  <c r="K517" i="18" s="1"/>
  <c r="K518" i="18" s="1"/>
  <c r="K519" i="18" s="1"/>
  <c r="K520" i="18" s="1"/>
  <c r="K521" i="18" s="1"/>
  <c r="K522" i="18" s="1"/>
  <c r="H513" i="18"/>
  <c r="H514" i="18" s="1"/>
  <c r="H515" i="18" s="1"/>
  <c r="H516" i="18" s="1"/>
  <c r="H517" i="18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K523" i="18"/>
  <c r="K524" i="18" s="1"/>
  <c r="K525" i="18" s="1"/>
  <c r="K526" i="18" s="1"/>
  <c r="K527" i="18" s="1"/>
  <c r="K528" i="18" s="1"/>
  <c r="K529" i="18" s="1"/>
  <c r="K530" i="18" s="1"/>
  <c r="K531" i="18" s="1"/>
  <c r="K532" i="18" s="1"/>
  <c r="K533" i="18" s="1"/>
  <c r="K534" i="18" s="1"/>
  <c r="K535" i="18" s="1"/>
  <c r="K536" i="18" s="1"/>
  <c r="K537" i="18" s="1"/>
  <c r="K538" i="18" s="1"/>
  <c r="K539" i="18" s="1"/>
  <c r="K540" i="18" s="1"/>
  <c r="K541" i="18" s="1"/>
  <c r="K542" i="18" s="1"/>
  <c r="K543" i="18" s="1"/>
  <c r="K544" i="18" s="1"/>
  <c r="K545" i="18" s="1"/>
  <c r="K546" i="18" s="1"/>
  <c r="K547" i="18" s="1"/>
  <c r="K548" i="18" s="1"/>
  <c r="K549" i="18" s="1"/>
  <c r="K550" i="18" s="1"/>
  <c r="K551" i="18" s="1"/>
  <c r="K552" i="18" s="1"/>
  <c r="K553" i="18" s="1"/>
  <c r="K554" i="18" s="1"/>
  <c r="K555" i="18" s="1"/>
  <c r="E477" i="18"/>
  <c r="E478" i="18"/>
  <c r="E479" i="18"/>
  <c r="E480" i="18"/>
  <c r="E481" i="18" s="1"/>
  <c r="E482" i="18" s="1"/>
  <c r="E483" i="18" s="1"/>
  <c r="F475" i="18"/>
  <c r="G475" i="18"/>
  <c r="H475" i="18"/>
  <c r="I475" i="18"/>
  <c r="J475" i="18"/>
  <c r="K475" i="18"/>
  <c r="L475" i="18"/>
  <c r="M475" i="18"/>
  <c r="N475" i="18"/>
  <c r="Q475" i="18"/>
  <c r="AO476" i="18" s="1"/>
  <c r="Q474" i="18"/>
  <c r="R474" i="18"/>
  <c r="S474" i="18"/>
  <c r="T474" i="18"/>
  <c r="U474" i="18"/>
  <c r="V474" i="18"/>
  <c r="W474" i="18"/>
  <c r="X474" i="18"/>
  <c r="Y474" i="18"/>
  <c r="Z474" i="18"/>
  <c r="AB474" i="18"/>
  <c r="AC474" i="18"/>
  <c r="AD474" i="18"/>
  <c r="AE474" i="18"/>
  <c r="AF474" i="18"/>
  <c r="AG474" i="18"/>
  <c r="AH474" i="18"/>
  <c r="AI474" i="18"/>
  <c r="AJ474" i="18"/>
  <c r="AK474" i="18"/>
  <c r="AL474" i="18"/>
  <c r="AN474" i="18"/>
  <c r="AO474" i="18"/>
  <c r="AP474" i="18"/>
  <c r="AQ474" i="18"/>
  <c r="AR474" i="18"/>
  <c r="AS474" i="18"/>
  <c r="AT474" i="18"/>
  <c r="AU474" i="18"/>
  <c r="AV474" i="18"/>
  <c r="AW474" i="18"/>
  <c r="AX474" i="18"/>
  <c r="AZ474" i="18"/>
  <c r="BA474" i="18"/>
  <c r="BB474" i="18"/>
  <c r="BC474" i="18"/>
  <c r="BD474" i="18"/>
  <c r="BE474" i="18"/>
  <c r="BF474" i="18"/>
  <c r="BG474" i="18"/>
  <c r="BH474" i="18"/>
  <c r="BI474" i="18"/>
  <c r="BJ474" i="18"/>
  <c r="P474" i="18"/>
  <c r="BJ476" i="18"/>
  <c r="BF476" i="18"/>
  <c r="BB476" i="18"/>
  <c r="BA476" i="18"/>
  <c r="BJ475" i="18"/>
  <c r="BH475" i="18"/>
  <c r="BF475" i="18"/>
  <c r="BD475" i="18"/>
  <c r="BB475" i="18"/>
  <c r="BA475" i="18"/>
  <c r="AX475" i="18"/>
  <c r="AV475" i="18"/>
  <c r="AU475" i="18"/>
  <c r="AT475" i="18"/>
  <c r="AR475" i="18"/>
  <c r="AQ475" i="18"/>
  <c r="AP475" i="18"/>
  <c r="E476" i="18"/>
  <c r="E475" i="18"/>
  <c r="AD207" i="18"/>
  <c r="AE207" i="18"/>
  <c r="AF207" i="18"/>
  <c r="AG207" i="18"/>
  <c r="AH207" i="18"/>
  <c r="AI207" i="18"/>
  <c r="AJ207" i="18"/>
  <c r="AK207" i="18"/>
  <c r="AL207" i="18"/>
  <c r="AD208" i="18"/>
  <c r="AE208" i="18"/>
  <c r="AF208" i="18"/>
  <c r="AG208" i="18"/>
  <c r="AH208" i="18"/>
  <c r="AI208" i="18"/>
  <c r="AJ208" i="18"/>
  <c r="AK208" i="18"/>
  <c r="AL208" i="18"/>
  <c r="AD209" i="18"/>
  <c r="AE209" i="18"/>
  <c r="AF209" i="18"/>
  <c r="AG209" i="18"/>
  <c r="AH209" i="18"/>
  <c r="AI209" i="18"/>
  <c r="AJ209" i="18"/>
  <c r="AK209" i="18"/>
  <c r="AL209" i="18"/>
  <c r="AD210" i="18"/>
  <c r="AE210" i="18"/>
  <c r="AF210" i="18"/>
  <c r="AG210" i="18"/>
  <c r="AH210" i="18"/>
  <c r="AI210" i="18"/>
  <c r="AJ210" i="18"/>
  <c r="AK210" i="18"/>
  <c r="AL210" i="18"/>
  <c r="AD211" i="18"/>
  <c r="AE211" i="18"/>
  <c r="AF211" i="18"/>
  <c r="AG211" i="18"/>
  <c r="AH211" i="18"/>
  <c r="AI211" i="18"/>
  <c r="AJ211" i="18"/>
  <c r="AK211" i="18"/>
  <c r="AL211" i="18"/>
  <c r="AD212" i="18"/>
  <c r="AE212" i="18"/>
  <c r="AF212" i="18"/>
  <c r="AG212" i="18"/>
  <c r="AH212" i="18"/>
  <c r="AI212" i="18"/>
  <c r="AJ212" i="18"/>
  <c r="AK212" i="18"/>
  <c r="AL212" i="18"/>
  <c r="AD213" i="18"/>
  <c r="AE213" i="18"/>
  <c r="AF213" i="18"/>
  <c r="AG213" i="18"/>
  <c r="AH213" i="18"/>
  <c r="AI213" i="18"/>
  <c r="AJ213" i="18"/>
  <c r="AK213" i="18"/>
  <c r="AL213" i="18"/>
  <c r="AD214" i="18"/>
  <c r="AE214" i="18"/>
  <c r="AF214" i="18"/>
  <c r="AG214" i="18"/>
  <c r="AH214" i="18"/>
  <c r="AI214" i="18"/>
  <c r="AJ214" i="18"/>
  <c r="AK214" i="18"/>
  <c r="AL214" i="18"/>
  <c r="AD215" i="18"/>
  <c r="AE215" i="18"/>
  <c r="AF215" i="18"/>
  <c r="AG215" i="18"/>
  <c r="AH215" i="18"/>
  <c r="AI215" i="18"/>
  <c r="AJ215" i="18"/>
  <c r="AK215" i="18"/>
  <c r="AL215" i="18"/>
  <c r="AD216" i="18"/>
  <c r="AE216" i="18"/>
  <c r="AF216" i="18"/>
  <c r="AG216" i="18"/>
  <c r="AH216" i="18"/>
  <c r="AI216" i="18"/>
  <c r="AJ216" i="18"/>
  <c r="AK216" i="18"/>
  <c r="AL216" i="18"/>
  <c r="AD217" i="18"/>
  <c r="AE217" i="18"/>
  <c r="AF217" i="18"/>
  <c r="AG217" i="18"/>
  <c r="AH217" i="18"/>
  <c r="AI217" i="18"/>
  <c r="AJ217" i="18"/>
  <c r="AK217" i="18"/>
  <c r="AL217" i="18"/>
  <c r="AD218" i="18"/>
  <c r="AE218" i="18"/>
  <c r="AF218" i="18"/>
  <c r="AG218" i="18"/>
  <c r="AH218" i="18"/>
  <c r="AI218" i="18"/>
  <c r="AJ218" i="18"/>
  <c r="AK218" i="18"/>
  <c r="AL218" i="18"/>
  <c r="AD219" i="18"/>
  <c r="AE219" i="18"/>
  <c r="AF219" i="18"/>
  <c r="AG219" i="18"/>
  <c r="AH219" i="18"/>
  <c r="AI219" i="18"/>
  <c r="AJ219" i="18"/>
  <c r="AK219" i="18"/>
  <c r="AL219" i="18"/>
  <c r="AD220" i="18"/>
  <c r="AE220" i="18"/>
  <c r="AF220" i="18"/>
  <c r="AG220" i="18"/>
  <c r="AH220" i="18"/>
  <c r="AI220" i="18"/>
  <c r="AJ220" i="18"/>
  <c r="AK220" i="18"/>
  <c r="AL220" i="18"/>
  <c r="AD221" i="18"/>
  <c r="AE221" i="18"/>
  <c r="AF221" i="18"/>
  <c r="AG221" i="18"/>
  <c r="AH221" i="18"/>
  <c r="AI221" i="18"/>
  <c r="AJ221" i="18"/>
  <c r="AK221" i="18"/>
  <c r="AL221" i="18"/>
  <c r="AD222" i="18"/>
  <c r="AE222" i="18"/>
  <c r="AF222" i="18"/>
  <c r="AG222" i="18"/>
  <c r="AH222" i="18"/>
  <c r="AI222" i="18"/>
  <c r="AJ222" i="18"/>
  <c r="AK222" i="18"/>
  <c r="AL222" i="18"/>
  <c r="AD223" i="18"/>
  <c r="AE223" i="18"/>
  <c r="AF223" i="18"/>
  <c r="AG223" i="18"/>
  <c r="AH223" i="18"/>
  <c r="AI223" i="18"/>
  <c r="AJ223" i="18"/>
  <c r="AK223" i="18"/>
  <c r="AL223" i="18"/>
  <c r="AD224" i="18"/>
  <c r="AE224" i="18"/>
  <c r="AF224" i="18"/>
  <c r="AG224" i="18"/>
  <c r="AH224" i="18"/>
  <c r="AI224" i="18"/>
  <c r="AJ224" i="18"/>
  <c r="AK224" i="18"/>
  <c r="AL224" i="18"/>
  <c r="AD225" i="18"/>
  <c r="AE225" i="18"/>
  <c r="AF225" i="18"/>
  <c r="AG225" i="18"/>
  <c r="AH225" i="18"/>
  <c r="AI225" i="18"/>
  <c r="AJ225" i="18"/>
  <c r="AK225" i="18"/>
  <c r="AL225" i="18"/>
  <c r="AD226" i="18"/>
  <c r="AE226" i="18"/>
  <c r="AF226" i="18"/>
  <c r="AG226" i="18"/>
  <c r="AH226" i="18"/>
  <c r="AI226" i="18"/>
  <c r="AJ226" i="18"/>
  <c r="AK226" i="18"/>
  <c r="AL226" i="18"/>
  <c r="AD227" i="18"/>
  <c r="AE227" i="18"/>
  <c r="AF227" i="18"/>
  <c r="AG227" i="18"/>
  <c r="AH227" i="18"/>
  <c r="AI227" i="18"/>
  <c r="AJ227" i="18"/>
  <c r="AK227" i="18"/>
  <c r="AL227" i="18"/>
  <c r="AD228" i="18"/>
  <c r="AE228" i="18"/>
  <c r="AF228" i="18"/>
  <c r="AG228" i="18"/>
  <c r="AH228" i="18"/>
  <c r="AI228" i="18"/>
  <c r="AJ228" i="18"/>
  <c r="AK228" i="18"/>
  <c r="AL228" i="18"/>
  <c r="AD229" i="18"/>
  <c r="AE229" i="18"/>
  <c r="AF229" i="18"/>
  <c r="AG229" i="18"/>
  <c r="AH229" i="18"/>
  <c r="AI229" i="18"/>
  <c r="AJ229" i="18"/>
  <c r="AK229" i="18"/>
  <c r="AL229" i="18"/>
  <c r="AD230" i="18"/>
  <c r="AE230" i="18"/>
  <c r="AF230" i="18"/>
  <c r="AG230" i="18"/>
  <c r="AH230" i="18"/>
  <c r="AI230" i="18"/>
  <c r="AJ230" i="18"/>
  <c r="AK230" i="18"/>
  <c r="AL230" i="18"/>
  <c r="AD231" i="18"/>
  <c r="AE231" i="18"/>
  <c r="AF231" i="18"/>
  <c r="AG231" i="18"/>
  <c r="AH231" i="18"/>
  <c r="AI231" i="18"/>
  <c r="AJ231" i="18"/>
  <c r="AK231" i="18"/>
  <c r="AL231" i="18"/>
  <c r="AD232" i="18"/>
  <c r="AE232" i="18"/>
  <c r="AF232" i="18"/>
  <c r="AG232" i="18"/>
  <c r="AH232" i="18"/>
  <c r="AI232" i="18"/>
  <c r="AJ232" i="18"/>
  <c r="AK232" i="18"/>
  <c r="AL232" i="18"/>
  <c r="AD233" i="18"/>
  <c r="AE233" i="18"/>
  <c r="AF233" i="18"/>
  <c r="AG233" i="18"/>
  <c r="AH233" i="18"/>
  <c r="AI233" i="18"/>
  <c r="AJ233" i="18"/>
  <c r="AK233" i="18"/>
  <c r="AL233" i="18"/>
  <c r="AD234" i="18"/>
  <c r="AE234" i="18"/>
  <c r="AF234" i="18"/>
  <c r="AG234" i="18"/>
  <c r="AH234" i="18"/>
  <c r="AI234" i="18"/>
  <c r="AJ234" i="18"/>
  <c r="AK234" i="18"/>
  <c r="AL234" i="18"/>
  <c r="AD235" i="18"/>
  <c r="AE235" i="18"/>
  <c r="AF235" i="18"/>
  <c r="AG235" i="18"/>
  <c r="AH235" i="18"/>
  <c r="AI235" i="18"/>
  <c r="AJ235" i="18"/>
  <c r="AK235" i="18"/>
  <c r="AL235" i="18"/>
  <c r="AD236" i="18"/>
  <c r="AE236" i="18"/>
  <c r="AF236" i="18"/>
  <c r="AG236" i="18"/>
  <c r="AH236" i="18"/>
  <c r="AI236" i="18"/>
  <c r="AJ236" i="18"/>
  <c r="AK236" i="18"/>
  <c r="AL236" i="18"/>
  <c r="AD237" i="18"/>
  <c r="AE237" i="18"/>
  <c r="AF237" i="18"/>
  <c r="AG237" i="18"/>
  <c r="AH237" i="18"/>
  <c r="AI237" i="18"/>
  <c r="AJ237" i="18"/>
  <c r="AK237" i="18"/>
  <c r="AL237" i="18"/>
  <c r="AD238" i="18"/>
  <c r="AE238" i="18"/>
  <c r="AF238" i="18"/>
  <c r="AG238" i="18"/>
  <c r="AH238" i="18"/>
  <c r="AI238" i="18"/>
  <c r="AJ238" i="18"/>
  <c r="AK238" i="18"/>
  <c r="AL238" i="18"/>
  <c r="AD239" i="18"/>
  <c r="AE239" i="18"/>
  <c r="AF239" i="18"/>
  <c r="AG239" i="18"/>
  <c r="AH239" i="18"/>
  <c r="AI239" i="18"/>
  <c r="AJ239" i="18"/>
  <c r="AK239" i="18"/>
  <c r="AL239" i="18"/>
  <c r="AD240" i="18"/>
  <c r="AE240" i="18"/>
  <c r="AF240" i="18"/>
  <c r="AG240" i="18"/>
  <c r="AH240" i="18"/>
  <c r="AI240" i="18"/>
  <c r="AJ240" i="18"/>
  <c r="AK240" i="18"/>
  <c r="AL240" i="18"/>
  <c r="AD241" i="18"/>
  <c r="AE241" i="18"/>
  <c r="AF241" i="18"/>
  <c r="AG241" i="18"/>
  <c r="AH241" i="18"/>
  <c r="AI241" i="18"/>
  <c r="AJ241" i="18"/>
  <c r="AK241" i="18"/>
  <c r="AL241" i="18"/>
  <c r="AD242" i="18"/>
  <c r="AE242" i="18"/>
  <c r="AF242" i="18"/>
  <c r="AG242" i="18"/>
  <c r="AH242" i="18"/>
  <c r="AI242" i="18"/>
  <c r="AJ242" i="18"/>
  <c r="AK242" i="18"/>
  <c r="AL242" i="18"/>
  <c r="AD243" i="18"/>
  <c r="AE243" i="18"/>
  <c r="AF243" i="18"/>
  <c r="AG243" i="18"/>
  <c r="AH243" i="18"/>
  <c r="AI243" i="18"/>
  <c r="AJ243" i="18"/>
  <c r="AK243" i="18"/>
  <c r="AL243" i="18"/>
  <c r="AD244" i="18"/>
  <c r="AE244" i="18"/>
  <c r="AF244" i="18"/>
  <c r="AG244" i="18"/>
  <c r="AH244" i="18"/>
  <c r="AI244" i="18"/>
  <c r="AJ244" i="18"/>
  <c r="AK244" i="18"/>
  <c r="AL244" i="18"/>
  <c r="AD245" i="18"/>
  <c r="AE245" i="18"/>
  <c r="AF245" i="18"/>
  <c r="AG245" i="18"/>
  <c r="AH245" i="18"/>
  <c r="AI245" i="18"/>
  <c r="AJ245" i="18"/>
  <c r="AK245" i="18"/>
  <c r="AL245" i="18"/>
  <c r="AD246" i="18"/>
  <c r="AE246" i="18"/>
  <c r="AF246" i="18"/>
  <c r="AG246" i="18"/>
  <c r="AH246" i="18"/>
  <c r="AI246" i="18"/>
  <c r="AJ246" i="18"/>
  <c r="AK246" i="18"/>
  <c r="AL246" i="18"/>
  <c r="AD247" i="18"/>
  <c r="AE247" i="18"/>
  <c r="AF247" i="18"/>
  <c r="AG247" i="18"/>
  <c r="AH247" i="18"/>
  <c r="AI247" i="18"/>
  <c r="AJ247" i="18"/>
  <c r="AK247" i="18"/>
  <c r="AL247" i="18"/>
  <c r="AD248" i="18"/>
  <c r="AE248" i="18"/>
  <c r="AF248" i="18"/>
  <c r="AG248" i="18"/>
  <c r="AH248" i="18"/>
  <c r="AI248" i="18"/>
  <c r="AJ248" i="18"/>
  <c r="AK248" i="18"/>
  <c r="AL248" i="18"/>
  <c r="AD249" i="18"/>
  <c r="AE249" i="18"/>
  <c r="AF249" i="18"/>
  <c r="AG249" i="18"/>
  <c r="AH249" i="18"/>
  <c r="AI249" i="18"/>
  <c r="AJ249" i="18"/>
  <c r="AK249" i="18"/>
  <c r="AL249" i="18"/>
  <c r="AD250" i="18"/>
  <c r="AE250" i="18"/>
  <c r="AF250" i="18"/>
  <c r="AG250" i="18"/>
  <c r="AH250" i="18"/>
  <c r="AI250" i="18"/>
  <c r="AJ250" i="18"/>
  <c r="AK250" i="18"/>
  <c r="AL250" i="18"/>
  <c r="AD251" i="18"/>
  <c r="AE251" i="18"/>
  <c r="AF251" i="18"/>
  <c r="AG251" i="18"/>
  <c r="AH251" i="18"/>
  <c r="AI251" i="18"/>
  <c r="AJ251" i="18"/>
  <c r="AK251" i="18"/>
  <c r="AL251" i="18"/>
  <c r="AD252" i="18"/>
  <c r="AE252" i="18"/>
  <c r="AF252" i="18"/>
  <c r="AG252" i="18"/>
  <c r="AH252" i="18"/>
  <c r="AI252" i="18"/>
  <c r="AJ252" i="18"/>
  <c r="AK252" i="18"/>
  <c r="AL252" i="18"/>
  <c r="AD253" i="18"/>
  <c r="AE253" i="18"/>
  <c r="AF253" i="18"/>
  <c r="AG253" i="18"/>
  <c r="AH253" i="18"/>
  <c r="AI253" i="18"/>
  <c r="AJ253" i="18"/>
  <c r="AK253" i="18"/>
  <c r="AL253" i="18"/>
  <c r="AD254" i="18"/>
  <c r="AE254" i="18"/>
  <c r="AF254" i="18"/>
  <c r="AG254" i="18"/>
  <c r="AH254" i="18"/>
  <c r="AI254" i="18"/>
  <c r="AJ254" i="18"/>
  <c r="AK254" i="18"/>
  <c r="AL254" i="18"/>
  <c r="AD255" i="18"/>
  <c r="AE255" i="18"/>
  <c r="AF255" i="18"/>
  <c r="AG255" i="18"/>
  <c r="AH255" i="18"/>
  <c r="AI255" i="18"/>
  <c r="AJ255" i="18"/>
  <c r="AK255" i="18"/>
  <c r="AL255" i="18"/>
  <c r="AD256" i="18"/>
  <c r="AE256" i="18"/>
  <c r="AF256" i="18"/>
  <c r="AG256" i="18"/>
  <c r="AH256" i="18"/>
  <c r="AI256" i="18"/>
  <c r="AJ256" i="18"/>
  <c r="AK256" i="18"/>
  <c r="AL256" i="18"/>
  <c r="AD257" i="18"/>
  <c r="AE257" i="18"/>
  <c r="AF257" i="18"/>
  <c r="AG257" i="18"/>
  <c r="AH257" i="18"/>
  <c r="AI257" i="18"/>
  <c r="AJ257" i="18"/>
  <c r="AK257" i="18"/>
  <c r="AL257" i="18"/>
  <c r="AD258" i="18"/>
  <c r="AE258" i="18"/>
  <c r="AF258" i="18"/>
  <c r="AG258" i="18"/>
  <c r="AH258" i="18"/>
  <c r="AI258" i="18"/>
  <c r="AJ258" i="18"/>
  <c r="AK258" i="18"/>
  <c r="AL258" i="18"/>
  <c r="AD259" i="18"/>
  <c r="AE259" i="18"/>
  <c r="AF259" i="18"/>
  <c r="AG259" i="18"/>
  <c r="AH259" i="18"/>
  <c r="AI259" i="18"/>
  <c r="AJ259" i="18"/>
  <c r="AK259" i="18"/>
  <c r="AL259" i="18"/>
  <c r="AD260" i="18"/>
  <c r="AE260" i="18"/>
  <c r="AF260" i="18"/>
  <c r="AG260" i="18"/>
  <c r="AH260" i="18"/>
  <c r="AI260" i="18"/>
  <c r="AJ260" i="18"/>
  <c r="AK260" i="18"/>
  <c r="AL260" i="18"/>
  <c r="AD261" i="18"/>
  <c r="AE261" i="18"/>
  <c r="AF261" i="18"/>
  <c r="AG261" i="18"/>
  <c r="AH261" i="18"/>
  <c r="AI261" i="18"/>
  <c r="AJ261" i="18"/>
  <c r="AK261" i="18"/>
  <c r="AL261" i="18"/>
  <c r="AD262" i="18"/>
  <c r="AE262" i="18"/>
  <c r="AF262" i="18"/>
  <c r="AG262" i="18"/>
  <c r="AH262" i="18"/>
  <c r="AI262" i="18"/>
  <c r="AJ262" i="18"/>
  <c r="AK262" i="18"/>
  <c r="AL262" i="18"/>
  <c r="AD263" i="18"/>
  <c r="AE263" i="18"/>
  <c r="AF263" i="18"/>
  <c r="AG263" i="18"/>
  <c r="AH263" i="18"/>
  <c r="AI263" i="18"/>
  <c r="AJ263" i="18"/>
  <c r="AK263" i="18"/>
  <c r="AL263" i="18"/>
  <c r="AD264" i="18"/>
  <c r="AE264" i="18"/>
  <c r="AF264" i="18"/>
  <c r="AG264" i="18"/>
  <c r="AH264" i="18"/>
  <c r="AI264" i="18"/>
  <c r="AJ264" i="18"/>
  <c r="AK264" i="18"/>
  <c r="AL264" i="18"/>
  <c r="AD265" i="18"/>
  <c r="AE265" i="18"/>
  <c r="AF265" i="18"/>
  <c r="AG265" i="18"/>
  <c r="AH265" i="18"/>
  <c r="AI265" i="18"/>
  <c r="AJ265" i="18"/>
  <c r="AK265" i="18"/>
  <c r="AL265" i="18"/>
  <c r="AD266" i="18"/>
  <c r="AE266" i="18"/>
  <c r="AF266" i="18"/>
  <c r="AG266" i="18"/>
  <c r="AH266" i="18"/>
  <c r="AI266" i="18"/>
  <c r="AJ266" i="18"/>
  <c r="AK266" i="18"/>
  <c r="AL266" i="18"/>
  <c r="AD267" i="18"/>
  <c r="AE267" i="18"/>
  <c r="AF267" i="18"/>
  <c r="AG267" i="18"/>
  <c r="AH267" i="18"/>
  <c r="AI267" i="18"/>
  <c r="AJ267" i="18"/>
  <c r="AK267" i="18"/>
  <c r="AL267" i="18"/>
  <c r="AD268" i="18"/>
  <c r="AE268" i="18"/>
  <c r="AF268" i="18"/>
  <c r="AG268" i="18"/>
  <c r="AH268" i="18"/>
  <c r="AI268" i="18"/>
  <c r="AJ268" i="18"/>
  <c r="AK268" i="18"/>
  <c r="AL268" i="18"/>
  <c r="AD269" i="18"/>
  <c r="AE269" i="18"/>
  <c r="AF269" i="18"/>
  <c r="AG269" i="18"/>
  <c r="AH269" i="18"/>
  <c r="AI269" i="18"/>
  <c r="AJ269" i="18"/>
  <c r="AK269" i="18"/>
  <c r="AL269" i="18"/>
  <c r="AD270" i="18"/>
  <c r="AE270" i="18"/>
  <c r="AF270" i="18"/>
  <c r="AG270" i="18"/>
  <c r="AH270" i="18"/>
  <c r="AI270" i="18"/>
  <c r="AJ270" i="18"/>
  <c r="AK270" i="18"/>
  <c r="AL270" i="18"/>
  <c r="AD271" i="18"/>
  <c r="AE271" i="18"/>
  <c r="AF271" i="18"/>
  <c r="AG271" i="18"/>
  <c r="AH271" i="18"/>
  <c r="AI271" i="18"/>
  <c r="AJ271" i="18"/>
  <c r="AK271" i="18"/>
  <c r="AL271" i="18"/>
  <c r="AD272" i="18"/>
  <c r="AE272" i="18"/>
  <c r="AF272" i="18"/>
  <c r="AG272" i="18"/>
  <c r="AH272" i="18"/>
  <c r="AI272" i="18"/>
  <c r="AJ272" i="18"/>
  <c r="AK272" i="18"/>
  <c r="AL272" i="18"/>
  <c r="AD273" i="18"/>
  <c r="AE273" i="18"/>
  <c r="AF273" i="18"/>
  <c r="AG273" i="18"/>
  <c r="AH273" i="18"/>
  <c r="AI273" i="18"/>
  <c r="AJ273" i="18"/>
  <c r="AK273" i="18"/>
  <c r="AL273" i="18"/>
  <c r="AD274" i="18"/>
  <c r="AE274" i="18"/>
  <c r="AF274" i="18"/>
  <c r="AG274" i="18"/>
  <c r="AH274" i="18"/>
  <c r="AI274" i="18"/>
  <c r="AJ274" i="18"/>
  <c r="AK274" i="18"/>
  <c r="AL274" i="18"/>
  <c r="AD275" i="18"/>
  <c r="AE275" i="18"/>
  <c r="AF275" i="18"/>
  <c r="AG275" i="18"/>
  <c r="AH275" i="18"/>
  <c r="AI275" i="18"/>
  <c r="AJ275" i="18"/>
  <c r="AK275" i="18"/>
  <c r="AL275" i="18"/>
  <c r="AD276" i="18"/>
  <c r="AE276" i="18"/>
  <c r="AF276" i="18"/>
  <c r="AG276" i="18"/>
  <c r="AH276" i="18"/>
  <c r="AI276" i="18"/>
  <c r="AJ276" i="18"/>
  <c r="AK276" i="18"/>
  <c r="AL276" i="18"/>
  <c r="AD277" i="18"/>
  <c r="AE277" i="18"/>
  <c r="AF277" i="18"/>
  <c r="AG277" i="18"/>
  <c r="AH277" i="18"/>
  <c r="AI277" i="18"/>
  <c r="AJ277" i="18"/>
  <c r="AK277" i="18"/>
  <c r="AL277" i="18"/>
  <c r="AD278" i="18"/>
  <c r="AE278" i="18"/>
  <c r="AF278" i="18"/>
  <c r="AG278" i="18"/>
  <c r="AH278" i="18"/>
  <c r="AI278" i="18"/>
  <c r="AJ278" i="18"/>
  <c r="AK278" i="18"/>
  <c r="AL278" i="18"/>
  <c r="AD279" i="18"/>
  <c r="AE279" i="18"/>
  <c r="AF279" i="18"/>
  <c r="AG279" i="18"/>
  <c r="AH279" i="18"/>
  <c r="AI279" i="18"/>
  <c r="AJ279" i="18"/>
  <c r="AK279" i="18"/>
  <c r="AL279" i="18"/>
  <c r="AD280" i="18"/>
  <c r="AE280" i="18"/>
  <c r="AF280" i="18"/>
  <c r="AG280" i="18"/>
  <c r="AH280" i="18"/>
  <c r="AI280" i="18"/>
  <c r="AJ280" i="18"/>
  <c r="AK280" i="18"/>
  <c r="AL280" i="18"/>
  <c r="AD281" i="18"/>
  <c r="AE281" i="18"/>
  <c r="AF281" i="18"/>
  <c r="AG281" i="18"/>
  <c r="AH281" i="18"/>
  <c r="AI281" i="18"/>
  <c r="AJ281" i="18"/>
  <c r="AK281" i="18"/>
  <c r="AL281" i="18"/>
  <c r="AD282" i="18"/>
  <c r="AE282" i="18"/>
  <c r="AF282" i="18"/>
  <c r="AG282" i="18"/>
  <c r="AH282" i="18"/>
  <c r="AI282" i="18"/>
  <c r="AJ282" i="18"/>
  <c r="AK282" i="18"/>
  <c r="AL282" i="18"/>
  <c r="AD283" i="18"/>
  <c r="AE283" i="18"/>
  <c r="AF283" i="18"/>
  <c r="AG283" i="18"/>
  <c r="AH283" i="18"/>
  <c r="AI283" i="18"/>
  <c r="AJ283" i="18"/>
  <c r="AK283" i="18"/>
  <c r="AL283" i="18"/>
  <c r="AD284" i="18"/>
  <c r="AE284" i="18"/>
  <c r="AF284" i="18"/>
  <c r="AG284" i="18"/>
  <c r="AH284" i="18"/>
  <c r="AI284" i="18"/>
  <c r="AJ284" i="18"/>
  <c r="AK284" i="18"/>
  <c r="AL284" i="18"/>
  <c r="AD285" i="18"/>
  <c r="AE285" i="18"/>
  <c r="AF285" i="18"/>
  <c r="AG285" i="18"/>
  <c r="AH285" i="18"/>
  <c r="AI285" i="18"/>
  <c r="AJ285" i="18"/>
  <c r="AK285" i="18"/>
  <c r="AL285" i="18"/>
  <c r="AD286" i="18"/>
  <c r="AE286" i="18"/>
  <c r="AF286" i="18"/>
  <c r="AG286" i="18"/>
  <c r="AH286" i="18"/>
  <c r="AI286" i="18"/>
  <c r="AJ286" i="18"/>
  <c r="AK286" i="18"/>
  <c r="AL286" i="18"/>
  <c r="AD287" i="18"/>
  <c r="AE287" i="18"/>
  <c r="AF287" i="18"/>
  <c r="AG287" i="18"/>
  <c r="AH287" i="18"/>
  <c r="AI287" i="18"/>
  <c r="AJ287" i="18"/>
  <c r="AK287" i="18"/>
  <c r="AL28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C267" i="18"/>
  <c r="AC268" i="18"/>
  <c r="AC269" i="18"/>
  <c r="AC270" i="18"/>
  <c r="AC271" i="18"/>
  <c r="AC272" i="18"/>
  <c r="AC273" i="18"/>
  <c r="AC274" i="18"/>
  <c r="AC275" i="18"/>
  <c r="AC276" i="18"/>
  <c r="AC277" i="18"/>
  <c r="AC278" i="18"/>
  <c r="AC279" i="18"/>
  <c r="AC280" i="18"/>
  <c r="AC281" i="18"/>
  <c r="AC282" i="18"/>
  <c r="AC283" i="18"/>
  <c r="AC284" i="18"/>
  <c r="AC285" i="18"/>
  <c r="AC286" i="18"/>
  <c r="AC287" i="18"/>
  <c r="AC207" i="18"/>
  <c r="R207" i="18"/>
  <c r="S207" i="18"/>
  <c r="T207" i="18"/>
  <c r="U207" i="18"/>
  <c r="V207" i="18"/>
  <c r="W207" i="18"/>
  <c r="X207" i="18"/>
  <c r="Y207" i="18"/>
  <c r="Z207" i="18"/>
  <c r="R208" i="18"/>
  <c r="S208" i="18"/>
  <c r="T208" i="18"/>
  <c r="U208" i="18"/>
  <c r="V208" i="18"/>
  <c r="W208" i="18"/>
  <c r="X208" i="18"/>
  <c r="Y208" i="18"/>
  <c r="Z208" i="18"/>
  <c r="R209" i="18"/>
  <c r="S209" i="18"/>
  <c r="T209" i="18"/>
  <c r="U209" i="18"/>
  <c r="V209" i="18"/>
  <c r="W209" i="18"/>
  <c r="X209" i="18"/>
  <c r="Y209" i="18"/>
  <c r="Z209" i="18"/>
  <c r="R210" i="18"/>
  <c r="S210" i="18"/>
  <c r="T210" i="18"/>
  <c r="U210" i="18"/>
  <c r="V210" i="18"/>
  <c r="W210" i="18"/>
  <c r="X210" i="18"/>
  <c r="Y210" i="18"/>
  <c r="Z210" i="18"/>
  <c r="R211" i="18"/>
  <c r="S211" i="18"/>
  <c r="T211" i="18"/>
  <c r="U211" i="18"/>
  <c r="V211" i="18"/>
  <c r="W211" i="18"/>
  <c r="X211" i="18"/>
  <c r="Y211" i="18"/>
  <c r="Z211" i="18"/>
  <c r="R212" i="18"/>
  <c r="S212" i="18"/>
  <c r="T212" i="18"/>
  <c r="U212" i="18"/>
  <c r="V212" i="18"/>
  <c r="W212" i="18"/>
  <c r="X212" i="18"/>
  <c r="Y212" i="18"/>
  <c r="Z212" i="18"/>
  <c r="R213" i="18"/>
  <c r="S213" i="18"/>
  <c r="T213" i="18"/>
  <c r="U213" i="18"/>
  <c r="V213" i="18"/>
  <c r="W213" i="18"/>
  <c r="X213" i="18"/>
  <c r="Y213" i="18"/>
  <c r="Z213" i="18"/>
  <c r="R214" i="18"/>
  <c r="S214" i="18"/>
  <c r="T214" i="18"/>
  <c r="U214" i="18"/>
  <c r="V214" i="18"/>
  <c r="W214" i="18"/>
  <c r="X214" i="18"/>
  <c r="Y214" i="18"/>
  <c r="Z214" i="18"/>
  <c r="R215" i="18"/>
  <c r="S215" i="18"/>
  <c r="T215" i="18"/>
  <c r="U215" i="18"/>
  <c r="V215" i="18"/>
  <c r="W215" i="18"/>
  <c r="X215" i="18"/>
  <c r="Y215" i="18"/>
  <c r="Z215" i="18"/>
  <c r="R216" i="18"/>
  <c r="S216" i="18"/>
  <c r="T216" i="18"/>
  <c r="U216" i="18"/>
  <c r="V216" i="18"/>
  <c r="W216" i="18"/>
  <c r="X216" i="18"/>
  <c r="Y216" i="18"/>
  <c r="Z216" i="18"/>
  <c r="R217" i="18"/>
  <c r="S217" i="18"/>
  <c r="T217" i="18"/>
  <c r="U217" i="18"/>
  <c r="V217" i="18"/>
  <c r="W217" i="18"/>
  <c r="X217" i="18"/>
  <c r="Y217" i="18"/>
  <c r="Z217" i="18"/>
  <c r="R218" i="18"/>
  <c r="S218" i="18"/>
  <c r="T218" i="18"/>
  <c r="U218" i="18"/>
  <c r="V218" i="18"/>
  <c r="W218" i="18"/>
  <c r="X218" i="18"/>
  <c r="Y218" i="18"/>
  <c r="Z218" i="18"/>
  <c r="R219" i="18"/>
  <c r="S219" i="18"/>
  <c r="T219" i="18"/>
  <c r="U219" i="18"/>
  <c r="V219" i="18"/>
  <c r="W219" i="18"/>
  <c r="X219" i="18"/>
  <c r="Y219" i="18"/>
  <c r="Z219" i="18"/>
  <c r="R220" i="18"/>
  <c r="S220" i="18"/>
  <c r="T220" i="18"/>
  <c r="U220" i="18"/>
  <c r="V220" i="18"/>
  <c r="W220" i="18"/>
  <c r="X220" i="18"/>
  <c r="Y220" i="18"/>
  <c r="Z220" i="18"/>
  <c r="R221" i="18"/>
  <c r="S221" i="18"/>
  <c r="T221" i="18"/>
  <c r="U221" i="18"/>
  <c r="V221" i="18"/>
  <c r="W221" i="18"/>
  <c r="X221" i="18"/>
  <c r="Y221" i="18"/>
  <c r="Z221" i="18"/>
  <c r="R222" i="18"/>
  <c r="S222" i="18"/>
  <c r="T222" i="18"/>
  <c r="U222" i="18"/>
  <c r="V222" i="18"/>
  <c r="W222" i="18"/>
  <c r="X222" i="18"/>
  <c r="Y222" i="18"/>
  <c r="Z222" i="18"/>
  <c r="R223" i="18"/>
  <c r="S223" i="18"/>
  <c r="T223" i="18"/>
  <c r="U223" i="18"/>
  <c r="V223" i="18"/>
  <c r="W223" i="18"/>
  <c r="X223" i="18"/>
  <c r="Y223" i="18"/>
  <c r="Z223" i="18"/>
  <c r="R224" i="18"/>
  <c r="S224" i="18"/>
  <c r="T224" i="18"/>
  <c r="U224" i="18"/>
  <c r="V224" i="18"/>
  <c r="W224" i="18"/>
  <c r="X224" i="18"/>
  <c r="Y224" i="18"/>
  <c r="Z224" i="18"/>
  <c r="R225" i="18"/>
  <c r="S225" i="18"/>
  <c r="T225" i="18"/>
  <c r="U225" i="18"/>
  <c r="V225" i="18"/>
  <c r="W225" i="18"/>
  <c r="X225" i="18"/>
  <c r="Y225" i="18"/>
  <c r="Z225" i="18"/>
  <c r="R226" i="18"/>
  <c r="S226" i="18"/>
  <c r="T226" i="18"/>
  <c r="U226" i="18"/>
  <c r="V226" i="18"/>
  <c r="W226" i="18"/>
  <c r="X226" i="18"/>
  <c r="Y226" i="18"/>
  <c r="Z226" i="18"/>
  <c r="R227" i="18"/>
  <c r="S227" i="18"/>
  <c r="T227" i="18"/>
  <c r="U227" i="18"/>
  <c r="V227" i="18"/>
  <c r="W227" i="18"/>
  <c r="X227" i="18"/>
  <c r="Y227" i="18"/>
  <c r="Z227" i="18"/>
  <c r="R228" i="18"/>
  <c r="S228" i="18"/>
  <c r="T228" i="18"/>
  <c r="U228" i="18"/>
  <c r="V228" i="18"/>
  <c r="W228" i="18"/>
  <c r="X228" i="18"/>
  <c r="Y228" i="18"/>
  <c r="Z228" i="18"/>
  <c r="R229" i="18"/>
  <c r="S229" i="18"/>
  <c r="T229" i="18"/>
  <c r="U229" i="18"/>
  <c r="V229" i="18"/>
  <c r="W229" i="18"/>
  <c r="X229" i="18"/>
  <c r="Y229" i="18"/>
  <c r="Z229" i="18"/>
  <c r="R230" i="18"/>
  <c r="S230" i="18"/>
  <c r="T230" i="18"/>
  <c r="U230" i="18"/>
  <c r="V230" i="18"/>
  <c r="W230" i="18"/>
  <c r="X230" i="18"/>
  <c r="Y230" i="18"/>
  <c r="Z230" i="18"/>
  <c r="R231" i="18"/>
  <c r="S231" i="18"/>
  <c r="T231" i="18"/>
  <c r="U231" i="18"/>
  <c r="V231" i="18"/>
  <c r="W231" i="18"/>
  <c r="X231" i="18"/>
  <c r="Y231" i="18"/>
  <c r="Z231" i="18"/>
  <c r="R232" i="18"/>
  <c r="S232" i="18"/>
  <c r="T232" i="18"/>
  <c r="U232" i="18"/>
  <c r="V232" i="18"/>
  <c r="W232" i="18"/>
  <c r="X232" i="18"/>
  <c r="Y232" i="18"/>
  <c r="Z232" i="18"/>
  <c r="R233" i="18"/>
  <c r="S233" i="18"/>
  <c r="T233" i="18"/>
  <c r="U233" i="18"/>
  <c r="V233" i="18"/>
  <c r="W233" i="18"/>
  <c r="X233" i="18"/>
  <c r="Y233" i="18"/>
  <c r="Z233" i="18"/>
  <c r="R234" i="18"/>
  <c r="S234" i="18"/>
  <c r="T234" i="18"/>
  <c r="U234" i="18"/>
  <c r="V234" i="18"/>
  <c r="W234" i="18"/>
  <c r="X234" i="18"/>
  <c r="Y234" i="18"/>
  <c r="Z234" i="18"/>
  <c r="R235" i="18"/>
  <c r="S235" i="18"/>
  <c r="T235" i="18"/>
  <c r="U235" i="18"/>
  <c r="V235" i="18"/>
  <c r="W235" i="18"/>
  <c r="X235" i="18"/>
  <c r="Y235" i="18"/>
  <c r="Z235" i="18"/>
  <c r="R236" i="18"/>
  <c r="S236" i="18"/>
  <c r="T236" i="18"/>
  <c r="U236" i="18"/>
  <c r="V236" i="18"/>
  <c r="W236" i="18"/>
  <c r="X236" i="18"/>
  <c r="Y236" i="18"/>
  <c r="Z236" i="18"/>
  <c r="R237" i="18"/>
  <c r="S237" i="18"/>
  <c r="T237" i="18"/>
  <c r="U237" i="18"/>
  <c r="V237" i="18"/>
  <c r="W237" i="18"/>
  <c r="X237" i="18"/>
  <c r="Y237" i="18"/>
  <c r="Z237" i="18"/>
  <c r="R238" i="18"/>
  <c r="S238" i="18"/>
  <c r="T238" i="18"/>
  <c r="U238" i="18"/>
  <c r="V238" i="18"/>
  <c r="W238" i="18"/>
  <c r="X238" i="18"/>
  <c r="Y238" i="18"/>
  <c r="Z238" i="18"/>
  <c r="R239" i="18"/>
  <c r="S239" i="18"/>
  <c r="T239" i="18"/>
  <c r="U239" i="18"/>
  <c r="V239" i="18"/>
  <c r="W239" i="18"/>
  <c r="X239" i="18"/>
  <c r="Y239" i="18"/>
  <c r="Z239" i="18"/>
  <c r="R240" i="18"/>
  <c r="S240" i="18"/>
  <c r="T240" i="18"/>
  <c r="U240" i="18"/>
  <c r="V240" i="18"/>
  <c r="W240" i="18"/>
  <c r="X240" i="18"/>
  <c r="Y240" i="18"/>
  <c r="Z240" i="18"/>
  <c r="R241" i="18"/>
  <c r="S241" i="18"/>
  <c r="T241" i="18"/>
  <c r="U241" i="18"/>
  <c r="V241" i="18"/>
  <c r="W241" i="18"/>
  <c r="X241" i="18"/>
  <c r="Y241" i="18"/>
  <c r="Z241" i="18"/>
  <c r="R242" i="18"/>
  <c r="S242" i="18"/>
  <c r="T242" i="18"/>
  <c r="U242" i="18"/>
  <c r="V242" i="18"/>
  <c r="W242" i="18"/>
  <c r="X242" i="18"/>
  <c r="Y242" i="18"/>
  <c r="Z242" i="18"/>
  <c r="R243" i="18"/>
  <c r="S243" i="18"/>
  <c r="T243" i="18"/>
  <c r="U243" i="18"/>
  <c r="V243" i="18"/>
  <c r="W243" i="18"/>
  <c r="X243" i="18"/>
  <c r="Y243" i="18"/>
  <c r="Z243" i="18"/>
  <c r="R244" i="18"/>
  <c r="S244" i="18"/>
  <c r="T244" i="18"/>
  <c r="U244" i="18"/>
  <c r="V244" i="18"/>
  <c r="W244" i="18"/>
  <c r="X244" i="18"/>
  <c r="Y244" i="18"/>
  <c r="Z244" i="18"/>
  <c r="R245" i="18"/>
  <c r="S245" i="18"/>
  <c r="T245" i="18"/>
  <c r="U245" i="18"/>
  <c r="V245" i="18"/>
  <c r="W245" i="18"/>
  <c r="X245" i="18"/>
  <c r="Y245" i="18"/>
  <c r="Z245" i="18"/>
  <c r="R246" i="18"/>
  <c r="S246" i="18"/>
  <c r="T246" i="18"/>
  <c r="U246" i="18"/>
  <c r="V246" i="18"/>
  <c r="W246" i="18"/>
  <c r="X246" i="18"/>
  <c r="Y246" i="18"/>
  <c r="Z246" i="18"/>
  <c r="R247" i="18"/>
  <c r="S247" i="18"/>
  <c r="T247" i="18"/>
  <c r="U247" i="18"/>
  <c r="V247" i="18"/>
  <c r="W247" i="18"/>
  <c r="X247" i="18"/>
  <c r="Y247" i="18"/>
  <c r="Z247" i="18"/>
  <c r="R248" i="18"/>
  <c r="S248" i="18"/>
  <c r="T248" i="18"/>
  <c r="U248" i="18"/>
  <c r="V248" i="18"/>
  <c r="W248" i="18"/>
  <c r="X248" i="18"/>
  <c r="Y248" i="18"/>
  <c r="Z248" i="18"/>
  <c r="R249" i="18"/>
  <c r="S249" i="18"/>
  <c r="T249" i="18"/>
  <c r="U249" i="18"/>
  <c r="V249" i="18"/>
  <c r="W249" i="18"/>
  <c r="X249" i="18"/>
  <c r="Y249" i="18"/>
  <c r="Z249" i="18"/>
  <c r="R250" i="18"/>
  <c r="S250" i="18"/>
  <c r="T250" i="18"/>
  <c r="U250" i="18"/>
  <c r="V250" i="18"/>
  <c r="W250" i="18"/>
  <c r="X250" i="18"/>
  <c r="Y250" i="18"/>
  <c r="Z250" i="18"/>
  <c r="R251" i="18"/>
  <c r="S251" i="18"/>
  <c r="T251" i="18"/>
  <c r="U251" i="18"/>
  <c r="V251" i="18"/>
  <c r="W251" i="18"/>
  <c r="X251" i="18"/>
  <c r="Y251" i="18"/>
  <c r="Z251" i="18"/>
  <c r="R252" i="18"/>
  <c r="S252" i="18"/>
  <c r="T252" i="18"/>
  <c r="U252" i="18"/>
  <c r="V252" i="18"/>
  <c r="W252" i="18"/>
  <c r="X252" i="18"/>
  <c r="Y252" i="18"/>
  <c r="Z252" i="18"/>
  <c r="R253" i="18"/>
  <c r="S253" i="18"/>
  <c r="T253" i="18"/>
  <c r="U253" i="18"/>
  <c r="V253" i="18"/>
  <c r="W253" i="18"/>
  <c r="X253" i="18"/>
  <c r="Y253" i="18"/>
  <c r="Z253" i="18"/>
  <c r="R254" i="18"/>
  <c r="S254" i="18"/>
  <c r="T254" i="18"/>
  <c r="U254" i="18"/>
  <c r="V254" i="18"/>
  <c r="W254" i="18"/>
  <c r="X254" i="18"/>
  <c r="Y254" i="18"/>
  <c r="Z254" i="18"/>
  <c r="R255" i="18"/>
  <c r="S255" i="18"/>
  <c r="T255" i="18"/>
  <c r="U255" i="18"/>
  <c r="V255" i="18"/>
  <c r="W255" i="18"/>
  <c r="X255" i="18"/>
  <c r="Y255" i="18"/>
  <c r="Z255" i="18"/>
  <c r="R256" i="18"/>
  <c r="S256" i="18"/>
  <c r="T256" i="18"/>
  <c r="U256" i="18"/>
  <c r="V256" i="18"/>
  <c r="W256" i="18"/>
  <c r="X256" i="18"/>
  <c r="Y256" i="18"/>
  <c r="Z256" i="18"/>
  <c r="R257" i="18"/>
  <c r="S257" i="18"/>
  <c r="T257" i="18"/>
  <c r="U257" i="18"/>
  <c r="V257" i="18"/>
  <c r="W257" i="18"/>
  <c r="X257" i="18"/>
  <c r="Y257" i="18"/>
  <c r="Z257" i="18"/>
  <c r="R258" i="18"/>
  <c r="S258" i="18"/>
  <c r="T258" i="18"/>
  <c r="U258" i="18"/>
  <c r="V258" i="18"/>
  <c r="W258" i="18"/>
  <c r="X258" i="18"/>
  <c r="Y258" i="18"/>
  <c r="Z258" i="18"/>
  <c r="R259" i="18"/>
  <c r="S259" i="18"/>
  <c r="T259" i="18"/>
  <c r="U259" i="18"/>
  <c r="V259" i="18"/>
  <c r="W259" i="18"/>
  <c r="X259" i="18"/>
  <c r="Y259" i="18"/>
  <c r="Z259" i="18"/>
  <c r="R260" i="18"/>
  <c r="S260" i="18"/>
  <c r="T260" i="18"/>
  <c r="U260" i="18"/>
  <c r="V260" i="18"/>
  <c r="W260" i="18"/>
  <c r="X260" i="18"/>
  <c r="Y260" i="18"/>
  <c r="Z260" i="18"/>
  <c r="R261" i="18"/>
  <c r="S261" i="18"/>
  <c r="T261" i="18"/>
  <c r="U261" i="18"/>
  <c r="V261" i="18"/>
  <c r="W261" i="18"/>
  <c r="X261" i="18"/>
  <c r="Y261" i="18"/>
  <c r="Z261" i="18"/>
  <c r="R262" i="18"/>
  <c r="S262" i="18"/>
  <c r="T262" i="18"/>
  <c r="U262" i="18"/>
  <c r="V262" i="18"/>
  <c r="W262" i="18"/>
  <c r="X262" i="18"/>
  <c r="Y262" i="18"/>
  <c r="Z262" i="18"/>
  <c r="R263" i="18"/>
  <c r="S263" i="18"/>
  <c r="T263" i="18"/>
  <c r="U263" i="18"/>
  <c r="V263" i="18"/>
  <c r="W263" i="18"/>
  <c r="X263" i="18"/>
  <c r="Y263" i="18"/>
  <c r="Z263" i="18"/>
  <c r="R264" i="18"/>
  <c r="S264" i="18"/>
  <c r="T264" i="18"/>
  <c r="U264" i="18"/>
  <c r="V264" i="18"/>
  <c r="W264" i="18"/>
  <c r="X264" i="18"/>
  <c r="Y264" i="18"/>
  <c r="Z264" i="18"/>
  <c r="R265" i="18"/>
  <c r="S265" i="18"/>
  <c r="T265" i="18"/>
  <c r="U265" i="18"/>
  <c r="V265" i="18"/>
  <c r="W265" i="18"/>
  <c r="X265" i="18"/>
  <c r="Y265" i="18"/>
  <c r="Z265" i="18"/>
  <c r="R266" i="18"/>
  <c r="S266" i="18"/>
  <c r="T266" i="18"/>
  <c r="U266" i="18"/>
  <c r="V266" i="18"/>
  <c r="W266" i="18"/>
  <c r="X266" i="18"/>
  <c r="Y266" i="18"/>
  <c r="Z266" i="18"/>
  <c r="R267" i="18"/>
  <c r="S267" i="18"/>
  <c r="T267" i="18"/>
  <c r="U267" i="18"/>
  <c r="V267" i="18"/>
  <c r="W267" i="18"/>
  <c r="X267" i="18"/>
  <c r="Y267" i="18"/>
  <c r="Z267" i="18"/>
  <c r="R268" i="18"/>
  <c r="S268" i="18"/>
  <c r="T268" i="18"/>
  <c r="U268" i="18"/>
  <c r="V268" i="18"/>
  <c r="W268" i="18"/>
  <c r="X268" i="18"/>
  <c r="Y268" i="18"/>
  <c r="Z268" i="18"/>
  <c r="R269" i="18"/>
  <c r="S269" i="18"/>
  <c r="T269" i="18"/>
  <c r="U269" i="18"/>
  <c r="V269" i="18"/>
  <c r="W269" i="18"/>
  <c r="X269" i="18"/>
  <c r="Y269" i="18"/>
  <c r="Z269" i="18"/>
  <c r="R270" i="18"/>
  <c r="S270" i="18"/>
  <c r="T270" i="18"/>
  <c r="U270" i="18"/>
  <c r="V270" i="18"/>
  <c r="W270" i="18"/>
  <c r="X270" i="18"/>
  <c r="Y270" i="18"/>
  <c r="Z270" i="18"/>
  <c r="R271" i="18"/>
  <c r="S271" i="18"/>
  <c r="T271" i="18"/>
  <c r="U271" i="18"/>
  <c r="V271" i="18"/>
  <c r="W271" i="18"/>
  <c r="X271" i="18"/>
  <c r="Y271" i="18"/>
  <c r="Z271" i="18"/>
  <c r="R272" i="18"/>
  <c r="S272" i="18"/>
  <c r="T272" i="18"/>
  <c r="U272" i="18"/>
  <c r="V272" i="18"/>
  <c r="W272" i="18"/>
  <c r="X272" i="18"/>
  <c r="Y272" i="18"/>
  <c r="Z272" i="18"/>
  <c r="R273" i="18"/>
  <c r="S273" i="18"/>
  <c r="T273" i="18"/>
  <c r="U273" i="18"/>
  <c r="V273" i="18"/>
  <c r="W273" i="18"/>
  <c r="X273" i="18"/>
  <c r="Y273" i="18"/>
  <c r="Z273" i="18"/>
  <c r="R274" i="18"/>
  <c r="S274" i="18"/>
  <c r="T274" i="18"/>
  <c r="U274" i="18"/>
  <c r="V274" i="18"/>
  <c r="W274" i="18"/>
  <c r="X274" i="18"/>
  <c r="Y274" i="18"/>
  <c r="Z274" i="18"/>
  <c r="R275" i="18"/>
  <c r="S275" i="18"/>
  <c r="T275" i="18"/>
  <c r="U275" i="18"/>
  <c r="V275" i="18"/>
  <c r="W275" i="18"/>
  <c r="X275" i="18"/>
  <c r="Y275" i="18"/>
  <c r="Z275" i="18"/>
  <c r="R276" i="18"/>
  <c r="S276" i="18"/>
  <c r="T276" i="18"/>
  <c r="U276" i="18"/>
  <c r="V276" i="18"/>
  <c r="W276" i="18"/>
  <c r="X276" i="18"/>
  <c r="Y276" i="18"/>
  <c r="Z276" i="18"/>
  <c r="R277" i="18"/>
  <c r="S277" i="18"/>
  <c r="T277" i="18"/>
  <c r="U277" i="18"/>
  <c r="V277" i="18"/>
  <c r="W277" i="18"/>
  <c r="X277" i="18"/>
  <c r="Y277" i="18"/>
  <c r="Z277" i="18"/>
  <c r="R278" i="18"/>
  <c r="S278" i="18"/>
  <c r="T278" i="18"/>
  <c r="U278" i="18"/>
  <c r="V278" i="18"/>
  <c r="W278" i="18"/>
  <c r="X278" i="18"/>
  <c r="Y278" i="18"/>
  <c r="Z278" i="18"/>
  <c r="R279" i="18"/>
  <c r="S279" i="18"/>
  <c r="T279" i="18"/>
  <c r="U279" i="18"/>
  <c r="V279" i="18"/>
  <c r="W279" i="18"/>
  <c r="X279" i="18"/>
  <c r="Y279" i="18"/>
  <c r="Z279" i="18"/>
  <c r="R280" i="18"/>
  <c r="S280" i="18"/>
  <c r="T280" i="18"/>
  <c r="U280" i="18"/>
  <c r="V280" i="18"/>
  <c r="W280" i="18"/>
  <c r="X280" i="18"/>
  <c r="Y280" i="18"/>
  <c r="Z280" i="18"/>
  <c r="R281" i="18"/>
  <c r="S281" i="18"/>
  <c r="T281" i="18"/>
  <c r="U281" i="18"/>
  <c r="V281" i="18"/>
  <c r="W281" i="18"/>
  <c r="X281" i="18"/>
  <c r="Y281" i="18"/>
  <c r="Z281" i="18"/>
  <c r="R282" i="18"/>
  <c r="S282" i="18"/>
  <c r="T282" i="18"/>
  <c r="U282" i="18"/>
  <c r="V282" i="18"/>
  <c r="W282" i="18"/>
  <c r="X282" i="18"/>
  <c r="Y282" i="18"/>
  <c r="Z282" i="18"/>
  <c r="R283" i="18"/>
  <c r="S283" i="18"/>
  <c r="T283" i="18"/>
  <c r="U283" i="18"/>
  <c r="V283" i="18"/>
  <c r="W283" i="18"/>
  <c r="X283" i="18"/>
  <c r="Y283" i="18"/>
  <c r="Z283" i="18"/>
  <c r="R284" i="18"/>
  <c r="S284" i="18"/>
  <c r="T284" i="18"/>
  <c r="U284" i="18"/>
  <c r="V284" i="18"/>
  <c r="W284" i="18"/>
  <c r="X284" i="18"/>
  <c r="Y284" i="18"/>
  <c r="Z284" i="18"/>
  <c r="R285" i="18"/>
  <c r="S285" i="18"/>
  <c r="T285" i="18"/>
  <c r="U285" i="18"/>
  <c r="V285" i="18"/>
  <c r="W285" i="18"/>
  <c r="X285" i="18"/>
  <c r="Y285" i="18"/>
  <c r="Z285" i="18"/>
  <c r="R286" i="18"/>
  <c r="S286" i="18"/>
  <c r="T286" i="18"/>
  <c r="U286" i="18"/>
  <c r="V286" i="18"/>
  <c r="W286" i="18"/>
  <c r="X286" i="18"/>
  <c r="Y286" i="18"/>
  <c r="Z286" i="18"/>
  <c r="R287" i="18"/>
  <c r="S287" i="18"/>
  <c r="T287" i="18"/>
  <c r="U287" i="18"/>
  <c r="V287" i="18"/>
  <c r="W287" i="18"/>
  <c r="X287" i="18"/>
  <c r="Y287" i="18"/>
  <c r="Z28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07" i="18"/>
  <c r="F207" i="18"/>
  <c r="G207" i="18"/>
  <c r="H207" i="18"/>
  <c r="I207" i="18"/>
  <c r="J207" i="18"/>
  <c r="K207" i="18"/>
  <c r="L207" i="18"/>
  <c r="M207" i="18"/>
  <c r="N207" i="18"/>
  <c r="F208" i="18"/>
  <c r="G208" i="18"/>
  <c r="H208" i="18"/>
  <c r="I208" i="18"/>
  <c r="J208" i="18"/>
  <c r="K208" i="18"/>
  <c r="L208" i="18"/>
  <c r="M208" i="18"/>
  <c r="N208" i="18"/>
  <c r="F209" i="18"/>
  <c r="G209" i="18"/>
  <c r="H209" i="18"/>
  <c r="I209" i="18"/>
  <c r="J209" i="18"/>
  <c r="K209" i="18"/>
  <c r="L209" i="18"/>
  <c r="M209" i="18"/>
  <c r="N209" i="18"/>
  <c r="F210" i="18"/>
  <c r="G210" i="18"/>
  <c r="H210" i="18"/>
  <c r="I210" i="18"/>
  <c r="J210" i="18"/>
  <c r="K210" i="18"/>
  <c r="L210" i="18"/>
  <c r="M210" i="18"/>
  <c r="N210" i="18"/>
  <c r="F211" i="18"/>
  <c r="G211" i="18"/>
  <c r="H211" i="18"/>
  <c r="I211" i="18"/>
  <c r="J211" i="18"/>
  <c r="K211" i="18"/>
  <c r="L211" i="18"/>
  <c r="M211" i="18"/>
  <c r="N211" i="18"/>
  <c r="F212" i="18"/>
  <c r="G212" i="18"/>
  <c r="H212" i="18"/>
  <c r="I212" i="18"/>
  <c r="J212" i="18"/>
  <c r="K212" i="18"/>
  <c r="L212" i="18"/>
  <c r="M212" i="18"/>
  <c r="N212" i="18"/>
  <c r="F213" i="18"/>
  <c r="G213" i="18"/>
  <c r="H213" i="18"/>
  <c r="I213" i="18"/>
  <c r="J213" i="18"/>
  <c r="K213" i="18"/>
  <c r="L213" i="18"/>
  <c r="M213" i="18"/>
  <c r="N213" i="18"/>
  <c r="F214" i="18"/>
  <c r="G214" i="18"/>
  <c r="H214" i="18"/>
  <c r="I214" i="18"/>
  <c r="J214" i="18"/>
  <c r="K214" i="18"/>
  <c r="L214" i="18"/>
  <c r="M214" i="18"/>
  <c r="N214" i="18"/>
  <c r="F215" i="18"/>
  <c r="G215" i="18"/>
  <c r="H215" i="18"/>
  <c r="I215" i="18"/>
  <c r="J215" i="18"/>
  <c r="K215" i="18"/>
  <c r="L215" i="18"/>
  <c r="M215" i="18"/>
  <c r="N215" i="18"/>
  <c r="F216" i="18"/>
  <c r="G216" i="18"/>
  <c r="H216" i="18"/>
  <c r="I216" i="18"/>
  <c r="J216" i="18"/>
  <c r="K216" i="18"/>
  <c r="L216" i="18"/>
  <c r="M216" i="18"/>
  <c r="N216" i="18"/>
  <c r="F217" i="18"/>
  <c r="G217" i="18"/>
  <c r="H217" i="18"/>
  <c r="I217" i="18"/>
  <c r="J217" i="18"/>
  <c r="K217" i="18"/>
  <c r="L217" i="18"/>
  <c r="M217" i="18"/>
  <c r="N217" i="18"/>
  <c r="F218" i="18"/>
  <c r="G218" i="18"/>
  <c r="H218" i="18"/>
  <c r="I218" i="18"/>
  <c r="J218" i="18"/>
  <c r="K218" i="18"/>
  <c r="L218" i="18"/>
  <c r="M218" i="18"/>
  <c r="N218" i="18"/>
  <c r="F219" i="18"/>
  <c r="G219" i="18"/>
  <c r="H219" i="18"/>
  <c r="I219" i="18"/>
  <c r="J219" i="18"/>
  <c r="K219" i="18"/>
  <c r="L219" i="18"/>
  <c r="M219" i="18"/>
  <c r="N219" i="18"/>
  <c r="F220" i="18"/>
  <c r="G220" i="18"/>
  <c r="H220" i="18"/>
  <c r="I220" i="18"/>
  <c r="J220" i="18"/>
  <c r="K220" i="18"/>
  <c r="L220" i="18"/>
  <c r="M220" i="18"/>
  <c r="N220" i="18"/>
  <c r="F221" i="18"/>
  <c r="G221" i="18"/>
  <c r="H221" i="18"/>
  <c r="I221" i="18"/>
  <c r="J221" i="18"/>
  <c r="K221" i="18"/>
  <c r="L221" i="18"/>
  <c r="M221" i="18"/>
  <c r="N221" i="18"/>
  <c r="F222" i="18"/>
  <c r="G222" i="18"/>
  <c r="H222" i="18"/>
  <c r="I222" i="18"/>
  <c r="J222" i="18"/>
  <c r="K222" i="18"/>
  <c r="L222" i="18"/>
  <c r="M222" i="18"/>
  <c r="N222" i="18"/>
  <c r="F223" i="18"/>
  <c r="G223" i="18"/>
  <c r="H223" i="18"/>
  <c r="I223" i="18"/>
  <c r="J223" i="18"/>
  <c r="K223" i="18"/>
  <c r="L223" i="18"/>
  <c r="M223" i="18"/>
  <c r="N223" i="18"/>
  <c r="F224" i="18"/>
  <c r="G224" i="18"/>
  <c r="H224" i="18"/>
  <c r="I224" i="18"/>
  <c r="J224" i="18"/>
  <c r="K224" i="18"/>
  <c r="L224" i="18"/>
  <c r="M224" i="18"/>
  <c r="N224" i="18"/>
  <c r="F225" i="18"/>
  <c r="G225" i="18"/>
  <c r="H225" i="18"/>
  <c r="I225" i="18"/>
  <c r="J225" i="18"/>
  <c r="K225" i="18"/>
  <c r="L225" i="18"/>
  <c r="M225" i="18"/>
  <c r="N225" i="18"/>
  <c r="F226" i="18"/>
  <c r="G226" i="18"/>
  <c r="H226" i="18"/>
  <c r="I226" i="18"/>
  <c r="J226" i="18"/>
  <c r="K226" i="18"/>
  <c r="L226" i="18"/>
  <c r="M226" i="18"/>
  <c r="N226" i="18"/>
  <c r="F227" i="18"/>
  <c r="G227" i="18"/>
  <c r="H227" i="18"/>
  <c r="I227" i="18"/>
  <c r="J227" i="18"/>
  <c r="K227" i="18"/>
  <c r="L227" i="18"/>
  <c r="M227" i="18"/>
  <c r="N227" i="18"/>
  <c r="F228" i="18"/>
  <c r="G228" i="18"/>
  <c r="H228" i="18"/>
  <c r="I228" i="18"/>
  <c r="J228" i="18"/>
  <c r="K228" i="18"/>
  <c r="L228" i="18"/>
  <c r="M228" i="18"/>
  <c r="N228" i="18"/>
  <c r="F229" i="18"/>
  <c r="G229" i="18"/>
  <c r="H229" i="18"/>
  <c r="I229" i="18"/>
  <c r="J229" i="18"/>
  <c r="K229" i="18"/>
  <c r="L229" i="18"/>
  <c r="M229" i="18"/>
  <c r="N229" i="18"/>
  <c r="F230" i="18"/>
  <c r="G230" i="18"/>
  <c r="H230" i="18"/>
  <c r="I230" i="18"/>
  <c r="J230" i="18"/>
  <c r="K230" i="18"/>
  <c r="L230" i="18"/>
  <c r="M230" i="18"/>
  <c r="N230" i="18"/>
  <c r="F231" i="18"/>
  <c r="G231" i="18"/>
  <c r="H231" i="18"/>
  <c r="I231" i="18"/>
  <c r="J231" i="18"/>
  <c r="K231" i="18"/>
  <c r="L231" i="18"/>
  <c r="M231" i="18"/>
  <c r="N231" i="18"/>
  <c r="F232" i="18"/>
  <c r="G232" i="18"/>
  <c r="H232" i="18"/>
  <c r="I232" i="18"/>
  <c r="J232" i="18"/>
  <c r="K232" i="18"/>
  <c r="L232" i="18"/>
  <c r="M232" i="18"/>
  <c r="N232" i="18"/>
  <c r="F233" i="18"/>
  <c r="G233" i="18"/>
  <c r="H233" i="18"/>
  <c r="I233" i="18"/>
  <c r="J233" i="18"/>
  <c r="K233" i="18"/>
  <c r="L233" i="18"/>
  <c r="M233" i="18"/>
  <c r="N233" i="18"/>
  <c r="F234" i="18"/>
  <c r="G234" i="18"/>
  <c r="H234" i="18"/>
  <c r="I234" i="18"/>
  <c r="J234" i="18"/>
  <c r="K234" i="18"/>
  <c r="L234" i="18"/>
  <c r="M234" i="18"/>
  <c r="N234" i="18"/>
  <c r="F235" i="18"/>
  <c r="G235" i="18"/>
  <c r="H235" i="18"/>
  <c r="I235" i="18"/>
  <c r="J235" i="18"/>
  <c r="K235" i="18"/>
  <c r="L235" i="18"/>
  <c r="M235" i="18"/>
  <c r="N235" i="18"/>
  <c r="F236" i="18"/>
  <c r="G236" i="18"/>
  <c r="H236" i="18"/>
  <c r="I236" i="18"/>
  <c r="J236" i="18"/>
  <c r="K236" i="18"/>
  <c r="L236" i="18"/>
  <c r="M236" i="18"/>
  <c r="N236" i="18"/>
  <c r="F237" i="18"/>
  <c r="G237" i="18"/>
  <c r="H237" i="18"/>
  <c r="I237" i="18"/>
  <c r="J237" i="18"/>
  <c r="K237" i="18"/>
  <c r="L237" i="18"/>
  <c r="M237" i="18"/>
  <c r="N237" i="18"/>
  <c r="F238" i="18"/>
  <c r="G238" i="18"/>
  <c r="H238" i="18"/>
  <c r="I238" i="18"/>
  <c r="J238" i="18"/>
  <c r="K238" i="18"/>
  <c r="L238" i="18"/>
  <c r="M238" i="18"/>
  <c r="N238" i="18"/>
  <c r="F239" i="18"/>
  <c r="G239" i="18"/>
  <c r="H239" i="18"/>
  <c r="I239" i="18"/>
  <c r="J239" i="18"/>
  <c r="K239" i="18"/>
  <c r="L239" i="18"/>
  <c r="M239" i="18"/>
  <c r="N239" i="18"/>
  <c r="F240" i="18"/>
  <c r="G240" i="18"/>
  <c r="H240" i="18"/>
  <c r="I240" i="18"/>
  <c r="J240" i="18"/>
  <c r="K240" i="18"/>
  <c r="L240" i="18"/>
  <c r="M240" i="18"/>
  <c r="N240" i="18"/>
  <c r="F241" i="18"/>
  <c r="G241" i="18"/>
  <c r="H241" i="18"/>
  <c r="I241" i="18"/>
  <c r="J241" i="18"/>
  <c r="K241" i="18"/>
  <c r="L241" i="18"/>
  <c r="M241" i="18"/>
  <c r="N241" i="18"/>
  <c r="F242" i="18"/>
  <c r="G242" i="18"/>
  <c r="H242" i="18"/>
  <c r="I242" i="18"/>
  <c r="J242" i="18"/>
  <c r="K242" i="18"/>
  <c r="L242" i="18"/>
  <c r="M242" i="18"/>
  <c r="N242" i="18"/>
  <c r="F243" i="18"/>
  <c r="G243" i="18"/>
  <c r="H243" i="18"/>
  <c r="I243" i="18"/>
  <c r="J243" i="18"/>
  <c r="K243" i="18"/>
  <c r="L243" i="18"/>
  <c r="M243" i="18"/>
  <c r="N243" i="18"/>
  <c r="F244" i="18"/>
  <c r="G244" i="18"/>
  <c r="H244" i="18"/>
  <c r="I244" i="18"/>
  <c r="J244" i="18"/>
  <c r="K244" i="18"/>
  <c r="L244" i="18"/>
  <c r="M244" i="18"/>
  <c r="N244" i="18"/>
  <c r="F245" i="18"/>
  <c r="G245" i="18"/>
  <c r="H245" i="18"/>
  <c r="I245" i="18"/>
  <c r="J245" i="18"/>
  <c r="K245" i="18"/>
  <c r="L245" i="18"/>
  <c r="M245" i="18"/>
  <c r="N245" i="18"/>
  <c r="F246" i="18"/>
  <c r="G246" i="18"/>
  <c r="H246" i="18"/>
  <c r="I246" i="18"/>
  <c r="J246" i="18"/>
  <c r="K246" i="18"/>
  <c r="L246" i="18"/>
  <c r="M246" i="18"/>
  <c r="N246" i="18"/>
  <c r="F247" i="18"/>
  <c r="G247" i="18"/>
  <c r="H247" i="18"/>
  <c r="I247" i="18"/>
  <c r="J247" i="18"/>
  <c r="K247" i="18"/>
  <c r="L247" i="18"/>
  <c r="M247" i="18"/>
  <c r="N247" i="18"/>
  <c r="F248" i="18"/>
  <c r="G248" i="18"/>
  <c r="H248" i="18"/>
  <c r="I248" i="18"/>
  <c r="J248" i="18"/>
  <c r="K248" i="18"/>
  <c r="L248" i="18"/>
  <c r="M248" i="18"/>
  <c r="N248" i="18"/>
  <c r="F249" i="18"/>
  <c r="G249" i="18"/>
  <c r="H249" i="18"/>
  <c r="I249" i="18"/>
  <c r="J249" i="18"/>
  <c r="K249" i="18"/>
  <c r="L249" i="18"/>
  <c r="M249" i="18"/>
  <c r="N249" i="18"/>
  <c r="F250" i="18"/>
  <c r="G250" i="18"/>
  <c r="H250" i="18"/>
  <c r="I250" i="18"/>
  <c r="J250" i="18"/>
  <c r="K250" i="18"/>
  <c r="L250" i="18"/>
  <c r="M250" i="18"/>
  <c r="N250" i="18"/>
  <c r="F251" i="18"/>
  <c r="G251" i="18"/>
  <c r="H251" i="18"/>
  <c r="I251" i="18"/>
  <c r="J251" i="18"/>
  <c r="K251" i="18"/>
  <c r="L251" i="18"/>
  <c r="M251" i="18"/>
  <c r="N251" i="18"/>
  <c r="F252" i="18"/>
  <c r="G252" i="18"/>
  <c r="H252" i="18"/>
  <c r="I252" i="18"/>
  <c r="J252" i="18"/>
  <c r="K252" i="18"/>
  <c r="L252" i="18"/>
  <c r="M252" i="18"/>
  <c r="N252" i="18"/>
  <c r="F253" i="18"/>
  <c r="G253" i="18"/>
  <c r="H253" i="18"/>
  <c r="I253" i="18"/>
  <c r="J253" i="18"/>
  <c r="K253" i="18"/>
  <c r="L253" i="18"/>
  <c r="M253" i="18"/>
  <c r="N253" i="18"/>
  <c r="F254" i="18"/>
  <c r="G254" i="18"/>
  <c r="H254" i="18"/>
  <c r="I254" i="18"/>
  <c r="J254" i="18"/>
  <c r="K254" i="18"/>
  <c r="L254" i="18"/>
  <c r="M254" i="18"/>
  <c r="N254" i="18"/>
  <c r="F255" i="18"/>
  <c r="G255" i="18"/>
  <c r="H255" i="18"/>
  <c r="I255" i="18"/>
  <c r="J255" i="18"/>
  <c r="K255" i="18"/>
  <c r="L255" i="18"/>
  <c r="M255" i="18"/>
  <c r="N255" i="18"/>
  <c r="F256" i="18"/>
  <c r="G256" i="18"/>
  <c r="H256" i="18"/>
  <c r="I256" i="18"/>
  <c r="J256" i="18"/>
  <c r="K256" i="18"/>
  <c r="L256" i="18"/>
  <c r="M256" i="18"/>
  <c r="N256" i="18"/>
  <c r="F257" i="18"/>
  <c r="G257" i="18"/>
  <c r="H257" i="18"/>
  <c r="I257" i="18"/>
  <c r="J257" i="18"/>
  <c r="K257" i="18"/>
  <c r="L257" i="18"/>
  <c r="M257" i="18"/>
  <c r="N257" i="18"/>
  <c r="F258" i="18"/>
  <c r="G258" i="18"/>
  <c r="H258" i="18"/>
  <c r="I258" i="18"/>
  <c r="J258" i="18"/>
  <c r="K258" i="18"/>
  <c r="L258" i="18"/>
  <c r="M258" i="18"/>
  <c r="N258" i="18"/>
  <c r="F259" i="18"/>
  <c r="G259" i="18"/>
  <c r="H259" i="18"/>
  <c r="I259" i="18"/>
  <c r="J259" i="18"/>
  <c r="K259" i="18"/>
  <c r="L259" i="18"/>
  <c r="M259" i="18"/>
  <c r="N259" i="18"/>
  <c r="F260" i="18"/>
  <c r="G260" i="18"/>
  <c r="H260" i="18"/>
  <c r="I260" i="18"/>
  <c r="J260" i="18"/>
  <c r="K260" i="18"/>
  <c r="L260" i="18"/>
  <c r="M260" i="18"/>
  <c r="N260" i="18"/>
  <c r="F261" i="18"/>
  <c r="G261" i="18"/>
  <c r="H261" i="18"/>
  <c r="I261" i="18"/>
  <c r="J261" i="18"/>
  <c r="K261" i="18"/>
  <c r="L261" i="18"/>
  <c r="M261" i="18"/>
  <c r="N261" i="18"/>
  <c r="F262" i="18"/>
  <c r="G262" i="18"/>
  <c r="H262" i="18"/>
  <c r="I262" i="18"/>
  <c r="J262" i="18"/>
  <c r="K262" i="18"/>
  <c r="L262" i="18"/>
  <c r="M262" i="18"/>
  <c r="N262" i="18"/>
  <c r="F263" i="18"/>
  <c r="G263" i="18"/>
  <c r="H263" i="18"/>
  <c r="I263" i="18"/>
  <c r="J263" i="18"/>
  <c r="K263" i="18"/>
  <c r="L263" i="18"/>
  <c r="M263" i="18"/>
  <c r="N263" i="18"/>
  <c r="F264" i="18"/>
  <c r="G264" i="18"/>
  <c r="H264" i="18"/>
  <c r="I264" i="18"/>
  <c r="J264" i="18"/>
  <c r="K264" i="18"/>
  <c r="L264" i="18"/>
  <c r="M264" i="18"/>
  <c r="N264" i="18"/>
  <c r="F265" i="18"/>
  <c r="G265" i="18"/>
  <c r="H265" i="18"/>
  <c r="I265" i="18"/>
  <c r="J265" i="18"/>
  <c r="K265" i="18"/>
  <c r="L265" i="18"/>
  <c r="M265" i="18"/>
  <c r="N265" i="18"/>
  <c r="F266" i="18"/>
  <c r="G266" i="18"/>
  <c r="H266" i="18"/>
  <c r="I266" i="18"/>
  <c r="J266" i="18"/>
  <c r="K266" i="18"/>
  <c r="L266" i="18"/>
  <c r="M266" i="18"/>
  <c r="N266" i="18"/>
  <c r="F267" i="18"/>
  <c r="G267" i="18"/>
  <c r="H267" i="18"/>
  <c r="I267" i="18"/>
  <c r="J267" i="18"/>
  <c r="K267" i="18"/>
  <c r="L267" i="18"/>
  <c r="M267" i="18"/>
  <c r="N267" i="18"/>
  <c r="F268" i="18"/>
  <c r="G268" i="18"/>
  <c r="H268" i="18"/>
  <c r="I268" i="18"/>
  <c r="J268" i="18"/>
  <c r="K268" i="18"/>
  <c r="L268" i="18"/>
  <c r="M268" i="18"/>
  <c r="N268" i="18"/>
  <c r="F269" i="18"/>
  <c r="G269" i="18"/>
  <c r="H269" i="18"/>
  <c r="I269" i="18"/>
  <c r="J269" i="18"/>
  <c r="K269" i="18"/>
  <c r="L269" i="18"/>
  <c r="M269" i="18"/>
  <c r="N269" i="18"/>
  <c r="F270" i="18"/>
  <c r="G270" i="18"/>
  <c r="H270" i="18"/>
  <c r="I270" i="18"/>
  <c r="J270" i="18"/>
  <c r="K270" i="18"/>
  <c r="L270" i="18"/>
  <c r="M270" i="18"/>
  <c r="N270" i="18"/>
  <c r="F271" i="18"/>
  <c r="G271" i="18"/>
  <c r="H271" i="18"/>
  <c r="I271" i="18"/>
  <c r="J271" i="18"/>
  <c r="K271" i="18"/>
  <c r="L271" i="18"/>
  <c r="M271" i="18"/>
  <c r="N271" i="18"/>
  <c r="F272" i="18"/>
  <c r="G272" i="18"/>
  <c r="H272" i="18"/>
  <c r="I272" i="18"/>
  <c r="J272" i="18"/>
  <c r="K272" i="18"/>
  <c r="L272" i="18"/>
  <c r="M272" i="18"/>
  <c r="N272" i="18"/>
  <c r="F273" i="18"/>
  <c r="G273" i="18"/>
  <c r="H273" i="18"/>
  <c r="I273" i="18"/>
  <c r="J273" i="18"/>
  <c r="K273" i="18"/>
  <c r="L273" i="18"/>
  <c r="M273" i="18"/>
  <c r="N273" i="18"/>
  <c r="F274" i="18"/>
  <c r="G274" i="18"/>
  <c r="H274" i="18"/>
  <c r="I274" i="18"/>
  <c r="J274" i="18"/>
  <c r="K274" i="18"/>
  <c r="L274" i="18"/>
  <c r="M274" i="18"/>
  <c r="N274" i="18"/>
  <c r="F275" i="18"/>
  <c r="G275" i="18"/>
  <c r="H275" i="18"/>
  <c r="I275" i="18"/>
  <c r="J275" i="18"/>
  <c r="K275" i="18"/>
  <c r="L275" i="18"/>
  <c r="M275" i="18"/>
  <c r="N275" i="18"/>
  <c r="F276" i="18"/>
  <c r="G276" i="18"/>
  <c r="H276" i="18"/>
  <c r="I276" i="18"/>
  <c r="J276" i="18"/>
  <c r="K276" i="18"/>
  <c r="L276" i="18"/>
  <c r="M276" i="18"/>
  <c r="N276" i="18"/>
  <c r="F277" i="18"/>
  <c r="G277" i="18"/>
  <c r="H277" i="18"/>
  <c r="I277" i="18"/>
  <c r="J277" i="18"/>
  <c r="K277" i="18"/>
  <c r="L277" i="18"/>
  <c r="M277" i="18"/>
  <c r="N277" i="18"/>
  <c r="F278" i="18"/>
  <c r="G278" i="18"/>
  <c r="H278" i="18"/>
  <c r="I278" i="18"/>
  <c r="J278" i="18"/>
  <c r="K278" i="18"/>
  <c r="L278" i="18"/>
  <c r="M278" i="18"/>
  <c r="N278" i="18"/>
  <c r="F279" i="18"/>
  <c r="G279" i="18"/>
  <c r="H279" i="18"/>
  <c r="I279" i="18"/>
  <c r="J279" i="18"/>
  <c r="K279" i="18"/>
  <c r="L279" i="18"/>
  <c r="M279" i="18"/>
  <c r="N279" i="18"/>
  <c r="F280" i="18"/>
  <c r="G280" i="18"/>
  <c r="H280" i="18"/>
  <c r="I280" i="18"/>
  <c r="J280" i="18"/>
  <c r="K280" i="18"/>
  <c r="L280" i="18"/>
  <c r="M280" i="18"/>
  <c r="N280" i="18"/>
  <c r="F281" i="18"/>
  <c r="G281" i="18"/>
  <c r="H281" i="18"/>
  <c r="I281" i="18"/>
  <c r="J281" i="18"/>
  <c r="K281" i="18"/>
  <c r="L281" i="18"/>
  <c r="M281" i="18"/>
  <c r="N281" i="18"/>
  <c r="F282" i="18"/>
  <c r="G282" i="18"/>
  <c r="H282" i="18"/>
  <c r="I282" i="18"/>
  <c r="J282" i="18"/>
  <c r="K282" i="18"/>
  <c r="L282" i="18"/>
  <c r="M282" i="18"/>
  <c r="N282" i="18"/>
  <c r="F283" i="18"/>
  <c r="G283" i="18"/>
  <c r="H283" i="18"/>
  <c r="I283" i="18"/>
  <c r="J283" i="18"/>
  <c r="K283" i="18"/>
  <c r="L283" i="18"/>
  <c r="M283" i="18"/>
  <c r="N283" i="18"/>
  <c r="F284" i="18"/>
  <c r="G284" i="18"/>
  <c r="H284" i="18"/>
  <c r="I284" i="18"/>
  <c r="J284" i="18"/>
  <c r="K284" i="18"/>
  <c r="L284" i="18"/>
  <c r="M284" i="18"/>
  <c r="N284" i="18"/>
  <c r="F285" i="18"/>
  <c r="G285" i="18"/>
  <c r="H285" i="18"/>
  <c r="I285" i="18"/>
  <c r="J285" i="18"/>
  <c r="K285" i="18"/>
  <c r="L285" i="18"/>
  <c r="M285" i="18"/>
  <c r="N285" i="18"/>
  <c r="F286" i="18"/>
  <c r="G286" i="18"/>
  <c r="H286" i="18"/>
  <c r="I286" i="18"/>
  <c r="J286" i="18"/>
  <c r="K286" i="18"/>
  <c r="L286" i="18"/>
  <c r="M286" i="18"/>
  <c r="N286" i="18"/>
  <c r="F287" i="18"/>
  <c r="G287" i="18"/>
  <c r="H287" i="18"/>
  <c r="I287" i="18"/>
  <c r="J287" i="18"/>
  <c r="K287" i="18"/>
  <c r="L287" i="18"/>
  <c r="M287" i="18"/>
  <c r="N28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07" i="18"/>
  <c r="E207" i="13"/>
  <c r="E474" i="18"/>
  <c r="F474" i="18"/>
  <c r="G474" i="18"/>
  <c r="H474" i="18"/>
  <c r="I474" i="18"/>
  <c r="J474" i="18"/>
  <c r="K474" i="18"/>
  <c r="L474" i="18"/>
  <c r="M474" i="18"/>
  <c r="N474" i="18"/>
  <c r="D474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AD207" i="13"/>
  <c r="AE207" i="13"/>
  <c r="AF207" i="13"/>
  <c r="AG207" i="13"/>
  <c r="AH207" i="13"/>
  <c r="AI207" i="13"/>
  <c r="AJ207" i="13"/>
  <c r="AK207" i="13"/>
  <c r="AL207" i="13"/>
  <c r="AD208" i="13"/>
  <c r="AE208" i="13"/>
  <c r="AF208" i="13"/>
  <c r="AG208" i="13"/>
  <c r="AH208" i="13"/>
  <c r="AI208" i="13"/>
  <c r="AJ208" i="13"/>
  <c r="AK208" i="13"/>
  <c r="AL208" i="13"/>
  <c r="AD209" i="13"/>
  <c r="AE209" i="13"/>
  <c r="AF209" i="13"/>
  <c r="AG209" i="13"/>
  <c r="AH209" i="13"/>
  <c r="AI209" i="13"/>
  <c r="AJ209" i="13"/>
  <c r="AK209" i="13"/>
  <c r="AL209" i="13"/>
  <c r="AD210" i="13"/>
  <c r="AE210" i="13"/>
  <c r="AF210" i="13"/>
  <c r="AG210" i="13"/>
  <c r="AH210" i="13"/>
  <c r="AI210" i="13"/>
  <c r="AJ210" i="13"/>
  <c r="AK210" i="13"/>
  <c r="AL210" i="13"/>
  <c r="AD211" i="13"/>
  <c r="AE211" i="13"/>
  <c r="AF211" i="13"/>
  <c r="AG211" i="13"/>
  <c r="AH211" i="13"/>
  <c r="AI211" i="13"/>
  <c r="AJ211" i="13"/>
  <c r="AK211" i="13"/>
  <c r="AL211" i="13"/>
  <c r="AD212" i="13"/>
  <c r="AE212" i="13"/>
  <c r="AF212" i="13"/>
  <c r="AG212" i="13"/>
  <c r="AH212" i="13"/>
  <c r="AI212" i="13"/>
  <c r="AJ212" i="13"/>
  <c r="AK212" i="13"/>
  <c r="AL212" i="13"/>
  <c r="AD213" i="13"/>
  <c r="AE213" i="13"/>
  <c r="AF213" i="13"/>
  <c r="AG213" i="13"/>
  <c r="AH213" i="13"/>
  <c r="AI213" i="13"/>
  <c r="AJ213" i="13"/>
  <c r="AK213" i="13"/>
  <c r="AL213" i="13"/>
  <c r="AD214" i="13"/>
  <c r="AE214" i="13"/>
  <c r="AF214" i="13"/>
  <c r="AG214" i="13"/>
  <c r="AH214" i="13"/>
  <c r="AI214" i="13"/>
  <c r="AJ214" i="13"/>
  <c r="AK214" i="13"/>
  <c r="AL214" i="13"/>
  <c r="AD215" i="13"/>
  <c r="AE215" i="13"/>
  <c r="AF215" i="13"/>
  <c r="AG215" i="13"/>
  <c r="AH215" i="13"/>
  <c r="AI215" i="13"/>
  <c r="AJ215" i="13"/>
  <c r="AK215" i="13"/>
  <c r="AL215" i="13"/>
  <c r="AD216" i="13"/>
  <c r="AE216" i="13"/>
  <c r="AF216" i="13"/>
  <c r="AG216" i="13"/>
  <c r="AH216" i="13"/>
  <c r="AI216" i="13"/>
  <c r="AJ216" i="13"/>
  <c r="AK216" i="13"/>
  <c r="AL216" i="13"/>
  <c r="AD217" i="13"/>
  <c r="AE217" i="13"/>
  <c r="AF217" i="13"/>
  <c r="AG217" i="13"/>
  <c r="AH217" i="13"/>
  <c r="AI217" i="13"/>
  <c r="AJ217" i="13"/>
  <c r="AK217" i="13"/>
  <c r="AL217" i="13"/>
  <c r="AD218" i="13"/>
  <c r="AE218" i="13"/>
  <c r="AF218" i="13"/>
  <c r="AG218" i="13"/>
  <c r="AH218" i="13"/>
  <c r="AI218" i="13"/>
  <c r="AJ218" i="13"/>
  <c r="AK218" i="13"/>
  <c r="AL218" i="13"/>
  <c r="AD219" i="13"/>
  <c r="AE219" i="13"/>
  <c r="AF219" i="13"/>
  <c r="AG219" i="13"/>
  <c r="AH219" i="13"/>
  <c r="AI219" i="13"/>
  <c r="AJ219" i="13"/>
  <c r="AK219" i="13"/>
  <c r="AL219" i="13"/>
  <c r="AD220" i="13"/>
  <c r="AE220" i="13"/>
  <c r="AF220" i="13"/>
  <c r="AG220" i="13"/>
  <c r="AH220" i="13"/>
  <c r="AI220" i="13"/>
  <c r="AJ220" i="13"/>
  <c r="AK220" i="13"/>
  <c r="AL220" i="13"/>
  <c r="AD221" i="13"/>
  <c r="AE221" i="13"/>
  <c r="AF221" i="13"/>
  <c r="AG221" i="13"/>
  <c r="AH221" i="13"/>
  <c r="AI221" i="13"/>
  <c r="AJ221" i="13"/>
  <c r="AK221" i="13"/>
  <c r="AL221" i="13"/>
  <c r="AD222" i="13"/>
  <c r="AE222" i="13"/>
  <c r="AF222" i="13"/>
  <c r="AG222" i="13"/>
  <c r="AH222" i="13"/>
  <c r="AI222" i="13"/>
  <c r="AJ222" i="13"/>
  <c r="AK222" i="13"/>
  <c r="AL222" i="13"/>
  <c r="AD223" i="13"/>
  <c r="AE223" i="13"/>
  <c r="AF223" i="13"/>
  <c r="AG223" i="13"/>
  <c r="AH223" i="13"/>
  <c r="AI223" i="13"/>
  <c r="AJ223" i="13"/>
  <c r="AK223" i="13"/>
  <c r="AL223" i="13"/>
  <c r="AD224" i="13"/>
  <c r="AE224" i="13"/>
  <c r="AF224" i="13"/>
  <c r="AG224" i="13"/>
  <c r="AH224" i="13"/>
  <c r="AI224" i="13"/>
  <c r="AJ224" i="13"/>
  <c r="AK224" i="13"/>
  <c r="AL224" i="13"/>
  <c r="AD225" i="13"/>
  <c r="AE225" i="13"/>
  <c r="AF225" i="13"/>
  <c r="AG225" i="13"/>
  <c r="AH225" i="13"/>
  <c r="AI225" i="13"/>
  <c r="AJ225" i="13"/>
  <c r="AK225" i="13"/>
  <c r="AL225" i="13"/>
  <c r="AD226" i="13"/>
  <c r="AE226" i="13"/>
  <c r="AF226" i="13"/>
  <c r="AG226" i="13"/>
  <c r="AH226" i="13"/>
  <c r="AI226" i="13"/>
  <c r="AJ226" i="13"/>
  <c r="AK226" i="13"/>
  <c r="AL226" i="13"/>
  <c r="AD227" i="13"/>
  <c r="AE227" i="13"/>
  <c r="AF227" i="13"/>
  <c r="AG227" i="13"/>
  <c r="AH227" i="13"/>
  <c r="AI227" i="13"/>
  <c r="AJ227" i="13"/>
  <c r="AK227" i="13"/>
  <c r="AL227" i="13"/>
  <c r="AD228" i="13"/>
  <c r="AE228" i="13"/>
  <c r="AF228" i="13"/>
  <c r="AG228" i="13"/>
  <c r="AH228" i="13"/>
  <c r="AI228" i="13"/>
  <c r="AJ228" i="13"/>
  <c r="AK228" i="13"/>
  <c r="AL228" i="13"/>
  <c r="AD229" i="13"/>
  <c r="AE229" i="13"/>
  <c r="AF229" i="13"/>
  <c r="AG229" i="13"/>
  <c r="AH229" i="13"/>
  <c r="AI229" i="13"/>
  <c r="AJ229" i="13"/>
  <c r="AK229" i="13"/>
  <c r="AL229" i="13"/>
  <c r="AD230" i="13"/>
  <c r="AE230" i="13"/>
  <c r="AF230" i="13"/>
  <c r="AG230" i="13"/>
  <c r="AH230" i="13"/>
  <c r="AI230" i="13"/>
  <c r="AJ230" i="13"/>
  <c r="AK230" i="13"/>
  <c r="AL230" i="13"/>
  <c r="AD231" i="13"/>
  <c r="AE231" i="13"/>
  <c r="AF231" i="13"/>
  <c r="AG231" i="13"/>
  <c r="AH231" i="13"/>
  <c r="AI231" i="13"/>
  <c r="AJ231" i="13"/>
  <c r="AK231" i="13"/>
  <c r="AL231" i="13"/>
  <c r="AD232" i="13"/>
  <c r="AE232" i="13"/>
  <c r="AF232" i="13"/>
  <c r="AG232" i="13"/>
  <c r="AH232" i="13"/>
  <c r="AI232" i="13"/>
  <c r="AJ232" i="13"/>
  <c r="AK232" i="13"/>
  <c r="AL232" i="13"/>
  <c r="AD233" i="13"/>
  <c r="AE233" i="13"/>
  <c r="AF233" i="13"/>
  <c r="AG233" i="13"/>
  <c r="AH233" i="13"/>
  <c r="AI233" i="13"/>
  <c r="AJ233" i="13"/>
  <c r="AK233" i="13"/>
  <c r="AL233" i="13"/>
  <c r="AD234" i="13"/>
  <c r="AE234" i="13"/>
  <c r="AF234" i="13"/>
  <c r="AG234" i="13"/>
  <c r="AH234" i="13"/>
  <c r="AI234" i="13"/>
  <c r="AJ234" i="13"/>
  <c r="AK234" i="13"/>
  <c r="AL234" i="13"/>
  <c r="AD235" i="13"/>
  <c r="AE235" i="13"/>
  <c r="AF235" i="13"/>
  <c r="AG235" i="13"/>
  <c r="AH235" i="13"/>
  <c r="AI235" i="13"/>
  <c r="AJ235" i="13"/>
  <c r="AK235" i="13"/>
  <c r="AL235" i="13"/>
  <c r="AD236" i="13"/>
  <c r="AE236" i="13"/>
  <c r="AF236" i="13"/>
  <c r="AG236" i="13"/>
  <c r="AH236" i="13"/>
  <c r="AI236" i="13"/>
  <c r="AJ236" i="13"/>
  <c r="AK236" i="13"/>
  <c r="AL236" i="13"/>
  <c r="AD237" i="13"/>
  <c r="AE237" i="13"/>
  <c r="AF237" i="13"/>
  <c r="AG237" i="13"/>
  <c r="AH237" i="13"/>
  <c r="AI237" i="13"/>
  <c r="AJ237" i="13"/>
  <c r="AK237" i="13"/>
  <c r="AL237" i="13"/>
  <c r="AD238" i="13"/>
  <c r="AE238" i="13"/>
  <c r="AF238" i="13"/>
  <c r="AG238" i="13"/>
  <c r="AH238" i="13"/>
  <c r="AI238" i="13"/>
  <c r="AJ238" i="13"/>
  <c r="AK238" i="13"/>
  <c r="AL238" i="13"/>
  <c r="AD239" i="13"/>
  <c r="AE239" i="13"/>
  <c r="AF239" i="13"/>
  <c r="AG239" i="13"/>
  <c r="AH239" i="13"/>
  <c r="AI239" i="13"/>
  <c r="AJ239" i="13"/>
  <c r="AK239" i="13"/>
  <c r="AL239" i="13"/>
  <c r="AD240" i="13"/>
  <c r="AE240" i="13"/>
  <c r="AF240" i="13"/>
  <c r="AG240" i="13"/>
  <c r="AH240" i="13"/>
  <c r="AI240" i="13"/>
  <c r="AJ240" i="13"/>
  <c r="AK240" i="13"/>
  <c r="AL240" i="13"/>
  <c r="AD241" i="13"/>
  <c r="AE241" i="13"/>
  <c r="AF241" i="13"/>
  <c r="AG241" i="13"/>
  <c r="AH241" i="13"/>
  <c r="AI241" i="13"/>
  <c r="AJ241" i="13"/>
  <c r="AK241" i="13"/>
  <c r="AL241" i="13"/>
  <c r="AD242" i="13"/>
  <c r="AE242" i="13"/>
  <c r="AF242" i="13"/>
  <c r="AG242" i="13"/>
  <c r="AH242" i="13"/>
  <c r="AI242" i="13"/>
  <c r="AJ242" i="13"/>
  <c r="AK242" i="13"/>
  <c r="AL242" i="13"/>
  <c r="AD243" i="13"/>
  <c r="AE243" i="13"/>
  <c r="AF243" i="13"/>
  <c r="AG243" i="13"/>
  <c r="AH243" i="13"/>
  <c r="AI243" i="13"/>
  <c r="AJ243" i="13"/>
  <c r="AK243" i="13"/>
  <c r="AL243" i="13"/>
  <c r="AD244" i="13"/>
  <c r="AE244" i="13"/>
  <c r="AF244" i="13"/>
  <c r="AG244" i="13"/>
  <c r="AH244" i="13"/>
  <c r="AI244" i="13"/>
  <c r="AJ244" i="13"/>
  <c r="AK244" i="13"/>
  <c r="AL244" i="13"/>
  <c r="AD245" i="13"/>
  <c r="AE245" i="13"/>
  <c r="AF245" i="13"/>
  <c r="AG245" i="13"/>
  <c r="AH245" i="13"/>
  <c r="AI245" i="13"/>
  <c r="AJ245" i="13"/>
  <c r="AK245" i="13"/>
  <c r="AL245" i="13"/>
  <c r="AD246" i="13"/>
  <c r="AE246" i="13"/>
  <c r="AF246" i="13"/>
  <c r="AG246" i="13"/>
  <c r="AH246" i="13"/>
  <c r="AI246" i="13"/>
  <c r="AJ246" i="13"/>
  <c r="AK246" i="13"/>
  <c r="AL246" i="13"/>
  <c r="AD247" i="13"/>
  <c r="AE247" i="13"/>
  <c r="AF247" i="13"/>
  <c r="AG247" i="13"/>
  <c r="AH247" i="13"/>
  <c r="AI247" i="13"/>
  <c r="AJ247" i="13"/>
  <c r="AK247" i="13"/>
  <c r="AL247" i="13"/>
  <c r="AD248" i="13"/>
  <c r="AE248" i="13"/>
  <c r="AF248" i="13"/>
  <c r="AG248" i="13"/>
  <c r="AH248" i="13"/>
  <c r="AI248" i="13"/>
  <c r="AJ248" i="13"/>
  <c r="AK248" i="13"/>
  <c r="AL248" i="13"/>
  <c r="AD249" i="13"/>
  <c r="AE249" i="13"/>
  <c r="AF249" i="13"/>
  <c r="AG249" i="13"/>
  <c r="AH249" i="13"/>
  <c r="AI249" i="13"/>
  <c r="AJ249" i="13"/>
  <c r="AK249" i="13"/>
  <c r="AL249" i="13"/>
  <c r="AD250" i="13"/>
  <c r="AE250" i="13"/>
  <c r="AF250" i="13"/>
  <c r="AG250" i="13"/>
  <c r="AH250" i="13"/>
  <c r="AI250" i="13"/>
  <c r="AJ250" i="13"/>
  <c r="AK250" i="13"/>
  <c r="AL250" i="13"/>
  <c r="AD251" i="13"/>
  <c r="AE251" i="13"/>
  <c r="AF251" i="13"/>
  <c r="AG251" i="13"/>
  <c r="AH251" i="13"/>
  <c r="AI251" i="13"/>
  <c r="AJ251" i="13"/>
  <c r="AK251" i="13"/>
  <c r="AL251" i="13"/>
  <c r="AD252" i="13"/>
  <c r="AE252" i="13"/>
  <c r="AF252" i="13"/>
  <c r="AG252" i="13"/>
  <c r="AH252" i="13"/>
  <c r="AI252" i="13"/>
  <c r="AJ252" i="13"/>
  <c r="AK252" i="13"/>
  <c r="AL252" i="13"/>
  <c r="AD253" i="13"/>
  <c r="AE253" i="13"/>
  <c r="AF253" i="13"/>
  <c r="AG253" i="13"/>
  <c r="AH253" i="13"/>
  <c r="AI253" i="13"/>
  <c r="AJ253" i="13"/>
  <c r="AK253" i="13"/>
  <c r="AL253" i="13"/>
  <c r="AD254" i="13"/>
  <c r="AE254" i="13"/>
  <c r="AF254" i="13"/>
  <c r="AG254" i="13"/>
  <c r="AH254" i="13"/>
  <c r="AI254" i="13"/>
  <c r="AJ254" i="13"/>
  <c r="AK254" i="13"/>
  <c r="AL254" i="13"/>
  <c r="AD255" i="13"/>
  <c r="AE255" i="13"/>
  <c r="AF255" i="13"/>
  <c r="AG255" i="13"/>
  <c r="AH255" i="13"/>
  <c r="AI255" i="13"/>
  <c r="AJ255" i="13"/>
  <c r="AK255" i="13"/>
  <c r="AL255" i="13"/>
  <c r="AD256" i="13"/>
  <c r="AE256" i="13"/>
  <c r="AF256" i="13"/>
  <c r="AG256" i="13"/>
  <c r="AH256" i="13"/>
  <c r="AI256" i="13"/>
  <c r="AJ256" i="13"/>
  <c r="AK256" i="13"/>
  <c r="AL256" i="13"/>
  <c r="AD257" i="13"/>
  <c r="AE257" i="13"/>
  <c r="AF257" i="13"/>
  <c r="AG257" i="13"/>
  <c r="AH257" i="13"/>
  <c r="AI257" i="13"/>
  <c r="AJ257" i="13"/>
  <c r="AK257" i="13"/>
  <c r="AL257" i="13"/>
  <c r="AD258" i="13"/>
  <c r="AE258" i="13"/>
  <c r="AF258" i="13"/>
  <c r="AG258" i="13"/>
  <c r="AH258" i="13"/>
  <c r="AI258" i="13"/>
  <c r="AJ258" i="13"/>
  <c r="AK258" i="13"/>
  <c r="AL258" i="13"/>
  <c r="AD259" i="13"/>
  <c r="AE259" i="13"/>
  <c r="AF259" i="13"/>
  <c r="AG259" i="13"/>
  <c r="AH259" i="13"/>
  <c r="AI259" i="13"/>
  <c r="AJ259" i="13"/>
  <c r="AK259" i="13"/>
  <c r="AL259" i="13"/>
  <c r="AD260" i="13"/>
  <c r="AE260" i="13"/>
  <c r="AF260" i="13"/>
  <c r="AG260" i="13"/>
  <c r="AH260" i="13"/>
  <c r="AI260" i="13"/>
  <c r="AJ260" i="13"/>
  <c r="AK260" i="13"/>
  <c r="AL260" i="13"/>
  <c r="AD261" i="13"/>
  <c r="AE261" i="13"/>
  <c r="AF261" i="13"/>
  <c r="AG261" i="13"/>
  <c r="AH261" i="13"/>
  <c r="AI261" i="13"/>
  <c r="AJ261" i="13"/>
  <c r="AK261" i="13"/>
  <c r="AL261" i="13"/>
  <c r="AD262" i="13"/>
  <c r="AE262" i="13"/>
  <c r="AF262" i="13"/>
  <c r="AG262" i="13"/>
  <c r="AH262" i="13"/>
  <c r="AI262" i="13"/>
  <c r="AJ262" i="13"/>
  <c r="AK262" i="13"/>
  <c r="AL262" i="13"/>
  <c r="AD263" i="13"/>
  <c r="AE263" i="13"/>
  <c r="AF263" i="13"/>
  <c r="AG263" i="13"/>
  <c r="AH263" i="13"/>
  <c r="AI263" i="13"/>
  <c r="AJ263" i="13"/>
  <c r="AK263" i="13"/>
  <c r="AL263" i="13"/>
  <c r="AD264" i="13"/>
  <c r="AE264" i="13"/>
  <c r="AF264" i="13"/>
  <c r="AG264" i="13"/>
  <c r="AH264" i="13"/>
  <c r="AI264" i="13"/>
  <c r="AJ264" i="13"/>
  <c r="AK264" i="13"/>
  <c r="AL264" i="13"/>
  <c r="AD265" i="13"/>
  <c r="AE265" i="13"/>
  <c r="AF265" i="13"/>
  <c r="AG265" i="13"/>
  <c r="AH265" i="13"/>
  <c r="AI265" i="13"/>
  <c r="AJ265" i="13"/>
  <c r="AK265" i="13"/>
  <c r="AL265" i="13"/>
  <c r="AD266" i="13"/>
  <c r="AE266" i="13"/>
  <c r="AF266" i="13"/>
  <c r="AG266" i="13"/>
  <c r="AH266" i="13"/>
  <c r="AI266" i="13"/>
  <c r="AJ266" i="13"/>
  <c r="AK266" i="13"/>
  <c r="AL266" i="13"/>
  <c r="AD267" i="13"/>
  <c r="AE267" i="13"/>
  <c r="AF267" i="13"/>
  <c r="AG267" i="13"/>
  <c r="AH267" i="13"/>
  <c r="AI267" i="13"/>
  <c r="AJ267" i="13"/>
  <c r="AK267" i="13"/>
  <c r="AL267" i="13"/>
  <c r="AD268" i="13"/>
  <c r="AE268" i="13"/>
  <c r="AF268" i="13"/>
  <c r="AG268" i="13"/>
  <c r="AH268" i="13"/>
  <c r="AI268" i="13"/>
  <c r="AJ268" i="13"/>
  <c r="AK268" i="13"/>
  <c r="AL268" i="13"/>
  <c r="AD269" i="13"/>
  <c r="AE269" i="13"/>
  <c r="AF269" i="13"/>
  <c r="AG269" i="13"/>
  <c r="AH269" i="13"/>
  <c r="AI269" i="13"/>
  <c r="AJ269" i="13"/>
  <c r="AK269" i="13"/>
  <c r="AL269" i="13"/>
  <c r="AD270" i="13"/>
  <c r="AE270" i="13"/>
  <c r="AF270" i="13"/>
  <c r="AG270" i="13"/>
  <c r="AH270" i="13"/>
  <c r="AI270" i="13"/>
  <c r="AJ270" i="13"/>
  <c r="AK270" i="13"/>
  <c r="AL270" i="13"/>
  <c r="AD271" i="13"/>
  <c r="AE271" i="13"/>
  <c r="AF271" i="13"/>
  <c r="AG271" i="13"/>
  <c r="AH271" i="13"/>
  <c r="AI271" i="13"/>
  <c r="AJ271" i="13"/>
  <c r="AK271" i="13"/>
  <c r="AL271" i="13"/>
  <c r="AD272" i="13"/>
  <c r="AE272" i="13"/>
  <c r="AF272" i="13"/>
  <c r="AG272" i="13"/>
  <c r="AH272" i="13"/>
  <c r="AI272" i="13"/>
  <c r="AJ272" i="13"/>
  <c r="AK272" i="13"/>
  <c r="AL272" i="13"/>
  <c r="AD273" i="13"/>
  <c r="AE273" i="13"/>
  <c r="AF273" i="13"/>
  <c r="AG273" i="13"/>
  <c r="AH273" i="13"/>
  <c r="AI273" i="13"/>
  <c r="AJ273" i="13"/>
  <c r="AK273" i="13"/>
  <c r="AL273" i="13"/>
  <c r="AD274" i="13"/>
  <c r="AE274" i="13"/>
  <c r="AF274" i="13"/>
  <c r="AG274" i="13"/>
  <c r="AH274" i="13"/>
  <c r="AI274" i="13"/>
  <c r="AJ274" i="13"/>
  <c r="AK274" i="13"/>
  <c r="AL274" i="13"/>
  <c r="AD275" i="13"/>
  <c r="AE275" i="13"/>
  <c r="AF275" i="13"/>
  <c r="AG275" i="13"/>
  <c r="AH275" i="13"/>
  <c r="AI275" i="13"/>
  <c r="AJ275" i="13"/>
  <c r="AK275" i="13"/>
  <c r="AL275" i="13"/>
  <c r="AD276" i="13"/>
  <c r="AE276" i="13"/>
  <c r="AF276" i="13"/>
  <c r="AG276" i="13"/>
  <c r="AH276" i="13"/>
  <c r="AI276" i="13"/>
  <c r="AJ276" i="13"/>
  <c r="AK276" i="13"/>
  <c r="AL276" i="13"/>
  <c r="AD277" i="13"/>
  <c r="AE277" i="13"/>
  <c r="AF277" i="13"/>
  <c r="AG277" i="13"/>
  <c r="AH277" i="13"/>
  <c r="AI277" i="13"/>
  <c r="AJ277" i="13"/>
  <c r="AK277" i="13"/>
  <c r="AL277" i="13"/>
  <c r="AD278" i="13"/>
  <c r="AE278" i="13"/>
  <c r="AF278" i="13"/>
  <c r="AG278" i="13"/>
  <c r="AH278" i="13"/>
  <c r="AI278" i="13"/>
  <c r="AJ278" i="13"/>
  <c r="AK278" i="13"/>
  <c r="AL278" i="13"/>
  <c r="AD279" i="13"/>
  <c r="AE279" i="13"/>
  <c r="AF279" i="13"/>
  <c r="AG279" i="13"/>
  <c r="AH279" i="13"/>
  <c r="AI279" i="13"/>
  <c r="AJ279" i="13"/>
  <c r="AK279" i="13"/>
  <c r="AL279" i="13"/>
  <c r="AD280" i="13"/>
  <c r="AE280" i="13"/>
  <c r="AF280" i="13"/>
  <c r="AG280" i="13"/>
  <c r="AH280" i="13"/>
  <c r="AI280" i="13"/>
  <c r="AJ280" i="13"/>
  <c r="AK280" i="13"/>
  <c r="AL280" i="13"/>
  <c r="AD281" i="13"/>
  <c r="AE281" i="13"/>
  <c r="AF281" i="13"/>
  <c r="AG281" i="13"/>
  <c r="AH281" i="13"/>
  <c r="AI281" i="13"/>
  <c r="AJ281" i="13"/>
  <c r="AK281" i="13"/>
  <c r="AL281" i="13"/>
  <c r="AD282" i="13"/>
  <c r="AE282" i="13"/>
  <c r="AF282" i="13"/>
  <c r="AG282" i="13"/>
  <c r="AH282" i="13"/>
  <c r="AI282" i="13"/>
  <c r="AJ282" i="13"/>
  <c r="AK282" i="13"/>
  <c r="AL282" i="13"/>
  <c r="AD283" i="13"/>
  <c r="AE283" i="13"/>
  <c r="AF283" i="13"/>
  <c r="AG283" i="13"/>
  <c r="AH283" i="13"/>
  <c r="AI283" i="13"/>
  <c r="AJ283" i="13"/>
  <c r="AK283" i="13"/>
  <c r="AL283" i="13"/>
  <c r="AD284" i="13"/>
  <c r="AE284" i="13"/>
  <c r="AF284" i="13"/>
  <c r="AG284" i="13"/>
  <c r="AH284" i="13"/>
  <c r="AI284" i="13"/>
  <c r="AJ284" i="13"/>
  <c r="AK284" i="13"/>
  <c r="AL284" i="13"/>
  <c r="AD285" i="13"/>
  <c r="AE285" i="13"/>
  <c r="AF285" i="13"/>
  <c r="AG285" i="13"/>
  <c r="AH285" i="13"/>
  <c r="AI285" i="13"/>
  <c r="AJ285" i="13"/>
  <c r="AK285" i="13"/>
  <c r="AL285" i="13"/>
  <c r="AD286" i="13"/>
  <c r="AE286" i="13"/>
  <c r="AF286" i="13"/>
  <c r="AG286" i="13"/>
  <c r="AH286" i="13"/>
  <c r="AI286" i="13"/>
  <c r="AJ286" i="13"/>
  <c r="AK286" i="13"/>
  <c r="AL286" i="13"/>
  <c r="AD287" i="13"/>
  <c r="AE287" i="13"/>
  <c r="AF287" i="13"/>
  <c r="AG287" i="13"/>
  <c r="AH287" i="13"/>
  <c r="AI287" i="13"/>
  <c r="AJ287" i="13"/>
  <c r="AK287" i="13"/>
  <c r="AL28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07" i="13"/>
  <c r="R207" i="13"/>
  <c r="S207" i="13"/>
  <c r="T207" i="13"/>
  <c r="U207" i="13"/>
  <c r="V207" i="13"/>
  <c r="W207" i="13"/>
  <c r="X207" i="13"/>
  <c r="Y207" i="13"/>
  <c r="Z207" i="13"/>
  <c r="R208" i="13"/>
  <c r="S208" i="13"/>
  <c r="T208" i="13"/>
  <c r="U208" i="13"/>
  <c r="V208" i="13"/>
  <c r="W208" i="13"/>
  <c r="X208" i="13"/>
  <c r="Y208" i="13"/>
  <c r="Z208" i="13"/>
  <c r="R209" i="13"/>
  <c r="S209" i="13"/>
  <c r="T209" i="13"/>
  <c r="U209" i="13"/>
  <c r="V209" i="13"/>
  <c r="W209" i="13"/>
  <c r="X209" i="13"/>
  <c r="Y209" i="13"/>
  <c r="Z209" i="13"/>
  <c r="R210" i="13"/>
  <c r="S210" i="13"/>
  <c r="T210" i="13"/>
  <c r="U210" i="13"/>
  <c r="V210" i="13"/>
  <c r="W210" i="13"/>
  <c r="X210" i="13"/>
  <c r="Y210" i="13"/>
  <c r="Z210" i="13"/>
  <c r="R211" i="13"/>
  <c r="S211" i="13"/>
  <c r="T211" i="13"/>
  <c r="U211" i="13"/>
  <c r="V211" i="13"/>
  <c r="W211" i="13"/>
  <c r="X211" i="13"/>
  <c r="Y211" i="13"/>
  <c r="Z211" i="13"/>
  <c r="R212" i="13"/>
  <c r="S212" i="13"/>
  <c r="T212" i="13"/>
  <c r="U212" i="13"/>
  <c r="V212" i="13"/>
  <c r="W212" i="13"/>
  <c r="X212" i="13"/>
  <c r="Y212" i="13"/>
  <c r="Z212" i="13"/>
  <c r="R213" i="13"/>
  <c r="S213" i="13"/>
  <c r="T213" i="13"/>
  <c r="U213" i="13"/>
  <c r="V213" i="13"/>
  <c r="W213" i="13"/>
  <c r="X213" i="13"/>
  <c r="Y213" i="13"/>
  <c r="Z213" i="13"/>
  <c r="R214" i="13"/>
  <c r="S214" i="13"/>
  <c r="T214" i="13"/>
  <c r="U214" i="13"/>
  <c r="V214" i="13"/>
  <c r="W214" i="13"/>
  <c r="X214" i="13"/>
  <c r="Y214" i="13"/>
  <c r="Z214" i="13"/>
  <c r="R215" i="13"/>
  <c r="S215" i="13"/>
  <c r="T215" i="13"/>
  <c r="U215" i="13"/>
  <c r="V215" i="13"/>
  <c r="W215" i="13"/>
  <c r="X215" i="13"/>
  <c r="Y215" i="13"/>
  <c r="Z215" i="13"/>
  <c r="R216" i="13"/>
  <c r="S216" i="13"/>
  <c r="T216" i="13"/>
  <c r="U216" i="13"/>
  <c r="V216" i="13"/>
  <c r="W216" i="13"/>
  <c r="X216" i="13"/>
  <c r="Y216" i="13"/>
  <c r="Z216" i="13"/>
  <c r="R217" i="13"/>
  <c r="S217" i="13"/>
  <c r="T217" i="13"/>
  <c r="U217" i="13"/>
  <c r="V217" i="13"/>
  <c r="W217" i="13"/>
  <c r="X217" i="13"/>
  <c r="Y217" i="13"/>
  <c r="Z217" i="13"/>
  <c r="R218" i="13"/>
  <c r="S218" i="13"/>
  <c r="T218" i="13"/>
  <c r="U218" i="13"/>
  <c r="V218" i="13"/>
  <c r="W218" i="13"/>
  <c r="X218" i="13"/>
  <c r="Y218" i="13"/>
  <c r="Z218" i="13"/>
  <c r="R219" i="13"/>
  <c r="S219" i="13"/>
  <c r="T219" i="13"/>
  <c r="U219" i="13"/>
  <c r="V219" i="13"/>
  <c r="W219" i="13"/>
  <c r="X219" i="13"/>
  <c r="Y219" i="13"/>
  <c r="Z219" i="13"/>
  <c r="R220" i="13"/>
  <c r="S220" i="13"/>
  <c r="T220" i="13"/>
  <c r="U220" i="13"/>
  <c r="V220" i="13"/>
  <c r="W220" i="13"/>
  <c r="X220" i="13"/>
  <c r="Y220" i="13"/>
  <c r="Z220" i="13"/>
  <c r="R221" i="13"/>
  <c r="S221" i="13"/>
  <c r="T221" i="13"/>
  <c r="U221" i="13"/>
  <c r="V221" i="13"/>
  <c r="W221" i="13"/>
  <c r="X221" i="13"/>
  <c r="Y221" i="13"/>
  <c r="Z221" i="13"/>
  <c r="R222" i="13"/>
  <c r="S222" i="13"/>
  <c r="T222" i="13"/>
  <c r="U222" i="13"/>
  <c r="V222" i="13"/>
  <c r="W222" i="13"/>
  <c r="X222" i="13"/>
  <c r="Y222" i="13"/>
  <c r="Z222" i="13"/>
  <c r="R223" i="13"/>
  <c r="S223" i="13"/>
  <c r="T223" i="13"/>
  <c r="U223" i="13"/>
  <c r="V223" i="13"/>
  <c r="W223" i="13"/>
  <c r="X223" i="13"/>
  <c r="Y223" i="13"/>
  <c r="Z223" i="13"/>
  <c r="R224" i="13"/>
  <c r="S224" i="13"/>
  <c r="T224" i="13"/>
  <c r="U224" i="13"/>
  <c r="V224" i="13"/>
  <c r="W224" i="13"/>
  <c r="X224" i="13"/>
  <c r="Y224" i="13"/>
  <c r="Z224" i="13"/>
  <c r="R225" i="13"/>
  <c r="S225" i="13"/>
  <c r="T225" i="13"/>
  <c r="U225" i="13"/>
  <c r="V225" i="13"/>
  <c r="W225" i="13"/>
  <c r="X225" i="13"/>
  <c r="Y225" i="13"/>
  <c r="Z225" i="13"/>
  <c r="R226" i="13"/>
  <c r="S226" i="13"/>
  <c r="T226" i="13"/>
  <c r="U226" i="13"/>
  <c r="V226" i="13"/>
  <c r="W226" i="13"/>
  <c r="X226" i="13"/>
  <c r="Y226" i="13"/>
  <c r="Z226" i="13"/>
  <c r="R227" i="13"/>
  <c r="S227" i="13"/>
  <c r="T227" i="13"/>
  <c r="U227" i="13"/>
  <c r="V227" i="13"/>
  <c r="W227" i="13"/>
  <c r="X227" i="13"/>
  <c r="Y227" i="13"/>
  <c r="Z227" i="13"/>
  <c r="R228" i="13"/>
  <c r="S228" i="13"/>
  <c r="T228" i="13"/>
  <c r="U228" i="13"/>
  <c r="V228" i="13"/>
  <c r="W228" i="13"/>
  <c r="X228" i="13"/>
  <c r="Y228" i="13"/>
  <c r="Z228" i="13"/>
  <c r="R229" i="13"/>
  <c r="S229" i="13"/>
  <c r="T229" i="13"/>
  <c r="U229" i="13"/>
  <c r="V229" i="13"/>
  <c r="W229" i="13"/>
  <c r="X229" i="13"/>
  <c r="Y229" i="13"/>
  <c r="Z229" i="13"/>
  <c r="R230" i="13"/>
  <c r="S230" i="13"/>
  <c r="T230" i="13"/>
  <c r="U230" i="13"/>
  <c r="V230" i="13"/>
  <c r="W230" i="13"/>
  <c r="X230" i="13"/>
  <c r="Y230" i="13"/>
  <c r="Z230" i="13"/>
  <c r="R231" i="13"/>
  <c r="S231" i="13"/>
  <c r="T231" i="13"/>
  <c r="U231" i="13"/>
  <c r="V231" i="13"/>
  <c r="W231" i="13"/>
  <c r="X231" i="13"/>
  <c r="Y231" i="13"/>
  <c r="Z231" i="13"/>
  <c r="R232" i="13"/>
  <c r="S232" i="13"/>
  <c r="T232" i="13"/>
  <c r="U232" i="13"/>
  <c r="V232" i="13"/>
  <c r="W232" i="13"/>
  <c r="X232" i="13"/>
  <c r="Y232" i="13"/>
  <c r="Z232" i="13"/>
  <c r="R233" i="13"/>
  <c r="S233" i="13"/>
  <c r="T233" i="13"/>
  <c r="U233" i="13"/>
  <c r="V233" i="13"/>
  <c r="W233" i="13"/>
  <c r="X233" i="13"/>
  <c r="Y233" i="13"/>
  <c r="Z233" i="13"/>
  <c r="R234" i="13"/>
  <c r="S234" i="13"/>
  <c r="T234" i="13"/>
  <c r="U234" i="13"/>
  <c r="V234" i="13"/>
  <c r="W234" i="13"/>
  <c r="X234" i="13"/>
  <c r="Y234" i="13"/>
  <c r="Z234" i="13"/>
  <c r="R235" i="13"/>
  <c r="S235" i="13"/>
  <c r="T235" i="13"/>
  <c r="U235" i="13"/>
  <c r="V235" i="13"/>
  <c r="W235" i="13"/>
  <c r="X235" i="13"/>
  <c r="Y235" i="13"/>
  <c r="Z235" i="13"/>
  <c r="R236" i="13"/>
  <c r="S236" i="13"/>
  <c r="T236" i="13"/>
  <c r="U236" i="13"/>
  <c r="V236" i="13"/>
  <c r="W236" i="13"/>
  <c r="X236" i="13"/>
  <c r="Y236" i="13"/>
  <c r="Z236" i="13"/>
  <c r="R237" i="13"/>
  <c r="S237" i="13"/>
  <c r="T237" i="13"/>
  <c r="U237" i="13"/>
  <c r="V237" i="13"/>
  <c r="W237" i="13"/>
  <c r="X237" i="13"/>
  <c r="Y237" i="13"/>
  <c r="Z237" i="13"/>
  <c r="R238" i="13"/>
  <c r="S238" i="13"/>
  <c r="T238" i="13"/>
  <c r="U238" i="13"/>
  <c r="V238" i="13"/>
  <c r="W238" i="13"/>
  <c r="X238" i="13"/>
  <c r="Y238" i="13"/>
  <c r="Z238" i="13"/>
  <c r="R239" i="13"/>
  <c r="S239" i="13"/>
  <c r="T239" i="13"/>
  <c r="U239" i="13"/>
  <c r="V239" i="13"/>
  <c r="W239" i="13"/>
  <c r="X239" i="13"/>
  <c r="Y239" i="13"/>
  <c r="Z239" i="13"/>
  <c r="R240" i="13"/>
  <c r="S240" i="13"/>
  <c r="T240" i="13"/>
  <c r="U240" i="13"/>
  <c r="V240" i="13"/>
  <c r="W240" i="13"/>
  <c r="X240" i="13"/>
  <c r="Y240" i="13"/>
  <c r="Z240" i="13"/>
  <c r="R241" i="13"/>
  <c r="S241" i="13"/>
  <c r="T241" i="13"/>
  <c r="U241" i="13"/>
  <c r="V241" i="13"/>
  <c r="W241" i="13"/>
  <c r="X241" i="13"/>
  <c r="Y241" i="13"/>
  <c r="Z241" i="13"/>
  <c r="R242" i="13"/>
  <c r="S242" i="13"/>
  <c r="T242" i="13"/>
  <c r="U242" i="13"/>
  <c r="V242" i="13"/>
  <c r="W242" i="13"/>
  <c r="X242" i="13"/>
  <c r="Y242" i="13"/>
  <c r="Z242" i="13"/>
  <c r="R243" i="13"/>
  <c r="S243" i="13"/>
  <c r="T243" i="13"/>
  <c r="U243" i="13"/>
  <c r="V243" i="13"/>
  <c r="W243" i="13"/>
  <c r="X243" i="13"/>
  <c r="Y243" i="13"/>
  <c r="Z243" i="13"/>
  <c r="R244" i="13"/>
  <c r="S244" i="13"/>
  <c r="T244" i="13"/>
  <c r="U244" i="13"/>
  <c r="V244" i="13"/>
  <c r="W244" i="13"/>
  <c r="X244" i="13"/>
  <c r="Y244" i="13"/>
  <c r="Z244" i="13"/>
  <c r="R245" i="13"/>
  <c r="S245" i="13"/>
  <c r="T245" i="13"/>
  <c r="U245" i="13"/>
  <c r="V245" i="13"/>
  <c r="W245" i="13"/>
  <c r="X245" i="13"/>
  <c r="Y245" i="13"/>
  <c r="Z245" i="13"/>
  <c r="R246" i="13"/>
  <c r="S246" i="13"/>
  <c r="T246" i="13"/>
  <c r="U246" i="13"/>
  <c r="V246" i="13"/>
  <c r="W246" i="13"/>
  <c r="X246" i="13"/>
  <c r="Y246" i="13"/>
  <c r="Z246" i="13"/>
  <c r="R247" i="13"/>
  <c r="S247" i="13"/>
  <c r="T247" i="13"/>
  <c r="U247" i="13"/>
  <c r="V247" i="13"/>
  <c r="W247" i="13"/>
  <c r="X247" i="13"/>
  <c r="Y247" i="13"/>
  <c r="Z247" i="13"/>
  <c r="R248" i="13"/>
  <c r="S248" i="13"/>
  <c r="T248" i="13"/>
  <c r="U248" i="13"/>
  <c r="V248" i="13"/>
  <c r="W248" i="13"/>
  <c r="X248" i="13"/>
  <c r="Y248" i="13"/>
  <c r="Z248" i="13"/>
  <c r="R249" i="13"/>
  <c r="S249" i="13"/>
  <c r="T249" i="13"/>
  <c r="U249" i="13"/>
  <c r="V249" i="13"/>
  <c r="W249" i="13"/>
  <c r="X249" i="13"/>
  <c r="Y249" i="13"/>
  <c r="Z249" i="13"/>
  <c r="R250" i="13"/>
  <c r="S250" i="13"/>
  <c r="T250" i="13"/>
  <c r="U250" i="13"/>
  <c r="V250" i="13"/>
  <c r="W250" i="13"/>
  <c r="X250" i="13"/>
  <c r="Y250" i="13"/>
  <c r="Z250" i="13"/>
  <c r="R251" i="13"/>
  <c r="S251" i="13"/>
  <c r="T251" i="13"/>
  <c r="U251" i="13"/>
  <c r="V251" i="13"/>
  <c r="W251" i="13"/>
  <c r="X251" i="13"/>
  <c r="Y251" i="13"/>
  <c r="Z251" i="13"/>
  <c r="R252" i="13"/>
  <c r="S252" i="13"/>
  <c r="T252" i="13"/>
  <c r="U252" i="13"/>
  <c r="V252" i="13"/>
  <c r="W252" i="13"/>
  <c r="X252" i="13"/>
  <c r="Y252" i="13"/>
  <c r="Z252" i="13"/>
  <c r="R253" i="13"/>
  <c r="S253" i="13"/>
  <c r="T253" i="13"/>
  <c r="U253" i="13"/>
  <c r="V253" i="13"/>
  <c r="W253" i="13"/>
  <c r="X253" i="13"/>
  <c r="Y253" i="13"/>
  <c r="Z253" i="13"/>
  <c r="R254" i="13"/>
  <c r="S254" i="13"/>
  <c r="T254" i="13"/>
  <c r="U254" i="13"/>
  <c r="V254" i="13"/>
  <c r="W254" i="13"/>
  <c r="X254" i="13"/>
  <c r="Y254" i="13"/>
  <c r="Z254" i="13"/>
  <c r="R255" i="13"/>
  <c r="S255" i="13"/>
  <c r="T255" i="13"/>
  <c r="U255" i="13"/>
  <c r="V255" i="13"/>
  <c r="W255" i="13"/>
  <c r="X255" i="13"/>
  <c r="Y255" i="13"/>
  <c r="Z255" i="13"/>
  <c r="R256" i="13"/>
  <c r="S256" i="13"/>
  <c r="T256" i="13"/>
  <c r="U256" i="13"/>
  <c r="V256" i="13"/>
  <c r="W256" i="13"/>
  <c r="X256" i="13"/>
  <c r="Y256" i="13"/>
  <c r="Z256" i="13"/>
  <c r="R257" i="13"/>
  <c r="S257" i="13"/>
  <c r="T257" i="13"/>
  <c r="U257" i="13"/>
  <c r="V257" i="13"/>
  <c r="W257" i="13"/>
  <c r="X257" i="13"/>
  <c r="Y257" i="13"/>
  <c r="Z257" i="13"/>
  <c r="R258" i="13"/>
  <c r="S258" i="13"/>
  <c r="T258" i="13"/>
  <c r="U258" i="13"/>
  <c r="V258" i="13"/>
  <c r="W258" i="13"/>
  <c r="X258" i="13"/>
  <c r="Y258" i="13"/>
  <c r="Z258" i="13"/>
  <c r="R259" i="13"/>
  <c r="S259" i="13"/>
  <c r="T259" i="13"/>
  <c r="U259" i="13"/>
  <c r="V259" i="13"/>
  <c r="W259" i="13"/>
  <c r="X259" i="13"/>
  <c r="Y259" i="13"/>
  <c r="Z259" i="13"/>
  <c r="R260" i="13"/>
  <c r="S260" i="13"/>
  <c r="T260" i="13"/>
  <c r="U260" i="13"/>
  <c r="V260" i="13"/>
  <c r="W260" i="13"/>
  <c r="X260" i="13"/>
  <c r="Y260" i="13"/>
  <c r="Z260" i="13"/>
  <c r="R261" i="13"/>
  <c r="S261" i="13"/>
  <c r="T261" i="13"/>
  <c r="U261" i="13"/>
  <c r="V261" i="13"/>
  <c r="W261" i="13"/>
  <c r="X261" i="13"/>
  <c r="Y261" i="13"/>
  <c r="Z261" i="13"/>
  <c r="R262" i="13"/>
  <c r="S262" i="13"/>
  <c r="T262" i="13"/>
  <c r="U262" i="13"/>
  <c r="V262" i="13"/>
  <c r="W262" i="13"/>
  <c r="X262" i="13"/>
  <c r="Y262" i="13"/>
  <c r="Z262" i="13"/>
  <c r="R263" i="13"/>
  <c r="S263" i="13"/>
  <c r="T263" i="13"/>
  <c r="U263" i="13"/>
  <c r="V263" i="13"/>
  <c r="W263" i="13"/>
  <c r="X263" i="13"/>
  <c r="Y263" i="13"/>
  <c r="Z263" i="13"/>
  <c r="R264" i="13"/>
  <c r="S264" i="13"/>
  <c r="T264" i="13"/>
  <c r="U264" i="13"/>
  <c r="V264" i="13"/>
  <c r="W264" i="13"/>
  <c r="X264" i="13"/>
  <c r="Y264" i="13"/>
  <c r="Z264" i="13"/>
  <c r="R265" i="13"/>
  <c r="S265" i="13"/>
  <c r="T265" i="13"/>
  <c r="U265" i="13"/>
  <c r="V265" i="13"/>
  <c r="W265" i="13"/>
  <c r="X265" i="13"/>
  <c r="Y265" i="13"/>
  <c r="Z265" i="13"/>
  <c r="R266" i="13"/>
  <c r="S266" i="13"/>
  <c r="T266" i="13"/>
  <c r="U266" i="13"/>
  <c r="V266" i="13"/>
  <c r="W266" i="13"/>
  <c r="X266" i="13"/>
  <c r="Y266" i="13"/>
  <c r="Z266" i="13"/>
  <c r="R267" i="13"/>
  <c r="S267" i="13"/>
  <c r="T267" i="13"/>
  <c r="U267" i="13"/>
  <c r="V267" i="13"/>
  <c r="W267" i="13"/>
  <c r="X267" i="13"/>
  <c r="Y267" i="13"/>
  <c r="Z267" i="13"/>
  <c r="R268" i="13"/>
  <c r="S268" i="13"/>
  <c r="T268" i="13"/>
  <c r="U268" i="13"/>
  <c r="V268" i="13"/>
  <c r="W268" i="13"/>
  <c r="X268" i="13"/>
  <c r="Y268" i="13"/>
  <c r="Z268" i="13"/>
  <c r="R269" i="13"/>
  <c r="S269" i="13"/>
  <c r="T269" i="13"/>
  <c r="U269" i="13"/>
  <c r="V269" i="13"/>
  <c r="W269" i="13"/>
  <c r="X269" i="13"/>
  <c r="Y269" i="13"/>
  <c r="Z269" i="13"/>
  <c r="R270" i="13"/>
  <c r="S270" i="13"/>
  <c r="T270" i="13"/>
  <c r="U270" i="13"/>
  <c r="V270" i="13"/>
  <c r="W270" i="13"/>
  <c r="X270" i="13"/>
  <c r="Y270" i="13"/>
  <c r="Z270" i="13"/>
  <c r="R271" i="13"/>
  <c r="S271" i="13"/>
  <c r="T271" i="13"/>
  <c r="U271" i="13"/>
  <c r="V271" i="13"/>
  <c r="W271" i="13"/>
  <c r="X271" i="13"/>
  <c r="Y271" i="13"/>
  <c r="Z271" i="13"/>
  <c r="R272" i="13"/>
  <c r="S272" i="13"/>
  <c r="T272" i="13"/>
  <c r="U272" i="13"/>
  <c r="V272" i="13"/>
  <c r="W272" i="13"/>
  <c r="X272" i="13"/>
  <c r="Y272" i="13"/>
  <c r="Z272" i="13"/>
  <c r="R273" i="13"/>
  <c r="S273" i="13"/>
  <c r="T273" i="13"/>
  <c r="U273" i="13"/>
  <c r="V273" i="13"/>
  <c r="W273" i="13"/>
  <c r="X273" i="13"/>
  <c r="Y273" i="13"/>
  <c r="Z273" i="13"/>
  <c r="R274" i="13"/>
  <c r="S274" i="13"/>
  <c r="T274" i="13"/>
  <c r="U274" i="13"/>
  <c r="V274" i="13"/>
  <c r="W274" i="13"/>
  <c r="X274" i="13"/>
  <c r="Y274" i="13"/>
  <c r="Z274" i="13"/>
  <c r="R275" i="13"/>
  <c r="S275" i="13"/>
  <c r="T275" i="13"/>
  <c r="U275" i="13"/>
  <c r="V275" i="13"/>
  <c r="W275" i="13"/>
  <c r="X275" i="13"/>
  <c r="Y275" i="13"/>
  <c r="Z275" i="13"/>
  <c r="R276" i="13"/>
  <c r="S276" i="13"/>
  <c r="T276" i="13"/>
  <c r="U276" i="13"/>
  <c r="V276" i="13"/>
  <c r="W276" i="13"/>
  <c r="X276" i="13"/>
  <c r="Y276" i="13"/>
  <c r="Z276" i="13"/>
  <c r="R277" i="13"/>
  <c r="S277" i="13"/>
  <c r="T277" i="13"/>
  <c r="U277" i="13"/>
  <c r="V277" i="13"/>
  <c r="W277" i="13"/>
  <c r="X277" i="13"/>
  <c r="Y277" i="13"/>
  <c r="Z277" i="13"/>
  <c r="R278" i="13"/>
  <c r="S278" i="13"/>
  <c r="T278" i="13"/>
  <c r="U278" i="13"/>
  <c r="V278" i="13"/>
  <c r="W278" i="13"/>
  <c r="X278" i="13"/>
  <c r="Y278" i="13"/>
  <c r="Z278" i="13"/>
  <c r="R279" i="13"/>
  <c r="S279" i="13"/>
  <c r="T279" i="13"/>
  <c r="U279" i="13"/>
  <c r="V279" i="13"/>
  <c r="W279" i="13"/>
  <c r="X279" i="13"/>
  <c r="Y279" i="13"/>
  <c r="Z279" i="13"/>
  <c r="R280" i="13"/>
  <c r="S280" i="13"/>
  <c r="T280" i="13"/>
  <c r="U280" i="13"/>
  <c r="V280" i="13"/>
  <c r="W280" i="13"/>
  <c r="X280" i="13"/>
  <c r="Y280" i="13"/>
  <c r="Z280" i="13"/>
  <c r="R281" i="13"/>
  <c r="S281" i="13"/>
  <c r="T281" i="13"/>
  <c r="U281" i="13"/>
  <c r="V281" i="13"/>
  <c r="W281" i="13"/>
  <c r="X281" i="13"/>
  <c r="Y281" i="13"/>
  <c r="Z281" i="13"/>
  <c r="R282" i="13"/>
  <c r="S282" i="13"/>
  <c r="T282" i="13"/>
  <c r="U282" i="13"/>
  <c r="V282" i="13"/>
  <c r="W282" i="13"/>
  <c r="X282" i="13"/>
  <c r="Y282" i="13"/>
  <c r="Z282" i="13"/>
  <c r="R283" i="13"/>
  <c r="S283" i="13"/>
  <c r="T283" i="13"/>
  <c r="U283" i="13"/>
  <c r="V283" i="13"/>
  <c r="W283" i="13"/>
  <c r="X283" i="13"/>
  <c r="Y283" i="13"/>
  <c r="Z283" i="13"/>
  <c r="R284" i="13"/>
  <c r="S284" i="13"/>
  <c r="T284" i="13"/>
  <c r="U284" i="13"/>
  <c r="V284" i="13"/>
  <c r="W284" i="13"/>
  <c r="X284" i="13"/>
  <c r="Y284" i="13"/>
  <c r="Z284" i="13"/>
  <c r="R285" i="13"/>
  <c r="S285" i="13"/>
  <c r="T285" i="13"/>
  <c r="U285" i="13"/>
  <c r="V285" i="13"/>
  <c r="W285" i="13"/>
  <c r="X285" i="13"/>
  <c r="Y285" i="13"/>
  <c r="Z285" i="13"/>
  <c r="R286" i="13"/>
  <c r="S286" i="13"/>
  <c r="T286" i="13"/>
  <c r="U286" i="13"/>
  <c r="V286" i="13"/>
  <c r="W286" i="13"/>
  <c r="X286" i="13"/>
  <c r="Y286" i="13"/>
  <c r="Z286" i="13"/>
  <c r="R287" i="13"/>
  <c r="S287" i="13"/>
  <c r="T287" i="13"/>
  <c r="U287" i="13"/>
  <c r="V287" i="13"/>
  <c r="W287" i="13"/>
  <c r="X287" i="13"/>
  <c r="Y287" i="13"/>
  <c r="Z28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07" i="13"/>
  <c r="F386" i="13"/>
  <c r="G386" i="13"/>
  <c r="H386" i="13"/>
  <c r="I386" i="13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I397" i="13" s="1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I408" i="13" s="1"/>
  <c r="I409" i="13" s="1"/>
  <c r="I410" i="13" s="1"/>
  <c r="I411" i="13" s="1"/>
  <c r="I412" i="13" s="1"/>
  <c r="I413" i="13" s="1"/>
  <c r="I414" i="13" s="1"/>
  <c r="I415" i="13" s="1"/>
  <c r="I416" i="13" s="1"/>
  <c r="I417" i="13" s="1"/>
  <c r="I418" i="13" s="1"/>
  <c r="I419" i="13" s="1"/>
  <c r="I420" i="13" s="1"/>
  <c r="I421" i="13" s="1"/>
  <c r="I422" i="13" s="1"/>
  <c r="I423" i="13" s="1"/>
  <c r="I424" i="13" s="1"/>
  <c r="I425" i="13" s="1"/>
  <c r="I426" i="13" s="1"/>
  <c r="I427" i="13" s="1"/>
  <c r="I428" i="13" s="1"/>
  <c r="I429" i="13" s="1"/>
  <c r="I430" i="13" s="1"/>
  <c r="I431" i="13" s="1"/>
  <c r="I432" i="13" s="1"/>
  <c r="I433" i="13" s="1"/>
  <c r="I434" i="13" s="1"/>
  <c r="I435" i="13" s="1"/>
  <c r="I436" i="13" s="1"/>
  <c r="I437" i="13" s="1"/>
  <c r="I438" i="13" s="1"/>
  <c r="I439" i="13" s="1"/>
  <c r="I440" i="13" s="1"/>
  <c r="I441" i="13" s="1"/>
  <c r="I442" i="13" s="1"/>
  <c r="I443" i="13" s="1"/>
  <c r="I444" i="13" s="1"/>
  <c r="I445" i="13" s="1"/>
  <c r="I446" i="13" s="1"/>
  <c r="I447" i="13" s="1"/>
  <c r="I448" i="13" s="1"/>
  <c r="I449" i="13" s="1"/>
  <c r="I450" i="13" s="1"/>
  <c r="I451" i="13" s="1"/>
  <c r="I452" i="13" s="1"/>
  <c r="I453" i="13" s="1"/>
  <c r="I454" i="13" s="1"/>
  <c r="I455" i="13" s="1"/>
  <c r="I456" i="13" s="1"/>
  <c r="I457" i="13" s="1"/>
  <c r="I458" i="13" s="1"/>
  <c r="I459" i="13" s="1"/>
  <c r="I460" i="13" s="1"/>
  <c r="I461" i="13" s="1"/>
  <c r="I462" i="13" s="1"/>
  <c r="I463" i="13" s="1"/>
  <c r="I464" i="13" s="1"/>
  <c r="I465" i="13" s="1"/>
  <c r="I466" i="13" s="1"/>
  <c r="J386" i="13"/>
  <c r="K386" i="13"/>
  <c r="L386" i="13"/>
  <c r="M386" i="13"/>
  <c r="M387" i="13" s="1"/>
  <c r="M388" i="13" s="1"/>
  <c r="M389" i="13" s="1"/>
  <c r="M390" i="13" s="1"/>
  <c r="M391" i="13" s="1"/>
  <c r="M392" i="13" s="1"/>
  <c r="M393" i="13" s="1"/>
  <c r="M394" i="13" s="1"/>
  <c r="M395" i="13" s="1"/>
  <c r="M396" i="13" s="1"/>
  <c r="M397" i="13" s="1"/>
  <c r="M398" i="13" s="1"/>
  <c r="M399" i="13" s="1"/>
  <c r="M400" i="13" s="1"/>
  <c r="M401" i="13" s="1"/>
  <c r="M402" i="13" s="1"/>
  <c r="M403" i="13" s="1"/>
  <c r="M404" i="13" s="1"/>
  <c r="M405" i="13" s="1"/>
  <c r="M406" i="13" s="1"/>
  <c r="M407" i="13" s="1"/>
  <c r="M408" i="13" s="1"/>
  <c r="M409" i="13" s="1"/>
  <c r="M410" i="13" s="1"/>
  <c r="M411" i="13" s="1"/>
  <c r="M412" i="13" s="1"/>
  <c r="M413" i="13" s="1"/>
  <c r="M414" i="13" s="1"/>
  <c r="M415" i="13" s="1"/>
  <c r="M416" i="13" s="1"/>
  <c r="M417" i="13" s="1"/>
  <c r="M418" i="13" s="1"/>
  <c r="M419" i="13" s="1"/>
  <c r="M420" i="13" s="1"/>
  <c r="M421" i="13" s="1"/>
  <c r="M422" i="13" s="1"/>
  <c r="M423" i="13" s="1"/>
  <c r="M424" i="13" s="1"/>
  <c r="M425" i="13" s="1"/>
  <c r="M426" i="13" s="1"/>
  <c r="M427" i="13" s="1"/>
  <c r="M428" i="13" s="1"/>
  <c r="M429" i="13" s="1"/>
  <c r="M430" i="13" s="1"/>
  <c r="M431" i="13" s="1"/>
  <c r="M432" i="13" s="1"/>
  <c r="M433" i="13" s="1"/>
  <c r="M434" i="13" s="1"/>
  <c r="M435" i="13" s="1"/>
  <c r="M436" i="13" s="1"/>
  <c r="M437" i="13" s="1"/>
  <c r="M438" i="13" s="1"/>
  <c r="M439" i="13" s="1"/>
  <c r="M440" i="13" s="1"/>
  <c r="M441" i="13" s="1"/>
  <c r="M442" i="13" s="1"/>
  <c r="M443" i="13" s="1"/>
  <c r="M444" i="13" s="1"/>
  <c r="M445" i="13" s="1"/>
  <c r="M446" i="13" s="1"/>
  <c r="M447" i="13" s="1"/>
  <c r="M448" i="13" s="1"/>
  <c r="M449" i="13" s="1"/>
  <c r="M450" i="13" s="1"/>
  <c r="M451" i="13" s="1"/>
  <c r="M452" i="13" s="1"/>
  <c r="M453" i="13" s="1"/>
  <c r="M454" i="13" s="1"/>
  <c r="M455" i="13" s="1"/>
  <c r="M456" i="13" s="1"/>
  <c r="M457" i="13" s="1"/>
  <c r="M458" i="13" s="1"/>
  <c r="M459" i="13" s="1"/>
  <c r="M460" i="13" s="1"/>
  <c r="M461" i="13" s="1"/>
  <c r="M462" i="13" s="1"/>
  <c r="M463" i="13" s="1"/>
  <c r="M464" i="13" s="1"/>
  <c r="M465" i="13" s="1"/>
  <c r="M466" i="13" s="1"/>
  <c r="N386" i="13"/>
  <c r="F387" i="13"/>
  <c r="G387" i="13"/>
  <c r="H387" i="13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J387" i="13"/>
  <c r="K387" i="13"/>
  <c r="L387" i="13"/>
  <c r="L388" i="13" s="1"/>
  <c r="L389" i="13" s="1"/>
  <c r="L390" i="13" s="1"/>
  <c r="N387" i="13"/>
  <c r="F388" i="13"/>
  <c r="G388" i="13"/>
  <c r="G389" i="13" s="1"/>
  <c r="G390" i="13" s="1"/>
  <c r="G391" i="13" s="1"/>
  <c r="J388" i="13"/>
  <c r="K388" i="13"/>
  <c r="K389" i="13" s="1"/>
  <c r="K390" i="13" s="1"/>
  <c r="K391" i="13" s="1"/>
  <c r="K392" i="13" s="1"/>
  <c r="K393" i="13" s="1"/>
  <c r="K394" i="13" s="1"/>
  <c r="K395" i="13" s="1"/>
  <c r="K396" i="13" s="1"/>
  <c r="K397" i="13" s="1"/>
  <c r="K398" i="13" s="1"/>
  <c r="K399" i="13" s="1"/>
  <c r="N388" i="13"/>
  <c r="F389" i="13"/>
  <c r="F390" i="13" s="1"/>
  <c r="F391" i="13" s="1"/>
  <c r="F392" i="13" s="1"/>
  <c r="J389" i="13"/>
  <c r="J390" i="13" s="1"/>
  <c r="J391" i="13" s="1"/>
  <c r="J392" i="13" s="1"/>
  <c r="N389" i="13"/>
  <c r="N390" i="13" s="1"/>
  <c r="N391" i="13" s="1"/>
  <c r="N392" i="13" s="1"/>
  <c r="N393" i="13" s="1"/>
  <c r="N394" i="13" s="1"/>
  <c r="N395" i="13" s="1"/>
  <c r="N396" i="13" s="1"/>
  <c r="N397" i="13" s="1"/>
  <c r="N398" i="13" s="1"/>
  <c r="N399" i="13" s="1"/>
  <c r="N400" i="13" s="1"/>
  <c r="N401" i="13" s="1"/>
  <c r="N402" i="13" s="1"/>
  <c r="N403" i="13" s="1"/>
  <c r="N404" i="13" s="1"/>
  <c r="N405" i="13" s="1"/>
  <c r="N406" i="13" s="1"/>
  <c r="N407" i="13" s="1"/>
  <c r="N408" i="13" s="1"/>
  <c r="N409" i="13" s="1"/>
  <c r="N410" i="13" s="1"/>
  <c r="N411" i="13" s="1"/>
  <c r="N412" i="13" s="1"/>
  <c r="N413" i="13" s="1"/>
  <c r="N414" i="13" s="1"/>
  <c r="N415" i="13" s="1"/>
  <c r="N416" i="13" s="1"/>
  <c r="N417" i="13" s="1"/>
  <c r="N418" i="13" s="1"/>
  <c r="N419" i="13" s="1"/>
  <c r="N420" i="13" s="1"/>
  <c r="N421" i="13" s="1"/>
  <c r="N422" i="13" s="1"/>
  <c r="N423" i="13" s="1"/>
  <c r="N424" i="13" s="1"/>
  <c r="N425" i="13" s="1"/>
  <c r="N426" i="13" s="1"/>
  <c r="N427" i="13" s="1"/>
  <c r="N428" i="13" s="1"/>
  <c r="N429" i="13" s="1"/>
  <c r="N430" i="13" s="1"/>
  <c r="N431" i="13" s="1"/>
  <c r="N432" i="13" s="1"/>
  <c r="N433" i="13" s="1"/>
  <c r="N434" i="13" s="1"/>
  <c r="N435" i="13" s="1"/>
  <c r="N436" i="13" s="1"/>
  <c r="N437" i="13" s="1"/>
  <c r="N438" i="13" s="1"/>
  <c r="N439" i="13" s="1"/>
  <c r="N440" i="13" s="1"/>
  <c r="N441" i="13" s="1"/>
  <c r="N442" i="13" s="1"/>
  <c r="N443" i="13" s="1"/>
  <c r="N444" i="13" s="1"/>
  <c r="N445" i="13" s="1"/>
  <c r="N446" i="13" s="1"/>
  <c r="N447" i="13" s="1"/>
  <c r="N448" i="13" s="1"/>
  <c r="N449" i="13" s="1"/>
  <c r="N450" i="13" s="1"/>
  <c r="N451" i="13" s="1"/>
  <c r="N452" i="13" s="1"/>
  <c r="N453" i="13" s="1"/>
  <c r="N454" i="13" s="1"/>
  <c r="N455" i="13" s="1"/>
  <c r="N456" i="13" s="1"/>
  <c r="N457" i="13" s="1"/>
  <c r="N458" i="13" s="1"/>
  <c r="N459" i="13" s="1"/>
  <c r="N460" i="13" s="1"/>
  <c r="N461" i="13" s="1"/>
  <c r="N462" i="13" s="1"/>
  <c r="N463" i="13" s="1"/>
  <c r="N464" i="13" s="1"/>
  <c r="N465" i="13" s="1"/>
  <c r="N466" i="13" s="1"/>
  <c r="L391" i="13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G392" i="13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F393" i="13"/>
  <c r="F394" i="13" s="1"/>
  <c r="F395" i="13" s="1"/>
  <c r="F396" i="13" s="1"/>
  <c r="J393" i="13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J462" i="13" s="1"/>
  <c r="J463" i="13" s="1"/>
  <c r="J464" i="13" s="1"/>
  <c r="J465" i="13" s="1"/>
  <c r="J466" i="13" s="1"/>
  <c r="F397" i="13"/>
  <c r="F398" i="13" s="1"/>
  <c r="F399" i="13" s="1"/>
  <c r="F400" i="13" s="1"/>
  <c r="F401" i="13" s="1"/>
  <c r="F402" i="13" s="1"/>
  <c r="F403" i="13" s="1"/>
  <c r="F404" i="13" s="1"/>
  <c r="F405" i="13" s="1"/>
  <c r="F406" i="13" s="1"/>
  <c r="F407" i="13" s="1"/>
  <c r="F408" i="13" s="1"/>
  <c r="F409" i="13" s="1"/>
  <c r="F410" i="13" s="1"/>
  <c r="F411" i="13" s="1"/>
  <c r="F412" i="13" s="1"/>
  <c r="F413" i="13" s="1"/>
  <c r="F414" i="13" s="1"/>
  <c r="F415" i="13" s="1"/>
  <c r="F416" i="13" s="1"/>
  <c r="F417" i="13" s="1"/>
  <c r="F418" i="13" s="1"/>
  <c r="F419" i="13" s="1"/>
  <c r="F420" i="13" s="1"/>
  <c r="F421" i="13" s="1"/>
  <c r="F422" i="13" s="1"/>
  <c r="F423" i="13" s="1"/>
  <c r="F424" i="13" s="1"/>
  <c r="F425" i="13" s="1"/>
  <c r="F426" i="13" s="1"/>
  <c r="F427" i="13" s="1"/>
  <c r="F428" i="13" s="1"/>
  <c r="F429" i="13" s="1"/>
  <c r="F430" i="13" s="1"/>
  <c r="F431" i="13" s="1"/>
  <c r="F432" i="13" s="1"/>
  <c r="F433" i="13" s="1"/>
  <c r="F434" i="13" s="1"/>
  <c r="F435" i="13" s="1"/>
  <c r="F436" i="13" s="1"/>
  <c r="F437" i="13" s="1"/>
  <c r="F438" i="13" s="1"/>
  <c r="F439" i="13" s="1"/>
  <c r="F440" i="13" s="1"/>
  <c r="F441" i="13" s="1"/>
  <c r="F442" i="13" s="1"/>
  <c r="F443" i="13" s="1"/>
  <c r="F444" i="13" s="1"/>
  <c r="F445" i="13" s="1"/>
  <c r="F446" i="13" s="1"/>
  <c r="F447" i="13" s="1"/>
  <c r="F448" i="13" s="1"/>
  <c r="F449" i="13" s="1"/>
  <c r="F450" i="13" s="1"/>
  <c r="F451" i="13" s="1"/>
  <c r="F452" i="13" s="1"/>
  <c r="F453" i="13" s="1"/>
  <c r="F454" i="13" s="1"/>
  <c r="F455" i="13" s="1"/>
  <c r="F456" i="13" s="1"/>
  <c r="F457" i="13" s="1"/>
  <c r="F458" i="13" s="1"/>
  <c r="F459" i="13" s="1"/>
  <c r="F460" i="13" s="1"/>
  <c r="F461" i="13" s="1"/>
  <c r="F462" i="13" s="1"/>
  <c r="F463" i="13" s="1"/>
  <c r="F464" i="13" s="1"/>
  <c r="F465" i="13" s="1"/>
  <c r="F466" i="13" s="1"/>
  <c r="K400" i="13"/>
  <c r="K401" i="13" s="1"/>
  <c r="K402" i="13" s="1"/>
  <c r="K403" i="13" s="1"/>
  <c r="K404" i="13" s="1"/>
  <c r="K405" i="13" s="1"/>
  <c r="K406" i="13" s="1"/>
  <c r="K407" i="13" s="1"/>
  <c r="K408" i="13" s="1"/>
  <c r="K409" i="13" s="1"/>
  <c r="K410" i="13" s="1"/>
  <c r="K411" i="13" s="1"/>
  <c r="K412" i="13" s="1"/>
  <c r="K413" i="13" s="1"/>
  <c r="K414" i="13" s="1"/>
  <c r="K415" i="13" s="1"/>
  <c r="K416" i="13" s="1"/>
  <c r="K417" i="13" s="1"/>
  <c r="K418" i="13" s="1"/>
  <c r="K419" i="13" s="1"/>
  <c r="K420" i="13" s="1"/>
  <c r="K421" i="13" s="1"/>
  <c r="K422" i="13" s="1"/>
  <c r="K423" i="13" s="1"/>
  <c r="K424" i="13" s="1"/>
  <c r="K425" i="13" s="1"/>
  <c r="K426" i="13" s="1"/>
  <c r="K427" i="13" s="1"/>
  <c r="K428" i="13" s="1"/>
  <c r="K429" i="13" s="1"/>
  <c r="K430" i="13" s="1"/>
  <c r="K431" i="13" s="1"/>
  <c r="K432" i="13" s="1"/>
  <c r="K433" i="13" s="1"/>
  <c r="K434" i="13" s="1"/>
  <c r="K435" i="13" s="1"/>
  <c r="K436" i="13" s="1"/>
  <c r="K437" i="13" s="1"/>
  <c r="K438" i="13" s="1"/>
  <c r="K439" i="13" s="1"/>
  <c r="K440" i="13" s="1"/>
  <c r="K441" i="13" s="1"/>
  <c r="K442" i="13" s="1"/>
  <c r="K443" i="13" s="1"/>
  <c r="K444" i="13" s="1"/>
  <c r="K445" i="13" s="1"/>
  <c r="K446" i="13" s="1"/>
  <c r="K447" i="13" s="1"/>
  <c r="K448" i="13" s="1"/>
  <c r="K449" i="13" s="1"/>
  <c r="K450" i="13" s="1"/>
  <c r="K451" i="13" s="1"/>
  <c r="K452" i="13" s="1"/>
  <c r="K453" i="13" s="1"/>
  <c r="K454" i="13" s="1"/>
  <c r="K455" i="13" s="1"/>
  <c r="K456" i="13" s="1"/>
  <c r="K457" i="13" s="1"/>
  <c r="K458" i="13" s="1"/>
  <c r="K459" i="13" s="1"/>
  <c r="K460" i="13" s="1"/>
  <c r="K461" i="13" s="1"/>
  <c r="K462" i="13" s="1"/>
  <c r="K463" i="13" s="1"/>
  <c r="K464" i="13" s="1"/>
  <c r="K465" i="13" s="1"/>
  <c r="K466" i="13" s="1"/>
  <c r="G404" i="13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L407" i="13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G418" i="13"/>
  <c r="G419" i="13" s="1"/>
  <c r="G420" i="13" s="1"/>
  <c r="G421" i="13" s="1"/>
  <c r="G422" i="13" s="1"/>
  <c r="G423" i="13" s="1"/>
  <c r="G424" i="13" s="1"/>
  <c r="G425" i="13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G439" i="13" s="1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E387" i="13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45" i="13" s="1"/>
  <c r="E446" i="13" s="1"/>
  <c r="E447" i="13" s="1"/>
  <c r="E448" i="13" s="1"/>
  <c r="E449" i="13" s="1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386" i="13"/>
  <c r="F207" i="13"/>
  <c r="G207" i="13"/>
  <c r="H207" i="13"/>
  <c r="I207" i="13"/>
  <c r="J207" i="13"/>
  <c r="K207" i="13"/>
  <c r="L207" i="13"/>
  <c r="M207" i="13"/>
  <c r="N207" i="13"/>
  <c r="F208" i="13"/>
  <c r="G208" i="13"/>
  <c r="H208" i="13"/>
  <c r="I208" i="13"/>
  <c r="J208" i="13"/>
  <c r="K208" i="13"/>
  <c r="L208" i="13"/>
  <c r="M208" i="13"/>
  <c r="N208" i="13"/>
  <c r="F209" i="13"/>
  <c r="G209" i="13"/>
  <c r="H209" i="13"/>
  <c r="I209" i="13"/>
  <c r="J209" i="13"/>
  <c r="K209" i="13"/>
  <c r="L209" i="13"/>
  <c r="M209" i="13"/>
  <c r="N209" i="13"/>
  <c r="F210" i="13"/>
  <c r="G210" i="13"/>
  <c r="H210" i="13"/>
  <c r="I210" i="13"/>
  <c r="J210" i="13"/>
  <c r="K210" i="13"/>
  <c r="L210" i="13"/>
  <c r="M210" i="13"/>
  <c r="N210" i="13"/>
  <c r="F211" i="13"/>
  <c r="G211" i="13"/>
  <c r="H211" i="13"/>
  <c r="I211" i="13"/>
  <c r="J211" i="13"/>
  <c r="K211" i="13"/>
  <c r="L211" i="13"/>
  <c r="M211" i="13"/>
  <c r="N211" i="13"/>
  <c r="F212" i="13"/>
  <c r="G212" i="13"/>
  <c r="H212" i="13"/>
  <c r="I212" i="13"/>
  <c r="J212" i="13"/>
  <c r="K212" i="13"/>
  <c r="L212" i="13"/>
  <c r="M212" i="13"/>
  <c r="N212" i="13"/>
  <c r="F213" i="13"/>
  <c r="G213" i="13"/>
  <c r="H213" i="13"/>
  <c r="I213" i="13"/>
  <c r="J213" i="13"/>
  <c r="K213" i="13"/>
  <c r="L213" i="13"/>
  <c r="M213" i="13"/>
  <c r="N213" i="13"/>
  <c r="F214" i="13"/>
  <c r="G214" i="13"/>
  <c r="H214" i="13"/>
  <c r="I214" i="13"/>
  <c r="J214" i="13"/>
  <c r="K214" i="13"/>
  <c r="L214" i="13"/>
  <c r="M214" i="13"/>
  <c r="N214" i="13"/>
  <c r="F215" i="13"/>
  <c r="G215" i="13"/>
  <c r="H215" i="13"/>
  <c r="I215" i="13"/>
  <c r="J215" i="13"/>
  <c r="K215" i="13"/>
  <c r="L215" i="13"/>
  <c r="M215" i="13"/>
  <c r="N215" i="13"/>
  <c r="F216" i="13"/>
  <c r="G216" i="13"/>
  <c r="H216" i="13"/>
  <c r="I216" i="13"/>
  <c r="J216" i="13"/>
  <c r="K216" i="13"/>
  <c r="L216" i="13"/>
  <c r="M216" i="13"/>
  <c r="N216" i="13"/>
  <c r="F217" i="13"/>
  <c r="G217" i="13"/>
  <c r="H217" i="13"/>
  <c r="I217" i="13"/>
  <c r="J217" i="13"/>
  <c r="K217" i="13"/>
  <c r="L217" i="13"/>
  <c r="M217" i="13"/>
  <c r="N217" i="13"/>
  <c r="F218" i="13"/>
  <c r="G218" i="13"/>
  <c r="H218" i="13"/>
  <c r="I218" i="13"/>
  <c r="J218" i="13"/>
  <c r="K218" i="13"/>
  <c r="L218" i="13"/>
  <c r="M218" i="13"/>
  <c r="N218" i="13"/>
  <c r="F219" i="13"/>
  <c r="G219" i="13"/>
  <c r="H219" i="13"/>
  <c r="I219" i="13"/>
  <c r="J219" i="13"/>
  <c r="K219" i="13"/>
  <c r="L219" i="13"/>
  <c r="M219" i="13"/>
  <c r="N219" i="13"/>
  <c r="F220" i="13"/>
  <c r="G220" i="13"/>
  <c r="H220" i="13"/>
  <c r="I220" i="13"/>
  <c r="J220" i="13"/>
  <c r="K220" i="13"/>
  <c r="L220" i="13"/>
  <c r="M220" i="13"/>
  <c r="N220" i="13"/>
  <c r="F221" i="13"/>
  <c r="G221" i="13"/>
  <c r="H221" i="13"/>
  <c r="I221" i="13"/>
  <c r="J221" i="13"/>
  <c r="K221" i="13"/>
  <c r="L221" i="13"/>
  <c r="M221" i="13"/>
  <c r="N221" i="13"/>
  <c r="F222" i="13"/>
  <c r="G222" i="13"/>
  <c r="H222" i="13"/>
  <c r="I222" i="13"/>
  <c r="J222" i="13"/>
  <c r="K222" i="13"/>
  <c r="L222" i="13"/>
  <c r="M222" i="13"/>
  <c r="N222" i="13"/>
  <c r="F223" i="13"/>
  <c r="G223" i="13"/>
  <c r="H223" i="13"/>
  <c r="I223" i="13"/>
  <c r="J223" i="13"/>
  <c r="K223" i="13"/>
  <c r="L223" i="13"/>
  <c r="M223" i="13"/>
  <c r="N223" i="13"/>
  <c r="F224" i="13"/>
  <c r="G224" i="13"/>
  <c r="H224" i="13"/>
  <c r="I224" i="13"/>
  <c r="J224" i="13"/>
  <c r="K224" i="13"/>
  <c r="L224" i="13"/>
  <c r="M224" i="13"/>
  <c r="N224" i="13"/>
  <c r="F225" i="13"/>
  <c r="G225" i="13"/>
  <c r="H225" i="13"/>
  <c r="I225" i="13"/>
  <c r="J225" i="13"/>
  <c r="K225" i="13"/>
  <c r="L225" i="13"/>
  <c r="M225" i="13"/>
  <c r="N225" i="13"/>
  <c r="F226" i="13"/>
  <c r="G226" i="13"/>
  <c r="H226" i="13"/>
  <c r="I226" i="13"/>
  <c r="J226" i="13"/>
  <c r="K226" i="13"/>
  <c r="L226" i="13"/>
  <c r="M226" i="13"/>
  <c r="N226" i="13"/>
  <c r="F227" i="13"/>
  <c r="G227" i="13"/>
  <c r="H227" i="13"/>
  <c r="I227" i="13"/>
  <c r="J227" i="13"/>
  <c r="K227" i="13"/>
  <c r="L227" i="13"/>
  <c r="M227" i="13"/>
  <c r="N227" i="13"/>
  <c r="F228" i="13"/>
  <c r="G228" i="13"/>
  <c r="H228" i="13"/>
  <c r="I228" i="13"/>
  <c r="J228" i="13"/>
  <c r="K228" i="13"/>
  <c r="L228" i="13"/>
  <c r="M228" i="13"/>
  <c r="N228" i="13"/>
  <c r="F229" i="13"/>
  <c r="G229" i="13"/>
  <c r="H229" i="13"/>
  <c r="I229" i="13"/>
  <c r="J229" i="13"/>
  <c r="K229" i="13"/>
  <c r="L229" i="13"/>
  <c r="M229" i="13"/>
  <c r="N229" i="13"/>
  <c r="F230" i="13"/>
  <c r="G230" i="13"/>
  <c r="H230" i="13"/>
  <c r="I230" i="13"/>
  <c r="J230" i="13"/>
  <c r="K230" i="13"/>
  <c r="L230" i="13"/>
  <c r="M230" i="13"/>
  <c r="N230" i="13"/>
  <c r="F231" i="13"/>
  <c r="G231" i="13"/>
  <c r="H231" i="13"/>
  <c r="I231" i="13"/>
  <c r="J231" i="13"/>
  <c r="K231" i="13"/>
  <c r="L231" i="13"/>
  <c r="M231" i="13"/>
  <c r="N231" i="13"/>
  <c r="F232" i="13"/>
  <c r="G232" i="13"/>
  <c r="H232" i="13"/>
  <c r="I232" i="13"/>
  <c r="J232" i="13"/>
  <c r="K232" i="13"/>
  <c r="L232" i="13"/>
  <c r="M232" i="13"/>
  <c r="N232" i="13"/>
  <c r="F233" i="13"/>
  <c r="G233" i="13"/>
  <c r="H233" i="13"/>
  <c r="I233" i="13"/>
  <c r="J233" i="13"/>
  <c r="K233" i="13"/>
  <c r="L233" i="13"/>
  <c r="M233" i="13"/>
  <c r="N233" i="13"/>
  <c r="F234" i="13"/>
  <c r="G234" i="13"/>
  <c r="H234" i="13"/>
  <c r="I234" i="13"/>
  <c r="J234" i="13"/>
  <c r="K234" i="13"/>
  <c r="L234" i="13"/>
  <c r="M234" i="13"/>
  <c r="N234" i="13"/>
  <c r="F235" i="13"/>
  <c r="G235" i="13"/>
  <c r="H235" i="13"/>
  <c r="I235" i="13"/>
  <c r="J235" i="13"/>
  <c r="K235" i="13"/>
  <c r="L235" i="13"/>
  <c r="M235" i="13"/>
  <c r="N235" i="13"/>
  <c r="F236" i="13"/>
  <c r="G236" i="13"/>
  <c r="H236" i="13"/>
  <c r="I236" i="13"/>
  <c r="J236" i="13"/>
  <c r="K236" i="13"/>
  <c r="L236" i="13"/>
  <c r="M236" i="13"/>
  <c r="N236" i="13"/>
  <c r="F237" i="13"/>
  <c r="G237" i="13"/>
  <c r="H237" i="13"/>
  <c r="I237" i="13"/>
  <c r="J237" i="13"/>
  <c r="K237" i="13"/>
  <c r="L237" i="13"/>
  <c r="M237" i="13"/>
  <c r="N237" i="13"/>
  <c r="F238" i="13"/>
  <c r="G238" i="13"/>
  <c r="H238" i="13"/>
  <c r="I238" i="13"/>
  <c r="J238" i="13"/>
  <c r="K238" i="13"/>
  <c r="L238" i="13"/>
  <c r="M238" i="13"/>
  <c r="N238" i="13"/>
  <c r="F239" i="13"/>
  <c r="G239" i="13"/>
  <c r="H239" i="13"/>
  <c r="I239" i="13"/>
  <c r="J239" i="13"/>
  <c r="K239" i="13"/>
  <c r="L239" i="13"/>
  <c r="M239" i="13"/>
  <c r="N239" i="13"/>
  <c r="F240" i="13"/>
  <c r="G240" i="13"/>
  <c r="H240" i="13"/>
  <c r="I240" i="13"/>
  <c r="J240" i="13"/>
  <c r="K240" i="13"/>
  <c r="L240" i="13"/>
  <c r="M240" i="13"/>
  <c r="N240" i="13"/>
  <c r="F241" i="13"/>
  <c r="G241" i="13"/>
  <c r="H241" i="13"/>
  <c r="I241" i="13"/>
  <c r="J241" i="13"/>
  <c r="K241" i="13"/>
  <c r="L241" i="13"/>
  <c r="M241" i="13"/>
  <c r="N241" i="13"/>
  <c r="F242" i="13"/>
  <c r="G242" i="13"/>
  <c r="H242" i="13"/>
  <c r="I242" i="13"/>
  <c r="J242" i="13"/>
  <c r="K242" i="13"/>
  <c r="L242" i="13"/>
  <c r="M242" i="13"/>
  <c r="N242" i="13"/>
  <c r="F243" i="13"/>
  <c r="G243" i="13"/>
  <c r="H243" i="13"/>
  <c r="I243" i="13"/>
  <c r="J243" i="13"/>
  <c r="K243" i="13"/>
  <c r="L243" i="13"/>
  <c r="M243" i="13"/>
  <c r="N243" i="13"/>
  <c r="F244" i="13"/>
  <c r="G244" i="13"/>
  <c r="H244" i="13"/>
  <c r="I244" i="13"/>
  <c r="J244" i="13"/>
  <c r="K244" i="13"/>
  <c r="L244" i="13"/>
  <c r="M244" i="13"/>
  <c r="N244" i="13"/>
  <c r="F245" i="13"/>
  <c r="G245" i="13"/>
  <c r="H245" i="13"/>
  <c r="I245" i="13"/>
  <c r="J245" i="13"/>
  <c r="K245" i="13"/>
  <c r="L245" i="13"/>
  <c r="M245" i="13"/>
  <c r="N245" i="13"/>
  <c r="F246" i="13"/>
  <c r="G246" i="13"/>
  <c r="H246" i="13"/>
  <c r="I246" i="13"/>
  <c r="J246" i="13"/>
  <c r="K246" i="13"/>
  <c r="L246" i="13"/>
  <c r="M246" i="13"/>
  <c r="N246" i="13"/>
  <c r="F247" i="13"/>
  <c r="G247" i="13"/>
  <c r="H247" i="13"/>
  <c r="I247" i="13"/>
  <c r="J247" i="13"/>
  <c r="K247" i="13"/>
  <c r="L247" i="13"/>
  <c r="M247" i="13"/>
  <c r="N247" i="13"/>
  <c r="F248" i="13"/>
  <c r="G248" i="13"/>
  <c r="H248" i="13"/>
  <c r="I248" i="13"/>
  <c r="J248" i="13"/>
  <c r="K248" i="13"/>
  <c r="L248" i="13"/>
  <c r="M248" i="13"/>
  <c r="N248" i="13"/>
  <c r="F249" i="13"/>
  <c r="G249" i="13"/>
  <c r="H249" i="13"/>
  <c r="I249" i="13"/>
  <c r="J249" i="13"/>
  <c r="K249" i="13"/>
  <c r="L249" i="13"/>
  <c r="M249" i="13"/>
  <c r="N249" i="13"/>
  <c r="F250" i="13"/>
  <c r="G250" i="13"/>
  <c r="H250" i="13"/>
  <c r="I250" i="13"/>
  <c r="J250" i="13"/>
  <c r="K250" i="13"/>
  <c r="L250" i="13"/>
  <c r="M250" i="13"/>
  <c r="N250" i="13"/>
  <c r="F251" i="13"/>
  <c r="G251" i="13"/>
  <c r="H251" i="13"/>
  <c r="I251" i="13"/>
  <c r="J251" i="13"/>
  <c r="K251" i="13"/>
  <c r="L251" i="13"/>
  <c r="M251" i="13"/>
  <c r="N251" i="13"/>
  <c r="F252" i="13"/>
  <c r="G252" i="13"/>
  <c r="H252" i="13"/>
  <c r="I252" i="13"/>
  <c r="J252" i="13"/>
  <c r="K252" i="13"/>
  <c r="L252" i="13"/>
  <c r="M252" i="13"/>
  <c r="N252" i="13"/>
  <c r="F253" i="13"/>
  <c r="G253" i="13"/>
  <c r="H253" i="13"/>
  <c r="I253" i="13"/>
  <c r="J253" i="13"/>
  <c r="K253" i="13"/>
  <c r="L253" i="13"/>
  <c r="M253" i="13"/>
  <c r="N253" i="13"/>
  <c r="F254" i="13"/>
  <c r="G254" i="13"/>
  <c r="H254" i="13"/>
  <c r="I254" i="13"/>
  <c r="J254" i="13"/>
  <c r="K254" i="13"/>
  <c r="L254" i="13"/>
  <c r="M254" i="13"/>
  <c r="N254" i="13"/>
  <c r="F255" i="13"/>
  <c r="G255" i="13"/>
  <c r="H255" i="13"/>
  <c r="I255" i="13"/>
  <c r="J255" i="13"/>
  <c r="K255" i="13"/>
  <c r="L255" i="13"/>
  <c r="M255" i="13"/>
  <c r="N255" i="13"/>
  <c r="F256" i="13"/>
  <c r="G256" i="13"/>
  <c r="H256" i="13"/>
  <c r="I256" i="13"/>
  <c r="J256" i="13"/>
  <c r="K256" i="13"/>
  <c r="L256" i="13"/>
  <c r="M256" i="13"/>
  <c r="N256" i="13"/>
  <c r="F257" i="13"/>
  <c r="G257" i="13"/>
  <c r="H257" i="13"/>
  <c r="I257" i="13"/>
  <c r="J257" i="13"/>
  <c r="K257" i="13"/>
  <c r="L257" i="13"/>
  <c r="M257" i="13"/>
  <c r="N257" i="13"/>
  <c r="F258" i="13"/>
  <c r="G258" i="13"/>
  <c r="H258" i="13"/>
  <c r="I258" i="13"/>
  <c r="J258" i="13"/>
  <c r="K258" i="13"/>
  <c r="L258" i="13"/>
  <c r="M258" i="13"/>
  <c r="N258" i="13"/>
  <c r="F259" i="13"/>
  <c r="G259" i="13"/>
  <c r="H259" i="13"/>
  <c r="I259" i="13"/>
  <c r="J259" i="13"/>
  <c r="K259" i="13"/>
  <c r="L259" i="13"/>
  <c r="M259" i="13"/>
  <c r="N259" i="13"/>
  <c r="F260" i="13"/>
  <c r="G260" i="13"/>
  <c r="H260" i="13"/>
  <c r="I260" i="13"/>
  <c r="J260" i="13"/>
  <c r="K260" i="13"/>
  <c r="L260" i="13"/>
  <c r="M260" i="13"/>
  <c r="N260" i="13"/>
  <c r="F261" i="13"/>
  <c r="G261" i="13"/>
  <c r="H261" i="13"/>
  <c r="I261" i="13"/>
  <c r="J261" i="13"/>
  <c r="K261" i="13"/>
  <c r="L261" i="13"/>
  <c r="M261" i="13"/>
  <c r="N261" i="13"/>
  <c r="F262" i="13"/>
  <c r="G262" i="13"/>
  <c r="H262" i="13"/>
  <c r="I262" i="13"/>
  <c r="J262" i="13"/>
  <c r="K262" i="13"/>
  <c r="L262" i="13"/>
  <c r="M262" i="13"/>
  <c r="N262" i="13"/>
  <c r="F263" i="13"/>
  <c r="G263" i="13"/>
  <c r="H263" i="13"/>
  <c r="I263" i="13"/>
  <c r="J263" i="13"/>
  <c r="K263" i="13"/>
  <c r="L263" i="13"/>
  <c r="M263" i="13"/>
  <c r="N263" i="13"/>
  <c r="F264" i="13"/>
  <c r="G264" i="13"/>
  <c r="H264" i="13"/>
  <c r="I264" i="13"/>
  <c r="J264" i="13"/>
  <c r="K264" i="13"/>
  <c r="L264" i="13"/>
  <c r="M264" i="13"/>
  <c r="N264" i="13"/>
  <c r="F265" i="13"/>
  <c r="G265" i="13"/>
  <c r="H265" i="13"/>
  <c r="I265" i="13"/>
  <c r="J265" i="13"/>
  <c r="K265" i="13"/>
  <c r="L265" i="13"/>
  <c r="M265" i="13"/>
  <c r="N265" i="13"/>
  <c r="F266" i="13"/>
  <c r="G266" i="13"/>
  <c r="H266" i="13"/>
  <c r="I266" i="13"/>
  <c r="J266" i="13"/>
  <c r="K266" i="13"/>
  <c r="L266" i="13"/>
  <c r="M266" i="13"/>
  <c r="N266" i="13"/>
  <c r="F267" i="13"/>
  <c r="G267" i="13"/>
  <c r="H267" i="13"/>
  <c r="I267" i="13"/>
  <c r="J267" i="13"/>
  <c r="K267" i="13"/>
  <c r="L267" i="13"/>
  <c r="M267" i="13"/>
  <c r="N267" i="13"/>
  <c r="F268" i="13"/>
  <c r="G268" i="13"/>
  <c r="H268" i="13"/>
  <c r="I268" i="13"/>
  <c r="J268" i="13"/>
  <c r="K268" i="13"/>
  <c r="L268" i="13"/>
  <c r="M268" i="13"/>
  <c r="N268" i="13"/>
  <c r="F269" i="13"/>
  <c r="G269" i="13"/>
  <c r="H269" i="13"/>
  <c r="I269" i="13"/>
  <c r="J269" i="13"/>
  <c r="K269" i="13"/>
  <c r="L269" i="13"/>
  <c r="M269" i="13"/>
  <c r="N269" i="13"/>
  <c r="F270" i="13"/>
  <c r="G270" i="13"/>
  <c r="H270" i="13"/>
  <c r="I270" i="13"/>
  <c r="J270" i="13"/>
  <c r="K270" i="13"/>
  <c r="L270" i="13"/>
  <c r="M270" i="13"/>
  <c r="N270" i="13"/>
  <c r="F271" i="13"/>
  <c r="G271" i="13"/>
  <c r="H271" i="13"/>
  <c r="I271" i="13"/>
  <c r="J271" i="13"/>
  <c r="K271" i="13"/>
  <c r="L271" i="13"/>
  <c r="M271" i="13"/>
  <c r="N271" i="13"/>
  <c r="F272" i="13"/>
  <c r="G272" i="13"/>
  <c r="H272" i="13"/>
  <c r="I272" i="13"/>
  <c r="J272" i="13"/>
  <c r="K272" i="13"/>
  <c r="L272" i="13"/>
  <c r="M272" i="13"/>
  <c r="N272" i="13"/>
  <c r="F273" i="13"/>
  <c r="G273" i="13"/>
  <c r="H273" i="13"/>
  <c r="I273" i="13"/>
  <c r="J273" i="13"/>
  <c r="K273" i="13"/>
  <c r="L273" i="13"/>
  <c r="M273" i="13"/>
  <c r="N273" i="13"/>
  <c r="F274" i="13"/>
  <c r="G274" i="13"/>
  <c r="H274" i="13"/>
  <c r="I274" i="13"/>
  <c r="J274" i="13"/>
  <c r="K274" i="13"/>
  <c r="L274" i="13"/>
  <c r="M274" i="13"/>
  <c r="N274" i="13"/>
  <c r="F275" i="13"/>
  <c r="G275" i="13"/>
  <c r="H275" i="13"/>
  <c r="I275" i="13"/>
  <c r="J275" i="13"/>
  <c r="K275" i="13"/>
  <c r="L275" i="13"/>
  <c r="M275" i="13"/>
  <c r="N275" i="13"/>
  <c r="F276" i="13"/>
  <c r="G276" i="13"/>
  <c r="H276" i="13"/>
  <c r="I276" i="13"/>
  <c r="J276" i="13"/>
  <c r="K276" i="13"/>
  <c r="L276" i="13"/>
  <c r="M276" i="13"/>
  <c r="N276" i="13"/>
  <c r="F277" i="13"/>
  <c r="G277" i="13"/>
  <c r="H277" i="13"/>
  <c r="I277" i="13"/>
  <c r="J277" i="13"/>
  <c r="K277" i="13"/>
  <c r="L277" i="13"/>
  <c r="M277" i="13"/>
  <c r="N277" i="13"/>
  <c r="F278" i="13"/>
  <c r="G278" i="13"/>
  <c r="H278" i="13"/>
  <c r="I278" i="13"/>
  <c r="J278" i="13"/>
  <c r="K278" i="13"/>
  <c r="L278" i="13"/>
  <c r="M278" i="13"/>
  <c r="N278" i="13"/>
  <c r="F279" i="13"/>
  <c r="G279" i="13"/>
  <c r="H279" i="13"/>
  <c r="I279" i="13"/>
  <c r="J279" i="13"/>
  <c r="K279" i="13"/>
  <c r="L279" i="13"/>
  <c r="M279" i="13"/>
  <c r="N279" i="13"/>
  <c r="F280" i="13"/>
  <c r="G280" i="13"/>
  <c r="H280" i="13"/>
  <c r="I280" i="13"/>
  <c r="J280" i="13"/>
  <c r="K280" i="13"/>
  <c r="L280" i="13"/>
  <c r="M280" i="13"/>
  <c r="N280" i="13"/>
  <c r="F281" i="13"/>
  <c r="G281" i="13"/>
  <c r="H281" i="13"/>
  <c r="I281" i="13"/>
  <c r="J281" i="13"/>
  <c r="K281" i="13"/>
  <c r="L281" i="13"/>
  <c r="M281" i="13"/>
  <c r="N281" i="13"/>
  <c r="F282" i="13"/>
  <c r="G282" i="13"/>
  <c r="H282" i="13"/>
  <c r="I282" i="13"/>
  <c r="J282" i="13"/>
  <c r="K282" i="13"/>
  <c r="L282" i="13"/>
  <c r="M282" i="13"/>
  <c r="N282" i="13"/>
  <c r="F283" i="13"/>
  <c r="G283" i="13"/>
  <c r="H283" i="13"/>
  <c r="I283" i="13"/>
  <c r="J283" i="13"/>
  <c r="K283" i="13"/>
  <c r="L283" i="13"/>
  <c r="M283" i="13"/>
  <c r="N283" i="13"/>
  <c r="F284" i="13"/>
  <c r="G284" i="13"/>
  <c r="H284" i="13"/>
  <c r="I284" i="13"/>
  <c r="J284" i="13"/>
  <c r="K284" i="13"/>
  <c r="L284" i="13"/>
  <c r="M284" i="13"/>
  <c r="N284" i="13"/>
  <c r="F285" i="13"/>
  <c r="G285" i="13"/>
  <c r="H285" i="13"/>
  <c r="I285" i="13"/>
  <c r="J285" i="13"/>
  <c r="K285" i="13"/>
  <c r="L285" i="13"/>
  <c r="M285" i="13"/>
  <c r="N285" i="13"/>
  <c r="F286" i="13"/>
  <c r="G286" i="13"/>
  <c r="H286" i="13"/>
  <c r="I286" i="13"/>
  <c r="J286" i="13"/>
  <c r="K286" i="13"/>
  <c r="L286" i="13"/>
  <c r="M286" i="13"/>
  <c r="N286" i="13"/>
  <c r="F287" i="13"/>
  <c r="G287" i="13"/>
  <c r="H287" i="13"/>
  <c r="I287" i="13"/>
  <c r="J287" i="13"/>
  <c r="K287" i="13"/>
  <c r="L287" i="13"/>
  <c r="M287" i="13"/>
  <c r="N28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Q385" i="18"/>
  <c r="S60" i="18"/>
  <c r="S59" i="18"/>
  <c r="S58" i="18"/>
  <c r="E385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51" i="18"/>
  <c r="I385" i="18"/>
  <c r="BB384" i="18"/>
  <c r="D373" i="18"/>
  <c r="D462" i="18" s="1"/>
  <c r="D312" i="18"/>
  <c r="D401" i="18" s="1"/>
  <c r="P295" i="18"/>
  <c r="P384" i="18" s="1"/>
  <c r="D282" i="18"/>
  <c r="D281" i="18"/>
  <c r="D280" i="18"/>
  <c r="D222" i="18"/>
  <c r="D210" i="18"/>
  <c r="D209" i="18"/>
  <c r="D208" i="18"/>
  <c r="AL206" i="18"/>
  <c r="AK206" i="18"/>
  <c r="AJ206" i="18"/>
  <c r="AI206" i="18"/>
  <c r="AH206" i="18"/>
  <c r="AG206" i="18"/>
  <c r="AF206" i="18"/>
  <c r="AE206" i="18"/>
  <c r="AD206" i="18"/>
  <c r="AC206" i="18"/>
  <c r="Z206" i="18"/>
  <c r="Y206" i="18"/>
  <c r="X206" i="18"/>
  <c r="W206" i="18"/>
  <c r="V206" i="18"/>
  <c r="U206" i="18"/>
  <c r="T206" i="18"/>
  <c r="S206" i="18"/>
  <c r="R206" i="18"/>
  <c r="Q206" i="18"/>
  <c r="N206" i="18"/>
  <c r="M206" i="18"/>
  <c r="L206" i="18"/>
  <c r="K206" i="18"/>
  <c r="J206" i="18"/>
  <c r="I206" i="18"/>
  <c r="H206" i="18"/>
  <c r="G206" i="18"/>
  <c r="F206" i="18"/>
  <c r="E206" i="18"/>
  <c r="D206" i="18"/>
  <c r="D296" i="18" s="1"/>
  <c r="D385" i="18" s="1"/>
  <c r="AB204" i="18"/>
  <c r="AB295" i="18" s="1"/>
  <c r="AB384" i="18" s="1"/>
  <c r="W205" i="18"/>
  <c r="W295" i="18" s="1"/>
  <c r="W384" i="18" s="1"/>
  <c r="S205" i="18"/>
  <c r="S295" i="18" s="1"/>
  <c r="S384" i="18" s="1"/>
  <c r="P204" i="18"/>
  <c r="K205" i="18"/>
  <c r="K295" i="18" s="1"/>
  <c r="K384" i="18" s="1"/>
  <c r="D204" i="18"/>
  <c r="D295" i="18" s="1"/>
  <c r="D384" i="18" s="1"/>
  <c r="R195" i="18"/>
  <c r="Z385" i="18" s="1"/>
  <c r="R192" i="18"/>
  <c r="R194" i="18" s="1"/>
  <c r="AB183" i="18"/>
  <c r="P183" i="18"/>
  <c r="D183" i="18"/>
  <c r="D287" i="18" s="1"/>
  <c r="AB181" i="18"/>
  <c r="AB182" i="18" s="1"/>
  <c r="P181" i="18"/>
  <c r="P182" i="18" s="1"/>
  <c r="AB180" i="18"/>
  <c r="D180" i="18"/>
  <c r="AB179" i="18"/>
  <c r="P179" i="18"/>
  <c r="P180" i="18" s="1"/>
  <c r="D179" i="18"/>
  <c r="D283" i="18" s="1"/>
  <c r="AB122" i="18"/>
  <c r="AB123" i="18" s="1"/>
  <c r="AB124" i="18" s="1"/>
  <c r="AB125" i="18" s="1"/>
  <c r="AB126" i="18" s="1"/>
  <c r="AB127" i="18" s="1"/>
  <c r="AB128" i="18" s="1"/>
  <c r="AB129" i="18" s="1"/>
  <c r="AB130" i="18" s="1"/>
  <c r="AB131" i="18" s="1"/>
  <c r="AB132" i="18" s="1"/>
  <c r="AB133" i="18" s="1"/>
  <c r="AB134" i="18" s="1"/>
  <c r="AB135" i="18" s="1"/>
  <c r="AB136" i="18" s="1"/>
  <c r="AB137" i="18" s="1"/>
  <c r="AB138" i="18" s="1"/>
  <c r="AB139" i="18" s="1"/>
  <c r="AB140" i="18" s="1"/>
  <c r="AB141" i="18" s="1"/>
  <c r="AB142" i="18" s="1"/>
  <c r="AB143" i="18" s="1"/>
  <c r="AB144" i="18" s="1"/>
  <c r="AB145" i="18" s="1"/>
  <c r="AB146" i="18" s="1"/>
  <c r="AB147" i="18" s="1"/>
  <c r="AB148" i="18" s="1"/>
  <c r="AB149" i="18" s="1"/>
  <c r="AB150" i="18" s="1"/>
  <c r="AB151" i="18" s="1"/>
  <c r="AB152" i="18" s="1"/>
  <c r="AB153" i="18" s="1"/>
  <c r="AB154" i="18" s="1"/>
  <c r="AB155" i="18" s="1"/>
  <c r="AB156" i="18" s="1"/>
  <c r="AB157" i="18" s="1"/>
  <c r="AB158" i="18" s="1"/>
  <c r="AB159" i="18" s="1"/>
  <c r="AB160" i="18" s="1"/>
  <c r="AB161" i="18" s="1"/>
  <c r="AB162" i="18" s="1"/>
  <c r="AB163" i="18" s="1"/>
  <c r="AB164" i="18" s="1"/>
  <c r="AB165" i="18" s="1"/>
  <c r="AB166" i="18" s="1"/>
  <c r="AB167" i="18" s="1"/>
  <c r="AB168" i="18" s="1"/>
  <c r="AB169" i="18" s="1"/>
  <c r="AB170" i="18" s="1"/>
  <c r="AB171" i="18" s="1"/>
  <c r="AB172" i="18" s="1"/>
  <c r="AB173" i="18" s="1"/>
  <c r="AB174" i="18" s="1"/>
  <c r="AB175" i="18" s="1"/>
  <c r="P122" i="18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21" i="18"/>
  <c r="P120" i="18"/>
  <c r="D120" i="18"/>
  <c r="D224" i="18" s="1"/>
  <c r="AB119" i="18"/>
  <c r="AB120" i="18" s="1"/>
  <c r="AB121" i="18" s="1"/>
  <c r="P119" i="18"/>
  <c r="D119" i="18"/>
  <c r="D223" i="18" s="1"/>
  <c r="P110" i="18"/>
  <c r="P111" i="18" s="1"/>
  <c r="P112" i="18" s="1"/>
  <c r="P113" i="18" s="1"/>
  <c r="P114" i="18" s="1"/>
  <c r="P115" i="18" s="1"/>
  <c r="P116" i="18" s="1"/>
  <c r="P117" i="18" s="1"/>
  <c r="D110" i="18"/>
  <c r="D109" i="18"/>
  <c r="D213" i="18" s="1"/>
  <c r="AB108" i="18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D108" i="18"/>
  <c r="D212" i="18" s="1"/>
  <c r="AB107" i="18"/>
  <c r="P107" i="18"/>
  <c r="P108" i="18" s="1"/>
  <c r="P109" i="18" s="1"/>
  <c r="D107" i="18"/>
  <c r="D211" i="18" s="1"/>
  <c r="AB103" i="18"/>
  <c r="Z101" i="18"/>
  <c r="Z205" i="18" s="1"/>
  <c r="Z295" i="18" s="1"/>
  <c r="Z384" i="18" s="1"/>
  <c r="W101" i="18"/>
  <c r="S101" i="18"/>
  <c r="R101" i="18"/>
  <c r="R205" i="18" s="1"/>
  <c r="R295" i="18" s="1"/>
  <c r="R384" i="18" s="1"/>
  <c r="I101" i="18"/>
  <c r="I205" i="18" s="1"/>
  <c r="I295" i="18" s="1"/>
  <c r="I384" i="18" s="1"/>
  <c r="H101" i="18"/>
  <c r="H205" i="18" s="1"/>
  <c r="H295" i="18" s="1"/>
  <c r="H384" i="18" s="1"/>
  <c r="D86" i="18"/>
  <c r="D84" i="18"/>
  <c r="AH81" i="18"/>
  <c r="X81" i="18"/>
  <c r="N81" i="18"/>
  <c r="M81" i="18"/>
  <c r="J81" i="18"/>
  <c r="I81" i="18"/>
  <c r="F81" i="18"/>
  <c r="E81" i="18"/>
  <c r="S80" i="18"/>
  <c r="I80" i="18"/>
  <c r="U80" i="18" s="1"/>
  <c r="D80" i="18"/>
  <c r="D85" i="18" s="1"/>
  <c r="AJ79" i="18"/>
  <c r="Z79" i="18"/>
  <c r="K79" i="18"/>
  <c r="G79" i="18"/>
  <c r="D79" i="18"/>
  <c r="AK78" i="18"/>
  <c r="S78" i="18"/>
  <c r="M78" i="18"/>
  <c r="L78" i="18"/>
  <c r="I78" i="18"/>
  <c r="AG78" i="18" s="1"/>
  <c r="H78" i="18"/>
  <c r="E78" i="18"/>
  <c r="Q78" i="18" s="1"/>
  <c r="D78" i="18"/>
  <c r="M77" i="18"/>
  <c r="I77" i="18"/>
  <c r="E77" i="18"/>
  <c r="AC77" i="18" s="1"/>
  <c r="D77" i="18"/>
  <c r="AI76" i="18"/>
  <c r="AI101" i="18" s="1"/>
  <c r="AI205" i="18" s="1"/>
  <c r="AI295" i="18" s="1"/>
  <c r="AI384" i="18" s="1"/>
  <c r="AU384" i="18" s="1"/>
  <c r="BG384" i="18" s="1"/>
  <c r="Z76" i="18"/>
  <c r="AL76" i="18" s="1"/>
  <c r="AL101" i="18" s="1"/>
  <c r="AL205" i="18" s="1"/>
  <c r="AL295" i="18" s="1"/>
  <c r="AL384" i="18" s="1"/>
  <c r="AX384" i="18" s="1"/>
  <c r="BJ384" i="18" s="1"/>
  <c r="Y76" i="18"/>
  <c r="V76" i="18"/>
  <c r="AH76" i="18" s="1"/>
  <c r="AH101" i="18" s="1"/>
  <c r="AH205" i="18" s="1"/>
  <c r="AH295" i="18" s="1"/>
  <c r="AH384" i="18" s="1"/>
  <c r="AT384" i="18" s="1"/>
  <c r="BF384" i="18" s="1"/>
  <c r="R76" i="18"/>
  <c r="AD76" i="18" s="1"/>
  <c r="AD101" i="18" s="1"/>
  <c r="AD205" i="18" s="1"/>
  <c r="AD295" i="18" s="1"/>
  <c r="AD384" i="18" s="1"/>
  <c r="AP384" i="18" s="1"/>
  <c r="Q76" i="18"/>
  <c r="N76" i="18"/>
  <c r="L76" i="18"/>
  <c r="X76" i="18" s="1"/>
  <c r="X101" i="18" s="1"/>
  <c r="X205" i="18" s="1"/>
  <c r="X295" i="18" s="1"/>
  <c r="X384" i="18" s="1"/>
  <c r="K76" i="18"/>
  <c r="W76" i="18" s="1"/>
  <c r="J76" i="18"/>
  <c r="H76" i="18"/>
  <c r="T76" i="18" s="1"/>
  <c r="T101" i="18" s="1"/>
  <c r="T205" i="18" s="1"/>
  <c r="T295" i="18" s="1"/>
  <c r="T384" i="18" s="1"/>
  <c r="G76" i="18"/>
  <c r="S76" i="18" s="1"/>
  <c r="AE76" i="18" s="1"/>
  <c r="AE101" i="18" s="1"/>
  <c r="AE205" i="18" s="1"/>
  <c r="AE295" i="18" s="1"/>
  <c r="AE384" i="18" s="1"/>
  <c r="AQ384" i="18" s="1"/>
  <c r="BC384" i="18" s="1"/>
  <c r="F76" i="18"/>
  <c r="AA38" i="18"/>
  <c r="Z38" i="18"/>
  <c r="Y81" i="18" s="1"/>
  <c r="Y38" i="18"/>
  <c r="X38" i="18"/>
  <c r="W38" i="18"/>
  <c r="V38" i="18"/>
  <c r="U81" i="18" s="1"/>
  <c r="U38" i="18"/>
  <c r="T38" i="18"/>
  <c r="S38" i="18"/>
  <c r="R38" i="18"/>
  <c r="Q81" i="18" s="1"/>
  <c r="N38" i="18"/>
  <c r="M38" i="18"/>
  <c r="L38" i="18"/>
  <c r="L81" i="18" s="1"/>
  <c r="AJ81" i="18" s="1"/>
  <c r="K38" i="18"/>
  <c r="K81" i="18" s="1"/>
  <c r="J38" i="18"/>
  <c r="I38" i="18"/>
  <c r="H38" i="18"/>
  <c r="H81" i="18" s="1"/>
  <c r="AF81" i="18" s="1"/>
  <c r="G38" i="18"/>
  <c r="G81" i="18" s="1"/>
  <c r="F38" i="18"/>
  <c r="E38" i="18"/>
  <c r="D38" i="18"/>
  <c r="AA37" i="18"/>
  <c r="Z80" i="18" s="1"/>
  <c r="Z85" i="18" s="1"/>
  <c r="Z37" i="18"/>
  <c r="Y37" i="18"/>
  <c r="X37" i="18"/>
  <c r="W37" i="18"/>
  <c r="V80" i="18" s="1"/>
  <c r="V37" i="18"/>
  <c r="U37" i="18"/>
  <c r="T37" i="18"/>
  <c r="S37" i="18"/>
  <c r="R80" i="18" s="1"/>
  <c r="R37" i="18"/>
  <c r="N37" i="18"/>
  <c r="N80" i="18" s="1"/>
  <c r="M37" i="18"/>
  <c r="M80" i="18" s="1"/>
  <c r="L37" i="18"/>
  <c r="L80" i="18" s="1"/>
  <c r="K37" i="18"/>
  <c r="K80" i="18" s="1"/>
  <c r="W80" i="18" s="1"/>
  <c r="J37" i="18"/>
  <c r="J80" i="18" s="1"/>
  <c r="I37" i="18"/>
  <c r="H37" i="18"/>
  <c r="H80" i="18" s="1"/>
  <c r="G37" i="18"/>
  <c r="G80" i="18" s="1"/>
  <c r="F37" i="18"/>
  <c r="F80" i="18" s="1"/>
  <c r="E37" i="18"/>
  <c r="E80" i="18" s="1"/>
  <c r="D37" i="18"/>
  <c r="AA36" i="18"/>
  <c r="AL79" i="18" s="1"/>
  <c r="Z36" i="18"/>
  <c r="Y36" i="18"/>
  <c r="X36" i="18"/>
  <c r="AI79" i="18" s="1"/>
  <c r="W36" i="18"/>
  <c r="V36" i="18"/>
  <c r="U36" i="18"/>
  <c r="T36" i="18"/>
  <c r="S36" i="18"/>
  <c r="R36" i="18"/>
  <c r="N36" i="18"/>
  <c r="M36" i="18"/>
  <c r="M79" i="18" s="1"/>
  <c r="AK79" i="18" s="1"/>
  <c r="L36" i="18"/>
  <c r="L79" i="18" s="1"/>
  <c r="K36" i="18"/>
  <c r="J36" i="18"/>
  <c r="J79" i="18" s="1"/>
  <c r="I36" i="18"/>
  <c r="I79" i="18" s="1"/>
  <c r="AG79" i="18" s="1"/>
  <c r="H36" i="18"/>
  <c r="H79" i="18" s="1"/>
  <c r="AF79" i="18" s="1"/>
  <c r="G36" i="18"/>
  <c r="F36" i="18"/>
  <c r="F79" i="18" s="1"/>
  <c r="E36" i="18"/>
  <c r="E79" i="18" s="1"/>
  <c r="AC79" i="18" s="1"/>
  <c r="D36" i="18"/>
  <c r="AA35" i="18"/>
  <c r="Z35" i="18"/>
  <c r="Y35" i="18"/>
  <c r="X78" i="18" s="1"/>
  <c r="X35" i="18"/>
  <c r="W35" i="18"/>
  <c r="V35" i="18"/>
  <c r="U35" i="18"/>
  <c r="T78" i="18" s="1"/>
  <c r="T35" i="18"/>
  <c r="S35" i="18"/>
  <c r="R35" i="18"/>
  <c r="N35" i="18"/>
  <c r="N78" i="18" s="1"/>
  <c r="M35" i="18"/>
  <c r="L35" i="18"/>
  <c r="K35" i="18"/>
  <c r="K78" i="18" s="1"/>
  <c r="AI78" i="18" s="1"/>
  <c r="J35" i="18"/>
  <c r="J78" i="18" s="1"/>
  <c r="I35" i="18"/>
  <c r="H35" i="18"/>
  <c r="G35" i="18"/>
  <c r="G78" i="18" s="1"/>
  <c r="AE78" i="18" s="1"/>
  <c r="F35" i="18"/>
  <c r="F78" i="18" s="1"/>
  <c r="E35" i="18"/>
  <c r="D35" i="18"/>
  <c r="AA34" i="18"/>
  <c r="Z77" i="18" s="1"/>
  <c r="Z83" i="18" s="1"/>
  <c r="Z34" i="18"/>
  <c r="Y34" i="18"/>
  <c r="X34" i="18"/>
  <c r="W34" i="18"/>
  <c r="V34" i="18"/>
  <c r="AG77" i="18" s="1"/>
  <c r="U34" i="18"/>
  <c r="T34" i="18"/>
  <c r="S34" i="18"/>
  <c r="R77" i="18" s="1"/>
  <c r="R34" i="18"/>
  <c r="N34" i="18"/>
  <c r="N77" i="18" s="1"/>
  <c r="M34" i="18"/>
  <c r="L34" i="18"/>
  <c r="L77" i="18" s="1"/>
  <c r="K34" i="18"/>
  <c r="K77" i="18" s="1"/>
  <c r="AI77" i="18" s="1"/>
  <c r="J34" i="18"/>
  <c r="J77" i="18" s="1"/>
  <c r="I34" i="18"/>
  <c r="H34" i="18"/>
  <c r="H77" i="18" s="1"/>
  <c r="G34" i="18"/>
  <c r="G77" i="18" s="1"/>
  <c r="AE77" i="18" s="1"/>
  <c r="F34" i="18"/>
  <c r="F77" i="18" s="1"/>
  <c r="E34" i="18"/>
  <c r="D34" i="18"/>
  <c r="AA33" i="18"/>
  <c r="Z33" i="18"/>
  <c r="W33" i="18"/>
  <c r="V33" i="18"/>
  <c r="T33" i="18"/>
  <c r="S33" i="18"/>
  <c r="R33" i="18"/>
  <c r="N33" i="18"/>
  <c r="N101" i="18" s="1"/>
  <c r="N205" i="18" s="1"/>
  <c r="N295" i="18" s="1"/>
  <c r="N384" i="18" s="1"/>
  <c r="M33" i="18"/>
  <c r="M76" i="18" s="1"/>
  <c r="L33" i="18"/>
  <c r="L101" i="18" s="1"/>
  <c r="L205" i="18" s="1"/>
  <c r="L295" i="18" s="1"/>
  <c r="L384" i="18" s="1"/>
  <c r="K33" i="18"/>
  <c r="K101" i="18" s="1"/>
  <c r="J33" i="18"/>
  <c r="J101" i="18" s="1"/>
  <c r="J205" i="18" s="1"/>
  <c r="J295" i="18" s="1"/>
  <c r="J384" i="18" s="1"/>
  <c r="I33" i="18"/>
  <c r="I76" i="18" s="1"/>
  <c r="U76" i="18" s="1"/>
  <c r="H33" i="18"/>
  <c r="G33" i="18"/>
  <c r="G101" i="18" s="1"/>
  <c r="G205" i="18" s="1"/>
  <c r="G295" i="18" s="1"/>
  <c r="G384" i="18" s="1"/>
  <c r="F33" i="18"/>
  <c r="F101" i="18" s="1"/>
  <c r="F205" i="18" s="1"/>
  <c r="F295" i="18" s="1"/>
  <c r="F384" i="18" s="1"/>
  <c r="E33" i="18"/>
  <c r="E76" i="18" s="1"/>
  <c r="D33" i="18"/>
  <c r="AA26" i="18"/>
  <c r="Z26" i="18"/>
  <c r="Y26" i="18"/>
  <c r="Y33" i="18" s="1"/>
  <c r="X26" i="18"/>
  <c r="X33" i="18" s="1"/>
  <c r="W26" i="18"/>
  <c r="V26" i="18"/>
  <c r="U26" i="18"/>
  <c r="U33" i="18" s="1"/>
  <c r="T26" i="18"/>
  <c r="S26" i="18"/>
  <c r="R26" i="18"/>
  <c r="D25" i="18"/>
  <c r="E23" i="18"/>
  <c r="E22" i="18"/>
  <c r="E21" i="18"/>
  <c r="E20" i="18"/>
  <c r="E19" i="18"/>
  <c r="D4" i="18"/>
  <c r="D283" i="17"/>
  <c r="D372" i="17" s="1"/>
  <c r="D267" i="17"/>
  <c r="D266" i="17"/>
  <c r="D265" i="17"/>
  <c r="D264" i="17"/>
  <c r="D206" i="17"/>
  <c r="D194" i="17"/>
  <c r="D193" i="17"/>
  <c r="D192" i="17"/>
  <c r="AL190" i="17"/>
  <c r="AK190" i="17"/>
  <c r="AJ190" i="17"/>
  <c r="AI190" i="17"/>
  <c r="AH190" i="17"/>
  <c r="AG190" i="17"/>
  <c r="AF190" i="17"/>
  <c r="AE190" i="17"/>
  <c r="AD190" i="17"/>
  <c r="AC190" i="17"/>
  <c r="Z190" i="17"/>
  <c r="Y190" i="17"/>
  <c r="X190" i="17"/>
  <c r="W190" i="17"/>
  <c r="V190" i="17"/>
  <c r="U190" i="17"/>
  <c r="T190" i="17"/>
  <c r="S190" i="17"/>
  <c r="R190" i="17"/>
  <c r="Q190" i="17"/>
  <c r="N190" i="17"/>
  <c r="M190" i="17"/>
  <c r="L190" i="17"/>
  <c r="K190" i="17"/>
  <c r="J190" i="17"/>
  <c r="I190" i="17"/>
  <c r="H190" i="17"/>
  <c r="G190" i="17"/>
  <c r="F190" i="17"/>
  <c r="E190" i="17"/>
  <c r="D190" i="17"/>
  <c r="D280" i="17" s="1"/>
  <c r="D369" i="17" s="1"/>
  <c r="AB189" i="17"/>
  <c r="AB279" i="17" s="1"/>
  <c r="AB368" i="17" s="1"/>
  <c r="P189" i="17"/>
  <c r="P279" i="17" s="1"/>
  <c r="P368" i="17" s="1"/>
  <c r="D189" i="17"/>
  <c r="D279" i="17" s="1"/>
  <c r="D368" i="17" s="1"/>
  <c r="F181" i="17"/>
  <c r="F180" i="17"/>
  <c r="R176" i="17"/>
  <c r="R178" i="17" s="1"/>
  <c r="R179" i="17" s="1"/>
  <c r="P167" i="17"/>
  <c r="AB167" i="17" s="1"/>
  <c r="D167" i="17"/>
  <c r="D271" i="17" s="1"/>
  <c r="C167" i="17"/>
  <c r="C166" i="17"/>
  <c r="C165" i="17"/>
  <c r="D164" i="17"/>
  <c r="C164" i="17"/>
  <c r="P163" i="17"/>
  <c r="AB163" i="17" s="1"/>
  <c r="D163" i="17"/>
  <c r="C163" i="17"/>
  <c r="P162" i="17"/>
  <c r="AB162" i="17" s="1"/>
  <c r="C162" i="17"/>
  <c r="AB161" i="17"/>
  <c r="P161" i="17"/>
  <c r="C161" i="17"/>
  <c r="P160" i="17"/>
  <c r="AB160" i="17" s="1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D104" i="17"/>
  <c r="P103" i="17"/>
  <c r="AB103" i="17" s="1"/>
  <c r="D103" i="17"/>
  <c r="D207" i="17" s="1"/>
  <c r="AB102" i="17"/>
  <c r="P102" i="17"/>
  <c r="D91" i="17"/>
  <c r="P90" i="17"/>
  <c r="AB90" i="17" s="1"/>
  <c r="P89" i="17"/>
  <c r="AB89" i="17" s="1"/>
  <c r="P88" i="17"/>
  <c r="AB88" i="17" s="1"/>
  <c r="P87" i="17"/>
  <c r="AB87" i="17" s="1"/>
  <c r="AB86" i="17"/>
  <c r="P86" i="17"/>
  <c r="T85" i="17"/>
  <c r="T189" i="17" s="1"/>
  <c r="T279" i="17" s="1"/>
  <c r="T368" i="17" s="1"/>
  <c r="N85" i="17"/>
  <c r="N189" i="17" s="1"/>
  <c r="N279" i="17" s="1"/>
  <c r="N368" i="17" s="1"/>
  <c r="L85" i="17"/>
  <c r="L189" i="17" s="1"/>
  <c r="L279" i="17" s="1"/>
  <c r="L368" i="17" s="1"/>
  <c r="J85" i="17"/>
  <c r="J189" i="17" s="1"/>
  <c r="J279" i="17" s="1"/>
  <c r="J368" i="17" s="1"/>
  <c r="H85" i="17"/>
  <c r="H189" i="17" s="1"/>
  <c r="H279" i="17" s="1"/>
  <c r="H368" i="17" s="1"/>
  <c r="F85" i="17"/>
  <c r="F189" i="17" s="1"/>
  <c r="F279" i="17" s="1"/>
  <c r="F368" i="17" s="1"/>
  <c r="AJ65" i="17"/>
  <c r="L65" i="17"/>
  <c r="X65" i="17" s="1"/>
  <c r="H65" i="17"/>
  <c r="AF65" i="17" s="1"/>
  <c r="D64" i="17"/>
  <c r="M63" i="17"/>
  <c r="AK63" i="17" s="1"/>
  <c r="I63" i="17"/>
  <c r="E63" i="17"/>
  <c r="D63" i="17"/>
  <c r="D62" i="17"/>
  <c r="D61" i="17"/>
  <c r="D87" i="17" s="1"/>
  <c r="D191" i="17" s="1"/>
  <c r="X60" i="17"/>
  <c r="X85" i="17" s="1"/>
  <c r="X189" i="17" s="1"/>
  <c r="X279" i="17" s="1"/>
  <c r="X368" i="17" s="1"/>
  <c r="T60" i="17"/>
  <c r="AF60" i="17" s="1"/>
  <c r="AF85" i="17" s="1"/>
  <c r="AF189" i="17" s="1"/>
  <c r="AF279" i="17" s="1"/>
  <c r="AF368" i="17" s="1"/>
  <c r="AR368" i="17" s="1"/>
  <c r="BD368" i="17" s="1"/>
  <c r="N60" i="17"/>
  <c r="Z60" i="17" s="1"/>
  <c r="L60" i="17"/>
  <c r="J60" i="17"/>
  <c r="V60" i="17" s="1"/>
  <c r="H60" i="17"/>
  <c r="F60" i="17"/>
  <c r="R60" i="17" s="1"/>
  <c r="AA22" i="17"/>
  <c r="Y22" i="17"/>
  <c r="W22" i="17"/>
  <c r="U22" i="17"/>
  <c r="S22" i="17"/>
  <c r="N22" i="17"/>
  <c r="N65" i="17" s="1"/>
  <c r="L22" i="17"/>
  <c r="J22" i="17"/>
  <c r="J65" i="17" s="1"/>
  <c r="H22" i="17"/>
  <c r="F22" i="17"/>
  <c r="F65" i="17" s="1"/>
  <c r="D22" i="17"/>
  <c r="Z21" i="17"/>
  <c r="V21" i="17"/>
  <c r="R21" i="17"/>
  <c r="K21" i="17"/>
  <c r="K64" i="17" s="1"/>
  <c r="G21" i="17"/>
  <c r="G64" i="17" s="1"/>
  <c r="D21" i="17"/>
  <c r="AA20" i="17"/>
  <c r="Y20" i="17"/>
  <c r="X20" i="17"/>
  <c r="W20" i="17"/>
  <c r="U20" i="17"/>
  <c r="T20" i="17"/>
  <c r="S20" i="17"/>
  <c r="N20" i="17"/>
  <c r="N63" i="17" s="1"/>
  <c r="M20" i="17"/>
  <c r="L20" i="17"/>
  <c r="L63" i="17" s="1"/>
  <c r="J20" i="17"/>
  <c r="J63" i="17" s="1"/>
  <c r="I20" i="17"/>
  <c r="H20" i="17"/>
  <c r="H63" i="17" s="1"/>
  <c r="F20" i="17"/>
  <c r="F63" i="17" s="1"/>
  <c r="E20" i="17"/>
  <c r="D20" i="17"/>
  <c r="X19" i="17"/>
  <c r="V19" i="17"/>
  <c r="T19" i="17"/>
  <c r="M19" i="17"/>
  <c r="M62" i="17" s="1"/>
  <c r="K19" i="17"/>
  <c r="K62" i="17" s="1"/>
  <c r="I19" i="17"/>
  <c r="I62" i="17" s="1"/>
  <c r="E19" i="17"/>
  <c r="E62" i="17" s="1"/>
  <c r="D19" i="17"/>
  <c r="AA18" i="17"/>
  <c r="Y18" i="17"/>
  <c r="W18" i="17"/>
  <c r="U18" i="17"/>
  <c r="S18" i="17"/>
  <c r="N18" i="17"/>
  <c r="N61" i="17" s="1"/>
  <c r="L18" i="17"/>
  <c r="L61" i="17" s="1"/>
  <c r="J18" i="17"/>
  <c r="J61" i="17" s="1"/>
  <c r="H18" i="17"/>
  <c r="H61" i="17" s="1"/>
  <c r="F18" i="17"/>
  <c r="F61" i="17" s="1"/>
  <c r="D18" i="17"/>
  <c r="Z17" i="17"/>
  <c r="X17" i="17"/>
  <c r="V17" i="17"/>
  <c r="T17" i="17"/>
  <c r="R17" i="17"/>
  <c r="N17" i="17"/>
  <c r="M17" i="17"/>
  <c r="L17" i="17"/>
  <c r="K17" i="17"/>
  <c r="J17" i="17"/>
  <c r="I17" i="17"/>
  <c r="H17" i="17"/>
  <c r="G17" i="17"/>
  <c r="F17" i="17"/>
  <c r="E17" i="17"/>
  <c r="D17" i="17"/>
  <c r="AA10" i="17"/>
  <c r="AA17" i="17" s="1"/>
  <c r="Z10" i="17"/>
  <c r="Y10" i="17"/>
  <c r="Y17" i="17" s="1"/>
  <c r="X10" i="17"/>
  <c r="W10" i="17"/>
  <c r="W17" i="17" s="1"/>
  <c r="V10" i="17"/>
  <c r="U10" i="17"/>
  <c r="U17" i="17" s="1"/>
  <c r="T10" i="17"/>
  <c r="S10" i="17"/>
  <c r="S17" i="17" s="1"/>
  <c r="R10" i="17"/>
  <c r="D9" i="17"/>
  <c r="E8" i="17"/>
  <c r="Z22" i="17" s="1"/>
  <c r="E7" i="17"/>
  <c r="T21" i="17" s="1"/>
  <c r="E6" i="17"/>
  <c r="Z20" i="17" s="1"/>
  <c r="E5" i="17"/>
  <c r="E4" i="17"/>
  <c r="Z18" i="17" s="1"/>
  <c r="B151" i="13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D163" i="13"/>
  <c r="F180" i="14"/>
  <c r="F195" i="13"/>
  <c r="K120" i="18"/>
  <c r="G120" i="18"/>
  <c r="L119" i="18"/>
  <c r="H119" i="18"/>
  <c r="K118" i="18"/>
  <c r="G118" i="18"/>
  <c r="J110" i="18"/>
  <c r="F110" i="18"/>
  <c r="K109" i="18"/>
  <c r="G109" i="18"/>
  <c r="L108" i="18"/>
  <c r="H108" i="18"/>
  <c r="M107" i="18"/>
  <c r="I107" i="18"/>
  <c r="E107" i="18"/>
  <c r="L106" i="18"/>
  <c r="H106" i="18"/>
  <c r="J105" i="18"/>
  <c r="F105" i="18"/>
  <c r="L104" i="18"/>
  <c r="H104" i="18"/>
  <c r="J120" i="18"/>
  <c r="F120" i="18"/>
  <c r="K119" i="18"/>
  <c r="G119" i="18"/>
  <c r="J118" i="18"/>
  <c r="F118" i="18"/>
  <c r="M110" i="18"/>
  <c r="I110" i="18"/>
  <c r="E110" i="18"/>
  <c r="J109" i="18"/>
  <c r="F109" i="18"/>
  <c r="K108" i="18"/>
  <c r="G108" i="18"/>
  <c r="L107" i="18"/>
  <c r="H107" i="18"/>
  <c r="K106" i="18"/>
  <c r="G106" i="18"/>
  <c r="M105" i="18"/>
  <c r="I105" i="18"/>
  <c r="E105" i="18"/>
  <c r="K104" i="18"/>
  <c r="G104" i="18"/>
  <c r="I120" i="18"/>
  <c r="M119" i="18"/>
  <c r="E119" i="18"/>
  <c r="M118" i="18"/>
  <c r="E118" i="18"/>
  <c r="L110" i="18"/>
  <c r="M109" i="18"/>
  <c r="E109" i="18"/>
  <c r="F108" i="18"/>
  <c r="J107" i="18"/>
  <c r="J106" i="18"/>
  <c r="H105" i="18"/>
  <c r="F104" i="18"/>
  <c r="E120" i="18"/>
  <c r="H110" i="18"/>
  <c r="I109" i="18"/>
  <c r="F107" i="18"/>
  <c r="L105" i="18"/>
  <c r="J104" i="18"/>
  <c r="L120" i="18"/>
  <c r="M106" i="18"/>
  <c r="K105" i="18"/>
  <c r="I104" i="18"/>
  <c r="H120" i="18"/>
  <c r="J119" i="18"/>
  <c r="L118" i="18"/>
  <c r="K110" i="18"/>
  <c r="L109" i="18"/>
  <c r="M108" i="18"/>
  <c r="E108" i="18"/>
  <c r="G107" i="18"/>
  <c r="I106" i="18"/>
  <c r="G105" i="18"/>
  <c r="M104" i="18"/>
  <c r="E104" i="18"/>
  <c r="M120" i="18"/>
  <c r="I119" i="18"/>
  <c r="I118" i="18"/>
  <c r="J108" i="18"/>
  <c r="F106" i="18"/>
  <c r="F119" i="18"/>
  <c r="H118" i="18"/>
  <c r="G110" i="18"/>
  <c r="H109" i="18"/>
  <c r="I108" i="18"/>
  <c r="K107" i="18"/>
  <c r="E106" i="18"/>
  <c r="AC478" i="18" l="1"/>
  <c r="BA477" i="18"/>
  <c r="BG475" i="18"/>
  <c r="BC475" i="18"/>
  <c r="BF478" i="18"/>
  <c r="AH479" i="18"/>
  <c r="AC479" i="18"/>
  <c r="AC480" i="18" s="1"/>
  <c r="AC481" i="18" s="1"/>
  <c r="AC482" i="18" s="1"/>
  <c r="AC483" i="18" s="1"/>
  <c r="AC484" i="18" s="1"/>
  <c r="AC485" i="18" s="1"/>
  <c r="AC486" i="18" s="1"/>
  <c r="AC487" i="18" s="1"/>
  <c r="AC488" i="18" s="1"/>
  <c r="AC489" i="18" s="1"/>
  <c r="AC490" i="18" s="1"/>
  <c r="AC491" i="18" s="1"/>
  <c r="AC492" i="18" s="1"/>
  <c r="AC493" i="18" s="1"/>
  <c r="AC494" i="18" s="1"/>
  <c r="AC495" i="18" s="1"/>
  <c r="AC496" i="18" s="1"/>
  <c r="AC497" i="18" s="1"/>
  <c r="AC498" i="18" s="1"/>
  <c r="AC499" i="18" s="1"/>
  <c r="AC500" i="18" s="1"/>
  <c r="AC501" i="18" s="1"/>
  <c r="AC502" i="18" s="1"/>
  <c r="AC503" i="18" s="1"/>
  <c r="AC504" i="18" s="1"/>
  <c r="AC505" i="18" s="1"/>
  <c r="AC506" i="18" s="1"/>
  <c r="AC507" i="18" s="1"/>
  <c r="AC508" i="18" s="1"/>
  <c r="AC509" i="18" s="1"/>
  <c r="AC510" i="18" s="1"/>
  <c r="AC511" i="18" s="1"/>
  <c r="AC512" i="18" s="1"/>
  <c r="AC513" i="18" s="1"/>
  <c r="AC514" i="18" s="1"/>
  <c r="AC515" i="18" s="1"/>
  <c r="AC516" i="18" s="1"/>
  <c r="AC517" i="18" s="1"/>
  <c r="AC518" i="18" s="1"/>
  <c r="AC519" i="18" s="1"/>
  <c r="AC520" i="18" s="1"/>
  <c r="AC521" i="18" s="1"/>
  <c r="AC522" i="18" s="1"/>
  <c r="AC523" i="18" s="1"/>
  <c r="AC524" i="18" s="1"/>
  <c r="AC525" i="18" s="1"/>
  <c r="AC526" i="18" s="1"/>
  <c r="AC527" i="18" s="1"/>
  <c r="AC528" i="18" s="1"/>
  <c r="AC529" i="18" s="1"/>
  <c r="AC530" i="18" s="1"/>
  <c r="AC531" i="18" s="1"/>
  <c r="AC532" i="18" s="1"/>
  <c r="AC533" i="18" s="1"/>
  <c r="AC534" i="18" s="1"/>
  <c r="AC535" i="18" s="1"/>
  <c r="AC536" i="18" s="1"/>
  <c r="AC537" i="18" s="1"/>
  <c r="AC538" i="18" s="1"/>
  <c r="AC539" i="18" s="1"/>
  <c r="AC540" i="18" s="1"/>
  <c r="AC541" i="18" s="1"/>
  <c r="AC542" i="18" s="1"/>
  <c r="AC543" i="18" s="1"/>
  <c r="AC544" i="18" s="1"/>
  <c r="AC545" i="18" s="1"/>
  <c r="AC546" i="18" s="1"/>
  <c r="AC547" i="18" s="1"/>
  <c r="AC548" i="18" s="1"/>
  <c r="AC549" i="18" s="1"/>
  <c r="AC550" i="18" s="1"/>
  <c r="AC551" i="18" s="1"/>
  <c r="AC552" i="18" s="1"/>
  <c r="AC553" i="18" s="1"/>
  <c r="AC554" i="18" s="1"/>
  <c r="AC555" i="18" s="1"/>
  <c r="BA478" i="18"/>
  <c r="BJ481" i="18"/>
  <c r="AL482" i="18"/>
  <c r="AL483" i="18" s="1"/>
  <c r="AL484" i="18" s="1"/>
  <c r="AL485" i="18" s="1"/>
  <c r="AL486" i="18" s="1"/>
  <c r="AL487" i="18" s="1"/>
  <c r="AL488" i="18" s="1"/>
  <c r="AL489" i="18" s="1"/>
  <c r="AL490" i="18" s="1"/>
  <c r="AL491" i="18" s="1"/>
  <c r="AL492" i="18" s="1"/>
  <c r="AL493" i="18" s="1"/>
  <c r="AL494" i="18" s="1"/>
  <c r="AL495" i="18" s="1"/>
  <c r="AL496" i="18" s="1"/>
  <c r="AL497" i="18" s="1"/>
  <c r="AL498" i="18" s="1"/>
  <c r="AL499" i="18" s="1"/>
  <c r="AL500" i="18" s="1"/>
  <c r="AL501" i="18" s="1"/>
  <c r="AL502" i="18" s="1"/>
  <c r="AL503" i="18" s="1"/>
  <c r="AL504" i="18" s="1"/>
  <c r="AL505" i="18" s="1"/>
  <c r="AL506" i="18" s="1"/>
  <c r="AL507" i="18" s="1"/>
  <c r="AL508" i="18" s="1"/>
  <c r="AL509" i="18" s="1"/>
  <c r="AL510" i="18" s="1"/>
  <c r="AL511" i="18" s="1"/>
  <c r="AL512" i="18" s="1"/>
  <c r="AL513" i="18" s="1"/>
  <c r="AL514" i="18" s="1"/>
  <c r="AL515" i="18" s="1"/>
  <c r="AL516" i="18" s="1"/>
  <c r="AL517" i="18" s="1"/>
  <c r="AL518" i="18" s="1"/>
  <c r="AL519" i="18" s="1"/>
  <c r="AL520" i="18" s="1"/>
  <c r="AL521" i="18" s="1"/>
  <c r="AL522" i="18" s="1"/>
  <c r="AL523" i="18" s="1"/>
  <c r="AL524" i="18" s="1"/>
  <c r="AL525" i="18" s="1"/>
  <c r="AL526" i="18" s="1"/>
  <c r="AL527" i="18" s="1"/>
  <c r="AL528" i="18" s="1"/>
  <c r="AL529" i="18" s="1"/>
  <c r="AL530" i="18" s="1"/>
  <c r="AL531" i="18" s="1"/>
  <c r="AL532" i="18" s="1"/>
  <c r="AL533" i="18" s="1"/>
  <c r="AL534" i="18" s="1"/>
  <c r="AL535" i="18" s="1"/>
  <c r="AL536" i="18" s="1"/>
  <c r="AL537" i="18" s="1"/>
  <c r="AL538" i="18" s="1"/>
  <c r="AL539" i="18" s="1"/>
  <c r="AL540" i="18" s="1"/>
  <c r="AL541" i="18" s="1"/>
  <c r="AL542" i="18" s="1"/>
  <c r="AL543" i="18" s="1"/>
  <c r="AL544" i="18" s="1"/>
  <c r="AL545" i="18" s="1"/>
  <c r="AL546" i="18" s="1"/>
  <c r="AL547" i="18" s="1"/>
  <c r="AL548" i="18" s="1"/>
  <c r="AL549" i="18" s="1"/>
  <c r="AL550" i="18" s="1"/>
  <c r="AL551" i="18" s="1"/>
  <c r="AL552" i="18" s="1"/>
  <c r="AL553" i="18" s="1"/>
  <c r="AL554" i="18" s="1"/>
  <c r="AL555" i="18" s="1"/>
  <c r="BF477" i="18"/>
  <c r="V484" i="18"/>
  <c r="V485" i="18" s="1"/>
  <c r="AT483" i="18"/>
  <c r="X483" i="18"/>
  <c r="X484" i="18" s="1"/>
  <c r="X485" i="18" s="1"/>
  <c r="X486" i="18" s="1"/>
  <c r="X487" i="18" s="1"/>
  <c r="X488" i="18" s="1"/>
  <c r="X489" i="18" s="1"/>
  <c r="X490" i="18" s="1"/>
  <c r="X491" i="18" s="1"/>
  <c r="X492" i="18" s="1"/>
  <c r="X493" i="18" s="1"/>
  <c r="X494" i="18" s="1"/>
  <c r="X495" i="18" s="1"/>
  <c r="X496" i="18" s="1"/>
  <c r="X497" i="18" s="1"/>
  <c r="X498" i="18" s="1"/>
  <c r="X499" i="18" s="1"/>
  <c r="X500" i="18" s="1"/>
  <c r="X501" i="18" s="1"/>
  <c r="X502" i="18" s="1"/>
  <c r="X503" i="18" s="1"/>
  <c r="X504" i="18" s="1"/>
  <c r="X505" i="18" s="1"/>
  <c r="X506" i="18" s="1"/>
  <c r="X507" i="18" s="1"/>
  <c r="X508" i="18" s="1"/>
  <c r="X509" i="18" s="1"/>
  <c r="X510" i="18" s="1"/>
  <c r="X511" i="18" s="1"/>
  <c r="X512" i="18" s="1"/>
  <c r="X513" i="18" s="1"/>
  <c r="X514" i="18" s="1"/>
  <c r="X515" i="18" s="1"/>
  <c r="X516" i="18" s="1"/>
  <c r="X517" i="18" s="1"/>
  <c r="X518" i="18" s="1"/>
  <c r="X519" i="18" s="1"/>
  <c r="X520" i="18" s="1"/>
  <c r="X521" i="18" s="1"/>
  <c r="X522" i="18" s="1"/>
  <c r="X523" i="18" s="1"/>
  <c r="X524" i="18" s="1"/>
  <c r="X525" i="18" s="1"/>
  <c r="X526" i="18" s="1"/>
  <c r="X527" i="18" s="1"/>
  <c r="X528" i="18" s="1"/>
  <c r="X529" i="18" s="1"/>
  <c r="X530" i="18" s="1"/>
  <c r="X531" i="18" s="1"/>
  <c r="X532" i="18" s="1"/>
  <c r="X533" i="18" s="1"/>
  <c r="X534" i="18" s="1"/>
  <c r="X535" i="18" s="1"/>
  <c r="X536" i="18" s="1"/>
  <c r="X537" i="18" s="1"/>
  <c r="X538" i="18" s="1"/>
  <c r="X539" i="18" s="1"/>
  <c r="X540" i="18" s="1"/>
  <c r="X541" i="18" s="1"/>
  <c r="X542" i="18" s="1"/>
  <c r="X543" i="18" s="1"/>
  <c r="X544" i="18" s="1"/>
  <c r="X545" i="18" s="1"/>
  <c r="X546" i="18" s="1"/>
  <c r="X547" i="18" s="1"/>
  <c r="X548" i="18" s="1"/>
  <c r="X549" i="18" s="1"/>
  <c r="X550" i="18" s="1"/>
  <c r="X551" i="18" s="1"/>
  <c r="X552" i="18" s="1"/>
  <c r="X553" i="18" s="1"/>
  <c r="X554" i="18" s="1"/>
  <c r="X555" i="18" s="1"/>
  <c r="AV482" i="18"/>
  <c r="AO477" i="18"/>
  <c r="AU483" i="18"/>
  <c r="E484" i="18"/>
  <c r="E485" i="18" s="1"/>
  <c r="BA483" i="18"/>
  <c r="AO482" i="18"/>
  <c r="AO483" i="18"/>
  <c r="BA484" i="18"/>
  <c r="BA479" i="18"/>
  <c r="BA480" i="18"/>
  <c r="AO484" i="18"/>
  <c r="AO485" i="18"/>
  <c r="AO478" i="18"/>
  <c r="AO479" i="18"/>
  <c r="AO480" i="18"/>
  <c r="AO481" i="18"/>
  <c r="AS507" i="18"/>
  <c r="AP482" i="18"/>
  <c r="BB482" i="18"/>
  <c r="BD481" i="18"/>
  <c r="BI483" i="18"/>
  <c r="BE496" i="18"/>
  <c r="BE504" i="18"/>
  <c r="AQ476" i="18"/>
  <c r="AU476" i="18"/>
  <c r="BE476" i="18"/>
  <c r="BI476" i="18"/>
  <c r="AQ477" i="18"/>
  <c r="AU477" i="18"/>
  <c r="BE477" i="18"/>
  <c r="BI477" i="18"/>
  <c r="AQ478" i="18"/>
  <c r="AU478" i="18"/>
  <c r="BE478" i="18"/>
  <c r="BI478" i="18"/>
  <c r="AQ479" i="18"/>
  <c r="AU479" i="18"/>
  <c r="BE479" i="18"/>
  <c r="BI479" i="18"/>
  <c r="AQ480" i="18"/>
  <c r="AU480" i="18"/>
  <c r="BE480" i="18"/>
  <c r="BI480" i="18"/>
  <c r="AQ481" i="18"/>
  <c r="AU481" i="18"/>
  <c r="BE481" i="18"/>
  <c r="BI481" i="18"/>
  <c r="AP483" i="18"/>
  <c r="AS509" i="18"/>
  <c r="AQ483" i="18"/>
  <c r="BH482" i="18"/>
  <c r="BE475" i="18"/>
  <c r="BI475" i="18"/>
  <c r="AR476" i="18"/>
  <c r="AV476" i="18"/>
  <c r="AR477" i="18"/>
  <c r="AV477" i="18"/>
  <c r="BB477" i="18"/>
  <c r="BJ477" i="18"/>
  <c r="AR478" i="18"/>
  <c r="AV478" i="18"/>
  <c r="BB478" i="18"/>
  <c r="BJ478" i="18"/>
  <c r="AR479" i="18"/>
  <c r="AV479" i="18"/>
  <c r="BB479" i="18"/>
  <c r="BJ479" i="18"/>
  <c r="BD482" i="18"/>
  <c r="AU482" i="18"/>
  <c r="AS484" i="18"/>
  <c r="BC484" i="18"/>
  <c r="BG484" i="18"/>
  <c r="AS488" i="18"/>
  <c r="BE492" i="18"/>
  <c r="BE500" i="18"/>
  <c r="AX482" i="18"/>
  <c r="BJ482" i="18"/>
  <c r="AU486" i="18"/>
  <c r="AS476" i="18"/>
  <c r="AW476" i="18"/>
  <c r="BC476" i="18"/>
  <c r="BG476" i="18"/>
  <c r="AS477" i="18"/>
  <c r="AW477" i="18"/>
  <c r="BC477" i="18"/>
  <c r="BG477" i="18"/>
  <c r="AS478" i="18"/>
  <c r="AW478" i="18"/>
  <c r="BC478" i="18"/>
  <c r="BG478" i="18"/>
  <c r="AS479" i="18"/>
  <c r="AW479" i="18"/>
  <c r="BC479" i="18"/>
  <c r="BG479" i="18"/>
  <c r="AS480" i="18"/>
  <c r="AW480" i="18"/>
  <c r="BC480" i="18"/>
  <c r="BG480" i="18"/>
  <c r="AS481" i="18"/>
  <c r="AW481" i="18"/>
  <c r="BC481" i="18"/>
  <c r="BG481" i="18"/>
  <c r="AS475" i="18"/>
  <c r="AW475" i="18"/>
  <c r="AP476" i="18"/>
  <c r="AT476" i="18"/>
  <c r="AX476" i="18"/>
  <c r="BD476" i="18"/>
  <c r="BH476" i="18"/>
  <c r="AP477" i="18"/>
  <c r="AT477" i="18"/>
  <c r="AX477" i="18"/>
  <c r="BD477" i="18"/>
  <c r="BH477" i="18"/>
  <c r="AP478" i="18"/>
  <c r="AT478" i="18"/>
  <c r="AX478" i="18"/>
  <c r="BD478" i="18"/>
  <c r="BH478" i="18"/>
  <c r="AP479" i="18"/>
  <c r="AT479" i="18"/>
  <c r="AX479" i="18"/>
  <c r="BD479" i="18"/>
  <c r="BH479" i="18"/>
  <c r="AP480" i="18"/>
  <c r="AT480" i="18"/>
  <c r="AX480" i="18"/>
  <c r="BD480" i="18"/>
  <c r="BH480" i="18"/>
  <c r="AP481" i="18"/>
  <c r="AT481" i="18"/>
  <c r="AX481" i="18"/>
  <c r="BH481" i="18"/>
  <c r="AQ482" i="18"/>
  <c r="BE482" i="18"/>
  <c r="BI482" i="18"/>
  <c r="AT482" i="18"/>
  <c r="BE483" i="18"/>
  <c r="AU485" i="18"/>
  <c r="BE485" i="18"/>
  <c r="BE486" i="18"/>
  <c r="BE487" i="18"/>
  <c r="BE489" i="18"/>
  <c r="BE490" i="18"/>
  <c r="AS491" i="18"/>
  <c r="AS493" i="18"/>
  <c r="AS494" i="18"/>
  <c r="AS495" i="18"/>
  <c r="AS497" i="18"/>
  <c r="AS498" i="18"/>
  <c r="AS499" i="18"/>
  <c r="AS501" i="18"/>
  <c r="AS502" i="18"/>
  <c r="AS503" i="18"/>
  <c r="AS505" i="18"/>
  <c r="AS506" i="18"/>
  <c r="BE510" i="18"/>
  <c r="BB483" i="18"/>
  <c r="BJ483" i="18"/>
  <c r="AQ484" i="18"/>
  <c r="AU484" i="18"/>
  <c r="BE484" i="18"/>
  <c r="BI484" i="18"/>
  <c r="BE488" i="18"/>
  <c r="AS492" i="18"/>
  <c r="AS496" i="18"/>
  <c r="AS500" i="18"/>
  <c r="AS504" i="18"/>
  <c r="BE509" i="18"/>
  <c r="BE511" i="18"/>
  <c r="AR480" i="18"/>
  <c r="AV480" i="18"/>
  <c r="BB480" i="18"/>
  <c r="BJ480" i="18"/>
  <c r="AR481" i="18"/>
  <c r="AV481" i="18"/>
  <c r="BB481" i="18"/>
  <c r="AS482" i="18"/>
  <c r="AW482" i="18"/>
  <c r="BC482" i="18"/>
  <c r="BG482" i="18"/>
  <c r="AS483" i="18"/>
  <c r="AW483" i="18"/>
  <c r="BC483" i="18"/>
  <c r="BG483" i="18"/>
  <c r="AS485" i="18"/>
  <c r="BC485" i="18"/>
  <c r="BG485" i="18"/>
  <c r="AS486" i="18"/>
  <c r="BG486" i="18"/>
  <c r="AS487" i="18"/>
  <c r="BG487" i="18"/>
  <c r="AS489" i="18"/>
  <c r="AS490" i="18"/>
  <c r="BE491" i="18"/>
  <c r="BE493" i="18"/>
  <c r="BE494" i="18"/>
  <c r="BE495" i="18"/>
  <c r="BE497" i="18"/>
  <c r="BE498" i="18"/>
  <c r="BE499" i="18"/>
  <c r="BE501" i="18"/>
  <c r="BE502" i="18"/>
  <c r="BE503" i="18"/>
  <c r="BE505" i="18"/>
  <c r="BE506" i="18"/>
  <c r="BE508" i="18"/>
  <c r="BE507" i="18"/>
  <c r="AS508" i="18"/>
  <c r="AS510" i="18"/>
  <c r="AO475" i="18"/>
  <c r="I302" i="18"/>
  <c r="I391" i="18" s="1"/>
  <c r="I313" i="18"/>
  <c r="I402" i="18" s="1"/>
  <c r="M314" i="18"/>
  <c r="M403" i="18" s="1"/>
  <c r="G300" i="18"/>
  <c r="G389" i="18" s="1"/>
  <c r="I301" i="18"/>
  <c r="I390" i="18" s="1"/>
  <c r="M303" i="18"/>
  <c r="M392" i="18" s="1"/>
  <c r="J313" i="18"/>
  <c r="J402" i="18" s="1"/>
  <c r="H314" i="18"/>
  <c r="H403" i="18" s="1"/>
  <c r="H300" i="18"/>
  <c r="H389" i="18" s="1"/>
  <c r="E303" i="18"/>
  <c r="E392" i="18" s="1"/>
  <c r="E313" i="18"/>
  <c r="E402" i="18" s="1"/>
  <c r="M313" i="18"/>
  <c r="M402" i="18" s="1"/>
  <c r="I299" i="18"/>
  <c r="I388" i="18" s="1"/>
  <c r="M300" i="18"/>
  <c r="M389" i="18" s="1"/>
  <c r="L302" i="18"/>
  <c r="L391" i="18" s="1"/>
  <c r="F313" i="18"/>
  <c r="F402" i="18" s="1"/>
  <c r="K313" i="18"/>
  <c r="K402" i="18" s="1"/>
  <c r="F300" i="18"/>
  <c r="F389" i="18" s="1"/>
  <c r="E302" i="18"/>
  <c r="E391" i="18" s="1"/>
  <c r="L314" i="18"/>
  <c r="L403" i="18" s="1"/>
  <c r="V78" i="18"/>
  <c r="AH78" i="18"/>
  <c r="T80" i="18"/>
  <c r="AF80" i="18"/>
  <c r="U101" i="18"/>
  <c r="U205" i="18" s="1"/>
  <c r="U295" i="18" s="1"/>
  <c r="U384" i="18" s="1"/>
  <c r="AG76" i="18"/>
  <c r="AG101" i="18" s="1"/>
  <c r="AG205" i="18" s="1"/>
  <c r="AG295" i="18" s="1"/>
  <c r="AG384" i="18" s="1"/>
  <c r="AS384" i="18" s="1"/>
  <c r="BE384" i="18" s="1"/>
  <c r="R78" i="18"/>
  <c r="AD78" i="18"/>
  <c r="Z78" i="18"/>
  <c r="Z84" i="18" s="1"/>
  <c r="N84" i="18"/>
  <c r="AL78" i="18"/>
  <c r="AL84" i="18" s="1"/>
  <c r="X80" i="18"/>
  <c r="AJ80" i="18"/>
  <c r="S81" i="18"/>
  <c r="AE81" i="18"/>
  <c r="W81" i="18"/>
  <c r="AI81" i="18"/>
  <c r="T77" i="18"/>
  <c r="AF77" i="18"/>
  <c r="X77" i="18"/>
  <c r="AJ77" i="18"/>
  <c r="AD79" i="18"/>
  <c r="R79" i="18"/>
  <c r="AH79" i="18"/>
  <c r="V79" i="18"/>
  <c r="Q80" i="18"/>
  <c r="AC80" i="18"/>
  <c r="Y80" i="18"/>
  <c r="AK80" i="18"/>
  <c r="J302" i="18"/>
  <c r="J391" i="18" s="1"/>
  <c r="AF76" i="18"/>
  <c r="AF101" i="18" s="1"/>
  <c r="AF205" i="18" s="1"/>
  <c r="AF295" i="18" s="1"/>
  <c r="AF384" i="18" s="1"/>
  <c r="AR384" i="18" s="1"/>
  <c r="BD384" i="18" s="1"/>
  <c r="Y77" i="18"/>
  <c r="W77" i="18"/>
  <c r="AC78" i="18"/>
  <c r="S79" i="18"/>
  <c r="N86" i="18"/>
  <c r="Z81" i="18"/>
  <c r="Z86" i="18" s="1"/>
  <c r="I314" i="18"/>
  <c r="I403" i="18" s="1"/>
  <c r="E314" i="18"/>
  <c r="E403" i="18" s="1"/>
  <c r="D314" i="18"/>
  <c r="D403" i="18" s="1"/>
  <c r="K314" i="18"/>
  <c r="K403" i="18" s="1"/>
  <c r="J314" i="18"/>
  <c r="J403" i="18" s="1"/>
  <c r="G314" i="18"/>
  <c r="G403" i="18" s="1"/>
  <c r="AE79" i="18"/>
  <c r="J299" i="18"/>
  <c r="J388" i="18" s="1"/>
  <c r="F299" i="18"/>
  <c r="F388" i="18" s="1"/>
  <c r="E299" i="18"/>
  <c r="E388" i="18" s="1"/>
  <c r="L299" i="18"/>
  <c r="L388" i="18" s="1"/>
  <c r="D299" i="18"/>
  <c r="D388" i="18" s="1"/>
  <c r="K299" i="18"/>
  <c r="K388" i="18" s="1"/>
  <c r="AD80" i="18"/>
  <c r="AH80" i="18"/>
  <c r="N85" i="18"/>
  <c r="AL80" i="18"/>
  <c r="AL85" i="18" s="1"/>
  <c r="AJ76" i="18"/>
  <c r="AJ101" i="18" s="1"/>
  <c r="AJ205" i="18" s="1"/>
  <c r="AJ295" i="18" s="1"/>
  <c r="AJ384" i="18" s="1"/>
  <c r="AV384" i="18" s="1"/>
  <c r="BH384" i="18" s="1"/>
  <c r="U77" i="18"/>
  <c r="S77" i="18"/>
  <c r="AK77" i="18"/>
  <c r="AF78" i="18"/>
  <c r="Y78" i="18"/>
  <c r="W78" i="18"/>
  <c r="W79" i="18"/>
  <c r="AG80" i="18"/>
  <c r="R81" i="18"/>
  <c r="T81" i="18"/>
  <c r="AD81" i="18"/>
  <c r="AL81" i="18"/>
  <c r="AL86" i="18" s="1"/>
  <c r="V101" i="18"/>
  <c r="V205" i="18" s="1"/>
  <c r="V295" i="18" s="1"/>
  <c r="V384" i="18" s="1"/>
  <c r="J303" i="18"/>
  <c r="J392" i="18" s="1"/>
  <c r="G303" i="18"/>
  <c r="G392" i="18" s="1"/>
  <c r="L303" i="18"/>
  <c r="L392" i="18" s="1"/>
  <c r="D303" i="18"/>
  <c r="D392" i="18" s="1"/>
  <c r="D121" i="18"/>
  <c r="D298" i="18"/>
  <c r="D387" i="18" s="1"/>
  <c r="G299" i="18"/>
  <c r="G388" i="18" s="1"/>
  <c r="K303" i="18"/>
  <c r="K392" i="18" s="1"/>
  <c r="Q77" i="18"/>
  <c r="AG81" i="18"/>
  <c r="Q101" i="18"/>
  <c r="Q205" i="18" s="1"/>
  <c r="Q295" i="18" s="1"/>
  <c r="Q384" i="18" s="1"/>
  <c r="AC76" i="18"/>
  <c r="AC101" i="18" s="1"/>
  <c r="AC205" i="18" s="1"/>
  <c r="AC295" i="18" s="1"/>
  <c r="AC384" i="18" s="1"/>
  <c r="AO384" i="18" s="1"/>
  <c r="BA384" i="18" s="1"/>
  <c r="Y101" i="18"/>
  <c r="Y205" i="18" s="1"/>
  <c r="Y295" i="18" s="1"/>
  <c r="Y384" i="18" s="1"/>
  <c r="AK76" i="18"/>
  <c r="AK101" i="18" s="1"/>
  <c r="AK205" i="18" s="1"/>
  <c r="AK295" i="18" s="1"/>
  <c r="AK384" i="18" s="1"/>
  <c r="AW384" i="18" s="1"/>
  <c r="BI384" i="18" s="1"/>
  <c r="AJ78" i="18"/>
  <c r="U79" i="18"/>
  <c r="AC81" i="18"/>
  <c r="V81" i="18"/>
  <c r="M302" i="18"/>
  <c r="M391" i="18" s="1"/>
  <c r="D302" i="18"/>
  <c r="D391" i="18" s="1"/>
  <c r="G302" i="18"/>
  <c r="G391" i="18" s="1"/>
  <c r="K302" i="18"/>
  <c r="K391" i="18" s="1"/>
  <c r="AD77" i="18"/>
  <c r="AH77" i="18"/>
  <c r="N83" i="18"/>
  <c r="AL77" i="18"/>
  <c r="AL83" i="18" s="1"/>
  <c r="T79" i="18"/>
  <c r="X79" i="18"/>
  <c r="AE80" i="18"/>
  <c r="AI80" i="18"/>
  <c r="D103" i="18"/>
  <c r="P103" i="18"/>
  <c r="V77" i="18"/>
  <c r="U78" i="18"/>
  <c r="Q79" i="18"/>
  <c r="Y79" i="18"/>
  <c r="AK81" i="18"/>
  <c r="D83" i="18"/>
  <c r="E101" i="18"/>
  <c r="E205" i="18" s="1"/>
  <c r="E295" i="18" s="1"/>
  <c r="E384" i="18" s="1"/>
  <c r="M101" i="18"/>
  <c r="M205" i="18" s="1"/>
  <c r="M295" i="18" s="1"/>
  <c r="M384" i="18" s="1"/>
  <c r="D214" i="18"/>
  <c r="D111" i="18"/>
  <c r="D181" i="18"/>
  <c r="D284" i="18"/>
  <c r="D377" i="18"/>
  <c r="D466" i="18" s="1"/>
  <c r="AL385" i="18"/>
  <c r="AH385" i="18"/>
  <c r="AD385" i="18"/>
  <c r="X385" i="18"/>
  <c r="T385" i="18"/>
  <c r="N385" i="18"/>
  <c r="J385" i="18"/>
  <c r="F385" i="18"/>
  <c r="AK385" i="18"/>
  <c r="AF385" i="18"/>
  <c r="Y385" i="18"/>
  <c r="S385" i="18"/>
  <c r="L385" i="18"/>
  <c r="G385" i="18"/>
  <c r="AG385" i="18"/>
  <c r="W385" i="18"/>
  <c r="H385" i="18"/>
  <c r="AE385" i="18"/>
  <c r="V385" i="18"/>
  <c r="M385" i="18"/>
  <c r="AJ385" i="18"/>
  <c r="U385" i="18"/>
  <c r="AI385" i="18"/>
  <c r="R385" i="18"/>
  <c r="AC385" i="18"/>
  <c r="K385" i="18"/>
  <c r="D371" i="18"/>
  <c r="D460" i="18" s="1"/>
  <c r="D301" i="18"/>
  <c r="D390" i="18" s="1"/>
  <c r="K301" i="18"/>
  <c r="K390" i="18" s="1"/>
  <c r="G301" i="18"/>
  <c r="G390" i="18" s="1"/>
  <c r="D370" i="18"/>
  <c r="D459" i="18" s="1"/>
  <c r="D300" i="18"/>
  <c r="D389" i="18" s="1"/>
  <c r="M301" i="18"/>
  <c r="M390" i="18" s="1"/>
  <c r="H313" i="18"/>
  <c r="H402" i="18" s="1"/>
  <c r="D313" i="18"/>
  <c r="D402" i="18" s="1"/>
  <c r="G313" i="18"/>
  <c r="G402" i="18" s="1"/>
  <c r="K300" i="18"/>
  <c r="K389" i="18" s="1"/>
  <c r="J300" i="18"/>
  <c r="J389" i="18" s="1"/>
  <c r="E300" i="18"/>
  <c r="E389" i="18" s="1"/>
  <c r="F301" i="18"/>
  <c r="F390" i="18" s="1"/>
  <c r="D372" i="18"/>
  <c r="D461" i="18" s="1"/>
  <c r="AH65" i="17"/>
  <c r="V65" i="17"/>
  <c r="R85" i="17"/>
  <c r="R189" i="17" s="1"/>
  <c r="R279" i="17" s="1"/>
  <c r="R368" i="17" s="1"/>
  <c r="AD60" i="17"/>
  <c r="AD85" i="17" s="1"/>
  <c r="AD189" i="17" s="1"/>
  <c r="AD279" i="17" s="1"/>
  <c r="AD368" i="17" s="1"/>
  <c r="AP368" i="17" s="1"/>
  <c r="BB368" i="17" s="1"/>
  <c r="Z85" i="17"/>
  <c r="Z189" i="17" s="1"/>
  <c r="Z279" i="17" s="1"/>
  <c r="Z368" i="17" s="1"/>
  <c r="AL60" i="17"/>
  <c r="AL85" i="17" s="1"/>
  <c r="AL189" i="17" s="1"/>
  <c r="AL279" i="17" s="1"/>
  <c r="AL368" i="17" s="1"/>
  <c r="AX368" i="17" s="1"/>
  <c r="BJ368" i="17" s="1"/>
  <c r="AD65" i="17"/>
  <c r="R65" i="17"/>
  <c r="AL65" i="17"/>
  <c r="Z65" i="17"/>
  <c r="AH60" i="17"/>
  <c r="AH85" i="17" s="1"/>
  <c r="AH189" i="17" s="1"/>
  <c r="AH279" i="17" s="1"/>
  <c r="AH368" i="17" s="1"/>
  <c r="AT368" i="17" s="1"/>
  <c r="BF368" i="17" s="1"/>
  <c r="V85" i="17"/>
  <c r="V189" i="17" s="1"/>
  <c r="V279" i="17" s="1"/>
  <c r="V368" i="17" s="1"/>
  <c r="AJ61" i="17"/>
  <c r="X61" i="17"/>
  <c r="Y19" i="17"/>
  <c r="U19" i="17"/>
  <c r="N19" i="17"/>
  <c r="N62" i="17" s="1"/>
  <c r="J19" i="17"/>
  <c r="J62" i="17" s="1"/>
  <c r="F19" i="17"/>
  <c r="F62" i="17" s="1"/>
  <c r="AA19" i="17"/>
  <c r="W19" i="17"/>
  <c r="S19" i="17"/>
  <c r="L19" i="17"/>
  <c r="L62" i="17" s="1"/>
  <c r="H19" i="17"/>
  <c r="H62" i="17" s="1"/>
  <c r="E85" i="17"/>
  <c r="E189" i="17" s="1"/>
  <c r="E279" i="17" s="1"/>
  <c r="E368" i="17" s="1"/>
  <c r="E60" i="17"/>
  <c r="Q60" i="17" s="1"/>
  <c r="I85" i="17"/>
  <c r="I189" i="17" s="1"/>
  <c r="I279" i="17" s="1"/>
  <c r="I368" i="17" s="1"/>
  <c r="I60" i="17"/>
  <c r="U60" i="17" s="1"/>
  <c r="M85" i="17"/>
  <c r="M189" i="17" s="1"/>
  <c r="M279" i="17" s="1"/>
  <c r="M368" i="17" s="1"/>
  <c r="M60" i="17"/>
  <c r="Y60" i="17" s="1"/>
  <c r="R61" i="17"/>
  <c r="AD61" i="17"/>
  <c r="Z61" i="17"/>
  <c r="AL61" i="17"/>
  <c r="G19" i="17"/>
  <c r="G62" i="17" s="1"/>
  <c r="R19" i="17"/>
  <c r="Z19" i="17"/>
  <c r="AK62" i="17" s="1"/>
  <c r="T63" i="17"/>
  <c r="AF63" i="17"/>
  <c r="I21" i="17"/>
  <c r="I64" i="17" s="1"/>
  <c r="AJ60" i="17"/>
  <c r="AJ85" i="17" s="1"/>
  <c r="AJ189" i="17" s="1"/>
  <c r="AJ279" i="17" s="1"/>
  <c r="AJ368" i="17" s="1"/>
  <c r="AV368" i="17" s="1"/>
  <c r="BH368" i="17" s="1"/>
  <c r="Y63" i="17"/>
  <c r="T65" i="17"/>
  <c r="AD63" i="17"/>
  <c r="R63" i="17"/>
  <c r="AF61" i="17"/>
  <c r="T61" i="17"/>
  <c r="AL369" i="17"/>
  <c r="AH369" i="17"/>
  <c r="AD369" i="17"/>
  <c r="X369" i="17"/>
  <c r="T369" i="17"/>
  <c r="N369" i="17"/>
  <c r="J369" i="17"/>
  <c r="F369" i="17"/>
  <c r="AK369" i="17"/>
  <c r="AG369" i="17"/>
  <c r="AC369" i="17"/>
  <c r="W369" i="17"/>
  <c r="S369" i="17"/>
  <c r="M369" i="17"/>
  <c r="I369" i="17"/>
  <c r="E369" i="17"/>
  <c r="AF369" i="17"/>
  <c r="V369" i="17"/>
  <c r="L369" i="17"/>
  <c r="AE369" i="17"/>
  <c r="U369" i="17"/>
  <c r="K369" i="17"/>
  <c r="AJ369" i="17"/>
  <c r="Z369" i="17"/>
  <c r="R369" i="17"/>
  <c r="H369" i="17"/>
  <c r="Y369" i="17"/>
  <c r="Q369" i="17"/>
  <c r="G369" i="17"/>
  <c r="AI369" i="17"/>
  <c r="AC62" i="17"/>
  <c r="Q62" i="17"/>
  <c r="X63" i="17"/>
  <c r="AJ63" i="17"/>
  <c r="AE64" i="17"/>
  <c r="S64" i="17"/>
  <c r="AG62" i="17"/>
  <c r="U62" i="17"/>
  <c r="AL63" i="17"/>
  <c r="Z63" i="17"/>
  <c r="W64" i="17"/>
  <c r="AA21" i="17"/>
  <c r="W21" i="17"/>
  <c r="S21" i="17"/>
  <c r="L21" i="17"/>
  <c r="L64" i="17" s="1"/>
  <c r="H21" i="17"/>
  <c r="H64" i="17" s="1"/>
  <c r="Y21" i="17"/>
  <c r="U21" i="17"/>
  <c r="N21" i="17"/>
  <c r="N64" i="17" s="1"/>
  <c r="J21" i="17"/>
  <c r="J64" i="17" s="1"/>
  <c r="F21" i="17"/>
  <c r="F64" i="17" s="1"/>
  <c r="G85" i="17"/>
  <c r="G189" i="17" s="1"/>
  <c r="G279" i="17" s="1"/>
  <c r="G368" i="17" s="1"/>
  <c r="G60" i="17"/>
  <c r="S60" i="17" s="1"/>
  <c r="K85" i="17"/>
  <c r="K189" i="17" s="1"/>
  <c r="K279" i="17" s="1"/>
  <c r="K368" i="17" s="1"/>
  <c r="K60" i="17"/>
  <c r="W60" i="17" s="1"/>
  <c r="V61" i="17"/>
  <c r="AH61" i="17"/>
  <c r="W62" i="17"/>
  <c r="AI62" i="17"/>
  <c r="AH63" i="17"/>
  <c r="V63" i="17"/>
  <c r="E21" i="17"/>
  <c r="E64" i="17" s="1"/>
  <c r="M21" i="17"/>
  <c r="M64" i="17" s="1"/>
  <c r="X21" i="17"/>
  <c r="AI64" i="17" s="1"/>
  <c r="D281" i="17"/>
  <c r="D370" i="17" s="1"/>
  <c r="D92" i="17"/>
  <c r="P91" i="17"/>
  <c r="AB91" i="17" s="1"/>
  <c r="D195" i="17"/>
  <c r="D105" i="17"/>
  <c r="P104" i="17"/>
  <c r="AB104" i="17" s="1"/>
  <c r="D208" i="17"/>
  <c r="Q238" i="17"/>
  <c r="R235" i="17"/>
  <c r="Q234" i="17"/>
  <c r="R236" i="17"/>
  <c r="Q235" i="17"/>
  <c r="R232" i="17"/>
  <c r="R237" i="17"/>
  <c r="Q236" i="17"/>
  <c r="R233" i="17"/>
  <c r="R234" i="17"/>
  <c r="E18" i="17"/>
  <c r="E61" i="17" s="1"/>
  <c r="I18" i="17"/>
  <c r="I61" i="17" s="1"/>
  <c r="M18" i="17"/>
  <c r="M61" i="17" s="1"/>
  <c r="T18" i="17"/>
  <c r="X18" i="17"/>
  <c r="G20" i="17"/>
  <c r="G63" i="17" s="1"/>
  <c r="K20" i="17"/>
  <c r="K63" i="17" s="1"/>
  <c r="R20" i="17"/>
  <c r="Q63" i="17" s="1"/>
  <c r="V20" i="17"/>
  <c r="AG63" i="17" s="1"/>
  <c r="E22" i="17"/>
  <c r="E65" i="17" s="1"/>
  <c r="I22" i="17"/>
  <c r="I65" i="17" s="1"/>
  <c r="M22" i="17"/>
  <c r="M65" i="17" s="1"/>
  <c r="T22" i="17"/>
  <c r="X22" i="17"/>
  <c r="D297" i="17"/>
  <c r="D386" i="17" s="1"/>
  <c r="D282" i="17"/>
  <c r="D371" i="17" s="1"/>
  <c r="D284" i="17"/>
  <c r="D373" i="17" s="1"/>
  <c r="D296" i="17"/>
  <c r="D385" i="17" s="1"/>
  <c r="D355" i="17"/>
  <c r="D444" i="17" s="1"/>
  <c r="D357" i="17"/>
  <c r="D446" i="17" s="1"/>
  <c r="D268" i="17"/>
  <c r="D165" i="17"/>
  <c r="P164" i="17"/>
  <c r="AB164" i="17" s="1"/>
  <c r="G18" i="17"/>
  <c r="G61" i="17" s="1"/>
  <c r="K18" i="17"/>
  <c r="K61" i="17" s="1"/>
  <c r="R18" i="17"/>
  <c r="V18" i="17"/>
  <c r="G22" i="17"/>
  <c r="G65" i="17" s="1"/>
  <c r="K22" i="17"/>
  <c r="K65" i="17" s="1"/>
  <c r="R22" i="17"/>
  <c r="V22" i="17"/>
  <c r="D361" i="17"/>
  <c r="D450" i="17" s="1"/>
  <c r="Q237" i="17"/>
  <c r="R238" i="17"/>
  <c r="D354" i="17"/>
  <c r="D443" i="17" s="1"/>
  <c r="D356" i="17"/>
  <c r="D445" i="17" s="1"/>
  <c r="C151" i="13"/>
  <c r="S34" i="13"/>
  <c r="T34" i="13"/>
  <c r="U34" i="13"/>
  <c r="V34" i="13"/>
  <c r="W34" i="13"/>
  <c r="X34" i="13"/>
  <c r="Y34" i="13"/>
  <c r="Z34" i="13"/>
  <c r="AA34" i="13"/>
  <c r="S35" i="13"/>
  <c r="T35" i="13"/>
  <c r="U35" i="13"/>
  <c r="V35" i="13"/>
  <c r="W35" i="13"/>
  <c r="X35" i="13"/>
  <c r="Y35" i="13"/>
  <c r="Z35" i="13"/>
  <c r="AA35" i="13"/>
  <c r="S36" i="13"/>
  <c r="T36" i="13"/>
  <c r="U36" i="13"/>
  <c r="V36" i="13"/>
  <c r="W36" i="13"/>
  <c r="X36" i="13"/>
  <c r="Y36" i="13"/>
  <c r="Z36" i="13"/>
  <c r="AA36" i="13"/>
  <c r="S37" i="13"/>
  <c r="T37" i="13"/>
  <c r="U37" i="13"/>
  <c r="V37" i="13"/>
  <c r="W37" i="13"/>
  <c r="X37" i="13"/>
  <c r="Y37" i="13"/>
  <c r="Z37" i="13"/>
  <c r="AA37" i="13"/>
  <c r="S38" i="13"/>
  <c r="T38" i="13"/>
  <c r="U38" i="13"/>
  <c r="V38" i="13"/>
  <c r="W38" i="13"/>
  <c r="X38" i="13"/>
  <c r="Y38" i="13"/>
  <c r="Z38" i="13"/>
  <c r="AA38" i="13"/>
  <c r="R35" i="13"/>
  <c r="R36" i="13"/>
  <c r="R37" i="13"/>
  <c r="R38" i="13"/>
  <c r="R34" i="13"/>
  <c r="F34" i="13"/>
  <c r="G34" i="13"/>
  <c r="H34" i="13"/>
  <c r="I34" i="13"/>
  <c r="J34" i="13"/>
  <c r="K34" i="13"/>
  <c r="L34" i="13"/>
  <c r="M34" i="13"/>
  <c r="N34" i="13"/>
  <c r="F35" i="13"/>
  <c r="G35" i="13"/>
  <c r="H35" i="13"/>
  <c r="I35" i="13"/>
  <c r="J35" i="13"/>
  <c r="K35" i="13"/>
  <c r="L35" i="13"/>
  <c r="M35" i="13"/>
  <c r="N35" i="13"/>
  <c r="F36" i="13"/>
  <c r="G36" i="13"/>
  <c r="H36" i="13"/>
  <c r="I36" i="13"/>
  <c r="J36" i="13"/>
  <c r="K36" i="13"/>
  <c r="L36" i="13"/>
  <c r="M36" i="13"/>
  <c r="N36" i="13"/>
  <c r="F37" i="13"/>
  <c r="G37" i="13"/>
  <c r="H37" i="13"/>
  <c r="I37" i="13"/>
  <c r="J37" i="13"/>
  <c r="K37" i="13"/>
  <c r="L37" i="13"/>
  <c r="M37" i="13"/>
  <c r="N37" i="13"/>
  <c r="F38" i="13"/>
  <c r="G38" i="13"/>
  <c r="H38" i="13"/>
  <c r="I38" i="13"/>
  <c r="J38" i="13"/>
  <c r="K38" i="13"/>
  <c r="L38" i="13"/>
  <c r="M38" i="13"/>
  <c r="N38" i="13"/>
  <c r="E35" i="13"/>
  <c r="E36" i="13"/>
  <c r="E37" i="13"/>
  <c r="E38" i="13"/>
  <c r="E34" i="13"/>
  <c r="E77" i="13" s="1"/>
  <c r="D4" i="13"/>
  <c r="R103" i="18"/>
  <c r="R120" i="18"/>
  <c r="R109" i="18"/>
  <c r="R119" i="18"/>
  <c r="R108" i="18"/>
  <c r="R118" i="18"/>
  <c r="R105" i="18"/>
  <c r="R110" i="18"/>
  <c r="R121" i="18"/>
  <c r="R104" i="18"/>
  <c r="R106" i="18"/>
  <c r="R107" i="18"/>
  <c r="R111" i="18"/>
  <c r="T104" i="18"/>
  <c r="T121" i="18"/>
  <c r="T110" i="18"/>
  <c r="T107" i="18"/>
  <c r="T106" i="18"/>
  <c r="T111" i="18"/>
  <c r="T103" i="18"/>
  <c r="T108" i="18"/>
  <c r="T118" i="18"/>
  <c r="T119" i="18"/>
  <c r="T105" i="18"/>
  <c r="T109" i="18"/>
  <c r="T120" i="18"/>
  <c r="AC107" i="18"/>
  <c r="AC126" i="18"/>
  <c r="AC134" i="18"/>
  <c r="AC142" i="18"/>
  <c r="AC150" i="18"/>
  <c r="AC118" i="18"/>
  <c r="AC129" i="18"/>
  <c r="AC145" i="18"/>
  <c r="AC106" i="18"/>
  <c r="AC110" i="18"/>
  <c r="AC122" i="18"/>
  <c r="AC130" i="18"/>
  <c r="AC138" i="18"/>
  <c r="AC146" i="18"/>
  <c r="AC104" i="18"/>
  <c r="AC114" i="18"/>
  <c r="AC115" i="18"/>
  <c r="AC121" i="18"/>
  <c r="AC137" i="18"/>
  <c r="AC111" i="18"/>
  <c r="AC125" i="18"/>
  <c r="AC133" i="18"/>
  <c r="AC141" i="18"/>
  <c r="AC149" i="18"/>
  <c r="AC103" i="18"/>
  <c r="AC105" i="18"/>
  <c r="AC108" i="18"/>
  <c r="AC112" i="18"/>
  <c r="AC116" i="18"/>
  <c r="AC119" i="18"/>
  <c r="AC123" i="18"/>
  <c r="AC127" i="18"/>
  <c r="AC131" i="18"/>
  <c r="AC135" i="18"/>
  <c r="AC139" i="18"/>
  <c r="AC143" i="18"/>
  <c r="AC147" i="18"/>
  <c r="AC109" i="18"/>
  <c r="AC113" i="18"/>
  <c r="AC117" i="18"/>
  <c r="AC120" i="18"/>
  <c r="AC124" i="18"/>
  <c r="AC128" i="18"/>
  <c r="AC132" i="18"/>
  <c r="AC136" i="18"/>
  <c r="AC140" i="18"/>
  <c r="AC144" i="18"/>
  <c r="AC148" i="18"/>
  <c r="U105" i="18"/>
  <c r="U109" i="18"/>
  <c r="U121" i="18"/>
  <c r="U120" i="18"/>
  <c r="U110" i="18"/>
  <c r="U104" i="18"/>
  <c r="U106" i="18"/>
  <c r="U107" i="18"/>
  <c r="U111" i="18"/>
  <c r="U103" i="18"/>
  <c r="U108" i="18"/>
  <c r="U118" i="18"/>
  <c r="U119" i="18"/>
  <c r="AI103" i="18"/>
  <c r="AI120" i="18"/>
  <c r="AI109" i="18"/>
  <c r="AI105" i="18"/>
  <c r="AI119" i="18"/>
  <c r="AI108" i="18"/>
  <c r="AI104" i="18"/>
  <c r="AI106" i="18"/>
  <c r="AI110" i="18"/>
  <c r="AI121" i="18"/>
  <c r="AI107" i="18"/>
  <c r="AI111" i="18"/>
  <c r="AI118" i="18"/>
  <c r="Z108" i="18"/>
  <c r="Z118" i="18"/>
  <c r="AL104" i="18"/>
  <c r="N107" i="18"/>
  <c r="AL120" i="18"/>
  <c r="AL109" i="18"/>
  <c r="Z119" i="18"/>
  <c r="AL121" i="18"/>
  <c r="Z103" i="18"/>
  <c r="N111" i="18"/>
  <c r="N119" i="18"/>
  <c r="Z120" i="18"/>
  <c r="N106" i="18"/>
  <c r="Z109" i="18"/>
  <c r="N103" i="18"/>
  <c r="N104" i="18"/>
  <c r="Z105" i="18"/>
  <c r="AL106" i="18"/>
  <c r="N108" i="18"/>
  <c r="AL110" i="18"/>
  <c r="AL107" i="18"/>
  <c r="N109" i="18"/>
  <c r="Z110" i="18"/>
  <c r="AL111" i="18"/>
  <c r="N118" i="18"/>
  <c r="AL118" i="18"/>
  <c r="N120" i="18"/>
  <c r="Z121" i="18"/>
  <c r="AL103" i="18"/>
  <c r="Z104" i="18"/>
  <c r="N105" i="18"/>
  <c r="AL105" i="18"/>
  <c r="Z106" i="18"/>
  <c r="Z107" i="18"/>
  <c r="AL108" i="18"/>
  <c r="N110" i="18"/>
  <c r="Z111" i="18"/>
  <c r="AL119" i="18"/>
  <c r="N121" i="18"/>
  <c r="F111" i="18"/>
  <c r="J111" i="18"/>
  <c r="G111" i="18"/>
  <c r="K111" i="18"/>
  <c r="H111" i="18"/>
  <c r="L111" i="18"/>
  <c r="E111" i="18"/>
  <c r="I111" i="18"/>
  <c r="M111" i="18"/>
  <c r="X110" i="18"/>
  <c r="X111" i="18"/>
  <c r="X107" i="18"/>
  <c r="X106" i="18"/>
  <c r="X104" i="18"/>
  <c r="X121" i="18"/>
  <c r="X103" i="18"/>
  <c r="X108" i="18"/>
  <c r="X118" i="18"/>
  <c r="X119" i="18"/>
  <c r="X105" i="18"/>
  <c r="X109" i="18"/>
  <c r="X120" i="18"/>
  <c r="W106" i="18"/>
  <c r="W111" i="18"/>
  <c r="W104" i="18"/>
  <c r="W107" i="18"/>
  <c r="W119" i="18"/>
  <c r="W103" i="18"/>
  <c r="W108" i="18"/>
  <c r="W118" i="18"/>
  <c r="W105" i="18"/>
  <c r="W109" i="18"/>
  <c r="W120" i="18"/>
  <c r="W110" i="18"/>
  <c r="W121" i="18"/>
  <c r="AE103" i="18"/>
  <c r="AE108" i="18"/>
  <c r="AE120" i="18"/>
  <c r="AE105" i="18"/>
  <c r="AE119" i="18"/>
  <c r="AE109" i="18"/>
  <c r="AE104" i="18"/>
  <c r="AE106" i="18"/>
  <c r="AE110" i="18"/>
  <c r="AE121" i="18"/>
  <c r="AE107" i="18"/>
  <c r="AE111" i="18"/>
  <c r="AE118" i="18"/>
  <c r="AG104" i="18"/>
  <c r="AG107" i="18"/>
  <c r="AG106" i="18"/>
  <c r="AG110" i="18"/>
  <c r="AG111" i="18"/>
  <c r="AG118" i="18"/>
  <c r="AG121" i="18"/>
  <c r="AG103" i="18"/>
  <c r="AG105" i="18"/>
  <c r="AG108" i="18"/>
  <c r="AG119" i="18"/>
  <c r="AG109" i="18"/>
  <c r="AG120" i="18"/>
  <c r="V119" i="18"/>
  <c r="V105" i="18"/>
  <c r="V103" i="18"/>
  <c r="V108" i="18"/>
  <c r="V118" i="18"/>
  <c r="V120" i="18"/>
  <c r="V109" i="18"/>
  <c r="V110" i="18"/>
  <c r="V121" i="18"/>
  <c r="V104" i="18"/>
  <c r="V106" i="18"/>
  <c r="V107" i="18"/>
  <c r="V111" i="18"/>
  <c r="AF107" i="18"/>
  <c r="AF119" i="18"/>
  <c r="AF118" i="18"/>
  <c r="AF111" i="18"/>
  <c r="AF105" i="18"/>
  <c r="AF103" i="18"/>
  <c r="AF108" i="18"/>
  <c r="AF109" i="18"/>
  <c r="AF120" i="18"/>
  <c r="AF104" i="18"/>
  <c r="AF106" i="18"/>
  <c r="AF110" i="18"/>
  <c r="AF121" i="18"/>
  <c r="S104" i="18"/>
  <c r="S108" i="18"/>
  <c r="S106" i="18"/>
  <c r="S111" i="18"/>
  <c r="S103" i="18"/>
  <c r="S118" i="18"/>
  <c r="S107" i="18"/>
  <c r="S119" i="18"/>
  <c r="S105" i="18"/>
  <c r="S109" i="18"/>
  <c r="S120" i="18"/>
  <c r="S110" i="18"/>
  <c r="S121" i="18"/>
  <c r="AD109" i="18"/>
  <c r="AD121" i="18"/>
  <c r="AD104" i="18"/>
  <c r="AD120" i="18"/>
  <c r="AD106" i="18"/>
  <c r="AD110" i="18"/>
  <c r="AD107" i="18"/>
  <c r="AD111" i="18"/>
  <c r="AD118" i="18"/>
  <c r="AD103" i="18"/>
  <c r="AD105" i="18"/>
  <c r="AD108" i="18"/>
  <c r="AD119" i="18"/>
  <c r="J103" i="18"/>
  <c r="E103" i="18"/>
  <c r="M103" i="18"/>
  <c r="I103" i="18"/>
  <c r="F103" i="18"/>
  <c r="G103" i="18"/>
  <c r="K103" i="18"/>
  <c r="H103" i="18"/>
  <c r="L103" i="18"/>
  <c r="Y109" i="18"/>
  <c r="Y105" i="18"/>
  <c r="Y121" i="18"/>
  <c r="Y110" i="18"/>
  <c r="Y120" i="18"/>
  <c r="Y104" i="18"/>
  <c r="Y106" i="18"/>
  <c r="Y107" i="18"/>
  <c r="Y111" i="18"/>
  <c r="Y103" i="18"/>
  <c r="Y108" i="18"/>
  <c r="Y118" i="18"/>
  <c r="Y119" i="18"/>
  <c r="AK104" i="18"/>
  <c r="AK121" i="18"/>
  <c r="AK106" i="18"/>
  <c r="AK110" i="18"/>
  <c r="AK107" i="18"/>
  <c r="AK118" i="18"/>
  <c r="AK111" i="18"/>
  <c r="AK103" i="18"/>
  <c r="AK105" i="18"/>
  <c r="AK108" i="18"/>
  <c r="AK119" i="18"/>
  <c r="AK109" i="18"/>
  <c r="AK120" i="18"/>
  <c r="L121" i="18"/>
  <c r="H121" i="18"/>
  <c r="K121" i="18"/>
  <c r="G121" i="18"/>
  <c r="E121" i="18"/>
  <c r="I121" i="18"/>
  <c r="M121" i="18"/>
  <c r="F121" i="18"/>
  <c r="J121" i="18"/>
  <c r="AH121" i="18"/>
  <c r="AH106" i="18"/>
  <c r="AH110" i="18"/>
  <c r="AH109" i="18"/>
  <c r="AH104" i="18"/>
  <c r="AH120" i="18"/>
  <c r="AH107" i="18"/>
  <c r="AH111" i="18"/>
  <c r="AH118" i="18"/>
  <c r="AH103" i="18"/>
  <c r="AH105" i="18"/>
  <c r="AH108" i="18"/>
  <c r="AH119" i="18"/>
  <c r="AJ103" i="18"/>
  <c r="AJ108" i="18"/>
  <c r="AJ111" i="18"/>
  <c r="AJ118" i="18"/>
  <c r="AJ105" i="18"/>
  <c r="AJ107" i="18"/>
  <c r="AJ119" i="18"/>
  <c r="AJ109" i="18"/>
  <c r="AJ120" i="18"/>
  <c r="AJ104" i="18"/>
  <c r="AJ106" i="18"/>
  <c r="AJ110" i="18"/>
  <c r="AJ121" i="18"/>
  <c r="Q121" i="18"/>
  <c r="Q129" i="18"/>
  <c r="Q110" i="18"/>
  <c r="Q124" i="18"/>
  <c r="Q140" i="18"/>
  <c r="Q105" i="18"/>
  <c r="Q113" i="18"/>
  <c r="Q125" i="18"/>
  <c r="Q133" i="18"/>
  <c r="Q141" i="18"/>
  <c r="Q149" i="18"/>
  <c r="Q109" i="18"/>
  <c r="Q117" i="18"/>
  <c r="Q137" i="18"/>
  <c r="Q145" i="18"/>
  <c r="Q132" i="18"/>
  <c r="Q148" i="18"/>
  <c r="Q114" i="18"/>
  <c r="Q120" i="18"/>
  <c r="Q128" i="18"/>
  <c r="Q136" i="18"/>
  <c r="Q144" i="18"/>
  <c r="Q104" i="18"/>
  <c r="Q106" i="18"/>
  <c r="Q107" i="18"/>
  <c r="Q111" i="18"/>
  <c r="Q115" i="18"/>
  <c r="Q122" i="18"/>
  <c r="Q126" i="18"/>
  <c r="Q130" i="18"/>
  <c r="Q134" i="18"/>
  <c r="Q138" i="18"/>
  <c r="Q142" i="18"/>
  <c r="Q146" i="18"/>
  <c r="Q150" i="18"/>
  <c r="Q103" i="18"/>
  <c r="Q108" i="18"/>
  <c r="Q112" i="18"/>
  <c r="Q116" i="18"/>
  <c r="Q118" i="18"/>
  <c r="Q119" i="18"/>
  <c r="Q123" i="18"/>
  <c r="Q127" i="18"/>
  <c r="Q131" i="18"/>
  <c r="Q135" i="18"/>
  <c r="Q139" i="18"/>
  <c r="Q143" i="18"/>
  <c r="Q147" i="18"/>
  <c r="H91" i="17"/>
  <c r="H104" i="17"/>
  <c r="H102" i="17"/>
  <c r="H87" i="17"/>
  <c r="H88" i="17"/>
  <c r="H89" i="17"/>
  <c r="H90" i="17"/>
  <c r="H103" i="17"/>
  <c r="H92" i="17"/>
  <c r="H105" i="17"/>
  <c r="I87" i="17"/>
  <c r="I88" i="17"/>
  <c r="I89" i="17"/>
  <c r="I90" i="17"/>
  <c r="I103" i="17"/>
  <c r="I92" i="17"/>
  <c r="I105" i="17"/>
  <c r="I102" i="17"/>
  <c r="I91" i="17"/>
  <c r="I104" i="17"/>
  <c r="G87" i="17"/>
  <c r="G89" i="17"/>
  <c r="G103" i="17"/>
  <c r="G92" i="17"/>
  <c r="G105" i="17"/>
  <c r="G88" i="17"/>
  <c r="G90" i="17"/>
  <c r="G91" i="17"/>
  <c r="G104" i="17"/>
  <c r="G102" i="17"/>
  <c r="J91" i="17"/>
  <c r="J104" i="17"/>
  <c r="J102" i="17"/>
  <c r="J92" i="17"/>
  <c r="J105" i="17"/>
  <c r="J87" i="17"/>
  <c r="J88" i="17"/>
  <c r="J89" i="17"/>
  <c r="J90" i="17"/>
  <c r="J103" i="17"/>
  <c r="F104" i="17"/>
  <c r="F102" i="17"/>
  <c r="F91" i="17"/>
  <c r="F92" i="17"/>
  <c r="F105" i="17"/>
  <c r="F87" i="17"/>
  <c r="F88" i="17"/>
  <c r="F89" i="17"/>
  <c r="F90" i="17"/>
  <c r="F103" i="17"/>
  <c r="L102" i="17"/>
  <c r="L91" i="17"/>
  <c r="L104" i="17"/>
  <c r="L87" i="17"/>
  <c r="L88" i="17"/>
  <c r="L89" i="17"/>
  <c r="L90" i="17"/>
  <c r="L103" i="17"/>
  <c r="L92" i="17"/>
  <c r="L105" i="17"/>
  <c r="N104" i="17"/>
  <c r="N102" i="17"/>
  <c r="N91" i="17"/>
  <c r="N92" i="17"/>
  <c r="N105" i="17"/>
  <c r="N87" i="17"/>
  <c r="N88" i="17"/>
  <c r="N89" i="17"/>
  <c r="N90" i="17"/>
  <c r="N103" i="17"/>
  <c r="M92" i="17"/>
  <c r="M105" i="17"/>
  <c r="M87" i="17"/>
  <c r="M88" i="17"/>
  <c r="M89" i="17"/>
  <c r="M90" i="17"/>
  <c r="M103" i="17"/>
  <c r="M102" i="17"/>
  <c r="M91" i="17"/>
  <c r="M104" i="17"/>
  <c r="K87" i="17"/>
  <c r="K88" i="17"/>
  <c r="K89" i="17"/>
  <c r="K90" i="17"/>
  <c r="K103" i="17"/>
  <c r="K92" i="17"/>
  <c r="K105" i="17"/>
  <c r="K91" i="17"/>
  <c r="K104" i="17"/>
  <c r="K102" i="17"/>
  <c r="E105" i="17"/>
  <c r="E92" i="17"/>
  <c r="E87" i="17"/>
  <c r="E88" i="17"/>
  <c r="E89" i="17"/>
  <c r="E90" i="17"/>
  <c r="E103" i="17"/>
  <c r="E102" i="17"/>
  <c r="E91" i="17"/>
  <c r="E104" i="17"/>
  <c r="BA482" i="18" l="1"/>
  <c r="AT484" i="18"/>
  <c r="AH480" i="18"/>
  <c r="BF479" i="18"/>
  <c r="BA481" i="18"/>
  <c r="V486" i="18"/>
  <c r="AT485" i="18"/>
  <c r="BA485" i="18"/>
  <c r="E486" i="18"/>
  <c r="AU487" i="18"/>
  <c r="AW484" i="18"/>
  <c r="AV483" i="18"/>
  <c r="BH483" i="18"/>
  <c r="AX483" i="18"/>
  <c r="AQ485" i="18"/>
  <c r="AR482" i="18"/>
  <c r="BB484" i="18"/>
  <c r="AP484" i="18"/>
  <c r="AS511" i="18"/>
  <c r="L301" i="18"/>
  <c r="L390" i="18" s="1"/>
  <c r="H302" i="18"/>
  <c r="H391" i="18" s="1"/>
  <c r="F302" i="18"/>
  <c r="F391" i="18" s="1"/>
  <c r="L300" i="18"/>
  <c r="L389" i="18" s="1"/>
  <c r="I303" i="18"/>
  <c r="I392" i="18" s="1"/>
  <c r="H303" i="18"/>
  <c r="H392" i="18" s="1"/>
  <c r="F303" i="18"/>
  <c r="F392" i="18" s="1"/>
  <c r="F314" i="18"/>
  <c r="F403" i="18" s="1"/>
  <c r="Q314" i="18"/>
  <c r="Q403" i="18" s="1"/>
  <c r="Q303" i="18"/>
  <c r="Q392" i="18" s="1"/>
  <c r="Q300" i="18"/>
  <c r="Q389" i="18" s="1"/>
  <c r="AJ314" i="18"/>
  <c r="AJ403" i="18" s="1"/>
  <c r="AJ303" i="18"/>
  <c r="AJ392" i="18" s="1"/>
  <c r="AH300" i="18"/>
  <c r="AH389" i="18" s="1"/>
  <c r="AH313" i="18"/>
  <c r="AH402" i="18" s="1"/>
  <c r="AK303" i="18"/>
  <c r="AK392" i="18" s="1"/>
  <c r="AK300" i="18"/>
  <c r="AK389" i="18" s="1"/>
  <c r="AK313" i="18"/>
  <c r="AK402" i="18" s="1"/>
  <c r="AK299" i="18"/>
  <c r="AK388" i="18" s="1"/>
  <c r="Y313" i="18"/>
  <c r="Y402" i="18" s="1"/>
  <c r="Y303" i="18"/>
  <c r="Y392" i="18" s="1"/>
  <c r="Y301" i="18"/>
  <c r="Y390" i="18" s="1"/>
  <c r="AD313" i="18"/>
  <c r="AD402" i="18" s="1"/>
  <c r="AD299" i="18"/>
  <c r="AD388" i="18" s="1"/>
  <c r="S300" i="18"/>
  <c r="S389" i="18" s="1"/>
  <c r="S314" i="18"/>
  <c r="S403" i="18" s="1"/>
  <c r="S301" i="18"/>
  <c r="S390" i="18" s="1"/>
  <c r="S303" i="18"/>
  <c r="S392" i="18" s="1"/>
  <c r="S299" i="18"/>
  <c r="S388" i="18" s="1"/>
  <c r="AF303" i="18"/>
  <c r="AF392" i="18" s="1"/>
  <c r="AG304" i="18"/>
  <c r="AG393" i="18" s="1"/>
  <c r="AG301" i="18"/>
  <c r="AG390" i="18" s="1"/>
  <c r="AG302" i="18"/>
  <c r="AG391" i="18" s="1"/>
  <c r="AG299" i="18"/>
  <c r="AG388" i="18" s="1"/>
  <c r="AE301" i="18"/>
  <c r="AE390" i="18" s="1"/>
  <c r="AE314" i="18"/>
  <c r="AE403" i="18" s="1"/>
  <c r="AE300" i="18"/>
  <c r="AE389" i="18" s="1"/>
  <c r="AE303" i="18"/>
  <c r="AE392" i="18" s="1"/>
  <c r="W301" i="18"/>
  <c r="W390" i="18" s="1"/>
  <c r="X314" i="18"/>
  <c r="X403" i="18" s="1"/>
  <c r="X303" i="18"/>
  <c r="X392" i="18" s="1"/>
  <c r="N300" i="18"/>
  <c r="N389" i="18" s="1"/>
  <c r="Z299" i="18"/>
  <c r="Z388" i="18" s="1"/>
  <c r="AL313" i="18"/>
  <c r="AL402" i="18" s="1"/>
  <c r="AL301" i="18"/>
  <c r="AL390" i="18" s="1"/>
  <c r="Z300" i="18"/>
  <c r="Z389" i="18" s="1"/>
  <c r="Z304" i="18"/>
  <c r="Z393" i="18" s="1"/>
  <c r="N314" i="18"/>
  <c r="N403" i="18" s="1"/>
  <c r="Z313" i="18"/>
  <c r="Z402" i="18" s="1"/>
  <c r="AI302" i="18"/>
  <c r="AI391" i="18" s="1"/>
  <c r="AI300" i="18"/>
  <c r="AI389" i="18" s="1"/>
  <c r="U302" i="18"/>
  <c r="U391" i="18" s="1"/>
  <c r="U300" i="18"/>
  <c r="U389" i="18" s="1"/>
  <c r="AC313" i="18"/>
  <c r="AC402" i="18" s="1"/>
  <c r="AC302" i="18"/>
  <c r="AC391" i="18" s="1"/>
  <c r="T303" i="18"/>
  <c r="T392" i="18" s="1"/>
  <c r="T302" i="18"/>
  <c r="T391" i="18" s="1"/>
  <c r="R301" i="18"/>
  <c r="R390" i="18" s="1"/>
  <c r="R300" i="18"/>
  <c r="R389" i="18" s="1"/>
  <c r="L313" i="18"/>
  <c r="L402" i="18" s="1"/>
  <c r="BF385" i="18"/>
  <c r="AT385" i="18"/>
  <c r="D374" i="18"/>
  <c r="D463" i="18" s="1"/>
  <c r="D225" i="18"/>
  <c r="D122" i="18"/>
  <c r="E301" i="18"/>
  <c r="E390" i="18" s="1"/>
  <c r="H301" i="18"/>
  <c r="H390" i="18" s="1"/>
  <c r="AO385" i="18"/>
  <c r="BA385" i="18"/>
  <c r="AR385" i="18"/>
  <c r="BD385" i="18"/>
  <c r="BC385" i="18"/>
  <c r="AQ385" i="18"/>
  <c r="BJ385" i="18"/>
  <c r="AX385" i="18"/>
  <c r="D182" i="18"/>
  <c r="D286" i="18" s="1"/>
  <c r="D285" i="18"/>
  <c r="D207" i="18"/>
  <c r="BE385" i="18"/>
  <c r="M299" i="18"/>
  <c r="M388" i="18" s="1"/>
  <c r="BG385" i="18"/>
  <c r="AU385" i="18"/>
  <c r="BB385" i="18"/>
  <c r="AP385" i="18"/>
  <c r="AE304" i="18"/>
  <c r="AE393" i="18" s="1"/>
  <c r="Y304" i="18"/>
  <c r="Y393" i="18" s="1"/>
  <c r="Q304" i="18"/>
  <c r="Q393" i="18" s="1"/>
  <c r="K304" i="18"/>
  <c r="K393" i="18" s="1"/>
  <c r="G304" i="18"/>
  <c r="G393" i="18" s="1"/>
  <c r="AD304" i="18"/>
  <c r="AD393" i="18" s="1"/>
  <c r="J304" i="18"/>
  <c r="J393" i="18" s="1"/>
  <c r="F304" i="18"/>
  <c r="F393" i="18" s="1"/>
  <c r="AK304" i="18"/>
  <c r="AK393" i="18" s="1"/>
  <c r="S304" i="18"/>
  <c r="S393" i="18" s="1"/>
  <c r="I304" i="18"/>
  <c r="I393" i="18" s="1"/>
  <c r="AJ304" i="18"/>
  <c r="AJ393" i="18" s="1"/>
  <c r="R304" i="18"/>
  <c r="R393" i="18" s="1"/>
  <c r="H304" i="18"/>
  <c r="H393" i="18" s="1"/>
  <c r="W304" i="18"/>
  <c r="W393" i="18" s="1"/>
  <c r="M304" i="18"/>
  <c r="M393" i="18" s="1"/>
  <c r="E304" i="18"/>
  <c r="E393" i="18" s="1"/>
  <c r="AF304" i="18"/>
  <c r="AF393" i="18" s="1"/>
  <c r="L304" i="18"/>
  <c r="L393" i="18" s="1"/>
  <c r="D304" i="18"/>
  <c r="D393" i="18" s="1"/>
  <c r="AS385" i="18"/>
  <c r="H299" i="18"/>
  <c r="H388" i="18" s="1"/>
  <c r="I300" i="18"/>
  <c r="I389" i="18" s="1"/>
  <c r="AW385" i="18"/>
  <c r="BI385" i="18"/>
  <c r="AV385" i="18"/>
  <c r="BH385" i="18"/>
  <c r="D215" i="18"/>
  <c r="D112" i="18"/>
  <c r="J301" i="18"/>
  <c r="J390" i="18" s="1"/>
  <c r="E208" i="17"/>
  <c r="E195" i="17"/>
  <c r="E206" i="17"/>
  <c r="E207" i="17"/>
  <c r="E298" i="17" s="1"/>
  <c r="E194" i="17"/>
  <c r="E193" i="17"/>
  <c r="E284" i="17" s="1"/>
  <c r="E192" i="17"/>
  <c r="E283" i="17" s="1"/>
  <c r="E191" i="17"/>
  <c r="E196" i="17"/>
  <c r="E209" i="17"/>
  <c r="K206" i="17"/>
  <c r="K208" i="17"/>
  <c r="K195" i="17"/>
  <c r="K209" i="17"/>
  <c r="K196" i="17"/>
  <c r="K207" i="17"/>
  <c r="K298" i="17" s="1"/>
  <c r="K194" i="17"/>
  <c r="K193" i="17"/>
  <c r="K284" i="17" s="1"/>
  <c r="K192" i="17"/>
  <c r="K283" i="17" s="1"/>
  <c r="K191" i="17"/>
  <c r="M208" i="17"/>
  <c r="M195" i="17"/>
  <c r="M206" i="17"/>
  <c r="M207" i="17"/>
  <c r="M298" i="17" s="1"/>
  <c r="M194" i="17"/>
  <c r="M193" i="17"/>
  <c r="M284" i="17" s="1"/>
  <c r="M192" i="17"/>
  <c r="M283" i="17" s="1"/>
  <c r="M191" i="17"/>
  <c r="M209" i="17"/>
  <c r="M196" i="17"/>
  <c r="N207" i="17"/>
  <c r="N194" i="17"/>
  <c r="N285" i="17" s="1"/>
  <c r="N193" i="17"/>
  <c r="N192" i="17"/>
  <c r="N283" i="17" s="1"/>
  <c r="N191" i="17"/>
  <c r="N209" i="17"/>
  <c r="N196" i="17"/>
  <c r="N195" i="17"/>
  <c r="N206" i="17"/>
  <c r="N297" i="17" s="1"/>
  <c r="N208" i="17"/>
  <c r="N298" i="17" s="1"/>
  <c r="L209" i="17"/>
  <c r="L196" i="17"/>
  <c r="L207" i="17"/>
  <c r="L194" i="17"/>
  <c r="L285" i="17" s="1"/>
  <c r="L193" i="17"/>
  <c r="L192" i="17"/>
  <c r="L283" i="17" s="1"/>
  <c r="L191" i="17"/>
  <c r="L208" i="17"/>
  <c r="L298" i="17" s="1"/>
  <c r="L195" i="17"/>
  <c r="L206" i="17"/>
  <c r="L297" i="17" s="1"/>
  <c r="F207" i="17"/>
  <c r="F194" i="17"/>
  <c r="F285" i="17" s="1"/>
  <c r="F193" i="17"/>
  <c r="F192" i="17"/>
  <c r="F283" i="17" s="1"/>
  <c r="F191" i="17"/>
  <c r="F209" i="17"/>
  <c r="F196" i="17"/>
  <c r="F195" i="17"/>
  <c r="F206" i="17"/>
  <c r="F297" i="17" s="1"/>
  <c r="F208" i="17"/>
  <c r="F298" i="17" s="1"/>
  <c r="J207" i="17"/>
  <c r="J194" i="17"/>
  <c r="J193" i="17"/>
  <c r="J284" i="17" s="1"/>
  <c r="J192" i="17"/>
  <c r="J283" i="17" s="1"/>
  <c r="J191" i="17"/>
  <c r="J209" i="17"/>
  <c r="J196" i="17"/>
  <c r="J206" i="17"/>
  <c r="J297" i="17" s="1"/>
  <c r="J208" i="17"/>
  <c r="J195" i="17"/>
  <c r="G206" i="17"/>
  <c r="G297" i="17" s="1"/>
  <c r="G208" i="17"/>
  <c r="G298" i="17" s="1"/>
  <c r="G195" i="17"/>
  <c r="G194" i="17"/>
  <c r="G192" i="17"/>
  <c r="G209" i="17"/>
  <c r="G196" i="17"/>
  <c r="G207" i="17"/>
  <c r="G193" i="17"/>
  <c r="G284" i="17" s="1"/>
  <c r="G191" i="17"/>
  <c r="I208" i="17"/>
  <c r="I195" i="17"/>
  <c r="I206" i="17"/>
  <c r="I297" i="17" s="1"/>
  <c r="I209" i="17"/>
  <c r="I196" i="17"/>
  <c r="I207" i="17"/>
  <c r="I194" i="17"/>
  <c r="I193" i="17"/>
  <c r="I284" i="17" s="1"/>
  <c r="I192" i="17"/>
  <c r="I191" i="17"/>
  <c r="H209" i="17"/>
  <c r="H196" i="17"/>
  <c r="H207" i="17"/>
  <c r="H194" i="17"/>
  <c r="H193" i="17"/>
  <c r="H284" i="17" s="1"/>
  <c r="H192" i="17"/>
  <c r="H283" i="17" s="1"/>
  <c r="H191" i="17"/>
  <c r="H206" i="17"/>
  <c r="H297" i="17" s="1"/>
  <c r="H208" i="17"/>
  <c r="H195" i="17"/>
  <c r="H285" i="17" s="1"/>
  <c r="AC61" i="17"/>
  <c r="Q61" i="17"/>
  <c r="AL64" i="17"/>
  <c r="Z64" i="17"/>
  <c r="AK65" i="17"/>
  <c r="Y65" i="17"/>
  <c r="D285" i="17"/>
  <c r="D374" i="17" s="1"/>
  <c r="J285" i="17"/>
  <c r="E285" i="17"/>
  <c r="I285" i="17"/>
  <c r="M285" i="17"/>
  <c r="G285" i="17"/>
  <c r="K285" i="17"/>
  <c r="AU369" i="17"/>
  <c r="BG369" i="17"/>
  <c r="BJ369" i="17"/>
  <c r="AX369" i="17"/>
  <c r="W65" i="17"/>
  <c r="AI65" i="17"/>
  <c r="W61" i="17"/>
  <c r="AI61" i="17"/>
  <c r="D269" i="17"/>
  <c r="D166" i="17"/>
  <c r="P165" i="17"/>
  <c r="AB165" i="17" s="1"/>
  <c r="AG65" i="17"/>
  <c r="U65" i="17"/>
  <c r="W63" i="17"/>
  <c r="AI63" i="17"/>
  <c r="AK61" i="17"/>
  <c r="Y61" i="17"/>
  <c r="J298" i="17"/>
  <c r="I298" i="17"/>
  <c r="H298" i="17"/>
  <c r="D298" i="17"/>
  <c r="D387" i="17" s="1"/>
  <c r="Y64" i="17"/>
  <c r="AK64" i="17"/>
  <c r="AI60" i="17"/>
  <c r="AI85" i="17" s="1"/>
  <c r="AI189" i="17" s="1"/>
  <c r="AI279" i="17" s="1"/>
  <c r="AI368" i="17" s="1"/>
  <c r="AU368" i="17" s="1"/>
  <c r="BG368" i="17" s="1"/>
  <c r="W85" i="17"/>
  <c r="W189" i="17" s="1"/>
  <c r="W279" i="17" s="1"/>
  <c r="W368" i="17" s="1"/>
  <c r="AD64" i="17"/>
  <c r="R64" i="17"/>
  <c r="AQ369" i="17"/>
  <c r="BC369" i="17"/>
  <c r="AL62" i="17"/>
  <c r="Z62" i="17"/>
  <c r="Y62" i="17"/>
  <c r="AC63" i="17"/>
  <c r="D209" i="17"/>
  <c r="P105" i="17"/>
  <c r="AB105" i="17" s="1"/>
  <c r="D106" i="17"/>
  <c r="AE60" i="17"/>
  <c r="AE85" i="17" s="1"/>
  <c r="AE189" i="17" s="1"/>
  <c r="AE279" i="17" s="1"/>
  <c r="AE368" i="17" s="1"/>
  <c r="AQ368" i="17" s="1"/>
  <c r="BC368" i="17" s="1"/>
  <c r="S85" i="17"/>
  <c r="S189" i="17" s="1"/>
  <c r="S279" i="17" s="1"/>
  <c r="S368" i="17" s="1"/>
  <c r="AJ64" i="17"/>
  <c r="X64" i="17"/>
  <c r="AV369" i="17"/>
  <c r="BH369" i="17"/>
  <c r="BE369" i="17"/>
  <c r="AS369" i="17"/>
  <c r="BF369" i="17"/>
  <c r="AT369" i="17"/>
  <c r="S62" i="17"/>
  <c r="AE62" i="17"/>
  <c r="X62" i="17"/>
  <c r="AJ62" i="17"/>
  <c r="AD62" i="17"/>
  <c r="R62" i="17"/>
  <c r="AR369" i="17"/>
  <c r="BD369" i="17"/>
  <c r="BI369" i="17"/>
  <c r="AW369" i="17"/>
  <c r="Y85" i="17"/>
  <c r="Y189" i="17" s="1"/>
  <c r="Y279" i="17" s="1"/>
  <c r="Y368" i="17" s="1"/>
  <c r="AK60" i="17"/>
  <c r="AK85" i="17" s="1"/>
  <c r="AK189" i="17" s="1"/>
  <c r="AK279" i="17" s="1"/>
  <c r="AK368" i="17" s="1"/>
  <c r="AW368" i="17" s="1"/>
  <c r="BI368" i="17" s="1"/>
  <c r="Q85" i="17"/>
  <c r="Q189" i="17" s="1"/>
  <c r="Q279" i="17" s="1"/>
  <c r="Q368" i="17" s="1"/>
  <c r="AC60" i="17"/>
  <c r="AC85" i="17" s="1"/>
  <c r="AC189" i="17" s="1"/>
  <c r="AC279" i="17" s="1"/>
  <c r="AC368" i="17" s="1"/>
  <c r="AO368" i="17" s="1"/>
  <c r="BA368" i="17" s="1"/>
  <c r="V62" i="17"/>
  <c r="AH62" i="17"/>
  <c r="S65" i="17"/>
  <c r="AE65" i="17"/>
  <c r="AE61" i="17"/>
  <c r="S61" i="17"/>
  <c r="D358" i="17"/>
  <c r="D447" i="17" s="1"/>
  <c r="AC65" i="17"/>
  <c r="Q65" i="17"/>
  <c r="AE63" i="17"/>
  <c r="S63" i="17"/>
  <c r="U61" i="17"/>
  <c r="AG61" i="17"/>
  <c r="D196" i="17"/>
  <c r="D93" i="17"/>
  <c r="P92" i="17"/>
  <c r="AB92" i="17" s="1"/>
  <c r="Q64" i="17"/>
  <c r="AC64" i="17"/>
  <c r="V64" i="17"/>
  <c r="AH64" i="17"/>
  <c r="AF64" i="17"/>
  <c r="T64" i="17"/>
  <c r="BA369" i="17"/>
  <c r="AO369" i="17"/>
  <c r="BB369" i="17"/>
  <c r="AP369" i="17"/>
  <c r="U64" i="17"/>
  <c r="AG64" i="17"/>
  <c r="U85" i="17"/>
  <c r="U189" i="17" s="1"/>
  <c r="U279" i="17" s="1"/>
  <c r="U368" i="17" s="1"/>
  <c r="AG60" i="17"/>
  <c r="AG85" i="17" s="1"/>
  <c r="AG189" i="17" s="1"/>
  <c r="AG279" i="17" s="1"/>
  <c r="AG368" i="17" s="1"/>
  <c r="AS368" i="17" s="1"/>
  <c r="BE368" i="17" s="1"/>
  <c r="AF62" i="17"/>
  <c r="T62" i="17"/>
  <c r="U63" i="17"/>
  <c r="Q77" i="13"/>
  <c r="S18" i="14"/>
  <c r="U19" i="14"/>
  <c r="V19" i="14"/>
  <c r="Z19" i="14"/>
  <c r="S22" i="14"/>
  <c r="Z22" i="14"/>
  <c r="R22" i="14"/>
  <c r="G18" i="14"/>
  <c r="F19" i="14"/>
  <c r="G19" i="14"/>
  <c r="J19" i="14"/>
  <c r="N19" i="14"/>
  <c r="G22" i="14"/>
  <c r="L22" i="14"/>
  <c r="E8" i="14"/>
  <c r="AA22" i="14" s="1"/>
  <c r="E7" i="14"/>
  <c r="T21" i="14" s="1"/>
  <c r="E6" i="14"/>
  <c r="V20" i="14" s="1"/>
  <c r="E5" i="14"/>
  <c r="T19" i="14" s="1"/>
  <c r="E4" i="14"/>
  <c r="V18" i="14" s="1"/>
  <c r="E23" i="13"/>
  <c r="E22" i="13"/>
  <c r="E21" i="13"/>
  <c r="E20" i="13"/>
  <c r="E19" i="13"/>
  <c r="AJ122" i="18"/>
  <c r="AH122" i="18"/>
  <c r="AK122" i="18"/>
  <c r="Y122" i="18"/>
  <c r="AD122" i="18"/>
  <c r="S122" i="18"/>
  <c r="AF122" i="18"/>
  <c r="V122" i="18"/>
  <c r="AG122" i="18"/>
  <c r="AE122" i="18"/>
  <c r="W122" i="18"/>
  <c r="X122" i="18"/>
  <c r="Z122" i="18"/>
  <c r="AL122" i="18"/>
  <c r="N122" i="18"/>
  <c r="AI122" i="18"/>
  <c r="U122" i="18"/>
  <c r="T122" i="18"/>
  <c r="R122" i="18"/>
  <c r="G122" i="18"/>
  <c r="K122" i="18"/>
  <c r="J122" i="18"/>
  <c r="F122" i="18"/>
  <c r="H122" i="18"/>
  <c r="L122" i="18"/>
  <c r="E122" i="18"/>
  <c r="I122" i="18"/>
  <c r="M122" i="18"/>
  <c r="AJ112" i="18"/>
  <c r="AH112" i="18"/>
  <c r="AK112" i="18"/>
  <c r="Y112" i="18"/>
  <c r="AD112" i="18"/>
  <c r="S112" i="18"/>
  <c r="AF112" i="18"/>
  <c r="V112" i="18"/>
  <c r="AG112" i="18"/>
  <c r="AE112" i="18"/>
  <c r="W112" i="18"/>
  <c r="X112" i="18"/>
  <c r="AL112" i="18"/>
  <c r="N112" i="18"/>
  <c r="Z112" i="18"/>
  <c r="AI112" i="18"/>
  <c r="U112" i="18"/>
  <c r="T112" i="18"/>
  <c r="R112" i="18"/>
  <c r="E112" i="18"/>
  <c r="F112" i="18"/>
  <c r="I112" i="18"/>
  <c r="M112" i="18"/>
  <c r="J112" i="18"/>
  <c r="G112" i="18"/>
  <c r="K112" i="18"/>
  <c r="H112" i="18"/>
  <c r="L112" i="18"/>
  <c r="AC87" i="17"/>
  <c r="AC88" i="17"/>
  <c r="AC89" i="17"/>
  <c r="AC90" i="17"/>
  <c r="AC103" i="17"/>
  <c r="AC92" i="17"/>
  <c r="AC105" i="17"/>
  <c r="AC91" i="17"/>
  <c r="AC104" i="17"/>
  <c r="AC102" i="17"/>
  <c r="Z104" i="17"/>
  <c r="Z91" i="17"/>
  <c r="Z106" i="17"/>
  <c r="Z102" i="17"/>
  <c r="Z93" i="17"/>
  <c r="Z105" i="17"/>
  <c r="Z92" i="17"/>
  <c r="Z103" i="17"/>
  <c r="Z90" i="17"/>
  <c r="Z89" i="17"/>
  <c r="Z88" i="17"/>
  <c r="Z87" i="17"/>
  <c r="AJ103" i="17"/>
  <c r="AJ90" i="17"/>
  <c r="AJ89" i="17"/>
  <c r="AJ88" i="17"/>
  <c r="AJ87" i="17"/>
  <c r="AJ105" i="17"/>
  <c r="AJ92" i="17"/>
  <c r="AJ106" i="17"/>
  <c r="AJ93" i="17"/>
  <c r="AJ104" i="17"/>
  <c r="AJ91" i="17"/>
  <c r="AJ102" i="17"/>
  <c r="AH105" i="17"/>
  <c r="AH92" i="17"/>
  <c r="AH103" i="17"/>
  <c r="AH90" i="17"/>
  <c r="AH89" i="17"/>
  <c r="AH88" i="17"/>
  <c r="AH87" i="17"/>
  <c r="AH102" i="17"/>
  <c r="AH106" i="17"/>
  <c r="AH93" i="17"/>
  <c r="AH104" i="17"/>
  <c r="AH91" i="17"/>
  <c r="S102" i="17"/>
  <c r="S91" i="17"/>
  <c r="S104" i="17"/>
  <c r="S93" i="17"/>
  <c r="S106" i="17"/>
  <c r="S92" i="17"/>
  <c r="S105" i="17"/>
  <c r="S87" i="17"/>
  <c r="S88" i="17"/>
  <c r="S89" i="17"/>
  <c r="S90" i="17"/>
  <c r="S103" i="17"/>
  <c r="U106" i="17"/>
  <c r="U102" i="17"/>
  <c r="U93" i="17"/>
  <c r="U91" i="17"/>
  <c r="U104" i="17"/>
  <c r="U87" i="17"/>
  <c r="U88" i="17"/>
  <c r="U89" i="17"/>
  <c r="U90" i="17"/>
  <c r="U103" i="17"/>
  <c r="U92" i="17"/>
  <c r="U105" i="17"/>
  <c r="AG87" i="17"/>
  <c r="AG89" i="17"/>
  <c r="AG90" i="17"/>
  <c r="AG103" i="17"/>
  <c r="AG92" i="17"/>
  <c r="AG105" i="17"/>
  <c r="AG88" i="17"/>
  <c r="AG91" i="17"/>
  <c r="AG104" i="17"/>
  <c r="AG93" i="17"/>
  <c r="AG102" i="17"/>
  <c r="AG106" i="17"/>
  <c r="T106" i="17"/>
  <c r="T102" i="17"/>
  <c r="T93" i="17"/>
  <c r="T104" i="17"/>
  <c r="T91" i="17"/>
  <c r="T105" i="17"/>
  <c r="T92" i="17"/>
  <c r="T103" i="17"/>
  <c r="T90" i="17"/>
  <c r="T89" i="17"/>
  <c r="T88" i="17"/>
  <c r="T87" i="17"/>
  <c r="Q91" i="17"/>
  <c r="Q104" i="17"/>
  <c r="Q102" i="17"/>
  <c r="Q87" i="17"/>
  <c r="Q88" i="17"/>
  <c r="Q89" i="17"/>
  <c r="Q90" i="17"/>
  <c r="Q103" i="17"/>
  <c r="Q92" i="17"/>
  <c r="Q105" i="17"/>
  <c r="W91" i="17"/>
  <c r="W104" i="17"/>
  <c r="W93" i="17"/>
  <c r="W106" i="17"/>
  <c r="W102" i="17"/>
  <c r="W92" i="17"/>
  <c r="W105" i="17"/>
  <c r="W87" i="17"/>
  <c r="W88" i="17"/>
  <c r="W89" i="17"/>
  <c r="W90" i="17"/>
  <c r="W103" i="17"/>
  <c r="E106" i="17"/>
  <c r="K106" i="17"/>
  <c r="M106" i="17"/>
  <c r="N106" i="17"/>
  <c r="L106" i="17"/>
  <c r="F106" i="17"/>
  <c r="J106" i="17"/>
  <c r="G106" i="17"/>
  <c r="I106" i="17"/>
  <c r="H106" i="17"/>
  <c r="AD105" i="17"/>
  <c r="AD92" i="17"/>
  <c r="AD103" i="17"/>
  <c r="AD90" i="17"/>
  <c r="AD89" i="17"/>
  <c r="AD88" i="17"/>
  <c r="AD87" i="17"/>
  <c r="AD104" i="17"/>
  <c r="AD91" i="17"/>
  <c r="AD93" i="17"/>
  <c r="AD102" i="17"/>
  <c r="AD106" i="17"/>
  <c r="X106" i="17"/>
  <c r="X102" i="17"/>
  <c r="X93" i="17"/>
  <c r="X104" i="17"/>
  <c r="X91" i="17"/>
  <c r="X90" i="17"/>
  <c r="X88" i="17"/>
  <c r="X87" i="17"/>
  <c r="X89" i="17"/>
  <c r="X105" i="17"/>
  <c r="X92" i="17"/>
  <c r="X103" i="17"/>
  <c r="AI87" i="17"/>
  <c r="AI88" i="17"/>
  <c r="AI89" i="17"/>
  <c r="AI90" i="17"/>
  <c r="AI103" i="17"/>
  <c r="AI92" i="17"/>
  <c r="AI105" i="17"/>
  <c r="AI93" i="17"/>
  <c r="AI102" i="17"/>
  <c r="AI106" i="17"/>
  <c r="AI91" i="17"/>
  <c r="AI104" i="17"/>
  <c r="AK87" i="17"/>
  <c r="AK88" i="17"/>
  <c r="AK89" i="17"/>
  <c r="AK90" i="17"/>
  <c r="AK103" i="17"/>
  <c r="AK92" i="17"/>
  <c r="AK105" i="17"/>
  <c r="AK91" i="17"/>
  <c r="AK104" i="17"/>
  <c r="AK93" i="17"/>
  <c r="AK102" i="17"/>
  <c r="AK106" i="17"/>
  <c r="R104" i="17"/>
  <c r="R91" i="17"/>
  <c r="R106" i="17"/>
  <c r="R102" i="17"/>
  <c r="R93" i="17"/>
  <c r="R105" i="17"/>
  <c r="R92" i="17"/>
  <c r="R103" i="17"/>
  <c r="R90" i="17"/>
  <c r="R89" i="17"/>
  <c r="R88" i="17"/>
  <c r="R87" i="17"/>
  <c r="AF103" i="17"/>
  <c r="AF90" i="17"/>
  <c r="AF89" i="17"/>
  <c r="AF88" i="17"/>
  <c r="AF87" i="17"/>
  <c r="AF105" i="17"/>
  <c r="AF92" i="17"/>
  <c r="AF102" i="17"/>
  <c r="AF91" i="17"/>
  <c r="AF106" i="17"/>
  <c r="AF93" i="17"/>
  <c r="AF104" i="17"/>
  <c r="Y91" i="17"/>
  <c r="Y104" i="17"/>
  <c r="Y93" i="17"/>
  <c r="Y106" i="17"/>
  <c r="Y102" i="17"/>
  <c r="Y87" i="17"/>
  <c r="Y88" i="17"/>
  <c r="Y89" i="17"/>
  <c r="Y90" i="17"/>
  <c r="Y103" i="17"/>
  <c r="Y92" i="17"/>
  <c r="Y105" i="17"/>
  <c r="AL105" i="17"/>
  <c r="AL92" i="17"/>
  <c r="AL103" i="17"/>
  <c r="AL90" i="17"/>
  <c r="AL89" i="17"/>
  <c r="AL88" i="17"/>
  <c r="AL87" i="17"/>
  <c r="AL104" i="17"/>
  <c r="AL91" i="17"/>
  <c r="AL93" i="17"/>
  <c r="AL102" i="17"/>
  <c r="AL106" i="17"/>
  <c r="V104" i="17"/>
  <c r="V91" i="17"/>
  <c r="V106" i="17"/>
  <c r="V102" i="17"/>
  <c r="V93" i="17"/>
  <c r="V103" i="17"/>
  <c r="V90" i="17"/>
  <c r="V89" i="17"/>
  <c r="V88" i="17"/>
  <c r="V87" i="17"/>
  <c r="V92" i="17"/>
  <c r="V105" i="17"/>
  <c r="AE105" i="17"/>
  <c r="AE92" i="17"/>
  <c r="AE87" i="17"/>
  <c r="AE88" i="17"/>
  <c r="AE89" i="17"/>
  <c r="AE90" i="17"/>
  <c r="AE103" i="17"/>
  <c r="AE93" i="17"/>
  <c r="AE102" i="17"/>
  <c r="AE106" i="17"/>
  <c r="AE91" i="17"/>
  <c r="AE104" i="17"/>
  <c r="E93" i="17"/>
  <c r="K93" i="17"/>
  <c r="M93" i="17"/>
  <c r="N93" i="17"/>
  <c r="L93" i="17"/>
  <c r="F93" i="17"/>
  <c r="J93" i="17"/>
  <c r="G93" i="17"/>
  <c r="I93" i="17"/>
  <c r="H93" i="17"/>
  <c r="E87" i="14"/>
  <c r="Q108" i="14"/>
  <c r="BF480" i="18" l="1"/>
  <c r="AH481" i="18"/>
  <c r="V487" i="18"/>
  <c r="AT486" i="18"/>
  <c r="E487" i="18"/>
  <c r="AO486" i="18"/>
  <c r="BA486" i="18"/>
  <c r="AR483" i="18"/>
  <c r="BD483" i="18"/>
  <c r="BI485" i="18"/>
  <c r="AW485" i="18"/>
  <c r="BE512" i="18"/>
  <c r="AS512" i="18"/>
  <c r="AX484" i="18"/>
  <c r="BJ484" i="18"/>
  <c r="AP485" i="18"/>
  <c r="BB485" i="18"/>
  <c r="AQ486" i="18"/>
  <c r="BC486" i="18"/>
  <c r="AV484" i="18"/>
  <c r="BH484" i="18"/>
  <c r="AU488" i="18"/>
  <c r="BG488" i="18"/>
  <c r="T314" i="18"/>
  <c r="T403" i="18" s="1"/>
  <c r="AH304" i="18"/>
  <c r="AH393" i="18" s="1"/>
  <c r="R314" i="18"/>
  <c r="R403" i="18" s="1"/>
  <c r="T300" i="18"/>
  <c r="T389" i="18" s="1"/>
  <c r="AC300" i="18"/>
  <c r="AC389" i="18" s="1"/>
  <c r="AC314" i="18"/>
  <c r="AC403" i="18" s="1"/>
  <c r="AC304" i="18"/>
  <c r="AC393" i="18" s="1"/>
  <c r="U304" i="18"/>
  <c r="U393" i="18" s="1"/>
  <c r="U299" i="18"/>
  <c r="U388" i="18" s="1"/>
  <c r="AI314" i="18"/>
  <c r="AI403" i="18" s="1"/>
  <c r="AI304" i="18"/>
  <c r="AI393" i="18" s="1"/>
  <c r="N302" i="18"/>
  <c r="N391" i="18" s="1"/>
  <c r="N299" i="18"/>
  <c r="N388" i="18" s="1"/>
  <c r="AL304" i="18"/>
  <c r="AL393" i="18" s="1"/>
  <c r="AL300" i="18"/>
  <c r="AL389" i="18" s="1"/>
  <c r="N304" i="18"/>
  <c r="N393" i="18" s="1"/>
  <c r="X301" i="18"/>
  <c r="X390" i="18" s="1"/>
  <c r="X304" i="18"/>
  <c r="X393" i="18" s="1"/>
  <c r="W299" i="18"/>
  <c r="W388" i="18" s="1"/>
  <c r="W303" i="18"/>
  <c r="W392" i="18" s="1"/>
  <c r="AG300" i="18"/>
  <c r="AG389" i="18" s="1"/>
  <c r="V303" i="18"/>
  <c r="V392" i="18" s="1"/>
  <c r="V304" i="18"/>
  <c r="V393" i="18" s="1"/>
  <c r="AF313" i="18"/>
  <c r="AF402" i="18" s="1"/>
  <c r="AF301" i="18"/>
  <c r="AF390" i="18" s="1"/>
  <c r="S313" i="18"/>
  <c r="S402" i="18" s="1"/>
  <c r="AD301" i="18"/>
  <c r="AD390" i="18" s="1"/>
  <c r="AD314" i="18"/>
  <c r="AD403" i="18" s="1"/>
  <c r="AI301" i="18"/>
  <c r="AI390" i="18" s="1"/>
  <c r="N303" i="18"/>
  <c r="N392" i="18" s="1"/>
  <c r="AF314" i="18"/>
  <c r="AF403" i="18" s="1"/>
  <c r="AF299" i="18"/>
  <c r="AF388" i="18" s="1"/>
  <c r="AJ301" i="18"/>
  <c r="AJ390" i="18" s="1"/>
  <c r="R303" i="18"/>
  <c r="R392" i="18" s="1"/>
  <c r="T304" i="18"/>
  <c r="T393" i="18" s="1"/>
  <c r="Q301" i="18"/>
  <c r="Q390" i="18" s="1"/>
  <c r="AJ297" i="18"/>
  <c r="AJ386" i="18" s="1"/>
  <c r="AF297" i="18"/>
  <c r="AF386" i="18" s="1"/>
  <c r="Z297" i="18"/>
  <c r="Z386" i="18" s="1"/>
  <c r="V297" i="18"/>
  <c r="V386" i="18" s="1"/>
  <c r="R297" i="18"/>
  <c r="R386" i="18" s="1"/>
  <c r="L297" i="18"/>
  <c r="L386" i="18" s="1"/>
  <c r="H297" i="18"/>
  <c r="H386" i="18" s="1"/>
  <c r="D297" i="18"/>
  <c r="D386" i="18" s="1"/>
  <c r="AI297" i="18"/>
  <c r="AI386" i="18" s="1"/>
  <c r="AE297" i="18"/>
  <c r="AE386" i="18" s="1"/>
  <c r="Y297" i="18"/>
  <c r="Y386" i="18" s="1"/>
  <c r="U297" i="18"/>
  <c r="U386" i="18" s="1"/>
  <c r="Q297" i="18"/>
  <c r="Q386" i="18" s="1"/>
  <c r="K297" i="18"/>
  <c r="K386" i="18" s="1"/>
  <c r="G297" i="18"/>
  <c r="G386" i="18" s="1"/>
  <c r="AL297" i="18"/>
  <c r="AL386" i="18" s="1"/>
  <c r="AD297" i="18"/>
  <c r="AD386" i="18" s="1"/>
  <c r="T297" i="18"/>
  <c r="T386" i="18" s="1"/>
  <c r="J297" i="18"/>
  <c r="J386" i="18" s="1"/>
  <c r="AK297" i="18"/>
  <c r="AK386" i="18" s="1"/>
  <c r="AC297" i="18"/>
  <c r="AC386" i="18" s="1"/>
  <c r="S297" i="18"/>
  <c r="S386" i="18" s="1"/>
  <c r="I297" i="18"/>
  <c r="I386" i="18" s="1"/>
  <c r="AH297" i="18"/>
  <c r="AH386" i="18" s="1"/>
  <c r="X297" i="18"/>
  <c r="X386" i="18" s="1"/>
  <c r="N297" i="18"/>
  <c r="N386" i="18" s="1"/>
  <c r="F297" i="18"/>
  <c r="F386" i="18" s="1"/>
  <c r="M297" i="18"/>
  <c r="M386" i="18" s="1"/>
  <c r="X298" i="18"/>
  <c r="X387" i="18" s="1"/>
  <c r="W297" i="18"/>
  <c r="W386" i="18" s="1"/>
  <c r="E297" i="18"/>
  <c r="E386" i="18" s="1"/>
  <c r="AH298" i="18"/>
  <c r="AH387" i="18" s="1"/>
  <c r="AG297" i="18"/>
  <c r="AG386" i="18" s="1"/>
  <c r="AG298" i="18"/>
  <c r="AG387" i="18" s="1"/>
  <c r="M298" i="18"/>
  <c r="M387" i="18" s="1"/>
  <c r="AF298" i="18"/>
  <c r="AF387" i="18" s="1"/>
  <c r="L298" i="18"/>
  <c r="L387" i="18" s="1"/>
  <c r="U298" i="18"/>
  <c r="U387" i="18" s="1"/>
  <c r="T298" i="18"/>
  <c r="T387" i="18" s="1"/>
  <c r="Q298" i="18"/>
  <c r="Q387" i="18" s="1"/>
  <c r="N298" i="18"/>
  <c r="N387" i="18" s="1"/>
  <c r="W298" i="18"/>
  <c r="W387" i="18" s="1"/>
  <c r="E298" i="18"/>
  <c r="E387" i="18" s="1"/>
  <c r="V298" i="18"/>
  <c r="V387" i="18" s="1"/>
  <c r="AL298" i="18"/>
  <c r="AL387" i="18" s="1"/>
  <c r="AI298" i="18"/>
  <c r="AI387" i="18" s="1"/>
  <c r="F298" i="18"/>
  <c r="F387" i="18" s="1"/>
  <c r="AK298" i="18"/>
  <c r="AK387" i="18" s="1"/>
  <c r="S298" i="18"/>
  <c r="S387" i="18" s="1"/>
  <c r="AJ298" i="18"/>
  <c r="AJ387" i="18" s="1"/>
  <c r="R298" i="18"/>
  <c r="R387" i="18" s="1"/>
  <c r="AE298" i="18"/>
  <c r="AE387" i="18" s="1"/>
  <c r="Y298" i="18"/>
  <c r="Y387" i="18" s="1"/>
  <c r="AC298" i="18"/>
  <c r="AC387" i="18" s="1"/>
  <c r="I298" i="18"/>
  <c r="I387" i="18" s="1"/>
  <c r="Z298" i="18"/>
  <c r="Z387" i="18" s="1"/>
  <c r="H298" i="18"/>
  <c r="H387" i="18" s="1"/>
  <c r="K298" i="18"/>
  <c r="K387" i="18" s="1"/>
  <c r="J298" i="18"/>
  <c r="J387" i="18" s="1"/>
  <c r="G298" i="18"/>
  <c r="G387" i="18" s="1"/>
  <c r="AD298" i="18"/>
  <c r="AD387" i="18" s="1"/>
  <c r="AH303" i="18"/>
  <c r="AH392" i="18" s="1"/>
  <c r="D216" i="18"/>
  <c r="D113" i="18"/>
  <c r="D375" i="18"/>
  <c r="D464" i="18" s="1"/>
  <c r="AL315" i="18"/>
  <c r="AL404" i="18" s="1"/>
  <c r="AH315" i="18"/>
  <c r="AH404" i="18" s="1"/>
  <c r="AD315" i="18"/>
  <c r="AD404" i="18" s="1"/>
  <c r="X315" i="18"/>
  <c r="X404" i="18" s="1"/>
  <c r="T315" i="18"/>
  <c r="T404" i="18" s="1"/>
  <c r="N315" i="18"/>
  <c r="N404" i="18" s="1"/>
  <c r="J315" i="18"/>
  <c r="J404" i="18" s="1"/>
  <c r="F315" i="18"/>
  <c r="F404" i="18" s="1"/>
  <c r="AK315" i="18"/>
  <c r="AK404" i="18" s="1"/>
  <c r="AG315" i="18"/>
  <c r="AG404" i="18" s="1"/>
  <c r="AC315" i="18"/>
  <c r="AC404" i="18" s="1"/>
  <c r="W315" i="18"/>
  <c r="W404" i="18" s="1"/>
  <c r="S315" i="18"/>
  <c r="S404" i="18" s="1"/>
  <c r="M315" i="18"/>
  <c r="M404" i="18" s="1"/>
  <c r="I315" i="18"/>
  <c r="I404" i="18" s="1"/>
  <c r="E315" i="18"/>
  <c r="E404" i="18" s="1"/>
  <c r="AF315" i="18"/>
  <c r="AF404" i="18" s="1"/>
  <c r="V315" i="18"/>
  <c r="V404" i="18" s="1"/>
  <c r="L315" i="18"/>
  <c r="L404" i="18" s="1"/>
  <c r="D315" i="18"/>
  <c r="D404" i="18" s="1"/>
  <c r="AE315" i="18"/>
  <c r="AE404" i="18" s="1"/>
  <c r="U315" i="18"/>
  <c r="U404" i="18" s="1"/>
  <c r="K315" i="18"/>
  <c r="K404" i="18" s="1"/>
  <c r="AJ315" i="18"/>
  <c r="AJ404" i="18" s="1"/>
  <c r="Z315" i="18"/>
  <c r="Z404" i="18" s="1"/>
  <c r="R315" i="18"/>
  <c r="R404" i="18" s="1"/>
  <c r="H315" i="18"/>
  <c r="H404" i="18" s="1"/>
  <c r="AI315" i="18"/>
  <c r="AI404" i="18" s="1"/>
  <c r="G315" i="18"/>
  <c r="G404" i="18" s="1"/>
  <c r="Y315" i="18"/>
  <c r="Y404" i="18" s="1"/>
  <c r="Q315" i="18"/>
  <c r="Q404" i="18" s="1"/>
  <c r="R313" i="18"/>
  <c r="R402" i="18" s="1"/>
  <c r="R299" i="18"/>
  <c r="R388" i="18" s="1"/>
  <c r="T299" i="18"/>
  <c r="T388" i="18" s="1"/>
  <c r="T301" i="18"/>
  <c r="T390" i="18" s="1"/>
  <c r="T313" i="18"/>
  <c r="T402" i="18" s="1"/>
  <c r="AC299" i="18"/>
  <c r="AC388" i="18" s="1"/>
  <c r="AC303" i="18"/>
  <c r="AC392" i="18" s="1"/>
  <c r="U301" i="18"/>
  <c r="U390" i="18" s="1"/>
  <c r="U303" i="18"/>
  <c r="U392" i="18" s="1"/>
  <c r="AI303" i="18"/>
  <c r="AI392" i="18" s="1"/>
  <c r="Z303" i="18"/>
  <c r="Z392" i="18" s="1"/>
  <c r="N301" i="18"/>
  <c r="N390" i="18" s="1"/>
  <c r="AL302" i="18"/>
  <c r="AL391" i="18" s="1"/>
  <c r="N313" i="18"/>
  <c r="N402" i="18" s="1"/>
  <c r="Z301" i="18"/>
  <c r="Z390" i="18" s="1"/>
  <c r="X299" i="18"/>
  <c r="X388" i="18" s="1"/>
  <c r="X313" i="18"/>
  <c r="X402" i="18" s="1"/>
  <c r="W302" i="18"/>
  <c r="W391" i="18" s="1"/>
  <c r="W313" i="18"/>
  <c r="W402" i="18" s="1"/>
  <c r="AE299" i="18"/>
  <c r="AE388" i="18" s="1"/>
  <c r="AE302" i="18"/>
  <c r="AE391" i="18" s="1"/>
  <c r="AG313" i="18"/>
  <c r="AG402" i="18" s="1"/>
  <c r="AG303" i="18"/>
  <c r="AG392" i="18" s="1"/>
  <c r="V314" i="18"/>
  <c r="V403" i="18" s="1"/>
  <c r="V313" i="18"/>
  <c r="V402" i="18" s="1"/>
  <c r="S302" i="18"/>
  <c r="S391" i="18" s="1"/>
  <c r="Y302" i="18"/>
  <c r="Y391" i="18" s="1"/>
  <c r="AK301" i="18"/>
  <c r="AK390" i="18" s="1"/>
  <c r="AK314" i="18"/>
  <c r="AK403" i="18" s="1"/>
  <c r="AH299" i="18"/>
  <c r="AH388" i="18" s="1"/>
  <c r="AH314" i="18"/>
  <c r="AH403" i="18" s="1"/>
  <c r="AJ313" i="18"/>
  <c r="AJ402" i="18" s="1"/>
  <c r="Q299" i="18"/>
  <c r="Q388" i="18" s="1"/>
  <c r="AJ305" i="18"/>
  <c r="AJ394" i="18" s="1"/>
  <c r="AF305" i="18"/>
  <c r="AF394" i="18" s="1"/>
  <c r="Z305" i="18"/>
  <c r="Z394" i="18" s="1"/>
  <c r="V305" i="18"/>
  <c r="V394" i="18" s="1"/>
  <c r="R305" i="18"/>
  <c r="R394" i="18" s="1"/>
  <c r="L305" i="18"/>
  <c r="L394" i="18" s="1"/>
  <c r="H305" i="18"/>
  <c r="H394" i="18" s="1"/>
  <c r="D305" i="18"/>
  <c r="D394" i="18" s="1"/>
  <c r="AI305" i="18"/>
  <c r="AI394" i="18" s="1"/>
  <c r="AE305" i="18"/>
  <c r="AE394" i="18" s="1"/>
  <c r="Y305" i="18"/>
  <c r="Y394" i="18" s="1"/>
  <c r="U305" i="18"/>
  <c r="U394" i="18" s="1"/>
  <c r="Q305" i="18"/>
  <c r="Q394" i="18" s="1"/>
  <c r="K305" i="18"/>
  <c r="K394" i="18" s="1"/>
  <c r="G305" i="18"/>
  <c r="G394" i="18" s="1"/>
  <c r="AL305" i="18"/>
  <c r="AL394" i="18" s="1"/>
  <c r="AD305" i="18"/>
  <c r="AD394" i="18" s="1"/>
  <c r="T305" i="18"/>
  <c r="T394" i="18" s="1"/>
  <c r="J305" i="18"/>
  <c r="J394" i="18" s="1"/>
  <c r="AK305" i="18"/>
  <c r="AK394" i="18" s="1"/>
  <c r="AC305" i="18"/>
  <c r="AC394" i="18" s="1"/>
  <c r="S305" i="18"/>
  <c r="S394" i="18" s="1"/>
  <c r="I305" i="18"/>
  <c r="I394" i="18" s="1"/>
  <c r="AH305" i="18"/>
  <c r="AH394" i="18" s="1"/>
  <c r="X305" i="18"/>
  <c r="X394" i="18" s="1"/>
  <c r="N305" i="18"/>
  <c r="N394" i="18" s="1"/>
  <c r="F305" i="18"/>
  <c r="F394" i="18" s="1"/>
  <c r="W305" i="18"/>
  <c r="W394" i="18" s="1"/>
  <c r="AG305" i="18"/>
  <c r="AG394" i="18" s="1"/>
  <c r="M305" i="18"/>
  <c r="M394" i="18" s="1"/>
  <c r="E305" i="18"/>
  <c r="E394" i="18" s="1"/>
  <c r="D376" i="18"/>
  <c r="D465" i="18" s="1"/>
  <c r="U313" i="18"/>
  <c r="U402" i="18" s="1"/>
  <c r="AI299" i="18"/>
  <c r="AI388" i="18" s="1"/>
  <c r="Z302" i="18"/>
  <c r="Z391" i="18" s="1"/>
  <c r="AL314" i="18"/>
  <c r="AL403" i="18" s="1"/>
  <c r="W314" i="18"/>
  <c r="W403" i="18" s="1"/>
  <c r="W300" i="18"/>
  <c r="W389" i="18" s="1"/>
  <c r="AG314" i="18"/>
  <c r="AG403" i="18" s="1"/>
  <c r="V300" i="18"/>
  <c r="V389" i="18" s="1"/>
  <c r="V299" i="18"/>
  <c r="V388" i="18" s="1"/>
  <c r="AF302" i="18"/>
  <c r="AF391" i="18" s="1"/>
  <c r="AF300" i="18"/>
  <c r="AF389" i="18" s="1"/>
  <c r="AD302" i="18"/>
  <c r="AD391" i="18" s="1"/>
  <c r="AD300" i="18"/>
  <c r="AD389" i="18" s="1"/>
  <c r="Y314" i="18"/>
  <c r="Y403" i="18" s="1"/>
  <c r="AH301" i="18"/>
  <c r="AH390" i="18" s="1"/>
  <c r="AJ300" i="18"/>
  <c r="AJ389" i="18" s="1"/>
  <c r="D226" i="18"/>
  <c r="D123" i="18"/>
  <c r="AI313" i="18"/>
  <c r="AI402" i="18" s="1"/>
  <c r="V302" i="18"/>
  <c r="V391" i="18" s="1"/>
  <c r="R302" i="18"/>
  <c r="R391" i="18" s="1"/>
  <c r="AC301" i="18"/>
  <c r="AC390" i="18" s="1"/>
  <c r="U314" i="18"/>
  <c r="U403" i="18" s="1"/>
  <c r="AL299" i="18"/>
  <c r="AL388" i="18" s="1"/>
  <c r="Z314" i="18"/>
  <c r="Z403" i="18" s="1"/>
  <c r="AL303" i="18"/>
  <c r="AL392" i="18" s="1"/>
  <c r="X302" i="18"/>
  <c r="X391" i="18" s="1"/>
  <c r="X300" i="18"/>
  <c r="X389" i="18" s="1"/>
  <c r="AE313" i="18"/>
  <c r="AE402" i="18" s="1"/>
  <c r="V301" i="18"/>
  <c r="V390" i="18" s="1"/>
  <c r="AD303" i="18"/>
  <c r="AD392" i="18" s="1"/>
  <c r="Y300" i="18"/>
  <c r="Y389" i="18" s="1"/>
  <c r="Y299" i="18"/>
  <c r="Y388" i="18" s="1"/>
  <c r="AK302" i="18"/>
  <c r="AK391" i="18" s="1"/>
  <c r="AH302" i="18"/>
  <c r="AH391" i="18" s="1"/>
  <c r="AJ302" i="18"/>
  <c r="AJ391" i="18" s="1"/>
  <c r="AJ299" i="18"/>
  <c r="AJ388" i="18" s="1"/>
  <c r="Q302" i="18"/>
  <c r="Q391" i="18" s="1"/>
  <c r="Q313" i="18"/>
  <c r="Q402" i="18" s="1"/>
  <c r="H197" i="17"/>
  <c r="I197" i="17"/>
  <c r="G197" i="17"/>
  <c r="J197" i="17"/>
  <c r="F197" i="17"/>
  <c r="L197" i="17"/>
  <c r="N197" i="17"/>
  <c r="M197" i="17"/>
  <c r="K197" i="17"/>
  <c r="E197" i="17"/>
  <c r="AE208" i="17"/>
  <c r="AE195" i="17"/>
  <c r="AE286" i="17" s="1"/>
  <c r="AE210" i="17"/>
  <c r="AE206" i="17"/>
  <c r="AE197" i="17"/>
  <c r="AE207" i="17"/>
  <c r="AE298" i="17" s="1"/>
  <c r="AE194" i="17"/>
  <c r="AE193" i="17"/>
  <c r="AE284" i="17" s="1"/>
  <c r="AE192" i="17"/>
  <c r="AE191" i="17"/>
  <c r="AE196" i="17"/>
  <c r="AE209" i="17"/>
  <c r="V209" i="17"/>
  <c r="V196" i="17"/>
  <c r="V286" i="17" s="1"/>
  <c r="V191" i="17"/>
  <c r="V192" i="17"/>
  <c r="V283" i="17" s="1"/>
  <c r="V193" i="17"/>
  <c r="V194" i="17"/>
  <c r="V285" i="17" s="1"/>
  <c r="V207" i="17"/>
  <c r="V197" i="17"/>
  <c r="V206" i="17"/>
  <c r="V297" i="17" s="1"/>
  <c r="V210" i="17"/>
  <c r="V195" i="17"/>
  <c r="V208" i="17"/>
  <c r="AL210" i="17"/>
  <c r="AL206" i="17"/>
  <c r="AL197" i="17"/>
  <c r="AL195" i="17"/>
  <c r="AL208" i="17"/>
  <c r="AL191" i="17"/>
  <c r="AL192" i="17"/>
  <c r="AL193" i="17"/>
  <c r="AL284" i="17" s="1"/>
  <c r="AL194" i="17"/>
  <c r="AL285" i="17" s="1"/>
  <c r="AL207" i="17"/>
  <c r="AL298" i="17" s="1"/>
  <c r="AL196" i="17"/>
  <c r="AL209" i="17"/>
  <c r="Y209" i="17"/>
  <c r="Y196" i="17"/>
  <c r="Y286" i="17" s="1"/>
  <c r="Y207" i="17"/>
  <c r="Y194" i="17"/>
  <c r="Y193" i="17"/>
  <c r="Y192" i="17"/>
  <c r="Y283" i="17" s="1"/>
  <c r="Y191" i="17"/>
  <c r="Y206" i="17"/>
  <c r="Y297" i="17" s="1"/>
  <c r="Y210" i="17"/>
  <c r="Y197" i="17"/>
  <c r="Y208" i="17"/>
  <c r="Y195" i="17"/>
  <c r="AF208" i="17"/>
  <c r="AF197" i="17"/>
  <c r="AF210" i="17"/>
  <c r="AF195" i="17"/>
  <c r="AF206" i="17"/>
  <c r="AF196" i="17"/>
  <c r="AF286" i="17" s="1"/>
  <c r="AF209" i="17"/>
  <c r="AF191" i="17"/>
  <c r="AF192" i="17"/>
  <c r="AF193" i="17"/>
  <c r="AF284" i="17" s="1"/>
  <c r="AF194" i="17"/>
  <c r="AF207" i="17"/>
  <c r="AF298" i="17" s="1"/>
  <c r="R191" i="17"/>
  <c r="R192" i="17"/>
  <c r="R283" i="17" s="1"/>
  <c r="R193" i="17"/>
  <c r="R194" i="17"/>
  <c r="R285" i="17" s="1"/>
  <c r="R207" i="17"/>
  <c r="R196" i="17"/>
  <c r="R286" i="17" s="1"/>
  <c r="R209" i="17"/>
  <c r="R197" i="17"/>
  <c r="R206" i="17"/>
  <c r="R297" i="17" s="1"/>
  <c r="R210" i="17"/>
  <c r="R195" i="17"/>
  <c r="R208" i="17"/>
  <c r="AK210" i="17"/>
  <c r="AK206" i="17"/>
  <c r="AK297" i="17" s="1"/>
  <c r="AK197" i="17"/>
  <c r="AK208" i="17"/>
  <c r="AK195" i="17"/>
  <c r="AK209" i="17"/>
  <c r="AK299" i="17" s="1"/>
  <c r="AK196" i="17"/>
  <c r="AK207" i="17"/>
  <c r="AK298" i="17" s="1"/>
  <c r="AK194" i="17"/>
  <c r="AK285" i="17" s="1"/>
  <c r="AK193" i="17"/>
  <c r="AK284" i="17" s="1"/>
  <c r="AK192" i="17"/>
  <c r="AK191" i="17"/>
  <c r="AI208" i="17"/>
  <c r="AI195" i="17"/>
  <c r="AI210" i="17"/>
  <c r="AI206" i="17"/>
  <c r="AI197" i="17"/>
  <c r="AI209" i="17"/>
  <c r="AI299" i="17" s="1"/>
  <c r="AI196" i="17"/>
  <c r="AI207" i="17"/>
  <c r="AI298" i="17" s="1"/>
  <c r="AI194" i="17"/>
  <c r="AI193" i="17"/>
  <c r="AI284" i="17" s="1"/>
  <c r="AI192" i="17"/>
  <c r="AI191" i="17"/>
  <c r="X207" i="17"/>
  <c r="X196" i="17"/>
  <c r="X209" i="17"/>
  <c r="X193" i="17"/>
  <c r="X284" i="17" s="1"/>
  <c r="X191" i="17"/>
  <c r="X192" i="17"/>
  <c r="X283" i="17" s="1"/>
  <c r="X194" i="17"/>
  <c r="X195" i="17"/>
  <c r="X208" i="17"/>
  <c r="X197" i="17"/>
  <c r="X206" i="17"/>
  <c r="X210" i="17"/>
  <c r="AD210" i="17"/>
  <c r="AD206" i="17"/>
  <c r="AD197" i="17"/>
  <c r="AD195" i="17"/>
  <c r="AD208" i="17"/>
  <c r="AD191" i="17"/>
  <c r="AD192" i="17"/>
  <c r="AD193" i="17"/>
  <c r="AD284" i="17" s="1"/>
  <c r="AD194" i="17"/>
  <c r="AD207" i="17"/>
  <c r="AD298" i="17" s="1"/>
  <c r="AD196" i="17"/>
  <c r="AD209" i="17"/>
  <c r="H210" i="17"/>
  <c r="I210" i="17"/>
  <c r="G210" i="17"/>
  <c r="J210" i="17"/>
  <c r="F210" i="17"/>
  <c r="L210" i="17"/>
  <c r="N210" i="17"/>
  <c r="M210" i="17"/>
  <c r="K210" i="17"/>
  <c r="E210" i="17"/>
  <c r="W207" i="17"/>
  <c r="W194" i="17"/>
  <c r="W193" i="17"/>
  <c r="W192" i="17"/>
  <c r="W283" i="17" s="1"/>
  <c r="W191" i="17"/>
  <c r="W209" i="17"/>
  <c r="W196" i="17"/>
  <c r="W206" i="17"/>
  <c r="W297" i="17" s="1"/>
  <c r="W210" i="17"/>
  <c r="W197" i="17"/>
  <c r="W208" i="17"/>
  <c r="W195" i="17"/>
  <c r="W286" i="17" s="1"/>
  <c r="Q209" i="17"/>
  <c r="Q196" i="17"/>
  <c r="Q207" i="17"/>
  <c r="Q298" i="17" s="1"/>
  <c r="Q194" i="17"/>
  <c r="Q285" i="17" s="1"/>
  <c r="Q193" i="17"/>
  <c r="Q192" i="17"/>
  <c r="Q283" i="17" s="1"/>
  <c r="Q191" i="17"/>
  <c r="Q206" i="17"/>
  <c r="Q297" i="17" s="1"/>
  <c r="Q208" i="17"/>
  <c r="Q195" i="17"/>
  <c r="T191" i="17"/>
  <c r="T192" i="17"/>
  <c r="T283" i="17" s="1"/>
  <c r="T193" i="17"/>
  <c r="T194" i="17"/>
  <c r="T207" i="17"/>
  <c r="T196" i="17"/>
  <c r="T286" i="17" s="1"/>
  <c r="T209" i="17"/>
  <c r="T195" i="17"/>
  <c r="T208" i="17"/>
  <c r="T197" i="17"/>
  <c r="T206" i="17"/>
  <c r="T210" i="17"/>
  <c r="AG210" i="17"/>
  <c r="AG206" i="17"/>
  <c r="AG297" i="17" s="1"/>
  <c r="AG197" i="17"/>
  <c r="AG208" i="17"/>
  <c r="AG195" i="17"/>
  <c r="AG192" i="17"/>
  <c r="AG283" i="17" s="1"/>
  <c r="AG209" i="17"/>
  <c r="AG196" i="17"/>
  <c r="AG207" i="17"/>
  <c r="AG194" i="17"/>
  <c r="AG285" i="17" s="1"/>
  <c r="AG193" i="17"/>
  <c r="AG191" i="17"/>
  <c r="U209" i="17"/>
  <c r="U196" i="17"/>
  <c r="U207" i="17"/>
  <c r="U194" i="17"/>
  <c r="U285" i="17" s="1"/>
  <c r="U193" i="17"/>
  <c r="U192" i="17"/>
  <c r="U283" i="17" s="1"/>
  <c r="U191" i="17"/>
  <c r="U208" i="17"/>
  <c r="U195" i="17"/>
  <c r="U197" i="17"/>
  <c r="U206" i="17"/>
  <c r="U297" i="17" s="1"/>
  <c r="U210" i="17"/>
  <c r="S207" i="17"/>
  <c r="S194" i="17"/>
  <c r="S285" i="17" s="1"/>
  <c r="S193" i="17"/>
  <c r="S192" i="17"/>
  <c r="S283" i="17" s="1"/>
  <c r="S191" i="17"/>
  <c r="S209" i="17"/>
  <c r="S196" i="17"/>
  <c r="S210" i="17"/>
  <c r="S197" i="17"/>
  <c r="S208" i="17"/>
  <c r="S299" i="17" s="1"/>
  <c r="S195" i="17"/>
  <c r="S206" i="17"/>
  <c r="S297" i="17" s="1"/>
  <c r="AH195" i="17"/>
  <c r="AH208" i="17"/>
  <c r="AH299" i="17" s="1"/>
  <c r="AH197" i="17"/>
  <c r="AH210" i="17"/>
  <c r="AH206" i="17"/>
  <c r="AH191" i="17"/>
  <c r="AH192" i="17"/>
  <c r="AH193" i="17"/>
  <c r="AH284" i="17" s="1"/>
  <c r="AH194" i="17"/>
  <c r="AH285" i="17" s="1"/>
  <c r="AH207" i="17"/>
  <c r="AH298" i="17" s="1"/>
  <c r="AH196" i="17"/>
  <c r="AH209" i="17"/>
  <c r="AJ206" i="17"/>
  <c r="AJ195" i="17"/>
  <c r="AJ286" i="17" s="1"/>
  <c r="AJ208" i="17"/>
  <c r="AJ197" i="17"/>
  <c r="AJ210" i="17"/>
  <c r="AJ196" i="17"/>
  <c r="AJ209" i="17"/>
  <c r="AJ191" i="17"/>
  <c r="AJ192" i="17"/>
  <c r="AJ193" i="17"/>
  <c r="AJ284" i="17" s="1"/>
  <c r="AJ194" i="17"/>
  <c r="AJ207" i="17"/>
  <c r="AJ298" i="17" s="1"/>
  <c r="Z191" i="17"/>
  <c r="Z192" i="17"/>
  <c r="Z283" i="17" s="1"/>
  <c r="Z193" i="17"/>
  <c r="Z194" i="17"/>
  <c r="Z285" i="17" s="1"/>
  <c r="Z207" i="17"/>
  <c r="Z196" i="17"/>
  <c r="Z286" i="17" s="1"/>
  <c r="Z209" i="17"/>
  <c r="Z197" i="17"/>
  <c r="Z206" i="17"/>
  <c r="Z297" i="17" s="1"/>
  <c r="Z210" i="17"/>
  <c r="Z195" i="17"/>
  <c r="Z208" i="17"/>
  <c r="AC206" i="17"/>
  <c r="AC208" i="17"/>
  <c r="AC299" i="17" s="1"/>
  <c r="AC195" i="17"/>
  <c r="AC209" i="17"/>
  <c r="AC196" i="17"/>
  <c r="AC207" i="17"/>
  <c r="AC298" i="17" s="1"/>
  <c r="AC194" i="17"/>
  <c r="AC285" i="17" s="1"/>
  <c r="AC193" i="17"/>
  <c r="AC284" i="17" s="1"/>
  <c r="AC192" i="17"/>
  <c r="AC191" i="17"/>
  <c r="D197" i="17"/>
  <c r="P93" i="17"/>
  <c r="D94" i="17"/>
  <c r="G281" i="17"/>
  <c r="G370" i="17" s="1"/>
  <c r="G282" i="17"/>
  <c r="M282" i="17"/>
  <c r="M281" i="17"/>
  <c r="M370" i="17" s="1"/>
  <c r="K282" i="17"/>
  <c r="K281" i="17"/>
  <c r="K370" i="17" s="1"/>
  <c r="AK286" i="17"/>
  <c r="AG286" i="17"/>
  <c r="AC286" i="17"/>
  <c r="S286" i="17"/>
  <c r="M286" i="17"/>
  <c r="I286" i="17"/>
  <c r="E286" i="17"/>
  <c r="X286" i="17"/>
  <c r="K286" i="17"/>
  <c r="F286" i="17"/>
  <c r="AI286" i="17"/>
  <c r="AD286" i="17"/>
  <c r="Q286" i="17"/>
  <c r="J286" i="17"/>
  <c r="D286" i="17"/>
  <c r="D375" i="17" s="1"/>
  <c r="AH286" i="17"/>
  <c r="U286" i="17"/>
  <c r="N286" i="17"/>
  <c r="H286" i="17"/>
  <c r="G286" i="17"/>
  <c r="AL286" i="17"/>
  <c r="L286" i="17"/>
  <c r="G283" i="17"/>
  <c r="F281" i="17"/>
  <c r="F370" i="17" s="1"/>
  <c r="F282" i="17"/>
  <c r="L281" i="17"/>
  <c r="L370" i="17" s="1"/>
  <c r="L282" i="17"/>
  <c r="N282" i="17"/>
  <c r="N281" i="17"/>
  <c r="N370" i="17" s="1"/>
  <c r="M297" i="17"/>
  <c r="K297" i="17"/>
  <c r="E297" i="17"/>
  <c r="AJ299" i="17"/>
  <c r="AF299" i="17"/>
  <c r="Z299" i="17"/>
  <c r="V299" i="17"/>
  <c r="R299" i="17"/>
  <c r="L299" i="17"/>
  <c r="H299" i="17"/>
  <c r="D299" i="17"/>
  <c r="D388" i="17" s="1"/>
  <c r="AE299" i="17"/>
  <c r="Y299" i="17"/>
  <c r="U299" i="17"/>
  <c r="Q299" i="17"/>
  <c r="K299" i="17"/>
  <c r="G299" i="17"/>
  <c r="AL299" i="17"/>
  <c r="AD299" i="17"/>
  <c r="X299" i="17"/>
  <c r="T299" i="17"/>
  <c r="N299" i="17"/>
  <c r="J299" i="17"/>
  <c r="F299" i="17"/>
  <c r="AG299" i="17"/>
  <c r="M299" i="17"/>
  <c r="I299" i="17"/>
  <c r="W299" i="17"/>
  <c r="E299" i="17"/>
  <c r="D210" i="17"/>
  <c r="P106" i="17"/>
  <c r="D107" i="17"/>
  <c r="I282" i="17"/>
  <c r="I281" i="17"/>
  <c r="I370" i="17" s="1"/>
  <c r="D359" i="17"/>
  <c r="D448" i="17" s="1"/>
  <c r="E281" i="17"/>
  <c r="E370" i="17" s="1"/>
  <c r="E282" i="17"/>
  <c r="D270" i="17"/>
  <c r="P166" i="17"/>
  <c r="AB166" i="17" s="1"/>
  <c r="H282" i="17"/>
  <c r="H281" i="17"/>
  <c r="H370" i="17" s="1"/>
  <c r="I283" i="17"/>
  <c r="J282" i="17"/>
  <c r="J281" i="17"/>
  <c r="J370" i="17" s="1"/>
  <c r="F284" i="17"/>
  <c r="L284" i="17"/>
  <c r="N284" i="17"/>
  <c r="M20" i="14"/>
  <c r="H20" i="14"/>
  <c r="H63" i="14" s="1"/>
  <c r="Y20" i="14"/>
  <c r="T20" i="14"/>
  <c r="J81" i="13"/>
  <c r="F81" i="13"/>
  <c r="N77" i="13"/>
  <c r="J77" i="13"/>
  <c r="L20" i="14"/>
  <c r="F20" i="14"/>
  <c r="X20" i="14"/>
  <c r="S20" i="14"/>
  <c r="L78" i="13"/>
  <c r="H78" i="13"/>
  <c r="E20" i="14"/>
  <c r="H21" i="14"/>
  <c r="H64" i="14" s="1"/>
  <c r="J20" i="14"/>
  <c r="R20" i="14"/>
  <c r="W20" i="14"/>
  <c r="AA18" i="14"/>
  <c r="E79" i="13"/>
  <c r="M80" i="13"/>
  <c r="I80" i="13"/>
  <c r="F79" i="13"/>
  <c r="K78" i="13"/>
  <c r="E19" i="14"/>
  <c r="E62" i="14" s="1"/>
  <c r="N20" i="14"/>
  <c r="I20" i="14"/>
  <c r="K19" i="14"/>
  <c r="L18" i="14"/>
  <c r="L61" i="14" s="1"/>
  <c r="AA20" i="14"/>
  <c r="U20" i="14"/>
  <c r="Y19" i="14"/>
  <c r="K21" i="14"/>
  <c r="U21" i="14"/>
  <c r="Y21" i="14"/>
  <c r="F21" i="14"/>
  <c r="J21" i="14"/>
  <c r="J64" i="14" s="1"/>
  <c r="N21" i="14"/>
  <c r="N64" i="14" s="1"/>
  <c r="E21" i="14"/>
  <c r="V21" i="14"/>
  <c r="Z21" i="14"/>
  <c r="G21" i="14"/>
  <c r="M21" i="14"/>
  <c r="AA21" i="14"/>
  <c r="S21" i="14"/>
  <c r="F18" i="14"/>
  <c r="F61" i="14" s="1"/>
  <c r="T18" i="14"/>
  <c r="X18" i="14"/>
  <c r="R18" i="14"/>
  <c r="I18" i="14"/>
  <c r="M18" i="14"/>
  <c r="U18" i="14"/>
  <c r="Y18" i="14"/>
  <c r="J18" i="14"/>
  <c r="J61" i="14" s="1"/>
  <c r="N18" i="14"/>
  <c r="J22" i="14"/>
  <c r="E22" i="14"/>
  <c r="T22" i="14"/>
  <c r="X22" i="14"/>
  <c r="I22" i="14"/>
  <c r="M22" i="14"/>
  <c r="U22" i="14"/>
  <c r="Y22" i="14"/>
  <c r="F22" i="14"/>
  <c r="N22" i="14"/>
  <c r="E18" i="14"/>
  <c r="K22" i="14"/>
  <c r="L21" i="14"/>
  <c r="K18" i="14"/>
  <c r="K61" i="14" s="1"/>
  <c r="R21" i="14"/>
  <c r="W22" i="14"/>
  <c r="X21" i="14"/>
  <c r="Z18" i="14"/>
  <c r="H22" i="14"/>
  <c r="H65" i="14" s="1"/>
  <c r="I21" i="14"/>
  <c r="H18" i="14"/>
  <c r="V22" i="14"/>
  <c r="W21" i="14"/>
  <c r="W18" i="14"/>
  <c r="I19" i="14"/>
  <c r="X19" i="14"/>
  <c r="K20" i="14"/>
  <c r="K63" i="14" s="1"/>
  <c r="G20" i="14"/>
  <c r="L19" i="14"/>
  <c r="H19" i="14"/>
  <c r="R19" i="14"/>
  <c r="Z20" i="14"/>
  <c r="AA19" i="14"/>
  <c r="W19" i="14"/>
  <c r="S19" i="14"/>
  <c r="M19" i="14"/>
  <c r="D266" i="14"/>
  <c r="D356" i="14" s="1"/>
  <c r="D445" i="14" s="1"/>
  <c r="D265" i="14"/>
  <c r="D264" i="14"/>
  <c r="D206" i="14"/>
  <c r="D194" i="14"/>
  <c r="D193" i="14"/>
  <c r="D192" i="14"/>
  <c r="AL190" i="14"/>
  <c r="AK190" i="14"/>
  <c r="AJ190" i="14"/>
  <c r="AI190" i="14"/>
  <c r="AH190" i="14"/>
  <c r="AG190" i="14"/>
  <c r="AF190" i="14"/>
  <c r="AE190" i="14"/>
  <c r="AD190" i="14"/>
  <c r="AC190" i="14"/>
  <c r="Z190" i="14"/>
  <c r="Y190" i="14"/>
  <c r="X190" i="14"/>
  <c r="W190" i="14"/>
  <c r="V190" i="14"/>
  <c r="U190" i="14"/>
  <c r="T190" i="14"/>
  <c r="S190" i="14"/>
  <c r="R190" i="14"/>
  <c r="Q190" i="14"/>
  <c r="N190" i="14"/>
  <c r="M190" i="14"/>
  <c r="L190" i="14"/>
  <c r="K190" i="14"/>
  <c r="J190" i="14"/>
  <c r="I190" i="14"/>
  <c r="H190" i="14"/>
  <c r="G190" i="14"/>
  <c r="F190" i="14"/>
  <c r="E190" i="14"/>
  <c r="D190" i="14"/>
  <c r="D280" i="14" s="1"/>
  <c r="D369" i="14" s="1"/>
  <c r="AB189" i="14"/>
  <c r="AB279" i="14" s="1"/>
  <c r="AB368" i="14" s="1"/>
  <c r="P189" i="14"/>
  <c r="P279" i="14" s="1"/>
  <c r="P368" i="14" s="1"/>
  <c r="D189" i="14"/>
  <c r="D279" i="14" s="1"/>
  <c r="D368" i="14" s="1"/>
  <c r="F181" i="14"/>
  <c r="R176" i="14"/>
  <c r="R178" i="14" s="1"/>
  <c r="R179" i="14" s="1"/>
  <c r="D167" i="14"/>
  <c r="C167" i="14"/>
  <c r="C166" i="14"/>
  <c r="C165" i="14"/>
  <c r="C164" i="14"/>
  <c r="D163" i="14"/>
  <c r="D164" i="14" s="1"/>
  <c r="C163" i="14"/>
  <c r="P162" i="14"/>
  <c r="AB162" i="14" s="1"/>
  <c r="C162" i="14"/>
  <c r="P161" i="14"/>
  <c r="AB161" i="14" s="1"/>
  <c r="C161" i="14"/>
  <c r="AB160" i="14"/>
  <c r="P160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D103" i="14"/>
  <c r="P102" i="14"/>
  <c r="AB102" i="14" s="1"/>
  <c r="D92" i="14"/>
  <c r="D93" i="14" s="1"/>
  <c r="D197" i="14" s="1"/>
  <c r="P91" i="14"/>
  <c r="AB91" i="14" s="1"/>
  <c r="D91" i="14"/>
  <c r="D195" i="14" s="1"/>
  <c r="P90" i="14"/>
  <c r="AB90" i="14" s="1"/>
  <c r="P89" i="14"/>
  <c r="AB89" i="14" s="1"/>
  <c r="P88" i="14"/>
  <c r="AB88" i="14" s="1"/>
  <c r="P86" i="14"/>
  <c r="AB86" i="14" s="1"/>
  <c r="D64" i="14"/>
  <c r="D63" i="14"/>
  <c r="D62" i="14"/>
  <c r="D61" i="14"/>
  <c r="D87" i="14" s="1"/>
  <c r="N65" i="14"/>
  <c r="M65" i="14"/>
  <c r="L65" i="14"/>
  <c r="K65" i="14"/>
  <c r="J65" i="14"/>
  <c r="I65" i="14"/>
  <c r="G65" i="14"/>
  <c r="F65" i="14"/>
  <c r="E65" i="14"/>
  <c r="M64" i="14"/>
  <c r="L64" i="14"/>
  <c r="K64" i="14"/>
  <c r="I64" i="14"/>
  <c r="G64" i="14"/>
  <c r="AE64" i="14" s="1"/>
  <c r="F64" i="14"/>
  <c r="E64" i="14"/>
  <c r="N63" i="14"/>
  <c r="M63" i="14"/>
  <c r="L63" i="14"/>
  <c r="J63" i="14"/>
  <c r="I63" i="14"/>
  <c r="G63" i="14"/>
  <c r="F63" i="14"/>
  <c r="E63" i="14"/>
  <c r="N62" i="14"/>
  <c r="M62" i="14"/>
  <c r="L62" i="14"/>
  <c r="K62" i="14"/>
  <c r="J62" i="14"/>
  <c r="I62" i="14"/>
  <c r="H62" i="14"/>
  <c r="G62" i="14"/>
  <c r="S62" i="14" s="1"/>
  <c r="F62" i="14"/>
  <c r="N61" i="14"/>
  <c r="M61" i="14"/>
  <c r="I61" i="14"/>
  <c r="H61" i="14"/>
  <c r="G61" i="14"/>
  <c r="E61" i="14"/>
  <c r="Q61" i="14" s="1"/>
  <c r="N17" i="14"/>
  <c r="N85" i="14" s="1"/>
  <c r="N189" i="14" s="1"/>
  <c r="N279" i="14" s="1"/>
  <c r="N368" i="14" s="1"/>
  <c r="M17" i="14"/>
  <c r="M85" i="14" s="1"/>
  <c r="M189" i="14" s="1"/>
  <c r="M279" i="14" s="1"/>
  <c r="M368" i="14" s="1"/>
  <c r="L17" i="14"/>
  <c r="L60" i="14" s="1"/>
  <c r="X60" i="14" s="1"/>
  <c r="K17" i="14"/>
  <c r="K85" i="14" s="1"/>
  <c r="K189" i="14" s="1"/>
  <c r="K279" i="14" s="1"/>
  <c r="K368" i="14" s="1"/>
  <c r="J17" i="14"/>
  <c r="J85" i="14" s="1"/>
  <c r="J189" i="14" s="1"/>
  <c r="J279" i="14" s="1"/>
  <c r="J368" i="14" s="1"/>
  <c r="I17" i="14"/>
  <c r="I85" i="14" s="1"/>
  <c r="I189" i="14" s="1"/>
  <c r="I279" i="14" s="1"/>
  <c r="I368" i="14" s="1"/>
  <c r="H17" i="14"/>
  <c r="H85" i="14" s="1"/>
  <c r="H189" i="14" s="1"/>
  <c r="H279" i="14" s="1"/>
  <c r="H368" i="14" s="1"/>
  <c r="G17" i="14"/>
  <c r="G60" i="14" s="1"/>
  <c r="S60" i="14" s="1"/>
  <c r="S85" i="14" s="1"/>
  <c r="S189" i="14" s="1"/>
  <c r="S279" i="14" s="1"/>
  <c r="S368" i="14" s="1"/>
  <c r="F17" i="14"/>
  <c r="F85" i="14" s="1"/>
  <c r="F189" i="14" s="1"/>
  <c r="F279" i="14" s="1"/>
  <c r="F368" i="14" s="1"/>
  <c r="E17" i="14"/>
  <c r="E85" i="14" s="1"/>
  <c r="E189" i="14" s="1"/>
  <c r="E279" i="14" s="1"/>
  <c r="E368" i="14" s="1"/>
  <c r="D17" i="14"/>
  <c r="D22" i="14"/>
  <c r="D21" i="14"/>
  <c r="D20" i="14"/>
  <c r="D19" i="14"/>
  <c r="D18" i="14"/>
  <c r="AA10" i="14"/>
  <c r="AA17" i="14" s="1"/>
  <c r="Z10" i="14"/>
  <c r="Z17" i="14" s="1"/>
  <c r="Y10" i="14"/>
  <c r="Y17" i="14" s="1"/>
  <c r="X10" i="14"/>
  <c r="X17" i="14" s="1"/>
  <c r="W10" i="14"/>
  <c r="W17" i="14" s="1"/>
  <c r="V10" i="14"/>
  <c r="V17" i="14" s="1"/>
  <c r="U10" i="14"/>
  <c r="U17" i="14" s="1"/>
  <c r="T10" i="14"/>
  <c r="T17" i="14" s="1"/>
  <c r="S10" i="14"/>
  <c r="S17" i="14" s="1"/>
  <c r="R10" i="14"/>
  <c r="R17" i="14" s="1"/>
  <c r="D9" i="14"/>
  <c r="D282" i="13"/>
  <c r="D281" i="13"/>
  <c r="D280" i="13"/>
  <c r="D222" i="13"/>
  <c r="D210" i="13"/>
  <c r="D209" i="13"/>
  <c r="D208" i="13"/>
  <c r="AL206" i="13"/>
  <c r="AK206" i="13"/>
  <c r="AJ206" i="13"/>
  <c r="AI206" i="13"/>
  <c r="AH206" i="13"/>
  <c r="AG206" i="13"/>
  <c r="AF206" i="13"/>
  <c r="AE206" i="13"/>
  <c r="AD206" i="13"/>
  <c r="AC206" i="13"/>
  <c r="Z206" i="13"/>
  <c r="Y206" i="13"/>
  <c r="X206" i="13"/>
  <c r="W206" i="13"/>
  <c r="V206" i="13"/>
  <c r="U206" i="13"/>
  <c r="T206" i="13"/>
  <c r="S206" i="13"/>
  <c r="R206" i="13"/>
  <c r="Q206" i="13"/>
  <c r="N206" i="13"/>
  <c r="M206" i="13"/>
  <c r="L206" i="13"/>
  <c r="K206" i="13"/>
  <c r="J206" i="13"/>
  <c r="I206" i="13"/>
  <c r="H206" i="13"/>
  <c r="G206" i="13"/>
  <c r="F206" i="13"/>
  <c r="E206" i="13"/>
  <c r="D206" i="13"/>
  <c r="D296" i="13" s="1"/>
  <c r="D385" i="13" s="1"/>
  <c r="C8" i="9" s="1"/>
  <c r="AB205" i="13"/>
  <c r="AB295" i="13" s="1"/>
  <c r="AB384" i="13" s="1"/>
  <c r="P205" i="13"/>
  <c r="P295" i="13" s="1"/>
  <c r="P384" i="13" s="1"/>
  <c r="D205" i="13"/>
  <c r="D295" i="13" s="1"/>
  <c r="D384" i="13" s="1"/>
  <c r="C7" i="9" s="1"/>
  <c r="F196" i="13"/>
  <c r="R192" i="13"/>
  <c r="R194" i="13" s="1"/>
  <c r="R195" i="13" s="1"/>
  <c r="AB183" i="13"/>
  <c r="P183" i="13"/>
  <c r="D183" i="13"/>
  <c r="D287" i="13" s="1"/>
  <c r="AB179" i="13"/>
  <c r="AB180" i="13" s="1"/>
  <c r="AB181" i="13" s="1"/>
  <c r="AB182" i="13" s="1"/>
  <c r="P179" i="13"/>
  <c r="P180" i="13" s="1"/>
  <c r="P181" i="13" s="1"/>
  <c r="P182" i="13" s="1"/>
  <c r="D179" i="13"/>
  <c r="D283" i="13" s="1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AB120" i="13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19" i="13"/>
  <c r="P119" i="13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D119" i="13"/>
  <c r="D223" i="13" s="1"/>
  <c r="P108" i="13"/>
  <c r="P109" i="13" s="1"/>
  <c r="P110" i="13" s="1"/>
  <c r="P111" i="13" s="1"/>
  <c r="P112" i="13" s="1"/>
  <c r="P113" i="13" s="1"/>
  <c r="P114" i="13" s="1"/>
  <c r="P115" i="13" s="1"/>
  <c r="P116" i="13" s="1"/>
  <c r="P117" i="13" s="1"/>
  <c r="AB107" i="13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P107" i="13"/>
  <c r="D107" i="13"/>
  <c r="D211" i="13" s="1"/>
  <c r="AB103" i="13"/>
  <c r="P103" i="13"/>
  <c r="D103" i="13"/>
  <c r="D207" i="13" s="1"/>
  <c r="D86" i="13"/>
  <c r="D80" i="13"/>
  <c r="D85" i="13" s="1"/>
  <c r="D79" i="13"/>
  <c r="D78" i="13"/>
  <c r="D84" i="13" s="1"/>
  <c r="D77" i="13"/>
  <c r="D83" i="13" s="1"/>
  <c r="M76" i="13"/>
  <c r="Y76" i="13" s="1"/>
  <c r="I76" i="13"/>
  <c r="U76" i="13" s="1"/>
  <c r="H76" i="13"/>
  <c r="T76" i="13" s="1"/>
  <c r="N81" i="13"/>
  <c r="M81" i="13"/>
  <c r="L81" i="13"/>
  <c r="K81" i="13"/>
  <c r="I81" i="13"/>
  <c r="H81" i="13"/>
  <c r="G81" i="13"/>
  <c r="E81" i="13"/>
  <c r="N80" i="13"/>
  <c r="L80" i="13"/>
  <c r="K80" i="13"/>
  <c r="J80" i="13"/>
  <c r="H80" i="13"/>
  <c r="G80" i="13"/>
  <c r="F80" i="13"/>
  <c r="E80" i="13"/>
  <c r="Z79" i="13"/>
  <c r="M79" i="13"/>
  <c r="L79" i="13"/>
  <c r="K79" i="13"/>
  <c r="J79" i="13"/>
  <c r="I79" i="13"/>
  <c r="H79" i="13"/>
  <c r="G79" i="13"/>
  <c r="N78" i="13"/>
  <c r="M78" i="13"/>
  <c r="J78" i="13"/>
  <c r="AH78" i="13" s="1"/>
  <c r="I78" i="13"/>
  <c r="G78" i="13"/>
  <c r="S78" i="13" s="1"/>
  <c r="F78" i="13"/>
  <c r="AD78" i="13" s="1"/>
  <c r="E78" i="13"/>
  <c r="M77" i="13"/>
  <c r="L77" i="13"/>
  <c r="K77" i="13"/>
  <c r="I77" i="13"/>
  <c r="H77" i="13"/>
  <c r="G77" i="13"/>
  <c r="F77" i="13"/>
  <c r="U33" i="13"/>
  <c r="N33" i="13"/>
  <c r="N76" i="13" s="1"/>
  <c r="Z76" i="13" s="1"/>
  <c r="M33" i="13"/>
  <c r="M101" i="13" s="1"/>
  <c r="M205" i="13" s="1"/>
  <c r="M295" i="13" s="1"/>
  <c r="M384" i="13" s="1"/>
  <c r="L7" i="9" s="1"/>
  <c r="X7" i="9" s="1"/>
  <c r="AJ7" i="9" s="1"/>
  <c r="L33" i="13"/>
  <c r="L101" i="13" s="1"/>
  <c r="L205" i="13" s="1"/>
  <c r="L295" i="13" s="1"/>
  <c r="L384" i="13" s="1"/>
  <c r="K7" i="9" s="1"/>
  <c r="W7" i="9" s="1"/>
  <c r="AI7" i="9" s="1"/>
  <c r="K33" i="13"/>
  <c r="K76" i="13" s="1"/>
  <c r="W76" i="13" s="1"/>
  <c r="J33" i="13"/>
  <c r="J76" i="13" s="1"/>
  <c r="V76" i="13" s="1"/>
  <c r="I33" i="13"/>
  <c r="I101" i="13" s="1"/>
  <c r="I205" i="13" s="1"/>
  <c r="I295" i="13" s="1"/>
  <c r="I384" i="13" s="1"/>
  <c r="H7" i="9" s="1"/>
  <c r="T7" i="9" s="1"/>
  <c r="AF7" i="9" s="1"/>
  <c r="H33" i="13"/>
  <c r="H101" i="13" s="1"/>
  <c r="H205" i="13" s="1"/>
  <c r="H295" i="13" s="1"/>
  <c r="H384" i="13" s="1"/>
  <c r="G7" i="9" s="1"/>
  <c r="S7" i="9" s="1"/>
  <c r="AE7" i="9" s="1"/>
  <c r="G33" i="13"/>
  <c r="G76" i="13" s="1"/>
  <c r="S76" i="13" s="1"/>
  <c r="F33" i="13"/>
  <c r="F76" i="13" s="1"/>
  <c r="R76" i="13" s="1"/>
  <c r="E33" i="13"/>
  <c r="E101" i="13" s="1"/>
  <c r="E205" i="13" s="1"/>
  <c r="E295" i="13" s="1"/>
  <c r="E384" i="13" s="1"/>
  <c r="D7" i="9" s="1"/>
  <c r="P7" i="9" s="1"/>
  <c r="AB7" i="9" s="1"/>
  <c r="D33" i="13"/>
  <c r="D38" i="13"/>
  <c r="D37" i="13"/>
  <c r="D36" i="13"/>
  <c r="D35" i="13"/>
  <c r="D34" i="13"/>
  <c r="AA26" i="13"/>
  <c r="AA33" i="13" s="1"/>
  <c r="Z26" i="13"/>
  <c r="Z33" i="13" s="1"/>
  <c r="Y26" i="13"/>
  <c r="Y33" i="13" s="1"/>
  <c r="X26" i="13"/>
  <c r="X33" i="13" s="1"/>
  <c r="W26" i="13"/>
  <c r="W33" i="13" s="1"/>
  <c r="V26" i="13"/>
  <c r="V33" i="13" s="1"/>
  <c r="U26" i="13"/>
  <c r="T26" i="13"/>
  <c r="T33" i="13" s="1"/>
  <c r="S26" i="13"/>
  <c r="S33" i="13" s="1"/>
  <c r="R26" i="13"/>
  <c r="R33" i="13" s="1"/>
  <c r="D25" i="13"/>
  <c r="AJ123" i="18"/>
  <c r="AH123" i="18"/>
  <c r="AK123" i="18"/>
  <c r="Y123" i="18"/>
  <c r="AD123" i="18"/>
  <c r="S123" i="18"/>
  <c r="AF123" i="18"/>
  <c r="V123" i="18"/>
  <c r="AG123" i="18"/>
  <c r="AE123" i="18"/>
  <c r="W123" i="18"/>
  <c r="X123" i="18"/>
  <c r="AL123" i="18"/>
  <c r="Z123" i="18"/>
  <c r="N123" i="18"/>
  <c r="AI123" i="18"/>
  <c r="U123" i="18"/>
  <c r="T123" i="18"/>
  <c r="R123" i="18"/>
  <c r="F123" i="18"/>
  <c r="J123" i="18"/>
  <c r="I123" i="18"/>
  <c r="E123" i="18"/>
  <c r="M123" i="18"/>
  <c r="G123" i="18"/>
  <c r="K123" i="18"/>
  <c r="H123" i="18"/>
  <c r="L123" i="18"/>
  <c r="AJ113" i="18"/>
  <c r="AH113" i="18"/>
  <c r="AK113" i="18"/>
  <c r="Y113" i="18"/>
  <c r="AD113" i="18"/>
  <c r="S113" i="18"/>
  <c r="AF113" i="18"/>
  <c r="V113" i="18"/>
  <c r="AG113" i="18"/>
  <c r="AE113" i="18"/>
  <c r="W113" i="18"/>
  <c r="X113" i="18"/>
  <c r="N113" i="18"/>
  <c r="Z113" i="18"/>
  <c r="AL113" i="18"/>
  <c r="AI113" i="18"/>
  <c r="U113" i="18"/>
  <c r="T113" i="18"/>
  <c r="R113" i="18"/>
  <c r="E113" i="18"/>
  <c r="H113" i="18"/>
  <c r="L113" i="18"/>
  <c r="M113" i="18"/>
  <c r="I113" i="18"/>
  <c r="F113" i="18"/>
  <c r="J113" i="18"/>
  <c r="G113" i="18"/>
  <c r="K113" i="18"/>
  <c r="Q93" i="17"/>
  <c r="AE94" i="17"/>
  <c r="V94" i="17"/>
  <c r="AL94" i="17"/>
  <c r="Y94" i="17"/>
  <c r="AF94" i="17"/>
  <c r="R94" i="17"/>
  <c r="AK94" i="17"/>
  <c r="AI94" i="17"/>
  <c r="X94" i="17"/>
  <c r="AD94" i="17"/>
  <c r="W94" i="17"/>
  <c r="T94" i="17"/>
  <c r="AG94" i="17"/>
  <c r="U94" i="17"/>
  <c r="S94" i="17"/>
  <c r="AH94" i="17"/>
  <c r="AJ94" i="17"/>
  <c r="Z94" i="17"/>
  <c r="E94" i="17"/>
  <c r="K94" i="17"/>
  <c r="M94" i="17"/>
  <c r="N94" i="17"/>
  <c r="L94" i="17"/>
  <c r="F94" i="17"/>
  <c r="J94" i="17"/>
  <c r="G94" i="17"/>
  <c r="I94" i="17"/>
  <c r="H94" i="17"/>
  <c r="Q106" i="17"/>
  <c r="AE107" i="17"/>
  <c r="V107" i="17"/>
  <c r="AL107" i="17"/>
  <c r="Y107" i="17"/>
  <c r="AF107" i="17"/>
  <c r="R107" i="17"/>
  <c r="AK107" i="17"/>
  <c r="AI107" i="17"/>
  <c r="X107" i="17"/>
  <c r="AD107" i="17"/>
  <c r="W107" i="17"/>
  <c r="T107" i="17"/>
  <c r="AG107" i="17"/>
  <c r="U107" i="17"/>
  <c r="S107" i="17"/>
  <c r="AH107" i="17"/>
  <c r="AJ107" i="17"/>
  <c r="Z107" i="17"/>
  <c r="E107" i="17"/>
  <c r="K107" i="17"/>
  <c r="M107" i="17"/>
  <c r="N107" i="17"/>
  <c r="L107" i="17"/>
  <c r="F107" i="17"/>
  <c r="J107" i="17"/>
  <c r="G107" i="17"/>
  <c r="I107" i="17"/>
  <c r="H107" i="17"/>
  <c r="E103" i="13"/>
  <c r="E106" i="13"/>
  <c r="J103" i="13"/>
  <c r="E104" i="13"/>
  <c r="H106" i="13"/>
  <c r="G104" i="13"/>
  <c r="L93" i="14"/>
  <c r="E88" i="14"/>
  <c r="K102" i="14"/>
  <c r="I93" i="14"/>
  <c r="L89" i="14"/>
  <c r="G107" i="13"/>
  <c r="M106" i="13"/>
  <c r="H119" i="13"/>
  <c r="H107" i="13"/>
  <c r="I88" i="14"/>
  <c r="L102" i="14"/>
  <c r="F89" i="14"/>
  <c r="G90" i="14"/>
  <c r="J93" i="14"/>
  <c r="L92" i="14"/>
  <c r="M119" i="13"/>
  <c r="I103" i="13"/>
  <c r="F105" i="13"/>
  <c r="G103" i="14"/>
  <c r="K89" i="14"/>
  <c r="N92" i="14"/>
  <c r="N93" i="14"/>
  <c r="E93" i="14"/>
  <c r="N90" i="14"/>
  <c r="E118" i="13"/>
  <c r="J107" i="13"/>
  <c r="K103" i="13"/>
  <c r="F118" i="13"/>
  <c r="H91" i="14"/>
  <c r="J89" i="14"/>
  <c r="G93" i="14"/>
  <c r="M102" i="14"/>
  <c r="G102" i="14"/>
  <c r="F91" i="14"/>
  <c r="E90" i="14"/>
  <c r="I91" i="14"/>
  <c r="F103" i="13"/>
  <c r="J105" i="13"/>
  <c r="N91" i="14"/>
  <c r="E103" i="14"/>
  <c r="L87" i="14"/>
  <c r="I106" i="13"/>
  <c r="K106" i="13"/>
  <c r="F103" i="14"/>
  <c r="G88" i="14"/>
  <c r="J90" i="14"/>
  <c r="I104" i="13"/>
  <c r="K104" i="13"/>
  <c r="I89" i="14"/>
  <c r="K88" i="14"/>
  <c r="L105" i="13"/>
  <c r="M107" i="13"/>
  <c r="E91" i="14"/>
  <c r="K93" i="14"/>
  <c r="M88" i="14"/>
  <c r="L118" i="13"/>
  <c r="G119" i="13"/>
  <c r="E102" i="14"/>
  <c r="E89" i="14"/>
  <c r="F90" i="14"/>
  <c r="M104" i="13"/>
  <c r="E105" i="13"/>
  <c r="M90" i="14"/>
  <c r="K90" i="14"/>
  <c r="J119" i="13"/>
  <c r="J103" i="14"/>
  <c r="L90" i="14"/>
  <c r="G91" i="14"/>
  <c r="F119" i="13"/>
  <c r="E119" i="13"/>
  <c r="H104" i="13"/>
  <c r="K119" i="13"/>
  <c r="M103" i="14"/>
  <c r="H90" i="14"/>
  <c r="L88" i="14"/>
  <c r="I90" i="14"/>
  <c r="J87" i="14"/>
  <c r="H92" i="14"/>
  <c r="H105" i="13"/>
  <c r="G105" i="13"/>
  <c r="I107" i="13"/>
  <c r="I105" i="13"/>
  <c r="G89" i="14"/>
  <c r="K92" i="14"/>
  <c r="M91" i="14"/>
  <c r="M92" i="14"/>
  <c r="I87" i="14"/>
  <c r="I118" i="13"/>
  <c r="H118" i="13"/>
  <c r="H103" i="13"/>
  <c r="J118" i="13"/>
  <c r="F93" i="14"/>
  <c r="F92" i="14"/>
  <c r="N88" i="14"/>
  <c r="M87" i="14"/>
  <c r="N103" i="14"/>
  <c r="F88" i="14"/>
  <c r="F106" i="13"/>
  <c r="G118" i="13"/>
  <c r="G106" i="13"/>
  <c r="H93" i="14"/>
  <c r="I103" i="14"/>
  <c r="H89" i="14"/>
  <c r="K91" i="14"/>
  <c r="L103" i="14"/>
  <c r="K107" i="13"/>
  <c r="F107" i="13"/>
  <c r="L119" i="13"/>
  <c r="L107" i="13"/>
  <c r="M89" i="14"/>
  <c r="E92" i="14"/>
  <c r="I92" i="14"/>
  <c r="N102" i="14"/>
  <c r="H87" i="14"/>
  <c r="M103" i="13"/>
  <c r="G103" i="13"/>
  <c r="H103" i="14"/>
  <c r="H88" i="14"/>
  <c r="J106" i="13"/>
  <c r="K118" i="13"/>
  <c r="F87" i="14"/>
  <c r="L91" i="14"/>
  <c r="F104" i="13"/>
  <c r="L106" i="13"/>
  <c r="N89" i="14"/>
  <c r="H102" i="14"/>
  <c r="J91" i="14"/>
  <c r="K105" i="13"/>
  <c r="M105" i="13"/>
  <c r="F102" i="14"/>
  <c r="N87" i="14"/>
  <c r="M118" i="13"/>
  <c r="L103" i="13"/>
  <c r="J102" i="14"/>
  <c r="J92" i="14"/>
  <c r="K103" i="14"/>
  <c r="J104" i="13"/>
  <c r="E107" i="13"/>
  <c r="G87" i="14"/>
  <c r="J88" i="14"/>
  <c r="M93" i="14"/>
  <c r="I119" i="13"/>
  <c r="L104" i="13"/>
  <c r="K87" i="14"/>
  <c r="G92" i="14"/>
  <c r="I102" i="14"/>
  <c r="AH482" i="18" l="1"/>
  <c r="BF481" i="18"/>
  <c r="V488" i="18"/>
  <c r="AT487" i="18"/>
  <c r="E488" i="18"/>
  <c r="BA487" i="18"/>
  <c r="AO487" i="18"/>
  <c r="AQ487" i="18"/>
  <c r="BC487" i="18"/>
  <c r="AS513" i="18"/>
  <c r="BE513" i="18"/>
  <c r="AP486" i="18"/>
  <c r="BB486" i="18"/>
  <c r="AW486" i="18"/>
  <c r="BI486" i="18"/>
  <c r="BH485" i="18"/>
  <c r="AV485" i="18"/>
  <c r="BJ485" i="18"/>
  <c r="AX485" i="18"/>
  <c r="AU489" i="18"/>
  <c r="BG489" i="18"/>
  <c r="AR484" i="18"/>
  <c r="BD484" i="18"/>
  <c r="AW386" i="18"/>
  <c r="BI386" i="18"/>
  <c r="AK306" i="18"/>
  <c r="AK395" i="18" s="1"/>
  <c r="AG306" i="18"/>
  <c r="AG395" i="18" s="1"/>
  <c r="AC306" i="18"/>
  <c r="AC395" i="18" s="1"/>
  <c r="W306" i="18"/>
  <c r="W395" i="18" s="1"/>
  <c r="S306" i="18"/>
  <c r="S395" i="18" s="1"/>
  <c r="M306" i="18"/>
  <c r="M395" i="18" s="1"/>
  <c r="I306" i="18"/>
  <c r="I395" i="18" s="1"/>
  <c r="E306" i="18"/>
  <c r="E395" i="18" s="1"/>
  <c r="AJ306" i="18"/>
  <c r="AJ395" i="18" s="1"/>
  <c r="AF306" i="18"/>
  <c r="AF395" i="18" s="1"/>
  <c r="Z306" i="18"/>
  <c r="Z395" i="18" s="1"/>
  <c r="V306" i="18"/>
  <c r="V395" i="18" s="1"/>
  <c r="R306" i="18"/>
  <c r="R395" i="18" s="1"/>
  <c r="L306" i="18"/>
  <c r="L395" i="18" s="1"/>
  <c r="H306" i="18"/>
  <c r="H395" i="18" s="1"/>
  <c r="D306" i="18"/>
  <c r="D395" i="18" s="1"/>
  <c r="AE306" i="18"/>
  <c r="AE395" i="18" s="1"/>
  <c r="U306" i="18"/>
  <c r="U395" i="18" s="1"/>
  <c r="K306" i="18"/>
  <c r="K395" i="18" s="1"/>
  <c r="AL306" i="18"/>
  <c r="AL395" i="18" s="1"/>
  <c r="AD306" i="18"/>
  <c r="AD395" i="18" s="1"/>
  <c r="T306" i="18"/>
  <c r="T395" i="18" s="1"/>
  <c r="J306" i="18"/>
  <c r="J395" i="18" s="1"/>
  <c r="AI306" i="18"/>
  <c r="AI395" i="18" s="1"/>
  <c r="Y306" i="18"/>
  <c r="Y395" i="18" s="1"/>
  <c r="Q306" i="18"/>
  <c r="Q395" i="18" s="1"/>
  <c r="G306" i="18"/>
  <c r="G395" i="18" s="1"/>
  <c r="X306" i="18"/>
  <c r="X395" i="18" s="1"/>
  <c r="AH306" i="18"/>
  <c r="AH395" i="18" s="1"/>
  <c r="N306" i="18"/>
  <c r="N395" i="18" s="1"/>
  <c r="F306" i="18"/>
  <c r="F395" i="18" s="1"/>
  <c r="AO386" i="18"/>
  <c r="BA386" i="18"/>
  <c r="BB386" i="18"/>
  <c r="AP386" i="18"/>
  <c r="AS386" i="18"/>
  <c r="BE386" i="18"/>
  <c r="AT386" i="18"/>
  <c r="BF386" i="18"/>
  <c r="BC386" i="18"/>
  <c r="AQ386" i="18"/>
  <c r="BD386" i="18"/>
  <c r="AR386" i="18"/>
  <c r="D217" i="18"/>
  <c r="D114" i="18"/>
  <c r="BJ386" i="18"/>
  <c r="AX386" i="18"/>
  <c r="BG386" i="18"/>
  <c r="AU386" i="18"/>
  <c r="BH386" i="18"/>
  <c r="AV386" i="18"/>
  <c r="AK316" i="18"/>
  <c r="AK405" i="18" s="1"/>
  <c r="AG316" i="18"/>
  <c r="AG405" i="18" s="1"/>
  <c r="AJ316" i="18"/>
  <c r="AJ405" i="18" s="1"/>
  <c r="AE316" i="18"/>
  <c r="AE405" i="18" s="1"/>
  <c r="Y316" i="18"/>
  <c r="Y405" i="18" s="1"/>
  <c r="U316" i="18"/>
  <c r="U405" i="18" s="1"/>
  <c r="Q316" i="18"/>
  <c r="Q405" i="18" s="1"/>
  <c r="K316" i="18"/>
  <c r="K405" i="18" s="1"/>
  <c r="G316" i="18"/>
  <c r="G405" i="18" s="1"/>
  <c r="AI316" i="18"/>
  <c r="AI405" i="18" s="1"/>
  <c r="AD316" i="18"/>
  <c r="AD405" i="18" s="1"/>
  <c r="X316" i="18"/>
  <c r="X405" i="18" s="1"/>
  <c r="T316" i="18"/>
  <c r="T405" i="18" s="1"/>
  <c r="N316" i="18"/>
  <c r="N405" i="18" s="1"/>
  <c r="J316" i="18"/>
  <c r="J405" i="18" s="1"/>
  <c r="F316" i="18"/>
  <c r="F405" i="18" s="1"/>
  <c r="AH316" i="18"/>
  <c r="AH405" i="18" s="1"/>
  <c r="W316" i="18"/>
  <c r="W405" i="18" s="1"/>
  <c r="M316" i="18"/>
  <c r="M405" i="18" s="1"/>
  <c r="E316" i="18"/>
  <c r="E405" i="18" s="1"/>
  <c r="AF316" i="18"/>
  <c r="AF405" i="18" s="1"/>
  <c r="V316" i="18"/>
  <c r="V405" i="18" s="1"/>
  <c r="L316" i="18"/>
  <c r="L405" i="18" s="1"/>
  <c r="D316" i="18"/>
  <c r="D405" i="18" s="1"/>
  <c r="AC316" i="18"/>
  <c r="AC405" i="18" s="1"/>
  <c r="S316" i="18"/>
  <c r="S405" i="18" s="1"/>
  <c r="I316" i="18"/>
  <c r="I405" i="18" s="1"/>
  <c r="AL316" i="18"/>
  <c r="AL405" i="18" s="1"/>
  <c r="H316" i="18"/>
  <c r="H405" i="18" s="1"/>
  <c r="Z316" i="18"/>
  <c r="Z405" i="18" s="1"/>
  <c r="R316" i="18"/>
  <c r="R405" i="18" s="1"/>
  <c r="D227" i="18"/>
  <c r="D124" i="18"/>
  <c r="H211" i="17"/>
  <c r="I211" i="17"/>
  <c r="G211" i="17"/>
  <c r="J211" i="17"/>
  <c r="F211" i="17"/>
  <c r="L211" i="17"/>
  <c r="N211" i="17"/>
  <c r="M211" i="17"/>
  <c r="K211" i="17"/>
  <c r="E211" i="17"/>
  <c r="Z211" i="17"/>
  <c r="AJ211" i="17"/>
  <c r="AH211" i="17"/>
  <c r="S211" i="17"/>
  <c r="U211" i="17"/>
  <c r="AG211" i="17"/>
  <c r="T211" i="17"/>
  <c r="W211" i="17"/>
  <c r="AD211" i="17"/>
  <c r="X211" i="17"/>
  <c r="AI211" i="17"/>
  <c r="AK211" i="17"/>
  <c r="R211" i="17"/>
  <c r="AF211" i="17"/>
  <c r="Y211" i="17"/>
  <c r="AL211" i="17"/>
  <c r="V211" i="17"/>
  <c r="AE211" i="17"/>
  <c r="Q210" i="17"/>
  <c r="H198" i="17"/>
  <c r="I198" i="17"/>
  <c r="G198" i="17"/>
  <c r="J198" i="17"/>
  <c r="F198" i="17"/>
  <c r="L198" i="17"/>
  <c r="N198" i="17"/>
  <c r="M198" i="17"/>
  <c r="K198" i="17"/>
  <c r="E198" i="17"/>
  <c r="Z198" i="17"/>
  <c r="AJ198" i="17"/>
  <c r="AH198" i="17"/>
  <c r="S198" i="17"/>
  <c r="U198" i="17"/>
  <c r="AG198" i="17"/>
  <c r="T198" i="17"/>
  <c r="W198" i="17"/>
  <c r="AD198" i="17"/>
  <c r="X198" i="17"/>
  <c r="AI198" i="17"/>
  <c r="AK198" i="17"/>
  <c r="R198" i="17"/>
  <c r="AF198" i="17"/>
  <c r="Y198" i="17"/>
  <c r="AL198" i="17"/>
  <c r="V198" i="17"/>
  <c r="AE198" i="17"/>
  <c r="Q197" i="17"/>
  <c r="AT370" i="17"/>
  <c r="J371" i="17"/>
  <c r="D211" i="17"/>
  <c r="P107" i="17"/>
  <c r="D108" i="17"/>
  <c r="L371" i="17"/>
  <c r="AH281" i="17"/>
  <c r="AH370" i="17" s="1"/>
  <c r="AH371" i="17" s="1"/>
  <c r="AH372" i="17" s="1"/>
  <c r="AH373" i="17" s="1"/>
  <c r="AH374" i="17" s="1"/>
  <c r="AH375" i="17" s="1"/>
  <c r="AH376" i="17" s="1"/>
  <c r="AH282" i="17"/>
  <c r="AD297" i="17"/>
  <c r="AL281" i="17"/>
  <c r="AL370" i="17" s="1"/>
  <c r="AL282" i="17"/>
  <c r="AL297" i="17"/>
  <c r="AE281" i="17"/>
  <c r="AE370" i="17" s="1"/>
  <c r="AE282" i="17"/>
  <c r="AB106" i="17"/>
  <c r="N371" i="17"/>
  <c r="AX370" i="17"/>
  <c r="M371" i="17"/>
  <c r="D198" i="17"/>
  <c r="P94" i="17"/>
  <c r="D95" i="17"/>
  <c r="AC283" i="17"/>
  <c r="AC297" i="17"/>
  <c r="Z298" i="17"/>
  <c r="Z281" i="17"/>
  <c r="Z370" i="17" s="1"/>
  <c r="Z282" i="17"/>
  <c r="AJ283" i="17"/>
  <c r="AJ297" i="17"/>
  <c r="AH297" i="17"/>
  <c r="S281" i="17"/>
  <c r="S370" i="17" s="1"/>
  <c r="S371" i="17" s="1"/>
  <c r="S372" i="17" s="1"/>
  <c r="S282" i="17"/>
  <c r="S298" i="17"/>
  <c r="U284" i="17"/>
  <c r="AG298" i="17"/>
  <c r="T298" i="17"/>
  <c r="T282" i="17"/>
  <c r="T281" i="17"/>
  <c r="T370" i="17" s="1"/>
  <c r="Q281" i="17"/>
  <c r="Q370" i="17" s="1"/>
  <c r="Q371" i="17" s="1"/>
  <c r="Q372" i="17" s="1"/>
  <c r="Q282" i="17"/>
  <c r="W284" i="17"/>
  <c r="AD285" i="17"/>
  <c r="X281" i="17"/>
  <c r="X370" i="17" s="1"/>
  <c r="X371" i="17" s="1"/>
  <c r="X372" i="17" s="1"/>
  <c r="X373" i="17" s="1"/>
  <c r="X282" i="17"/>
  <c r="X298" i="17"/>
  <c r="AI285" i="17"/>
  <c r="R298" i="17"/>
  <c r="R281" i="17"/>
  <c r="R370" i="17" s="1"/>
  <c r="R282" i="17"/>
  <c r="AF283" i="17"/>
  <c r="AF297" i="17"/>
  <c r="Y284" i="17"/>
  <c r="V284" i="17"/>
  <c r="AE283" i="17"/>
  <c r="BC370" i="17"/>
  <c r="G371" i="17"/>
  <c r="AQ370" i="17"/>
  <c r="AD282" i="17"/>
  <c r="AD281" i="17"/>
  <c r="AD370" i="17" s="1"/>
  <c r="AD371" i="17" s="1"/>
  <c r="AO370" i="17"/>
  <c r="E371" i="17"/>
  <c r="I371" i="17"/>
  <c r="AK300" i="17"/>
  <c r="AG300" i="17"/>
  <c r="W300" i="17"/>
  <c r="S300" i="17"/>
  <c r="M300" i="17"/>
  <c r="I300" i="17"/>
  <c r="E300" i="17"/>
  <c r="AJ300" i="17"/>
  <c r="AF300" i="17"/>
  <c r="Z300" i="17"/>
  <c r="V300" i="17"/>
  <c r="R300" i="17"/>
  <c r="L300" i="17"/>
  <c r="H300" i="17"/>
  <c r="D300" i="17"/>
  <c r="D389" i="17" s="1"/>
  <c r="AI300" i="17"/>
  <c r="AE300" i="17"/>
  <c r="Y300" i="17"/>
  <c r="U300" i="17"/>
  <c r="Q300" i="17"/>
  <c r="K300" i="17"/>
  <c r="G300" i="17"/>
  <c r="AL300" i="17"/>
  <c r="T300" i="17"/>
  <c r="AH300" i="17"/>
  <c r="N300" i="17"/>
  <c r="AD300" i="17"/>
  <c r="J300" i="17"/>
  <c r="X300" i="17"/>
  <c r="F300" i="17"/>
  <c r="BB370" i="17"/>
  <c r="F371" i="17"/>
  <c r="AP370" i="17"/>
  <c r="AB93" i="17"/>
  <c r="AJ282" i="17"/>
  <c r="AJ281" i="17"/>
  <c r="AJ370" i="17" s="1"/>
  <c r="BH370" i="17" s="1"/>
  <c r="AG282" i="17"/>
  <c r="AG281" i="17"/>
  <c r="AG370" i="17" s="1"/>
  <c r="T285" i="17"/>
  <c r="W285" i="17"/>
  <c r="AI282" i="17"/>
  <c r="AI281" i="17"/>
  <c r="AI370" i="17" s="1"/>
  <c r="AI297" i="17"/>
  <c r="AK282" i="17"/>
  <c r="AK281" i="17"/>
  <c r="AK370" i="17" s="1"/>
  <c r="AK371" i="17" s="1"/>
  <c r="AF281" i="17"/>
  <c r="AF370" i="17" s="1"/>
  <c r="AF282" i="17"/>
  <c r="Y285" i="17"/>
  <c r="AE297" i="17"/>
  <c r="D360" i="17"/>
  <c r="D449" i="17" s="1"/>
  <c r="AC281" i="17"/>
  <c r="AC370" i="17" s="1"/>
  <c r="AC371" i="17" s="1"/>
  <c r="AC372" i="17" s="1"/>
  <c r="AC373" i="17" s="1"/>
  <c r="AC374" i="17" s="1"/>
  <c r="AC375" i="17" s="1"/>
  <c r="AC282" i="17"/>
  <c r="H371" i="17"/>
  <c r="AR370" i="17"/>
  <c r="BD370" i="17"/>
  <c r="BG370" i="17"/>
  <c r="K371" i="17"/>
  <c r="AL287" i="17"/>
  <c r="AH287" i="17"/>
  <c r="AD287" i="17"/>
  <c r="X287" i="17"/>
  <c r="T287" i="17"/>
  <c r="N287" i="17"/>
  <c r="J287" i="17"/>
  <c r="F287" i="17"/>
  <c r="AK287" i="17"/>
  <c r="AF287" i="17"/>
  <c r="Y287" i="17"/>
  <c r="S287" i="17"/>
  <c r="L287" i="17"/>
  <c r="G287" i="17"/>
  <c r="AJ287" i="17"/>
  <c r="AE287" i="17"/>
  <c r="W287" i="17"/>
  <c r="R287" i="17"/>
  <c r="K287" i="17"/>
  <c r="E287" i="17"/>
  <c r="AI287" i="17"/>
  <c r="V287" i="17"/>
  <c r="Q287" i="17"/>
  <c r="I287" i="17"/>
  <c r="D287" i="17"/>
  <c r="D376" i="17" s="1"/>
  <c r="U287" i="17"/>
  <c r="M287" i="17"/>
  <c r="AG287" i="17"/>
  <c r="H287" i="17"/>
  <c r="Z287" i="17"/>
  <c r="Z284" i="17"/>
  <c r="AJ285" i="17"/>
  <c r="AH283" i="17"/>
  <c r="S284" i="17"/>
  <c r="U281" i="17"/>
  <c r="U370" i="17" s="1"/>
  <c r="U282" i="17"/>
  <c r="U298" i="17"/>
  <c r="AG284" i="17"/>
  <c r="T297" i="17"/>
  <c r="T284" i="17"/>
  <c r="Q284" i="17"/>
  <c r="W281" i="17"/>
  <c r="W370" i="17" s="1"/>
  <c r="W371" i="17" s="1"/>
  <c r="W372" i="17" s="1"/>
  <c r="W282" i="17"/>
  <c r="W298" i="17"/>
  <c r="AD283" i="17"/>
  <c r="X297" i="17"/>
  <c r="X285" i="17"/>
  <c r="AI283" i="17"/>
  <c r="AK283" i="17"/>
  <c r="R284" i="17"/>
  <c r="AF285" i="17"/>
  <c r="Y281" i="17"/>
  <c r="Y370" i="17" s="1"/>
  <c r="Y371" i="17" s="1"/>
  <c r="Y372" i="17" s="1"/>
  <c r="Y373" i="17" s="1"/>
  <c r="Y374" i="17" s="1"/>
  <c r="Y375" i="17" s="1"/>
  <c r="Y376" i="17" s="1"/>
  <c r="Y282" i="17"/>
  <c r="Y298" i="17"/>
  <c r="AL283" i="17"/>
  <c r="V298" i="17"/>
  <c r="V282" i="17"/>
  <c r="V281" i="17"/>
  <c r="V370" i="17" s="1"/>
  <c r="V371" i="17" s="1"/>
  <c r="V372" i="17" s="1"/>
  <c r="AE285" i="17"/>
  <c r="AF76" i="13"/>
  <c r="AF101" i="13" s="1"/>
  <c r="AF205" i="13" s="1"/>
  <c r="AF295" i="13" s="1"/>
  <c r="AF384" i="13" s="1"/>
  <c r="AR384" i="13" s="1"/>
  <c r="BD384" i="13" s="1"/>
  <c r="T101" i="13"/>
  <c r="T205" i="13" s="1"/>
  <c r="T295" i="13" s="1"/>
  <c r="T384" i="13" s="1"/>
  <c r="L76" i="13"/>
  <c r="X76" i="13" s="1"/>
  <c r="AE65" i="14"/>
  <c r="K60" i="14"/>
  <c r="W60" i="14" s="1"/>
  <c r="AI60" i="14" s="1"/>
  <c r="AI85" i="14" s="1"/>
  <c r="AI189" i="14" s="1"/>
  <c r="AI279" i="14" s="1"/>
  <c r="AI368" i="14" s="1"/>
  <c r="AU368" i="14" s="1"/>
  <c r="BG368" i="14" s="1"/>
  <c r="D180" i="13"/>
  <c r="D284" i="13" s="1"/>
  <c r="D374" i="13" s="1"/>
  <c r="D463" i="13" s="1"/>
  <c r="C86" i="9" s="1"/>
  <c r="S77" i="13"/>
  <c r="W77" i="13"/>
  <c r="AE81" i="13"/>
  <c r="E76" i="13"/>
  <c r="Q76" i="13" s="1"/>
  <c r="Q101" i="13" s="1"/>
  <c r="Q205" i="13" s="1"/>
  <c r="Q295" i="13" s="1"/>
  <c r="Q384" i="13" s="1"/>
  <c r="I60" i="14"/>
  <c r="U60" i="14" s="1"/>
  <c r="U85" i="14" s="1"/>
  <c r="U189" i="14" s="1"/>
  <c r="U279" i="14" s="1"/>
  <c r="U368" i="14" s="1"/>
  <c r="G85" i="14"/>
  <c r="G189" i="14" s="1"/>
  <c r="G279" i="14" s="1"/>
  <c r="G368" i="14" s="1"/>
  <c r="E60" i="14"/>
  <c r="Q60" i="14" s="1"/>
  <c r="Q85" i="14" s="1"/>
  <c r="Q189" i="14" s="1"/>
  <c r="Q279" i="14" s="1"/>
  <c r="Q368" i="14" s="1"/>
  <c r="M60" i="14"/>
  <c r="Y60" i="14" s="1"/>
  <c r="Y85" i="14" s="1"/>
  <c r="Y189" i="14" s="1"/>
  <c r="Y279" i="14" s="1"/>
  <c r="Y368" i="14" s="1"/>
  <c r="U62" i="14"/>
  <c r="AC64" i="14"/>
  <c r="AK64" i="14"/>
  <c r="R61" i="14"/>
  <c r="V61" i="14"/>
  <c r="Z61" i="14"/>
  <c r="AH65" i="14"/>
  <c r="W62" i="14"/>
  <c r="AC62" i="14"/>
  <c r="Q62" i="14"/>
  <c r="AK62" i="14"/>
  <c r="Y62" i="14"/>
  <c r="AI64" i="14"/>
  <c r="W64" i="14"/>
  <c r="S64" i="14"/>
  <c r="X63" i="14"/>
  <c r="AF65" i="14"/>
  <c r="AJ65" i="14"/>
  <c r="AD65" i="14"/>
  <c r="T65" i="14"/>
  <c r="T63" i="14"/>
  <c r="AG62" i="14"/>
  <c r="AG64" i="14"/>
  <c r="AJ79" i="13"/>
  <c r="T81" i="13"/>
  <c r="R77" i="13"/>
  <c r="V77" i="13"/>
  <c r="AL77" i="13"/>
  <c r="AL83" i="13" s="1"/>
  <c r="Q79" i="13"/>
  <c r="U79" i="13"/>
  <c r="Y79" i="13"/>
  <c r="W81" i="13"/>
  <c r="AL78" i="13"/>
  <c r="AL84" i="13" s="1"/>
  <c r="N84" i="13"/>
  <c r="S81" i="13"/>
  <c r="AI81" i="13"/>
  <c r="W78" i="13"/>
  <c r="AF79" i="13"/>
  <c r="AC79" i="13"/>
  <c r="AG79" i="13"/>
  <c r="AK79" i="13"/>
  <c r="X81" i="13"/>
  <c r="R78" i="13"/>
  <c r="V78" i="13"/>
  <c r="Z78" i="13"/>
  <c r="Z84" i="13" s="1"/>
  <c r="E196" i="14"/>
  <c r="L207" i="14"/>
  <c r="J191" i="14"/>
  <c r="J192" i="14"/>
  <c r="J193" i="14"/>
  <c r="J194" i="14"/>
  <c r="J285" i="14" s="1"/>
  <c r="G195" i="14"/>
  <c r="M195" i="14"/>
  <c r="F196" i="14"/>
  <c r="L196" i="14"/>
  <c r="E197" i="14"/>
  <c r="K197" i="14"/>
  <c r="E206" i="14"/>
  <c r="H191" i="14"/>
  <c r="H192" i="14"/>
  <c r="H193" i="14"/>
  <c r="H194" i="14"/>
  <c r="F195" i="14"/>
  <c r="I197" i="14"/>
  <c r="F191" i="14"/>
  <c r="K191" i="14"/>
  <c r="F192" i="14"/>
  <c r="K192" i="14"/>
  <c r="F193" i="14"/>
  <c r="K193" i="14"/>
  <c r="F194" i="14"/>
  <c r="K194" i="14"/>
  <c r="I195" i="14"/>
  <c r="N195" i="14"/>
  <c r="H196" i="14"/>
  <c r="M196" i="14"/>
  <c r="G197" i="14"/>
  <c r="L197" i="14"/>
  <c r="I206" i="14"/>
  <c r="N191" i="14"/>
  <c r="N192" i="14"/>
  <c r="N193" i="14"/>
  <c r="N194" i="14"/>
  <c r="K195" i="14"/>
  <c r="J196" i="14"/>
  <c r="G191" i="14"/>
  <c r="L191" i="14"/>
  <c r="G192" i="14"/>
  <c r="L192" i="14"/>
  <c r="G193" i="14"/>
  <c r="L193" i="14"/>
  <c r="G194" i="14"/>
  <c r="G285" i="14" s="1"/>
  <c r="L194" i="14"/>
  <c r="E195" i="14"/>
  <c r="J195" i="14"/>
  <c r="I196" i="14"/>
  <c r="N196" i="14"/>
  <c r="H197" i="14"/>
  <c r="M197" i="14"/>
  <c r="M206" i="14"/>
  <c r="H207" i="14"/>
  <c r="E191" i="14"/>
  <c r="I191" i="14"/>
  <c r="M191" i="14"/>
  <c r="E192" i="14"/>
  <c r="I192" i="14"/>
  <c r="M192" i="14"/>
  <c r="E193" i="14"/>
  <c r="I193" i="14"/>
  <c r="M193" i="14"/>
  <c r="E194" i="14"/>
  <c r="I194" i="14"/>
  <c r="M194" i="14"/>
  <c r="H195" i="14"/>
  <c r="L195" i="14"/>
  <c r="G196" i="14"/>
  <c r="K196" i="14"/>
  <c r="F197" i="14"/>
  <c r="J197" i="14"/>
  <c r="N197" i="14"/>
  <c r="F206" i="14"/>
  <c r="J206" i="14"/>
  <c r="N206" i="14"/>
  <c r="E207" i="14"/>
  <c r="I207" i="14"/>
  <c r="M207" i="14"/>
  <c r="G206" i="14"/>
  <c r="K206" i="14"/>
  <c r="F207" i="14"/>
  <c r="J207" i="14"/>
  <c r="N207" i="14"/>
  <c r="H206" i="14"/>
  <c r="L206" i="14"/>
  <c r="G207" i="14"/>
  <c r="K207" i="14"/>
  <c r="S61" i="14"/>
  <c r="AE61" i="14"/>
  <c r="W61" i="14"/>
  <c r="AI61" i="14"/>
  <c r="AD62" i="14"/>
  <c r="R62" i="14"/>
  <c r="AH62" i="14"/>
  <c r="V62" i="14"/>
  <c r="AL62" i="14"/>
  <c r="Z62" i="14"/>
  <c r="AD63" i="14"/>
  <c r="R63" i="14"/>
  <c r="V63" i="14"/>
  <c r="AH63" i="14"/>
  <c r="AL63" i="14"/>
  <c r="Z63" i="14"/>
  <c r="AD64" i="14"/>
  <c r="R64" i="14"/>
  <c r="AH64" i="14"/>
  <c r="V64" i="14"/>
  <c r="AL64" i="14"/>
  <c r="Z64" i="14"/>
  <c r="Q65" i="14"/>
  <c r="AC65" i="14"/>
  <c r="AG65" i="14"/>
  <c r="U65" i="14"/>
  <c r="AK65" i="14"/>
  <c r="Y65" i="14"/>
  <c r="AC60" i="14"/>
  <c r="AC85" i="14" s="1"/>
  <c r="AC189" i="14" s="1"/>
  <c r="AC279" i="14" s="1"/>
  <c r="AC368" i="14" s="1"/>
  <c r="AO368" i="14" s="1"/>
  <c r="BA368" i="14" s="1"/>
  <c r="AK60" i="14"/>
  <c r="AK85" i="14" s="1"/>
  <c r="AK189" i="14" s="1"/>
  <c r="AK279" i="14" s="1"/>
  <c r="AK368" i="14" s="1"/>
  <c r="AW368" i="14" s="1"/>
  <c r="BI368" i="14" s="1"/>
  <c r="AF61" i="14"/>
  <c r="T61" i="14"/>
  <c r="X61" i="14"/>
  <c r="AJ61" i="14"/>
  <c r="AE63" i="14"/>
  <c r="S63" i="14"/>
  <c r="AI63" i="14"/>
  <c r="W63" i="14"/>
  <c r="Z65" i="14"/>
  <c r="AL65" i="14"/>
  <c r="X85" i="14"/>
  <c r="X189" i="14" s="1"/>
  <c r="X279" i="14" s="1"/>
  <c r="X368" i="14" s="1"/>
  <c r="AJ60" i="14"/>
  <c r="AJ85" i="14" s="1"/>
  <c r="AJ189" i="14" s="1"/>
  <c r="AJ279" i="14" s="1"/>
  <c r="AJ368" i="14" s="1"/>
  <c r="AV368" i="14" s="1"/>
  <c r="BH368" i="14" s="1"/>
  <c r="AC61" i="14"/>
  <c r="AG61" i="14"/>
  <c r="U61" i="14"/>
  <c r="AK61" i="14"/>
  <c r="Y61" i="14"/>
  <c r="T62" i="14"/>
  <c r="AF62" i="14"/>
  <c r="X62" i="14"/>
  <c r="AJ62" i="14"/>
  <c r="AF64" i="14"/>
  <c r="T64" i="14"/>
  <c r="X64" i="14"/>
  <c r="AJ64" i="14"/>
  <c r="AI65" i="14"/>
  <c r="W65" i="14"/>
  <c r="Q63" i="14"/>
  <c r="AC63" i="14"/>
  <c r="U63" i="14"/>
  <c r="AG63" i="14"/>
  <c r="Y63" i="14"/>
  <c r="AK63" i="14"/>
  <c r="D191" i="14"/>
  <c r="P87" i="14"/>
  <c r="AB87" i="14" s="1"/>
  <c r="AH61" i="14"/>
  <c r="AE62" i="14"/>
  <c r="AJ63" i="14"/>
  <c r="F60" i="14"/>
  <c r="R60" i="14" s="1"/>
  <c r="J60" i="14"/>
  <c r="V60" i="14" s="1"/>
  <c r="N60" i="14"/>
  <c r="Z60" i="14" s="1"/>
  <c r="Y64" i="14"/>
  <c r="D94" i="14"/>
  <c r="D165" i="14"/>
  <c r="D268" i="14"/>
  <c r="P164" i="14"/>
  <c r="AB164" i="14" s="1"/>
  <c r="AI369" i="14"/>
  <c r="AE369" i="14"/>
  <c r="Y369" i="14"/>
  <c r="U369" i="14"/>
  <c r="Q369" i="14"/>
  <c r="K369" i="14"/>
  <c r="BG369" i="14" s="1"/>
  <c r="AL369" i="14"/>
  <c r="AH369" i="14"/>
  <c r="AD369" i="14"/>
  <c r="X369" i="14"/>
  <c r="T369" i="14"/>
  <c r="N369" i="14"/>
  <c r="J369" i="14"/>
  <c r="BF369" i="14" s="1"/>
  <c r="F369" i="14"/>
  <c r="BB369" i="14" s="1"/>
  <c r="AK369" i="14"/>
  <c r="AC369" i="14"/>
  <c r="S369" i="14"/>
  <c r="I369" i="14"/>
  <c r="AJ369" i="14"/>
  <c r="Z369" i="14"/>
  <c r="R369" i="14"/>
  <c r="H369" i="14"/>
  <c r="BD369" i="14" s="1"/>
  <c r="W369" i="14"/>
  <c r="G369" i="14"/>
  <c r="V369" i="14"/>
  <c r="E369" i="14"/>
  <c r="AF369" i="14"/>
  <c r="M369" i="14"/>
  <c r="L369" i="14"/>
  <c r="BH369" i="14" s="1"/>
  <c r="AG369" i="14"/>
  <c r="AD61" i="14"/>
  <c r="AL61" i="14"/>
  <c r="AI62" i="14"/>
  <c r="AF63" i="14"/>
  <c r="AE60" i="14"/>
  <c r="AE85" i="14" s="1"/>
  <c r="AE189" i="14" s="1"/>
  <c r="AE279" i="14" s="1"/>
  <c r="AE368" i="14" s="1"/>
  <c r="AQ368" i="14" s="1"/>
  <c r="BC368" i="14" s="1"/>
  <c r="Q64" i="14"/>
  <c r="U64" i="14"/>
  <c r="V65" i="14"/>
  <c r="L85" i="14"/>
  <c r="L189" i="14" s="1"/>
  <c r="L279" i="14" s="1"/>
  <c r="L368" i="14" s="1"/>
  <c r="F285" i="14"/>
  <c r="D285" i="14"/>
  <c r="D374" i="14" s="1"/>
  <c r="D207" i="14"/>
  <c r="P103" i="14"/>
  <c r="AB103" i="14" s="1"/>
  <c r="D104" i="14"/>
  <c r="D287" i="14"/>
  <c r="D376" i="14" s="1"/>
  <c r="P93" i="14"/>
  <c r="AB93" i="14" s="1"/>
  <c r="H60" i="14"/>
  <c r="T60" i="14" s="1"/>
  <c r="R65" i="14"/>
  <c r="S65" i="14"/>
  <c r="X65" i="14"/>
  <c r="D196" i="14"/>
  <c r="P92" i="14"/>
  <c r="AB92" i="14" s="1"/>
  <c r="R236" i="14"/>
  <c r="Q235" i="14"/>
  <c r="R232" i="14"/>
  <c r="R237" i="14"/>
  <c r="Q236" i="14"/>
  <c r="R233" i="14"/>
  <c r="Q238" i="14"/>
  <c r="R234" i="14"/>
  <c r="R235" i="14"/>
  <c r="Q234" i="14"/>
  <c r="D267" i="14"/>
  <c r="P163" i="14"/>
  <c r="AB163" i="14" s="1"/>
  <c r="D271" i="14"/>
  <c r="P167" i="14"/>
  <c r="AB167" i="14" s="1"/>
  <c r="D282" i="14"/>
  <c r="D371" i="14" s="1"/>
  <c r="D284" i="14"/>
  <c r="D373" i="14" s="1"/>
  <c r="Q237" i="14"/>
  <c r="R238" i="14"/>
  <c r="D296" i="14"/>
  <c r="D385" i="14" s="1"/>
  <c r="D354" i="14"/>
  <c r="D443" i="14" s="1"/>
  <c r="D283" i="14"/>
  <c r="D372" i="14" s="1"/>
  <c r="D355" i="14"/>
  <c r="D444" i="14" s="1"/>
  <c r="K298" i="13"/>
  <c r="L297" i="13"/>
  <c r="E297" i="13"/>
  <c r="I297" i="13"/>
  <c r="M297" i="13"/>
  <c r="J297" i="13"/>
  <c r="AJ77" i="13"/>
  <c r="X77" i="13"/>
  <c r="S80" i="13"/>
  <c r="AE80" i="13"/>
  <c r="AF77" i="13"/>
  <c r="T77" i="13"/>
  <c r="AE79" i="13"/>
  <c r="S79" i="13"/>
  <c r="AI79" i="13"/>
  <c r="W79" i="13"/>
  <c r="W80" i="13"/>
  <c r="AI80" i="13"/>
  <c r="AG76" i="13"/>
  <c r="AG101" i="13" s="1"/>
  <c r="AG205" i="13" s="1"/>
  <c r="AG295" i="13" s="1"/>
  <c r="AG384" i="13" s="1"/>
  <c r="AS384" i="13" s="1"/>
  <c r="BE384" i="13" s="1"/>
  <c r="U101" i="13"/>
  <c r="U205" i="13" s="1"/>
  <c r="U295" i="13" s="1"/>
  <c r="U384" i="13" s="1"/>
  <c r="AC77" i="13"/>
  <c r="AG77" i="13"/>
  <c r="U77" i="13"/>
  <c r="AK77" i="13"/>
  <c r="Y77" i="13"/>
  <c r="T78" i="13"/>
  <c r="AF78" i="13"/>
  <c r="X78" i="13"/>
  <c r="AJ78" i="13"/>
  <c r="AF80" i="13"/>
  <c r="T80" i="13"/>
  <c r="AJ80" i="13"/>
  <c r="X80" i="13"/>
  <c r="V101" i="13"/>
  <c r="V205" i="13" s="1"/>
  <c r="V295" i="13" s="1"/>
  <c r="V384" i="13" s="1"/>
  <c r="AH76" i="13"/>
  <c r="AH101" i="13" s="1"/>
  <c r="AH205" i="13" s="1"/>
  <c r="AH295" i="13" s="1"/>
  <c r="AH384" i="13" s="1"/>
  <c r="AT384" i="13" s="1"/>
  <c r="BF384" i="13" s="1"/>
  <c r="AK78" i="13"/>
  <c r="Y78" i="13"/>
  <c r="Q81" i="13"/>
  <c r="AC81" i="13"/>
  <c r="Y101" i="13"/>
  <c r="Y205" i="13" s="1"/>
  <c r="Y295" i="13" s="1"/>
  <c r="Y384" i="13" s="1"/>
  <c r="AK76" i="13"/>
  <c r="AK101" i="13" s="1"/>
  <c r="AK205" i="13" s="1"/>
  <c r="AK295" i="13" s="1"/>
  <c r="AK384" i="13" s="1"/>
  <c r="AW384" i="13" s="1"/>
  <c r="BI384" i="13" s="1"/>
  <c r="R101" i="13"/>
  <c r="R205" i="13" s="1"/>
  <c r="R295" i="13" s="1"/>
  <c r="R384" i="13" s="1"/>
  <c r="AD76" i="13"/>
  <c r="AD101" i="13" s="1"/>
  <c r="AD205" i="13" s="1"/>
  <c r="AD295" i="13" s="1"/>
  <c r="AD384" i="13" s="1"/>
  <c r="AP384" i="13" s="1"/>
  <c r="BB384" i="13" s="1"/>
  <c r="Z101" i="13"/>
  <c r="Z205" i="13" s="1"/>
  <c r="Z295" i="13" s="1"/>
  <c r="Z384" i="13" s="1"/>
  <c r="AL76" i="13"/>
  <c r="AL101" i="13" s="1"/>
  <c r="AL205" i="13" s="1"/>
  <c r="AL295" i="13" s="1"/>
  <c r="AL384" i="13" s="1"/>
  <c r="AX384" i="13" s="1"/>
  <c r="BJ384" i="13" s="1"/>
  <c r="AC78" i="13"/>
  <c r="Q78" i="13"/>
  <c r="AG78" i="13"/>
  <c r="U78" i="13"/>
  <c r="AC80" i="13"/>
  <c r="Q80" i="13"/>
  <c r="AG80" i="13"/>
  <c r="U80" i="13"/>
  <c r="AK80" i="13"/>
  <c r="Y80" i="13"/>
  <c r="U81" i="13"/>
  <c r="AG81" i="13"/>
  <c r="Y81" i="13"/>
  <c r="AK81" i="13"/>
  <c r="S101" i="13"/>
  <c r="S205" i="13" s="1"/>
  <c r="S295" i="13" s="1"/>
  <c r="S384" i="13" s="1"/>
  <c r="AE76" i="13"/>
  <c r="AE101" i="13" s="1"/>
  <c r="AE205" i="13" s="1"/>
  <c r="AE295" i="13" s="1"/>
  <c r="AE384" i="13" s="1"/>
  <c r="AQ384" i="13" s="1"/>
  <c r="BC384" i="13" s="1"/>
  <c r="W101" i="13"/>
  <c r="W205" i="13" s="1"/>
  <c r="W295" i="13" s="1"/>
  <c r="W384" i="13" s="1"/>
  <c r="AI76" i="13"/>
  <c r="AI101" i="13" s="1"/>
  <c r="AI205" i="13" s="1"/>
  <c r="AI295" i="13" s="1"/>
  <c r="AI384" i="13" s="1"/>
  <c r="AU384" i="13" s="1"/>
  <c r="BG384" i="13" s="1"/>
  <c r="R79" i="13"/>
  <c r="AD79" i="13"/>
  <c r="V79" i="13"/>
  <c r="AH79" i="13"/>
  <c r="R80" i="13"/>
  <c r="AD80" i="13"/>
  <c r="V80" i="13"/>
  <c r="AH80" i="13"/>
  <c r="Z80" i="13"/>
  <c r="Z85" i="13" s="1"/>
  <c r="AL80" i="13"/>
  <c r="AL85" i="13" s="1"/>
  <c r="N85" i="13"/>
  <c r="AD81" i="13"/>
  <c r="R81" i="13"/>
  <c r="AH81" i="13"/>
  <c r="V81" i="13"/>
  <c r="AL81" i="13"/>
  <c r="AL86" i="13" s="1"/>
  <c r="N86" i="13"/>
  <c r="Z81" i="13"/>
  <c r="Z86" i="13" s="1"/>
  <c r="D301" i="13"/>
  <c r="D390" i="13" s="1"/>
  <c r="C13" i="9" s="1"/>
  <c r="AD77" i="13"/>
  <c r="AE78" i="13"/>
  <c r="AF81" i="13"/>
  <c r="AJ81" i="13"/>
  <c r="N83" i="13"/>
  <c r="F101" i="13"/>
  <c r="F205" i="13" s="1"/>
  <c r="F295" i="13" s="1"/>
  <c r="F384" i="13" s="1"/>
  <c r="E7" i="9" s="1"/>
  <c r="Q7" i="9" s="1"/>
  <c r="AC7" i="9" s="1"/>
  <c r="J101" i="13"/>
  <c r="J205" i="13" s="1"/>
  <c r="J295" i="13" s="1"/>
  <c r="J384" i="13" s="1"/>
  <c r="I7" i="9" s="1"/>
  <c r="U7" i="9" s="1"/>
  <c r="AG7" i="9" s="1"/>
  <c r="N101" i="13"/>
  <c r="N205" i="13" s="1"/>
  <c r="N295" i="13" s="1"/>
  <c r="N384" i="13" s="1"/>
  <c r="M7" i="9" s="1"/>
  <c r="Y7" i="9" s="1"/>
  <c r="AK7" i="9" s="1"/>
  <c r="AI77" i="13"/>
  <c r="X79" i="13"/>
  <c r="K297" i="13"/>
  <c r="D297" i="13"/>
  <c r="D386" i="13" s="1"/>
  <c r="C9" i="9" s="1"/>
  <c r="D108" i="13"/>
  <c r="D313" i="13"/>
  <c r="D402" i="13" s="1"/>
  <c r="C25" i="9" s="1"/>
  <c r="AH77" i="13"/>
  <c r="AI78" i="13"/>
  <c r="AE77" i="13"/>
  <c r="T79" i="13"/>
  <c r="AL79" i="13"/>
  <c r="G101" i="13"/>
  <c r="G205" i="13" s="1"/>
  <c r="G295" i="13" s="1"/>
  <c r="G384" i="13" s="1"/>
  <c r="F7" i="9" s="1"/>
  <c r="R7" i="9" s="1"/>
  <c r="AD7" i="9" s="1"/>
  <c r="K101" i="13"/>
  <c r="K205" i="13" s="1"/>
  <c r="K295" i="13" s="1"/>
  <c r="K384" i="13" s="1"/>
  <c r="J7" i="9" s="1"/>
  <c r="V7" i="9" s="1"/>
  <c r="AH7" i="9" s="1"/>
  <c r="Z77" i="13"/>
  <c r="Z83" i="13" s="1"/>
  <c r="D120" i="13"/>
  <c r="D373" i="13"/>
  <c r="D462" i="13" s="1"/>
  <c r="C85" i="9" s="1"/>
  <c r="D181" i="13"/>
  <c r="D377" i="13"/>
  <c r="D466" i="13" s="1"/>
  <c r="C89" i="9" s="1"/>
  <c r="D300" i="13"/>
  <c r="D389" i="13" s="1"/>
  <c r="C12" i="9" s="1"/>
  <c r="D299" i="13"/>
  <c r="D388" i="13" s="1"/>
  <c r="C11" i="9" s="1"/>
  <c r="AK385" i="13"/>
  <c r="AG385" i="13"/>
  <c r="AC385" i="13"/>
  <c r="W385" i="13"/>
  <c r="S385" i="13"/>
  <c r="M385" i="13"/>
  <c r="I385" i="13"/>
  <c r="E385" i="13"/>
  <c r="AJ385" i="13"/>
  <c r="AF385" i="13"/>
  <c r="Z385" i="13"/>
  <c r="V385" i="13"/>
  <c r="R385" i="13"/>
  <c r="L385" i="13"/>
  <c r="H385" i="13"/>
  <c r="AI385" i="13"/>
  <c r="AE385" i="13"/>
  <c r="Y385" i="13"/>
  <c r="U385" i="13"/>
  <c r="Q385" i="13"/>
  <c r="K385" i="13"/>
  <c r="BG385" i="13" s="1"/>
  <c r="G385" i="13"/>
  <c r="AD385" i="13"/>
  <c r="J385" i="13"/>
  <c r="BF385" i="13" s="1"/>
  <c r="X385" i="13"/>
  <c r="F385" i="13"/>
  <c r="BB385" i="13" s="1"/>
  <c r="AL385" i="13"/>
  <c r="T385" i="13"/>
  <c r="N385" i="13"/>
  <c r="BJ385" i="13" s="1"/>
  <c r="AH385" i="13"/>
  <c r="D312" i="13"/>
  <c r="D401" i="13" s="1"/>
  <c r="C24" i="9" s="1"/>
  <c r="D372" i="13"/>
  <c r="D461" i="13" s="1"/>
  <c r="C84" i="9" s="1"/>
  <c r="D298" i="13"/>
  <c r="D387" i="13" s="1"/>
  <c r="C10" i="9" s="1"/>
  <c r="D371" i="13"/>
  <c r="D460" i="13" s="1"/>
  <c r="C83" i="9" s="1"/>
  <c r="D370" i="13"/>
  <c r="D459" i="13" s="1"/>
  <c r="C82" i="9" s="1"/>
  <c r="AJ114" i="18"/>
  <c r="AH114" i="18"/>
  <c r="AK114" i="18"/>
  <c r="Y114" i="18"/>
  <c r="AD114" i="18"/>
  <c r="S114" i="18"/>
  <c r="AF114" i="18"/>
  <c r="V114" i="18"/>
  <c r="AG114" i="18"/>
  <c r="AE114" i="18"/>
  <c r="W114" i="18"/>
  <c r="X114" i="18"/>
  <c r="N114" i="18"/>
  <c r="Z114" i="18"/>
  <c r="AL114" i="18"/>
  <c r="AI114" i="18"/>
  <c r="U114" i="18"/>
  <c r="T114" i="18"/>
  <c r="R114" i="18"/>
  <c r="G114" i="18"/>
  <c r="K114" i="18"/>
  <c r="L114" i="18"/>
  <c r="H114" i="18"/>
  <c r="E114" i="18"/>
  <c r="I114" i="18"/>
  <c r="M114" i="18"/>
  <c r="F114" i="18"/>
  <c r="J114" i="18"/>
  <c r="AJ124" i="18"/>
  <c r="AH124" i="18"/>
  <c r="AK124" i="18"/>
  <c r="Y124" i="18"/>
  <c r="AD124" i="18"/>
  <c r="S124" i="18"/>
  <c r="AF124" i="18"/>
  <c r="V124" i="18"/>
  <c r="AG124" i="18"/>
  <c r="AE124" i="18"/>
  <c r="W124" i="18"/>
  <c r="X124" i="18"/>
  <c r="N124" i="18"/>
  <c r="AL124" i="18"/>
  <c r="Z124" i="18"/>
  <c r="AI124" i="18"/>
  <c r="U124" i="18"/>
  <c r="T124" i="18"/>
  <c r="R124" i="18"/>
  <c r="E124" i="18"/>
  <c r="I124" i="18"/>
  <c r="M124" i="18"/>
  <c r="H124" i="18"/>
  <c r="L124" i="18"/>
  <c r="F124" i="18"/>
  <c r="J124" i="18"/>
  <c r="G124" i="18"/>
  <c r="K124" i="18"/>
  <c r="AE95" i="17"/>
  <c r="V95" i="17"/>
  <c r="AL95" i="17"/>
  <c r="Y95" i="17"/>
  <c r="AF95" i="17"/>
  <c r="R95" i="17"/>
  <c r="AK95" i="17"/>
  <c r="AI95" i="17"/>
  <c r="X95" i="17"/>
  <c r="AD95" i="17"/>
  <c r="W95" i="17"/>
  <c r="T95" i="17"/>
  <c r="AG95" i="17"/>
  <c r="U95" i="17"/>
  <c r="S95" i="17"/>
  <c r="AH95" i="17"/>
  <c r="AJ95" i="17"/>
  <c r="Z95" i="17"/>
  <c r="E95" i="17"/>
  <c r="K95" i="17"/>
  <c r="M95" i="17"/>
  <c r="N95" i="17"/>
  <c r="L95" i="17"/>
  <c r="F95" i="17"/>
  <c r="J95" i="17"/>
  <c r="G95" i="17"/>
  <c r="I95" i="17"/>
  <c r="H95" i="17"/>
  <c r="Q94" i="17"/>
  <c r="AC106" i="17"/>
  <c r="Q107" i="17"/>
  <c r="AC93" i="17"/>
  <c r="AE108" i="17"/>
  <c r="V108" i="17"/>
  <c r="AL108" i="17"/>
  <c r="Y108" i="17"/>
  <c r="AF108" i="17"/>
  <c r="R108" i="17"/>
  <c r="AK108" i="17"/>
  <c r="AI108" i="17"/>
  <c r="X108" i="17"/>
  <c r="AD108" i="17"/>
  <c r="W108" i="17"/>
  <c r="T108" i="17"/>
  <c r="AG108" i="17"/>
  <c r="U108" i="17"/>
  <c r="S108" i="17"/>
  <c r="AH108" i="17"/>
  <c r="AJ108" i="17"/>
  <c r="Z108" i="17"/>
  <c r="E108" i="17"/>
  <c r="K108" i="17"/>
  <c r="M108" i="17"/>
  <c r="N108" i="17"/>
  <c r="L108" i="17"/>
  <c r="F108" i="17"/>
  <c r="J108" i="17"/>
  <c r="G108" i="17"/>
  <c r="I108" i="17"/>
  <c r="H108" i="17"/>
  <c r="X103" i="13"/>
  <c r="T106" i="13"/>
  <c r="U119" i="13"/>
  <c r="AD105" i="13"/>
  <c r="AI106" i="13"/>
  <c r="Z120" i="13"/>
  <c r="AC120" i="13"/>
  <c r="AC141" i="13"/>
  <c r="AC150" i="13"/>
  <c r="V119" i="13"/>
  <c r="AH108" i="13"/>
  <c r="AJ106" i="13"/>
  <c r="S105" i="13"/>
  <c r="Q130" i="13"/>
  <c r="Q139" i="13"/>
  <c r="Q121" i="13"/>
  <c r="Y105" i="13"/>
  <c r="AG104" i="13"/>
  <c r="X87" i="14"/>
  <c r="AI102" i="14"/>
  <c r="S104" i="14"/>
  <c r="T103" i="14"/>
  <c r="AH93" i="14"/>
  <c r="AJ91" i="14"/>
  <c r="AK87" i="14"/>
  <c r="J94" i="14"/>
  <c r="R91" i="14"/>
  <c r="U102" i="14"/>
  <c r="AE104" i="14"/>
  <c r="W102" i="14"/>
  <c r="M104" i="14"/>
  <c r="S90" i="14"/>
  <c r="T91" i="14"/>
  <c r="X104" i="13"/>
  <c r="W119" i="13"/>
  <c r="AD119" i="13"/>
  <c r="AC105" i="13"/>
  <c r="AC133" i="13"/>
  <c r="V104" i="13"/>
  <c r="L120" i="13"/>
  <c r="S104" i="13"/>
  <c r="Q105" i="13"/>
  <c r="Y106" i="13"/>
  <c r="R119" i="13"/>
  <c r="AJ88" i="14"/>
  <c r="Q91" i="14"/>
  <c r="V91" i="14"/>
  <c r="T93" i="14"/>
  <c r="V94" i="14"/>
  <c r="Z90" i="14"/>
  <c r="R103" i="14"/>
  <c r="AE93" i="14"/>
  <c r="U104" i="13"/>
  <c r="AI104" i="13"/>
  <c r="AC117" i="13"/>
  <c r="AC142" i="13"/>
  <c r="J108" i="13"/>
  <c r="AE103" i="13"/>
  <c r="Q119" i="13"/>
  <c r="Y107" i="13"/>
  <c r="R103" i="13"/>
  <c r="AJ93" i="14"/>
  <c r="E94" i="14"/>
  <c r="AD90" i="14"/>
  <c r="X92" i="14"/>
  <c r="AF94" i="14"/>
  <c r="AH87" i="14"/>
  <c r="AF92" i="14"/>
  <c r="X120" i="13"/>
  <c r="W106" i="13"/>
  <c r="AL118" i="13"/>
  <c r="AD106" i="13"/>
  <c r="AI108" i="13"/>
  <c r="AC116" i="13"/>
  <c r="AC140" i="13"/>
  <c r="AC118" i="13"/>
  <c r="AK120" i="13"/>
  <c r="H108" i="13"/>
  <c r="F120" i="13"/>
  <c r="AJ108" i="13"/>
  <c r="S103" i="13"/>
  <c r="Q149" i="13"/>
  <c r="Q117" i="13"/>
  <c r="Q141" i="13"/>
  <c r="AF107" i="13"/>
  <c r="R106" i="13"/>
  <c r="AH92" i="14"/>
  <c r="V104" i="14"/>
  <c r="AC103" i="14"/>
  <c r="Y102" i="14"/>
  <c r="AL102" i="14"/>
  <c r="U104" i="14"/>
  <c r="AE103" i="14"/>
  <c r="X91" i="14"/>
  <c r="N104" i="14"/>
  <c r="S102" i="14"/>
  <c r="T92" i="14"/>
  <c r="AG93" i="14"/>
  <c r="V88" i="14"/>
  <c r="AC89" i="14"/>
  <c r="Y92" i="14"/>
  <c r="N118" i="13"/>
  <c r="AC119" i="13"/>
  <c r="AC138" i="13"/>
  <c r="AH103" i="13"/>
  <c r="S108" i="13"/>
  <c r="Q136" i="13"/>
  <c r="AG119" i="13"/>
  <c r="AI103" i="14"/>
  <c r="K94" i="14"/>
  <c r="AC87" i="14"/>
  <c r="AL89" i="14"/>
  <c r="Q103" i="14"/>
  <c r="U89" i="14"/>
  <c r="X119" i="13"/>
  <c r="U118" i="13"/>
  <c r="N104" i="13"/>
  <c r="AC139" i="13"/>
  <c r="AC149" i="13"/>
  <c r="X105" i="13"/>
  <c r="W104" i="13"/>
  <c r="AL107" i="13"/>
  <c r="AD104" i="13"/>
  <c r="AI105" i="13"/>
  <c r="AC112" i="13"/>
  <c r="AC136" i="13"/>
  <c r="AC115" i="13"/>
  <c r="AK119" i="13"/>
  <c r="K108" i="13"/>
  <c r="AH106" i="13"/>
  <c r="AJ105" i="13"/>
  <c r="S107" i="13"/>
  <c r="Q146" i="13"/>
  <c r="Q113" i="13"/>
  <c r="Q137" i="13"/>
  <c r="AF106" i="13"/>
  <c r="R104" i="13"/>
  <c r="AG91" i="14"/>
  <c r="V89" i="14"/>
  <c r="AC90" i="14"/>
  <c r="Y93" i="14"/>
  <c r="AL103" i="14"/>
  <c r="U94" i="14"/>
  <c r="AE88" i="14"/>
  <c r="W93" i="14"/>
  <c r="I104" i="14"/>
  <c r="S89" i="14"/>
  <c r="T94" i="14"/>
  <c r="AG89" i="14"/>
  <c r="V93" i="14"/>
  <c r="AF104" i="14"/>
  <c r="Y88" i="14"/>
  <c r="T108" i="13"/>
  <c r="U108" i="13"/>
  <c r="N103" i="13"/>
  <c r="AC135" i="13"/>
  <c r="AC122" i="13"/>
  <c r="V120" i="13"/>
  <c r="AJ120" i="13"/>
  <c r="Q106" i="13"/>
  <c r="Q120" i="13"/>
  <c r="AF120" i="13"/>
  <c r="X103" i="14"/>
  <c r="U91" i="14"/>
  <c r="W104" i="14"/>
  <c r="AJ102" i="14"/>
  <c r="I94" i="14"/>
  <c r="U88" i="14"/>
  <c r="Y91" i="14"/>
  <c r="V103" i="14"/>
  <c r="Q92" i="14"/>
  <c r="U120" i="13"/>
  <c r="Z103" i="13"/>
  <c r="AC104" i="13"/>
  <c r="AK108" i="13"/>
  <c r="AH104" i="13"/>
  <c r="S106" i="13"/>
  <c r="Q109" i="13"/>
  <c r="Y119" i="13"/>
  <c r="W103" i="14"/>
  <c r="S94" i="14"/>
  <c r="AG92" i="14"/>
  <c r="AC91" i="14"/>
  <c r="AL92" i="14"/>
  <c r="AE89" i="14"/>
  <c r="AL91" i="14"/>
  <c r="AE90" i="14"/>
  <c r="T103" i="13"/>
  <c r="W118" i="13"/>
  <c r="AL119" i="13"/>
  <c r="N107" i="13"/>
  <c r="Z106" i="13"/>
  <c r="AC131" i="13"/>
  <c r="AC110" i="13"/>
  <c r="AC134" i="13"/>
  <c r="AK118" i="13"/>
  <c r="M108" i="13"/>
  <c r="H120" i="13"/>
  <c r="AE107" i="13"/>
  <c r="Q104" i="13"/>
  <c r="Q116" i="13"/>
  <c r="Q132" i="13"/>
  <c r="Y104" i="13"/>
  <c r="AF108" i="13"/>
  <c r="R118" i="13"/>
  <c r="AL94" i="14"/>
  <c r="U90" i="14"/>
  <c r="AE87" i="14"/>
  <c r="W94" i="14"/>
  <c r="E104" i="14"/>
  <c r="S88" i="14"/>
  <c r="T90" i="14"/>
  <c r="AG104" i="14"/>
  <c r="V87" i="14"/>
  <c r="AC88" i="14"/>
  <c r="Y94" i="14"/>
  <c r="AL93" i="14"/>
  <c r="AJ104" i="14"/>
  <c r="AK103" i="14"/>
  <c r="W107" i="13"/>
  <c r="N119" i="13"/>
  <c r="AC113" i="13"/>
  <c r="AK105" i="13"/>
  <c r="J120" i="13"/>
  <c r="Q122" i="13"/>
  <c r="Q129" i="13"/>
  <c r="R107" i="13"/>
  <c r="S87" i="14"/>
  <c r="AH104" i="14"/>
  <c r="Z92" i="14"/>
  <c r="AI93" i="14"/>
  <c r="W92" i="14"/>
  <c r="AF88" i="14"/>
  <c r="X106" i="13"/>
  <c r="AL105" i="13"/>
  <c r="AI103" i="13"/>
  <c r="AC132" i="13"/>
  <c r="AK106" i="13"/>
  <c r="G120" i="13"/>
  <c r="S118" i="13"/>
  <c r="Q124" i="13"/>
  <c r="AG103" i="13"/>
  <c r="R102" i="14"/>
  <c r="Z91" i="14"/>
  <c r="AI91" i="14"/>
  <c r="T119" i="13"/>
  <c r="AL106" i="13"/>
  <c r="Z108" i="13"/>
  <c r="AC125" i="13"/>
  <c r="V107" i="13"/>
  <c r="I120" i="13"/>
  <c r="Q111" i="13"/>
  <c r="Q144" i="13"/>
  <c r="AG105" i="13"/>
  <c r="R89" i="14"/>
  <c r="Z88" i="14"/>
  <c r="AI89" i="14"/>
  <c r="Q88" i="14"/>
  <c r="AJ90" i="14"/>
  <c r="G94" i="14"/>
  <c r="AD92" i="14"/>
  <c r="X118" i="13"/>
  <c r="AL120" i="13"/>
  <c r="AC147" i="13"/>
  <c r="AH120" i="13"/>
  <c r="Q118" i="13"/>
  <c r="AG107" i="13"/>
  <c r="AE94" i="14"/>
  <c r="AK92" i="14"/>
  <c r="AC92" i="14"/>
  <c r="AC102" i="14"/>
  <c r="N120" i="13"/>
  <c r="AC126" i="13"/>
  <c r="AJ103" i="13"/>
  <c r="Q133" i="13"/>
  <c r="F104" i="14"/>
  <c r="V90" i="14"/>
  <c r="U103" i="14"/>
  <c r="U92" i="14"/>
  <c r="T107" i="13"/>
  <c r="AD108" i="13"/>
  <c r="AC103" i="13"/>
  <c r="AC143" i="13"/>
  <c r="V105" i="13"/>
  <c r="AJ107" i="13"/>
  <c r="Q134" i="13"/>
  <c r="Q125" i="13"/>
  <c r="AG106" i="13"/>
  <c r="AI88" i="14"/>
  <c r="Q87" i="14"/>
  <c r="AJ89" i="14"/>
  <c r="N94" i="14"/>
  <c r="AD87" i="14"/>
  <c r="X93" i="14"/>
  <c r="S103" i="14"/>
  <c r="AD118" i="13"/>
  <c r="AC107" i="13"/>
  <c r="AE118" i="13"/>
  <c r="AF118" i="13"/>
  <c r="T89" i="14"/>
  <c r="X89" i="14"/>
  <c r="AI87" i="14"/>
  <c r="W120" i="13"/>
  <c r="AC108" i="13"/>
  <c r="E108" i="13"/>
  <c r="AE120" i="13"/>
  <c r="Q114" i="13"/>
  <c r="R105" i="13"/>
  <c r="AC93" i="14"/>
  <c r="U87" i="14"/>
  <c r="W88" i="14"/>
  <c r="S91" i="14"/>
  <c r="X102" i="14"/>
  <c r="AK89" i="14"/>
  <c r="Q143" i="13"/>
  <c r="X94" i="14"/>
  <c r="AH89" i="14"/>
  <c r="R87" i="14"/>
  <c r="AI92" i="14"/>
  <c r="T102" i="14"/>
  <c r="L108" i="13"/>
  <c r="AL104" i="14"/>
  <c r="AD93" i="14"/>
  <c r="Y104" i="14"/>
  <c r="AC111" i="13"/>
  <c r="Q108" i="13"/>
  <c r="V102" i="14"/>
  <c r="W108" i="13"/>
  <c r="N105" i="13"/>
  <c r="AC127" i="13"/>
  <c r="AC130" i="13"/>
  <c r="I108" i="13"/>
  <c r="AE106" i="13"/>
  <c r="Q112" i="13"/>
  <c r="Q148" i="13"/>
  <c r="R108" i="13"/>
  <c r="U93" i="14"/>
  <c r="W87" i="14"/>
  <c r="AD102" i="14"/>
  <c r="AG88" i="14"/>
  <c r="AF103" i="14"/>
  <c r="AH94" i="14"/>
  <c r="AK104" i="14"/>
  <c r="T120" i="13"/>
  <c r="AI118" i="13"/>
  <c r="AC148" i="13"/>
  <c r="AJ119" i="13"/>
  <c r="Q110" i="13"/>
  <c r="AH88" i="14"/>
  <c r="AG94" i="14"/>
  <c r="AG102" i="14"/>
  <c r="X90" i="14"/>
  <c r="T118" i="13"/>
  <c r="Z105" i="13"/>
  <c r="V106" i="13"/>
  <c r="Q107" i="13"/>
  <c r="AF103" i="13"/>
  <c r="AK93" i="14"/>
  <c r="Z89" i="14"/>
  <c r="Q89" i="14"/>
  <c r="Q90" i="14"/>
  <c r="U107" i="13"/>
  <c r="N108" i="13"/>
  <c r="AC109" i="13"/>
  <c r="AC144" i="13"/>
  <c r="AH118" i="13"/>
  <c r="AE108" i="13"/>
  <c r="Q127" i="13"/>
  <c r="Y108" i="13"/>
  <c r="W91" i="14"/>
  <c r="AD104" i="14"/>
  <c r="AG87" i="14"/>
  <c r="AF102" i="14"/>
  <c r="AH102" i="14"/>
  <c r="AK102" i="14"/>
  <c r="R88" i="14"/>
  <c r="Z87" i="14"/>
  <c r="AI119" i="13"/>
  <c r="V108" i="13"/>
  <c r="Q103" i="13"/>
  <c r="W90" i="14"/>
  <c r="J104" i="14"/>
  <c r="AD94" i="14"/>
  <c r="Z94" i="14"/>
  <c r="AL104" i="13"/>
  <c r="AC121" i="13"/>
  <c r="AH105" i="13"/>
  <c r="Q126" i="13"/>
  <c r="Q147" i="13"/>
  <c r="AG90" i="14"/>
  <c r="Y89" i="14"/>
  <c r="AF91" i="14"/>
  <c r="AH103" i="14"/>
  <c r="AK88" i="14"/>
  <c r="H104" i="14"/>
  <c r="T88" i="14"/>
  <c r="U106" i="13"/>
  <c r="N106" i="13"/>
  <c r="AC146" i="13"/>
  <c r="AC145" i="13"/>
  <c r="AH107" i="13"/>
  <c r="AE105" i="13"/>
  <c r="Q123" i="13"/>
  <c r="Y103" i="13"/>
  <c r="R120" i="13"/>
  <c r="AD89" i="14"/>
  <c r="X104" i="14"/>
  <c r="AF90" i="14"/>
  <c r="AH90" i="14"/>
  <c r="AK91" i="14"/>
  <c r="R92" i="14"/>
  <c r="Z93" i="14"/>
  <c r="W105" i="13"/>
  <c r="Z107" i="13"/>
  <c r="AK104" i="13"/>
  <c r="AE119" i="13"/>
  <c r="Q145" i="13"/>
  <c r="L104" i="14"/>
  <c r="R93" i="14"/>
  <c r="R94" i="14"/>
  <c r="AL90" i="14"/>
  <c r="W103" i="13"/>
  <c r="AC123" i="13"/>
  <c r="G108" i="13"/>
  <c r="Q142" i="13"/>
  <c r="AG120" i="13"/>
  <c r="T104" i="14"/>
  <c r="Y103" i="14"/>
  <c r="W89" i="14"/>
  <c r="X108" i="13"/>
  <c r="U103" i="13"/>
  <c r="AI107" i="13"/>
  <c r="AC124" i="13"/>
  <c r="AK103" i="13"/>
  <c r="AH119" i="13"/>
  <c r="S120" i="13"/>
  <c r="Y120" i="13"/>
  <c r="AF89" i="14"/>
  <c r="AK94" i="14"/>
  <c r="Z102" i="14"/>
  <c r="Z119" i="13"/>
  <c r="Q131" i="13"/>
  <c r="AE92" i="14"/>
  <c r="AD120" i="13"/>
  <c r="AJ104" i="13"/>
  <c r="AF104" i="13"/>
  <c r="X88" i="14"/>
  <c r="AE102" i="14"/>
  <c r="G104" i="14"/>
  <c r="T87" i="14"/>
  <c r="AJ87" i="14"/>
  <c r="F94" i="14"/>
  <c r="X107" i="13"/>
  <c r="AL108" i="13"/>
  <c r="Z104" i="13"/>
  <c r="AC106" i="13"/>
  <c r="AK107" i="13"/>
  <c r="K120" i="13"/>
  <c r="S119" i="13"/>
  <c r="Q128" i="13"/>
  <c r="AF105" i="13"/>
  <c r="AL87" i="14"/>
  <c r="AE91" i="14"/>
  <c r="K104" i="14"/>
  <c r="Z104" i="14"/>
  <c r="V92" i="14"/>
  <c r="Y87" i="14"/>
  <c r="AJ94" i="14"/>
  <c r="L94" i="14"/>
  <c r="AL103" i="13"/>
  <c r="AC128" i="13"/>
  <c r="F108" i="13"/>
  <c r="Q138" i="13"/>
  <c r="AF119" i="13"/>
  <c r="AF93" i="14"/>
  <c r="S93" i="14"/>
  <c r="AF87" i="14"/>
  <c r="AD91" i="14"/>
  <c r="AD103" i="13"/>
  <c r="AC137" i="13"/>
  <c r="E120" i="13"/>
  <c r="Q140" i="13"/>
  <c r="AH91" i="14"/>
  <c r="R90" i="14"/>
  <c r="AI90" i="14"/>
  <c r="AI94" i="14"/>
  <c r="T105" i="13"/>
  <c r="AD107" i="13"/>
  <c r="Z118" i="13"/>
  <c r="AC129" i="13"/>
  <c r="V103" i="13"/>
  <c r="M120" i="13"/>
  <c r="Q115" i="13"/>
  <c r="Q150" i="13"/>
  <c r="AG108" i="13"/>
  <c r="R104" i="14"/>
  <c r="Z103" i="14"/>
  <c r="AI104" i="14"/>
  <c r="Q102" i="14"/>
  <c r="AJ103" i="14"/>
  <c r="M94" i="14"/>
  <c r="AD88" i="14"/>
  <c r="U105" i="13"/>
  <c r="AC114" i="13"/>
  <c r="AJ118" i="13"/>
  <c r="Y118" i="13"/>
  <c r="AK90" i="14"/>
  <c r="Y90" i="14"/>
  <c r="AG103" i="14"/>
  <c r="T104" i="13"/>
  <c r="AI120" i="13"/>
  <c r="V118" i="13"/>
  <c r="AE104" i="13"/>
  <c r="Q135" i="13"/>
  <c r="AG118" i="13"/>
  <c r="AD103" i="14"/>
  <c r="AL88" i="14"/>
  <c r="Q93" i="14"/>
  <c r="AJ92" i="14"/>
  <c r="H94" i="14"/>
  <c r="S92" i="14"/>
  <c r="AH483" i="18" l="1"/>
  <c r="BF482" i="18"/>
  <c r="V489" i="18"/>
  <c r="AT488" i="18"/>
  <c r="E489" i="18"/>
  <c r="AO488" i="18"/>
  <c r="BA488" i="18"/>
  <c r="AX486" i="18"/>
  <c r="BJ486" i="18"/>
  <c r="AS514" i="18"/>
  <c r="BE514" i="18"/>
  <c r="AU490" i="18"/>
  <c r="BG490" i="18"/>
  <c r="AP487" i="18"/>
  <c r="BB487" i="18"/>
  <c r="BI487" i="18"/>
  <c r="AW487" i="18"/>
  <c r="AR485" i="18"/>
  <c r="BD485" i="18"/>
  <c r="BH486" i="18"/>
  <c r="AV486" i="18"/>
  <c r="BC488" i="18"/>
  <c r="AQ488" i="18"/>
  <c r="D125" i="18"/>
  <c r="D228" i="18"/>
  <c r="AP387" i="18"/>
  <c r="BB387" i="18"/>
  <c r="AU387" i="18"/>
  <c r="BG387" i="18"/>
  <c r="BH387" i="18"/>
  <c r="AV387" i="18"/>
  <c r="AX387" i="18"/>
  <c r="BJ387" i="18"/>
  <c r="D218" i="18"/>
  <c r="D115" i="18"/>
  <c r="AT387" i="18"/>
  <c r="BF387" i="18"/>
  <c r="BA387" i="18"/>
  <c r="AO387" i="18"/>
  <c r="AW387" i="18"/>
  <c r="BI387" i="18"/>
  <c r="AL317" i="18"/>
  <c r="AL406" i="18" s="1"/>
  <c r="AH317" i="18"/>
  <c r="AH406" i="18" s="1"/>
  <c r="AD317" i="18"/>
  <c r="AD406" i="18" s="1"/>
  <c r="X317" i="18"/>
  <c r="X406" i="18" s="1"/>
  <c r="T317" i="18"/>
  <c r="T406" i="18" s="1"/>
  <c r="N317" i="18"/>
  <c r="N406" i="18" s="1"/>
  <c r="J317" i="18"/>
  <c r="J406" i="18" s="1"/>
  <c r="F317" i="18"/>
  <c r="F406" i="18" s="1"/>
  <c r="AK317" i="18"/>
  <c r="AK406" i="18" s="1"/>
  <c r="AF317" i="18"/>
  <c r="AF406" i="18" s="1"/>
  <c r="Y317" i="18"/>
  <c r="Y406" i="18" s="1"/>
  <c r="S317" i="18"/>
  <c r="S406" i="18" s="1"/>
  <c r="L317" i="18"/>
  <c r="L406" i="18" s="1"/>
  <c r="G317" i="18"/>
  <c r="G406" i="18" s="1"/>
  <c r="AJ317" i="18"/>
  <c r="AJ406" i="18" s="1"/>
  <c r="AE317" i="18"/>
  <c r="AE406" i="18" s="1"/>
  <c r="W317" i="18"/>
  <c r="W406" i="18" s="1"/>
  <c r="R317" i="18"/>
  <c r="R406" i="18" s="1"/>
  <c r="K317" i="18"/>
  <c r="K406" i="18" s="1"/>
  <c r="E317" i="18"/>
  <c r="E406" i="18" s="1"/>
  <c r="AI317" i="18"/>
  <c r="AI406" i="18" s="1"/>
  <c r="V317" i="18"/>
  <c r="V406" i="18" s="1"/>
  <c r="I317" i="18"/>
  <c r="I406" i="18" s="1"/>
  <c r="AG317" i="18"/>
  <c r="AG406" i="18" s="1"/>
  <c r="U317" i="18"/>
  <c r="U406" i="18" s="1"/>
  <c r="H317" i="18"/>
  <c r="H406" i="18" s="1"/>
  <c r="AC317" i="18"/>
  <c r="AC406" i="18" s="1"/>
  <c r="Q317" i="18"/>
  <c r="Q406" i="18" s="1"/>
  <c r="D317" i="18"/>
  <c r="D406" i="18" s="1"/>
  <c r="M317" i="18"/>
  <c r="M406" i="18" s="1"/>
  <c r="Z317" i="18"/>
  <c r="Z406" i="18" s="1"/>
  <c r="BC387" i="18"/>
  <c r="AQ387" i="18"/>
  <c r="AL307" i="18"/>
  <c r="AL396" i="18" s="1"/>
  <c r="AH307" i="18"/>
  <c r="AH396" i="18" s="1"/>
  <c r="AD307" i="18"/>
  <c r="AD396" i="18" s="1"/>
  <c r="X307" i="18"/>
  <c r="X396" i="18" s="1"/>
  <c r="T307" i="18"/>
  <c r="T396" i="18" s="1"/>
  <c r="N307" i="18"/>
  <c r="N396" i="18" s="1"/>
  <c r="J307" i="18"/>
  <c r="J396" i="18" s="1"/>
  <c r="F307" i="18"/>
  <c r="F396" i="18" s="1"/>
  <c r="AK307" i="18"/>
  <c r="AK396" i="18" s="1"/>
  <c r="AG307" i="18"/>
  <c r="AG396" i="18" s="1"/>
  <c r="AC307" i="18"/>
  <c r="AC396" i="18" s="1"/>
  <c r="W307" i="18"/>
  <c r="W396" i="18" s="1"/>
  <c r="S307" i="18"/>
  <c r="S396" i="18" s="1"/>
  <c r="M307" i="18"/>
  <c r="M396" i="18" s="1"/>
  <c r="I307" i="18"/>
  <c r="I396" i="18" s="1"/>
  <c r="E307" i="18"/>
  <c r="E396" i="18" s="1"/>
  <c r="AF307" i="18"/>
  <c r="AF396" i="18" s="1"/>
  <c r="V307" i="18"/>
  <c r="V396" i="18" s="1"/>
  <c r="L307" i="18"/>
  <c r="L396" i="18" s="1"/>
  <c r="D307" i="18"/>
  <c r="D396" i="18" s="1"/>
  <c r="AE307" i="18"/>
  <c r="AE396" i="18" s="1"/>
  <c r="U307" i="18"/>
  <c r="U396" i="18" s="1"/>
  <c r="K307" i="18"/>
  <c r="K396" i="18" s="1"/>
  <c r="AJ307" i="18"/>
  <c r="AJ396" i="18" s="1"/>
  <c r="Z307" i="18"/>
  <c r="Z396" i="18" s="1"/>
  <c r="R307" i="18"/>
  <c r="R396" i="18" s="1"/>
  <c r="H307" i="18"/>
  <c r="H396" i="18" s="1"/>
  <c r="Y307" i="18"/>
  <c r="Y396" i="18" s="1"/>
  <c r="AI307" i="18"/>
  <c r="AI396" i="18" s="1"/>
  <c r="Q307" i="18"/>
  <c r="Q396" i="18" s="1"/>
  <c r="G307" i="18"/>
  <c r="G396" i="18" s="1"/>
  <c r="BD387" i="18"/>
  <c r="AR387" i="18"/>
  <c r="BE387" i="18"/>
  <c r="AS387" i="18"/>
  <c r="H212" i="17"/>
  <c r="I212" i="17"/>
  <c r="G212" i="17"/>
  <c r="J212" i="17"/>
  <c r="F212" i="17"/>
  <c r="L212" i="17"/>
  <c r="N212" i="17"/>
  <c r="M212" i="17"/>
  <c r="K212" i="17"/>
  <c r="E212" i="17"/>
  <c r="Z212" i="17"/>
  <c r="AJ212" i="17"/>
  <c r="AH212" i="17"/>
  <c r="S212" i="17"/>
  <c r="U212" i="17"/>
  <c r="AG212" i="17"/>
  <c r="T212" i="17"/>
  <c r="W212" i="17"/>
  <c r="AD212" i="17"/>
  <c r="X212" i="17"/>
  <c r="AI212" i="17"/>
  <c r="AK212" i="17"/>
  <c r="R212" i="17"/>
  <c r="AF212" i="17"/>
  <c r="Y212" i="17"/>
  <c r="AL212" i="17"/>
  <c r="V212" i="17"/>
  <c r="AE212" i="17"/>
  <c r="AC197" i="17"/>
  <c r="AC287" i="17" s="1"/>
  <c r="Q211" i="17"/>
  <c r="AC210" i="17"/>
  <c r="AC300" i="17" s="1"/>
  <c r="Q198" i="17"/>
  <c r="Q288" i="17" s="1"/>
  <c r="H199" i="17"/>
  <c r="I199" i="17"/>
  <c r="G199" i="17"/>
  <c r="J199" i="17"/>
  <c r="F199" i="17"/>
  <c r="L199" i="17"/>
  <c r="N199" i="17"/>
  <c r="M199" i="17"/>
  <c r="K199" i="17"/>
  <c r="E199" i="17"/>
  <c r="Z199" i="17"/>
  <c r="AJ199" i="17"/>
  <c r="AH199" i="17"/>
  <c r="S199" i="17"/>
  <c r="U199" i="17"/>
  <c r="AG199" i="17"/>
  <c r="T199" i="17"/>
  <c r="W199" i="17"/>
  <c r="AD199" i="17"/>
  <c r="X199" i="17"/>
  <c r="AI199" i="17"/>
  <c r="AK199" i="17"/>
  <c r="R199" i="17"/>
  <c r="AF199" i="17"/>
  <c r="Y199" i="17"/>
  <c r="AL199" i="17"/>
  <c r="V199" i="17"/>
  <c r="AE199" i="17"/>
  <c r="AC376" i="17"/>
  <c r="D212" i="17"/>
  <c r="D109" i="17"/>
  <c r="P108" i="17"/>
  <c r="U371" i="17"/>
  <c r="U372" i="17" s="1"/>
  <c r="U373" i="17" s="1"/>
  <c r="U374" i="17" s="1"/>
  <c r="U375" i="17" s="1"/>
  <c r="U376" i="17" s="1"/>
  <c r="AU370" i="17"/>
  <c r="AF371" i="17"/>
  <c r="AF372" i="17" s="1"/>
  <c r="AF373" i="17" s="1"/>
  <c r="AF374" i="17" s="1"/>
  <c r="AF375" i="17" s="1"/>
  <c r="AF376" i="17" s="1"/>
  <c r="AI371" i="17"/>
  <c r="AI372" i="17" s="1"/>
  <c r="AI373" i="17" s="1"/>
  <c r="AI374" i="17" s="1"/>
  <c r="AI375" i="17" s="1"/>
  <c r="AI376" i="17" s="1"/>
  <c r="AG371" i="17"/>
  <c r="AG372" i="17" s="1"/>
  <c r="AG373" i="17" s="1"/>
  <c r="AG374" i="17" s="1"/>
  <c r="AG375" i="17" s="1"/>
  <c r="AG376" i="17" s="1"/>
  <c r="AG377" i="17" s="1"/>
  <c r="BE370" i="17"/>
  <c r="AQ371" i="17"/>
  <c r="G372" i="17"/>
  <c r="R371" i="17"/>
  <c r="R372" i="17" s="1"/>
  <c r="R373" i="17" s="1"/>
  <c r="R374" i="17" s="1"/>
  <c r="R375" i="17" s="1"/>
  <c r="R376" i="17" s="1"/>
  <c r="R377" i="17" s="1"/>
  <c r="AI288" i="17"/>
  <c r="AE288" i="17"/>
  <c r="Y288" i="17"/>
  <c r="Y377" i="17" s="1"/>
  <c r="U288" i="17"/>
  <c r="K288" i="17"/>
  <c r="G288" i="17"/>
  <c r="AL288" i="17"/>
  <c r="AG288" i="17"/>
  <c r="Z288" i="17"/>
  <c r="T288" i="17"/>
  <c r="M288" i="17"/>
  <c r="H288" i="17"/>
  <c r="AK288" i="17"/>
  <c r="AF288" i="17"/>
  <c r="X288" i="17"/>
  <c r="S288" i="17"/>
  <c r="L288" i="17"/>
  <c r="F288" i="17"/>
  <c r="AJ288" i="17"/>
  <c r="AD288" i="17"/>
  <c r="W288" i="17"/>
  <c r="R288" i="17"/>
  <c r="J288" i="17"/>
  <c r="E288" i="17"/>
  <c r="AH288" i="17"/>
  <c r="AH377" i="17" s="1"/>
  <c r="I288" i="17"/>
  <c r="D288" i="17"/>
  <c r="D377" i="17" s="1"/>
  <c r="V288" i="17"/>
  <c r="N288" i="17"/>
  <c r="AL371" i="17"/>
  <c r="AL372" i="17" s="1"/>
  <c r="AL373" i="17" s="1"/>
  <c r="AL374" i="17" s="1"/>
  <c r="AL375" i="17" s="1"/>
  <c r="AL376" i="17" s="1"/>
  <c r="AL377" i="17" s="1"/>
  <c r="AB107" i="17"/>
  <c r="BF370" i="17"/>
  <c r="E372" i="17"/>
  <c r="AO371" i="17"/>
  <c r="BA371" i="17"/>
  <c r="V373" i="17"/>
  <c r="V374" i="17" s="1"/>
  <c r="V375" i="17" s="1"/>
  <c r="V376" i="17" s="1"/>
  <c r="V377" i="17" s="1"/>
  <c r="W373" i="17"/>
  <c r="W374" i="17" s="1"/>
  <c r="W375" i="17" s="1"/>
  <c r="W376" i="17" s="1"/>
  <c r="W377" i="17" s="1"/>
  <c r="BG371" i="17"/>
  <c r="K372" i="17"/>
  <c r="AU371" i="17"/>
  <c r="BD371" i="17"/>
  <c r="H372" i="17"/>
  <c r="AK372" i="17"/>
  <c r="AK373" i="17" s="1"/>
  <c r="AK374" i="17" s="1"/>
  <c r="AK375" i="17" s="1"/>
  <c r="AK376" i="17" s="1"/>
  <c r="AK377" i="17" s="1"/>
  <c r="AS370" i="17"/>
  <c r="AD372" i="17"/>
  <c r="AD373" i="17" s="1"/>
  <c r="AD374" i="17" s="1"/>
  <c r="AD375" i="17" s="1"/>
  <c r="AD376" i="17" s="1"/>
  <c r="AD377" i="17" s="1"/>
  <c r="X374" i="17"/>
  <c r="X375" i="17" s="1"/>
  <c r="X376" i="17" s="1"/>
  <c r="Q373" i="17"/>
  <c r="Q374" i="17" s="1"/>
  <c r="Q375" i="17" s="1"/>
  <c r="Q376" i="17" s="1"/>
  <c r="S373" i="17"/>
  <c r="S374" i="17" s="1"/>
  <c r="S375" i="17" s="1"/>
  <c r="S376" i="17" s="1"/>
  <c r="S377" i="17" s="1"/>
  <c r="BI370" i="17"/>
  <c r="N372" i="17"/>
  <c r="AE371" i="17"/>
  <c r="AE372" i="17" s="1"/>
  <c r="AE373" i="17" s="1"/>
  <c r="AE374" i="17" s="1"/>
  <c r="AE375" i="17" s="1"/>
  <c r="AE376" i="17" s="1"/>
  <c r="AE377" i="17" s="1"/>
  <c r="AV370" i="17"/>
  <c r="AL301" i="17"/>
  <c r="AH301" i="17"/>
  <c r="AD301" i="17"/>
  <c r="X301" i="17"/>
  <c r="T301" i="17"/>
  <c r="N301" i="17"/>
  <c r="J301" i="17"/>
  <c r="F301" i="17"/>
  <c r="AK301" i="17"/>
  <c r="AG301" i="17"/>
  <c r="W301" i="17"/>
  <c r="S301" i="17"/>
  <c r="M301" i="17"/>
  <c r="I301" i="17"/>
  <c r="E301" i="17"/>
  <c r="AJ301" i="17"/>
  <c r="AF301" i="17"/>
  <c r="Z301" i="17"/>
  <c r="V301" i="17"/>
  <c r="R301" i="17"/>
  <c r="L301" i="17"/>
  <c r="H301" i="17"/>
  <c r="D301" i="17"/>
  <c r="D390" i="17" s="1"/>
  <c r="U301" i="17"/>
  <c r="AI301" i="17"/>
  <c r="Q301" i="17"/>
  <c r="AE301" i="17"/>
  <c r="K301" i="17"/>
  <c r="Y301" i="17"/>
  <c r="G301" i="17"/>
  <c r="I372" i="17"/>
  <c r="AS371" i="17"/>
  <c r="BE371" i="17"/>
  <c r="AB94" i="17"/>
  <c r="AW370" i="17"/>
  <c r="AJ371" i="17"/>
  <c r="AJ372" i="17" s="1"/>
  <c r="AJ373" i="17" s="1"/>
  <c r="AJ374" i="17" s="1"/>
  <c r="AJ375" i="17" s="1"/>
  <c r="AJ376" i="17" s="1"/>
  <c r="BB371" i="17"/>
  <c r="F372" i="17"/>
  <c r="BA370" i="17"/>
  <c r="T371" i="17"/>
  <c r="T372" i="17" s="1"/>
  <c r="T373" i="17" s="1"/>
  <c r="T374" i="17" s="1"/>
  <c r="T375" i="17" s="1"/>
  <c r="T376" i="17" s="1"/>
  <c r="T377" i="17" s="1"/>
  <c r="Z371" i="17"/>
  <c r="Z372" i="17" s="1"/>
  <c r="Z373" i="17" s="1"/>
  <c r="Z374" i="17" s="1"/>
  <c r="Z375" i="17" s="1"/>
  <c r="Z376" i="17" s="1"/>
  <c r="Z377" i="17" s="1"/>
  <c r="D96" i="17"/>
  <c r="D199" i="17"/>
  <c r="P95" i="17"/>
  <c r="M372" i="17"/>
  <c r="AW371" i="17"/>
  <c r="BI371" i="17"/>
  <c r="BJ370" i="17"/>
  <c r="BH371" i="17"/>
  <c r="L372" i="17"/>
  <c r="AV371" i="17"/>
  <c r="AT371" i="17"/>
  <c r="J372" i="17"/>
  <c r="BF371" i="17"/>
  <c r="M283" i="14"/>
  <c r="N285" i="14"/>
  <c r="L283" i="14"/>
  <c r="E285" i="14"/>
  <c r="N284" i="14"/>
  <c r="J284" i="14"/>
  <c r="L285" i="14"/>
  <c r="F282" i="14"/>
  <c r="J313" i="13"/>
  <c r="F301" i="13"/>
  <c r="G301" i="13"/>
  <c r="F298" i="13"/>
  <c r="F313" i="13"/>
  <c r="L299" i="13"/>
  <c r="E298" i="13"/>
  <c r="I313" i="13"/>
  <c r="J301" i="13"/>
  <c r="H299" i="13"/>
  <c r="L313" i="13"/>
  <c r="M301" i="13"/>
  <c r="G299" i="13"/>
  <c r="J298" i="13"/>
  <c r="M299" i="13"/>
  <c r="H298" i="13"/>
  <c r="K313" i="13"/>
  <c r="H285" i="14"/>
  <c r="L300" i="13"/>
  <c r="K299" i="13"/>
  <c r="L301" i="13"/>
  <c r="G313" i="13"/>
  <c r="H301" i="13"/>
  <c r="I299" i="13"/>
  <c r="G298" i="13"/>
  <c r="BA385" i="13"/>
  <c r="AO385" i="13"/>
  <c r="G297" i="13"/>
  <c r="L284" i="14"/>
  <c r="BD385" i="13"/>
  <c r="BE385" i="13"/>
  <c r="AC76" i="13"/>
  <c r="AC101" i="13" s="1"/>
  <c r="AC205" i="13" s="1"/>
  <c r="AC295" i="13" s="1"/>
  <c r="AC384" i="13" s="1"/>
  <c r="AO384" i="13" s="1"/>
  <c r="BA384" i="13" s="1"/>
  <c r="E313" i="13"/>
  <c r="E301" i="13"/>
  <c r="BI369" i="14"/>
  <c r="BC369" i="14"/>
  <c r="BJ369" i="14"/>
  <c r="W85" i="14"/>
  <c r="W189" i="14" s="1"/>
  <c r="W279" i="14" s="1"/>
  <c r="W368" i="14" s="1"/>
  <c r="AG60" i="14"/>
  <c r="AG85" i="14" s="1"/>
  <c r="AG189" i="14" s="1"/>
  <c r="AG279" i="14" s="1"/>
  <c r="AG368" i="14" s="1"/>
  <c r="AS368" i="14" s="1"/>
  <c r="BE368" i="14" s="1"/>
  <c r="BA369" i="14"/>
  <c r="AO369" i="14"/>
  <c r="BE369" i="14"/>
  <c r="BC385" i="13"/>
  <c r="BH385" i="13"/>
  <c r="BI385" i="13"/>
  <c r="AJ76" i="13"/>
  <c r="AJ101" i="13" s="1"/>
  <c r="AJ205" i="13" s="1"/>
  <c r="AJ295" i="13" s="1"/>
  <c r="AJ384" i="13" s="1"/>
  <c r="AV384" i="13" s="1"/>
  <c r="BH384" i="13" s="1"/>
  <c r="X101" i="13"/>
  <c r="X205" i="13" s="1"/>
  <c r="X295" i="13" s="1"/>
  <c r="X384" i="13" s="1"/>
  <c r="I285" i="14"/>
  <c r="E284" i="14"/>
  <c r="G283" i="14"/>
  <c r="K284" i="14"/>
  <c r="K283" i="14"/>
  <c r="J282" i="14"/>
  <c r="M284" i="14"/>
  <c r="I283" i="14"/>
  <c r="N283" i="14"/>
  <c r="G300" i="13"/>
  <c r="M313" i="13"/>
  <c r="F299" i="13"/>
  <c r="K300" i="13"/>
  <c r="E299" i="13"/>
  <c r="F283" i="14"/>
  <c r="H284" i="14"/>
  <c r="H283" i="14"/>
  <c r="K282" i="14"/>
  <c r="K285" i="14"/>
  <c r="E283" i="14"/>
  <c r="J283" i="14"/>
  <c r="J300" i="13"/>
  <c r="I301" i="13"/>
  <c r="I300" i="13"/>
  <c r="H300" i="13"/>
  <c r="H313" i="13"/>
  <c r="F300" i="13"/>
  <c r="K301" i="13"/>
  <c r="E300" i="13"/>
  <c r="F297" i="13"/>
  <c r="L298" i="13"/>
  <c r="M300" i="13"/>
  <c r="M198" i="14"/>
  <c r="I198" i="14"/>
  <c r="E198" i="14"/>
  <c r="L198" i="14"/>
  <c r="G198" i="14"/>
  <c r="N198" i="14"/>
  <c r="K198" i="14"/>
  <c r="F198" i="14"/>
  <c r="H198" i="14"/>
  <c r="J198" i="14"/>
  <c r="Y206" i="14"/>
  <c r="Y297" i="14" s="1"/>
  <c r="Y208" i="14"/>
  <c r="Y195" i="14"/>
  <c r="Y207" i="14"/>
  <c r="Y197" i="14"/>
  <c r="Y196" i="14"/>
  <c r="Y198" i="14"/>
  <c r="Y194" i="14"/>
  <c r="Y193" i="14"/>
  <c r="Y192" i="14"/>
  <c r="Y191" i="14"/>
  <c r="Y281" i="14" s="1"/>
  <c r="Y370" i="14" s="1"/>
  <c r="Q206" i="14"/>
  <c r="Q195" i="14"/>
  <c r="Q194" i="14"/>
  <c r="Q193" i="14"/>
  <c r="Q192" i="14"/>
  <c r="Q191" i="14"/>
  <c r="Q196" i="14"/>
  <c r="Q207" i="14"/>
  <c r="Q197" i="14"/>
  <c r="T207" i="14"/>
  <c r="T206" i="14"/>
  <c r="T196" i="14"/>
  <c r="T197" i="14"/>
  <c r="T208" i="14"/>
  <c r="T195" i="14"/>
  <c r="T198" i="14"/>
  <c r="T194" i="14"/>
  <c r="T193" i="14"/>
  <c r="T192" i="14"/>
  <c r="T191" i="14"/>
  <c r="Z208" i="14"/>
  <c r="Z207" i="14"/>
  <c r="Z198" i="14"/>
  <c r="Z194" i="14"/>
  <c r="Z193" i="14"/>
  <c r="Z192" i="14"/>
  <c r="Z191" i="14"/>
  <c r="Z206" i="14"/>
  <c r="Z196" i="14"/>
  <c r="Z195" i="14"/>
  <c r="Z197" i="14"/>
  <c r="AE208" i="14"/>
  <c r="AE207" i="14"/>
  <c r="AE198" i="14"/>
  <c r="AE194" i="14"/>
  <c r="AE193" i="14"/>
  <c r="AE192" i="14"/>
  <c r="AE191" i="14"/>
  <c r="AE281" i="14" s="1"/>
  <c r="AE370" i="14" s="1"/>
  <c r="AE197" i="14"/>
  <c r="AE196" i="14"/>
  <c r="AE206" i="14"/>
  <c r="AE297" i="14" s="1"/>
  <c r="AE195" i="14"/>
  <c r="AK207" i="14"/>
  <c r="AK206" i="14"/>
  <c r="AK196" i="14"/>
  <c r="AK197" i="14"/>
  <c r="AK208" i="14"/>
  <c r="AK195" i="14"/>
  <c r="AK198" i="14"/>
  <c r="AK194" i="14"/>
  <c r="AK193" i="14"/>
  <c r="AK192" i="14"/>
  <c r="AK191" i="14"/>
  <c r="AC207" i="14"/>
  <c r="AC206" i="14"/>
  <c r="AC196" i="14"/>
  <c r="AC195" i="14"/>
  <c r="AC194" i="14"/>
  <c r="AC193" i="14"/>
  <c r="AC192" i="14"/>
  <c r="AC191" i="14"/>
  <c r="AC197" i="14"/>
  <c r="AF208" i="14"/>
  <c r="AF207" i="14"/>
  <c r="AF206" i="14"/>
  <c r="AF197" i="14"/>
  <c r="AF196" i="14"/>
  <c r="AF198" i="14"/>
  <c r="AF194" i="14"/>
  <c r="AF193" i="14"/>
  <c r="AF192" i="14"/>
  <c r="AF191" i="14"/>
  <c r="AF281" i="14" s="1"/>
  <c r="AF370" i="14" s="1"/>
  <c r="AF195" i="14"/>
  <c r="S208" i="14"/>
  <c r="S207" i="14"/>
  <c r="S206" i="14"/>
  <c r="S197" i="14"/>
  <c r="S198" i="14"/>
  <c r="S194" i="14"/>
  <c r="S193" i="14"/>
  <c r="S192" i="14"/>
  <c r="S191" i="14"/>
  <c r="S281" i="14" s="1"/>
  <c r="S370" i="14" s="1"/>
  <c r="S196" i="14"/>
  <c r="S195" i="14"/>
  <c r="AD206" i="14"/>
  <c r="AD208" i="14"/>
  <c r="AD195" i="14"/>
  <c r="AD198" i="14"/>
  <c r="AD194" i="14"/>
  <c r="AD193" i="14"/>
  <c r="AD192" i="14"/>
  <c r="AD191" i="14"/>
  <c r="AD281" i="14" s="1"/>
  <c r="AD370" i="14" s="1"/>
  <c r="AD197" i="14"/>
  <c r="AD207" i="14"/>
  <c r="AD196" i="14"/>
  <c r="U206" i="14"/>
  <c r="U208" i="14"/>
  <c r="U195" i="14"/>
  <c r="U196" i="14"/>
  <c r="U207" i="14"/>
  <c r="U198" i="14"/>
  <c r="U194" i="14"/>
  <c r="U285" i="14" s="1"/>
  <c r="U193" i="14"/>
  <c r="U192" i="14"/>
  <c r="U191" i="14"/>
  <c r="U197" i="14"/>
  <c r="AJ208" i="14"/>
  <c r="AJ207" i="14"/>
  <c r="AJ206" i="14"/>
  <c r="AJ197" i="14"/>
  <c r="AJ198" i="14"/>
  <c r="AJ194" i="14"/>
  <c r="AJ193" i="14"/>
  <c r="AJ192" i="14"/>
  <c r="AJ191" i="14"/>
  <c r="AJ196" i="14"/>
  <c r="AJ195" i="14"/>
  <c r="V208" i="14"/>
  <c r="V207" i="14"/>
  <c r="V198" i="14"/>
  <c r="V194" i="14"/>
  <c r="V193" i="14"/>
  <c r="V192" i="14"/>
  <c r="V191" i="14"/>
  <c r="V281" i="14" s="1"/>
  <c r="V370" i="14" s="1"/>
  <c r="V195" i="14"/>
  <c r="V206" i="14"/>
  <c r="V197" i="14"/>
  <c r="V196" i="14"/>
  <c r="AI208" i="14"/>
  <c r="AI207" i="14"/>
  <c r="AI198" i="14"/>
  <c r="AI194" i="14"/>
  <c r="AI193" i="14"/>
  <c r="AI192" i="14"/>
  <c r="AI191" i="14"/>
  <c r="AI197" i="14"/>
  <c r="AI195" i="14"/>
  <c r="AI206" i="14"/>
  <c r="AI297" i="14" s="1"/>
  <c r="AI196" i="14"/>
  <c r="N208" i="14"/>
  <c r="J208" i="14"/>
  <c r="F208" i="14"/>
  <c r="M208" i="14"/>
  <c r="I208" i="14"/>
  <c r="E208" i="14"/>
  <c r="L208" i="14"/>
  <c r="H208" i="14"/>
  <c r="G208" i="14"/>
  <c r="K208" i="14"/>
  <c r="R208" i="14"/>
  <c r="R207" i="14"/>
  <c r="R198" i="14"/>
  <c r="R194" i="14"/>
  <c r="R193" i="14"/>
  <c r="R192" i="14"/>
  <c r="R191" i="14"/>
  <c r="R281" i="14" s="1"/>
  <c r="R370" i="14" s="1"/>
  <c r="R197" i="14"/>
  <c r="R206" i="14"/>
  <c r="R196" i="14"/>
  <c r="R195" i="14"/>
  <c r="AL206" i="14"/>
  <c r="AL208" i="14"/>
  <c r="AL195" i="14"/>
  <c r="AL196" i="14"/>
  <c r="AL207" i="14"/>
  <c r="AL198" i="14"/>
  <c r="AL194" i="14"/>
  <c r="AL285" i="14" s="1"/>
  <c r="AL193" i="14"/>
  <c r="AL192" i="14"/>
  <c r="AL191" i="14"/>
  <c r="AL281" i="14" s="1"/>
  <c r="AL370" i="14" s="1"/>
  <c r="AL197" i="14"/>
  <c r="AH206" i="14"/>
  <c r="AH208" i="14"/>
  <c r="AH195" i="14"/>
  <c r="AH198" i="14"/>
  <c r="AH194" i="14"/>
  <c r="AH193" i="14"/>
  <c r="AH192" i="14"/>
  <c r="AH191" i="14"/>
  <c r="AH207" i="14"/>
  <c r="AH197" i="14"/>
  <c r="AH196" i="14"/>
  <c r="AG207" i="14"/>
  <c r="AG206" i="14"/>
  <c r="AG196" i="14"/>
  <c r="AG195" i="14"/>
  <c r="AG197" i="14"/>
  <c r="AG208" i="14"/>
  <c r="AG198" i="14"/>
  <c r="AG194" i="14"/>
  <c r="AG285" i="14" s="1"/>
  <c r="AG193" i="14"/>
  <c r="AG192" i="14"/>
  <c r="AG191" i="14"/>
  <c r="AG281" i="14" s="1"/>
  <c r="AG370" i="14" s="1"/>
  <c r="X207" i="14"/>
  <c r="X206" i="14"/>
  <c r="X196" i="14"/>
  <c r="X208" i="14"/>
  <c r="X198" i="14"/>
  <c r="X194" i="14"/>
  <c r="X193" i="14"/>
  <c r="X192" i="14"/>
  <c r="X191" i="14"/>
  <c r="X281" i="14" s="1"/>
  <c r="X370" i="14" s="1"/>
  <c r="X197" i="14"/>
  <c r="X195" i="14"/>
  <c r="X286" i="14" s="1"/>
  <c r="W208" i="14"/>
  <c r="W207" i="14"/>
  <c r="W206" i="14"/>
  <c r="W197" i="14"/>
  <c r="W198" i="14"/>
  <c r="W194" i="14"/>
  <c r="W193" i="14"/>
  <c r="W192" i="14"/>
  <c r="W191" i="14"/>
  <c r="W281" i="14" s="1"/>
  <c r="W370" i="14" s="1"/>
  <c r="W195" i="14"/>
  <c r="W196" i="14"/>
  <c r="T85" i="14"/>
  <c r="T189" i="14" s="1"/>
  <c r="T279" i="14" s="1"/>
  <c r="T368" i="14" s="1"/>
  <c r="AF60" i="14"/>
  <c r="AF85" i="14" s="1"/>
  <c r="AF189" i="14" s="1"/>
  <c r="AF279" i="14" s="1"/>
  <c r="AF368" i="14" s="1"/>
  <c r="AR368" i="14" s="1"/>
  <c r="BD368" i="14" s="1"/>
  <c r="AS369" i="14"/>
  <c r="AP369" i="14"/>
  <c r="AU369" i="14"/>
  <c r="P165" i="14"/>
  <c r="AB165" i="14" s="1"/>
  <c r="D269" i="14"/>
  <c r="D166" i="14"/>
  <c r="D95" i="14"/>
  <c r="D198" i="14"/>
  <c r="P94" i="14"/>
  <c r="H287" i="14"/>
  <c r="AV369" i="14"/>
  <c r="AT369" i="14"/>
  <c r="R85" i="14"/>
  <c r="R189" i="14" s="1"/>
  <c r="R279" i="14" s="1"/>
  <c r="R368" i="14" s="1"/>
  <c r="AD60" i="14"/>
  <c r="AD85" i="14" s="1"/>
  <c r="AD189" i="14" s="1"/>
  <c r="AD279" i="14" s="1"/>
  <c r="AD368" i="14" s="1"/>
  <c r="AP368" i="14" s="1"/>
  <c r="BB368" i="14" s="1"/>
  <c r="U281" i="14"/>
  <c r="U370" i="14" s="1"/>
  <c r="Q281" i="14"/>
  <c r="Q370" i="14" s="1"/>
  <c r="K281" i="14"/>
  <c r="K370" i="14" s="1"/>
  <c r="G281" i="14"/>
  <c r="G370" i="14" s="1"/>
  <c r="AC281" i="14"/>
  <c r="AC370" i="14" s="1"/>
  <c r="N281" i="14"/>
  <c r="N370" i="14" s="1"/>
  <c r="I281" i="14"/>
  <c r="I370" i="14" s="1"/>
  <c r="D281" i="14"/>
  <c r="D370" i="14" s="1"/>
  <c r="M281" i="14"/>
  <c r="M370" i="14" s="1"/>
  <c r="H281" i="14"/>
  <c r="H370" i="14" s="1"/>
  <c r="E281" i="14"/>
  <c r="E370" i="14" s="1"/>
  <c r="L281" i="14"/>
  <c r="L370" i="14" s="1"/>
  <c r="J281" i="14"/>
  <c r="J370" i="14" s="1"/>
  <c r="F281" i="14"/>
  <c r="F370" i="14" s="1"/>
  <c r="G282" i="14"/>
  <c r="I282" i="14"/>
  <c r="H282" i="14"/>
  <c r="D361" i="14"/>
  <c r="D450" i="14" s="1"/>
  <c r="I284" i="14"/>
  <c r="K287" i="14"/>
  <c r="N287" i="14"/>
  <c r="M287" i="14"/>
  <c r="L297" i="14"/>
  <c r="H297" i="14"/>
  <c r="D297" i="14"/>
  <c r="D386" i="14" s="1"/>
  <c r="K297" i="14"/>
  <c r="G297" i="14"/>
  <c r="J297" i="14"/>
  <c r="I297" i="14"/>
  <c r="M297" i="14"/>
  <c r="N297" i="14"/>
  <c r="F297" i="14"/>
  <c r="E297" i="14"/>
  <c r="M285" i="14"/>
  <c r="AW369" i="14"/>
  <c r="AQ369" i="14"/>
  <c r="AX369" i="14"/>
  <c r="D357" i="14"/>
  <c r="D446" i="14" s="1"/>
  <c r="L286" i="14"/>
  <c r="H286" i="14"/>
  <c r="D286" i="14"/>
  <c r="D375" i="14" s="1"/>
  <c r="AH286" i="14"/>
  <c r="N286" i="14"/>
  <c r="I286" i="14"/>
  <c r="M286" i="14"/>
  <c r="G286" i="14"/>
  <c r="J286" i="14"/>
  <c r="F286" i="14"/>
  <c r="E286" i="14"/>
  <c r="K286" i="14"/>
  <c r="F287" i="14"/>
  <c r="E287" i="14"/>
  <c r="D208" i="14"/>
  <c r="D105" i="14"/>
  <c r="P104" i="14"/>
  <c r="AR369" i="14"/>
  <c r="AH60" i="14"/>
  <c r="AH85" i="14" s="1"/>
  <c r="AH189" i="14" s="1"/>
  <c r="AH279" i="14" s="1"/>
  <c r="AH368" i="14" s="1"/>
  <c r="AT368" i="14" s="1"/>
  <c r="BF368" i="14" s="1"/>
  <c r="V85" i="14"/>
  <c r="V189" i="14" s="1"/>
  <c r="V279" i="14" s="1"/>
  <c r="V368" i="14" s="1"/>
  <c r="F284" i="14"/>
  <c r="I287" i="14"/>
  <c r="G284" i="14"/>
  <c r="M282" i="14"/>
  <c r="N282" i="14"/>
  <c r="E282" i="14"/>
  <c r="L282" i="14"/>
  <c r="L287" i="14"/>
  <c r="G287" i="14"/>
  <c r="J287" i="14"/>
  <c r="D358" i="14"/>
  <c r="D447" i="14" s="1"/>
  <c r="Z85" i="14"/>
  <c r="Z189" i="14" s="1"/>
  <c r="Z279" i="14" s="1"/>
  <c r="Z368" i="14" s="1"/>
  <c r="AL60" i="14"/>
  <c r="AL85" i="14" s="1"/>
  <c r="AL189" i="14" s="1"/>
  <c r="AL279" i="14" s="1"/>
  <c r="AL368" i="14" s="1"/>
  <c r="AX368" i="14" s="1"/>
  <c r="BJ368" i="14" s="1"/>
  <c r="AF313" i="13"/>
  <c r="AE313" i="13"/>
  <c r="AJ313" i="13"/>
  <c r="AH313" i="13"/>
  <c r="AI313" i="13"/>
  <c r="AD313" i="13"/>
  <c r="AL313" i="13"/>
  <c r="AP385" i="13"/>
  <c r="AV385" i="13"/>
  <c r="AX385" i="13"/>
  <c r="AU385" i="13"/>
  <c r="H297" i="13"/>
  <c r="AQ385" i="13"/>
  <c r="M298" i="13"/>
  <c r="AT385" i="13"/>
  <c r="J299" i="13"/>
  <c r="D285" i="13"/>
  <c r="D182" i="13"/>
  <c r="D286" i="13" s="1"/>
  <c r="D224" i="13"/>
  <c r="D121" i="13"/>
  <c r="D212" i="13"/>
  <c r="D109" i="13"/>
  <c r="I298" i="13"/>
  <c r="AW385" i="13"/>
  <c r="AR385" i="13"/>
  <c r="AS385" i="13"/>
  <c r="AJ125" i="18"/>
  <c r="AH125" i="18"/>
  <c r="AK125" i="18"/>
  <c r="Y125" i="18"/>
  <c r="AD125" i="18"/>
  <c r="S125" i="18"/>
  <c r="AF125" i="18"/>
  <c r="V125" i="18"/>
  <c r="AG125" i="18"/>
  <c r="AE125" i="18"/>
  <c r="W125" i="18"/>
  <c r="X125" i="18"/>
  <c r="N125" i="18"/>
  <c r="Z125" i="18"/>
  <c r="AL125" i="18"/>
  <c r="AI125" i="18"/>
  <c r="U125" i="18"/>
  <c r="T125" i="18"/>
  <c r="R125" i="18"/>
  <c r="L125" i="18"/>
  <c r="H125" i="18"/>
  <c r="G125" i="18"/>
  <c r="K125" i="18"/>
  <c r="E125" i="18"/>
  <c r="I125" i="18"/>
  <c r="M125" i="18"/>
  <c r="F125" i="18"/>
  <c r="J125" i="18"/>
  <c r="AJ115" i="18"/>
  <c r="AH115" i="18"/>
  <c r="AK115" i="18"/>
  <c r="Y115" i="18"/>
  <c r="AD115" i="18"/>
  <c r="S115" i="18"/>
  <c r="AF115" i="18"/>
  <c r="V115" i="18"/>
  <c r="AG115" i="18"/>
  <c r="AE115" i="18"/>
  <c r="W115" i="18"/>
  <c r="X115" i="18"/>
  <c r="Z115" i="18"/>
  <c r="AL115" i="18"/>
  <c r="N115" i="18"/>
  <c r="AI115" i="18"/>
  <c r="U115" i="18"/>
  <c r="T115" i="18"/>
  <c r="R115" i="18"/>
  <c r="F115" i="18"/>
  <c r="J115" i="18"/>
  <c r="K115" i="18"/>
  <c r="G115" i="18"/>
  <c r="H115" i="18"/>
  <c r="L115" i="18"/>
  <c r="E115" i="18"/>
  <c r="I115" i="18"/>
  <c r="M115" i="18"/>
  <c r="AE109" i="17"/>
  <c r="V109" i="17"/>
  <c r="AL109" i="17"/>
  <c r="Y109" i="17"/>
  <c r="AF109" i="17"/>
  <c r="R109" i="17"/>
  <c r="AK109" i="17"/>
  <c r="AI109" i="17"/>
  <c r="X109" i="17"/>
  <c r="AD109" i="17"/>
  <c r="W109" i="17"/>
  <c r="T109" i="17"/>
  <c r="AG109" i="17"/>
  <c r="U109" i="17"/>
  <c r="S109" i="17"/>
  <c r="AH109" i="17"/>
  <c r="AJ109" i="17"/>
  <c r="Z109" i="17"/>
  <c r="E109" i="17"/>
  <c r="K109" i="17"/>
  <c r="M109" i="17"/>
  <c r="N109" i="17"/>
  <c r="L109" i="17"/>
  <c r="F109" i="17"/>
  <c r="J109" i="17"/>
  <c r="G109" i="17"/>
  <c r="I109" i="17"/>
  <c r="H109" i="17"/>
  <c r="AC107" i="17"/>
  <c r="AE96" i="17"/>
  <c r="V96" i="17"/>
  <c r="AL96" i="17"/>
  <c r="Y96" i="17"/>
  <c r="AF96" i="17"/>
  <c r="R96" i="17"/>
  <c r="AK96" i="17"/>
  <c r="AI96" i="17"/>
  <c r="X96" i="17"/>
  <c r="AD96" i="17"/>
  <c r="W96" i="17"/>
  <c r="T96" i="17"/>
  <c r="AG96" i="17"/>
  <c r="U96" i="17"/>
  <c r="S96" i="17"/>
  <c r="AH96" i="17"/>
  <c r="AJ96" i="17"/>
  <c r="Z96" i="17"/>
  <c r="E96" i="17"/>
  <c r="K96" i="17"/>
  <c r="M96" i="17"/>
  <c r="N96" i="17"/>
  <c r="L96" i="17"/>
  <c r="F96" i="17"/>
  <c r="J96" i="17"/>
  <c r="G96" i="17"/>
  <c r="I96" i="17"/>
  <c r="H96" i="17"/>
  <c r="Q108" i="17"/>
  <c r="AC94" i="17"/>
  <c r="Q95" i="17"/>
  <c r="N121" i="13"/>
  <c r="R109" i="13"/>
  <c r="W109" i="13"/>
  <c r="L105" i="14"/>
  <c r="AH95" i="14"/>
  <c r="AD95" i="14"/>
  <c r="X95" i="14"/>
  <c r="AF109" i="13"/>
  <c r="AF95" i="14"/>
  <c r="AG95" i="14"/>
  <c r="AI121" i="13"/>
  <c r="F109" i="13"/>
  <c r="V105" i="14"/>
  <c r="U105" i="14"/>
  <c r="AD121" i="13"/>
  <c r="AG109" i="13"/>
  <c r="T109" i="13"/>
  <c r="T95" i="14"/>
  <c r="J95" i="14"/>
  <c r="AI95" i="14"/>
  <c r="N95" i="14"/>
  <c r="AL121" i="13"/>
  <c r="AL109" i="13"/>
  <c r="E105" i="14"/>
  <c r="Y105" i="14"/>
  <c r="Y109" i="13"/>
  <c r="X105" i="14"/>
  <c r="AE95" i="14"/>
  <c r="Z109" i="13"/>
  <c r="AE105" i="14"/>
  <c r="E121" i="13"/>
  <c r="S105" i="14"/>
  <c r="AG121" i="13"/>
  <c r="T121" i="13"/>
  <c r="G109" i="13"/>
  <c r="W95" i="14"/>
  <c r="I105" i="14"/>
  <c r="F105" i="14"/>
  <c r="X121" i="13"/>
  <c r="K109" i="13"/>
  <c r="AH121" i="13"/>
  <c r="AI109" i="13"/>
  <c r="K95" i="14"/>
  <c r="V95" i="14"/>
  <c r="X109" i="13"/>
  <c r="U95" i="14"/>
  <c r="AJ95" i="14"/>
  <c r="AE121" i="13"/>
  <c r="AK109" i="13"/>
  <c r="AF105" i="14"/>
  <c r="AG105" i="14"/>
  <c r="H121" i="13"/>
  <c r="Q104" i="14"/>
  <c r="U109" i="13"/>
  <c r="R95" i="14"/>
  <c r="V121" i="13"/>
  <c r="G121" i="13"/>
  <c r="N109" i="13"/>
  <c r="W105" i="14"/>
  <c r="M105" i="14"/>
  <c r="I109" i="13"/>
  <c r="H95" i="14"/>
  <c r="AH109" i="13"/>
  <c r="H105" i="14"/>
  <c r="K121" i="13"/>
  <c r="F95" i="14"/>
  <c r="K105" i="14"/>
  <c r="AJ121" i="13"/>
  <c r="E95" i="14"/>
  <c r="J121" i="13"/>
  <c r="Z95" i="14"/>
  <c r="R121" i="13"/>
  <c r="W121" i="13"/>
  <c r="S109" i="13"/>
  <c r="J109" i="13"/>
  <c r="AL95" i="14"/>
  <c r="N105" i="14"/>
  <c r="M95" i="14"/>
  <c r="R105" i="14"/>
  <c r="AJ105" i="14"/>
  <c r="M109" i="13"/>
  <c r="AE109" i="13"/>
  <c r="L95" i="14"/>
  <c r="Q94" i="14"/>
  <c r="AD105" i="14"/>
  <c r="S121" i="13"/>
  <c r="I121" i="13"/>
  <c r="V109" i="13"/>
  <c r="L109" i="13"/>
  <c r="T105" i="14"/>
  <c r="AI105" i="14"/>
  <c r="Z121" i="13"/>
  <c r="Z105" i="14"/>
  <c r="L121" i="13"/>
  <c r="I95" i="14"/>
  <c r="M121" i="13"/>
  <c r="E109" i="13"/>
  <c r="G95" i="14"/>
  <c r="AF121" i="13"/>
  <c r="AK105" i="14"/>
  <c r="U121" i="13"/>
  <c r="S95" i="14"/>
  <c r="Y95" i="14"/>
  <c r="AH105" i="14"/>
  <c r="F121" i="13"/>
  <c r="Y121" i="13"/>
  <c r="AL105" i="14"/>
  <c r="AK121" i="13"/>
  <c r="AD109" i="13"/>
  <c r="G105" i="14"/>
  <c r="AK95" i="14"/>
  <c r="AJ109" i="13"/>
  <c r="J105" i="14"/>
  <c r="H109" i="13"/>
  <c r="AH484" i="18" l="1"/>
  <c r="BF483" i="18"/>
  <c r="V490" i="18"/>
  <c r="AT489" i="18"/>
  <c r="E490" i="18"/>
  <c r="BA489" i="18"/>
  <c r="AO489" i="18"/>
  <c r="AR486" i="18"/>
  <c r="BD486" i="18"/>
  <c r="AU491" i="18"/>
  <c r="BG491" i="18"/>
  <c r="AW488" i="18"/>
  <c r="BI488" i="18"/>
  <c r="AV487" i="18"/>
  <c r="BH487" i="18"/>
  <c r="BB488" i="18"/>
  <c r="AP488" i="18"/>
  <c r="AS515" i="18"/>
  <c r="BE515" i="18"/>
  <c r="AQ489" i="18"/>
  <c r="BC489" i="18"/>
  <c r="AX487" i="18"/>
  <c r="BJ487" i="18"/>
  <c r="AQ388" i="18"/>
  <c r="BC388" i="18"/>
  <c r="BA388" i="18"/>
  <c r="AO388" i="18"/>
  <c r="D219" i="18"/>
  <c r="D116" i="18"/>
  <c r="AI318" i="18"/>
  <c r="AI407" i="18" s="1"/>
  <c r="AE318" i="18"/>
  <c r="AE407" i="18" s="1"/>
  <c r="Y318" i="18"/>
  <c r="Y407" i="18" s="1"/>
  <c r="U318" i="18"/>
  <c r="U407" i="18" s="1"/>
  <c r="Q318" i="18"/>
  <c r="Q407" i="18" s="1"/>
  <c r="K318" i="18"/>
  <c r="K407" i="18" s="1"/>
  <c r="G318" i="18"/>
  <c r="G407" i="18" s="1"/>
  <c r="AL318" i="18"/>
  <c r="AL407" i="18" s="1"/>
  <c r="AG318" i="18"/>
  <c r="AG407" i="18" s="1"/>
  <c r="Z318" i="18"/>
  <c r="Z407" i="18" s="1"/>
  <c r="T318" i="18"/>
  <c r="T407" i="18" s="1"/>
  <c r="M318" i="18"/>
  <c r="M407" i="18" s="1"/>
  <c r="H318" i="18"/>
  <c r="H407" i="18" s="1"/>
  <c r="AK318" i="18"/>
  <c r="AK407" i="18" s="1"/>
  <c r="AF318" i="18"/>
  <c r="AF407" i="18" s="1"/>
  <c r="X318" i="18"/>
  <c r="X407" i="18" s="1"/>
  <c r="S318" i="18"/>
  <c r="S407" i="18" s="1"/>
  <c r="L318" i="18"/>
  <c r="L407" i="18" s="1"/>
  <c r="F318" i="18"/>
  <c r="F407" i="18" s="1"/>
  <c r="AJ318" i="18"/>
  <c r="AJ407" i="18" s="1"/>
  <c r="W318" i="18"/>
  <c r="W407" i="18" s="1"/>
  <c r="J318" i="18"/>
  <c r="J407" i="18" s="1"/>
  <c r="AH318" i="18"/>
  <c r="AH407" i="18" s="1"/>
  <c r="V318" i="18"/>
  <c r="V407" i="18" s="1"/>
  <c r="I318" i="18"/>
  <c r="I407" i="18" s="1"/>
  <c r="AD318" i="18"/>
  <c r="AD407" i="18" s="1"/>
  <c r="R318" i="18"/>
  <c r="R407" i="18" s="1"/>
  <c r="E318" i="18"/>
  <c r="E407" i="18" s="1"/>
  <c r="N318" i="18"/>
  <c r="N407" i="18" s="1"/>
  <c r="AC318" i="18"/>
  <c r="AC407" i="18" s="1"/>
  <c r="D318" i="18"/>
  <c r="D407" i="18" s="1"/>
  <c r="BI388" i="18"/>
  <c r="AW388" i="18"/>
  <c r="AI308" i="18"/>
  <c r="AI397" i="18" s="1"/>
  <c r="AE308" i="18"/>
  <c r="AE397" i="18" s="1"/>
  <c r="Y308" i="18"/>
  <c r="Y397" i="18" s="1"/>
  <c r="U308" i="18"/>
  <c r="U397" i="18" s="1"/>
  <c r="Q308" i="18"/>
  <c r="Q397" i="18" s="1"/>
  <c r="K308" i="18"/>
  <c r="K397" i="18" s="1"/>
  <c r="G308" i="18"/>
  <c r="G397" i="18" s="1"/>
  <c r="AL308" i="18"/>
  <c r="AL397" i="18" s="1"/>
  <c r="AH308" i="18"/>
  <c r="AH397" i="18" s="1"/>
  <c r="AD308" i="18"/>
  <c r="AD397" i="18" s="1"/>
  <c r="X308" i="18"/>
  <c r="X397" i="18" s="1"/>
  <c r="T308" i="18"/>
  <c r="T397" i="18" s="1"/>
  <c r="N308" i="18"/>
  <c r="N397" i="18" s="1"/>
  <c r="J308" i="18"/>
  <c r="J397" i="18" s="1"/>
  <c r="F308" i="18"/>
  <c r="F397" i="18" s="1"/>
  <c r="AG308" i="18"/>
  <c r="AG397" i="18" s="1"/>
  <c r="W308" i="18"/>
  <c r="W397" i="18" s="1"/>
  <c r="M308" i="18"/>
  <c r="M397" i="18" s="1"/>
  <c r="E308" i="18"/>
  <c r="E397" i="18" s="1"/>
  <c r="AF308" i="18"/>
  <c r="AF397" i="18" s="1"/>
  <c r="V308" i="18"/>
  <c r="V397" i="18" s="1"/>
  <c r="L308" i="18"/>
  <c r="L397" i="18" s="1"/>
  <c r="D308" i="18"/>
  <c r="D397" i="18" s="1"/>
  <c r="AK308" i="18"/>
  <c r="AK397" i="18" s="1"/>
  <c r="AC308" i="18"/>
  <c r="AC397" i="18" s="1"/>
  <c r="S308" i="18"/>
  <c r="S397" i="18" s="1"/>
  <c r="I308" i="18"/>
  <c r="I397" i="18" s="1"/>
  <c r="Z308" i="18"/>
  <c r="Z397" i="18" s="1"/>
  <c r="AJ308" i="18"/>
  <c r="AJ397" i="18" s="1"/>
  <c r="R308" i="18"/>
  <c r="R397" i="18" s="1"/>
  <c r="H308" i="18"/>
  <c r="H397" i="18" s="1"/>
  <c r="BH388" i="18"/>
  <c r="AV388" i="18"/>
  <c r="AU388" i="18"/>
  <c r="BG388" i="18"/>
  <c r="D229" i="18"/>
  <c r="D126" i="18"/>
  <c r="BJ388" i="18"/>
  <c r="AX388" i="18"/>
  <c r="BB388" i="18"/>
  <c r="AP388" i="18"/>
  <c r="AR388" i="18"/>
  <c r="BD388" i="18"/>
  <c r="BE388" i="18"/>
  <c r="AS388" i="18"/>
  <c r="AT388" i="18"/>
  <c r="BF388" i="18"/>
  <c r="Q199" i="17"/>
  <c r="AC198" i="17"/>
  <c r="AC288" i="17" s="1"/>
  <c r="Q212" i="17"/>
  <c r="H200" i="17"/>
  <c r="I200" i="17"/>
  <c r="G200" i="17"/>
  <c r="J200" i="17"/>
  <c r="F200" i="17"/>
  <c r="L200" i="17"/>
  <c r="N200" i="17"/>
  <c r="M200" i="17"/>
  <c r="K200" i="17"/>
  <c r="E200" i="17"/>
  <c r="Z200" i="17"/>
  <c r="AJ200" i="17"/>
  <c r="AH200" i="17"/>
  <c r="S200" i="17"/>
  <c r="U200" i="17"/>
  <c r="AG200" i="17"/>
  <c r="T200" i="17"/>
  <c r="W200" i="17"/>
  <c r="AD200" i="17"/>
  <c r="X200" i="17"/>
  <c r="AI200" i="17"/>
  <c r="AK200" i="17"/>
  <c r="R200" i="17"/>
  <c r="AF200" i="17"/>
  <c r="Y200" i="17"/>
  <c r="AL200" i="17"/>
  <c r="V200" i="17"/>
  <c r="AE200" i="17"/>
  <c r="AC211" i="17"/>
  <c r="AC301" i="17" s="1"/>
  <c r="H213" i="17"/>
  <c r="I213" i="17"/>
  <c r="G213" i="17"/>
  <c r="J213" i="17"/>
  <c r="F213" i="17"/>
  <c r="L213" i="17"/>
  <c r="N213" i="17"/>
  <c r="M213" i="17"/>
  <c r="K213" i="17"/>
  <c r="E213" i="17"/>
  <c r="Z213" i="17"/>
  <c r="AJ213" i="17"/>
  <c r="AH213" i="17"/>
  <c r="S213" i="17"/>
  <c r="U213" i="17"/>
  <c r="AG213" i="17"/>
  <c r="T213" i="17"/>
  <c r="W213" i="17"/>
  <c r="AD213" i="17"/>
  <c r="X213" i="17"/>
  <c r="AI213" i="17"/>
  <c r="AK213" i="17"/>
  <c r="R213" i="17"/>
  <c r="AF213" i="17"/>
  <c r="Y213" i="17"/>
  <c r="AL213" i="17"/>
  <c r="V213" i="17"/>
  <c r="AE213" i="17"/>
  <c r="J373" i="17"/>
  <c r="AT372" i="17"/>
  <c r="BF372" i="17"/>
  <c r="BI372" i="17"/>
  <c r="M373" i="17"/>
  <c r="AW372" i="17"/>
  <c r="BD372" i="17"/>
  <c r="H373" i="17"/>
  <c r="AR372" i="17"/>
  <c r="AB95" i="17"/>
  <c r="AP371" i="17"/>
  <c r="N373" i="17"/>
  <c r="AX372" i="17"/>
  <c r="BJ372" i="17"/>
  <c r="S378" i="17"/>
  <c r="BA372" i="17"/>
  <c r="E373" i="17"/>
  <c r="AO372" i="17"/>
  <c r="AQ372" i="17"/>
  <c r="G373" i="17"/>
  <c r="BC372" i="17"/>
  <c r="AG378" i="17"/>
  <c r="U377" i="17"/>
  <c r="AL289" i="17"/>
  <c r="AL378" i="17" s="1"/>
  <c r="AH289" i="17"/>
  <c r="AH378" i="17" s="1"/>
  <c r="AD289" i="17"/>
  <c r="X289" i="17"/>
  <c r="T289" i="17"/>
  <c r="T378" i="17" s="1"/>
  <c r="N289" i="17"/>
  <c r="AJ289" i="17"/>
  <c r="AF289" i="17"/>
  <c r="Z289" i="17"/>
  <c r="Z378" i="17" s="1"/>
  <c r="V289" i="17"/>
  <c r="R289" i="17"/>
  <c r="R378" i="17" s="1"/>
  <c r="L289" i="17"/>
  <c r="H289" i="17"/>
  <c r="D289" i="17"/>
  <c r="D378" i="17" s="1"/>
  <c r="AI289" i="17"/>
  <c r="Y289" i="17"/>
  <c r="Y378" i="17" s="1"/>
  <c r="Q289" i="17"/>
  <c r="I289" i="17"/>
  <c r="AG289" i="17"/>
  <c r="W289" i="17"/>
  <c r="W378" i="17" s="1"/>
  <c r="M289" i="17"/>
  <c r="G289" i="17"/>
  <c r="AE289" i="17"/>
  <c r="AE378" i="17" s="1"/>
  <c r="U289" i="17"/>
  <c r="K289" i="17"/>
  <c r="F289" i="17"/>
  <c r="S289" i="17"/>
  <c r="J289" i="17"/>
  <c r="AK289" i="17"/>
  <c r="E289" i="17"/>
  <c r="AJ377" i="17"/>
  <c r="AJ378" i="17" s="1"/>
  <c r="BJ371" i="17"/>
  <c r="Q377" i="17"/>
  <c r="AK378" i="17"/>
  <c r="V378" i="17"/>
  <c r="AI377" i="17"/>
  <c r="AI378" i="17" s="1"/>
  <c r="AB108" i="17"/>
  <c r="AC377" i="17"/>
  <c r="AD378" i="17"/>
  <c r="AI302" i="17"/>
  <c r="AE302" i="17"/>
  <c r="Y302" i="17"/>
  <c r="U302" i="17"/>
  <c r="Q302" i="17"/>
  <c r="K302" i="17"/>
  <c r="G302" i="17"/>
  <c r="AL302" i="17"/>
  <c r="AH302" i="17"/>
  <c r="AD302" i="17"/>
  <c r="X302" i="17"/>
  <c r="T302" i="17"/>
  <c r="N302" i="17"/>
  <c r="J302" i="17"/>
  <c r="F302" i="17"/>
  <c r="AK302" i="17"/>
  <c r="AG302" i="17"/>
  <c r="W302" i="17"/>
  <c r="S302" i="17"/>
  <c r="M302" i="17"/>
  <c r="I302" i="17"/>
  <c r="E302" i="17"/>
  <c r="V302" i="17"/>
  <c r="D302" i="17"/>
  <c r="D391" i="17" s="1"/>
  <c r="AJ302" i="17"/>
  <c r="R302" i="17"/>
  <c r="AF302" i="17"/>
  <c r="L302" i="17"/>
  <c r="Z302" i="17"/>
  <c r="H302" i="17"/>
  <c r="BH372" i="17"/>
  <c r="AV372" i="17"/>
  <c r="L373" i="17"/>
  <c r="D200" i="17"/>
  <c r="P96" i="17"/>
  <c r="D97" i="17"/>
  <c r="F373" i="17"/>
  <c r="AP372" i="17"/>
  <c r="BB372" i="17"/>
  <c r="BE372" i="17"/>
  <c r="I373" i="17"/>
  <c r="AS372" i="17"/>
  <c r="AX371" i="17"/>
  <c r="X377" i="17"/>
  <c r="X378" i="17" s="1"/>
  <c r="AR371" i="17"/>
  <c r="AU372" i="17"/>
  <c r="BG372" i="17"/>
  <c r="K373" i="17"/>
  <c r="BC371" i="17"/>
  <c r="AF377" i="17"/>
  <c r="AF378" i="17" s="1"/>
  <c r="D213" i="17"/>
  <c r="P109" i="17"/>
  <c r="D110" i="17"/>
  <c r="AE286" i="14"/>
  <c r="Z297" i="14"/>
  <c r="X282" i="14"/>
  <c r="AG286" i="14"/>
  <c r="AH287" i="14"/>
  <c r="AL297" i="14"/>
  <c r="AD297" i="14"/>
  <c r="AK287" i="14"/>
  <c r="AK300" i="13"/>
  <c r="Q301" i="13"/>
  <c r="Q313" i="13"/>
  <c r="Y301" i="13"/>
  <c r="Y313" i="13"/>
  <c r="AE282" i="14"/>
  <c r="AE371" i="14" s="1"/>
  <c r="U297" i="14"/>
  <c r="N313" i="13"/>
  <c r="N300" i="13"/>
  <c r="AF297" i="14"/>
  <c r="AK282" i="14"/>
  <c r="Z286" i="14"/>
  <c r="F9" i="9"/>
  <c r="BC370" i="14"/>
  <c r="G9" i="9"/>
  <c r="BD370" i="14"/>
  <c r="E9" i="9"/>
  <c r="BB370" i="14"/>
  <c r="L9" i="9"/>
  <c r="W282" i="14"/>
  <c r="W371" i="14" s="1"/>
  <c r="V286" i="14"/>
  <c r="AJ286" i="14"/>
  <c r="AJ297" i="14"/>
  <c r="AC286" i="14"/>
  <c r="AK286" i="14"/>
  <c r="T287" i="14"/>
  <c r="Q297" i="14"/>
  <c r="X371" i="14"/>
  <c r="N299" i="13"/>
  <c r="AK281" i="14"/>
  <c r="AK370" i="14" s="1"/>
  <c r="BJ370" i="14"/>
  <c r="J9" i="9"/>
  <c r="AI286" i="14"/>
  <c r="K9" i="9"/>
  <c r="H9" i="9"/>
  <c r="BE370" i="14"/>
  <c r="AG282" i="14"/>
  <c r="AG371" i="14" s="1"/>
  <c r="I9" i="9"/>
  <c r="D9" i="9"/>
  <c r="BA370" i="14"/>
  <c r="AH283" i="14"/>
  <c r="AL282" i="14"/>
  <c r="AL371" i="14" s="1"/>
  <c r="R284" i="14"/>
  <c r="AI283" i="14"/>
  <c r="V284" i="14"/>
  <c r="AJ283" i="14"/>
  <c r="AD284" i="14"/>
  <c r="S282" i="14"/>
  <c r="S371" i="14" s="1"/>
  <c r="AF284" i="14"/>
  <c r="AC285" i="14"/>
  <c r="Z283" i="14"/>
  <c r="Q282" i="14"/>
  <c r="Q371" i="14" s="1"/>
  <c r="W286" i="14"/>
  <c r="W284" i="14"/>
  <c r="W297" i="14"/>
  <c r="X297" i="14"/>
  <c r="AG284" i="14"/>
  <c r="AH282" i="14"/>
  <c r="R283" i="14"/>
  <c r="R297" i="14"/>
  <c r="AI282" i="14"/>
  <c r="V287" i="14"/>
  <c r="V283" i="14"/>
  <c r="V297" i="14"/>
  <c r="AJ282" i="14"/>
  <c r="U284" i="14"/>
  <c r="U286" i="14"/>
  <c r="AD287" i="14"/>
  <c r="AD283" i="14"/>
  <c r="S287" i="14"/>
  <c r="AF283" i="14"/>
  <c r="AF286" i="14"/>
  <c r="AC284" i="14"/>
  <c r="AC297" i="14"/>
  <c r="AK284" i="14"/>
  <c r="AE285" i="14"/>
  <c r="Z287" i="14"/>
  <c r="Z282" i="14"/>
  <c r="T283" i="14"/>
  <c r="T297" i="14"/>
  <c r="Q287" i="14"/>
  <c r="Q285" i="14"/>
  <c r="Y283" i="14"/>
  <c r="Y286" i="14"/>
  <c r="S299" i="13"/>
  <c r="X301" i="13"/>
  <c r="T313" i="13"/>
  <c r="U313" i="13"/>
  <c r="AL300" i="13"/>
  <c r="AI299" i="13"/>
  <c r="AK301" i="13"/>
  <c r="V301" i="13"/>
  <c r="V313" i="13"/>
  <c r="AH300" i="13"/>
  <c r="AJ299" i="13"/>
  <c r="AE299" i="13"/>
  <c r="S301" i="13"/>
  <c r="S313" i="13"/>
  <c r="AF299" i="13"/>
  <c r="T284" i="14"/>
  <c r="U287" i="14"/>
  <c r="T282" i="14"/>
  <c r="AC287" i="14"/>
  <c r="Y299" i="13"/>
  <c r="Y284" i="14"/>
  <c r="AH297" i="14"/>
  <c r="AL287" i="14"/>
  <c r="S286" i="14"/>
  <c r="Y287" i="14"/>
  <c r="X285" i="14"/>
  <c r="R286" i="14"/>
  <c r="AI287" i="14"/>
  <c r="AE287" i="14"/>
  <c r="T286" i="14"/>
  <c r="Z281" i="14"/>
  <c r="Z370" i="14" s="1"/>
  <c r="AH281" i="14"/>
  <c r="AH370" i="14" s="1"/>
  <c r="AK285" i="14"/>
  <c r="T281" i="14"/>
  <c r="T370" i="14" s="1"/>
  <c r="T371" i="14" s="1"/>
  <c r="X287" i="14"/>
  <c r="AG297" i="14"/>
  <c r="AL286" i="14"/>
  <c r="AD286" i="14"/>
  <c r="S285" i="14"/>
  <c r="S297" i="14"/>
  <c r="AK297" i="14"/>
  <c r="AJ287" i="14"/>
  <c r="X283" i="14"/>
  <c r="AG287" i="14"/>
  <c r="AH284" i="14"/>
  <c r="AL283" i="14"/>
  <c r="R285" i="14"/>
  <c r="AI284" i="14"/>
  <c r="AJ284" i="14"/>
  <c r="U282" i="14"/>
  <c r="U371" i="14" s="1"/>
  <c r="S283" i="14"/>
  <c r="AC282" i="14"/>
  <c r="AC371" i="14" s="1"/>
  <c r="AE283" i="14"/>
  <c r="Z284" i="14"/>
  <c r="Q283" i="14"/>
  <c r="Y285" i="14"/>
  <c r="Z300" i="13"/>
  <c r="V299" i="13"/>
  <c r="T299" i="13"/>
  <c r="T301" i="13"/>
  <c r="U301" i="13"/>
  <c r="AD300" i="13"/>
  <c r="N301" i="13"/>
  <c r="AI301" i="13"/>
  <c r="AJ301" i="13"/>
  <c r="AE301" i="13"/>
  <c r="R299" i="13"/>
  <c r="U299" i="13"/>
  <c r="AL299" i="13"/>
  <c r="AC299" i="13"/>
  <c r="AH299" i="13"/>
  <c r="W299" i="13"/>
  <c r="AC301" i="13"/>
  <c r="W301" i="13"/>
  <c r="W313" i="13"/>
  <c r="Z301" i="13"/>
  <c r="Z313" i="13"/>
  <c r="AG301" i="13"/>
  <c r="R301" i="13"/>
  <c r="R313" i="13"/>
  <c r="M209" i="14"/>
  <c r="I209" i="14"/>
  <c r="E209" i="14"/>
  <c r="L209" i="14"/>
  <c r="H209" i="14"/>
  <c r="K209" i="14"/>
  <c r="G209" i="14"/>
  <c r="F209" i="14"/>
  <c r="J209" i="14"/>
  <c r="N209" i="14"/>
  <c r="W209" i="14"/>
  <c r="X209" i="14"/>
  <c r="AG209" i="14"/>
  <c r="AH209" i="14"/>
  <c r="AL209" i="14"/>
  <c r="R209" i="14"/>
  <c r="AI209" i="14"/>
  <c r="V209" i="14"/>
  <c r="AJ209" i="14"/>
  <c r="U209" i="14"/>
  <c r="AD209" i="14"/>
  <c r="S209" i="14"/>
  <c r="AF209" i="14"/>
  <c r="AK209" i="14"/>
  <c r="AE209" i="14"/>
  <c r="Z209" i="14"/>
  <c r="T209" i="14"/>
  <c r="Y209" i="14"/>
  <c r="L199" i="14"/>
  <c r="H199" i="14"/>
  <c r="K199" i="14"/>
  <c r="F199" i="14"/>
  <c r="M199" i="14"/>
  <c r="J199" i="14"/>
  <c r="E199" i="14"/>
  <c r="N199" i="14"/>
  <c r="I199" i="14"/>
  <c r="G199" i="14"/>
  <c r="W199" i="14"/>
  <c r="X199" i="14"/>
  <c r="AG199" i="14"/>
  <c r="AH199" i="14"/>
  <c r="AL199" i="14"/>
  <c r="R199" i="14"/>
  <c r="AI199" i="14"/>
  <c r="V199" i="14"/>
  <c r="AJ199" i="14"/>
  <c r="U199" i="14"/>
  <c r="AD199" i="14"/>
  <c r="S199" i="14"/>
  <c r="AF199" i="14"/>
  <c r="AK199" i="14"/>
  <c r="AE199" i="14"/>
  <c r="Z199" i="14"/>
  <c r="T199" i="14"/>
  <c r="Y199" i="14"/>
  <c r="Q208" i="14"/>
  <c r="Q298" i="14" s="1"/>
  <c r="Q198" i="14"/>
  <c r="Q288" i="14" s="1"/>
  <c r="I371" i="14"/>
  <c r="AS370" i="14"/>
  <c r="L371" i="14"/>
  <c r="AV370" i="14"/>
  <c r="AT370" i="14"/>
  <c r="J371" i="14"/>
  <c r="N371" i="14"/>
  <c r="AP370" i="14"/>
  <c r="F371" i="14"/>
  <c r="E371" i="14"/>
  <c r="AO370" i="14"/>
  <c r="D209" i="14"/>
  <c r="D106" i="14"/>
  <c r="P105" i="14"/>
  <c r="AQ370" i="14"/>
  <c r="G371" i="14"/>
  <c r="D270" i="14"/>
  <c r="P166" i="14"/>
  <c r="AB166" i="14" s="1"/>
  <c r="AF282" i="14"/>
  <c r="AF371" i="14" s="1"/>
  <c r="AK298" i="14"/>
  <c r="AG298" i="14"/>
  <c r="W298" i="14"/>
  <c r="S298" i="14"/>
  <c r="M298" i="14"/>
  <c r="I298" i="14"/>
  <c r="E298" i="14"/>
  <c r="AJ298" i="14"/>
  <c r="AF298" i="14"/>
  <c r="Z298" i="14"/>
  <c r="V298" i="14"/>
  <c r="R298" i="14"/>
  <c r="L298" i="14"/>
  <c r="H298" i="14"/>
  <c r="D298" i="14"/>
  <c r="D387" i="14" s="1"/>
  <c r="AE298" i="14"/>
  <c r="U298" i="14"/>
  <c r="K298" i="14"/>
  <c r="AL298" i="14"/>
  <c r="AD298" i="14"/>
  <c r="T298" i="14"/>
  <c r="J298" i="14"/>
  <c r="AH298" i="14"/>
  <c r="N298" i="14"/>
  <c r="Y298" i="14"/>
  <c r="F298" i="14"/>
  <c r="X298" i="14"/>
  <c r="G298" i="14"/>
  <c r="AI298" i="14"/>
  <c r="Q286" i="14"/>
  <c r="M371" i="14"/>
  <c r="AW370" i="14"/>
  <c r="D199" i="14"/>
  <c r="D96" i="14"/>
  <c r="P95" i="14"/>
  <c r="D359" i="14"/>
  <c r="D448" i="14" s="1"/>
  <c r="W287" i="14"/>
  <c r="W285" i="14"/>
  <c r="AL288" i="14"/>
  <c r="AH288" i="14"/>
  <c r="AD288" i="14"/>
  <c r="X288" i="14"/>
  <c r="T288" i="14"/>
  <c r="N288" i="14"/>
  <c r="J288" i="14"/>
  <c r="F288" i="14"/>
  <c r="AJ288" i="14"/>
  <c r="AE288" i="14"/>
  <c r="W288" i="14"/>
  <c r="R288" i="14"/>
  <c r="K288" i="14"/>
  <c r="E288" i="14"/>
  <c r="AI288" i="14"/>
  <c r="V288" i="14"/>
  <c r="I288" i="14"/>
  <c r="D288" i="14"/>
  <c r="D377" i="14" s="1"/>
  <c r="AK288" i="14"/>
  <c r="Y288" i="14"/>
  <c r="L288" i="14"/>
  <c r="AG288" i="14"/>
  <c r="U288" i="14"/>
  <c r="H288" i="14"/>
  <c r="AF288" i="14"/>
  <c r="S288" i="14"/>
  <c r="G288" i="14"/>
  <c r="Z288" i="14"/>
  <c r="M288" i="14"/>
  <c r="AF287" i="14"/>
  <c r="H371" i="14"/>
  <c r="AJ281" i="14"/>
  <c r="AJ370" i="14" s="1"/>
  <c r="BH370" i="14" s="1"/>
  <c r="R287" i="14"/>
  <c r="V285" i="14"/>
  <c r="AD285" i="14"/>
  <c r="AF285" i="14"/>
  <c r="T285" i="14"/>
  <c r="K371" i="14"/>
  <c r="AU370" i="14"/>
  <c r="AD282" i="14"/>
  <c r="AD371" i="14" s="1"/>
  <c r="AB104" i="14"/>
  <c r="AI281" i="14"/>
  <c r="AI370" i="14" s="1"/>
  <c r="BG370" i="14" s="1"/>
  <c r="AB94" i="14"/>
  <c r="W283" i="14"/>
  <c r="X284" i="14"/>
  <c r="AG283" i="14"/>
  <c r="AH285" i="14"/>
  <c r="AL284" i="14"/>
  <c r="R282" i="14"/>
  <c r="R371" i="14" s="1"/>
  <c r="R372" i="14" s="1"/>
  <c r="R373" i="14" s="1"/>
  <c r="R374" i="14" s="1"/>
  <c r="R375" i="14" s="1"/>
  <c r="R376" i="14" s="1"/>
  <c r="AI285" i="14"/>
  <c r="V282" i="14"/>
  <c r="V371" i="14" s="1"/>
  <c r="AJ285" i="14"/>
  <c r="U283" i="14"/>
  <c r="S284" i="14"/>
  <c r="AC283" i="14"/>
  <c r="AK283" i="14"/>
  <c r="AE284" i="14"/>
  <c r="Z285" i="14"/>
  <c r="Q284" i="14"/>
  <c r="Y282" i="14"/>
  <c r="Y371" i="14" s="1"/>
  <c r="AJ314" i="13"/>
  <c r="AF314" i="13"/>
  <c r="Z314" i="13"/>
  <c r="V314" i="13"/>
  <c r="R314" i="13"/>
  <c r="L314" i="13"/>
  <c r="H314" i="13"/>
  <c r="D314" i="13"/>
  <c r="D403" i="13" s="1"/>
  <c r="C26" i="9" s="1"/>
  <c r="AI314" i="13"/>
  <c r="AE314" i="13"/>
  <c r="Y314" i="13"/>
  <c r="U314" i="13"/>
  <c r="Q314" i="13"/>
  <c r="K314" i="13"/>
  <c r="G314" i="13"/>
  <c r="AH314" i="13"/>
  <c r="X314" i="13"/>
  <c r="N314" i="13"/>
  <c r="F314" i="13"/>
  <c r="AG314" i="13"/>
  <c r="W314" i="13"/>
  <c r="M314" i="13"/>
  <c r="E314" i="13"/>
  <c r="AL314" i="13"/>
  <c r="AD314" i="13"/>
  <c r="T314" i="13"/>
  <c r="J314" i="13"/>
  <c r="I314" i="13"/>
  <c r="AK314" i="13"/>
  <c r="AC314" i="13"/>
  <c r="S314" i="13"/>
  <c r="AK299" i="13"/>
  <c r="AH298" i="13"/>
  <c r="AH297" i="13"/>
  <c r="AH386" i="13" s="1"/>
  <c r="BF386" i="13" s="1"/>
  <c r="D376" i="13"/>
  <c r="D465" i="13" s="1"/>
  <c r="C88" i="9" s="1"/>
  <c r="X297" i="13"/>
  <c r="X298" i="13"/>
  <c r="AL301" i="13"/>
  <c r="Z299" i="13"/>
  <c r="T297" i="13"/>
  <c r="T386" i="13" s="1"/>
  <c r="T298" i="13"/>
  <c r="T300" i="13"/>
  <c r="U297" i="13"/>
  <c r="U298" i="13"/>
  <c r="AD301" i="13"/>
  <c r="AC298" i="13"/>
  <c r="AC297" i="13"/>
  <c r="AC386" i="13" s="1"/>
  <c r="AC313" i="13"/>
  <c r="AH301" i="13"/>
  <c r="AJ300" i="13"/>
  <c r="AE300" i="13"/>
  <c r="S300" i="13"/>
  <c r="AF297" i="13"/>
  <c r="AF386" i="13" s="1"/>
  <c r="AF298" i="13"/>
  <c r="AG297" i="13"/>
  <c r="AG386" i="13" s="1"/>
  <c r="BE386" i="13" s="1"/>
  <c r="AG298" i="13"/>
  <c r="AG313" i="13"/>
  <c r="R297" i="13"/>
  <c r="R386" i="13" s="1"/>
  <c r="R298" i="13"/>
  <c r="R300" i="13"/>
  <c r="W298" i="13"/>
  <c r="W297" i="13"/>
  <c r="W386" i="13" s="1"/>
  <c r="AD298" i="13"/>
  <c r="AD297" i="13"/>
  <c r="AD386" i="13" s="1"/>
  <c r="BB386" i="13" s="1"/>
  <c r="AI298" i="13"/>
  <c r="AI297" i="13"/>
  <c r="AI386" i="13" s="1"/>
  <c r="Z298" i="13"/>
  <c r="Z297" i="13"/>
  <c r="Z386" i="13" s="1"/>
  <c r="Q297" i="13"/>
  <c r="Q386" i="13" s="1"/>
  <c r="Q298" i="13"/>
  <c r="Q300" i="13"/>
  <c r="D213" i="13"/>
  <c r="D110" i="13"/>
  <c r="X300" i="13"/>
  <c r="AD299" i="13"/>
  <c r="AI300" i="13"/>
  <c r="AJ297" i="13"/>
  <c r="AJ386" i="13" s="1"/>
  <c r="AJ298" i="13"/>
  <c r="AE297" i="13"/>
  <c r="AE386" i="13" s="1"/>
  <c r="AE298" i="13"/>
  <c r="AJ302" i="13"/>
  <c r="AF302" i="13"/>
  <c r="Z302" i="13"/>
  <c r="V302" i="13"/>
  <c r="R302" i="13"/>
  <c r="L302" i="13"/>
  <c r="H302" i="13"/>
  <c r="D302" i="13"/>
  <c r="D391" i="13" s="1"/>
  <c r="C14" i="9" s="1"/>
  <c r="AI302" i="13"/>
  <c r="AE302" i="13"/>
  <c r="Y302" i="13"/>
  <c r="U302" i="13"/>
  <c r="Q302" i="13"/>
  <c r="K302" i="13"/>
  <c r="G302" i="13"/>
  <c r="AL302" i="13"/>
  <c r="AD302" i="13"/>
  <c r="T302" i="13"/>
  <c r="J302" i="13"/>
  <c r="AK302" i="13"/>
  <c r="AC302" i="13"/>
  <c r="S302" i="13"/>
  <c r="I302" i="13"/>
  <c r="AH302" i="13"/>
  <c r="X302" i="13"/>
  <c r="N302" i="13"/>
  <c r="F302" i="13"/>
  <c r="AG302" i="13"/>
  <c r="W302" i="13"/>
  <c r="M302" i="13"/>
  <c r="E302" i="13"/>
  <c r="D375" i="13"/>
  <c r="D464" i="13" s="1"/>
  <c r="C87" i="9" s="1"/>
  <c r="D225" i="13"/>
  <c r="D122" i="13"/>
  <c r="X313" i="13"/>
  <c r="X299" i="13"/>
  <c r="W300" i="13"/>
  <c r="U300" i="13"/>
  <c r="AL297" i="13"/>
  <c r="AL386" i="13" s="1"/>
  <c r="AL298" i="13"/>
  <c r="N298" i="13"/>
  <c r="N297" i="13"/>
  <c r="AC300" i="13"/>
  <c r="AK297" i="13"/>
  <c r="AK386" i="13" s="1"/>
  <c r="BI386" i="13" s="1"/>
  <c r="AK298" i="13"/>
  <c r="AK313" i="13"/>
  <c r="V298" i="13"/>
  <c r="V297" i="13"/>
  <c r="V300" i="13"/>
  <c r="S297" i="13"/>
  <c r="S386" i="13" s="1"/>
  <c r="S298" i="13"/>
  <c r="Q299" i="13"/>
  <c r="Y297" i="13"/>
  <c r="Y298" i="13"/>
  <c r="Y300" i="13"/>
  <c r="AF301" i="13"/>
  <c r="AF300" i="13"/>
  <c r="AG300" i="13"/>
  <c r="AG299" i="13"/>
  <c r="AJ116" i="18"/>
  <c r="AH116" i="18"/>
  <c r="AK116" i="18"/>
  <c r="Y116" i="18"/>
  <c r="AD116" i="18"/>
  <c r="S116" i="18"/>
  <c r="AF116" i="18"/>
  <c r="V116" i="18"/>
  <c r="AG116" i="18"/>
  <c r="AE116" i="18"/>
  <c r="W116" i="18"/>
  <c r="X116" i="18"/>
  <c r="AL116" i="18"/>
  <c r="N116" i="18"/>
  <c r="Z116" i="18"/>
  <c r="AI116" i="18"/>
  <c r="U116" i="18"/>
  <c r="T116" i="18"/>
  <c r="R116" i="18"/>
  <c r="I116" i="18"/>
  <c r="E116" i="18"/>
  <c r="M116" i="18"/>
  <c r="J116" i="18"/>
  <c r="F116" i="18"/>
  <c r="G116" i="18"/>
  <c r="K116" i="18"/>
  <c r="H116" i="18"/>
  <c r="L116" i="18"/>
  <c r="AJ126" i="18"/>
  <c r="AH126" i="18"/>
  <c r="AK126" i="18"/>
  <c r="Y126" i="18"/>
  <c r="AD126" i="18"/>
  <c r="S126" i="18"/>
  <c r="AF126" i="18"/>
  <c r="V126" i="18"/>
  <c r="AG126" i="18"/>
  <c r="AE126" i="18"/>
  <c r="W126" i="18"/>
  <c r="X126" i="18"/>
  <c r="Z126" i="18"/>
  <c r="AL126" i="18"/>
  <c r="N126" i="18"/>
  <c r="AI126" i="18"/>
  <c r="U126" i="18"/>
  <c r="T126" i="18"/>
  <c r="R126" i="18"/>
  <c r="K126" i="18"/>
  <c r="G126" i="18"/>
  <c r="F126" i="18"/>
  <c r="J126" i="18"/>
  <c r="H126" i="18"/>
  <c r="L126" i="18"/>
  <c r="E126" i="18"/>
  <c r="I126" i="18"/>
  <c r="M126" i="18"/>
  <c r="AC108" i="17"/>
  <c r="AE110" i="17"/>
  <c r="V110" i="17"/>
  <c r="AL110" i="17"/>
  <c r="Y110" i="17"/>
  <c r="AF110" i="17"/>
  <c r="R110" i="17"/>
  <c r="AK110" i="17"/>
  <c r="AI110" i="17"/>
  <c r="X110" i="17"/>
  <c r="AD110" i="17"/>
  <c r="W110" i="17"/>
  <c r="T110" i="17"/>
  <c r="AG110" i="17"/>
  <c r="U110" i="17"/>
  <c r="S110" i="17"/>
  <c r="AH110" i="17"/>
  <c r="AJ110" i="17"/>
  <c r="Z110" i="17"/>
  <c r="E110" i="17"/>
  <c r="K110" i="17"/>
  <c r="M110" i="17"/>
  <c r="N110" i="17"/>
  <c r="L110" i="17"/>
  <c r="F110" i="17"/>
  <c r="J110" i="17"/>
  <c r="G110" i="17"/>
  <c r="I110" i="17"/>
  <c r="H110" i="17"/>
  <c r="AE97" i="17"/>
  <c r="V97" i="17"/>
  <c r="AL97" i="17"/>
  <c r="Y97" i="17"/>
  <c r="AF97" i="17"/>
  <c r="R97" i="17"/>
  <c r="AK97" i="17"/>
  <c r="AI97" i="17"/>
  <c r="X97" i="17"/>
  <c r="AD97" i="17"/>
  <c r="W97" i="17"/>
  <c r="T97" i="17"/>
  <c r="AG97" i="17"/>
  <c r="U97" i="17"/>
  <c r="S97" i="17"/>
  <c r="AH97" i="17"/>
  <c r="AJ97" i="17"/>
  <c r="Z97" i="17"/>
  <c r="E97" i="17"/>
  <c r="K97" i="17"/>
  <c r="M97" i="17"/>
  <c r="N97" i="17"/>
  <c r="L97" i="17"/>
  <c r="F97" i="17"/>
  <c r="J97" i="17"/>
  <c r="G97" i="17"/>
  <c r="I97" i="17"/>
  <c r="H97" i="17"/>
  <c r="AC95" i="17"/>
  <c r="Q109" i="17"/>
  <c r="Q96" i="17"/>
  <c r="AI110" i="13"/>
  <c r="L110" i="13"/>
  <c r="U122" i="13"/>
  <c r="M96" i="14"/>
  <c r="V96" i="14"/>
  <c r="J106" i="14"/>
  <c r="F106" i="14"/>
  <c r="AE110" i="13"/>
  <c r="AK122" i="13"/>
  <c r="L106" i="14"/>
  <c r="AI96" i="14"/>
  <c r="F110" i="13"/>
  <c r="I122" i="13"/>
  <c r="G106" i="14"/>
  <c r="S110" i="13"/>
  <c r="I110" i="13"/>
  <c r="V122" i="13"/>
  <c r="F122" i="13"/>
  <c r="AJ96" i="14"/>
  <c r="X106" i="14"/>
  <c r="F96" i="14"/>
  <c r="AD110" i="13"/>
  <c r="E122" i="13"/>
  <c r="AI106" i="14"/>
  <c r="AG96" i="14"/>
  <c r="AF110" i="13"/>
  <c r="H110" i="13"/>
  <c r="M106" i="14"/>
  <c r="T106" i="14"/>
  <c r="AK110" i="13"/>
  <c r="L96" i="14"/>
  <c r="AL106" i="14"/>
  <c r="U96" i="14"/>
  <c r="Q95" i="14"/>
  <c r="V110" i="13"/>
  <c r="N122" i="13"/>
  <c r="Y96" i="14"/>
  <c r="N106" i="14"/>
  <c r="AJ106" i="14"/>
  <c r="K110" i="13"/>
  <c r="S106" i="14"/>
  <c r="AD106" i="14"/>
  <c r="AJ110" i="13"/>
  <c r="AJ122" i="13"/>
  <c r="AC104" i="14"/>
  <c r="Y110" i="13"/>
  <c r="AH122" i="13"/>
  <c r="AF96" i="14"/>
  <c r="H96" i="14"/>
  <c r="M110" i="13"/>
  <c r="AK106" i="14"/>
  <c r="Z122" i="13"/>
  <c r="W106" i="14"/>
  <c r="R122" i="13"/>
  <c r="E96" i="14"/>
  <c r="W96" i="14"/>
  <c r="AE122" i="13"/>
  <c r="R96" i="14"/>
  <c r="AL110" i="13"/>
  <c r="AL122" i="13"/>
  <c r="AI122" i="13"/>
  <c r="AE106" i="14"/>
  <c r="AF106" i="14"/>
  <c r="AG122" i="13"/>
  <c r="Z106" i="14"/>
  <c r="X122" i="13"/>
  <c r="R110" i="13"/>
  <c r="S122" i="13"/>
  <c r="AG106" i="14"/>
  <c r="AD96" i="14"/>
  <c r="H106" i="14"/>
  <c r="E106" i="14"/>
  <c r="Z96" i="14"/>
  <c r="G122" i="13"/>
  <c r="U110" i="13"/>
  <c r="Y122" i="13"/>
  <c r="H122" i="13"/>
  <c r="AC94" i="14"/>
  <c r="G96" i="14"/>
  <c r="AE96" i="14"/>
  <c r="AH106" i="14"/>
  <c r="T122" i="13"/>
  <c r="AF122" i="13"/>
  <c r="G110" i="13"/>
  <c r="X96" i="14"/>
  <c r="K96" i="14"/>
  <c r="S96" i="14"/>
  <c r="E110" i="13"/>
  <c r="M122" i="13"/>
  <c r="R106" i="14"/>
  <c r="I106" i="14"/>
  <c r="J122" i="13"/>
  <c r="I96" i="14"/>
  <c r="J96" i="14"/>
  <c r="N110" i="13"/>
  <c r="W122" i="13"/>
  <c r="AH96" i="14"/>
  <c r="K106" i="14"/>
  <c r="AL96" i="14"/>
  <c r="T110" i="13"/>
  <c r="U106" i="14"/>
  <c r="AH110" i="13"/>
  <c r="J110" i="13"/>
  <c r="K122" i="13"/>
  <c r="Q105" i="14"/>
  <c r="AG110" i="13"/>
  <c r="AK96" i="14"/>
  <c r="Z110" i="13"/>
  <c r="N96" i="14"/>
  <c r="W110" i="13"/>
  <c r="L122" i="13"/>
  <c r="Y106" i="14"/>
  <c r="AD122" i="13"/>
  <c r="T96" i="14"/>
  <c r="X110" i="13"/>
  <c r="V106" i="14"/>
  <c r="AH485" i="18" l="1"/>
  <c r="BF484" i="18"/>
  <c r="V491" i="18"/>
  <c r="AT490" i="18"/>
  <c r="E491" i="18"/>
  <c r="BA490" i="18"/>
  <c r="AO490" i="18"/>
  <c r="AQ490" i="18"/>
  <c r="BC490" i="18"/>
  <c r="BI489" i="18"/>
  <c r="AW489" i="18"/>
  <c r="AV488" i="18"/>
  <c r="BH488" i="18"/>
  <c r="AS516" i="18"/>
  <c r="BE516" i="18"/>
  <c r="AU492" i="18"/>
  <c r="BG492" i="18"/>
  <c r="AX488" i="18"/>
  <c r="BJ488" i="18"/>
  <c r="AP489" i="18"/>
  <c r="BB489" i="18"/>
  <c r="BD487" i="18"/>
  <c r="AR487" i="18"/>
  <c r="BJ389" i="18"/>
  <c r="AX389" i="18"/>
  <c r="BG389" i="18"/>
  <c r="AU389" i="18"/>
  <c r="D230" i="18"/>
  <c r="D127" i="18"/>
  <c r="AS389" i="18"/>
  <c r="BE389" i="18"/>
  <c r="AR389" i="18"/>
  <c r="BD389" i="18"/>
  <c r="AJ319" i="18"/>
  <c r="AJ408" i="18" s="1"/>
  <c r="AF319" i="18"/>
  <c r="AF408" i="18" s="1"/>
  <c r="Z319" i="18"/>
  <c r="Z408" i="18" s="1"/>
  <c r="V319" i="18"/>
  <c r="V408" i="18" s="1"/>
  <c r="R319" i="18"/>
  <c r="R408" i="18" s="1"/>
  <c r="L319" i="18"/>
  <c r="L408" i="18" s="1"/>
  <c r="H319" i="18"/>
  <c r="H408" i="18" s="1"/>
  <c r="D319" i="18"/>
  <c r="D408" i="18" s="1"/>
  <c r="AH319" i="18"/>
  <c r="AH408" i="18" s="1"/>
  <c r="AC319" i="18"/>
  <c r="AC408" i="18" s="1"/>
  <c r="U319" i="18"/>
  <c r="U408" i="18" s="1"/>
  <c r="N319" i="18"/>
  <c r="N408" i="18" s="1"/>
  <c r="I319" i="18"/>
  <c r="I408" i="18" s="1"/>
  <c r="AL319" i="18"/>
  <c r="AL408" i="18" s="1"/>
  <c r="AG319" i="18"/>
  <c r="AG408" i="18" s="1"/>
  <c r="Y319" i="18"/>
  <c r="Y408" i="18" s="1"/>
  <c r="T319" i="18"/>
  <c r="T408" i="18" s="1"/>
  <c r="M319" i="18"/>
  <c r="M408" i="18" s="1"/>
  <c r="G319" i="18"/>
  <c r="G408" i="18" s="1"/>
  <c r="AK319" i="18"/>
  <c r="AK408" i="18" s="1"/>
  <c r="X319" i="18"/>
  <c r="X408" i="18" s="1"/>
  <c r="K319" i="18"/>
  <c r="K408" i="18" s="1"/>
  <c r="AI319" i="18"/>
  <c r="AI408" i="18" s="1"/>
  <c r="W319" i="18"/>
  <c r="W408" i="18" s="1"/>
  <c r="J319" i="18"/>
  <c r="J408" i="18" s="1"/>
  <c r="AE319" i="18"/>
  <c r="AE408" i="18" s="1"/>
  <c r="S319" i="18"/>
  <c r="S408" i="18" s="1"/>
  <c r="F319" i="18"/>
  <c r="F408" i="18" s="1"/>
  <c r="AD319" i="18"/>
  <c r="AD408" i="18" s="1"/>
  <c r="Q319" i="18"/>
  <c r="Q408" i="18" s="1"/>
  <c r="E319" i="18"/>
  <c r="E408" i="18" s="1"/>
  <c r="AQ389" i="18"/>
  <c r="BC389" i="18"/>
  <c r="D220" i="18"/>
  <c r="D117" i="18"/>
  <c r="BB389" i="18"/>
  <c r="AP389" i="18"/>
  <c r="BI389" i="18"/>
  <c r="AW389" i="18"/>
  <c r="AJ309" i="18"/>
  <c r="AJ398" i="18" s="1"/>
  <c r="AF309" i="18"/>
  <c r="AF398" i="18" s="1"/>
  <c r="Z309" i="18"/>
  <c r="Z398" i="18" s="1"/>
  <c r="V309" i="18"/>
  <c r="V398" i="18" s="1"/>
  <c r="R309" i="18"/>
  <c r="R398" i="18" s="1"/>
  <c r="L309" i="18"/>
  <c r="L398" i="18" s="1"/>
  <c r="H309" i="18"/>
  <c r="H398" i="18" s="1"/>
  <c r="D309" i="18"/>
  <c r="D398" i="18" s="1"/>
  <c r="AI309" i="18"/>
  <c r="AI398" i="18" s="1"/>
  <c r="AE309" i="18"/>
  <c r="AE398" i="18" s="1"/>
  <c r="Y309" i="18"/>
  <c r="Y398" i="18" s="1"/>
  <c r="U309" i="18"/>
  <c r="U398" i="18" s="1"/>
  <c r="Q309" i="18"/>
  <c r="Q398" i="18" s="1"/>
  <c r="K309" i="18"/>
  <c r="K398" i="18" s="1"/>
  <c r="G309" i="18"/>
  <c r="G398" i="18" s="1"/>
  <c r="AH309" i="18"/>
  <c r="AH398" i="18" s="1"/>
  <c r="X309" i="18"/>
  <c r="X398" i="18" s="1"/>
  <c r="N309" i="18"/>
  <c r="N398" i="18" s="1"/>
  <c r="F309" i="18"/>
  <c r="F398" i="18" s="1"/>
  <c r="AG309" i="18"/>
  <c r="AG398" i="18" s="1"/>
  <c r="W309" i="18"/>
  <c r="W398" i="18" s="1"/>
  <c r="M309" i="18"/>
  <c r="M398" i="18" s="1"/>
  <c r="E309" i="18"/>
  <c r="E398" i="18" s="1"/>
  <c r="AL309" i="18"/>
  <c r="AL398" i="18" s="1"/>
  <c r="AD309" i="18"/>
  <c r="AD398" i="18" s="1"/>
  <c r="T309" i="18"/>
  <c r="T398" i="18" s="1"/>
  <c r="J309" i="18"/>
  <c r="J398" i="18" s="1"/>
  <c r="AC309" i="18"/>
  <c r="AC398" i="18" s="1"/>
  <c r="AK309" i="18"/>
  <c r="AK398" i="18" s="1"/>
  <c r="S309" i="18"/>
  <c r="S398" i="18" s="1"/>
  <c r="I309" i="18"/>
  <c r="I398" i="18" s="1"/>
  <c r="BF389" i="18"/>
  <c r="AT389" i="18"/>
  <c r="AV389" i="18"/>
  <c r="BH389" i="18"/>
  <c r="BA389" i="18"/>
  <c r="AO389" i="18"/>
  <c r="Q200" i="17"/>
  <c r="Q213" i="17"/>
  <c r="AC199" i="17"/>
  <c r="AC289" i="17" s="1"/>
  <c r="H201" i="17"/>
  <c r="I201" i="17"/>
  <c r="G201" i="17"/>
  <c r="J201" i="17"/>
  <c r="F201" i="17"/>
  <c r="L201" i="17"/>
  <c r="N201" i="17"/>
  <c r="M201" i="17"/>
  <c r="K201" i="17"/>
  <c r="E201" i="17"/>
  <c r="Z201" i="17"/>
  <c r="AJ201" i="17"/>
  <c r="AH201" i="17"/>
  <c r="S201" i="17"/>
  <c r="U201" i="17"/>
  <c r="AG201" i="17"/>
  <c r="T201" i="17"/>
  <c r="W201" i="17"/>
  <c r="AD201" i="17"/>
  <c r="X201" i="17"/>
  <c r="AI201" i="17"/>
  <c r="AK201" i="17"/>
  <c r="R201" i="17"/>
  <c r="AF201" i="17"/>
  <c r="Y201" i="17"/>
  <c r="AL201" i="17"/>
  <c r="V201" i="17"/>
  <c r="AE201" i="17"/>
  <c r="H214" i="17"/>
  <c r="I214" i="17"/>
  <c r="G214" i="17"/>
  <c r="J214" i="17"/>
  <c r="F214" i="17"/>
  <c r="L214" i="17"/>
  <c r="N214" i="17"/>
  <c r="M214" i="17"/>
  <c r="K214" i="17"/>
  <c r="E214" i="17"/>
  <c r="Z214" i="17"/>
  <c r="AJ214" i="17"/>
  <c r="AH214" i="17"/>
  <c r="S214" i="17"/>
  <c r="U214" i="17"/>
  <c r="AG214" i="17"/>
  <c r="T214" i="17"/>
  <c r="W214" i="17"/>
  <c r="AD214" i="17"/>
  <c r="X214" i="17"/>
  <c r="AI214" i="17"/>
  <c r="AK214" i="17"/>
  <c r="R214" i="17"/>
  <c r="AF214" i="17"/>
  <c r="Y214" i="17"/>
  <c r="AL214" i="17"/>
  <c r="V214" i="17"/>
  <c r="AE214" i="17"/>
  <c r="AC212" i="17"/>
  <c r="AL379" i="17"/>
  <c r="AJ303" i="17"/>
  <c r="AF303" i="17"/>
  <c r="Z303" i="17"/>
  <c r="V303" i="17"/>
  <c r="R303" i="17"/>
  <c r="L303" i="17"/>
  <c r="H303" i="17"/>
  <c r="D303" i="17"/>
  <c r="D392" i="17" s="1"/>
  <c r="AI303" i="17"/>
  <c r="AE303" i="17"/>
  <c r="Y303" i="17"/>
  <c r="U303" i="17"/>
  <c r="Q303" i="17"/>
  <c r="K303" i="17"/>
  <c r="G303" i="17"/>
  <c r="AL303" i="17"/>
  <c r="AH303" i="17"/>
  <c r="AD303" i="17"/>
  <c r="X303" i="17"/>
  <c r="T303" i="17"/>
  <c r="N303" i="17"/>
  <c r="J303" i="17"/>
  <c r="F303" i="17"/>
  <c r="W303" i="17"/>
  <c r="E303" i="17"/>
  <c r="AK303" i="17"/>
  <c r="S303" i="17"/>
  <c r="AG303" i="17"/>
  <c r="M303" i="17"/>
  <c r="I303" i="17"/>
  <c r="AB96" i="17"/>
  <c r="V379" i="17"/>
  <c r="BA373" i="17"/>
  <c r="E374" i="17"/>
  <c r="AO373" i="17"/>
  <c r="AR373" i="17"/>
  <c r="BD373" i="17"/>
  <c r="H374" i="17"/>
  <c r="BI373" i="17"/>
  <c r="M374" i="17"/>
  <c r="AW373" i="17"/>
  <c r="BF373" i="17"/>
  <c r="J374" i="17"/>
  <c r="AT373" i="17"/>
  <c r="AB109" i="17"/>
  <c r="AI379" i="17"/>
  <c r="AI290" i="17"/>
  <c r="AE290" i="17"/>
  <c r="AE379" i="17" s="1"/>
  <c r="Y290" i="17"/>
  <c r="Y379" i="17" s="1"/>
  <c r="U290" i="17"/>
  <c r="Q290" i="17"/>
  <c r="K290" i="17"/>
  <c r="G290" i="17"/>
  <c r="AK290" i="17"/>
  <c r="AK379" i="17" s="1"/>
  <c r="AG290" i="17"/>
  <c r="W290" i="17"/>
  <c r="W379" i="17" s="1"/>
  <c r="S290" i="17"/>
  <c r="S379" i="17" s="1"/>
  <c r="M290" i="17"/>
  <c r="I290" i="17"/>
  <c r="E290" i="17"/>
  <c r="AJ290" i="17"/>
  <c r="AJ379" i="17" s="1"/>
  <c r="Z290" i="17"/>
  <c r="Z379" i="17" s="1"/>
  <c r="R290" i="17"/>
  <c r="R379" i="17" s="1"/>
  <c r="H290" i="17"/>
  <c r="AH290" i="17"/>
  <c r="AH379" i="17" s="1"/>
  <c r="X290" i="17"/>
  <c r="X379" i="17" s="1"/>
  <c r="N290" i="17"/>
  <c r="F290" i="17"/>
  <c r="AF290" i="17"/>
  <c r="AF379" i="17" s="1"/>
  <c r="V290" i="17"/>
  <c r="L290" i="17"/>
  <c r="D290" i="17"/>
  <c r="D379" i="17" s="1"/>
  <c r="AD290" i="17"/>
  <c r="AD379" i="17" s="1"/>
  <c r="T290" i="17"/>
  <c r="T379" i="17" s="1"/>
  <c r="J290" i="17"/>
  <c r="AL290" i="17"/>
  <c r="AC378" i="17"/>
  <c r="G374" i="17"/>
  <c r="AQ373" i="17"/>
  <c r="BC373" i="17"/>
  <c r="K374" i="17"/>
  <c r="AU373" i="17"/>
  <c r="BG373" i="17"/>
  <c r="D201" i="17"/>
  <c r="P97" i="17"/>
  <c r="D98" i="17"/>
  <c r="AG379" i="17"/>
  <c r="P110" i="17"/>
  <c r="D214" i="17"/>
  <c r="D111" i="17"/>
  <c r="BE373" i="17"/>
  <c r="AS373" i="17"/>
  <c r="I374" i="17"/>
  <c r="BB373" i="17"/>
  <c r="F374" i="17"/>
  <c r="AP373" i="17"/>
  <c r="AV373" i="17"/>
  <c r="L374" i="17"/>
  <c r="BH373" i="17"/>
  <c r="AC302" i="17"/>
  <c r="Q378" i="17"/>
  <c r="Q379" i="17" s="1"/>
  <c r="U378" i="17"/>
  <c r="BJ373" i="17"/>
  <c r="N374" i="17"/>
  <c r="AX373" i="17"/>
  <c r="Z371" i="14"/>
  <c r="Z372" i="14" s="1"/>
  <c r="Z373" i="14" s="1"/>
  <c r="Z374" i="14" s="1"/>
  <c r="Z375" i="14" s="1"/>
  <c r="Z376" i="14" s="1"/>
  <c r="Z377" i="14" s="1"/>
  <c r="AD372" i="14"/>
  <c r="AD373" i="14" s="1"/>
  <c r="AD374" i="14" s="1"/>
  <c r="AD375" i="14" s="1"/>
  <c r="AD376" i="14" s="1"/>
  <c r="AD377" i="14" s="1"/>
  <c r="AL387" i="13"/>
  <c r="AE387" i="13"/>
  <c r="BC387" i="13" s="1"/>
  <c r="AF387" i="13"/>
  <c r="AF388" i="13" s="1"/>
  <c r="AF389" i="13" s="1"/>
  <c r="AF390" i="13" s="1"/>
  <c r="AF391" i="13" s="1"/>
  <c r="Y372" i="14"/>
  <c r="Y373" i="14" s="1"/>
  <c r="Y374" i="14" s="1"/>
  <c r="Y375" i="14" s="1"/>
  <c r="Y376" i="14" s="1"/>
  <c r="Y377" i="14" s="1"/>
  <c r="AF372" i="14"/>
  <c r="AF373" i="14" s="1"/>
  <c r="T372" i="14"/>
  <c r="T373" i="14" s="1"/>
  <c r="T374" i="14" s="1"/>
  <c r="T375" i="14" s="1"/>
  <c r="T376" i="14" s="1"/>
  <c r="T377" i="14" s="1"/>
  <c r="V372" i="14"/>
  <c r="V373" i="14" s="1"/>
  <c r="V374" i="14" s="1"/>
  <c r="V375" i="14" s="1"/>
  <c r="V376" i="14" s="1"/>
  <c r="V377" i="14" s="1"/>
  <c r="AR370" i="14"/>
  <c r="AX370" i="14"/>
  <c r="AI387" i="13"/>
  <c r="AI388" i="13" s="1"/>
  <c r="AI389" i="13" s="1"/>
  <c r="AI390" i="13" s="1"/>
  <c r="AI391" i="13" s="1"/>
  <c r="W387" i="13"/>
  <c r="W388" i="13" s="1"/>
  <c r="W389" i="13" s="1"/>
  <c r="W390" i="13" s="1"/>
  <c r="W391" i="13" s="1"/>
  <c r="AH371" i="14"/>
  <c r="AH372" i="14" s="1"/>
  <c r="AC387" i="13"/>
  <c r="AC388" i="13" s="1"/>
  <c r="AC389" i="13" s="1"/>
  <c r="AC390" i="13" s="1"/>
  <c r="AC391" i="13" s="1"/>
  <c r="AC372" i="14"/>
  <c r="AC373" i="14" s="1"/>
  <c r="AC374" i="14" s="1"/>
  <c r="AC375" i="14" s="1"/>
  <c r="AC376" i="14" s="1"/>
  <c r="Q372" i="14"/>
  <c r="Q373" i="14" s="1"/>
  <c r="Q374" i="14" s="1"/>
  <c r="S372" i="14"/>
  <c r="S373" i="14" s="1"/>
  <c r="S374" i="14" s="1"/>
  <c r="S375" i="14" s="1"/>
  <c r="S376" i="14" s="1"/>
  <c r="S377" i="14" s="1"/>
  <c r="U372" i="14"/>
  <c r="U373" i="14" s="1"/>
  <c r="U374" i="14" s="1"/>
  <c r="U375" i="14" s="1"/>
  <c r="U376" i="14" s="1"/>
  <c r="U377" i="14" s="1"/>
  <c r="AK371" i="14"/>
  <c r="AK372" i="14" s="1"/>
  <c r="AK373" i="14" s="1"/>
  <c r="AK374" i="14" s="1"/>
  <c r="AK375" i="14" s="1"/>
  <c r="AK376" i="14" s="1"/>
  <c r="AK377" i="14" s="1"/>
  <c r="Q375" i="14"/>
  <c r="Q376" i="14" s="1"/>
  <c r="Q377" i="14" s="1"/>
  <c r="AG372" i="14"/>
  <c r="AG373" i="14" s="1"/>
  <c r="AG374" i="14" s="1"/>
  <c r="AG375" i="14" s="1"/>
  <c r="AG376" i="14" s="1"/>
  <c r="AG377" i="14" s="1"/>
  <c r="BG386" i="13"/>
  <c r="R377" i="14"/>
  <c r="AF374" i="14"/>
  <c r="AF375" i="14" s="1"/>
  <c r="AF376" i="14" s="1"/>
  <c r="AF377" i="14" s="1"/>
  <c r="AL372" i="14"/>
  <c r="AL373" i="14" s="1"/>
  <c r="AL374" i="14" s="1"/>
  <c r="AL375" i="14" s="1"/>
  <c r="AL376" i="14" s="1"/>
  <c r="AL377" i="14" s="1"/>
  <c r="AF9" i="9"/>
  <c r="S387" i="13"/>
  <c r="S388" i="13" s="1"/>
  <c r="S389" i="13" s="1"/>
  <c r="S390" i="13" s="1"/>
  <c r="S391" i="13" s="1"/>
  <c r="BJ386" i="13"/>
  <c r="T387" i="13"/>
  <c r="T388" i="13" s="1"/>
  <c r="T389" i="13" s="1"/>
  <c r="T390" i="13" s="1"/>
  <c r="T391" i="13" s="1"/>
  <c r="BD386" i="13"/>
  <c r="W372" i="14"/>
  <c r="W373" i="14" s="1"/>
  <c r="W374" i="14" s="1"/>
  <c r="W375" i="14" s="1"/>
  <c r="W376" i="14" s="1"/>
  <c r="W377" i="14" s="1"/>
  <c r="BC386" i="13"/>
  <c r="AE9" i="9"/>
  <c r="AE372" i="14"/>
  <c r="AE373" i="14" s="1"/>
  <c r="AE374" i="14" s="1"/>
  <c r="AE375" i="14" s="1"/>
  <c r="AE376" i="14" s="1"/>
  <c r="AE377" i="14" s="1"/>
  <c r="BI370" i="14"/>
  <c r="Y386" i="13"/>
  <c r="Y387" i="13" s="1"/>
  <c r="Y388" i="13" s="1"/>
  <c r="Y389" i="13" s="1"/>
  <c r="Y390" i="13" s="1"/>
  <c r="Y391" i="13" s="1"/>
  <c r="AJ387" i="13"/>
  <c r="AJ388" i="13" s="1"/>
  <c r="AJ389" i="13" s="1"/>
  <c r="AJ390" i="13" s="1"/>
  <c r="AJ391" i="13" s="1"/>
  <c r="AI371" i="14"/>
  <c r="AI372" i="14" s="1"/>
  <c r="AI373" i="14" s="1"/>
  <c r="AI374" i="14" s="1"/>
  <c r="AI375" i="14" s="1"/>
  <c r="AI376" i="14" s="1"/>
  <c r="AI377" i="14" s="1"/>
  <c r="J10" i="9"/>
  <c r="E10" i="9"/>
  <c r="BB371" i="14"/>
  <c r="I10" i="9"/>
  <c r="BF371" i="14"/>
  <c r="AH373" i="14"/>
  <c r="AH374" i="14" s="1"/>
  <c r="AH375" i="14" s="1"/>
  <c r="AH376" i="14" s="1"/>
  <c r="AH377" i="14" s="1"/>
  <c r="AB9" i="9"/>
  <c r="BH386" i="13"/>
  <c r="AH9" i="9"/>
  <c r="AJ9" i="9"/>
  <c r="D10" i="9"/>
  <c r="BA371" i="14"/>
  <c r="K10" i="9"/>
  <c r="G10" i="9"/>
  <c r="BD371" i="14"/>
  <c r="V386" i="13"/>
  <c r="V387" i="13" s="1"/>
  <c r="V388" i="13" s="1"/>
  <c r="V389" i="13" s="1"/>
  <c r="V390" i="13" s="1"/>
  <c r="V391" i="13" s="1"/>
  <c r="AK387" i="13"/>
  <c r="AK388" i="13" s="1"/>
  <c r="AK389" i="13" s="1"/>
  <c r="AK390" i="13" s="1"/>
  <c r="AK391" i="13" s="1"/>
  <c r="Q387" i="13"/>
  <c r="Q388" i="13" s="1"/>
  <c r="Q389" i="13" s="1"/>
  <c r="Q390" i="13" s="1"/>
  <c r="Q391" i="13" s="1"/>
  <c r="R387" i="13"/>
  <c r="R388" i="13" s="1"/>
  <c r="R389" i="13" s="1"/>
  <c r="R390" i="13" s="1"/>
  <c r="R391" i="13" s="1"/>
  <c r="AH387" i="13"/>
  <c r="AH388" i="13" s="1"/>
  <c r="AH389" i="13" s="1"/>
  <c r="AH390" i="13" s="1"/>
  <c r="AH391" i="13" s="1"/>
  <c r="F10" i="9"/>
  <c r="BC371" i="14"/>
  <c r="H10" i="9"/>
  <c r="BE371" i="14"/>
  <c r="BF370" i="14"/>
  <c r="AI9" i="9"/>
  <c r="AD9" i="9"/>
  <c r="X386" i="13"/>
  <c r="X387" i="13" s="1"/>
  <c r="X388" i="13" s="1"/>
  <c r="X389" i="13" s="1"/>
  <c r="X390" i="13" s="1"/>
  <c r="X391" i="13" s="1"/>
  <c r="L10" i="9"/>
  <c r="AG387" i="13"/>
  <c r="AG388" i="13" s="1"/>
  <c r="AG389" i="13" s="1"/>
  <c r="AG390" i="13" s="1"/>
  <c r="AG391" i="13" s="1"/>
  <c r="U386" i="13"/>
  <c r="U387" i="13" s="1"/>
  <c r="U388" i="13" s="1"/>
  <c r="U389" i="13" s="1"/>
  <c r="U390" i="13" s="1"/>
  <c r="U391" i="13" s="1"/>
  <c r="AL388" i="13"/>
  <c r="AL389" i="13" s="1"/>
  <c r="AL390" i="13" s="1"/>
  <c r="AL391" i="13" s="1"/>
  <c r="Z387" i="13"/>
  <c r="Z388" i="13" s="1"/>
  <c r="Z389" i="13" s="1"/>
  <c r="Z390" i="13" s="1"/>
  <c r="Z391" i="13" s="1"/>
  <c r="AD387" i="13"/>
  <c r="AD388" i="13" s="1"/>
  <c r="AD389" i="13" s="1"/>
  <c r="AD390" i="13" s="1"/>
  <c r="AD391" i="13" s="1"/>
  <c r="BF387" i="13"/>
  <c r="AJ371" i="14"/>
  <c r="AJ372" i="14" s="1"/>
  <c r="AJ373" i="14" s="1"/>
  <c r="AJ374" i="14" s="1"/>
  <c r="AJ375" i="14" s="1"/>
  <c r="AJ376" i="14" s="1"/>
  <c r="AJ377" i="14" s="1"/>
  <c r="BJ371" i="14"/>
  <c r="AG9" i="9"/>
  <c r="BA386" i="13"/>
  <c r="M9" i="9"/>
  <c r="X372" i="14"/>
  <c r="X373" i="14" s="1"/>
  <c r="X374" i="14" s="1"/>
  <c r="X375" i="14" s="1"/>
  <c r="X376" i="14" s="1"/>
  <c r="X377" i="14" s="1"/>
  <c r="AC9" i="9"/>
  <c r="Q9" i="9"/>
  <c r="AU386" i="13"/>
  <c r="Q209" i="14"/>
  <c r="Q299" i="14" s="1"/>
  <c r="L210" i="14"/>
  <c r="H210" i="14"/>
  <c r="K210" i="14"/>
  <c r="G210" i="14"/>
  <c r="N210" i="14"/>
  <c r="J210" i="14"/>
  <c r="F210" i="14"/>
  <c r="E210" i="14"/>
  <c r="I210" i="14"/>
  <c r="M210" i="14"/>
  <c r="W210" i="14"/>
  <c r="X210" i="14"/>
  <c r="AG210" i="14"/>
  <c r="AH210" i="14"/>
  <c r="AL210" i="14"/>
  <c r="R210" i="14"/>
  <c r="AI210" i="14"/>
  <c r="V210" i="14"/>
  <c r="AJ210" i="14"/>
  <c r="U210" i="14"/>
  <c r="AD210" i="14"/>
  <c r="S210" i="14"/>
  <c r="AF210" i="14"/>
  <c r="AK210" i="14"/>
  <c r="AE210" i="14"/>
  <c r="Z210" i="14"/>
  <c r="T210" i="14"/>
  <c r="Y210" i="14"/>
  <c r="AC198" i="14"/>
  <c r="AC288" i="14" s="1"/>
  <c r="AC208" i="14"/>
  <c r="AC298" i="14" s="1"/>
  <c r="K200" i="14"/>
  <c r="G200" i="14"/>
  <c r="J200" i="14"/>
  <c r="E200" i="14"/>
  <c r="F200" i="14"/>
  <c r="N200" i="14"/>
  <c r="I200" i="14"/>
  <c r="M200" i="14"/>
  <c r="H200" i="14"/>
  <c r="L200" i="14"/>
  <c r="W200" i="14"/>
  <c r="X200" i="14"/>
  <c r="AG200" i="14"/>
  <c r="AH200" i="14"/>
  <c r="AL200" i="14"/>
  <c r="R200" i="14"/>
  <c r="AI200" i="14"/>
  <c r="V200" i="14"/>
  <c r="AJ200" i="14"/>
  <c r="U200" i="14"/>
  <c r="AD200" i="14"/>
  <c r="S200" i="14"/>
  <c r="AF200" i="14"/>
  <c r="AK200" i="14"/>
  <c r="AE200" i="14"/>
  <c r="Z200" i="14"/>
  <c r="T200" i="14"/>
  <c r="Y200" i="14"/>
  <c r="Q199" i="14"/>
  <c r="Q289" i="14" s="1"/>
  <c r="AB105" i="14"/>
  <c r="N372" i="14"/>
  <c r="AX371" i="14"/>
  <c r="AI289" i="14"/>
  <c r="AE289" i="14"/>
  <c r="Y289" i="14"/>
  <c r="U289" i="14"/>
  <c r="K289" i="14"/>
  <c r="G289" i="14"/>
  <c r="AK289" i="14"/>
  <c r="AF289" i="14"/>
  <c r="AF378" i="14" s="1"/>
  <c r="X289" i="14"/>
  <c r="S289" i="14"/>
  <c r="L289" i="14"/>
  <c r="F289" i="14"/>
  <c r="AJ289" i="14"/>
  <c r="AD289" i="14"/>
  <c r="W289" i="14"/>
  <c r="W378" i="14" s="1"/>
  <c r="R289" i="14"/>
  <c r="J289" i="14"/>
  <c r="E289" i="14"/>
  <c r="AG289" i="14"/>
  <c r="T289" i="14"/>
  <c r="M289" i="14"/>
  <c r="Z289" i="14"/>
  <c r="I289" i="14"/>
  <c r="AL289" i="14"/>
  <c r="V289" i="14"/>
  <c r="H289" i="14"/>
  <c r="AH289" i="14"/>
  <c r="N289" i="14"/>
  <c r="D289" i="14"/>
  <c r="D378" i="14" s="1"/>
  <c r="D210" i="14"/>
  <c r="P106" i="14"/>
  <c r="D107" i="14"/>
  <c r="E372" i="14"/>
  <c r="AO371" i="14"/>
  <c r="J372" i="14"/>
  <c r="AT371" i="14"/>
  <c r="H372" i="14"/>
  <c r="AR371" i="14"/>
  <c r="AL299" i="14"/>
  <c r="AH299" i="14"/>
  <c r="AD299" i="14"/>
  <c r="X299" i="14"/>
  <c r="T299" i="14"/>
  <c r="N299" i="14"/>
  <c r="J299" i="14"/>
  <c r="F299" i="14"/>
  <c r="AK299" i="14"/>
  <c r="AG299" i="14"/>
  <c r="W299" i="14"/>
  <c r="S299" i="14"/>
  <c r="M299" i="14"/>
  <c r="I299" i="14"/>
  <c r="E299" i="14"/>
  <c r="AF299" i="14"/>
  <c r="V299" i="14"/>
  <c r="L299" i="14"/>
  <c r="D299" i="14"/>
  <c r="D388" i="14" s="1"/>
  <c r="AE299" i="14"/>
  <c r="U299" i="14"/>
  <c r="K299" i="14"/>
  <c r="AI299" i="14"/>
  <c r="R299" i="14"/>
  <c r="AJ299" i="14"/>
  <c r="H299" i="14"/>
  <c r="Z299" i="14"/>
  <c r="G299" i="14"/>
  <c r="Y299" i="14"/>
  <c r="F372" i="14"/>
  <c r="AP371" i="14"/>
  <c r="I372" i="14"/>
  <c r="AS371" i="14"/>
  <c r="AU371" i="14"/>
  <c r="K372" i="14"/>
  <c r="D200" i="14"/>
  <c r="P96" i="14"/>
  <c r="D97" i="14"/>
  <c r="AQ371" i="14"/>
  <c r="G372" i="14"/>
  <c r="AB95" i="14"/>
  <c r="M372" i="14"/>
  <c r="AW371" i="14"/>
  <c r="D360" i="14"/>
  <c r="D449" i="14" s="1"/>
  <c r="AV371" i="14"/>
  <c r="L372" i="14"/>
  <c r="AK303" i="13"/>
  <c r="AG303" i="13"/>
  <c r="AC303" i="13"/>
  <c r="W303" i="13"/>
  <c r="S303" i="13"/>
  <c r="M303" i="13"/>
  <c r="I303" i="13"/>
  <c r="E303" i="13"/>
  <c r="AJ303" i="13"/>
  <c r="AF303" i="13"/>
  <c r="Z303" i="13"/>
  <c r="V303" i="13"/>
  <c r="R303" i="13"/>
  <c r="L303" i="13"/>
  <c r="H303" i="13"/>
  <c r="D303" i="13"/>
  <c r="D392" i="13" s="1"/>
  <c r="C15" i="9" s="1"/>
  <c r="AE303" i="13"/>
  <c r="U303" i="13"/>
  <c r="K303" i="13"/>
  <c r="AL303" i="13"/>
  <c r="AD303" i="13"/>
  <c r="T303" i="13"/>
  <c r="J303" i="13"/>
  <c r="AI303" i="13"/>
  <c r="Y303" i="13"/>
  <c r="Q303" i="13"/>
  <c r="G303" i="13"/>
  <c r="AH303" i="13"/>
  <c r="X303" i="13"/>
  <c r="N303" i="13"/>
  <c r="F303" i="13"/>
  <c r="BB388" i="13"/>
  <c r="AK315" i="13"/>
  <c r="AG315" i="13"/>
  <c r="AC315" i="13"/>
  <c r="W315" i="13"/>
  <c r="S315" i="13"/>
  <c r="M315" i="13"/>
  <c r="I315" i="13"/>
  <c r="E315" i="13"/>
  <c r="AJ315" i="13"/>
  <c r="AF315" i="13"/>
  <c r="Z315" i="13"/>
  <c r="V315" i="13"/>
  <c r="R315" i="13"/>
  <c r="L315" i="13"/>
  <c r="H315" i="13"/>
  <c r="D315" i="13"/>
  <c r="D404" i="13" s="1"/>
  <c r="C27" i="9" s="1"/>
  <c r="AI315" i="13"/>
  <c r="Y315" i="13"/>
  <c r="Q315" i="13"/>
  <c r="G315" i="13"/>
  <c r="AH315" i="13"/>
  <c r="X315" i="13"/>
  <c r="N315" i="13"/>
  <c r="F315" i="13"/>
  <c r="AE315" i="13"/>
  <c r="U315" i="13"/>
  <c r="K315" i="13"/>
  <c r="J315" i="13"/>
  <c r="AL315" i="13"/>
  <c r="AD315" i="13"/>
  <c r="T315" i="13"/>
  <c r="AX386" i="13"/>
  <c r="D226" i="13"/>
  <c r="D123" i="13"/>
  <c r="AQ386" i="13"/>
  <c r="D214" i="13"/>
  <c r="D111" i="13"/>
  <c r="AO386" i="13"/>
  <c r="AP386" i="13"/>
  <c r="AR386" i="13"/>
  <c r="AJ127" i="18"/>
  <c r="AH127" i="18"/>
  <c r="AK127" i="18"/>
  <c r="Y127" i="18"/>
  <c r="AD127" i="18"/>
  <c r="S127" i="18"/>
  <c r="AF127" i="18"/>
  <c r="V127" i="18"/>
  <c r="AG127" i="18"/>
  <c r="AE127" i="18"/>
  <c r="W127" i="18"/>
  <c r="X127" i="18"/>
  <c r="AL127" i="18"/>
  <c r="Z127" i="18"/>
  <c r="N127" i="18"/>
  <c r="AI127" i="18"/>
  <c r="U127" i="18"/>
  <c r="T127" i="18"/>
  <c r="R127" i="18"/>
  <c r="J127" i="18"/>
  <c r="M127" i="18"/>
  <c r="F127" i="18"/>
  <c r="E127" i="18"/>
  <c r="I127" i="18"/>
  <c r="G127" i="18"/>
  <c r="K127" i="18"/>
  <c r="H127" i="18"/>
  <c r="L127" i="18"/>
  <c r="AJ117" i="18"/>
  <c r="AH117" i="18"/>
  <c r="AK117" i="18"/>
  <c r="Y117" i="18"/>
  <c r="AD117" i="18"/>
  <c r="S117" i="18"/>
  <c r="AF117" i="18"/>
  <c r="V117" i="18"/>
  <c r="AG117" i="18"/>
  <c r="AE117" i="18"/>
  <c r="W117" i="18"/>
  <c r="X117" i="18"/>
  <c r="N117" i="18"/>
  <c r="AL117" i="18"/>
  <c r="Z117" i="18"/>
  <c r="AI117" i="18"/>
  <c r="U117" i="18"/>
  <c r="T117" i="18"/>
  <c r="R117" i="18"/>
  <c r="H117" i="18"/>
  <c r="I117" i="18"/>
  <c r="L117" i="18"/>
  <c r="E117" i="18"/>
  <c r="M117" i="18"/>
  <c r="F117" i="18"/>
  <c r="J117" i="18"/>
  <c r="G117" i="18"/>
  <c r="K117" i="18"/>
  <c r="Q97" i="17"/>
  <c r="AC96" i="17"/>
  <c r="AC109" i="17"/>
  <c r="AE98" i="17"/>
  <c r="V98" i="17"/>
  <c r="AL98" i="17"/>
  <c r="Y98" i="17"/>
  <c r="AF98" i="17"/>
  <c r="R98" i="17"/>
  <c r="AK98" i="17"/>
  <c r="AI98" i="17"/>
  <c r="X98" i="17"/>
  <c r="AD98" i="17"/>
  <c r="W98" i="17"/>
  <c r="T98" i="17"/>
  <c r="AG98" i="17"/>
  <c r="U98" i="17"/>
  <c r="S98" i="17"/>
  <c r="AH98" i="17"/>
  <c r="AJ98" i="17"/>
  <c r="Z98" i="17"/>
  <c r="E98" i="17"/>
  <c r="K98" i="17"/>
  <c r="M98" i="17"/>
  <c r="N98" i="17"/>
  <c r="L98" i="17"/>
  <c r="F98" i="17"/>
  <c r="J98" i="17"/>
  <c r="G98" i="17"/>
  <c r="I98" i="17"/>
  <c r="H98" i="17"/>
  <c r="AE111" i="17"/>
  <c r="V111" i="17"/>
  <c r="AL111" i="17"/>
  <c r="Y111" i="17"/>
  <c r="AF111" i="17"/>
  <c r="R111" i="17"/>
  <c r="AK111" i="17"/>
  <c r="AI111" i="17"/>
  <c r="X111" i="17"/>
  <c r="AD111" i="17"/>
  <c r="W111" i="17"/>
  <c r="T111" i="17"/>
  <c r="AG111" i="17"/>
  <c r="U111" i="17"/>
  <c r="S111" i="17"/>
  <c r="AH111" i="17"/>
  <c r="AJ111" i="17"/>
  <c r="Z111" i="17"/>
  <c r="E111" i="17"/>
  <c r="K111" i="17"/>
  <c r="M111" i="17"/>
  <c r="N111" i="17"/>
  <c r="L111" i="17"/>
  <c r="F111" i="17"/>
  <c r="J111" i="17"/>
  <c r="G111" i="17"/>
  <c r="I111" i="17"/>
  <c r="H111" i="17"/>
  <c r="Q110" i="17"/>
  <c r="AI111" i="13"/>
  <c r="K111" i="13"/>
  <c r="U123" i="13"/>
  <c r="E97" i="14"/>
  <c r="U107" i="14"/>
  <c r="I107" i="14"/>
  <c r="V97" i="14"/>
  <c r="Z111" i="13"/>
  <c r="S97" i="14"/>
  <c r="V107" i="14"/>
  <c r="V111" i="13"/>
  <c r="F111" i="13"/>
  <c r="N123" i="13"/>
  <c r="Z107" i="14"/>
  <c r="F97" i="14"/>
  <c r="AJ107" i="14"/>
  <c r="L107" i="14"/>
  <c r="AJ123" i="13"/>
  <c r="T107" i="14"/>
  <c r="AG111" i="13"/>
  <c r="T111" i="13"/>
  <c r="AE123" i="13"/>
  <c r="H123" i="13"/>
  <c r="AE107" i="14"/>
  <c r="AK97" i="14"/>
  <c r="W97" i="14"/>
  <c r="AG97" i="14"/>
  <c r="Z123" i="13"/>
  <c r="U97" i="14"/>
  <c r="K107" i="14"/>
  <c r="N111" i="13"/>
  <c r="R123" i="13"/>
  <c r="G97" i="14"/>
  <c r="R107" i="14"/>
  <c r="N107" i="14"/>
  <c r="L123" i="13"/>
  <c r="AF97" i="14"/>
  <c r="AE111" i="13"/>
  <c r="AK123" i="13"/>
  <c r="M123" i="13"/>
  <c r="Q106" i="14"/>
  <c r="S107" i="14"/>
  <c r="AJ111" i="13"/>
  <c r="H97" i="14"/>
  <c r="H111" i="13"/>
  <c r="E123" i="13"/>
  <c r="R97" i="14"/>
  <c r="L97" i="14"/>
  <c r="E107" i="14"/>
  <c r="W111" i="13"/>
  <c r="K123" i="13"/>
  <c r="Y97" i="14"/>
  <c r="AD97" i="14"/>
  <c r="Z97" i="14"/>
  <c r="J111" i="13"/>
  <c r="M107" i="14"/>
  <c r="AL107" i="14"/>
  <c r="X111" i="13"/>
  <c r="M111" i="13"/>
  <c r="J123" i="13"/>
  <c r="AI97" i="14"/>
  <c r="AH107" i="14"/>
  <c r="AL123" i="13"/>
  <c r="S111" i="13"/>
  <c r="V123" i="13"/>
  <c r="AG107" i="14"/>
  <c r="Q96" i="14"/>
  <c r="AK107" i="14"/>
  <c r="AD111" i="13"/>
  <c r="T123" i="13"/>
  <c r="X107" i="14"/>
  <c r="I97" i="14"/>
  <c r="AD107" i="14"/>
  <c r="U111" i="13"/>
  <c r="Y123" i="13"/>
  <c r="G123" i="13"/>
  <c r="J97" i="14"/>
  <c r="J107" i="14"/>
  <c r="AJ97" i="14"/>
  <c r="F107" i="14"/>
  <c r="I111" i="13"/>
  <c r="AC95" i="14"/>
  <c r="W123" i="13"/>
  <c r="AH97" i="14"/>
  <c r="E111" i="13"/>
  <c r="H107" i="14"/>
  <c r="X123" i="13"/>
  <c r="Y111" i="13"/>
  <c r="AH123" i="13"/>
  <c r="AI107" i="14"/>
  <c r="N97" i="14"/>
  <c r="AF123" i="13"/>
  <c r="R111" i="13"/>
  <c r="S123" i="13"/>
  <c r="AC105" i="14"/>
  <c r="AL97" i="14"/>
  <c r="M97" i="14"/>
  <c r="AK111" i="13"/>
  <c r="AD123" i="13"/>
  <c r="Y107" i="14"/>
  <c r="G107" i="14"/>
  <c r="F123" i="13"/>
  <c r="AH111" i="13"/>
  <c r="AI123" i="13"/>
  <c r="AF107" i="14"/>
  <c r="AF111" i="13"/>
  <c r="W107" i="14"/>
  <c r="L111" i="13"/>
  <c r="I123" i="13"/>
  <c r="X97" i="14"/>
  <c r="AL111" i="13"/>
  <c r="K97" i="14"/>
  <c r="AG123" i="13"/>
  <c r="AE97" i="14"/>
  <c r="T97" i="14"/>
  <c r="G111" i="13"/>
  <c r="AH486" i="18" l="1"/>
  <c r="BF485" i="18"/>
  <c r="V492" i="18"/>
  <c r="AT491" i="18"/>
  <c r="E492" i="18"/>
  <c r="BA491" i="18"/>
  <c r="AO491" i="18"/>
  <c r="AX489" i="18"/>
  <c r="BJ489" i="18"/>
  <c r="AP490" i="18"/>
  <c r="BB490" i="18"/>
  <c r="BH489" i="18"/>
  <c r="AV489" i="18"/>
  <c r="BG493" i="18"/>
  <c r="AU493" i="18"/>
  <c r="AW490" i="18"/>
  <c r="BI490" i="18"/>
  <c r="AR488" i="18"/>
  <c r="BD488" i="18"/>
  <c r="AS517" i="18"/>
  <c r="BE517" i="18"/>
  <c r="AQ491" i="18"/>
  <c r="BC491" i="18"/>
  <c r="BD390" i="18"/>
  <c r="AR390" i="18"/>
  <c r="AS390" i="18"/>
  <c r="BE390" i="18"/>
  <c r="D221" i="18"/>
  <c r="D231" i="18"/>
  <c r="D128" i="18"/>
  <c r="AX390" i="18"/>
  <c r="BJ390" i="18"/>
  <c r="BH390" i="18"/>
  <c r="AV390" i="18"/>
  <c r="BG390" i="18"/>
  <c r="AU390" i="18"/>
  <c r="AO390" i="18"/>
  <c r="BA390" i="18"/>
  <c r="AW390" i="18"/>
  <c r="BI390" i="18"/>
  <c r="BF390" i="18"/>
  <c r="AT390" i="18"/>
  <c r="AP390" i="18"/>
  <c r="BB390" i="18"/>
  <c r="AK310" i="18"/>
  <c r="AK399" i="18" s="1"/>
  <c r="AG310" i="18"/>
  <c r="AG399" i="18" s="1"/>
  <c r="AC310" i="18"/>
  <c r="AC399" i="18" s="1"/>
  <c r="W310" i="18"/>
  <c r="W399" i="18" s="1"/>
  <c r="S310" i="18"/>
  <c r="S399" i="18" s="1"/>
  <c r="M310" i="18"/>
  <c r="M399" i="18" s="1"/>
  <c r="I310" i="18"/>
  <c r="I399" i="18" s="1"/>
  <c r="E310" i="18"/>
  <c r="E399" i="18" s="1"/>
  <c r="AJ310" i="18"/>
  <c r="AJ399" i="18" s="1"/>
  <c r="AF310" i="18"/>
  <c r="AF399" i="18" s="1"/>
  <c r="Z310" i="18"/>
  <c r="Z399" i="18" s="1"/>
  <c r="V310" i="18"/>
  <c r="V399" i="18" s="1"/>
  <c r="R310" i="18"/>
  <c r="R399" i="18" s="1"/>
  <c r="L310" i="18"/>
  <c r="L399" i="18" s="1"/>
  <c r="H310" i="18"/>
  <c r="H399" i="18" s="1"/>
  <c r="D310" i="18"/>
  <c r="D399" i="18" s="1"/>
  <c r="AI310" i="18"/>
  <c r="AI399" i="18" s="1"/>
  <c r="Y310" i="18"/>
  <c r="Y399" i="18" s="1"/>
  <c r="Q310" i="18"/>
  <c r="Q399" i="18" s="1"/>
  <c r="G310" i="18"/>
  <c r="G399" i="18" s="1"/>
  <c r="AH310" i="18"/>
  <c r="AH399" i="18" s="1"/>
  <c r="X310" i="18"/>
  <c r="X399" i="18" s="1"/>
  <c r="N310" i="18"/>
  <c r="N399" i="18" s="1"/>
  <c r="F310" i="18"/>
  <c r="F399" i="18" s="1"/>
  <c r="AE310" i="18"/>
  <c r="AE399" i="18" s="1"/>
  <c r="U310" i="18"/>
  <c r="U399" i="18" s="1"/>
  <c r="K310" i="18"/>
  <c r="K399" i="18" s="1"/>
  <c r="AD310" i="18"/>
  <c r="AD399" i="18" s="1"/>
  <c r="AL310" i="18"/>
  <c r="AL399" i="18" s="1"/>
  <c r="T310" i="18"/>
  <c r="T399" i="18" s="1"/>
  <c r="J310" i="18"/>
  <c r="J399" i="18" s="1"/>
  <c r="BC390" i="18"/>
  <c r="AQ390" i="18"/>
  <c r="AK320" i="18"/>
  <c r="AK409" i="18" s="1"/>
  <c r="AG320" i="18"/>
  <c r="AG409" i="18" s="1"/>
  <c r="AC320" i="18"/>
  <c r="AC409" i="18" s="1"/>
  <c r="W320" i="18"/>
  <c r="W409" i="18" s="1"/>
  <c r="S320" i="18"/>
  <c r="S409" i="18" s="1"/>
  <c r="M320" i="18"/>
  <c r="M409" i="18" s="1"/>
  <c r="I320" i="18"/>
  <c r="I409" i="18" s="1"/>
  <c r="E320" i="18"/>
  <c r="E409" i="18" s="1"/>
  <c r="AI320" i="18"/>
  <c r="AI409" i="18" s="1"/>
  <c r="AD320" i="18"/>
  <c r="AD409" i="18" s="1"/>
  <c r="V320" i="18"/>
  <c r="V409" i="18" s="1"/>
  <c r="Q320" i="18"/>
  <c r="Q409" i="18" s="1"/>
  <c r="J320" i="18"/>
  <c r="J409" i="18" s="1"/>
  <c r="D320" i="18"/>
  <c r="D409" i="18" s="1"/>
  <c r="AH320" i="18"/>
  <c r="AH409" i="18" s="1"/>
  <c r="Z320" i="18"/>
  <c r="Z409" i="18" s="1"/>
  <c r="U320" i="18"/>
  <c r="U409" i="18" s="1"/>
  <c r="N320" i="18"/>
  <c r="N409" i="18" s="1"/>
  <c r="H320" i="18"/>
  <c r="H409" i="18" s="1"/>
  <c r="AL320" i="18"/>
  <c r="AL409" i="18" s="1"/>
  <c r="Y320" i="18"/>
  <c r="Y409" i="18" s="1"/>
  <c r="L320" i="18"/>
  <c r="L409" i="18" s="1"/>
  <c r="AJ320" i="18"/>
  <c r="AJ409" i="18" s="1"/>
  <c r="X320" i="18"/>
  <c r="X409" i="18" s="1"/>
  <c r="K320" i="18"/>
  <c r="K409" i="18" s="1"/>
  <c r="AF320" i="18"/>
  <c r="AF409" i="18" s="1"/>
  <c r="T320" i="18"/>
  <c r="T409" i="18" s="1"/>
  <c r="G320" i="18"/>
  <c r="G409" i="18" s="1"/>
  <c r="F320" i="18"/>
  <c r="F409" i="18" s="1"/>
  <c r="AE320" i="18"/>
  <c r="AE409" i="18" s="1"/>
  <c r="R320" i="18"/>
  <c r="R409" i="18" s="1"/>
  <c r="Q214" i="17"/>
  <c r="H215" i="17"/>
  <c r="I215" i="17"/>
  <c r="G215" i="17"/>
  <c r="J215" i="17"/>
  <c r="F215" i="17"/>
  <c r="L215" i="17"/>
  <c r="N215" i="17"/>
  <c r="M215" i="17"/>
  <c r="K215" i="17"/>
  <c r="E215" i="17"/>
  <c r="Z215" i="17"/>
  <c r="AJ215" i="17"/>
  <c r="AH215" i="17"/>
  <c r="S215" i="17"/>
  <c r="U215" i="17"/>
  <c r="AG215" i="17"/>
  <c r="T215" i="17"/>
  <c r="W215" i="17"/>
  <c r="AD215" i="17"/>
  <c r="X215" i="17"/>
  <c r="AI215" i="17"/>
  <c r="AK215" i="17"/>
  <c r="R215" i="17"/>
  <c r="AF215" i="17"/>
  <c r="Y215" i="17"/>
  <c r="AL215" i="17"/>
  <c r="V215" i="17"/>
  <c r="AE215" i="17"/>
  <c r="H202" i="17"/>
  <c r="I202" i="17"/>
  <c r="G202" i="17"/>
  <c r="J202" i="17"/>
  <c r="F202" i="17"/>
  <c r="L202" i="17"/>
  <c r="N202" i="17"/>
  <c r="M202" i="17"/>
  <c r="K202" i="17"/>
  <c r="E202" i="17"/>
  <c r="Z202" i="17"/>
  <c r="AJ202" i="17"/>
  <c r="AH202" i="17"/>
  <c r="S202" i="17"/>
  <c r="U202" i="17"/>
  <c r="AG202" i="17"/>
  <c r="T202" i="17"/>
  <c r="W202" i="17"/>
  <c r="AD202" i="17"/>
  <c r="X202" i="17"/>
  <c r="AI202" i="17"/>
  <c r="AK202" i="17"/>
  <c r="R202" i="17"/>
  <c r="AF202" i="17"/>
  <c r="Y202" i="17"/>
  <c r="AL202" i="17"/>
  <c r="V202" i="17"/>
  <c r="AE202" i="17"/>
  <c r="AC213" i="17"/>
  <c r="AC303" i="17" s="1"/>
  <c r="AC200" i="17"/>
  <c r="AC290" i="17" s="1"/>
  <c r="AC379" i="17" s="1"/>
  <c r="Q201" i="17"/>
  <c r="AH380" i="17"/>
  <c r="W380" i="17"/>
  <c r="BJ374" i="17"/>
  <c r="AX374" i="17"/>
  <c r="N375" i="17"/>
  <c r="BB374" i="17"/>
  <c r="AP374" i="17"/>
  <c r="F375" i="17"/>
  <c r="H375" i="17"/>
  <c r="AR374" i="17"/>
  <c r="BD374" i="17"/>
  <c r="AO374" i="17"/>
  <c r="BA374" i="17"/>
  <c r="E375" i="17"/>
  <c r="AB110" i="17"/>
  <c r="AJ291" i="17"/>
  <c r="AJ380" i="17" s="1"/>
  <c r="AF291" i="17"/>
  <c r="AF380" i="17" s="1"/>
  <c r="Z291" i="17"/>
  <c r="Z380" i="17" s="1"/>
  <c r="V291" i="17"/>
  <c r="R291" i="17"/>
  <c r="R380" i="17" s="1"/>
  <c r="L291" i="17"/>
  <c r="H291" i="17"/>
  <c r="D291" i="17"/>
  <c r="D380" i="17" s="1"/>
  <c r="AL291" i="17"/>
  <c r="AH291" i="17"/>
  <c r="AD291" i="17"/>
  <c r="AD380" i="17" s="1"/>
  <c r="X291" i="17"/>
  <c r="X380" i="17" s="1"/>
  <c r="T291" i="17"/>
  <c r="T380" i="17" s="1"/>
  <c r="N291" i="17"/>
  <c r="J291" i="17"/>
  <c r="F291" i="17"/>
  <c r="AK291" i="17"/>
  <c r="AK380" i="17" s="1"/>
  <c r="S291" i="17"/>
  <c r="S380" i="17" s="1"/>
  <c r="I291" i="17"/>
  <c r="AI291" i="17"/>
  <c r="AI380" i="17" s="1"/>
  <c r="Y291" i="17"/>
  <c r="Y380" i="17" s="1"/>
  <c r="Q291" i="17"/>
  <c r="Q380" i="17" s="1"/>
  <c r="G291" i="17"/>
  <c r="AG291" i="17"/>
  <c r="AG380" i="17" s="1"/>
  <c r="W291" i="17"/>
  <c r="M291" i="17"/>
  <c r="E291" i="17"/>
  <c r="AE291" i="17"/>
  <c r="AE380" i="17" s="1"/>
  <c r="U291" i="17"/>
  <c r="K291" i="17"/>
  <c r="BF374" i="17"/>
  <c r="J375" i="17"/>
  <c r="AT374" i="17"/>
  <c r="AL380" i="17"/>
  <c r="U379" i="17"/>
  <c r="L375" i="17"/>
  <c r="AV374" i="17"/>
  <c r="BH374" i="17"/>
  <c r="D215" i="17"/>
  <c r="D112" i="17"/>
  <c r="P111" i="17"/>
  <c r="D202" i="17"/>
  <c r="D99" i="17"/>
  <c r="P98" i="17"/>
  <c r="BC374" i="17"/>
  <c r="G375" i="17"/>
  <c r="AQ374" i="17"/>
  <c r="V380" i="17"/>
  <c r="AS374" i="17"/>
  <c r="I375" i="17"/>
  <c r="BE374" i="17"/>
  <c r="AK304" i="17"/>
  <c r="AG304" i="17"/>
  <c r="W304" i="17"/>
  <c r="S304" i="17"/>
  <c r="M304" i="17"/>
  <c r="I304" i="17"/>
  <c r="E304" i="17"/>
  <c r="AJ304" i="17"/>
  <c r="AF304" i="17"/>
  <c r="Z304" i="17"/>
  <c r="V304" i="17"/>
  <c r="R304" i="17"/>
  <c r="L304" i="17"/>
  <c r="H304" i="17"/>
  <c r="D304" i="17"/>
  <c r="D393" i="17" s="1"/>
  <c r="AI304" i="17"/>
  <c r="AE304" i="17"/>
  <c r="Y304" i="17"/>
  <c r="U304" i="17"/>
  <c r="Q304" i="17"/>
  <c r="K304" i="17"/>
  <c r="G304" i="17"/>
  <c r="X304" i="17"/>
  <c r="F304" i="17"/>
  <c r="AL304" i="17"/>
  <c r="T304" i="17"/>
  <c r="AH304" i="17"/>
  <c r="N304" i="17"/>
  <c r="AD304" i="17"/>
  <c r="J304" i="17"/>
  <c r="AB97" i="17"/>
  <c r="BG374" i="17"/>
  <c r="K375" i="17"/>
  <c r="AU374" i="17"/>
  <c r="AW374" i="17"/>
  <c r="BI374" i="17"/>
  <c r="M375" i="17"/>
  <c r="Q378" i="14"/>
  <c r="AU387" i="13"/>
  <c r="BJ387" i="13"/>
  <c r="AE388" i="13"/>
  <c r="AE389" i="13" s="1"/>
  <c r="AE390" i="13" s="1"/>
  <c r="AE391" i="13" s="1"/>
  <c r="AE392" i="13" s="1"/>
  <c r="BG388" i="13"/>
  <c r="R378" i="14"/>
  <c r="BI371" i="14"/>
  <c r="V378" i="14"/>
  <c r="AP387" i="13"/>
  <c r="AD378" i="14"/>
  <c r="S378" i="14"/>
  <c r="BG387" i="13"/>
  <c r="S392" i="13"/>
  <c r="BD388" i="13"/>
  <c r="BA388" i="13"/>
  <c r="BA387" i="13"/>
  <c r="BI388" i="13"/>
  <c r="BF388" i="13"/>
  <c r="AG378" i="14"/>
  <c r="AC377" i="14"/>
  <c r="BD387" i="13"/>
  <c r="AL378" i="14"/>
  <c r="AJ392" i="13"/>
  <c r="AS386" i="13"/>
  <c r="V392" i="13"/>
  <c r="X392" i="13"/>
  <c r="BH371" i="14"/>
  <c r="BI387" i="13"/>
  <c r="F11" i="9"/>
  <c r="BC372" i="14"/>
  <c r="H11" i="9"/>
  <c r="BE372" i="14"/>
  <c r="AK9" i="9"/>
  <c r="Y9" i="9"/>
  <c r="J11" i="9"/>
  <c r="BG372" i="14"/>
  <c r="G11" i="9"/>
  <c r="BD372" i="14"/>
  <c r="D11" i="9"/>
  <c r="BA372" i="14"/>
  <c r="M10" i="9"/>
  <c r="AL392" i="13"/>
  <c r="AI392" i="13"/>
  <c r="AV386" i="13"/>
  <c r="R10" i="9"/>
  <c r="AD10" i="9"/>
  <c r="R392" i="13"/>
  <c r="AT386" i="13"/>
  <c r="BB387" i="13"/>
  <c r="AI10" i="9"/>
  <c r="W10" i="9"/>
  <c r="AI378" i="14"/>
  <c r="Y392" i="13"/>
  <c r="AE378" i="14"/>
  <c r="AG392" i="13"/>
  <c r="BE387" i="13"/>
  <c r="AH10" i="9"/>
  <c r="V10" i="9"/>
  <c r="BH388" i="13"/>
  <c r="BE388" i="13"/>
  <c r="K11" i="9"/>
  <c r="BH372" i="14"/>
  <c r="L11" i="9"/>
  <c r="BI372" i="14"/>
  <c r="E11" i="9"/>
  <c r="BB372" i="14"/>
  <c r="AJ378" i="14"/>
  <c r="AD392" i="13"/>
  <c r="U392" i="13"/>
  <c r="Q392" i="13"/>
  <c r="W392" i="13"/>
  <c r="AH378" i="14"/>
  <c r="Q10" i="9"/>
  <c r="AC10" i="9"/>
  <c r="BH387" i="13"/>
  <c r="AW386" i="13"/>
  <c r="T392" i="13"/>
  <c r="AF392" i="13"/>
  <c r="AG10" i="9"/>
  <c r="U10" i="9"/>
  <c r="I11" i="9"/>
  <c r="BF372" i="14"/>
  <c r="BJ372" i="14"/>
  <c r="Z392" i="13"/>
  <c r="AJ10" i="9"/>
  <c r="X10" i="9"/>
  <c r="AF10" i="9"/>
  <c r="T10" i="9"/>
  <c r="AH392" i="13"/>
  <c r="AK392" i="13"/>
  <c r="AE10" i="9"/>
  <c r="S10" i="9"/>
  <c r="AK378" i="14"/>
  <c r="AB10" i="9"/>
  <c r="P10" i="9"/>
  <c r="BG371" i="14"/>
  <c r="AC392" i="13"/>
  <c r="U378" i="14"/>
  <c r="X378" i="14"/>
  <c r="T378" i="14"/>
  <c r="Z378" i="14"/>
  <c r="Y378" i="14"/>
  <c r="AO387" i="13"/>
  <c r="AW387" i="13"/>
  <c r="AV387" i="13"/>
  <c r="AQ387" i="13"/>
  <c r="AC199" i="14"/>
  <c r="AC289" i="14" s="1"/>
  <c r="AC378" i="14" s="1"/>
  <c r="Q200" i="14"/>
  <c r="Q290" i="14" s="1"/>
  <c r="Q379" i="14" s="1"/>
  <c r="Q210" i="14"/>
  <c r="Q300" i="14" s="1"/>
  <c r="K201" i="14"/>
  <c r="G201" i="14"/>
  <c r="N201" i="14"/>
  <c r="J201" i="14"/>
  <c r="F201" i="14"/>
  <c r="I201" i="14"/>
  <c r="H201" i="14"/>
  <c r="L201" i="14"/>
  <c r="M201" i="14"/>
  <c r="E201" i="14"/>
  <c r="W201" i="14"/>
  <c r="X201" i="14"/>
  <c r="AG201" i="14"/>
  <c r="AH201" i="14"/>
  <c r="AL201" i="14"/>
  <c r="R201" i="14"/>
  <c r="AI201" i="14"/>
  <c r="V201" i="14"/>
  <c r="AJ201" i="14"/>
  <c r="U201" i="14"/>
  <c r="AD201" i="14"/>
  <c r="S201" i="14"/>
  <c r="AF201" i="14"/>
  <c r="AK201" i="14"/>
  <c r="AE201" i="14"/>
  <c r="Z201" i="14"/>
  <c r="T201" i="14"/>
  <c r="Y201" i="14"/>
  <c r="K211" i="14"/>
  <c r="G211" i="14"/>
  <c r="N211" i="14"/>
  <c r="J211" i="14"/>
  <c r="F211" i="14"/>
  <c r="M211" i="14"/>
  <c r="I211" i="14"/>
  <c r="E211" i="14"/>
  <c r="H211" i="14"/>
  <c r="L211" i="14"/>
  <c r="W211" i="14"/>
  <c r="X211" i="14"/>
  <c r="AG211" i="14"/>
  <c r="AH211" i="14"/>
  <c r="AL211" i="14"/>
  <c r="R211" i="14"/>
  <c r="AI211" i="14"/>
  <c r="V211" i="14"/>
  <c r="AJ211" i="14"/>
  <c r="U211" i="14"/>
  <c r="AD211" i="14"/>
  <c r="S211" i="14"/>
  <c r="AF211" i="14"/>
  <c r="AK211" i="14"/>
  <c r="AE211" i="14"/>
  <c r="Z211" i="14"/>
  <c r="T211" i="14"/>
  <c r="Y211" i="14"/>
  <c r="AC209" i="14"/>
  <c r="AC299" i="14" s="1"/>
  <c r="AR372" i="14"/>
  <c r="H373" i="14"/>
  <c r="E373" i="14"/>
  <c r="AO372" i="14"/>
  <c r="G373" i="14"/>
  <c r="AQ372" i="14"/>
  <c r="AB96" i="14"/>
  <c r="K373" i="14"/>
  <c r="AU372" i="14"/>
  <c r="AB106" i="14"/>
  <c r="AV372" i="14"/>
  <c r="L373" i="14"/>
  <c r="M373" i="14"/>
  <c r="AW372" i="14"/>
  <c r="N373" i="14"/>
  <c r="AX372" i="14"/>
  <c r="D201" i="14"/>
  <c r="P97" i="14"/>
  <c r="D98" i="14"/>
  <c r="AS372" i="14"/>
  <c r="I373" i="14"/>
  <c r="P107" i="14"/>
  <c r="D211" i="14"/>
  <c r="D108" i="14"/>
  <c r="AJ290" i="14"/>
  <c r="AF290" i="14"/>
  <c r="AF379" i="14" s="1"/>
  <c r="Z290" i="14"/>
  <c r="V290" i="14"/>
  <c r="R290" i="14"/>
  <c r="R379" i="14" s="1"/>
  <c r="L290" i="14"/>
  <c r="H290" i="14"/>
  <c r="D290" i="14"/>
  <c r="D379" i="14" s="1"/>
  <c r="AL290" i="14"/>
  <c r="AG290" i="14"/>
  <c r="Y290" i="14"/>
  <c r="T290" i="14"/>
  <c r="M290" i="14"/>
  <c r="G290" i="14"/>
  <c r="AK290" i="14"/>
  <c r="AE290" i="14"/>
  <c r="X290" i="14"/>
  <c r="S290" i="14"/>
  <c r="K290" i="14"/>
  <c r="F290" i="14"/>
  <c r="AH290" i="14"/>
  <c r="U290" i="14"/>
  <c r="I290" i="14"/>
  <c r="J290" i="14"/>
  <c r="W290" i="14"/>
  <c r="W379" i="14" s="1"/>
  <c r="E290" i="14"/>
  <c r="AI290" i="14"/>
  <c r="N290" i="14"/>
  <c r="AD290" i="14"/>
  <c r="F373" i="14"/>
  <c r="AP372" i="14"/>
  <c r="J373" i="14"/>
  <c r="AT372" i="14"/>
  <c r="AI300" i="14"/>
  <c r="AE300" i="14"/>
  <c r="Y300" i="14"/>
  <c r="U300" i="14"/>
  <c r="K300" i="14"/>
  <c r="G300" i="14"/>
  <c r="AL300" i="14"/>
  <c r="AH300" i="14"/>
  <c r="AD300" i="14"/>
  <c r="X300" i="14"/>
  <c r="T300" i="14"/>
  <c r="N300" i="14"/>
  <c r="J300" i="14"/>
  <c r="F300" i="14"/>
  <c r="AG300" i="14"/>
  <c r="W300" i="14"/>
  <c r="M300" i="14"/>
  <c r="E300" i="14"/>
  <c r="AF300" i="14"/>
  <c r="V300" i="14"/>
  <c r="L300" i="14"/>
  <c r="D300" i="14"/>
  <c r="D389" i="14" s="1"/>
  <c r="AJ300" i="14"/>
  <c r="R300" i="14"/>
  <c r="H300" i="14"/>
  <c r="Z300" i="14"/>
  <c r="S300" i="14"/>
  <c r="AK300" i="14"/>
  <c r="I300" i="14"/>
  <c r="BH389" i="13"/>
  <c r="AV388" i="13"/>
  <c r="AL304" i="13"/>
  <c r="AH304" i="13"/>
  <c r="AD304" i="13"/>
  <c r="X304" i="13"/>
  <c r="T304" i="13"/>
  <c r="N304" i="13"/>
  <c r="J304" i="13"/>
  <c r="F304" i="13"/>
  <c r="AK304" i="13"/>
  <c r="AG304" i="13"/>
  <c r="AC304" i="13"/>
  <c r="W304" i="13"/>
  <c r="S304" i="13"/>
  <c r="M304" i="13"/>
  <c r="I304" i="13"/>
  <c r="E304" i="13"/>
  <c r="AF304" i="13"/>
  <c r="V304" i="13"/>
  <c r="V393" i="13" s="1"/>
  <c r="L304" i="13"/>
  <c r="D304" i="13"/>
  <c r="D393" i="13" s="1"/>
  <c r="C16" i="9" s="1"/>
  <c r="AE304" i="13"/>
  <c r="U304" i="13"/>
  <c r="K304" i="13"/>
  <c r="AJ304" i="13"/>
  <c r="Z304" i="13"/>
  <c r="R304" i="13"/>
  <c r="H304" i="13"/>
  <c r="AI304" i="13"/>
  <c r="Y304" i="13"/>
  <c r="Q304" i="13"/>
  <c r="G304" i="13"/>
  <c r="BJ388" i="13"/>
  <c r="AX387" i="13"/>
  <c r="BI389" i="13"/>
  <c r="AW388" i="13"/>
  <c r="BA389" i="13"/>
  <c r="AR387" i="13"/>
  <c r="AL316" i="13"/>
  <c r="AH316" i="13"/>
  <c r="AD316" i="13"/>
  <c r="X316" i="13"/>
  <c r="T316" i="13"/>
  <c r="N316" i="13"/>
  <c r="J316" i="13"/>
  <c r="F316" i="13"/>
  <c r="AK316" i="13"/>
  <c r="AG316" i="13"/>
  <c r="AC316" i="13"/>
  <c r="W316" i="13"/>
  <c r="S316" i="13"/>
  <c r="M316" i="13"/>
  <c r="I316" i="13"/>
  <c r="E316" i="13"/>
  <c r="AJ316" i="13"/>
  <c r="Z316" i="13"/>
  <c r="R316" i="13"/>
  <c r="H316" i="13"/>
  <c r="AI316" i="13"/>
  <c r="Y316" i="13"/>
  <c r="Q316" i="13"/>
  <c r="G316" i="13"/>
  <c r="AF316" i="13"/>
  <c r="V316" i="13"/>
  <c r="L316" i="13"/>
  <c r="D316" i="13"/>
  <c r="D405" i="13" s="1"/>
  <c r="C28" i="9" s="1"/>
  <c r="K316" i="13"/>
  <c r="AE316" i="13"/>
  <c r="U316" i="13"/>
  <c r="BD389" i="13"/>
  <c r="AR388" i="13"/>
  <c r="BE389" i="13"/>
  <c r="AS388" i="13"/>
  <c r="AT387" i="13"/>
  <c r="D227" i="13"/>
  <c r="D124" i="13"/>
  <c r="AQ388" i="13"/>
  <c r="AP388" i="13"/>
  <c r="BB389" i="13"/>
  <c r="D215" i="13"/>
  <c r="D112" i="13"/>
  <c r="BG389" i="13"/>
  <c r="AU388" i="13"/>
  <c r="AS387" i="13"/>
  <c r="AT388" i="13"/>
  <c r="BF389" i="13"/>
  <c r="AJ128" i="18"/>
  <c r="AH128" i="18"/>
  <c r="AK128" i="18"/>
  <c r="Y128" i="18"/>
  <c r="AD128" i="18"/>
  <c r="S128" i="18"/>
  <c r="AF128" i="18"/>
  <c r="V128" i="18"/>
  <c r="AG128" i="18"/>
  <c r="AE128" i="18"/>
  <c r="W128" i="18"/>
  <c r="X128" i="18"/>
  <c r="N128" i="18"/>
  <c r="AL128" i="18"/>
  <c r="Z128" i="18"/>
  <c r="AI128" i="18"/>
  <c r="U128" i="18"/>
  <c r="T128" i="18"/>
  <c r="R128" i="18"/>
  <c r="L128" i="18"/>
  <c r="E128" i="18"/>
  <c r="M128" i="18"/>
  <c r="I128" i="18"/>
  <c r="H128" i="18"/>
  <c r="F128" i="18"/>
  <c r="J128" i="18"/>
  <c r="G128" i="18"/>
  <c r="K128" i="18"/>
  <c r="AC110" i="17"/>
  <c r="AE99" i="17"/>
  <c r="V99" i="17"/>
  <c r="AL99" i="17"/>
  <c r="Y99" i="17"/>
  <c r="AF99" i="17"/>
  <c r="R99" i="17"/>
  <c r="AK99" i="17"/>
  <c r="AI99" i="17"/>
  <c r="X99" i="17"/>
  <c r="AD99" i="17"/>
  <c r="W99" i="17"/>
  <c r="T99" i="17"/>
  <c r="AG99" i="17"/>
  <c r="U99" i="17"/>
  <c r="S99" i="17"/>
  <c r="AH99" i="17"/>
  <c r="AJ99" i="17"/>
  <c r="Z99" i="17"/>
  <c r="E99" i="17"/>
  <c r="K99" i="17"/>
  <c r="M99" i="17"/>
  <c r="N99" i="17"/>
  <c r="L99" i="17"/>
  <c r="F99" i="17"/>
  <c r="J99" i="17"/>
  <c r="G99" i="17"/>
  <c r="I99" i="17"/>
  <c r="H99" i="17"/>
  <c r="AE112" i="17"/>
  <c r="V112" i="17"/>
  <c r="AL112" i="17"/>
  <c r="Y112" i="17"/>
  <c r="AF112" i="17"/>
  <c r="R112" i="17"/>
  <c r="AK112" i="17"/>
  <c r="AI112" i="17"/>
  <c r="X112" i="17"/>
  <c r="AD112" i="17"/>
  <c r="W112" i="17"/>
  <c r="T112" i="17"/>
  <c r="AG112" i="17"/>
  <c r="U112" i="17"/>
  <c r="S112" i="17"/>
  <c r="AH112" i="17"/>
  <c r="AJ112" i="17"/>
  <c r="Z112" i="17"/>
  <c r="E112" i="17"/>
  <c r="K112" i="17"/>
  <c r="M112" i="17"/>
  <c r="N112" i="17"/>
  <c r="L112" i="17"/>
  <c r="F112" i="17"/>
  <c r="J112" i="17"/>
  <c r="G112" i="17"/>
  <c r="I112" i="17"/>
  <c r="H112" i="17"/>
  <c r="Q98" i="17"/>
  <c r="AC97" i="17"/>
  <c r="Q111" i="17"/>
  <c r="AE112" i="13"/>
  <c r="H112" i="13"/>
  <c r="AK124" i="13"/>
  <c r="E124" i="13"/>
  <c r="V98" i="14"/>
  <c r="AH108" i="14"/>
  <c r="G108" i="14"/>
  <c r="K124" i="13"/>
  <c r="AJ108" i="14"/>
  <c r="AD108" i="14"/>
  <c r="W98" i="14"/>
  <c r="R124" i="13"/>
  <c r="W108" i="14"/>
  <c r="AF112" i="13"/>
  <c r="X112" i="13"/>
  <c r="AJ124" i="13"/>
  <c r="I124" i="13"/>
  <c r="M108" i="14"/>
  <c r="J124" i="13"/>
  <c r="Q107" i="14"/>
  <c r="AI112" i="13"/>
  <c r="J112" i="13"/>
  <c r="U124" i="13"/>
  <c r="S98" i="14"/>
  <c r="AL108" i="14"/>
  <c r="U98" i="14"/>
  <c r="Z98" i="14"/>
  <c r="S124" i="13"/>
  <c r="AI98" i="14"/>
  <c r="M112" i="13"/>
  <c r="AD124" i="13"/>
  <c r="AF98" i="14"/>
  <c r="AF108" i="14"/>
  <c r="Y98" i="14"/>
  <c r="N98" i="14"/>
  <c r="F108" i="14"/>
  <c r="I108" i="14"/>
  <c r="F98" i="14"/>
  <c r="N124" i="13"/>
  <c r="AJ112" i="13"/>
  <c r="L112" i="13"/>
  <c r="Z124" i="13"/>
  <c r="R108" i="14"/>
  <c r="H98" i="14"/>
  <c r="I98" i="14"/>
  <c r="U112" i="13"/>
  <c r="Y124" i="13"/>
  <c r="F124" i="13"/>
  <c r="AC96" i="14"/>
  <c r="J98" i="14"/>
  <c r="R112" i="13"/>
  <c r="W124" i="13"/>
  <c r="R98" i="14"/>
  <c r="AD112" i="13"/>
  <c r="T124" i="13"/>
  <c r="L108" i="14"/>
  <c r="X108" i="14"/>
  <c r="K108" i="14"/>
  <c r="AL98" i="14"/>
  <c r="AE108" i="14"/>
  <c r="Z112" i="13"/>
  <c r="AL124" i="13"/>
  <c r="I112" i="13"/>
  <c r="Y112" i="13"/>
  <c r="G112" i="13"/>
  <c r="H124" i="13"/>
  <c r="S108" i="14"/>
  <c r="V112" i="13"/>
  <c r="T98" i="14"/>
  <c r="AG112" i="13"/>
  <c r="AE124" i="13"/>
  <c r="G124" i="13"/>
  <c r="K98" i="14"/>
  <c r="G98" i="14"/>
  <c r="AK98" i="14"/>
  <c r="W112" i="13"/>
  <c r="AH98" i="14"/>
  <c r="AF124" i="13"/>
  <c r="X124" i="13"/>
  <c r="V124" i="13"/>
  <c r="AH112" i="13"/>
  <c r="AI124" i="13"/>
  <c r="AG98" i="14"/>
  <c r="N108" i="14"/>
  <c r="K112" i="13"/>
  <c r="AK112" i="13"/>
  <c r="AJ98" i="14"/>
  <c r="J108" i="14"/>
  <c r="N112" i="13"/>
  <c r="Y108" i="14"/>
  <c r="AG124" i="13"/>
  <c r="AE98" i="14"/>
  <c r="X98" i="14"/>
  <c r="L98" i="14"/>
  <c r="S112" i="13"/>
  <c r="AG108" i="14"/>
  <c r="F112" i="13"/>
  <c r="Z108" i="14"/>
  <c r="T108" i="14"/>
  <c r="AH124" i="13"/>
  <c r="H108" i="14"/>
  <c r="AI108" i="14"/>
  <c r="L124" i="13"/>
  <c r="T112" i="13"/>
  <c r="U108" i="14"/>
  <c r="AC106" i="14"/>
  <c r="M98" i="14"/>
  <c r="AD98" i="14"/>
  <c r="Q97" i="14"/>
  <c r="AL112" i="13"/>
  <c r="E98" i="14"/>
  <c r="V108" i="14"/>
  <c r="E112" i="13"/>
  <c r="M124" i="13"/>
  <c r="E108" i="14"/>
  <c r="AK108" i="14"/>
  <c r="AH487" i="18" l="1"/>
  <c r="BF486" i="18"/>
  <c r="V493" i="18"/>
  <c r="AT492" i="18"/>
  <c r="E493" i="18"/>
  <c r="AO492" i="18"/>
  <c r="BA492" i="18"/>
  <c r="BD489" i="18"/>
  <c r="AR489" i="18"/>
  <c r="AP491" i="18"/>
  <c r="BB491" i="18"/>
  <c r="BE518" i="18"/>
  <c r="AS518" i="18"/>
  <c r="AV490" i="18"/>
  <c r="BH490" i="18"/>
  <c r="AW491" i="18"/>
  <c r="BI491" i="18"/>
  <c r="BC492" i="18"/>
  <c r="AQ492" i="18"/>
  <c r="BG494" i="18"/>
  <c r="AU494" i="18"/>
  <c r="BJ490" i="18"/>
  <c r="AX490" i="18"/>
  <c r="BC389" i="13"/>
  <c r="AO391" i="18"/>
  <c r="BA391" i="18"/>
  <c r="AL311" i="18"/>
  <c r="AL400" i="18" s="1"/>
  <c r="AH311" i="18"/>
  <c r="AH400" i="18" s="1"/>
  <c r="AD311" i="18"/>
  <c r="AD400" i="18" s="1"/>
  <c r="X311" i="18"/>
  <c r="X400" i="18" s="1"/>
  <c r="T311" i="18"/>
  <c r="T400" i="18" s="1"/>
  <c r="N311" i="18"/>
  <c r="N400" i="18" s="1"/>
  <c r="J311" i="18"/>
  <c r="J400" i="18" s="1"/>
  <c r="F311" i="18"/>
  <c r="F400" i="18" s="1"/>
  <c r="AK311" i="18"/>
  <c r="AK400" i="18" s="1"/>
  <c r="AG311" i="18"/>
  <c r="AG400" i="18" s="1"/>
  <c r="AC311" i="18"/>
  <c r="AC400" i="18" s="1"/>
  <c r="W311" i="18"/>
  <c r="W400" i="18" s="1"/>
  <c r="S311" i="18"/>
  <c r="S400" i="18" s="1"/>
  <c r="M311" i="18"/>
  <c r="M400" i="18" s="1"/>
  <c r="I311" i="18"/>
  <c r="I400" i="18" s="1"/>
  <c r="E311" i="18"/>
  <c r="E400" i="18" s="1"/>
  <c r="AK312" i="18"/>
  <c r="AK401" i="18" s="1"/>
  <c r="AC312" i="18"/>
  <c r="AC401" i="18" s="1"/>
  <c r="S312" i="18"/>
  <c r="S401" i="18" s="1"/>
  <c r="I312" i="18"/>
  <c r="I401" i="18" s="1"/>
  <c r="AJ311" i="18"/>
  <c r="AJ400" i="18" s="1"/>
  <c r="Z311" i="18"/>
  <c r="Z400" i="18" s="1"/>
  <c r="R311" i="18"/>
  <c r="R400" i="18" s="1"/>
  <c r="H311" i="18"/>
  <c r="H400" i="18" s="1"/>
  <c r="AJ312" i="18"/>
  <c r="AJ401" i="18" s="1"/>
  <c r="Z312" i="18"/>
  <c r="Z401" i="18" s="1"/>
  <c r="R312" i="18"/>
  <c r="R401" i="18" s="1"/>
  <c r="H312" i="18"/>
  <c r="H401" i="18" s="1"/>
  <c r="AI311" i="18"/>
  <c r="AI400" i="18" s="1"/>
  <c r="Y311" i="18"/>
  <c r="Y400" i="18" s="1"/>
  <c r="Q311" i="18"/>
  <c r="Q400" i="18" s="1"/>
  <c r="G311" i="18"/>
  <c r="G400" i="18" s="1"/>
  <c r="AG312" i="18"/>
  <c r="AG401" i="18" s="1"/>
  <c r="W312" i="18"/>
  <c r="W401" i="18" s="1"/>
  <c r="M312" i="18"/>
  <c r="M401" i="18" s="1"/>
  <c r="E312" i="18"/>
  <c r="E401" i="18" s="1"/>
  <c r="AF311" i="18"/>
  <c r="AF400" i="18" s="1"/>
  <c r="V311" i="18"/>
  <c r="V400" i="18" s="1"/>
  <c r="L311" i="18"/>
  <c r="L400" i="18" s="1"/>
  <c r="D311" i="18"/>
  <c r="D400" i="18" s="1"/>
  <c r="AF312" i="18"/>
  <c r="AF401" i="18" s="1"/>
  <c r="AE311" i="18"/>
  <c r="AE400" i="18" s="1"/>
  <c r="V312" i="18"/>
  <c r="V401" i="18" s="1"/>
  <c r="U311" i="18"/>
  <c r="U400" i="18" s="1"/>
  <c r="L312" i="18"/>
  <c r="L401" i="18" s="1"/>
  <c r="K311" i="18"/>
  <c r="K400" i="18" s="1"/>
  <c r="AI312" i="18"/>
  <c r="AI401" i="18" s="1"/>
  <c r="F312" i="18"/>
  <c r="F401" i="18" s="1"/>
  <c r="X312" i="18"/>
  <c r="X401" i="18" s="1"/>
  <c r="U312" i="18"/>
  <c r="U401" i="18" s="1"/>
  <c r="AH312" i="18"/>
  <c r="AH401" i="18" s="1"/>
  <c r="AE312" i="18"/>
  <c r="AE401" i="18" s="1"/>
  <c r="AL312" i="18"/>
  <c r="AL401" i="18" s="1"/>
  <c r="Q312" i="18"/>
  <c r="Q401" i="18" s="1"/>
  <c r="J312" i="18"/>
  <c r="J401" i="18" s="1"/>
  <c r="AD312" i="18"/>
  <c r="AD401" i="18" s="1"/>
  <c r="G312" i="18"/>
  <c r="G401" i="18" s="1"/>
  <c r="Y312" i="18"/>
  <c r="Y401" i="18" s="1"/>
  <c r="N312" i="18"/>
  <c r="N401" i="18" s="1"/>
  <c r="K312" i="18"/>
  <c r="K401" i="18" s="1"/>
  <c r="T312" i="18"/>
  <c r="T401" i="18" s="1"/>
  <c r="BI391" i="18"/>
  <c r="AW391" i="18"/>
  <c r="AX391" i="18"/>
  <c r="BJ391" i="18"/>
  <c r="BE391" i="18"/>
  <c r="AS391" i="18"/>
  <c r="BH391" i="18"/>
  <c r="AV391" i="18"/>
  <c r="D232" i="18"/>
  <c r="D129" i="18"/>
  <c r="BD391" i="18"/>
  <c r="AR391" i="18"/>
  <c r="AP391" i="18"/>
  <c r="BB391" i="18"/>
  <c r="AU391" i="18"/>
  <c r="BG391" i="18"/>
  <c r="BC391" i="18"/>
  <c r="AQ391" i="18"/>
  <c r="AT391" i="18"/>
  <c r="BF391" i="18"/>
  <c r="AL321" i="18"/>
  <c r="AL410" i="18" s="1"/>
  <c r="AH321" i="18"/>
  <c r="AH410" i="18" s="1"/>
  <c r="AD321" i="18"/>
  <c r="AD410" i="18" s="1"/>
  <c r="X321" i="18"/>
  <c r="X410" i="18" s="1"/>
  <c r="T321" i="18"/>
  <c r="T410" i="18" s="1"/>
  <c r="N321" i="18"/>
  <c r="N410" i="18" s="1"/>
  <c r="J321" i="18"/>
  <c r="J410" i="18" s="1"/>
  <c r="F321" i="18"/>
  <c r="F410" i="18" s="1"/>
  <c r="AJ321" i="18"/>
  <c r="AJ410" i="18" s="1"/>
  <c r="AE321" i="18"/>
  <c r="AE410" i="18" s="1"/>
  <c r="W321" i="18"/>
  <c r="W410" i="18" s="1"/>
  <c r="R321" i="18"/>
  <c r="R410" i="18" s="1"/>
  <c r="K321" i="18"/>
  <c r="K410" i="18" s="1"/>
  <c r="E321" i="18"/>
  <c r="E410" i="18" s="1"/>
  <c r="AI321" i="18"/>
  <c r="AI410" i="18" s="1"/>
  <c r="AC321" i="18"/>
  <c r="AC410" i="18" s="1"/>
  <c r="V321" i="18"/>
  <c r="V410" i="18" s="1"/>
  <c r="Q321" i="18"/>
  <c r="Q410" i="18" s="1"/>
  <c r="I321" i="18"/>
  <c r="I410" i="18" s="1"/>
  <c r="D321" i="18"/>
  <c r="D410" i="18" s="1"/>
  <c r="Z321" i="18"/>
  <c r="Z410" i="18" s="1"/>
  <c r="M321" i="18"/>
  <c r="M410" i="18" s="1"/>
  <c r="AK321" i="18"/>
  <c r="AK410" i="18" s="1"/>
  <c r="Y321" i="18"/>
  <c r="Y410" i="18" s="1"/>
  <c r="L321" i="18"/>
  <c r="L410" i="18" s="1"/>
  <c r="AG321" i="18"/>
  <c r="AG410" i="18" s="1"/>
  <c r="U321" i="18"/>
  <c r="U410" i="18" s="1"/>
  <c r="H321" i="18"/>
  <c r="H410" i="18" s="1"/>
  <c r="G321" i="18"/>
  <c r="G410" i="18" s="1"/>
  <c r="AF321" i="18"/>
  <c r="AF410" i="18" s="1"/>
  <c r="S321" i="18"/>
  <c r="S410" i="18" s="1"/>
  <c r="Q215" i="17"/>
  <c r="AC201" i="17"/>
  <c r="AC291" i="17" s="1"/>
  <c r="Q202" i="17"/>
  <c r="H216" i="17"/>
  <c r="I216" i="17"/>
  <c r="G216" i="17"/>
  <c r="J216" i="17"/>
  <c r="F216" i="17"/>
  <c r="L216" i="17"/>
  <c r="N216" i="17"/>
  <c r="M216" i="17"/>
  <c r="K216" i="17"/>
  <c r="E216" i="17"/>
  <c r="Z216" i="17"/>
  <c r="AJ216" i="17"/>
  <c r="AH216" i="17"/>
  <c r="S216" i="17"/>
  <c r="U216" i="17"/>
  <c r="AG216" i="17"/>
  <c r="T216" i="17"/>
  <c r="W216" i="17"/>
  <c r="AD216" i="17"/>
  <c r="X216" i="17"/>
  <c r="AI216" i="17"/>
  <c r="AK216" i="17"/>
  <c r="R216" i="17"/>
  <c r="AF216" i="17"/>
  <c r="Y216" i="17"/>
  <c r="AL216" i="17"/>
  <c r="V216" i="17"/>
  <c r="AE216" i="17"/>
  <c r="H203" i="17"/>
  <c r="I203" i="17"/>
  <c r="G203" i="17"/>
  <c r="J203" i="17"/>
  <c r="F203" i="17"/>
  <c r="L203" i="17"/>
  <c r="N203" i="17"/>
  <c r="M203" i="17"/>
  <c r="K203" i="17"/>
  <c r="E203" i="17"/>
  <c r="Z203" i="17"/>
  <c r="AJ203" i="17"/>
  <c r="AH203" i="17"/>
  <c r="S203" i="17"/>
  <c r="U203" i="17"/>
  <c r="AG203" i="17"/>
  <c r="T203" i="17"/>
  <c r="W203" i="17"/>
  <c r="AD203" i="17"/>
  <c r="X203" i="17"/>
  <c r="AI203" i="17"/>
  <c r="AK203" i="17"/>
  <c r="R203" i="17"/>
  <c r="AF203" i="17"/>
  <c r="Y203" i="17"/>
  <c r="AL203" i="17"/>
  <c r="V203" i="17"/>
  <c r="AE203" i="17"/>
  <c r="AC214" i="17"/>
  <c r="AC304" i="17" s="1"/>
  <c r="T381" i="17"/>
  <c r="AE381" i="17"/>
  <c r="AG381" i="17"/>
  <c r="AC380" i="17"/>
  <c r="R381" i="17"/>
  <c r="Y381" i="17"/>
  <c r="AJ381" i="17"/>
  <c r="AK292" i="17"/>
  <c r="AK381" i="17" s="1"/>
  <c r="AG292" i="17"/>
  <c r="W292" i="17"/>
  <c r="W381" i="17" s="1"/>
  <c r="S292" i="17"/>
  <c r="S381" i="17" s="1"/>
  <c r="M292" i="17"/>
  <c r="I292" i="17"/>
  <c r="E292" i="17"/>
  <c r="AI292" i="17"/>
  <c r="AI381" i="17" s="1"/>
  <c r="AE292" i="17"/>
  <c r="Y292" i="17"/>
  <c r="U292" i="17"/>
  <c r="Q292" i="17"/>
  <c r="Q381" i="17" s="1"/>
  <c r="K292" i="17"/>
  <c r="G292" i="17"/>
  <c r="AL292" i="17"/>
  <c r="AL381" i="17" s="1"/>
  <c r="AD292" i="17"/>
  <c r="AD381" i="17" s="1"/>
  <c r="T292" i="17"/>
  <c r="J292" i="17"/>
  <c r="AJ292" i="17"/>
  <c r="Z292" i="17"/>
  <c r="Z381" i="17" s="1"/>
  <c r="R292" i="17"/>
  <c r="H292" i="17"/>
  <c r="AH292" i="17"/>
  <c r="X292" i="17"/>
  <c r="X381" i="17" s="1"/>
  <c r="N292" i="17"/>
  <c r="F292" i="17"/>
  <c r="AF292" i="17"/>
  <c r="AF381" i="17" s="1"/>
  <c r="V292" i="17"/>
  <c r="V381" i="17" s="1"/>
  <c r="L292" i="17"/>
  <c r="D292" i="17"/>
  <c r="D381" i="17" s="1"/>
  <c r="AH381" i="17"/>
  <c r="AB111" i="17"/>
  <c r="BD375" i="17"/>
  <c r="H376" i="17"/>
  <c r="AR375" i="17"/>
  <c r="M376" i="17"/>
  <c r="AW375" i="17"/>
  <c r="BI375" i="17"/>
  <c r="BG375" i="17"/>
  <c r="AU375" i="17"/>
  <c r="K376" i="17"/>
  <c r="AB98" i="17"/>
  <c r="D216" i="17"/>
  <c r="D113" i="17"/>
  <c r="P112" i="17"/>
  <c r="BH375" i="17"/>
  <c r="L376" i="17"/>
  <c r="AV375" i="17"/>
  <c r="AT375" i="17"/>
  <c r="BF375" i="17"/>
  <c r="J376" i="17"/>
  <c r="BC375" i="17"/>
  <c r="G376" i="17"/>
  <c r="AQ375" i="17"/>
  <c r="E376" i="17"/>
  <c r="AO375" i="17"/>
  <c r="BA375" i="17"/>
  <c r="AP375" i="17"/>
  <c r="F376" i="17"/>
  <c r="BB375" i="17"/>
  <c r="AX375" i="17"/>
  <c r="N376" i="17"/>
  <c r="BJ375" i="17"/>
  <c r="I376" i="17"/>
  <c r="AS375" i="17"/>
  <c r="BE375" i="17"/>
  <c r="D203" i="17"/>
  <c r="D100" i="17"/>
  <c r="P99" i="17"/>
  <c r="AL305" i="17"/>
  <c r="AH305" i="17"/>
  <c r="AD305" i="17"/>
  <c r="X305" i="17"/>
  <c r="T305" i="17"/>
  <c r="N305" i="17"/>
  <c r="J305" i="17"/>
  <c r="F305" i="17"/>
  <c r="AK305" i="17"/>
  <c r="AG305" i="17"/>
  <c r="W305" i="17"/>
  <c r="S305" i="17"/>
  <c r="M305" i="17"/>
  <c r="I305" i="17"/>
  <c r="E305" i="17"/>
  <c r="AJ305" i="17"/>
  <c r="AF305" i="17"/>
  <c r="Z305" i="17"/>
  <c r="V305" i="17"/>
  <c r="R305" i="17"/>
  <c r="L305" i="17"/>
  <c r="H305" i="17"/>
  <c r="D305" i="17"/>
  <c r="D394" i="17" s="1"/>
  <c r="Y305" i="17"/>
  <c r="G305" i="17"/>
  <c r="U305" i="17"/>
  <c r="AI305" i="17"/>
  <c r="Q305" i="17"/>
  <c r="AE305" i="17"/>
  <c r="K305" i="17"/>
  <c r="U380" i="17"/>
  <c r="U381" i="17" s="1"/>
  <c r="S393" i="13"/>
  <c r="BC388" i="13"/>
  <c r="V379" i="14"/>
  <c r="S379" i="14"/>
  <c r="AE393" i="13"/>
  <c r="AJ393" i="13"/>
  <c r="X393" i="13"/>
  <c r="AD379" i="14"/>
  <c r="AL379" i="14"/>
  <c r="AG379" i="14"/>
  <c r="AF393" i="13"/>
  <c r="Q393" i="13"/>
  <c r="AG393" i="13"/>
  <c r="AK379" i="14"/>
  <c r="AH393" i="13"/>
  <c r="AI379" i="14"/>
  <c r="I12" i="9"/>
  <c r="BF373" i="14"/>
  <c r="K12" i="9"/>
  <c r="BH373" i="14"/>
  <c r="T11" i="9"/>
  <c r="AF11" i="9"/>
  <c r="BJ373" i="14"/>
  <c r="D12" i="9"/>
  <c r="BA373" i="14"/>
  <c r="Z393" i="13"/>
  <c r="AG11" i="9"/>
  <c r="U11" i="9"/>
  <c r="T393" i="13"/>
  <c r="U393" i="13"/>
  <c r="AC11" i="9"/>
  <c r="Q11" i="9"/>
  <c r="AI11" i="9"/>
  <c r="W11" i="9"/>
  <c r="R393" i="13"/>
  <c r="AI393" i="13"/>
  <c r="AB11" i="9"/>
  <c r="P11" i="9"/>
  <c r="AH11" i="9"/>
  <c r="V11" i="9"/>
  <c r="J12" i="9"/>
  <c r="BG373" i="14"/>
  <c r="E12" i="9"/>
  <c r="BB373" i="14"/>
  <c r="G12" i="9"/>
  <c r="BD373" i="14"/>
  <c r="AH379" i="14"/>
  <c r="AD393" i="13"/>
  <c r="AE379" i="14"/>
  <c r="AL393" i="13"/>
  <c r="AD11" i="9"/>
  <c r="R11" i="9"/>
  <c r="AC393" i="13"/>
  <c r="H12" i="9"/>
  <c r="BE373" i="14"/>
  <c r="L12" i="9"/>
  <c r="BI373" i="14"/>
  <c r="F12" i="9"/>
  <c r="BC373" i="14"/>
  <c r="U379" i="14"/>
  <c r="AK393" i="13"/>
  <c r="M11" i="9"/>
  <c r="W393" i="13"/>
  <c r="AJ379" i="14"/>
  <c r="AJ11" i="9"/>
  <c r="X11" i="9"/>
  <c r="Y393" i="13"/>
  <c r="AK10" i="9"/>
  <c r="Y10" i="9"/>
  <c r="AE11" i="9"/>
  <c r="S11" i="9"/>
  <c r="X379" i="14"/>
  <c r="Z379" i="14"/>
  <c r="Y379" i="14"/>
  <c r="T379" i="14"/>
  <c r="AO388" i="13"/>
  <c r="Q211" i="14"/>
  <c r="Q301" i="14" s="1"/>
  <c r="K202" i="14"/>
  <c r="G202" i="14"/>
  <c r="N202" i="14"/>
  <c r="J202" i="14"/>
  <c r="F202" i="14"/>
  <c r="M202" i="14"/>
  <c r="I202" i="14"/>
  <c r="E202" i="14"/>
  <c r="L202" i="14"/>
  <c r="H202" i="14"/>
  <c r="W202" i="14"/>
  <c r="X202" i="14"/>
  <c r="AG202" i="14"/>
  <c r="AH202" i="14"/>
  <c r="AL202" i="14"/>
  <c r="R202" i="14"/>
  <c r="AI202" i="14"/>
  <c r="V202" i="14"/>
  <c r="AJ202" i="14"/>
  <c r="U202" i="14"/>
  <c r="AD202" i="14"/>
  <c r="S202" i="14"/>
  <c r="AF202" i="14"/>
  <c r="AK202" i="14"/>
  <c r="AE202" i="14"/>
  <c r="Z202" i="14"/>
  <c r="T202" i="14"/>
  <c r="Y202" i="14"/>
  <c r="AC200" i="14"/>
  <c r="AC290" i="14" s="1"/>
  <c r="AC379" i="14" s="1"/>
  <c r="Q201" i="14"/>
  <c r="Q291" i="14" s="1"/>
  <c r="Q380" i="14" s="1"/>
  <c r="N212" i="14"/>
  <c r="J212" i="14"/>
  <c r="F212" i="14"/>
  <c r="M212" i="14"/>
  <c r="I212" i="14"/>
  <c r="E212" i="14"/>
  <c r="L212" i="14"/>
  <c r="H212" i="14"/>
  <c r="G212" i="14"/>
  <c r="K212" i="14"/>
  <c r="W212" i="14"/>
  <c r="X212" i="14"/>
  <c r="AG212" i="14"/>
  <c r="AH212" i="14"/>
  <c r="AL212" i="14"/>
  <c r="R212" i="14"/>
  <c r="AI212" i="14"/>
  <c r="V212" i="14"/>
  <c r="AJ212" i="14"/>
  <c r="U212" i="14"/>
  <c r="AD212" i="14"/>
  <c r="S212" i="14"/>
  <c r="AF212" i="14"/>
  <c r="AK212" i="14"/>
  <c r="AE212" i="14"/>
  <c r="Z212" i="14"/>
  <c r="T212" i="14"/>
  <c r="Y212" i="14"/>
  <c r="AC210" i="14"/>
  <c r="AC300" i="14" s="1"/>
  <c r="AB107" i="14"/>
  <c r="P98" i="14"/>
  <c r="D202" i="14"/>
  <c r="D99" i="14"/>
  <c r="L374" i="14"/>
  <c r="AV373" i="14"/>
  <c r="AB97" i="14"/>
  <c r="D212" i="14"/>
  <c r="D109" i="14"/>
  <c r="P108" i="14"/>
  <c r="AS373" i="14"/>
  <c r="I374" i="14"/>
  <c r="AK291" i="14"/>
  <c r="AG291" i="14"/>
  <c r="AG380" i="14" s="1"/>
  <c r="W291" i="14"/>
  <c r="W380" i="14" s="1"/>
  <c r="S291" i="14"/>
  <c r="S380" i="14" s="1"/>
  <c r="M291" i="14"/>
  <c r="I291" i="14"/>
  <c r="E291" i="14"/>
  <c r="AH291" i="14"/>
  <c r="Z291" i="14"/>
  <c r="U291" i="14"/>
  <c r="N291" i="14"/>
  <c r="H291" i="14"/>
  <c r="AL291" i="14"/>
  <c r="AL380" i="14" s="1"/>
  <c r="AF291" i="14"/>
  <c r="AF380" i="14" s="1"/>
  <c r="Y291" i="14"/>
  <c r="T291" i="14"/>
  <c r="L291" i="14"/>
  <c r="G291" i="14"/>
  <c r="AI291" i="14"/>
  <c r="V291" i="14"/>
  <c r="J291" i="14"/>
  <c r="X291" i="14"/>
  <c r="F291" i="14"/>
  <c r="AJ291" i="14"/>
  <c r="R291" i="14"/>
  <c r="R380" i="14" s="1"/>
  <c r="D291" i="14"/>
  <c r="D380" i="14" s="1"/>
  <c r="AE291" i="14"/>
  <c r="AD291" i="14"/>
  <c r="AD380" i="14" s="1"/>
  <c r="K291" i="14"/>
  <c r="G374" i="14"/>
  <c r="AQ373" i="14"/>
  <c r="AX373" i="14"/>
  <c r="N374" i="14"/>
  <c r="AO373" i="14"/>
  <c r="E374" i="14"/>
  <c r="AP373" i="14"/>
  <c r="F374" i="14"/>
  <c r="H374" i="14"/>
  <c r="AR373" i="14"/>
  <c r="J374" i="14"/>
  <c r="AT373" i="14"/>
  <c r="AJ301" i="14"/>
  <c r="AF301" i="14"/>
  <c r="Z301" i="14"/>
  <c r="V301" i="14"/>
  <c r="R301" i="14"/>
  <c r="L301" i="14"/>
  <c r="H301" i="14"/>
  <c r="D301" i="14"/>
  <c r="D390" i="14" s="1"/>
  <c r="AI301" i="14"/>
  <c r="AE301" i="14"/>
  <c r="Y301" i="14"/>
  <c r="U301" i="14"/>
  <c r="K301" i="14"/>
  <c r="G301" i="14"/>
  <c r="AH301" i="14"/>
  <c r="X301" i="14"/>
  <c r="N301" i="14"/>
  <c r="F301" i="14"/>
  <c r="AG301" i="14"/>
  <c r="W301" i="14"/>
  <c r="M301" i="14"/>
  <c r="E301" i="14"/>
  <c r="AK301" i="14"/>
  <c r="S301" i="14"/>
  <c r="T301" i="14"/>
  <c r="AL301" i="14"/>
  <c r="J301" i="14"/>
  <c r="AD301" i="14"/>
  <c r="I301" i="14"/>
  <c r="AW373" i="14"/>
  <c r="M374" i="14"/>
  <c r="K374" i="14"/>
  <c r="AU373" i="14"/>
  <c r="D228" i="13"/>
  <c r="D125" i="13"/>
  <c r="D216" i="13"/>
  <c r="D113" i="13"/>
  <c r="AI317" i="13"/>
  <c r="AE317" i="13"/>
  <c r="Y317" i="13"/>
  <c r="U317" i="13"/>
  <c r="Q317" i="13"/>
  <c r="K317" i="13"/>
  <c r="G317" i="13"/>
  <c r="AL317" i="13"/>
  <c r="AH317" i="13"/>
  <c r="AD317" i="13"/>
  <c r="X317" i="13"/>
  <c r="T317" i="13"/>
  <c r="N317" i="13"/>
  <c r="J317" i="13"/>
  <c r="F317" i="13"/>
  <c r="AK317" i="13"/>
  <c r="AC317" i="13"/>
  <c r="S317" i="13"/>
  <c r="I317" i="13"/>
  <c r="AJ317" i="13"/>
  <c r="Z317" i="13"/>
  <c r="R317" i="13"/>
  <c r="H317" i="13"/>
  <c r="AG317" i="13"/>
  <c r="W317" i="13"/>
  <c r="M317" i="13"/>
  <c r="E317" i="13"/>
  <c r="L317" i="13"/>
  <c r="D317" i="13"/>
  <c r="D406" i="13" s="1"/>
  <c r="C29" i="9" s="1"/>
  <c r="AF317" i="13"/>
  <c r="V317" i="13"/>
  <c r="AI305" i="13"/>
  <c r="AE305" i="13"/>
  <c r="AE394" i="13" s="1"/>
  <c r="Y305" i="13"/>
  <c r="U305" i="13"/>
  <c r="Q305" i="13"/>
  <c r="K305" i="13"/>
  <c r="G305" i="13"/>
  <c r="AL305" i="13"/>
  <c r="AH305" i="13"/>
  <c r="AD305" i="13"/>
  <c r="X305" i="13"/>
  <c r="T305" i="13"/>
  <c r="N305" i="13"/>
  <c r="J305" i="13"/>
  <c r="F305" i="13"/>
  <c r="AG305" i="13"/>
  <c r="AG394" i="13" s="1"/>
  <c r="W305" i="13"/>
  <c r="M305" i="13"/>
  <c r="E305" i="13"/>
  <c r="AF305" i="13"/>
  <c r="V305" i="13"/>
  <c r="V394" i="13" s="1"/>
  <c r="L305" i="13"/>
  <c r="D305" i="13"/>
  <c r="D394" i="13" s="1"/>
  <c r="C17" i="9" s="1"/>
  <c r="AK305" i="13"/>
  <c r="AC305" i="13"/>
  <c r="S305" i="13"/>
  <c r="S394" i="13" s="1"/>
  <c r="I305" i="13"/>
  <c r="AJ305" i="13"/>
  <c r="Z305" i="13"/>
  <c r="R305" i="13"/>
  <c r="H305" i="13"/>
  <c r="AQ389" i="13"/>
  <c r="BC390" i="13"/>
  <c r="AX388" i="13"/>
  <c r="BJ389" i="13"/>
  <c r="BF390" i="13"/>
  <c r="AT389" i="13"/>
  <c r="BE390" i="13"/>
  <c r="AS389" i="13"/>
  <c r="AU389" i="13"/>
  <c r="BG390" i="13"/>
  <c r="BB390" i="13"/>
  <c r="AP389" i="13"/>
  <c r="BD390" i="13"/>
  <c r="AR389" i="13"/>
  <c r="BA390" i="13"/>
  <c r="AO389" i="13"/>
  <c r="BI390" i="13"/>
  <c r="AW389" i="13"/>
  <c r="BH390" i="13"/>
  <c r="AV389" i="13"/>
  <c r="AJ129" i="18"/>
  <c r="AH129" i="18"/>
  <c r="AK129" i="18"/>
  <c r="Y129" i="18"/>
  <c r="AD129" i="18"/>
  <c r="S129" i="18"/>
  <c r="AF129" i="18"/>
  <c r="V129" i="18"/>
  <c r="AG129" i="18"/>
  <c r="AE129" i="18"/>
  <c r="W129" i="18"/>
  <c r="X129" i="18"/>
  <c r="N129" i="18"/>
  <c r="Z129" i="18"/>
  <c r="AL129" i="18"/>
  <c r="AI129" i="18"/>
  <c r="U129" i="18"/>
  <c r="T129" i="18"/>
  <c r="R129" i="18"/>
  <c r="K129" i="18"/>
  <c r="L129" i="18"/>
  <c r="H129" i="18"/>
  <c r="G129" i="18"/>
  <c r="E129" i="18"/>
  <c r="I129" i="18"/>
  <c r="M129" i="18"/>
  <c r="F129" i="18"/>
  <c r="J129" i="18"/>
  <c r="AE113" i="17"/>
  <c r="V113" i="17"/>
  <c r="AL113" i="17"/>
  <c r="Y113" i="17"/>
  <c r="AF113" i="17"/>
  <c r="R113" i="17"/>
  <c r="AK113" i="17"/>
  <c r="AI113" i="17"/>
  <c r="X113" i="17"/>
  <c r="AD113" i="17"/>
  <c r="W113" i="17"/>
  <c r="T113" i="17"/>
  <c r="AG113" i="17"/>
  <c r="U113" i="17"/>
  <c r="S113" i="17"/>
  <c r="AH113" i="17"/>
  <c r="AJ113" i="17"/>
  <c r="Z113" i="17"/>
  <c r="E113" i="17"/>
  <c r="K113" i="17"/>
  <c r="M113" i="17"/>
  <c r="N113" i="17"/>
  <c r="L113" i="17"/>
  <c r="F113" i="17"/>
  <c r="J113" i="17"/>
  <c r="G113" i="17"/>
  <c r="I113" i="17"/>
  <c r="H113" i="17"/>
  <c r="Q112" i="17"/>
  <c r="Q99" i="17"/>
  <c r="AE100" i="17"/>
  <c r="V100" i="17"/>
  <c r="AL100" i="17"/>
  <c r="Y100" i="17"/>
  <c r="AF100" i="17"/>
  <c r="R100" i="17"/>
  <c r="AK100" i="17"/>
  <c r="AI100" i="17"/>
  <c r="X100" i="17"/>
  <c r="AD100" i="17"/>
  <c r="W100" i="17"/>
  <c r="T100" i="17"/>
  <c r="AG100" i="17"/>
  <c r="U100" i="17"/>
  <c r="S100" i="17"/>
  <c r="AH100" i="17"/>
  <c r="AJ100" i="17"/>
  <c r="Z100" i="17"/>
  <c r="E100" i="17"/>
  <c r="K100" i="17"/>
  <c r="M100" i="17"/>
  <c r="N100" i="17"/>
  <c r="L100" i="17"/>
  <c r="F100" i="17"/>
  <c r="J100" i="17"/>
  <c r="G100" i="17"/>
  <c r="I100" i="17"/>
  <c r="H100" i="17"/>
  <c r="AC111" i="17"/>
  <c r="AC98" i="17"/>
  <c r="N125" i="13"/>
  <c r="R113" i="13"/>
  <c r="W113" i="13"/>
  <c r="W109" i="14"/>
  <c r="AJ99" i="14"/>
  <c r="R99" i="14"/>
  <c r="L109" i="14"/>
  <c r="L125" i="13"/>
  <c r="AH109" i="14"/>
  <c r="E99" i="14"/>
  <c r="AD125" i="13"/>
  <c r="AG113" i="13"/>
  <c r="T113" i="13"/>
  <c r="AE99" i="14"/>
  <c r="AL99" i="14"/>
  <c r="X99" i="14"/>
  <c r="V99" i="14"/>
  <c r="Y113" i="13"/>
  <c r="T99" i="14"/>
  <c r="AF125" i="13"/>
  <c r="X125" i="13"/>
  <c r="AJ113" i="13"/>
  <c r="K113" i="13"/>
  <c r="I99" i="14"/>
  <c r="N109" i="14"/>
  <c r="AD109" i="14"/>
  <c r="E109" i="14"/>
  <c r="H113" i="13"/>
  <c r="I113" i="13"/>
  <c r="J99" i="14"/>
  <c r="H109" i="14"/>
  <c r="N99" i="14"/>
  <c r="S125" i="13"/>
  <c r="V113" i="13"/>
  <c r="Z109" i="14"/>
  <c r="AG109" i="14"/>
  <c r="Y125" i="13"/>
  <c r="U99" i="14"/>
  <c r="AK113" i="13"/>
  <c r="S109" i="14"/>
  <c r="F109" i="14"/>
  <c r="M113" i="13"/>
  <c r="Z125" i="13"/>
  <c r="AL113" i="13"/>
  <c r="I109" i="14"/>
  <c r="U109" i="14"/>
  <c r="AC107" i="14"/>
  <c r="V125" i="13"/>
  <c r="G125" i="13"/>
  <c r="F99" i="14"/>
  <c r="G109" i="14"/>
  <c r="U125" i="13"/>
  <c r="M109" i="14"/>
  <c r="K125" i="13"/>
  <c r="AJ109" i="14"/>
  <c r="Y99" i="14"/>
  <c r="E125" i="13"/>
  <c r="AI99" i="14"/>
  <c r="AL125" i="13"/>
  <c r="X113" i="13"/>
  <c r="W99" i="14"/>
  <c r="AH99" i="14"/>
  <c r="AI109" i="14"/>
  <c r="R125" i="13"/>
  <c r="W125" i="13"/>
  <c r="S113" i="13"/>
  <c r="J113" i="13"/>
  <c r="AG99" i="14"/>
  <c r="AK109" i="14"/>
  <c r="Q98" i="14"/>
  <c r="T109" i="14"/>
  <c r="AH113" i="13"/>
  <c r="Y109" i="14"/>
  <c r="AG125" i="13"/>
  <c r="T125" i="13"/>
  <c r="AE113" i="13"/>
  <c r="G113" i="13"/>
  <c r="K99" i="14"/>
  <c r="R109" i="14"/>
  <c r="AE109" i="14"/>
  <c r="AL109" i="14"/>
  <c r="U113" i="13"/>
  <c r="AF109" i="14"/>
  <c r="AJ125" i="13"/>
  <c r="F125" i="13"/>
  <c r="Z113" i="13"/>
  <c r="V109" i="14"/>
  <c r="AI125" i="13"/>
  <c r="I125" i="13"/>
  <c r="L113" i="13"/>
  <c r="S99" i="14"/>
  <c r="F113" i="13"/>
  <c r="AE125" i="13"/>
  <c r="M125" i="13"/>
  <c r="E113" i="13"/>
  <c r="G99" i="14"/>
  <c r="AH125" i="13"/>
  <c r="M99" i="14"/>
  <c r="H125" i="13"/>
  <c r="AC97" i="14"/>
  <c r="AK99" i="14"/>
  <c r="J125" i="13"/>
  <c r="N113" i="13"/>
  <c r="J109" i="14"/>
  <c r="AF99" i="14"/>
  <c r="Z99" i="14"/>
  <c r="AK125" i="13"/>
  <c r="AD113" i="13"/>
  <c r="K109" i="14"/>
  <c r="L99" i="14"/>
  <c r="X109" i="14"/>
  <c r="AF113" i="13"/>
  <c r="AD99" i="14"/>
  <c r="H99" i="14"/>
  <c r="AI113" i="13"/>
  <c r="AH488" i="18" l="1"/>
  <c r="BF487" i="18"/>
  <c r="V494" i="18"/>
  <c r="AT493" i="18"/>
  <c r="E494" i="18"/>
  <c r="BA493" i="18"/>
  <c r="AO493" i="18"/>
  <c r="BC493" i="18"/>
  <c r="AQ493" i="18"/>
  <c r="BE519" i="18"/>
  <c r="AS519" i="18"/>
  <c r="BG495" i="18"/>
  <c r="AU495" i="18"/>
  <c r="AV491" i="18"/>
  <c r="BH491" i="18"/>
  <c r="BB492" i="18"/>
  <c r="AP492" i="18"/>
  <c r="BJ491" i="18"/>
  <c r="AX491" i="18"/>
  <c r="BI492" i="18"/>
  <c r="AW492" i="18"/>
  <c r="AR490" i="18"/>
  <c r="BD490" i="18"/>
  <c r="AU392" i="18"/>
  <c r="BG392" i="18"/>
  <c r="BD392" i="18"/>
  <c r="AR392" i="18"/>
  <c r="AI322" i="18"/>
  <c r="AI411" i="18" s="1"/>
  <c r="AE322" i="18"/>
  <c r="AE411" i="18" s="1"/>
  <c r="Y322" i="18"/>
  <c r="Y411" i="18" s="1"/>
  <c r="U322" i="18"/>
  <c r="U411" i="18" s="1"/>
  <c r="Q322" i="18"/>
  <c r="Q411" i="18" s="1"/>
  <c r="K322" i="18"/>
  <c r="K411" i="18" s="1"/>
  <c r="G322" i="18"/>
  <c r="G411" i="18" s="1"/>
  <c r="AK322" i="18"/>
  <c r="AK411" i="18" s="1"/>
  <c r="AF322" i="18"/>
  <c r="AF411" i="18" s="1"/>
  <c r="X322" i="18"/>
  <c r="X411" i="18" s="1"/>
  <c r="S322" i="18"/>
  <c r="S411" i="18" s="1"/>
  <c r="L322" i="18"/>
  <c r="L411" i="18" s="1"/>
  <c r="F322" i="18"/>
  <c r="F411" i="18" s="1"/>
  <c r="AJ322" i="18"/>
  <c r="AJ411" i="18" s="1"/>
  <c r="AD322" i="18"/>
  <c r="AD411" i="18" s="1"/>
  <c r="W322" i="18"/>
  <c r="W411" i="18" s="1"/>
  <c r="R322" i="18"/>
  <c r="R411" i="18" s="1"/>
  <c r="J322" i="18"/>
  <c r="J411" i="18" s="1"/>
  <c r="E322" i="18"/>
  <c r="E411" i="18" s="1"/>
  <c r="AC322" i="18"/>
  <c r="AC411" i="18" s="1"/>
  <c r="N322" i="18"/>
  <c r="N411" i="18" s="1"/>
  <c r="D322" i="18"/>
  <c r="D411" i="18" s="1"/>
  <c r="AL322" i="18"/>
  <c r="AL411" i="18" s="1"/>
  <c r="Z322" i="18"/>
  <c r="Z411" i="18" s="1"/>
  <c r="M322" i="18"/>
  <c r="M411" i="18" s="1"/>
  <c r="AH322" i="18"/>
  <c r="AH411" i="18" s="1"/>
  <c r="V322" i="18"/>
  <c r="V411" i="18" s="1"/>
  <c r="I322" i="18"/>
  <c r="I411" i="18" s="1"/>
  <c r="T322" i="18"/>
  <c r="T411" i="18" s="1"/>
  <c r="AG322" i="18"/>
  <c r="AG411" i="18" s="1"/>
  <c r="H322" i="18"/>
  <c r="H411" i="18" s="1"/>
  <c r="AX392" i="18"/>
  <c r="BJ392" i="18"/>
  <c r="BI392" i="18"/>
  <c r="AW392" i="18"/>
  <c r="D233" i="18"/>
  <c r="D130" i="18"/>
  <c r="BE392" i="18"/>
  <c r="AS392" i="18"/>
  <c r="AQ392" i="18"/>
  <c r="BC392" i="18"/>
  <c r="BF392" i="18"/>
  <c r="AT392" i="18"/>
  <c r="BB392" i="18"/>
  <c r="AP392" i="18"/>
  <c r="AV392" i="18"/>
  <c r="BH392" i="18"/>
  <c r="BA392" i="18"/>
  <c r="AO392" i="18"/>
  <c r="AC202" i="17"/>
  <c r="AC292" i="17" s="1"/>
  <c r="AC215" i="17"/>
  <c r="H204" i="17"/>
  <c r="I204" i="17"/>
  <c r="G204" i="17"/>
  <c r="J204" i="17"/>
  <c r="F204" i="17"/>
  <c r="L204" i="17"/>
  <c r="N204" i="17"/>
  <c r="M204" i="17"/>
  <c r="K204" i="17"/>
  <c r="E204" i="17"/>
  <c r="Z204" i="17"/>
  <c r="AJ204" i="17"/>
  <c r="AH204" i="17"/>
  <c r="S204" i="17"/>
  <c r="U204" i="17"/>
  <c r="AG204" i="17"/>
  <c r="T204" i="17"/>
  <c r="W204" i="17"/>
  <c r="AD204" i="17"/>
  <c r="X204" i="17"/>
  <c r="AI204" i="17"/>
  <c r="AK204" i="17"/>
  <c r="R204" i="17"/>
  <c r="AF204" i="17"/>
  <c r="Y204" i="17"/>
  <c r="AL204" i="17"/>
  <c r="V204" i="17"/>
  <c r="AE204" i="17"/>
  <c r="Q203" i="17"/>
  <c r="Q216" i="17"/>
  <c r="H217" i="17"/>
  <c r="I217" i="17"/>
  <c r="G217" i="17"/>
  <c r="J217" i="17"/>
  <c r="F217" i="17"/>
  <c r="L217" i="17"/>
  <c r="N217" i="17"/>
  <c r="M217" i="17"/>
  <c r="K217" i="17"/>
  <c r="E217" i="17"/>
  <c r="Z217" i="17"/>
  <c r="AJ217" i="17"/>
  <c r="AH217" i="17"/>
  <c r="S217" i="17"/>
  <c r="U217" i="17"/>
  <c r="AG217" i="17"/>
  <c r="T217" i="17"/>
  <c r="W217" i="17"/>
  <c r="AD217" i="17"/>
  <c r="X217" i="17"/>
  <c r="AI217" i="17"/>
  <c r="AK217" i="17"/>
  <c r="R217" i="17"/>
  <c r="AF217" i="17"/>
  <c r="Y217" i="17"/>
  <c r="AL217" i="17"/>
  <c r="V217" i="17"/>
  <c r="AE217" i="17"/>
  <c r="AK382" i="17"/>
  <c r="BI376" i="17"/>
  <c r="M377" i="17"/>
  <c r="AW376" i="17"/>
  <c r="D204" i="17"/>
  <c r="P100" i="17"/>
  <c r="D101" i="17"/>
  <c r="F377" i="17"/>
  <c r="AP376" i="17"/>
  <c r="BB376" i="17"/>
  <c r="AB99" i="17"/>
  <c r="AJ382" i="17"/>
  <c r="AC305" i="17"/>
  <c r="BE376" i="17"/>
  <c r="I377" i="17"/>
  <c r="AS376" i="17"/>
  <c r="AQ376" i="17"/>
  <c r="BC376" i="17"/>
  <c r="G377" i="17"/>
  <c r="AB112" i="17"/>
  <c r="AC381" i="17"/>
  <c r="AL293" i="17"/>
  <c r="AL382" i="17" s="1"/>
  <c r="AH293" i="17"/>
  <c r="AH382" i="17" s="1"/>
  <c r="AD293" i="17"/>
  <c r="AD382" i="17" s="1"/>
  <c r="X293" i="17"/>
  <c r="X382" i="17" s="1"/>
  <c r="T293" i="17"/>
  <c r="N293" i="17"/>
  <c r="J293" i="17"/>
  <c r="F293" i="17"/>
  <c r="AJ293" i="17"/>
  <c r="AF293" i="17"/>
  <c r="AF382" i="17" s="1"/>
  <c r="Z293" i="17"/>
  <c r="Z382" i="17" s="1"/>
  <c r="V293" i="17"/>
  <c r="V382" i="17" s="1"/>
  <c r="R293" i="17"/>
  <c r="R382" i="17" s="1"/>
  <c r="L293" i="17"/>
  <c r="H293" i="17"/>
  <c r="D293" i="17"/>
  <c r="D382" i="17" s="1"/>
  <c r="AE293" i="17"/>
  <c r="AE382" i="17" s="1"/>
  <c r="U293" i="17"/>
  <c r="U382" i="17" s="1"/>
  <c r="K293" i="17"/>
  <c r="AK293" i="17"/>
  <c r="S293" i="17"/>
  <c r="S382" i="17" s="1"/>
  <c r="I293" i="17"/>
  <c r="AI293" i="17"/>
  <c r="AI382" i="17" s="1"/>
  <c r="Y293" i="17"/>
  <c r="Y382" i="17" s="1"/>
  <c r="Q293" i="17"/>
  <c r="Q382" i="17" s="1"/>
  <c r="G293" i="17"/>
  <c r="AG293" i="17"/>
  <c r="AG382" i="17" s="1"/>
  <c r="W293" i="17"/>
  <c r="W382" i="17" s="1"/>
  <c r="M293" i="17"/>
  <c r="E293" i="17"/>
  <c r="BA376" i="17"/>
  <c r="E377" i="17"/>
  <c r="AO376" i="17"/>
  <c r="D217" i="17"/>
  <c r="P113" i="17"/>
  <c r="D114" i="17"/>
  <c r="BD376" i="17"/>
  <c r="AR376" i="17"/>
  <c r="H377" i="17"/>
  <c r="T382" i="17"/>
  <c r="N377" i="17"/>
  <c r="AX376" i="17"/>
  <c r="BJ376" i="17"/>
  <c r="J377" i="17"/>
  <c r="AT376" i="17"/>
  <c r="BF376" i="17"/>
  <c r="BH376" i="17"/>
  <c r="L377" i="17"/>
  <c r="AV376" i="17"/>
  <c r="AI306" i="17"/>
  <c r="AE306" i="17"/>
  <c r="Y306" i="17"/>
  <c r="U306" i="17"/>
  <c r="Q306" i="17"/>
  <c r="K306" i="17"/>
  <c r="G306" i="17"/>
  <c r="AL306" i="17"/>
  <c r="AH306" i="17"/>
  <c r="AD306" i="17"/>
  <c r="X306" i="17"/>
  <c r="T306" i="17"/>
  <c r="N306" i="17"/>
  <c r="J306" i="17"/>
  <c r="F306" i="17"/>
  <c r="AK306" i="17"/>
  <c r="AG306" i="17"/>
  <c r="W306" i="17"/>
  <c r="S306" i="17"/>
  <c r="M306" i="17"/>
  <c r="I306" i="17"/>
  <c r="E306" i="17"/>
  <c r="Z306" i="17"/>
  <c r="H306" i="17"/>
  <c r="V306" i="17"/>
  <c r="D306" i="17"/>
  <c r="D395" i="17" s="1"/>
  <c r="AJ306" i="17"/>
  <c r="R306" i="17"/>
  <c r="AF306" i="17"/>
  <c r="L306" i="17"/>
  <c r="AU376" i="17"/>
  <c r="K377" i="17"/>
  <c r="BG376" i="17"/>
  <c r="V380" i="14"/>
  <c r="AH394" i="13"/>
  <c r="AJ394" i="13"/>
  <c r="AF394" i="13"/>
  <c r="X394" i="13"/>
  <c r="AI380" i="14"/>
  <c r="Q394" i="13"/>
  <c r="AK380" i="14"/>
  <c r="AD394" i="13"/>
  <c r="T394" i="13"/>
  <c r="W394" i="13"/>
  <c r="I13" i="9"/>
  <c r="BF374" i="14"/>
  <c r="Y394" i="13"/>
  <c r="D13" i="9"/>
  <c r="BA374" i="14"/>
  <c r="AK11" i="9"/>
  <c r="Y11" i="9"/>
  <c r="AD12" i="9"/>
  <c r="R12" i="9"/>
  <c r="AF12" i="9"/>
  <c r="T12" i="9"/>
  <c r="AH380" i="14"/>
  <c r="AC12" i="9"/>
  <c r="Q12" i="9"/>
  <c r="AI394" i="13"/>
  <c r="AB12" i="9"/>
  <c r="P12" i="9"/>
  <c r="H13" i="9"/>
  <c r="BE374" i="14"/>
  <c r="AH12" i="9"/>
  <c r="V12" i="9"/>
  <c r="U12" i="9"/>
  <c r="AG12" i="9"/>
  <c r="G13" i="9"/>
  <c r="BD374" i="14"/>
  <c r="F13" i="9"/>
  <c r="BC374" i="14"/>
  <c r="AK394" i="13"/>
  <c r="AL394" i="13"/>
  <c r="R394" i="13"/>
  <c r="AI12" i="9"/>
  <c r="W12" i="9"/>
  <c r="L13" i="9"/>
  <c r="BI374" i="14"/>
  <c r="J13" i="9"/>
  <c r="BG374" i="14"/>
  <c r="E13" i="9"/>
  <c r="BB374" i="14"/>
  <c r="BJ374" i="14"/>
  <c r="K13" i="9"/>
  <c r="BH374" i="14"/>
  <c r="AJ380" i="14"/>
  <c r="U380" i="14"/>
  <c r="AJ12" i="9"/>
  <c r="X12" i="9"/>
  <c r="AC394" i="13"/>
  <c r="AE380" i="14"/>
  <c r="AE12" i="9"/>
  <c r="S12" i="9"/>
  <c r="U394" i="13"/>
  <c r="Z394" i="13"/>
  <c r="M12" i="9"/>
  <c r="Y380" i="14"/>
  <c r="X380" i="14"/>
  <c r="T380" i="14"/>
  <c r="Z380" i="14"/>
  <c r="Q212" i="14"/>
  <c r="Q302" i="14" s="1"/>
  <c r="AC201" i="14"/>
  <c r="AC291" i="14" s="1"/>
  <c r="AC380" i="14" s="1"/>
  <c r="AC211" i="14"/>
  <c r="AC301" i="14" s="1"/>
  <c r="M213" i="14"/>
  <c r="I213" i="14"/>
  <c r="E213" i="14"/>
  <c r="L213" i="14"/>
  <c r="H213" i="14"/>
  <c r="K213" i="14"/>
  <c r="G213" i="14"/>
  <c r="N213" i="14"/>
  <c r="F213" i="14"/>
  <c r="J213" i="14"/>
  <c r="W213" i="14"/>
  <c r="X213" i="14"/>
  <c r="AG213" i="14"/>
  <c r="AH213" i="14"/>
  <c r="AL213" i="14"/>
  <c r="R213" i="14"/>
  <c r="AI213" i="14"/>
  <c r="V213" i="14"/>
  <c r="AJ213" i="14"/>
  <c r="U213" i="14"/>
  <c r="AD213" i="14"/>
  <c r="S213" i="14"/>
  <c r="AF213" i="14"/>
  <c r="AK213" i="14"/>
  <c r="AE213" i="14"/>
  <c r="Z213" i="14"/>
  <c r="T213" i="14"/>
  <c r="Y213" i="14"/>
  <c r="Q202" i="14"/>
  <c r="Q292" i="14" s="1"/>
  <c r="Q381" i="14" s="1"/>
  <c r="N203" i="14"/>
  <c r="J203" i="14"/>
  <c r="F203" i="14"/>
  <c r="M203" i="14"/>
  <c r="I203" i="14"/>
  <c r="E203" i="14"/>
  <c r="L203" i="14"/>
  <c r="H203" i="14"/>
  <c r="K203" i="14"/>
  <c r="G203" i="14"/>
  <c r="W203" i="14"/>
  <c r="X203" i="14"/>
  <c r="AG203" i="14"/>
  <c r="AH203" i="14"/>
  <c r="AL203" i="14"/>
  <c r="R203" i="14"/>
  <c r="AI203" i="14"/>
  <c r="V203" i="14"/>
  <c r="AJ203" i="14"/>
  <c r="U203" i="14"/>
  <c r="AD203" i="14"/>
  <c r="S203" i="14"/>
  <c r="AF203" i="14"/>
  <c r="AK203" i="14"/>
  <c r="AE203" i="14"/>
  <c r="Z203" i="14"/>
  <c r="T203" i="14"/>
  <c r="Y203" i="14"/>
  <c r="AU374" i="14"/>
  <c r="K375" i="14"/>
  <c r="AB108" i="14"/>
  <c r="I375" i="14"/>
  <c r="AS374" i="14"/>
  <c r="AK302" i="14"/>
  <c r="AG302" i="14"/>
  <c r="W302" i="14"/>
  <c r="S302" i="14"/>
  <c r="M302" i="14"/>
  <c r="I302" i="14"/>
  <c r="E302" i="14"/>
  <c r="AJ302" i="14"/>
  <c r="AF302" i="14"/>
  <c r="Z302" i="14"/>
  <c r="V302" i="14"/>
  <c r="R302" i="14"/>
  <c r="L302" i="14"/>
  <c r="H302" i="14"/>
  <c r="D302" i="14"/>
  <c r="D391" i="14" s="1"/>
  <c r="AI302" i="14"/>
  <c r="Y302" i="14"/>
  <c r="G302" i="14"/>
  <c r="AH302" i="14"/>
  <c r="X302" i="14"/>
  <c r="N302" i="14"/>
  <c r="F302" i="14"/>
  <c r="AL302" i="14"/>
  <c r="T302" i="14"/>
  <c r="AE302" i="14"/>
  <c r="J302" i="14"/>
  <c r="AD302" i="14"/>
  <c r="U302" i="14"/>
  <c r="K302" i="14"/>
  <c r="L375" i="14"/>
  <c r="AV374" i="14"/>
  <c r="AP374" i="14"/>
  <c r="F375" i="14"/>
  <c r="G375" i="14"/>
  <c r="AQ374" i="14"/>
  <c r="AL292" i="14"/>
  <c r="AL381" i="14" s="1"/>
  <c r="AH292" i="14"/>
  <c r="AD292" i="14"/>
  <c r="AD381" i="14" s="1"/>
  <c r="X292" i="14"/>
  <c r="T292" i="14"/>
  <c r="N292" i="14"/>
  <c r="J292" i="14"/>
  <c r="F292" i="14"/>
  <c r="AI292" i="14"/>
  <c r="AI381" i="14" s="1"/>
  <c r="V292" i="14"/>
  <c r="V381" i="14" s="1"/>
  <c r="I292" i="14"/>
  <c r="D292" i="14"/>
  <c r="D381" i="14" s="1"/>
  <c r="AG292" i="14"/>
  <c r="AG381" i="14" s="1"/>
  <c r="Z292" i="14"/>
  <c r="U292" i="14"/>
  <c r="M292" i="14"/>
  <c r="H292" i="14"/>
  <c r="AJ292" i="14"/>
  <c r="W292" i="14"/>
  <c r="W381" i="14" s="1"/>
  <c r="K292" i="14"/>
  <c r="AK292" i="14"/>
  <c r="AK381" i="14" s="1"/>
  <c r="S292" i="14"/>
  <c r="S381" i="14" s="1"/>
  <c r="E292" i="14"/>
  <c r="AF292" i="14"/>
  <c r="AF381" i="14" s="1"/>
  <c r="R292" i="14"/>
  <c r="R381" i="14" s="1"/>
  <c r="AE292" i="14"/>
  <c r="L292" i="14"/>
  <c r="G292" i="14"/>
  <c r="Y292" i="14"/>
  <c r="AT374" i="14"/>
  <c r="J375" i="14"/>
  <c r="AX374" i="14"/>
  <c r="N375" i="14"/>
  <c r="D213" i="14"/>
  <c r="D110" i="14"/>
  <c r="P109" i="14"/>
  <c r="AB98" i="14"/>
  <c r="M375" i="14"/>
  <c r="AW374" i="14"/>
  <c r="H375" i="14"/>
  <c r="AR374" i="14"/>
  <c r="E375" i="14"/>
  <c r="AO374" i="14"/>
  <c r="D203" i="14"/>
  <c r="D100" i="14"/>
  <c r="P99" i="14"/>
  <c r="AR390" i="13"/>
  <c r="BD391" i="13"/>
  <c r="BE391" i="13"/>
  <c r="AS390" i="13"/>
  <c r="D217" i="13"/>
  <c r="D114" i="13"/>
  <c r="AV390" i="13"/>
  <c r="BH391" i="13"/>
  <c r="BG391" i="13"/>
  <c r="AU390" i="13"/>
  <c r="BF391" i="13"/>
  <c r="AT390" i="13"/>
  <c r="BJ390" i="13"/>
  <c r="AX389" i="13"/>
  <c r="BC391" i="13"/>
  <c r="AQ390" i="13"/>
  <c r="D229" i="13"/>
  <c r="D126" i="13"/>
  <c r="BA391" i="13"/>
  <c r="AJ306" i="13"/>
  <c r="AJ395" i="13" s="1"/>
  <c r="AF306" i="13"/>
  <c r="Z306" i="13"/>
  <c r="V306" i="13"/>
  <c r="V395" i="13" s="1"/>
  <c r="R306" i="13"/>
  <c r="L306" i="13"/>
  <c r="H306" i="13"/>
  <c r="D306" i="13"/>
  <c r="D395" i="13" s="1"/>
  <c r="C18" i="9" s="1"/>
  <c r="AI306" i="13"/>
  <c r="AE306" i="13"/>
  <c r="AE395" i="13" s="1"/>
  <c r="Y306" i="13"/>
  <c r="U306" i="13"/>
  <c r="Q306" i="13"/>
  <c r="K306" i="13"/>
  <c r="G306" i="13"/>
  <c r="AH306" i="13"/>
  <c r="AH395" i="13" s="1"/>
  <c r="X306" i="13"/>
  <c r="N306" i="13"/>
  <c r="F306" i="13"/>
  <c r="AG306" i="13"/>
  <c r="AG395" i="13" s="1"/>
  <c r="W306" i="13"/>
  <c r="W395" i="13" s="1"/>
  <c r="M306" i="13"/>
  <c r="E306" i="13"/>
  <c r="AL306" i="13"/>
  <c r="AD306" i="13"/>
  <c r="T306" i="13"/>
  <c r="T395" i="13" s="1"/>
  <c r="J306" i="13"/>
  <c r="AK306" i="13"/>
  <c r="AC306" i="13"/>
  <c r="S306" i="13"/>
  <c r="S395" i="13" s="1"/>
  <c r="I306" i="13"/>
  <c r="BI391" i="13"/>
  <c r="AW390" i="13"/>
  <c r="BB391" i="13"/>
  <c r="AP390" i="13"/>
  <c r="AJ318" i="13"/>
  <c r="AF318" i="13"/>
  <c r="Z318" i="13"/>
  <c r="V318" i="13"/>
  <c r="R318" i="13"/>
  <c r="L318" i="13"/>
  <c r="H318" i="13"/>
  <c r="D318" i="13"/>
  <c r="D407" i="13" s="1"/>
  <c r="C30" i="9" s="1"/>
  <c r="AI318" i="13"/>
  <c r="AE318" i="13"/>
  <c r="Y318" i="13"/>
  <c r="U318" i="13"/>
  <c r="Q318" i="13"/>
  <c r="K318" i="13"/>
  <c r="G318" i="13"/>
  <c r="AL318" i="13"/>
  <c r="AD318" i="13"/>
  <c r="T318" i="13"/>
  <c r="J318" i="13"/>
  <c r="AK318" i="13"/>
  <c r="AC318" i="13"/>
  <c r="S318" i="13"/>
  <c r="I318" i="13"/>
  <c r="AH318" i="13"/>
  <c r="X318" i="13"/>
  <c r="N318" i="13"/>
  <c r="F318" i="13"/>
  <c r="M318" i="13"/>
  <c r="E318" i="13"/>
  <c r="AG318" i="13"/>
  <c r="W318" i="13"/>
  <c r="AJ130" i="18"/>
  <c r="AH130" i="18"/>
  <c r="AK130" i="18"/>
  <c r="Y130" i="18"/>
  <c r="AD130" i="18"/>
  <c r="S130" i="18"/>
  <c r="AF130" i="18"/>
  <c r="V130" i="18"/>
  <c r="AG130" i="18"/>
  <c r="AE130" i="18"/>
  <c r="W130" i="18"/>
  <c r="X130" i="18"/>
  <c r="Z130" i="18"/>
  <c r="AL130" i="18"/>
  <c r="N130" i="18"/>
  <c r="AI130" i="18"/>
  <c r="U130" i="18"/>
  <c r="T130" i="18"/>
  <c r="R130" i="18"/>
  <c r="J130" i="18"/>
  <c r="K130" i="18"/>
  <c r="G130" i="18"/>
  <c r="F130" i="18"/>
  <c r="H130" i="18"/>
  <c r="L130" i="18"/>
  <c r="E130" i="18"/>
  <c r="I130" i="18"/>
  <c r="M130" i="18"/>
  <c r="AE101" i="17"/>
  <c r="V101" i="17"/>
  <c r="AL101" i="17"/>
  <c r="Y101" i="17"/>
  <c r="AF101" i="17"/>
  <c r="R101" i="17"/>
  <c r="AK101" i="17"/>
  <c r="AI101" i="17"/>
  <c r="X101" i="17"/>
  <c r="AD101" i="17"/>
  <c r="W101" i="17"/>
  <c r="T101" i="17"/>
  <c r="AG101" i="17"/>
  <c r="U101" i="17"/>
  <c r="S101" i="17"/>
  <c r="AH101" i="17"/>
  <c r="AJ101" i="17"/>
  <c r="Z101" i="17"/>
  <c r="E101" i="17"/>
  <c r="K101" i="17"/>
  <c r="M101" i="17"/>
  <c r="N101" i="17"/>
  <c r="L101" i="17"/>
  <c r="F101" i="17"/>
  <c r="J101" i="17"/>
  <c r="G101" i="17"/>
  <c r="I101" i="17"/>
  <c r="H101" i="17"/>
  <c r="Q113" i="17"/>
  <c r="Q100" i="17"/>
  <c r="AC112" i="17"/>
  <c r="AE114" i="17"/>
  <c r="V114" i="17"/>
  <c r="AL114" i="17"/>
  <c r="Y114" i="17"/>
  <c r="AF114" i="17"/>
  <c r="R114" i="17"/>
  <c r="AK114" i="17"/>
  <c r="AI114" i="17"/>
  <c r="X114" i="17"/>
  <c r="AD114" i="17"/>
  <c r="W114" i="17"/>
  <c r="T114" i="17"/>
  <c r="AG114" i="17"/>
  <c r="U114" i="17"/>
  <c r="S114" i="17"/>
  <c r="AH114" i="17"/>
  <c r="AJ114" i="17"/>
  <c r="Z114" i="17"/>
  <c r="E114" i="17"/>
  <c r="K114" i="17"/>
  <c r="M114" i="17"/>
  <c r="N114" i="17"/>
  <c r="L114" i="17"/>
  <c r="F114" i="17"/>
  <c r="J114" i="17"/>
  <c r="G114" i="17"/>
  <c r="I114" i="17"/>
  <c r="H114" i="17"/>
  <c r="AC99" i="17"/>
  <c r="AK126" i="13"/>
  <c r="J126" i="13"/>
  <c r="AD114" i="13"/>
  <c r="I110" i="14"/>
  <c r="Y110" i="14"/>
  <c r="T110" i="14"/>
  <c r="S110" i="14"/>
  <c r="H100" i="14"/>
  <c r="R100" i="14"/>
  <c r="W126" i="13"/>
  <c r="N100" i="14"/>
  <c r="AG100" i="14"/>
  <c r="Z126" i="13"/>
  <c r="G126" i="13"/>
  <c r="AL114" i="13"/>
  <c r="Y100" i="14"/>
  <c r="AK110" i="14"/>
  <c r="AF110" i="14"/>
  <c r="L126" i="13"/>
  <c r="Q109" i="14"/>
  <c r="AH126" i="13"/>
  <c r="M126" i="13"/>
  <c r="AI114" i="13"/>
  <c r="L114" i="13"/>
  <c r="AJ100" i="14"/>
  <c r="I100" i="14"/>
  <c r="M100" i="14"/>
  <c r="W114" i="13"/>
  <c r="AL110" i="14"/>
  <c r="AJ110" i="14"/>
  <c r="Q99" i="14"/>
  <c r="G110" i="14"/>
  <c r="AE126" i="13"/>
  <c r="E126" i="13"/>
  <c r="AK114" i="13"/>
  <c r="N110" i="14"/>
  <c r="J100" i="14"/>
  <c r="AH110" i="14"/>
  <c r="I114" i="13"/>
  <c r="AJ126" i="13"/>
  <c r="I126" i="13"/>
  <c r="H114" i="13"/>
  <c r="K100" i="14"/>
  <c r="AE110" i="14"/>
  <c r="H126" i="13"/>
  <c r="J114" i="13"/>
  <c r="V100" i="14"/>
  <c r="V114" i="13"/>
  <c r="AD126" i="13"/>
  <c r="AG114" i="13"/>
  <c r="T114" i="13"/>
  <c r="AF100" i="14"/>
  <c r="X110" i="14"/>
  <c r="W110" i="14"/>
  <c r="H110" i="14"/>
  <c r="V110" i="14"/>
  <c r="R126" i="13"/>
  <c r="R114" i="13"/>
  <c r="E100" i="14"/>
  <c r="X100" i="14"/>
  <c r="AL126" i="13"/>
  <c r="AF114" i="13"/>
  <c r="X114" i="13"/>
  <c r="G100" i="14"/>
  <c r="M110" i="14"/>
  <c r="AD100" i="14"/>
  <c r="N114" i="13"/>
  <c r="AC98" i="14"/>
  <c r="AI126" i="13"/>
  <c r="K126" i="13"/>
  <c r="U114" i="13"/>
  <c r="U100" i="14"/>
  <c r="U110" i="14"/>
  <c r="W100" i="14"/>
  <c r="Z110" i="14"/>
  <c r="AG126" i="13"/>
  <c r="T126" i="13"/>
  <c r="AE114" i="13"/>
  <c r="M114" i="13"/>
  <c r="AD110" i="14"/>
  <c r="Z100" i="14"/>
  <c r="AE100" i="14"/>
  <c r="L100" i="14"/>
  <c r="T100" i="14"/>
  <c r="S126" i="13"/>
  <c r="S114" i="13"/>
  <c r="R110" i="14"/>
  <c r="AF126" i="13"/>
  <c r="X126" i="13"/>
  <c r="AJ114" i="13"/>
  <c r="F114" i="13"/>
  <c r="AI110" i="14"/>
  <c r="S100" i="14"/>
  <c r="AK100" i="14"/>
  <c r="G114" i="13"/>
  <c r="J110" i="14"/>
  <c r="U126" i="13"/>
  <c r="Y114" i="13"/>
  <c r="E114" i="13"/>
  <c r="AC108" i="14"/>
  <c r="K110" i="14"/>
  <c r="F126" i="13"/>
  <c r="E110" i="14"/>
  <c r="K114" i="13"/>
  <c r="F100" i="14"/>
  <c r="F110" i="14"/>
  <c r="V126" i="13"/>
  <c r="AL100" i="14"/>
  <c r="Z114" i="13"/>
  <c r="L110" i="14"/>
  <c r="N126" i="13"/>
  <c r="Y126" i="13"/>
  <c r="AH114" i="13"/>
  <c r="AG110" i="14"/>
  <c r="AI100" i="14"/>
  <c r="AH100" i="14"/>
  <c r="AH489" i="18" l="1"/>
  <c r="BF488" i="18"/>
  <c r="V495" i="18"/>
  <c r="AT494" i="18"/>
  <c r="E495" i="18"/>
  <c r="BA494" i="18"/>
  <c r="AO494" i="18"/>
  <c r="BJ492" i="18"/>
  <c r="AX492" i="18"/>
  <c r="AU496" i="18"/>
  <c r="BG496" i="18"/>
  <c r="BI493" i="18"/>
  <c r="AW493" i="18"/>
  <c r="AV492" i="18"/>
  <c r="BH492" i="18"/>
  <c r="AP493" i="18"/>
  <c r="BB493" i="18"/>
  <c r="BE520" i="18"/>
  <c r="AS520" i="18"/>
  <c r="AR491" i="18"/>
  <c r="BD491" i="18"/>
  <c r="BC494" i="18"/>
  <c r="AQ494" i="18"/>
  <c r="Q395" i="13"/>
  <c r="BF393" i="18"/>
  <c r="AT393" i="18"/>
  <c r="AR393" i="18"/>
  <c r="BD393" i="18"/>
  <c r="BB393" i="18"/>
  <c r="AP393" i="18"/>
  <c r="BA393" i="18"/>
  <c r="AO393" i="18"/>
  <c r="AV393" i="18"/>
  <c r="BH393" i="18"/>
  <c r="BC393" i="18"/>
  <c r="AQ393" i="18"/>
  <c r="AJ323" i="18"/>
  <c r="AJ412" i="18" s="1"/>
  <c r="AF323" i="18"/>
  <c r="AF412" i="18" s="1"/>
  <c r="Z323" i="18"/>
  <c r="Z412" i="18" s="1"/>
  <c r="V323" i="18"/>
  <c r="V412" i="18" s="1"/>
  <c r="R323" i="18"/>
  <c r="R412" i="18" s="1"/>
  <c r="L323" i="18"/>
  <c r="L412" i="18" s="1"/>
  <c r="H323" i="18"/>
  <c r="H412" i="18" s="1"/>
  <c r="D323" i="18"/>
  <c r="D412" i="18" s="1"/>
  <c r="AL323" i="18"/>
  <c r="AL412" i="18" s="1"/>
  <c r="AG323" i="18"/>
  <c r="AG412" i="18" s="1"/>
  <c r="Y323" i="18"/>
  <c r="Y412" i="18" s="1"/>
  <c r="T323" i="18"/>
  <c r="T412" i="18" s="1"/>
  <c r="M323" i="18"/>
  <c r="M412" i="18" s="1"/>
  <c r="G323" i="18"/>
  <c r="G412" i="18" s="1"/>
  <c r="AK323" i="18"/>
  <c r="AK412" i="18" s="1"/>
  <c r="AE323" i="18"/>
  <c r="AE412" i="18" s="1"/>
  <c r="X323" i="18"/>
  <c r="X412" i="18" s="1"/>
  <c r="S323" i="18"/>
  <c r="S412" i="18" s="1"/>
  <c r="K323" i="18"/>
  <c r="K412" i="18" s="1"/>
  <c r="F323" i="18"/>
  <c r="F412" i="18" s="1"/>
  <c r="AD323" i="18"/>
  <c r="AD412" i="18" s="1"/>
  <c r="Q323" i="18"/>
  <c r="Q412" i="18" s="1"/>
  <c r="E323" i="18"/>
  <c r="E412" i="18" s="1"/>
  <c r="AC323" i="18"/>
  <c r="AC412" i="18" s="1"/>
  <c r="N323" i="18"/>
  <c r="N412" i="18" s="1"/>
  <c r="AI323" i="18"/>
  <c r="AI412" i="18" s="1"/>
  <c r="W323" i="18"/>
  <c r="W412" i="18" s="1"/>
  <c r="J323" i="18"/>
  <c r="J412" i="18" s="1"/>
  <c r="AH323" i="18"/>
  <c r="AH412" i="18" s="1"/>
  <c r="U323" i="18"/>
  <c r="U412" i="18" s="1"/>
  <c r="I323" i="18"/>
  <c r="I412" i="18" s="1"/>
  <c r="BJ393" i="18"/>
  <c r="AX393" i="18"/>
  <c r="D234" i="18"/>
  <c r="D131" i="18"/>
  <c r="AS393" i="18"/>
  <c r="BE393" i="18"/>
  <c r="BI393" i="18"/>
  <c r="AW393" i="18"/>
  <c r="AU393" i="18"/>
  <c r="BG393" i="18"/>
  <c r="AC203" i="17"/>
  <c r="AC293" i="17" s="1"/>
  <c r="H218" i="17"/>
  <c r="I218" i="17"/>
  <c r="G218" i="17"/>
  <c r="J218" i="17"/>
  <c r="F218" i="17"/>
  <c r="L218" i="17"/>
  <c r="N218" i="17"/>
  <c r="M218" i="17"/>
  <c r="K218" i="17"/>
  <c r="E218" i="17"/>
  <c r="Z218" i="17"/>
  <c r="AJ218" i="17"/>
  <c r="AH218" i="17"/>
  <c r="S218" i="17"/>
  <c r="U218" i="17"/>
  <c r="AG218" i="17"/>
  <c r="T218" i="17"/>
  <c r="W218" i="17"/>
  <c r="AD218" i="17"/>
  <c r="X218" i="17"/>
  <c r="AI218" i="17"/>
  <c r="AK218" i="17"/>
  <c r="R218" i="17"/>
  <c r="AF218" i="17"/>
  <c r="Y218" i="17"/>
  <c r="AL218" i="17"/>
  <c r="V218" i="17"/>
  <c r="AE218" i="17"/>
  <c r="AC216" i="17"/>
  <c r="AC306" i="17" s="1"/>
  <c r="Q204" i="17"/>
  <c r="Q217" i="17"/>
  <c r="Q307" i="17" s="1"/>
  <c r="H205" i="17"/>
  <c r="I205" i="17"/>
  <c r="G205" i="17"/>
  <c r="J205" i="17"/>
  <c r="F205" i="17"/>
  <c r="L205" i="17"/>
  <c r="N205" i="17"/>
  <c r="M205" i="17"/>
  <c r="K205" i="17"/>
  <c r="E205" i="17"/>
  <c r="Z205" i="17"/>
  <c r="AJ205" i="17"/>
  <c r="AH205" i="17"/>
  <c r="S205" i="17"/>
  <c r="U205" i="17"/>
  <c r="AG205" i="17"/>
  <c r="T205" i="17"/>
  <c r="W205" i="17"/>
  <c r="AD205" i="17"/>
  <c r="X205" i="17"/>
  <c r="AI205" i="17"/>
  <c r="AK205" i="17"/>
  <c r="R205" i="17"/>
  <c r="AF205" i="17"/>
  <c r="Y205" i="17"/>
  <c r="AL205" i="17"/>
  <c r="V205" i="17"/>
  <c r="AE205" i="17"/>
  <c r="U383" i="17"/>
  <c r="S383" i="17"/>
  <c r="AC382" i="17"/>
  <c r="BJ377" i="17"/>
  <c r="N378" i="17"/>
  <c r="AX377" i="17"/>
  <c r="BB377" i="17"/>
  <c r="F378" i="17"/>
  <c r="AP377" i="17"/>
  <c r="AI294" i="17"/>
  <c r="AI383" i="17" s="1"/>
  <c r="AE294" i="17"/>
  <c r="AE383" i="17" s="1"/>
  <c r="Y294" i="17"/>
  <c r="Y383" i="17" s="1"/>
  <c r="U294" i="17"/>
  <c r="Q294" i="17"/>
  <c r="Q383" i="17" s="1"/>
  <c r="K294" i="17"/>
  <c r="G294" i="17"/>
  <c r="AK294" i="17"/>
  <c r="AG294" i="17"/>
  <c r="AG383" i="17" s="1"/>
  <c r="W294" i="17"/>
  <c r="W383" i="17" s="1"/>
  <c r="S294" i="17"/>
  <c r="M294" i="17"/>
  <c r="I294" i="17"/>
  <c r="E294" i="17"/>
  <c r="AF294" i="17"/>
  <c r="AF383" i="17" s="1"/>
  <c r="V294" i="17"/>
  <c r="V383" i="17" s="1"/>
  <c r="L294" i="17"/>
  <c r="D294" i="17"/>
  <c r="D383" i="17" s="1"/>
  <c r="AL294" i="17"/>
  <c r="AL383" i="17" s="1"/>
  <c r="AD294" i="17"/>
  <c r="AD383" i="17" s="1"/>
  <c r="T294" i="17"/>
  <c r="J294" i="17"/>
  <c r="AJ294" i="17"/>
  <c r="Z294" i="17"/>
  <c r="Z383" i="17" s="1"/>
  <c r="R294" i="17"/>
  <c r="R383" i="17" s="1"/>
  <c r="H294" i="17"/>
  <c r="AH294" i="17"/>
  <c r="AH383" i="17" s="1"/>
  <c r="X294" i="17"/>
  <c r="X383" i="17" s="1"/>
  <c r="N294" i="17"/>
  <c r="F294" i="17"/>
  <c r="AJ307" i="17"/>
  <c r="AF307" i="17"/>
  <c r="Z307" i="17"/>
  <c r="V307" i="17"/>
  <c r="R307" i="17"/>
  <c r="L307" i="17"/>
  <c r="H307" i="17"/>
  <c r="D307" i="17"/>
  <c r="D396" i="17" s="1"/>
  <c r="AI307" i="17"/>
  <c r="AE307" i="17"/>
  <c r="Y307" i="17"/>
  <c r="U307" i="17"/>
  <c r="K307" i="17"/>
  <c r="G307" i="17"/>
  <c r="AL307" i="17"/>
  <c r="AH307" i="17"/>
  <c r="AD307" i="17"/>
  <c r="X307" i="17"/>
  <c r="T307" i="17"/>
  <c r="N307" i="17"/>
  <c r="J307" i="17"/>
  <c r="F307" i="17"/>
  <c r="I307" i="17"/>
  <c r="W307" i="17"/>
  <c r="E307" i="17"/>
  <c r="AK307" i="17"/>
  <c r="S307" i="17"/>
  <c r="AG307" i="17"/>
  <c r="M307" i="17"/>
  <c r="AK383" i="17"/>
  <c r="AV377" i="17"/>
  <c r="BH377" i="17"/>
  <c r="L378" i="17"/>
  <c r="BF377" i="17"/>
  <c r="J378" i="17"/>
  <c r="AT377" i="17"/>
  <c r="T383" i="17"/>
  <c r="P114" i="17"/>
  <c r="D218" i="17"/>
  <c r="D115" i="17"/>
  <c r="BA377" i="17"/>
  <c r="E378" i="17"/>
  <c r="AO377" i="17"/>
  <c r="K378" i="17"/>
  <c r="AU377" i="17"/>
  <c r="BG377" i="17"/>
  <c r="AJ383" i="17"/>
  <c r="AB100" i="17"/>
  <c r="AR377" i="17"/>
  <c r="H378" i="17"/>
  <c r="BD377" i="17"/>
  <c r="AB113" i="17"/>
  <c r="G378" i="17"/>
  <c r="AQ377" i="17"/>
  <c r="BC377" i="17"/>
  <c r="BE377" i="17"/>
  <c r="I378" i="17"/>
  <c r="AS377" i="17"/>
  <c r="D205" i="17"/>
  <c r="P101" i="17"/>
  <c r="BI377" i="17"/>
  <c r="M378" i="17"/>
  <c r="AW377" i="17"/>
  <c r="AF395" i="13"/>
  <c r="X395" i="13"/>
  <c r="AD395" i="13"/>
  <c r="AI395" i="13"/>
  <c r="R395" i="13"/>
  <c r="W13" i="9"/>
  <c r="AI13" i="9"/>
  <c r="R13" i="9"/>
  <c r="AD13" i="9"/>
  <c r="I14" i="9"/>
  <c r="BF375" i="14"/>
  <c r="H14" i="9"/>
  <c r="BE375" i="14"/>
  <c r="Z395" i="13"/>
  <c r="AE381" i="14"/>
  <c r="U381" i="14"/>
  <c r="AJ13" i="9"/>
  <c r="X13" i="9"/>
  <c r="AL395" i="13"/>
  <c r="AF13" i="9"/>
  <c r="T13" i="9"/>
  <c r="G14" i="9"/>
  <c r="BD375" i="14"/>
  <c r="AC13" i="9"/>
  <c r="Q13" i="9"/>
  <c r="Y395" i="13"/>
  <c r="D14" i="9"/>
  <c r="BA375" i="14"/>
  <c r="L14" i="9"/>
  <c r="BI375" i="14"/>
  <c r="F14" i="9"/>
  <c r="BC375" i="14"/>
  <c r="K14" i="9"/>
  <c r="BH375" i="14"/>
  <c r="U395" i="13"/>
  <c r="AC395" i="13"/>
  <c r="AJ381" i="14"/>
  <c r="M13" i="9"/>
  <c r="V13" i="9"/>
  <c r="AH13" i="9"/>
  <c r="AK395" i="13"/>
  <c r="AE13" i="9"/>
  <c r="S13" i="9"/>
  <c r="AG13" i="9"/>
  <c r="U13" i="9"/>
  <c r="AK12" i="9"/>
  <c r="Y12" i="9"/>
  <c r="BJ375" i="14"/>
  <c r="E14" i="9"/>
  <c r="BB375" i="14"/>
  <c r="J14" i="9"/>
  <c r="BG375" i="14"/>
  <c r="AH381" i="14"/>
  <c r="AB13" i="9"/>
  <c r="P13" i="9"/>
  <c r="X381" i="14"/>
  <c r="T381" i="14"/>
  <c r="Y381" i="14"/>
  <c r="Z381" i="14"/>
  <c r="AO390" i="13"/>
  <c r="M204" i="14"/>
  <c r="I204" i="14"/>
  <c r="E204" i="14"/>
  <c r="L204" i="14"/>
  <c r="H204" i="14"/>
  <c r="K204" i="14"/>
  <c r="G204" i="14"/>
  <c r="N204" i="14"/>
  <c r="J204" i="14"/>
  <c r="F204" i="14"/>
  <c r="W204" i="14"/>
  <c r="X204" i="14"/>
  <c r="AG204" i="14"/>
  <c r="AH204" i="14"/>
  <c r="AL204" i="14"/>
  <c r="R204" i="14"/>
  <c r="AI204" i="14"/>
  <c r="V204" i="14"/>
  <c r="AJ204" i="14"/>
  <c r="U204" i="14"/>
  <c r="AD204" i="14"/>
  <c r="S204" i="14"/>
  <c r="AF204" i="14"/>
  <c r="AK204" i="14"/>
  <c r="AE204" i="14"/>
  <c r="Z204" i="14"/>
  <c r="T204" i="14"/>
  <c r="Y204" i="14"/>
  <c r="AC202" i="14"/>
  <c r="AC292" i="14" s="1"/>
  <c r="AC381" i="14" s="1"/>
  <c r="Q213" i="14"/>
  <c r="Q303" i="14" s="1"/>
  <c r="L214" i="14"/>
  <c r="H214" i="14"/>
  <c r="K214" i="14"/>
  <c r="G214" i="14"/>
  <c r="N214" i="14"/>
  <c r="J214" i="14"/>
  <c r="F214" i="14"/>
  <c r="M214" i="14"/>
  <c r="E214" i="14"/>
  <c r="I214" i="14"/>
  <c r="W214" i="14"/>
  <c r="X214" i="14"/>
  <c r="AG214" i="14"/>
  <c r="AH214" i="14"/>
  <c r="AL214" i="14"/>
  <c r="R214" i="14"/>
  <c r="AI214" i="14"/>
  <c r="V214" i="14"/>
  <c r="AJ214" i="14"/>
  <c r="U214" i="14"/>
  <c r="AD214" i="14"/>
  <c r="S214" i="14"/>
  <c r="AF214" i="14"/>
  <c r="AK214" i="14"/>
  <c r="AE214" i="14"/>
  <c r="Z214" i="14"/>
  <c r="T214" i="14"/>
  <c r="Y214" i="14"/>
  <c r="AC212" i="14"/>
  <c r="AC302" i="14" s="1"/>
  <c r="Q203" i="14"/>
  <c r="Q293" i="14" s="1"/>
  <c r="Q382" i="14" s="1"/>
  <c r="D204" i="14"/>
  <c r="D101" i="14"/>
  <c r="P100" i="14"/>
  <c r="N376" i="14"/>
  <c r="AX375" i="14"/>
  <c r="AQ375" i="14"/>
  <c r="G376" i="14"/>
  <c r="AB109" i="14"/>
  <c r="D214" i="14"/>
  <c r="P110" i="14"/>
  <c r="D111" i="14"/>
  <c r="J376" i="14"/>
  <c r="AT375" i="14"/>
  <c r="L376" i="14"/>
  <c r="AV375" i="14"/>
  <c r="AI293" i="14"/>
  <c r="AI382" i="14" s="1"/>
  <c r="AE293" i="14"/>
  <c r="Y293" i="14"/>
  <c r="U293" i="14"/>
  <c r="K293" i="14"/>
  <c r="G293" i="14"/>
  <c r="AJ293" i="14"/>
  <c r="AD293" i="14"/>
  <c r="AD382" i="14" s="1"/>
  <c r="W293" i="14"/>
  <c r="W382" i="14" s="1"/>
  <c r="R293" i="14"/>
  <c r="R382" i="14" s="1"/>
  <c r="J293" i="14"/>
  <c r="E293" i="14"/>
  <c r="AH293" i="14"/>
  <c r="V293" i="14"/>
  <c r="V382" i="14" s="1"/>
  <c r="N293" i="14"/>
  <c r="I293" i="14"/>
  <c r="D293" i="14"/>
  <c r="D382" i="14" s="1"/>
  <c r="AK293" i="14"/>
  <c r="AK382" i="14" s="1"/>
  <c r="X293" i="14"/>
  <c r="L293" i="14"/>
  <c r="AG293" i="14"/>
  <c r="AG382" i="14" s="1"/>
  <c r="S293" i="14"/>
  <c r="S382" i="14" s="1"/>
  <c r="AF293" i="14"/>
  <c r="AF382" i="14" s="1"/>
  <c r="M293" i="14"/>
  <c r="Z293" i="14"/>
  <c r="H293" i="14"/>
  <c r="AL293" i="14"/>
  <c r="AL382" i="14" s="1"/>
  <c r="T293" i="14"/>
  <c r="F293" i="14"/>
  <c r="AR375" i="14"/>
  <c r="H376" i="14"/>
  <c r="F376" i="14"/>
  <c r="AP375" i="14"/>
  <c r="AB99" i="14"/>
  <c r="E376" i="14"/>
  <c r="AO375" i="14"/>
  <c r="M376" i="14"/>
  <c r="AW375" i="14"/>
  <c r="AL303" i="14"/>
  <c r="AH303" i="14"/>
  <c r="AD303" i="14"/>
  <c r="X303" i="14"/>
  <c r="T303" i="14"/>
  <c r="N303" i="14"/>
  <c r="J303" i="14"/>
  <c r="F303" i="14"/>
  <c r="AK303" i="14"/>
  <c r="AG303" i="14"/>
  <c r="W303" i="14"/>
  <c r="S303" i="14"/>
  <c r="M303" i="14"/>
  <c r="I303" i="14"/>
  <c r="E303" i="14"/>
  <c r="AJ303" i="14"/>
  <c r="Z303" i="14"/>
  <c r="R303" i="14"/>
  <c r="H303" i="14"/>
  <c r="AI303" i="14"/>
  <c r="Y303" i="14"/>
  <c r="G303" i="14"/>
  <c r="U303" i="14"/>
  <c r="V303" i="14"/>
  <c r="L303" i="14"/>
  <c r="AF303" i="14"/>
  <c r="K303" i="14"/>
  <c r="AE303" i="14"/>
  <c r="D303" i="14"/>
  <c r="D392" i="14" s="1"/>
  <c r="I376" i="14"/>
  <c r="AS375" i="14"/>
  <c r="AU375" i="14"/>
  <c r="K376" i="14"/>
  <c r="BC392" i="13"/>
  <c r="AQ391" i="13"/>
  <c r="BF392" i="13"/>
  <c r="AT391" i="13"/>
  <c r="BD392" i="13"/>
  <c r="AR391" i="13"/>
  <c r="AW391" i="13"/>
  <c r="BI392" i="13"/>
  <c r="AK319" i="13"/>
  <c r="AG319" i="13"/>
  <c r="AC319" i="13"/>
  <c r="W319" i="13"/>
  <c r="S319" i="13"/>
  <c r="M319" i="13"/>
  <c r="I319" i="13"/>
  <c r="E319" i="13"/>
  <c r="AJ319" i="13"/>
  <c r="AF319" i="13"/>
  <c r="Z319" i="13"/>
  <c r="V319" i="13"/>
  <c r="R319" i="13"/>
  <c r="L319" i="13"/>
  <c r="H319" i="13"/>
  <c r="D319" i="13"/>
  <c r="D408" i="13" s="1"/>
  <c r="C31" i="9" s="1"/>
  <c r="AE319" i="13"/>
  <c r="U319" i="13"/>
  <c r="K319" i="13"/>
  <c r="AL319" i="13"/>
  <c r="AD319" i="13"/>
  <c r="T319" i="13"/>
  <c r="J319" i="13"/>
  <c r="AI319" i="13"/>
  <c r="Y319" i="13"/>
  <c r="Q319" i="13"/>
  <c r="G319" i="13"/>
  <c r="N319" i="13"/>
  <c r="F319" i="13"/>
  <c r="AH319" i="13"/>
  <c r="X319" i="13"/>
  <c r="BJ391" i="13"/>
  <c r="AX390" i="13"/>
  <c r="BG392" i="13"/>
  <c r="AU391" i="13"/>
  <c r="D218" i="13"/>
  <c r="D115" i="13"/>
  <c r="BB392" i="13"/>
  <c r="AP391" i="13"/>
  <c r="BH392" i="13"/>
  <c r="AV391" i="13"/>
  <c r="D230" i="13"/>
  <c r="D127" i="13"/>
  <c r="AO391" i="13"/>
  <c r="BA392" i="13"/>
  <c r="AK307" i="13"/>
  <c r="AG307" i="13"/>
  <c r="AG396" i="13" s="1"/>
  <c r="AC307" i="13"/>
  <c r="W307" i="13"/>
  <c r="W396" i="13" s="1"/>
  <c r="S307" i="13"/>
  <c r="S396" i="13" s="1"/>
  <c r="M307" i="13"/>
  <c r="I307" i="13"/>
  <c r="E307" i="13"/>
  <c r="AJ307" i="13"/>
  <c r="AJ396" i="13" s="1"/>
  <c r="AF307" i="13"/>
  <c r="AF396" i="13" s="1"/>
  <c r="Z307" i="13"/>
  <c r="V307" i="13"/>
  <c r="V396" i="13" s="1"/>
  <c r="R307" i="13"/>
  <c r="L307" i="13"/>
  <c r="H307" i="13"/>
  <c r="D307" i="13"/>
  <c r="D396" i="13" s="1"/>
  <c r="C19" i="9" s="1"/>
  <c r="AI307" i="13"/>
  <c r="AI396" i="13" s="1"/>
  <c r="Y307" i="13"/>
  <c r="Q307" i="13"/>
  <c r="Q396" i="13" s="1"/>
  <c r="G307" i="13"/>
  <c r="AH307" i="13"/>
  <c r="AH396" i="13" s="1"/>
  <c r="X307" i="13"/>
  <c r="X396" i="13" s="1"/>
  <c r="N307" i="13"/>
  <c r="F307" i="13"/>
  <c r="AE307" i="13"/>
  <c r="AE396" i="13" s="1"/>
  <c r="U307" i="13"/>
  <c r="K307" i="13"/>
  <c r="AL307" i="13"/>
  <c r="AD307" i="13"/>
  <c r="AD396" i="13" s="1"/>
  <c r="T307" i="13"/>
  <c r="T396" i="13" s="1"/>
  <c r="J307" i="13"/>
  <c r="AS391" i="13"/>
  <c r="BE392" i="13"/>
  <c r="AJ131" i="18"/>
  <c r="AH131" i="18"/>
  <c r="AK131" i="18"/>
  <c r="Y131" i="18"/>
  <c r="AD131" i="18"/>
  <c r="S131" i="18"/>
  <c r="AF131" i="18"/>
  <c r="V131" i="18"/>
  <c r="AG131" i="18"/>
  <c r="AE131" i="18"/>
  <c r="W131" i="18"/>
  <c r="X131" i="18"/>
  <c r="AL131" i="18"/>
  <c r="Z131" i="18"/>
  <c r="N131" i="18"/>
  <c r="AI131" i="18"/>
  <c r="U131" i="18"/>
  <c r="T131" i="18"/>
  <c r="R131" i="18"/>
  <c r="F131" i="18"/>
  <c r="J131" i="18"/>
  <c r="I131" i="18"/>
  <c r="E131" i="18"/>
  <c r="M131" i="18"/>
  <c r="G131" i="18"/>
  <c r="K131" i="18"/>
  <c r="H131" i="18"/>
  <c r="L131" i="18"/>
  <c r="Q101" i="17"/>
  <c r="Q114" i="17"/>
  <c r="AC113" i="17"/>
  <c r="AE115" i="17"/>
  <c r="V115" i="17"/>
  <c r="AL115" i="17"/>
  <c r="Y115" i="17"/>
  <c r="AF115" i="17"/>
  <c r="R115" i="17"/>
  <c r="AK115" i="17"/>
  <c r="AI115" i="17"/>
  <c r="X115" i="17"/>
  <c r="AD115" i="17"/>
  <c r="W115" i="17"/>
  <c r="T115" i="17"/>
  <c r="AG115" i="17"/>
  <c r="U115" i="17"/>
  <c r="S115" i="17"/>
  <c r="AH115" i="17"/>
  <c r="AJ115" i="17"/>
  <c r="Z115" i="17"/>
  <c r="E115" i="17"/>
  <c r="K115" i="17"/>
  <c r="M115" i="17"/>
  <c r="N115" i="17"/>
  <c r="L115" i="17"/>
  <c r="F115" i="17"/>
  <c r="J115" i="17"/>
  <c r="G115" i="17"/>
  <c r="I115" i="17"/>
  <c r="H115" i="17"/>
  <c r="AC100" i="17"/>
  <c r="R115" i="13"/>
  <c r="W115" i="13"/>
  <c r="S127" i="13"/>
  <c r="K127" i="13"/>
  <c r="S101" i="14"/>
  <c r="AC99" i="14"/>
  <c r="T101" i="14"/>
  <c r="H101" i="14"/>
  <c r="L111" i="14"/>
  <c r="AF101" i="14"/>
  <c r="AH111" i="14"/>
  <c r="G127" i="13"/>
  <c r="R111" i="14"/>
  <c r="AE115" i="13"/>
  <c r="E115" i="13"/>
  <c r="AK127" i="13"/>
  <c r="Z101" i="14"/>
  <c r="K101" i="14"/>
  <c r="E127" i="13"/>
  <c r="E101" i="14"/>
  <c r="AL115" i="13"/>
  <c r="AF127" i="13"/>
  <c r="X127" i="13"/>
  <c r="H111" i="14"/>
  <c r="F111" i="14"/>
  <c r="J111" i="14"/>
  <c r="V101" i="14"/>
  <c r="Y127" i="13"/>
  <c r="AI111" i="14"/>
  <c r="F115" i="13"/>
  <c r="F101" i="14"/>
  <c r="Y111" i="14"/>
  <c r="V111" i="14"/>
  <c r="AC109" i="14"/>
  <c r="N101" i="14"/>
  <c r="AD115" i="13"/>
  <c r="T127" i="13"/>
  <c r="M115" i="13"/>
  <c r="AJ115" i="13"/>
  <c r="Z127" i="13"/>
  <c r="F127" i="13"/>
  <c r="M101" i="14"/>
  <c r="AI115" i="13"/>
  <c r="Q100" i="14"/>
  <c r="W127" i="13"/>
  <c r="N111" i="14"/>
  <c r="E111" i="14"/>
  <c r="AI127" i="13"/>
  <c r="AG115" i="13"/>
  <c r="AE127" i="13"/>
  <c r="X101" i="14"/>
  <c r="AL101" i="14"/>
  <c r="G115" i="13"/>
  <c r="AH101" i="14"/>
  <c r="U111" i="14"/>
  <c r="H115" i="13"/>
  <c r="I111" i="14"/>
  <c r="S115" i="13"/>
  <c r="L115" i="13"/>
  <c r="V127" i="13"/>
  <c r="I127" i="13"/>
  <c r="AI101" i="14"/>
  <c r="R101" i="14"/>
  <c r="W101" i="14"/>
  <c r="M127" i="13"/>
  <c r="Y101" i="14"/>
  <c r="AL111" i="14"/>
  <c r="U115" i="13"/>
  <c r="J101" i="14"/>
  <c r="AF111" i="14"/>
  <c r="AK115" i="13"/>
  <c r="J115" i="13"/>
  <c r="AD127" i="13"/>
  <c r="G111" i="14"/>
  <c r="AH115" i="13"/>
  <c r="AD101" i="14"/>
  <c r="AF115" i="13"/>
  <c r="X115" i="13"/>
  <c r="AJ127" i="13"/>
  <c r="L127" i="13"/>
  <c r="AE101" i="14"/>
  <c r="AK101" i="14"/>
  <c r="AJ101" i="14"/>
  <c r="Y115" i="13"/>
  <c r="U127" i="13"/>
  <c r="G101" i="14"/>
  <c r="V115" i="13"/>
  <c r="N127" i="13"/>
  <c r="L101" i="14"/>
  <c r="AJ111" i="14"/>
  <c r="AK111" i="14"/>
  <c r="K115" i="13"/>
  <c r="M111" i="14"/>
  <c r="AG127" i="13"/>
  <c r="AE111" i="14"/>
  <c r="U101" i="14"/>
  <c r="I115" i="13"/>
  <c r="I101" i="14"/>
  <c r="T111" i="14"/>
  <c r="J127" i="13"/>
  <c r="N115" i="13"/>
  <c r="R127" i="13"/>
  <c r="Z111" i="14"/>
  <c r="AG111" i="14"/>
  <c r="X111" i="14"/>
  <c r="AG101" i="14"/>
  <c r="S111" i="14"/>
  <c r="K111" i="14"/>
  <c r="T115" i="13"/>
  <c r="H127" i="13"/>
  <c r="AH127" i="13"/>
  <c r="Z115" i="13"/>
  <c r="AL127" i="13"/>
  <c r="AD111" i="14"/>
  <c r="W111" i="14"/>
  <c r="Q110" i="14"/>
  <c r="AH490" i="18" l="1"/>
  <c r="BF489" i="18"/>
  <c r="V496" i="18"/>
  <c r="AT495" i="18"/>
  <c r="E496" i="18"/>
  <c r="BA495" i="18"/>
  <c r="AO495" i="18"/>
  <c r="AR492" i="18"/>
  <c r="BD492" i="18"/>
  <c r="BI494" i="18"/>
  <c r="AW494" i="18"/>
  <c r="AV493" i="18"/>
  <c r="BH493" i="18"/>
  <c r="BE521" i="18"/>
  <c r="AS521" i="18"/>
  <c r="AU497" i="18"/>
  <c r="BG497" i="18"/>
  <c r="BC495" i="18"/>
  <c r="AQ495" i="18"/>
  <c r="BB494" i="18"/>
  <c r="AP494" i="18"/>
  <c r="BJ493" i="18"/>
  <c r="AX493" i="18"/>
  <c r="AV394" i="18"/>
  <c r="BH394" i="18"/>
  <c r="BB394" i="18"/>
  <c r="AP394" i="18"/>
  <c r="AW394" i="18"/>
  <c r="BI394" i="18"/>
  <c r="AS394" i="18"/>
  <c r="BE394" i="18"/>
  <c r="AK324" i="18"/>
  <c r="AK413" i="18" s="1"/>
  <c r="AG324" i="18"/>
  <c r="AG413" i="18" s="1"/>
  <c r="AC324" i="18"/>
  <c r="AC413" i="18" s="1"/>
  <c r="W324" i="18"/>
  <c r="W413" i="18" s="1"/>
  <c r="S324" i="18"/>
  <c r="S413" i="18" s="1"/>
  <c r="M324" i="18"/>
  <c r="M413" i="18" s="1"/>
  <c r="I324" i="18"/>
  <c r="I413" i="18" s="1"/>
  <c r="E324" i="18"/>
  <c r="E413" i="18" s="1"/>
  <c r="AH324" i="18"/>
  <c r="AH413" i="18" s="1"/>
  <c r="Z324" i="18"/>
  <c r="Z413" i="18" s="1"/>
  <c r="U324" i="18"/>
  <c r="U413" i="18" s="1"/>
  <c r="N324" i="18"/>
  <c r="N413" i="18" s="1"/>
  <c r="H324" i="18"/>
  <c r="H413" i="18" s="1"/>
  <c r="AL324" i="18"/>
  <c r="AL413" i="18" s="1"/>
  <c r="AF324" i="18"/>
  <c r="AF413" i="18" s="1"/>
  <c r="Y324" i="18"/>
  <c r="Y413" i="18" s="1"/>
  <c r="T324" i="18"/>
  <c r="T413" i="18" s="1"/>
  <c r="L324" i="18"/>
  <c r="L413" i="18" s="1"/>
  <c r="G324" i="18"/>
  <c r="G413" i="18" s="1"/>
  <c r="AE324" i="18"/>
  <c r="AE413" i="18" s="1"/>
  <c r="R324" i="18"/>
  <c r="R413" i="18" s="1"/>
  <c r="F324" i="18"/>
  <c r="F413" i="18" s="1"/>
  <c r="AD324" i="18"/>
  <c r="AD413" i="18" s="1"/>
  <c r="Q324" i="18"/>
  <c r="Q413" i="18" s="1"/>
  <c r="D324" i="18"/>
  <c r="D413" i="18" s="1"/>
  <c r="AJ324" i="18"/>
  <c r="AJ413" i="18" s="1"/>
  <c r="X324" i="18"/>
  <c r="X413" i="18" s="1"/>
  <c r="K324" i="18"/>
  <c r="K413" i="18" s="1"/>
  <c r="AI324" i="18"/>
  <c r="AI413" i="18" s="1"/>
  <c r="V324" i="18"/>
  <c r="V413" i="18" s="1"/>
  <c r="J324" i="18"/>
  <c r="J413" i="18" s="1"/>
  <c r="AR394" i="18"/>
  <c r="BD394" i="18"/>
  <c r="BF394" i="18"/>
  <c r="AT394" i="18"/>
  <c r="D235" i="18"/>
  <c r="D132" i="18"/>
  <c r="BG394" i="18"/>
  <c r="AU394" i="18"/>
  <c r="AX394" i="18"/>
  <c r="BJ394" i="18"/>
  <c r="BC394" i="18"/>
  <c r="AQ394" i="18"/>
  <c r="AO394" i="18"/>
  <c r="BA394" i="18"/>
  <c r="AC204" i="17"/>
  <c r="AC294" i="17" s="1"/>
  <c r="H219" i="17"/>
  <c r="I219" i="17"/>
  <c r="G219" i="17"/>
  <c r="J219" i="17"/>
  <c r="F219" i="17"/>
  <c r="L219" i="17"/>
  <c r="N219" i="17"/>
  <c r="M219" i="17"/>
  <c r="K219" i="17"/>
  <c r="E219" i="17"/>
  <c r="Z219" i="17"/>
  <c r="AJ219" i="17"/>
  <c r="AH219" i="17"/>
  <c r="S219" i="17"/>
  <c r="U219" i="17"/>
  <c r="AG219" i="17"/>
  <c r="T219" i="17"/>
  <c r="W219" i="17"/>
  <c r="AD219" i="17"/>
  <c r="X219" i="17"/>
  <c r="AI219" i="17"/>
  <c r="AK219" i="17"/>
  <c r="R219" i="17"/>
  <c r="AF219" i="17"/>
  <c r="Y219" i="17"/>
  <c r="AL219" i="17"/>
  <c r="V219" i="17"/>
  <c r="AE219" i="17"/>
  <c r="AC217" i="17"/>
  <c r="AC307" i="17" s="1"/>
  <c r="Q218" i="17"/>
  <c r="Q205" i="17"/>
  <c r="Q296" i="17" s="1"/>
  <c r="R384" i="17"/>
  <c r="Z384" i="17"/>
  <c r="Z385" i="17" s="1"/>
  <c r="Z386" i="17" s="1"/>
  <c r="Z387" i="17" s="1"/>
  <c r="Z388" i="17" s="1"/>
  <c r="Z389" i="17" s="1"/>
  <c r="Z390" i="17" s="1"/>
  <c r="Z391" i="17" s="1"/>
  <c r="Z392" i="17" s="1"/>
  <c r="Z393" i="17" s="1"/>
  <c r="Z394" i="17" s="1"/>
  <c r="Z395" i="17" s="1"/>
  <c r="Z396" i="17" s="1"/>
  <c r="Z397" i="17" s="1"/>
  <c r="D219" i="17"/>
  <c r="P115" i="17"/>
  <c r="D116" i="17"/>
  <c r="AJ295" i="17"/>
  <c r="AF295" i="17"/>
  <c r="AF384" i="17" s="1"/>
  <c r="AF385" i="17" s="1"/>
  <c r="AF386" i="17" s="1"/>
  <c r="AF387" i="17" s="1"/>
  <c r="AF388" i="17" s="1"/>
  <c r="AF389" i="17" s="1"/>
  <c r="AF390" i="17" s="1"/>
  <c r="AF391" i="17" s="1"/>
  <c r="AF392" i="17" s="1"/>
  <c r="AF393" i="17" s="1"/>
  <c r="AF394" i="17" s="1"/>
  <c r="AF395" i="17" s="1"/>
  <c r="AF396" i="17" s="1"/>
  <c r="AF397" i="17" s="1"/>
  <c r="Z295" i="17"/>
  <c r="V295" i="17"/>
  <c r="V384" i="17" s="1"/>
  <c r="V385" i="17" s="1"/>
  <c r="V386" i="17" s="1"/>
  <c r="V387" i="17" s="1"/>
  <c r="V388" i="17" s="1"/>
  <c r="V389" i="17" s="1"/>
  <c r="V390" i="17" s="1"/>
  <c r="V391" i="17" s="1"/>
  <c r="V392" i="17" s="1"/>
  <c r="V393" i="17" s="1"/>
  <c r="V394" i="17" s="1"/>
  <c r="V395" i="17" s="1"/>
  <c r="V396" i="17" s="1"/>
  <c r="V397" i="17" s="1"/>
  <c r="R295" i="17"/>
  <c r="L295" i="17"/>
  <c r="H295" i="17"/>
  <c r="D295" i="17"/>
  <c r="D384" i="17" s="1"/>
  <c r="AL295" i="17"/>
  <c r="AL384" i="17" s="1"/>
  <c r="AL385" i="17" s="1"/>
  <c r="AL386" i="17" s="1"/>
  <c r="AL387" i="17" s="1"/>
  <c r="AL388" i="17" s="1"/>
  <c r="AL389" i="17" s="1"/>
  <c r="AL390" i="17" s="1"/>
  <c r="AL391" i="17" s="1"/>
  <c r="AL392" i="17" s="1"/>
  <c r="AL393" i="17" s="1"/>
  <c r="AL394" i="17" s="1"/>
  <c r="AL395" i="17" s="1"/>
  <c r="AL396" i="17" s="1"/>
  <c r="AL397" i="17" s="1"/>
  <c r="AH295" i="17"/>
  <c r="AH384" i="17" s="1"/>
  <c r="AH385" i="17" s="1"/>
  <c r="AH386" i="17" s="1"/>
  <c r="AH387" i="17" s="1"/>
  <c r="AH388" i="17" s="1"/>
  <c r="AH389" i="17" s="1"/>
  <c r="AH390" i="17" s="1"/>
  <c r="AH391" i="17" s="1"/>
  <c r="AH392" i="17" s="1"/>
  <c r="AH393" i="17" s="1"/>
  <c r="AH394" i="17" s="1"/>
  <c r="AH395" i="17" s="1"/>
  <c r="AH396" i="17" s="1"/>
  <c r="AH397" i="17" s="1"/>
  <c r="AD295" i="17"/>
  <c r="AD384" i="17" s="1"/>
  <c r="AD385" i="17" s="1"/>
  <c r="AD386" i="17" s="1"/>
  <c r="AD387" i="17" s="1"/>
  <c r="AD388" i="17" s="1"/>
  <c r="AD389" i="17" s="1"/>
  <c r="AD390" i="17" s="1"/>
  <c r="AD391" i="17" s="1"/>
  <c r="AD392" i="17" s="1"/>
  <c r="AD393" i="17" s="1"/>
  <c r="AD394" i="17" s="1"/>
  <c r="AD395" i="17" s="1"/>
  <c r="AD396" i="17" s="1"/>
  <c r="AD397" i="17" s="1"/>
  <c r="X295" i="17"/>
  <c r="X384" i="17" s="1"/>
  <c r="X385" i="17" s="1"/>
  <c r="X386" i="17" s="1"/>
  <c r="X387" i="17" s="1"/>
  <c r="X388" i="17" s="1"/>
  <c r="X389" i="17" s="1"/>
  <c r="X390" i="17" s="1"/>
  <c r="X391" i="17" s="1"/>
  <c r="X392" i="17" s="1"/>
  <c r="X393" i="17" s="1"/>
  <c r="X394" i="17" s="1"/>
  <c r="X395" i="17" s="1"/>
  <c r="X396" i="17" s="1"/>
  <c r="X397" i="17" s="1"/>
  <c r="T295" i="17"/>
  <c r="N295" i="17"/>
  <c r="J295" i="17"/>
  <c r="F295" i="17"/>
  <c r="AG295" i="17"/>
  <c r="AG384" i="17" s="1"/>
  <c r="AG385" i="17" s="1"/>
  <c r="AG386" i="17" s="1"/>
  <c r="AG387" i="17" s="1"/>
  <c r="AG388" i="17" s="1"/>
  <c r="AG389" i="17" s="1"/>
  <c r="AG390" i="17" s="1"/>
  <c r="AG391" i="17" s="1"/>
  <c r="AG392" i="17" s="1"/>
  <c r="AG393" i="17" s="1"/>
  <c r="AG394" i="17" s="1"/>
  <c r="AG395" i="17" s="1"/>
  <c r="AG396" i="17" s="1"/>
  <c r="AG397" i="17" s="1"/>
  <c r="W295" i="17"/>
  <c r="W384" i="17" s="1"/>
  <c r="W385" i="17" s="1"/>
  <c r="W386" i="17" s="1"/>
  <c r="W387" i="17" s="1"/>
  <c r="W388" i="17" s="1"/>
  <c r="W389" i="17" s="1"/>
  <c r="W390" i="17" s="1"/>
  <c r="W391" i="17" s="1"/>
  <c r="W392" i="17" s="1"/>
  <c r="W393" i="17" s="1"/>
  <c r="W394" i="17" s="1"/>
  <c r="W395" i="17" s="1"/>
  <c r="W396" i="17" s="1"/>
  <c r="W397" i="17" s="1"/>
  <c r="M295" i="17"/>
  <c r="E295" i="17"/>
  <c r="AE295" i="17"/>
  <c r="AE384" i="17" s="1"/>
  <c r="AE385" i="17" s="1"/>
  <c r="AE386" i="17" s="1"/>
  <c r="AE387" i="17" s="1"/>
  <c r="AE388" i="17" s="1"/>
  <c r="AE389" i="17" s="1"/>
  <c r="AE390" i="17" s="1"/>
  <c r="AE391" i="17" s="1"/>
  <c r="AE392" i="17" s="1"/>
  <c r="AE393" i="17" s="1"/>
  <c r="AE394" i="17" s="1"/>
  <c r="AE395" i="17" s="1"/>
  <c r="AE396" i="17" s="1"/>
  <c r="AE397" i="17" s="1"/>
  <c r="U295" i="17"/>
  <c r="U384" i="17" s="1"/>
  <c r="U385" i="17" s="1"/>
  <c r="U386" i="17" s="1"/>
  <c r="U387" i="17" s="1"/>
  <c r="U388" i="17" s="1"/>
  <c r="U389" i="17" s="1"/>
  <c r="U390" i="17" s="1"/>
  <c r="U391" i="17" s="1"/>
  <c r="U392" i="17" s="1"/>
  <c r="U393" i="17" s="1"/>
  <c r="U394" i="17" s="1"/>
  <c r="U395" i="17" s="1"/>
  <c r="U396" i="17" s="1"/>
  <c r="U397" i="17" s="1"/>
  <c r="K295" i="17"/>
  <c r="AK295" i="17"/>
  <c r="S295" i="17"/>
  <c r="S384" i="17" s="1"/>
  <c r="S385" i="17" s="1"/>
  <c r="S386" i="17" s="1"/>
  <c r="S387" i="17" s="1"/>
  <c r="S388" i="17" s="1"/>
  <c r="S389" i="17" s="1"/>
  <c r="S390" i="17" s="1"/>
  <c r="S391" i="17" s="1"/>
  <c r="S392" i="17" s="1"/>
  <c r="S393" i="17" s="1"/>
  <c r="S394" i="17" s="1"/>
  <c r="S395" i="17" s="1"/>
  <c r="S396" i="17" s="1"/>
  <c r="S397" i="17" s="1"/>
  <c r="I295" i="17"/>
  <c r="AI295" i="17"/>
  <c r="AI384" i="17" s="1"/>
  <c r="AI385" i="17" s="1"/>
  <c r="AI386" i="17" s="1"/>
  <c r="AI387" i="17" s="1"/>
  <c r="AI388" i="17" s="1"/>
  <c r="AI389" i="17" s="1"/>
  <c r="AI390" i="17" s="1"/>
  <c r="AI391" i="17" s="1"/>
  <c r="AI392" i="17" s="1"/>
  <c r="AI393" i="17" s="1"/>
  <c r="AI394" i="17" s="1"/>
  <c r="AI395" i="17" s="1"/>
  <c r="AI396" i="17" s="1"/>
  <c r="AI397" i="17" s="1"/>
  <c r="Y295" i="17"/>
  <c r="Y384" i="17" s="1"/>
  <c r="Y385" i="17" s="1"/>
  <c r="Y386" i="17" s="1"/>
  <c r="Y387" i="17" s="1"/>
  <c r="Y388" i="17" s="1"/>
  <c r="Y389" i="17" s="1"/>
  <c r="Y390" i="17" s="1"/>
  <c r="Y391" i="17" s="1"/>
  <c r="Y392" i="17" s="1"/>
  <c r="Y393" i="17" s="1"/>
  <c r="Y394" i="17" s="1"/>
  <c r="Y395" i="17" s="1"/>
  <c r="Y396" i="17" s="1"/>
  <c r="Y397" i="17" s="1"/>
  <c r="Q295" i="17"/>
  <c r="Q384" i="17" s="1"/>
  <c r="H296" i="17"/>
  <c r="G295" i="17"/>
  <c r="W296" i="17"/>
  <c r="E296" i="17"/>
  <c r="U296" i="17"/>
  <c r="AH296" i="17"/>
  <c r="AF296" i="17"/>
  <c r="AL296" i="17"/>
  <c r="AG296" i="17"/>
  <c r="M296" i="17"/>
  <c r="AE296" i="17"/>
  <c r="K296" i="17"/>
  <c r="N296" i="17"/>
  <c r="L296" i="17"/>
  <c r="T296" i="17"/>
  <c r="I296" i="17"/>
  <c r="G296" i="17"/>
  <c r="Z296" i="17"/>
  <c r="AK296" i="17"/>
  <c r="S296" i="17"/>
  <c r="AI296" i="17"/>
  <c r="X296" i="17"/>
  <c r="V296" i="17"/>
  <c r="AD296" i="17"/>
  <c r="AJ296" i="17"/>
  <c r="Y296" i="17"/>
  <c r="F296" i="17"/>
  <c r="J296" i="17"/>
  <c r="R296" i="17"/>
  <c r="AJ384" i="17"/>
  <c r="AJ385" i="17" s="1"/>
  <c r="AJ386" i="17" s="1"/>
  <c r="AJ387" i="17" s="1"/>
  <c r="AJ388" i="17" s="1"/>
  <c r="AJ389" i="17" s="1"/>
  <c r="AJ390" i="17" s="1"/>
  <c r="AJ391" i="17" s="1"/>
  <c r="AJ392" i="17" s="1"/>
  <c r="AJ393" i="17" s="1"/>
  <c r="AJ394" i="17" s="1"/>
  <c r="AJ395" i="17" s="1"/>
  <c r="AJ396" i="17" s="1"/>
  <c r="AJ397" i="17" s="1"/>
  <c r="AK308" i="17"/>
  <c r="AG308" i="17"/>
  <c r="W308" i="17"/>
  <c r="S308" i="17"/>
  <c r="M308" i="17"/>
  <c r="I308" i="17"/>
  <c r="E308" i="17"/>
  <c r="AJ308" i="17"/>
  <c r="AF308" i="17"/>
  <c r="Z308" i="17"/>
  <c r="V308" i="17"/>
  <c r="R308" i="17"/>
  <c r="L308" i="17"/>
  <c r="H308" i="17"/>
  <c r="D308" i="17"/>
  <c r="D397" i="17" s="1"/>
  <c r="AI308" i="17"/>
  <c r="AE308" i="17"/>
  <c r="Y308" i="17"/>
  <c r="U308" i="17"/>
  <c r="Q308" i="17"/>
  <c r="K308" i="17"/>
  <c r="G308" i="17"/>
  <c r="AD308" i="17"/>
  <c r="J308" i="17"/>
  <c r="X308" i="17"/>
  <c r="F308" i="17"/>
  <c r="AL308" i="17"/>
  <c r="T308" i="17"/>
  <c r="AH308" i="17"/>
  <c r="N308" i="17"/>
  <c r="BF378" i="17"/>
  <c r="J379" i="17"/>
  <c r="AT378" i="17"/>
  <c r="BJ378" i="17"/>
  <c r="N379" i="17"/>
  <c r="AX378" i="17"/>
  <c r="AW378" i="17"/>
  <c r="M379" i="17"/>
  <c r="BI378" i="17"/>
  <c r="H379" i="17"/>
  <c r="AR378" i="17"/>
  <c r="BD378" i="17"/>
  <c r="AO378" i="17"/>
  <c r="E379" i="17"/>
  <c r="BA378" i="17"/>
  <c r="AB114" i="17"/>
  <c r="AK384" i="17"/>
  <c r="AK385" i="17" s="1"/>
  <c r="AK386" i="17" s="1"/>
  <c r="AK387" i="17" s="1"/>
  <c r="AK388" i="17" s="1"/>
  <c r="AK389" i="17" s="1"/>
  <c r="AK390" i="17" s="1"/>
  <c r="AK391" i="17" s="1"/>
  <c r="AK392" i="17" s="1"/>
  <c r="AK393" i="17" s="1"/>
  <c r="AK394" i="17" s="1"/>
  <c r="AK395" i="17" s="1"/>
  <c r="AK396" i="17" s="1"/>
  <c r="AK397" i="17" s="1"/>
  <c r="BB378" i="17"/>
  <c r="F379" i="17"/>
  <c r="AP378" i="17"/>
  <c r="AB101" i="17"/>
  <c r="BG378" i="17"/>
  <c r="K379" i="17"/>
  <c r="AU378" i="17"/>
  <c r="AS378" i="17"/>
  <c r="BE378" i="17"/>
  <c r="I379" i="17"/>
  <c r="BC378" i="17"/>
  <c r="G379" i="17"/>
  <c r="AQ378" i="17"/>
  <c r="T384" i="17"/>
  <c r="T385" i="17" s="1"/>
  <c r="T386" i="17" s="1"/>
  <c r="T387" i="17" s="1"/>
  <c r="T388" i="17" s="1"/>
  <c r="T389" i="17" s="1"/>
  <c r="T390" i="17" s="1"/>
  <c r="T391" i="17" s="1"/>
  <c r="T392" i="17" s="1"/>
  <c r="T393" i="17" s="1"/>
  <c r="T394" i="17" s="1"/>
  <c r="T395" i="17" s="1"/>
  <c r="T396" i="17" s="1"/>
  <c r="T397" i="17" s="1"/>
  <c r="L379" i="17"/>
  <c r="AV378" i="17"/>
  <c r="BH378" i="17"/>
  <c r="AC383" i="17"/>
  <c r="R396" i="13"/>
  <c r="AJ382" i="14"/>
  <c r="M14" i="9"/>
  <c r="AK14" i="9" s="1"/>
  <c r="AL396" i="13"/>
  <c r="AE382" i="14"/>
  <c r="Y396" i="13"/>
  <c r="AJ14" i="9"/>
  <c r="X14" i="9"/>
  <c r="H15" i="9"/>
  <c r="BE376" i="14"/>
  <c r="E15" i="9"/>
  <c r="BB376" i="14"/>
  <c r="F15" i="9"/>
  <c r="BC376" i="14"/>
  <c r="AC396" i="13"/>
  <c r="AE14" i="9"/>
  <c r="S14" i="9"/>
  <c r="Z396" i="13"/>
  <c r="AG14" i="9"/>
  <c r="U14" i="9"/>
  <c r="L15" i="9"/>
  <c r="BI376" i="14"/>
  <c r="I15" i="9"/>
  <c r="BF376" i="14"/>
  <c r="AH14" i="9"/>
  <c r="V14" i="9"/>
  <c r="J15" i="9"/>
  <c r="BG376" i="14"/>
  <c r="D15" i="9"/>
  <c r="BA376" i="14"/>
  <c r="G15" i="9"/>
  <c r="BD376" i="14"/>
  <c r="K15" i="9"/>
  <c r="BH376" i="14"/>
  <c r="AH382" i="14"/>
  <c r="AC14" i="9"/>
  <c r="Q14" i="9"/>
  <c r="U396" i="13"/>
  <c r="AD14" i="9"/>
  <c r="R14" i="9"/>
  <c r="AB14" i="9"/>
  <c r="P14" i="9"/>
  <c r="BJ376" i="14"/>
  <c r="Y14" i="9"/>
  <c r="AK396" i="13"/>
  <c r="AI14" i="9"/>
  <c r="W14" i="9"/>
  <c r="AK13" i="9"/>
  <c r="Y13" i="9"/>
  <c r="U382" i="14"/>
  <c r="AF14" i="9"/>
  <c r="T14" i="9"/>
  <c r="X382" i="14"/>
  <c r="Z382" i="14"/>
  <c r="T382" i="14"/>
  <c r="Y382" i="14"/>
  <c r="AC203" i="14"/>
  <c r="AC293" i="14" s="1"/>
  <c r="AC382" i="14" s="1"/>
  <c r="Q214" i="14"/>
  <c r="AC213" i="14"/>
  <c r="AC303" i="14" s="1"/>
  <c r="Q204" i="14"/>
  <c r="Q294" i="14" s="1"/>
  <c r="Q383" i="14" s="1"/>
  <c r="K215" i="14"/>
  <c r="G215" i="14"/>
  <c r="N215" i="14"/>
  <c r="J215" i="14"/>
  <c r="F215" i="14"/>
  <c r="M215" i="14"/>
  <c r="I215" i="14"/>
  <c r="E215" i="14"/>
  <c r="L215" i="14"/>
  <c r="H215" i="14"/>
  <c r="W215" i="14"/>
  <c r="X215" i="14"/>
  <c r="AG215" i="14"/>
  <c r="AH215" i="14"/>
  <c r="AL215" i="14"/>
  <c r="R215" i="14"/>
  <c r="AI215" i="14"/>
  <c r="V215" i="14"/>
  <c r="AJ215" i="14"/>
  <c r="U215" i="14"/>
  <c r="AD215" i="14"/>
  <c r="S215" i="14"/>
  <c r="AF215" i="14"/>
  <c r="AK215" i="14"/>
  <c r="AE215" i="14"/>
  <c r="Z215" i="14"/>
  <c r="T215" i="14"/>
  <c r="Y215" i="14"/>
  <c r="L205" i="14"/>
  <c r="H205" i="14"/>
  <c r="K205" i="14"/>
  <c r="G205" i="14"/>
  <c r="N205" i="14"/>
  <c r="J205" i="14"/>
  <c r="F205" i="14"/>
  <c r="M205" i="14"/>
  <c r="I205" i="14"/>
  <c r="E205" i="14"/>
  <c r="W205" i="14"/>
  <c r="X205" i="14"/>
  <c r="AG205" i="14"/>
  <c r="AH205" i="14"/>
  <c r="AL205" i="14"/>
  <c r="R205" i="14"/>
  <c r="AI205" i="14"/>
  <c r="V205" i="14"/>
  <c r="AJ205" i="14"/>
  <c r="U205" i="14"/>
  <c r="AD205" i="14"/>
  <c r="S205" i="14"/>
  <c r="AF205" i="14"/>
  <c r="AK205" i="14"/>
  <c r="AE205" i="14"/>
  <c r="Z205" i="14"/>
  <c r="T205" i="14"/>
  <c r="Y205" i="14"/>
  <c r="G377" i="14"/>
  <c r="AQ376" i="14"/>
  <c r="AW376" i="14"/>
  <c r="M377" i="14"/>
  <c r="I377" i="14"/>
  <c r="AS376" i="14"/>
  <c r="AV376" i="14"/>
  <c r="L377" i="14"/>
  <c r="AB110" i="14"/>
  <c r="AJ294" i="14"/>
  <c r="AJ383" i="14" s="1"/>
  <c r="AF294" i="14"/>
  <c r="AF383" i="14" s="1"/>
  <c r="Z294" i="14"/>
  <c r="V294" i="14"/>
  <c r="V383" i="14" s="1"/>
  <c r="R294" i="14"/>
  <c r="R383" i="14" s="1"/>
  <c r="L294" i="14"/>
  <c r="H294" i="14"/>
  <c r="D294" i="14"/>
  <c r="D383" i="14" s="1"/>
  <c r="AK294" i="14"/>
  <c r="AK383" i="14" s="1"/>
  <c r="AE294" i="14"/>
  <c r="X294" i="14"/>
  <c r="S294" i="14"/>
  <c r="S383" i="14" s="1"/>
  <c r="K294" i="14"/>
  <c r="F294" i="14"/>
  <c r="AI294" i="14"/>
  <c r="AI383" i="14" s="1"/>
  <c r="AD294" i="14"/>
  <c r="AD383" i="14" s="1"/>
  <c r="W294" i="14"/>
  <c r="W383" i="14" s="1"/>
  <c r="J294" i="14"/>
  <c r="E294" i="14"/>
  <c r="AL294" i="14"/>
  <c r="AL383" i="14" s="1"/>
  <c r="Y294" i="14"/>
  <c r="M294" i="14"/>
  <c r="AG294" i="14"/>
  <c r="AG383" i="14" s="1"/>
  <c r="N294" i="14"/>
  <c r="I294" i="14"/>
  <c r="U294" i="14"/>
  <c r="G294" i="14"/>
  <c r="AH294" i="14"/>
  <c r="T294" i="14"/>
  <c r="F377" i="14"/>
  <c r="AP376" i="14"/>
  <c r="J377" i="14"/>
  <c r="AT376" i="14"/>
  <c r="AB100" i="14"/>
  <c r="D215" i="14"/>
  <c r="P111" i="14"/>
  <c r="D112" i="14"/>
  <c r="D205" i="14"/>
  <c r="P101" i="14"/>
  <c r="K377" i="14"/>
  <c r="AU376" i="14"/>
  <c r="AO376" i="14"/>
  <c r="E377" i="14"/>
  <c r="AR376" i="14"/>
  <c r="H377" i="14"/>
  <c r="AI304" i="14"/>
  <c r="AE304" i="14"/>
  <c r="Y304" i="14"/>
  <c r="U304" i="14"/>
  <c r="Q304" i="14"/>
  <c r="K304" i="14"/>
  <c r="G304" i="14"/>
  <c r="AL304" i="14"/>
  <c r="AH304" i="14"/>
  <c r="AD304" i="14"/>
  <c r="X304" i="14"/>
  <c r="T304" i="14"/>
  <c r="N304" i="14"/>
  <c r="J304" i="14"/>
  <c r="F304" i="14"/>
  <c r="AK304" i="14"/>
  <c r="S304" i="14"/>
  <c r="I304" i="14"/>
  <c r="AJ304" i="14"/>
  <c r="Z304" i="14"/>
  <c r="R304" i="14"/>
  <c r="H304" i="14"/>
  <c r="V304" i="14"/>
  <c r="D304" i="14"/>
  <c r="D393" i="14" s="1"/>
  <c r="AG304" i="14"/>
  <c r="L304" i="14"/>
  <c r="AF304" i="14"/>
  <c r="E304" i="14"/>
  <c r="W304" i="14"/>
  <c r="M304" i="14"/>
  <c r="N377" i="14"/>
  <c r="AX376" i="14"/>
  <c r="BE393" i="13"/>
  <c r="AS392" i="13"/>
  <c r="AL308" i="13"/>
  <c r="AH308" i="13"/>
  <c r="AH397" i="13" s="1"/>
  <c r="AD308" i="13"/>
  <c r="AD397" i="13" s="1"/>
  <c r="X308" i="13"/>
  <c r="X397" i="13" s="1"/>
  <c r="T308" i="13"/>
  <c r="T397" i="13" s="1"/>
  <c r="N308" i="13"/>
  <c r="J308" i="13"/>
  <c r="F308" i="13"/>
  <c r="AK308" i="13"/>
  <c r="AG308" i="13"/>
  <c r="AG397" i="13" s="1"/>
  <c r="AC308" i="13"/>
  <c r="W308" i="13"/>
  <c r="W397" i="13" s="1"/>
  <c r="S308" i="13"/>
  <c r="S397" i="13" s="1"/>
  <c r="M308" i="13"/>
  <c r="I308" i="13"/>
  <c r="E308" i="13"/>
  <c r="AJ308" i="13"/>
  <c r="AJ397" i="13" s="1"/>
  <c r="Z308" i="13"/>
  <c r="R308" i="13"/>
  <c r="H308" i="13"/>
  <c r="AI308" i="13"/>
  <c r="AI397" i="13" s="1"/>
  <c r="Y308" i="13"/>
  <c r="Y397" i="13" s="1"/>
  <c r="Q308" i="13"/>
  <c r="Q397" i="13" s="1"/>
  <c r="G308" i="13"/>
  <c r="AF308" i="13"/>
  <c r="AF397" i="13" s="1"/>
  <c r="V308" i="13"/>
  <c r="V397" i="13" s="1"/>
  <c r="L308" i="13"/>
  <c r="D308" i="13"/>
  <c r="D397" i="13" s="1"/>
  <c r="C20" i="9" s="1"/>
  <c r="AE308" i="13"/>
  <c r="AE397" i="13" s="1"/>
  <c r="U308" i="13"/>
  <c r="K308" i="13"/>
  <c r="BJ392" i="13"/>
  <c r="AX391" i="13"/>
  <c r="BD393" i="13"/>
  <c r="AR392" i="13"/>
  <c r="BC393" i="13"/>
  <c r="AQ392" i="13"/>
  <c r="AP392" i="13"/>
  <c r="BB393" i="13"/>
  <c r="BG393" i="13"/>
  <c r="AU392" i="13"/>
  <c r="BI393" i="13"/>
  <c r="AW392" i="13"/>
  <c r="AT392" i="13"/>
  <c r="BF393" i="13"/>
  <c r="AL320" i="13"/>
  <c r="AH320" i="13"/>
  <c r="AD320" i="13"/>
  <c r="X320" i="13"/>
  <c r="T320" i="13"/>
  <c r="N320" i="13"/>
  <c r="J320" i="13"/>
  <c r="F320" i="13"/>
  <c r="AK320" i="13"/>
  <c r="AG320" i="13"/>
  <c r="AC320" i="13"/>
  <c r="W320" i="13"/>
  <c r="S320" i="13"/>
  <c r="M320" i="13"/>
  <c r="I320" i="13"/>
  <c r="E320" i="13"/>
  <c r="AF320" i="13"/>
  <c r="V320" i="13"/>
  <c r="L320" i="13"/>
  <c r="D320" i="13"/>
  <c r="D409" i="13" s="1"/>
  <c r="C32" i="9" s="1"/>
  <c r="AE320" i="13"/>
  <c r="U320" i="13"/>
  <c r="K320" i="13"/>
  <c r="AJ320" i="13"/>
  <c r="Z320" i="13"/>
  <c r="R320" i="13"/>
  <c r="H320" i="13"/>
  <c r="Q320" i="13"/>
  <c r="G320" i="13"/>
  <c r="AI320" i="13"/>
  <c r="Y320" i="13"/>
  <c r="BA393" i="13"/>
  <c r="AO392" i="13"/>
  <c r="D231" i="13"/>
  <c r="D128" i="13"/>
  <c r="BH393" i="13"/>
  <c r="AV392" i="13"/>
  <c r="D219" i="13"/>
  <c r="D116" i="13"/>
  <c r="AJ132" i="18"/>
  <c r="AH132" i="18"/>
  <c r="AK132" i="18"/>
  <c r="Y132" i="18"/>
  <c r="AD132" i="18"/>
  <c r="S132" i="18"/>
  <c r="AF132" i="18"/>
  <c r="V132" i="18"/>
  <c r="AG132" i="18"/>
  <c r="AE132" i="18"/>
  <c r="W132" i="18"/>
  <c r="X132" i="18"/>
  <c r="N132" i="18"/>
  <c r="AL132" i="18"/>
  <c r="Z132" i="18"/>
  <c r="AI132" i="18"/>
  <c r="U132" i="18"/>
  <c r="T132" i="18"/>
  <c r="R132" i="18"/>
  <c r="E132" i="18"/>
  <c r="H132" i="18"/>
  <c r="I132" i="18"/>
  <c r="M132" i="18"/>
  <c r="L132" i="18"/>
  <c r="F132" i="18"/>
  <c r="J132" i="18"/>
  <c r="G132" i="18"/>
  <c r="K132" i="18"/>
  <c r="AE116" i="17"/>
  <c r="V116" i="17"/>
  <c r="AL116" i="17"/>
  <c r="Y116" i="17"/>
  <c r="AF116" i="17"/>
  <c r="R116" i="17"/>
  <c r="AK116" i="17"/>
  <c r="AI116" i="17"/>
  <c r="X116" i="17"/>
  <c r="AD116" i="17"/>
  <c r="W116" i="17"/>
  <c r="T116" i="17"/>
  <c r="AG116" i="17"/>
  <c r="U116" i="17"/>
  <c r="S116" i="17"/>
  <c r="AH116" i="17"/>
  <c r="AJ116" i="17"/>
  <c r="Z116" i="17"/>
  <c r="E116" i="17"/>
  <c r="K116" i="17"/>
  <c r="M116" i="17"/>
  <c r="N116" i="17"/>
  <c r="L116" i="17"/>
  <c r="F116" i="17"/>
  <c r="J116" i="17"/>
  <c r="G116" i="17"/>
  <c r="I116" i="17"/>
  <c r="H116" i="17"/>
  <c r="AC101" i="17"/>
  <c r="AC114" i="17"/>
  <c r="Q115" i="17"/>
  <c r="Y128" i="13"/>
  <c r="F128" i="13"/>
  <c r="AH116" i="13"/>
  <c r="E116" i="13"/>
  <c r="T112" i="14"/>
  <c r="AI112" i="14"/>
  <c r="Z128" i="13"/>
  <c r="X116" i="13"/>
  <c r="N112" i="14"/>
  <c r="N128" i="13"/>
  <c r="R116" i="13"/>
  <c r="W116" i="13"/>
  <c r="AC110" i="14"/>
  <c r="V112" i="14"/>
  <c r="AJ116" i="13"/>
  <c r="AC100" i="14"/>
  <c r="AD128" i="13"/>
  <c r="AG116" i="13"/>
  <c r="T116" i="13"/>
  <c r="AE112" i="14"/>
  <c r="AH112" i="14"/>
  <c r="AF116" i="13"/>
  <c r="AI128" i="13"/>
  <c r="M128" i="13"/>
  <c r="X112" i="14"/>
  <c r="AF128" i="13"/>
  <c r="M112" i="14"/>
  <c r="J128" i="13"/>
  <c r="I116" i="13"/>
  <c r="AG112" i="14"/>
  <c r="AE128" i="13"/>
  <c r="G128" i="13"/>
  <c r="M116" i="13"/>
  <c r="I112" i="14"/>
  <c r="AL112" i="14"/>
  <c r="Y116" i="13"/>
  <c r="AK112" i="14"/>
  <c r="AJ128" i="13"/>
  <c r="G112" i="14"/>
  <c r="L128" i="13"/>
  <c r="S112" i="14"/>
  <c r="X128" i="13"/>
  <c r="AK128" i="13"/>
  <c r="AD116" i="13"/>
  <c r="F112" i="14"/>
  <c r="AD112" i="14"/>
  <c r="AH128" i="13"/>
  <c r="H128" i="13"/>
  <c r="AI116" i="13"/>
  <c r="J116" i="13"/>
  <c r="W112" i="14"/>
  <c r="H112" i="14"/>
  <c r="K128" i="13"/>
  <c r="Q111" i="14"/>
  <c r="R128" i="13"/>
  <c r="W128" i="13"/>
  <c r="S116" i="13"/>
  <c r="K116" i="13"/>
  <c r="U112" i="14"/>
  <c r="J112" i="14"/>
  <c r="AL116" i="13"/>
  <c r="AG128" i="13"/>
  <c r="T128" i="13"/>
  <c r="AE116" i="13"/>
  <c r="H116" i="13"/>
  <c r="R112" i="14"/>
  <c r="Q101" i="14"/>
  <c r="L116" i="13"/>
  <c r="U116" i="13"/>
  <c r="Z112" i="14"/>
  <c r="I128" i="13"/>
  <c r="S128" i="13"/>
  <c r="V116" i="13"/>
  <c r="AF112" i="14"/>
  <c r="F116" i="13"/>
  <c r="AK116" i="13"/>
  <c r="AJ112" i="14"/>
  <c r="U128" i="13"/>
  <c r="G116" i="13"/>
  <c r="E112" i="14"/>
  <c r="Z116" i="13"/>
  <c r="V128" i="13"/>
  <c r="N116" i="13"/>
  <c r="L112" i="14"/>
  <c r="Y112" i="14"/>
  <c r="E128" i="13"/>
  <c r="K112" i="14"/>
  <c r="AL128" i="13"/>
  <c r="AH491" i="18" l="1"/>
  <c r="BF490" i="18"/>
  <c r="V497" i="18"/>
  <c r="AT496" i="18"/>
  <c r="E497" i="18"/>
  <c r="BA496" i="18"/>
  <c r="AO496" i="18"/>
  <c r="AQ496" i="18"/>
  <c r="BC496" i="18"/>
  <c r="AP495" i="18"/>
  <c r="BB495" i="18"/>
  <c r="AV494" i="18"/>
  <c r="BH494" i="18"/>
  <c r="BG498" i="18"/>
  <c r="AU498" i="18"/>
  <c r="BI495" i="18"/>
  <c r="AW495" i="18"/>
  <c r="BJ494" i="18"/>
  <c r="AX494" i="18"/>
  <c r="AS522" i="18"/>
  <c r="BE522" i="18"/>
  <c r="AR493" i="18"/>
  <c r="BD493" i="18"/>
  <c r="AL325" i="18"/>
  <c r="AL414" i="18" s="1"/>
  <c r="AH325" i="18"/>
  <c r="AH414" i="18" s="1"/>
  <c r="AD325" i="18"/>
  <c r="AD414" i="18" s="1"/>
  <c r="X325" i="18"/>
  <c r="X414" i="18" s="1"/>
  <c r="T325" i="18"/>
  <c r="T414" i="18" s="1"/>
  <c r="N325" i="18"/>
  <c r="N414" i="18" s="1"/>
  <c r="J325" i="18"/>
  <c r="J414" i="18" s="1"/>
  <c r="F325" i="18"/>
  <c r="F414" i="18" s="1"/>
  <c r="AI325" i="18"/>
  <c r="AI414" i="18" s="1"/>
  <c r="AC325" i="18"/>
  <c r="AC414" i="18" s="1"/>
  <c r="V325" i="18"/>
  <c r="V414" i="18" s="1"/>
  <c r="Q325" i="18"/>
  <c r="Q414" i="18" s="1"/>
  <c r="I325" i="18"/>
  <c r="I414" i="18" s="1"/>
  <c r="D325" i="18"/>
  <c r="D414" i="18" s="1"/>
  <c r="AG325" i="18"/>
  <c r="AG414" i="18" s="1"/>
  <c r="Z325" i="18"/>
  <c r="Z414" i="18" s="1"/>
  <c r="U325" i="18"/>
  <c r="U414" i="18" s="1"/>
  <c r="M325" i="18"/>
  <c r="M414" i="18" s="1"/>
  <c r="H325" i="18"/>
  <c r="H414" i="18" s="1"/>
  <c r="AF325" i="18"/>
  <c r="AF414" i="18" s="1"/>
  <c r="S325" i="18"/>
  <c r="S414" i="18" s="1"/>
  <c r="G325" i="18"/>
  <c r="G414" i="18" s="1"/>
  <c r="AE325" i="18"/>
  <c r="AE414" i="18" s="1"/>
  <c r="R325" i="18"/>
  <c r="R414" i="18" s="1"/>
  <c r="E325" i="18"/>
  <c r="E414" i="18" s="1"/>
  <c r="AK325" i="18"/>
  <c r="AK414" i="18" s="1"/>
  <c r="Y325" i="18"/>
  <c r="Y414" i="18" s="1"/>
  <c r="L325" i="18"/>
  <c r="L414" i="18" s="1"/>
  <c r="K325" i="18"/>
  <c r="K414" i="18" s="1"/>
  <c r="W325" i="18"/>
  <c r="W414" i="18" s="1"/>
  <c r="AJ325" i="18"/>
  <c r="AJ414" i="18" s="1"/>
  <c r="BC395" i="18"/>
  <c r="AQ395" i="18"/>
  <c r="BA395" i="18"/>
  <c r="AO395" i="18"/>
  <c r="BG395" i="18"/>
  <c r="AU395" i="18"/>
  <c r="BI395" i="18"/>
  <c r="AW395" i="18"/>
  <c r="AT395" i="18"/>
  <c r="BF395" i="18"/>
  <c r="BE395" i="18"/>
  <c r="AS395" i="18"/>
  <c r="AX395" i="18"/>
  <c r="BJ395" i="18"/>
  <c r="D236" i="18"/>
  <c r="D133" i="18"/>
  <c r="BD395" i="18"/>
  <c r="AR395" i="18"/>
  <c r="AP395" i="18"/>
  <c r="BB395" i="18"/>
  <c r="BH395" i="18"/>
  <c r="AV395" i="18"/>
  <c r="Q219" i="17"/>
  <c r="AC218" i="17"/>
  <c r="AC308" i="17" s="1"/>
  <c r="AC205" i="17"/>
  <c r="H220" i="17"/>
  <c r="I220" i="17"/>
  <c r="G220" i="17"/>
  <c r="J220" i="17"/>
  <c r="F220" i="17"/>
  <c r="L220" i="17"/>
  <c r="N220" i="17"/>
  <c r="M220" i="17"/>
  <c r="K220" i="17"/>
  <c r="E220" i="17"/>
  <c r="Z220" i="17"/>
  <c r="AJ220" i="17"/>
  <c r="AH220" i="17"/>
  <c r="S220" i="17"/>
  <c r="U220" i="17"/>
  <c r="AG220" i="17"/>
  <c r="T220" i="17"/>
  <c r="W220" i="17"/>
  <c r="AD220" i="17"/>
  <c r="X220" i="17"/>
  <c r="AI220" i="17"/>
  <c r="AK220" i="17"/>
  <c r="R220" i="17"/>
  <c r="AF220" i="17"/>
  <c r="Y220" i="17"/>
  <c r="AL220" i="17"/>
  <c r="V220" i="17"/>
  <c r="AE220" i="17"/>
  <c r="AI398" i="17"/>
  <c r="AF398" i="17"/>
  <c r="AG398" i="17"/>
  <c r="Q385" i="17"/>
  <c r="Q386" i="17" s="1"/>
  <c r="Q387" i="17" s="1"/>
  <c r="Q388" i="17" s="1"/>
  <c r="Q389" i="17" s="1"/>
  <c r="Q390" i="17" s="1"/>
  <c r="Q391" i="17" s="1"/>
  <c r="Q392" i="17" s="1"/>
  <c r="Q393" i="17" s="1"/>
  <c r="Q394" i="17" s="1"/>
  <c r="Q395" i="17" s="1"/>
  <c r="Q396" i="17" s="1"/>
  <c r="Q397" i="17" s="1"/>
  <c r="X398" i="17"/>
  <c r="BH379" i="17"/>
  <c r="L380" i="17"/>
  <c r="AV379" i="17"/>
  <c r="M380" i="17"/>
  <c r="AW379" i="17"/>
  <c r="BI379" i="17"/>
  <c r="AB115" i="17"/>
  <c r="I380" i="17"/>
  <c r="AS379" i="17"/>
  <c r="BE379" i="17"/>
  <c r="BG379" i="17"/>
  <c r="K380" i="17"/>
  <c r="AU379" i="17"/>
  <c r="AP379" i="17"/>
  <c r="BB379" i="17"/>
  <c r="F380" i="17"/>
  <c r="AL309" i="17"/>
  <c r="AL398" i="17" s="1"/>
  <c r="AH309" i="17"/>
  <c r="AH398" i="17" s="1"/>
  <c r="AD309" i="17"/>
  <c r="AD398" i="17" s="1"/>
  <c r="X309" i="17"/>
  <c r="T309" i="17"/>
  <c r="T398" i="17" s="1"/>
  <c r="N309" i="17"/>
  <c r="J309" i="17"/>
  <c r="F309" i="17"/>
  <c r="AK309" i="17"/>
  <c r="AK398" i="17" s="1"/>
  <c r="AG309" i="17"/>
  <c r="W309" i="17"/>
  <c r="W398" i="17" s="1"/>
  <c r="S309" i="17"/>
  <c r="S398" i="17" s="1"/>
  <c r="M309" i="17"/>
  <c r="I309" i="17"/>
  <c r="E309" i="17"/>
  <c r="AJ309" i="17"/>
  <c r="AJ398" i="17" s="1"/>
  <c r="AF309" i="17"/>
  <c r="Z309" i="17"/>
  <c r="V309" i="17"/>
  <c r="V398" i="17" s="1"/>
  <c r="R309" i="17"/>
  <c r="L309" i="17"/>
  <c r="H309" i="17"/>
  <c r="D309" i="17"/>
  <c r="D398" i="17" s="1"/>
  <c r="AE309" i="17"/>
  <c r="AE398" i="17" s="1"/>
  <c r="K309" i="17"/>
  <c r="Y309" i="17"/>
  <c r="Y398" i="17" s="1"/>
  <c r="G309" i="17"/>
  <c r="U309" i="17"/>
  <c r="U398" i="17" s="1"/>
  <c r="AI309" i="17"/>
  <c r="Q309" i="17"/>
  <c r="AX379" i="17"/>
  <c r="BJ379" i="17"/>
  <c r="N380" i="17"/>
  <c r="Z398" i="17"/>
  <c r="E380" i="17"/>
  <c r="AO379" i="17"/>
  <c r="BA379" i="17"/>
  <c r="BD379" i="17"/>
  <c r="H380" i="17"/>
  <c r="AR379" i="17"/>
  <c r="R385" i="17"/>
  <c r="R386" i="17" s="1"/>
  <c r="R387" i="17" s="1"/>
  <c r="R388" i="17" s="1"/>
  <c r="R389" i="17" s="1"/>
  <c r="R390" i="17" s="1"/>
  <c r="R391" i="17" s="1"/>
  <c r="R392" i="17" s="1"/>
  <c r="R393" i="17" s="1"/>
  <c r="R394" i="17" s="1"/>
  <c r="R395" i="17" s="1"/>
  <c r="R396" i="17" s="1"/>
  <c r="R397" i="17" s="1"/>
  <c r="BC379" i="17"/>
  <c r="G380" i="17"/>
  <c r="AQ379" i="17"/>
  <c r="AT379" i="17"/>
  <c r="J380" i="17"/>
  <c r="BF379" i="17"/>
  <c r="D220" i="17"/>
  <c r="D117" i="17"/>
  <c r="P116" i="17"/>
  <c r="AE383" i="14"/>
  <c r="R397" i="13"/>
  <c r="AL397" i="13"/>
  <c r="AB15" i="9"/>
  <c r="P15" i="9"/>
  <c r="G16" i="9"/>
  <c r="BD377" i="14"/>
  <c r="U383" i="14"/>
  <c r="AG15" i="9"/>
  <c r="U15" i="9"/>
  <c r="AC397" i="13"/>
  <c r="AC15" i="9"/>
  <c r="Q15" i="9"/>
  <c r="E16" i="9"/>
  <c r="BB377" i="14"/>
  <c r="AI15" i="9"/>
  <c r="W15" i="9"/>
  <c r="BJ377" i="14"/>
  <c r="J16" i="9"/>
  <c r="BG377" i="14"/>
  <c r="I16" i="9"/>
  <c r="BF377" i="14"/>
  <c r="H16" i="9"/>
  <c r="BE377" i="14"/>
  <c r="F16" i="9"/>
  <c r="BC377" i="14"/>
  <c r="AK397" i="13"/>
  <c r="M15" i="9"/>
  <c r="AH383" i="14"/>
  <c r="AE15" i="9"/>
  <c r="S15" i="9"/>
  <c r="AH15" i="9"/>
  <c r="V15" i="9"/>
  <c r="Z397" i="13"/>
  <c r="D16" i="9"/>
  <c r="BA377" i="14"/>
  <c r="K16" i="9"/>
  <c r="BH377" i="14"/>
  <c r="L16" i="9"/>
  <c r="BI377" i="14"/>
  <c r="U397" i="13"/>
  <c r="AJ15" i="9"/>
  <c r="X15" i="9"/>
  <c r="AD15" i="9"/>
  <c r="R15" i="9"/>
  <c r="AF15" i="9"/>
  <c r="T15" i="9"/>
  <c r="Z383" i="14"/>
  <c r="Y383" i="14"/>
  <c r="T383" i="14"/>
  <c r="X383" i="14"/>
  <c r="Q215" i="14"/>
  <c r="Q205" i="14"/>
  <c r="Q295" i="14" s="1"/>
  <c r="Q384" i="14" s="1"/>
  <c r="AC204" i="14"/>
  <c r="AC294" i="14" s="1"/>
  <c r="AC383" i="14" s="1"/>
  <c r="AC214" i="14"/>
  <c r="N216" i="14"/>
  <c r="J216" i="14"/>
  <c r="F216" i="14"/>
  <c r="M216" i="14"/>
  <c r="I216" i="14"/>
  <c r="E216" i="14"/>
  <c r="L216" i="14"/>
  <c r="H216" i="14"/>
  <c r="K216" i="14"/>
  <c r="G216" i="14"/>
  <c r="W216" i="14"/>
  <c r="X216" i="14"/>
  <c r="AG216" i="14"/>
  <c r="AH216" i="14"/>
  <c r="AL216" i="14"/>
  <c r="R216" i="14"/>
  <c r="AI216" i="14"/>
  <c r="V216" i="14"/>
  <c r="AJ216" i="14"/>
  <c r="U216" i="14"/>
  <c r="AD216" i="14"/>
  <c r="S216" i="14"/>
  <c r="AF216" i="14"/>
  <c r="AK216" i="14"/>
  <c r="AE216" i="14"/>
  <c r="Z216" i="14"/>
  <c r="T216" i="14"/>
  <c r="Y216" i="14"/>
  <c r="H378" i="14"/>
  <c r="AR377" i="14"/>
  <c r="AS377" i="14"/>
  <c r="I378" i="14"/>
  <c r="K378" i="14"/>
  <c r="AU377" i="14"/>
  <c r="AB111" i="14"/>
  <c r="N378" i="14"/>
  <c r="AX377" i="14"/>
  <c r="AO377" i="14"/>
  <c r="E378" i="14"/>
  <c r="AB101" i="14"/>
  <c r="AJ305" i="14"/>
  <c r="AF305" i="14"/>
  <c r="Z305" i="14"/>
  <c r="V305" i="14"/>
  <c r="R305" i="14"/>
  <c r="L305" i="14"/>
  <c r="H305" i="14"/>
  <c r="D305" i="14"/>
  <c r="D394" i="14" s="1"/>
  <c r="AI305" i="14"/>
  <c r="AE305" i="14"/>
  <c r="Y305" i="14"/>
  <c r="U305" i="14"/>
  <c r="Q305" i="14"/>
  <c r="K305" i="14"/>
  <c r="G305" i="14"/>
  <c r="AL305" i="14"/>
  <c r="AD305" i="14"/>
  <c r="T305" i="14"/>
  <c r="J305" i="14"/>
  <c r="AK305" i="14"/>
  <c r="S305" i="14"/>
  <c r="I305" i="14"/>
  <c r="W305" i="14"/>
  <c r="E305" i="14"/>
  <c r="X305" i="14"/>
  <c r="N305" i="14"/>
  <c r="AH305" i="14"/>
  <c r="M305" i="14"/>
  <c r="AG305" i="14"/>
  <c r="F305" i="14"/>
  <c r="F378" i="14"/>
  <c r="AP377" i="14"/>
  <c r="D216" i="14"/>
  <c r="D113" i="14"/>
  <c r="P112" i="14"/>
  <c r="AT377" i="14"/>
  <c r="J378" i="14"/>
  <c r="AW377" i="14"/>
  <c r="M378" i="14"/>
  <c r="G378" i="14"/>
  <c r="AQ377" i="14"/>
  <c r="AK295" i="14"/>
  <c r="AK384" i="14" s="1"/>
  <c r="AG295" i="14"/>
  <c r="AG384" i="14" s="1"/>
  <c r="W295" i="14"/>
  <c r="W384" i="14" s="1"/>
  <c r="S295" i="14"/>
  <c r="S384" i="14" s="1"/>
  <c r="M295" i="14"/>
  <c r="I295" i="14"/>
  <c r="E295" i="14"/>
  <c r="AL295" i="14"/>
  <c r="AL384" i="14" s="1"/>
  <c r="AF295" i="14"/>
  <c r="AF384" i="14" s="1"/>
  <c r="Y295" i="14"/>
  <c r="T295" i="14"/>
  <c r="L295" i="14"/>
  <c r="G295" i="14"/>
  <c r="AJ295" i="14"/>
  <c r="AJ384" i="14" s="1"/>
  <c r="AE295" i="14"/>
  <c r="AE384" i="14" s="1"/>
  <c r="X295" i="14"/>
  <c r="R295" i="14"/>
  <c r="R384" i="14" s="1"/>
  <c r="K295" i="14"/>
  <c r="F295" i="14"/>
  <c r="Z295" i="14"/>
  <c r="N295" i="14"/>
  <c r="AD295" i="14"/>
  <c r="AD384" i="14" s="1"/>
  <c r="J295" i="14"/>
  <c r="V295" i="14"/>
  <c r="V384" i="14" s="1"/>
  <c r="H295" i="14"/>
  <c r="AI295" i="14"/>
  <c r="AI384" i="14" s="1"/>
  <c r="U295" i="14"/>
  <c r="D295" i="14"/>
  <c r="D384" i="14" s="1"/>
  <c r="AH295" i="14"/>
  <c r="AG296" i="14"/>
  <c r="K296" i="14"/>
  <c r="AE296" i="14"/>
  <c r="AD296" i="14"/>
  <c r="J296" i="14"/>
  <c r="U296" i="14"/>
  <c r="Z296" i="14"/>
  <c r="AF296" i="14"/>
  <c r="V296" i="14"/>
  <c r="W296" i="14"/>
  <c r="AL296" i="14"/>
  <c r="AK296" i="14"/>
  <c r="L296" i="14"/>
  <c r="AI296" i="14"/>
  <c r="AH296" i="14"/>
  <c r="N296" i="14"/>
  <c r="AJ296" i="14"/>
  <c r="E296" i="14"/>
  <c r="Y296" i="14"/>
  <c r="X296" i="14"/>
  <c r="F296" i="14"/>
  <c r="M296" i="14"/>
  <c r="S296" i="14"/>
  <c r="T296" i="14"/>
  <c r="H296" i="14"/>
  <c r="R296" i="14"/>
  <c r="G296" i="14"/>
  <c r="I296" i="14"/>
  <c r="L378" i="14"/>
  <c r="AV377" i="14"/>
  <c r="BE394" i="13"/>
  <c r="AS393" i="13"/>
  <c r="AU393" i="13"/>
  <c r="BG394" i="13"/>
  <c r="D220" i="13"/>
  <c r="D117" i="13"/>
  <c r="D232" i="13"/>
  <c r="D129" i="13"/>
  <c r="BA394" i="13"/>
  <c r="AO393" i="13"/>
  <c r="BF394" i="13"/>
  <c r="AT393" i="13"/>
  <c r="BB394" i="13"/>
  <c r="AP393" i="13"/>
  <c r="BD394" i="13"/>
  <c r="AR393" i="13"/>
  <c r="AX392" i="13"/>
  <c r="BJ393" i="13"/>
  <c r="AQ393" i="13"/>
  <c r="BC394" i="13"/>
  <c r="BH394" i="13"/>
  <c r="AV393" i="13"/>
  <c r="AI309" i="13"/>
  <c r="AI398" i="13" s="1"/>
  <c r="AE309" i="13"/>
  <c r="AE398" i="13" s="1"/>
  <c r="Y309" i="13"/>
  <c r="Y398" i="13" s="1"/>
  <c r="U309" i="13"/>
  <c r="Q309" i="13"/>
  <c r="Q398" i="13" s="1"/>
  <c r="K309" i="13"/>
  <c r="G309" i="13"/>
  <c r="AL309" i="13"/>
  <c r="AL398" i="13" s="1"/>
  <c r="AH309" i="13"/>
  <c r="AH398" i="13" s="1"/>
  <c r="AD309" i="13"/>
  <c r="AD398" i="13" s="1"/>
  <c r="X309" i="13"/>
  <c r="X398" i="13" s="1"/>
  <c r="T309" i="13"/>
  <c r="T398" i="13" s="1"/>
  <c r="N309" i="13"/>
  <c r="J309" i="13"/>
  <c r="F309" i="13"/>
  <c r="AK309" i="13"/>
  <c r="AC309" i="13"/>
  <c r="S309" i="13"/>
  <c r="S398" i="13" s="1"/>
  <c r="I309" i="13"/>
  <c r="AJ309" i="13"/>
  <c r="AJ398" i="13" s="1"/>
  <c r="Z309" i="13"/>
  <c r="R309" i="13"/>
  <c r="R398" i="13" s="1"/>
  <c r="H309" i="13"/>
  <c r="AG309" i="13"/>
  <c r="AG398" i="13" s="1"/>
  <c r="W309" i="13"/>
  <c r="W398" i="13" s="1"/>
  <c r="M309" i="13"/>
  <c r="E309" i="13"/>
  <c r="D309" i="13"/>
  <c r="D398" i="13" s="1"/>
  <c r="C21" i="9" s="1"/>
  <c r="AF309" i="13"/>
  <c r="AF398" i="13" s="1"/>
  <c r="V309" i="13"/>
  <c r="V398" i="13" s="1"/>
  <c r="L309" i="13"/>
  <c r="AI321" i="13"/>
  <c r="AE321" i="13"/>
  <c r="Y321" i="13"/>
  <c r="U321" i="13"/>
  <c r="Q321" i="13"/>
  <c r="K321" i="13"/>
  <c r="G321" i="13"/>
  <c r="AL321" i="13"/>
  <c r="AH321" i="13"/>
  <c r="AD321" i="13"/>
  <c r="X321" i="13"/>
  <c r="T321" i="13"/>
  <c r="N321" i="13"/>
  <c r="J321" i="13"/>
  <c r="F321" i="13"/>
  <c r="AG321" i="13"/>
  <c r="W321" i="13"/>
  <c r="M321" i="13"/>
  <c r="E321" i="13"/>
  <c r="AF321" i="13"/>
  <c r="V321" i="13"/>
  <c r="L321" i="13"/>
  <c r="D321" i="13"/>
  <c r="D410" i="13" s="1"/>
  <c r="C33" i="9" s="1"/>
  <c r="AK321" i="13"/>
  <c r="AC321" i="13"/>
  <c r="S321" i="13"/>
  <c r="I321" i="13"/>
  <c r="R321" i="13"/>
  <c r="H321" i="13"/>
  <c r="AJ321" i="13"/>
  <c r="Z321" i="13"/>
  <c r="BI394" i="13"/>
  <c r="AW393" i="13"/>
  <c r="AJ133" i="18"/>
  <c r="AH133" i="18"/>
  <c r="AK133" i="18"/>
  <c r="Y133" i="18"/>
  <c r="AD133" i="18"/>
  <c r="S133" i="18"/>
  <c r="AF133" i="18"/>
  <c r="V133" i="18"/>
  <c r="AG133" i="18"/>
  <c r="AE133" i="18"/>
  <c r="W133" i="18"/>
  <c r="X133" i="18"/>
  <c r="N133" i="18"/>
  <c r="Z133" i="18"/>
  <c r="AL133" i="18"/>
  <c r="AI133" i="18"/>
  <c r="U133" i="18"/>
  <c r="T133" i="18"/>
  <c r="R133" i="18"/>
  <c r="L133" i="18"/>
  <c r="G133" i="18"/>
  <c r="H133" i="18"/>
  <c r="K133" i="18"/>
  <c r="E133" i="18"/>
  <c r="I133" i="18"/>
  <c r="M133" i="18"/>
  <c r="F133" i="18"/>
  <c r="J133" i="18"/>
  <c r="Q116" i="17"/>
  <c r="AE117" i="17"/>
  <c r="V117" i="17"/>
  <c r="AL117" i="17"/>
  <c r="Y117" i="17"/>
  <c r="AF117" i="17"/>
  <c r="R117" i="17"/>
  <c r="AK117" i="17"/>
  <c r="AI117" i="17"/>
  <c r="X117" i="17"/>
  <c r="AD117" i="17"/>
  <c r="W117" i="17"/>
  <c r="T117" i="17"/>
  <c r="AG117" i="17"/>
  <c r="U117" i="17"/>
  <c r="S117" i="17"/>
  <c r="AH117" i="17"/>
  <c r="AJ117" i="17"/>
  <c r="Z117" i="17"/>
  <c r="E117" i="17"/>
  <c r="K117" i="17"/>
  <c r="M117" i="17"/>
  <c r="N117" i="17"/>
  <c r="L117" i="17"/>
  <c r="F117" i="17"/>
  <c r="J117" i="17"/>
  <c r="G117" i="17"/>
  <c r="I117" i="17"/>
  <c r="H117" i="17"/>
  <c r="AC115" i="17"/>
  <c r="AE129" i="13"/>
  <c r="M129" i="13"/>
  <c r="AK117" i="13"/>
  <c r="E117" i="13"/>
  <c r="X113" i="14"/>
  <c r="J113" i="14"/>
  <c r="L129" i="13"/>
  <c r="H113" i="14"/>
  <c r="S129" i="13"/>
  <c r="N117" i="13"/>
  <c r="AF129" i="13"/>
  <c r="X129" i="13"/>
  <c r="AJ117" i="13"/>
  <c r="K117" i="13"/>
  <c r="AK113" i="14"/>
  <c r="M113" i="14"/>
  <c r="Y117" i="13"/>
  <c r="U113" i="14"/>
  <c r="G129" i="13"/>
  <c r="R113" i="14"/>
  <c r="AL113" i="14"/>
  <c r="T113" i="14"/>
  <c r="AI129" i="13"/>
  <c r="Z113" i="14"/>
  <c r="V117" i="13"/>
  <c r="R117" i="13"/>
  <c r="AD113" i="14"/>
  <c r="AG117" i="13"/>
  <c r="F113" i="14"/>
  <c r="Y129" i="13"/>
  <c r="K113" i="14"/>
  <c r="AI113" i="14"/>
  <c r="H129" i="13"/>
  <c r="AC111" i="14"/>
  <c r="U129" i="13"/>
  <c r="V129" i="13"/>
  <c r="AH129" i="13"/>
  <c r="T129" i="13"/>
  <c r="G117" i="13"/>
  <c r="V113" i="14"/>
  <c r="M117" i="13"/>
  <c r="S117" i="13"/>
  <c r="AL129" i="13"/>
  <c r="X117" i="13"/>
  <c r="E113" i="14"/>
  <c r="AG113" i="14"/>
  <c r="AC101" i="14"/>
  <c r="Q112" i="14"/>
  <c r="AK129" i="13"/>
  <c r="K129" i="13"/>
  <c r="AD117" i="13"/>
  <c r="I113" i="14"/>
  <c r="AF113" i="14"/>
  <c r="AH113" i="14"/>
  <c r="AH117" i="13"/>
  <c r="L113" i="14"/>
  <c r="N129" i="13"/>
  <c r="L117" i="13"/>
  <c r="AJ129" i="13"/>
  <c r="F129" i="13"/>
  <c r="Z117" i="13"/>
  <c r="I117" i="13"/>
  <c r="N113" i="14"/>
  <c r="U117" i="13"/>
  <c r="S113" i="14"/>
  <c r="AD129" i="13"/>
  <c r="T117" i="13"/>
  <c r="G113" i="14"/>
  <c r="F117" i="13"/>
  <c r="I129" i="13"/>
  <c r="Z129" i="13"/>
  <c r="AL117" i="13"/>
  <c r="AJ113" i="14"/>
  <c r="H117" i="13"/>
  <c r="W117" i="13"/>
  <c r="J117" i="13"/>
  <c r="AG129" i="13"/>
  <c r="AE117" i="13"/>
  <c r="Y113" i="14"/>
  <c r="E129" i="13"/>
  <c r="R129" i="13"/>
  <c r="W113" i="14"/>
  <c r="AF117" i="13"/>
  <c r="AE113" i="14"/>
  <c r="J129" i="13"/>
  <c r="W129" i="13"/>
  <c r="AI117" i="13"/>
  <c r="AH492" i="18" l="1"/>
  <c r="BF491" i="18"/>
  <c r="V498" i="18"/>
  <c r="AT497" i="18"/>
  <c r="E498" i="18"/>
  <c r="AO497" i="18"/>
  <c r="BA497" i="18"/>
  <c r="BJ495" i="18"/>
  <c r="AX495" i="18"/>
  <c r="BB496" i="18"/>
  <c r="AP496" i="18"/>
  <c r="AS523" i="18"/>
  <c r="BE523" i="18"/>
  <c r="AV495" i="18"/>
  <c r="BH495" i="18"/>
  <c r="BI496" i="18"/>
  <c r="AW496" i="18"/>
  <c r="AR494" i="18"/>
  <c r="BD494" i="18"/>
  <c r="AU499" i="18"/>
  <c r="BG499" i="18"/>
  <c r="BC497" i="18"/>
  <c r="AQ497" i="18"/>
  <c r="BH396" i="18"/>
  <c r="AV396" i="18"/>
  <c r="BE396" i="18"/>
  <c r="AS396" i="18"/>
  <c r="AU396" i="18"/>
  <c r="BG396" i="18"/>
  <c r="BA396" i="18"/>
  <c r="AO396" i="18"/>
  <c r="AP396" i="18"/>
  <c r="BB396" i="18"/>
  <c r="AI326" i="18"/>
  <c r="AI415" i="18" s="1"/>
  <c r="AE326" i="18"/>
  <c r="AE415" i="18" s="1"/>
  <c r="Y326" i="18"/>
  <c r="Y415" i="18" s="1"/>
  <c r="U326" i="18"/>
  <c r="U415" i="18" s="1"/>
  <c r="Q326" i="18"/>
  <c r="Q415" i="18" s="1"/>
  <c r="K326" i="18"/>
  <c r="K415" i="18" s="1"/>
  <c r="G326" i="18"/>
  <c r="G415" i="18" s="1"/>
  <c r="AJ326" i="18"/>
  <c r="AJ415" i="18" s="1"/>
  <c r="AD326" i="18"/>
  <c r="AD415" i="18" s="1"/>
  <c r="W326" i="18"/>
  <c r="W415" i="18" s="1"/>
  <c r="R326" i="18"/>
  <c r="R415" i="18" s="1"/>
  <c r="J326" i="18"/>
  <c r="J415" i="18" s="1"/>
  <c r="E326" i="18"/>
  <c r="E415" i="18" s="1"/>
  <c r="AH326" i="18"/>
  <c r="AH415" i="18" s="1"/>
  <c r="AC326" i="18"/>
  <c r="AC415" i="18" s="1"/>
  <c r="V326" i="18"/>
  <c r="V415" i="18" s="1"/>
  <c r="N326" i="18"/>
  <c r="N415" i="18" s="1"/>
  <c r="I326" i="18"/>
  <c r="I415" i="18" s="1"/>
  <c r="D326" i="18"/>
  <c r="D415" i="18" s="1"/>
  <c r="AG326" i="18"/>
  <c r="AG415" i="18" s="1"/>
  <c r="T326" i="18"/>
  <c r="T415" i="18" s="1"/>
  <c r="H326" i="18"/>
  <c r="H415" i="18" s="1"/>
  <c r="AF326" i="18"/>
  <c r="AF415" i="18" s="1"/>
  <c r="S326" i="18"/>
  <c r="S415" i="18" s="1"/>
  <c r="F326" i="18"/>
  <c r="F415" i="18" s="1"/>
  <c r="AL326" i="18"/>
  <c r="AL415" i="18" s="1"/>
  <c r="Z326" i="18"/>
  <c r="Z415" i="18" s="1"/>
  <c r="M326" i="18"/>
  <c r="M415" i="18" s="1"/>
  <c r="X326" i="18"/>
  <c r="X415" i="18" s="1"/>
  <c r="L326" i="18"/>
  <c r="L415" i="18" s="1"/>
  <c r="AK326" i="18"/>
  <c r="AK415" i="18" s="1"/>
  <c r="BI396" i="18"/>
  <c r="AW396" i="18"/>
  <c r="BD396" i="18"/>
  <c r="AR396" i="18"/>
  <c r="AX396" i="18"/>
  <c r="BJ396" i="18"/>
  <c r="D237" i="18"/>
  <c r="D134" i="18"/>
  <c r="BF396" i="18"/>
  <c r="AT396" i="18"/>
  <c r="AQ396" i="18"/>
  <c r="BC396" i="18"/>
  <c r="AC219" i="17"/>
  <c r="AC309" i="17" s="1"/>
  <c r="H221" i="17"/>
  <c r="I221" i="17"/>
  <c r="G221" i="17"/>
  <c r="J221" i="17"/>
  <c r="F221" i="17"/>
  <c r="L221" i="17"/>
  <c r="N221" i="17"/>
  <c r="M221" i="17"/>
  <c r="K221" i="17"/>
  <c r="E221" i="17"/>
  <c r="Z221" i="17"/>
  <c r="AJ221" i="17"/>
  <c r="AH221" i="17"/>
  <c r="S221" i="17"/>
  <c r="U221" i="17"/>
  <c r="AG221" i="17"/>
  <c r="T221" i="17"/>
  <c r="W221" i="17"/>
  <c r="AD221" i="17"/>
  <c r="X221" i="17"/>
  <c r="AI221" i="17"/>
  <c r="AK221" i="17"/>
  <c r="R221" i="17"/>
  <c r="AF221" i="17"/>
  <c r="Y221" i="17"/>
  <c r="AL221" i="17"/>
  <c r="V221" i="17"/>
  <c r="AE221" i="17"/>
  <c r="Q220" i="17"/>
  <c r="AJ399" i="17"/>
  <c r="J381" i="17"/>
  <c r="AT380" i="17"/>
  <c r="BF380" i="17"/>
  <c r="AI399" i="17"/>
  <c r="D221" i="17"/>
  <c r="P117" i="17"/>
  <c r="D118" i="17"/>
  <c r="BD380" i="17"/>
  <c r="H381" i="17"/>
  <c r="AR380" i="17"/>
  <c r="BA380" i="17"/>
  <c r="E381" i="17"/>
  <c r="AO380" i="17"/>
  <c r="F381" i="17"/>
  <c r="AP380" i="17"/>
  <c r="BB380" i="17"/>
  <c r="AU380" i="17"/>
  <c r="BG380" i="17"/>
  <c r="K381" i="17"/>
  <c r="BE380" i="17"/>
  <c r="I381" i="17"/>
  <c r="AS380" i="17"/>
  <c r="BH380" i="17"/>
  <c r="L381" i="17"/>
  <c r="AV380" i="17"/>
  <c r="AC295" i="17"/>
  <c r="AC384" i="17" s="1"/>
  <c r="AC385" i="17" s="1"/>
  <c r="AC386" i="17" s="1"/>
  <c r="AC387" i="17" s="1"/>
  <c r="AC388" i="17" s="1"/>
  <c r="AC389" i="17" s="1"/>
  <c r="AC390" i="17" s="1"/>
  <c r="AC391" i="17" s="1"/>
  <c r="AC392" i="17" s="1"/>
  <c r="AC393" i="17" s="1"/>
  <c r="AC394" i="17" s="1"/>
  <c r="AC395" i="17" s="1"/>
  <c r="AC396" i="17" s="1"/>
  <c r="AC397" i="17" s="1"/>
  <c r="AC398" i="17" s="1"/>
  <c r="AC296" i="17"/>
  <c r="AB116" i="17"/>
  <c r="AI310" i="17"/>
  <c r="AE310" i="17"/>
  <c r="AE399" i="17" s="1"/>
  <c r="Y310" i="17"/>
  <c r="Y399" i="17" s="1"/>
  <c r="U310" i="17"/>
  <c r="U399" i="17" s="1"/>
  <c r="Q310" i="17"/>
  <c r="K310" i="17"/>
  <c r="G310" i="17"/>
  <c r="AL310" i="17"/>
  <c r="AL399" i="17" s="1"/>
  <c r="AH310" i="17"/>
  <c r="AH399" i="17" s="1"/>
  <c r="AD310" i="17"/>
  <c r="AD399" i="17" s="1"/>
  <c r="X310" i="17"/>
  <c r="T310" i="17"/>
  <c r="T399" i="17" s="1"/>
  <c r="N310" i="17"/>
  <c r="J310" i="17"/>
  <c r="F310" i="17"/>
  <c r="AK310" i="17"/>
  <c r="AK399" i="17" s="1"/>
  <c r="AG310" i="17"/>
  <c r="AG399" i="17" s="1"/>
  <c r="W310" i="17"/>
  <c r="W399" i="17" s="1"/>
  <c r="S310" i="17"/>
  <c r="S399" i="17" s="1"/>
  <c r="M310" i="17"/>
  <c r="I310" i="17"/>
  <c r="E310" i="17"/>
  <c r="AF310" i="17"/>
  <c r="AF399" i="17" s="1"/>
  <c r="L310" i="17"/>
  <c r="Z310" i="17"/>
  <c r="H310" i="17"/>
  <c r="V310" i="17"/>
  <c r="V399" i="17" s="1"/>
  <c r="D310" i="17"/>
  <c r="D399" i="17" s="1"/>
  <c r="AJ310" i="17"/>
  <c r="R310" i="17"/>
  <c r="Z399" i="17"/>
  <c r="Q398" i="17"/>
  <c r="Q399" i="17" s="1"/>
  <c r="AQ380" i="17"/>
  <c r="G381" i="17"/>
  <c r="BC380" i="17"/>
  <c r="X399" i="17"/>
  <c r="R398" i="17"/>
  <c r="R399" i="17" s="1"/>
  <c r="N381" i="17"/>
  <c r="AX380" i="17"/>
  <c r="BJ380" i="17"/>
  <c r="BI380" i="17"/>
  <c r="M381" i="17"/>
  <c r="AW380" i="17"/>
  <c r="AI385" i="14"/>
  <c r="AI386" i="14" s="1"/>
  <c r="AI387" i="14" s="1"/>
  <c r="AI388" i="14" s="1"/>
  <c r="AI389" i="14" s="1"/>
  <c r="AI390" i="14" s="1"/>
  <c r="AI391" i="14" s="1"/>
  <c r="AI392" i="14" s="1"/>
  <c r="AI393" i="14" s="1"/>
  <c r="AI394" i="14" s="1"/>
  <c r="AD385" i="14"/>
  <c r="AD386" i="14" s="1"/>
  <c r="AD387" i="14" s="1"/>
  <c r="AD388" i="14" s="1"/>
  <c r="AD389" i="14" s="1"/>
  <c r="AD390" i="14" s="1"/>
  <c r="AD391" i="14" s="1"/>
  <c r="AD392" i="14" s="1"/>
  <c r="AD393" i="14" s="1"/>
  <c r="AD394" i="14" s="1"/>
  <c r="AK385" i="14"/>
  <c r="AK386" i="14" s="1"/>
  <c r="AK387" i="14" s="1"/>
  <c r="AK388" i="14" s="1"/>
  <c r="AK389" i="14" s="1"/>
  <c r="AK390" i="14" s="1"/>
  <c r="AK391" i="14" s="1"/>
  <c r="AK392" i="14" s="1"/>
  <c r="AK393" i="14" s="1"/>
  <c r="AK394" i="14" s="1"/>
  <c r="AJ385" i="14"/>
  <c r="AJ386" i="14" s="1"/>
  <c r="AJ387" i="14" s="1"/>
  <c r="AJ388" i="14" s="1"/>
  <c r="AJ389" i="14" s="1"/>
  <c r="AJ390" i="14" s="1"/>
  <c r="AJ391" i="14" s="1"/>
  <c r="AJ392" i="14" s="1"/>
  <c r="AJ393" i="14" s="1"/>
  <c r="AJ394" i="14" s="1"/>
  <c r="AG385" i="14"/>
  <c r="AG386" i="14" s="1"/>
  <c r="AG387" i="14" s="1"/>
  <c r="AG388" i="14" s="1"/>
  <c r="AG389" i="14" s="1"/>
  <c r="AG390" i="14" s="1"/>
  <c r="AG391" i="14" s="1"/>
  <c r="AG392" i="14" s="1"/>
  <c r="AG393" i="14" s="1"/>
  <c r="AG394" i="14" s="1"/>
  <c r="R385" i="14"/>
  <c r="R386" i="14" s="1"/>
  <c r="R387" i="14" s="1"/>
  <c r="R388" i="14" s="1"/>
  <c r="R389" i="14" s="1"/>
  <c r="R390" i="14" s="1"/>
  <c r="R391" i="14" s="1"/>
  <c r="R392" i="14" s="1"/>
  <c r="R393" i="14" s="1"/>
  <c r="R394" i="14" s="1"/>
  <c r="AF385" i="14"/>
  <c r="AF386" i="14" s="1"/>
  <c r="AF387" i="14" s="1"/>
  <c r="AF388" i="14" s="1"/>
  <c r="AF389" i="14" s="1"/>
  <c r="AF390" i="14" s="1"/>
  <c r="AF391" i="14" s="1"/>
  <c r="AF392" i="14" s="1"/>
  <c r="AF393" i="14" s="1"/>
  <c r="AF394" i="14" s="1"/>
  <c r="V385" i="14"/>
  <c r="V386" i="14" s="1"/>
  <c r="V387" i="14" s="1"/>
  <c r="V388" i="14" s="1"/>
  <c r="V389" i="14" s="1"/>
  <c r="V390" i="14" s="1"/>
  <c r="V391" i="14" s="1"/>
  <c r="V392" i="14" s="1"/>
  <c r="V393" i="14" s="1"/>
  <c r="V394" i="14" s="1"/>
  <c r="AL385" i="14"/>
  <c r="AL386" i="14" s="1"/>
  <c r="AL387" i="14" s="1"/>
  <c r="AL388" i="14" s="1"/>
  <c r="AL389" i="14" s="1"/>
  <c r="AL390" i="14" s="1"/>
  <c r="AL391" i="14" s="1"/>
  <c r="AL392" i="14" s="1"/>
  <c r="AL393" i="14" s="1"/>
  <c r="AL394" i="14" s="1"/>
  <c r="U398" i="13"/>
  <c r="AE385" i="14"/>
  <c r="AE386" i="14" s="1"/>
  <c r="AE387" i="14" s="1"/>
  <c r="AE388" i="14" s="1"/>
  <c r="AE389" i="14" s="1"/>
  <c r="AE390" i="14" s="1"/>
  <c r="AE391" i="14" s="1"/>
  <c r="AE392" i="14" s="1"/>
  <c r="AE393" i="14" s="1"/>
  <c r="AE394" i="14" s="1"/>
  <c r="W385" i="14"/>
  <c r="W386" i="14" s="1"/>
  <c r="W387" i="14" s="1"/>
  <c r="W388" i="14" s="1"/>
  <c r="W389" i="14" s="1"/>
  <c r="W390" i="14" s="1"/>
  <c r="W391" i="14" s="1"/>
  <c r="W392" i="14" s="1"/>
  <c r="W393" i="14" s="1"/>
  <c r="W394" i="14" s="1"/>
  <c r="U384" i="14"/>
  <c r="U385" i="14" s="1"/>
  <c r="U386" i="14" s="1"/>
  <c r="U387" i="14" s="1"/>
  <c r="U388" i="14" s="1"/>
  <c r="U389" i="14" s="1"/>
  <c r="U390" i="14" s="1"/>
  <c r="U391" i="14" s="1"/>
  <c r="U392" i="14" s="1"/>
  <c r="U393" i="14" s="1"/>
  <c r="U394" i="14" s="1"/>
  <c r="K17" i="9"/>
  <c r="BH378" i="14"/>
  <c r="AH384" i="14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D16" i="9"/>
  <c r="R16" i="9"/>
  <c r="AG16" i="9"/>
  <c r="U16" i="9"/>
  <c r="M16" i="9"/>
  <c r="AC398" i="13"/>
  <c r="L17" i="9"/>
  <c r="BI378" i="14"/>
  <c r="D17" i="9"/>
  <c r="BA378" i="14"/>
  <c r="W16" i="9"/>
  <c r="AI16" i="9"/>
  <c r="Z398" i="13"/>
  <c r="I17" i="9"/>
  <c r="BF378" i="14"/>
  <c r="J17" i="9"/>
  <c r="BG378" i="14"/>
  <c r="G17" i="9"/>
  <c r="BD378" i="14"/>
  <c r="AJ16" i="9"/>
  <c r="X16" i="9"/>
  <c r="P16" i="9"/>
  <c r="AB16" i="9"/>
  <c r="AK15" i="9"/>
  <c r="Y15" i="9"/>
  <c r="Q16" i="9"/>
  <c r="AC16" i="9"/>
  <c r="AE16" i="9"/>
  <c r="S16" i="9"/>
  <c r="E17" i="9"/>
  <c r="BB378" i="14"/>
  <c r="F17" i="9"/>
  <c r="BC378" i="14"/>
  <c r="BJ378" i="14"/>
  <c r="H17" i="9"/>
  <c r="BE378" i="14"/>
  <c r="AK398" i="13"/>
  <c r="AF16" i="9"/>
  <c r="T16" i="9"/>
  <c r="AH16" i="9"/>
  <c r="V16" i="9"/>
  <c r="S385" i="14"/>
  <c r="T384" i="14"/>
  <c r="Z384" i="14"/>
  <c r="X384" i="14"/>
  <c r="Y384" i="14"/>
  <c r="Q296" i="14"/>
  <c r="Q385" i="14" s="1"/>
  <c r="Q386" i="14" s="1"/>
  <c r="Q387" i="14" s="1"/>
  <c r="Q388" i="14" s="1"/>
  <c r="Q389" i="14" s="1"/>
  <c r="Q390" i="14" s="1"/>
  <c r="Q391" i="14" s="1"/>
  <c r="Q392" i="14" s="1"/>
  <c r="Q393" i="14" s="1"/>
  <c r="Q394" i="14" s="1"/>
  <c r="M217" i="14"/>
  <c r="I217" i="14"/>
  <c r="E217" i="14"/>
  <c r="L217" i="14"/>
  <c r="H217" i="14"/>
  <c r="K217" i="14"/>
  <c r="G217" i="14"/>
  <c r="N217" i="14"/>
  <c r="J217" i="14"/>
  <c r="F217" i="14"/>
  <c r="W217" i="14"/>
  <c r="X217" i="14"/>
  <c r="AG217" i="14"/>
  <c r="AH217" i="14"/>
  <c r="AL217" i="14"/>
  <c r="R217" i="14"/>
  <c r="AI217" i="14"/>
  <c r="V217" i="14"/>
  <c r="AJ217" i="14"/>
  <c r="U217" i="14"/>
  <c r="AD217" i="14"/>
  <c r="S217" i="14"/>
  <c r="AF217" i="14"/>
  <c r="AK217" i="14"/>
  <c r="AE217" i="14"/>
  <c r="Z217" i="14"/>
  <c r="T217" i="14"/>
  <c r="Y217" i="14"/>
  <c r="AC215" i="14"/>
  <c r="AC305" i="14" s="1"/>
  <c r="Q216" i="14"/>
  <c r="Q306" i="14" s="1"/>
  <c r="AC205" i="14"/>
  <c r="AC296" i="14" s="1"/>
  <c r="AC304" i="14"/>
  <c r="I379" i="14"/>
  <c r="AS378" i="14"/>
  <c r="D217" i="14"/>
  <c r="D114" i="14"/>
  <c r="P113" i="14"/>
  <c r="K379" i="14"/>
  <c r="AU378" i="14"/>
  <c r="H379" i="14"/>
  <c r="AR378" i="14"/>
  <c r="AQ378" i="14"/>
  <c r="G379" i="14"/>
  <c r="E379" i="14"/>
  <c r="AO378" i="14"/>
  <c r="M379" i="14"/>
  <c r="AW378" i="14"/>
  <c r="AB112" i="14"/>
  <c r="AX378" i="14"/>
  <c r="N379" i="14"/>
  <c r="L379" i="14"/>
  <c r="AV378" i="14"/>
  <c r="AT378" i="14"/>
  <c r="J379" i="14"/>
  <c r="AK306" i="14"/>
  <c r="AG306" i="14"/>
  <c r="AG395" i="14" s="1"/>
  <c r="W306" i="14"/>
  <c r="W395" i="14" s="1"/>
  <c r="S306" i="14"/>
  <c r="M306" i="14"/>
  <c r="I306" i="14"/>
  <c r="E306" i="14"/>
  <c r="AJ306" i="14"/>
  <c r="AF306" i="14"/>
  <c r="Z306" i="14"/>
  <c r="V306" i="14"/>
  <c r="V395" i="14" s="1"/>
  <c r="R306" i="14"/>
  <c r="L306" i="14"/>
  <c r="H306" i="14"/>
  <c r="D306" i="14"/>
  <c r="D395" i="14" s="1"/>
  <c r="AE306" i="14"/>
  <c r="U306" i="14"/>
  <c r="U395" i="14" s="1"/>
  <c r="K306" i="14"/>
  <c r="AL306" i="14"/>
  <c r="AD306" i="14"/>
  <c r="T306" i="14"/>
  <c r="J306" i="14"/>
  <c r="X306" i="14"/>
  <c r="F306" i="14"/>
  <c r="AI306" i="14"/>
  <c r="AI395" i="14" s="1"/>
  <c r="N306" i="14"/>
  <c r="AH306" i="14"/>
  <c r="G306" i="14"/>
  <c r="Y306" i="14"/>
  <c r="AP378" i="14"/>
  <c r="F379" i="14"/>
  <c r="AJ322" i="13"/>
  <c r="AF322" i="13"/>
  <c r="Z322" i="13"/>
  <c r="V322" i="13"/>
  <c r="R322" i="13"/>
  <c r="L322" i="13"/>
  <c r="H322" i="13"/>
  <c r="D322" i="13"/>
  <c r="D411" i="13" s="1"/>
  <c r="C34" i="9" s="1"/>
  <c r="AI322" i="13"/>
  <c r="AE322" i="13"/>
  <c r="Y322" i="13"/>
  <c r="U322" i="13"/>
  <c r="Q322" i="13"/>
  <c r="K322" i="13"/>
  <c r="G322" i="13"/>
  <c r="AH322" i="13"/>
  <c r="X322" i="13"/>
  <c r="N322" i="13"/>
  <c r="F322" i="13"/>
  <c r="AG322" i="13"/>
  <c r="W322" i="13"/>
  <c r="M322" i="13"/>
  <c r="E322" i="13"/>
  <c r="AL322" i="13"/>
  <c r="AD322" i="13"/>
  <c r="T322" i="13"/>
  <c r="J322" i="13"/>
  <c r="S322" i="13"/>
  <c r="I322" i="13"/>
  <c r="AK322" i="13"/>
  <c r="AC322" i="13"/>
  <c r="BA395" i="13"/>
  <c r="AO394" i="13"/>
  <c r="AJ310" i="13"/>
  <c r="AJ399" i="13" s="1"/>
  <c r="AF310" i="13"/>
  <c r="AF399" i="13" s="1"/>
  <c r="Z310" i="13"/>
  <c r="V310" i="13"/>
  <c r="V399" i="13" s="1"/>
  <c r="R310" i="13"/>
  <c r="R399" i="13" s="1"/>
  <c r="L310" i="13"/>
  <c r="H310" i="13"/>
  <c r="D310" i="13"/>
  <c r="D399" i="13" s="1"/>
  <c r="C22" i="9" s="1"/>
  <c r="AI310" i="13"/>
  <c r="AI399" i="13" s="1"/>
  <c r="AE310" i="13"/>
  <c r="AE399" i="13" s="1"/>
  <c r="Y310" i="13"/>
  <c r="Y399" i="13" s="1"/>
  <c r="U310" i="13"/>
  <c r="Q310" i="13"/>
  <c r="Q399" i="13" s="1"/>
  <c r="K310" i="13"/>
  <c r="G310" i="13"/>
  <c r="AL310" i="13"/>
  <c r="AL399" i="13" s="1"/>
  <c r="AD310" i="13"/>
  <c r="AD399" i="13" s="1"/>
  <c r="T310" i="13"/>
  <c r="T399" i="13" s="1"/>
  <c r="J310" i="13"/>
  <c r="AK310" i="13"/>
  <c r="AC310" i="13"/>
  <c r="S310" i="13"/>
  <c r="S399" i="13" s="1"/>
  <c r="I310" i="13"/>
  <c r="AH310" i="13"/>
  <c r="AH399" i="13" s="1"/>
  <c r="X310" i="13"/>
  <c r="X399" i="13" s="1"/>
  <c r="N310" i="13"/>
  <c r="F310" i="13"/>
  <c r="E310" i="13"/>
  <c r="AG310" i="13"/>
  <c r="AG399" i="13" s="1"/>
  <c r="W310" i="13"/>
  <c r="W399" i="13" s="1"/>
  <c r="M310" i="13"/>
  <c r="BE395" i="13"/>
  <c r="AS394" i="13"/>
  <c r="AR394" i="13"/>
  <c r="BD395" i="13"/>
  <c r="BC395" i="13"/>
  <c r="AQ394" i="13"/>
  <c r="BJ394" i="13"/>
  <c r="AX393" i="13"/>
  <c r="BB395" i="13"/>
  <c r="AP394" i="13"/>
  <c r="D221" i="13"/>
  <c r="BI395" i="13"/>
  <c r="AW394" i="13"/>
  <c r="AV394" i="13"/>
  <c r="BH395" i="13"/>
  <c r="BF395" i="13"/>
  <c r="AT394" i="13"/>
  <c r="D233" i="13"/>
  <c r="D130" i="13"/>
  <c r="BG395" i="13"/>
  <c r="AU394" i="13"/>
  <c r="AJ134" i="18"/>
  <c r="AH134" i="18"/>
  <c r="AK134" i="18"/>
  <c r="Y134" i="18"/>
  <c r="AD134" i="18"/>
  <c r="S134" i="18"/>
  <c r="AF134" i="18"/>
  <c r="V134" i="18"/>
  <c r="AG134" i="18"/>
  <c r="AE134" i="18"/>
  <c r="W134" i="18"/>
  <c r="X134" i="18"/>
  <c r="Z134" i="18"/>
  <c r="AL134" i="18"/>
  <c r="N134" i="18"/>
  <c r="AI134" i="18"/>
  <c r="U134" i="18"/>
  <c r="T134" i="18"/>
  <c r="R134" i="18"/>
  <c r="K134" i="18"/>
  <c r="G134" i="18"/>
  <c r="F134" i="18"/>
  <c r="J134" i="18"/>
  <c r="H134" i="18"/>
  <c r="L134" i="18"/>
  <c r="E134" i="18"/>
  <c r="I134" i="18"/>
  <c r="M134" i="18"/>
  <c r="AC116" i="17"/>
  <c r="Q117" i="17"/>
  <c r="AE118" i="17"/>
  <c r="V118" i="17"/>
  <c r="AL118" i="17"/>
  <c r="Y118" i="17"/>
  <c r="AF118" i="17"/>
  <c r="R118" i="17"/>
  <c r="AK118" i="17"/>
  <c r="AI118" i="17"/>
  <c r="X118" i="17"/>
  <c r="AD118" i="17"/>
  <c r="W118" i="17"/>
  <c r="T118" i="17"/>
  <c r="AG118" i="17"/>
  <c r="U118" i="17"/>
  <c r="S118" i="17"/>
  <c r="AH118" i="17"/>
  <c r="AJ118" i="17"/>
  <c r="Z118" i="17"/>
  <c r="E118" i="17"/>
  <c r="K118" i="17"/>
  <c r="M118" i="17"/>
  <c r="N118" i="17"/>
  <c r="L118" i="17"/>
  <c r="F118" i="17"/>
  <c r="J118" i="17"/>
  <c r="G118" i="17"/>
  <c r="I118" i="17"/>
  <c r="H118" i="17"/>
  <c r="AL130" i="13"/>
  <c r="E114" i="14"/>
  <c r="Q113" i="14"/>
  <c r="S114" i="14"/>
  <c r="AE130" i="13"/>
  <c r="AL114" i="14"/>
  <c r="U130" i="13"/>
  <c r="X114" i="14"/>
  <c r="I114" i="14"/>
  <c r="S130" i="13"/>
  <c r="L130" i="13"/>
  <c r="AD114" i="14"/>
  <c r="K114" i="14"/>
  <c r="V114" i="14"/>
  <c r="I130" i="13"/>
  <c r="J130" i="13"/>
  <c r="M130" i="13"/>
  <c r="Z114" i="14"/>
  <c r="AF114" i="14"/>
  <c r="M114" i="14"/>
  <c r="AG114" i="14"/>
  <c r="R114" i="14"/>
  <c r="F114" i="14"/>
  <c r="AI130" i="13"/>
  <c r="E130" i="13"/>
  <c r="W130" i="13"/>
  <c r="AJ114" i="14"/>
  <c r="AF130" i="13"/>
  <c r="X130" i="13"/>
  <c r="L114" i="14"/>
  <c r="W114" i="14"/>
  <c r="Y114" i="14"/>
  <c r="AD130" i="13"/>
  <c r="Y130" i="13"/>
  <c r="H130" i="13"/>
  <c r="J114" i="14"/>
  <c r="G114" i="14"/>
  <c r="V130" i="13"/>
  <c r="F130" i="13"/>
  <c r="AK114" i="14"/>
  <c r="AE114" i="14"/>
  <c r="U114" i="14"/>
  <c r="AJ130" i="13"/>
  <c r="AI114" i="14"/>
  <c r="AH114" i="14"/>
  <c r="T114" i="14"/>
  <c r="AH130" i="13"/>
  <c r="AK130" i="13"/>
  <c r="N130" i="13"/>
  <c r="AG130" i="13"/>
  <c r="Z130" i="13"/>
  <c r="G130" i="13"/>
  <c r="K130" i="13"/>
  <c r="N114" i="14"/>
  <c r="H114" i="14"/>
  <c r="R130" i="13"/>
  <c r="AC112" i="14"/>
  <c r="T130" i="13"/>
  <c r="AH493" i="18" l="1"/>
  <c r="BF492" i="18"/>
  <c r="V499" i="18"/>
  <c r="AT498" i="18"/>
  <c r="E499" i="18"/>
  <c r="BA498" i="18"/>
  <c r="AO498" i="18"/>
  <c r="AR495" i="18"/>
  <c r="BD495" i="18"/>
  <c r="AS524" i="18"/>
  <c r="BE524" i="18"/>
  <c r="AU500" i="18"/>
  <c r="BG500" i="18"/>
  <c r="BH496" i="18"/>
  <c r="AV496" i="18"/>
  <c r="BB497" i="18"/>
  <c r="AP497" i="18"/>
  <c r="AQ498" i="18"/>
  <c r="BC498" i="18"/>
  <c r="AW497" i="18"/>
  <c r="BI497" i="18"/>
  <c r="BJ496" i="18"/>
  <c r="AX496" i="18"/>
  <c r="D238" i="18"/>
  <c r="D135" i="18"/>
  <c r="AU397" i="18"/>
  <c r="BG397" i="18"/>
  <c r="AJ327" i="18"/>
  <c r="AJ416" i="18" s="1"/>
  <c r="AF327" i="18"/>
  <c r="AF416" i="18" s="1"/>
  <c r="Z327" i="18"/>
  <c r="Z416" i="18" s="1"/>
  <c r="V327" i="18"/>
  <c r="V416" i="18" s="1"/>
  <c r="R327" i="18"/>
  <c r="R416" i="18" s="1"/>
  <c r="L327" i="18"/>
  <c r="L416" i="18" s="1"/>
  <c r="H327" i="18"/>
  <c r="H416" i="18" s="1"/>
  <c r="D327" i="18"/>
  <c r="D416" i="18" s="1"/>
  <c r="AK327" i="18"/>
  <c r="AK416" i="18" s="1"/>
  <c r="AE327" i="18"/>
  <c r="AE416" i="18" s="1"/>
  <c r="X327" i="18"/>
  <c r="X416" i="18" s="1"/>
  <c r="S327" i="18"/>
  <c r="S416" i="18" s="1"/>
  <c r="K327" i="18"/>
  <c r="K416" i="18" s="1"/>
  <c r="F327" i="18"/>
  <c r="F416" i="18" s="1"/>
  <c r="AI327" i="18"/>
  <c r="AI416" i="18" s="1"/>
  <c r="AD327" i="18"/>
  <c r="AD416" i="18" s="1"/>
  <c r="W327" i="18"/>
  <c r="W416" i="18" s="1"/>
  <c r="Q327" i="18"/>
  <c r="Q416" i="18" s="1"/>
  <c r="J327" i="18"/>
  <c r="J416" i="18" s="1"/>
  <c r="E327" i="18"/>
  <c r="E416" i="18" s="1"/>
  <c r="AH327" i="18"/>
  <c r="AH416" i="18" s="1"/>
  <c r="U327" i="18"/>
  <c r="U416" i="18" s="1"/>
  <c r="I327" i="18"/>
  <c r="I416" i="18" s="1"/>
  <c r="AG327" i="18"/>
  <c r="AG416" i="18" s="1"/>
  <c r="T327" i="18"/>
  <c r="T416" i="18" s="1"/>
  <c r="G327" i="18"/>
  <c r="G416" i="18" s="1"/>
  <c r="AC327" i="18"/>
  <c r="AC416" i="18" s="1"/>
  <c r="N327" i="18"/>
  <c r="N416" i="18" s="1"/>
  <c r="AL327" i="18"/>
  <c r="AL416" i="18" s="1"/>
  <c r="Y327" i="18"/>
  <c r="Y416" i="18" s="1"/>
  <c r="M327" i="18"/>
  <c r="M416" i="18" s="1"/>
  <c r="AR397" i="18"/>
  <c r="BD397" i="18"/>
  <c r="AW397" i="18"/>
  <c r="BI397" i="18"/>
  <c r="BC397" i="18"/>
  <c r="AQ397" i="18"/>
  <c r="BJ397" i="18"/>
  <c r="AX397" i="18"/>
  <c r="BB397" i="18"/>
  <c r="AP397" i="18"/>
  <c r="BE397" i="18"/>
  <c r="AS397" i="18"/>
  <c r="BF397" i="18"/>
  <c r="AT397" i="18"/>
  <c r="AO397" i="18"/>
  <c r="BA397" i="18"/>
  <c r="AV397" i="18"/>
  <c r="BH397" i="18"/>
  <c r="H222" i="17"/>
  <c r="I222" i="17"/>
  <c r="G222" i="17"/>
  <c r="J222" i="17"/>
  <c r="F222" i="17"/>
  <c r="L222" i="17"/>
  <c r="N222" i="17"/>
  <c r="M222" i="17"/>
  <c r="K222" i="17"/>
  <c r="E222" i="17"/>
  <c r="Z222" i="17"/>
  <c r="AJ222" i="17"/>
  <c r="AH222" i="17"/>
  <c r="S222" i="17"/>
  <c r="U222" i="17"/>
  <c r="AG222" i="17"/>
  <c r="T222" i="17"/>
  <c r="W222" i="17"/>
  <c r="AD222" i="17"/>
  <c r="X222" i="17"/>
  <c r="AI222" i="17"/>
  <c r="AK222" i="17"/>
  <c r="R222" i="17"/>
  <c r="AF222" i="17"/>
  <c r="Y222" i="17"/>
  <c r="AL222" i="17"/>
  <c r="V222" i="17"/>
  <c r="AE222" i="17"/>
  <c r="Q221" i="17"/>
  <c r="AC220" i="17"/>
  <c r="AC310" i="17" s="1"/>
  <c r="AH400" i="17"/>
  <c r="Y400" i="17"/>
  <c r="AE400" i="17"/>
  <c r="AV381" i="17"/>
  <c r="L382" i="17"/>
  <c r="BH381" i="17"/>
  <c r="BA381" i="17"/>
  <c r="E382" i="17"/>
  <c r="AO381" i="17"/>
  <c r="BI381" i="17"/>
  <c r="M382" i="17"/>
  <c r="AW381" i="17"/>
  <c r="BJ381" i="17"/>
  <c r="N382" i="17"/>
  <c r="AX381" i="17"/>
  <c r="G382" i="17"/>
  <c r="AQ381" i="17"/>
  <c r="BC381" i="17"/>
  <c r="K382" i="17"/>
  <c r="AU381" i="17"/>
  <c r="BG381" i="17"/>
  <c r="P118" i="17"/>
  <c r="D119" i="17"/>
  <c r="D222" i="17"/>
  <c r="BF381" i="17"/>
  <c r="J382" i="17"/>
  <c r="AT381" i="17"/>
  <c r="AC399" i="17"/>
  <c r="BB381" i="17"/>
  <c r="F382" i="17"/>
  <c r="AP381" i="17"/>
  <c r="AB117" i="17"/>
  <c r="AI400" i="17"/>
  <c r="Q400" i="17"/>
  <c r="BE381" i="17"/>
  <c r="I382" i="17"/>
  <c r="AS381" i="17"/>
  <c r="AR381" i="17"/>
  <c r="BD381" i="17"/>
  <c r="H382" i="17"/>
  <c r="AJ311" i="17"/>
  <c r="AJ400" i="17" s="1"/>
  <c r="AF311" i="17"/>
  <c r="AF400" i="17" s="1"/>
  <c r="Z311" i="17"/>
  <c r="Z400" i="17" s="1"/>
  <c r="V311" i="17"/>
  <c r="V400" i="17" s="1"/>
  <c r="R311" i="17"/>
  <c r="R400" i="17" s="1"/>
  <c r="L311" i="17"/>
  <c r="H311" i="17"/>
  <c r="D311" i="17"/>
  <c r="D400" i="17" s="1"/>
  <c r="AI311" i="17"/>
  <c r="AE311" i="17"/>
  <c r="Y311" i="17"/>
  <c r="U311" i="17"/>
  <c r="U400" i="17" s="1"/>
  <c r="Q311" i="17"/>
  <c r="K311" i="17"/>
  <c r="G311" i="17"/>
  <c r="AL311" i="17"/>
  <c r="AL400" i="17" s="1"/>
  <c r="AH311" i="17"/>
  <c r="AD311" i="17"/>
  <c r="AD400" i="17" s="1"/>
  <c r="X311" i="17"/>
  <c r="X400" i="17" s="1"/>
  <c r="T311" i="17"/>
  <c r="T400" i="17" s="1"/>
  <c r="N311" i="17"/>
  <c r="J311" i="17"/>
  <c r="F311" i="17"/>
  <c r="AG311" i="17"/>
  <c r="AG400" i="17" s="1"/>
  <c r="M311" i="17"/>
  <c r="I311" i="17"/>
  <c r="W311" i="17"/>
  <c r="W400" i="17" s="1"/>
  <c r="E311" i="17"/>
  <c r="AK311" i="17"/>
  <c r="AK400" i="17" s="1"/>
  <c r="S311" i="17"/>
  <c r="S400" i="17" s="1"/>
  <c r="AL395" i="14"/>
  <c r="AF395" i="14"/>
  <c r="AK395" i="14"/>
  <c r="U399" i="13"/>
  <c r="AD395" i="14"/>
  <c r="AE395" i="14"/>
  <c r="R395" i="14"/>
  <c r="AJ395" i="14"/>
  <c r="Q395" i="14"/>
  <c r="AK399" i="13"/>
  <c r="AH395" i="14"/>
  <c r="G18" i="9"/>
  <c r="BD379" i="14"/>
  <c r="K18" i="9"/>
  <c r="BH379" i="14"/>
  <c r="F18" i="9"/>
  <c r="BC379" i="14"/>
  <c r="AC17" i="9"/>
  <c r="Q17" i="9"/>
  <c r="S17" i="9"/>
  <c r="AE17" i="9"/>
  <c r="AG17" i="9"/>
  <c r="U17" i="9"/>
  <c r="AJ17" i="9"/>
  <c r="X17" i="9"/>
  <c r="AI17" i="9"/>
  <c r="W17" i="9"/>
  <c r="I18" i="9"/>
  <c r="BF379" i="14"/>
  <c r="BJ379" i="14"/>
  <c r="L18" i="9"/>
  <c r="BI379" i="14"/>
  <c r="J18" i="9"/>
  <c r="BG379" i="14"/>
  <c r="AF17" i="9"/>
  <c r="T17" i="9"/>
  <c r="R17" i="9"/>
  <c r="AD17" i="9"/>
  <c r="Z399" i="13"/>
  <c r="AC399" i="13"/>
  <c r="D18" i="9"/>
  <c r="BA379" i="14"/>
  <c r="M17" i="9"/>
  <c r="E18" i="9"/>
  <c r="BB379" i="14"/>
  <c r="H18" i="9"/>
  <c r="BE379" i="14"/>
  <c r="AH17" i="9"/>
  <c r="V17" i="9"/>
  <c r="AB17" i="9"/>
  <c r="P17" i="9"/>
  <c r="AK16" i="9"/>
  <c r="Y16" i="9"/>
  <c r="Y385" i="14"/>
  <c r="Z385" i="14"/>
  <c r="X385" i="14"/>
  <c r="T385" i="14"/>
  <c r="S386" i="14"/>
  <c r="AC295" i="14"/>
  <c r="AC384" i="14" s="1"/>
  <c r="AC385" i="14" s="1"/>
  <c r="AC386" i="14" s="1"/>
  <c r="AC387" i="14" s="1"/>
  <c r="AC388" i="14" s="1"/>
  <c r="AC389" i="14" s="1"/>
  <c r="AC390" i="14" s="1"/>
  <c r="AC391" i="14" s="1"/>
  <c r="AC392" i="14" s="1"/>
  <c r="AC393" i="14" s="1"/>
  <c r="AC394" i="14" s="1"/>
  <c r="Q217" i="14"/>
  <c r="Q307" i="14" s="1"/>
  <c r="L218" i="14"/>
  <c r="H218" i="14"/>
  <c r="K218" i="14"/>
  <c r="G218" i="14"/>
  <c r="N218" i="14"/>
  <c r="J218" i="14"/>
  <c r="F218" i="14"/>
  <c r="M218" i="14"/>
  <c r="I218" i="14"/>
  <c r="E218" i="14"/>
  <c r="W218" i="14"/>
  <c r="X218" i="14"/>
  <c r="AG218" i="14"/>
  <c r="AH218" i="14"/>
  <c r="AL218" i="14"/>
  <c r="R218" i="14"/>
  <c r="AI218" i="14"/>
  <c r="V218" i="14"/>
  <c r="AJ218" i="14"/>
  <c r="U218" i="14"/>
  <c r="AD218" i="14"/>
  <c r="S218" i="14"/>
  <c r="AF218" i="14"/>
  <c r="AK218" i="14"/>
  <c r="AE218" i="14"/>
  <c r="Z218" i="14"/>
  <c r="T218" i="14"/>
  <c r="Y218" i="14"/>
  <c r="AC216" i="14"/>
  <c r="AC306" i="14" s="1"/>
  <c r="AB113" i="14"/>
  <c r="I380" i="14"/>
  <c r="AS379" i="14"/>
  <c r="F380" i="14"/>
  <c r="AP379" i="14"/>
  <c r="M380" i="14"/>
  <c r="AW379" i="14"/>
  <c r="H380" i="14"/>
  <c r="AR379" i="14"/>
  <c r="P114" i="14"/>
  <c r="D218" i="14"/>
  <c r="D115" i="14"/>
  <c r="J380" i="14"/>
  <c r="AT379" i="14"/>
  <c r="AL307" i="14"/>
  <c r="AL396" i="14" s="1"/>
  <c r="AH307" i="14"/>
  <c r="AD307" i="14"/>
  <c r="X307" i="14"/>
  <c r="T307" i="14"/>
  <c r="N307" i="14"/>
  <c r="J307" i="14"/>
  <c r="F307" i="14"/>
  <c r="AK307" i="14"/>
  <c r="AG307" i="14"/>
  <c r="AG396" i="14" s="1"/>
  <c r="W307" i="14"/>
  <c r="W396" i="14" s="1"/>
  <c r="S307" i="14"/>
  <c r="M307" i="14"/>
  <c r="I307" i="14"/>
  <c r="E307" i="14"/>
  <c r="AF307" i="14"/>
  <c r="AF396" i="14" s="1"/>
  <c r="V307" i="14"/>
  <c r="V396" i="14" s="1"/>
  <c r="L307" i="14"/>
  <c r="D307" i="14"/>
  <c r="D396" i="14" s="1"/>
  <c r="AE307" i="14"/>
  <c r="AE396" i="14" s="1"/>
  <c r="U307" i="14"/>
  <c r="U396" i="14" s="1"/>
  <c r="K307" i="14"/>
  <c r="Y307" i="14"/>
  <c r="G307" i="14"/>
  <c r="Z307" i="14"/>
  <c r="R307" i="14"/>
  <c r="AJ307" i="14"/>
  <c r="AI307" i="14"/>
  <c r="AI396" i="14" s="1"/>
  <c r="H307" i="14"/>
  <c r="AQ379" i="14"/>
  <c r="G380" i="14"/>
  <c r="N380" i="14"/>
  <c r="AX379" i="14"/>
  <c r="AV379" i="14"/>
  <c r="L380" i="14"/>
  <c r="E380" i="14"/>
  <c r="AO379" i="14"/>
  <c r="AU379" i="14"/>
  <c r="K380" i="14"/>
  <c r="BF396" i="13"/>
  <c r="AT395" i="13"/>
  <c r="BC396" i="13"/>
  <c r="AQ395" i="13"/>
  <c r="BG396" i="13"/>
  <c r="AU395" i="13"/>
  <c r="AJ323" i="13"/>
  <c r="AF323" i="13"/>
  <c r="Z323" i="13"/>
  <c r="V323" i="13"/>
  <c r="R323" i="13"/>
  <c r="L323" i="13"/>
  <c r="H323" i="13"/>
  <c r="AI323" i="13"/>
  <c r="AD323" i="13"/>
  <c r="W323" i="13"/>
  <c r="Q323" i="13"/>
  <c r="J323" i="13"/>
  <c r="E323" i="13"/>
  <c r="AH323" i="13"/>
  <c r="AC323" i="13"/>
  <c r="U323" i="13"/>
  <c r="N323" i="13"/>
  <c r="I323" i="13"/>
  <c r="D323" i="13"/>
  <c r="D412" i="13" s="1"/>
  <c r="C35" i="9" s="1"/>
  <c r="AG323" i="13"/>
  <c r="T323" i="13"/>
  <c r="G323" i="13"/>
  <c r="AE323" i="13"/>
  <c r="S323" i="13"/>
  <c r="F323" i="13"/>
  <c r="AL323" i="13"/>
  <c r="Y323" i="13"/>
  <c r="M323" i="13"/>
  <c r="X323" i="13"/>
  <c r="K323" i="13"/>
  <c r="AK323" i="13"/>
  <c r="AW395" i="13"/>
  <c r="BI396" i="13"/>
  <c r="AS395" i="13"/>
  <c r="BE396" i="13"/>
  <c r="BD396" i="13"/>
  <c r="AR395" i="13"/>
  <c r="D234" i="13"/>
  <c r="D131" i="13"/>
  <c r="BB396" i="13"/>
  <c r="AP395" i="13"/>
  <c r="AO395" i="13"/>
  <c r="BA396" i="13"/>
  <c r="BH396" i="13"/>
  <c r="AV395" i="13"/>
  <c r="AK311" i="13"/>
  <c r="AK400" i="13" s="1"/>
  <c r="AG311" i="13"/>
  <c r="AG400" i="13" s="1"/>
  <c r="AC311" i="13"/>
  <c r="W311" i="13"/>
  <c r="W400" i="13" s="1"/>
  <c r="S311" i="13"/>
  <c r="S400" i="13" s="1"/>
  <c r="M311" i="13"/>
  <c r="I311" i="13"/>
  <c r="E311" i="13"/>
  <c r="AJ311" i="13"/>
  <c r="AJ400" i="13" s="1"/>
  <c r="AF311" i="13"/>
  <c r="AF400" i="13" s="1"/>
  <c r="Z311" i="13"/>
  <c r="V311" i="13"/>
  <c r="V400" i="13" s="1"/>
  <c r="R311" i="13"/>
  <c r="R400" i="13" s="1"/>
  <c r="L311" i="13"/>
  <c r="H311" i="13"/>
  <c r="D311" i="13"/>
  <c r="D400" i="13" s="1"/>
  <c r="C23" i="9" s="1"/>
  <c r="AE311" i="13"/>
  <c r="AE400" i="13" s="1"/>
  <c r="U311" i="13"/>
  <c r="K311" i="13"/>
  <c r="AL311" i="13"/>
  <c r="AL400" i="13" s="1"/>
  <c r="AD311" i="13"/>
  <c r="AD400" i="13" s="1"/>
  <c r="T311" i="13"/>
  <c r="T400" i="13" s="1"/>
  <c r="J311" i="13"/>
  <c r="AI311" i="13"/>
  <c r="AI400" i="13" s="1"/>
  <c r="Y311" i="13"/>
  <c r="Y400" i="13" s="1"/>
  <c r="Q311" i="13"/>
  <c r="Q400" i="13" s="1"/>
  <c r="G311" i="13"/>
  <c r="F311" i="13"/>
  <c r="AH311" i="13"/>
  <c r="AH400" i="13" s="1"/>
  <c r="X311" i="13"/>
  <c r="X400" i="13" s="1"/>
  <c r="N311" i="13"/>
  <c r="AL312" i="13"/>
  <c r="T312" i="13"/>
  <c r="AK312" i="13"/>
  <c r="S312" i="13"/>
  <c r="AF312" i="13"/>
  <c r="AE312" i="13"/>
  <c r="Z312" i="13"/>
  <c r="AI312" i="13"/>
  <c r="X312" i="13"/>
  <c r="E312" i="13"/>
  <c r="G312" i="13"/>
  <c r="AH312" i="13"/>
  <c r="N312" i="13"/>
  <c r="AG312" i="13"/>
  <c r="M312" i="13"/>
  <c r="V312" i="13"/>
  <c r="U312" i="13"/>
  <c r="R312" i="13"/>
  <c r="Y312" i="13"/>
  <c r="W312" i="13"/>
  <c r="AJ312" i="13"/>
  <c r="AD312" i="13"/>
  <c r="J312" i="13"/>
  <c r="AC312" i="13"/>
  <c r="I312" i="13"/>
  <c r="L312" i="13"/>
  <c r="K312" i="13"/>
  <c r="H312" i="13"/>
  <c r="Q312" i="13"/>
  <c r="F312" i="13"/>
  <c r="BJ395" i="13"/>
  <c r="AX394" i="13"/>
  <c r="AJ135" i="18"/>
  <c r="AH135" i="18"/>
  <c r="AK135" i="18"/>
  <c r="Y135" i="18"/>
  <c r="AD135" i="18"/>
  <c r="S135" i="18"/>
  <c r="AF135" i="18"/>
  <c r="V135" i="18"/>
  <c r="AG135" i="18"/>
  <c r="AE135" i="18"/>
  <c r="W135" i="18"/>
  <c r="X135" i="18"/>
  <c r="AL135" i="18"/>
  <c r="Z135" i="18"/>
  <c r="N135" i="18"/>
  <c r="AI135" i="18"/>
  <c r="U135" i="18"/>
  <c r="T135" i="18"/>
  <c r="R135" i="18"/>
  <c r="J135" i="18"/>
  <c r="M135" i="18"/>
  <c r="F135" i="18"/>
  <c r="E135" i="18"/>
  <c r="I135" i="18"/>
  <c r="G135" i="18"/>
  <c r="K135" i="18"/>
  <c r="H135" i="18"/>
  <c r="L135" i="18"/>
  <c r="AE119" i="17"/>
  <c r="V119" i="17"/>
  <c r="AL119" i="17"/>
  <c r="Y119" i="17"/>
  <c r="AF119" i="17"/>
  <c r="R119" i="17"/>
  <c r="AK119" i="17"/>
  <c r="AI119" i="17"/>
  <c r="X119" i="17"/>
  <c r="AD119" i="17"/>
  <c r="W119" i="17"/>
  <c r="T119" i="17"/>
  <c r="AG119" i="17"/>
  <c r="U119" i="17"/>
  <c r="S119" i="17"/>
  <c r="AH119" i="17"/>
  <c r="AJ119" i="17"/>
  <c r="Z119" i="17"/>
  <c r="E119" i="17"/>
  <c r="K119" i="17"/>
  <c r="M119" i="17"/>
  <c r="N119" i="17"/>
  <c r="L119" i="17"/>
  <c r="F119" i="17"/>
  <c r="J119" i="17"/>
  <c r="G119" i="17"/>
  <c r="I119" i="17"/>
  <c r="H119" i="17"/>
  <c r="AC117" i="17"/>
  <c r="Q118" i="17"/>
  <c r="S131" i="13"/>
  <c r="K131" i="13"/>
  <c r="AL115" i="14"/>
  <c r="AG115" i="14"/>
  <c r="L115" i="14"/>
  <c r="Z115" i="14"/>
  <c r="N115" i="14"/>
  <c r="AK131" i="13"/>
  <c r="M131" i="13"/>
  <c r="AE115" i="14"/>
  <c r="K115" i="14"/>
  <c r="S115" i="14"/>
  <c r="AL131" i="13"/>
  <c r="U131" i="13"/>
  <c r="AK115" i="14"/>
  <c r="V131" i="13"/>
  <c r="R115" i="14"/>
  <c r="J115" i="14"/>
  <c r="AD115" i="14"/>
  <c r="AI115" i="14"/>
  <c r="F115" i="14"/>
  <c r="L131" i="13"/>
  <c r="AH131" i="13"/>
  <c r="AF131" i="13"/>
  <c r="J131" i="13"/>
  <c r="N131" i="13"/>
  <c r="Q114" i="14"/>
  <c r="AC113" i="14"/>
  <c r="X131" i="13"/>
  <c r="AG131" i="13"/>
  <c r="T115" i="14"/>
  <c r="G131" i="13"/>
  <c r="I115" i="14"/>
  <c r="R131" i="13"/>
  <c r="Y115" i="14"/>
  <c r="AH115" i="14"/>
  <c r="AF115" i="14"/>
  <c r="AE131" i="13"/>
  <c r="W115" i="14"/>
  <c r="E115" i="14"/>
  <c r="Y131" i="13"/>
  <c r="I131" i="13"/>
  <c r="X115" i="14"/>
  <c r="AD131" i="13"/>
  <c r="F131" i="13"/>
  <c r="V115" i="14"/>
  <c r="AI131" i="13"/>
  <c r="T131" i="13"/>
  <c r="U115" i="14"/>
  <c r="AJ131" i="13"/>
  <c r="AJ115" i="14"/>
  <c r="W131" i="13"/>
  <c r="G115" i="14"/>
  <c r="E131" i="13"/>
  <c r="H131" i="13"/>
  <c r="H115" i="14"/>
  <c r="Z131" i="13"/>
  <c r="M115" i="14"/>
  <c r="AH494" i="18" l="1"/>
  <c r="BF493" i="18"/>
  <c r="V500" i="18"/>
  <c r="AT499" i="18"/>
  <c r="E500" i="18"/>
  <c r="BA499" i="18"/>
  <c r="AO499" i="18"/>
  <c r="BC499" i="18"/>
  <c r="AQ499" i="18"/>
  <c r="AU501" i="18"/>
  <c r="BG501" i="18"/>
  <c r="AW498" i="18"/>
  <c r="BI498" i="18"/>
  <c r="BH497" i="18"/>
  <c r="AV497" i="18"/>
  <c r="BB498" i="18"/>
  <c r="AP498" i="18"/>
  <c r="AS525" i="18"/>
  <c r="BE525" i="18"/>
  <c r="AX497" i="18"/>
  <c r="BJ497" i="18"/>
  <c r="AR496" i="18"/>
  <c r="BD496" i="18"/>
  <c r="BF398" i="18"/>
  <c r="AT398" i="18"/>
  <c r="AP398" i="18"/>
  <c r="BB398" i="18"/>
  <c r="BC398" i="18"/>
  <c r="AQ398" i="18"/>
  <c r="BH398" i="18"/>
  <c r="AV398" i="18"/>
  <c r="AO398" i="18"/>
  <c r="BA398" i="18"/>
  <c r="AR398" i="18"/>
  <c r="BD398" i="18"/>
  <c r="BG398" i="18"/>
  <c r="AU398" i="18"/>
  <c r="AS398" i="18"/>
  <c r="BE398" i="18"/>
  <c r="AW398" i="18"/>
  <c r="BI398" i="18"/>
  <c r="AK328" i="18"/>
  <c r="AK417" i="18" s="1"/>
  <c r="AG328" i="18"/>
  <c r="AG417" i="18" s="1"/>
  <c r="AC328" i="18"/>
  <c r="AC417" i="18" s="1"/>
  <c r="W328" i="18"/>
  <c r="W417" i="18" s="1"/>
  <c r="S328" i="18"/>
  <c r="S417" i="18" s="1"/>
  <c r="M328" i="18"/>
  <c r="M417" i="18" s="1"/>
  <c r="I328" i="18"/>
  <c r="I417" i="18" s="1"/>
  <c r="E328" i="18"/>
  <c r="E417" i="18" s="1"/>
  <c r="AL328" i="18"/>
  <c r="AL417" i="18" s="1"/>
  <c r="AF328" i="18"/>
  <c r="AF417" i="18" s="1"/>
  <c r="Y328" i="18"/>
  <c r="Y417" i="18" s="1"/>
  <c r="T328" i="18"/>
  <c r="T417" i="18" s="1"/>
  <c r="L328" i="18"/>
  <c r="L417" i="18" s="1"/>
  <c r="G328" i="18"/>
  <c r="G417" i="18" s="1"/>
  <c r="AJ328" i="18"/>
  <c r="AJ417" i="18" s="1"/>
  <c r="AE328" i="18"/>
  <c r="AE417" i="18" s="1"/>
  <c r="X328" i="18"/>
  <c r="X417" i="18" s="1"/>
  <c r="R328" i="18"/>
  <c r="R417" i="18" s="1"/>
  <c r="K328" i="18"/>
  <c r="K417" i="18" s="1"/>
  <c r="F328" i="18"/>
  <c r="F417" i="18" s="1"/>
  <c r="AI328" i="18"/>
  <c r="AI417" i="18" s="1"/>
  <c r="V328" i="18"/>
  <c r="V417" i="18" s="1"/>
  <c r="J328" i="18"/>
  <c r="J417" i="18" s="1"/>
  <c r="AH328" i="18"/>
  <c r="AH417" i="18" s="1"/>
  <c r="U328" i="18"/>
  <c r="U417" i="18" s="1"/>
  <c r="H328" i="18"/>
  <c r="H417" i="18" s="1"/>
  <c r="AD328" i="18"/>
  <c r="AD417" i="18" s="1"/>
  <c r="Q328" i="18"/>
  <c r="Q417" i="18" s="1"/>
  <c r="D328" i="18"/>
  <c r="D417" i="18" s="1"/>
  <c r="N328" i="18"/>
  <c r="N417" i="18" s="1"/>
  <c r="Z328" i="18"/>
  <c r="Z417" i="18" s="1"/>
  <c r="BJ398" i="18"/>
  <c r="AX398" i="18"/>
  <c r="D239" i="18"/>
  <c r="D136" i="18"/>
  <c r="Q222" i="17"/>
  <c r="AC221" i="17"/>
  <c r="AC311" i="17" s="1"/>
  <c r="H223" i="17"/>
  <c r="I223" i="17"/>
  <c r="G223" i="17"/>
  <c r="J223" i="17"/>
  <c r="F223" i="17"/>
  <c r="L223" i="17"/>
  <c r="N223" i="17"/>
  <c r="M223" i="17"/>
  <c r="K223" i="17"/>
  <c r="E223" i="17"/>
  <c r="Z223" i="17"/>
  <c r="AJ223" i="17"/>
  <c r="AH223" i="17"/>
  <c r="S223" i="17"/>
  <c r="U223" i="17"/>
  <c r="AG223" i="17"/>
  <c r="T223" i="17"/>
  <c r="W223" i="17"/>
  <c r="AD223" i="17"/>
  <c r="X223" i="17"/>
  <c r="AI223" i="17"/>
  <c r="AK223" i="17"/>
  <c r="R223" i="17"/>
  <c r="AF223" i="17"/>
  <c r="Y223" i="17"/>
  <c r="AL223" i="17"/>
  <c r="V223" i="17"/>
  <c r="AE223" i="17"/>
  <c r="T401" i="17"/>
  <c r="V401" i="17"/>
  <c r="X401" i="17"/>
  <c r="Z401" i="17"/>
  <c r="BG382" i="17"/>
  <c r="K383" i="17"/>
  <c r="AU382" i="17"/>
  <c r="AW382" i="17"/>
  <c r="BI382" i="17"/>
  <c r="M383" i="17"/>
  <c r="AH401" i="17"/>
  <c r="AB118" i="17"/>
  <c r="BJ382" i="17"/>
  <c r="N383" i="17"/>
  <c r="AX382" i="17"/>
  <c r="AC400" i="17"/>
  <c r="H383" i="17"/>
  <c r="AR382" i="17"/>
  <c r="BD382" i="17"/>
  <c r="AS382" i="17"/>
  <c r="I383" i="17"/>
  <c r="BE382" i="17"/>
  <c r="BB382" i="17"/>
  <c r="F383" i="17"/>
  <c r="AP382" i="17"/>
  <c r="D223" i="17"/>
  <c r="D120" i="17"/>
  <c r="P119" i="17"/>
  <c r="AO382" i="17"/>
  <c r="BA382" i="17"/>
  <c r="E383" i="17"/>
  <c r="BF382" i="17"/>
  <c r="J383" i="17"/>
  <c r="AT382" i="17"/>
  <c r="AK312" i="17"/>
  <c r="AK401" i="17" s="1"/>
  <c r="AG312" i="17"/>
  <c r="AG401" i="17" s="1"/>
  <c r="W312" i="17"/>
  <c r="W401" i="17" s="1"/>
  <c r="S312" i="17"/>
  <c r="S401" i="17" s="1"/>
  <c r="M312" i="17"/>
  <c r="I312" i="17"/>
  <c r="E312" i="17"/>
  <c r="AJ312" i="17"/>
  <c r="AJ401" i="17" s="1"/>
  <c r="AF312" i="17"/>
  <c r="AF401" i="17" s="1"/>
  <c r="Z312" i="17"/>
  <c r="V312" i="17"/>
  <c r="R312" i="17"/>
  <c r="R401" i="17" s="1"/>
  <c r="L312" i="17"/>
  <c r="H312" i="17"/>
  <c r="D312" i="17"/>
  <c r="D401" i="17" s="1"/>
  <c r="AI312" i="17"/>
  <c r="AI401" i="17" s="1"/>
  <c r="AE312" i="17"/>
  <c r="AE401" i="17" s="1"/>
  <c r="Y312" i="17"/>
  <c r="Y401" i="17" s="1"/>
  <c r="U312" i="17"/>
  <c r="U401" i="17" s="1"/>
  <c r="Q312" i="17"/>
  <c r="Q401" i="17" s="1"/>
  <c r="K312" i="17"/>
  <c r="G312" i="17"/>
  <c r="AH312" i="17"/>
  <c r="N312" i="17"/>
  <c r="AD312" i="17"/>
  <c r="AD401" i="17" s="1"/>
  <c r="J312" i="17"/>
  <c r="X312" i="17"/>
  <c r="F312" i="17"/>
  <c r="AL312" i="17"/>
  <c r="AL401" i="17" s="1"/>
  <c r="T312" i="17"/>
  <c r="BC382" i="17"/>
  <c r="G383" i="17"/>
  <c r="AQ382" i="17"/>
  <c r="L383" i="17"/>
  <c r="AV382" i="17"/>
  <c r="BH382" i="17"/>
  <c r="R396" i="14"/>
  <c r="AH396" i="14"/>
  <c r="AK396" i="14"/>
  <c r="T401" i="13"/>
  <c r="T402" i="13" s="1"/>
  <c r="T403" i="13" s="1"/>
  <c r="T404" i="13" s="1"/>
  <c r="T405" i="13" s="1"/>
  <c r="T406" i="13" s="1"/>
  <c r="T407" i="13" s="1"/>
  <c r="T408" i="13" s="1"/>
  <c r="T409" i="13" s="1"/>
  <c r="Q396" i="14"/>
  <c r="X401" i="13"/>
  <c r="X402" i="13" s="1"/>
  <c r="X403" i="13" s="1"/>
  <c r="X404" i="13" s="1"/>
  <c r="X405" i="13" s="1"/>
  <c r="X406" i="13" s="1"/>
  <c r="X407" i="13" s="1"/>
  <c r="X408" i="13" s="1"/>
  <c r="X409" i="13" s="1"/>
  <c r="U400" i="13"/>
  <c r="U401" i="13" s="1"/>
  <c r="U402" i="13" s="1"/>
  <c r="U403" i="13" s="1"/>
  <c r="U404" i="13" s="1"/>
  <c r="U405" i="13" s="1"/>
  <c r="U406" i="13" s="1"/>
  <c r="U407" i="13" s="1"/>
  <c r="U408" i="13" s="1"/>
  <c r="AJ396" i="14"/>
  <c r="AD396" i="14"/>
  <c r="AD401" i="13"/>
  <c r="AD402" i="13" s="1"/>
  <c r="AD403" i="13" s="1"/>
  <c r="AD404" i="13" s="1"/>
  <c r="AD405" i="13" s="1"/>
  <c r="AD406" i="13" s="1"/>
  <c r="AD407" i="13" s="1"/>
  <c r="AD408" i="13" s="1"/>
  <c r="AD409" i="13" s="1"/>
  <c r="AD410" i="13" s="1"/>
  <c r="AD411" i="13" s="1"/>
  <c r="AD412" i="13" s="1"/>
  <c r="AE401" i="13"/>
  <c r="AE402" i="13" s="1"/>
  <c r="AE403" i="13" s="1"/>
  <c r="AE404" i="13" s="1"/>
  <c r="AE405" i="13" s="1"/>
  <c r="AE406" i="13" s="1"/>
  <c r="AE407" i="13" s="1"/>
  <c r="AE408" i="13" s="1"/>
  <c r="AE409" i="13" s="1"/>
  <c r="AE410" i="13" s="1"/>
  <c r="AE411" i="13" s="1"/>
  <c r="AE412" i="13" s="1"/>
  <c r="Y401" i="13"/>
  <c r="Y402" i="13" s="1"/>
  <c r="Y403" i="13" s="1"/>
  <c r="Y404" i="13" s="1"/>
  <c r="Y405" i="13" s="1"/>
  <c r="Y406" i="13" s="1"/>
  <c r="Y407" i="13" s="1"/>
  <c r="R401" i="13"/>
  <c r="R402" i="13" s="1"/>
  <c r="AJ401" i="13"/>
  <c r="AJ402" i="13" s="1"/>
  <c r="AJ403" i="13" s="1"/>
  <c r="AJ404" i="13" s="1"/>
  <c r="AJ405" i="13" s="1"/>
  <c r="AJ406" i="13" s="1"/>
  <c r="AJ407" i="13" s="1"/>
  <c r="AJ408" i="13" s="1"/>
  <c r="AJ409" i="13" s="1"/>
  <c r="AJ410" i="13" s="1"/>
  <c r="AJ411" i="13" s="1"/>
  <c r="AJ412" i="13" s="1"/>
  <c r="S401" i="13"/>
  <c r="S402" i="13" s="1"/>
  <c r="S403" i="13" s="1"/>
  <c r="S404" i="13" s="1"/>
  <c r="S405" i="13" s="1"/>
  <c r="S406" i="13" s="1"/>
  <c r="AK401" i="13"/>
  <c r="AK402" i="13" s="1"/>
  <c r="AK403" i="13" s="1"/>
  <c r="AK404" i="13" s="1"/>
  <c r="AK405" i="13" s="1"/>
  <c r="AK406" i="13" s="1"/>
  <c r="AK407" i="13" s="1"/>
  <c r="AK408" i="13" s="1"/>
  <c r="AK409" i="13" s="1"/>
  <c r="AK410" i="13" s="1"/>
  <c r="AK411" i="13" s="1"/>
  <c r="AK412" i="13" s="1"/>
  <c r="AI401" i="13"/>
  <c r="AI402" i="13" s="1"/>
  <c r="AI403" i="13" s="1"/>
  <c r="AI404" i="13" s="1"/>
  <c r="AI405" i="13" s="1"/>
  <c r="AI406" i="13" s="1"/>
  <c r="AI407" i="13" s="1"/>
  <c r="AI408" i="13" s="1"/>
  <c r="AI409" i="13" s="1"/>
  <c r="AI410" i="13" s="1"/>
  <c r="AI411" i="13" s="1"/>
  <c r="AI412" i="13" s="1"/>
  <c r="AL401" i="13"/>
  <c r="AL402" i="13" s="1"/>
  <c r="AL403" i="13" s="1"/>
  <c r="AL404" i="13" s="1"/>
  <c r="AL405" i="13" s="1"/>
  <c r="AL406" i="13" s="1"/>
  <c r="AL407" i="13" s="1"/>
  <c r="AL408" i="13" s="1"/>
  <c r="AL409" i="13" s="1"/>
  <c r="AL410" i="13" s="1"/>
  <c r="AL411" i="13" s="1"/>
  <c r="AL412" i="13" s="1"/>
  <c r="W401" i="13"/>
  <c r="W402" i="13" s="1"/>
  <c r="V401" i="13"/>
  <c r="V402" i="13" s="1"/>
  <c r="Q401" i="13"/>
  <c r="Q402" i="13" s="1"/>
  <c r="Q403" i="13" s="1"/>
  <c r="Q404" i="13" s="1"/>
  <c r="Q405" i="13" s="1"/>
  <c r="Q406" i="13" s="1"/>
  <c r="Q407" i="13" s="1"/>
  <c r="Q408" i="13" s="1"/>
  <c r="Q409" i="13" s="1"/>
  <c r="Q410" i="13" s="1"/>
  <c r="Q411" i="13" s="1"/>
  <c r="Q412" i="13" s="1"/>
  <c r="AF401" i="13"/>
  <c r="AF402" i="13" s="1"/>
  <c r="AF403" i="13" s="1"/>
  <c r="AF404" i="13" s="1"/>
  <c r="AF405" i="13" s="1"/>
  <c r="AF406" i="13" s="1"/>
  <c r="AF407" i="13" s="1"/>
  <c r="AF408" i="13" s="1"/>
  <c r="AF409" i="13" s="1"/>
  <c r="AF410" i="13" s="1"/>
  <c r="AF411" i="13" s="1"/>
  <c r="AF412" i="13" s="1"/>
  <c r="AG401" i="13"/>
  <c r="AG402" i="13" s="1"/>
  <c r="AG403" i="13" s="1"/>
  <c r="AG404" i="13" s="1"/>
  <c r="AG405" i="13" s="1"/>
  <c r="AG406" i="13" s="1"/>
  <c r="AG407" i="13" s="1"/>
  <c r="AG408" i="13" s="1"/>
  <c r="AG409" i="13" s="1"/>
  <c r="AG410" i="13" s="1"/>
  <c r="AG411" i="13" s="1"/>
  <c r="AG412" i="13" s="1"/>
  <c r="AC395" i="14"/>
  <c r="AK17" i="9"/>
  <c r="Y17" i="9"/>
  <c r="AC400" i="13"/>
  <c r="AC401" i="13" s="1"/>
  <c r="AC402" i="13" s="1"/>
  <c r="AC403" i="13" s="1"/>
  <c r="AC404" i="13" s="1"/>
  <c r="AC405" i="13" s="1"/>
  <c r="AC406" i="13" s="1"/>
  <c r="AC407" i="13" s="1"/>
  <c r="AC408" i="13" s="1"/>
  <c r="AC409" i="13" s="1"/>
  <c r="AC410" i="13" s="1"/>
  <c r="AC411" i="13" s="1"/>
  <c r="AC412" i="13" s="1"/>
  <c r="D19" i="9"/>
  <c r="BA380" i="14"/>
  <c r="BJ380" i="14"/>
  <c r="L19" i="9"/>
  <c r="BI380" i="14"/>
  <c r="H19" i="9"/>
  <c r="BE380" i="14"/>
  <c r="Z400" i="13"/>
  <c r="Z401" i="13" s="1"/>
  <c r="Z402" i="13" s="1"/>
  <c r="Z403" i="13" s="1"/>
  <c r="Z404" i="13" s="1"/>
  <c r="Z405" i="13" s="1"/>
  <c r="Z406" i="13" s="1"/>
  <c r="Z407" i="13" s="1"/>
  <c r="Z408" i="13" s="1"/>
  <c r="Z409" i="13" s="1"/>
  <c r="Z410" i="13" s="1"/>
  <c r="Z411" i="13" s="1"/>
  <c r="AJ18" i="9"/>
  <c r="X18" i="9"/>
  <c r="U18" i="9"/>
  <c r="AG18" i="9"/>
  <c r="AF18" i="9"/>
  <c r="T18" i="9"/>
  <c r="AD18" i="9"/>
  <c r="R18" i="9"/>
  <c r="AH401" i="13"/>
  <c r="AH402" i="13" s="1"/>
  <c r="AH403" i="13" s="1"/>
  <c r="AH404" i="13" s="1"/>
  <c r="AH405" i="13" s="1"/>
  <c r="AH406" i="13" s="1"/>
  <c r="AH407" i="13" s="1"/>
  <c r="AH408" i="13" s="1"/>
  <c r="AH409" i="13" s="1"/>
  <c r="AH410" i="13" s="1"/>
  <c r="AH411" i="13" s="1"/>
  <c r="AH412" i="13" s="1"/>
  <c r="J19" i="9"/>
  <c r="BG380" i="14"/>
  <c r="K19" i="9"/>
  <c r="BH380" i="14"/>
  <c r="F19" i="9"/>
  <c r="BC380" i="14"/>
  <c r="I19" i="9"/>
  <c r="BF380" i="14"/>
  <c r="AC18" i="9"/>
  <c r="Q18" i="9"/>
  <c r="AI18" i="9"/>
  <c r="W18" i="9"/>
  <c r="G19" i="9"/>
  <c r="BD380" i="14"/>
  <c r="E19" i="9"/>
  <c r="BB380" i="14"/>
  <c r="P18" i="9"/>
  <c r="AB18" i="9"/>
  <c r="AH18" i="9"/>
  <c r="V18" i="9"/>
  <c r="M18" i="9"/>
  <c r="AE18" i="9"/>
  <c r="S18" i="9"/>
  <c r="T386" i="14"/>
  <c r="Z386" i="14"/>
  <c r="S387" i="14"/>
  <c r="X386" i="14"/>
  <c r="Y386" i="14"/>
  <c r="R403" i="13"/>
  <c r="K219" i="14"/>
  <c r="G219" i="14"/>
  <c r="N219" i="14"/>
  <c r="J219" i="14"/>
  <c r="F219" i="14"/>
  <c r="M219" i="14"/>
  <c r="I219" i="14"/>
  <c r="E219" i="14"/>
  <c r="L219" i="14"/>
  <c r="H219" i="14"/>
  <c r="W219" i="14"/>
  <c r="X219" i="14"/>
  <c r="AG219" i="14"/>
  <c r="AH219" i="14"/>
  <c r="AL219" i="14"/>
  <c r="R219" i="14"/>
  <c r="AI219" i="14"/>
  <c r="V219" i="14"/>
  <c r="AJ219" i="14"/>
  <c r="U219" i="14"/>
  <c r="AD219" i="14"/>
  <c r="S219" i="14"/>
  <c r="AF219" i="14"/>
  <c r="AK219" i="14"/>
  <c r="AE219" i="14"/>
  <c r="Z219" i="14"/>
  <c r="T219" i="14"/>
  <c r="Y219" i="14"/>
  <c r="Q218" i="14"/>
  <c r="Q308" i="14" s="1"/>
  <c r="AC217" i="14"/>
  <c r="AC307" i="14" s="1"/>
  <c r="N381" i="14"/>
  <c r="AX380" i="14"/>
  <c r="J381" i="14"/>
  <c r="AT380" i="14"/>
  <c r="D219" i="14"/>
  <c r="P115" i="14"/>
  <c r="D116" i="14"/>
  <c r="F381" i="14"/>
  <c r="AP380" i="14"/>
  <c r="AV380" i="14"/>
  <c r="L381" i="14"/>
  <c r="AI308" i="14"/>
  <c r="AI397" i="14" s="1"/>
  <c r="AE308" i="14"/>
  <c r="AE397" i="14" s="1"/>
  <c r="Y308" i="14"/>
  <c r="U308" i="14"/>
  <c r="U397" i="14" s="1"/>
  <c r="K308" i="14"/>
  <c r="G308" i="14"/>
  <c r="AL308" i="14"/>
  <c r="AL397" i="14" s="1"/>
  <c r="AH308" i="14"/>
  <c r="AH397" i="14" s="1"/>
  <c r="AD308" i="14"/>
  <c r="X308" i="14"/>
  <c r="T308" i="14"/>
  <c r="N308" i="14"/>
  <c r="J308" i="14"/>
  <c r="F308" i="14"/>
  <c r="AG308" i="14"/>
  <c r="AG397" i="14" s="1"/>
  <c r="W308" i="14"/>
  <c r="W397" i="14" s="1"/>
  <c r="M308" i="14"/>
  <c r="E308" i="14"/>
  <c r="AF308" i="14"/>
  <c r="AF397" i="14" s="1"/>
  <c r="V308" i="14"/>
  <c r="V397" i="14" s="1"/>
  <c r="L308" i="14"/>
  <c r="D308" i="14"/>
  <c r="D397" i="14" s="1"/>
  <c r="Z308" i="14"/>
  <c r="H308" i="14"/>
  <c r="AK308" i="14"/>
  <c r="R308" i="14"/>
  <c r="R397" i="14" s="1"/>
  <c r="AJ308" i="14"/>
  <c r="I308" i="14"/>
  <c r="S308" i="14"/>
  <c r="G381" i="14"/>
  <c r="AQ380" i="14"/>
  <c r="AB114" i="14"/>
  <c r="M381" i="14"/>
  <c r="AW380" i="14"/>
  <c r="AS380" i="14"/>
  <c r="I381" i="14"/>
  <c r="E381" i="14"/>
  <c r="AO380" i="14"/>
  <c r="AR380" i="14"/>
  <c r="H381" i="14"/>
  <c r="K381" i="14"/>
  <c r="AU380" i="14"/>
  <c r="AK324" i="13"/>
  <c r="AG324" i="13"/>
  <c r="AC324" i="13"/>
  <c r="W324" i="13"/>
  <c r="S324" i="13"/>
  <c r="M324" i="13"/>
  <c r="I324" i="13"/>
  <c r="E324" i="13"/>
  <c r="AJ324" i="13"/>
  <c r="AJ413" i="13" s="1"/>
  <c r="AE324" i="13"/>
  <c r="X324" i="13"/>
  <c r="R324" i="13"/>
  <c r="K324" i="13"/>
  <c r="F324" i="13"/>
  <c r="AI324" i="13"/>
  <c r="AI413" i="13" s="1"/>
  <c r="AD324" i="13"/>
  <c r="V324" i="13"/>
  <c r="Q324" i="13"/>
  <c r="J324" i="13"/>
  <c r="D324" i="13"/>
  <c r="D413" i="13" s="1"/>
  <c r="C36" i="9" s="1"/>
  <c r="AH324" i="13"/>
  <c r="U324" i="13"/>
  <c r="H324" i="13"/>
  <c r="AF324" i="13"/>
  <c r="T324" i="13"/>
  <c r="G324" i="13"/>
  <c r="Z324" i="13"/>
  <c r="N324" i="13"/>
  <c r="AL324" i="13"/>
  <c r="AL413" i="13" s="1"/>
  <c r="Y324" i="13"/>
  <c r="L324" i="13"/>
  <c r="BJ396" i="13"/>
  <c r="AX395" i="13"/>
  <c r="BA397" i="13"/>
  <c r="AO396" i="13"/>
  <c r="BE397" i="13"/>
  <c r="AS396" i="13"/>
  <c r="BI397" i="13"/>
  <c r="AW396" i="13"/>
  <c r="BH397" i="13"/>
  <c r="AV396" i="13"/>
  <c r="BD397" i="13"/>
  <c r="AR396" i="13"/>
  <c r="AP396" i="13"/>
  <c r="BB397" i="13"/>
  <c r="AT396" i="13"/>
  <c r="BF397" i="13"/>
  <c r="D235" i="13"/>
  <c r="D132" i="13"/>
  <c r="BG397" i="13"/>
  <c r="AU396" i="13"/>
  <c r="BC397" i="13"/>
  <c r="AQ396" i="13"/>
  <c r="AJ136" i="18"/>
  <c r="AH136" i="18"/>
  <c r="AK136" i="18"/>
  <c r="Y136" i="18"/>
  <c r="AD136" i="18"/>
  <c r="S136" i="18"/>
  <c r="AF136" i="18"/>
  <c r="V136" i="18"/>
  <c r="AG136" i="18"/>
  <c r="AE136" i="18"/>
  <c r="W136" i="18"/>
  <c r="X136" i="18"/>
  <c r="N136" i="18"/>
  <c r="AL136" i="18"/>
  <c r="Z136" i="18"/>
  <c r="AI136" i="18"/>
  <c r="U136" i="18"/>
  <c r="T136" i="18"/>
  <c r="R136" i="18"/>
  <c r="I136" i="18"/>
  <c r="E136" i="18"/>
  <c r="M136" i="18"/>
  <c r="L136" i="18"/>
  <c r="H136" i="18"/>
  <c r="F136" i="18"/>
  <c r="J136" i="18"/>
  <c r="G136" i="18"/>
  <c r="K136" i="18"/>
  <c r="AC118" i="17"/>
  <c r="AE120" i="17"/>
  <c r="V120" i="17"/>
  <c r="AL120" i="17"/>
  <c r="Y120" i="17"/>
  <c r="AF120" i="17"/>
  <c r="R120" i="17"/>
  <c r="AK120" i="17"/>
  <c r="AI120" i="17"/>
  <c r="X120" i="17"/>
  <c r="AD120" i="17"/>
  <c r="W120" i="17"/>
  <c r="T120" i="17"/>
  <c r="AG120" i="17"/>
  <c r="U120" i="17"/>
  <c r="S120" i="17"/>
  <c r="AH120" i="17"/>
  <c r="AJ120" i="17"/>
  <c r="Z120" i="17"/>
  <c r="E120" i="17"/>
  <c r="K120" i="17"/>
  <c r="M120" i="17"/>
  <c r="N120" i="17"/>
  <c r="L120" i="17"/>
  <c r="F120" i="17"/>
  <c r="J120" i="17"/>
  <c r="G120" i="17"/>
  <c r="I120" i="17"/>
  <c r="H120" i="17"/>
  <c r="Q119" i="17"/>
  <c r="AD132" i="13"/>
  <c r="AK116" i="14"/>
  <c r="F116" i="14"/>
  <c r="N132" i="13"/>
  <c r="AF132" i="13"/>
  <c r="X132" i="13"/>
  <c r="M116" i="14"/>
  <c r="S116" i="14"/>
  <c r="F132" i="13"/>
  <c r="W116" i="14"/>
  <c r="V132" i="13"/>
  <c r="AH116" i="14"/>
  <c r="T116" i="14"/>
  <c r="X116" i="14"/>
  <c r="T132" i="13"/>
  <c r="H116" i="14"/>
  <c r="L132" i="13"/>
  <c r="AJ132" i="13"/>
  <c r="K132" i="13"/>
  <c r="I116" i="14"/>
  <c r="H132" i="13"/>
  <c r="AG116" i="14"/>
  <c r="J132" i="13"/>
  <c r="J116" i="14"/>
  <c r="L116" i="14"/>
  <c r="AE132" i="13"/>
  <c r="AI116" i="14"/>
  <c r="AD116" i="14"/>
  <c r="Z132" i="13"/>
  <c r="AL116" i="14"/>
  <c r="R116" i="14"/>
  <c r="Y116" i="14"/>
  <c r="S132" i="13"/>
  <c r="AJ116" i="14"/>
  <c r="N116" i="14"/>
  <c r="U116" i="14"/>
  <c r="AI132" i="13"/>
  <c r="R132" i="13"/>
  <c r="M132" i="13"/>
  <c r="AG132" i="13"/>
  <c r="Z116" i="14"/>
  <c r="E116" i="14"/>
  <c r="Y132" i="13"/>
  <c r="G132" i="13"/>
  <c r="G116" i="14"/>
  <c r="I132" i="13"/>
  <c r="AH132" i="13"/>
  <c r="V116" i="14"/>
  <c r="U132" i="13"/>
  <c r="AC114" i="14"/>
  <c r="AK132" i="13"/>
  <c r="E132" i="13"/>
  <c r="K116" i="14"/>
  <c r="AL132" i="13"/>
  <c r="AE116" i="14"/>
  <c r="Q115" i="14"/>
  <c r="AF116" i="14"/>
  <c r="W132" i="13"/>
  <c r="AH495" i="18" l="1"/>
  <c r="BF494" i="18"/>
  <c r="V501" i="18"/>
  <c r="AT500" i="18"/>
  <c r="E501" i="18"/>
  <c r="BA500" i="18"/>
  <c r="AO500" i="18"/>
  <c r="BJ498" i="18"/>
  <c r="AX498" i="18"/>
  <c r="AW499" i="18"/>
  <c r="BI499" i="18"/>
  <c r="AV498" i="18"/>
  <c r="BH498" i="18"/>
  <c r="AS526" i="18"/>
  <c r="BE526" i="18"/>
  <c r="AU502" i="18"/>
  <c r="BG502" i="18"/>
  <c r="AR497" i="18"/>
  <c r="BD497" i="18"/>
  <c r="AP499" i="18"/>
  <c r="BB499" i="18"/>
  <c r="AQ500" i="18"/>
  <c r="BC500" i="18"/>
  <c r="Q413" i="13"/>
  <c r="BI399" i="18"/>
  <c r="AW399" i="18"/>
  <c r="BH399" i="18"/>
  <c r="AV399" i="18"/>
  <c r="AL329" i="18"/>
  <c r="AL418" i="18" s="1"/>
  <c r="AH329" i="18"/>
  <c r="AH418" i="18" s="1"/>
  <c r="AD329" i="18"/>
  <c r="AD418" i="18" s="1"/>
  <c r="X329" i="18"/>
  <c r="X418" i="18" s="1"/>
  <c r="T329" i="18"/>
  <c r="T418" i="18" s="1"/>
  <c r="N329" i="18"/>
  <c r="N418" i="18" s="1"/>
  <c r="J329" i="18"/>
  <c r="J418" i="18" s="1"/>
  <c r="AJ329" i="18"/>
  <c r="AJ418" i="18" s="1"/>
  <c r="AE329" i="18"/>
  <c r="AE418" i="18" s="1"/>
  <c r="W329" i="18"/>
  <c r="W418" i="18" s="1"/>
  <c r="R329" i="18"/>
  <c r="R418" i="18" s="1"/>
  <c r="K329" i="18"/>
  <c r="K418" i="18" s="1"/>
  <c r="F329" i="18"/>
  <c r="F418" i="18" s="1"/>
  <c r="AG329" i="18"/>
  <c r="AG418" i="18" s="1"/>
  <c r="Y329" i="18"/>
  <c r="Y418" i="18" s="1"/>
  <c r="Q329" i="18"/>
  <c r="Q418" i="18" s="1"/>
  <c r="H329" i="18"/>
  <c r="H418" i="18" s="1"/>
  <c r="AF329" i="18"/>
  <c r="AF418" i="18" s="1"/>
  <c r="V329" i="18"/>
  <c r="V418" i="18" s="1"/>
  <c r="M329" i="18"/>
  <c r="M418" i="18" s="1"/>
  <c r="G329" i="18"/>
  <c r="G418" i="18" s="1"/>
  <c r="AC329" i="18"/>
  <c r="AC418" i="18" s="1"/>
  <c r="L329" i="18"/>
  <c r="L418" i="18" s="1"/>
  <c r="Z329" i="18"/>
  <c r="Z418" i="18" s="1"/>
  <c r="I329" i="18"/>
  <c r="I418" i="18" s="1"/>
  <c r="AK329" i="18"/>
  <c r="AK418" i="18" s="1"/>
  <c r="U329" i="18"/>
  <c r="U418" i="18" s="1"/>
  <c r="E329" i="18"/>
  <c r="E418" i="18" s="1"/>
  <c r="S329" i="18"/>
  <c r="S418" i="18" s="1"/>
  <c r="D329" i="18"/>
  <c r="D418" i="18" s="1"/>
  <c r="AI329" i="18"/>
  <c r="AI418" i="18" s="1"/>
  <c r="AX399" i="18"/>
  <c r="BJ399" i="18"/>
  <c r="BG399" i="18"/>
  <c r="AU399" i="18"/>
  <c r="BD399" i="18"/>
  <c r="AR399" i="18"/>
  <c r="AO399" i="18"/>
  <c r="BA399" i="18"/>
  <c r="AT399" i="18"/>
  <c r="BF399" i="18"/>
  <c r="D240" i="18"/>
  <c r="D137" i="18"/>
  <c r="AS399" i="18"/>
  <c r="BE399" i="18"/>
  <c r="BC399" i="18"/>
  <c r="AQ399" i="18"/>
  <c r="AP399" i="18"/>
  <c r="BB399" i="18"/>
  <c r="Q223" i="17"/>
  <c r="H224" i="17"/>
  <c r="I224" i="17"/>
  <c r="G224" i="17"/>
  <c r="J224" i="17"/>
  <c r="F224" i="17"/>
  <c r="L224" i="17"/>
  <c r="N224" i="17"/>
  <c r="M224" i="17"/>
  <c r="K224" i="17"/>
  <c r="E224" i="17"/>
  <c r="Z224" i="17"/>
  <c r="AJ224" i="17"/>
  <c r="AH224" i="17"/>
  <c r="S224" i="17"/>
  <c r="U224" i="17"/>
  <c r="AG224" i="17"/>
  <c r="T224" i="17"/>
  <c r="W224" i="17"/>
  <c r="AD224" i="17"/>
  <c r="X224" i="17"/>
  <c r="AI224" i="17"/>
  <c r="AK224" i="17"/>
  <c r="R224" i="17"/>
  <c r="AF224" i="17"/>
  <c r="Y224" i="17"/>
  <c r="AL224" i="17"/>
  <c r="V224" i="17"/>
  <c r="AE224" i="17"/>
  <c r="AC222" i="17"/>
  <c r="AC312" i="17" s="1"/>
  <c r="Q402" i="17"/>
  <c r="AG402" i="17"/>
  <c r="U402" i="17"/>
  <c r="AF402" i="17"/>
  <c r="AT383" i="17"/>
  <c r="BF383" i="17"/>
  <c r="J384" i="17"/>
  <c r="AL313" i="17"/>
  <c r="AL402" i="17" s="1"/>
  <c r="AH313" i="17"/>
  <c r="AD313" i="17"/>
  <c r="AD402" i="17" s="1"/>
  <c r="X313" i="17"/>
  <c r="X402" i="17" s="1"/>
  <c r="T313" i="17"/>
  <c r="T402" i="17" s="1"/>
  <c r="N313" i="17"/>
  <c r="J313" i="17"/>
  <c r="F313" i="17"/>
  <c r="AK313" i="17"/>
  <c r="AK402" i="17" s="1"/>
  <c r="AG313" i="17"/>
  <c r="W313" i="17"/>
  <c r="W402" i="17" s="1"/>
  <c r="S313" i="17"/>
  <c r="S402" i="17" s="1"/>
  <c r="M313" i="17"/>
  <c r="I313" i="17"/>
  <c r="E313" i="17"/>
  <c r="AJ313" i="17"/>
  <c r="AJ402" i="17" s="1"/>
  <c r="AF313" i="17"/>
  <c r="Z313" i="17"/>
  <c r="V313" i="17"/>
  <c r="V402" i="17" s="1"/>
  <c r="R313" i="17"/>
  <c r="R402" i="17" s="1"/>
  <c r="L313" i="17"/>
  <c r="H313" i="17"/>
  <c r="D313" i="17"/>
  <c r="D402" i="17" s="1"/>
  <c r="AI313" i="17"/>
  <c r="AI402" i="17" s="1"/>
  <c r="Q313" i="17"/>
  <c r="AE313" i="17"/>
  <c r="AE402" i="17" s="1"/>
  <c r="K313" i="17"/>
  <c r="Y313" i="17"/>
  <c r="Y402" i="17" s="1"/>
  <c r="G313" i="17"/>
  <c r="U313" i="17"/>
  <c r="AB119" i="17"/>
  <c r="AP383" i="17"/>
  <c r="F384" i="17"/>
  <c r="BB383" i="17"/>
  <c r="AC401" i="17"/>
  <c r="AH402" i="17"/>
  <c r="Z402" i="17"/>
  <c r="BC383" i="17"/>
  <c r="G384" i="17"/>
  <c r="AQ383" i="17"/>
  <c r="I384" i="17"/>
  <c r="AS383" i="17"/>
  <c r="BE383" i="17"/>
  <c r="BD383" i="17"/>
  <c r="H384" i="17"/>
  <c r="AR383" i="17"/>
  <c r="AX383" i="17"/>
  <c r="N384" i="17"/>
  <c r="BJ383" i="17"/>
  <c r="M384" i="17"/>
  <c r="AW383" i="17"/>
  <c r="BI383" i="17"/>
  <c r="BG383" i="17"/>
  <c r="K384" i="17"/>
  <c r="AU383" i="17"/>
  <c r="BH383" i="17"/>
  <c r="L384" i="17"/>
  <c r="AV383" i="17"/>
  <c r="E384" i="17"/>
  <c r="AO383" i="17"/>
  <c r="BA383" i="17"/>
  <c r="D224" i="17"/>
  <c r="D121" i="17"/>
  <c r="P120" i="17"/>
  <c r="AK397" i="14"/>
  <c r="AD397" i="14"/>
  <c r="Q397" i="14"/>
  <c r="AF413" i="13"/>
  <c r="AD413" i="13"/>
  <c r="AC396" i="14"/>
  <c r="AE413" i="13"/>
  <c r="AG413" i="13"/>
  <c r="AK413" i="13"/>
  <c r="AJ397" i="14"/>
  <c r="H20" i="9"/>
  <c r="BE381" i="14"/>
  <c r="AG19" i="9"/>
  <c r="U19" i="9"/>
  <c r="AI19" i="9"/>
  <c r="W19" i="9"/>
  <c r="AH413" i="13"/>
  <c r="AJ19" i="9"/>
  <c r="X19" i="9"/>
  <c r="AB19" i="9"/>
  <c r="P19" i="9"/>
  <c r="F20" i="9"/>
  <c r="BC381" i="14"/>
  <c r="BJ381" i="14"/>
  <c r="AK18" i="9"/>
  <c r="Y18" i="9"/>
  <c r="AE19" i="9"/>
  <c r="S19" i="9"/>
  <c r="G20" i="9"/>
  <c r="BD381" i="14"/>
  <c r="K20" i="9"/>
  <c r="BH381" i="14"/>
  <c r="I20" i="9"/>
  <c r="BF381" i="14"/>
  <c r="AC19" i="9"/>
  <c r="Q19" i="9"/>
  <c r="J20" i="9"/>
  <c r="BG381" i="14"/>
  <c r="D20" i="9"/>
  <c r="BA381" i="14"/>
  <c r="L20" i="9"/>
  <c r="BI381" i="14"/>
  <c r="E20" i="9"/>
  <c r="BB381" i="14"/>
  <c r="AD19" i="9"/>
  <c r="R19" i="9"/>
  <c r="V19" i="9"/>
  <c r="AH19" i="9"/>
  <c r="AF19" i="9"/>
  <c r="T19" i="9"/>
  <c r="M19" i="9"/>
  <c r="AC413" i="13"/>
  <c r="X387" i="14"/>
  <c r="Z387" i="14"/>
  <c r="Y387" i="14"/>
  <c r="S388" i="14"/>
  <c r="T387" i="14"/>
  <c r="T410" i="13"/>
  <c r="X410" i="13"/>
  <c r="V403" i="13"/>
  <c r="U409" i="13"/>
  <c r="Z412" i="13"/>
  <c r="S407" i="13"/>
  <c r="R404" i="13"/>
  <c r="W403" i="13"/>
  <c r="Y408" i="13"/>
  <c r="Q219" i="14"/>
  <c r="Q309" i="14" s="1"/>
  <c r="N220" i="14"/>
  <c r="J220" i="14"/>
  <c r="F220" i="14"/>
  <c r="M220" i="14"/>
  <c r="I220" i="14"/>
  <c r="E220" i="14"/>
  <c r="L220" i="14"/>
  <c r="H220" i="14"/>
  <c r="K220" i="14"/>
  <c r="G220" i="14"/>
  <c r="W220" i="14"/>
  <c r="X220" i="14"/>
  <c r="AG220" i="14"/>
  <c r="AH220" i="14"/>
  <c r="AL220" i="14"/>
  <c r="R220" i="14"/>
  <c r="AI220" i="14"/>
  <c r="V220" i="14"/>
  <c r="AJ220" i="14"/>
  <c r="U220" i="14"/>
  <c r="AD220" i="14"/>
  <c r="S220" i="14"/>
  <c r="AF220" i="14"/>
  <c r="AK220" i="14"/>
  <c r="AE220" i="14"/>
  <c r="Z220" i="14"/>
  <c r="T220" i="14"/>
  <c r="Y220" i="14"/>
  <c r="AC218" i="14"/>
  <c r="AC308" i="14" s="1"/>
  <c r="AC397" i="14" s="1"/>
  <c r="AP381" i="14"/>
  <c r="F382" i="14"/>
  <c r="L382" i="14"/>
  <c r="AV381" i="14"/>
  <c r="J382" i="14"/>
  <c r="AT381" i="14"/>
  <c r="AO381" i="14"/>
  <c r="E382" i="14"/>
  <c r="AW381" i="14"/>
  <c r="M382" i="14"/>
  <c r="AB115" i="14"/>
  <c r="K382" i="14"/>
  <c r="AU381" i="14"/>
  <c r="D220" i="14"/>
  <c r="D117" i="14"/>
  <c r="P116" i="14"/>
  <c r="AX381" i="14"/>
  <c r="N382" i="14"/>
  <c r="H382" i="14"/>
  <c r="AR381" i="14"/>
  <c r="AS381" i="14"/>
  <c r="I382" i="14"/>
  <c r="G382" i="14"/>
  <c r="AQ381" i="14"/>
  <c r="AJ309" i="14"/>
  <c r="AF309" i="14"/>
  <c r="AF398" i="14" s="1"/>
  <c r="Z309" i="14"/>
  <c r="V309" i="14"/>
  <c r="V398" i="14" s="1"/>
  <c r="R309" i="14"/>
  <c r="R398" i="14" s="1"/>
  <c r="L309" i="14"/>
  <c r="H309" i="14"/>
  <c r="D309" i="14"/>
  <c r="D398" i="14" s="1"/>
  <c r="AI309" i="14"/>
  <c r="AI398" i="14" s="1"/>
  <c r="AE309" i="14"/>
  <c r="AE398" i="14" s="1"/>
  <c r="Y309" i="14"/>
  <c r="U309" i="14"/>
  <c r="U398" i="14" s="1"/>
  <c r="K309" i="14"/>
  <c r="G309" i="14"/>
  <c r="AH309" i="14"/>
  <c r="AH398" i="14" s="1"/>
  <c r="X309" i="14"/>
  <c r="N309" i="14"/>
  <c r="F309" i="14"/>
  <c r="AG309" i="14"/>
  <c r="AG398" i="14" s="1"/>
  <c r="W309" i="14"/>
  <c r="W398" i="14" s="1"/>
  <c r="M309" i="14"/>
  <c r="E309" i="14"/>
  <c r="I309" i="14"/>
  <c r="AD309" i="14"/>
  <c r="AD398" i="14" s="1"/>
  <c r="T309" i="14"/>
  <c r="AL309" i="14"/>
  <c r="AL398" i="14" s="1"/>
  <c r="S309" i="14"/>
  <c r="J309" i="14"/>
  <c r="AK309" i="14"/>
  <c r="AK398" i="14" s="1"/>
  <c r="AU397" i="13"/>
  <c r="BG398" i="13"/>
  <c r="BH398" i="13"/>
  <c r="AV397" i="13"/>
  <c r="BE398" i="13"/>
  <c r="AS397" i="13"/>
  <c r="BA398" i="13"/>
  <c r="AO397" i="13"/>
  <c r="BD398" i="13"/>
  <c r="AR397" i="13"/>
  <c r="BB398" i="13"/>
  <c r="AP397" i="13"/>
  <c r="AQ397" i="13"/>
  <c r="BC398" i="13"/>
  <c r="AL325" i="13"/>
  <c r="AL414" i="13" s="1"/>
  <c r="AH325" i="13"/>
  <c r="AD325" i="13"/>
  <c r="X325" i="13"/>
  <c r="T325" i="13"/>
  <c r="N325" i="13"/>
  <c r="J325" i="13"/>
  <c r="F325" i="13"/>
  <c r="AK325" i="13"/>
  <c r="AF325" i="13"/>
  <c r="Y325" i="13"/>
  <c r="S325" i="13"/>
  <c r="L325" i="13"/>
  <c r="G325" i="13"/>
  <c r="AJ325" i="13"/>
  <c r="AJ414" i="13" s="1"/>
  <c r="AE325" i="13"/>
  <c r="AE414" i="13" s="1"/>
  <c r="W325" i="13"/>
  <c r="R325" i="13"/>
  <c r="K325" i="13"/>
  <c r="E325" i="13"/>
  <c r="AI325" i="13"/>
  <c r="AI414" i="13" s="1"/>
  <c r="V325" i="13"/>
  <c r="I325" i="13"/>
  <c r="AG325" i="13"/>
  <c r="U325" i="13"/>
  <c r="H325" i="13"/>
  <c r="AC325" i="13"/>
  <c r="Q325" i="13"/>
  <c r="Q414" i="13" s="1"/>
  <c r="D325" i="13"/>
  <c r="D414" i="13" s="1"/>
  <c r="C37" i="9" s="1"/>
  <c r="Z325" i="13"/>
  <c r="M325" i="13"/>
  <c r="D236" i="13"/>
  <c r="D133" i="13"/>
  <c r="BF398" i="13"/>
  <c r="AT397" i="13"/>
  <c r="BI398" i="13"/>
  <c r="AW397" i="13"/>
  <c r="AX396" i="13"/>
  <c r="BJ397" i="13"/>
  <c r="AJ137" i="18"/>
  <c r="AH137" i="18"/>
  <c r="AK137" i="18"/>
  <c r="Y137" i="18"/>
  <c r="AD137" i="18"/>
  <c r="S137" i="18"/>
  <c r="AF137" i="18"/>
  <c r="V137" i="18"/>
  <c r="AG137" i="18"/>
  <c r="AE137" i="18"/>
  <c r="W137" i="18"/>
  <c r="X137" i="18"/>
  <c r="N137" i="18"/>
  <c r="Z137" i="18"/>
  <c r="AL137" i="18"/>
  <c r="AI137" i="18"/>
  <c r="U137" i="18"/>
  <c r="T137" i="18"/>
  <c r="R137" i="18"/>
  <c r="H137" i="18"/>
  <c r="L137" i="18"/>
  <c r="K137" i="18"/>
  <c r="G137" i="18"/>
  <c r="E137" i="18"/>
  <c r="I137" i="18"/>
  <c r="M137" i="18"/>
  <c r="F137" i="18"/>
  <c r="J137" i="18"/>
  <c r="Q120" i="17"/>
  <c r="AE121" i="17"/>
  <c r="V121" i="17"/>
  <c r="AL121" i="17"/>
  <c r="Y121" i="17"/>
  <c r="AF121" i="17"/>
  <c r="R121" i="17"/>
  <c r="AK121" i="17"/>
  <c r="AI121" i="17"/>
  <c r="X121" i="17"/>
  <c r="AD121" i="17"/>
  <c r="W121" i="17"/>
  <c r="T121" i="17"/>
  <c r="AG121" i="17"/>
  <c r="U121" i="17"/>
  <c r="S121" i="17"/>
  <c r="AH121" i="17"/>
  <c r="AJ121" i="17"/>
  <c r="Z121" i="17"/>
  <c r="E121" i="17"/>
  <c r="K121" i="17"/>
  <c r="M121" i="17"/>
  <c r="N121" i="17"/>
  <c r="L121" i="17"/>
  <c r="F121" i="17"/>
  <c r="J121" i="17"/>
  <c r="G121" i="17"/>
  <c r="I121" i="17"/>
  <c r="H121" i="17"/>
  <c r="AC119" i="17"/>
  <c r="AL133" i="13"/>
  <c r="AJ117" i="14"/>
  <c r="AI117" i="14"/>
  <c r="AH117" i="14"/>
  <c r="AG133" i="13"/>
  <c r="K117" i="14"/>
  <c r="AI133" i="13"/>
  <c r="L133" i="13"/>
  <c r="G117" i="14"/>
  <c r="V133" i="13"/>
  <c r="G133" i="13"/>
  <c r="N117" i="14"/>
  <c r="J117" i="14"/>
  <c r="S117" i="14"/>
  <c r="AJ133" i="13"/>
  <c r="F133" i="13"/>
  <c r="V117" i="14"/>
  <c r="R117" i="14"/>
  <c r="Y117" i="14"/>
  <c r="M133" i="13"/>
  <c r="Y133" i="13"/>
  <c r="E133" i="13"/>
  <c r="AG117" i="14"/>
  <c r="R133" i="13"/>
  <c r="W133" i="13"/>
  <c r="W117" i="14"/>
  <c r="F117" i="14"/>
  <c r="AD133" i="13"/>
  <c r="L117" i="14"/>
  <c r="Z133" i="13"/>
  <c r="H133" i="13"/>
  <c r="AL117" i="14"/>
  <c r="X117" i="14"/>
  <c r="AH133" i="13"/>
  <c r="T133" i="13"/>
  <c r="S133" i="13"/>
  <c r="Z117" i="14"/>
  <c r="K133" i="13"/>
  <c r="AF133" i="13"/>
  <c r="X133" i="13"/>
  <c r="E117" i="14"/>
  <c r="M117" i="14"/>
  <c r="Q116" i="14"/>
  <c r="AK133" i="13"/>
  <c r="U117" i="14"/>
  <c r="U133" i="13"/>
  <c r="AC115" i="14"/>
  <c r="H117" i="14"/>
  <c r="N133" i="13"/>
  <c r="T117" i="14"/>
  <c r="AE117" i="14"/>
  <c r="AE133" i="13"/>
  <c r="AD117" i="14"/>
  <c r="I117" i="14"/>
  <c r="AF117" i="14"/>
  <c r="J133" i="13"/>
  <c r="I133" i="13"/>
  <c r="AK117" i="14"/>
  <c r="AH496" i="18" l="1"/>
  <c r="BF495" i="18"/>
  <c r="V502" i="18"/>
  <c r="AT501" i="18"/>
  <c r="E502" i="18"/>
  <c r="BA501" i="18"/>
  <c r="AO501" i="18"/>
  <c r="AU503" i="18"/>
  <c r="BG503" i="18"/>
  <c r="AR498" i="18"/>
  <c r="BD498" i="18"/>
  <c r="BB500" i="18"/>
  <c r="AP500" i="18"/>
  <c r="AV499" i="18"/>
  <c r="BH499" i="18"/>
  <c r="AW500" i="18"/>
  <c r="BI500" i="18"/>
  <c r="BC501" i="18"/>
  <c r="AQ501" i="18"/>
  <c r="BE527" i="18"/>
  <c r="AS527" i="18"/>
  <c r="BJ499" i="18"/>
  <c r="AX499" i="18"/>
  <c r="AD414" i="13"/>
  <c r="AX400" i="18"/>
  <c r="BJ400" i="18"/>
  <c r="AS400" i="18"/>
  <c r="BE400" i="18"/>
  <c r="D138" i="18"/>
  <c r="D241" i="18"/>
  <c r="AO400" i="18"/>
  <c r="BA400" i="18"/>
  <c r="BB400" i="18"/>
  <c r="AP400" i="18"/>
  <c r="AI330" i="18"/>
  <c r="AI419" i="18" s="1"/>
  <c r="AE330" i="18"/>
  <c r="AE419" i="18" s="1"/>
  <c r="Y330" i="18"/>
  <c r="Y419" i="18" s="1"/>
  <c r="U330" i="18"/>
  <c r="U419" i="18" s="1"/>
  <c r="Q330" i="18"/>
  <c r="Q419" i="18" s="1"/>
  <c r="K330" i="18"/>
  <c r="K419" i="18" s="1"/>
  <c r="G330" i="18"/>
  <c r="G419" i="18" s="1"/>
  <c r="AK330" i="18"/>
  <c r="AK419" i="18" s="1"/>
  <c r="AF330" i="18"/>
  <c r="AF419" i="18" s="1"/>
  <c r="X330" i="18"/>
  <c r="X419" i="18" s="1"/>
  <c r="S330" i="18"/>
  <c r="S419" i="18" s="1"/>
  <c r="L330" i="18"/>
  <c r="L419" i="18" s="1"/>
  <c r="F330" i="18"/>
  <c r="F419" i="18" s="1"/>
  <c r="AL330" i="18"/>
  <c r="AL419" i="18" s="1"/>
  <c r="AD330" i="18"/>
  <c r="AD419" i="18" s="1"/>
  <c r="V330" i="18"/>
  <c r="V419" i="18" s="1"/>
  <c r="M330" i="18"/>
  <c r="M419" i="18" s="1"/>
  <c r="E330" i="18"/>
  <c r="E419" i="18" s="1"/>
  <c r="AJ330" i="18"/>
  <c r="AJ419" i="18" s="1"/>
  <c r="AC330" i="18"/>
  <c r="AC419" i="18" s="1"/>
  <c r="T330" i="18"/>
  <c r="T419" i="18" s="1"/>
  <c r="J330" i="18"/>
  <c r="J419" i="18" s="1"/>
  <c r="D330" i="18"/>
  <c r="D419" i="18" s="1"/>
  <c r="Z330" i="18"/>
  <c r="Z419" i="18" s="1"/>
  <c r="I330" i="18"/>
  <c r="I419" i="18" s="1"/>
  <c r="W330" i="18"/>
  <c r="W419" i="18" s="1"/>
  <c r="H330" i="18"/>
  <c r="H419" i="18" s="1"/>
  <c r="AH330" i="18"/>
  <c r="AH419" i="18" s="1"/>
  <c r="R330" i="18"/>
  <c r="R419" i="18" s="1"/>
  <c r="AG330" i="18"/>
  <c r="AG419" i="18" s="1"/>
  <c r="N330" i="18"/>
  <c r="N419" i="18" s="1"/>
  <c r="AW400" i="18"/>
  <c r="BI400" i="18"/>
  <c r="BC400" i="18"/>
  <c r="AQ400" i="18"/>
  <c r="BF400" i="18"/>
  <c r="AT400" i="18"/>
  <c r="AV400" i="18"/>
  <c r="BH400" i="18"/>
  <c r="AR400" i="18"/>
  <c r="BD400" i="18"/>
  <c r="BG400" i="18"/>
  <c r="AU400" i="18"/>
  <c r="AC223" i="17"/>
  <c r="AC313" i="17" s="1"/>
  <c r="H225" i="17"/>
  <c r="I225" i="17"/>
  <c r="G225" i="17"/>
  <c r="J225" i="17"/>
  <c r="F225" i="17"/>
  <c r="L225" i="17"/>
  <c r="N225" i="17"/>
  <c r="M225" i="17"/>
  <c r="K225" i="17"/>
  <c r="E225" i="17"/>
  <c r="Z225" i="17"/>
  <c r="AJ225" i="17"/>
  <c r="AH225" i="17"/>
  <c r="S225" i="17"/>
  <c r="U225" i="17"/>
  <c r="AG225" i="17"/>
  <c r="T225" i="17"/>
  <c r="W225" i="17"/>
  <c r="AD225" i="17"/>
  <c r="X225" i="17"/>
  <c r="AI225" i="17"/>
  <c r="AK225" i="17"/>
  <c r="R225" i="17"/>
  <c r="AF225" i="17"/>
  <c r="Y225" i="17"/>
  <c r="AL225" i="17"/>
  <c r="V225" i="17"/>
  <c r="AE225" i="17"/>
  <c r="Q224" i="17"/>
  <c r="T403" i="17"/>
  <c r="AL403" i="17"/>
  <c r="AI403" i="17"/>
  <c r="R403" i="17"/>
  <c r="AH403" i="17"/>
  <c r="BI384" i="17"/>
  <c r="M385" i="17"/>
  <c r="AW384" i="17"/>
  <c r="AC402" i="17"/>
  <c r="Q403" i="17"/>
  <c r="D225" i="17"/>
  <c r="P121" i="17"/>
  <c r="D122" i="17"/>
  <c r="BA384" i="17"/>
  <c r="E385" i="17"/>
  <c r="AO384" i="17"/>
  <c r="BD384" i="17"/>
  <c r="H385" i="17"/>
  <c r="AR384" i="17"/>
  <c r="BE384" i="17"/>
  <c r="I385" i="17"/>
  <c r="AS384" i="17"/>
  <c r="BH384" i="17"/>
  <c r="L385" i="17"/>
  <c r="AV384" i="17"/>
  <c r="AQ384" i="17"/>
  <c r="BC384" i="17"/>
  <c r="G385" i="17"/>
  <c r="AB120" i="17"/>
  <c r="AU384" i="17"/>
  <c r="K385" i="17"/>
  <c r="BG384" i="17"/>
  <c r="J385" i="17"/>
  <c r="AT384" i="17"/>
  <c r="BF384" i="17"/>
  <c r="AI314" i="17"/>
  <c r="AE314" i="17"/>
  <c r="AE403" i="17" s="1"/>
  <c r="Y314" i="17"/>
  <c r="Y403" i="17" s="1"/>
  <c r="U314" i="17"/>
  <c r="U403" i="17" s="1"/>
  <c r="Q314" i="17"/>
  <c r="K314" i="17"/>
  <c r="G314" i="17"/>
  <c r="AL314" i="17"/>
  <c r="AH314" i="17"/>
  <c r="AD314" i="17"/>
  <c r="AD403" i="17" s="1"/>
  <c r="X314" i="17"/>
  <c r="X403" i="17" s="1"/>
  <c r="T314" i="17"/>
  <c r="N314" i="17"/>
  <c r="J314" i="17"/>
  <c r="F314" i="17"/>
  <c r="AK314" i="17"/>
  <c r="AK403" i="17" s="1"/>
  <c r="AG314" i="17"/>
  <c r="AG403" i="17" s="1"/>
  <c r="W314" i="17"/>
  <c r="W403" i="17" s="1"/>
  <c r="S314" i="17"/>
  <c r="S403" i="17" s="1"/>
  <c r="M314" i="17"/>
  <c r="I314" i="17"/>
  <c r="E314" i="17"/>
  <c r="AJ314" i="17"/>
  <c r="AJ403" i="17" s="1"/>
  <c r="R314" i="17"/>
  <c r="AF314" i="17"/>
  <c r="AF403" i="17" s="1"/>
  <c r="L314" i="17"/>
  <c r="Z314" i="17"/>
  <c r="H314" i="17"/>
  <c r="V314" i="17"/>
  <c r="V403" i="17" s="1"/>
  <c r="D314" i="17"/>
  <c r="D403" i="17" s="1"/>
  <c r="N385" i="17"/>
  <c r="AX384" i="17"/>
  <c r="BJ384" i="17"/>
  <c r="Z403" i="17"/>
  <c r="F385" i="17"/>
  <c r="AP384" i="17"/>
  <c r="BB384" i="17"/>
  <c r="Q398" i="14"/>
  <c r="AF414" i="13"/>
  <c r="AG414" i="13"/>
  <c r="AK414" i="13"/>
  <c r="AJ398" i="14"/>
  <c r="AH20" i="9"/>
  <c r="V20" i="9"/>
  <c r="S20" i="9"/>
  <c r="AE20" i="9"/>
  <c r="AD20" i="9"/>
  <c r="R20" i="9"/>
  <c r="F21" i="9"/>
  <c r="BC382" i="14"/>
  <c r="G21" i="9"/>
  <c r="BD382" i="14"/>
  <c r="K21" i="9"/>
  <c r="BH382" i="14"/>
  <c r="AC414" i="13"/>
  <c r="J21" i="9"/>
  <c r="BG382" i="14"/>
  <c r="X20" i="9"/>
  <c r="AJ20" i="9"/>
  <c r="AG20" i="9"/>
  <c r="U20" i="9"/>
  <c r="H21" i="9"/>
  <c r="BE382" i="14"/>
  <c r="BJ382" i="14"/>
  <c r="L21" i="9"/>
  <c r="BI382" i="14"/>
  <c r="E21" i="9"/>
  <c r="BB382" i="14"/>
  <c r="AK19" i="9"/>
  <c r="Y19" i="9"/>
  <c r="AC20" i="9"/>
  <c r="Q20" i="9"/>
  <c r="AB20" i="9"/>
  <c r="P20" i="9"/>
  <c r="W20" i="9"/>
  <c r="AI20" i="9"/>
  <c r="M20" i="9"/>
  <c r="AH414" i="13"/>
  <c r="D21" i="9"/>
  <c r="BA382" i="14"/>
  <c r="I21" i="9"/>
  <c r="BF382" i="14"/>
  <c r="AF20" i="9"/>
  <c r="T20" i="9"/>
  <c r="Y388" i="14"/>
  <c r="T388" i="14"/>
  <c r="X388" i="14"/>
  <c r="S389" i="14"/>
  <c r="Z388" i="14"/>
  <c r="W404" i="13"/>
  <c r="X411" i="13"/>
  <c r="S408" i="13"/>
  <c r="U410" i="13"/>
  <c r="Y409" i="13"/>
  <c r="R405" i="13"/>
  <c r="Z413" i="13"/>
  <c r="V404" i="13"/>
  <c r="T411" i="13"/>
  <c r="M221" i="14"/>
  <c r="I221" i="14"/>
  <c r="E221" i="14"/>
  <c r="L221" i="14"/>
  <c r="H221" i="14"/>
  <c r="K221" i="14"/>
  <c r="G221" i="14"/>
  <c r="J221" i="14"/>
  <c r="F221" i="14"/>
  <c r="N221" i="14"/>
  <c r="W221" i="14"/>
  <c r="X221" i="14"/>
  <c r="AG221" i="14"/>
  <c r="AH221" i="14"/>
  <c r="AL221" i="14"/>
  <c r="R221" i="14"/>
  <c r="AI221" i="14"/>
  <c r="V221" i="14"/>
  <c r="AJ221" i="14"/>
  <c r="U221" i="14"/>
  <c r="AD221" i="14"/>
  <c r="S221" i="14"/>
  <c r="AF221" i="14"/>
  <c r="AK221" i="14"/>
  <c r="AE221" i="14"/>
  <c r="Z221" i="14"/>
  <c r="T221" i="14"/>
  <c r="Y221" i="14"/>
  <c r="Q220" i="14"/>
  <c r="Q310" i="14" s="1"/>
  <c r="Q399" i="14" s="1"/>
  <c r="AC219" i="14"/>
  <c r="AC309" i="14" s="1"/>
  <c r="AC398" i="14" s="1"/>
  <c r="I383" i="14"/>
  <c r="AS382" i="14"/>
  <c r="D221" i="14"/>
  <c r="D118" i="14"/>
  <c r="P117" i="14"/>
  <c r="M383" i="14"/>
  <c r="AW382" i="14"/>
  <c r="L383" i="14"/>
  <c r="AV382" i="14"/>
  <c r="AX382" i="14"/>
  <c r="N383" i="14"/>
  <c r="AK310" i="14"/>
  <c r="AK399" i="14" s="1"/>
  <c r="AG310" i="14"/>
  <c r="AG399" i="14" s="1"/>
  <c r="W310" i="14"/>
  <c r="W399" i="14" s="1"/>
  <c r="S310" i="14"/>
  <c r="M310" i="14"/>
  <c r="I310" i="14"/>
  <c r="E310" i="14"/>
  <c r="AJ310" i="14"/>
  <c r="AF310" i="14"/>
  <c r="AF399" i="14" s="1"/>
  <c r="Z310" i="14"/>
  <c r="V310" i="14"/>
  <c r="V399" i="14" s="1"/>
  <c r="R310" i="14"/>
  <c r="R399" i="14" s="1"/>
  <c r="L310" i="14"/>
  <c r="H310" i="14"/>
  <c r="D310" i="14"/>
  <c r="D399" i="14" s="1"/>
  <c r="AI310" i="14"/>
  <c r="AI399" i="14" s="1"/>
  <c r="Y310" i="14"/>
  <c r="G310" i="14"/>
  <c r="AH310" i="14"/>
  <c r="AH399" i="14" s="1"/>
  <c r="X310" i="14"/>
  <c r="N310" i="14"/>
  <c r="F310" i="14"/>
  <c r="AD310" i="14"/>
  <c r="AD399" i="14" s="1"/>
  <c r="J310" i="14"/>
  <c r="T310" i="14"/>
  <c r="AL310" i="14"/>
  <c r="AL399" i="14" s="1"/>
  <c r="K310" i="14"/>
  <c r="AE310" i="14"/>
  <c r="AE399" i="14" s="1"/>
  <c r="U310" i="14"/>
  <c r="U399" i="14" s="1"/>
  <c r="AP382" i="14"/>
  <c r="F383" i="14"/>
  <c r="E383" i="14"/>
  <c r="AO382" i="14"/>
  <c r="AT382" i="14"/>
  <c r="J383" i="14"/>
  <c r="G383" i="14"/>
  <c r="AQ382" i="14"/>
  <c r="H383" i="14"/>
  <c r="AR382" i="14"/>
  <c r="AB116" i="14"/>
  <c r="AU382" i="14"/>
  <c r="K383" i="14"/>
  <c r="BC399" i="13"/>
  <c r="AQ398" i="13"/>
  <c r="BE399" i="13"/>
  <c r="AS398" i="13"/>
  <c r="AI326" i="13"/>
  <c r="AI415" i="13" s="1"/>
  <c r="AE326" i="13"/>
  <c r="AE415" i="13" s="1"/>
  <c r="Y326" i="13"/>
  <c r="U326" i="13"/>
  <c r="Q326" i="13"/>
  <c r="Q415" i="13" s="1"/>
  <c r="K326" i="13"/>
  <c r="G326" i="13"/>
  <c r="AL326" i="13"/>
  <c r="AL415" i="13" s="1"/>
  <c r="AG326" i="13"/>
  <c r="AG415" i="13" s="1"/>
  <c r="Z326" i="13"/>
  <c r="T326" i="13"/>
  <c r="M326" i="13"/>
  <c r="H326" i="13"/>
  <c r="AK326" i="13"/>
  <c r="AF326" i="13"/>
  <c r="AF415" i="13" s="1"/>
  <c r="X326" i="13"/>
  <c r="S326" i="13"/>
  <c r="L326" i="13"/>
  <c r="F326" i="13"/>
  <c r="AJ326" i="13"/>
  <c r="AJ415" i="13" s="1"/>
  <c r="W326" i="13"/>
  <c r="J326" i="13"/>
  <c r="AH326" i="13"/>
  <c r="V326" i="13"/>
  <c r="I326" i="13"/>
  <c r="AD326" i="13"/>
  <c r="AD415" i="13" s="1"/>
  <c r="R326" i="13"/>
  <c r="E326" i="13"/>
  <c r="N326" i="13"/>
  <c r="D326" i="13"/>
  <c r="D415" i="13" s="1"/>
  <c r="C38" i="9" s="1"/>
  <c r="AC326" i="13"/>
  <c r="BF399" i="13"/>
  <c r="AT398" i="13"/>
  <c r="BG399" i="13"/>
  <c r="AU398" i="13"/>
  <c r="BI399" i="13"/>
  <c r="AW398" i="13"/>
  <c r="BJ398" i="13"/>
  <c r="AX397" i="13"/>
  <c r="D237" i="13"/>
  <c r="D134" i="13"/>
  <c r="BB399" i="13"/>
  <c r="AP398" i="13"/>
  <c r="AR398" i="13"/>
  <c r="BD399" i="13"/>
  <c r="BA399" i="13"/>
  <c r="AO398" i="13"/>
  <c r="AV398" i="13"/>
  <c r="BH399" i="13"/>
  <c r="AJ138" i="18"/>
  <c r="AH138" i="18"/>
  <c r="AK138" i="18"/>
  <c r="Y138" i="18"/>
  <c r="AD138" i="18"/>
  <c r="S138" i="18"/>
  <c r="AF138" i="18"/>
  <c r="V138" i="18"/>
  <c r="AG138" i="18"/>
  <c r="AE138" i="18"/>
  <c r="W138" i="18"/>
  <c r="X138" i="18"/>
  <c r="Z138" i="18"/>
  <c r="AL138" i="18"/>
  <c r="N138" i="18"/>
  <c r="AI138" i="18"/>
  <c r="U138" i="18"/>
  <c r="T138" i="18"/>
  <c r="R138" i="18"/>
  <c r="G138" i="18"/>
  <c r="K138" i="18"/>
  <c r="J138" i="18"/>
  <c r="F138" i="18"/>
  <c r="H138" i="18"/>
  <c r="L138" i="18"/>
  <c r="E138" i="18"/>
  <c r="I138" i="18"/>
  <c r="M138" i="18"/>
  <c r="Q121" i="17"/>
  <c r="AE122" i="17"/>
  <c r="V122" i="17"/>
  <c r="AL122" i="17"/>
  <c r="Y122" i="17"/>
  <c r="AF122" i="17"/>
  <c r="R122" i="17"/>
  <c r="AK122" i="17"/>
  <c r="AI122" i="17"/>
  <c r="X122" i="17"/>
  <c r="AD122" i="17"/>
  <c r="W122" i="17"/>
  <c r="T122" i="17"/>
  <c r="AG122" i="17"/>
  <c r="U122" i="17"/>
  <c r="S122" i="17"/>
  <c r="AH122" i="17"/>
  <c r="AJ122" i="17"/>
  <c r="Z122" i="17"/>
  <c r="E122" i="17"/>
  <c r="K122" i="17"/>
  <c r="M122" i="17"/>
  <c r="N122" i="17"/>
  <c r="L122" i="17"/>
  <c r="F122" i="17"/>
  <c r="J122" i="17"/>
  <c r="G122" i="17"/>
  <c r="I122" i="17"/>
  <c r="H122" i="17"/>
  <c r="AC120" i="17"/>
  <c r="AJ134" i="13"/>
  <c r="I134" i="13"/>
  <c r="AJ118" i="14"/>
  <c r="AG118" i="14"/>
  <c r="AF118" i="14"/>
  <c r="AI134" i="13"/>
  <c r="K134" i="13"/>
  <c r="AC116" i="14"/>
  <c r="M118" i="14"/>
  <c r="AK118" i="14"/>
  <c r="S134" i="13"/>
  <c r="L134" i="13"/>
  <c r="T118" i="14"/>
  <c r="AK134" i="13"/>
  <c r="L118" i="14"/>
  <c r="G118" i="14"/>
  <c r="AH134" i="13"/>
  <c r="E118" i="14"/>
  <c r="W134" i="13"/>
  <c r="S118" i="14"/>
  <c r="Z134" i="13"/>
  <c r="G134" i="13"/>
  <c r="K118" i="14"/>
  <c r="AG134" i="13"/>
  <c r="J118" i="14"/>
  <c r="U134" i="13"/>
  <c r="R118" i="14"/>
  <c r="AH118" i="14"/>
  <c r="N118" i="14"/>
  <c r="F118" i="14"/>
  <c r="V134" i="13"/>
  <c r="F134" i="13"/>
  <c r="W118" i="14"/>
  <c r="E134" i="13"/>
  <c r="N134" i="13"/>
  <c r="Z118" i="14"/>
  <c r="I118" i="14"/>
  <c r="X134" i="13"/>
  <c r="J134" i="13"/>
  <c r="T134" i="13"/>
  <c r="AD118" i="14"/>
  <c r="AL134" i="13"/>
  <c r="U118" i="14"/>
  <c r="V118" i="14"/>
  <c r="AD134" i="13"/>
  <c r="Y134" i="13"/>
  <c r="H134" i="13"/>
  <c r="Q117" i="14"/>
  <c r="AE118" i="14"/>
  <c r="AE134" i="13"/>
  <c r="AI118" i="14"/>
  <c r="Y118" i="14"/>
  <c r="AF134" i="13"/>
  <c r="H118" i="14"/>
  <c r="M134" i="13"/>
  <c r="AL118" i="14"/>
  <c r="R134" i="13"/>
  <c r="X118" i="14"/>
  <c r="AH497" i="18" l="1"/>
  <c r="BF496" i="18"/>
  <c r="V503" i="18"/>
  <c r="AT502" i="18"/>
  <c r="E503" i="18"/>
  <c r="BA502" i="18"/>
  <c r="AO502" i="18"/>
  <c r="AW501" i="18"/>
  <c r="BI501" i="18"/>
  <c r="BC502" i="18"/>
  <c r="AQ502" i="18"/>
  <c r="AS528" i="18"/>
  <c r="BE528" i="18"/>
  <c r="BB501" i="18"/>
  <c r="AP501" i="18"/>
  <c r="AR499" i="18"/>
  <c r="BD499" i="18"/>
  <c r="BJ500" i="18"/>
  <c r="AX500" i="18"/>
  <c r="AV500" i="18"/>
  <c r="BH500" i="18"/>
  <c r="AU504" i="18"/>
  <c r="BG504" i="18"/>
  <c r="AK415" i="13"/>
  <c r="AP401" i="18"/>
  <c r="BB401" i="18"/>
  <c r="BD401" i="18"/>
  <c r="AR401" i="18"/>
  <c r="AJ331" i="18"/>
  <c r="AJ420" i="18" s="1"/>
  <c r="AF331" i="18"/>
  <c r="AF420" i="18" s="1"/>
  <c r="Z331" i="18"/>
  <c r="Z420" i="18" s="1"/>
  <c r="V331" i="18"/>
  <c r="V420" i="18" s="1"/>
  <c r="R331" i="18"/>
  <c r="R420" i="18" s="1"/>
  <c r="L331" i="18"/>
  <c r="L420" i="18" s="1"/>
  <c r="H331" i="18"/>
  <c r="H420" i="18" s="1"/>
  <c r="D331" i="18"/>
  <c r="D420" i="18" s="1"/>
  <c r="AL331" i="18"/>
  <c r="AL420" i="18" s="1"/>
  <c r="AG331" i="18"/>
  <c r="AG420" i="18" s="1"/>
  <c r="Y331" i="18"/>
  <c r="Y420" i="18" s="1"/>
  <c r="T331" i="18"/>
  <c r="T420" i="18" s="1"/>
  <c r="M331" i="18"/>
  <c r="M420" i="18" s="1"/>
  <c r="G331" i="18"/>
  <c r="G420" i="18" s="1"/>
  <c r="AI331" i="18"/>
  <c r="AI420" i="18" s="1"/>
  <c r="AC331" i="18"/>
  <c r="AC420" i="18" s="1"/>
  <c r="S331" i="18"/>
  <c r="S420" i="18" s="1"/>
  <c r="J331" i="18"/>
  <c r="J420" i="18" s="1"/>
  <c r="AH331" i="18"/>
  <c r="AH420" i="18" s="1"/>
  <c r="X331" i="18"/>
  <c r="X420" i="18" s="1"/>
  <c r="Q331" i="18"/>
  <c r="Q420" i="18" s="1"/>
  <c r="I331" i="18"/>
  <c r="I420" i="18" s="1"/>
  <c r="W331" i="18"/>
  <c r="W420" i="18" s="1"/>
  <c r="F331" i="18"/>
  <c r="F420" i="18" s="1"/>
  <c r="AK331" i="18"/>
  <c r="AK420" i="18" s="1"/>
  <c r="U331" i="18"/>
  <c r="U420" i="18" s="1"/>
  <c r="E331" i="18"/>
  <c r="E420" i="18" s="1"/>
  <c r="AE331" i="18"/>
  <c r="AE420" i="18" s="1"/>
  <c r="N331" i="18"/>
  <c r="N420" i="18" s="1"/>
  <c r="K331" i="18"/>
  <c r="K420" i="18" s="1"/>
  <c r="AD331" i="18"/>
  <c r="AD420" i="18" s="1"/>
  <c r="BH401" i="18"/>
  <c r="AV401" i="18"/>
  <c r="BC401" i="18"/>
  <c r="AQ401" i="18"/>
  <c r="BA401" i="18"/>
  <c r="AO401" i="18"/>
  <c r="BG401" i="18"/>
  <c r="AU401" i="18"/>
  <c r="BI401" i="18"/>
  <c r="AW401" i="18"/>
  <c r="BE401" i="18"/>
  <c r="AS401" i="18"/>
  <c r="AT401" i="18"/>
  <c r="BF401" i="18"/>
  <c r="D242" i="18"/>
  <c r="D139" i="18"/>
  <c r="AX401" i="18"/>
  <c r="BJ401" i="18"/>
  <c r="AC224" i="17"/>
  <c r="AC314" i="17" s="1"/>
  <c r="H226" i="17"/>
  <c r="I226" i="17"/>
  <c r="G226" i="17"/>
  <c r="J226" i="17"/>
  <c r="F226" i="17"/>
  <c r="L226" i="17"/>
  <c r="N226" i="17"/>
  <c r="M226" i="17"/>
  <c r="K226" i="17"/>
  <c r="E226" i="17"/>
  <c r="Z226" i="17"/>
  <c r="AJ226" i="17"/>
  <c r="AH226" i="17"/>
  <c r="S226" i="17"/>
  <c r="U226" i="17"/>
  <c r="AG226" i="17"/>
  <c r="T226" i="17"/>
  <c r="W226" i="17"/>
  <c r="AD226" i="17"/>
  <c r="X226" i="17"/>
  <c r="AI226" i="17"/>
  <c r="AK226" i="17"/>
  <c r="R226" i="17"/>
  <c r="AF226" i="17"/>
  <c r="Y226" i="17"/>
  <c r="AL226" i="17"/>
  <c r="V226" i="17"/>
  <c r="AE226" i="17"/>
  <c r="Q225" i="17"/>
  <c r="S404" i="17"/>
  <c r="V404" i="17"/>
  <c r="AF404" i="17"/>
  <c r="AE404" i="17"/>
  <c r="K386" i="17"/>
  <c r="AU385" i="17"/>
  <c r="BG385" i="17"/>
  <c r="AJ315" i="17"/>
  <c r="AJ404" i="17" s="1"/>
  <c r="AF315" i="17"/>
  <c r="Z315" i="17"/>
  <c r="Z404" i="17" s="1"/>
  <c r="V315" i="17"/>
  <c r="R315" i="17"/>
  <c r="L315" i="17"/>
  <c r="H315" i="17"/>
  <c r="D315" i="17"/>
  <c r="D404" i="17" s="1"/>
  <c r="AI315" i="17"/>
  <c r="AE315" i="17"/>
  <c r="Y315" i="17"/>
  <c r="Y404" i="17" s="1"/>
  <c r="U315" i="17"/>
  <c r="U404" i="17" s="1"/>
  <c r="Q315" i="17"/>
  <c r="K315" i="17"/>
  <c r="G315" i="17"/>
  <c r="AL315" i="17"/>
  <c r="AH315" i="17"/>
  <c r="AD315" i="17"/>
  <c r="AD404" i="17" s="1"/>
  <c r="X315" i="17"/>
  <c r="X404" i="17" s="1"/>
  <c r="T315" i="17"/>
  <c r="N315" i="17"/>
  <c r="J315" i="17"/>
  <c r="F315" i="17"/>
  <c r="AK315" i="17"/>
  <c r="AK404" i="17" s="1"/>
  <c r="S315" i="17"/>
  <c r="AG315" i="17"/>
  <c r="AG404" i="17" s="1"/>
  <c r="M315" i="17"/>
  <c r="I315" i="17"/>
  <c r="E315" i="17"/>
  <c r="W315" i="17"/>
  <c r="W404" i="17" s="1"/>
  <c r="AL404" i="17"/>
  <c r="AR385" i="17"/>
  <c r="H386" i="17"/>
  <c r="BD385" i="17"/>
  <c r="BI385" i="17"/>
  <c r="M386" i="17"/>
  <c r="AW385" i="17"/>
  <c r="T404" i="17"/>
  <c r="BF385" i="17"/>
  <c r="J386" i="17"/>
  <c r="AT385" i="17"/>
  <c r="BE385" i="17"/>
  <c r="I386" i="17"/>
  <c r="AS385" i="17"/>
  <c r="D226" i="17"/>
  <c r="P122" i="17"/>
  <c r="D123" i="17"/>
  <c r="BA385" i="17"/>
  <c r="E386" i="17"/>
  <c r="AO385" i="17"/>
  <c r="AH404" i="17"/>
  <c r="R404" i="17"/>
  <c r="Q404" i="17"/>
  <c r="AI404" i="17"/>
  <c r="BB385" i="17"/>
  <c r="F386" i="17"/>
  <c r="AP385" i="17"/>
  <c r="BJ385" i="17"/>
  <c r="N386" i="17"/>
  <c r="AX385" i="17"/>
  <c r="G386" i="17"/>
  <c r="AQ385" i="17"/>
  <c r="BC385" i="17"/>
  <c r="AV385" i="17"/>
  <c r="BH385" i="17"/>
  <c r="L386" i="17"/>
  <c r="AB121" i="17"/>
  <c r="AC403" i="17"/>
  <c r="AJ399" i="14"/>
  <c r="K22" i="9"/>
  <c r="BH383" i="14"/>
  <c r="AE21" i="9"/>
  <c r="S21" i="9"/>
  <c r="F22" i="9"/>
  <c r="BC383" i="14"/>
  <c r="D22" i="9"/>
  <c r="BA383" i="14"/>
  <c r="BJ383" i="14"/>
  <c r="AF21" i="9"/>
  <c r="T21" i="9"/>
  <c r="I22" i="9"/>
  <c r="BF383" i="14"/>
  <c r="E22" i="9"/>
  <c r="BB383" i="14"/>
  <c r="L22" i="9"/>
  <c r="BI383" i="14"/>
  <c r="AB21" i="9"/>
  <c r="P21" i="9"/>
  <c r="AC21" i="9"/>
  <c r="Q21" i="9"/>
  <c r="M21" i="9"/>
  <c r="AI21" i="9"/>
  <c r="W21" i="9"/>
  <c r="AD21" i="9"/>
  <c r="R21" i="9"/>
  <c r="AG21" i="9"/>
  <c r="U21" i="9"/>
  <c r="AK20" i="9"/>
  <c r="Y20" i="9"/>
  <c r="AJ21" i="9"/>
  <c r="X21" i="9"/>
  <c r="AC415" i="13"/>
  <c r="J22" i="9"/>
  <c r="BG383" i="14"/>
  <c r="G22" i="9"/>
  <c r="BD383" i="14"/>
  <c r="H22" i="9"/>
  <c r="BE383" i="14"/>
  <c r="AH415" i="13"/>
  <c r="AH21" i="9"/>
  <c r="V21" i="9"/>
  <c r="Y389" i="14"/>
  <c r="Z389" i="14"/>
  <c r="X389" i="14"/>
  <c r="S390" i="14"/>
  <c r="T389" i="14"/>
  <c r="R406" i="13"/>
  <c r="X412" i="13"/>
  <c r="V405" i="13"/>
  <c r="U411" i="13"/>
  <c r="T412" i="13"/>
  <c r="Z414" i="13"/>
  <c r="Y410" i="13"/>
  <c r="S409" i="13"/>
  <c r="W405" i="13"/>
  <c r="AC220" i="14"/>
  <c r="AC310" i="14" s="1"/>
  <c r="AC399" i="14" s="1"/>
  <c r="Q221" i="14"/>
  <c r="Q311" i="14" s="1"/>
  <c r="Q400" i="14" s="1"/>
  <c r="L222" i="14"/>
  <c r="H222" i="14"/>
  <c r="K222" i="14"/>
  <c r="G222" i="14"/>
  <c r="N222" i="14"/>
  <c r="J222" i="14"/>
  <c r="F222" i="14"/>
  <c r="I222" i="14"/>
  <c r="E222" i="14"/>
  <c r="M222" i="14"/>
  <c r="W222" i="14"/>
  <c r="X222" i="14"/>
  <c r="AG222" i="14"/>
  <c r="AH222" i="14"/>
  <c r="AL222" i="14"/>
  <c r="R222" i="14"/>
  <c r="AI222" i="14"/>
  <c r="V222" i="14"/>
  <c r="AJ222" i="14"/>
  <c r="U222" i="14"/>
  <c r="AD222" i="14"/>
  <c r="S222" i="14"/>
  <c r="AF222" i="14"/>
  <c r="AK222" i="14"/>
  <c r="AE222" i="14"/>
  <c r="Z222" i="14"/>
  <c r="T222" i="14"/>
  <c r="Y222" i="14"/>
  <c r="AL311" i="14"/>
  <c r="AL400" i="14" s="1"/>
  <c r="AH311" i="14"/>
  <c r="AH400" i="14" s="1"/>
  <c r="AD311" i="14"/>
  <c r="AD400" i="14" s="1"/>
  <c r="X311" i="14"/>
  <c r="T311" i="14"/>
  <c r="N311" i="14"/>
  <c r="J311" i="14"/>
  <c r="F311" i="14"/>
  <c r="AK311" i="14"/>
  <c r="AK400" i="14" s="1"/>
  <c r="AG311" i="14"/>
  <c r="AG400" i="14" s="1"/>
  <c r="W311" i="14"/>
  <c r="W400" i="14" s="1"/>
  <c r="S311" i="14"/>
  <c r="M311" i="14"/>
  <c r="I311" i="14"/>
  <c r="E311" i="14"/>
  <c r="AJ311" i="14"/>
  <c r="AJ400" i="14" s="1"/>
  <c r="Z311" i="14"/>
  <c r="R311" i="14"/>
  <c r="R400" i="14" s="1"/>
  <c r="H311" i="14"/>
  <c r="AI311" i="14"/>
  <c r="AI400" i="14" s="1"/>
  <c r="Y311" i="14"/>
  <c r="G311" i="14"/>
  <c r="AE311" i="14"/>
  <c r="AE400" i="14" s="1"/>
  <c r="K311" i="14"/>
  <c r="AF311" i="14"/>
  <c r="AF400" i="14" s="1"/>
  <c r="D311" i="14"/>
  <c r="D400" i="14" s="1"/>
  <c r="V311" i="14"/>
  <c r="V400" i="14" s="1"/>
  <c r="U311" i="14"/>
  <c r="U400" i="14" s="1"/>
  <c r="L311" i="14"/>
  <c r="J384" i="14"/>
  <c r="AT383" i="14"/>
  <c r="N384" i="14"/>
  <c r="AX383" i="14"/>
  <c r="M384" i="14"/>
  <c r="AW383" i="14"/>
  <c r="AB117" i="14"/>
  <c r="I384" i="14"/>
  <c r="AS383" i="14"/>
  <c r="E384" i="14"/>
  <c r="AO383" i="14"/>
  <c r="AQ383" i="14"/>
  <c r="G384" i="14"/>
  <c r="F384" i="14"/>
  <c r="AP383" i="14"/>
  <c r="AU383" i="14"/>
  <c r="K384" i="14"/>
  <c r="H384" i="14"/>
  <c r="AR383" i="14"/>
  <c r="L384" i="14"/>
  <c r="AV383" i="14"/>
  <c r="D222" i="14"/>
  <c r="P118" i="14"/>
  <c r="D119" i="14"/>
  <c r="BI400" i="13"/>
  <c r="AW399" i="13"/>
  <c r="BH400" i="13"/>
  <c r="AV399" i="13"/>
  <c r="BD400" i="13"/>
  <c r="AR399" i="13"/>
  <c r="D238" i="13"/>
  <c r="D135" i="13"/>
  <c r="AO399" i="13"/>
  <c r="BA400" i="13"/>
  <c r="BG400" i="13"/>
  <c r="AU399" i="13"/>
  <c r="BF400" i="13"/>
  <c r="AT399" i="13"/>
  <c r="AS399" i="13"/>
  <c r="BE400" i="13"/>
  <c r="AJ327" i="13"/>
  <c r="AJ416" i="13" s="1"/>
  <c r="AF327" i="13"/>
  <c r="AF416" i="13" s="1"/>
  <c r="Z327" i="13"/>
  <c r="V327" i="13"/>
  <c r="R327" i="13"/>
  <c r="L327" i="13"/>
  <c r="H327" i="13"/>
  <c r="D327" i="13"/>
  <c r="D416" i="13" s="1"/>
  <c r="C39" i="9" s="1"/>
  <c r="AH327" i="13"/>
  <c r="AC327" i="13"/>
  <c r="U327" i="13"/>
  <c r="N327" i="13"/>
  <c r="I327" i="13"/>
  <c r="AL327" i="13"/>
  <c r="AL416" i="13" s="1"/>
  <c r="AG327" i="13"/>
  <c r="AG416" i="13" s="1"/>
  <c r="Y327" i="13"/>
  <c r="T327" i="13"/>
  <c r="M327" i="13"/>
  <c r="G327" i="13"/>
  <c r="AK327" i="13"/>
  <c r="AK416" i="13" s="1"/>
  <c r="X327" i="13"/>
  <c r="K327" i="13"/>
  <c r="AI327" i="13"/>
  <c r="AI416" i="13" s="1"/>
  <c r="W327" i="13"/>
  <c r="J327" i="13"/>
  <c r="AE327" i="13"/>
  <c r="AE416" i="13" s="1"/>
  <c r="S327" i="13"/>
  <c r="F327" i="13"/>
  <c r="AD327" i="13"/>
  <c r="AD416" i="13" s="1"/>
  <c r="Q327" i="13"/>
  <c r="Q416" i="13" s="1"/>
  <c r="E327" i="13"/>
  <c r="BJ399" i="13"/>
  <c r="AX398" i="13"/>
  <c r="BB400" i="13"/>
  <c r="AP399" i="13"/>
  <c r="BC400" i="13"/>
  <c r="AQ399" i="13"/>
  <c r="AJ139" i="18"/>
  <c r="AH139" i="18"/>
  <c r="AK139" i="18"/>
  <c r="Y139" i="18"/>
  <c r="AD139" i="18"/>
  <c r="S139" i="18"/>
  <c r="AF139" i="18"/>
  <c r="V139" i="18"/>
  <c r="AG139" i="18"/>
  <c r="AE139" i="18"/>
  <c r="W139" i="18"/>
  <c r="X139" i="18"/>
  <c r="AL139" i="18"/>
  <c r="Z139" i="18"/>
  <c r="N139" i="18"/>
  <c r="AI139" i="18"/>
  <c r="U139" i="18"/>
  <c r="T139" i="18"/>
  <c r="R139" i="18"/>
  <c r="F139" i="18"/>
  <c r="J139" i="18"/>
  <c r="I139" i="18"/>
  <c r="E139" i="18"/>
  <c r="M139" i="18"/>
  <c r="G139" i="18"/>
  <c r="K139" i="18"/>
  <c r="H139" i="18"/>
  <c r="L139" i="18"/>
  <c r="AC121" i="17"/>
  <c r="Q122" i="17"/>
  <c r="AE123" i="17"/>
  <c r="V123" i="17"/>
  <c r="AL123" i="17"/>
  <c r="Y123" i="17"/>
  <c r="AF123" i="17"/>
  <c r="R123" i="17"/>
  <c r="AK123" i="17"/>
  <c r="AI123" i="17"/>
  <c r="X123" i="17"/>
  <c r="AD123" i="17"/>
  <c r="W123" i="17"/>
  <c r="T123" i="17"/>
  <c r="AG123" i="17"/>
  <c r="U123" i="17"/>
  <c r="S123" i="17"/>
  <c r="AH123" i="17"/>
  <c r="AJ123" i="17"/>
  <c r="Z123" i="17"/>
  <c r="E123" i="17"/>
  <c r="K123" i="17"/>
  <c r="M123" i="17"/>
  <c r="N123" i="17"/>
  <c r="L123" i="17"/>
  <c r="F123" i="17"/>
  <c r="J123" i="17"/>
  <c r="G123" i="17"/>
  <c r="I123" i="17"/>
  <c r="H123" i="17"/>
  <c r="AG135" i="13"/>
  <c r="T135" i="13"/>
  <c r="AH119" i="14"/>
  <c r="Y119" i="14"/>
  <c r="W135" i="13"/>
  <c r="AF135" i="13"/>
  <c r="X135" i="13"/>
  <c r="L119" i="14"/>
  <c r="AK119" i="14"/>
  <c r="K135" i="13"/>
  <c r="Y135" i="13"/>
  <c r="G135" i="13"/>
  <c r="M119" i="14"/>
  <c r="J119" i="14"/>
  <c r="G119" i="14"/>
  <c r="AD135" i="13"/>
  <c r="W119" i="14"/>
  <c r="S135" i="13"/>
  <c r="AL135" i="13"/>
  <c r="Z119" i="14"/>
  <c r="Q118" i="14"/>
  <c r="S119" i="14"/>
  <c r="I135" i="13"/>
  <c r="AE135" i="13"/>
  <c r="H135" i="13"/>
  <c r="AL119" i="14"/>
  <c r="X119" i="14"/>
  <c r="T119" i="14"/>
  <c r="AJ135" i="13"/>
  <c r="L135" i="13"/>
  <c r="N119" i="14"/>
  <c r="E119" i="14"/>
  <c r="V119" i="14"/>
  <c r="AH135" i="13"/>
  <c r="E135" i="13"/>
  <c r="AC117" i="14"/>
  <c r="R135" i="13"/>
  <c r="I119" i="14"/>
  <c r="V135" i="13"/>
  <c r="AJ119" i="14"/>
  <c r="AK135" i="13"/>
  <c r="M135" i="13"/>
  <c r="AD119" i="14"/>
  <c r="AF119" i="14"/>
  <c r="AE119" i="14"/>
  <c r="Z135" i="13"/>
  <c r="F135" i="13"/>
  <c r="AI119" i="14"/>
  <c r="U119" i="14"/>
  <c r="H119" i="14"/>
  <c r="AI135" i="13"/>
  <c r="J135" i="13"/>
  <c r="AG119" i="14"/>
  <c r="N135" i="13"/>
  <c r="F119" i="14"/>
  <c r="R119" i="14"/>
  <c r="K119" i="14"/>
  <c r="U135" i="13"/>
  <c r="AH498" i="18" l="1"/>
  <c r="BF497" i="18"/>
  <c r="V504" i="18"/>
  <c r="AT503" i="18"/>
  <c r="E504" i="18"/>
  <c r="BA503" i="18"/>
  <c r="AO503" i="18"/>
  <c r="AX501" i="18"/>
  <c r="BJ501" i="18"/>
  <c r="AV501" i="18"/>
  <c r="BH501" i="18"/>
  <c r="BE529" i="18"/>
  <c r="AS529" i="18"/>
  <c r="AR500" i="18"/>
  <c r="BD500" i="18"/>
  <c r="BC503" i="18"/>
  <c r="AQ503" i="18"/>
  <c r="AU505" i="18"/>
  <c r="BG505" i="18"/>
  <c r="BB502" i="18"/>
  <c r="AP502" i="18"/>
  <c r="BI502" i="18"/>
  <c r="AW502" i="18"/>
  <c r="D243" i="18"/>
  <c r="D140" i="18"/>
  <c r="BI402" i="18"/>
  <c r="AW402" i="18"/>
  <c r="BA402" i="18"/>
  <c r="AO402" i="18"/>
  <c r="BF402" i="18"/>
  <c r="AT402" i="18"/>
  <c r="AU402" i="18"/>
  <c r="BG402" i="18"/>
  <c r="AP402" i="18"/>
  <c r="BB402" i="18"/>
  <c r="AX402" i="18"/>
  <c r="BJ402" i="18"/>
  <c r="AK332" i="18"/>
  <c r="AK421" i="18" s="1"/>
  <c r="AG332" i="18"/>
  <c r="AG421" i="18" s="1"/>
  <c r="AC332" i="18"/>
  <c r="AC421" i="18" s="1"/>
  <c r="W332" i="18"/>
  <c r="W421" i="18" s="1"/>
  <c r="S332" i="18"/>
  <c r="S421" i="18" s="1"/>
  <c r="M332" i="18"/>
  <c r="M421" i="18" s="1"/>
  <c r="I332" i="18"/>
  <c r="I421" i="18" s="1"/>
  <c r="E332" i="18"/>
  <c r="E421" i="18" s="1"/>
  <c r="AH332" i="18"/>
  <c r="AH421" i="18" s="1"/>
  <c r="Z332" i="18"/>
  <c r="Z421" i="18" s="1"/>
  <c r="U332" i="18"/>
  <c r="U421" i="18" s="1"/>
  <c r="N332" i="18"/>
  <c r="N421" i="18" s="1"/>
  <c r="H332" i="18"/>
  <c r="H421" i="18" s="1"/>
  <c r="AF332" i="18"/>
  <c r="AF421" i="18" s="1"/>
  <c r="X332" i="18"/>
  <c r="X421" i="18" s="1"/>
  <c r="Q332" i="18"/>
  <c r="Q421" i="18" s="1"/>
  <c r="G332" i="18"/>
  <c r="G421" i="18" s="1"/>
  <c r="AL332" i="18"/>
  <c r="AL421" i="18" s="1"/>
  <c r="AE332" i="18"/>
  <c r="AE421" i="18" s="1"/>
  <c r="V332" i="18"/>
  <c r="V421" i="18" s="1"/>
  <c r="L332" i="18"/>
  <c r="L421" i="18" s="1"/>
  <c r="F332" i="18"/>
  <c r="F421" i="18" s="1"/>
  <c r="AJ332" i="18"/>
  <c r="AJ421" i="18" s="1"/>
  <c r="T332" i="18"/>
  <c r="T421" i="18" s="1"/>
  <c r="D332" i="18"/>
  <c r="D421" i="18" s="1"/>
  <c r="AI332" i="18"/>
  <c r="AI421" i="18" s="1"/>
  <c r="R332" i="18"/>
  <c r="R421" i="18" s="1"/>
  <c r="AD332" i="18"/>
  <c r="AD421" i="18" s="1"/>
  <c r="K332" i="18"/>
  <c r="K421" i="18" s="1"/>
  <c r="Y332" i="18"/>
  <c r="Y421" i="18" s="1"/>
  <c r="J332" i="18"/>
  <c r="J421" i="18" s="1"/>
  <c r="BE402" i="18"/>
  <c r="AS402" i="18"/>
  <c r="AV402" i="18"/>
  <c r="BH402" i="18"/>
  <c r="AQ402" i="18"/>
  <c r="BC402" i="18"/>
  <c r="BD402" i="18"/>
  <c r="AR402" i="18"/>
  <c r="H227" i="17"/>
  <c r="I227" i="17"/>
  <c r="G227" i="17"/>
  <c r="J227" i="17"/>
  <c r="F227" i="17"/>
  <c r="L227" i="17"/>
  <c r="N227" i="17"/>
  <c r="M227" i="17"/>
  <c r="K227" i="17"/>
  <c r="E227" i="17"/>
  <c r="Z227" i="17"/>
  <c r="AJ227" i="17"/>
  <c r="AH227" i="17"/>
  <c r="S227" i="17"/>
  <c r="U227" i="17"/>
  <c r="AG227" i="17"/>
  <c r="T227" i="17"/>
  <c r="W227" i="17"/>
  <c r="AD227" i="17"/>
  <c r="X227" i="17"/>
  <c r="AI227" i="17"/>
  <c r="AK227" i="17"/>
  <c r="R227" i="17"/>
  <c r="AF227" i="17"/>
  <c r="Y227" i="17"/>
  <c r="AL227" i="17"/>
  <c r="V227" i="17"/>
  <c r="AE227" i="17"/>
  <c r="Q226" i="17"/>
  <c r="AC225" i="17"/>
  <c r="AC315" i="17" s="1"/>
  <c r="AC404" i="17" s="1"/>
  <c r="AJ405" i="17"/>
  <c r="U405" i="17"/>
  <c r="L387" i="17"/>
  <c r="AV386" i="17"/>
  <c r="BH386" i="17"/>
  <c r="AI405" i="17"/>
  <c r="D227" i="17"/>
  <c r="P123" i="17"/>
  <c r="D124" i="17"/>
  <c r="AS386" i="17"/>
  <c r="BE386" i="17"/>
  <c r="I387" i="17"/>
  <c r="BC386" i="17"/>
  <c r="G387" i="17"/>
  <c r="AQ386" i="17"/>
  <c r="AO386" i="17"/>
  <c r="E387" i="17"/>
  <c r="BA386" i="17"/>
  <c r="AB122" i="17"/>
  <c r="AF405" i="17"/>
  <c r="BB386" i="17"/>
  <c r="F387" i="17"/>
  <c r="AP386" i="17"/>
  <c r="AK316" i="17"/>
  <c r="AK405" i="17" s="1"/>
  <c r="AG316" i="17"/>
  <c r="AG405" i="17" s="1"/>
  <c r="W316" i="17"/>
  <c r="W405" i="17" s="1"/>
  <c r="S316" i="17"/>
  <c r="M316" i="17"/>
  <c r="I316" i="17"/>
  <c r="E316" i="17"/>
  <c r="AJ316" i="17"/>
  <c r="AF316" i="17"/>
  <c r="Z316" i="17"/>
  <c r="Z405" i="17" s="1"/>
  <c r="V316" i="17"/>
  <c r="R316" i="17"/>
  <c r="R405" i="17" s="1"/>
  <c r="L316" i="17"/>
  <c r="H316" i="17"/>
  <c r="D316" i="17"/>
  <c r="D405" i="17" s="1"/>
  <c r="AI316" i="17"/>
  <c r="AE316" i="17"/>
  <c r="AE405" i="17" s="1"/>
  <c r="Y316" i="17"/>
  <c r="Y405" i="17" s="1"/>
  <c r="U316" i="17"/>
  <c r="Q316" i="17"/>
  <c r="Q405" i="17" s="1"/>
  <c r="K316" i="17"/>
  <c r="G316" i="17"/>
  <c r="AL316" i="17"/>
  <c r="T316" i="17"/>
  <c r="T405" i="17" s="1"/>
  <c r="AH316" i="17"/>
  <c r="N316" i="17"/>
  <c r="AD316" i="17"/>
  <c r="AD405" i="17" s="1"/>
  <c r="J316" i="17"/>
  <c r="X316" i="17"/>
  <c r="X405" i="17" s="1"/>
  <c r="F316" i="17"/>
  <c r="H387" i="17"/>
  <c r="AR386" i="17"/>
  <c r="BD386" i="17"/>
  <c r="BG386" i="17"/>
  <c r="K387" i="17"/>
  <c r="AU386" i="17"/>
  <c r="V405" i="17"/>
  <c r="S405" i="17"/>
  <c r="BJ386" i="17"/>
  <c r="N387" i="17"/>
  <c r="AX386" i="17"/>
  <c r="AH405" i="17"/>
  <c r="BF386" i="17"/>
  <c r="J387" i="17"/>
  <c r="AT386" i="17"/>
  <c r="AW386" i="17"/>
  <c r="M387" i="17"/>
  <c r="BI386" i="17"/>
  <c r="AL405" i="17"/>
  <c r="G23" i="9"/>
  <c r="BD384" i="14"/>
  <c r="D23" i="9"/>
  <c r="BA384" i="14"/>
  <c r="AG22" i="9"/>
  <c r="U22" i="9"/>
  <c r="AI22" i="9"/>
  <c r="W22" i="9"/>
  <c r="J23" i="9"/>
  <c r="BG384" i="14"/>
  <c r="F23" i="9"/>
  <c r="BC384" i="14"/>
  <c r="L23" i="9"/>
  <c r="BI384" i="14"/>
  <c r="I23" i="9"/>
  <c r="BF384" i="14"/>
  <c r="AF22" i="9"/>
  <c r="T22" i="9"/>
  <c r="AH22" i="9"/>
  <c r="V22" i="9"/>
  <c r="M22" i="9"/>
  <c r="AD22" i="9"/>
  <c r="R22" i="9"/>
  <c r="E23" i="9"/>
  <c r="BB384" i="14"/>
  <c r="K23" i="9"/>
  <c r="BH384" i="14"/>
  <c r="H23" i="9"/>
  <c r="BE384" i="14"/>
  <c r="AK21" i="9"/>
  <c r="Y21" i="9"/>
  <c r="Q22" i="9"/>
  <c r="AC22" i="9"/>
  <c r="AJ22" i="9"/>
  <c r="X22" i="9"/>
  <c r="BJ384" i="14"/>
  <c r="AH416" i="13"/>
  <c r="AE22" i="9"/>
  <c r="S22" i="9"/>
  <c r="AC416" i="13"/>
  <c r="AB22" i="9"/>
  <c r="P22" i="9"/>
  <c r="S391" i="14"/>
  <c r="Z390" i="14"/>
  <c r="T390" i="14"/>
  <c r="X390" i="14"/>
  <c r="Y390" i="14"/>
  <c r="S410" i="13"/>
  <c r="U412" i="13"/>
  <c r="Z415" i="13"/>
  <c r="X413" i="13"/>
  <c r="W406" i="13"/>
  <c r="Y411" i="13"/>
  <c r="T413" i="13"/>
  <c r="V406" i="13"/>
  <c r="R407" i="13"/>
  <c r="Q222" i="14"/>
  <c r="K223" i="14"/>
  <c r="G223" i="14"/>
  <c r="N223" i="14"/>
  <c r="J223" i="14"/>
  <c r="F223" i="14"/>
  <c r="M223" i="14"/>
  <c r="I223" i="14"/>
  <c r="E223" i="14"/>
  <c r="H223" i="14"/>
  <c r="L223" i="14"/>
  <c r="W223" i="14"/>
  <c r="X223" i="14"/>
  <c r="AG223" i="14"/>
  <c r="AH223" i="14"/>
  <c r="AL223" i="14"/>
  <c r="R223" i="14"/>
  <c r="AI223" i="14"/>
  <c r="V223" i="14"/>
  <c r="AJ223" i="14"/>
  <c r="U223" i="14"/>
  <c r="AD223" i="14"/>
  <c r="S223" i="14"/>
  <c r="AF223" i="14"/>
  <c r="AK223" i="14"/>
  <c r="AE223" i="14"/>
  <c r="Z223" i="14"/>
  <c r="T223" i="14"/>
  <c r="Y223" i="14"/>
  <c r="AC221" i="14"/>
  <c r="AC311" i="14" s="1"/>
  <c r="AC400" i="14" s="1"/>
  <c r="K385" i="14"/>
  <c r="AU384" i="14"/>
  <c r="I385" i="14"/>
  <c r="AS384" i="14"/>
  <c r="J385" i="14"/>
  <c r="AT384" i="14"/>
  <c r="AV384" i="14"/>
  <c r="L385" i="14"/>
  <c r="G385" i="14"/>
  <c r="AQ384" i="14"/>
  <c r="N385" i="14"/>
  <c r="AX384" i="14"/>
  <c r="AB118" i="14"/>
  <c r="E385" i="14"/>
  <c r="AO384" i="14"/>
  <c r="F385" i="14"/>
  <c r="AP384" i="14"/>
  <c r="D223" i="14"/>
  <c r="P119" i="14"/>
  <c r="D120" i="14"/>
  <c r="AI312" i="14"/>
  <c r="AI401" i="14" s="1"/>
  <c r="AE312" i="14"/>
  <c r="AE401" i="14" s="1"/>
  <c r="Y312" i="14"/>
  <c r="U312" i="14"/>
  <c r="U401" i="14" s="1"/>
  <c r="Q312" i="14"/>
  <c r="Q401" i="14" s="1"/>
  <c r="K312" i="14"/>
  <c r="G312" i="14"/>
  <c r="AL312" i="14"/>
  <c r="AL401" i="14" s="1"/>
  <c r="AH312" i="14"/>
  <c r="AH401" i="14" s="1"/>
  <c r="AD312" i="14"/>
  <c r="AD401" i="14" s="1"/>
  <c r="X312" i="14"/>
  <c r="T312" i="14"/>
  <c r="N312" i="14"/>
  <c r="J312" i="14"/>
  <c r="F312" i="14"/>
  <c r="AK312" i="14"/>
  <c r="AK401" i="14" s="1"/>
  <c r="S312" i="14"/>
  <c r="I312" i="14"/>
  <c r="AJ312" i="14"/>
  <c r="AJ401" i="14" s="1"/>
  <c r="Z312" i="14"/>
  <c r="R312" i="14"/>
  <c r="R401" i="14" s="1"/>
  <c r="H312" i="14"/>
  <c r="AF312" i="14"/>
  <c r="AF401" i="14" s="1"/>
  <c r="L312" i="14"/>
  <c r="V312" i="14"/>
  <c r="V401" i="14" s="1"/>
  <c r="M312" i="14"/>
  <c r="AG312" i="14"/>
  <c r="AG401" i="14" s="1"/>
  <c r="E312" i="14"/>
  <c r="D312" i="14"/>
  <c r="D401" i="14" s="1"/>
  <c r="W312" i="14"/>
  <c r="W401" i="14" s="1"/>
  <c r="AR384" i="14"/>
  <c r="H385" i="14"/>
  <c r="M385" i="14"/>
  <c r="AW384" i="14"/>
  <c r="BI401" i="13"/>
  <c r="AW400" i="13"/>
  <c r="BA401" i="13"/>
  <c r="AO400" i="13"/>
  <c r="AK328" i="13"/>
  <c r="AK417" i="13" s="1"/>
  <c r="AG328" i="13"/>
  <c r="AG417" i="13" s="1"/>
  <c r="AC328" i="13"/>
  <c r="W328" i="13"/>
  <c r="S328" i="13"/>
  <c r="M328" i="13"/>
  <c r="I328" i="13"/>
  <c r="E328" i="13"/>
  <c r="AI328" i="13"/>
  <c r="AI417" i="13" s="1"/>
  <c r="AD328" i="13"/>
  <c r="AD417" i="13" s="1"/>
  <c r="V328" i="13"/>
  <c r="Q328" i="13"/>
  <c r="Q417" i="13" s="1"/>
  <c r="J328" i="13"/>
  <c r="D328" i="13"/>
  <c r="D417" i="13" s="1"/>
  <c r="C40" i="9" s="1"/>
  <c r="AH328" i="13"/>
  <c r="Z328" i="13"/>
  <c r="U328" i="13"/>
  <c r="N328" i="13"/>
  <c r="H328" i="13"/>
  <c r="AL328" i="13"/>
  <c r="AL417" i="13" s="1"/>
  <c r="Y328" i="13"/>
  <c r="L328" i="13"/>
  <c r="AJ328" i="13"/>
  <c r="AJ417" i="13" s="1"/>
  <c r="X328" i="13"/>
  <c r="K328" i="13"/>
  <c r="AF328" i="13"/>
  <c r="AF417" i="13" s="1"/>
  <c r="T328" i="13"/>
  <c r="G328" i="13"/>
  <c r="AE328" i="13"/>
  <c r="AE417" i="13" s="1"/>
  <c r="R328" i="13"/>
  <c r="F328" i="13"/>
  <c r="AV400" i="13"/>
  <c r="BH401" i="13"/>
  <c r="BB401" i="13"/>
  <c r="AP400" i="13"/>
  <c r="BG401" i="13"/>
  <c r="AU400" i="13"/>
  <c r="D239" i="13"/>
  <c r="D136" i="13"/>
  <c r="BC401" i="13"/>
  <c r="AQ400" i="13"/>
  <c r="BJ400" i="13"/>
  <c r="AX399" i="13"/>
  <c r="BF401" i="13"/>
  <c r="AT400" i="13"/>
  <c r="BE401" i="13"/>
  <c r="AS400" i="13"/>
  <c r="AR400" i="13"/>
  <c r="BD401" i="13"/>
  <c r="AJ140" i="18"/>
  <c r="AH140" i="18"/>
  <c r="AK140" i="18"/>
  <c r="Y140" i="18"/>
  <c r="AD140" i="18"/>
  <c r="S140" i="18"/>
  <c r="AF140" i="18"/>
  <c r="V140" i="18"/>
  <c r="AG140" i="18"/>
  <c r="AE140" i="18"/>
  <c r="W140" i="18"/>
  <c r="X140" i="18"/>
  <c r="N140" i="18"/>
  <c r="AL140" i="18"/>
  <c r="Z140" i="18"/>
  <c r="AI140" i="18"/>
  <c r="U140" i="18"/>
  <c r="T140" i="18"/>
  <c r="R140" i="18"/>
  <c r="E140" i="18"/>
  <c r="I140" i="18"/>
  <c r="M140" i="18"/>
  <c r="H140" i="18"/>
  <c r="L140" i="18"/>
  <c r="F140" i="18"/>
  <c r="J140" i="18"/>
  <c r="G140" i="18"/>
  <c r="K140" i="18"/>
  <c r="Q123" i="17"/>
  <c r="AC122" i="17"/>
  <c r="AE124" i="17"/>
  <c r="V124" i="17"/>
  <c r="AL124" i="17"/>
  <c r="Y124" i="17"/>
  <c r="AF124" i="17"/>
  <c r="R124" i="17"/>
  <c r="AK124" i="17"/>
  <c r="AI124" i="17"/>
  <c r="X124" i="17"/>
  <c r="AD124" i="17"/>
  <c r="W124" i="17"/>
  <c r="T124" i="17"/>
  <c r="AG124" i="17"/>
  <c r="U124" i="17"/>
  <c r="S124" i="17"/>
  <c r="AH124" i="17"/>
  <c r="AJ124" i="17"/>
  <c r="Z124" i="17"/>
  <c r="E124" i="17"/>
  <c r="K124" i="17"/>
  <c r="M124" i="17"/>
  <c r="N124" i="17"/>
  <c r="L124" i="17"/>
  <c r="F124" i="17"/>
  <c r="J124" i="17"/>
  <c r="G124" i="17"/>
  <c r="I124" i="17"/>
  <c r="H124" i="17"/>
  <c r="AD136" i="13"/>
  <c r="Y120" i="14"/>
  <c r="AC118" i="14"/>
  <c r="W120" i="14"/>
  <c r="N136" i="13"/>
  <c r="AG120" i="14"/>
  <c r="AL136" i="13"/>
  <c r="AK120" i="14"/>
  <c r="V136" i="13"/>
  <c r="Y136" i="13"/>
  <c r="F136" i="13"/>
  <c r="M120" i="14"/>
  <c r="AH120" i="14"/>
  <c r="AI120" i="14"/>
  <c r="X136" i="13"/>
  <c r="L136" i="13"/>
  <c r="AH136" i="13"/>
  <c r="AF120" i="14"/>
  <c r="AD120" i="14"/>
  <c r="AL120" i="14"/>
  <c r="F120" i="14"/>
  <c r="I120" i="14"/>
  <c r="U120" i="14"/>
  <c r="AG136" i="13"/>
  <c r="T136" i="13"/>
  <c r="X120" i="14"/>
  <c r="S120" i="14"/>
  <c r="V120" i="14"/>
  <c r="J136" i="13"/>
  <c r="AF136" i="13"/>
  <c r="H120" i="14"/>
  <c r="H136" i="13"/>
  <c r="AJ120" i="14"/>
  <c r="E136" i="13"/>
  <c r="R136" i="13"/>
  <c r="I136" i="13"/>
  <c r="U136" i="13"/>
  <c r="Q119" i="14"/>
  <c r="AE136" i="13"/>
  <c r="G136" i="13"/>
  <c r="G120" i="14"/>
  <c r="E120" i="14"/>
  <c r="J120" i="14"/>
  <c r="R120" i="14"/>
  <c r="AJ136" i="13"/>
  <c r="K136" i="13"/>
  <c r="T120" i="14"/>
  <c r="AE120" i="14"/>
  <c r="AI136" i="13"/>
  <c r="M136" i="13"/>
  <c r="L120" i="14"/>
  <c r="S136" i="13"/>
  <c r="Z120" i="14"/>
  <c r="AK136" i="13"/>
  <c r="N120" i="14"/>
  <c r="Z136" i="13"/>
  <c r="K120" i="14"/>
  <c r="W136" i="13"/>
  <c r="AH499" i="18" l="1"/>
  <c r="BF498" i="18"/>
  <c r="V505" i="18"/>
  <c r="AT504" i="18"/>
  <c r="E505" i="18"/>
  <c r="BA504" i="18"/>
  <c r="AO504" i="18"/>
  <c r="AU506" i="18"/>
  <c r="BG506" i="18"/>
  <c r="AV502" i="18"/>
  <c r="BH502" i="18"/>
  <c r="AP503" i="18"/>
  <c r="BB503" i="18"/>
  <c r="AS530" i="18"/>
  <c r="BE530" i="18"/>
  <c r="AQ504" i="18"/>
  <c r="BC504" i="18"/>
  <c r="AW503" i="18"/>
  <c r="BI503" i="18"/>
  <c r="AR501" i="18"/>
  <c r="BD501" i="18"/>
  <c r="BJ502" i="18"/>
  <c r="AX502" i="18"/>
  <c r="AL333" i="18"/>
  <c r="AL422" i="18" s="1"/>
  <c r="AH333" i="18"/>
  <c r="AH422" i="18" s="1"/>
  <c r="AD333" i="18"/>
  <c r="AD422" i="18" s="1"/>
  <c r="X333" i="18"/>
  <c r="X422" i="18" s="1"/>
  <c r="T333" i="18"/>
  <c r="T422" i="18" s="1"/>
  <c r="N333" i="18"/>
  <c r="N422" i="18" s="1"/>
  <c r="J333" i="18"/>
  <c r="J422" i="18" s="1"/>
  <c r="F333" i="18"/>
  <c r="F422" i="18" s="1"/>
  <c r="AI333" i="18"/>
  <c r="AI422" i="18" s="1"/>
  <c r="AC333" i="18"/>
  <c r="AC422" i="18" s="1"/>
  <c r="V333" i="18"/>
  <c r="V422" i="18" s="1"/>
  <c r="Q333" i="18"/>
  <c r="Q422" i="18" s="1"/>
  <c r="I333" i="18"/>
  <c r="I422" i="18" s="1"/>
  <c r="D333" i="18"/>
  <c r="D422" i="18" s="1"/>
  <c r="AK333" i="18"/>
  <c r="AK422" i="18" s="1"/>
  <c r="AE333" i="18"/>
  <c r="AE422" i="18" s="1"/>
  <c r="U333" i="18"/>
  <c r="U422" i="18" s="1"/>
  <c r="L333" i="18"/>
  <c r="L422" i="18" s="1"/>
  <c r="E333" i="18"/>
  <c r="E422" i="18" s="1"/>
  <c r="AJ333" i="18"/>
  <c r="AJ422" i="18" s="1"/>
  <c r="Z333" i="18"/>
  <c r="Z422" i="18" s="1"/>
  <c r="S333" i="18"/>
  <c r="S422" i="18" s="1"/>
  <c r="K333" i="18"/>
  <c r="K422" i="18" s="1"/>
  <c r="AG333" i="18"/>
  <c r="AG422" i="18" s="1"/>
  <c r="R333" i="18"/>
  <c r="R422" i="18" s="1"/>
  <c r="AF333" i="18"/>
  <c r="AF422" i="18" s="1"/>
  <c r="M333" i="18"/>
  <c r="M422" i="18" s="1"/>
  <c r="Y333" i="18"/>
  <c r="Y422" i="18" s="1"/>
  <c r="H333" i="18"/>
  <c r="H422" i="18" s="1"/>
  <c r="G333" i="18"/>
  <c r="G422" i="18" s="1"/>
  <c r="W333" i="18"/>
  <c r="W422" i="18" s="1"/>
  <c r="BB403" i="18"/>
  <c r="AP403" i="18"/>
  <c r="AW403" i="18"/>
  <c r="BI403" i="18"/>
  <c r="AU403" i="18"/>
  <c r="BG403" i="18"/>
  <c r="AO403" i="18"/>
  <c r="BA403" i="18"/>
  <c r="AV403" i="18"/>
  <c r="BH403" i="18"/>
  <c r="BE403" i="18"/>
  <c r="AS403" i="18"/>
  <c r="BC403" i="18"/>
  <c r="AQ403" i="18"/>
  <c r="AR403" i="18"/>
  <c r="BD403" i="18"/>
  <c r="BJ403" i="18"/>
  <c r="AX403" i="18"/>
  <c r="BF403" i="18"/>
  <c r="AT403" i="18"/>
  <c r="D244" i="18"/>
  <c r="D141" i="18"/>
  <c r="H228" i="17"/>
  <c r="I228" i="17"/>
  <c r="G228" i="17"/>
  <c r="J228" i="17"/>
  <c r="F228" i="17"/>
  <c r="L228" i="17"/>
  <c r="N228" i="17"/>
  <c r="M228" i="17"/>
  <c r="K228" i="17"/>
  <c r="E228" i="17"/>
  <c r="Z228" i="17"/>
  <c r="AJ228" i="17"/>
  <c r="AH228" i="17"/>
  <c r="S228" i="17"/>
  <c r="U228" i="17"/>
  <c r="AG228" i="17"/>
  <c r="T228" i="17"/>
  <c r="W228" i="17"/>
  <c r="AD228" i="17"/>
  <c r="X228" i="17"/>
  <c r="AI228" i="17"/>
  <c r="AK228" i="17"/>
  <c r="R228" i="17"/>
  <c r="AF228" i="17"/>
  <c r="Y228" i="17"/>
  <c r="AL228" i="17"/>
  <c r="V228" i="17"/>
  <c r="AE228" i="17"/>
  <c r="AC226" i="17"/>
  <c r="AC316" i="17" s="1"/>
  <c r="Q227" i="17"/>
  <c r="Y406" i="17"/>
  <c r="AC405" i="17"/>
  <c r="Z406" i="17"/>
  <c r="AH406" i="17"/>
  <c r="AL317" i="17"/>
  <c r="AL406" i="17" s="1"/>
  <c r="AH317" i="17"/>
  <c r="AD317" i="17"/>
  <c r="AD406" i="17" s="1"/>
  <c r="X317" i="17"/>
  <c r="X406" i="17" s="1"/>
  <c r="T317" i="17"/>
  <c r="T406" i="17" s="1"/>
  <c r="N317" i="17"/>
  <c r="J317" i="17"/>
  <c r="F317" i="17"/>
  <c r="AK317" i="17"/>
  <c r="AK406" i="17" s="1"/>
  <c r="AG317" i="17"/>
  <c r="AG406" i="17" s="1"/>
  <c r="W317" i="17"/>
  <c r="W406" i="17" s="1"/>
  <c r="S317" i="17"/>
  <c r="S406" i="17" s="1"/>
  <c r="M317" i="17"/>
  <c r="I317" i="17"/>
  <c r="E317" i="17"/>
  <c r="AJ317" i="17"/>
  <c r="AJ406" i="17" s="1"/>
  <c r="AF317" i="17"/>
  <c r="Z317" i="17"/>
  <c r="V317" i="17"/>
  <c r="R317" i="17"/>
  <c r="R406" i="17" s="1"/>
  <c r="L317" i="17"/>
  <c r="H317" i="17"/>
  <c r="D317" i="17"/>
  <c r="D406" i="17" s="1"/>
  <c r="U317" i="17"/>
  <c r="U406" i="17" s="1"/>
  <c r="AI317" i="17"/>
  <c r="Q317" i="17"/>
  <c r="Q406" i="17" s="1"/>
  <c r="AE317" i="17"/>
  <c r="AE406" i="17" s="1"/>
  <c r="K317" i="17"/>
  <c r="G317" i="17"/>
  <c r="Y317" i="17"/>
  <c r="E388" i="17"/>
  <c r="AO387" i="17"/>
  <c r="BA387" i="17"/>
  <c r="AI406" i="17"/>
  <c r="AT387" i="17"/>
  <c r="J388" i="17"/>
  <c r="BF387" i="17"/>
  <c r="AX387" i="17"/>
  <c r="BJ387" i="17"/>
  <c r="N388" i="17"/>
  <c r="D228" i="17"/>
  <c r="D125" i="17"/>
  <c r="P124" i="17"/>
  <c r="AF406" i="17"/>
  <c r="BH387" i="17"/>
  <c r="L388" i="17"/>
  <c r="AV387" i="17"/>
  <c r="V406" i="17"/>
  <c r="AP387" i="17"/>
  <c r="BB387" i="17"/>
  <c r="F388" i="17"/>
  <c r="BC387" i="17"/>
  <c r="G388" i="17"/>
  <c r="AQ387" i="17"/>
  <c r="M388" i="17"/>
  <c r="AW387" i="17"/>
  <c r="BI387" i="17"/>
  <c r="BG387" i="17"/>
  <c r="K388" i="17"/>
  <c r="AU387" i="17"/>
  <c r="BD387" i="17"/>
  <c r="H388" i="17"/>
  <c r="AR387" i="17"/>
  <c r="I388" i="17"/>
  <c r="AS387" i="17"/>
  <c r="BE387" i="17"/>
  <c r="AB123" i="17"/>
  <c r="M23" i="9"/>
  <c r="AF23" i="9"/>
  <c r="T23" i="9"/>
  <c r="AK22" i="9"/>
  <c r="Y22" i="9"/>
  <c r="AJ23" i="9"/>
  <c r="X23" i="9"/>
  <c r="AH23" i="9"/>
  <c r="V23" i="9"/>
  <c r="BJ385" i="14"/>
  <c r="H24" i="9"/>
  <c r="BE385" i="14"/>
  <c r="Q23" i="9"/>
  <c r="AC23" i="9"/>
  <c r="AE23" i="9"/>
  <c r="S23" i="9"/>
  <c r="G24" i="9"/>
  <c r="BD385" i="14"/>
  <c r="E24" i="9"/>
  <c r="BB385" i="14"/>
  <c r="K24" i="9"/>
  <c r="BH385" i="14"/>
  <c r="D24" i="9"/>
  <c r="BA385" i="14"/>
  <c r="AH417" i="13"/>
  <c r="AI23" i="9"/>
  <c r="W23" i="9"/>
  <c r="AG23" i="9"/>
  <c r="U23" i="9"/>
  <c r="R23" i="9"/>
  <c r="AD23" i="9"/>
  <c r="L24" i="9"/>
  <c r="BI385" i="14"/>
  <c r="F24" i="9"/>
  <c r="BC385" i="14"/>
  <c r="I24" i="9"/>
  <c r="BF385" i="14"/>
  <c r="J24" i="9"/>
  <c r="BG385" i="14"/>
  <c r="AC417" i="13"/>
  <c r="P23" i="9"/>
  <c r="AB23" i="9"/>
  <c r="X391" i="14"/>
  <c r="Z391" i="14"/>
  <c r="Y391" i="14"/>
  <c r="T391" i="14"/>
  <c r="S392" i="14"/>
  <c r="Y412" i="13"/>
  <c r="V407" i="13"/>
  <c r="X414" i="13"/>
  <c r="U413" i="13"/>
  <c r="R408" i="13"/>
  <c r="T414" i="13"/>
  <c r="W407" i="13"/>
  <c r="Z416" i="13"/>
  <c r="S411" i="13"/>
  <c r="N224" i="14"/>
  <c r="J224" i="14"/>
  <c r="F224" i="14"/>
  <c r="M224" i="14"/>
  <c r="I224" i="14"/>
  <c r="E224" i="14"/>
  <c r="L224" i="14"/>
  <c r="H224" i="14"/>
  <c r="G224" i="14"/>
  <c r="K224" i="14"/>
  <c r="W224" i="14"/>
  <c r="X224" i="14"/>
  <c r="AG224" i="14"/>
  <c r="AH224" i="14"/>
  <c r="AL224" i="14"/>
  <c r="R224" i="14"/>
  <c r="AI224" i="14"/>
  <c r="V224" i="14"/>
  <c r="AJ224" i="14"/>
  <c r="U224" i="14"/>
  <c r="AD224" i="14"/>
  <c r="S224" i="14"/>
  <c r="AF224" i="14"/>
  <c r="AK224" i="14"/>
  <c r="AE224" i="14"/>
  <c r="Z224" i="14"/>
  <c r="T224" i="14"/>
  <c r="Y224" i="14"/>
  <c r="AC222" i="14"/>
  <c r="AC312" i="14" s="1"/>
  <c r="AC401" i="14" s="1"/>
  <c r="Q223" i="14"/>
  <c r="AO385" i="14"/>
  <c r="E386" i="14"/>
  <c r="N386" i="14"/>
  <c r="AX385" i="14"/>
  <c r="AS385" i="14"/>
  <c r="I386" i="14"/>
  <c r="AW385" i="14"/>
  <c r="M386" i="14"/>
  <c r="D224" i="14"/>
  <c r="D121" i="14"/>
  <c r="P120" i="14"/>
  <c r="F386" i="14"/>
  <c r="AP385" i="14"/>
  <c r="G386" i="14"/>
  <c r="AQ385" i="14"/>
  <c r="J386" i="14"/>
  <c r="AT385" i="14"/>
  <c r="K386" i="14"/>
  <c r="AU385" i="14"/>
  <c r="AJ313" i="14"/>
  <c r="AJ402" i="14" s="1"/>
  <c r="AF313" i="14"/>
  <c r="AF402" i="14" s="1"/>
  <c r="Z313" i="14"/>
  <c r="V313" i="14"/>
  <c r="V402" i="14" s="1"/>
  <c r="R313" i="14"/>
  <c r="R402" i="14" s="1"/>
  <c r="L313" i="14"/>
  <c r="H313" i="14"/>
  <c r="D313" i="14"/>
  <c r="D402" i="14" s="1"/>
  <c r="AI313" i="14"/>
  <c r="AI402" i="14" s="1"/>
  <c r="AE313" i="14"/>
  <c r="AE402" i="14" s="1"/>
  <c r="Y313" i="14"/>
  <c r="U313" i="14"/>
  <c r="U402" i="14" s="1"/>
  <c r="Q313" i="14"/>
  <c r="Q402" i="14" s="1"/>
  <c r="K313" i="14"/>
  <c r="G313" i="14"/>
  <c r="AL313" i="14"/>
  <c r="AL402" i="14" s="1"/>
  <c r="AD313" i="14"/>
  <c r="AD402" i="14" s="1"/>
  <c r="T313" i="14"/>
  <c r="J313" i="14"/>
  <c r="AK313" i="14"/>
  <c r="AK402" i="14" s="1"/>
  <c r="S313" i="14"/>
  <c r="I313" i="14"/>
  <c r="AG313" i="14"/>
  <c r="AG402" i="14" s="1"/>
  <c r="M313" i="14"/>
  <c r="AH313" i="14"/>
  <c r="AH402" i="14" s="1"/>
  <c r="F313" i="14"/>
  <c r="X313" i="14"/>
  <c r="E313" i="14"/>
  <c r="W313" i="14"/>
  <c r="W402" i="14" s="1"/>
  <c r="N313" i="14"/>
  <c r="H386" i="14"/>
  <c r="AR385" i="14"/>
  <c r="AB119" i="14"/>
  <c r="L386" i="14"/>
  <c r="AV385" i="14"/>
  <c r="AS401" i="13"/>
  <c r="BE402" i="13"/>
  <c r="BD402" i="13"/>
  <c r="AR401" i="13"/>
  <c r="BJ401" i="13"/>
  <c r="AX400" i="13"/>
  <c r="BG402" i="13"/>
  <c r="AU401" i="13"/>
  <c r="D240" i="13"/>
  <c r="D137" i="13"/>
  <c r="BH402" i="13"/>
  <c r="AV401" i="13"/>
  <c r="AW401" i="13"/>
  <c r="BI402" i="13"/>
  <c r="AO401" i="13"/>
  <c r="BA402" i="13"/>
  <c r="BF402" i="13"/>
  <c r="AT401" i="13"/>
  <c r="BC402" i="13"/>
  <c r="AQ401" i="13"/>
  <c r="AL329" i="13"/>
  <c r="AL418" i="13" s="1"/>
  <c r="AH329" i="13"/>
  <c r="AD329" i="13"/>
  <c r="AD418" i="13" s="1"/>
  <c r="X329" i="13"/>
  <c r="T329" i="13"/>
  <c r="N329" i="13"/>
  <c r="J329" i="13"/>
  <c r="F329" i="13"/>
  <c r="AJ329" i="13"/>
  <c r="AJ418" i="13" s="1"/>
  <c r="AE329" i="13"/>
  <c r="AE418" i="13" s="1"/>
  <c r="W329" i="13"/>
  <c r="R329" i="13"/>
  <c r="K329" i="13"/>
  <c r="E329" i="13"/>
  <c r="AI329" i="13"/>
  <c r="AI418" i="13" s="1"/>
  <c r="AC329" i="13"/>
  <c r="V329" i="13"/>
  <c r="Q329" i="13"/>
  <c r="Q418" i="13" s="1"/>
  <c r="I329" i="13"/>
  <c r="D329" i="13"/>
  <c r="D418" i="13" s="1"/>
  <c r="C41" i="9" s="1"/>
  <c r="Z329" i="13"/>
  <c r="M329" i="13"/>
  <c r="AK329" i="13"/>
  <c r="AK418" i="13" s="1"/>
  <c r="Y329" i="13"/>
  <c r="L329" i="13"/>
  <c r="AG329" i="13"/>
  <c r="AG418" i="13" s="1"/>
  <c r="U329" i="13"/>
  <c r="H329" i="13"/>
  <c r="G329" i="13"/>
  <c r="AF329" i="13"/>
  <c r="AF418" i="13" s="1"/>
  <c r="S329" i="13"/>
  <c r="BB402" i="13"/>
  <c r="AP401" i="13"/>
  <c r="AJ141" i="18"/>
  <c r="AH141" i="18"/>
  <c r="AK141" i="18"/>
  <c r="Y141" i="18"/>
  <c r="AD141" i="18"/>
  <c r="S141" i="18"/>
  <c r="AF141" i="18"/>
  <c r="V141" i="18"/>
  <c r="AG141" i="18"/>
  <c r="AE141" i="18"/>
  <c r="W141" i="18"/>
  <c r="X141" i="18"/>
  <c r="N141" i="18"/>
  <c r="Z141" i="18"/>
  <c r="AL141" i="18"/>
  <c r="AI141" i="18"/>
  <c r="U141" i="18"/>
  <c r="T141" i="18"/>
  <c r="R141" i="18"/>
  <c r="L141" i="18"/>
  <c r="H141" i="18"/>
  <c r="G141" i="18"/>
  <c r="K141" i="18"/>
  <c r="E141" i="18"/>
  <c r="I141" i="18"/>
  <c r="M141" i="18"/>
  <c r="F141" i="18"/>
  <c r="J141" i="18"/>
  <c r="AE125" i="17"/>
  <c r="V125" i="17"/>
  <c r="AL125" i="17"/>
  <c r="Y125" i="17"/>
  <c r="AF125" i="17"/>
  <c r="R125" i="17"/>
  <c r="AK125" i="17"/>
  <c r="AI125" i="17"/>
  <c r="X125" i="17"/>
  <c r="AD125" i="17"/>
  <c r="W125" i="17"/>
  <c r="T125" i="17"/>
  <c r="AG125" i="17"/>
  <c r="U125" i="17"/>
  <c r="S125" i="17"/>
  <c r="AH125" i="17"/>
  <c r="AJ125" i="17"/>
  <c r="Z125" i="17"/>
  <c r="E125" i="17"/>
  <c r="K125" i="17"/>
  <c r="M125" i="17"/>
  <c r="N125" i="17"/>
  <c r="L125" i="17"/>
  <c r="F125" i="17"/>
  <c r="J125" i="17"/>
  <c r="G125" i="17"/>
  <c r="I125" i="17"/>
  <c r="H125" i="17"/>
  <c r="Q124" i="17"/>
  <c r="AC123" i="17"/>
  <c r="AD137" i="13"/>
  <c r="AC119" i="14"/>
  <c r="V121" i="14"/>
  <c r="AI137" i="13"/>
  <c r="AL121" i="14"/>
  <c r="W121" i="14"/>
  <c r="AL137" i="13"/>
  <c r="AE121" i="14"/>
  <c r="J121" i="14"/>
  <c r="U137" i="13"/>
  <c r="S121" i="14"/>
  <c r="I137" i="13"/>
  <c r="Y137" i="13"/>
  <c r="G137" i="13"/>
  <c r="AG121" i="14"/>
  <c r="E137" i="13"/>
  <c r="AF137" i="13"/>
  <c r="X137" i="13"/>
  <c r="AJ121" i="14"/>
  <c r="L137" i="13"/>
  <c r="AI121" i="14"/>
  <c r="J137" i="13"/>
  <c r="R121" i="14"/>
  <c r="U121" i="14"/>
  <c r="F121" i="14"/>
  <c r="N137" i="13"/>
  <c r="V137" i="13"/>
  <c r="AG137" i="13"/>
  <c r="T137" i="13"/>
  <c r="AF121" i="14"/>
  <c r="W137" i="13"/>
  <c r="N121" i="14"/>
  <c r="R137" i="13"/>
  <c r="K137" i="13"/>
  <c r="K121" i="14"/>
  <c r="Z137" i="13"/>
  <c r="AH137" i="13"/>
  <c r="AH121" i="14"/>
  <c r="AE137" i="13"/>
  <c r="M137" i="13"/>
  <c r="Y121" i="14"/>
  <c r="G121" i="14"/>
  <c r="AD121" i="14"/>
  <c r="Z121" i="14"/>
  <c r="AJ137" i="13"/>
  <c r="F137" i="13"/>
  <c r="AK121" i="14"/>
  <c r="E121" i="14"/>
  <c r="H121" i="14"/>
  <c r="S137" i="13"/>
  <c r="Q120" i="14"/>
  <c r="I121" i="14"/>
  <c r="T121" i="14"/>
  <c r="AK137" i="13"/>
  <c r="X121" i="14"/>
  <c r="M121" i="14"/>
  <c r="H137" i="13"/>
  <c r="L121" i="14"/>
  <c r="AH500" i="18" l="1"/>
  <c r="BF499" i="18"/>
  <c r="V506" i="18"/>
  <c r="AT505" i="18"/>
  <c r="E506" i="18"/>
  <c r="BA505" i="18"/>
  <c r="AO505" i="18"/>
  <c r="BI504" i="18"/>
  <c r="AW504" i="18"/>
  <c r="BB504" i="18"/>
  <c r="AP504" i="18"/>
  <c r="AR502" i="18"/>
  <c r="BD502" i="18"/>
  <c r="AS531" i="18"/>
  <c r="BE531" i="18"/>
  <c r="AV503" i="18"/>
  <c r="BH503" i="18"/>
  <c r="BJ503" i="18"/>
  <c r="AX503" i="18"/>
  <c r="AQ505" i="18"/>
  <c r="BC505" i="18"/>
  <c r="BG507" i="18"/>
  <c r="AU507" i="18"/>
  <c r="BF404" i="18"/>
  <c r="AT404" i="18"/>
  <c r="BG404" i="18"/>
  <c r="AU404" i="18"/>
  <c r="D245" i="18"/>
  <c r="D142" i="18"/>
  <c r="BC404" i="18"/>
  <c r="AQ404" i="18"/>
  <c r="AO404" i="18"/>
  <c r="BA404" i="18"/>
  <c r="AI334" i="18"/>
  <c r="AI423" i="18" s="1"/>
  <c r="AE334" i="18"/>
  <c r="AE423" i="18" s="1"/>
  <c r="Y334" i="18"/>
  <c r="Y423" i="18" s="1"/>
  <c r="U334" i="18"/>
  <c r="U423" i="18" s="1"/>
  <c r="Q334" i="18"/>
  <c r="Q423" i="18" s="1"/>
  <c r="K334" i="18"/>
  <c r="K423" i="18" s="1"/>
  <c r="G334" i="18"/>
  <c r="G423" i="18" s="1"/>
  <c r="AJ334" i="18"/>
  <c r="AJ423" i="18" s="1"/>
  <c r="AD334" i="18"/>
  <c r="AD423" i="18" s="1"/>
  <c r="W334" i="18"/>
  <c r="W423" i="18" s="1"/>
  <c r="R334" i="18"/>
  <c r="R423" i="18" s="1"/>
  <c r="J334" i="18"/>
  <c r="J423" i="18" s="1"/>
  <c r="E334" i="18"/>
  <c r="E423" i="18" s="1"/>
  <c r="AH334" i="18"/>
  <c r="AH423" i="18" s="1"/>
  <c r="Z334" i="18"/>
  <c r="Z423" i="18" s="1"/>
  <c r="S334" i="18"/>
  <c r="S423" i="18" s="1"/>
  <c r="I334" i="18"/>
  <c r="I423" i="18" s="1"/>
  <c r="AG334" i="18"/>
  <c r="AG423" i="18" s="1"/>
  <c r="X334" i="18"/>
  <c r="X423" i="18" s="1"/>
  <c r="N334" i="18"/>
  <c r="N423" i="18" s="1"/>
  <c r="H334" i="18"/>
  <c r="H423" i="18" s="1"/>
  <c r="AF334" i="18"/>
  <c r="AF423" i="18" s="1"/>
  <c r="M334" i="18"/>
  <c r="M423" i="18" s="1"/>
  <c r="AC334" i="18"/>
  <c r="AC423" i="18" s="1"/>
  <c r="L334" i="18"/>
  <c r="L423" i="18" s="1"/>
  <c r="AL334" i="18"/>
  <c r="AL423" i="18" s="1"/>
  <c r="V334" i="18"/>
  <c r="V423" i="18" s="1"/>
  <c r="F334" i="18"/>
  <c r="F423" i="18" s="1"/>
  <c r="AK334" i="18"/>
  <c r="AK423" i="18" s="1"/>
  <c r="T334" i="18"/>
  <c r="T423" i="18" s="1"/>
  <c r="D334" i="18"/>
  <c r="D423" i="18" s="1"/>
  <c r="AP404" i="18"/>
  <c r="BB404" i="18"/>
  <c r="AW404" i="18"/>
  <c r="BI404" i="18"/>
  <c r="AS404" i="18"/>
  <c r="BE404" i="18"/>
  <c r="BH404" i="18"/>
  <c r="AV404" i="18"/>
  <c r="BJ404" i="18"/>
  <c r="AX404" i="18"/>
  <c r="AR404" i="18"/>
  <c r="BD404" i="18"/>
  <c r="AC227" i="17"/>
  <c r="AC317" i="17" s="1"/>
  <c r="Q228" i="17"/>
  <c r="H229" i="17"/>
  <c r="I229" i="17"/>
  <c r="G229" i="17"/>
  <c r="J229" i="17"/>
  <c r="F229" i="17"/>
  <c r="L229" i="17"/>
  <c r="N229" i="17"/>
  <c r="M229" i="17"/>
  <c r="K229" i="17"/>
  <c r="E229" i="17"/>
  <c r="Z229" i="17"/>
  <c r="AJ229" i="17"/>
  <c r="AH229" i="17"/>
  <c r="S229" i="17"/>
  <c r="U229" i="17"/>
  <c r="AG229" i="17"/>
  <c r="T229" i="17"/>
  <c r="W229" i="17"/>
  <c r="AD229" i="17"/>
  <c r="X229" i="17"/>
  <c r="AI229" i="17"/>
  <c r="AK229" i="17"/>
  <c r="R229" i="17"/>
  <c r="AF229" i="17"/>
  <c r="Y229" i="17"/>
  <c r="AL229" i="17"/>
  <c r="V229" i="17"/>
  <c r="AE229" i="17"/>
  <c r="AK407" i="17"/>
  <c r="R407" i="17"/>
  <c r="AL407" i="17"/>
  <c r="I389" i="17"/>
  <c r="AS388" i="17"/>
  <c r="BE388" i="17"/>
  <c r="G389" i="17"/>
  <c r="BC388" i="17"/>
  <c r="AQ388" i="17"/>
  <c r="BH388" i="17"/>
  <c r="L389" i="17"/>
  <c r="AV388" i="17"/>
  <c r="M389" i="17"/>
  <c r="BI388" i="17"/>
  <c r="AW388" i="17"/>
  <c r="E389" i="17"/>
  <c r="BA388" i="17"/>
  <c r="AO388" i="17"/>
  <c r="BD388" i="17"/>
  <c r="AR388" i="17"/>
  <c r="H389" i="17"/>
  <c r="F389" i="17"/>
  <c r="BB388" i="17"/>
  <c r="AP388" i="17"/>
  <c r="AI318" i="17"/>
  <c r="AI407" i="17" s="1"/>
  <c r="AE318" i="17"/>
  <c r="AE407" i="17" s="1"/>
  <c r="Y318" i="17"/>
  <c r="U318" i="17"/>
  <c r="U407" i="17" s="1"/>
  <c r="Q318" i="17"/>
  <c r="Q407" i="17" s="1"/>
  <c r="K318" i="17"/>
  <c r="G318" i="17"/>
  <c r="AL318" i="17"/>
  <c r="AH318" i="17"/>
  <c r="AD318" i="17"/>
  <c r="AD407" i="17" s="1"/>
  <c r="X318" i="17"/>
  <c r="X407" i="17" s="1"/>
  <c r="T318" i="17"/>
  <c r="T407" i="17" s="1"/>
  <c r="N318" i="17"/>
  <c r="J318" i="17"/>
  <c r="F318" i="17"/>
  <c r="AK318" i="17"/>
  <c r="AG318" i="17"/>
  <c r="AG407" i="17" s="1"/>
  <c r="W318" i="17"/>
  <c r="W407" i="17" s="1"/>
  <c r="S318" i="17"/>
  <c r="S407" i="17" s="1"/>
  <c r="M318" i="17"/>
  <c r="I318" i="17"/>
  <c r="E318" i="17"/>
  <c r="V318" i="17"/>
  <c r="D318" i="17"/>
  <c r="D407" i="17" s="1"/>
  <c r="AJ318" i="17"/>
  <c r="AJ407" i="17" s="1"/>
  <c r="R318" i="17"/>
  <c r="AF318" i="17"/>
  <c r="AF407" i="17" s="1"/>
  <c r="L318" i="17"/>
  <c r="Z318" i="17"/>
  <c r="Z407" i="17" s="1"/>
  <c r="H318" i="17"/>
  <c r="AB124" i="17"/>
  <c r="Y407" i="17"/>
  <c r="K389" i="17"/>
  <c r="BG388" i="17"/>
  <c r="AU388" i="17"/>
  <c r="V407" i="17"/>
  <c r="D229" i="17"/>
  <c r="P125" i="17"/>
  <c r="D126" i="17"/>
  <c r="AH407" i="17"/>
  <c r="AX388" i="17"/>
  <c r="BJ388" i="17"/>
  <c r="N389" i="17"/>
  <c r="AT388" i="17"/>
  <c r="BF388" i="17"/>
  <c r="J389" i="17"/>
  <c r="AC406" i="17"/>
  <c r="M24" i="9"/>
  <c r="Y24" i="9" s="1"/>
  <c r="L25" i="9"/>
  <c r="BI386" i="14"/>
  <c r="AI24" i="9"/>
  <c r="W24" i="9"/>
  <c r="BJ386" i="14"/>
  <c r="AH24" i="9"/>
  <c r="V24" i="9"/>
  <c r="AD24" i="9"/>
  <c r="R24" i="9"/>
  <c r="E25" i="9"/>
  <c r="BB386" i="14"/>
  <c r="G25" i="9"/>
  <c r="BD386" i="14"/>
  <c r="J25" i="9"/>
  <c r="BG386" i="14"/>
  <c r="F25" i="9"/>
  <c r="BC386" i="14"/>
  <c r="H25" i="9"/>
  <c r="BE386" i="14"/>
  <c r="D25" i="9"/>
  <c r="BA386" i="14"/>
  <c r="AH418" i="13"/>
  <c r="AC24" i="9"/>
  <c r="Q24" i="9"/>
  <c r="AF24" i="9"/>
  <c r="T24" i="9"/>
  <c r="I25" i="9"/>
  <c r="BF386" i="14"/>
  <c r="AB24" i="9"/>
  <c r="P24" i="9"/>
  <c r="AE24" i="9"/>
  <c r="S24" i="9"/>
  <c r="AK24" i="9"/>
  <c r="K25" i="9"/>
  <c r="BH386" i="14"/>
  <c r="AC418" i="13"/>
  <c r="AG24" i="9"/>
  <c r="U24" i="9"/>
  <c r="AJ24" i="9"/>
  <c r="X24" i="9"/>
  <c r="AK23" i="9"/>
  <c r="Y23" i="9"/>
  <c r="S393" i="14"/>
  <c r="Y392" i="14"/>
  <c r="X392" i="14"/>
  <c r="T392" i="14"/>
  <c r="Z392" i="14"/>
  <c r="T415" i="13"/>
  <c r="V408" i="13"/>
  <c r="Z417" i="13"/>
  <c r="U414" i="13"/>
  <c r="S412" i="13"/>
  <c r="W408" i="13"/>
  <c r="R409" i="13"/>
  <c r="X415" i="13"/>
  <c r="Y413" i="13"/>
  <c r="M225" i="14"/>
  <c r="I225" i="14"/>
  <c r="E225" i="14"/>
  <c r="L225" i="14"/>
  <c r="H225" i="14"/>
  <c r="K225" i="14"/>
  <c r="G225" i="14"/>
  <c r="F225" i="14"/>
  <c r="N225" i="14"/>
  <c r="J225" i="14"/>
  <c r="W225" i="14"/>
  <c r="X225" i="14"/>
  <c r="AG225" i="14"/>
  <c r="AH225" i="14"/>
  <c r="AL225" i="14"/>
  <c r="R225" i="14"/>
  <c r="AI225" i="14"/>
  <c r="V225" i="14"/>
  <c r="AJ225" i="14"/>
  <c r="U225" i="14"/>
  <c r="AD225" i="14"/>
  <c r="S225" i="14"/>
  <c r="AF225" i="14"/>
  <c r="AK225" i="14"/>
  <c r="AE225" i="14"/>
  <c r="Z225" i="14"/>
  <c r="T225" i="14"/>
  <c r="Y225" i="14"/>
  <c r="AC223" i="14"/>
  <c r="AC313" i="14" s="1"/>
  <c r="AC402" i="14" s="1"/>
  <c r="Q224" i="14"/>
  <c r="Q314" i="14" s="1"/>
  <c r="Q403" i="14" s="1"/>
  <c r="D225" i="14"/>
  <c r="D122" i="14"/>
  <c r="P121" i="14"/>
  <c r="M387" i="14"/>
  <c r="AW386" i="14"/>
  <c r="AX386" i="14"/>
  <c r="N387" i="14"/>
  <c r="G387" i="14"/>
  <c r="AQ386" i="14"/>
  <c r="AK314" i="14"/>
  <c r="AK403" i="14" s="1"/>
  <c r="AG314" i="14"/>
  <c r="AG403" i="14" s="1"/>
  <c r="W314" i="14"/>
  <c r="W403" i="14" s="1"/>
  <c r="S314" i="14"/>
  <c r="M314" i="14"/>
  <c r="I314" i="14"/>
  <c r="E314" i="14"/>
  <c r="AJ314" i="14"/>
  <c r="AJ403" i="14" s="1"/>
  <c r="AF314" i="14"/>
  <c r="AF403" i="14" s="1"/>
  <c r="Z314" i="14"/>
  <c r="V314" i="14"/>
  <c r="V403" i="14" s="1"/>
  <c r="R314" i="14"/>
  <c r="R403" i="14" s="1"/>
  <c r="L314" i="14"/>
  <c r="H314" i="14"/>
  <c r="D314" i="14"/>
  <c r="D403" i="14" s="1"/>
  <c r="AE314" i="14"/>
  <c r="AE403" i="14" s="1"/>
  <c r="U314" i="14"/>
  <c r="U403" i="14" s="1"/>
  <c r="K314" i="14"/>
  <c r="AL314" i="14"/>
  <c r="AL403" i="14" s="1"/>
  <c r="AD314" i="14"/>
  <c r="AD403" i="14" s="1"/>
  <c r="T314" i="14"/>
  <c r="J314" i="14"/>
  <c r="AH314" i="14"/>
  <c r="AH403" i="14" s="1"/>
  <c r="N314" i="14"/>
  <c r="X314" i="14"/>
  <c r="AI314" i="14"/>
  <c r="AI403" i="14" s="1"/>
  <c r="G314" i="14"/>
  <c r="Y314" i="14"/>
  <c r="F314" i="14"/>
  <c r="E387" i="14"/>
  <c r="AO386" i="14"/>
  <c r="L387" i="14"/>
  <c r="AV386" i="14"/>
  <c r="H387" i="14"/>
  <c r="AR386" i="14"/>
  <c r="K387" i="14"/>
  <c r="AU386" i="14"/>
  <c r="AP386" i="14"/>
  <c r="F387" i="14"/>
  <c r="I387" i="14"/>
  <c r="AS386" i="14"/>
  <c r="AT386" i="14"/>
  <c r="J387" i="14"/>
  <c r="AB120" i="14"/>
  <c r="BI403" i="13"/>
  <c r="AW402" i="13"/>
  <c r="BJ402" i="13"/>
  <c r="AX401" i="13"/>
  <c r="AT402" i="13"/>
  <c r="BF403" i="13"/>
  <c r="BH403" i="13"/>
  <c r="AV402" i="13"/>
  <c r="BD403" i="13"/>
  <c r="AR402" i="13"/>
  <c r="AP402" i="13"/>
  <c r="BB403" i="13"/>
  <c r="BA403" i="13"/>
  <c r="AO402" i="13"/>
  <c r="D241" i="13"/>
  <c r="D138" i="13"/>
  <c r="BG403" i="13"/>
  <c r="AU402" i="13"/>
  <c r="BC403" i="13"/>
  <c r="AQ402" i="13"/>
  <c r="AI330" i="13"/>
  <c r="AI419" i="13" s="1"/>
  <c r="AE330" i="13"/>
  <c r="AE419" i="13" s="1"/>
  <c r="Y330" i="13"/>
  <c r="U330" i="13"/>
  <c r="Q330" i="13"/>
  <c r="Q419" i="13" s="1"/>
  <c r="K330" i="13"/>
  <c r="G330" i="13"/>
  <c r="AK330" i="13"/>
  <c r="AK419" i="13" s="1"/>
  <c r="AF330" i="13"/>
  <c r="AF419" i="13" s="1"/>
  <c r="X330" i="13"/>
  <c r="S330" i="13"/>
  <c r="L330" i="13"/>
  <c r="F330" i="13"/>
  <c r="AJ330" i="13"/>
  <c r="AJ419" i="13" s="1"/>
  <c r="AD330" i="13"/>
  <c r="AD419" i="13" s="1"/>
  <c r="W330" i="13"/>
  <c r="R330" i="13"/>
  <c r="J330" i="13"/>
  <c r="E330" i="13"/>
  <c r="AC330" i="13"/>
  <c r="N330" i="13"/>
  <c r="D330" i="13"/>
  <c r="D419" i="13" s="1"/>
  <c r="C42" i="9" s="1"/>
  <c r="AL330" i="13"/>
  <c r="AL419" i="13" s="1"/>
  <c r="Z330" i="13"/>
  <c r="M330" i="13"/>
  <c r="AH330" i="13"/>
  <c r="V330" i="13"/>
  <c r="I330" i="13"/>
  <c r="T330" i="13"/>
  <c r="H330" i="13"/>
  <c r="AG330" i="13"/>
  <c r="AG419" i="13" s="1"/>
  <c r="BE403" i="13"/>
  <c r="AS402" i="13"/>
  <c r="AJ142" i="18"/>
  <c r="AH142" i="18"/>
  <c r="AK142" i="18"/>
  <c r="Y142" i="18"/>
  <c r="AD142" i="18"/>
  <c r="S142" i="18"/>
  <c r="AF142" i="18"/>
  <c r="V142" i="18"/>
  <c r="AG142" i="18"/>
  <c r="AE142" i="18"/>
  <c r="W142" i="18"/>
  <c r="X142" i="18"/>
  <c r="Z142" i="18"/>
  <c r="AL142" i="18"/>
  <c r="N142" i="18"/>
  <c r="AI142" i="18"/>
  <c r="U142" i="18"/>
  <c r="T142" i="18"/>
  <c r="R142" i="18"/>
  <c r="K142" i="18"/>
  <c r="G142" i="18"/>
  <c r="F142" i="18"/>
  <c r="J142" i="18"/>
  <c r="H142" i="18"/>
  <c r="L142" i="18"/>
  <c r="E142" i="18"/>
  <c r="I142" i="18"/>
  <c r="M142" i="18"/>
  <c r="Q125" i="17"/>
  <c r="AC124" i="17"/>
  <c r="AE126" i="17"/>
  <c r="V126" i="17"/>
  <c r="AL126" i="17"/>
  <c r="Y126" i="17"/>
  <c r="AF126" i="17"/>
  <c r="R126" i="17"/>
  <c r="AK126" i="17"/>
  <c r="AI126" i="17"/>
  <c r="X126" i="17"/>
  <c r="AD126" i="17"/>
  <c r="W126" i="17"/>
  <c r="T126" i="17"/>
  <c r="AG126" i="17"/>
  <c r="U126" i="17"/>
  <c r="S126" i="17"/>
  <c r="AH126" i="17"/>
  <c r="AJ126" i="17"/>
  <c r="Z126" i="17"/>
  <c r="E126" i="17"/>
  <c r="K126" i="17"/>
  <c r="M126" i="17"/>
  <c r="N126" i="17"/>
  <c r="L126" i="17"/>
  <c r="F126" i="17"/>
  <c r="J126" i="17"/>
  <c r="G126" i="17"/>
  <c r="I126" i="17"/>
  <c r="H126" i="17"/>
  <c r="AK138" i="13"/>
  <c r="J138" i="13"/>
  <c r="AJ122" i="14"/>
  <c r="M122" i="14"/>
  <c r="T122" i="14"/>
  <c r="N122" i="14"/>
  <c r="AL138" i="13"/>
  <c r="U122" i="14"/>
  <c r="R138" i="13"/>
  <c r="Y122" i="14"/>
  <c r="AH138" i="13"/>
  <c r="M138" i="13"/>
  <c r="AC120" i="14"/>
  <c r="W138" i="13"/>
  <c r="AK122" i="14"/>
  <c r="K122" i="14"/>
  <c r="AF138" i="13"/>
  <c r="X138" i="13"/>
  <c r="S138" i="13"/>
  <c r="H122" i="14"/>
  <c r="K138" i="13"/>
  <c r="S122" i="14"/>
  <c r="AE138" i="13"/>
  <c r="W122" i="14"/>
  <c r="AG122" i="14"/>
  <c r="G138" i="13"/>
  <c r="L138" i="13"/>
  <c r="Q121" i="14"/>
  <c r="F122" i="14"/>
  <c r="AD138" i="13"/>
  <c r="AH122" i="14"/>
  <c r="I122" i="14"/>
  <c r="G122" i="14"/>
  <c r="AI138" i="13"/>
  <c r="X122" i="14"/>
  <c r="E138" i="13"/>
  <c r="L122" i="14"/>
  <c r="AF122" i="14"/>
  <c r="AL122" i="14"/>
  <c r="Y138" i="13"/>
  <c r="V138" i="13"/>
  <c r="AG138" i="13"/>
  <c r="T138" i="13"/>
  <c r="E122" i="14"/>
  <c r="AI122" i="14"/>
  <c r="Z122" i="14"/>
  <c r="F138" i="13"/>
  <c r="AJ138" i="13"/>
  <c r="I138" i="13"/>
  <c r="J122" i="14"/>
  <c r="N138" i="13"/>
  <c r="AD122" i="14"/>
  <c r="U138" i="13"/>
  <c r="R122" i="14"/>
  <c r="AE122" i="14"/>
  <c r="V122" i="14"/>
  <c r="Z138" i="13"/>
  <c r="H138" i="13"/>
  <c r="AH501" i="18" l="1"/>
  <c r="BF500" i="18"/>
  <c r="V507" i="18"/>
  <c r="AT506" i="18"/>
  <c r="E507" i="18"/>
  <c r="BA506" i="18"/>
  <c r="AO506" i="18"/>
  <c r="AV504" i="18"/>
  <c r="BH504" i="18"/>
  <c r="BJ504" i="18"/>
  <c r="AX504" i="18"/>
  <c r="BB505" i="18"/>
  <c r="AP505" i="18"/>
  <c r="AQ506" i="18"/>
  <c r="BC506" i="18"/>
  <c r="BD503" i="18"/>
  <c r="AR503" i="18"/>
  <c r="AW505" i="18"/>
  <c r="BI505" i="18"/>
  <c r="BG508" i="18"/>
  <c r="AU508" i="18"/>
  <c r="BE532" i="18"/>
  <c r="AS532" i="18"/>
  <c r="BI405" i="18"/>
  <c r="AW405" i="18"/>
  <c r="BH405" i="18"/>
  <c r="AV405" i="18"/>
  <c r="D246" i="18"/>
  <c r="D143" i="18"/>
  <c r="BD405" i="18"/>
  <c r="AR405" i="18"/>
  <c r="AS405" i="18"/>
  <c r="BE405" i="18"/>
  <c r="AP405" i="18"/>
  <c r="BB405" i="18"/>
  <c r="AO405" i="18"/>
  <c r="BA405" i="18"/>
  <c r="AX405" i="18"/>
  <c r="BJ405" i="18"/>
  <c r="BC405" i="18"/>
  <c r="AQ405" i="18"/>
  <c r="AJ335" i="18"/>
  <c r="AJ424" i="18" s="1"/>
  <c r="AF335" i="18"/>
  <c r="AF424" i="18" s="1"/>
  <c r="Z335" i="18"/>
  <c r="Z424" i="18" s="1"/>
  <c r="V335" i="18"/>
  <c r="V424" i="18" s="1"/>
  <c r="R335" i="18"/>
  <c r="R424" i="18" s="1"/>
  <c r="L335" i="18"/>
  <c r="L424" i="18" s="1"/>
  <c r="H335" i="18"/>
  <c r="H424" i="18" s="1"/>
  <c r="D335" i="18"/>
  <c r="D424" i="18" s="1"/>
  <c r="AK335" i="18"/>
  <c r="AK424" i="18" s="1"/>
  <c r="AE335" i="18"/>
  <c r="AE424" i="18" s="1"/>
  <c r="X335" i="18"/>
  <c r="X424" i="18" s="1"/>
  <c r="S335" i="18"/>
  <c r="S424" i="18" s="1"/>
  <c r="K335" i="18"/>
  <c r="K424" i="18" s="1"/>
  <c r="F335" i="18"/>
  <c r="F424" i="18" s="1"/>
  <c r="AG335" i="18"/>
  <c r="AG424" i="18" s="1"/>
  <c r="W335" i="18"/>
  <c r="W424" i="18" s="1"/>
  <c r="N335" i="18"/>
  <c r="N424" i="18" s="1"/>
  <c r="G335" i="18"/>
  <c r="G424" i="18" s="1"/>
  <c r="AL335" i="18"/>
  <c r="AL424" i="18" s="1"/>
  <c r="AD335" i="18"/>
  <c r="AD424" i="18" s="1"/>
  <c r="U335" i="18"/>
  <c r="U424" i="18" s="1"/>
  <c r="M335" i="18"/>
  <c r="M424" i="18" s="1"/>
  <c r="E335" i="18"/>
  <c r="E424" i="18" s="1"/>
  <c r="AC335" i="18"/>
  <c r="AC424" i="18" s="1"/>
  <c r="J335" i="18"/>
  <c r="J424" i="18" s="1"/>
  <c r="Y335" i="18"/>
  <c r="Y424" i="18" s="1"/>
  <c r="I335" i="18"/>
  <c r="I424" i="18" s="1"/>
  <c r="AI335" i="18"/>
  <c r="AI424" i="18" s="1"/>
  <c r="T335" i="18"/>
  <c r="T424" i="18" s="1"/>
  <c r="Q335" i="18"/>
  <c r="Q424" i="18" s="1"/>
  <c r="AH335" i="18"/>
  <c r="AH424" i="18" s="1"/>
  <c r="BG405" i="18"/>
  <c r="AU405" i="18"/>
  <c r="AT405" i="18"/>
  <c r="BF405" i="18"/>
  <c r="H230" i="17"/>
  <c r="I230" i="17"/>
  <c r="G230" i="17"/>
  <c r="J230" i="17"/>
  <c r="F230" i="17"/>
  <c r="L230" i="17"/>
  <c r="N230" i="17"/>
  <c r="M230" i="17"/>
  <c r="K230" i="17"/>
  <c r="E230" i="17"/>
  <c r="Z230" i="17"/>
  <c r="AJ230" i="17"/>
  <c r="AH230" i="17"/>
  <c r="S230" i="17"/>
  <c r="U230" i="17"/>
  <c r="AG230" i="17"/>
  <c r="T230" i="17"/>
  <c r="W230" i="17"/>
  <c r="AD230" i="17"/>
  <c r="X230" i="17"/>
  <c r="AI230" i="17"/>
  <c r="AK230" i="17"/>
  <c r="R230" i="17"/>
  <c r="AF230" i="17"/>
  <c r="Y230" i="17"/>
  <c r="AL230" i="17"/>
  <c r="V230" i="17"/>
  <c r="AE230" i="17"/>
  <c r="AC228" i="17"/>
  <c r="AC318" i="17" s="1"/>
  <c r="Q229" i="17"/>
  <c r="W408" i="17"/>
  <c r="T408" i="17"/>
  <c r="Q408" i="17"/>
  <c r="X408" i="17"/>
  <c r="AH408" i="17"/>
  <c r="AC407" i="17"/>
  <c r="P126" i="17"/>
  <c r="D230" i="17"/>
  <c r="D127" i="17"/>
  <c r="F390" i="17"/>
  <c r="AP389" i="17"/>
  <c r="BB389" i="17"/>
  <c r="J390" i="17"/>
  <c r="BF389" i="17"/>
  <c r="AT389" i="17"/>
  <c r="AB125" i="17"/>
  <c r="H390" i="17"/>
  <c r="BD389" i="17"/>
  <c r="AR389" i="17"/>
  <c r="BA389" i="17"/>
  <c r="E390" i="17"/>
  <c r="AO389" i="17"/>
  <c r="BE389" i="17"/>
  <c r="I390" i="17"/>
  <c r="AS389" i="17"/>
  <c r="N390" i="17"/>
  <c r="AX389" i="17"/>
  <c r="BJ389" i="17"/>
  <c r="AV389" i="17"/>
  <c r="BH389" i="17"/>
  <c r="L390" i="17"/>
  <c r="AQ389" i="17"/>
  <c r="G390" i="17"/>
  <c r="BC389" i="17"/>
  <c r="AJ319" i="17"/>
  <c r="AJ408" i="17" s="1"/>
  <c r="AF319" i="17"/>
  <c r="AF408" i="17" s="1"/>
  <c r="Z319" i="17"/>
  <c r="Z408" i="17" s="1"/>
  <c r="V319" i="17"/>
  <c r="V408" i="17" s="1"/>
  <c r="R319" i="17"/>
  <c r="R408" i="17" s="1"/>
  <c r="L319" i="17"/>
  <c r="H319" i="17"/>
  <c r="D319" i="17"/>
  <c r="D408" i="17" s="1"/>
  <c r="AI319" i="17"/>
  <c r="AI408" i="17" s="1"/>
  <c r="AE319" i="17"/>
  <c r="AE408" i="17" s="1"/>
  <c r="Y319" i="17"/>
  <c r="Y408" i="17" s="1"/>
  <c r="U319" i="17"/>
  <c r="U408" i="17" s="1"/>
  <c r="Q319" i="17"/>
  <c r="K319" i="17"/>
  <c r="G319" i="17"/>
  <c r="AL319" i="17"/>
  <c r="AL408" i="17" s="1"/>
  <c r="AH319" i="17"/>
  <c r="AD319" i="17"/>
  <c r="AD408" i="17" s="1"/>
  <c r="X319" i="17"/>
  <c r="T319" i="17"/>
  <c r="N319" i="17"/>
  <c r="J319" i="17"/>
  <c r="F319" i="17"/>
  <c r="W319" i="17"/>
  <c r="E319" i="17"/>
  <c r="AK319" i="17"/>
  <c r="AK408" i="17" s="1"/>
  <c r="S319" i="17"/>
  <c r="S408" i="17" s="1"/>
  <c r="AG319" i="17"/>
  <c r="AG408" i="17" s="1"/>
  <c r="M319" i="17"/>
  <c r="I319" i="17"/>
  <c r="AU389" i="17"/>
  <c r="K390" i="17"/>
  <c r="BG389" i="17"/>
  <c r="BI389" i="17"/>
  <c r="M390" i="17"/>
  <c r="AW389" i="17"/>
  <c r="AI25" i="9"/>
  <c r="W25" i="9"/>
  <c r="AD25" i="9"/>
  <c r="R25" i="9"/>
  <c r="AE25" i="9"/>
  <c r="S25" i="9"/>
  <c r="AG25" i="9"/>
  <c r="U25" i="9"/>
  <c r="M25" i="9"/>
  <c r="AB25" i="9"/>
  <c r="P25" i="9"/>
  <c r="H26" i="9"/>
  <c r="BE387" i="14"/>
  <c r="J26" i="9"/>
  <c r="BG387" i="14"/>
  <c r="K26" i="9"/>
  <c r="BH387" i="14"/>
  <c r="AC419" i="13"/>
  <c r="AH419" i="13"/>
  <c r="AF25" i="9"/>
  <c r="T25" i="9"/>
  <c r="V25" i="9"/>
  <c r="AH25" i="9"/>
  <c r="AJ25" i="9"/>
  <c r="X25" i="9"/>
  <c r="G26" i="9"/>
  <c r="BD387" i="14"/>
  <c r="D26" i="9"/>
  <c r="BA387" i="14"/>
  <c r="BJ387" i="14"/>
  <c r="I26" i="9"/>
  <c r="BF387" i="14"/>
  <c r="E26" i="9"/>
  <c r="BB387" i="14"/>
  <c r="F26" i="9"/>
  <c r="BC387" i="14"/>
  <c r="L26" i="9"/>
  <c r="BI387" i="14"/>
  <c r="AC25" i="9"/>
  <c r="Q25" i="9"/>
  <c r="Z393" i="14"/>
  <c r="X393" i="14"/>
  <c r="S394" i="14"/>
  <c r="T393" i="14"/>
  <c r="Y393" i="14"/>
  <c r="V409" i="13"/>
  <c r="W409" i="13"/>
  <c r="X416" i="13"/>
  <c r="U415" i="13"/>
  <c r="Y414" i="13"/>
  <c r="R410" i="13"/>
  <c r="S413" i="13"/>
  <c r="Z418" i="13"/>
  <c r="T416" i="13"/>
  <c r="AC224" i="14"/>
  <c r="AC314" i="14" s="1"/>
  <c r="AC403" i="14" s="1"/>
  <c r="Q225" i="14"/>
  <c r="Q315" i="14" s="1"/>
  <c r="Q404" i="14" s="1"/>
  <c r="L226" i="14"/>
  <c r="H226" i="14"/>
  <c r="K226" i="14"/>
  <c r="G226" i="14"/>
  <c r="N226" i="14"/>
  <c r="J226" i="14"/>
  <c r="F226" i="14"/>
  <c r="E226" i="14"/>
  <c r="I226" i="14"/>
  <c r="M226" i="14"/>
  <c r="W226" i="14"/>
  <c r="X226" i="14"/>
  <c r="AG226" i="14"/>
  <c r="AH226" i="14"/>
  <c r="AL226" i="14"/>
  <c r="R226" i="14"/>
  <c r="AI226" i="14"/>
  <c r="V226" i="14"/>
  <c r="AJ226" i="14"/>
  <c r="U226" i="14"/>
  <c r="AD226" i="14"/>
  <c r="S226" i="14"/>
  <c r="AF226" i="14"/>
  <c r="AK226" i="14"/>
  <c r="AE226" i="14"/>
  <c r="Z226" i="14"/>
  <c r="T226" i="14"/>
  <c r="Y226" i="14"/>
  <c r="E388" i="14"/>
  <c r="AO387" i="14"/>
  <c r="AL315" i="14"/>
  <c r="AL404" i="14" s="1"/>
  <c r="AH315" i="14"/>
  <c r="AH404" i="14" s="1"/>
  <c r="AD315" i="14"/>
  <c r="AD404" i="14" s="1"/>
  <c r="X315" i="14"/>
  <c r="T315" i="14"/>
  <c r="N315" i="14"/>
  <c r="J315" i="14"/>
  <c r="F315" i="14"/>
  <c r="AK315" i="14"/>
  <c r="AK404" i="14" s="1"/>
  <c r="AG315" i="14"/>
  <c r="AG404" i="14" s="1"/>
  <c r="W315" i="14"/>
  <c r="W404" i="14" s="1"/>
  <c r="S315" i="14"/>
  <c r="M315" i="14"/>
  <c r="I315" i="14"/>
  <c r="E315" i="14"/>
  <c r="AF315" i="14"/>
  <c r="AF404" i="14" s="1"/>
  <c r="V315" i="14"/>
  <c r="V404" i="14" s="1"/>
  <c r="L315" i="14"/>
  <c r="D315" i="14"/>
  <c r="D404" i="14" s="1"/>
  <c r="AE315" i="14"/>
  <c r="AE404" i="14" s="1"/>
  <c r="U315" i="14"/>
  <c r="U404" i="14" s="1"/>
  <c r="K315" i="14"/>
  <c r="AI315" i="14"/>
  <c r="AI404" i="14" s="1"/>
  <c r="AJ315" i="14"/>
  <c r="AJ404" i="14" s="1"/>
  <c r="H315" i="14"/>
  <c r="Z315" i="14"/>
  <c r="G315" i="14"/>
  <c r="Y315" i="14"/>
  <c r="R315" i="14"/>
  <c r="R404" i="14" s="1"/>
  <c r="AQ387" i="14"/>
  <c r="G388" i="14"/>
  <c r="M388" i="14"/>
  <c r="AW387" i="14"/>
  <c r="J388" i="14"/>
  <c r="AT387" i="14"/>
  <c r="I388" i="14"/>
  <c r="AS387" i="14"/>
  <c r="AU387" i="14"/>
  <c r="K388" i="14"/>
  <c r="AB121" i="14"/>
  <c r="H388" i="14"/>
  <c r="AR387" i="14"/>
  <c r="N388" i="14"/>
  <c r="AX387" i="14"/>
  <c r="L388" i="14"/>
  <c r="AV387" i="14"/>
  <c r="F388" i="14"/>
  <c r="AP387" i="14"/>
  <c r="D226" i="14"/>
  <c r="P122" i="14"/>
  <c r="D123" i="14"/>
  <c r="BB404" i="13"/>
  <c r="AP403" i="13"/>
  <c r="AQ403" i="13"/>
  <c r="BC404" i="13"/>
  <c r="AU403" i="13"/>
  <c r="BG404" i="13"/>
  <c r="BA404" i="13"/>
  <c r="AO403" i="13"/>
  <c r="AX402" i="13"/>
  <c r="BJ403" i="13"/>
  <c r="BE404" i="13"/>
  <c r="AS403" i="13"/>
  <c r="D242" i="13"/>
  <c r="D139" i="13"/>
  <c r="BF404" i="13"/>
  <c r="AT403" i="13"/>
  <c r="AJ331" i="13"/>
  <c r="AJ420" i="13" s="1"/>
  <c r="AF331" i="13"/>
  <c r="AF420" i="13" s="1"/>
  <c r="Z331" i="13"/>
  <c r="V331" i="13"/>
  <c r="R331" i="13"/>
  <c r="L331" i="13"/>
  <c r="H331" i="13"/>
  <c r="D331" i="13"/>
  <c r="D420" i="13" s="1"/>
  <c r="C43" i="9" s="1"/>
  <c r="AL331" i="13"/>
  <c r="AL420" i="13" s="1"/>
  <c r="AG331" i="13"/>
  <c r="AG420" i="13" s="1"/>
  <c r="Y331" i="13"/>
  <c r="T331" i="13"/>
  <c r="M331" i="13"/>
  <c r="G331" i="13"/>
  <c r="AK331" i="13"/>
  <c r="AK420" i="13" s="1"/>
  <c r="AE331" i="13"/>
  <c r="AE420" i="13" s="1"/>
  <c r="X331" i="13"/>
  <c r="S331" i="13"/>
  <c r="K331" i="13"/>
  <c r="F331" i="13"/>
  <c r="AD331" i="13"/>
  <c r="AD420" i="13" s="1"/>
  <c r="Q331" i="13"/>
  <c r="Q420" i="13" s="1"/>
  <c r="E331" i="13"/>
  <c r="AC331" i="13"/>
  <c r="N331" i="13"/>
  <c r="AI331" i="13"/>
  <c r="AI420" i="13" s="1"/>
  <c r="W331" i="13"/>
  <c r="J331" i="13"/>
  <c r="AH331" i="13"/>
  <c r="U331" i="13"/>
  <c r="I331" i="13"/>
  <c r="BD404" i="13"/>
  <c r="AR403" i="13"/>
  <c r="BH404" i="13"/>
  <c r="AV403" i="13"/>
  <c r="BI404" i="13"/>
  <c r="AW403" i="13"/>
  <c r="AJ143" i="18"/>
  <c r="AH143" i="18"/>
  <c r="AK143" i="18"/>
  <c r="Y143" i="18"/>
  <c r="AD143" i="18"/>
  <c r="S143" i="18"/>
  <c r="AF143" i="18"/>
  <c r="V143" i="18"/>
  <c r="AG143" i="18"/>
  <c r="AE143" i="18"/>
  <c r="W143" i="18"/>
  <c r="X143" i="18"/>
  <c r="AL143" i="18"/>
  <c r="Z143" i="18"/>
  <c r="N143" i="18"/>
  <c r="AI143" i="18"/>
  <c r="U143" i="18"/>
  <c r="T143" i="18"/>
  <c r="R143" i="18"/>
  <c r="J143" i="18"/>
  <c r="M143" i="18"/>
  <c r="F143" i="18"/>
  <c r="E143" i="18"/>
  <c r="I143" i="18"/>
  <c r="G143" i="18"/>
  <c r="K143" i="18"/>
  <c r="H143" i="18"/>
  <c r="L143" i="18"/>
  <c r="Q126" i="17"/>
  <c r="AE127" i="17"/>
  <c r="V127" i="17"/>
  <c r="AL127" i="17"/>
  <c r="Y127" i="17"/>
  <c r="AF127" i="17"/>
  <c r="R127" i="17"/>
  <c r="AK127" i="17"/>
  <c r="AI127" i="17"/>
  <c r="X127" i="17"/>
  <c r="AD127" i="17"/>
  <c r="W127" i="17"/>
  <c r="T127" i="17"/>
  <c r="AG127" i="17"/>
  <c r="U127" i="17"/>
  <c r="S127" i="17"/>
  <c r="AH127" i="17"/>
  <c r="AJ127" i="17"/>
  <c r="Z127" i="17"/>
  <c r="E127" i="17"/>
  <c r="K127" i="17"/>
  <c r="M127" i="17"/>
  <c r="N127" i="17"/>
  <c r="L127" i="17"/>
  <c r="F127" i="17"/>
  <c r="J127" i="17"/>
  <c r="G127" i="17"/>
  <c r="I127" i="17"/>
  <c r="H127" i="17"/>
  <c r="AC125" i="17"/>
  <c r="AI139" i="13"/>
  <c r="J139" i="13"/>
  <c r="E123" i="14"/>
  <c r="L123" i="14"/>
  <c r="Z139" i="13"/>
  <c r="V123" i="14"/>
  <c r="N139" i="13"/>
  <c r="AF123" i="14"/>
  <c r="AF139" i="13"/>
  <c r="T123" i="14"/>
  <c r="AD139" i="13"/>
  <c r="Z123" i="14"/>
  <c r="Q122" i="14"/>
  <c r="AJ139" i="13"/>
  <c r="U139" i="13"/>
  <c r="AJ123" i="14"/>
  <c r="J123" i="14"/>
  <c r="X139" i="13"/>
  <c r="R139" i="13"/>
  <c r="AI123" i="14"/>
  <c r="AL139" i="13"/>
  <c r="AG139" i="13"/>
  <c r="F123" i="14"/>
  <c r="W123" i="14"/>
  <c r="L139" i="13"/>
  <c r="AL123" i="14"/>
  <c r="U123" i="14"/>
  <c r="AE139" i="13"/>
  <c r="S123" i="14"/>
  <c r="Y123" i="14"/>
  <c r="AE123" i="14"/>
  <c r="I139" i="13"/>
  <c r="H123" i="14"/>
  <c r="R123" i="14"/>
  <c r="G123" i="14"/>
  <c r="W139" i="13"/>
  <c r="T139" i="13"/>
  <c r="AD123" i="14"/>
  <c r="AH123" i="14"/>
  <c r="K139" i="13"/>
  <c r="F139" i="13"/>
  <c r="K123" i="14"/>
  <c r="AK123" i="14"/>
  <c r="V139" i="13"/>
  <c r="AK139" i="13"/>
  <c r="AG123" i="14"/>
  <c r="Y139" i="13"/>
  <c r="G139" i="13"/>
  <c r="N123" i="14"/>
  <c r="S139" i="13"/>
  <c r="H139" i="13"/>
  <c r="AH139" i="13"/>
  <c r="E139" i="13"/>
  <c r="M123" i="14"/>
  <c r="X123" i="14"/>
  <c r="AC121" i="14"/>
  <c r="M139" i="13"/>
  <c r="I123" i="14"/>
  <c r="AH502" i="18" l="1"/>
  <c r="BF501" i="18"/>
  <c r="V508" i="18"/>
  <c r="AT507" i="18"/>
  <c r="E508" i="18"/>
  <c r="BA507" i="18"/>
  <c r="AO507" i="18"/>
  <c r="BG509" i="18"/>
  <c r="AU509" i="18"/>
  <c r="BB506" i="18"/>
  <c r="AP506" i="18"/>
  <c r="AS533" i="18"/>
  <c r="BE533" i="18"/>
  <c r="BC507" i="18"/>
  <c r="AQ507" i="18"/>
  <c r="AW506" i="18"/>
  <c r="BI506" i="18"/>
  <c r="BJ505" i="18"/>
  <c r="AX505" i="18"/>
  <c r="AR504" i="18"/>
  <c r="BD504" i="18"/>
  <c r="AV505" i="18"/>
  <c r="BH505" i="18"/>
  <c r="AK336" i="18"/>
  <c r="AK425" i="18" s="1"/>
  <c r="AG336" i="18"/>
  <c r="AG425" i="18" s="1"/>
  <c r="AC336" i="18"/>
  <c r="AC425" i="18" s="1"/>
  <c r="W336" i="18"/>
  <c r="W425" i="18" s="1"/>
  <c r="S336" i="18"/>
  <c r="S425" i="18" s="1"/>
  <c r="M336" i="18"/>
  <c r="M425" i="18" s="1"/>
  <c r="I336" i="18"/>
  <c r="I425" i="18" s="1"/>
  <c r="E336" i="18"/>
  <c r="E425" i="18" s="1"/>
  <c r="AL336" i="18"/>
  <c r="AL425" i="18" s="1"/>
  <c r="AF336" i="18"/>
  <c r="AF425" i="18" s="1"/>
  <c r="Y336" i="18"/>
  <c r="Y425" i="18" s="1"/>
  <c r="T336" i="18"/>
  <c r="T425" i="18" s="1"/>
  <c r="L336" i="18"/>
  <c r="L425" i="18" s="1"/>
  <c r="G336" i="18"/>
  <c r="G425" i="18" s="1"/>
  <c r="AJ336" i="18"/>
  <c r="AJ425" i="18" s="1"/>
  <c r="AD336" i="18"/>
  <c r="AD425" i="18" s="1"/>
  <c r="U336" i="18"/>
  <c r="U425" i="18" s="1"/>
  <c r="K336" i="18"/>
  <c r="K425" i="18" s="1"/>
  <c r="D336" i="18"/>
  <c r="D425" i="18" s="1"/>
  <c r="AI336" i="18"/>
  <c r="AI425" i="18" s="1"/>
  <c r="Z336" i="18"/>
  <c r="Z425" i="18" s="1"/>
  <c r="R336" i="18"/>
  <c r="R425" i="18" s="1"/>
  <c r="J336" i="18"/>
  <c r="J425" i="18" s="1"/>
  <c r="X336" i="18"/>
  <c r="X425" i="18" s="1"/>
  <c r="H336" i="18"/>
  <c r="H425" i="18" s="1"/>
  <c r="V336" i="18"/>
  <c r="V425" i="18" s="1"/>
  <c r="F336" i="18"/>
  <c r="F425" i="18" s="1"/>
  <c r="AH336" i="18"/>
  <c r="AH425" i="18" s="1"/>
  <c r="Q336" i="18"/>
  <c r="Q425" i="18" s="1"/>
  <c r="AE336" i="18"/>
  <c r="AE425" i="18" s="1"/>
  <c r="N336" i="18"/>
  <c r="N425" i="18" s="1"/>
  <c r="BH406" i="18"/>
  <c r="AV406" i="18"/>
  <c r="AT406" i="18"/>
  <c r="BF406" i="18"/>
  <c r="AU406" i="18"/>
  <c r="BG406" i="18"/>
  <c r="BJ406" i="18"/>
  <c r="AX406" i="18"/>
  <c r="BA406" i="18"/>
  <c r="AO406" i="18"/>
  <c r="BD406" i="18"/>
  <c r="AR406" i="18"/>
  <c r="AQ406" i="18"/>
  <c r="BC406" i="18"/>
  <c r="BB406" i="18"/>
  <c r="AP406" i="18"/>
  <c r="BE406" i="18"/>
  <c r="AS406" i="18"/>
  <c r="D247" i="18"/>
  <c r="D144" i="18"/>
  <c r="BI406" i="18"/>
  <c r="AW406" i="18"/>
  <c r="AC229" i="17"/>
  <c r="AC319" i="17" s="1"/>
  <c r="H231" i="17"/>
  <c r="I231" i="17"/>
  <c r="G231" i="17"/>
  <c r="J231" i="17"/>
  <c r="F231" i="17"/>
  <c r="L231" i="17"/>
  <c r="N231" i="17"/>
  <c r="M231" i="17"/>
  <c r="K231" i="17"/>
  <c r="E231" i="17"/>
  <c r="Z231" i="17"/>
  <c r="AJ231" i="17"/>
  <c r="AH231" i="17"/>
  <c r="S231" i="17"/>
  <c r="U231" i="17"/>
  <c r="AG231" i="17"/>
  <c r="T231" i="17"/>
  <c r="W231" i="17"/>
  <c r="AD231" i="17"/>
  <c r="X231" i="17"/>
  <c r="AI231" i="17"/>
  <c r="AK231" i="17"/>
  <c r="R231" i="17"/>
  <c r="AF231" i="17"/>
  <c r="Y231" i="17"/>
  <c r="AL231" i="17"/>
  <c r="V231" i="17"/>
  <c r="AE231" i="17"/>
  <c r="Q230" i="17"/>
  <c r="AL409" i="17"/>
  <c r="AK409" i="17"/>
  <c r="AD409" i="17"/>
  <c r="AG409" i="17"/>
  <c r="R409" i="17"/>
  <c r="AJ409" i="17"/>
  <c r="AV390" i="17"/>
  <c r="L391" i="17"/>
  <c r="BH390" i="17"/>
  <c r="I391" i="17"/>
  <c r="BE390" i="17"/>
  <c r="AS390" i="17"/>
  <c r="AR390" i="17"/>
  <c r="BD390" i="17"/>
  <c r="H391" i="17"/>
  <c r="BB390" i="17"/>
  <c r="F391" i="17"/>
  <c r="AP390" i="17"/>
  <c r="AC408" i="17"/>
  <c r="BI390" i="17"/>
  <c r="M391" i="17"/>
  <c r="AW390" i="17"/>
  <c r="BJ390" i="17"/>
  <c r="N391" i="17"/>
  <c r="AX390" i="17"/>
  <c r="D231" i="17"/>
  <c r="D128" i="17"/>
  <c r="P127" i="17"/>
  <c r="E391" i="17"/>
  <c r="BA390" i="17"/>
  <c r="AO390" i="17"/>
  <c r="AB126" i="17"/>
  <c r="K391" i="17"/>
  <c r="AU390" i="17"/>
  <c r="BG390" i="17"/>
  <c r="BF390" i="17"/>
  <c r="J391" i="17"/>
  <c r="AT390" i="17"/>
  <c r="G391" i="17"/>
  <c r="BC390" i="17"/>
  <c r="AQ390" i="17"/>
  <c r="AK320" i="17"/>
  <c r="AG320" i="17"/>
  <c r="W320" i="17"/>
  <c r="W409" i="17" s="1"/>
  <c r="S320" i="17"/>
  <c r="S409" i="17" s="1"/>
  <c r="M320" i="17"/>
  <c r="I320" i="17"/>
  <c r="E320" i="17"/>
  <c r="AJ320" i="17"/>
  <c r="AF320" i="17"/>
  <c r="AF409" i="17" s="1"/>
  <c r="Z320" i="17"/>
  <c r="Z409" i="17" s="1"/>
  <c r="V320" i="17"/>
  <c r="V409" i="17" s="1"/>
  <c r="R320" i="17"/>
  <c r="L320" i="17"/>
  <c r="H320" i="17"/>
  <c r="D320" i="17"/>
  <c r="D409" i="17" s="1"/>
  <c r="AI320" i="17"/>
  <c r="AI409" i="17" s="1"/>
  <c r="AE320" i="17"/>
  <c r="AE409" i="17" s="1"/>
  <c r="Y320" i="17"/>
  <c r="Y409" i="17" s="1"/>
  <c r="U320" i="17"/>
  <c r="U409" i="17" s="1"/>
  <c r="Q320" i="17"/>
  <c r="Q409" i="17" s="1"/>
  <c r="K320" i="17"/>
  <c r="G320" i="17"/>
  <c r="X320" i="17"/>
  <c r="X409" i="17" s="1"/>
  <c r="F320" i="17"/>
  <c r="AL320" i="17"/>
  <c r="T320" i="17"/>
  <c r="T409" i="17" s="1"/>
  <c r="AH320" i="17"/>
  <c r="AH409" i="17" s="1"/>
  <c r="N320" i="17"/>
  <c r="AD320" i="17"/>
  <c r="J320" i="17"/>
  <c r="BJ388" i="14"/>
  <c r="F27" i="9"/>
  <c r="BC388" i="14"/>
  <c r="AG26" i="9"/>
  <c r="U26" i="9"/>
  <c r="I27" i="9"/>
  <c r="BF388" i="14"/>
  <c r="D27" i="9"/>
  <c r="BA388" i="14"/>
  <c r="AB26" i="9"/>
  <c r="P26" i="9"/>
  <c r="AI26" i="9"/>
  <c r="W26" i="9"/>
  <c r="AF26" i="9"/>
  <c r="T26" i="9"/>
  <c r="E27" i="9"/>
  <c r="BB388" i="14"/>
  <c r="J27" i="9"/>
  <c r="BG388" i="14"/>
  <c r="AD26" i="9"/>
  <c r="R26" i="9"/>
  <c r="K27" i="9"/>
  <c r="BH388" i="14"/>
  <c r="G27" i="9"/>
  <c r="BD388" i="14"/>
  <c r="AJ26" i="9"/>
  <c r="X26" i="9"/>
  <c r="AC26" i="9"/>
  <c r="Q26" i="9"/>
  <c r="AH420" i="13"/>
  <c r="H27" i="9"/>
  <c r="BE388" i="14"/>
  <c r="L27" i="9"/>
  <c r="BI388" i="14"/>
  <c r="M26" i="9"/>
  <c r="AE26" i="9"/>
  <c r="S26" i="9"/>
  <c r="AC420" i="13"/>
  <c r="AH26" i="9"/>
  <c r="V26" i="9"/>
  <c r="AK25" i="9"/>
  <c r="Y25" i="9"/>
  <c r="T394" i="14"/>
  <c r="X394" i="14"/>
  <c r="Y394" i="14"/>
  <c r="S395" i="14"/>
  <c r="Z394" i="14"/>
  <c r="Z419" i="13"/>
  <c r="W410" i="13"/>
  <c r="R411" i="13"/>
  <c r="U416" i="13"/>
  <c r="T417" i="13"/>
  <c r="S414" i="13"/>
  <c r="Y415" i="13"/>
  <c r="X417" i="13"/>
  <c r="V410" i="13"/>
  <c r="AC225" i="14"/>
  <c r="AC315" i="14" s="1"/>
  <c r="AC404" i="14" s="1"/>
  <c r="Q226" i="14"/>
  <c r="Q316" i="14" s="1"/>
  <c r="Q405" i="14" s="1"/>
  <c r="K227" i="14"/>
  <c r="G227" i="14"/>
  <c r="N227" i="14"/>
  <c r="J227" i="14"/>
  <c r="F227" i="14"/>
  <c r="M227" i="14"/>
  <c r="I227" i="14"/>
  <c r="E227" i="14"/>
  <c r="L227" i="14"/>
  <c r="H227" i="14"/>
  <c r="W227" i="14"/>
  <c r="X227" i="14"/>
  <c r="AG227" i="14"/>
  <c r="AH227" i="14"/>
  <c r="AL227" i="14"/>
  <c r="R227" i="14"/>
  <c r="AI227" i="14"/>
  <c r="V227" i="14"/>
  <c r="AJ227" i="14"/>
  <c r="U227" i="14"/>
  <c r="AD227" i="14"/>
  <c r="S227" i="14"/>
  <c r="AF227" i="14"/>
  <c r="AK227" i="14"/>
  <c r="AE227" i="14"/>
  <c r="Z227" i="14"/>
  <c r="T227" i="14"/>
  <c r="Y227" i="14"/>
  <c r="K389" i="14"/>
  <c r="AU388" i="14"/>
  <c r="AV388" i="14"/>
  <c r="L389" i="14"/>
  <c r="J389" i="14"/>
  <c r="AT388" i="14"/>
  <c r="M389" i="14"/>
  <c r="AW388" i="14"/>
  <c r="E389" i="14"/>
  <c r="AO388" i="14"/>
  <c r="AB122" i="14"/>
  <c r="F389" i="14"/>
  <c r="AP388" i="14"/>
  <c r="N389" i="14"/>
  <c r="AX388" i="14"/>
  <c r="G389" i="14"/>
  <c r="AQ388" i="14"/>
  <c r="AR388" i="14"/>
  <c r="H389" i="14"/>
  <c r="D227" i="14"/>
  <c r="P123" i="14"/>
  <c r="D124" i="14"/>
  <c r="AI316" i="14"/>
  <c r="AI405" i="14" s="1"/>
  <c r="AE316" i="14"/>
  <c r="AE405" i="14" s="1"/>
  <c r="Y316" i="14"/>
  <c r="U316" i="14"/>
  <c r="U405" i="14" s="1"/>
  <c r="K316" i="14"/>
  <c r="G316" i="14"/>
  <c r="AL316" i="14"/>
  <c r="AL405" i="14" s="1"/>
  <c r="AH316" i="14"/>
  <c r="AH405" i="14" s="1"/>
  <c r="AD316" i="14"/>
  <c r="AD405" i="14" s="1"/>
  <c r="X316" i="14"/>
  <c r="T316" i="14"/>
  <c r="N316" i="14"/>
  <c r="J316" i="14"/>
  <c r="F316" i="14"/>
  <c r="AG316" i="14"/>
  <c r="AG405" i="14" s="1"/>
  <c r="W316" i="14"/>
  <c r="W405" i="14" s="1"/>
  <c r="M316" i="14"/>
  <c r="E316" i="14"/>
  <c r="AF316" i="14"/>
  <c r="AF405" i="14" s="1"/>
  <c r="V316" i="14"/>
  <c r="V405" i="14" s="1"/>
  <c r="L316" i="14"/>
  <c r="D316" i="14"/>
  <c r="D405" i="14" s="1"/>
  <c r="AJ316" i="14"/>
  <c r="AJ405" i="14" s="1"/>
  <c r="R316" i="14"/>
  <c r="R405" i="14" s="1"/>
  <c r="Z316" i="14"/>
  <c r="S316" i="14"/>
  <c r="AK316" i="14"/>
  <c r="AK405" i="14" s="1"/>
  <c r="I316" i="14"/>
  <c r="H316" i="14"/>
  <c r="I389" i="14"/>
  <c r="AS388" i="14"/>
  <c r="AV404" i="13"/>
  <c r="BH405" i="13"/>
  <c r="BG405" i="13"/>
  <c r="AU404" i="13"/>
  <c r="AK332" i="13"/>
  <c r="AK421" i="13" s="1"/>
  <c r="AG332" i="13"/>
  <c r="AG421" i="13" s="1"/>
  <c r="AC332" i="13"/>
  <c r="W332" i="13"/>
  <c r="S332" i="13"/>
  <c r="M332" i="13"/>
  <c r="I332" i="13"/>
  <c r="E332" i="13"/>
  <c r="AH332" i="13"/>
  <c r="Z332" i="13"/>
  <c r="U332" i="13"/>
  <c r="N332" i="13"/>
  <c r="H332" i="13"/>
  <c r="AL332" i="13"/>
  <c r="AL421" i="13" s="1"/>
  <c r="AF332" i="13"/>
  <c r="AF421" i="13" s="1"/>
  <c r="Y332" i="13"/>
  <c r="T332" i="13"/>
  <c r="L332" i="13"/>
  <c r="G332" i="13"/>
  <c r="AE332" i="13"/>
  <c r="AE421" i="13" s="1"/>
  <c r="R332" i="13"/>
  <c r="F332" i="13"/>
  <c r="AD332" i="13"/>
  <c r="AD421" i="13" s="1"/>
  <c r="Q332" i="13"/>
  <c r="Q421" i="13" s="1"/>
  <c r="D332" i="13"/>
  <c r="D421" i="13" s="1"/>
  <c r="C44" i="9" s="1"/>
  <c r="AJ332" i="13"/>
  <c r="AJ421" i="13" s="1"/>
  <c r="X332" i="13"/>
  <c r="K332" i="13"/>
  <c r="AI332" i="13"/>
  <c r="AI421" i="13" s="1"/>
  <c r="V332" i="13"/>
  <c r="J332" i="13"/>
  <c r="BA405" i="13"/>
  <c r="AO404" i="13"/>
  <c r="BB405" i="13"/>
  <c r="AP404" i="13"/>
  <c r="BI405" i="13"/>
  <c r="AW404" i="13"/>
  <c r="AR404" i="13"/>
  <c r="BD405" i="13"/>
  <c r="BE405" i="13"/>
  <c r="AS404" i="13"/>
  <c r="BF405" i="13"/>
  <c r="AT404" i="13"/>
  <c r="D243" i="13"/>
  <c r="D140" i="13"/>
  <c r="BJ404" i="13"/>
  <c r="AX403" i="13"/>
  <c r="BC405" i="13"/>
  <c r="AQ404" i="13"/>
  <c r="AJ144" i="18"/>
  <c r="AH144" i="18"/>
  <c r="AK144" i="18"/>
  <c r="Y144" i="18"/>
  <c r="AD144" i="18"/>
  <c r="S144" i="18"/>
  <c r="AF144" i="18"/>
  <c r="V144" i="18"/>
  <c r="AG144" i="18"/>
  <c r="AE144" i="18"/>
  <c r="W144" i="18"/>
  <c r="X144" i="18"/>
  <c r="N144" i="18"/>
  <c r="AL144" i="18"/>
  <c r="Z144" i="18"/>
  <c r="AI144" i="18"/>
  <c r="U144" i="18"/>
  <c r="T144" i="18"/>
  <c r="R144" i="18"/>
  <c r="I144" i="18"/>
  <c r="L144" i="18"/>
  <c r="E144" i="18"/>
  <c r="M144" i="18"/>
  <c r="H144" i="18"/>
  <c r="F144" i="18"/>
  <c r="J144" i="18"/>
  <c r="G144" i="18"/>
  <c r="K144" i="18"/>
  <c r="Q127" i="17"/>
  <c r="AC126" i="17"/>
  <c r="AE128" i="17"/>
  <c r="V128" i="17"/>
  <c r="AL128" i="17"/>
  <c r="Y128" i="17"/>
  <c r="AF128" i="17"/>
  <c r="AK128" i="17"/>
  <c r="AI128" i="17"/>
  <c r="X128" i="17"/>
  <c r="AD128" i="17"/>
  <c r="W128" i="17"/>
  <c r="T128" i="17"/>
  <c r="AG128" i="17"/>
  <c r="U128" i="17"/>
  <c r="S128" i="17"/>
  <c r="AH128" i="17"/>
  <c r="AJ128" i="17"/>
  <c r="Z128" i="17"/>
  <c r="E128" i="17"/>
  <c r="K128" i="17"/>
  <c r="M128" i="17"/>
  <c r="N128" i="17"/>
  <c r="L128" i="17"/>
  <c r="F128" i="17"/>
  <c r="J128" i="17"/>
  <c r="G128" i="17"/>
  <c r="I128" i="17"/>
  <c r="H128" i="17"/>
  <c r="AG140" i="13"/>
  <c r="T140" i="13"/>
  <c r="AJ124" i="14"/>
  <c r="AI124" i="14"/>
  <c r="AL140" i="13"/>
  <c r="F124" i="14"/>
  <c r="R140" i="13"/>
  <c r="M124" i="14"/>
  <c r="AF140" i="13"/>
  <c r="AG124" i="14"/>
  <c r="AE124" i="14"/>
  <c r="Y140" i="13"/>
  <c r="F140" i="13"/>
  <c r="U124" i="14"/>
  <c r="K124" i="14"/>
  <c r="N124" i="14"/>
  <c r="AJ140" i="13"/>
  <c r="L140" i="13"/>
  <c r="L124" i="14"/>
  <c r="I124" i="14"/>
  <c r="X124" i="14"/>
  <c r="AE140" i="13"/>
  <c r="G140" i="13"/>
  <c r="AL124" i="14"/>
  <c r="Y124" i="14"/>
  <c r="X140" i="13"/>
  <c r="V124" i="14"/>
  <c r="V140" i="13"/>
  <c r="Z124" i="14"/>
  <c r="Z140" i="13"/>
  <c r="S140" i="13"/>
  <c r="T124" i="14"/>
  <c r="AH140" i="13"/>
  <c r="H140" i="13"/>
  <c r="AC122" i="14"/>
  <c r="H124" i="14"/>
  <c r="AD140" i="13"/>
  <c r="E124" i="14"/>
  <c r="AK124" i="14"/>
  <c r="AF124" i="14"/>
  <c r="J140" i="13"/>
  <c r="Q123" i="14"/>
  <c r="AK140" i="13"/>
  <c r="E140" i="13"/>
  <c r="S124" i="14"/>
  <c r="W124" i="14"/>
  <c r="K140" i="13"/>
  <c r="J124" i="14"/>
  <c r="W140" i="13"/>
  <c r="AD124" i="14"/>
  <c r="I140" i="13"/>
  <c r="N140" i="13"/>
  <c r="G124" i="14"/>
  <c r="AI140" i="13"/>
  <c r="M140" i="13"/>
  <c r="AH124" i="14"/>
  <c r="R124" i="14"/>
  <c r="U140" i="13"/>
  <c r="AH503" i="18" l="1"/>
  <c r="BF502" i="18"/>
  <c r="V509" i="18"/>
  <c r="AT508" i="18"/>
  <c r="E509" i="18"/>
  <c r="BA508" i="18"/>
  <c r="AO508" i="18"/>
  <c r="BE534" i="18"/>
  <c r="AS534" i="18"/>
  <c r="AR505" i="18"/>
  <c r="BD505" i="18"/>
  <c r="AQ508" i="18"/>
  <c r="BC508" i="18"/>
  <c r="BJ506" i="18"/>
  <c r="AX506" i="18"/>
  <c r="AP507" i="18"/>
  <c r="BB507" i="18"/>
  <c r="AV506" i="18"/>
  <c r="BH506" i="18"/>
  <c r="AW507" i="18"/>
  <c r="BI507" i="18"/>
  <c r="AU510" i="18"/>
  <c r="BG510" i="18"/>
  <c r="BA407" i="18"/>
  <c r="AO407" i="18"/>
  <c r="AL337" i="18"/>
  <c r="AL426" i="18" s="1"/>
  <c r="AH337" i="18"/>
  <c r="AH426" i="18" s="1"/>
  <c r="AD337" i="18"/>
  <c r="AD426" i="18" s="1"/>
  <c r="X337" i="18"/>
  <c r="X426" i="18" s="1"/>
  <c r="T337" i="18"/>
  <c r="T426" i="18" s="1"/>
  <c r="N337" i="18"/>
  <c r="N426" i="18" s="1"/>
  <c r="J337" i="18"/>
  <c r="J426" i="18" s="1"/>
  <c r="F337" i="18"/>
  <c r="F426" i="18" s="1"/>
  <c r="AG337" i="18"/>
  <c r="AG426" i="18" s="1"/>
  <c r="Z337" i="18"/>
  <c r="Z426" i="18" s="1"/>
  <c r="U337" i="18"/>
  <c r="U426" i="18" s="1"/>
  <c r="M337" i="18"/>
  <c r="M426" i="18" s="1"/>
  <c r="H337" i="18"/>
  <c r="H426" i="18" s="1"/>
  <c r="AI337" i="18"/>
  <c r="AI426" i="18" s="1"/>
  <c r="Y337" i="18"/>
  <c r="Y426" i="18" s="1"/>
  <c r="R337" i="18"/>
  <c r="R426" i="18" s="1"/>
  <c r="I337" i="18"/>
  <c r="I426" i="18" s="1"/>
  <c r="AF337" i="18"/>
  <c r="AF426" i="18" s="1"/>
  <c r="W337" i="18"/>
  <c r="W426" i="18" s="1"/>
  <c r="Q337" i="18"/>
  <c r="Q426" i="18" s="1"/>
  <c r="G337" i="18"/>
  <c r="G426" i="18" s="1"/>
  <c r="AK337" i="18"/>
  <c r="AK426" i="18" s="1"/>
  <c r="V337" i="18"/>
  <c r="V426" i="18" s="1"/>
  <c r="E337" i="18"/>
  <c r="E426" i="18" s="1"/>
  <c r="AJ337" i="18"/>
  <c r="AJ426" i="18" s="1"/>
  <c r="S337" i="18"/>
  <c r="S426" i="18" s="1"/>
  <c r="D337" i="18"/>
  <c r="D426" i="18" s="1"/>
  <c r="AE337" i="18"/>
  <c r="AE426" i="18" s="1"/>
  <c r="L337" i="18"/>
  <c r="L426" i="18" s="1"/>
  <c r="AC337" i="18"/>
  <c r="AC426" i="18" s="1"/>
  <c r="K337" i="18"/>
  <c r="K426" i="18" s="1"/>
  <c r="BF407" i="18"/>
  <c r="AT407" i="18"/>
  <c r="AV407" i="18"/>
  <c r="BH407" i="18"/>
  <c r="BI407" i="18"/>
  <c r="AW407" i="18"/>
  <c r="AR407" i="18"/>
  <c r="BD407" i="18"/>
  <c r="D248" i="18"/>
  <c r="D145" i="18"/>
  <c r="AQ407" i="18"/>
  <c r="BC407" i="18"/>
  <c r="BJ407" i="18"/>
  <c r="AX407" i="18"/>
  <c r="BG407" i="18"/>
  <c r="AU407" i="18"/>
  <c r="BE407" i="18"/>
  <c r="AS407" i="18"/>
  <c r="BB407" i="18"/>
  <c r="AP407" i="18"/>
  <c r="H232" i="17"/>
  <c r="I232" i="17"/>
  <c r="G232" i="17"/>
  <c r="J232" i="17"/>
  <c r="F232" i="17"/>
  <c r="L232" i="17"/>
  <c r="N232" i="17"/>
  <c r="M232" i="17"/>
  <c r="K232" i="17"/>
  <c r="E232" i="17"/>
  <c r="Z232" i="17"/>
  <c r="AJ232" i="17"/>
  <c r="AH232" i="17"/>
  <c r="S232" i="17"/>
  <c r="U232" i="17"/>
  <c r="AG232" i="17"/>
  <c r="T232" i="17"/>
  <c r="W232" i="17"/>
  <c r="AD232" i="17"/>
  <c r="X232" i="17"/>
  <c r="AI232" i="17"/>
  <c r="AK232" i="17"/>
  <c r="AF232" i="17"/>
  <c r="Y232" i="17"/>
  <c r="AL232" i="17"/>
  <c r="V232" i="17"/>
  <c r="AE232" i="17"/>
  <c r="AC230" i="17"/>
  <c r="AC320" i="17" s="1"/>
  <c r="AC409" i="17" s="1"/>
  <c r="Q231" i="17"/>
  <c r="Q410" i="17"/>
  <c r="S410" i="17"/>
  <c r="V410" i="17"/>
  <c r="AI410" i="17"/>
  <c r="T410" i="17"/>
  <c r="L392" i="17"/>
  <c r="AV391" i="17"/>
  <c r="BH391" i="17"/>
  <c r="BG391" i="17"/>
  <c r="K392" i="17"/>
  <c r="AU391" i="17"/>
  <c r="AL321" i="17"/>
  <c r="AH321" i="17"/>
  <c r="AH410" i="17" s="1"/>
  <c r="AD321" i="17"/>
  <c r="AD410" i="17" s="1"/>
  <c r="X321" i="17"/>
  <c r="X410" i="17" s="1"/>
  <c r="T321" i="17"/>
  <c r="N321" i="17"/>
  <c r="J321" i="17"/>
  <c r="F321" i="17"/>
  <c r="AK321" i="17"/>
  <c r="AG321" i="17"/>
  <c r="AG410" i="17" s="1"/>
  <c r="W321" i="17"/>
  <c r="W410" i="17" s="1"/>
  <c r="S321" i="17"/>
  <c r="M321" i="17"/>
  <c r="I321" i="17"/>
  <c r="E321" i="17"/>
  <c r="AJ321" i="17"/>
  <c r="AF321" i="17"/>
  <c r="AF410" i="17" s="1"/>
  <c r="Z321" i="17"/>
  <c r="Z410" i="17" s="1"/>
  <c r="V321" i="17"/>
  <c r="R321" i="17"/>
  <c r="L321" i="17"/>
  <c r="H321" i="17"/>
  <c r="D321" i="17"/>
  <c r="D410" i="17" s="1"/>
  <c r="Y321" i="17"/>
  <c r="Y410" i="17" s="1"/>
  <c r="G321" i="17"/>
  <c r="U321" i="17"/>
  <c r="U410" i="17" s="1"/>
  <c r="AI321" i="17"/>
  <c r="Q321" i="17"/>
  <c r="K321" i="17"/>
  <c r="AE321" i="17"/>
  <c r="AE410" i="17" s="1"/>
  <c r="R410" i="17"/>
  <c r="AK410" i="17"/>
  <c r="BC391" i="17"/>
  <c r="G392" i="17"/>
  <c r="AQ391" i="17"/>
  <c r="AO391" i="17"/>
  <c r="BA391" i="17"/>
  <c r="E392" i="17"/>
  <c r="AW391" i="17"/>
  <c r="M392" i="17"/>
  <c r="BI391" i="17"/>
  <c r="AS391" i="17"/>
  <c r="I392" i="17"/>
  <c r="BE391" i="17"/>
  <c r="D232" i="17"/>
  <c r="P128" i="17"/>
  <c r="D129" i="17"/>
  <c r="AJ410" i="17"/>
  <c r="AT391" i="17"/>
  <c r="BF391" i="17"/>
  <c r="J392" i="17"/>
  <c r="H392" i="17"/>
  <c r="AR391" i="17"/>
  <c r="BD391" i="17"/>
  <c r="AL410" i="17"/>
  <c r="AB127" i="17"/>
  <c r="N392" i="17"/>
  <c r="BJ391" i="17"/>
  <c r="AX391" i="17"/>
  <c r="F392" i="17"/>
  <c r="AP391" i="17"/>
  <c r="BB391" i="17"/>
  <c r="G28" i="9"/>
  <c r="BD389" i="14"/>
  <c r="L28" i="9"/>
  <c r="BI389" i="14"/>
  <c r="AC421" i="13"/>
  <c r="AC27" i="9"/>
  <c r="Q27" i="9"/>
  <c r="P27" i="9"/>
  <c r="AB27" i="9"/>
  <c r="E28" i="9"/>
  <c r="BB389" i="14"/>
  <c r="K28" i="9"/>
  <c r="BH389" i="14"/>
  <c r="M27" i="9"/>
  <c r="BJ389" i="14"/>
  <c r="X27" i="9"/>
  <c r="AJ27" i="9"/>
  <c r="AH421" i="13"/>
  <c r="AI27" i="9"/>
  <c r="W27" i="9"/>
  <c r="AD27" i="9"/>
  <c r="R27" i="9"/>
  <c r="F28" i="9"/>
  <c r="BC389" i="14"/>
  <c r="AK26" i="9"/>
  <c r="Y26" i="9"/>
  <c r="AF27" i="9"/>
  <c r="T27" i="9"/>
  <c r="AE27" i="9"/>
  <c r="S27" i="9"/>
  <c r="H28" i="9"/>
  <c r="BE389" i="14"/>
  <c r="D28" i="9"/>
  <c r="BA389" i="14"/>
  <c r="I28" i="9"/>
  <c r="BF389" i="14"/>
  <c r="J28" i="9"/>
  <c r="BG389" i="14"/>
  <c r="AH27" i="9"/>
  <c r="V27" i="9"/>
  <c r="AG27" i="9"/>
  <c r="U27" i="9"/>
  <c r="S396" i="14"/>
  <c r="X395" i="14"/>
  <c r="Z395" i="14"/>
  <c r="Y395" i="14"/>
  <c r="T395" i="14"/>
  <c r="V411" i="13"/>
  <c r="Y416" i="13"/>
  <c r="T418" i="13"/>
  <c r="R412" i="13"/>
  <c r="Z420" i="13"/>
  <c r="X418" i="13"/>
  <c r="S415" i="13"/>
  <c r="U417" i="13"/>
  <c r="W411" i="13"/>
  <c r="N228" i="14"/>
  <c r="J228" i="14"/>
  <c r="F228" i="14"/>
  <c r="M228" i="14"/>
  <c r="I228" i="14"/>
  <c r="E228" i="14"/>
  <c r="L228" i="14"/>
  <c r="H228" i="14"/>
  <c r="K228" i="14"/>
  <c r="G228" i="14"/>
  <c r="W228" i="14"/>
  <c r="X228" i="14"/>
  <c r="AG228" i="14"/>
  <c r="AH228" i="14"/>
  <c r="AL228" i="14"/>
  <c r="R228" i="14"/>
  <c r="AI228" i="14"/>
  <c r="V228" i="14"/>
  <c r="AJ228" i="14"/>
  <c r="U228" i="14"/>
  <c r="AD228" i="14"/>
  <c r="S228" i="14"/>
  <c r="AF228" i="14"/>
  <c r="AK228" i="14"/>
  <c r="AE228" i="14"/>
  <c r="Z228" i="14"/>
  <c r="T228" i="14"/>
  <c r="Y228" i="14"/>
  <c r="Q227" i="14"/>
  <c r="Q317" i="14" s="1"/>
  <c r="Q406" i="14" s="1"/>
  <c r="AC226" i="14"/>
  <c r="AC316" i="14" s="1"/>
  <c r="AC405" i="14" s="1"/>
  <c r="AJ317" i="14"/>
  <c r="AJ406" i="14" s="1"/>
  <c r="AF317" i="14"/>
  <c r="AF406" i="14" s="1"/>
  <c r="Z317" i="14"/>
  <c r="V317" i="14"/>
  <c r="V406" i="14" s="1"/>
  <c r="R317" i="14"/>
  <c r="R406" i="14" s="1"/>
  <c r="L317" i="14"/>
  <c r="H317" i="14"/>
  <c r="D317" i="14"/>
  <c r="D406" i="14" s="1"/>
  <c r="AI317" i="14"/>
  <c r="AI406" i="14" s="1"/>
  <c r="AE317" i="14"/>
  <c r="AE406" i="14" s="1"/>
  <c r="Y317" i="14"/>
  <c r="U317" i="14"/>
  <c r="U406" i="14" s="1"/>
  <c r="K317" i="14"/>
  <c r="G317" i="14"/>
  <c r="AH317" i="14"/>
  <c r="AH406" i="14" s="1"/>
  <c r="X317" i="14"/>
  <c r="N317" i="14"/>
  <c r="F317" i="14"/>
  <c r="AG317" i="14"/>
  <c r="AG406" i="14" s="1"/>
  <c r="W317" i="14"/>
  <c r="W406" i="14" s="1"/>
  <c r="M317" i="14"/>
  <c r="E317" i="14"/>
  <c r="AK317" i="14"/>
  <c r="AK406" i="14" s="1"/>
  <c r="S317" i="14"/>
  <c r="AL317" i="14"/>
  <c r="AL406" i="14" s="1"/>
  <c r="J317" i="14"/>
  <c r="AD317" i="14"/>
  <c r="AD406" i="14" s="1"/>
  <c r="I317" i="14"/>
  <c r="T317" i="14"/>
  <c r="N390" i="14"/>
  <c r="AX389" i="14"/>
  <c r="J390" i="14"/>
  <c r="AT389" i="14"/>
  <c r="K390" i="14"/>
  <c r="AU389" i="14"/>
  <c r="AS389" i="14"/>
  <c r="I390" i="14"/>
  <c r="D228" i="14"/>
  <c r="D125" i="14"/>
  <c r="P124" i="14"/>
  <c r="G390" i="14"/>
  <c r="AQ389" i="14"/>
  <c r="F390" i="14"/>
  <c r="AP389" i="14"/>
  <c r="H390" i="14"/>
  <c r="AR389" i="14"/>
  <c r="AO389" i="14"/>
  <c r="E390" i="14"/>
  <c r="AB123" i="14"/>
  <c r="AW389" i="14"/>
  <c r="M390" i="14"/>
  <c r="L390" i="14"/>
  <c r="AV389" i="14"/>
  <c r="AW405" i="13"/>
  <c r="BI406" i="13"/>
  <c r="AO405" i="13"/>
  <c r="BA406" i="13"/>
  <c r="BH406" i="13"/>
  <c r="AV405" i="13"/>
  <c r="BJ405" i="13"/>
  <c r="AX404" i="13"/>
  <c r="BC406" i="13"/>
  <c r="AQ405" i="13"/>
  <c r="BD406" i="13"/>
  <c r="AR405" i="13"/>
  <c r="AL333" i="13"/>
  <c r="AL422" i="13" s="1"/>
  <c r="AH333" i="13"/>
  <c r="AD333" i="13"/>
  <c r="AD422" i="13" s="1"/>
  <c r="X333" i="13"/>
  <c r="T333" i="13"/>
  <c r="N333" i="13"/>
  <c r="J333" i="13"/>
  <c r="F333" i="13"/>
  <c r="AI333" i="13"/>
  <c r="AI422" i="13" s="1"/>
  <c r="AC333" i="13"/>
  <c r="V333" i="13"/>
  <c r="Q333" i="13"/>
  <c r="Q422" i="13" s="1"/>
  <c r="I333" i="13"/>
  <c r="D333" i="13"/>
  <c r="D422" i="13" s="1"/>
  <c r="C45" i="9" s="1"/>
  <c r="AG333" i="13"/>
  <c r="AG422" i="13" s="1"/>
  <c r="Z333" i="13"/>
  <c r="U333" i="13"/>
  <c r="M333" i="13"/>
  <c r="H333" i="13"/>
  <c r="AF333" i="13"/>
  <c r="AF422" i="13" s="1"/>
  <c r="S333" i="13"/>
  <c r="G333" i="13"/>
  <c r="AE333" i="13"/>
  <c r="AE422" i="13" s="1"/>
  <c r="R333" i="13"/>
  <c r="E333" i="13"/>
  <c r="AK333" i="13"/>
  <c r="AK422" i="13" s="1"/>
  <c r="Y333" i="13"/>
  <c r="L333" i="13"/>
  <c r="K333" i="13"/>
  <c r="AJ333" i="13"/>
  <c r="AJ422" i="13" s="1"/>
  <c r="W333" i="13"/>
  <c r="BG406" i="13"/>
  <c r="AU405" i="13"/>
  <c r="D244" i="13"/>
  <c r="D141" i="13"/>
  <c r="BF406" i="13"/>
  <c r="AT405" i="13"/>
  <c r="AS405" i="13"/>
  <c r="BE406" i="13"/>
  <c r="BB406" i="13"/>
  <c r="AP405" i="13"/>
  <c r="AJ145" i="18"/>
  <c r="AH145" i="18"/>
  <c r="AK145" i="18"/>
  <c r="Y145" i="18"/>
  <c r="AD145" i="18"/>
  <c r="S145" i="18"/>
  <c r="AF145" i="18"/>
  <c r="V145" i="18"/>
  <c r="AG145" i="18"/>
  <c r="AE145" i="18"/>
  <c r="W145" i="18"/>
  <c r="X145" i="18"/>
  <c r="N145" i="18"/>
  <c r="Z145" i="18"/>
  <c r="AL145" i="18"/>
  <c r="AI145" i="18"/>
  <c r="U145" i="18"/>
  <c r="T145" i="18"/>
  <c r="R145" i="18"/>
  <c r="H145" i="18"/>
  <c r="K145" i="18"/>
  <c r="L145" i="18"/>
  <c r="G145" i="18"/>
  <c r="E145" i="18"/>
  <c r="I145" i="18"/>
  <c r="M145" i="18"/>
  <c r="F145" i="18"/>
  <c r="J145" i="18"/>
  <c r="Q128" i="17"/>
  <c r="AE129" i="17"/>
  <c r="V129" i="17"/>
  <c r="AL129" i="17"/>
  <c r="Y129" i="17"/>
  <c r="AF129" i="17"/>
  <c r="AK129" i="17"/>
  <c r="AI129" i="17"/>
  <c r="X129" i="17"/>
  <c r="AD129" i="17"/>
  <c r="W129" i="17"/>
  <c r="T129" i="17"/>
  <c r="AG129" i="17"/>
  <c r="U129" i="17"/>
  <c r="S129" i="17"/>
  <c r="AH129" i="17"/>
  <c r="AJ129" i="17"/>
  <c r="Z129" i="17"/>
  <c r="E129" i="17"/>
  <c r="K129" i="17"/>
  <c r="M129" i="17"/>
  <c r="N129" i="17"/>
  <c r="L129" i="17"/>
  <c r="F129" i="17"/>
  <c r="J129" i="17"/>
  <c r="G129" i="17"/>
  <c r="I129" i="17"/>
  <c r="H129" i="17"/>
  <c r="AC127" i="17"/>
  <c r="AF141" i="13"/>
  <c r="X141" i="13"/>
  <c r="U125" i="14"/>
  <c r="H125" i="14"/>
  <c r="AD125" i="14"/>
  <c r="AK141" i="13"/>
  <c r="E125" i="14"/>
  <c r="U141" i="13"/>
  <c r="L125" i="14"/>
  <c r="AI125" i="14"/>
  <c r="V141" i="13"/>
  <c r="I125" i="14"/>
  <c r="AK125" i="14"/>
  <c r="AG141" i="13"/>
  <c r="AH125" i="14"/>
  <c r="W141" i="13"/>
  <c r="Y125" i="14"/>
  <c r="AD141" i="13"/>
  <c r="R125" i="14"/>
  <c r="AL141" i="13"/>
  <c r="I141" i="13"/>
  <c r="J125" i="14"/>
  <c r="K125" i="14"/>
  <c r="AJ125" i="14"/>
  <c r="G125" i="14"/>
  <c r="AJ141" i="13"/>
  <c r="F141" i="13"/>
  <c r="Z125" i="14"/>
  <c r="N125" i="14"/>
  <c r="V125" i="14"/>
  <c r="K141" i="13"/>
  <c r="Y141" i="13"/>
  <c r="E141" i="13"/>
  <c r="AF125" i="14"/>
  <c r="M125" i="14"/>
  <c r="AC123" i="14"/>
  <c r="X125" i="14"/>
  <c r="AL125" i="14"/>
  <c r="L141" i="13"/>
  <c r="T141" i="13"/>
  <c r="Z141" i="13"/>
  <c r="H141" i="13"/>
  <c r="F125" i="14"/>
  <c r="N141" i="13"/>
  <c r="AG125" i="14"/>
  <c r="Q124" i="14"/>
  <c r="AH141" i="13"/>
  <c r="J141" i="13"/>
  <c r="S125" i="14"/>
  <c r="T125" i="14"/>
  <c r="G141" i="13"/>
  <c r="AE141" i="13"/>
  <c r="S141" i="13"/>
  <c r="M141" i="13"/>
  <c r="AE125" i="14"/>
  <c r="AI141" i="13"/>
  <c r="R141" i="13"/>
  <c r="W125" i="14"/>
  <c r="AH504" i="18" l="1"/>
  <c r="BF503" i="18"/>
  <c r="V510" i="18"/>
  <c r="AT509" i="18"/>
  <c r="E510" i="18"/>
  <c r="AO509" i="18"/>
  <c r="BA509" i="18"/>
  <c r="BB508" i="18"/>
  <c r="AP508" i="18"/>
  <c r="AV507" i="18"/>
  <c r="BH507" i="18"/>
  <c r="AR506" i="18"/>
  <c r="BD506" i="18"/>
  <c r="AW508" i="18"/>
  <c r="BI508" i="18"/>
  <c r="BC509" i="18"/>
  <c r="AQ509" i="18"/>
  <c r="AS535" i="18"/>
  <c r="BE535" i="18"/>
  <c r="AU511" i="18"/>
  <c r="BG511" i="18"/>
  <c r="AX507" i="18"/>
  <c r="BJ507" i="18"/>
  <c r="AW408" i="18"/>
  <c r="BI408" i="18"/>
  <c r="BF408" i="18"/>
  <c r="AT408" i="18"/>
  <c r="AO408" i="18"/>
  <c r="BA408" i="18"/>
  <c r="AX408" i="18"/>
  <c r="BJ408" i="18"/>
  <c r="BC408" i="18"/>
  <c r="AQ408" i="18"/>
  <c r="BD408" i="18"/>
  <c r="AR408" i="18"/>
  <c r="AI338" i="18"/>
  <c r="AI427" i="18" s="1"/>
  <c r="AE338" i="18"/>
  <c r="AE427" i="18" s="1"/>
  <c r="Y338" i="18"/>
  <c r="Y427" i="18" s="1"/>
  <c r="U338" i="18"/>
  <c r="U427" i="18" s="1"/>
  <c r="Q338" i="18"/>
  <c r="Q427" i="18" s="1"/>
  <c r="K338" i="18"/>
  <c r="K427" i="18" s="1"/>
  <c r="G338" i="18"/>
  <c r="G427" i="18" s="1"/>
  <c r="AH338" i="18"/>
  <c r="AH427" i="18" s="1"/>
  <c r="AC338" i="18"/>
  <c r="AC427" i="18" s="1"/>
  <c r="V338" i="18"/>
  <c r="V427" i="18" s="1"/>
  <c r="N338" i="18"/>
  <c r="N427" i="18" s="1"/>
  <c r="I338" i="18"/>
  <c r="I427" i="18" s="1"/>
  <c r="D338" i="18"/>
  <c r="D427" i="18" s="1"/>
  <c r="AL338" i="18"/>
  <c r="AL427" i="18" s="1"/>
  <c r="AF338" i="18"/>
  <c r="AF427" i="18" s="1"/>
  <c r="W338" i="18"/>
  <c r="W427" i="18" s="1"/>
  <c r="M338" i="18"/>
  <c r="M427" i="18" s="1"/>
  <c r="F338" i="18"/>
  <c r="F427" i="18" s="1"/>
  <c r="AK338" i="18"/>
  <c r="AK427" i="18" s="1"/>
  <c r="AD338" i="18"/>
  <c r="AD427" i="18" s="1"/>
  <c r="T338" i="18"/>
  <c r="T427" i="18" s="1"/>
  <c r="L338" i="18"/>
  <c r="L427" i="18" s="1"/>
  <c r="E338" i="18"/>
  <c r="E427" i="18" s="1"/>
  <c r="AJ338" i="18"/>
  <c r="AJ427" i="18" s="1"/>
  <c r="S338" i="18"/>
  <c r="S427" i="18" s="1"/>
  <c r="AG338" i="18"/>
  <c r="AG427" i="18" s="1"/>
  <c r="R338" i="18"/>
  <c r="R427" i="18" s="1"/>
  <c r="Z338" i="18"/>
  <c r="Z427" i="18" s="1"/>
  <c r="J338" i="18"/>
  <c r="J427" i="18" s="1"/>
  <c r="X338" i="18"/>
  <c r="X427" i="18" s="1"/>
  <c r="H338" i="18"/>
  <c r="H427" i="18" s="1"/>
  <c r="AV408" i="18"/>
  <c r="BH408" i="18"/>
  <c r="AP408" i="18"/>
  <c r="BB408" i="18"/>
  <c r="AS408" i="18"/>
  <c r="BE408" i="18"/>
  <c r="BG408" i="18"/>
  <c r="AU408" i="18"/>
  <c r="D146" i="18"/>
  <c r="D249" i="18"/>
  <c r="AC231" i="17"/>
  <c r="AC321" i="17" s="1"/>
  <c r="H233" i="17"/>
  <c r="I233" i="17"/>
  <c r="G233" i="17"/>
  <c r="J233" i="17"/>
  <c r="F233" i="17"/>
  <c r="L233" i="17"/>
  <c r="N233" i="17"/>
  <c r="M233" i="17"/>
  <c r="K233" i="17"/>
  <c r="E233" i="17"/>
  <c r="Z233" i="17"/>
  <c r="AJ233" i="17"/>
  <c r="AH233" i="17"/>
  <c r="S233" i="17"/>
  <c r="U233" i="17"/>
  <c r="AG233" i="17"/>
  <c r="T233" i="17"/>
  <c r="W233" i="17"/>
  <c r="AD233" i="17"/>
  <c r="X233" i="17"/>
  <c r="AI233" i="17"/>
  <c r="AK233" i="17"/>
  <c r="AF233" i="17"/>
  <c r="Y233" i="17"/>
  <c r="AL233" i="17"/>
  <c r="V233" i="17"/>
  <c r="AE233" i="17"/>
  <c r="Q232" i="17"/>
  <c r="AC410" i="17"/>
  <c r="W411" i="17"/>
  <c r="AE411" i="17"/>
  <c r="AF411" i="17"/>
  <c r="AP392" i="17"/>
  <c r="F393" i="17"/>
  <c r="BB392" i="17"/>
  <c r="T411" i="17"/>
  <c r="M393" i="17"/>
  <c r="AW392" i="17"/>
  <c r="BI392" i="17"/>
  <c r="AT392" i="17"/>
  <c r="J393" i="17"/>
  <c r="BF392" i="17"/>
  <c r="D233" i="17"/>
  <c r="P129" i="17"/>
  <c r="D130" i="17"/>
  <c r="I393" i="17"/>
  <c r="AS392" i="17"/>
  <c r="BE392" i="17"/>
  <c r="AI322" i="17"/>
  <c r="AI411" i="17" s="1"/>
  <c r="AE322" i="17"/>
  <c r="Y322" i="17"/>
  <c r="Y411" i="17" s="1"/>
  <c r="U322" i="17"/>
  <c r="U411" i="17" s="1"/>
  <c r="Q322" i="17"/>
  <c r="K322" i="17"/>
  <c r="G322" i="17"/>
  <c r="AL322" i="17"/>
  <c r="AH322" i="17"/>
  <c r="AH411" i="17" s="1"/>
  <c r="AD322" i="17"/>
  <c r="AD411" i="17" s="1"/>
  <c r="X322" i="17"/>
  <c r="X411" i="17" s="1"/>
  <c r="T322" i="17"/>
  <c r="N322" i="17"/>
  <c r="J322" i="17"/>
  <c r="F322" i="17"/>
  <c r="AK322" i="17"/>
  <c r="AG322" i="17"/>
  <c r="AG411" i="17" s="1"/>
  <c r="W322" i="17"/>
  <c r="S322" i="17"/>
  <c r="M322" i="17"/>
  <c r="I322" i="17"/>
  <c r="E322" i="17"/>
  <c r="Z322" i="17"/>
  <c r="Z411" i="17" s="1"/>
  <c r="H322" i="17"/>
  <c r="V322" i="17"/>
  <c r="D322" i="17"/>
  <c r="D411" i="17" s="1"/>
  <c r="AJ322" i="17"/>
  <c r="AJ411" i="17" s="1"/>
  <c r="R322" i="17"/>
  <c r="R411" i="17" s="1"/>
  <c r="AF322" i="17"/>
  <c r="L322" i="17"/>
  <c r="K393" i="17"/>
  <c r="BG392" i="17"/>
  <c r="AU392" i="17"/>
  <c r="V411" i="17"/>
  <c r="S411" i="17"/>
  <c r="AL411" i="17"/>
  <c r="BD392" i="17"/>
  <c r="H393" i="17"/>
  <c r="AR392" i="17"/>
  <c r="AK411" i="17"/>
  <c r="BH392" i="17"/>
  <c r="L393" i="17"/>
  <c r="AV392" i="17"/>
  <c r="Q411" i="17"/>
  <c r="AX392" i="17"/>
  <c r="N393" i="17"/>
  <c r="BJ392" i="17"/>
  <c r="AB128" i="17"/>
  <c r="E393" i="17"/>
  <c r="AO392" i="17"/>
  <c r="BA392" i="17"/>
  <c r="AQ392" i="17"/>
  <c r="BC392" i="17"/>
  <c r="G393" i="17"/>
  <c r="K29" i="9"/>
  <c r="BH390" i="14"/>
  <c r="AG28" i="9"/>
  <c r="U28" i="9"/>
  <c r="AF28" i="9"/>
  <c r="T28" i="9"/>
  <c r="AD28" i="9"/>
  <c r="R28" i="9"/>
  <c r="AH422" i="13"/>
  <c r="M28" i="9"/>
  <c r="AC28" i="9"/>
  <c r="Q28" i="9"/>
  <c r="D29" i="9"/>
  <c r="BA390" i="14"/>
  <c r="I29" i="9"/>
  <c r="BF390" i="14"/>
  <c r="Y27" i="9"/>
  <c r="AK27" i="9"/>
  <c r="AJ28" i="9"/>
  <c r="X28" i="9"/>
  <c r="L29" i="9"/>
  <c r="BI390" i="14"/>
  <c r="E29" i="9"/>
  <c r="BB390" i="14"/>
  <c r="J29" i="9"/>
  <c r="BG390" i="14"/>
  <c r="BJ390" i="14"/>
  <c r="AH28" i="9"/>
  <c r="V28" i="9"/>
  <c r="P28" i="9"/>
  <c r="AB28" i="9"/>
  <c r="AC422" i="13"/>
  <c r="AE28" i="9"/>
  <c r="S28" i="9"/>
  <c r="G29" i="9"/>
  <c r="BD390" i="14"/>
  <c r="F29" i="9"/>
  <c r="BC390" i="14"/>
  <c r="H29" i="9"/>
  <c r="BE390" i="14"/>
  <c r="AI28" i="9"/>
  <c r="W28" i="9"/>
  <c r="T396" i="14"/>
  <c r="Z396" i="14"/>
  <c r="S397" i="14"/>
  <c r="Y396" i="14"/>
  <c r="X396" i="14"/>
  <c r="Z421" i="13"/>
  <c r="W412" i="13"/>
  <c r="V412" i="13"/>
  <c r="U418" i="13"/>
  <c r="X419" i="13"/>
  <c r="R413" i="13"/>
  <c r="Y417" i="13"/>
  <c r="S416" i="13"/>
  <c r="T419" i="13"/>
  <c r="M229" i="14"/>
  <c r="I229" i="14"/>
  <c r="E229" i="14"/>
  <c r="L229" i="14"/>
  <c r="H229" i="14"/>
  <c r="K229" i="14"/>
  <c r="G229" i="14"/>
  <c r="N229" i="14"/>
  <c r="J229" i="14"/>
  <c r="F229" i="14"/>
  <c r="W229" i="14"/>
  <c r="X229" i="14"/>
  <c r="AG229" i="14"/>
  <c r="AH229" i="14"/>
  <c r="AL229" i="14"/>
  <c r="R229" i="14"/>
  <c r="AI229" i="14"/>
  <c r="V229" i="14"/>
  <c r="AJ229" i="14"/>
  <c r="U229" i="14"/>
  <c r="AD229" i="14"/>
  <c r="S229" i="14"/>
  <c r="AF229" i="14"/>
  <c r="AK229" i="14"/>
  <c r="AE229" i="14"/>
  <c r="Z229" i="14"/>
  <c r="T229" i="14"/>
  <c r="Y229" i="14"/>
  <c r="AC227" i="14"/>
  <c r="AC317" i="14" s="1"/>
  <c r="AC406" i="14" s="1"/>
  <c r="Q228" i="14"/>
  <c r="Q318" i="14" s="1"/>
  <c r="Q407" i="14" s="1"/>
  <c r="E391" i="14"/>
  <c r="AO390" i="14"/>
  <c r="AP390" i="14"/>
  <c r="F391" i="14"/>
  <c r="D229" i="14"/>
  <c r="D126" i="14"/>
  <c r="P125" i="14"/>
  <c r="K391" i="14"/>
  <c r="AU390" i="14"/>
  <c r="L391" i="14"/>
  <c r="AV390" i="14"/>
  <c r="H391" i="14"/>
  <c r="AR390" i="14"/>
  <c r="I391" i="14"/>
  <c r="AS390" i="14"/>
  <c r="AX390" i="14"/>
  <c r="N391" i="14"/>
  <c r="G391" i="14"/>
  <c r="AQ390" i="14"/>
  <c r="AK318" i="14"/>
  <c r="AK407" i="14" s="1"/>
  <c r="AG318" i="14"/>
  <c r="AG407" i="14" s="1"/>
  <c r="W318" i="14"/>
  <c r="W407" i="14" s="1"/>
  <c r="S318" i="14"/>
  <c r="M318" i="14"/>
  <c r="I318" i="14"/>
  <c r="E318" i="14"/>
  <c r="AJ318" i="14"/>
  <c r="AJ407" i="14" s="1"/>
  <c r="AF318" i="14"/>
  <c r="AF407" i="14" s="1"/>
  <c r="Z318" i="14"/>
  <c r="V318" i="14"/>
  <c r="V407" i="14" s="1"/>
  <c r="R318" i="14"/>
  <c r="R407" i="14" s="1"/>
  <c r="L318" i="14"/>
  <c r="H318" i="14"/>
  <c r="D318" i="14"/>
  <c r="D407" i="14" s="1"/>
  <c r="AI318" i="14"/>
  <c r="AI407" i="14" s="1"/>
  <c r="Y318" i="14"/>
  <c r="G318" i="14"/>
  <c r="AH318" i="14"/>
  <c r="AH407" i="14" s="1"/>
  <c r="X318" i="14"/>
  <c r="N318" i="14"/>
  <c r="F318" i="14"/>
  <c r="AL318" i="14"/>
  <c r="AL407" i="14" s="1"/>
  <c r="T318" i="14"/>
  <c r="AD318" i="14"/>
  <c r="AD407" i="14" s="1"/>
  <c r="U318" i="14"/>
  <c r="U407" i="14" s="1"/>
  <c r="K318" i="14"/>
  <c r="AE318" i="14"/>
  <c r="AE407" i="14" s="1"/>
  <c r="J318" i="14"/>
  <c r="AT390" i="14"/>
  <c r="J391" i="14"/>
  <c r="M391" i="14"/>
  <c r="AW390" i="14"/>
  <c r="AB124" i="14"/>
  <c r="D245" i="13"/>
  <c r="D142" i="13"/>
  <c r="BG407" i="13"/>
  <c r="AU406" i="13"/>
  <c r="BH407" i="13"/>
  <c r="AV406" i="13"/>
  <c r="BI407" i="13"/>
  <c r="AW406" i="13"/>
  <c r="AT406" i="13"/>
  <c r="BF407" i="13"/>
  <c r="AK334" i="13"/>
  <c r="AK423" i="13" s="1"/>
  <c r="AG334" i="13"/>
  <c r="AG423" i="13" s="1"/>
  <c r="AC334" i="13"/>
  <c r="W334" i="13"/>
  <c r="S334" i="13"/>
  <c r="M334" i="13"/>
  <c r="I334" i="13"/>
  <c r="E334" i="13"/>
  <c r="AJ334" i="13"/>
  <c r="AJ423" i="13" s="1"/>
  <c r="AF334" i="13"/>
  <c r="AF423" i="13" s="1"/>
  <c r="Z334" i="13"/>
  <c r="V334" i="13"/>
  <c r="R334" i="13"/>
  <c r="L334" i="13"/>
  <c r="H334" i="13"/>
  <c r="AI334" i="13"/>
  <c r="AI423" i="13" s="1"/>
  <c r="AE334" i="13"/>
  <c r="AE423" i="13" s="1"/>
  <c r="Y334" i="13"/>
  <c r="U334" i="13"/>
  <c r="Q334" i="13"/>
  <c r="Q423" i="13" s="1"/>
  <c r="K334" i="13"/>
  <c r="G334" i="13"/>
  <c r="X334" i="13"/>
  <c r="F334" i="13"/>
  <c r="AL334" i="13"/>
  <c r="AL423" i="13" s="1"/>
  <c r="T334" i="13"/>
  <c r="D334" i="13"/>
  <c r="D423" i="13" s="1"/>
  <c r="C46" i="9" s="1"/>
  <c r="N334" i="13"/>
  <c r="J334" i="13"/>
  <c r="AH334" i="13"/>
  <c r="AD334" i="13"/>
  <c r="AD423" i="13" s="1"/>
  <c r="BD407" i="13"/>
  <c r="AR406" i="13"/>
  <c r="BA407" i="13"/>
  <c r="AO406" i="13"/>
  <c r="BC407" i="13"/>
  <c r="AQ406" i="13"/>
  <c r="AP406" i="13"/>
  <c r="BB407" i="13"/>
  <c r="BE407" i="13"/>
  <c r="AS406" i="13"/>
  <c r="BJ406" i="13"/>
  <c r="AX405" i="13"/>
  <c r="AJ146" i="18"/>
  <c r="AH146" i="18"/>
  <c r="AK146" i="18"/>
  <c r="Y146" i="18"/>
  <c r="AD146" i="18"/>
  <c r="S146" i="18"/>
  <c r="AF146" i="18"/>
  <c r="V146" i="18"/>
  <c r="AG146" i="18"/>
  <c r="AE146" i="18"/>
  <c r="W146" i="18"/>
  <c r="X146" i="18"/>
  <c r="Z146" i="18"/>
  <c r="AL146" i="18"/>
  <c r="N146" i="18"/>
  <c r="AI146" i="18"/>
  <c r="U146" i="18"/>
  <c r="T146" i="18"/>
  <c r="R146" i="18"/>
  <c r="G146" i="18"/>
  <c r="J146" i="18"/>
  <c r="K146" i="18"/>
  <c r="F146" i="18"/>
  <c r="H146" i="18"/>
  <c r="L146" i="18"/>
  <c r="E146" i="18"/>
  <c r="I146" i="18"/>
  <c r="M146" i="18"/>
  <c r="AE130" i="17"/>
  <c r="V130" i="17"/>
  <c r="AL130" i="17"/>
  <c r="Y130" i="17"/>
  <c r="AF130" i="17"/>
  <c r="AK130" i="17"/>
  <c r="AI130" i="17"/>
  <c r="X130" i="17"/>
  <c r="AD130" i="17"/>
  <c r="W130" i="17"/>
  <c r="T130" i="17"/>
  <c r="AG130" i="17"/>
  <c r="U130" i="17"/>
  <c r="S130" i="17"/>
  <c r="AH130" i="17"/>
  <c r="AJ130" i="17"/>
  <c r="Z130" i="17"/>
  <c r="E130" i="17"/>
  <c r="K130" i="17"/>
  <c r="M130" i="17"/>
  <c r="N130" i="17"/>
  <c r="L130" i="17"/>
  <c r="F130" i="17"/>
  <c r="J130" i="17"/>
  <c r="G130" i="17"/>
  <c r="I130" i="17"/>
  <c r="H130" i="17"/>
  <c r="Q129" i="17"/>
  <c r="AC128" i="17"/>
  <c r="AG142" i="13"/>
  <c r="T142" i="13"/>
  <c r="AD126" i="14"/>
  <c r="J126" i="14"/>
  <c r="I142" i="13"/>
  <c r="V126" i="14"/>
  <c r="L142" i="13"/>
  <c r="AF142" i="13"/>
  <c r="G142" i="13"/>
  <c r="Z126" i="14"/>
  <c r="AH142" i="13"/>
  <c r="M142" i="13"/>
  <c r="AJ126" i="14"/>
  <c r="Y126" i="14"/>
  <c r="AL126" i="14"/>
  <c r="Q125" i="14"/>
  <c r="K142" i="13"/>
  <c r="K126" i="14"/>
  <c r="AG126" i="14"/>
  <c r="AC124" i="14"/>
  <c r="Z142" i="13"/>
  <c r="F126" i="14"/>
  <c r="E126" i="14"/>
  <c r="Y142" i="13"/>
  <c r="M126" i="14"/>
  <c r="AE142" i="13"/>
  <c r="E142" i="13"/>
  <c r="T126" i="14"/>
  <c r="I126" i="14"/>
  <c r="AI126" i="14"/>
  <c r="L126" i="14"/>
  <c r="F142" i="13"/>
  <c r="AJ142" i="13"/>
  <c r="AF126" i="14"/>
  <c r="AI142" i="13"/>
  <c r="S142" i="13"/>
  <c r="X142" i="13"/>
  <c r="AE126" i="14"/>
  <c r="AK142" i="13"/>
  <c r="J142" i="13"/>
  <c r="W126" i="14"/>
  <c r="G126" i="14"/>
  <c r="AK126" i="14"/>
  <c r="R142" i="13"/>
  <c r="U126" i="14"/>
  <c r="AL142" i="13"/>
  <c r="H126" i="14"/>
  <c r="X126" i="14"/>
  <c r="U142" i="13"/>
  <c r="N126" i="14"/>
  <c r="AH126" i="14"/>
  <c r="W142" i="13"/>
  <c r="AD142" i="13"/>
  <c r="S126" i="14"/>
  <c r="V142" i="13"/>
  <c r="N142" i="13"/>
  <c r="H142" i="13"/>
  <c r="R126" i="14"/>
  <c r="AH505" i="18" l="1"/>
  <c r="BF504" i="18"/>
  <c r="V511" i="18"/>
  <c r="AT510" i="18"/>
  <c r="E511" i="18"/>
  <c r="BA510" i="18"/>
  <c r="AO510" i="18"/>
  <c r="BG512" i="18"/>
  <c r="AU512" i="18"/>
  <c r="BD507" i="18"/>
  <c r="AR507" i="18"/>
  <c r="AX508" i="18"/>
  <c r="BJ508" i="18"/>
  <c r="BI509" i="18"/>
  <c r="AW509" i="18"/>
  <c r="AS536" i="18"/>
  <c r="BE536" i="18"/>
  <c r="AV508" i="18"/>
  <c r="BH508" i="18"/>
  <c r="BC510" i="18"/>
  <c r="AQ510" i="18"/>
  <c r="BB509" i="18"/>
  <c r="AP509" i="18"/>
  <c r="BD409" i="18"/>
  <c r="AR409" i="18"/>
  <c r="AJ339" i="18"/>
  <c r="AJ428" i="18" s="1"/>
  <c r="AF339" i="18"/>
  <c r="AF428" i="18" s="1"/>
  <c r="Z339" i="18"/>
  <c r="Z428" i="18" s="1"/>
  <c r="V339" i="18"/>
  <c r="V428" i="18" s="1"/>
  <c r="R339" i="18"/>
  <c r="R428" i="18" s="1"/>
  <c r="L339" i="18"/>
  <c r="L428" i="18" s="1"/>
  <c r="H339" i="18"/>
  <c r="H428" i="18" s="1"/>
  <c r="D339" i="18"/>
  <c r="D428" i="18" s="1"/>
  <c r="AI339" i="18"/>
  <c r="AI428" i="18" s="1"/>
  <c r="AD339" i="18"/>
  <c r="AD428" i="18" s="1"/>
  <c r="W339" i="18"/>
  <c r="W428" i="18" s="1"/>
  <c r="Q339" i="18"/>
  <c r="Q428" i="18" s="1"/>
  <c r="J339" i="18"/>
  <c r="J428" i="18" s="1"/>
  <c r="E339" i="18"/>
  <c r="E428" i="18" s="1"/>
  <c r="AK339" i="18"/>
  <c r="AK428" i="18" s="1"/>
  <c r="AC339" i="18"/>
  <c r="AC428" i="18" s="1"/>
  <c r="T339" i="18"/>
  <c r="T428" i="18" s="1"/>
  <c r="K339" i="18"/>
  <c r="K428" i="18" s="1"/>
  <c r="AH339" i="18"/>
  <c r="AH428" i="18" s="1"/>
  <c r="Y339" i="18"/>
  <c r="Y428" i="18" s="1"/>
  <c r="S339" i="18"/>
  <c r="S428" i="18" s="1"/>
  <c r="I339" i="18"/>
  <c r="I428" i="18" s="1"/>
  <c r="AG339" i="18"/>
  <c r="AG428" i="18" s="1"/>
  <c r="N339" i="18"/>
  <c r="N428" i="18" s="1"/>
  <c r="AE339" i="18"/>
  <c r="AE428" i="18" s="1"/>
  <c r="M339" i="18"/>
  <c r="M428" i="18" s="1"/>
  <c r="X339" i="18"/>
  <c r="X428" i="18" s="1"/>
  <c r="G339" i="18"/>
  <c r="G428" i="18" s="1"/>
  <c r="F339" i="18"/>
  <c r="F428" i="18" s="1"/>
  <c r="AL339" i="18"/>
  <c r="AL428" i="18" s="1"/>
  <c r="U339" i="18"/>
  <c r="U428" i="18" s="1"/>
  <c r="AT409" i="18"/>
  <c r="BF409" i="18"/>
  <c r="D250" i="18"/>
  <c r="D147" i="18"/>
  <c r="AQ409" i="18"/>
  <c r="BC409" i="18"/>
  <c r="AX409" i="18"/>
  <c r="BJ409" i="18"/>
  <c r="BH409" i="18"/>
  <c r="AV409" i="18"/>
  <c r="BA409" i="18"/>
  <c r="AO409" i="18"/>
  <c r="AW409" i="18"/>
  <c r="BI409" i="18"/>
  <c r="BG409" i="18"/>
  <c r="AU409" i="18"/>
  <c r="AS409" i="18"/>
  <c r="BE409" i="18"/>
  <c r="AP409" i="18"/>
  <c r="BB409" i="18"/>
  <c r="AC232" i="17"/>
  <c r="AC322" i="17" s="1"/>
  <c r="Q233" i="17"/>
  <c r="H234" i="17"/>
  <c r="I234" i="17"/>
  <c r="G234" i="17"/>
  <c r="J234" i="17"/>
  <c r="F234" i="17"/>
  <c r="L234" i="17"/>
  <c r="N234" i="17"/>
  <c r="M234" i="17"/>
  <c r="K234" i="17"/>
  <c r="E234" i="17"/>
  <c r="Z234" i="17"/>
  <c r="AJ234" i="17"/>
  <c r="AH234" i="17"/>
  <c r="S234" i="17"/>
  <c r="U234" i="17"/>
  <c r="AG234" i="17"/>
  <c r="T234" i="17"/>
  <c r="W234" i="17"/>
  <c r="AD234" i="17"/>
  <c r="X234" i="17"/>
  <c r="AI234" i="17"/>
  <c r="AK234" i="17"/>
  <c r="AF234" i="17"/>
  <c r="Y234" i="17"/>
  <c r="AL234" i="17"/>
  <c r="V234" i="17"/>
  <c r="AE234" i="17"/>
  <c r="X412" i="17"/>
  <c r="AG412" i="17"/>
  <c r="Y412" i="17"/>
  <c r="AK412" i="17"/>
  <c r="AU393" i="17"/>
  <c r="K394" i="17"/>
  <c r="BG393" i="17"/>
  <c r="J394" i="17"/>
  <c r="AT393" i="17"/>
  <c r="BF393" i="17"/>
  <c r="AQ393" i="17"/>
  <c r="G394" i="17"/>
  <c r="BC393" i="17"/>
  <c r="N394" i="17"/>
  <c r="BJ393" i="17"/>
  <c r="AX393" i="17"/>
  <c r="L394" i="17"/>
  <c r="BH393" i="17"/>
  <c r="AV393" i="17"/>
  <c r="H394" i="17"/>
  <c r="BD393" i="17"/>
  <c r="AR393" i="17"/>
  <c r="AB129" i="17"/>
  <c r="BI393" i="17"/>
  <c r="M394" i="17"/>
  <c r="AW393" i="17"/>
  <c r="F394" i="17"/>
  <c r="AP393" i="17"/>
  <c r="BB393" i="17"/>
  <c r="AL412" i="17"/>
  <c r="BE393" i="17"/>
  <c r="I394" i="17"/>
  <c r="AS393" i="17"/>
  <c r="AF412" i="17"/>
  <c r="D234" i="17"/>
  <c r="D131" i="17"/>
  <c r="P130" i="17"/>
  <c r="AB130" i="17" s="1"/>
  <c r="AC411" i="17"/>
  <c r="BA393" i="17"/>
  <c r="E394" i="17"/>
  <c r="AO393" i="17"/>
  <c r="AJ323" i="17"/>
  <c r="AJ412" i="17" s="1"/>
  <c r="AF323" i="17"/>
  <c r="Z323" i="17"/>
  <c r="Z412" i="17" s="1"/>
  <c r="V323" i="17"/>
  <c r="V412" i="17" s="1"/>
  <c r="R323" i="17"/>
  <c r="R412" i="17" s="1"/>
  <c r="L323" i="17"/>
  <c r="H323" i="17"/>
  <c r="D323" i="17"/>
  <c r="D412" i="17" s="1"/>
  <c r="AI323" i="17"/>
  <c r="AI412" i="17" s="1"/>
  <c r="AE323" i="17"/>
  <c r="AE412" i="17" s="1"/>
  <c r="Y323" i="17"/>
  <c r="U323" i="17"/>
  <c r="U412" i="17" s="1"/>
  <c r="Q323" i="17"/>
  <c r="Q412" i="17" s="1"/>
  <c r="K323" i="17"/>
  <c r="G323" i="17"/>
  <c r="AL323" i="17"/>
  <c r="AH323" i="17"/>
  <c r="AH412" i="17" s="1"/>
  <c r="AD323" i="17"/>
  <c r="AD412" i="17" s="1"/>
  <c r="X323" i="17"/>
  <c r="T323" i="17"/>
  <c r="T412" i="17" s="1"/>
  <c r="N323" i="17"/>
  <c r="J323" i="17"/>
  <c r="F323" i="17"/>
  <c r="I323" i="17"/>
  <c r="W323" i="17"/>
  <c r="W412" i="17" s="1"/>
  <c r="E323" i="17"/>
  <c r="AK323" i="17"/>
  <c r="S323" i="17"/>
  <c r="S412" i="17" s="1"/>
  <c r="M323" i="17"/>
  <c r="AG323" i="17"/>
  <c r="AC423" i="13"/>
  <c r="L30" i="9"/>
  <c r="BI391" i="14"/>
  <c r="G30" i="9"/>
  <c r="BD391" i="14"/>
  <c r="AB29" i="9"/>
  <c r="P29" i="9"/>
  <c r="I30" i="9"/>
  <c r="BF391" i="14"/>
  <c r="AK28" i="9"/>
  <c r="Y28" i="9"/>
  <c r="J30" i="9"/>
  <c r="BG391" i="14"/>
  <c r="AF29" i="9"/>
  <c r="T29" i="9"/>
  <c r="AJ29" i="9"/>
  <c r="X29" i="9"/>
  <c r="AI29" i="9"/>
  <c r="W29" i="9"/>
  <c r="F30" i="9"/>
  <c r="BC391" i="14"/>
  <c r="H30" i="9"/>
  <c r="BE391" i="14"/>
  <c r="K30" i="9"/>
  <c r="BH391" i="14"/>
  <c r="R29" i="9"/>
  <c r="AD29" i="9"/>
  <c r="M29" i="9"/>
  <c r="AC29" i="9"/>
  <c r="Q29" i="9"/>
  <c r="AG29" i="9"/>
  <c r="U29" i="9"/>
  <c r="AH423" i="13"/>
  <c r="E30" i="9"/>
  <c r="BB391" i="14"/>
  <c r="AE29" i="9"/>
  <c r="S29" i="9"/>
  <c r="AH29" i="9"/>
  <c r="V29" i="9"/>
  <c r="BJ391" i="14"/>
  <c r="D30" i="9"/>
  <c r="BA391" i="14"/>
  <c r="X397" i="14"/>
  <c r="S398" i="14"/>
  <c r="T397" i="14"/>
  <c r="Y397" i="14"/>
  <c r="Z397" i="14"/>
  <c r="T420" i="13"/>
  <c r="Y418" i="13"/>
  <c r="X420" i="13"/>
  <c r="V413" i="13"/>
  <c r="Z422" i="13"/>
  <c r="S417" i="13"/>
  <c r="R414" i="13"/>
  <c r="U419" i="13"/>
  <c r="W413" i="13"/>
  <c r="L230" i="14"/>
  <c r="H230" i="14"/>
  <c r="K230" i="14"/>
  <c r="G230" i="14"/>
  <c r="N230" i="14"/>
  <c r="J230" i="14"/>
  <c r="F230" i="14"/>
  <c r="M230" i="14"/>
  <c r="I230" i="14"/>
  <c r="E230" i="14"/>
  <c r="W230" i="14"/>
  <c r="X230" i="14"/>
  <c r="AG230" i="14"/>
  <c r="AH230" i="14"/>
  <c r="AL230" i="14"/>
  <c r="R230" i="14"/>
  <c r="AI230" i="14"/>
  <c r="V230" i="14"/>
  <c r="AJ230" i="14"/>
  <c r="U230" i="14"/>
  <c r="AD230" i="14"/>
  <c r="S230" i="14"/>
  <c r="AF230" i="14"/>
  <c r="AK230" i="14"/>
  <c r="AE230" i="14"/>
  <c r="Z230" i="14"/>
  <c r="T230" i="14"/>
  <c r="Y230" i="14"/>
  <c r="AC228" i="14"/>
  <c r="AC318" i="14" s="1"/>
  <c r="AC407" i="14" s="1"/>
  <c r="Q229" i="14"/>
  <c r="AQ391" i="14"/>
  <c r="G392" i="14"/>
  <c r="I392" i="14"/>
  <c r="AS391" i="14"/>
  <c r="J392" i="14"/>
  <c r="AT391" i="14"/>
  <c r="AL319" i="14"/>
  <c r="AL408" i="14" s="1"/>
  <c r="AH319" i="14"/>
  <c r="AH408" i="14" s="1"/>
  <c r="AD319" i="14"/>
  <c r="AD408" i="14" s="1"/>
  <c r="X319" i="14"/>
  <c r="T319" i="14"/>
  <c r="N319" i="14"/>
  <c r="J319" i="14"/>
  <c r="F319" i="14"/>
  <c r="AK319" i="14"/>
  <c r="AK408" i="14" s="1"/>
  <c r="AG319" i="14"/>
  <c r="AG408" i="14" s="1"/>
  <c r="W319" i="14"/>
  <c r="W408" i="14" s="1"/>
  <c r="S319" i="14"/>
  <c r="M319" i="14"/>
  <c r="I319" i="14"/>
  <c r="E319" i="14"/>
  <c r="AJ319" i="14"/>
  <c r="AJ408" i="14" s="1"/>
  <c r="Z319" i="14"/>
  <c r="R319" i="14"/>
  <c r="R408" i="14" s="1"/>
  <c r="H319" i="14"/>
  <c r="AI319" i="14"/>
  <c r="AI408" i="14" s="1"/>
  <c r="Y319" i="14"/>
  <c r="Q319" i="14"/>
  <c r="Q408" i="14" s="1"/>
  <c r="G319" i="14"/>
  <c r="U319" i="14"/>
  <c r="U408" i="14" s="1"/>
  <c r="L319" i="14"/>
  <c r="AF319" i="14"/>
  <c r="AF408" i="14" s="1"/>
  <c r="K319" i="14"/>
  <c r="AE319" i="14"/>
  <c r="AE408" i="14" s="1"/>
  <c r="D319" i="14"/>
  <c r="D408" i="14" s="1"/>
  <c r="V319" i="14"/>
  <c r="V408" i="14" s="1"/>
  <c r="L392" i="14"/>
  <c r="AV391" i="14"/>
  <c r="F392" i="14"/>
  <c r="AP391" i="14"/>
  <c r="H392" i="14"/>
  <c r="AR391" i="14"/>
  <c r="AU391" i="14"/>
  <c r="K392" i="14"/>
  <c r="D230" i="14"/>
  <c r="P126" i="14"/>
  <c r="D127" i="14"/>
  <c r="E392" i="14"/>
  <c r="AO391" i="14"/>
  <c r="M392" i="14"/>
  <c r="AW391" i="14"/>
  <c r="N392" i="14"/>
  <c r="AX391" i="14"/>
  <c r="AB125" i="14"/>
  <c r="BI408" i="13"/>
  <c r="AW407" i="13"/>
  <c r="AQ407" i="13"/>
  <c r="BC408" i="13"/>
  <c r="BF408" i="13"/>
  <c r="AT407" i="13"/>
  <c r="D246" i="13"/>
  <c r="D143" i="13"/>
  <c r="AU407" i="13"/>
  <c r="BG408" i="13"/>
  <c r="AX406" i="13"/>
  <c r="BJ407" i="13"/>
  <c r="BE408" i="13"/>
  <c r="AS407" i="13"/>
  <c r="AL335" i="13"/>
  <c r="AL424" i="13" s="1"/>
  <c r="AH335" i="13"/>
  <c r="AD335" i="13"/>
  <c r="AD424" i="13" s="1"/>
  <c r="X335" i="13"/>
  <c r="T335" i="13"/>
  <c r="N335" i="13"/>
  <c r="J335" i="13"/>
  <c r="F335" i="13"/>
  <c r="AK335" i="13"/>
  <c r="AK424" i="13" s="1"/>
  <c r="AG335" i="13"/>
  <c r="AG424" i="13" s="1"/>
  <c r="AC335" i="13"/>
  <c r="AC424" i="13" s="1"/>
  <c r="W335" i="13"/>
  <c r="S335" i="13"/>
  <c r="M335" i="13"/>
  <c r="I335" i="13"/>
  <c r="E335" i="13"/>
  <c r="AJ335" i="13"/>
  <c r="AJ424" i="13" s="1"/>
  <c r="AF335" i="13"/>
  <c r="AF424" i="13" s="1"/>
  <c r="Z335" i="13"/>
  <c r="V335" i="13"/>
  <c r="R335" i="13"/>
  <c r="L335" i="13"/>
  <c r="H335" i="13"/>
  <c r="D335" i="13"/>
  <c r="D424" i="13" s="1"/>
  <c r="C47" i="9" s="1"/>
  <c r="Y335" i="13"/>
  <c r="G335" i="13"/>
  <c r="U335" i="13"/>
  <c r="Q335" i="13"/>
  <c r="Q424" i="13" s="1"/>
  <c r="K335" i="13"/>
  <c r="AI335" i="13"/>
  <c r="AI424" i="13" s="1"/>
  <c r="AE335" i="13"/>
  <c r="AE424" i="13" s="1"/>
  <c r="BH408" i="13"/>
  <c r="AV407" i="13"/>
  <c r="BB408" i="13"/>
  <c r="AP407" i="13"/>
  <c r="BA408" i="13"/>
  <c r="AO407" i="13"/>
  <c r="BD408" i="13"/>
  <c r="AR407" i="13"/>
  <c r="AJ147" i="18"/>
  <c r="AH147" i="18"/>
  <c r="AK147" i="18"/>
  <c r="Y147" i="18"/>
  <c r="AD147" i="18"/>
  <c r="S147" i="18"/>
  <c r="AF147" i="18"/>
  <c r="V147" i="18"/>
  <c r="AG147" i="18"/>
  <c r="AE147" i="18"/>
  <c r="W147" i="18"/>
  <c r="X147" i="18"/>
  <c r="AL147" i="18"/>
  <c r="N147" i="18"/>
  <c r="Z147" i="18"/>
  <c r="AI147" i="18"/>
  <c r="U147" i="18"/>
  <c r="T147" i="18"/>
  <c r="R147" i="18"/>
  <c r="F147" i="18"/>
  <c r="I147" i="18"/>
  <c r="J147" i="18"/>
  <c r="E147" i="18"/>
  <c r="M147" i="18"/>
  <c r="G147" i="18"/>
  <c r="K147" i="18"/>
  <c r="H147" i="18"/>
  <c r="L147" i="18"/>
  <c r="AC130" i="17"/>
  <c r="AC129" i="17"/>
  <c r="AE131" i="17"/>
  <c r="V131" i="17"/>
  <c r="AL131" i="17"/>
  <c r="Y131" i="17"/>
  <c r="AF131" i="17"/>
  <c r="AK131" i="17"/>
  <c r="AI131" i="17"/>
  <c r="X131" i="17"/>
  <c r="AD131" i="17"/>
  <c r="W131" i="17"/>
  <c r="T131" i="17"/>
  <c r="AG131" i="17"/>
  <c r="U131" i="17"/>
  <c r="S131" i="17"/>
  <c r="AH131" i="17"/>
  <c r="AJ131" i="17"/>
  <c r="Z131" i="17"/>
  <c r="E131" i="17"/>
  <c r="K131" i="17"/>
  <c r="M131" i="17"/>
  <c r="N131" i="17"/>
  <c r="L131" i="17"/>
  <c r="F131" i="17"/>
  <c r="J131" i="17"/>
  <c r="G131" i="17"/>
  <c r="I131" i="17"/>
  <c r="H131" i="17"/>
  <c r="AD143" i="13"/>
  <c r="Q126" i="14"/>
  <c r="T127" i="14"/>
  <c r="AL143" i="13"/>
  <c r="E127" i="14"/>
  <c r="AJ127" i="14"/>
  <c r="Z127" i="14"/>
  <c r="X143" i="13"/>
  <c r="R143" i="13"/>
  <c r="F127" i="14"/>
  <c r="AI143" i="13"/>
  <c r="J143" i="13"/>
  <c r="AD127" i="14"/>
  <c r="I143" i="13"/>
  <c r="AG127" i="14"/>
  <c r="V143" i="13"/>
  <c r="U143" i="13"/>
  <c r="L127" i="14"/>
  <c r="R127" i="14"/>
  <c r="H127" i="14"/>
  <c r="AE127" i="14"/>
  <c r="J127" i="14"/>
  <c r="AG143" i="13"/>
  <c r="T143" i="13"/>
  <c r="Y127" i="14"/>
  <c r="W127" i="14"/>
  <c r="L143" i="13"/>
  <c r="M127" i="14"/>
  <c r="N143" i="13"/>
  <c r="AF143" i="13"/>
  <c r="AI127" i="14"/>
  <c r="N127" i="14"/>
  <c r="M143" i="13"/>
  <c r="K127" i="14"/>
  <c r="AC125" i="14"/>
  <c r="G127" i="14"/>
  <c r="E143" i="13"/>
  <c r="AE143" i="13"/>
  <c r="H143" i="13"/>
  <c r="X127" i="14"/>
  <c r="V127" i="14"/>
  <c r="F143" i="13"/>
  <c r="I127" i="14"/>
  <c r="S127" i="14"/>
  <c r="AJ143" i="13"/>
  <c r="AF127" i="14"/>
  <c r="K143" i="13"/>
  <c r="Y143" i="13"/>
  <c r="G143" i="13"/>
  <c r="U127" i="14"/>
  <c r="S143" i="13"/>
  <c r="AL127" i="14"/>
  <c r="AK143" i="13"/>
  <c r="AH127" i="14"/>
  <c r="AK127" i="14"/>
  <c r="Z143" i="13"/>
  <c r="AH143" i="13"/>
  <c r="W143" i="13"/>
  <c r="AH506" i="18" l="1"/>
  <c r="BF505" i="18"/>
  <c r="V512" i="18"/>
  <c r="AT511" i="18"/>
  <c r="E512" i="18"/>
  <c r="BA511" i="18"/>
  <c r="AO511" i="18"/>
  <c r="AX509" i="18"/>
  <c r="BJ509" i="18"/>
  <c r="BC511" i="18"/>
  <c r="AQ511" i="18"/>
  <c r="AW510" i="18"/>
  <c r="BI510" i="18"/>
  <c r="AV509" i="18"/>
  <c r="BH509" i="18"/>
  <c r="BD508" i="18"/>
  <c r="AR508" i="18"/>
  <c r="BB510" i="18"/>
  <c r="AP510" i="18"/>
  <c r="AS537" i="18"/>
  <c r="BE537" i="18"/>
  <c r="BG513" i="18"/>
  <c r="AU513" i="18"/>
  <c r="BD410" i="18"/>
  <c r="AR410" i="18"/>
  <c r="BI410" i="18"/>
  <c r="AW410" i="18"/>
  <c r="D251" i="18"/>
  <c r="D148" i="18"/>
  <c r="BF410" i="18"/>
  <c r="AT410" i="18"/>
  <c r="BJ410" i="18"/>
  <c r="AX410" i="18"/>
  <c r="AP410" i="18"/>
  <c r="BB410" i="18"/>
  <c r="BE410" i="18"/>
  <c r="AS410" i="18"/>
  <c r="AK340" i="18"/>
  <c r="AK429" i="18" s="1"/>
  <c r="AG340" i="18"/>
  <c r="AG429" i="18" s="1"/>
  <c r="AC340" i="18"/>
  <c r="AC429" i="18" s="1"/>
  <c r="W340" i="18"/>
  <c r="W429" i="18" s="1"/>
  <c r="S340" i="18"/>
  <c r="S429" i="18" s="1"/>
  <c r="M340" i="18"/>
  <c r="M429" i="18" s="1"/>
  <c r="I340" i="18"/>
  <c r="I429" i="18" s="1"/>
  <c r="E340" i="18"/>
  <c r="E429" i="18" s="1"/>
  <c r="AJ340" i="18"/>
  <c r="AJ429" i="18" s="1"/>
  <c r="AE340" i="18"/>
  <c r="AE429" i="18" s="1"/>
  <c r="X340" i="18"/>
  <c r="X429" i="18" s="1"/>
  <c r="R340" i="18"/>
  <c r="R429" i="18" s="1"/>
  <c r="K340" i="18"/>
  <c r="K429" i="18" s="1"/>
  <c r="F340" i="18"/>
  <c r="F429" i="18" s="1"/>
  <c r="AH340" i="18"/>
  <c r="AH429" i="18" s="1"/>
  <c r="Y340" i="18"/>
  <c r="Y429" i="18" s="1"/>
  <c r="Q340" i="18"/>
  <c r="Q429" i="18" s="1"/>
  <c r="H340" i="18"/>
  <c r="H429" i="18" s="1"/>
  <c r="AF340" i="18"/>
  <c r="AF429" i="18" s="1"/>
  <c r="V340" i="18"/>
  <c r="V429" i="18" s="1"/>
  <c r="N340" i="18"/>
  <c r="N429" i="18" s="1"/>
  <c r="G340" i="18"/>
  <c r="G429" i="18" s="1"/>
  <c r="AD340" i="18"/>
  <c r="AD429" i="18" s="1"/>
  <c r="L340" i="18"/>
  <c r="L429" i="18" s="1"/>
  <c r="Z340" i="18"/>
  <c r="Z429" i="18" s="1"/>
  <c r="J340" i="18"/>
  <c r="J429" i="18" s="1"/>
  <c r="AL340" i="18"/>
  <c r="AL429" i="18" s="1"/>
  <c r="U340" i="18"/>
  <c r="U429" i="18" s="1"/>
  <c r="D340" i="18"/>
  <c r="D429" i="18" s="1"/>
  <c r="T340" i="18"/>
  <c r="T429" i="18" s="1"/>
  <c r="AI340" i="18"/>
  <c r="AI429" i="18" s="1"/>
  <c r="AU410" i="18"/>
  <c r="BG410" i="18"/>
  <c r="BA410" i="18"/>
  <c r="AO410" i="18"/>
  <c r="BH410" i="18"/>
  <c r="AV410" i="18"/>
  <c r="AQ410" i="18"/>
  <c r="BC410" i="18"/>
  <c r="H235" i="17"/>
  <c r="I235" i="17"/>
  <c r="G235" i="17"/>
  <c r="J235" i="17"/>
  <c r="F235" i="17"/>
  <c r="L235" i="17"/>
  <c r="N235" i="17"/>
  <c r="M235" i="17"/>
  <c r="K235" i="17"/>
  <c r="E235" i="17"/>
  <c r="Z235" i="17"/>
  <c r="AJ235" i="17"/>
  <c r="AH235" i="17"/>
  <c r="S235" i="17"/>
  <c r="U235" i="17"/>
  <c r="AG235" i="17"/>
  <c r="T235" i="17"/>
  <c r="W235" i="17"/>
  <c r="AD235" i="17"/>
  <c r="X235" i="17"/>
  <c r="AI235" i="17"/>
  <c r="AK235" i="17"/>
  <c r="AF235" i="17"/>
  <c r="Y235" i="17"/>
  <c r="AL235" i="17"/>
  <c r="V235" i="17"/>
  <c r="AE235" i="17"/>
  <c r="AC233" i="17"/>
  <c r="AC323" i="17" s="1"/>
  <c r="AC234" i="17"/>
  <c r="AH413" i="17"/>
  <c r="AI413" i="17"/>
  <c r="T413" i="17"/>
  <c r="Q413" i="17"/>
  <c r="AF413" i="17"/>
  <c r="BB394" i="17"/>
  <c r="F395" i="17"/>
  <c r="AP394" i="17"/>
  <c r="AR394" i="17"/>
  <c r="H395" i="17"/>
  <c r="BD394" i="17"/>
  <c r="G395" i="17"/>
  <c r="AQ394" i="17"/>
  <c r="BC394" i="17"/>
  <c r="BF394" i="17"/>
  <c r="J395" i="17"/>
  <c r="AT394" i="17"/>
  <c r="E395" i="17"/>
  <c r="BA394" i="17"/>
  <c r="AO394" i="17"/>
  <c r="D235" i="17"/>
  <c r="D132" i="17"/>
  <c r="P131" i="17"/>
  <c r="AB131" i="17" s="1"/>
  <c r="I395" i="17"/>
  <c r="BE394" i="17"/>
  <c r="AS394" i="17"/>
  <c r="M395" i="17"/>
  <c r="BI394" i="17"/>
  <c r="AW394" i="17"/>
  <c r="BJ394" i="17"/>
  <c r="N395" i="17"/>
  <c r="AX394" i="17"/>
  <c r="AC412" i="17"/>
  <c r="AK413" i="17"/>
  <c r="X413" i="17"/>
  <c r="AK324" i="17"/>
  <c r="AG324" i="17"/>
  <c r="AG413" i="17" s="1"/>
  <c r="W324" i="17"/>
  <c r="W413" i="17" s="1"/>
  <c r="S324" i="17"/>
  <c r="S413" i="17" s="1"/>
  <c r="M324" i="17"/>
  <c r="I324" i="17"/>
  <c r="E324" i="17"/>
  <c r="AJ324" i="17"/>
  <c r="AJ413" i="17" s="1"/>
  <c r="AF324" i="17"/>
  <c r="Z324" i="17"/>
  <c r="Z413" i="17" s="1"/>
  <c r="V324" i="17"/>
  <c r="V413" i="17" s="1"/>
  <c r="R324" i="17"/>
  <c r="R413" i="17" s="1"/>
  <c r="L324" i="17"/>
  <c r="H324" i="17"/>
  <c r="D324" i="17"/>
  <c r="D413" i="17" s="1"/>
  <c r="AI324" i="17"/>
  <c r="AE324" i="17"/>
  <c r="AE413" i="17" s="1"/>
  <c r="Y324" i="17"/>
  <c r="Y413" i="17" s="1"/>
  <c r="U324" i="17"/>
  <c r="U413" i="17" s="1"/>
  <c r="Q324" i="17"/>
  <c r="K324" i="17"/>
  <c r="G324" i="17"/>
  <c r="AD324" i="17"/>
  <c r="AD413" i="17" s="1"/>
  <c r="J324" i="17"/>
  <c r="X324" i="17"/>
  <c r="F324" i="17"/>
  <c r="AL324" i="17"/>
  <c r="AL413" i="17" s="1"/>
  <c r="T324" i="17"/>
  <c r="AH324" i="17"/>
  <c r="N324" i="17"/>
  <c r="AV394" i="17"/>
  <c r="BH394" i="17"/>
  <c r="L395" i="17"/>
  <c r="K395" i="17"/>
  <c r="BG394" i="17"/>
  <c r="AU394" i="17"/>
  <c r="AH424" i="13"/>
  <c r="M30" i="9"/>
  <c r="AK30" i="9" s="1"/>
  <c r="E31" i="9"/>
  <c r="BB392" i="14"/>
  <c r="H31" i="9"/>
  <c r="BE392" i="14"/>
  <c r="AK29" i="9"/>
  <c r="Y29" i="9"/>
  <c r="AI30" i="9"/>
  <c r="W30" i="9"/>
  <c r="R30" i="9"/>
  <c r="AD30" i="9"/>
  <c r="BJ392" i="14"/>
  <c r="D31" i="9"/>
  <c r="BA392" i="14"/>
  <c r="J31" i="9"/>
  <c r="BG392" i="14"/>
  <c r="AJ30" i="9"/>
  <c r="X30" i="9"/>
  <c r="L31" i="9"/>
  <c r="BI392" i="14"/>
  <c r="F31" i="9"/>
  <c r="BC392" i="14"/>
  <c r="AB30" i="9"/>
  <c r="P30" i="9"/>
  <c r="S30" i="9"/>
  <c r="AE30" i="9"/>
  <c r="G31" i="9"/>
  <c r="BD392" i="14"/>
  <c r="K31" i="9"/>
  <c r="BH392" i="14"/>
  <c r="I31" i="9"/>
  <c r="BF392" i="14"/>
  <c r="AC30" i="9"/>
  <c r="Q30" i="9"/>
  <c r="AF30" i="9"/>
  <c r="T30" i="9"/>
  <c r="AH30" i="9"/>
  <c r="V30" i="9"/>
  <c r="AG30" i="9"/>
  <c r="U30" i="9"/>
  <c r="Z398" i="14"/>
  <c r="T398" i="14"/>
  <c r="X398" i="14"/>
  <c r="Y398" i="14"/>
  <c r="S399" i="14"/>
  <c r="R415" i="13"/>
  <c r="T421" i="13"/>
  <c r="Z423" i="13"/>
  <c r="U420" i="13"/>
  <c r="S418" i="13"/>
  <c r="V414" i="13"/>
  <c r="Y419" i="13"/>
  <c r="W414" i="13"/>
  <c r="X421" i="13"/>
  <c r="K231" i="14"/>
  <c r="G231" i="14"/>
  <c r="N231" i="14"/>
  <c r="J231" i="14"/>
  <c r="F231" i="14"/>
  <c r="M231" i="14"/>
  <c r="I231" i="14"/>
  <c r="E231" i="14"/>
  <c r="L231" i="14"/>
  <c r="H231" i="14"/>
  <c r="W231" i="14"/>
  <c r="X231" i="14"/>
  <c r="AG231" i="14"/>
  <c r="AH231" i="14"/>
  <c r="AL231" i="14"/>
  <c r="R231" i="14"/>
  <c r="AI231" i="14"/>
  <c r="V231" i="14"/>
  <c r="AJ231" i="14"/>
  <c r="U231" i="14"/>
  <c r="AD231" i="14"/>
  <c r="S231" i="14"/>
  <c r="AF231" i="14"/>
  <c r="AK231" i="14"/>
  <c r="AE231" i="14"/>
  <c r="Z231" i="14"/>
  <c r="T231" i="14"/>
  <c r="Y231" i="14"/>
  <c r="Q230" i="14"/>
  <c r="Q320" i="14" s="1"/>
  <c r="Q409" i="14" s="1"/>
  <c r="AC229" i="14"/>
  <c r="AC319" i="14" s="1"/>
  <c r="AC408" i="14" s="1"/>
  <c r="K393" i="14"/>
  <c r="AU392" i="14"/>
  <c r="AS392" i="14"/>
  <c r="I393" i="14"/>
  <c r="N393" i="14"/>
  <c r="AX392" i="14"/>
  <c r="D231" i="14"/>
  <c r="P127" i="14"/>
  <c r="D128" i="14"/>
  <c r="L393" i="14"/>
  <c r="AV392" i="14"/>
  <c r="AT392" i="14"/>
  <c r="J393" i="14"/>
  <c r="G393" i="14"/>
  <c r="AQ392" i="14"/>
  <c r="AB126" i="14"/>
  <c r="AO392" i="14"/>
  <c r="E393" i="14"/>
  <c r="AW392" i="14"/>
  <c r="M393" i="14"/>
  <c r="AI320" i="14"/>
  <c r="AI409" i="14" s="1"/>
  <c r="AE320" i="14"/>
  <c r="AE409" i="14" s="1"/>
  <c r="Y320" i="14"/>
  <c r="U320" i="14"/>
  <c r="U409" i="14" s="1"/>
  <c r="K320" i="14"/>
  <c r="G320" i="14"/>
  <c r="AL320" i="14"/>
  <c r="AL409" i="14" s="1"/>
  <c r="AH320" i="14"/>
  <c r="AH409" i="14" s="1"/>
  <c r="AD320" i="14"/>
  <c r="AD409" i="14" s="1"/>
  <c r="X320" i="14"/>
  <c r="T320" i="14"/>
  <c r="N320" i="14"/>
  <c r="J320" i="14"/>
  <c r="F320" i="14"/>
  <c r="AK320" i="14"/>
  <c r="AK409" i="14" s="1"/>
  <c r="S320" i="14"/>
  <c r="I320" i="14"/>
  <c r="AJ320" i="14"/>
  <c r="AJ409" i="14" s="1"/>
  <c r="Z320" i="14"/>
  <c r="R320" i="14"/>
  <c r="R409" i="14" s="1"/>
  <c r="H320" i="14"/>
  <c r="V320" i="14"/>
  <c r="V409" i="14" s="1"/>
  <c r="D320" i="14"/>
  <c r="D409" i="14" s="1"/>
  <c r="AF320" i="14"/>
  <c r="AF409" i="14" s="1"/>
  <c r="E320" i="14"/>
  <c r="W320" i="14"/>
  <c r="W409" i="14" s="1"/>
  <c r="M320" i="14"/>
  <c r="L320" i="14"/>
  <c r="AG320" i="14"/>
  <c r="AG409" i="14" s="1"/>
  <c r="H393" i="14"/>
  <c r="AR392" i="14"/>
  <c r="F393" i="14"/>
  <c r="AP392" i="14"/>
  <c r="BA409" i="13"/>
  <c r="AO408" i="13"/>
  <c r="BG409" i="13"/>
  <c r="AU408" i="13"/>
  <c r="BE409" i="13"/>
  <c r="AS408" i="13"/>
  <c r="BF409" i="13"/>
  <c r="AT408" i="13"/>
  <c r="BC409" i="13"/>
  <c r="AQ408" i="13"/>
  <c r="AR408" i="13"/>
  <c r="BD409" i="13"/>
  <c r="AV408" i="13"/>
  <c r="BH409" i="13"/>
  <c r="BJ408" i="13"/>
  <c r="AX407" i="13"/>
  <c r="D247" i="13"/>
  <c r="D144" i="13"/>
  <c r="BI409" i="13"/>
  <c r="AW408" i="13"/>
  <c r="BB409" i="13"/>
  <c r="AP408" i="13"/>
  <c r="AI336" i="13"/>
  <c r="AI425" i="13" s="1"/>
  <c r="AE336" i="13"/>
  <c r="AE425" i="13" s="1"/>
  <c r="Y336" i="13"/>
  <c r="U336" i="13"/>
  <c r="Q336" i="13"/>
  <c r="Q425" i="13" s="1"/>
  <c r="K336" i="13"/>
  <c r="G336" i="13"/>
  <c r="AL336" i="13"/>
  <c r="AL425" i="13" s="1"/>
  <c r="AH336" i="13"/>
  <c r="AH425" i="13" s="1"/>
  <c r="AD336" i="13"/>
  <c r="AD425" i="13" s="1"/>
  <c r="X336" i="13"/>
  <c r="T336" i="13"/>
  <c r="N336" i="13"/>
  <c r="J336" i="13"/>
  <c r="F336" i="13"/>
  <c r="AK336" i="13"/>
  <c r="AK425" i="13" s="1"/>
  <c r="AG336" i="13"/>
  <c r="AG425" i="13" s="1"/>
  <c r="AC336" i="13"/>
  <c r="AC425" i="13" s="1"/>
  <c r="W336" i="13"/>
  <c r="S336" i="13"/>
  <c r="M336" i="13"/>
  <c r="I336" i="13"/>
  <c r="E336" i="13"/>
  <c r="Z336" i="13"/>
  <c r="H336" i="13"/>
  <c r="V336" i="13"/>
  <c r="D336" i="13"/>
  <c r="D425" i="13" s="1"/>
  <c r="C48" i="9" s="1"/>
  <c r="R336" i="13"/>
  <c r="L336" i="13"/>
  <c r="AJ336" i="13"/>
  <c r="AJ425" i="13" s="1"/>
  <c r="AF336" i="13"/>
  <c r="AF425" i="13" s="1"/>
  <c r="AJ148" i="18"/>
  <c r="AH148" i="18"/>
  <c r="AK148" i="18"/>
  <c r="Y148" i="18"/>
  <c r="AD148" i="18"/>
  <c r="S148" i="18"/>
  <c r="AF148" i="18"/>
  <c r="V148" i="18"/>
  <c r="AG148" i="18"/>
  <c r="AE148" i="18"/>
  <c r="W148" i="18"/>
  <c r="X148" i="18"/>
  <c r="N148" i="18"/>
  <c r="AL148" i="18"/>
  <c r="Z148" i="18"/>
  <c r="AI148" i="18"/>
  <c r="U148" i="18"/>
  <c r="T148" i="18"/>
  <c r="R148" i="18"/>
  <c r="E148" i="18"/>
  <c r="H148" i="18"/>
  <c r="I148" i="18"/>
  <c r="M148" i="18"/>
  <c r="L148" i="18"/>
  <c r="F148" i="18"/>
  <c r="J148" i="18"/>
  <c r="G148" i="18"/>
  <c r="K148" i="18"/>
  <c r="AE132" i="17"/>
  <c r="V132" i="17"/>
  <c r="AL132" i="17"/>
  <c r="Y132" i="17"/>
  <c r="AF132" i="17"/>
  <c r="AK132" i="17"/>
  <c r="AI132" i="17"/>
  <c r="X132" i="17"/>
  <c r="AD132" i="17"/>
  <c r="W132" i="17"/>
  <c r="T132" i="17"/>
  <c r="AG132" i="17"/>
  <c r="U132" i="17"/>
  <c r="S132" i="17"/>
  <c r="AH132" i="17"/>
  <c r="AJ132" i="17"/>
  <c r="Z132" i="17"/>
  <c r="E132" i="17"/>
  <c r="K132" i="17"/>
  <c r="M132" i="17"/>
  <c r="N132" i="17"/>
  <c r="L132" i="17"/>
  <c r="F132" i="17"/>
  <c r="J132" i="17"/>
  <c r="G132" i="17"/>
  <c r="I132" i="17"/>
  <c r="H132" i="17"/>
  <c r="AC131" i="17"/>
  <c r="R144" i="13"/>
  <c r="W144" i="13"/>
  <c r="W128" i="14"/>
  <c r="S128" i="14"/>
  <c r="AE144" i="13"/>
  <c r="L144" i="13"/>
  <c r="V128" i="14"/>
  <c r="J144" i="13"/>
  <c r="AK128" i="14"/>
  <c r="K128" i="14"/>
  <c r="AL144" i="13"/>
  <c r="U128" i="14"/>
  <c r="H128" i="14"/>
  <c r="AI144" i="13"/>
  <c r="AI128" i="14"/>
  <c r="S144" i="13"/>
  <c r="M144" i="13"/>
  <c r="X128" i="14"/>
  <c r="I128" i="14"/>
  <c r="L128" i="14"/>
  <c r="N128" i="14"/>
  <c r="AE128" i="14"/>
  <c r="AD128" i="14"/>
  <c r="X144" i="13"/>
  <c r="F128" i="14"/>
  <c r="AG128" i="14"/>
  <c r="N144" i="13"/>
  <c r="Y128" i="14"/>
  <c r="AG144" i="13"/>
  <c r="AH128" i="14"/>
  <c r="AK144" i="13"/>
  <c r="G144" i="13"/>
  <c r="G128" i="14"/>
  <c r="AD144" i="13"/>
  <c r="AF144" i="13"/>
  <c r="H144" i="13"/>
  <c r="J128" i="14"/>
  <c r="I144" i="13"/>
  <c r="U144" i="13"/>
  <c r="Z144" i="13"/>
  <c r="E128" i="14"/>
  <c r="V144" i="13"/>
  <c r="F144" i="13"/>
  <c r="AJ128" i="14"/>
  <c r="M128" i="14"/>
  <c r="T144" i="13"/>
  <c r="AC126" i="14"/>
  <c r="AH144" i="13"/>
  <c r="Z128" i="14"/>
  <c r="K144" i="13"/>
  <c r="AJ144" i="13"/>
  <c r="E144" i="13"/>
  <c r="T128" i="14"/>
  <c r="Q127" i="14"/>
  <c r="AL128" i="14"/>
  <c r="AF128" i="14"/>
  <c r="Y144" i="13"/>
  <c r="AH507" i="18" l="1"/>
  <c r="BF506" i="18"/>
  <c r="V513" i="18"/>
  <c r="AT512" i="18"/>
  <c r="E513" i="18"/>
  <c r="BA512" i="18"/>
  <c r="AO512" i="18"/>
  <c r="AP511" i="18"/>
  <c r="BB511" i="18"/>
  <c r="AQ512" i="18"/>
  <c r="BC512" i="18"/>
  <c r="AS538" i="18"/>
  <c r="BE538" i="18"/>
  <c r="AW511" i="18"/>
  <c r="BI511" i="18"/>
  <c r="BD509" i="18"/>
  <c r="AR509" i="18"/>
  <c r="BJ510" i="18"/>
  <c r="AX510" i="18"/>
  <c r="BG514" i="18"/>
  <c r="AU514" i="18"/>
  <c r="AV510" i="18"/>
  <c r="BH510" i="18"/>
  <c r="AU411" i="18"/>
  <c r="BG411" i="18"/>
  <c r="BE411" i="18"/>
  <c r="AS411" i="18"/>
  <c r="BF411" i="18"/>
  <c r="AT411" i="18"/>
  <c r="BI411" i="18"/>
  <c r="AW411" i="18"/>
  <c r="BC411" i="18"/>
  <c r="AQ411" i="18"/>
  <c r="AR411" i="18"/>
  <c r="BD411" i="18"/>
  <c r="AO411" i="18"/>
  <c r="BA411" i="18"/>
  <c r="BB411" i="18"/>
  <c r="AP411" i="18"/>
  <c r="BJ411" i="18"/>
  <c r="AX411" i="18"/>
  <c r="D149" i="18"/>
  <c r="D252" i="18"/>
  <c r="AV411" i="18"/>
  <c r="BH411" i="18"/>
  <c r="AL341" i="18"/>
  <c r="AL430" i="18" s="1"/>
  <c r="AH341" i="18"/>
  <c r="AH430" i="18" s="1"/>
  <c r="AD341" i="18"/>
  <c r="AD430" i="18" s="1"/>
  <c r="X341" i="18"/>
  <c r="X430" i="18" s="1"/>
  <c r="T341" i="18"/>
  <c r="T430" i="18" s="1"/>
  <c r="N341" i="18"/>
  <c r="N430" i="18" s="1"/>
  <c r="J341" i="18"/>
  <c r="J430" i="18" s="1"/>
  <c r="F341" i="18"/>
  <c r="F430" i="18" s="1"/>
  <c r="AK341" i="18"/>
  <c r="AK430" i="18" s="1"/>
  <c r="AF341" i="18"/>
  <c r="AF430" i="18" s="1"/>
  <c r="Y341" i="18"/>
  <c r="Y430" i="18" s="1"/>
  <c r="S341" i="18"/>
  <c r="S430" i="18" s="1"/>
  <c r="L341" i="18"/>
  <c r="L430" i="18" s="1"/>
  <c r="G341" i="18"/>
  <c r="G430" i="18" s="1"/>
  <c r="AE341" i="18"/>
  <c r="AE430" i="18" s="1"/>
  <c r="V341" i="18"/>
  <c r="V430" i="18" s="1"/>
  <c r="M341" i="18"/>
  <c r="M430" i="18" s="1"/>
  <c r="E341" i="18"/>
  <c r="E430" i="18" s="1"/>
  <c r="AJ341" i="18"/>
  <c r="AJ430" i="18" s="1"/>
  <c r="AC341" i="18"/>
  <c r="AC430" i="18" s="1"/>
  <c r="U341" i="18"/>
  <c r="U430" i="18" s="1"/>
  <c r="K341" i="18"/>
  <c r="K430" i="18" s="1"/>
  <c r="D341" i="18"/>
  <c r="D430" i="18" s="1"/>
  <c r="Z341" i="18"/>
  <c r="Z430" i="18" s="1"/>
  <c r="I341" i="18"/>
  <c r="I430" i="18" s="1"/>
  <c r="W341" i="18"/>
  <c r="W430" i="18" s="1"/>
  <c r="H341" i="18"/>
  <c r="H430" i="18" s="1"/>
  <c r="AI341" i="18"/>
  <c r="AI430" i="18" s="1"/>
  <c r="R341" i="18"/>
  <c r="R430" i="18" s="1"/>
  <c r="AG341" i="18"/>
  <c r="AG430" i="18" s="1"/>
  <c r="Q341" i="18"/>
  <c r="Q430" i="18" s="1"/>
  <c r="AC235" i="17"/>
  <c r="H236" i="17"/>
  <c r="I236" i="17"/>
  <c r="G236" i="17"/>
  <c r="J236" i="17"/>
  <c r="F236" i="17"/>
  <c r="L236" i="17"/>
  <c r="N236" i="17"/>
  <c r="M236" i="17"/>
  <c r="K236" i="17"/>
  <c r="E236" i="17"/>
  <c r="Z236" i="17"/>
  <c r="AJ236" i="17"/>
  <c r="AH236" i="17"/>
  <c r="S236" i="17"/>
  <c r="U236" i="17"/>
  <c r="AG236" i="17"/>
  <c r="T236" i="17"/>
  <c r="W236" i="17"/>
  <c r="AD236" i="17"/>
  <c r="X236" i="17"/>
  <c r="AI236" i="17"/>
  <c r="AK236" i="17"/>
  <c r="AF236" i="17"/>
  <c r="Y236" i="17"/>
  <c r="AL236" i="17"/>
  <c r="V236" i="17"/>
  <c r="AE236" i="17"/>
  <c r="AL414" i="17"/>
  <c r="U414" i="17"/>
  <c r="AG414" i="17"/>
  <c r="V414" i="17"/>
  <c r="AE414" i="17"/>
  <c r="AL325" i="17"/>
  <c r="AH325" i="17"/>
  <c r="AD325" i="17"/>
  <c r="AD414" i="17" s="1"/>
  <c r="X325" i="17"/>
  <c r="T325" i="17"/>
  <c r="N325" i="17"/>
  <c r="J325" i="17"/>
  <c r="F325" i="17"/>
  <c r="AK325" i="17"/>
  <c r="AG325" i="17"/>
  <c r="AC325" i="17"/>
  <c r="W325" i="17"/>
  <c r="W414" i="17" s="1"/>
  <c r="S325" i="17"/>
  <c r="S414" i="17" s="1"/>
  <c r="M325" i="17"/>
  <c r="I325" i="17"/>
  <c r="E325" i="17"/>
  <c r="AJ325" i="17"/>
  <c r="AJ414" i="17" s="1"/>
  <c r="AF325" i="17"/>
  <c r="Z325" i="17"/>
  <c r="Z414" i="17" s="1"/>
  <c r="V325" i="17"/>
  <c r="R325" i="17"/>
  <c r="R414" i="17" s="1"/>
  <c r="L325" i="17"/>
  <c r="H325" i="17"/>
  <c r="D325" i="17"/>
  <c r="D414" i="17" s="1"/>
  <c r="AE325" i="17"/>
  <c r="K325" i="17"/>
  <c r="Y325" i="17"/>
  <c r="Y414" i="17" s="1"/>
  <c r="G325" i="17"/>
  <c r="U325" i="17"/>
  <c r="Q325" i="17"/>
  <c r="Q414" i="17" s="1"/>
  <c r="AI325" i="17"/>
  <c r="AI414" i="17" s="1"/>
  <c r="BG395" i="17"/>
  <c r="AU395" i="17"/>
  <c r="K396" i="17"/>
  <c r="AC324" i="17"/>
  <c r="AC413" i="17" s="1"/>
  <c r="AC414" i="17" s="1"/>
  <c r="I396" i="17"/>
  <c r="AS395" i="17"/>
  <c r="BE395" i="17"/>
  <c r="T414" i="17"/>
  <c r="BH395" i="17"/>
  <c r="L396" i="17"/>
  <c r="AV395" i="17"/>
  <c r="AK414" i="17"/>
  <c r="AX395" i="17"/>
  <c r="N396" i="17"/>
  <c r="BJ395" i="17"/>
  <c r="M396" i="17"/>
  <c r="AW395" i="17"/>
  <c r="BI395" i="17"/>
  <c r="BC395" i="17"/>
  <c r="G396" i="17"/>
  <c r="AQ395" i="17"/>
  <c r="X414" i="17"/>
  <c r="BD395" i="17"/>
  <c r="H396" i="17"/>
  <c r="AR395" i="17"/>
  <c r="BF395" i="17"/>
  <c r="AT395" i="17"/>
  <c r="J396" i="17"/>
  <c r="AF414" i="17"/>
  <c r="AH414" i="17"/>
  <c r="D236" i="17"/>
  <c r="D133" i="17"/>
  <c r="P132" i="17"/>
  <c r="AB132" i="17" s="1"/>
  <c r="E396" i="17"/>
  <c r="AO395" i="17"/>
  <c r="BA395" i="17"/>
  <c r="F396" i="17"/>
  <c r="AP395" i="17"/>
  <c r="BB395" i="17"/>
  <c r="Y30" i="9"/>
  <c r="D32" i="9"/>
  <c r="BA393" i="14"/>
  <c r="F32" i="9"/>
  <c r="BC393" i="14"/>
  <c r="K32" i="9"/>
  <c r="BH393" i="14"/>
  <c r="AG31" i="9"/>
  <c r="U31" i="9"/>
  <c r="AE31" i="9"/>
  <c r="S31" i="9"/>
  <c r="AH31" i="9"/>
  <c r="V31" i="9"/>
  <c r="M31" i="9"/>
  <c r="AF31" i="9"/>
  <c r="T31" i="9"/>
  <c r="G32" i="9"/>
  <c r="BD393" i="14"/>
  <c r="E32" i="9"/>
  <c r="BB393" i="14"/>
  <c r="I32" i="9"/>
  <c r="BF393" i="14"/>
  <c r="BJ393" i="14"/>
  <c r="J32" i="9"/>
  <c r="BG393" i="14"/>
  <c r="AJ31" i="9"/>
  <c r="X31" i="9"/>
  <c r="AD31" i="9"/>
  <c r="R31" i="9"/>
  <c r="L32" i="9"/>
  <c r="BI393" i="14"/>
  <c r="H32" i="9"/>
  <c r="BE393" i="14"/>
  <c r="AI31" i="9"/>
  <c r="W31" i="9"/>
  <c r="AB31" i="9"/>
  <c r="P31" i="9"/>
  <c r="AC31" i="9"/>
  <c r="Q31" i="9"/>
  <c r="T399" i="14"/>
  <c r="Y399" i="14"/>
  <c r="S400" i="14"/>
  <c r="X399" i="14"/>
  <c r="Z399" i="14"/>
  <c r="W415" i="13"/>
  <c r="V415" i="13"/>
  <c r="U421" i="13"/>
  <c r="T422" i="13"/>
  <c r="X422" i="13"/>
  <c r="Y420" i="13"/>
  <c r="S419" i="13"/>
  <c r="Z424" i="13"/>
  <c r="R416" i="13"/>
  <c r="AC230" i="14"/>
  <c r="AC320" i="14" s="1"/>
  <c r="AC409" i="14" s="1"/>
  <c r="N232" i="14"/>
  <c r="J232" i="14"/>
  <c r="F232" i="14"/>
  <c r="M232" i="14"/>
  <c r="I232" i="14"/>
  <c r="E232" i="14"/>
  <c r="L232" i="14"/>
  <c r="H232" i="14"/>
  <c r="K232" i="14"/>
  <c r="G232" i="14"/>
  <c r="W232" i="14"/>
  <c r="X232" i="14"/>
  <c r="AG232" i="14"/>
  <c r="AH232" i="14"/>
  <c r="AL232" i="14"/>
  <c r="AI232" i="14"/>
  <c r="V232" i="14"/>
  <c r="AJ232" i="14"/>
  <c r="U232" i="14"/>
  <c r="AD232" i="14"/>
  <c r="S232" i="14"/>
  <c r="AF232" i="14"/>
  <c r="AK232" i="14"/>
  <c r="AE232" i="14"/>
  <c r="Z232" i="14"/>
  <c r="T232" i="14"/>
  <c r="Y232" i="14"/>
  <c r="Q231" i="14"/>
  <c r="H394" i="14"/>
  <c r="AR393" i="14"/>
  <c r="M394" i="14"/>
  <c r="AW393" i="14"/>
  <c r="AP393" i="14"/>
  <c r="F394" i="14"/>
  <c r="D232" i="14"/>
  <c r="D129" i="14"/>
  <c r="P128" i="14"/>
  <c r="AX393" i="14"/>
  <c r="N394" i="14"/>
  <c r="AT393" i="14"/>
  <c r="J394" i="14"/>
  <c r="AJ321" i="14"/>
  <c r="AJ410" i="14" s="1"/>
  <c r="AF321" i="14"/>
  <c r="AF410" i="14" s="1"/>
  <c r="Z321" i="14"/>
  <c r="V321" i="14"/>
  <c r="V410" i="14" s="1"/>
  <c r="R321" i="14"/>
  <c r="R410" i="14" s="1"/>
  <c r="L321" i="14"/>
  <c r="H321" i="14"/>
  <c r="D321" i="14"/>
  <c r="D410" i="14" s="1"/>
  <c r="AI321" i="14"/>
  <c r="AI410" i="14" s="1"/>
  <c r="AE321" i="14"/>
  <c r="AE410" i="14" s="1"/>
  <c r="Y321" i="14"/>
  <c r="U321" i="14"/>
  <c r="U410" i="14" s="1"/>
  <c r="Q321" i="14"/>
  <c r="Q410" i="14" s="1"/>
  <c r="K321" i="14"/>
  <c r="G321" i="14"/>
  <c r="AL321" i="14"/>
  <c r="AL410" i="14" s="1"/>
  <c r="AD321" i="14"/>
  <c r="AD410" i="14" s="1"/>
  <c r="T321" i="14"/>
  <c r="J321" i="14"/>
  <c r="AK321" i="14"/>
  <c r="AK410" i="14" s="1"/>
  <c r="S321" i="14"/>
  <c r="I321" i="14"/>
  <c r="W321" i="14"/>
  <c r="W410" i="14" s="1"/>
  <c r="E321" i="14"/>
  <c r="N321" i="14"/>
  <c r="AH321" i="14"/>
  <c r="AH410" i="14" s="1"/>
  <c r="M321" i="14"/>
  <c r="AG321" i="14"/>
  <c r="AG410" i="14" s="1"/>
  <c r="F321" i="14"/>
  <c r="X321" i="14"/>
  <c r="E394" i="14"/>
  <c r="AO393" i="14"/>
  <c r="K394" i="14"/>
  <c r="AU393" i="14"/>
  <c r="AQ393" i="14"/>
  <c r="G394" i="14"/>
  <c r="L394" i="14"/>
  <c r="AV393" i="14"/>
  <c r="AB127" i="14"/>
  <c r="I394" i="14"/>
  <c r="AS393" i="14"/>
  <c r="BH410" i="13"/>
  <c r="AV409" i="13"/>
  <c r="BD410" i="13"/>
  <c r="AR409" i="13"/>
  <c r="BC410" i="13"/>
  <c r="AQ409" i="13"/>
  <c r="AO409" i="13"/>
  <c r="BA410" i="13"/>
  <c r="AJ337" i="13"/>
  <c r="AJ426" i="13" s="1"/>
  <c r="AF337" i="13"/>
  <c r="AF426" i="13" s="1"/>
  <c r="Z337" i="13"/>
  <c r="V337" i="13"/>
  <c r="R337" i="13"/>
  <c r="L337" i="13"/>
  <c r="H337" i="13"/>
  <c r="D337" i="13"/>
  <c r="D426" i="13" s="1"/>
  <c r="C49" i="9" s="1"/>
  <c r="AI337" i="13"/>
  <c r="AI426" i="13" s="1"/>
  <c r="AE337" i="13"/>
  <c r="AE426" i="13" s="1"/>
  <c r="Y337" i="13"/>
  <c r="U337" i="13"/>
  <c r="Q337" i="13"/>
  <c r="Q426" i="13" s="1"/>
  <c r="K337" i="13"/>
  <c r="G337" i="13"/>
  <c r="AL337" i="13"/>
  <c r="AL426" i="13" s="1"/>
  <c r="AH337" i="13"/>
  <c r="AH426" i="13" s="1"/>
  <c r="AD337" i="13"/>
  <c r="AD426" i="13" s="1"/>
  <c r="X337" i="13"/>
  <c r="T337" i="13"/>
  <c r="N337" i="13"/>
  <c r="J337" i="13"/>
  <c r="F337" i="13"/>
  <c r="AC337" i="13"/>
  <c r="AC426" i="13" s="1"/>
  <c r="I337" i="13"/>
  <c r="W337" i="13"/>
  <c r="E337" i="13"/>
  <c r="S337" i="13"/>
  <c r="M337" i="13"/>
  <c r="AK337" i="13"/>
  <c r="AK426" i="13" s="1"/>
  <c r="AG337" i="13"/>
  <c r="AG426" i="13" s="1"/>
  <c r="AS409" i="13"/>
  <c r="BE410" i="13"/>
  <c r="AW409" i="13"/>
  <c r="BI410" i="13"/>
  <c r="BJ409" i="13"/>
  <c r="AX408" i="13"/>
  <c r="BF410" i="13"/>
  <c r="AT409" i="13"/>
  <c r="BB410" i="13"/>
  <c r="AP409" i="13"/>
  <c r="D248" i="13"/>
  <c r="D145" i="13"/>
  <c r="BG410" i="13"/>
  <c r="AU409" i="13"/>
  <c r="AJ149" i="18"/>
  <c r="AH149" i="18"/>
  <c r="AK149" i="18"/>
  <c r="Y149" i="18"/>
  <c r="AD149" i="18"/>
  <c r="S149" i="18"/>
  <c r="AF149" i="18"/>
  <c r="V149" i="18"/>
  <c r="AG149" i="18"/>
  <c r="AE149" i="18"/>
  <c r="W149" i="18"/>
  <c r="X149" i="18"/>
  <c r="N149" i="18"/>
  <c r="Z149" i="18"/>
  <c r="AL149" i="18"/>
  <c r="AI149" i="18"/>
  <c r="U149" i="18"/>
  <c r="T149" i="18"/>
  <c r="R149" i="18"/>
  <c r="L149" i="18"/>
  <c r="G149" i="18"/>
  <c r="H149" i="18"/>
  <c r="K149" i="18"/>
  <c r="E149" i="18"/>
  <c r="I149" i="18"/>
  <c r="M149" i="18"/>
  <c r="F149" i="18"/>
  <c r="J149" i="18"/>
  <c r="AE133" i="17"/>
  <c r="V133" i="17"/>
  <c r="AL133" i="17"/>
  <c r="Y133" i="17"/>
  <c r="AF133" i="17"/>
  <c r="AK133" i="17"/>
  <c r="AI133" i="17"/>
  <c r="X133" i="17"/>
  <c r="AD133" i="17"/>
  <c r="W133" i="17"/>
  <c r="T133" i="17"/>
  <c r="AG133" i="17"/>
  <c r="U133" i="17"/>
  <c r="S133" i="17"/>
  <c r="AH133" i="17"/>
  <c r="AJ133" i="17"/>
  <c r="Z133" i="17"/>
  <c r="E133" i="17"/>
  <c r="K133" i="17"/>
  <c r="M133" i="17"/>
  <c r="N133" i="17"/>
  <c r="L133" i="17"/>
  <c r="F133" i="17"/>
  <c r="J133" i="17"/>
  <c r="G133" i="17"/>
  <c r="I133" i="17"/>
  <c r="H133" i="17"/>
  <c r="AC132" i="17"/>
  <c r="R145" i="13"/>
  <c r="W145" i="13"/>
  <c r="M129" i="14"/>
  <c r="J129" i="14"/>
  <c r="Z129" i="14"/>
  <c r="Y145" i="13"/>
  <c r="E129" i="14"/>
  <c r="AD145" i="13"/>
  <c r="I129" i="14"/>
  <c r="AH145" i="13"/>
  <c r="AF145" i="13"/>
  <c r="X145" i="13"/>
  <c r="AE129" i="14"/>
  <c r="AI145" i="13"/>
  <c r="H129" i="14"/>
  <c r="T145" i="13"/>
  <c r="I145" i="13"/>
  <c r="M145" i="13"/>
  <c r="AL129" i="14"/>
  <c r="N145" i="13"/>
  <c r="AD129" i="14"/>
  <c r="K145" i="13"/>
  <c r="AL145" i="13"/>
  <c r="T129" i="14"/>
  <c r="S145" i="13"/>
  <c r="L145" i="13"/>
  <c r="AK129" i="14"/>
  <c r="K129" i="14"/>
  <c r="N129" i="14"/>
  <c r="U145" i="13"/>
  <c r="AG145" i="13"/>
  <c r="S129" i="14"/>
  <c r="AJ145" i="13"/>
  <c r="G145" i="13"/>
  <c r="AF129" i="14"/>
  <c r="F129" i="14"/>
  <c r="AK145" i="13"/>
  <c r="AG129" i="14"/>
  <c r="V145" i="13"/>
  <c r="E145" i="13"/>
  <c r="L129" i="14"/>
  <c r="Q128" i="14"/>
  <c r="G129" i="14"/>
  <c r="J145" i="13"/>
  <c r="AE145" i="13"/>
  <c r="H145" i="13"/>
  <c r="U129" i="14"/>
  <c r="W129" i="14"/>
  <c r="Z145" i="13"/>
  <c r="F145" i="13"/>
  <c r="AC127" i="14"/>
  <c r="X129" i="14"/>
  <c r="AJ129" i="14"/>
  <c r="Y129" i="14"/>
  <c r="AH129" i="14"/>
  <c r="AI129" i="14"/>
  <c r="V129" i="14"/>
  <c r="AH508" i="18" l="1"/>
  <c r="BF507" i="18"/>
  <c r="V514" i="18"/>
  <c r="AT513" i="18"/>
  <c r="E514" i="18"/>
  <c r="BA513" i="18"/>
  <c r="AO513" i="18"/>
  <c r="BG515" i="18"/>
  <c r="AU515" i="18"/>
  <c r="AS539" i="18"/>
  <c r="BE539" i="18"/>
  <c r="AV511" i="18"/>
  <c r="BH511" i="18"/>
  <c r="AW512" i="18"/>
  <c r="BI512" i="18"/>
  <c r="AX511" i="18"/>
  <c r="BJ511" i="18"/>
  <c r="AQ513" i="18"/>
  <c r="BC513" i="18"/>
  <c r="AR510" i="18"/>
  <c r="BD510" i="18"/>
  <c r="BB512" i="18"/>
  <c r="AP512" i="18"/>
  <c r="BJ412" i="18"/>
  <c r="AX412" i="18"/>
  <c r="AW412" i="18"/>
  <c r="BI412" i="18"/>
  <c r="AI342" i="18"/>
  <c r="AI431" i="18" s="1"/>
  <c r="AE342" i="18"/>
  <c r="AE431" i="18" s="1"/>
  <c r="Y342" i="18"/>
  <c r="Y431" i="18" s="1"/>
  <c r="U342" i="18"/>
  <c r="U431" i="18" s="1"/>
  <c r="Q342" i="18"/>
  <c r="Q431" i="18" s="1"/>
  <c r="K342" i="18"/>
  <c r="K431" i="18" s="1"/>
  <c r="G342" i="18"/>
  <c r="G431" i="18" s="1"/>
  <c r="AL342" i="18"/>
  <c r="AL431" i="18" s="1"/>
  <c r="AG342" i="18"/>
  <c r="AG431" i="18" s="1"/>
  <c r="Z342" i="18"/>
  <c r="Z431" i="18" s="1"/>
  <c r="T342" i="18"/>
  <c r="T431" i="18" s="1"/>
  <c r="M342" i="18"/>
  <c r="M431" i="18" s="1"/>
  <c r="H342" i="18"/>
  <c r="H431" i="18" s="1"/>
  <c r="AJ342" i="18"/>
  <c r="AJ431" i="18" s="1"/>
  <c r="AC342" i="18"/>
  <c r="AC431" i="18" s="1"/>
  <c r="S342" i="18"/>
  <c r="S431" i="18" s="1"/>
  <c r="J342" i="18"/>
  <c r="J431" i="18" s="1"/>
  <c r="D342" i="18"/>
  <c r="D431" i="18" s="1"/>
  <c r="AH342" i="18"/>
  <c r="AH431" i="18" s="1"/>
  <c r="X342" i="18"/>
  <c r="X431" i="18" s="1"/>
  <c r="R342" i="18"/>
  <c r="R431" i="18" s="1"/>
  <c r="I342" i="18"/>
  <c r="I431" i="18" s="1"/>
  <c r="W342" i="18"/>
  <c r="W431" i="18" s="1"/>
  <c r="F342" i="18"/>
  <c r="F431" i="18" s="1"/>
  <c r="AF342" i="18"/>
  <c r="AF431" i="18" s="1"/>
  <c r="AK342" i="18"/>
  <c r="AK431" i="18" s="1"/>
  <c r="V342" i="18"/>
  <c r="V431" i="18" s="1"/>
  <c r="E342" i="18"/>
  <c r="E431" i="18" s="1"/>
  <c r="N342" i="18"/>
  <c r="N431" i="18" s="1"/>
  <c r="L342" i="18"/>
  <c r="L431" i="18" s="1"/>
  <c r="AD342" i="18"/>
  <c r="AD431" i="18" s="1"/>
  <c r="AT412" i="18"/>
  <c r="BF412" i="18"/>
  <c r="D253" i="18"/>
  <c r="D150" i="18"/>
  <c r="BD412" i="18"/>
  <c r="AR412" i="18"/>
  <c r="AS412" i="18"/>
  <c r="BE412" i="18"/>
  <c r="BH412" i="18"/>
  <c r="AV412" i="18"/>
  <c r="BB412" i="18"/>
  <c r="AP412" i="18"/>
  <c r="AO412" i="18"/>
  <c r="BA412" i="18"/>
  <c r="BC412" i="18"/>
  <c r="AQ412" i="18"/>
  <c r="BG412" i="18"/>
  <c r="AU412" i="18"/>
  <c r="AC236" i="17"/>
  <c r="H237" i="17"/>
  <c r="I237" i="17"/>
  <c r="G237" i="17"/>
  <c r="J237" i="17"/>
  <c r="F237" i="17"/>
  <c r="L237" i="17"/>
  <c r="N237" i="17"/>
  <c r="M237" i="17"/>
  <c r="K237" i="17"/>
  <c r="E237" i="17"/>
  <c r="Z237" i="17"/>
  <c r="AJ237" i="17"/>
  <c r="AH237" i="17"/>
  <c r="S237" i="17"/>
  <c r="U237" i="17"/>
  <c r="AG237" i="17"/>
  <c r="T237" i="17"/>
  <c r="W237" i="17"/>
  <c r="AD237" i="17"/>
  <c r="X237" i="17"/>
  <c r="AI237" i="17"/>
  <c r="AK237" i="17"/>
  <c r="AF237" i="17"/>
  <c r="Y237" i="17"/>
  <c r="AL237" i="17"/>
  <c r="V237" i="17"/>
  <c r="AE237" i="17"/>
  <c r="R415" i="17"/>
  <c r="BA396" i="17"/>
  <c r="E397" i="17"/>
  <c r="AO396" i="17"/>
  <c r="BH396" i="17"/>
  <c r="L397" i="17"/>
  <c r="AV396" i="17"/>
  <c r="F397" i="17"/>
  <c r="AP396" i="17"/>
  <c r="BB396" i="17"/>
  <c r="J397" i="17"/>
  <c r="AT396" i="17"/>
  <c r="BF396" i="17"/>
  <c r="BI396" i="17"/>
  <c r="M397" i="17"/>
  <c r="AW396" i="17"/>
  <c r="T415" i="17"/>
  <c r="N397" i="17"/>
  <c r="AX396" i="17"/>
  <c r="BJ396" i="17"/>
  <c r="AF415" i="17"/>
  <c r="BE396" i="17"/>
  <c r="I397" i="17"/>
  <c r="AS396" i="17"/>
  <c r="V415" i="17"/>
  <c r="AL415" i="17"/>
  <c r="D237" i="17"/>
  <c r="D134" i="17"/>
  <c r="P133" i="17"/>
  <c r="AB133" i="17" s="1"/>
  <c r="BD396" i="17"/>
  <c r="AR396" i="17"/>
  <c r="H397" i="17"/>
  <c r="AQ396" i="17"/>
  <c r="BC396" i="17"/>
  <c r="G397" i="17"/>
  <c r="AI326" i="17"/>
  <c r="AI415" i="17" s="1"/>
  <c r="AE326" i="17"/>
  <c r="AE415" i="17" s="1"/>
  <c r="Y326" i="17"/>
  <c r="Y415" i="17" s="1"/>
  <c r="U326" i="17"/>
  <c r="U415" i="17" s="1"/>
  <c r="Q326" i="17"/>
  <c r="Q415" i="17" s="1"/>
  <c r="K326" i="17"/>
  <c r="G326" i="17"/>
  <c r="AL326" i="17"/>
  <c r="AH326" i="17"/>
  <c r="AH415" i="17" s="1"/>
  <c r="AD326" i="17"/>
  <c r="AD415" i="17" s="1"/>
  <c r="X326" i="17"/>
  <c r="X415" i="17" s="1"/>
  <c r="T326" i="17"/>
  <c r="N326" i="17"/>
  <c r="J326" i="17"/>
  <c r="F326" i="17"/>
  <c r="AK326" i="17"/>
  <c r="AK415" i="17" s="1"/>
  <c r="AG326" i="17"/>
  <c r="AG415" i="17" s="1"/>
  <c r="AC326" i="17"/>
  <c r="AC415" i="17" s="1"/>
  <c r="W326" i="17"/>
  <c r="W415" i="17" s="1"/>
  <c r="S326" i="17"/>
  <c r="S415" i="17" s="1"/>
  <c r="M326" i="17"/>
  <c r="I326" i="17"/>
  <c r="E326" i="17"/>
  <c r="AF326" i="17"/>
  <c r="L326" i="17"/>
  <c r="Z326" i="17"/>
  <c r="Z415" i="17" s="1"/>
  <c r="H326" i="17"/>
  <c r="V326" i="17"/>
  <c r="D326" i="17"/>
  <c r="D415" i="17" s="1"/>
  <c r="AJ326" i="17"/>
  <c r="AJ415" i="17" s="1"/>
  <c r="R326" i="17"/>
  <c r="AU396" i="17"/>
  <c r="K397" i="17"/>
  <c r="BG396" i="17"/>
  <c r="M32" i="9"/>
  <c r="AK32" i="9" s="1"/>
  <c r="BJ394" i="14"/>
  <c r="AC32" i="9"/>
  <c r="Q32" i="9"/>
  <c r="K33" i="9"/>
  <c r="BH394" i="14"/>
  <c r="J33" i="9"/>
  <c r="BG394" i="14"/>
  <c r="E33" i="9"/>
  <c r="BB394" i="14"/>
  <c r="AD32" i="9"/>
  <c r="R32" i="9"/>
  <c r="AJ32" i="9"/>
  <c r="X32" i="9"/>
  <c r="H33" i="9"/>
  <c r="BE394" i="14"/>
  <c r="F33" i="9"/>
  <c r="BC394" i="14"/>
  <c r="I33" i="9"/>
  <c r="BF394" i="14"/>
  <c r="G33" i="9"/>
  <c r="BD394" i="14"/>
  <c r="AF32" i="9"/>
  <c r="T32" i="9"/>
  <c r="AH32" i="9"/>
  <c r="V32" i="9"/>
  <c r="AG32" i="9"/>
  <c r="U32" i="9"/>
  <c r="L33" i="9"/>
  <c r="BI394" i="14"/>
  <c r="AE32" i="9"/>
  <c r="S32" i="9"/>
  <c r="D33" i="9"/>
  <c r="BA394" i="14"/>
  <c r="AK31" i="9"/>
  <c r="Y31" i="9"/>
  <c r="W32" i="9"/>
  <c r="AI32" i="9"/>
  <c r="AB32" i="9"/>
  <c r="P32" i="9"/>
  <c r="X400" i="14"/>
  <c r="Y400" i="14"/>
  <c r="Z400" i="14"/>
  <c r="S401" i="14"/>
  <c r="T400" i="14"/>
  <c r="R417" i="13"/>
  <c r="S420" i="13"/>
  <c r="X423" i="13"/>
  <c r="U422" i="13"/>
  <c r="W416" i="13"/>
  <c r="Z425" i="13"/>
  <c r="Y421" i="13"/>
  <c r="T423" i="13"/>
  <c r="V416" i="13"/>
  <c r="AC231" i="14"/>
  <c r="AC321" i="14" s="1"/>
  <c r="AC410" i="14" s="1"/>
  <c r="Q232" i="14"/>
  <c r="Q322" i="14" s="1"/>
  <c r="Q411" i="14" s="1"/>
  <c r="N233" i="14"/>
  <c r="J233" i="14"/>
  <c r="F233" i="14"/>
  <c r="M233" i="14"/>
  <c r="I233" i="14"/>
  <c r="E233" i="14"/>
  <c r="L233" i="14"/>
  <c r="H233" i="14"/>
  <c r="K233" i="14"/>
  <c r="G233" i="14"/>
  <c r="W233" i="14"/>
  <c r="X233" i="14"/>
  <c r="AG233" i="14"/>
  <c r="AH233" i="14"/>
  <c r="AL233" i="14"/>
  <c r="AI233" i="14"/>
  <c r="V233" i="14"/>
  <c r="AJ233" i="14"/>
  <c r="U233" i="14"/>
  <c r="AD233" i="14"/>
  <c r="S233" i="14"/>
  <c r="AF233" i="14"/>
  <c r="AK233" i="14"/>
  <c r="AE233" i="14"/>
  <c r="Z233" i="14"/>
  <c r="T233" i="14"/>
  <c r="Y233" i="14"/>
  <c r="E395" i="14"/>
  <c r="AO394" i="14"/>
  <c r="M395" i="14"/>
  <c r="AW394" i="14"/>
  <c r="AK322" i="14"/>
  <c r="AK411" i="14" s="1"/>
  <c r="AG322" i="14"/>
  <c r="AG411" i="14" s="1"/>
  <c r="W322" i="14"/>
  <c r="W411" i="14" s="1"/>
  <c r="S322" i="14"/>
  <c r="M322" i="14"/>
  <c r="I322" i="14"/>
  <c r="E322" i="14"/>
  <c r="AJ322" i="14"/>
  <c r="AJ411" i="14" s="1"/>
  <c r="AF322" i="14"/>
  <c r="AF411" i="14" s="1"/>
  <c r="Z322" i="14"/>
  <c r="V322" i="14"/>
  <c r="V411" i="14" s="1"/>
  <c r="R322" i="14"/>
  <c r="R411" i="14" s="1"/>
  <c r="L322" i="14"/>
  <c r="H322" i="14"/>
  <c r="D322" i="14"/>
  <c r="D411" i="14" s="1"/>
  <c r="AE322" i="14"/>
  <c r="AE411" i="14" s="1"/>
  <c r="U322" i="14"/>
  <c r="U411" i="14" s="1"/>
  <c r="K322" i="14"/>
  <c r="AL322" i="14"/>
  <c r="AL411" i="14" s="1"/>
  <c r="AD322" i="14"/>
  <c r="AD411" i="14" s="1"/>
  <c r="T322" i="14"/>
  <c r="J322" i="14"/>
  <c r="AH322" i="14"/>
  <c r="AH411" i="14" s="1"/>
  <c r="N322" i="14"/>
  <c r="Y322" i="14"/>
  <c r="X322" i="14"/>
  <c r="F322" i="14"/>
  <c r="G322" i="14"/>
  <c r="AI322" i="14"/>
  <c r="AI411" i="14" s="1"/>
  <c r="AV394" i="14"/>
  <c r="L395" i="14"/>
  <c r="AU394" i="14"/>
  <c r="K395" i="14"/>
  <c r="J395" i="14"/>
  <c r="AT394" i="14"/>
  <c r="AB128" i="14"/>
  <c r="N395" i="14"/>
  <c r="AX394" i="14"/>
  <c r="I395" i="14"/>
  <c r="AS394" i="14"/>
  <c r="AQ394" i="14"/>
  <c r="G395" i="14"/>
  <c r="D233" i="14"/>
  <c r="D130" i="14"/>
  <c r="P129" i="14"/>
  <c r="F395" i="14"/>
  <c r="AP394" i="14"/>
  <c r="H395" i="14"/>
  <c r="AR394" i="14"/>
  <c r="BJ410" i="13"/>
  <c r="AX409" i="13"/>
  <c r="BA411" i="13"/>
  <c r="AO410" i="13"/>
  <c r="D249" i="13"/>
  <c r="D146" i="13"/>
  <c r="BI411" i="13"/>
  <c r="AW410" i="13"/>
  <c r="BE411" i="13"/>
  <c r="AS410" i="13"/>
  <c r="BC411" i="13"/>
  <c r="AQ410" i="13"/>
  <c r="BH411" i="13"/>
  <c r="AV410" i="13"/>
  <c r="AT410" i="13"/>
  <c r="BF411" i="13"/>
  <c r="BG411" i="13"/>
  <c r="AU410" i="13"/>
  <c r="AK338" i="13"/>
  <c r="AK427" i="13" s="1"/>
  <c r="AG338" i="13"/>
  <c r="AG427" i="13" s="1"/>
  <c r="AC338" i="13"/>
  <c r="AC427" i="13" s="1"/>
  <c r="W338" i="13"/>
  <c r="S338" i="13"/>
  <c r="M338" i="13"/>
  <c r="I338" i="13"/>
  <c r="E338" i="13"/>
  <c r="AJ338" i="13"/>
  <c r="AJ427" i="13" s="1"/>
  <c r="AF338" i="13"/>
  <c r="AF427" i="13" s="1"/>
  <c r="Z338" i="13"/>
  <c r="V338" i="13"/>
  <c r="R338" i="13"/>
  <c r="L338" i="13"/>
  <c r="H338" i="13"/>
  <c r="D338" i="13"/>
  <c r="D427" i="13" s="1"/>
  <c r="C50" i="9" s="1"/>
  <c r="AI338" i="13"/>
  <c r="AI427" i="13" s="1"/>
  <c r="AE338" i="13"/>
  <c r="AE427" i="13" s="1"/>
  <c r="Y338" i="13"/>
  <c r="U338" i="13"/>
  <c r="Q338" i="13"/>
  <c r="Q427" i="13" s="1"/>
  <c r="K338" i="13"/>
  <c r="G338" i="13"/>
  <c r="AD338" i="13"/>
  <c r="AD427" i="13" s="1"/>
  <c r="J338" i="13"/>
  <c r="X338" i="13"/>
  <c r="F338" i="13"/>
  <c r="T338" i="13"/>
  <c r="N338" i="13"/>
  <c r="AL338" i="13"/>
  <c r="AL427" i="13" s="1"/>
  <c r="AH338" i="13"/>
  <c r="AH427" i="13" s="1"/>
  <c r="AP410" i="13"/>
  <c r="BB411" i="13"/>
  <c r="BD411" i="13"/>
  <c r="AR410" i="13"/>
  <c r="AJ150" i="18"/>
  <c r="AH150" i="18"/>
  <c r="AK150" i="18"/>
  <c r="Y150" i="18"/>
  <c r="AD150" i="18"/>
  <c r="S150" i="18"/>
  <c r="AF150" i="18"/>
  <c r="V150" i="18"/>
  <c r="AG150" i="18"/>
  <c r="AE150" i="18"/>
  <c r="W150" i="18"/>
  <c r="X150" i="18"/>
  <c r="Z150" i="18"/>
  <c r="AL150" i="18"/>
  <c r="N150" i="18"/>
  <c r="AI150" i="18"/>
  <c r="U150" i="18"/>
  <c r="T150" i="18"/>
  <c r="R150" i="18"/>
  <c r="K150" i="18"/>
  <c r="F150" i="18"/>
  <c r="G150" i="18"/>
  <c r="J150" i="18"/>
  <c r="H150" i="18"/>
  <c r="L150" i="18"/>
  <c r="E150" i="18"/>
  <c r="I150" i="18"/>
  <c r="M150" i="18"/>
  <c r="AC133" i="17"/>
  <c r="AE134" i="17"/>
  <c r="V134" i="17"/>
  <c r="AL134" i="17"/>
  <c r="Y134" i="17"/>
  <c r="AF134" i="17"/>
  <c r="AK134" i="17"/>
  <c r="AI134" i="17"/>
  <c r="X134" i="17"/>
  <c r="AD134" i="17"/>
  <c r="W134" i="17"/>
  <c r="T134" i="17"/>
  <c r="AG134" i="17"/>
  <c r="U134" i="17"/>
  <c r="S134" i="17"/>
  <c r="AH134" i="17"/>
  <c r="AJ134" i="17"/>
  <c r="Z134" i="17"/>
  <c r="E134" i="17"/>
  <c r="K134" i="17"/>
  <c r="M134" i="17"/>
  <c r="N134" i="17"/>
  <c r="L134" i="17"/>
  <c r="F134" i="17"/>
  <c r="J134" i="17"/>
  <c r="G134" i="17"/>
  <c r="I134" i="17"/>
  <c r="H134" i="17"/>
  <c r="AJ146" i="13"/>
  <c r="L146" i="13"/>
  <c r="AK130" i="14"/>
  <c r="Q129" i="14"/>
  <c r="AI146" i="13"/>
  <c r="M146" i="13"/>
  <c r="F130" i="14"/>
  <c r="AK146" i="13"/>
  <c r="AJ130" i="14"/>
  <c r="V146" i="13"/>
  <c r="J146" i="13"/>
  <c r="AL130" i="14"/>
  <c r="H130" i="14"/>
  <c r="E146" i="13"/>
  <c r="N146" i="13"/>
  <c r="T130" i="14"/>
  <c r="K130" i="14"/>
  <c r="X146" i="13"/>
  <c r="AH146" i="13"/>
  <c r="U130" i="14"/>
  <c r="S146" i="13"/>
  <c r="K146" i="13"/>
  <c r="AD146" i="13"/>
  <c r="Z146" i="13"/>
  <c r="I146" i="13"/>
  <c r="L130" i="14"/>
  <c r="G146" i="13"/>
  <c r="U146" i="13"/>
  <c r="I130" i="14"/>
  <c r="G130" i="14"/>
  <c r="T146" i="13"/>
  <c r="N130" i="14"/>
  <c r="AF130" i="14"/>
  <c r="AG146" i="13"/>
  <c r="AF146" i="13"/>
  <c r="Z130" i="14"/>
  <c r="H146" i="13"/>
  <c r="Y130" i="14"/>
  <c r="AE130" i="14"/>
  <c r="J130" i="14"/>
  <c r="AL146" i="13"/>
  <c r="V130" i="14"/>
  <c r="AH130" i="14"/>
  <c r="Y146" i="13"/>
  <c r="F146" i="13"/>
  <c r="M130" i="14"/>
  <c r="S130" i="14"/>
  <c r="AC128" i="14"/>
  <c r="R146" i="13"/>
  <c r="W146" i="13"/>
  <c r="AD130" i="14"/>
  <c r="E130" i="14"/>
  <c r="AE146" i="13"/>
  <c r="W130" i="14"/>
  <c r="AI130" i="14"/>
  <c r="X130" i="14"/>
  <c r="AG130" i="14"/>
  <c r="AH509" i="18" l="1"/>
  <c r="BF508" i="18"/>
  <c r="V515" i="18"/>
  <c r="AT514" i="18"/>
  <c r="E515" i="18"/>
  <c r="BA514" i="18"/>
  <c r="AO514" i="18"/>
  <c r="AV512" i="18"/>
  <c r="BH512" i="18"/>
  <c r="BD511" i="18"/>
  <c r="AR511" i="18"/>
  <c r="BI513" i="18"/>
  <c r="AW513" i="18"/>
  <c r="AQ514" i="18"/>
  <c r="BC514" i="18"/>
  <c r="BE540" i="18"/>
  <c r="AS540" i="18"/>
  <c r="BB513" i="18"/>
  <c r="AP513" i="18"/>
  <c r="BJ512" i="18"/>
  <c r="AX512" i="18"/>
  <c r="BG516" i="18"/>
  <c r="AU516" i="18"/>
  <c r="Y32" i="9"/>
  <c r="AQ413" i="18"/>
  <c r="BC413" i="18"/>
  <c r="AJ343" i="18"/>
  <c r="AJ432" i="18" s="1"/>
  <c r="AF343" i="18"/>
  <c r="AF432" i="18" s="1"/>
  <c r="Z343" i="18"/>
  <c r="Z432" i="18" s="1"/>
  <c r="V343" i="18"/>
  <c r="V432" i="18" s="1"/>
  <c r="R343" i="18"/>
  <c r="R432" i="18" s="1"/>
  <c r="L343" i="18"/>
  <c r="L432" i="18" s="1"/>
  <c r="H343" i="18"/>
  <c r="H432" i="18" s="1"/>
  <c r="D343" i="18"/>
  <c r="D432" i="18" s="1"/>
  <c r="AH343" i="18"/>
  <c r="AH432" i="18" s="1"/>
  <c r="AC343" i="18"/>
  <c r="AC432" i="18" s="1"/>
  <c r="U343" i="18"/>
  <c r="U432" i="18" s="1"/>
  <c r="N343" i="18"/>
  <c r="N432" i="18" s="1"/>
  <c r="I343" i="18"/>
  <c r="I432" i="18" s="1"/>
  <c r="AG343" i="18"/>
  <c r="AG432" i="18" s="1"/>
  <c r="X343" i="18"/>
  <c r="X432" i="18" s="1"/>
  <c r="Q343" i="18"/>
  <c r="Q432" i="18" s="1"/>
  <c r="G343" i="18"/>
  <c r="G432" i="18" s="1"/>
  <c r="AL343" i="18"/>
  <c r="AL432" i="18" s="1"/>
  <c r="AE343" i="18"/>
  <c r="AE432" i="18" s="1"/>
  <c r="W343" i="18"/>
  <c r="W432" i="18" s="1"/>
  <c r="M343" i="18"/>
  <c r="M432" i="18" s="1"/>
  <c r="F343" i="18"/>
  <c r="F432" i="18" s="1"/>
  <c r="AK343" i="18"/>
  <c r="AK432" i="18" s="1"/>
  <c r="T343" i="18"/>
  <c r="T432" i="18" s="1"/>
  <c r="E343" i="18"/>
  <c r="E432" i="18" s="1"/>
  <c r="AI343" i="18"/>
  <c r="AI432" i="18" s="1"/>
  <c r="S343" i="18"/>
  <c r="S432" i="18" s="1"/>
  <c r="AD343" i="18"/>
  <c r="AD432" i="18" s="1"/>
  <c r="K343" i="18"/>
  <c r="K432" i="18" s="1"/>
  <c r="Y343" i="18"/>
  <c r="Y432" i="18" s="1"/>
  <c r="J343" i="18"/>
  <c r="J432" i="18" s="1"/>
  <c r="AW413" i="18"/>
  <c r="BI413" i="18"/>
  <c r="AX413" i="18"/>
  <c r="BJ413" i="18"/>
  <c r="BG413" i="18"/>
  <c r="AU413" i="18"/>
  <c r="BE413" i="18"/>
  <c r="AS413" i="18"/>
  <c r="BD413" i="18"/>
  <c r="AR413" i="18"/>
  <c r="AP413" i="18"/>
  <c r="BB413" i="18"/>
  <c r="AT413" i="18"/>
  <c r="BF413" i="18"/>
  <c r="BA413" i="18"/>
  <c r="AO413" i="18"/>
  <c r="BH413" i="18"/>
  <c r="AV413" i="18"/>
  <c r="D254" i="18"/>
  <c r="D151" i="18"/>
  <c r="H163" i="17"/>
  <c r="H267" i="17" s="1"/>
  <c r="H160" i="17"/>
  <c r="H264" i="17" s="1"/>
  <c r="H238" i="17"/>
  <c r="H166" i="17"/>
  <c r="H270" i="17" s="1"/>
  <c r="I238" i="17"/>
  <c r="I167" i="17"/>
  <c r="I271" i="17" s="1"/>
  <c r="I135" i="17"/>
  <c r="I239" i="17" s="1"/>
  <c r="I164" i="17"/>
  <c r="I268" i="17" s="1"/>
  <c r="I163" i="17"/>
  <c r="I267" i="17" s="1"/>
  <c r="G238" i="17"/>
  <c r="G163" i="17"/>
  <c r="G267" i="17" s="1"/>
  <c r="G167" i="17"/>
  <c r="G271" i="17" s="1"/>
  <c r="G135" i="17"/>
  <c r="G239" i="17" s="1"/>
  <c r="J238" i="17"/>
  <c r="J166" i="17"/>
  <c r="J270" i="17" s="1"/>
  <c r="J163" i="17"/>
  <c r="J267" i="17" s="1"/>
  <c r="J161" i="17"/>
  <c r="J265" i="17" s="1"/>
  <c r="J167" i="17"/>
  <c r="J271" i="17" s="1"/>
  <c r="J135" i="17"/>
  <c r="J239" i="17" s="1"/>
  <c r="F238" i="17"/>
  <c r="F164" i="17"/>
  <c r="F268" i="17" s="1"/>
  <c r="F162" i="17"/>
  <c r="F266" i="17" s="1"/>
  <c r="F165" i="17"/>
  <c r="F269" i="17" s="1"/>
  <c r="F160" i="17"/>
  <c r="F264" i="17" s="1"/>
  <c r="L167" i="17"/>
  <c r="L271" i="17" s="1"/>
  <c r="L165" i="17"/>
  <c r="L269" i="17" s="1"/>
  <c r="L166" i="17"/>
  <c r="L270" i="17" s="1"/>
  <c r="L361" i="17" s="1"/>
  <c r="L161" i="17"/>
  <c r="L265" i="17" s="1"/>
  <c r="L238" i="17"/>
  <c r="L164" i="17"/>
  <c r="L268" i="17" s="1"/>
  <c r="L359" i="17" s="1"/>
  <c r="L135" i="17"/>
  <c r="L239" i="17" s="1"/>
  <c r="N238" i="17"/>
  <c r="N164" i="17"/>
  <c r="N268" i="17" s="1"/>
  <c r="N162" i="17"/>
  <c r="N266" i="17" s="1"/>
  <c r="N160" i="17"/>
  <c r="N264" i="17" s="1"/>
  <c r="N163" i="17"/>
  <c r="N267" i="17" s="1"/>
  <c r="N358" i="17" s="1"/>
  <c r="M238" i="17"/>
  <c r="M163" i="17"/>
  <c r="M267" i="17" s="1"/>
  <c r="M160" i="17"/>
  <c r="M264" i="17" s="1"/>
  <c r="M167" i="17"/>
  <c r="M271" i="17" s="1"/>
  <c r="M166" i="17"/>
  <c r="M270" i="17" s="1"/>
  <c r="K238" i="17"/>
  <c r="K162" i="17"/>
  <c r="K266" i="17" s="1"/>
  <c r="K167" i="17"/>
  <c r="K271" i="17" s="1"/>
  <c r="K165" i="17"/>
  <c r="K269" i="17" s="1"/>
  <c r="E238" i="17"/>
  <c r="E164" i="17"/>
  <c r="E268" i="17" s="1"/>
  <c r="E359" i="17" s="1"/>
  <c r="E166" i="17"/>
  <c r="E270" i="17" s="1"/>
  <c r="E163" i="17"/>
  <c r="E267" i="17" s="1"/>
  <c r="E165" i="17"/>
  <c r="E269" i="17" s="1"/>
  <c r="E160" i="17"/>
  <c r="E264" i="17" s="1"/>
  <c r="Z160" i="17"/>
  <c r="Z264" i="17" s="1"/>
  <c r="Z135" i="17"/>
  <c r="Z239" i="17" s="1"/>
  <c r="Z238" i="17"/>
  <c r="Z166" i="17"/>
  <c r="Z270" i="17" s="1"/>
  <c r="AJ166" i="17"/>
  <c r="AJ270" i="17" s="1"/>
  <c r="AJ164" i="17"/>
  <c r="AJ268" i="17" s="1"/>
  <c r="AJ238" i="17"/>
  <c r="AJ163" i="17"/>
  <c r="AJ267" i="17" s="1"/>
  <c r="AJ165" i="17"/>
  <c r="AJ269" i="17" s="1"/>
  <c r="AJ360" i="17" s="1"/>
  <c r="AJ135" i="17"/>
  <c r="AJ239" i="17" s="1"/>
  <c r="AH238" i="17"/>
  <c r="AH165" i="17"/>
  <c r="AH269" i="17" s="1"/>
  <c r="AH163" i="17"/>
  <c r="AH267" i="17" s="1"/>
  <c r="AH162" i="17"/>
  <c r="AH266" i="17" s="1"/>
  <c r="AH166" i="17"/>
  <c r="AH270" i="17" s="1"/>
  <c r="S238" i="17"/>
  <c r="S166" i="17"/>
  <c r="S270" i="17" s="1"/>
  <c r="S163" i="17"/>
  <c r="S267" i="17" s="1"/>
  <c r="S165" i="17"/>
  <c r="S269" i="17" s="1"/>
  <c r="S160" i="17"/>
  <c r="S264" i="17" s="1"/>
  <c r="S135" i="17"/>
  <c r="S239" i="17" s="1"/>
  <c r="U238" i="17"/>
  <c r="U165" i="17"/>
  <c r="U269" i="17" s="1"/>
  <c r="U163" i="17"/>
  <c r="U267" i="17" s="1"/>
  <c r="U162" i="17"/>
  <c r="U266" i="17" s="1"/>
  <c r="U166" i="17"/>
  <c r="U270" i="17" s="1"/>
  <c r="AG238" i="17"/>
  <c r="AG161" i="17"/>
  <c r="AG265" i="17" s="1"/>
  <c r="AG166" i="17"/>
  <c r="AG270" i="17" s="1"/>
  <c r="AG163" i="17"/>
  <c r="AG267" i="17" s="1"/>
  <c r="AG165" i="17"/>
  <c r="AG269" i="17" s="1"/>
  <c r="AG160" i="17"/>
  <c r="AG264" i="17" s="1"/>
  <c r="AG355" i="17" s="1"/>
  <c r="T238" i="17"/>
  <c r="T165" i="17"/>
  <c r="T269" i="17" s="1"/>
  <c r="T160" i="17"/>
  <c r="T264" i="17" s="1"/>
  <c r="T162" i="17"/>
  <c r="T266" i="17" s="1"/>
  <c r="T135" i="17"/>
  <c r="T239" i="17" s="1"/>
  <c r="W238" i="17"/>
  <c r="W166" i="17"/>
  <c r="W270" i="17" s="1"/>
  <c r="W161" i="17"/>
  <c r="W265" i="17" s="1"/>
  <c r="W163" i="17"/>
  <c r="W267" i="17" s="1"/>
  <c r="W167" i="17"/>
  <c r="W271" i="17" s="1"/>
  <c r="W135" i="17"/>
  <c r="W239" i="17" s="1"/>
  <c r="AD238" i="17"/>
  <c r="AD165" i="17"/>
  <c r="AD269" i="17" s="1"/>
  <c r="AD163" i="17"/>
  <c r="AD267" i="17" s="1"/>
  <c r="AD161" i="17"/>
  <c r="AD265" i="17" s="1"/>
  <c r="AD164" i="17"/>
  <c r="AD268" i="17" s="1"/>
  <c r="X238" i="17"/>
  <c r="X161" i="17"/>
  <c r="X265" i="17" s="1"/>
  <c r="X165" i="17"/>
  <c r="X269" i="17" s="1"/>
  <c r="X160" i="17"/>
  <c r="X264" i="17" s="1"/>
  <c r="X355" i="17" s="1"/>
  <c r="X164" i="17"/>
  <c r="X268" i="17" s="1"/>
  <c r="X359" i="17" s="1"/>
  <c r="X162" i="17"/>
  <c r="X266" i="17" s="1"/>
  <c r="AI238" i="17"/>
  <c r="AI161" i="17"/>
  <c r="AI265" i="17" s="1"/>
  <c r="AI135" i="17"/>
  <c r="AI239" i="17" s="1"/>
  <c r="AI165" i="17"/>
  <c r="AI269" i="17" s="1"/>
  <c r="AI160" i="17"/>
  <c r="AI264" i="17" s="1"/>
  <c r="AK238" i="17"/>
  <c r="AK161" i="17"/>
  <c r="AK265" i="17" s="1"/>
  <c r="AK160" i="17"/>
  <c r="AK264" i="17" s="1"/>
  <c r="AK164" i="17"/>
  <c r="AK268" i="17" s="1"/>
  <c r="AK166" i="17"/>
  <c r="AK270" i="17" s="1"/>
  <c r="AK163" i="17"/>
  <c r="AK267" i="17" s="1"/>
  <c r="AK358" i="17" s="1"/>
  <c r="AF162" i="17"/>
  <c r="AF266" i="17" s="1"/>
  <c r="AF167" i="17"/>
  <c r="AF271" i="17" s="1"/>
  <c r="AF238" i="17"/>
  <c r="AF161" i="17"/>
  <c r="AF265" i="17" s="1"/>
  <c r="AF356" i="17" s="1"/>
  <c r="AF163" i="17"/>
  <c r="AF267" i="17" s="1"/>
  <c r="Y238" i="17"/>
  <c r="Y167" i="17"/>
  <c r="Y271" i="17" s="1"/>
  <c r="Y160" i="17"/>
  <c r="Y264" i="17" s="1"/>
  <c r="Y164" i="17"/>
  <c r="Y268" i="17" s="1"/>
  <c r="Y166" i="17"/>
  <c r="Y270" i="17" s="1"/>
  <c r="Y161" i="17"/>
  <c r="Y265" i="17" s="1"/>
  <c r="Y135" i="17"/>
  <c r="Y239" i="17" s="1"/>
  <c r="AL238" i="17"/>
  <c r="AL167" i="17"/>
  <c r="AL271" i="17" s="1"/>
  <c r="AL165" i="17"/>
  <c r="AL269" i="17" s="1"/>
  <c r="AL163" i="17"/>
  <c r="AL267" i="17" s="1"/>
  <c r="AL358" i="17" s="1"/>
  <c r="AL164" i="17"/>
  <c r="AL268" i="17" s="1"/>
  <c r="AL162" i="17"/>
  <c r="AL266" i="17" s="1"/>
  <c r="AL166" i="17"/>
  <c r="AL270" i="17" s="1"/>
  <c r="AL361" i="17" s="1"/>
  <c r="AL135" i="17"/>
  <c r="AL239" i="17" s="1"/>
  <c r="V164" i="17"/>
  <c r="V268" i="17" s="1"/>
  <c r="V162" i="17"/>
  <c r="V266" i="17" s="1"/>
  <c r="V166" i="17"/>
  <c r="V270" i="17" s="1"/>
  <c r="V161" i="17"/>
  <c r="V265" i="17" s="1"/>
  <c r="V163" i="17"/>
  <c r="V267" i="17" s="1"/>
  <c r="V358" i="17" s="1"/>
  <c r="V238" i="17"/>
  <c r="V167" i="17"/>
  <c r="V271" i="17" s="1"/>
  <c r="V165" i="17"/>
  <c r="V269" i="17" s="1"/>
  <c r="V360" i="17" s="1"/>
  <c r="V160" i="17"/>
  <c r="V264" i="17" s="1"/>
  <c r="AE238" i="17"/>
  <c r="AE163" i="17"/>
  <c r="AE267" i="17" s="1"/>
  <c r="AE135" i="17"/>
  <c r="AE239" i="17" s="1"/>
  <c r="AE165" i="17"/>
  <c r="AE269" i="17" s="1"/>
  <c r="AE167" i="17"/>
  <c r="AE271" i="17" s="1"/>
  <c r="AE164" i="17"/>
  <c r="AE268" i="17" s="1"/>
  <c r="AE162" i="17"/>
  <c r="AE266" i="17" s="1"/>
  <c r="AE357" i="17" s="1"/>
  <c r="AE161" i="17"/>
  <c r="AE265" i="17" s="1"/>
  <c r="AC237" i="17"/>
  <c r="AG416" i="17"/>
  <c r="U416" i="17"/>
  <c r="W416" i="17"/>
  <c r="AH416" i="17"/>
  <c r="AI416" i="17"/>
  <c r="AC416" i="17"/>
  <c r="AL416" i="17"/>
  <c r="BA397" i="17"/>
  <c r="AO397" i="17"/>
  <c r="E398" i="17"/>
  <c r="V416" i="17"/>
  <c r="AR397" i="17"/>
  <c r="H398" i="17"/>
  <c r="BD397" i="17"/>
  <c r="P134" i="17"/>
  <c r="AB134" i="17" s="1"/>
  <c r="D238" i="17"/>
  <c r="D135" i="17"/>
  <c r="H165" i="17" s="1"/>
  <c r="H269" i="17" s="1"/>
  <c r="BJ397" i="17"/>
  <c r="N398" i="17"/>
  <c r="AX397" i="17"/>
  <c r="BI397" i="17"/>
  <c r="AW397" i="17"/>
  <c r="M398" i="17"/>
  <c r="BF397" i="17"/>
  <c r="J398" i="17"/>
  <c r="AT397" i="17"/>
  <c r="T416" i="17"/>
  <c r="AV397" i="17"/>
  <c r="BH397" i="17"/>
  <c r="L398" i="17"/>
  <c r="R416" i="17"/>
  <c r="K398" i="17"/>
  <c r="AU397" i="17"/>
  <c r="BG397" i="17"/>
  <c r="BB397" i="17"/>
  <c r="F398" i="17"/>
  <c r="AP397" i="17"/>
  <c r="G398" i="17"/>
  <c r="AQ397" i="17"/>
  <c r="BC397" i="17"/>
  <c r="AJ327" i="17"/>
  <c r="AJ416" i="17" s="1"/>
  <c r="AF327" i="17"/>
  <c r="AF416" i="17" s="1"/>
  <c r="Z327" i="17"/>
  <c r="Z416" i="17" s="1"/>
  <c r="V327" i="17"/>
  <c r="R327" i="17"/>
  <c r="L327" i="17"/>
  <c r="H327" i="17"/>
  <c r="D327" i="17"/>
  <c r="D416" i="17" s="1"/>
  <c r="AI327" i="17"/>
  <c r="AE327" i="17"/>
  <c r="AE416" i="17" s="1"/>
  <c r="Y327" i="17"/>
  <c r="Y416" i="17" s="1"/>
  <c r="U327" i="17"/>
  <c r="Q327" i="17"/>
  <c r="Q416" i="17" s="1"/>
  <c r="K327" i="17"/>
  <c r="G327" i="17"/>
  <c r="AL327" i="17"/>
  <c r="AH327" i="17"/>
  <c r="AD327" i="17"/>
  <c r="AD416" i="17" s="1"/>
  <c r="X327" i="17"/>
  <c r="X416" i="17" s="1"/>
  <c r="T327" i="17"/>
  <c r="N327" i="17"/>
  <c r="J327" i="17"/>
  <c r="F327" i="17"/>
  <c r="AG327" i="17"/>
  <c r="M327" i="17"/>
  <c r="AC327" i="17"/>
  <c r="I327" i="17"/>
  <c r="W327" i="17"/>
  <c r="E327" i="17"/>
  <c r="S327" i="17"/>
  <c r="S416" i="17" s="1"/>
  <c r="AK327" i="17"/>
  <c r="AK416" i="17" s="1"/>
  <c r="BE397" i="17"/>
  <c r="I398" i="17"/>
  <c r="AS397" i="17"/>
  <c r="G34" i="9"/>
  <c r="BD395" i="14"/>
  <c r="H34" i="9"/>
  <c r="BE395" i="14"/>
  <c r="K34" i="9"/>
  <c r="BH395" i="14"/>
  <c r="L34" i="9"/>
  <c r="BI395" i="14"/>
  <c r="AJ33" i="9"/>
  <c r="X33" i="9"/>
  <c r="AE33" i="9"/>
  <c r="S33" i="9"/>
  <c r="AD33" i="9"/>
  <c r="R33" i="9"/>
  <c r="AH33" i="9"/>
  <c r="V33" i="9"/>
  <c r="M33" i="9"/>
  <c r="E34" i="9"/>
  <c r="BB395" i="14"/>
  <c r="F34" i="9"/>
  <c r="BC395" i="14"/>
  <c r="I34" i="9"/>
  <c r="BF395" i="14"/>
  <c r="BJ395" i="14"/>
  <c r="J34" i="9"/>
  <c r="BG395" i="14"/>
  <c r="D34" i="9"/>
  <c r="BA395" i="14"/>
  <c r="AB33" i="9"/>
  <c r="P33" i="9"/>
  <c r="AG33" i="9"/>
  <c r="U33" i="9"/>
  <c r="AF33" i="9"/>
  <c r="T33" i="9"/>
  <c r="AC33" i="9"/>
  <c r="Q33" i="9"/>
  <c r="AI33" i="9"/>
  <c r="W33" i="9"/>
  <c r="S402" i="14"/>
  <c r="Y401" i="14"/>
  <c r="T401" i="14"/>
  <c r="Z401" i="14"/>
  <c r="X401" i="14"/>
  <c r="V417" i="13"/>
  <c r="Y422" i="13"/>
  <c r="W417" i="13"/>
  <c r="X424" i="13"/>
  <c r="R418" i="13"/>
  <c r="T424" i="13"/>
  <c r="Z426" i="13"/>
  <c r="U423" i="13"/>
  <c r="S421" i="13"/>
  <c r="N234" i="14"/>
  <c r="J234" i="14"/>
  <c r="F234" i="14"/>
  <c r="M234" i="14"/>
  <c r="I234" i="14"/>
  <c r="E234" i="14"/>
  <c r="L234" i="14"/>
  <c r="H234" i="14"/>
  <c r="K234" i="14"/>
  <c r="G234" i="14"/>
  <c r="W234" i="14"/>
  <c r="X234" i="14"/>
  <c r="AG234" i="14"/>
  <c r="AH234" i="14"/>
  <c r="AL234" i="14"/>
  <c r="AI234" i="14"/>
  <c r="V234" i="14"/>
  <c r="AJ234" i="14"/>
  <c r="U234" i="14"/>
  <c r="AD234" i="14"/>
  <c r="S234" i="14"/>
  <c r="AF234" i="14"/>
  <c r="AK234" i="14"/>
  <c r="AE234" i="14"/>
  <c r="Z234" i="14"/>
  <c r="T234" i="14"/>
  <c r="Y234" i="14"/>
  <c r="Q233" i="14"/>
  <c r="Q323" i="14" s="1"/>
  <c r="Q412" i="14" s="1"/>
  <c r="AC232" i="14"/>
  <c r="AC322" i="14" s="1"/>
  <c r="AC411" i="14" s="1"/>
  <c r="N396" i="14"/>
  <c r="AX395" i="14"/>
  <c r="E396" i="14"/>
  <c r="AO395" i="14"/>
  <c r="D234" i="14"/>
  <c r="P130" i="14"/>
  <c r="AB130" i="14" s="1"/>
  <c r="D131" i="14"/>
  <c r="J396" i="14"/>
  <c r="AT395" i="14"/>
  <c r="AB129" i="14"/>
  <c r="AL323" i="14"/>
  <c r="AL412" i="14" s="1"/>
  <c r="AH323" i="14"/>
  <c r="AH412" i="14" s="1"/>
  <c r="AD323" i="14"/>
  <c r="AD412" i="14" s="1"/>
  <c r="X323" i="14"/>
  <c r="T323" i="14"/>
  <c r="N323" i="14"/>
  <c r="J323" i="14"/>
  <c r="F323" i="14"/>
  <c r="AK323" i="14"/>
  <c r="AK412" i="14" s="1"/>
  <c r="AG323" i="14"/>
  <c r="AG412" i="14" s="1"/>
  <c r="W323" i="14"/>
  <c r="W412" i="14" s="1"/>
  <c r="S323" i="14"/>
  <c r="M323" i="14"/>
  <c r="I323" i="14"/>
  <c r="E323" i="14"/>
  <c r="AF323" i="14"/>
  <c r="AF412" i="14" s="1"/>
  <c r="V323" i="14"/>
  <c r="V412" i="14" s="1"/>
  <c r="L323" i="14"/>
  <c r="D323" i="14"/>
  <c r="D412" i="14" s="1"/>
  <c r="AE323" i="14"/>
  <c r="AE412" i="14" s="1"/>
  <c r="U323" i="14"/>
  <c r="U412" i="14" s="1"/>
  <c r="K323" i="14"/>
  <c r="AI323" i="14"/>
  <c r="AI412" i="14" s="1"/>
  <c r="Z323" i="14"/>
  <c r="H323" i="14"/>
  <c r="Y323" i="14"/>
  <c r="G323" i="14"/>
  <c r="AJ323" i="14"/>
  <c r="AJ412" i="14" s="1"/>
  <c r="R323" i="14"/>
  <c r="R412" i="14" s="1"/>
  <c r="AS395" i="14"/>
  <c r="I396" i="14"/>
  <c r="M396" i="14"/>
  <c r="AW395" i="14"/>
  <c r="AR395" i="14"/>
  <c r="H396" i="14"/>
  <c r="F396" i="14"/>
  <c r="AP395" i="14"/>
  <c r="G396" i="14"/>
  <c r="AQ395" i="14"/>
  <c r="K396" i="14"/>
  <c r="AU395" i="14"/>
  <c r="AV395" i="14"/>
  <c r="L396" i="14"/>
  <c r="BD412" i="13"/>
  <c r="AR411" i="13"/>
  <c r="BF412" i="13"/>
  <c r="AT411" i="13"/>
  <c r="AL339" i="13"/>
  <c r="AL428" i="13" s="1"/>
  <c r="AH339" i="13"/>
  <c r="AH428" i="13" s="1"/>
  <c r="AD339" i="13"/>
  <c r="AD428" i="13" s="1"/>
  <c r="X339" i="13"/>
  <c r="T339" i="13"/>
  <c r="N339" i="13"/>
  <c r="J339" i="13"/>
  <c r="F339" i="13"/>
  <c r="AK339" i="13"/>
  <c r="AK428" i="13" s="1"/>
  <c r="AG339" i="13"/>
  <c r="AG428" i="13" s="1"/>
  <c r="AC339" i="13"/>
  <c r="AC428" i="13" s="1"/>
  <c r="W339" i="13"/>
  <c r="S339" i="13"/>
  <c r="M339" i="13"/>
  <c r="I339" i="13"/>
  <c r="E339" i="13"/>
  <c r="AJ339" i="13"/>
  <c r="AJ428" i="13" s="1"/>
  <c r="AF339" i="13"/>
  <c r="AF428" i="13" s="1"/>
  <c r="Z339" i="13"/>
  <c r="V339" i="13"/>
  <c r="R339" i="13"/>
  <c r="L339" i="13"/>
  <c r="H339" i="13"/>
  <c r="D339" i="13"/>
  <c r="D428" i="13" s="1"/>
  <c r="C51" i="9" s="1"/>
  <c r="AE339" i="13"/>
  <c r="AE428" i="13" s="1"/>
  <c r="K339" i="13"/>
  <c r="Y339" i="13"/>
  <c r="G339" i="13"/>
  <c r="U339" i="13"/>
  <c r="Q339" i="13"/>
  <c r="Q428" i="13" s="1"/>
  <c r="AI339" i="13"/>
  <c r="AI428" i="13" s="1"/>
  <c r="BB412" i="13"/>
  <c r="AP411" i="13"/>
  <c r="BH412" i="13"/>
  <c r="AV411" i="13"/>
  <c r="AX410" i="13"/>
  <c r="BJ411" i="13"/>
  <c r="BA412" i="13"/>
  <c r="AO411" i="13"/>
  <c r="BE412" i="13"/>
  <c r="AS411" i="13"/>
  <c r="AU411" i="13"/>
  <c r="BG412" i="13"/>
  <c r="AQ411" i="13"/>
  <c r="BC412" i="13"/>
  <c r="BI412" i="13"/>
  <c r="AW411" i="13"/>
  <c r="D250" i="13"/>
  <c r="D147" i="13"/>
  <c r="AC134" i="17"/>
  <c r="AE147" i="13"/>
  <c r="F147" i="13"/>
  <c r="AF131" i="14"/>
  <c r="M131" i="14"/>
  <c r="AC129" i="14"/>
  <c r="Z147" i="13"/>
  <c r="L147" i="13"/>
  <c r="L131" i="14"/>
  <c r="J131" i="14"/>
  <c r="W147" i="13"/>
  <c r="Y147" i="13"/>
  <c r="E147" i="13"/>
  <c r="H131" i="14"/>
  <c r="J147" i="13"/>
  <c r="AG147" i="13"/>
  <c r="T147" i="13"/>
  <c r="I131" i="14"/>
  <c r="K147" i="13"/>
  <c r="S131" i="14"/>
  <c r="U147" i="13"/>
  <c r="AH131" i="14"/>
  <c r="AK147" i="13"/>
  <c r="H147" i="13"/>
  <c r="V131" i="14"/>
  <c r="S147" i="13"/>
  <c r="W131" i="14"/>
  <c r="AL147" i="13"/>
  <c r="AE131" i="14"/>
  <c r="U131" i="14"/>
  <c r="K131" i="14"/>
  <c r="AI131" i="14"/>
  <c r="AH147" i="13"/>
  <c r="G147" i="13"/>
  <c r="T131" i="14"/>
  <c r="Z131" i="14"/>
  <c r="M147" i="13"/>
  <c r="G131" i="14"/>
  <c r="I147" i="13"/>
  <c r="AG131" i="14"/>
  <c r="V147" i="13"/>
  <c r="AD147" i="13"/>
  <c r="AC130" i="14"/>
  <c r="AK131" i="14"/>
  <c r="N147" i="13"/>
  <c r="AF147" i="13"/>
  <c r="X147" i="13"/>
  <c r="E131" i="14"/>
  <c r="N131" i="14"/>
  <c r="AL131" i="14"/>
  <c r="Y131" i="14"/>
  <c r="AI147" i="13"/>
  <c r="R147" i="13"/>
  <c r="X131" i="14"/>
  <c r="AJ147" i="13"/>
  <c r="AJ131" i="14"/>
  <c r="F131" i="14"/>
  <c r="AD131" i="14"/>
  <c r="AH510" i="18" l="1"/>
  <c r="BF509" i="18"/>
  <c r="V516" i="18"/>
  <c r="AT515" i="18"/>
  <c r="E516" i="18"/>
  <c r="BA515" i="18"/>
  <c r="AO515" i="18"/>
  <c r="AS541" i="18"/>
  <c r="BE541" i="18"/>
  <c r="BH513" i="18"/>
  <c r="AV513" i="18"/>
  <c r="AP514" i="18"/>
  <c r="BB514" i="18"/>
  <c r="AR512" i="18"/>
  <c r="BD512" i="18"/>
  <c r="AX513" i="18"/>
  <c r="BJ513" i="18"/>
  <c r="BI514" i="18"/>
  <c r="AW514" i="18"/>
  <c r="BG517" i="18"/>
  <c r="AU517" i="18"/>
  <c r="AQ515" i="18"/>
  <c r="BC515" i="18"/>
  <c r="BH414" i="18"/>
  <c r="AV414" i="18"/>
  <c r="AX414" i="18"/>
  <c r="BJ414" i="18"/>
  <c r="BI414" i="18"/>
  <c r="AW414" i="18"/>
  <c r="BA414" i="18"/>
  <c r="AO414" i="18"/>
  <c r="D255" i="18"/>
  <c r="D152" i="18"/>
  <c r="BB414" i="18"/>
  <c r="AP414" i="18"/>
  <c r="AR414" i="18"/>
  <c r="BD414" i="18"/>
  <c r="BE414" i="18"/>
  <c r="AS414" i="18"/>
  <c r="AQ414" i="18"/>
  <c r="BC414" i="18"/>
  <c r="AT414" i="18"/>
  <c r="BF414" i="18"/>
  <c r="AK344" i="18"/>
  <c r="AK433" i="18" s="1"/>
  <c r="AG344" i="18"/>
  <c r="AG433" i="18" s="1"/>
  <c r="AC344" i="18"/>
  <c r="AC433" i="18" s="1"/>
  <c r="W344" i="18"/>
  <c r="W433" i="18" s="1"/>
  <c r="S344" i="18"/>
  <c r="S433" i="18" s="1"/>
  <c r="M344" i="18"/>
  <c r="M433" i="18" s="1"/>
  <c r="I344" i="18"/>
  <c r="I433" i="18" s="1"/>
  <c r="E344" i="18"/>
  <c r="E433" i="18" s="1"/>
  <c r="AI344" i="18"/>
  <c r="AI433" i="18" s="1"/>
  <c r="AD344" i="18"/>
  <c r="AD433" i="18" s="1"/>
  <c r="V344" i="18"/>
  <c r="V433" i="18" s="1"/>
  <c r="Q344" i="18"/>
  <c r="Q433" i="18" s="1"/>
  <c r="J344" i="18"/>
  <c r="J433" i="18" s="1"/>
  <c r="D344" i="18"/>
  <c r="D433" i="18" s="1"/>
  <c r="AL344" i="18"/>
  <c r="AL433" i="18" s="1"/>
  <c r="AE344" i="18"/>
  <c r="AE433" i="18" s="1"/>
  <c r="U344" i="18"/>
  <c r="U433" i="18" s="1"/>
  <c r="L344" i="18"/>
  <c r="L433" i="18" s="1"/>
  <c r="F344" i="18"/>
  <c r="F433" i="18" s="1"/>
  <c r="AJ344" i="18"/>
  <c r="AJ433" i="18" s="1"/>
  <c r="Z344" i="18"/>
  <c r="Z433" i="18" s="1"/>
  <c r="T344" i="18"/>
  <c r="T433" i="18" s="1"/>
  <c r="K344" i="18"/>
  <c r="K433" i="18" s="1"/>
  <c r="AH344" i="18"/>
  <c r="AH433" i="18" s="1"/>
  <c r="R344" i="18"/>
  <c r="R433" i="18" s="1"/>
  <c r="AF344" i="18"/>
  <c r="AF433" i="18" s="1"/>
  <c r="N344" i="18"/>
  <c r="N433" i="18" s="1"/>
  <c r="Y344" i="18"/>
  <c r="Y433" i="18" s="1"/>
  <c r="H344" i="18"/>
  <c r="H433" i="18" s="1"/>
  <c r="G344" i="18"/>
  <c r="G433" i="18" s="1"/>
  <c r="X344" i="18"/>
  <c r="X433" i="18" s="1"/>
  <c r="AU414" i="18"/>
  <c r="BG414" i="18"/>
  <c r="H360" i="17"/>
  <c r="AD359" i="17"/>
  <c r="AI355" i="17"/>
  <c r="AG360" i="17"/>
  <c r="E360" i="17"/>
  <c r="L360" i="17"/>
  <c r="V355" i="17"/>
  <c r="E358" i="17"/>
  <c r="M361" i="17"/>
  <c r="I358" i="17"/>
  <c r="AC238" i="17"/>
  <c r="AC161" i="17"/>
  <c r="AC265" i="17" s="1"/>
  <c r="AC164" i="17"/>
  <c r="AC268" i="17" s="1"/>
  <c r="AC162" i="17"/>
  <c r="AC266" i="17" s="1"/>
  <c r="AC166" i="17"/>
  <c r="AC270" i="17" s="1"/>
  <c r="AC163" i="17"/>
  <c r="AC267" i="17" s="1"/>
  <c r="AC167" i="17"/>
  <c r="AC271" i="17" s="1"/>
  <c r="AC165" i="17"/>
  <c r="AC269" i="17" s="1"/>
  <c r="AC360" i="17" s="1"/>
  <c r="AC160" i="17"/>
  <c r="AC264" i="17" s="1"/>
  <c r="AC135" i="17"/>
  <c r="AC239" i="17" s="1"/>
  <c r="Y417" i="17"/>
  <c r="Z417" i="17"/>
  <c r="BG398" i="17"/>
  <c r="K399" i="17"/>
  <c r="AU398" i="17"/>
  <c r="AC417" i="17"/>
  <c r="V357" i="17"/>
  <c r="AF358" i="17"/>
  <c r="W361" i="17"/>
  <c r="AJ359" i="17"/>
  <c r="N357" i="17"/>
  <c r="J361" i="17"/>
  <c r="AW398" i="17"/>
  <c r="M399" i="17"/>
  <c r="BI398" i="17"/>
  <c r="V417" i="17"/>
  <c r="AH417" i="17"/>
  <c r="AE359" i="17"/>
  <c r="V356" i="17"/>
  <c r="AL360" i="17"/>
  <c r="Y355" i="17"/>
  <c r="AF357" i="17"/>
  <c r="U357" i="17"/>
  <c r="AH360" i="17"/>
  <c r="AJ358" i="17"/>
  <c r="F359" i="17"/>
  <c r="AO398" i="17"/>
  <c r="E399" i="17"/>
  <c r="BA398" i="17"/>
  <c r="AE356" i="17"/>
  <c r="AE358" i="17"/>
  <c r="V361" i="17"/>
  <c r="AL359" i="17"/>
  <c r="Y361" i="17"/>
  <c r="Y163" i="17"/>
  <c r="Y267" i="17" s="1"/>
  <c r="Y358" i="17" s="1"/>
  <c r="AF160" i="17"/>
  <c r="AF264" i="17" s="1"/>
  <c r="AF355" i="17" s="1"/>
  <c r="AF164" i="17"/>
  <c r="AF268" i="17" s="1"/>
  <c r="AK135" i="17"/>
  <c r="AK239" i="17" s="1"/>
  <c r="AK165" i="17"/>
  <c r="AK269" i="17" s="1"/>
  <c r="AK360" i="17" s="1"/>
  <c r="AI162" i="17"/>
  <c r="AI266" i="17" s="1"/>
  <c r="AI167" i="17"/>
  <c r="AI271" i="17" s="1"/>
  <c r="AI166" i="17"/>
  <c r="AI270" i="17" s="1"/>
  <c r="AI361" i="17" s="1"/>
  <c r="X135" i="17"/>
  <c r="X239" i="17" s="1"/>
  <c r="X163" i="17"/>
  <c r="X267" i="17" s="1"/>
  <c r="X358" i="17" s="1"/>
  <c r="AD135" i="17"/>
  <c r="AD239" i="17" s="1"/>
  <c r="AD166" i="17"/>
  <c r="AD270" i="17" s="1"/>
  <c r="AD167" i="17"/>
  <c r="AD271" i="17" s="1"/>
  <c r="W160" i="17"/>
  <c r="W264" i="17" s="1"/>
  <c r="W355" i="17" s="1"/>
  <c r="W162" i="17"/>
  <c r="W266" i="17" s="1"/>
  <c r="W357" i="17" s="1"/>
  <c r="T163" i="17"/>
  <c r="T267" i="17" s="1"/>
  <c r="T357" i="17" s="1"/>
  <c r="T164" i="17"/>
  <c r="T268" i="17" s="1"/>
  <c r="T359" i="17" s="1"/>
  <c r="T167" i="17"/>
  <c r="T271" i="17" s="1"/>
  <c r="T161" i="17"/>
  <c r="T265" i="17" s="1"/>
  <c r="T356" i="17" s="1"/>
  <c r="AG167" i="17"/>
  <c r="AG271" i="17" s="1"/>
  <c r="AG361" i="17" s="1"/>
  <c r="AG162" i="17"/>
  <c r="AG266" i="17" s="1"/>
  <c r="AG357" i="17" s="1"/>
  <c r="U135" i="17"/>
  <c r="U239" i="17" s="1"/>
  <c r="U164" i="17"/>
  <c r="U268" i="17" s="1"/>
  <c r="U359" i="17" s="1"/>
  <c r="U167" i="17"/>
  <c r="U271" i="17" s="1"/>
  <c r="U361" i="17" s="1"/>
  <c r="S161" i="17"/>
  <c r="S265" i="17" s="1"/>
  <c r="S162" i="17"/>
  <c r="S266" i="17" s="1"/>
  <c r="S357" i="17" s="1"/>
  <c r="AH135" i="17"/>
  <c r="AH239" i="17" s="1"/>
  <c r="AH164" i="17"/>
  <c r="AH268" i="17" s="1"/>
  <c r="AH359" i="17" s="1"/>
  <c r="AH167" i="17"/>
  <c r="AH271" i="17" s="1"/>
  <c r="AH361" i="17" s="1"/>
  <c r="AJ161" i="17"/>
  <c r="AJ265" i="17" s="1"/>
  <c r="Z163" i="17"/>
  <c r="Z267" i="17" s="1"/>
  <c r="Z162" i="17"/>
  <c r="Z266" i="17" s="1"/>
  <c r="Z165" i="17"/>
  <c r="Z269" i="17" s="1"/>
  <c r="Z360" i="17" s="1"/>
  <c r="E167" i="17"/>
  <c r="E271" i="17" s="1"/>
  <c r="E135" i="17"/>
  <c r="E239" i="17" s="1"/>
  <c r="K135" i="17"/>
  <c r="K239" i="17" s="1"/>
  <c r="K163" i="17"/>
  <c r="K267" i="17" s="1"/>
  <c r="K164" i="17"/>
  <c r="K268" i="17" s="1"/>
  <c r="K359" i="17" s="1"/>
  <c r="K161" i="17"/>
  <c r="K265" i="17" s="1"/>
  <c r="K356" i="17" s="1"/>
  <c r="M162" i="17"/>
  <c r="M266" i="17" s="1"/>
  <c r="M357" i="17" s="1"/>
  <c r="M165" i="17"/>
  <c r="M269" i="17" s="1"/>
  <c r="M360" i="17" s="1"/>
  <c r="N165" i="17"/>
  <c r="N269" i="17" s="1"/>
  <c r="N360" i="17" s="1"/>
  <c r="N166" i="17"/>
  <c r="N270" i="17" s="1"/>
  <c r="L160" i="17"/>
  <c r="L264" i="17" s="1"/>
  <c r="L355" i="17" s="1"/>
  <c r="F167" i="17"/>
  <c r="F271" i="17" s="1"/>
  <c r="F161" i="17"/>
  <c r="F265" i="17" s="1"/>
  <c r="F356" i="17" s="1"/>
  <c r="F166" i="17"/>
  <c r="F270" i="17" s="1"/>
  <c r="J160" i="17"/>
  <c r="J264" i="17" s="1"/>
  <c r="J355" i="17" s="1"/>
  <c r="J162" i="17"/>
  <c r="J266" i="17" s="1"/>
  <c r="J357" i="17" s="1"/>
  <c r="G162" i="17"/>
  <c r="G266" i="17" s="1"/>
  <c r="G357" i="17" s="1"/>
  <c r="G160" i="17"/>
  <c r="G264" i="17" s="1"/>
  <c r="G166" i="17"/>
  <c r="G270" i="17" s="1"/>
  <c r="G361" i="17" s="1"/>
  <c r="G161" i="17"/>
  <c r="G265" i="17" s="1"/>
  <c r="I166" i="17"/>
  <c r="I270" i="17" s="1"/>
  <c r="I361" i="17" s="1"/>
  <c r="I160" i="17"/>
  <c r="I264" i="17" s="1"/>
  <c r="H162" i="17"/>
  <c r="H266" i="17" s="1"/>
  <c r="H357" i="17" s="1"/>
  <c r="AK328" i="17"/>
  <c r="AK417" i="17" s="1"/>
  <c r="AG328" i="17"/>
  <c r="AG417" i="17" s="1"/>
  <c r="AC328" i="17"/>
  <c r="W328" i="17"/>
  <c r="W417" i="17" s="1"/>
  <c r="S328" i="17"/>
  <c r="S417" i="17" s="1"/>
  <c r="M328" i="17"/>
  <c r="I328" i="17"/>
  <c r="E328" i="17"/>
  <c r="AJ328" i="17"/>
  <c r="AJ417" i="17" s="1"/>
  <c r="AF328" i="17"/>
  <c r="AF417" i="17" s="1"/>
  <c r="Z328" i="17"/>
  <c r="V328" i="17"/>
  <c r="R328" i="17"/>
  <c r="R417" i="17" s="1"/>
  <c r="L328" i="17"/>
  <c r="H328" i="17"/>
  <c r="D328" i="17"/>
  <c r="D417" i="17" s="1"/>
  <c r="AI328" i="17"/>
  <c r="AI417" i="17" s="1"/>
  <c r="AE328" i="17"/>
  <c r="AE417" i="17" s="1"/>
  <c r="Y328" i="17"/>
  <c r="U328" i="17"/>
  <c r="Q328" i="17"/>
  <c r="Q417" i="17" s="1"/>
  <c r="K328" i="17"/>
  <c r="G328" i="17"/>
  <c r="AH328" i="17"/>
  <c r="N328" i="17"/>
  <c r="AD328" i="17"/>
  <c r="AD417" i="17" s="1"/>
  <c r="J328" i="17"/>
  <c r="X328" i="17"/>
  <c r="X417" i="17" s="1"/>
  <c r="F328" i="17"/>
  <c r="AL328" i="17"/>
  <c r="AL417" i="17" s="1"/>
  <c r="T328" i="17"/>
  <c r="AE360" i="17"/>
  <c r="X356" i="17"/>
  <c r="AD358" i="17"/>
  <c r="U358" i="17"/>
  <c r="S355" i="17"/>
  <c r="BC398" i="17"/>
  <c r="G399" i="17"/>
  <c r="AQ398" i="17"/>
  <c r="T417" i="17"/>
  <c r="BJ398" i="17"/>
  <c r="N399" i="17"/>
  <c r="AX398" i="17"/>
  <c r="U417" i="17"/>
  <c r="V359" i="17"/>
  <c r="AL357" i="17"/>
  <c r="AK355" i="17"/>
  <c r="AD360" i="17"/>
  <c r="W356" i="17"/>
  <c r="U360" i="17"/>
  <c r="S360" i="17"/>
  <c r="AH357" i="17"/>
  <c r="E361" i="17"/>
  <c r="F360" i="17"/>
  <c r="AS398" i="17"/>
  <c r="BE398" i="17"/>
  <c r="I399" i="17"/>
  <c r="L399" i="17"/>
  <c r="AV398" i="17"/>
  <c r="BH398" i="17"/>
  <c r="BB398" i="17"/>
  <c r="F399" i="17"/>
  <c r="AP398" i="17"/>
  <c r="BF398" i="17"/>
  <c r="AT398" i="17"/>
  <c r="J399" i="17"/>
  <c r="D239" i="17"/>
  <c r="R135" i="17"/>
  <c r="R239" i="17" s="1"/>
  <c r="R163" i="17"/>
  <c r="R267" i="17" s="1"/>
  <c r="Q161" i="17"/>
  <c r="Q265" i="17" s="1"/>
  <c r="R160" i="17"/>
  <c r="R264" i="17" s="1"/>
  <c r="P135" i="17"/>
  <c r="AB135" i="17" s="1"/>
  <c r="D136" i="17"/>
  <c r="Q135" i="17"/>
  <c r="Q239" i="17" s="1"/>
  <c r="R162" i="17"/>
  <c r="R266" i="17" s="1"/>
  <c r="Q160" i="17"/>
  <c r="Q264" i="17" s="1"/>
  <c r="R164" i="17"/>
  <c r="R268" i="17" s="1"/>
  <c r="R359" i="17" s="1"/>
  <c r="R165" i="17"/>
  <c r="R269" i="17" s="1"/>
  <c r="Q164" i="17"/>
  <c r="Q268" i="17" s="1"/>
  <c r="R167" i="17"/>
  <c r="R271" i="17" s="1"/>
  <c r="Q167" i="17"/>
  <c r="Q271" i="17" s="1"/>
  <c r="Q163" i="17"/>
  <c r="Q267" i="17" s="1"/>
  <c r="Q358" i="17" s="1"/>
  <c r="R161" i="17"/>
  <c r="R265" i="17" s="1"/>
  <c r="R356" i="17" s="1"/>
  <c r="Q162" i="17"/>
  <c r="Q266" i="17" s="1"/>
  <c r="Q165" i="17"/>
  <c r="Q269" i="17" s="1"/>
  <c r="Q360" i="17" s="1"/>
  <c r="Q166" i="17"/>
  <c r="Q270" i="17" s="1"/>
  <c r="R166" i="17"/>
  <c r="R270" i="17" s="1"/>
  <c r="H399" i="17"/>
  <c r="AR398" i="17"/>
  <c r="BD398" i="17"/>
  <c r="AE166" i="17"/>
  <c r="AE270" i="17" s="1"/>
  <c r="AE361" i="17" s="1"/>
  <c r="AE160" i="17"/>
  <c r="AE264" i="17" s="1"/>
  <c r="AE355" i="17" s="1"/>
  <c r="V135" i="17"/>
  <c r="V239" i="17" s="1"/>
  <c r="AL161" i="17"/>
  <c r="AL265" i="17" s="1"/>
  <c r="AL356" i="17" s="1"/>
  <c r="AL160" i="17"/>
  <c r="AL264" i="17" s="1"/>
  <c r="Y162" i="17"/>
  <c r="Y266" i="17" s="1"/>
  <c r="Y357" i="17" s="1"/>
  <c r="Y165" i="17"/>
  <c r="Y269" i="17" s="1"/>
  <c r="Y360" i="17" s="1"/>
  <c r="AF135" i="17"/>
  <c r="AF239" i="17" s="1"/>
  <c r="AF165" i="17"/>
  <c r="AF269" i="17" s="1"/>
  <c r="AF166" i="17"/>
  <c r="AF270" i="17" s="1"/>
  <c r="AF361" i="17" s="1"/>
  <c r="AK162" i="17"/>
  <c r="AK266" i="17" s="1"/>
  <c r="AK357" i="17" s="1"/>
  <c r="AK167" i="17"/>
  <c r="AK271" i="17" s="1"/>
  <c r="AK361" i="17" s="1"/>
  <c r="AI164" i="17"/>
  <c r="AI268" i="17" s="1"/>
  <c r="AI359" i="17" s="1"/>
  <c r="AI163" i="17"/>
  <c r="AI267" i="17" s="1"/>
  <c r="X167" i="17"/>
  <c r="X271" i="17" s="1"/>
  <c r="X166" i="17"/>
  <c r="X270" i="17" s="1"/>
  <c r="X360" i="17" s="1"/>
  <c r="AD162" i="17"/>
  <c r="AD266" i="17" s="1"/>
  <c r="AD357" i="17" s="1"/>
  <c r="AD160" i="17"/>
  <c r="AD264" i="17" s="1"/>
  <c r="AD355" i="17" s="1"/>
  <c r="W165" i="17"/>
  <c r="W269" i="17" s="1"/>
  <c r="W360" i="17" s="1"/>
  <c r="W164" i="17"/>
  <c r="W268" i="17" s="1"/>
  <c r="T166" i="17"/>
  <c r="T270" i="17" s="1"/>
  <c r="T360" i="17" s="1"/>
  <c r="AG135" i="17"/>
  <c r="AG239" i="17" s="1"/>
  <c r="AG164" i="17"/>
  <c r="AG268" i="17" s="1"/>
  <c r="AG359" i="17" s="1"/>
  <c r="U161" i="17"/>
  <c r="U265" i="17" s="1"/>
  <c r="U356" i="17" s="1"/>
  <c r="U160" i="17"/>
  <c r="U264" i="17" s="1"/>
  <c r="S167" i="17"/>
  <c r="S271" i="17" s="1"/>
  <c r="S361" i="17" s="1"/>
  <c r="S164" i="17"/>
  <c r="S268" i="17" s="1"/>
  <c r="S359" i="17" s="1"/>
  <c r="AH161" i="17"/>
  <c r="AH265" i="17" s="1"/>
  <c r="AH356" i="17" s="1"/>
  <c r="AH160" i="17"/>
  <c r="AH264" i="17" s="1"/>
  <c r="AJ167" i="17"/>
  <c r="AJ271" i="17" s="1"/>
  <c r="AJ361" i="17" s="1"/>
  <c r="AJ160" i="17"/>
  <c r="AJ264" i="17" s="1"/>
  <c r="AJ355" i="17" s="1"/>
  <c r="AJ162" i="17"/>
  <c r="AJ266" i="17" s="1"/>
  <c r="AJ357" i="17" s="1"/>
  <c r="Z161" i="17"/>
  <c r="Z265" i="17" s="1"/>
  <c r="Z164" i="17"/>
  <c r="Z268" i="17" s="1"/>
  <c r="Z359" i="17" s="1"/>
  <c r="Z167" i="17"/>
  <c r="Z271" i="17" s="1"/>
  <c r="Z361" i="17" s="1"/>
  <c r="E161" i="17"/>
  <c r="E265" i="17" s="1"/>
  <c r="E162" i="17"/>
  <c r="E266" i="17" s="1"/>
  <c r="E357" i="17" s="1"/>
  <c r="K160" i="17"/>
  <c r="K264" i="17" s="1"/>
  <c r="K355" i="17" s="1"/>
  <c r="K166" i="17"/>
  <c r="K270" i="17" s="1"/>
  <c r="K361" i="17" s="1"/>
  <c r="M164" i="17"/>
  <c r="M268" i="17" s="1"/>
  <c r="M358" i="17" s="1"/>
  <c r="M135" i="17"/>
  <c r="M239" i="17" s="1"/>
  <c r="M161" i="17"/>
  <c r="M265" i="17" s="1"/>
  <c r="N135" i="17"/>
  <c r="N239" i="17" s="1"/>
  <c r="N161" i="17"/>
  <c r="N265" i="17" s="1"/>
  <c r="N356" i="17" s="1"/>
  <c r="N167" i="17"/>
  <c r="N271" i="17" s="1"/>
  <c r="L162" i="17"/>
  <c r="L266" i="17" s="1"/>
  <c r="L356" i="17" s="1"/>
  <c r="L163" i="17"/>
  <c r="L267" i="17" s="1"/>
  <c r="L358" i="17" s="1"/>
  <c r="F135" i="17"/>
  <c r="F239" i="17" s="1"/>
  <c r="F163" i="17"/>
  <c r="F267" i="17" s="1"/>
  <c r="F358" i="17" s="1"/>
  <c r="J165" i="17"/>
  <c r="J269" i="17" s="1"/>
  <c r="J360" i="17" s="1"/>
  <c r="J164" i="17"/>
  <c r="J268" i="17" s="1"/>
  <c r="J359" i="17" s="1"/>
  <c r="G164" i="17"/>
  <c r="G268" i="17" s="1"/>
  <c r="G165" i="17"/>
  <c r="G269" i="17" s="1"/>
  <c r="I161" i="17"/>
  <c r="I265" i="17" s="1"/>
  <c r="I162" i="17"/>
  <c r="I266" i="17" s="1"/>
  <c r="I357" i="17" s="1"/>
  <c r="I165" i="17"/>
  <c r="I269" i="17" s="1"/>
  <c r="I359" i="17" s="1"/>
  <c r="H135" i="17"/>
  <c r="H239" i="17" s="1"/>
  <c r="H164" i="17"/>
  <c r="H268" i="17" s="1"/>
  <c r="H359" i="17" s="1"/>
  <c r="H161" i="17"/>
  <c r="H265" i="17" s="1"/>
  <c r="H356" i="17" s="1"/>
  <c r="H167" i="17"/>
  <c r="H271" i="17" s="1"/>
  <c r="H361" i="17" s="1"/>
  <c r="AG34" i="9"/>
  <c r="U34" i="9"/>
  <c r="AE34" i="9"/>
  <c r="S34" i="9"/>
  <c r="J35" i="9"/>
  <c r="BG396" i="14"/>
  <c r="E35" i="9"/>
  <c r="BB396" i="14"/>
  <c r="L35" i="9"/>
  <c r="BI396" i="14"/>
  <c r="AK33" i="9"/>
  <c r="Y33" i="9"/>
  <c r="AI34" i="9"/>
  <c r="W34" i="9"/>
  <c r="D35" i="9"/>
  <c r="BA396" i="14"/>
  <c r="AH34" i="9"/>
  <c r="V34" i="9"/>
  <c r="AC34" i="9"/>
  <c r="Q34" i="9"/>
  <c r="K35" i="9"/>
  <c r="BH396" i="14"/>
  <c r="G35" i="9"/>
  <c r="BD396" i="14"/>
  <c r="H35" i="9"/>
  <c r="BE396" i="14"/>
  <c r="BJ396" i="14"/>
  <c r="AB34" i="9"/>
  <c r="P34" i="9"/>
  <c r="M34" i="9"/>
  <c r="AD34" i="9"/>
  <c r="R34" i="9"/>
  <c r="F35" i="9"/>
  <c r="BC396" i="14"/>
  <c r="I35" i="9"/>
  <c r="BF396" i="14"/>
  <c r="AJ34" i="9"/>
  <c r="X34" i="9"/>
  <c r="AF34" i="9"/>
  <c r="T34" i="9"/>
  <c r="Z402" i="14"/>
  <c r="Y402" i="14"/>
  <c r="X402" i="14"/>
  <c r="T402" i="14"/>
  <c r="S403" i="14"/>
  <c r="S422" i="13"/>
  <c r="Z427" i="13"/>
  <c r="R419" i="13"/>
  <c r="W418" i="13"/>
  <c r="V418" i="13"/>
  <c r="U424" i="13"/>
  <c r="T425" i="13"/>
  <c r="X425" i="13"/>
  <c r="Y423" i="13"/>
  <c r="AC233" i="14"/>
  <c r="AC323" i="14" s="1"/>
  <c r="AC412" i="14" s="1"/>
  <c r="K235" i="14"/>
  <c r="G235" i="14"/>
  <c r="N235" i="14"/>
  <c r="J235" i="14"/>
  <c r="F235" i="14"/>
  <c r="M235" i="14"/>
  <c r="I235" i="14"/>
  <c r="E235" i="14"/>
  <c r="L235" i="14"/>
  <c r="H235" i="14"/>
  <c r="W235" i="14"/>
  <c r="X235" i="14"/>
  <c r="AG235" i="14"/>
  <c r="AH235" i="14"/>
  <c r="AL235" i="14"/>
  <c r="AI235" i="14"/>
  <c r="V235" i="14"/>
  <c r="AJ235" i="14"/>
  <c r="U235" i="14"/>
  <c r="AD235" i="14"/>
  <c r="S235" i="14"/>
  <c r="AF235" i="14"/>
  <c r="AK235" i="14"/>
  <c r="AE235" i="14"/>
  <c r="Z235" i="14"/>
  <c r="T235" i="14"/>
  <c r="Y235" i="14"/>
  <c r="AC234" i="14"/>
  <c r="H397" i="14"/>
  <c r="AR396" i="14"/>
  <c r="AI324" i="14"/>
  <c r="AI413" i="14" s="1"/>
  <c r="AE324" i="14"/>
  <c r="AE413" i="14" s="1"/>
  <c r="Y324" i="14"/>
  <c r="U324" i="14"/>
  <c r="U413" i="14" s="1"/>
  <c r="Q324" i="14"/>
  <c r="Q413" i="14" s="1"/>
  <c r="K324" i="14"/>
  <c r="G324" i="14"/>
  <c r="AL324" i="14"/>
  <c r="AL413" i="14" s="1"/>
  <c r="AH324" i="14"/>
  <c r="AH413" i="14" s="1"/>
  <c r="AD324" i="14"/>
  <c r="AD413" i="14" s="1"/>
  <c r="X324" i="14"/>
  <c r="T324" i="14"/>
  <c r="N324" i="14"/>
  <c r="J324" i="14"/>
  <c r="F324" i="14"/>
  <c r="AG324" i="14"/>
  <c r="AG413" i="14" s="1"/>
  <c r="W324" i="14"/>
  <c r="W413" i="14" s="1"/>
  <c r="M324" i="14"/>
  <c r="E324" i="14"/>
  <c r="AF324" i="14"/>
  <c r="AF413" i="14" s="1"/>
  <c r="V324" i="14"/>
  <c r="V413" i="14" s="1"/>
  <c r="L324" i="14"/>
  <c r="D324" i="14"/>
  <c r="D413" i="14" s="1"/>
  <c r="AJ324" i="14"/>
  <c r="AJ413" i="14" s="1"/>
  <c r="R324" i="14"/>
  <c r="R413" i="14" s="1"/>
  <c r="AC324" i="14"/>
  <c r="I324" i="14"/>
  <c r="Z324" i="14"/>
  <c r="H324" i="14"/>
  <c r="AK324" i="14"/>
  <c r="AK413" i="14" s="1"/>
  <c r="S324" i="14"/>
  <c r="K397" i="14"/>
  <c r="AU396" i="14"/>
  <c r="AW396" i="14"/>
  <c r="M397" i="14"/>
  <c r="J397" i="14"/>
  <c r="AT396" i="14"/>
  <c r="AX396" i="14"/>
  <c r="N397" i="14"/>
  <c r="L397" i="14"/>
  <c r="AV396" i="14"/>
  <c r="AS396" i="14"/>
  <c r="I397" i="14"/>
  <c r="D235" i="14"/>
  <c r="D132" i="14"/>
  <c r="P131" i="14"/>
  <c r="AB131" i="14" s="1"/>
  <c r="G397" i="14"/>
  <c r="AQ396" i="14"/>
  <c r="AP396" i="14"/>
  <c r="F397" i="14"/>
  <c r="AO396" i="14"/>
  <c r="E397" i="14"/>
  <c r="AI340" i="13"/>
  <c r="AI429" i="13" s="1"/>
  <c r="AE340" i="13"/>
  <c r="AE429" i="13" s="1"/>
  <c r="Y340" i="13"/>
  <c r="U340" i="13"/>
  <c r="Q340" i="13"/>
  <c r="Q429" i="13" s="1"/>
  <c r="K340" i="13"/>
  <c r="G340" i="13"/>
  <c r="AL340" i="13"/>
  <c r="AL429" i="13" s="1"/>
  <c r="AH340" i="13"/>
  <c r="AH429" i="13" s="1"/>
  <c r="AD340" i="13"/>
  <c r="AD429" i="13" s="1"/>
  <c r="X340" i="13"/>
  <c r="T340" i="13"/>
  <c r="N340" i="13"/>
  <c r="J340" i="13"/>
  <c r="F340" i="13"/>
  <c r="AK340" i="13"/>
  <c r="AK429" i="13" s="1"/>
  <c r="AG340" i="13"/>
  <c r="AG429" i="13" s="1"/>
  <c r="AC340" i="13"/>
  <c r="AC429" i="13" s="1"/>
  <c r="W340" i="13"/>
  <c r="S340" i="13"/>
  <c r="M340" i="13"/>
  <c r="I340" i="13"/>
  <c r="E340" i="13"/>
  <c r="AF340" i="13"/>
  <c r="AF429" i="13" s="1"/>
  <c r="L340" i="13"/>
  <c r="Z340" i="13"/>
  <c r="H340" i="13"/>
  <c r="V340" i="13"/>
  <c r="R340" i="13"/>
  <c r="D340" i="13"/>
  <c r="D429" i="13" s="1"/>
  <c r="C52" i="9" s="1"/>
  <c r="AJ340" i="13"/>
  <c r="AJ429" i="13" s="1"/>
  <c r="AV412" i="13"/>
  <c r="BH413" i="13"/>
  <c r="AR412" i="13"/>
  <c r="BD413" i="13"/>
  <c r="BG413" i="13"/>
  <c r="AU412" i="13"/>
  <c r="BE413" i="13"/>
  <c r="AS412" i="13"/>
  <c r="BA413" i="13"/>
  <c r="AO412" i="13"/>
  <c r="BI413" i="13"/>
  <c r="AW412" i="13"/>
  <c r="BJ412" i="13"/>
  <c r="AX411" i="13"/>
  <c r="BB413" i="13"/>
  <c r="AP412" i="13"/>
  <c r="BF413" i="13"/>
  <c r="AT412" i="13"/>
  <c r="D251" i="13"/>
  <c r="D148" i="13"/>
  <c r="BC413" i="13"/>
  <c r="AQ412" i="13"/>
  <c r="AJ148" i="13"/>
  <c r="M148" i="13"/>
  <c r="K132" i="14"/>
  <c r="AD132" i="14"/>
  <c r="G132" i="14"/>
  <c r="N132" i="14"/>
  <c r="AI148" i="13"/>
  <c r="L148" i="13"/>
  <c r="AE148" i="13"/>
  <c r="R148" i="13"/>
  <c r="W148" i="13"/>
  <c r="Y132" i="14"/>
  <c r="E132" i="14"/>
  <c r="K148" i="13"/>
  <c r="Z148" i="13"/>
  <c r="AE132" i="14"/>
  <c r="AL132" i="14"/>
  <c r="AK148" i="13"/>
  <c r="U148" i="13"/>
  <c r="AI132" i="14"/>
  <c r="T148" i="13"/>
  <c r="J148" i="13"/>
  <c r="W132" i="14"/>
  <c r="AG132" i="14"/>
  <c r="X148" i="13"/>
  <c r="AH132" i="14"/>
  <c r="F148" i="13"/>
  <c r="AF132" i="14"/>
  <c r="T132" i="14"/>
  <c r="H148" i="13"/>
  <c r="L132" i="14"/>
  <c r="S148" i="13"/>
  <c r="F132" i="14"/>
  <c r="U132" i="14"/>
  <c r="AH148" i="13"/>
  <c r="N148" i="13"/>
  <c r="AL148" i="13"/>
  <c r="X132" i="14"/>
  <c r="AJ132" i="14"/>
  <c r="M132" i="14"/>
  <c r="E148" i="13"/>
  <c r="Y148" i="13"/>
  <c r="I148" i="13"/>
  <c r="Z132" i="14"/>
  <c r="AC131" i="14"/>
  <c r="V148" i="13"/>
  <c r="G148" i="13"/>
  <c r="V132" i="14"/>
  <c r="AG148" i="13"/>
  <c r="J132" i="14"/>
  <c r="AF148" i="13"/>
  <c r="H132" i="14"/>
  <c r="AK132" i="14"/>
  <c r="S132" i="14"/>
  <c r="I132" i="14"/>
  <c r="AD148" i="13"/>
  <c r="AH511" i="18" l="1"/>
  <c r="BF510" i="18"/>
  <c r="V517" i="18"/>
  <c r="AT516" i="18"/>
  <c r="E517" i="18"/>
  <c r="BA516" i="18"/>
  <c r="AO516" i="18"/>
  <c r="AU518" i="18"/>
  <c r="BG518" i="18"/>
  <c r="AP515" i="18"/>
  <c r="BB515" i="18"/>
  <c r="AQ516" i="18"/>
  <c r="BC516" i="18"/>
  <c r="BD513" i="18"/>
  <c r="AR513" i="18"/>
  <c r="BI515" i="18"/>
  <c r="AW515" i="18"/>
  <c r="AV514" i="18"/>
  <c r="BH514" i="18"/>
  <c r="AX514" i="18"/>
  <c r="BJ514" i="18"/>
  <c r="AS542" i="18"/>
  <c r="BE542" i="18"/>
  <c r="BB415" i="18"/>
  <c r="AP415" i="18"/>
  <c r="D345" i="18"/>
  <c r="D434" i="18" s="1"/>
  <c r="AV415" i="18"/>
  <c r="BH415" i="18"/>
  <c r="AQ415" i="18"/>
  <c r="BC415" i="18"/>
  <c r="BE415" i="18"/>
  <c r="AS415" i="18"/>
  <c r="AR415" i="18"/>
  <c r="BD415" i="18"/>
  <c r="BG415" i="18"/>
  <c r="AU415" i="18"/>
  <c r="BF415" i="18"/>
  <c r="AT415" i="18"/>
  <c r="D153" i="18"/>
  <c r="D256" i="18"/>
  <c r="AO415" i="18"/>
  <c r="BA415" i="18"/>
  <c r="BI415" i="18"/>
  <c r="AW415" i="18"/>
  <c r="BJ415" i="18"/>
  <c r="AX415" i="18"/>
  <c r="M356" i="17"/>
  <c r="AI358" i="17"/>
  <c r="Q357" i="17"/>
  <c r="Q355" i="17"/>
  <c r="N355" i="17"/>
  <c r="AH358" i="17"/>
  <c r="AC355" i="17"/>
  <c r="G360" i="17"/>
  <c r="Z356" i="17"/>
  <c r="Z355" i="17"/>
  <c r="F357" i="17"/>
  <c r="AJ356" i="17"/>
  <c r="AI357" i="17"/>
  <c r="AD356" i="17"/>
  <c r="T355" i="17"/>
  <c r="AC357" i="17"/>
  <c r="G359" i="17"/>
  <c r="E356" i="17"/>
  <c r="R360" i="17"/>
  <c r="E355" i="17"/>
  <c r="AF418" i="17"/>
  <c r="R358" i="17"/>
  <c r="I400" i="17"/>
  <c r="AS399" i="17"/>
  <c r="BE399" i="17"/>
  <c r="E400" i="17"/>
  <c r="AO399" i="17"/>
  <c r="BA399" i="17"/>
  <c r="L357" i="17"/>
  <c r="H355" i="17"/>
  <c r="G356" i="17"/>
  <c r="K358" i="17"/>
  <c r="Y359" i="17"/>
  <c r="AC359" i="17"/>
  <c r="AH355" i="17"/>
  <c r="U355" i="17"/>
  <c r="T361" i="17"/>
  <c r="AF360" i="17"/>
  <c r="AL355" i="17"/>
  <c r="R361" i="17"/>
  <c r="Q359" i="17"/>
  <c r="R357" i="17"/>
  <c r="R355" i="17"/>
  <c r="AK329" i="17"/>
  <c r="AK418" i="17" s="1"/>
  <c r="AG329" i="17"/>
  <c r="AG418" i="17" s="1"/>
  <c r="AC329" i="17"/>
  <c r="AC418" i="17" s="1"/>
  <c r="W329" i="17"/>
  <c r="W418" i="17" s="1"/>
  <c r="S329" i="17"/>
  <c r="S418" i="17" s="1"/>
  <c r="M329" i="17"/>
  <c r="I329" i="17"/>
  <c r="E329" i="17"/>
  <c r="AL329" i="17"/>
  <c r="AL418" i="17" s="1"/>
  <c r="AF329" i="17"/>
  <c r="Y329" i="17"/>
  <c r="Y418" i="17" s="1"/>
  <c r="T329" i="17"/>
  <c r="T418" i="17" s="1"/>
  <c r="L329" i="17"/>
  <c r="G329" i="17"/>
  <c r="AJ329" i="17"/>
  <c r="AJ418" i="17" s="1"/>
  <c r="AE329" i="17"/>
  <c r="AE418" i="17" s="1"/>
  <c r="X329" i="17"/>
  <c r="X418" i="17" s="1"/>
  <c r="R329" i="17"/>
  <c r="R418" i="17" s="1"/>
  <c r="K329" i="17"/>
  <c r="F329" i="17"/>
  <c r="AI329" i="17"/>
  <c r="AI418" i="17" s="1"/>
  <c r="AD329" i="17"/>
  <c r="AD418" i="17" s="1"/>
  <c r="V329" i="17"/>
  <c r="V418" i="17" s="1"/>
  <c r="Q329" i="17"/>
  <c r="Q418" i="17" s="1"/>
  <c r="J329" i="17"/>
  <c r="D329" i="17"/>
  <c r="D418" i="17" s="1"/>
  <c r="U329" i="17"/>
  <c r="U418" i="17" s="1"/>
  <c r="N329" i="17"/>
  <c r="AH329" i="17"/>
  <c r="H329" i="17"/>
  <c r="Z329" i="17"/>
  <c r="Z418" i="17" s="1"/>
  <c r="N359" i="17"/>
  <c r="AI356" i="17"/>
  <c r="AG356" i="17"/>
  <c r="AK356" i="17"/>
  <c r="Z357" i="17"/>
  <c r="T358" i="17"/>
  <c r="AD361" i="17"/>
  <c r="G358" i="17"/>
  <c r="M355" i="17"/>
  <c r="AI360" i="17"/>
  <c r="BG399" i="17"/>
  <c r="K400" i="17"/>
  <c r="AU399" i="17"/>
  <c r="AC358" i="17"/>
  <c r="AC356" i="17"/>
  <c r="D240" i="17"/>
  <c r="P136" i="17"/>
  <c r="AB136" i="17" s="1"/>
  <c r="Q136" i="17"/>
  <c r="Q240" i="17" s="1"/>
  <c r="D137" i="17"/>
  <c r="R136" i="17"/>
  <c r="R240" i="17" s="1"/>
  <c r="E136" i="17"/>
  <c r="E240" i="17" s="1"/>
  <c r="Z136" i="17"/>
  <c r="Z240" i="17" s="1"/>
  <c r="AH136" i="17"/>
  <c r="AH240" i="17" s="1"/>
  <c r="U136" i="17"/>
  <c r="U240" i="17" s="1"/>
  <c r="T136" i="17"/>
  <c r="T240" i="17" s="1"/>
  <c r="AD136" i="17"/>
  <c r="AD240" i="17" s="1"/>
  <c r="AL136" i="17"/>
  <c r="AL240" i="17" s="1"/>
  <c r="M136" i="17"/>
  <c r="M240" i="17" s="1"/>
  <c r="G136" i="17"/>
  <c r="G240" i="17" s="1"/>
  <c r="J136" i="17"/>
  <c r="J240" i="17" s="1"/>
  <c r="AI136" i="17"/>
  <c r="AI240" i="17" s="1"/>
  <c r="AE136" i="17"/>
  <c r="AE240" i="17" s="1"/>
  <c r="F136" i="17"/>
  <c r="F240" i="17" s="1"/>
  <c r="L136" i="17"/>
  <c r="L240" i="17" s="1"/>
  <c r="N136" i="17"/>
  <c r="N240" i="17" s="1"/>
  <c r="X136" i="17"/>
  <c r="X240" i="17" s="1"/>
  <c r="AF136" i="17"/>
  <c r="AF240" i="17" s="1"/>
  <c r="I136" i="17"/>
  <c r="I240" i="17" s="1"/>
  <c r="AK136" i="17"/>
  <c r="AK240" i="17" s="1"/>
  <c r="Y136" i="17"/>
  <c r="Y240" i="17" s="1"/>
  <c r="H136" i="17"/>
  <c r="H240" i="17" s="1"/>
  <c r="K136" i="17"/>
  <c r="K240" i="17" s="1"/>
  <c r="AJ136" i="17"/>
  <c r="AJ240" i="17" s="1"/>
  <c r="S136" i="17"/>
  <c r="S240" i="17" s="1"/>
  <c r="AG136" i="17"/>
  <c r="AG240" i="17" s="1"/>
  <c r="W136" i="17"/>
  <c r="W240" i="17" s="1"/>
  <c r="V136" i="17"/>
  <c r="V240" i="17" s="1"/>
  <c r="AH418" i="17"/>
  <c r="AG358" i="17"/>
  <c r="AC136" i="17"/>
  <c r="AC240" i="17" s="1"/>
  <c r="I356" i="17"/>
  <c r="BD399" i="17"/>
  <c r="H400" i="17"/>
  <c r="AR399" i="17"/>
  <c r="Y356" i="17"/>
  <c r="S356" i="17"/>
  <c r="S358" i="17"/>
  <c r="I360" i="17"/>
  <c r="M359" i="17"/>
  <c r="W359" i="17"/>
  <c r="X361" i="17"/>
  <c r="Q361" i="17"/>
  <c r="Q356" i="17"/>
  <c r="AT399" i="17"/>
  <c r="J400" i="17"/>
  <c r="BF399" i="17"/>
  <c r="AP399" i="17"/>
  <c r="BB399" i="17"/>
  <c r="F400" i="17"/>
  <c r="BH399" i="17"/>
  <c r="L400" i="17"/>
  <c r="AV399" i="17"/>
  <c r="H358" i="17"/>
  <c r="K357" i="17"/>
  <c r="AX399" i="17"/>
  <c r="BJ399" i="17"/>
  <c r="N400" i="17"/>
  <c r="BC399" i="17"/>
  <c r="AQ399" i="17"/>
  <c r="G400" i="17"/>
  <c r="J356" i="17"/>
  <c r="W358" i="17"/>
  <c r="AK359" i="17"/>
  <c r="I355" i="17"/>
  <c r="G355" i="17"/>
  <c r="F361" i="17"/>
  <c r="N361" i="17"/>
  <c r="Z358" i="17"/>
  <c r="AF359" i="17"/>
  <c r="J358" i="17"/>
  <c r="M400" i="17"/>
  <c r="AW399" i="17"/>
  <c r="BI399" i="17"/>
  <c r="F355" i="17"/>
  <c r="K360" i="17"/>
  <c r="X357" i="17"/>
  <c r="AC361" i="17"/>
  <c r="AC413" i="14"/>
  <c r="M35" i="9"/>
  <c r="Y35" i="9" s="1"/>
  <c r="F36" i="9"/>
  <c r="BC397" i="14"/>
  <c r="BJ397" i="14"/>
  <c r="G36" i="9"/>
  <c r="BD397" i="14"/>
  <c r="Y34" i="9"/>
  <c r="AK34" i="9"/>
  <c r="AE35" i="9"/>
  <c r="S35" i="9"/>
  <c r="E36" i="9"/>
  <c r="BB397" i="14"/>
  <c r="AK35" i="9"/>
  <c r="AJ35" i="9"/>
  <c r="X35" i="9"/>
  <c r="AH35" i="9"/>
  <c r="V35" i="9"/>
  <c r="AG35" i="9"/>
  <c r="U35" i="9"/>
  <c r="AF35" i="9"/>
  <c r="T35" i="9"/>
  <c r="AI35" i="9"/>
  <c r="W35" i="9"/>
  <c r="AB35" i="9"/>
  <c r="P35" i="9"/>
  <c r="Q35" i="9"/>
  <c r="AC35" i="9"/>
  <c r="H36" i="9"/>
  <c r="BE397" i="14"/>
  <c r="L36" i="9"/>
  <c r="BI397" i="14"/>
  <c r="AD35" i="9"/>
  <c r="R35" i="9"/>
  <c r="D36" i="9"/>
  <c r="BA397" i="14"/>
  <c r="K36" i="9"/>
  <c r="BH397" i="14"/>
  <c r="I36" i="9"/>
  <c r="BF397" i="14"/>
  <c r="J36" i="9"/>
  <c r="BG397" i="14"/>
  <c r="T403" i="14"/>
  <c r="Y403" i="14"/>
  <c r="S404" i="14"/>
  <c r="X403" i="14"/>
  <c r="Z403" i="14"/>
  <c r="Y424" i="13"/>
  <c r="T426" i="13"/>
  <c r="V419" i="13"/>
  <c r="R420" i="13"/>
  <c r="S423" i="13"/>
  <c r="Z428" i="13"/>
  <c r="X426" i="13"/>
  <c r="U425" i="13"/>
  <c r="W419" i="13"/>
  <c r="L236" i="14"/>
  <c r="H236" i="14"/>
  <c r="K236" i="14"/>
  <c r="G236" i="14"/>
  <c r="N236" i="14"/>
  <c r="J236" i="14"/>
  <c r="F236" i="14"/>
  <c r="M236" i="14"/>
  <c r="I236" i="14"/>
  <c r="E236" i="14"/>
  <c r="W236" i="14"/>
  <c r="X236" i="14"/>
  <c r="AG236" i="14"/>
  <c r="AH236" i="14"/>
  <c r="AL236" i="14"/>
  <c r="AI236" i="14"/>
  <c r="V236" i="14"/>
  <c r="AJ236" i="14"/>
  <c r="U236" i="14"/>
  <c r="AD236" i="14"/>
  <c r="S236" i="14"/>
  <c r="AF236" i="14"/>
  <c r="AK236" i="14"/>
  <c r="AE236" i="14"/>
  <c r="Z236" i="14"/>
  <c r="T236" i="14"/>
  <c r="Y236" i="14"/>
  <c r="AC235" i="14"/>
  <c r="AC325" i="14" s="1"/>
  <c r="AC414" i="14" s="1"/>
  <c r="G398" i="14"/>
  <c r="AQ397" i="14"/>
  <c r="M398" i="14"/>
  <c r="AW397" i="14"/>
  <c r="AP397" i="14"/>
  <c r="F398" i="14"/>
  <c r="D236" i="14"/>
  <c r="D133" i="14"/>
  <c r="P132" i="14"/>
  <c r="AB132" i="14" s="1"/>
  <c r="AT397" i="14"/>
  <c r="J398" i="14"/>
  <c r="H398" i="14"/>
  <c r="AR397" i="14"/>
  <c r="AJ325" i="14"/>
  <c r="AJ414" i="14" s="1"/>
  <c r="AF325" i="14"/>
  <c r="AF414" i="14" s="1"/>
  <c r="Z325" i="14"/>
  <c r="V325" i="14"/>
  <c r="V414" i="14" s="1"/>
  <c r="R325" i="14"/>
  <c r="R414" i="14" s="1"/>
  <c r="L325" i="14"/>
  <c r="H325" i="14"/>
  <c r="D325" i="14"/>
  <c r="D414" i="14" s="1"/>
  <c r="AI325" i="14"/>
  <c r="AI414" i="14" s="1"/>
  <c r="AE325" i="14"/>
  <c r="AE414" i="14" s="1"/>
  <c r="Y325" i="14"/>
  <c r="U325" i="14"/>
  <c r="U414" i="14" s="1"/>
  <c r="Q325" i="14"/>
  <c r="Q414" i="14" s="1"/>
  <c r="K325" i="14"/>
  <c r="G325" i="14"/>
  <c r="AH325" i="14"/>
  <c r="AH414" i="14" s="1"/>
  <c r="X325" i="14"/>
  <c r="N325" i="14"/>
  <c r="F325" i="14"/>
  <c r="AG325" i="14"/>
  <c r="AG414" i="14" s="1"/>
  <c r="W325" i="14"/>
  <c r="W414" i="14" s="1"/>
  <c r="M325" i="14"/>
  <c r="E325" i="14"/>
  <c r="AK325" i="14"/>
  <c r="AK414" i="14" s="1"/>
  <c r="S325" i="14"/>
  <c r="AD325" i="14"/>
  <c r="AD414" i="14" s="1"/>
  <c r="J325" i="14"/>
  <c r="I325" i="14"/>
  <c r="AL325" i="14"/>
  <c r="AL414" i="14" s="1"/>
  <c r="T325" i="14"/>
  <c r="AX397" i="14"/>
  <c r="N398" i="14"/>
  <c r="L398" i="14"/>
  <c r="AV397" i="14"/>
  <c r="E398" i="14"/>
  <c r="AO397" i="14"/>
  <c r="I398" i="14"/>
  <c r="AS397" i="14"/>
  <c r="AU397" i="14"/>
  <c r="K398" i="14"/>
  <c r="AJ341" i="13"/>
  <c r="AJ430" i="13" s="1"/>
  <c r="AF341" i="13"/>
  <c r="AF430" i="13" s="1"/>
  <c r="Z341" i="13"/>
  <c r="V341" i="13"/>
  <c r="R341" i="13"/>
  <c r="L341" i="13"/>
  <c r="H341" i="13"/>
  <c r="D341" i="13"/>
  <c r="D430" i="13" s="1"/>
  <c r="C53" i="9" s="1"/>
  <c r="AI341" i="13"/>
  <c r="AI430" i="13" s="1"/>
  <c r="AE341" i="13"/>
  <c r="AE430" i="13" s="1"/>
  <c r="Y341" i="13"/>
  <c r="U341" i="13"/>
  <c r="Q341" i="13"/>
  <c r="Q430" i="13" s="1"/>
  <c r="K341" i="13"/>
  <c r="G341" i="13"/>
  <c r="AL341" i="13"/>
  <c r="AL430" i="13" s="1"/>
  <c r="AH341" i="13"/>
  <c r="AH430" i="13" s="1"/>
  <c r="AD341" i="13"/>
  <c r="AD430" i="13" s="1"/>
  <c r="X341" i="13"/>
  <c r="T341" i="13"/>
  <c r="N341" i="13"/>
  <c r="J341" i="13"/>
  <c r="F341" i="13"/>
  <c r="AG341" i="13"/>
  <c r="AG430" i="13" s="1"/>
  <c r="M341" i="13"/>
  <c r="AC341" i="13"/>
  <c r="AC430" i="13" s="1"/>
  <c r="I341" i="13"/>
  <c r="W341" i="13"/>
  <c r="S341" i="13"/>
  <c r="E341" i="13"/>
  <c r="AK341" i="13"/>
  <c r="AK430" i="13" s="1"/>
  <c r="BF414" i="13"/>
  <c r="AT413" i="13"/>
  <c r="BG414" i="13"/>
  <c r="AU413" i="13"/>
  <c r="BC414" i="13"/>
  <c r="AQ413" i="13"/>
  <c r="BB414" i="13"/>
  <c r="AP413" i="13"/>
  <c r="BH414" i="13"/>
  <c r="AV413" i="13"/>
  <c r="BD414" i="13"/>
  <c r="AR413" i="13"/>
  <c r="BJ413" i="13"/>
  <c r="AX412" i="13"/>
  <c r="AO413" i="13"/>
  <c r="BA414" i="13"/>
  <c r="D252" i="13"/>
  <c r="D149" i="13"/>
  <c r="AW413" i="13"/>
  <c r="BI414" i="13"/>
  <c r="AS413" i="13"/>
  <c r="BE414" i="13"/>
  <c r="Y149" i="13"/>
  <c r="H149" i="13"/>
  <c r="J133" i="14"/>
  <c r="AJ133" i="14"/>
  <c r="W149" i="13"/>
  <c r="X133" i="14"/>
  <c r="AF149" i="13"/>
  <c r="AL133" i="14"/>
  <c r="H133" i="14"/>
  <c r="I133" i="14"/>
  <c r="AE149" i="13"/>
  <c r="L149" i="13"/>
  <c r="AE133" i="14"/>
  <c r="AL149" i="13"/>
  <c r="S133" i="14"/>
  <c r="AG133" i="14"/>
  <c r="I149" i="13"/>
  <c r="AG149" i="13"/>
  <c r="K133" i="14"/>
  <c r="AH149" i="13"/>
  <c r="M149" i="13"/>
  <c r="AI133" i="14"/>
  <c r="M133" i="14"/>
  <c r="F149" i="13"/>
  <c r="G133" i="14"/>
  <c r="Z149" i="13"/>
  <c r="R149" i="13"/>
  <c r="Y133" i="14"/>
  <c r="L133" i="14"/>
  <c r="AK149" i="13"/>
  <c r="J149" i="13"/>
  <c r="N133" i="14"/>
  <c r="E149" i="13"/>
  <c r="N149" i="13"/>
  <c r="Z133" i="14"/>
  <c r="T149" i="13"/>
  <c r="T133" i="14"/>
  <c r="AI149" i="13"/>
  <c r="K149" i="13"/>
  <c r="AC132" i="14"/>
  <c r="S149" i="13"/>
  <c r="AK133" i="14"/>
  <c r="F133" i="14"/>
  <c r="G149" i="13"/>
  <c r="V149" i="13"/>
  <c r="AJ149" i="13"/>
  <c r="V133" i="14"/>
  <c r="AD149" i="13"/>
  <c r="AH133" i="14"/>
  <c r="U133" i="14"/>
  <c r="AD133" i="14"/>
  <c r="U149" i="13"/>
  <c r="W133" i="14"/>
  <c r="E133" i="14"/>
  <c r="X149" i="13"/>
  <c r="AF133" i="14"/>
  <c r="AH512" i="18" l="1"/>
  <c r="BF511" i="18"/>
  <c r="V518" i="18"/>
  <c r="AT517" i="18"/>
  <c r="E518" i="18"/>
  <c r="AO517" i="18"/>
  <c r="BA517" i="18"/>
  <c r="AQ517" i="18"/>
  <c r="BC517" i="18"/>
  <c r="BJ515" i="18"/>
  <c r="AX515" i="18"/>
  <c r="AR514" i="18"/>
  <c r="BD514" i="18"/>
  <c r="BH515" i="18"/>
  <c r="AV515" i="18"/>
  <c r="AP516" i="18"/>
  <c r="BB516" i="18"/>
  <c r="BE543" i="18"/>
  <c r="AS543" i="18"/>
  <c r="BI516" i="18"/>
  <c r="AW516" i="18"/>
  <c r="AU519" i="18"/>
  <c r="BG519" i="18"/>
  <c r="AW416" i="18"/>
  <c r="BI416" i="18"/>
  <c r="D346" i="18"/>
  <c r="D435" i="18" s="1"/>
  <c r="D154" i="18"/>
  <c r="D257" i="18"/>
  <c r="BD416" i="18"/>
  <c r="AR416" i="18"/>
  <c r="BJ416" i="18"/>
  <c r="AX416" i="18"/>
  <c r="AV416" i="18"/>
  <c r="BH416" i="18"/>
  <c r="BF416" i="18"/>
  <c r="AT416" i="18"/>
  <c r="AC151" i="18"/>
  <c r="AC345" i="18" s="1"/>
  <c r="AC434" i="18" s="1"/>
  <c r="Q151" i="18"/>
  <c r="Q345" i="18" s="1"/>
  <c r="Q434" i="18" s="1"/>
  <c r="M151" i="18"/>
  <c r="K151" i="18"/>
  <c r="T151" i="18"/>
  <c r="T345" i="18" s="1"/>
  <c r="T434" i="18" s="1"/>
  <c r="N151" i="18"/>
  <c r="L151" i="18"/>
  <c r="J151" i="18"/>
  <c r="R151" i="18"/>
  <c r="R345" i="18" s="1"/>
  <c r="R434" i="18" s="1"/>
  <c r="U151" i="18"/>
  <c r="U345" i="18" s="1"/>
  <c r="U434" i="18" s="1"/>
  <c r="I151" i="18"/>
  <c r="H151" i="18"/>
  <c r="AL151" i="18"/>
  <c r="AL345" i="18" s="1"/>
  <c r="AL434" i="18" s="1"/>
  <c r="Z151" i="18"/>
  <c r="Z345" i="18" s="1"/>
  <c r="Z434" i="18" s="1"/>
  <c r="AG151" i="18"/>
  <c r="AG345" i="18" s="1"/>
  <c r="AG434" i="18" s="1"/>
  <c r="F151" i="18"/>
  <c r="AD151" i="18"/>
  <c r="AD345" i="18" s="1"/>
  <c r="AD434" i="18" s="1"/>
  <c r="AH151" i="18"/>
  <c r="AH345" i="18" s="1"/>
  <c r="AH434" i="18" s="1"/>
  <c r="AI151" i="18"/>
  <c r="AI345" i="18" s="1"/>
  <c r="AI434" i="18" s="1"/>
  <c r="X151" i="18"/>
  <c r="X345" i="18" s="1"/>
  <c r="X434" i="18" s="1"/>
  <c r="S151" i="18"/>
  <c r="S345" i="18" s="1"/>
  <c r="S434" i="18" s="1"/>
  <c r="Y151" i="18"/>
  <c r="Y345" i="18" s="1"/>
  <c r="Y434" i="18" s="1"/>
  <c r="AJ151" i="18"/>
  <c r="AJ345" i="18" s="1"/>
  <c r="AJ434" i="18" s="1"/>
  <c r="G151" i="18"/>
  <c r="AE151" i="18"/>
  <c r="AE345" i="18" s="1"/>
  <c r="AE434" i="18" s="1"/>
  <c r="E151" i="18"/>
  <c r="W151" i="18"/>
  <c r="W345" i="18" s="1"/>
  <c r="W434" i="18" s="1"/>
  <c r="V151" i="18"/>
  <c r="V345" i="18" s="1"/>
  <c r="V434" i="18" s="1"/>
  <c r="AF151" i="18"/>
  <c r="AF345" i="18" s="1"/>
  <c r="AF434" i="18" s="1"/>
  <c r="AK151" i="18"/>
  <c r="AK345" i="18" s="1"/>
  <c r="AK434" i="18" s="1"/>
  <c r="BG416" i="18"/>
  <c r="AU416" i="18"/>
  <c r="AP416" i="18"/>
  <c r="BB416" i="18"/>
  <c r="BC416" i="18"/>
  <c r="AQ416" i="18"/>
  <c r="AO416" i="18"/>
  <c r="BA416" i="18"/>
  <c r="AS416" i="18"/>
  <c r="BE416" i="18"/>
  <c r="Q419" i="17"/>
  <c r="BI400" i="17"/>
  <c r="M401" i="17"/>
  <c r="AW400" i="17"/>
  <c r="AU400" i="17"/>
  <c r="BG400" i="17"/>
  <c r="K401" i="17"/>
  <c r="BA400" i="17"/>
  <c r="E401" i="17"/>
  <c r="AO400" i="17"/>
  <c r="BE400" i="17"/>
  <c r="I401" i="17"/>
  <c r="AS400" i="17"/>
  <c r="D241" i="17"/>
  <c r="R137" i="17"/>
  <c r="R241" i="17" s="1"/>
  <c r="P137" i="17"/>
  <c r="AB137" i="17" s="1"/>
  <c r="D138" i="17"/>
  <c r="Q137" i="17"/>
  <c r="Q241" i="17" s="1"/>
  <c r="K137" i="17"/>
  <c r="K241" i="17" s="1"/>
  <c r="E137" i="17"/>
  <c r="E241" i="17" s="1"/>
  <c r="AH137" i="17"/>
  <c r="AH241" i="17" s="1"/>
  <c r="X137" i="17"/>
  <c r="X241" i="17" s="1"/>
  <c r="AK137" i="17"/>
  <c r="AK241" i="17" s="1"/>
  <c r="U137" i="17"/>
  <c r="U241" i="17" s="1"/>
  <c r="Y137" i="17"/>
  <c r="Y241" i="17" s="1"/>
  <c r="F137" i="17"/>
  <c r="F241" i="17" s="1"/>
  <c r="M137" i="17"/>
  <c r="M241" i="17" s="1"/>
  <c r="AG137" i="17"/>
  <c r="AG241" i="17" s="1"/>
  <c r="AF137" i="17"/>
  <c r="AF241" i="17" s="1"/>
  <c r="V137" i="17"/>
  <c r="V241" i="17" s="1"/>
  <c r="H137" i="17"/>
  <c r="H241" i="17" s="1"/>
  <c r="I137" i="17"/>
  <c r="I241" i="17" s="1"/>
  <c r="J137" i="17"/>
  <c r="J241" i="17" s="1"/>
  <c r="AJ137" i="17"/>
  <c r="AJ241" i="17" s="1"/>
  <c r="S137" i="17"/>
  <c r="S241" i="17" s="1"/>
  <c r="W137" i="17"/>
  <c r="W241" i="17" s="1"/>
  <c r="AE137" i="17"/>
  <c r="AE241" i="17" s="1"/>
  <c r="G137" i="17"/>
  <c r="G241" i="17" s="1"/>
  <c r="Z137" i="17"/>
  <c r="Z241" i="17" s="1"/>
  <c r="T137" i="17"/>
  <c r="T241" i="17" s="1"/>
  <c r="AD137" i="17"/>
  <c r="AD241" i="17" s="1"/>
  <c r="AI137" i="17"/>
  <c r="AI241" i="17" s="1"/>
  <c r="AL137" i="17"/>
  <c r="AL241" i="17" s="1"/>
  <c r="L137" i="17"/>
  <c r="L241" i="17" s="1"/>
  <c r="N137" i="17"/>
  <c r="N241" i="17" s="1"/>
  <c r="AC137" i="17"/>
  <c r="AC241" i="17" s="1"/>
  <c r="AQ400" i="17"/>
  <c r="G401" i="17"/>
  <c r="BC400" i="17"/>
  <c r="BH400" i="17"/>
  <c r="AV400" i="17"/>
  <c r="L401" i="17"/>
  <c r="AL330" i="17"/>
  <c r="AL419" i="17" s="1"/>
  <c r="AH330" i="17"/>
  <c r="AH419" i="17" s="1"/>
  <c r="AD330" i="17"/>
  <c r="AD419" i="17" s="1"/>
  <c r="X330" i="17"/>
  <c r="X419" i="17" s="1"/>
  <c r="T330" i="17"/>
  <c r="T419" i="17" s="1"/>
  <c r="N330" i="17"/>
  <c r="J330" i="17"/>
  <c r="F330" i="17"/>
  <c r="AG330" i="17"/>
  <c r="AG419" i="17" s="1"/>
  <c r="Z330" i="17"/>
  <c r="Z419" i="17" s="1"/>
  <c r="U330" i="17"/>
  <c r="U419" i="17" s="1"/>
  <c r="M330" i="17"/>
  <c r="H330" i="17"/>
  <c r="AK330" i="17"/>
  <c r="AK419" i="17" s="1"/>
  <c r="AF330" i="17"/>
  <c r="AF419" i="17" s="1"/>
  <c r="Y330" i="17"/>
  <c r="Y419" i="17" s="1"/>
  <c r="S330" i="17"/>
  <c r="S419" i="17" s="1"/>
  <c r="L330" i="17"/>
  <c r="G330" i="17"/>
  <c r="AJ330" i="17"/>
  <c r="AJ419" i="17" s="1"/>
  <c r="AE330" i="17"/>
  <c r="AE419" i="17" s="1"/>
  <c r="W330" i="17"/>
  <c r="W419" i="17" s="1"/>
  <c r="R330" i="17"/>
  <c r="R419" i="17" s="1"/>
  <c r="K330" i="17"/>
  <c r="E330" i="17"/>
  <c r="AI330" i="17"/>
  <c r="AI419" i="17" s="1"/>
  <c r="I330" i="17"/>
  <c r="AC330" i="17"/>
  <c r="AC419" i="17" s="1"/>
  <c r="D330" i="17"/>
  <c r="D419" i="17" s="1"/>
  <c r="V330" i="17"/>
  <c r="V419" i="17" s="1"/>
  <c r="Q330" i="17"/>
  <c r="N401" i="17"/>
  <c r="AX400" i="17"/>
  <c r="BJ400" i="17"/>
  <c r="F401" i="17"/>
  <c r="AP400" i="17"/>
  <c r="BB400" i="17"/>
  <c r="J401" i="17"/>
  <c r="AT400" i="17"/>
  <c r="BF400" i="17"/>
  <c r="BD400" i="17"/>
  <c r="H401" i="17"/>
  <c r="AR400" i="17"/>
  <c r="J37" i="9"/>
  <c r="BG398" i="14"/>
  <c r="D37" i="9"/>
  <c r="BA398" i="14"/>
  <c r="G37" i="9"/>
  <c r="BD398" i="14"/>
  <c r="AH36" i="9"/>
  <c r="V36" i="9"/>
  <c r="AI36" i="9"/>
  <c r="W36" i="9"/>
  <c r="AJ36" i="9"/>
  <c r="X36" i="9"/>
  <c r="M36" i="9"/>
  <c r="AC36" i="9"/>
  <c r="Q36" i="9"/>
  <c r="I37" i="9"/>
  <c r="BF398" i="14"/>
  <c r="L37" i="9"/>
  <c r="BI398" i="14"/>
  <c r="BJ398" i="14"/>
  <c r="F37" i="9"/>
  <c r="BC398" i="14"/>
  <c r="H37" i="9"/>
  <c r="BE398" i="14"/>
  <c r="K37" i="9"/>
  <c r="BH398" i="14"/>
  <c r="E37" i="9"/>
  <c r="BB398" i="14"/>
  <c r="AG36" i="9"/>
  <c r="U36" i="9"/>
  <c r="AB36" i="9"/>
  <c r="P36" i="9"/>
  <c r="AF36" i="9"/>
  <c r="T36" i="9"/>
  <c r="S36" i="9"/>
  <c r="AE36" i="9"/>
  <c r="AD36" i="9"/>
  <c r="R36" i="9"/>
  <c r="X404" i="14"/>
  <c r="Y404" i="14"/>
  <c r="Z404" i="14"/>
  <c r="S405" i="14"/>
  <c r="T404" i="14"/>
  <c r="W420" i="13"/>
  <c r="X427" i="13"/>
  <c r="S424" i="13"/>
  <c r="Y425" i="13"/>
  <c r="U426" i="13"/>
  <c r="Z429" i="13"/>
  <c r="R421" i="13"/>
  <c r="T427" i="13"/>
  <c r="V420" i="13"/>
  <c r="AC236" i="14"/>
  <c r="AC326" i="14" s="1"/>
  <c r="AC415" i="14" s="1"/>
  <c r="M237" i="14"/>
  <c r="I237" i="14"/>
  <c r="E237" i="14"/>
  <c r="L237" i="14"/>
  <c r="H237" i="14"/>
  <c r="K237" i="14"/>
  <c r="G237" i="14"/>
  <c r="N237" i="14"/>
  <c r="J237" i="14"/>
  <c r="F237" i="14"/>
  <c r="W237" i="14"/>
  <c r="X237" i="14"/>
  <c r="AG237" i="14"/>
  <c r="AH237" i="14"/>
  <c r="AL237" i="14"/>
  <c r="AI237" i="14"/>
  <c r="V237" i="14"/>
  <c r="AJ237" i="14"/>
  <c r="U237" i="14"/>
  <c r="AD237" i="14"/>
  <c r="S237" i="14"/>
  <c r="AF237" i="14"/>
  <c r="AK237" i="14"/>
  <c r="AE237" i="14"/>
  <c r="Z237" i="14"/>
  <c r="T237" i="14"/>
  <c r="Y237" i="14"/>
  <c r="AK326" i="14"/>
  <c r="AK415" i="14" s="1"/>
  <c r="AG326" i="14"/>
  <c r="AG415" i="14" s="1"/>
  <c r="W326" i="14"/>
  <c r="W415" i="14" s="1"/>
  <c r="S326" i="14"/>
  <c r="M326" i="14"/>
  <c r="I326" i="14"/>
  <c r="E326" i="14"/>
  <c r="AJ326" i="14"/>
  <c r="AJ415" i="14" s="1"/>
  <c r="AF326" i="14"/>
  <c r="AF415" i="14" s="1"/>
  <c r="Z326" i="14"/>
  <c r="V326" i="14"/>
  <c r="V415" i="14" s="1"/>
  <c r="R326" i="14"/>
  <c r="R415" i="14" s="1"/>
  <c r="L326" i="14"/>
  <c r="H326" i="14"/>
  <c r="D326" i="14"/>
  <c r="D415" i="14" s="1"/>
  <c r="AI326" i="14"/>
  <c r="AI415" i="14" s="1"/>
  <c r="Y326" i="14"/>
  <c r="Q326" i="14"/>
  <c r="Q415" i="14" s="1"/>
  <c r="G326" i="14"/>
  <c r="AH326" i="14"/>
  <c r="AH415" i="14" s="1"/>
  <c r="X326" i="14"/>
  <c r="N326" i="14"/>
  <c r="F326" i="14"/>
  <c r="AL326" i="14"/>
  <c r="AL415" i="14" s="1"/>
  <c r="T326" i="14"/>
  <c r="AE326" i="14"/>
  <c r="AE415" i="14" s="1"/>
  <c r="K326" i="14"/>
  <c r="AD326" i="14"/>
  <c r="AD415" i="14" s="1"/>
  <c r="J326" i="14"/>
  <c r="U326" i="14"/>
  <c r="U415" i="14" s="1"/>
  <c r="AQ398" i="14"/>
  <c r="G399" i="14"/>
  <c r="E399" i="14"/>
  <c r="AO398" i="14"/>
  <c r="M399" i="14"/>
  <c r="AW398" i="14"/>
  <c r="J399" i="14"/>
  <c r="AT398" i="14"/>
  <c r="AU398" i="14"/>
  <c r="K399" i="14"/>
  <c r="L399" i="14"/>
  <c r="AV398" i="14"/>
  <c r="F399" i="14"/>
  <c r="AP398" i="14"/>
  <c r="I399" i="14"/>
  <c r="AS398" i="14"/>
  <c r="N399" i="14"/>
  <c r="AX398" i="14"/>
  <c r="AR398" i="14"/>
  <c r="H399" i="14"/>
  <c r="D237" i="14"/>
  <c r="D134" i="14"/>
  <c r="P133" i="14"/>
  <c r="AB133" i="14" s="1"/>
  <c r="BA415" i="13"/>
  <c r="AO414" i="13"/>
  <c r="BG415" i="13"/>
  <c r="AU414" i="13"/>
  <c r="AT414" i="13"/>
  <c r="BF415" i="13"/>
  <c r="D253" i="13"/>
  <c r="D150" i="13"/>
  <c r="BD415" i="13"/>
  <c r="AR414" i="13"/>
  <c r="BE415" i="13"/>
  <c r="AS414" i="13"/>
  <c r="AK342" i="13"/>
  <c r="AK431" i="13" s="1"/>
  <c r="AG342" i="13"/>
  <c r="AG431" i="13" s="1"/>
  <c r="AC342" i="13"/>
  <c r="AC431" i="13" s="1"/>
  <c r="W342" i="13"/>
  <c r="S342" i="13"/>
  <c r="M342" i="13"/>
  <c r="I342" i="13"/>
  <c r="E342" i="13"/>
  <c r="AJ342" i="13"/>
  <c r="AJ431" i="13" s="1"/>
  <c r="AF342" i="13"/>
  <c r="AF431" i="13" s="1"/>
  <c r="Z342" i="13"/>
  <c r="V342" i="13"/>
  <c r="R342" i="13"/>
  <c r="L342" i="13"/>
  <c r="H342" i="13"/>
  <c r="D342" i="13"/>
  <c r="D431" i="13" s="1"/>
  <c r="C54" i="9" s="1"/>
  <c r="AI342" i="13"/>
  <c r="AI431" i="13" s="1"/>
  <c r="AE342" i="13"/>
  <c r="AE431" i="13" s="1"/>
  <c r="Y342" i="13"/>
  <c r="U342" i="13"/>
  <c r="Q342" i="13"/>
  <c r="Q431" i="13" s="1"/>
  <c r="K342" i="13"/>
  <c r="G342" i="13"/>
  <c r="AH342" i="13"/>
  <c r="AH431" i="13" s="1"/>
  <c r="N342" i="13"/>
  <c r="AD342" i="13"/>
  <c r="AD431" i="13" s="1"/>
  <c r="J342" i="13"/>
  <c r="X342" i="13"/>
  <c r="T342" i="13"/>
  <c r="F342" i="13"/>
  <c r="AL342" i="13"/>
  <c r="AL431" i="13" s="1"/>
  <c r="BI415" i="13"/>
  <c r="AW414" i="13"/>
  <c r="BJ414" i="13"/>
  <c r="AX413" i="13"/>
  <c r="BH415" i="13"/>
  <c r="AV414" i="13"/>
  <c r="AP414" i="13"/>
  <c r="BB415" i="13"/>
  <c r="BC415" i="13"/>
  <c r="AQ414" i="13"/>
  <c r="Z150" i="13"/>
  <c r="G150" i="13"/>
  <c r="E134" i="14"/>
  <c r="AD150" i="13"/>
  <c r="Y150" i="13"/>
  <c r="H150" i="13"/>
  <c r="L134" i="14"/>
  <c r="X134" i="14"/>
  <c r="AE134" i="14"/>
  <c r="S150" i="13"/>
  <c r="L150" i="13"/>
  <c r="U134" i="14"/>
  <c r="M134" i="14"/>
  <c r="AC133" i="14"/>
  <c r="AH150" i="13"/>
  <c r="AJ134" i="14"/>
  <c r="F134" i="14"/>
  <c r="V150" i="13"/>
  <c r="F150" i="13"/>
  <c r="AG150" i="13"/>
  <c r="G134" i="14"/>
  <c r="I150" i="13"/>
  <c r="AF134" i="14"/>
  <c r="N134" i="14"/>
  <c r="K134" i="14"/>
  <c r="W150" i="13"/>
  <c r="I134" i="14"/>
  <c r="AL150" i="13"/>
  <c r="AI134" i="14"/>
  <c r="V134" i="14"/>
  <c r="J150" i="13"/>
  <c r="M150" i="13"/>
  <c r="S134" i="14"/>
  <c r="AH134" i="14"/>
  <c r="U150" i="13"/>
  <c r="R150" i="13"/>
  <c r="T150" i="13"/>
  <c r="AF150" i="13"/>
  <c r="X150" i="13"/>
  <c r="AK134" i="14"/>
  <c r="AD134" i="14"/>
  <c r="T134" i="14"/>
  <c r="AI150" i="13"/>
  <c r="K150" i="13"/>
  <c r="J134" i="14"/>
  <c r="AK150" i="13"/>
  <c r="Y134" i="14"/>
  <c r="N150" i="13"/>
  <c r="AG134" i="14"/>
  <c r="Z134" i="14"/>
  <c r="AE150" i="13"/>
  <c r="AJ150" i="13"/>
  <c r="W134" i="14"/>
  <c r="H134" i="14"/>
  <c r="E150" i="13"/>
  <c r="AL134" i="14"/>
  <c r="AH513" i="18" l="1"/>
  <c r="BF512" i="18"/>
  <c r="V519" i="18"/>
  <c r="AT518" i="18"/>
  <c r="E519" i="18"/>
  <c r="BA518" i="18"/>
  <c r="AO518" i="18"/>
  <c r="BB517" i="18"/>
  <c r="AP517" i="18"/>
  <c r="AS544" i="18"/>
  <c r="BE544" i="18"/>
  <c r="AX516" i="18"/>
  <c r="BJ516" i="18"/>
  <c r="BI517" i="18"/>
  <c r="AW517" i="18"/>
  <c r="BD515" i="18"/>
  <c r="AR515" i="18"/>
  <c r="AQ518" i="18"/>
  <c r="BC518" i="18"/>
  <c r="AU520" i="18"/>
  <c r="BG520" i="18"/>
  <c r="BH516" i="18"/>
  <c r="AV516" i="18"/>
  <c r="E345" i="18"/>
  <c r="E434" i="18" s="1"/>
  <c r="N346" i="18"/>
  <c r="N435" i="18" s="1"/>
  <c r="G345" i="18"/>
  <c r="G434" i="18" s="1"/>
  <c r="F345" i="18"/>
  <c r="F434" i="18" s="1"/>
  <c r="H345" i="18"/>
  <c r="H434" i="18" s="1"/>
  <c r="J345" i="18"/>
  <c r="J434" i="18" s="1"/>
  <c r="K345" i="18"/>
  <c r="K434" i="18" s="1"/>
  <c r="I345" i="18"/>
  <c r="I434" i="18" s="1"/>
  <c r="L345" i="18"/>
  <c r="L434" i="18" s="1"/>
  <c r="M345" i="18"/>
  <c r="M434" i="18" s="1"/>
  <c r="D347" i="18"/>
  <c r="D436" i="18" s="1"/>
  <c r="BE417" i="18"/>
  <c r="AS417" i="18"/>
  <c r="Q152" i="18"/>
  <c r="Q346" i="18" s="1"/>
  <c r="Q435" i="18" s="1"/>
  <c r="AC152" i="18"/>
  <c r="E152" i="18"/>
  <c r="H152" i="18"/>
  <c r="U152" i="18"/>
  <c r="U346" i="18" s="1"/>
  <c r="U435" i="18" s="1"/>
  <c r="AI152" i="18"/>
  <c r="AI346" i="18" s="1"/>
  <c r="AI435" i="18" s="1"/>
  <c r="M152" i="18"/>
  <c r="I152" i="18"/>
  <c r="F152" i="18"/>
  <c r="R152" i="18"/>
  <c r="J152" i="18"/>
  <c r="K152" i="18"/>
  <c r="T152" i="18"/>
  <c r="N152" i="18"/>
  <c r="AL152" i="18"/>
  <c r="AL346" i="18" s="1"/>
  <c r="AL435" i="18" s="1"/>
  <c r="X152" i="18"/>
  <c r="X346" i="18" s="1"/>
  <c r="X435" i="18" s="1"/>
  <c r="W152" i="18"/>
  <c r="AG152" i="18"/>
  <c r="AD152" i="18"/>
  <c r="Y152" i="18"/>
  <c r="Y346" i="18" s="1"/>
  <c r="Y435" i="18" s="1"/>
  <c r="L152" i="18"/>
  <c r="Z152" i="18"/>
  <c r="Z346" i="18" s="1"/>
  <c r="Z435" i="18" s="1"/>
  <c r="AE152" i="18"/>
  <c r="AF152" i="18"/>
  <c r="AF346" i="18" s="1"/>
  <c r="AF435" i="18" s="1"/>
  <c r="AK152" i="18"/>
  <c r="AJ152" i="18"/>
  <c r="S152" i="18"/>
  <c r="S346" i="18" s="1"/>
  <c r="S435" i="18" s="1"/>
  <c r="G152" i="18"/>
  <c r="V152" i="18"/>
  <c r="V346" i="18" s="1"/>
  <c r="V435" i="18" s="1"/>
  <c r="AH152" i="18"/>
  <c r="BH417" i="18"/>
  <c r="AV417" i="18"/>
  <c r="D258" i="18"/>
  <c r="D155" i="18"/>
  <c r="T346" i="18"/>
  <c r="T435" i="18" s="1"/>
  <c r="L346" i="18"/>
  <c r="L435" i="18" s="1"/>
  <c r="AK346" i="18"/>
  <c r="AK435" i="18" s="1"/>
  <c r="AU417" i="18"/>
  <c r="BG417" i="18"/>
  <c r="BC417" i="18"/>
  <c r="AQ417" i="18"/>
  <c r="AP417" i="18"/>
  <c r="BB417" i="18"/>
  <c r="AT417" i="18"/>
  <c r="BF417" i="18"/>
  <c r="AX417" i="18"/>
  <c r="BJ417" i="18"/>
  <c r="R346" i="18"/>
  <c r="R435" i="18" s="1"/>
  <c r="AJ346" i="18"/>
  <c r="AJ435" i="18" s="1"/>
  <c r="AC346" i="18"/>
  <c r="AC435" i="18" s="1"/>
  <c r="W346" i="18"/>
  <c r="W435" i="18" s="1"/>
  <c r="BI417" i="18"/>
  <c r="AW417" i="18"/>
  <c r="AO417" i="18"/>
  <c r="BA417" i="18"/>
  <c r="BD417" i="18"/>
  <c r="AR417" i="18"/>
  <c r="AH346" i="18"/>
  <c r="AH435" i="18" s="1"/>
  <c r="AG346" i="18"/>
  <c r="AG435" i="18" s="1"/>
  <c r="AE346" i="18"/>
  <c r="AE435" i="18" s="1"/>
  <c r="T420" i="17"/>
  <c r="N402" i="17"/>
  <c r="BJ401" i="17"/>
  <c r="AX401" i="17"/>
  <c r="BA401" i="17"/>
  <c r="E402" i="17"/>
  <c r="AO401" i="17"/>
  <c r="F402" i="17"/>
  <c r="BB401" i="17"/>
  <c r="AP401" i="17"/>
  <c r="L402" i="17"/>
  <c r="BH401" i="17"/>
  <c r="AV401" i="17"/>
  <c r="D242" i="17"/>
  <c r="P138" i="17"/>
  <c r="AB138" i="17" s="1"/>
  <c r="D139" i="17"/>
  <c r="Q138" i="17"/>
  <c r="Q242" i="17" s="1"/>
  <c r="R138" i="17"/>
  <c r="R242" i="17" s="1"/>
  <c r="F138" i="17"/>
  <c r="F242" i="17" s="1"/>
  <c r="L138" i="17"/>
  <c r="L242" i="17" s="1"/>
  <c r="X138" i="17"/>
  <c r="X242" i="17" s="1"/>
  <c r="AF138" i="17"/>
  <c r="AF242" i="17" s="1"/>
  <c r="H138" i="17"/>
  <c r="H242" i="17" s="1"/>
  <c r="G138" i="17"/>
  <c r="G242" i="17" s="1"/>
  <c r="N138" i="17"/>
  <c r="N242" i="17" s="1"/>
  <c r="AI138" i="17"/>
  <c r="AI242" i="17" s="1"/>
  <c r="AE138" i="17"/>
  <c r="AE242" i="17" s="1"/>
  <c r="E138" i="17"/>
  <c r="E242" i="17" s="1"/>
  <c r="AH138" i="17"/>
  <c r="AH242" i="17" s="1"/>
  <c r="S138" i="17"/>
  <c r="S242" i="17" s="1"/>
  <c r="U138" i="17"/>
  <c r="U242" i="17" s="1"/>
  <c r="T138" i="17"/>
  <c r="T242" i="17" s="1"/>
  <c r="AD138" i="17"/>
  <c r="AD242" i="17" s="1"/>
  <c r="I138" i="17"/>
  <c r="I242" i="17" s="1"/>
  <c r="J138" i="17"/>
  <c r="J242" i="17" s="1"/>
  <c r="M138" i="17"/>
  <c r="M242" i="17" s="1"/>
  <c r="AK138" i="17"/>
  <c r="AK242" i="17" s="1"/>
  <c r="Y138" i="17"/>
  <c r="Y242" i="17" s="1"/>
  <c r="K138" i="17"/>
  <c r="K242" i="17" s="1"/>
  <c r="AG138" i="17"/>
  <c r="AG242" i="17" s="1"/>
  <c r="W138" i="17"/>
  <c r="W242" i="17" s="1"/>
  <c r="V138" i="17"/>
  <c r="V242" i="17" s="1"/>
  <c r="Z138" i="17"/>
  <c r="Z242" i="17" s="1"/>
  <c r="AJ138" i="17"/>
  <c r="AJ242" i="17" s="1"/>
  <c r="AL138" i="17"/>
  <c r="AL242" i="17" s="1"/>
  <c r="AC138" i="17"/>
  <c r="AC242" i="17" s="1"/>
  <c r="BE401" i="17"/>
  <c r="I402" i="17"/>
  <c r="AS401" i="17"/>
  <c r="AI331" i="17"/>
  <c r="AI420" i="17" s="1"/>
  <c r="AE331" i="17"/>
  <c r="AE420" i="17" s="1"/>
  <c r="Y331" i="17"/>
  <c r="Y420" i="17" s="1"/>
  <c r="U331" i="17"/>
  <c r="U420" i="17" s="1"/>
  <c r="Q331" i="17"/>
  <c r="Q420" i="17" s="1"/>
  <c r="K331" i="17"/>
  <c r="G331" i="17"/>
  <c r="AH331" i="17"/>
  <c r="AH420" i="17" s="1"/>
  <c r="AC331" i="17"/>
  <c r="AC420" i="17" s="1"/>
  <c r="V331" i="17"/>
  <c r="V420" i="17" s="1"/>
  <c r="N331" i="17"/>
  <c r="I331" i="17"/>
  <c r="D331" i="17"/>
  <c r="D420" i="17" s="1"/>
  <c r="AL331" i="17"/>
  <c r="AL420" i="17" s="1"/>
  <c r="AG331" i="17"/>
  <c r="AG420" i="17" s="1"/>
  <c r="Z331" i="17"/>
  <c r="Z420" i="17" s="1"/>
  <c r="T331" i="17"/>
  <c r="M331" i="17"/>
  <c r="H331" i="17"/>
  <c r="AK331" i="17"/>
  <c r="AK420" i="17" s="1"/>
  <c r="AF331" i="17"/>
  <c r="AF420" i="17" s="1"/>
  <c r="X331" i="17"/>
  <c r="X420" i="17" s="1"/>
  <c r="S331" i="17"/>
  <c r="S420" i="17" s="1"/>
  <c r="L331" i="17"/>
  <c r="F331" i="17"/>
  <c r="W331" i="17"/>
  <c r="W420" i="17" s="1"/>
  <c r="R331" i="17"/>
  <c r="R420" i="17" s="1"/>
  <c r="AJ331" i="17"/>
  <c r="AJ420" i="17" s="1"/>
  <c r="J331" i="17"/>
  <c r="AD331" i="17"/>
  <c r="AD420" i="17" s="1"/>
  <c r="E331" i="17"/>
  <c r="H402" i="17"/>
  <c r="BD401" i="17"/>
  <c r="AR401" i="17"/>
  <c r="J402" i="17"/>
  <c r="AT401" i="17"/>
  <c r="BF401" i="17"/>
  <c r="G402" i="17"/>
  <c r="BC401" i="17"/>
  <c r="AQ401" i="17"/>
  <c r="AU401" i="17"/>
  <c r="K402" i="17"/>
  <c r="BG401" i="17"/>
  <c r="BI401" i="17"/>
  <c r="M402" i="17"/>
  <c r="AW401" i="17"/>
  <c r="F38" i="9"/>
  <c r="BC399" i="14"/>
  <c r="AI37" i="9"/>
  <c r="W37" i="9"/>
  <c r="AB37" i="9"/>
  <c r="P37" i="9"/>
  <c r="BJ399" i="14"/>
  <c r="E38" i="9"/>
  <c r="BB399" i="14"/>
  <c r="L38" i="9"/>
  <c r="BI399" i="14"/>
  <c r="AD37" i="9"/>
  <c r="R37" i="9"/>
  <c r="AJ37" i="9"/>
  <c r="X37" i="9"/>
  <c r="G38" i="9"/>
  <c r="BD399" i="14"/>
  <c r="AC37" i="9"/>
  <c r="Q37" i="9"/>
  <c r="T37" i="9"/>
  <c r="AF37" i="9"/>
  <c r="AK36" i="9"/>
  <c r="Y36" i="9"/>
  <c r="S37" i="9"/>
  <c r="AE37" i="9"/>
  <c r="J38" i="9"/>
  <c r="BG399" i="14"/>
  <c r="AH37" i="9"/>
  <c r="V37" i="9"/>
  <c r="H38" i="9"/>
  <c r="BE399" i="14"/>
  <c r="K38" i="9"/>
  <c r="BH399" i="14"/>
  <c r="I38" i="9"/>
  <c r="BF399" i="14"/>
  <c r="D38" i="9"/>
  <c r="BA399" i="14"/>
  <c r="M37" i="9"/>
  <c r="AG37" i="9"/>
  <c r="U37" i="9"/>
  <c r="S406" i="14"/>
  <c r="Y405" i="14"/>
  <c r="T405" i="14"/>
  <c r="Z405" i="14"/>
  <c r="X405" i="14"/>
  <c r="T428" i="13"/>
  <c r="Z430" i="13"/>
  <c r="Y426" i="13"/>
  <c r="X428" i="13"/>
  <c r="V421" i="13"/>
  <c r="R422" i="13"/>
  <c r="U427" i="13"/>
  <c r="S425" i="13"/>
  <c r="W421" i="13"/>
  <c r="N238" i="14"/>
  <c r="N135" i="14"/>
  <c r="N239" i="14" s="1"/>
  <c r="J238" i="14"/>
  <c r="J166" i="14"/>
  <c r="J270" i="14" s="1"/>
  <c r="F238" i="14"/>
  <c r="F167" i="14"/>
  <c r="F271" i="14" s="1"/>
  <c r="M238" i="14"/>
  <c r="M163" i="14"/>
  <c r="M267" i="14" s="1"/>
  <c r="I238" i="14"/>
  <c r="E238" i="14"/>
  <c r="E166" i="14"/>
  <c r="E270" i="14" s="1"/>
  <c r="L238" i="14"/>
  <c r="H238" i="14"/>
  <c r="K238" i="14"/>
  <c r="G238" i="14"/>
  <c r="W238" i="14"/>
  <c r="W162" i="14"/>
  <c r="W266" i="14" s="1"/>
  <c r="X238" i="14"/>
  <c r="X135" i="14"/>
  <c r="X239" i="14" s="1"/>
  <c r="AG238" i="14"/>
  <c r="AH238" i="14"/>
  <c r="AL238" i="14"/>
  <c r="AI164" i="14"/>
  <c r="AI268" i="14" s="1"/>
  <c r="AI238" i="14"/>
  <c r="V238" i="14"/>
  <c r="V167" i="14"/>
  <c r="V271" i="14" s="1"/>
  <c r="AJ238" i="14"/>
  <c r="U238" i="14"/>
  <c r="U163" i="14"/>
  <c r="U267" i="14" s="1"/>
  <c r="AD238" i="14"/>
  <c r="S238" i="14"/>
  <c r="AF238" i="14"/>
  <c r="AK238" i="14"/>
  <c r="AK166" i="14"/>
  <c r="AK270" i="14" s="1"/>
  <c r="AE238" i="14"/>
  <c r="Z238" i="14"/>
  <c r="T238" i="14"/>
  <c r="T161" i="14"/>
  <c r="T265" i="14" s="1"/>
  <c r="Y238" i="14"/>
  <c r="Y135" i="14"/>
  <c r="Y239" i="14" s="1"/>
  <c r="AC237" i="14"/>
  <c r="I400" i="14"/>
  <c r="AS399" i="14"/>
  <c r="D238" i="14"/>
  <c r="D135" i="14"/>
  <c r="J135" i="14" s="1"/>
  <c r="J239" i="14" s="1"/>
  <c r="P134" i="14"/>
  <c r="AB134" i="14" s="1"/>
  <c r="AV399" i="14"/>
  <c r="L400" i="14"/>
  <c r="G400" i="14"/>
  <c r="AQ399" i="14"/>
  <c r="AL327" i="14"/>
  <c r="AL416" i="14" s="1"/>
  <c r="AH327" i="14"/>
  <c r="AH416" i="14" s="1"/>
  <c r="AD327" i="14"/>
  <c r="AD416" i="14" s="1"/>
  <c r="X327" i="14"/>
  <c r="T327" i="14"/>
  <c r="N327" i="14"/>
  <c r="J327" i="14"/>
  <c r="F327" i="14"/>
  <c r="AK327" i="14"/>
  <c r="AK416" i="14" s="1"/>
  <c r="AG327" i="14"/>
  <c r="AG416" i="14" s="1"/>
  <c r="AC327" i="14"/>
  <c r="AC416" i="14" s="1"/>
  <c r="W327" i="14"/>
  <c r="W416" i="14" s="1"/>
  <c r="S327" i="14"/>
  <c r="M327" i="14"/>
  <c r="I327" i="14"/>
  <c r="E327" i="14"/>
  <c r="AJ327" i="14"/>
  <c r="AJ416" i="14" s="1"/>
  <c r="Z327" i="14"/>
  <c r="R327" i="14"/>
  <c r="R416" i="14" s="1"/>
  <c r="H327" i="14"/>
  <c r="AI327" i="14"/>
  <c r="AI416" i="14" s="1"/>
  <c r="Y327" i="14"/>
  <c r="Q327" i="14"/>
  <c r="Q416" i="14" s="1"/>
  <c r="G327" i="14"/>
  <c r="U327" i="14"/>
  <c r="U416" i="14" s="1"/>
  <c r="AF327" i="14"/>
  <c r="AF416" i="14" s="1"/>
  <c r="L327" i="14"/>
  <c r="AE327" i="14"/>
  <c r="AE416" i="14" s="1"/>
  <c r="K327" i="14"/>
  <c r="V327" i="14"/>
  <c r="V416" i="14" s="1"/>
  <c r="D327" i="14"/>
  <c r="D416" i="14" s="1"/>
  <c r="N400" i="14"/>
  <c r="AX399" i="14"/>
  <c r="K400" i="14"/>
  <c r="AU399" i="14"/>
  <c r="AO399" i="14"/>
  <c r="E400" i="14"/>
  <c r="AW399" i="14"/>
  <c r="M400" i="14"/>
  <c r="AR399" i="14"/>
  <c r="H400" i="14"/>
  <c r="F400" i="14"/>
  <c r="AP399" i="14"/>
  <c r="J400" i="14"/>
  <c r="AT399" i="14"/>
  <c r="D254" i="13"/>
  <c r="D151" i="13"/>
  <c r="AL343" i="13"/>
  <c r="AL432" i="13" s="1"/>
  <c r="AH343" i="13"/>
  <c r="AH432" i="13" s="1"/>
  <c r="AD343" i="13"/>
  <c r="AD432" i="13" s="1"/>
  <c r="X343" i="13"/>
  <c r="T343" i="13"/>
  <c r="N343" i="13"/>
  <c r="J343" i="13"/>
  <c r="F343" i="13"/>
  <c r="AK343" i="13"/>
  <c r="AK432" i="13" s="1"/>
  <c r="AG343" i="13"/>
  <c r="AG432" i="13" s="1"/>
  <c r="AC343" i="13"/>
  <c r="AC432" i="13" s="1"/>
  <c r="W343" i="13"/>
  <c r="S343" i="13"/>
  <c r="M343" i="13"/>
  <c r="I343" i="13"/>
  <c r="E343" i="13"/>
  <c r="AJ343" i="13"/>
  <c r="AJ432" i="13" s="1"/>
  <c r="AF343" i="13"/>
  <c r="AF432" i="13" s="1"/>
  <c r="Z343" i="13"/>
  <c r="V343" i="13"/>
  <c r="R343" i="13"/>
  <c r="L343" i="13"/>
  <c r="H343" i="13"/>
  <c r="D343" i="13"/>
  <c r="D432" i="13" s="1"/>
  <c r="C55" i="9" s="1"/>
  <c r="AI343" i="13"/>
  <c r="AI432" i="13" s="1"/>
  <c r="Q343" i="13"/>
  <c r="Q432" i="13" s="1"/>
  <c r="AE343" i="13"/>
  <c r="AE432" i="13" s="1"/>
  <c r="K343" i="13"/>
  <c r="Y343" i="13"/>
  <c r="U343" i="13"/>
  <c r="G343" i="13"/>
  <c r="AQ415" i="13"/>
  <c r="BC416" i="13"/>
  <c r="BH416" i="13"/>
  <c r="AV415" i="13"/>
  <c r="BF416" i="13"/>
  <c r="AT415" i="13"/>
  <c r="BA416" i="13"/>
  <c r="AO415" i="13"/>
  <c r="BI416" i="13"/>
  <c r="AW415" i="13"/>
  <c r="AX414" i="13"/>
  <c r="BJ415" i="13"/>
  <c r="AU415" i="13"/>
  <c r="BG416" i="13"/>
  <c r="BB416" i="13"/>
  <c r="AP415" i="13"/>
  <c r="BE416" i="13"/>
  <c r="AS415" i="13"/>
  <c r="BD416" i="13"/>
  <c r="AR415" i="13"/>
  <c r="E13" i="11"/>
  <c r="E56" i="11" s="1"/>
  <c r="C130" i="12"/>
  <c r="AC134" i="14"/>
  <c r="AH514" i="18" l="1"/>
  <c r="BF513" i="18"/>
  <c r="V520" i="18"/>
  <c r="AT519" i="18"/>
  <c r="E520" i="18"/>
  <c r="AO519" i="18"/>
  <c r="BA519" i="18"/>
  <c r="AQ519" i="18"/>
  <c r="BC519" i="18"/>
  <c r="AU521" i="18"/>
  <c r="BG521" i="18"/>
  <c r="AX517" i="18"/>
  <c r="BJ517" i="18"/>
  <c r="AS545" i="18"/>
  <c r="BE545" i="18"/>
  <c r="BH517" i="18"/>
  <c r="AV517" i="18"/>
  <c r="BI518" i="18"/>
  <c r="AW518" i="18"/>
  <c r="BD516" i="18"/>
  <c r="AR516" i="18"/>
  <c r="BB518" i="18"/>
  <c r="AP518" i="18"/>
  <c r="I346" i="18"/>
  <c r="I435" i="18" s="1"/>
  <c r="M346" i="18"/>
  <c r="M435" i="18" s="1"/>
  <c r="N345" i="18"/>
  <c r="N434" i="18" s="1"/>
  <c r="G346" i="18"/>
  <c r="G435" i="18" s="1"/>
  <c r="H346" i="18"/>
  <c r="H435" i="18" s="1"/>
  <c r="K346" i="18"/>
  <c r="K435" i="18" s="1"/>
  <c r="F346" i="18"/>
  <c r="F435" i="18" s="1"/>
  <c r="AR418" i="18"/>
  <c r="BD418" i="18"/>
  <c r="D259" i="18"/>
  <c r="D156" i="18"/>
  <c r="E346" i="18"/>
  <c r="E435" i="18" s="1"/>
  <c r="BA418" i="18"/>
  <c r="AO418" i="18"/>
  <c r="BI418" i="18"/>
  <c r="AW418" i="18"/>
  <c r="D348" i="18"/>
  <c r="D437" i="18" s="1"/>
  <c r="BE418" i="18"/>
  <c r="AS418" i="18"/>
  <c r="AD346" i="18"/>
  <c r="AD435" i="18" s="1"/>
  <c r="AX418" i="18"/>
  <c r="BJ418" i="18"/>
  <c r="BF418" i="18"/>
  <c r="AT418" i="18"/>
  <c r="BB418" i="18"/>
  <c r="AP418" i="18"/>
  <c r="AU418" i="18"/>
  <c r="BG418" i="18"/>
  <c r="J346" i="18"/>
  <c r="J435" i="18" s="1"/>
  <c r="AC153" i="18"/>
  <c r="AC347" i="18" s="1"/>
  <c r="AC436" i="18" s="1"/>
  <c r="Q153" i="18"/>
  <c r="M153" i="18"/>
  <c r="R153" i="18"/>
  <c r="T153" i="18"/>
  <c r="T347" i="18" s="1"/>
  <c r="T436" i="18" s="1"/>
  <c r="AL153" i="18"/>
  <c r="AL347" i="18" s="1"/>
  <c r="AL436" i="18" s="1"/>
  <c r="I153" i="18"/>
  <c r="E153" i="18"/>
  <c r="L153" i="18"/>
  <c r="H153" i="18"/>
  <c r="U153" i="18"/>
  <c r="N153" i="18"/>
  <c r="F153" i="18"/>
  <c r="AI153" i="18"/>
  <c r="AI347" i="18" s="1"/>
  <c r="AI436" i="18" s="1"/>
  <c r="X153" i="18"/>
  <c r="X347" i="18" s="1"/>
  <c r="X436" i="18" s="1"/>
  <c r="W153" i="18"/>
  <c r="AG153" i="18"/>
  <c r="AG347" i="18" s="1"/>
  <c r="AG436" i="18" s="1"/>
  <c r="K153" i="18"/>
  <c r="V153" i="18"/>
  <c r="AF153" i="18"/>
  <c r="AF347" i="18" s="1"/>
  <c r="AF436" i="18" s="1"/>
  <c r="AK153" i="18"/>
  <c r="AK347" i="18" s="1"/>
  <c r="AK436" i="18" s="1"/>
  <c r="G153" i="18"/>
  <c r="S153" i="18"/>
  <c r="S347" i="18" s="1"/>
  <c r="S436" i="18" s="1"/>
  <c r="AD153" i="18"/>
  <c r="AD347" i="18" s="1"/>
  <c r="AD436" i="18" s="1"/>
  <c r="Z153" i="18"/>
  <c r="Z347" i="18" s="1"/>
  <c r="Z436" i="18" s="1"/>
  <c r="AE153" i="18"/>
  <c r="AH153" i="18"/>
  <c r="J153" i="18"/>
  <c r="Y153" i="18"/>
  <c r="Y347" i="18" s="1"/>
  <c r="Y436" i="18" s="1"/>
  <c r="AJ153" i="18"/>
  <c r="AJ347" i="18" s="1"/>
  <c r="AJ436" i="18" s="1"/>
  <c r="AQ418" i="18"/>
  <c r="BC418" i="18"/>
  <c r="BH418" i="18"/>
  <c r="AV418" i="18"/>
  <c r="AR402" i="17"/>
  <c r="H403" i="17"/>
  <c r="BD402" i="17"/>
  <c r="X421" i="17"/>
  <c r="BJ402" i="17"/>
  <c r="N403" i="17"/>
  <c r="AX402" i="17"/>
  <c r="K403" i="17"/>
  <c r="BG402" i="17"/>
  <c r="AU402" i="17"/>
  <c r="G403" i="17"/>
  <c r="AQ402" i="17"/>
  <c r="BC402" i="17"/>
  <c r="AV402" i="17"/>
  <c r="L403" i="17"/>
  <c r="BH402" i="17"/>
  <c r="E403" i="17"/>
  <c r="BA402" i="17"/>
  <c r="AO402" i="17"/>
  <c r="BF402" i="17"/>
  <c r="J403" i="17"/>
  <c r="AT402" i="17"/>
  <c r="AL332" i="17"/>
  <c r="AL421" i="17" s="1"/>
  <c r="AH332" i="17"/>
  <c r="AH421" i="17" s="1"/>
  <c r="AD332" i="17"/>
  <c r="AD421" i="17" s="1"/>
  <c r="X332" i="17"/>
  <c r="T332" i="17"/>
  <c r="T421" i="17" s="1"/>
  <c r="AJ332" i="17"/>
  <c r="AJ421" i="17" s="1"/>
  <c r="AF332" i="17"/>
  <c r="AF421" i="17" s="1"/>
  <c r="Z332" i="17"/>
  <c r="Z421" i="17" s="1"/>
  <c r="V332" i="17"/>
  <c r="V421" i="17" s="1"/>
  <c r="R332" i="17"/>
  <c r="R421" i="17" s="1"/>
  <c r="L332" i="17"/>
  <c r="H332" i="17"/>
  <c r="D332" i="17"/>
  <c r="D421" i="17" s="1"/>
  <c r="AI332" i="17"/>
  <c r="AI421" i="17" s="1"/>
  <c r="Y332" i="17"/>
  <c r="Y421" i="17" s="1"/>
  <c r="Q332" i="17"/>
  <c r="Q421" i="17" s="1"/>
  <c r="J332" i="17"/>
  <c r="E332" i="17"/>
  <c r="AG332" i="17"/>
  <c r="AG421" i="17" s="1"/>
  <c r="W332" i="17"/>
  <c r="W421" i="17" s="1"/>
  <c r="N332" i="17"/>
  <c r="I332" i="17"/>
  <c r="AE332" i="17"/>
  <c r="AE421" i="17" s="1"/>
  <c r="U332" i="17"/>
  <c r="U421" i="17" s="1"/>
  <c r="M332" i="17"/>
  <c r="G332" i="17"/>
  <c r="K332" i="17"/>
  <c r="AK332" i="17"/>
  <c r="AK421" i="17" s="1"/>
  <c r="F332" i="17"/>
  <c r="AC332" i="17"/>
  <c r="AC421" i="17" s="1"/>
  <c r="S332" i="17"/>
  <c r="S421" i="17" s="1"/>
  <c r="M403" i="17"/>
  <c r="BI402" i="17"/>
  <c r="AW402" i="17"/>
  <c r="I403" i="17"/>
  <c r="BE402" i="17"/>
  <c r="AS402" i="17"/>
  <c r="D243" i="17"/>
  <c r="R139" i="17"/>
  <c r="R243" i="17" s="1"/>
  <c r="Q139" i="17"/>
  <c r="Q243" i="17" s="1"/>
  <c r="P139" i="17"/>
  <c r="AB139" i="17" s="1"/>
  <c r="D140" i="17"/>
  <c r="I139" i="17"/>
  <c r="I243" i="17" s="1"/>
  <c r="J139" i="17"/>
  <c r="J243" i="17" s="1"/>
  <c r="AJ139" i="17"/>
  <c r="AJ243" i="17" s="1"/>
  <c r="S139" i="17"/>
  <c r="S243" i="17" s="1"/>
  <c r="W139" i="17"/>
  <c r="W243" i="17" s="1"/>
  <c r="AE139" i="17"/>
  <c r="AE243" i="17" s="1"/>
  <c r="H139" i="17"/>
  <c r="H243" i="17" s="1"/>
  <c r="N139" i="17"/>
  <c r="N243" i="17" s="1"/>
  <c r="M139" i="17"/>
  <c r="M243" i="17" s="1"/>
  <c r="AG139" i="17"/>
  <c r="AG243" i="17" s="1"/>
  <c r="K139" i="17"/>
  <c r="K243" i="17" s="1"/>
  <c r="G139" i="17"/>
  <c r="G243" i="17" s="1"/>
  <c r="L139" i="17"/>
  <c r="L243" i="17" s="1"/>
  <c r="Z139" i="17"/>
  <c r="Z243" i="17" s="1"/>
  <c r="U139" i="17"/>
  <c r="U243" i="17" s="1"/>
  <c r="T139" i="17"/>
  <c r="T243" i="17" s="1"/>
  <c r="AD139" i="17"/>
  <c r="AD243" i="17" s="1"/>
  <c r="AI139" i="17"/>
  <c r="AI243" i="17" s="1"/>
  <c r="Y139" i="17"/>
  <c r="Y243" i="17" s="1"/>
  <c r="AL139" i="17"/>
  <c r="AL243" i="17" s="1"/>
  <c r="F139" i="17"/>
  <c r="F243" i="17" s="1"/>
  <c r="AF139" i="17"/>
  <c r="AF243" i="17" s="1"/>
  <c r="V139" i="17"/>
  <c r="V243" i="17" s="1"/>
  <c r="E139" i="17"/>
  <c r="E243" i="17" s="1"/>
  <c r="AH139" i="17"/>
  <c r="AH243" i="17" s="1"/>
  <c r="X139" i="17"/>
  <c r="X243" i="17" s="1"/>
  <c r="AK139" i="17"/>
  <c r="AK243" i="17" s="1"/>
  <c r="AC139" i="17"/>
  <c r="AC243" i="17" s="1"/>
  <c r="BB402" i="17"/>
  <c r="F403" i="17"/>
  <c r="AP402" i="17"/>
  <c r="M38" i="9"/>
  <c r="AK38" i="9" s="1"/>
  <c r="D39" i="9"/>
  <c r="BA400" i="14"/>
  <c r="G39" i="9"/>
  <c r="BD400" i="14"/>
  <c r="Y38" i="9"/>
  <c r="I39" i="9"/>
  <c r="BF400" i="14"/>
  <c r="BJ400" i="14"/>
  <c r="H39" i="9"/>
  <c r="BE400" i="14"/>
  <c r="Y165" i="14"/>
  <c r="Y269" i="14" s="1"/>
  <c r="T167" i="14"/>
  <c r="T271" i="14" s="1"/>
  <c r="Z167" i="14"/>
  <c r="Z271" i="14" s="1"/>
  <c r="AK163" i="14"/>
  <c r="AK267" i="14" s="1"/>
  <c r="S160" i="14"/>
  <c r="S264" i="14" s="1"/>
  <c r="AD165" i="14"/>
  <c r="AD269" i="14" s="1"/>
  <c r="AL163" i="14"/>
  <c r="AL267" i="14" s="1"/>
  <c r="AG135" i="14"/>
  <c r="AG239" i="14" s="1"/>
  <c r="X166" i="14"/>
  <c r="X270" i="14" s="1"/>
  <c r="K166" i="14"/>
  <c r="K270" i="14" s="1"/>
  <c r="L162" i="14"/>
  <c r="L266" i="14" s="1"/>
  <c r="M166" i="14"/>
  <c r="M270" i="14" s="1"/>
  <c r="F162" i="14"/>
  <c r="F266" i="14" s="1"/>
  <c r="AB38" i="9"/>
  <c r="P38" i="9"/>
  <c r="AI38" i="9"/>
  <c r="W38" i="9"/>
  <c r="AE38" i="9"/>
  <c r="S38" i="9"/>
  <c r="AD38" i="9"/>
  <c r="R38" i="9"/>
  <c r="AJ38" i="9"/>
  <c r="X38" i="9"/>
  <c r="L39" i="9"/>
  <c r="BI400" i="14"/>
  <c r="F39" i="9"/>
  <c r="BC400" i="14"/>
  <c r="N165" i="14"/>
  <c r="N269" i="14" s="1"/>
  <c r="Q161" i="14"/>
  <c r="Q265" i="14" s="1"/>
  <c r="Q162" i="14"/>
  <c r="Q266" i="14" s="1"/>
  <c r="Q135" i="14"/>
  <c r="Q163" i="14"/>
  <c r="Q267" i="14" s="1"/>
  <c r="Q160" i="14"/>
  <c r="Q264" i="14" s="1"/>
  <c r="Q167" i="14"/>
  <c r="Q271" i="14" s="1"/>
  <c r="Q164" i="14"/>
  <c r="Q165" i="14"/>
  <c r="Q166" i="14"/>
  <c r="Q270" i="14" s="1"/>
  <c r="S135" i="14"/>
  <c r="S239" i="14" s="1"/>
  <c r="AD166" i="14"/>
  <c r="AD270" i="14" s="1"/>
  <c r="AI135" i="14"/>
  <c r="AI239" i="14" s="1"/>
  <c r="AG162" i="14"/>
  <c r="AG266" i="14" s="1"/>
  <c r="G135" i="14"/>
  <c r="G239" i="14" s="1"/>
  <c r="I135" i="14"/>
  <c r="I239" i="14" s="1"/>
  <c r="J161" i="14"/>
  <c r="J265" i="14" s="1"/>
  <c r="AC38" i="9"/>
  <c r="Q38" i="9"/>
  <c r="E39" i="9"/>
  <c r="BB400" i="14"/>
  <c r="J39" i="9"/>
  <c r="BG400" i="14"/>
  <c r="K39" i="9"/>
  <c r="BH400" i="14"/>
  <c r="Y162" i="14"/>
  <c r="Y266" i="14" s="1"/>
  <c r="T166" i="14"/>
  <c r="T270" i="14" s="1"/>
  <c r="T361" i="14" s="1"/>
  <c r="Z161" i="14"/>
  <c r="Z265" i="14" s="1"/>
  <c r="AE164" i="14"/>
  <c r="AE268" i="14" s="1"/>
  <c r="AF167" i="14"/>
  <c r="AF271" i="14" s="1"/>
  <c r="S162" i="14"/>
  <c r="S266" i="14" s="1"/>
  <c r="AJ164" i="14"/>
  <c r="AJ268" i="14" s="1"/>
  <c r="AH160" i="14"/>
  <c r="AH264" i="14" s="1"/>
  <c r="W167" i="14"/>
  <c r="W271" i="14" s="1"/>
  <c r="G166" i="14"/>
  <c r="G270" i="14" s="1"/>
  <c r="K160" i="14"/>
  <c r="K264" i="14" s="1"/>
  <c r="E167" i="14"/>
  <c r="E271" i="14" s="1"/>
  <c r="E361" i="14" s="1"/>
  <c r="F160" i="14"/>
  <c r="F264" i="14" s="1"/>
  <c r="J167" i="14"/>
  <c r="J271" i="14" s="1"/>
  <c r="J361" i="14" s="1"/>
  <c r="AK37" i="9"/>
  <c r="Y37" i="9"/>
  <c r="AG38" i="9"/>
  <c r="U38" i="9"/>
  <c r="AF38" i="9"/>
  <c r="T38" i="9"/>
  <c r="AH38" i="9"/>
  <c r="V38" i="9"/>
  <c r="Z406" i="14"/>
  <c r="Y406" i="14"/>
  <c r="X406" i="14"/>
  <c r="T406" i="14"/>
  <c r="S407" i="14"/>
  <c r="S426" i="13"/>
  <c r="R423" i="13"/>
  <c r="X429" i="13"/>
  <c r="Z431" i="13"/>
  <c r="W422" i="13"/>
  <c r="U428" i="13"/>
  <c r="V422" i="13"/>
  <c r="Y427" i="13"/>
  <c r="T429" i="13"/>
  <c r="AE163" i="14"/>
  <c r="AE267" i="14" s="1"/>
  <c r="AK164" i="14"/>
  <c r="AK268" i="14" s="1"/>
  <c r="U166" i="14"/>
  <c r="U270" i="14" s="1"/>
  <c r="AJ163" i="14"/>
  <c r="AJ267" i="14" s="1"/>
  <c r="AJ358" i="14" s="1"/>
  <c r="AI160" i="14"/>
  <c r="AI264" i="14" s="1"/>
  <c r="AL166" i="14"/>
  <c r="AL270" i="14" s="1"/>
  <c r="AH166" i="14"/>
  <c r="AH270" i="14" s="1"/>
  <c r="AG163" i="14"/>
  <c r="AG267" i="14" s="1"/>
  <c r="X167" i="14"/>
  <c r="X271" i="14" s="1"/>
  <c r="X361" i="14" s="1"/>
  <c r="G165" i="14"/>
  <c r="G269" i="14" s="1"/>
  <c r="E135" i="14"/>
  <c r="E239" i="14" s="1"/>
  <c r="I162" i="14"/>
  <c r="I266" i="14" s="1"/>
  <c r="J160" i="14"/>
  <c r="J264" i="14" s="1"/>
  <c r="N163" i="14"/>
  <c r="N267" i="14" s="1"/>
  <c r="AD360" i="14"/>
  <c r="AC238" i="14"/>
  <c r="AC328" i="14" s="1"/>
  <c r="AC417" i="14" s="1"/>
  <c r="AC167" i="14"/>
  <c r="AC271" i="14" s="1"/>
  <c r="AC165" i="14"/>
  <c r="AC269" i="14" s="1"/>
  <c r="AC163" i="14"/>
  <c r="AC267" i="14" s="1"/>
  <c r="AC160" i="14"/>
  <c r="AC264" i="14" s="1"/>
  <c r="AC166" i="14"/>
  <c r="AC270" i="14" s="1"/>
  <c r="AC361" i="14" s="1"/>
  <c r="AC164" i="14"/>
  <c r="AC268" i="14" s="1"/>
  <c r="AC359" i="14" s="1"/>
  <c r="AC162" i="14"/>
  <c r="AC266" i="14" s="1"/>
  <c r="AC161" i="14"/>
  <c r="AC265" i="14" s="1"/>
  <c r="AC135" i="14"/>
  <c r="AC239" i="14" s="1"/>
  <c r="F401" i="14"/>
  <c r="AP400" i="14"/>
  <c r="H401" i="14"/>
  <c r="AR400" i="14"/>
  <c r="AW400" i="14"/>
  <c r="M401" i="14"/>
  <c r="Y167" i="14"/>
  <c r="Y271" i="14" s="1"/>
  <c r="T162" i="14"/>
  <c r="T266" i="14" s="1"/>
  <c r="T164" i="14"/>
  <c r="T268" i="14" s="1"/>
  <c r="T160" i="14"/>
  <c r="T264" i="14" s="1"/>
  <c r="T355" i="14" s="1"/>
  <c r="Z135" i="14"/>
  <c r="Z239" i="14" s="1"/>
  <c r="Z160" i="14"/>
  <c r="Z264" i="14" s="1"/>
  <c r="Z162" i="14"/>
  <c r="Z266" i="14" s="1"/>
  <c r="AE135" i="14"/>
  <c r="AE239" i="14" s="1"/>
  <c r="AE165" i="14"/>
  <c r="AE269" i="14" s="1"/>
  <c r="AE161" i="14"/>
  <c r="AE265" i="14" s="1"/>
  <c r="AE166" i="14"/>
  <c r="AE270" i="14" s="1"/>
  <c r="AK135" i="14"/>
  <c r="AK239" i="14" s="1"/>
  <c r="AK165" i="14"/>
  <c r="AK269" i="14" s="1"/>
  <c r="AK360" i="14" s="1"/>
  <c r="AF164" i="14"/>
  <c r="AF268" i="14" s="1"/>
  <c r="AF166" i="14"/>
  <c r="AF270" i="14" s="1"/>
  <c r="AF135" i="14"/>
  <c r="AF239" i="14" s="1"/>
  <c r="AF160" i="14"/>
  <c r="AF264" i="14" s="1"/>
  <c r="AF161" i="14"/>
  <c r="AF265" i="14" s="1"/>
  <c r="S163" i="14"/>
  <c r="S267" i="14" s="1"/>
  <c r="S164" i="14"/>
  <c r="S268" i="14" s="1"/>
  <c r="AD167" i="14"/>
  <c r="AD271" i="14" s="1"/>
  <c r="AD161" i="14"/>
  <c r="AD265" i="14" s="1"/>
  <c r="U165" i="14"/>
  <c r="U269" i="14" s="1"/>
  <c r="AJ165" i="14"/>
  <c r="AJ269" i="14" s="1"/>
  <c r="AJ166" i="14"/>
  <c r="AJ270" i="14" s="1"/>
  <c r="AJ161" i="14"/>
  <c r="AJ265" i="14" s="1"/>
  <c r="V162" i="14"/>
  <c r="V266" i="14" s="1"/>
  <c r="AI163" i="14"/>
  <c r="AI267" i="14" s="1"/>
  <c r="AI358" i="14" s="1"/>
  <c r="AI166" i="14"/>
  <c r="AI270" i="14" s="1"/>
  <c r="AL161" i="14"/>
  <c r="AL265" i="14" s="1"/>
  <c r="AL165" i="14"/>
  <c r="AL269" i="14" s="1"/>
  <c r="AL360" i="14" s="1"/>
  <c r="AH167" i="14"/>
  <c r="AH271" i="14" s="1"/>
  <c r="AH163" i="14"/>
  <c r="AH267" i="14" s="1"/>
  <c r="AG164" i="14"/>
  <c r="AG268" i="14" s="1"/>
  <c r="AG165" i="14"/>
  <c r="AG269" i="14" s="1"/>
  <c r="X160" i="14"/>
  <c r="X264" i="14" s="1"/>
  <c r="W160" i="14"/>
  <c r="W264" i="14" s="1"/>
  <c r="W164" i="14"/>
  <c r="W268" i="14" s="1"/>
  <c r="G167" i="14"/>
  <c r="G271" i="14" s="1"/>
  <c r="K163" i="14"/>
  <c r="K267" i="14" s="1"/>
  <c r="H166" i="14"/>
  <c r="H270" i="14" s="1"/>
  <c r="H163" i="14"/>
  <c r="H267" i="14" s="1"/>
  <c r="H161" i="14"/>
  <c r="H265" i="14" s="1"/>
  <c r="L160" i="14"/>
  <c r="L264" i="14" s="1"/>
  <c r="L163" i="14"/>
  <c r="L267" i="14" s="1"/>
  <c r="L164" i="14"/>
  <c r="L268" i="14" s="1"/>
  <c r="E160" i="14"/>
  <c r="E264" i="14" s="1"/>
  <c r="I163" i="14"/>
  <c r="I267" i="14" s="1"/>
  <c r="I164" i="14"/>
  <c r="I268" i="14" s="1"/>
  <c r="M160" i="14"/>
  <c r="M264" i="14" s="1"/>
  <c r="M165" i="14"/>
  <c r="M269" i="14" s="1"/>
  <c r="M161" i="14"/>
  <c r="M265" i="14" s="1"/>
  <c r="F164" i="14"/>
  <c r="F268" i="14" s="1"/>
  <c r="J163" i="14"/>
  <c r="J267" i="14" s="1"/>
  <c r="N162" i="14"/>
  <c r="N266" i="14" s="1"/>
  <c r="N357" i="14" s="1"/>
  <c r="N401" i="14"/>
  <c r="AX400" i="14"/>
  <c r="AT400" i="14"/>
  <c r="J401" i="14"/>
  <c r="K401" i="14"/>
  <c r="AU400" i="14"/>
  <c r="L401" i="14"/>
  <c r="AV400" i="14"/>
  <c r="D239" i="14"/>
  <c r="D136" i="14"/>
  <c r="Q136" i="14" s="1"/>
  <c r="P135" i="14"/>
  <c r="AB135" i="14" s="1"/>
  <c r="R164" i="14"/>
  <c r="R268" i="14" s="1"/>
  <c r="R160" i="14"/>
  <c r="R264" i="14" s="1"/>
  <c r="Q239" i="14"/>
  <c r="R167" i="14"/>
  <c r="R271" i="14" s="1"/>
  <c r="R163" i="14"/>
  <c r="R267" i="14" s="1"/>
  <c r="R358" i="14" s="1"/>
  <c r="Q268" i="14"/>
  <c r="R161" i="14"/>
  <c r="R265" i="14" s="1"/>
  <c r="R135" i="14"/>
  <c r="R239" i="14" s="1"/>
  <c r="R162" i="14"/>
  <c r="R266" i="14" s="1"/>
  <c r="R165" i="14"/>
  <c r="R269" i="14" s="1"/>
  <c r="Q269" i="14"/>
  <c r="R166" i="14"/>
  <c r="R270" i="14" s="1"/>
  <c r="AS400" i="14"/>
  <c r="I401" i="14"/>
  <c r="Y166" i="14"/>
  <c r="Y270" i="14" s="1"/>
  <c r="Y160" i="14"/>
  <c r="Y264" i="14" s="1"/>
  <c r="Y161" i="14"/>
  <c r="Y265" i="14" s="1"/>
  <c r="T163" i="14"/>
  <c r="T267" i="14" s="1"/>
  <c r="Z163" i="14"/>
  <c r="Z267" i="14" s="1"/>
  <c r="Z164" i="14"/>
  <c r="Z268" i="14" s="1"/>
  <c r="AE167" i="14"/>
  <c r="AE271" i="14" s="1"/>
  <c r="AK161" i="14"/>
  <c r="AK265" i="14" s="1"/>
  <c r="AK167" i="14"/>
  <c r="AK271" i="14" s="1"/>
  <c r="AK361" i="14" s="1"/>
  <c r="AF163" i="14"/>
  <c r="AF267" i="14" s="1"/>
  <c r="S165" i="14"/>
  <c r="S269" i="14" s="1"/>
  <c r="S166" i="14"/>
  <c r="S270" i="14" s="1"/>
  <c r="S161" i="14"/>
  <c r="S265" i="14" s="1"/>
  <c r="AD160" i="14"/>
  <c r="AD264" i="14" s="1"/>
  <c r="AD162" i="14"/>
  <c r="AD266" i="14" s="1"/>
  <c r="U135" i="14"/>
  <c r="U239" i="14" s="1"/>
  <c r="U162" i="14"/>
  <c r="U266" i="14" s="1"/>
  <c r="U357" i="14" s="1"/>
  <c r="U167" i="14"/>
  <c r="U271" i="14" s="1"/>
  <c r="AJ167" i="14"/>
  <c r="AJ271" i="14" s="1"/>
  <c r="V163" i="14"/>
  <c r="V267" i="14" s="1"/>
  <c r="V161" i="14"/>
  <c r="V265" i="14" s="1"/>
  <c r="V164" i="14"/>
  <c r="V268" i="14" s="1"/>
  <c r="AI165" i="14"/>
  <c r="AI269" i="14" s="1"/>
  <c r="AI359" i="14" s="1"/>
  <c r="AL135" i="14"/>
  <c r="AL239" i="14" s="1"/>
  <c r="AL162" i="14"/>
  <c r="AL266" i="14" s="1"/>
  <c r="AL167" i="14"/>
  <c r="AL271" i="14" s="1"/>
  <c r="AL361" i="14" s="1"/>
  <c r="AH135" i="14"/>
  <c r="AH239" i="14" s="1"/>
  <c r="AH161" i="14"/>
  <c r="AH265" i="14" s="1"/>
  <c r="AH162" i="14"/>
  <c r="AH266" i="14" s="1"/>
  <c r="AG166" i="14"/>
  <c r="AG270" i="14" s="1"/>
  <c r="AG167" i="14"/>
  <c r="AG271" i="14" s="1"/>
  <c r="X162" i="14"/>
  <c r="X266" i="14" s="1"/>
  <c r="X163" i="14"/>
  <c r="X267" i="14" s="1"/>
  <c r="W163" i="14"/>
  <c r="W267" i="14" s="1"/>
  <c r="W166" i="14"/>
  <c r="W270" i="14" s="1"/>
  <c r="W161" i="14"/>
  <c r="W265" i="14" s="1"/>
  <c r="W356" i="14" s="1"/>
  <c r="G162" i="14"/>
  <c r="G266" i="14" s="1"/>
  <c r="G160" i="14"/>
  <c r="G264" i="14" s="1"/>
  <c r="K161" i="14"/>
  <c r="K265" i="14" s="1"/>
  <c r="K162" i="14"/>
  <c r="K266" i="14" s="1"/>
  <c r="K165" i="14"/>
  <c r="K269" i="14" s="1"/>
  <c r="K360" i="14" s="1"/>
  <c r="H162" i="14"/>
  <c r="H266" i="14" s="1"/>
  <c r="H135" i="14"/>
  <c r="H239" i="14" s="1"/>
  <c r="H160" i="14"/>
  <c r="H264" i="14" s="1"/>
  <c r="H165" i="14"/>
  <c r="H269" i="14" s="1"/>
  <c r="L135" i="14"/>
  <c r="L239" i="14" s="1"/>
  <c r="L165" i="14"/>
  <c r="L269" i="14" s="1"/>
  <c r="L166" i="14"/>
  <c r="L270" i="14" s="1"/>
  <c r="E165" i="14"/>
  <c r="E269" i="14" s="1"/>
  <c r="E360" i="14" s="1"/>
  <c r="E162" i="14"/>
  <c r="E266" i="14" s="1"/>
  <c r="I165" i="14"/>
  <c r="I269" i="14" s="1"/>
  <c r="I166" i="14"/>
  <c r="I270" i="14" s="1"/>
  <c r="M135" i="14"/>
  <c r="M239" i="14" s="1"/>
  <c r="M167" i="14"/>
  <c r="M271" i="14" s="1"/>
  <c r="M162" i="14"/>
  <c r="M266" i="14" s="1"/>
  <c r="M357" i="14" s="1"/>
  <c r="F163" i="14"/>
  <c r="F267" i="14" s="1"/>
  <c r="F166" i="14"/>
  <c r="F270" i="14" s="1"/>
  <c r="F361" i="14" s="1"/>
  <c r="F161" i="14"/>
  <c r="F265" i="14" s="1"/>
  <c r="J165" i="14"/>
  <c r="J269" i="14" s="1"/>
  <c r="J360" i="14" s="1"/>
  <c r="J162" i="14"/>
  <c r="J266" i="14" s="1"/>
  <c r="N164" i="14"/>
  <c r="N268" i="14" s="1"/>
  <c r="N167" i="14"/>
  <c r="N271" i="14" s="1"/>
  <c r="N161" i="14"/>
  <c r="N265" i="14" s="1"/>
  <c r="AO400" i="14"/>
  <c r="E401" i="14"/>
  <c r="G401" i="14"/>
  <c r="AQ400" i="14"/>
  <c r="AI328" i="14"/>
  <c r="AI417" i="14" s="1"/>
  <c r="AE328" i="14"/>
  <c r="AE417" i="14" s="1"/>
  <c r="Y328" i="14"/>
  <c r="U328" i="14"/>
  <c r="U417" i="14" s="1"/>
  <c r="Q328" i="14"/>
  <c r="Q417" i="14" s="1"/>
  <c r="K328" i="14"/>
  <c r="G328" i="14"/>
  <c r="AL328" i="14"/>
  <c r="AL417" i="14" s="1"/>
  <c r="AH328" i="14"/>
  <c r="AH417" i="14" s="1"/>
  <c r="AD328" i="14"/>
  <c r="AD417" i="14" s="1"/>
  <c r="X328" i="14"/>
  <c r="T328" i="14"/>
  <c r="N328" i="14"/>
  <c r="J328" i="14"/>
  <c r="F328" i="14"/>
  <c r="AK328" i="14"/>
  <c r="AK417" i="14" s="1"/>
  <c r="S328" i="14"/>
  <c r="I328" i="14"/>
  <c r="AJ328" i="14"/>
  <c r="AJ417" i="14" s="1"/>
  <c r="Z328" i="14"/>
  <c r="R328" i="14"/>
  <c r="R417" i="14" s="1"/>
  <c r="H328" i="14"/>
  <c r="V328" i="14"/>
  <c r="V417" i="14" s="1"/>
  <c r="D328" i="14"/>
  <c r="D417" i="14" s="1"/>
  <c r="AG328" i="14"/>
  <c r="AG417" i="14" s="1"/>
  <c r="M328" i="14"/>
  <c r="AF328" i="14"/>
  <c r="AF417" i="14" s="1"/>
  <c r="L328" i="14"/>
  <c r="E328" i="14"/>
  <c r="W328" i="14"/>
  <c r="W417" i="14" s="1"/>
  <c r="Y164" i="14"/>
  <c r="Y268" i="14" s="1"/>
  <c r="Y163" i="14"/>
  <c r="Y267" i="14" s="1"/>
  <c r="T135" i="14"/>
  <c r="T239" i="14" s="1"/>
  <c r="T165" i="14"/>
  <c r="T269" i="14" s="1"/>
  <c r="Z165" i="14"/>
  <c r="Z269" i="14" s="1"/>
  <c r="Z166" i="14"/>
  <c r="Z270" i="14" s="1"/>
  <c r="AE160" i="14"/>
  <c r="AE264" i="14" s="1"/>
  <c r="AE162" i="14"/>
  <c r="AE266" i="14" s="1"/>
  <c r="AK162" i="14"/>
  <c r="AK266" i="14" s="1"/>
  <c r="AK160" i="14"/>
  <c r="AK264" i="14" s="1"/>
  <c r="AF162" i="14"/>
  <c r="AF266" i="14" s="1"/>
  <c r="AF165" i="14"/>
  <c r="AF269" i="14" s="1"/>
  <c r="S167" i="14"/>
  <c r="S271" i="14" s="1"/>
  <c r="AD135" i="14"/>
  <c r="AD239" i="14" s="1"/>
  <c r="AD163" i="14"/>
  <c r="AD267" i="14" s="1"/>
  <c r="AD164" i="14"/>
  <c r="AD268" i="14" s="1"/>
  <c r="AD359" i="14" s="1"/>
  <c r="U161" i="14"/>
  <c r="U265" i="14" s="1"/>
  <c r="U164" i="14"/>
  <c r="U268" i="14" s="1"/>
  <c r="U358" i="14" s="1"/>
  <c r="U160" i="14"/>
  <c r="U264" i="14" s="1"/>
  <c r="AJ160" i="14"/>
  <c r="AJ264" i="14" s="1"/>
  <c r="AJ135" i="14"/>
  <c r="AJ239" i="14" s="1"/>
  <c r="AJ162" i="14"/>
  <c r="AJ266" i="14" s="1"/>
  <c r="V160" i="14"/>
  <c r="V264" i="14" s="1"/>
  <c r="V165" i="14"/>
  <c r="V269" i="14" s="1"/>
  <c r="V135" i="14"/>
  <c r="V239" i="14" s="1"/>
  <c r="V166" i="14"/>
  <c r="V270" i="14" s="1"/>
  <c r="V361" i="14" s="1"/>
  <c r="AI167" i="14"/>
  <c r="AI271" i="14" s="1"/>
  <c r="AI161" i="14"/>
  <c r="AI265" i="14" s="1"/>
  <c r="AI162" i="14"/>
  <c r="AI266" i="14" s="1"/>
  <c r="AL164" i="14"/>
  <c r="AL268" i="14" s="1"/>
  <c r="AL160" i="14"/>
  <c r="AL264" i="14" s="1"/>
  <c r="AH165" i="14"/>
  <c r="AH269" i="14" s="1"/>
  <c r="AH164" i="14"/>
  <c r="AH268" i="14" s="1"/>
  <c r="AG161" i="14"/>
  <c r="AG265" i="14" s="1"/>
  <c r="AG160" i="14"/>
  <c r="AG264" i="14" s="1"/>
  <c r="X161" i="14"/>
  <c r="X265" i="14" s="1"/>
  <c r="X164" i="14"/>
  <c r="X268" i="14" s="1"/>
  <c r="X165" i="14"/>
  <c r="X269" i="14" s="1"/>
  <c r="W165" i="14"/>
  <c r="W269" i="14" s="1"/>
  <c r="W135" i="14"/>
  <c r="W239" i="14" s="1"/>
  <c r="G161" i="14"/>
  <c r="G265" i="14" s="1"/>
  <c r="G164" i="14"/>
  <c r="G268" i="14" s="1"/>
  <c r="G359" i="14" s="1"/>
  <c r="G163" i="14"/>
  <c r="G267" i="14" s="1"/>
  <c r="K135" i="14"/>
  <c r="K239" i="14" s="1"/>
  <c r="K164" i="14"/>
  <c r="K268" i="14" s="1"/>
  <c r="K167" i="14"/>
  <c r="K271" i="14" s="1"/>
  <c r="K361" i="14" s="1"/>
  <c r="H164" i="14"/>
  <c r="H268" i="14" s="1"/>
  <c r="H167" i="14"/>
  <c r="H271" i="14" s="1"/>
  <c r="L167" i="14"/>
  <c r="L271" i="14" s="1"/>
  <c r="L161" i="14"/>
  <c r="L265" i="14" s="1"/>
  <c r="E163" i="14"/>
  <c r="E267" i="14" s="1"/>
  <c r="E161" i="14"/>
  <c r="E265" i="14" s="1"/>
  <c r="E164" i="14"/>
  <c r="E268" i="14" s="1"/>
  <c r="I161" i="14"/>
  <c r="I265" i="14" s="1"/>
  <c r="I160" i="14"/>
  <c r="I264" i="14" s="1"/>
  <c r="I167" i="14"/>
  <c r="I271" i="14" s="1"/>
  <c r="M164" i="14"/>
  <c r="M268" i="14" s="1"/>
  <c r="M359" i="14" s="1"/>
  <c r="F165" i="14"/>
  <c r="F269" i="14" s="1"/>
  <c r="F135" i="14"/>
  <c r="F239" i="14" s="1"/>
  <c r="J164" i="14"/>
  <c r="J268" i="14" s="1"/>
  <c r="N166" i="14"/>
  <c r="N270" i="14" s="1"/>
  <c r="N160" i="14"/>
  <c r="N264" i="14" s="1"/>
  <c r="I151" i="13"/>
  <c r="G151" i="13"/>
  <c r="BA417" i="13"/>
  <c r="AO416" i="13"/>
  <c r="BC417" i="13"/>
  <c r="AQ416" i="13"/>
  <c r="AI344" i="13"/>
  <c r="AI433" i="13" s="1"/>
  <c r="AE344" i="13"/>
  <c r="AE433" i="13" s="1"/>
  <c r="Y344" i="13"/>
  <c r="U344" i="13"/>
  <c r="Q344" i="13"/>
  <c r="Q433" i="13" s="1"/>
  <c r="K344" i="13"/>
  <c r="G344" i="13"/>
  <c r="AL344" i="13"/>
  <c r="AL433" i="13" s="1"/>
  <c r="AH344" i="13"/>
  <c r="AH433" i="13" s="1"/>
  <c r="AD344" i="13"/>
  <c r="AD433" i="13" s="1"/>
  <c r="X344" i="13"/>
  <c r="T344" i="13"/>
  <c r="N344" i="13"/>
  <c r="J344" i="13"/>
  <c r="F344" i="13"/>
  <c r="AK344" i="13"/>
  <c r="AK433" i="13" s="1"/>
  <c r="AG344" i="13"/>
  <c r="AG433" i="13" s="1"/>
  <c r="AC344" i="13"/>
  <c r="AC433" i="13" s="1"/>
  <c r="W344" i="13"/>
  <c r="S344" i="13"/>
  <c r="M344" i="13"/>
  <c r="I344" i="13"/>
  <c r="E344" i="13"/>
  <c r="AJ344" i="13"/>
  <c r="AJ433" i="13" s="1"/>
  <c r="R344" i="13"/>
  <c r="AF344" i="13"/>
  <c r="AF433" i="13" s="1"/>
  <c r="L344" i="13"/>
  <c r="Z344" i="13"/>
  <c r="V344" i="13"/>
  <c r="H344" i="13"/>
  <c r="D344" i="13"/>
  <c r="D433" i="13" s="1"/>
  <c r="C56" i="9" s="1"/>
  <c r="Z151" i="13"/>
  <c r="AD151" i="13"/>
  <c r="U151" i="13"/>
  <c r="H151" i="13"/>
  <c r="M151" i="13"/>
  <c r="J151" i="13"/>
  <c r="BE417" i="13"/>
  <c r="AS416" i="13"/>
  <c r="BG417" i="13"/>
  <c r="AU416" i="13"/>
  <c r="BJ416" i="13"/>
  <c r="AX415" i="13"/>
  <c r="AG151" i="13"/>
  <c r="S151" i="13"/>
  <c r="AE151" i="13"/>
  <c r="AK151" i="13"/>
  <c r="AI151" i="13"/>
  <c r="T151" i="13"/>
  <c r="E151" i="13"/>
  <c r="K151" i="13"/>
  <c r="AR416" i="13"/>
  <c r="BD417" i="13"/>
  <c r="AV416" i="13"/>
  <c r="BH417" i="13"/>
  <c r="D255" i="13"/>
  <c r="D152" i="13"/>
  <c r="Q151" i="13"/>
  <c r="AC151" i="13"/>
  <c r="R151" i="13"/>
  <c r="AF151" i="13"/>
  <c r="X151" i="13"/>
  <c r="BF417" i="13"/>
  <c r="AT416" i="13"/>
  <c r="Y151" i="13"/>
  <c r="AH151" i="13"/>
  <c r="V151" i="13"/>
  <c r="BB417" i="13"/>
  <c r="AP416" i="13"/>
  <c r="BI417" i="13"/>
  <c r="AW416" i="13"/>
  <c r="AJ151" i="13"/>
  <c r="N151" i="13"/>
  <c r="AL151" i="13"/>
  <c r="W151" i="13"/>
  <c r="L151" i="13"/>
  <c r="F151" i="13"/>
  <c r="D261" i="12"/>
  <c r="D351" i="12" s="1"/>
  <c r="D440" i="12" s="1"/>
  <c r="D260" i="12"/>
  <c r="D350" i="12" s="1"/>
  <c r="D439" i="12" s="1"/>
  <c r="D259" i="12"/>
  <c r="D349" i="12" s="1"/>
  <c r="D438" i="12" s="1"/>
  <c r="D201" i="12"/>
  <c r="D189" i="12"/>
  <c r="D188" i="12"/>
  <c r="D187" i="12"/>
  <c r="AL185" i="12"/>
  <c r="AK185" i="12"/>
  <c r="AJ185" i="12"/>
  <c r="AI185" i="12"/>
  <c r="AH185" i="12"/>
  <c r="AG185" i="12"/>
  <c r="AF185" i="12"/>
  <c r="AE185" i="12"/>
  <c r="AD185" i="12"/>
  <c r="AC185" i="12"/>
  <c r="Z185" i="12"/>
  <c r="Y185" i="12"/>
  <c r="X185" i="12"/>
  <c r="W185" i="12"/>
  <c r="V185" i="12"/>
  <c r="U185" i="12"/>
  <c r="T185" i="12"/>
  <c r="S185" i="12"/>
  <c r="R185" i="12"/>
  <c r="Q185" i="12"/>
  <c r="N185" i="12"/>
  <c r="M185" i="12"/>
  <c r="L185" i="12"/>
  <c r="K185" i="12"/>
  <c r="J185" i="12"/>
  <c r="I185" i="12"/>
  <c r="H185" i="12"/>
  <c r="G185" i="12"/>
  <c r="F185" i="12"/>
  <c r="E185" i="12"/>
  <c r="D185" i="12"/>
  <c r="D275" i="12" s="1"/>
  <c r="D364" i="12" s="1"/>
  <c r="AB184" i="12"/>
  <c r="AB274" i="12" s="1"/>
  <c r="AB363" i="12" s="1"/>
  <c r="P184" i="12"/>
  <c r="P274" i="12" s="1"/>
  <c r="P363" i="12" s="1"/>
  <c r="D184" i="12"/>
  <c r="D274" i="12" s="1"/>
  <c r="D363" i="12" s="1"/>
  <c r="F175" i="12"/>
  <c r="R171" i="12"/>
  <c r="R173" i="12" s="1"/>
  <c r="R174" i="12" s="1"/>
  <c r="D162" i="12"/>
  <c r="D266" i="12" s="1"/>
  <c r="D356" i="12" s="1"/>
  <c r="D445" i="12" s="1"/>
  <c r="C162" i="12"/>
  <c r="C161" i="12"/>
  <c r="C160" i="12"/>
  <c r="C159" i="12"/>
  <c r="D158" i="12"/>
  <c r="D262" i="12" s="1"/>
  <c r="D352" i="12" s="1"/>
  <c r="D441" i="12" s="1"/>
  <c r="C158" i="12"/>
  <c r="P157" i="12"/>
  <c r="AB157" i="12" s="1"/>
  <c r="C157" i="12"/>
  <c r="P156" i="12"/>
  <c r="AB156" i="12" s="1"/>
  <c r="C156" i="12"/>
  <c r="P155" i="12"/>
  <c r="AB155" i="12" s="1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D99" i="12"/>
  <c r="D203" i="12" s="1"/>
  <c r="D98" i="12"/>
  <c r="D202" i="12" s="1"/>
  <c r="P97" i="12"/>
  <c r="AB97" i="12" s="1"/>
  <c r="D86" i="12"/>
  <c r="D190" i="12" s="1"/>
  <c r="P85" i="12"/>
  <c r="AB85" i="12" s="1"/>
  <c r="P84" i="12"/>
  <c r="AB84" i="12" s="1"/>
  <c r="P83" i="12"/>
  <c r="AB83" i="12" s="1"/>
  <c r="P81" i="12"/>
  <c r="AB81" i="12" s="1"/>
  <c r="D59" i="12"/>
  <c r="D58" i="12"/>
  <c r="D57" i="12"/>
  <c r="D56" i="12"/>
  <c r="D82" i="12" s="1"/>
  <c r="D186" i="12" s="1"/>
  <c r="AA17" i="12"/>
  <c r="Z17" i="12"/>
  <c r="Y17" i="12"/>
  <c r="X17" i="12"/>
  <c r="W17" i="12"/>
  <c r="V17" i="12"/>
  <c r="U17" i="12"/>
  <c r="T17" i="12"/>
  <c r="S17" i="12"/>
  <c r="R17" i="12"/>
  <c r="N17" i="12"/>
  <c r="N60" i="12" s="1"/>
  <c r="M17" i="12"/>
  <c r="M60" i="12" s="1"/>
  <c r="L17" i="12"/>
  <c r="L60" i="12" s="1"/>
  <c r="K17" i="12"/>
  <c r="K60" i="12" s="1"/>
  <c r="J17" i="12"/>
  <c r="J60" i="12" s="1"/>
  <c r="I17" i="12"/>
  <c r="I60" i="12" s="1"/>
  <c r="H17" i="12"/>
  <c r="H60" i="12" s="1"/>
  <c r="G17" i="12"/>
  <c r="G60" i="12" s="1"/>
  <c r="F17" i="12"/>
  <c r="F60" i="12" s="1"/>
  <c r="E17" i="12"/>
  <c r="E60" i="12" s="1"/>
  <c r="AA16" i="12"/>
  <c r="Z16" i="12"/>
  <c r="Y16" i="12"/>
  <c r="X16" i="12"/>
  <c r="W16" i="12"/>
  <c r="V16" i="12"/>
  <c r="U16" i="12"/>
  <c r="T16" i="12"/>
  <c r="S16" i="12"/>
  <c r="R16" i="12"/>
  <c r="N16" i="12"/>
  <c r="N59" i="12" s="1"/>
  <c r="M16" i="12"/>
  <c r="M59" i="12" s="1"/>
  <c r="L16" i="12"/>
  <c r="L59" i="12" s="1"/>
  <c r="K16" i="12"/>
  <c r="K59" i="12" s="1"/>
  <c r="J16" i="12"/>
  <c r="J59" i="12" s="1"/>
  <c r="I16" i="12"/>
  <c r="I59" i="12" s="1"/>
  <c r="H16" i="12"/>
  <c r="H59" i="12" s="1"/>
  <c r="G16" i="12"/>
  <c r="G59" i="12" s="1"/>
  <c r="F16" i="12"/>
  <c r="F59" i="12" s="1"/>
  <c r="E16" i="12"/>
  <c r="E59" i="12" s="1"/>
  <c r="AA15" i="12"/>
  <c r="Z15" i="12"/>
  <c r="Y15" i="12"/>
  <c r="X15" i="12"/>
  <c r="W15" i="12"/>
  <c r="V15" i="12"/>
  <c r="U15" i="12"/>
  <c r="T15" i="12"/>
  <c r="S15" i="12"/>
  <c r="R15" i="12"/>
  <c r="N15" i="12"/>
  <c r="N58" i="12" s="1"/>
  <c r="M15" i="12"/>
  <c r="M58" i="12" s="1"/>
  <c r="L15" i="12"/>
  <c r="L58" i="12" s="1"/>
  <c r="K15" i="12"/>
  <c r="K58" i="12" s="1"/>
  <c r="J15" i="12"/>
  <c r="J58" i="12" s="1"/>
  <c r="I15" i="12"/>
  <c r="I58" i="12" s="1"/>
  <c r="H15" i="12"/>
  <c r="H58" i="12" s="1"/>
  <c r="G15" i="12"/>
  <c r="G58" i="12" s="1"/>
  <c r="F15" i="12"/>
  <c r="F58" i="12" s="1"/>
  <c r="E15" i="12"/>
  <c r="E58" i="12" s="1"/>
  <c r="AA14" i="12"/>
  <c r="Z14" i="12"/>
  <c r="Y14" i="12"/>
  <c r="X14" i="12"/>
  <c r="W14" i="12"/>
  <c r="V14" i="12"/>
  <c r="U14" i="12"/>
  <c r="T14" i="12"/>
  <c r="S14" i="12"/>
  <c r="R14" i="12"/>
  <c r="N14" i="12"/>
  <c r="N57" i="12" s="1"/>
  <c r="M14" i="12"/>
  <c r="M57" i="12" s="1"/>
  <c r="L14" i="12"/>
  <c r="L57" i="12" s="1"/>
  <c r="K14" i="12"/>
  <c r="K57" i="12" s="1"/>
  <c r="J14" i="12"/>
  <c r="J57" i="12" s="1"/>
  <c r="I14" i="12"/>
  <c r="I57" i="12" s="1"/>
  <c r="H14" i="12"/>
  <c r="H57" i="12" s="1"/>
  <c r="G14" i="12"/>
  <c r="G57" i="12" s="1"/>
  <c r="F14" i="12"/>
  <c r="F57" i="12" s="1"/>
  <c r="E14" i="12"/>
  <c r="E57" i="12" s="1"/>
  <c r="AA13" i="12"/>
  <c r="Z13" i="12"/>
  <c r="Y13" i="12"/>
  <c r="X13" i="12"/>
  <c r="W13" i="12"/>
  <c r="V13" i="12"/>
  <c r="U13" i="12"/>
  <c r="T13" i="12"/>
  <c r="S13" i="12"/>
  <c r="R13" i="12"/>
  <c r="N13" i="12"/>
  <c r="N56" i="12" s="1"/>
  <c r="M13" i="12"/>
  <c r="M56" i="12" s="1"/>
  <c r="L13" i="12"/>
  <c r="L56" i="12" s="1"/>
  <c r="K13" i="12"/>
  <c r="K56" i="12" s="1"/>
  <c r="J13" i="12"/>
  <c r="J56" i="12" s="1"/>
  <c r="I13" i="12"/>
  <c r="I56" i="12" s="1"/>
  <c r="H13" i="12"/>
  <c r="H56" i="12" s="1"/>
  <c r="G13" i="12"/>
  <c r="G56" i="12" s="1"/>
  <c r="F13" i="12"/>
  <c r="F56" i="12" s="1"/>
  <c r="E13" i="12"/>
  <c r="E56" i="12" s="1"/>
  <c r="N12" i="12"/>
  <c r="N80" i="12" s="1"/>
  <c r="N184" i="12" s="1"/>
  <c r="N274" i="12" s="1"/>
  <c r="N363" i="12" s="1"/>
  <c r="M12" i="12"/>
  <c r="L12" i="12"/>
  <c r="L80" i="12" s="1"/>
  <c r="L184" i="12" s="1"/>
  <c r="L274" i="12" s="1"/>
  <c r="L363" i="12" s="1"/>
  <c r="K12" i="12"/>
  <c r="K80" i="12" s="1"/>
  <c r="K184" i="12" s="1"/>
  <c r="K274" i="12" s="1"/>
  <c r="K363" i="12" s="1"/>
  <c r="J12" i="12"/>
  <c r="J80" i="12" s="1"/>
  <c r="J184" i="12" s="1"/>
  <c r="J274" i="12" s="1"/>
  <c r="J363" i="12" s="1"/>
  <c r="I12" i="12"/>
  <c r="H12" i="12"/>
  <c r="H55" i="12" s="1"/>
  <c r="T55" i="12" s="1"/>
  <c r="G12" i="12"/>
  <c r="G80" i="12" s="1"/>
  <c r="G184" i="12" s="1"/>
  <c r="G274" i="12" s="1"/>
  <c r="G363" i="12" s="1"/>
  <c r="F12" i="12"/>
  <c r="F80" i="12" s="1"/>
  <c r="F184" i="12" s="1"/>
  <c r="F274" i="12" s="1"/>
  <c r="F363" i="12" s="1"/>
  <c r="E12" i="12"/>
  <c r="D12" i="12"/>
  <c r="D10" i="12"/>
  <c r="D17" i="12" s="1"/>
  <c r="D9" i="12"/>
  <c r="D16" i="12" s="1"/>
  <c r="D8" i="12"/>
  <c r="D15" i="12" s="1"/>
  <c r="D7" i="12"/>
  <c r="D14" i="12" s="1"/>
  <c r="D6" i="12"/>
  <c r="D13" i="12" s="1"/>
  <c r="AA5" i="12"/>
  <c r="AA12" i="12" s="1"/>
  <c r="Z5" i="12"/>
  <c r="Z12" i="12" s="1"/>
  <c r="Y5" i="12"/>
  <c r="Y12" i="12" s="1"/>
  <c r="X5" i="12"/>
  <c r="X12" i="12" s="1"/>
  <c r="W5" i="12"/>
  <c r="W12" i="12" s="1"/>
  <c r="V5" i="12"/>
  <c r="V12" i="12" s="1"/>
  <c r="U5" i="12"/>
  <c r="U12" i="12" s="1"/>
  <c r="T5" i="12"/>
  <c r="T12" i="12" s="1"/>
  <c r="S5" i="12"/>
  <c r="S12" i="12" s="1"/>
  <c r="R5" i="12"/>
  <c r="R12" i="12" s="1"/>
  <c r="D4" i="12"/>
  <c r="D261" i="11"/>
  <c r="D351" i="11" s="1"/>
  <c r="D440" i="11" s="1"/>
  <c r="D260" i="11"/>
  <c r="D350" i="11" s="1"/>
  <c r="D439" i="11" s="1"/>
  <c r="D259" i="11"/>
  <c r="D349" i="11" s="1"/>
  <c r="D438" i="11" s="1"/>
  <c r="D201" i="11"/>
  <c r="D189" i="11"/>
  <c r="D188" i="11"/>
  <c r="D187" i="11"/>
  <c r="AL185" i="11"/>
  <c r="AK185" i="11"/>
  <c r="AJ185" i="11"/>
  <c r="AI185" i="11"/>
  <c r="AH185" i="11"/>
  <c r="AG185" i="11"/>
  <c r="AF185" i="11"/>
  <c r="AE185" i="11"/>
  <c r="AD185" i="11"/>
  <c r="AC185" i="11"/>
  <c r="Z185" i="11"/>
  <c r="Y185" i="11"/>
  <c r="X185" i="11"/>
  <c r="W185" i="11"/>
  <c r="V185" i="11"/>
  <c r="U185" i="11"/>
  <c r="T185" i="11"/>
  <c r="S185" i="11"/>
  <c r="R185" i="11"/>
  <c r="Q185" i="11"/>
  <c r="N185" i="11"/>
  <c r="M185" i="11"/>
  <c r="L185" i="11"/>
  <c r="K185" i="11"/>
  <c r="J185" i="11"/>
  <c r="I185" i="11"/>
  <c r="H185" i="11"/>
  <c r="G185" i="11"/>
  <c r="F185" i="11"/>
  <c r="E185" i="11"/>
  <c r="D185" i="11"/>
  <c r="D275" i="11" s="1"/>
  <c r="D364" i="11" s="1"/>
  <c r="AB184" i="11"/>
  <c r="AB274" i="11" s="1"/>
  <c r="AB363" i="11" s="1"/>
  <c r="P184" i="11"/>
  <c r="P274" i="11" s="1"/>
  <c r="P363" i="11" s="1"/>
  <c r="D184" i="11"/>
  <c r="D274" i="11" s="1"/>
  <c r="D363" i="11" s="1"/>
  <c r="F174" i="11"/>
  <c r="R171" i="11"/>
  <c r="R173" i="11" s="1"/>
  <c r="R174" i="11" s="1"/>
  <c r="AB162" i="11"/>
  <c r="P162" i="11"/>
  <c r="D162" i="11"/>
  <c r="D266" i="11" s="1"/>
  <c r="D356" i="11" s="1"/>
  <c r="D445" i="11" s="1"/>
  <c r="C162" i="11"/>
  <c r="C161" i="11"/>
  <c r="C160" i="11"/>
  <c r="C159" i="11"/>
  <c r="AB158" i="11"/>
  <c r="AB159" i="11" s="1"/>
  <c r="AB160" i="11" s="1"/>
  <c r="AB161" i="11" s="1"/>
  <c r="P158" i="11"/>
  <c r="P159" i="11" s="1"/>
  <c r="P160" i="11" s="1"/>
  <c r="P161" i="11" s="1"/>
  <c r="D158" i="11"/>
  <c r="D262" i="11" s="1"/>
  <c r="D352" i="11" s="1"/>
  <c r="D441" i="11" s="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AB98" i="1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P98" i="1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D98" i="11"/>
  <c r="D202" i="11" s="1"/>
  <c r="AB86" i="1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P86" i="1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D86" i="11"/>
  <c r="D190" i="11" s="1"/>
  <c r="D65" i="11"/>
  <c r="D64" i="11"/>
  <c r="D59" i="11"/>
  <c r="D58" i="11"/>
  <c r="D57" i="11"/>
  <c r="D63" i="11" s="1"/>
  <c r="D56" i="11"/>
  <c r="D82" i="11" s="1"/>
  <c r="D186" i="11" s="1"/>
  <c r="AA17" i="11"/>
  <c r="Z17" i="11"/>
  <c r="Y17" i="11"/>
  <c r="X17" i="11"/>
  <c r="W17" i="11"/>
  <c r="V17" i="11"/>
  <c r="U17" i="11"/>
  <c r="T17" i="11"/>
  <c r="S17" i="11"/>
  <c r="R17" i="11"/>
  <c r="N17" i="11"/>
  <c r="N60" i="11" s="1"/>
  <c r="M17" i="11"/>
  <c r="M60" i="11" s="1"/>
  <c r="L17" i="11"/>
  <c r="L60" i="11" s="1"/>
  <c r="K17" i="11"/>
  <c r="K60" i="11" s="1"/>
  <c r="J17" i="11"/>
  <c r="J60" i="11" s="1"/>
  <c r="I17" i="11"/>
  <c r="I60" i="11" s="1"/>
  <c r="H17" i="11"/>
  <c r="H60" i="11" s="1"/>
  <c r="G17" i="11"/>
  <c r="G60" i="11" s="1"/>
  <c r="F17" i="11"/>
  <c r="F60" i="11" s="1"/>
  <c r="E17" i="11"/>
  <c r="E60" i="11" s="1"/>
  <c r="AA16" i="11"/>
  <c r="Z16" i="11"/>
  <c r="Y16" i="11"/>
  <c r="X16" i="11"/>
  <c r="W16" i="11"/>
  <c r="V16" i="11"/>
  <c r="U16" i="11"/>
  <c r="T16" i="11"/>
  <c r="S16" i="11"/>
  <c r="R16" i="11"/>
  <c r="N16" i="11"/>
  <c r="N59" i="11" s="1"/>
  <c r="M16" i="11"/>
  <c r="M59" i="11" s="1"/>
  <c r="L16" i="11"/>
  <c r="L59" i="11" s="1"/>
  <c r="K16" i="11"/>
  <c r="K59" i="11" s="1"/>
  <c r="J16" i="11"/>
  <c r="J59" i="11" s="1"/>
  <c r="I16" i="11"/>
  <c r="I59" i="11" s="1"/>
  <c r="H16" i="11"/>
  <c r="H59" i="11" s="1"/>
  <c r="G16" i="11"/>
  <c r="G59" i="11" s="1"/>
  <c r="F16" i="11"/>
  <c r="F59" i="11" s="1"/>
  <c r="E16" i="11"/>
  <c r="E59" i="11" s="1"/>
  <c r="AA15" i="11"/>
  <c r="AL58" i="11" s="1"/>
  <c r="Z15" i="11"/>
  <c r="Y15" i="11"/>
  <c r="X15" i="11"/>
  <c r="W15" i="11"/>
  <c r="V15" i="11"/>
  <c r="U15" i="11"/>
  <c r="T15" i="11"/>
  <c r="S15" i="11"/>
  <c r="R15" i="11"/>
  <c r="N15" i="11"/>
  <c r="M15" i="11"/>
  <c r="M58" i="11" s="1"/>
  <c r="L15" i="11"/>
  <c r="L58" i="11" s="1"/>
  <c r="K15" i="11"/>
  <c r="K58" i="11" s="1"/>
  <c r="J15" i="11"/>
  <c r="J58" i="11" s="1"/>
  <c r="I15" i="11"/>
  <c r="I58" i="11" s="1"/>
  <c r="H15" i="11"/>
  <c r="H58" i="11" s="1"/>
  <c r="G15" i="11"/>
  <c r="G58" i="11" s="1"/>
  <c r="F15" i="11"/>
  <c r="F58" i="11" s="1"/>
  <c r="E15" i="11"/>
  <c r="E58" i="11" s="1"/>
  <c r="AA14" i="11"/>
  <c r="Z14" i="11"/>
  <c r="Y14" i="11"/>
  <c r="X14" i="11"/>
  <c r="W14" i="11"/>
  <c r="V14" i="11"/>
  <c r="U14" i="11"/>
  <c r="T14" i="11"/>
  <c r="S14" i="11"/>
  <c r="R14" i="11"/>
  <c r="N14" i="11"/>
  <c r="N57" i="11" s="1"/>
  <c r="M14" i="11"/>
  <c r="M57" i="11" s="1"/>
  <c r="L14" i="11"/>
  <c r="L57" i="11" s="1"/>
  <c r="K14" i="11"/>
  <c r="K57" i="11" s="1"/>
  <c r="J14" i="11"/>
  <c r="J57" i="11" s="1"/>
  <c r="I14" i="11"/>
  <c r="I57" i="11" s="1"/>
  <c r="H14" i="11"/>
  <c r="H57" i="11" s="1"/>
  <c r="G14" i="11"/>
  <c r="G57" i="11" s="1"/>
  <c r="F14" i="11"/>
  <c r="F57" i="11" s="1"/>
  <c r="E14" i="11"/>
  <c r="E57" i="11" s="1"/>
  <c r="AA13" i="11"/>
  <c r="Z13" i="11"/>
  <c r="Y13" i="11"/>
  <c r="X13" i="11"/>
  <c r="W13" i="11"/>
  <c r="V13" i="11"/>
  <c r="U13" i="11"/>
  <c r="T13" i="11"/>
  <c r="S13" i="11"/>
  <c r="R13" i="11"/>
  <c r="N13" i="11"/>
  <c r="N56" i="11" s="1"/>
  <c r="M13" i="11"/>
  <c r="M56" i="11" s="1"/>
  <c r="L13" i="11"/>
  <c r="L56" i="11" s="1"/>
  <c r="K13" i="11"/>
  <c r="K56" i="11" s="1"/>
  <c r="J13" i="11"/>
  <c r="J56" i="11" s="1"/>
  <c r="I13" i="11"/>
  <c r="I56" i="11" s="1"/>
  <c r="H13" i="11"/>
  <c r="H56" i="11" s="1"/>
  <c r="G13" i="11"/>
  <c r="G56" i="11" s="1"/>
  <c r="F13" i="11"/>
  <c r="F56" i="11" s="1"/>
  <c r="N12" i="11"/>
  <c r="N80" i="11" s="1"/>
  <c r="N184" i="11" s="1"/>
  <c r="N274" i="11" s="1"/>
  <c r="N363" i="11" s="1"/>
  <c r="M12" i="11"/>
  <c r="M80" i="11" s="1"/>
  <c r="M184" i="11" s="1"/>
  <c r="M274" i="11" s="1"/>
  <c r="M363" i="11" s="1"/>
  <c r="L12" i="11"/>
  <c r="L80" i="11" s="1"/>
  <c r="L184" i="11" s="1"/>
  <c r="L274" i="11" s="1"/>
  <c r="L363" i="11" s="1"/>
  <c r="K12" i="11"/>
  <c r="K80" i="11" s="1"/>
  <c r="K184" i="11" s="1"/>
  <c r="K274" i="11" s="1"/>
  <c r="K363" i="11" s="1"/>
  <c r="J12" i="11"/>
  <c r="J80" i="11" s="1"/>
  <c r="J184" i="11" s="1"/>
  <c r="J274" i="11" s="1"/>
  <c r="J363" i="11" s="1"/>
  <c r="I12" i="11"/>
  <c r="I80" i="11" s="1"/>
  <c r="I184" i="11" s="1"/>
  <c r="I274" i="11" s="1"/>
  <c r="I363" i="11" s="1"/>
  <c r="H12" i="11"/>
  <c r="G12" i="11"/>
  <c r="G80" i="11" s="1"/>
  <c r="G184" i="11" s="1"/>
  <c r="G274" i="11" s="1"/>
  <c r="G363" i="11" s="1"/>
  <c r="F12" i="11"/>
  <c r="F80" i="11" s="1"/>
  <c r="F184" i="11" s="1"/>
  <c r="F274" i="11" s="1"/>
  <c r="F363" i="11" s="1"/>
  <c r="E12" i="11"/>
  <c r="E80" i="11" s="1"/>
  <c r="E184" i="11" s="1"/>
  <c r="E274" i="11" s="1"/>
  <c r="E363" i="11" s="1"/>
  <c r="D12" i="11"/>
  <c r="D10" i="11"/>
  <c r="D17" i="11" s="1"/>
  <c r="D9" i="11"/>
  <c r="D16" i="11" s="1"/>
  <c r="D8" i="11"/>
  <c r="D15" i="11" s="1"/>
  <c r="D7" i="11"/>
  <c r="D14" i="11" s="1"/>
  <c r="D6" i="11"/>
  <c r="D13" i="11" s="1"/>
  <c r="AA5" i="11"/>
  <c r="AA12" i="11" s="1"/>
  <c r="Z5" i="11"/>
  <c r="Z12" i="11" s="1"/>
  <c r="Y5" i="11"/>
  <c r="Y12" i="11" s="1"/>
  <c r="X5" i="11"/>
  <c r="X12" i="11" s="1"/>
  <c r="W5" i="11"/>
  <c r="W12" i="11" s="1"/>
  <c r="V5" i="11"/>
  <c r="V12" i="11" s="1"/>
  <c r="U5" i="11"/>
  <c r="U12" i="11" s="1"/>
  <c r="T5" i="11"/>
  <c r="T12" i="11" s="1"/>
  <c r="S5" i="11"/>
  <c r="S12" i="11" s="1"/>
  <c r="R5" i="11"/>
  <c r="R12" i="11" s="1"/>
  <c r="D4" i="11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30" i="10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30" i="8"/>
  <c r="D261" i="10"/>
  <c r="D351" i="10" s="1"/>
  <c r="D440" i="10" s="1"/>
  <c r="D260" i="10"/>
  <c r="D350" i="10" s="1"/>
  <c r="D439" i="10" s="1"/>
  <c r="D259" i="10"/>
  <c r="D349" i="10" s="1"/>
  <c r="D438" i="10" s="1"/>
  <c r="D201" i="10"/>
  <c r="D189" i="10"/>
  <c r="D188" i="10"/>
  <c r="D187" i="10"/>
  <c r="AL185" i="10"/>
  <c r="AK185" i="10"/>
  <c r="AJ185" i="10"/>
  <c r="AI185" i="10"/>
  <c r="AH185" i="10"/>
  <c r="AG185" i="10"/>
  <c r="AF185" i="10"/>
  <c r="AE185" i="10"/>
  <c r="AD185" i="10"/>
  <c r="AC185" i="10"/>
  <c r="Z185" i="10"/>
  <c r="Y185" i="10"/>
  <c r="X185" i="10"/>
  <c r="W185" i="10"/>
  <c r="V185" i="10"/>
  <c r="U185" i="10"/>
  <c r="T185" i="10"/>
  <c r="S185" i="10"/>
  <c r="R185" i="10"/>
  <c r="Q185" i="10"/>
  <c r="N185" i="10"/>
  <c r="M185" i="10"/>
  <c r="L185" i="10"/>
  <c r="K185" i="10"/>
  <c r="J185" i="10"/>
  <c r="I185" i="10"/>
  <c r="H185" i="10"/>
  <c r="G185" i="10"/>
  <c r="F185" i="10"/>
  <c r="E185" i="10"/>
  <c r="D185" i="10"/>
  <c r="D275" i="10" s="1"/>
  <c r="D364" i="10" s="1"/>
  <c r="AB184" i="10"/>
  <c r="AB274" i="10" s="1"/>
  <c r="AB363" i="10" s="1"/>
  <c r="P184" i="10"/>
  <c r="P274" i="10" s="1"/>
  <c r="P363" i="10" s="1"/>
  <c r="D184" i="10"/>
  <c r="D274" i="10" s="1"/>
  <c r="D363" i="10" s="1"/>
  <c r="F175" i="10"/>
  <c r="R171" i="10"/>
  <c r="R173" i="10" s="1"/>
  <c r="R174" i="10" s="1"/>
  <c r="D162" i="10"/>
  <c r="D266" i="10" s="1"/>
  <c r="D356" i="10" s="1"/>
  <c r="D445" i="10" s="1"/>
  <c r="D158" i="10"/>
  <c r="D262" i="10" s="1"/>
  <c r="D352" i="10" s="1"/>
  <c r="D441" i="10" s="1"/>
  <c r="P157" i="10"/>
  <c r="AB157" i="10" s="1"/>
  <c r="P156" i="10"/>
  <c r="AB156" i="10" s="1"/>
  <c r="P155" i="10"/>
  <c r="AB155" i="10" s="1"/>
  <c r="D98" i="10"/>
  <c r="D202" i="10" s="1"/>
  <c r="P97" i="10"/>
  <c r="AB97" i="10" s="1"/>
  <c r="D86" i="10"/>
  <c r="D190" i="10" s="1"/>
  <c r="P85" i="10"/>
  <c r="AB85" i="10" s="1"/>
  <c r="P84" i="10"/>
  <c r="AB84" i="10" s="1"/>
  <c r="P83" i="10"/>
  <c r="AB83" i="10" s="1"/>
  <c r="P81" i="10"/>
  <c r="AB81" i="10" s="1"/>
  <c r="D59" i="10"/>
  <c r="L58" i="10"/>
  <c r="AJ58" i="10" s="1"/>
  <c r="D58" i="10"/>
  <c r="D57" i="10"/>
  <c r="J56" i="10"/>
  <c r="D56" i="10"/>
  <c r="D82" i="10" s="1"/>
  <c r="D186" i="10" s="1"/>
  <c r="AA17" i="10"/>
  <c r="Z17" i="10"/>
  <c r="Y17" i="10"/>
  <c r="X17" i="10"/>
  <c r="W17" i="10"/>
  <c r="V17" i="10"/>
  <c r="U17" i="10"/>
  <c r="T17" i="10"/>
  <c r="S17" i="10"/>
  <c r="R17" i="10"/>
  <c r="N17" i="10"/>
  <c r="N60" i="10" s="1"/>
  <c r="M17" i="10"/>
  <c r="M60" i="10" s="1"/>
  <c r="L17" i="10"/>
  <c r="L60" i="10" s="1"/>
  <c r="K17" i="10"/>
  <c r="K60" i="10" s="1"/>
  <c r="J17" i="10"/>
  <c r="J60" i="10" s="1"/>
  <c r="I17" i="10"/>
  <c r="I60" i="10" s="1"/>
  <c r="H17" i="10"/>
  <c r="H60" i="10" s="1"/>
  <c r="G17" i="10"/>
  <c r="G60" i="10" s="1"/>
  <c r="AE60" i="10" s="1"/>
  <c r="F17" i="10"/>
  <c r="F60" i="10" s="1"/>
  <c r="E17" i="10"/>
  <c r="E60" i="10" s="1"/>
  <c r="AA16" i="10"/>
  <c r="Z16" i="10"/>
  <c r="Y16" i="10"/>
  <c r="X16" i="10"/>
  <c r="W16" i="10"/>
  <c r="V16" i="10"/>
  <c r="U16" i="10"/>
  <c r="T16" i="10"/>
  <c r="S16" i="10"/>
  <c r="R16" i="10"/>
  <c r="N16" i="10"/>
  <c r="N59" i="10" s="1"/>
  <c r="M16" i="10"/>
  <c r="M59" i="10" s="1"/>
  <c r="L16" i="10"/>
  <c r="L59" i="10" s="1"/>
  <c r="K16" i="10"/>
  <c r="K59" i="10" s="1"/>
  <c r="J16" i="10"/>
  <c r="J59" i="10" s="1"/>
  <c r="I16" i="10"/>
  <c r="I59" i="10" s="1"/>
  <c r="H16" i="10"/>
  <c r="H59" i="10" s="1"/>
  <c r="G16" i="10"/>
  <c r="G59" i="10" s="1"/>
  <c r="F16" i="10"/>
  <c r="F59" i="10" s="1"/>
  <c r="E16" i="10"/>
  <c r="E59" i="10" s="1"/>
  <c r="AA15" i="10"/>
  <c r="Z15" i="10"/>
  <c r="Y15" i="10"/>
  <c r="X15" i="10"/>
  <c r="W15" i="10"/>
  <c r="V15" i="10"/>
  <c r="U15" i="10"/>
  <c r="T15" i="10"/>
  <c r="S15" i="10"/>
  <c r="R15" i="10"/>
  <c r="N15" i="10"/>
  <c r="N58" i="10" s="1"/>
  <c r="M15" i="10"/>
  <c r="M58" i="10" s="1"/>
  <c r="L15" i="10"/>
  <c r="K15" i="10"/>
  <c r="K58" i="10" s="1"/>
  <c r="J15" i="10"/>
  <c r="J58" i="10" s="1"/>
  <c r="I15" i="10"/>
  <c r="I58" i="10" s="1"/>
  <c r="H15" i="10"/>
  <c r="H58" i="10" s="1"/>
  <c r="G15" i="10"/>
  <c r="G58" i="10" s="1"/>
  <c r="F15" i="10"/>
  <c r="F58" i="10" s="1"/>
  <c r="E15" i="10"/>
  <c r="E58" i="10" s="1"/>
  <c r="AA14" i="10"/>
  <c r="Z14" i="10"/>
  <c r="Y14" i="10"/>
  <c r="X14" i="10"/>
  <c r="W14" i="10"/>
  <c r="V14" i="10"/>
  <c r="U14" i="10"/>
  <c r="T14" i="10"/>
  <c r="S14" i="10"/>
  <c r="R14" i="10"/>
  <c r="N14" i="10"/>
  <c r="N57" i="10" s="1"/>
  <c r="M14" i="10"/>
  <c r="M57" i="10" s="1"/>
  <c r="L14" i="10"/>
  <c r="L57" i="10" s="1"/>
  <c r="K14" i="10"/>
  <c r="K57" i="10" s="1"/>
  <c r="AI57" i="10" s="1"/>
  <c r="J14" i="10"/>
  <c r="J57" i="10" s="1"/>
  <c r="I14" i="10"/>
  <c r="I57" i="10" s="1"/>
  <c r="H14" i="10"/>
  <c r="H57" i="10" s="1"/>
  <c r="G14" i="10"/>
  <c r="G57" i="10" s="1"/>
  <c r="AE57" i="10" s="1"/>
  <c r="F14" i="10"/>
  <c r="F57" i="10" s="1"/>
  <c r="E14" i="10"/>
  <c r="E57" i="10" s="1"/>
  <c r="AA13" i="10"/>
  <c r="Z13" i="10"/>
  <c r="Y13" i="10"/>
  <c r="X13" i="10"/>
  <c r="W13" i="10"/>
  <c r="V13" i="10"/>
  <c r="U13" i="10"/>
  <c r="T13" i="10"/>
  <c r="S13" i="10"/>
  <c r="R13" i="10"/>
  <c r="N13" i="10"/>
  <c r="N56" i="10" s="1"/>
  <c r="AL56" i="10" s="1"/>
  <c r="M13" i="10"/>
  <c r="M56" i="10" s="1"/>
  <c r="L13" i="10"/>
  <c r="L56" i="10" s="1"/>
  <c r="K13" i="10"/>
  <c r="K56" i="10" s="1"/>
  <c r="AI56" i="10" s="1"/>
  <c r="J13" i="10"/>
  <c r="I13" i="10"/>
  <c r="I56" i="10" s="1"/>
  <c r="H13" i="10"/>
  <c r="H56" i="10" s="1"/>
  <c r="G13" i="10"/>
  <c r="G56" i="10" s="1"/>
  <c r="AE56" i="10" s="1"/>
  <c r="F13" i="10"/>
  <c r="F56" i="10" s="1"/>
  <c r="AD56" i="10" s="1"/>
  <c r="E13" i="10"/>
  <c r="E56" i="10" s="1"/>
  <c r="R12" i="10"/>
  <c r="N12" i="10"/>
  <c r="N80" i="10" s="1"/>
  <c r="N184" i="10" s="1"/>
  <c r="N274" i="10" s="1"/>
  <c r="N363" i="10" s="1"/>
  <c r="M12" i="10"/>
  <c r="M80" i="10" s="1"/>
  <c r="M184" i="10" s="1"/>
  <c r="M274" i="10" s="1"/>
  <c r="M363" i="10" s="1"/>
  <c r="L12" i="10"/>
  <c r="L80" i="10" s="1"/>
  <c r="L184" i="10" s="1"/>
  <c r="L274" i="10" s="1"/>
  <c r="L363" i="10" s="1"/>
  <c r="K12" i="10"/>
  <c r="K80" i="10" s="1"/>
  <c r="K184" i="10" s="1"/>
  <c r="K274" i="10" s="1"/>
  <c r="K363" i="10" s="1"/>
  <c r="J12" i="10"/>
  <c r="J80" i="10" s="1"/>
  <c r="J184" i="10" s="1"/>
  <c r="J274" i="10" s="1"/>
  <c r="J363" i="10" s="1"/>
  <c r="I12" i="10"/>
  <c r="I55" i="10" s="1"/>
  <c r="U55" i="10" s="1"/>
  <c r="H12" i="10"/>
  <c r="H80" i="10" s="1"/>
  <c r="H184" i="10" s="1"/>
  <c r="H274" i="10" s="1"/>
  <c r="H363" i="10" s="1"/>
  <c r="G12" i="10"/>
  <c r="G80" i="10" s="1"/>
  <c r="G184" i="10" s="1"/>
  <c r="G274" i="10" s="1"/>
  <c r="G363" i="10" s="1"/>
  <c r="F12" i="10"/>
  <c r="F80" i="10" s="1"/>
  <c r="F184" i="10" s="1"/>
  <c r="F274" i="10" s="1"/>
  <c r="F363" i="10" s="1"/>
  <c r="E12" i="10"/>
  <c r="E55" i="10" s="1"/>
  <c r="Q55" i="10" s="1"/>
  <c r="D12" i="10"/>
  <c r="D10" i="10"/>
  <c r="D17" i="10" s="1"/>
  <c r="D9" i="10"/>
  <c r="D16" i="10" s="1"/>
  <c r="D8" i="10"/>
  <c r="D15" i="10" s="1"/>
  <c r="D7" i="10"/>
  <c r="D14" i="10" s="1"/>
  <c r="D6" i="10"/>
  <c r="D13" i="10" s="1"/>
  <c r="AA5" i="10"/>
  <c r="AA12" i="10" s="1"/>
  <c r="Z5" i="10"/>
  <c r="Z12" i="10" s="1"/>
  <c r="Y5" i="10"/>
  <c r="Y12" i="10" s="1"/>
  <c r="X5" i="10"/>
  <c r="X12" i="10" s="1"/>
  <c r="W5" i="10"/>
  <c r="W12" i="10" s="1"/>
  <c r="V5" i="10"/>
  <c r="V12" i="10" s="1"/>
  <c r="U5" i="10"/>
  <c r="U12" i="10" s="1"/>
  <c r="T5" i="10"/>
  <c r="T12" i="10" s="1"/>
  <c r="S5" i="10"/>
  <c r="S12" i="10" s="1"/>
  <c r="R5" i="10"/>
  <c r="D4" i="10"/>
  <c r="D261" i="8"/>
  <c r="D351" i="8" s="1"/>
  <c r="D440" i="8" s="1"/>
  <c r="D260" i="8"/>
  <c r="D350" i="8" s="1"/>
  <c r="D439" i="8" s="1"/>
  <c r="D259" i="8"/>
  <c r="D349" i="8" s="1"/>
  <c r="D438" i="8" s="1"/>
  <c r="D201" i="8"/>
  <c r="D189" i="8"/>
  <c r="D188" i="8"/>
  <c r="D187" i="8"/>
  <c r="AL185" i="8"/>
  <c r="AK185" i="8"/>
  <c r="AJ185" i="8"/>
  <c r="AI185" i="8"/>
  <c r="AH185" i="8"/>
  <c r="AG185" i="8"/>
  <c r="AF185" i="8"/>
  <c r="AE185" i="8"/>
  <c r="AD185" i="8"/>
  <c r="AC185" i="8"/>
  <c r="Z185" i="8"/>
  <c r="Y185" i="8"/>
  <c r="X185" i="8"/>
  <c r="W185" i="8"/>
  <c r="V185" i="8"/>
  <c r="U185" i="8"/>
  <c r="T185" i="8"/>
  <c r="S185" i="8"/>
  <c r="R185" i="8"/>
  <c r="Q185" i="8"/>
  <c r="N185" i="8"/>
  <c r="M185" i="8"/>
  <c r="L185" i="8"/>
  <c r="K185" i="8"/>
  <c r="J185" i="8"/>
  <c r="I185" i="8"/>
  <c r="H185" i="8"/>
  <c r="G185" i="8"/>
  <c r="F185" i="8"/>
  <c r="E185" i="8"/>
  <c r="D185" i="8"/>
  <c r="D275" i="8" s="1"/>
  <c r="D364" i="8" s="1"/>
  <c r="AB184" i="8"/>
  <c r="AB274" i="8" s="1"/>
  <c r="AB363" i="8" s="1"/>
  <c r="P184" i="8"/>
  <c r="P274" i="8" s="1"/>
  <c r="P363" i="8" s="1"/>
  <c r="D184" i="8"/>
  <c r="D274" i="8" s="1"/>
  <c r="D363" i="8" s="1"/>
  <c r="F174" i="8"/>
  <c r="R171" i="8"/>
  <c r="R173" i="8" s="1"/>
  <c r="R174" i="8" s="1"/>
  <c r="AB162" i="8"/>
  <c r="P162" i="8"/>
  <c r="D162" i="8"/>
  <c r="D266" i="8" s="1"/>
  <c r="D356" i="8" s="1"/>
  <c r="D445" i="8" s="1"/>
  <c r="D159" i="8"/>
  <c r="D263" i="8" s="1"/>
  <c r="D353" i="8" s="1"/>
  <c r="D442" i="8" s="1"/>
  <c r="AB158" i="8"/>
  <c r="AB159" i="8" s="1"/>
  <c r="AB160" i="8" s="1"/>
  <c r="AB161" i="8" s="1"/>
  <c r="P158" i="8"/>
  <c r="P159" i="8" s="1"/>
  <c r="P160" i="8" s="1"/>
  <c r="P161" i="8" s="1"/>
  <c r="D158" i="8"/>
  <c r="D262" i="8" s="1"/>
  <c r="D352" i="8" s="1"/>
  <c r="D441" i="8" s="1"/>
  <c r="AB98" i="8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P98" i="8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D98" i="8"/>
  <c r="AB86" i="8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P86" i="8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D86" i="8"/>
  <c r="D190" i="8" s="1"/>
  <c r="P82" i="8"/>
  <c r="D65" i="8"/>
  <c r="D59" i="8"/>
  <c r="D64" i="8" s="1"/>
  <c r="D58" i="8"/>
  <c r="J57" i="8"/>
  <c r="D57" i="8"/>
  <c r="D63" i="8" s="1"/>
  <c r="D56" i="8"/>
  <c r="D82" i="8" s="1"/>
  <c r="D186" i="8" s="1"/>
  <c r="AA17" i="8"/>
  <c r="Z17" i="8"/>
  <c r="Y17" i="8"/>
  <c r="X17" i="8"/>
  <c r="W17" i="8"/>
  <c r="V17" i="8"/>
  <c r="U17" i="8"/>
  <c r="T17" i="8"/>
  <c r="S17" i="8"/>
  <c r="R17" i="8"/>
  <c r="N17" i="8"/>
  <c r="N60" i="8" s="1"/>
  <c r="M17" i="8"/>
  <c r="M60" i="8" s="1"/>
  <c r="L17" i="8"/>
  <c r="L60" i="8" s="1"/>
  <c r="K17" i="8"/>
  <c r="K60" i="8" s="1"/>
  <c r="W60" i="8" s="1"/>
  <c r="J17" i="8"/>
  <c r="J60" i="8" s="1"/>
  <c r="I17" i="8"/>
  <c r="I60" i="8" s="1"/>
  <c r="H17" i="8"/>
  <c r="H60" i="8" s="1"/>
  <c r="G17" i="8"/>
  <c r="G60" i="8" s="1"/>
  <c r="S60" i="8" s="1"/>
  <c r="F17" i="8"/>
  <c r="F60" i="8" s="1"/>
  <c r="E17" i="8"/>
  <c r="E60" i="8" s="1"/>
  <c r="AA16" i="8"/>
  <c r="Z16" i="8"/>
  <c r="Y16" i="8"/>
  <c r="X16" i="8"/>
  <c r="W16" i="8"/>
  <c r="V16" i="8"/>
  <c r="U16" i="8"/>
  <c r="T16" i="8"/>
  <c r="S16" i="8"/>
  <c r="R16" i="8"/>
  <c r="N16" i="8"/>
  <c r="N59" i="8" s="1"/>
  <c r="M16" i="8"/>
  <c r="M59" i="8" s="1"/>
  <c r="L16" i="8"/>
  <c r="L59" i="8" s="1"/>
  <c r="K16" i="8"/>
  <c r="K59" i="8" s="1"/>
  <c r="J16" i="8"/>
  <c r="J59" i="8" s="1"/>
  <c r="I16" i="8"/>
  <c r="I59" i="8" s="1"/>
  <c r="H16" i="8"/>
  <c r="H59" i="8" s="1"/>
  <c r="G16" i="8"/>
  <c r="G59" i="8" s="1"/>
  <c r="F16" i="8"/>
  <c r="F59" i="8" s="1"/>
  <c r="E16" i="8"/>
  <c r="E59" i="8" s="1"/>
  <c r="AA15" i="8"/>
  <c r="Z58" i="8" s="1"/>
  <c r="Z15" i="8"/>
  <c r="Y15" i="8"/>
  <c r="X15" i="8"/>
  <c r="W15" i="8"/>
  <c r="V15" i="8"/>
  <c r="U15" i="8"/>
  <c r="T15" i="8"/>
  <c r="S15" i="8"/>
  <c r="R15" i="8"/>
  <c r="N15" i="8"/>
  <c r="M15" i="8"/>
  <c r="M58" i="8" s="1"/>
  <c r="L15" i="8"/>
  <c r="L58" i="8" s="1"/>
  <c r="K15" i="8"/>
  <c r="K58" i="8" s="1"/>
  <c r="J15" i="8"/>
  <c r="J58" i="8" s="1"/>
  <c r="I15" i="8"/>
  <c r="I58" i="8" s="1"/>
  <c r="H15" i="8"/>
  <c r="H58" i="8" s="1"/>
  <c r="G15" i="8"/>
  <c r="G58" i="8" s="1"/>
  <c r="F15" i="8"/>
  <c r="F58" i="8" s="1"/>
  <c r="E15" i="8"/>
  <c r="E58" i="8" s="1"/>
  <c r="AA14" i="8"/>
  <c r="Z14" i="8"/>
  <c r="Y14" i="8"/>
  <c r="X14" i="8"/>
  <c r="W14" i="8"/>
  <c r="V14" i="8"/>
  <c r="U14" i="8"/>
  <c r="T14" i="8"/>
  <c r="S14" i="8"/>
  <c r="R14" i="8"/>
  <c r="N14" i="8"/>
  <c r="N57" i="8" s="1"/>
  <c r="Z57" i="8" s="1"/>
  <c r="Z63" i="8" s="1"/>
  <c r="M14" i="8"/>
  <c r="M57" i="8" s="1"/>
  <c r="L14" i="8"/>
  <c r="L57" i="8" s="1"/>
  <c r="K14" i="8"/>
  <c r="K57" i="8" s="1"/>
  <c r="J14" i="8"/>
  <c r="I14" i="8"/>
  <c r="I57" i="8" s="1"/>
  <c r="H14" i="8"/>
  <c r="H57" i="8" s="1"/>
  <c r="G14" i="8"/>
  <c r="G57" i="8" s="1"/>
  <c r="F14" i="8"/>
  <c r="F57" i="8" s="1"/>
  <c r="E14" i="8"/>
  <c r="E57" i="8" s="1"/>
  <c r="AA13" i="8"/>
  <c r="Z13" i="8"/>
  <c r="Y13" i="8"/>
  <c r="X13" i="8"/>
  <c r="W13" i="8"/>
  <c r="V13" i="8"/>
  <c r="U13" i="8"/>
  <c r="T13" i="8"/>
  <c r="S13" i="8"/>
  <c r="R13" i="8"/>
  <c r="N13" i="8"/>
  <c r="N56" i="8" s="1"/>
  <c r="M13" i="8"/>
  <c r="M56" i="8" s="1"/>
  <c r="L13" i="8"/>
  <c r="L56" i="8" s="1"/>
  <c r="K13" i="8"/>
  <c r="K56" i="8" s="1"/>
  <c r="J13" i="8"/>
  <c r="J56" i="8" s="1"/>
  <c r="I13" i="8"/>
  <c r="I56" i="8" s="1"/>
  <c r="H13" i="8"/>
  <c r="H56" i="8" s="1"/>
  <c r="G13" i="8"/>
  <c r="G56" i="8" s="1"/>
  <c r="AE56" i="8" s="1"/>
  <c r="F13" i="8"/>
  <c r="F56" i="8" s="1"/>
  <c r="E13" i="8"/>
  <c r="E56" i="8" s="1"/>
  <c r="N12" i="8"/>
  <c r="N80" i="8" s="1"/>
  <c r="N184" i="8" s="1"/>
  <c r="N274" i="8" s="1"/>
  <c r="N363" i="8" s="1"/>
  <c r="M12" i="8"/>
  <c r="M55" i="8" s="1"/>
  <c r="Y55" i="8" s="1"/>
  <c r="L12" i="8"/>
  <c r="L80" i="8" s="1"/>
  <c r="L184" i="8" s="1"/>
  <c r="L274" i="8" s="1"/>
  <c r="L363" i="8" s="1"/>
  <c r="K12" i="8"/>
  <c r="K80" i="8" s="1"/>
  <c r="K184" i="8" s="1"/>
  <c r="K274" i="8" s="1"/>
  <c r="K363" i="8" s="1"/>
  <c r="J12" i="8"/>
  <c r="J55" i="8" s="1"/>
  <c r="V55" i="8" s="1"/>
  <c r="I12" i="8"/>
  <c r="I55" i="8" s="1"/>
  <c r="U55" i="8" s="1"/>
  <c r="H12" i="8"/>
  <c r="G12" i="8"/>
  <c r="G80" i="8" s="1"/>
  <c r="G184" i="8" s="1"/>
  <c r="G274" i="8" s="1"/>
  <c r="G363" i="8" s="1"/>
  <c r="F12" i="8"/>
  <c r="F80" i="8" s="1"/>
  <c r="F184" i="8" s="1"/>
  <c r="F274" i="8" s="1"/>
  <c r="F363" i="8" s="1"/>
  <c r="E12" i="8"/>
  <c r="E55" i="8" s="1"/>
  <c r="Q55" i="8" s="1"/>
  <c r="D12" i="8"/>
  <c r="D10" i="8"/>
  <c r="D17" i="8" s="1"/>
  <c r="D9" i="8"/>
  <c r="D16" i="8" s="1"/>
  <c r="D8" i="8"/>
  <c r="D15" i="8" s="1"/>
  <c r="D7" i="8"/>
  <c r="D14" i="8" s="1"/>
  <c r="D6" i="8"/>
  <c r="D13" i="8" s="1"/>
  <c r="AA5" i="8"/>
  <c r="AA12" i="8" s="1"/>
  <c r="Z5" i="8"/>
  <c r="Z12" i="8" s="1"/>
  <c r="Y5" i="8"/>
  <c r="Y12" i="8" s="1"/>
  <c r="X5" i="8"/>
  <c r="X12" i="8" s="1"/>
  <c r="W5" i="8"/>
  <c r="W12" i="8" s="1"/>
  <c r="V5" i="8"/>
  <c r="V12" i="8" s="1"/>
  <c r="U5" i="8"/>
  <c r="U12" i="8" s="1"/>
  <c r="T5" i="8"/>
  <c r="T12" i="8" s="1"/>
  <c r="S5" i="8"/>
  <c r="S12" i="8" s="1"/>
  <c r="R5" i="8"/>
  <c r="R12" i="8" s="1"/>
  <c r="D4" i="8"/>
  <c r="C162" i="7"/>
  <c r="C158" i="7"/>
  <c r="C159" i="7" s="1"/>
  <c r="C160" i="7" s="1"/>
  <c r="C161" i="7" s="1"/>
  <c r="AH515" i="18" l="1"/>
  <c r="BF514" i="18"/>
  <c r="V521" i="18"/>
  <c r="AT520" i="18"/>
  <c r="E521" i="18"/>
  <c r="BA520" i="18"/>
  <c r="AO520" i="18"/>
  <c r="AW519" i="18"/>
  <c r="BI519" i="18"/>
  <c r="AX518" i="18"/>
  <c r="BJ518" i="18"/>
  <c r="BD517" i="18"/>
  <c r="AR517" i="18"/>
  <c r="AS546" i="18"/>
  <c r="BE546" i="18"/>
  <c r="AU522" i="18"/>
  <c r="BG522" i="18"/>
  <c r="BB519" i="18"/>
  <c r="AP519" i="18"/>
  <c r="AV518" i="18"/>
  <c r="BH518" i="18"/>
  <c r="AQ520" i="18"/>
  <c r="BC520" i="18"/>
  <c r="F347" i="18"/>
  <c r="F436" i="18" s="1"/>
  <c r="J347" i="18"/>
  <c r="J436" i="18" s="1"/>
  <c r="N347" i="18"/>
  <c r="N436" i="18" s="1"/>
  <c r="I347" i="18"/>
  <c r="I436" i="18" s="1"/>
  <c r="L347" i="18"/>
  <c r="L436" i="18" s="1"/>
  <c r="G347" i="18"/>
  <c r="G436" i="18" s="1"/>
  <c r="K347" i="18"/>
  <c r="K436" i="18" s="1"/>
  <c r="H347" i="18"/>
  <c r="H436" i="18" s="1"/>
  <c r="M347" i="18"/>
  <c r="M436" i="18" s="1"/>
  <c r="BJ419" i="18"/>
  <c r="AX419" i="18"/>
  <c r="U347" i="18"/>
  <c r="U436" i="18" s="1"/>
  <c r="V347" i="18"/>
  <c r="V436" i="18" s="1"/>
  <c r="BC419" i="18"/>
  <c r="AQ419" i="18"/>
  <c r="Q347" i="18"/>
  <c r="Q436" i="18" s="1"/>
  <c r="AU419" i="18"/>
  <c r="BG419" i="18"/>
  <c r="BB419" i="18"/>
  <c r="AP419" i="18"/>
  <c r="BF419" i="18"/>
  <c r="AT419" i="18"/>
  <c r="BI419" i="18"/>
  <c r="AW419" i="18"/>
  <c r="BA419" i="18"/>
  <c r="AO419" i="18"/>
  <c r="AH347" i="18"/>
  <c r="AH436" i="18" s="1"/>
  <c r="E347" i="18"/>
  <c r="E436" i="18" s="1"/>
  <c r="AE347" i="18"/>
  <c r="AE436" i="18" s="1"/>
  <c r="AS419" i="18"/>
  <c r="BE419" i="18"/>
  <c r="D157" i="18"/>
  <c r="D260" i="18"/>
  <c r="W347" i="18"/>
  <c r="W436" i="18" s="1"/>
  <c r="R347" i="18"/>
  <c r="R436" i="18" s="1"/>
  <c r="AV419" i="18"/>
  <c r="BH419" i="18"/>
  <c r="AC154" i="18"/>
  <c r="AC348" i="18" s="1"/>
  <c r="AC437" i="18" s="1"/>
  <c r="Q154" i="18"/>
  <c r="M154" i="18"/>
  <c r="E154" i="18"/>
  <c r="L154" i="18"/>
  <c r="F154" i="18"/>
  <c r="K154" i="18"/>
  <c r="U154" i="18"/>
  <c r="U348" i="18" s="1"/>
  <c r="U437" i="18" s="1"/>
  <c r="J154" i="18"/>
  <c r="G154" i="18"/>
  <c r="AI154" i="18"/>
  <c r="AI348" i="18" s="1"/>
  <c r="AI437" i="18" s="1"/>
  <c r="I154" i="18"/>
  <c r="AE154" i="18"/>
  <c r="AE348" i="18" s="1"/>
  <c r="AE437" i="18" s="1"/>
  <c r="W154" i="18"/>
  <c r="W348" i="18" s="1"/>
  <c r="W437" i="18" s="1"/>
  <c r="AF154" i="18"/>
  <c r="AF348" i="18" s="1"/>
  <c r="AF437" i="18" s="1"/>
  <c r="AJ154" i="18"/>
  <c r="AJ348" i="18" s="1"/>
  <c r="AJ437" i="18" s="1"/>
  <c r="H154" i="18"/>
  <c r="T154" i="18"/>
  <c r="T348" i="18" s="1"/>
  <c r="T437" i="18" s="1"/>
  <c r="AL154" i="18"/>
  <c r="AL348" i="18" s="1"/>
  <c r="AL437" i="18" s="1"/>
  <c r="Z154" i="18"/>
  <c r="Z348" i="18" s="1"/>
  <c r="Z437" i="18" s="1"/>
  <c r="V154" i="18"/>
  <c r="V348" i="18" s="1"/>
  <c r="V437" i="18" s="1"/>
  <c r="S154" i="18"/>
  <c r="S348" i="18" s="1"/>
  <c r="S437" i="18" s="1"/>
  <c r="Y154" i="18"/>
  <c r="Y348" i="18" s="1"/>
  <c r="Y437" i="18" s="1"/>
  <c r="AH154" i="18"/>
  <c r="AH348" i="18" s="1"/>
  <c r="AH437" i="18" s="1"/>
  <c r="N154" i="18"/>
  <c r="AG154" i="18"/>
  <c r="AG348" i="18" s="1"/>
  <c r="AG437" i="18" s="1"/>
  <c r="AK154" i="18"/>
  <c r="AK348" i="18" s="1"/>
  <c r="AK437" i="18" s="1"/>
  <c r="R154" i="18"/>
  <c r="X154" i="18"/>
  <c r="X348" i="18" s="1"/>
  <c r="X437" i="18" s="1"/>
  <c r="AD154" i="18"/>
  <c r="AD348" i="18" s="1"/>
  <c r="AD437" i="18" s="1"/>
  <c r="D349" i="18"/>
  <c r="D438" i="18" s="1"/>
  <c r="AR419" i="18"/>
  <c r="BD419" i="18"/>
  <c r="AG422" i="17"/>
  <c r="BF403" i="17"/>
  <c r="AT403" i="17"/>
  <c r="J404" i="17"/>
  <c r="BC403" i="17"/>
  <c r="G404" i="17"/>
  <c r="AQ403" i="17"/>
  <c r="H404" i="17"/>
  <c r="AR403" i="17"/>
  <c r="BD403" i="17"/>
  <c r="D244" i="17"/>
  <c r="P140" i="17"/>
  <c r="AB140" i="17" s="1"/>
  <c r="D141" i="17"/>
  <c r="Q140" i="17"/>
  <c r="Q244" i="17" s="1"/>
  <c r="R140" i="17"/>
  <c r="R244" i="17" s="1"/>
  <c r="I140" i="17"/>
  <c r="I244" i="17" s="1"/>
  <c r="J140" i="17"/>
  <c r="J244" i="17" s="1"/>
  <c r="M140" i="17"/>
  <c r="M244" i="17" s="1"/>
  <c r="AK140" i="17"/>
  <c r="AK244" i="17" s="1"/>
  <c r="Y140" i="17"/>
  <c r="Y244" i="17" s="1"/>
  <c r="Z140" i="17"/>
  <c r="Z244" i="17" s="1"/>
  <c r="AJ140" i="17"/>
  <c r="AJ244" i="17" s="1"/>
  <c r="U140" i="17"/>
  <c r="U244" i="17" s="1"/>
  <c r="T140" i="17"/>
  <c r="T244" i="17" s="1"/>
  <c r="AD140" i="17"/>
  <c r="AD244" i="17" s="1"/>
  <c r="H140" i="17"/>
  <c r="H244" i="17" s="1"/>
  <c r="G140" i="17"/>
  <c r="G244" i="17" s="1"/>
  <c r="N140" i="17"/>
  <c r="N244" i="17" s="1"/>
  <c r="K140" i="17"/>
  <c r="K244" i="17" s="1"/>
  <c r="AG140" i="17"/>
  <c r="AG244" i="17" s="1"/>
  <c r="W140" i="17"/>
  <c r="W244" i="17" s="1"/>
  <c r="AI140" i="17"/>
  <c r="AI244" i="17" s="1"/>
  <c r="V140" i="17"/>
  <c r="V244" i="17" s="1"/>
  <c r="AE140" i="17"/>
  <c r="AE244" i="17" s="1"/>
  <c r="E140" i="17"/>
  <c r="E244" i="17" s="1"/>
  <c r="AH140" i="17"/>
  <c r="AH244" i="17" s="1"/>
  <c r="S140" i="17"/>
  <c r="S244" i="17" s="1"/>
  <c r="AL140" i="17"/>
  <c r="AL244" i="17" s="1"/>
  <c r="F140" i="17"/>
  <c r="F244" i="17" s="1"/>
  <c r="L140" i="17"/>
  <c r="L244" i="17" s="1"/>
  <c r="X140" i="17"/>
  <c r="X244" i="17" s="1"/>
  <c r="AF140" i="17"/>
  <c r="AF244" i="17" s="1"/>
  <c r="AC140" i="17"/>
  <c r="AC244" i="17" s="1"/>
  <c r="AK333" i="17"/>
  <c r="AK422" i="17" s="1"/>
  <c r="AG333" i="17"/>
  <c r="AC333" i="17"/>
  <c r="AC422" i="17" s="1"/>
  <c r="W333" i="17"/>
  <c r="W422" i="17" s="1"/>
  <c r="S333" i="17"/>
  <c r="S422" i="17" s="1"/>
  <c r="M333" i="17"/>
  <c r="I333" i="17"/>
  <c r="E333" i="17"/>
  <c r="AH333" i="17"/>
  <c r="AH422" i="17" s="1"/>
  <c r="Z333" i="17"/>
  <c r="Z422" i="17" s="1"/>
  <c r="U333" i="17"/>
  <c r="N333" i="17"/>
  <c r="H333" i="17"/>
  <c r="AJ333" i="17"/>
  <c r="AJ422" i="17" s="1"/>
  <c r="AE333" i="17"/>
  <c r="AE422" i="17" s="1"/>
  <c r="X333" i="17"/>
  <c r="R333" i="17"/>
  <c r="R422" i="17" s="1"/>
  <c r="K333" i="17"/>
  <c r="F333" i="17"/>
  <c r="AI333" i="17"/>
  <c r="AI422" i="17" s="1"/>
  <c r="V333" i="17"/>
  <c r="V422" i="17" s="1"/>
  <c r="J333" i="17"/>
  <c r="AF333" i="17"/>
  <c r="AF422" i="17" s="1"/>
  <c r="T333" i="17"/>
  <c r="T422" i="17" s="1"/>
  <c r="G333" i="17"/>
  <c r="AD333" i="17"/>
  <c r="AD422" i="17" s="1"/>
  <c r="Q333" i="17"/>
  <c r="D333" i="17"/>
  <c r="D422" i="17" s="1"/>
  <c r="L333" i="17"/>
  <c r="AL333" i="17"/>
  <c r="AL422" i="17" s="1"/>
  <c r="Y333" i="17"/>
  <c r="Y422" i="17" s="1"/>
  <c r="AO403" i="17"/>
  <c r="E404" i="17"/>
  <c r="BA403" i="17"/>
  <c r="Q422" i="17"/>
  <c r="X422" i="17"/>
  <c r="BJ403" i="17"/>
  <c r="N404" i="17"/>
  <c r="AX403" i="17"/>
  <c r="AS403" i="17"/>
  <c r="BE403" i="17"/>
  <c r="I404" i="17"/>
  <c r="U422" i="17"/>
  <c r="BB403" i="17"/>
  <c r="F404" i="17"/>
  <c r="AP403" i="17"/>
  <c r="AW403" i="17"/>
  <c r="M404" i="17"/>
  <c r="BI403" i="17"/>
  <c r="L404" i="17"/>
  <c r="AV403" i="17"/>
  <c r="BH403" i="17"/>
  <c r="BG403" i="17"/>
  <c r="K404" i="17"/>
  <c r="AU403" i="17"/>
  <c r="Y359" i="14"/>
  <c r="F356" i="14"/>
  <c r="AE357" i="14"/>
  <c r="Y360" i="14"/>
  <c r="AG357" i="14"/>
  <c r="AE358" i="14"/>
  <c r="AK358" i="14"/>
  <c r="X360" i="14"/>
  <c r="AG356" i="14"/>
  <c r="Y357" i="14"/>
  <c r="W361" i="14"/>
  <c r="Y356" i="14"/>
  <c r="AF361" i="14"/>
  <c r="N359" i="14"/>
  <c r="AG358" i="14"/>
  <c r="Z355" i="14"/>
  <c r="AF357" i="14"/>
  <c r="H355" i="14"/>
  <c r="T358" i="14"/>
  <c r="AD361" i="14"/>
  <c r="AE359" i="14"/>
  <c r="I356" i="14"/>
  <c r="AJ357" i="14"/>
  <c r="AK357" i="14"/>
  <c r="M361" i="14"/>
  <c r="M360" i="14"/>
  <c r="J355" i="14"/>
  <c r="F40" i="9"/>
  <c r="BC401" i="14"/>
  <c r="AF58" i="10"/>
  <c r="AF60" i="10"/>
  <c r="AJ60" i="10"/>
  <c r="E80" i="10"/>
  <c r="E184" i="10" s="1"/>
  <c r="E274" i="10" s="1"/>
  <c r="E363" i="10" s="1"/>
  <c r="J359" i="14"/>
  <c r="AH360" i="14"/>
  <c r="AJ355" i="14"/>
  <c r="T360" i="14"/>
  <c r="D40" i="9"/>
  <c r="BA401" i="14"/>
  <c r="U361" i="14"/>
  <c r="Q361" i="14"/>
  <c r="J40" i="9"/>
  <c r="BG401" i="14"/>
  <c r="L357" i="14"/>
  <c r="G40" i="9"/>
  <c r="BD401" i="14"/>
  <c r="E40" i="9"/>
  <c r="BB401" i="14"/>
  <c r="G360" i="14"/>
  <c r="AH39" i="9"/>
  <c r="V39" i="9"/>
  <c r="AF39" i="9"/>
  <c r="T39" i="9"/>
  <c r="AG39" i="9"/>
  <c r="U39" i="9"/>
  <c r="AE39" i="9"/>
  <c r="S39" i="9"/>
  <c r="W56" i="8"/>
  <c r="Q58" i="8"/>
  <c r="U58" i="8"/>
  <c r="AK58" i="8"/>
  <c r="D62" i="8"/>
  <c r="AC58" i="10"/>
  <c r="AG58" i="10"/>
  <c r="AK58" i="10"/>
  <c r="AC59" i="10"/>
  <c r="AG59" i="10"/>
  <c r="AK59" i="10"/>
  <c r="I80" i="10"/>
  <c r="I184" i="10" s="1"/>
  <c r="I274" i="10" s="1"/>
  <c r="I363" i="10" s="1"/>
  <c r="U56" i="11"/>
  <c r="S56" i="11"/>
  <c r="W56" i="11"/>
  <c r="AC60" i="11"/>
  <c r="AG60" i="11"/>
  <c r="AK60" i="11"/>
  <c r="AI364" i="11"/>
  <c r="BG364" i="11" s="1"/>
  <c r="AE364" i="11"/>
  <c r="Y364" i="11"/>
  <c r="U364" i="11"/>
  <c r="Q364" i="11"/>
  <c r="I364" i="11"/>
  <c r="M364" i="11"/>
  <c r="AW364" i="11" s="1"/>
  <c r="AH364" i="11"/>
  <c r="AD364" i="11"/>
  <c r="BB364" i="11" s="1"/>
  <c r="X364" i="11"/>
  <c r="F364" i="11"/>
  <c r="J364" i="11"/>
  <c r="N364" i="11"/>
  <c r="AX364" i="11" s="1"/>
  <c r="AL364" i="11"/>
  <c r="T364" i="11"/>
  <c r="AK364" i="11"/>
  <c r="BI364" i="11" s="1"/>
  <c r="AG364" i="11"/>
  <c r="BE364" i="11" s="1"/>
  <c r="AC364" i="11"/>
  <c r="W364" i="11"/>
  <c r="S364" i="11"/>
  <c r="G364" i="11"/>
  <c r="AQ364" i="11" s="1"/>
  <c r="K364" i="11"/>
  <c r="E364" i="11"/>
  <c r="AJ364" i="11"/>
  <c r="R364" i="11"/>
  <c r="H364" i="11"/>
  <c r="Z364" i="11"/>
  <c r="L364" i="11"/>
  <c r="AV364" i="11" s="1"/>
  <c r="V364" i="11"/>
  <c r="AF364" i="11"/>
  <c r="BD364" i="11" s="1"/>
  <c r="AK364" i="12"/>
  <c r="BI364" i="12" s="1"/>
  <c r="AG364" i="12"/>
  <c r="AC364" i="12"/>
  <c r="W364" i="12"/>
  <c r="S364" i="12"/>
  <c r="G364" i="12"/>
  <c r="K364" i="12"/>
  <c r="E364" i="12"/>
  <c r="AJ364" i="12"/>
  <c r="BH364" i="12" s="1"/>
  <c r="AF364" i="12"/>
  <c r="Z364" i="12"/>
  <c r="V364" i="12"/>
  <c r="R364" i="12"/>
  <c r="H364" i="12"/>
  <c r="L364" i="12"/>
  <c r="AI364" i="12"/>
  <c r="BG364" i="12" s="1"/>
  <c r="AE364" i="12"/>
  <c r="BC364" i="12" s="1"/>
  <c r="Y364" i="12"/>
  <c r="U364" i="12"/>
  <c r="Q364" i="12"/>
  <c r="I364" i="12"/>
  <c r="AS364" i="12" s="1"/>
  <c r="M364" i="12"/>
  <c r="AW364" i="12" s="1"/>
  <c r="AL364" i="12"/>
  <c r="T364" i="12"/>
  <c r="F364" i="12"/>
  <c r="AP364" i="12" s="1"/>
  <c r="AD364" i="12"/>
  <c r="J364" i="12"/>
  <c r="X364" i="12"/>
  <c r="N364" i="12"/>
  <c r="AX364" i="12" s="1"/>
  <c r="AH364" i="12"/>
  <c r="AL357" i="14"/>
  <c r="S356" i="14"/>
  <c r="R359" i="14"/>
  <c r="I40" i="9"/>
  <c r="BF401" i="14"/>
  <c r="BJ401" i="14"/>
  <c r="L40" i="9"/>
  <c r="BI401" i="14"/>
  <c r="X39" i="9"/>
  <c r="AJ39" i="9"/>
  <c r="M39" i="9"/>
  <c r="AD39" i="9"/>
  <c r="R39" i="9"/>
  <c r="M55" i="10"/>
  <c r="Y55" i="10" s="1"/>
  <c r="AK55" i="10" s="1"/>
  <c r="AK80" i="10" s="1"/>
  <c r="AK184" i="10" s="1"/>
  <c r="AK274" i="10" s="1"/>
  <c r="AK363" i="10" s="1"/>
  <c r="D87" i="11"/>
  <c r="D191" i="11" s="1"/>
  <c r="D281" i="11" s="1"/>
  <c r="D370" i="11" s="1"/>
  <c r="P98" i="12"/>
  <c r="AB98" i="12" s="1"/>
  <c r="Q229" i="12"/>
  <c r="Q230" i="12"/>
  <c r="L356" i="14"/>
  <c r="AL358" i="14"/>
  <c r="Z361" i="14"/>
  <c r="H40" i="9"/>
  <c r="BE401" i="14"/>
  <c r="K40" i="9"/>
  <c r="BH401" i="14"/>
  <c r="G361" i="14"/>
  <c r="U360" i="14"/>
  <c r="AI39" i="9"/>
  <c r="W39" i="9"/>
  <c r="AC39" i="9"/>
  <c r="Q39" i="9"/>
  <c r="P39" i="9"/>
  <c r="AB39" i="9"/>
  <c r="T407" i="14"/>
  <c r="Y407" i="14"/>
  <c r="S408" i="14"/>
  <c r="X407" i="14"/>
  <c r="Z407" i="14"/>
  <c r="Y428" i="13"/>
  <c r="U429" i="13"/>
  <c r="Z432" i="13"/>
  <c r="R424" i="13"/>
  <c r="T430" i="13"/>
  <c r="V423" i="13"/>
  <c r="W423" i="13"/>
  <c r="X430" i="13"/>
  <c r="S427" i="13"/>
  <c r="R356" i="14"/>
  <c r="AH361" i="14"/>
  <c r="Q360" i="14"/>
  <c r="Q358" i="14"/>
  <c r="AC358" i="14"/>
  <c r="AC356" i="14"/>
  <c r="H359" i="14"/>
  <c r="F360" i="14"/>
  <c r="AC355" i="14"/>
  <c r="AL355" i="14"/>
  <c r="V355" i="14"/>
  <c r="AE355" i="14"/>
  <c r="J357" i="14"/>
  <c r="AH359" i="14"/>
  <c r="H357" i="14"/>
  <c r="W358" i="14"/>
  <c r="AD355" i="14"/>
  <c r="AF358" i="14"/>
  <c r="W360" i="14"/>
  <c r="N355" i="14"/>
  <c r="AK359" i="14"/>
  <c r="F355" i="14"/>
  <c r="H360" i="14"/>
  <c r="Z358" i="14"/>
  <c r="N361" i="14"/>
  <c r="E359" i="14"/>
  <c r="K359" i="14"/>
  <c r="G356" i="14"/>
  <c r="X359" i="14"/>
  <c r="AI357" i="14"/>
  <c r="U356" i="14"/>
  <c r="Z360" i="14"/>
  <c r="F358" i="14"/>
  <c r="I361" i="14"/>
  <c r="K357" i="14"/>
  <c r="X357" i="14"/>
  <c r="AH356" i="14"/>
  <c r="V358" i="14"/>
  <c r="E355" i="14"/>
  <c r="H356" i="14"/>
  <c r="AG360" i="14"/>
  <c r="S358" i="14"/>
  <c r="AE361" i="14"/>
  <c r="Z357" i="14"/>
  <c r="T359" i="14"/>
  <c r="AH357" i="14"/>
  <c r="Y361" i="14"/>
  <c r="I358" i="14"/>
  <c r="AJ360" i="14"/>
  <c r="E356" i="14"/>
  <c r="AI360" i="14"/>
  <c r="S361" i="14"/>
  <c r="L402" i="14"/>
  <c r="AV401" i="14"/>
  <c r="V357" i="14"/>
  <c r="H402" i="14"/>
  <c r="AR401" i="14"/>
  <c r="X356" i="14"/>
  <c r="AI356" i="14"/>
  <c r="V360" i="14"/>
  <c r="AF360" i="14"/>
  <c r="AQ401" i="14"/>
  <c r="G402" i="14"/>
  <c r="N356" i="14"/>
  <c r="I360" i="14"/>
  <c r="L360" i="14"/>
  <c r="K356" i="14"/>
  <c r="AD357" i="14"/>
  <c r="S360" i="14"/>
  <c r="R360" i="14"/>
  <c r="Q355" i="14"/>
  <c r="D240" i="14"/>
  <c r="D137" i="14"/>
  <c r="Q137" i="14" s="1"/>
  <c r="Q240" i="14"/>
  <c r="P136" i="14"/>
  <c r="AB136" i="14" s="1"/>
  <c r="R136" i="14"/>
  <c r="R240" i="14" s="1"/>
  <c r="E136" i="14"/>
  <c r="E240" i="14" s="1"/>
  <c r="K136" i="14"/>
  <c r="K240" i="14" s="1"/>
  <c r="AG136" i="14"/>
  <c r="AG240" i="14" s="1"/>
  <c r="AJ136" i="14"/>
  <c r="AJ240" i="14" s="1"/>
  <c r="I136" i="14"/>
  <c r="I240" i="14" s="1"/>
  <c r="X136" i="14"/>
  <c r="X240" i="14" s="1"/>
  <c r="AL136" i="14"/>
  <c r="AL240" i="14" s="1"/>
  <c r="J136" i="14"/>
  <c r="J240" i="14" s="1"/>
  <c r="F136" i="14"/>
  <c r="F240" i="14" s="1"/>
  <c r="AD136" i="14"/>
  <c r="AD240" i="14" s="1"/>
  <c r="AF136" i="14"/>
  <c r="AF240" i="14" s="1"/>
  <c r="AK136" i="14"/>
  <c r="AK240" i="14" s="1"/>
  <c r="Y136" i="14"/>
  <c r="Y240" i="14" s="1"/>
  <c r="L136" i="14"/>
  <c r="L240" i="14" s="1"/>
  <c r="AE136" i="14"/>
  <c r="AE240" i="14" s="1"/>
  <c r="T136" i="14"/>
  <c r="T240" i="14" s="1"/>
  <c r="M136" i="14"/>
  <c r="M240" i="14" s="1"/>
  <c r="H136" i="14"/>
  <c r="H240" i="14" s="1"/>
  <c r="W136" i="14"/>
  <c r="W240" i="14" s="1"/>
  <c r="AH136" i="14"/>
  <c r="AH240" i="14" s="1"/>
  <c r="S136" i="14"/>
  <c r="S240" i="14" s="1"/>
  <c r="Z136" i="14"/>
  <c r="Z240" i="14" s="1"/>
  <c r="N136" i="14"/>
  <c r="N240" i="14" s="1"/>
  <c r="G136" i="14"/>
  <c r="G240" i="14" s="1"/>
  <c r="AI136" i="14"/>
  <c r="AI240" i="14" s="1"/>
  <c r="V136" i="14"/>
  <c r="V240" i="14" s="1"/>
  <c r="U136" i="14"/>
  <c r="U240" i="14" s="1"/>
  <c r="Z356" i="14"/>
  <c r="J358" i="14"/>
  <c r="M355" i="14"/>
  <c r="L359" i="14"/>
  <c r="H358" i="14"/>
  <c r="W359" i="14"/>
  <c r="AG359" i="14"/>
  <c r="AL356" i="14"/>
  <c r="AJ356" i="14"/>
  <c r="AD356" i="14"/>
  <c r="AF356" i="14"/>
  <c r="AF359" i="14"/>
  <c r="AE356" i="14"/>
  <c r="T357" i="14"/>
  <c r="M402" i="14"/>
  <c r="AW401" i="14"/>
  <c r="N358" i="14"/>
  <c r="M358" i="14"/>
  <c r="AJ359" i="14"/>
  <c r="T356" i="14"/>
  <c r="AC360" i="14"/>
  <c r="I402" i="14"/>
  <c r="AS401" i="14"/>
  <c r="Q357" i="14"/>
  <c r="N360" i="14"/>
  <c r="I355" i="14"/>
  <c r="E358" i="14"/>
  <c r="G358" i="14"/>
  <c r="AG355" i="14"/>
  <c r="U355" i="14"/>
  <c r="AD358" i="14"/>
  <c r="E402" i="14"/>
  <c r="AO401" i="14"/>
  <c r="F357" i="14"/>
  <c r="E357" i="14"/>
  <c r="G355" i="14"/>
  <c r="AG361" i="14"/>
  <c r="V359" i="14"/>
  <c r="Z359" i="14"/>
  <c r="Y355" i="14"/>
  <c r="R357" i="14"/>
  <c r="Q359" i="14"/>
  <c r="R355" i="14"/>
  <c r="AJ329" i="14"/>
  <c r="AJ418" i="14" s="1"/>
  <c r="AF329" i="14"/>
  <c r="AF418" i="14" s="1"/>
  <c r="Z329" i="14"/>
  <c r="V329" i="14"/>
  <c r="V418" i="14" s="1"/>
  <c r="R329" i="14"/>
  <c r="R418" i="14" s="1"/>
  <c r="L329" i="14"/>
  <c r="H329" i="14"/>
  <c r="D329" i="14"/>
  <c r="D418" i="14" s="1"/>
  <c r="AI329" i="14"/>
  <c r="AI418" i="14" s="1"/>
  <c r="AE329" i="14"/>
  <c r="AE418" i="14" s="1"/>
  <c r="Y329" i="14"/>
  <c r="U329" i="14"/>
  <c r="U418" i="14" s="1"/>
  <c r="Q329" i="14"/>
  <c r="Q418" i="14" s="1"/>
  <c r="K329" i="14"/>
  <c r="G329" i="14"/>
  <c r="AL329" i="14"/>
  <c r="AL418" i="14" s="1"/>
  <c r="AD329" i="14"/>
  <c r="AD418" i="14" s="1"/>
  <c r="T329" i="14"/>
  <c r="J329" i="14"/>
  <c r="AK329" i="14"/>
  <c r="AK418" i="14" s="1"/>
  <c r="AC329" i="14"/>
  <c r="AC418" i="14" s="1"/>
  <c r="S329" i="14"/>
  <c r="I329" i="14"/>
  <c r="W329" i="14"/>
  <c r="W418" i="14" s="1"/>
  <c r="E329" i="14"/>
  <c r="AH329" i="14"/>
  <c r="AH418" i="14" s="1"/>
  <c r="N329" i="14"/>
  <c r="AG329" i="14"/>
  <c r="AG418" i="14" s="1"/>
  <c r="M329" i="14"/>
  <c r="X329" i="14"/>
  <c r="F329" i="14"/>
  <c r="K402" i="14"/>
  <c r="AU401" i="14"/>
  <c r="K355" i="14"/>
  <c r="S355" i="14"/>
  <c r="F359" i="14"/>
  <c r="I359" i="14"/>
  <c r="L358" i="14"/>
  <c r="H361" i="14"/>
  <c r="W355" i="14"/>
  <c r="AH358" i="14"/>
  <c r="AI361" i="14"/>
  <c r="AJ361" i="14"/>
  <c r="AF355" i="14"/>
  <c r="AE360" i="14"/>
  <c r="J356" i="14"/>
  <c r="I357" i="14"/>
  <c r="W357" i="14"/>
  <c r="AC357" i="14"/>
  <c r="L361" i="14"/>
  <c r="AK356" i="14"/>
  <c r="AL359" i="14"/>
  <c r="U359" i="14"/>
  <c r="AK355" i="14"/>
  <c r="Y358" i="14"/>
  <c r="AI355" i="14"/>
  <c r="G357" i="14"/>
  <c r="X358" i="14"/>
  <c r="V356" i="14"/>
  <c r="R361" i="14"/>
  <c r="Q356" i="14"/>
  <c r="AT401" i="14"/>
  <c r="J402" i="14"/>
  <c r="AX401" i="14"/>
  <c r="N402" i="14"/>
  <c r="M356" i="14"/>
  <c r="L355" i="14"/>
  <c r="K358" i="14"/>
  <c r="X355" i="14"/>
  <c r="S359" i="14"/>
  <c r="AH355" i="14"/>
  <c r="S357" i="14"/>
  <c r="AP401" i="14"/>
  <c r="F402" i="14"/>
  <c r="AC136" i="14"/>
  <c r="AC240" i="14" s="1"/>
  <c r="BF418" i="13"/>
  <c r="AT417" i="13"/>
  <c r="BB418" i="13"/>
  <c r="AP417" i="13"/>
  <c r="D256" i="13"/>
  <c r="D153" i="13"/>
  <c r="AC152" i="13"/>
  <c r="Q152" i="13"/>
  <c r="K152" i="13"/>
  <c r="F152" i="13"/>
  <c r="T152" i="13"/>
  <c r="AL152" i="13"/>
  <c r="AK152" i="13"/>
  <c r="AJ152" i="13"/>
  <c r="AG152" i="13"/>
  <c r="AH152" i="13"/>
  <c r="Y152" i="13"/>
  <c r="I152" i="13"/>
  <c r="L152" i="13"/>
  <c r="X152" i="13"/>
  <c r="N152" i="13"/>
  <c r="Z152" i="13"/>
  <c r="V152" i="13"/>
  <c r="AF152" i="13"/>
  <c r="R152" i="13"/>
  <c r="M152" i="13"/>
  <c r="E152" i="13"/>
  <c r="H152" i="13"/>
  <c r="W152" i="13"/>
  <c r="AI152" i="13"/>
  <c r="AE152" i="13"/>
  <c r="S152" i="13"/>
  <c r="G152" i="13"/>
  <c r="J152" i="13"/>
  <c r="U152" i="13"/>
  <c r="AD152" i="13"/>
  <c r="BD418" i="13"/>
  <c r="AR417" i="13"/>
  <c r="AJ345" i="13"/>
  <c r="AJ434" i="13" s="1"/>
  <c r="AF345" i="13"/>
  <c r="AF434" i="13" s="1"/>
  <c r="Z345" i="13"/>
  <c r="V345" i="13"/>
  <c r="R345" i="13"/>
  <c r="L345" i="13"/>
  <c r="H345" i="13"/>
  <c r="D345" i="13"/>
  <c r="D434" i="13" s="1"/>
  <c r="C57" i="9" s="1"/>
  <c r="AI345" i="13"/>
  <c r="AI434" i="13" s="1"/>
  <c r="AE345" i="13"/>
  <c r="AE434" i="13" s="1"/>
  <c r="Y345" i="13"/>
  <c r="U345" i="13"/>
  <c r="Q345" i="13"/>
  <c r="Q434" i="13" s="1"/>
  <c r="K345" i="13"/>
  <c r="G345" i="13"/>
  <c r="AL345" i="13"/>
  <c r="AL434" i="13" s="1"/>
  <c r="AH345" i="13"/>
  <c r="AH434" i="13" s="1"/>
  <c r="AD345" i="13"/>
  <c r="AD434" i="13" s="1"/>
  <c r="X345" i="13"/>
  <c r="T345" i="13"/>
  <c r="N345" i="13"/>
  <c r="J345" i="13"/>
  <c r="F345" i="13"/>
  <c r="AK345" i="13"/>
  <c r="AK434" i="13" s="1"/>
  <c r="S345" i="13"/>
  <c r="AG345" i="13"/>
  <c r="AG434" i="13" s="1"/>
  <c r="M345" i="13"/>
  <c r="AC345" i="13"/>
  <c r="AC434" i="13" s="1"/>
  <c r="W345" i="13"/>
  <c r="I345" i="13"/>
  <c r="E345" i="13"/>
  <c r="AO417" i="13"/>
  <c r="BA418" i="13"/>
  <c r="BC418" i="13"/>
  <c r="AQ417" i="13"/>
  <c r="BJ417" i="13"/>
  <c r="AX416" i="13"/>
  <c r="AS417" i="13"/>
  <c r="BE418" i="13"/>
  <c r="AW417" i="13"/>
  <c r="BI418" i="13"/>
  <c r="BH418" i="13"/>
  <c r="AV417" i="13"/>
  <c r="BG418" i="13"/>
  <c r="AU417" i="13"/>
  <c r="U58" i="12"/>
  <c r="Y58" i="12"/>
  <c r="AD56" i="12"/>
  <c r="AH56" i="12"/>
  <c r="AL56" i="12"/>
  <c r="AD59" i="12"/>
  <c r="AH59" i="12"/>
  <c r="AL59" i="12"/>
  <c r="H80" i="8"/>
  <c r="H184" i="8" s="1"/>
  <c r="H274" i="8" s="1"/>
  <c r="H363" i="8" s="1"/>
  <c r="H55" i="8"/>
  <c r="T55" i="8" s="1"/>
  <c r="L55" i="8"/>
  <c r="X55" i="8" s="1"/>
  <c r="X80" i="8" s="1"/>
  <c r="X184" i="8" s="1"/>
  <c r="X274" i="8" s="1"/>
  <c r="X363" i="8" s="1"/>
  <c r="AB82" i="8"/>
  <c r="AC58" i="8"/>
  <c r="AG58" i="8"/>
  <c r="R57" i="8"/>
  <c r="AH56" i="10"/>
  <c r="AH57" i="8"/>
  <c r="D87" i="10"/>
  <c r="S56" i="8"/>
  <c r="AI56" i="8"/>
  <c r="AI60" i="10"/>
  <c r="H80" i="11"/>
  <c r="H184" i="11" s="1"/>
  <c r="H274" i="11" s="1"/>
  <c r="H363" i="11" s="1"/>
  <c r="H55" i="11"/>
  <c r="T55" i="11" s="1"/>
  <c r="R57" i="11"/>
  <c r="AL57" i="11"/>
  <c r="AL63" i="11" s="1"/>
  <c r="R58" i="11"/>
  <c r="V58" i="11"/>
  <c r="L55" i="11"/>
  <c r="X55" i="11" s="1"/>
  <c r="X80" i="11" s="1"/>
  <c r="X184" i="11" s="1"/>
  <c r="X274" i="11" s="1"/>
  <c r="X363" i="11" s="1"/>
  <c r="S56" i="12"/>
  <c r="AF57" i="12"/>
  <c r="AJ57" i="12"/>
  <c r="X60" i="12"/>
  <c r="W60" i="11"/>
  <c r="AE59" i="11"/>
  <c r="AI59" i="11"/>
  <c r="J55" i="11"/>
  <c r="V55" i="11" s="1"/>
  <c r="V80" i="11" s="1"/>
  <c r="V184" i="11" s="1"/>
  <c r="V274" i="11" s="1"/>
  <c r="V363" i="11" s="1"/>
  <c r="AF57" i="11"/>
  <c r="AJ57" i="11"/>
  <c r="T58" i="11"/>
  <c r="X58" i="11"/>
  <c r="X57" i="11"/>
  <c r="F55" i="11"/>
  <c r="R55" i="11" s="1"/>
  <c r="N55" i="11"/>
  <c r="Z55" i="11" s="1"/>
  <c r="U60" i="11"/>
  <c r="D62" i="11"/>
  <c r="AB82" i="11"/>
  <c r="T80" i="12"/>
  <c r="T184" i="12" s="1"/>
  <c r="T274" i="12" s="1"/>
  <c r="T363" i="12" s="1"/>
  <c r="AF55" i="12"/>
  <c r="AF80" i="12" s="1"/>
  <c r="AF184" i="12" s="1"/>
  <c r="AF274" i="12" s="1"/>
  <c r="AF363" i="12" s="1"/>
  <c r="AR363" i="12" s="1"/>
  <c r="BD363" i="12" s="1"/>
  <c r="R57" i="12"/>
  <c r="AD57" i="12"/>
  <c r="V57" i="12"/>
  <c r="AH57" i="12"/>
  <c r="Z57" i="12"/>
  <c r="AL57" i="12"/>
  <c r="R60" i="12"/>
  <c r="AD60" i="12"/>
  <c r="V60" i="12"/>
  <c r="AH60" i="12"/>
  <c r="Z60" i="12"/>
  <c r="AL60" i="12"/>
  <c r="S58" i="12"/>
  <c r="AE58" i="12"/>
  <c r="W58" i="12"/>
  <c r="AI58" i="12"/>
  <c r="T56" i="12"/>
  <c r="AF56" i="12"/>
  <c r="X56" i="12"/>
  <c r="AJ56" i="12"/>
  <c r="T59" i="12"/>
  <c r="AF59" i="12"/>
  <c r="X59" i="12"/>
  <c r="AJ59" i="12"/>
  <c r="Q56" i="12"/>
  <c r="AC56" i="12"/>
  <c r="U56" i="12"/>
  <c r="AG56" i="12"/>
  <c r="Y56" i="12"/>
  <c r="AK56" i="12"/>
  <c r="Q60" i="12"/>
  <c r="AC60" i="12"/>
  <c r="U60" i="12"/>
  <c r="AG60" i="12"/>
  <c r="Y60" i="12"/>
  <c r="AK60" i="12"/>
  <c r="F55" i="12"/>
  <c r="R55" i="12" s="1"/>
  <c r="K55" i="12"/>
  <c r="W55" i="12" s="1"/>
  <c r="X57" i="12"/>
  <c r="V59" i="12"/>
  <c r="H80" i="12"/>
  <c r="H184" i="12" s="1"/>
  <c r="H274" i="12" s="1"/>
  <c r="H363" i="12" s="1"/>
  <c r="Q57" i="12"/>
  <c r="AC57" i="12"/>
  <c r="U57" i="12"/>
  <c r="AG57" i="12"/>
  <c r="Y57" i="12"/>
  <c r="AK57" i="12"/>
  <c r="AF58" i="12"/>
  <c r="T58" i="12"/>
  <c r="AJ58" i="12"/>
  <c r="X58" i="12"/>
  <c r="S59" i="12"/>
  <c r="AE59" i="12"/>
  <c r="W59" i="12"/>
  <c r="AI59" i="12"/>
  <c r="G55" i="12"/>
  <c r="S55" i="12" s="1"/>
  <c r="L55" i="12"/>
  <c r="X55" i="12" s="1"/>
  <c r="D276" i="12"/>
  <c r="D365" i="12" s="1"/>
  <c r="V56" i="12"/>
  <c r="Z59" i="12"/>
  <c r="AE56" i="12"/>
  <c r="AI56" i="12"/>
  <c r="AC58" i="12"/>
  <c r="AG58" i="12"/>
  <c r="AK58" i="12"/>
  <c r="AE60" i="12"/>
  <c r="S60" i="12"/>
  <c r="AI60" i="12"/>
  <c r="W60" i="12"/>
  <c r="N55" i="12"/>
  <c r="Z55" i="12" s="1"/>
  <c r="W56" i="12"/>
  <c r="E80" i="12"/>
  <c r="E184" i="12" s="1"/>
  <c r="E274" i="12" s="1"/>
  <c r="E363" i="12" s="1"/>
  <c r="E55" i="12"/>
  <c r="Q55" i="12" s="1"/>
  <c r="I80" i="12"/>
  <c r="I184" i="12" s="1"/>
  <c r="I274" i="12" s="1"/>
  <c r="I363" i="12" s="1"/>
  <c r="I55" i="12"/>
  <c r="U55" i="12" s="1"/>
  <c r="M80" i="12"/>
  <c r="M184" i="12" s="1"/>
  <c r="M274" i="12" s="1"/>
  <c r="M363" i="12" s="1"/>
  <c r="M55" i="12"/>
  <c r="Y55" i="12" s="1"/>
  <c r="AE57" i="12"/>
  <c r="S57" i="12"/>
  <c r="AI57" i="12"/>
  <c r="W57" i="12"/>
  <c r="R58" i="12"/>
  <c r="AD58" i="12"/>
  <c r="V58" i="12"/>
  <c r="AH58" i="12"/>
  <c r="Z58" i="12"/>
  <c r="AL58" i="12"/>
  <c r="AC59" i="12"/>
  <c r="Q59" i="12"/>
  <c r="AG59" i="12"/>
  <c r="U59" i="12"/>
  <c r="AK59" i="12"/>
  <c r="Y59" i="12"/>
  <c r="AF60" i="12"/>
  <c r="AJ60" i="12"/>
  <c r="J55" i="12"/>
  <c r="V55" i="12" s="1"/>
  <c r="R56" i="12"/>
  <c r="Z56" i="12"/>
  <c r="T57" i="12"/>
  <c r="Q58" i="12"/>
  <c r="R59" i="12"/>
  <c r="T60" i="12"/>
  <c r="P82" i="12"/>
  <c r="AB82" i="12" s="1"/>
  <c r="D280" i="12"/>
  <c r="D369" i="12" s="1"/>
  <c r="D293" i="12"/>
  <c r="D382" i="12" s="1"/>
  <c r="D87" i="12"/>
  <c r="D100" i="12"/>
  <c r="P86" i="12"/>
  <c r="AB86" i="12" s="1"/>
  <c r="D292" i="12"/>
  <c r="D381" i="12" s="1"/>
  <c r="P99" i="12"/>
  <c r="AB99" i="12" s="1"/>
  <c r="D291" i="12"/>
  <c r="D380" i="12" s="1"/>
  <c r="P158" i="12"/>
  <c r="AB158" i="12" s="1"/>
  <c r="P162" i="12"/>
  <c r="AB162" i="12" s="1"/>
  <c r="D279" i="12"/>
  <c r="D368" i="12" s="1"/>
  <c r="D159" i="12"/>
  <c r="D278" i="12"/>
  <c r="D367" i="12" s="1"/>
  <c r="Q233" i="12"/>
  <c r="R230" i="12"/>
  <c r="R231" i="12"/>
  <c r="R227" i="12"/>
  <c r="R232" i="12"/>
  <c r="Q231" i="12"/>
  <c r="R228" i="12"/>
  <c r="R233" i="12"/>
  <c r="Q232" i="12"/>
  <c r="R229" i="12"/>
  <c r="D277" i="12"/>
  <c r="D366" i="12" s="1"/>
  <c r="S58" i="11"/>
  <c r="AE58" i="11"/>
  <c r="S60" i="11"/>
  <c r="AE60" i="11"/>
  <c r="AH55" i="11"/>
  <c r="AH80" i="11" s="1"/>
  <c r="AH184" i="11" s="1"/>
  <c r="AH274" i="11" s="1"/>
  <c r="AH363" i="11" s="1"/>
  <c r="AT363" i="11" s="1"/>
  <c r="BF363" i="11" s="1"/>
  <c r="Q56" i="11"/>
  <c r="AC56" i="11"/>
  <c r="Y56" i="11"/>
  <c r="AK56" i="11"/>
  <c r="Q59" i="11"/>
  <c r="AC59" i="11"/>
  <c r="U59" i="11"/>
  <c r="AG59" i="11"/>
  <c r="Y59" i="11"/>
  <c r="AK59" i="11"/>
  <c r="AD55" i="11"/>
  <c r="AD80" i="11" s="1"/>
  <c r="AD184" i="11" s="1"/>
  <c r="AD274" i="11" s="1"/>
  <c r="AD363" i="11" s="1"/>
  <c r="AP363" i="11" s="1"/>
  <c r="BB363" i="11" s="1"/>
  <c r="R80" i="11"/>
  <c r="R184" i="11" s="1"/>
  <c r="R274" i="11" s="1"/>
  <c r="R363" i="11" s="1"/>
  <c r="V57" i="11"/>
  <c r="AH57" i="11"/>
  <c r="AD59" i="11"/>
  <c r="R59" i="11"/>
  <c r="AH59" i="11"/>
  <c r="V59" i="11"/>
  <c r="N64" i="11"/>
  <c r="AL59" i="11"/>
  <c r="AL64" i="11" s="1"/>
  <c r="Z59" i="11"/>
  <c r="Z64" i="11" s="1"/>
  <c r="E55" i="11"/>
  <c r="Q55" i="11" s="1"/>
  <c r="I55" i="11"/>
  <c r="U55" i="11" s="1"/>
  <c r="M55" i="11"/>
  <c r="Y55" i="11" s="1"/>
  <c r="T57" i="11"/>
  <c r="AJ58" i="11"/>
  <c r="Q60" i="11"/>
  <c r="AI60" i="11"/>
  <c r="AD56" i="11"/>
  <c r="R56" i="11"/>
  <c r="AH56" i="11"/>
  <c r="V56" i="11"/>
  <c r="N62" i="11"/>
  <c r="AL56" i="11"/>
  <c r="AL62" i="11" s="1"/>
  <c r="Z56" i="11"/>
  <c r="Z62" i="11" s="1"/>
  <c r="Q57" i="11"/>
  <c r="AC57" i="11"/>
  <c r="U57" i="11"/>
  <c r="AG57" i="11"/>
  <c r="Y57" i="11"/>
  <c r="AK57" i="11"/>
  <c r="R60" i="11"/>
  <c r="AD60" i="11"/>
  <c r="V60" i="11"/>
  <c r="AH60" i="11"/>
  <c r="N65" i="11"/>
  <c r="Z60" i="11"/>
  <c r="Z65" i="11" s="1"/>
  <c r="AL60" i="11"/>
  <c r="AL65" i="11" s="1"/>
  <c r="S59" i="11"/>
  <c r="AE56" i="11"/>
  <c r="AI56" i="11"/>
  <c r="AC58" i="11"/>
  <c r="Q58" i="11"/>
  <c r="AG58" i="11"/>
  <c r="U58" i="11"/>
  <c r="AK58" i="11"/>
  <c r="Y58" i="11"/>
  <c r="T59" i="11"/>
  <c r="AF59" i="11"/>
  <c r="X59" i="11"/>
  <c r="AJ59" i="11"/>
  <c r="G55" i="11"/>
  <c r="S55" i="11" s="1"/>
  <c r="K55" i="11"/>
  <c r="W55" i="11" s="1"/>
  <c r="AG56" i="11"/>
  <c r="AD57" i="11"/>
  <c r="Z58" i="11"/>
  <c r="W59" i="11"/>
  <c r="Y60" i="11"/>
  <c r="T56" i="11"/>
  <c r="AF56" i="11"/>
  <c r="X56" i="11"/>
  <c r="AJ56" i="11"/>
  <c r="AE57" i="11"/>
  <c r="S57" i="11"/>
  <c r="AI57" i="11"/>
  <c r="W57" i="11"/>
  <c r="AD58" i="11"/>
  <c r="AH58" i="11"/>
  <c r="AF60" i="11"/>
  <c r="T60" i="11"/>
  <c r="AJ60" i="11"/>
  <c r="X60" i="11"/>
  <c r="D276" i="11"/>
  <c r="D365" i="11" s="1"/>
  <c r="Z57" i="11"/>
  <c r="Z63" i="11" s="1"/>
  <c r="N63" i="11"/>
  <c r="W58" i="11"/>
  <c r="AI58" i="11"/>
  <c r="AF58" i="11"/>
  <c r="D88" i="11"/>
  <c r="D99" i="11"/>
  <c r="P82" i="11"/>
  <c r="D280" i="11"/>
  <c r="D369" i="11" s="1"/>
  <c r="D292" i="11"/>
  <c r="D381" i="11" s="1"/>
  <c r="D277" i="11"/>
  <c r="D366" i="11" s="1"/>
  <c r="D279" i="11"/>
  <c r="D368" i="11" s="1"/>
  <c r="D159" i="11"/>
  <c r="D278" i="11"/>
  <c r="D367" i="11" s="1"/>
  <c r="D291" i="11"/>
  <c r="D380" i="11" s="1"/>
  <c r="R57" i="10"/>
  <c r="AD57" i="10"/>
  <c r="Q60" i="10"/>
  <c r="AC60" i="10"/>
  <c r="AC55" i="10"/>
  <c r="AC80" i="10" s="1"/>
  <c r="AC184" i="10" s="1"/>
  <c r="AC274" i="10" s="1"/>
  <c r="AC363" i="10" s="1"/>
  <c r="Q80" i="10"/>
  <c r="Q184" i="10" s="1"/>
  <c r="Q274" i="10" s="1"/>
  <c r="Q363" i="10" s="1"/>
  <c r="T56" i="10"/>
  <c r="AF56" i="10"/>
  <c r="X56" i="10"/>
  <c r="AJ56" i="10"/>
  <c r="R58" i="10"/>
  <c r="AD58" i="10"/>
  <c r="V58" i="10"/>
  <c r="AH58" i="10"/>
  <c r="Z58" i="10"/>
  <c r="AL58" i="10"/>
  <c r="AD59" i="10"/>
  <c r="R59" i="10"/>
  <c r="AH59" i="10"/>
  <c r="V59" i="10"/>
  <c r="AL59" i="10"/>
  <c r="Z59" i="10"/>
  <c r="R60" i="10"/>
  <c r="AD60" i="10"/>
  <c r="V60" i="10"/>
  <c r="AH60" i="10"/>
  <c r="Z60" i="10"/>
  <c r="AL60" i="10"/>
  <c r="AG55" i="10"/>
  <c r="AG80" i="10" s="1"/>
  <c r="AG184" i="10" s="1"/>
  <c r="AG274" i="10" s="1"/>
  <c r="AG363" i="10" s="1"/>
  <c r="U80" i="10"/>
  <c r="U184" i="10" s="1"/>
  <c r="U274" i="10" s="1"/>
  <c r="U363" i="10" s="1"/>
  <c r="V57" i="10"/>
  <c r="AH57" i="10"/>
  <c r="U60" i="10"/>
  <c r="AG60" i="10"/>
  <c r="Q56" i="10"/>
  <c r="AC56" i="10"/>
  <c r="U56" i="10"/>
  <c r="AG56" i="10"/>
  <c r="Y56" i="10"/>
  <c r="AK56" i="10"/>
  <c r="AF57" i="10"/>
  <c r="T57" i="10"/>
  <c r="AJ57" i="10"/>
  <c r="X57" i="10"/>
  <c r="S58" i="10"/>
  <c r="AE58" i="10"/>
  <c r="W58" i="10"/>
  <c r="AI58" i="10"/>
  <c r="S59" i="10"/>
  <c r="AE59" i="10"/>
  <c r="W59" i="10"/>
  <c r="AI59" i="10"/>
  <c r="Z57" i="10"/>
  <c r="AL57" i="10"/>
  <c r="Y60" i="10"/>
  <c r="AK60" i="10"/>
  <c r="Q57" i="10"/>
  <c r="AC57" i="10"/>
  <c r="U57" i="10"/>
  <c r="AG57" i="10"/>
  <c r="Y57" i="10"/>
  <c r="AK57" i="10"/>
  <c r="T59" i="10"/>
  <c r="AF59" i="10"/>
  <c r="X59" i="10"/>
  <c r="AJ59" i="10"/>
  <c r="G55" i="10"/>
  <c r="S55" i="10" s="1"/>
  <c r="K55" i="10"/>
  <c r="W55" i="10" s="1"/>
  <c r="R56" i="10"/>
  <c r="V56" i="10"/>
  <c r="Z56" i="10"/>
  <c r="S57" i="10"/>
  <c r="W57" i="10"/>
  <c r="T58" i="10"/>
  <c r="X58" i="10"/>
  <c r="Q59" i="10"/>
  <c r="U59" i="10"/>
  <c r="Y59" i="10"/>
  <c r="S60" i="10"/>
  <c r="W60" i="10"/>
  <c r="D280" i="10"/>
  <c r="D369" i="10" s="1"/>
  <c r="P86" i="10"/>
  <c r="AB86" i="10" s="1"/>
  <c r="H55" i="10"/>
  <c r="T55" i="10" s="1"/>
  <c r="L55" i="10"/>
  <c r="X55" i="10" s="1"/>
  <c r="S56" i="10"/>
  <c r="W56" i="10"/>
  <c r="Q58" i="10"/>
  <c r="U58" i="10"/>
  <c r="Y58" i="10"/>
  <c r="T60" i="10"/>
  <c r="X60" i="10"/>
  <c r="P82" i="10"/>
  <c r="AB82" i="10" s="1"/>
  <c r="D191" i="10"/>
  <c r="D88" i="10"/>
  <c r="D276" i="10"/>
  <c r="D365" i="10" s="1"/>
  <c r="F55" i="10"/>
  <c r="R55" i="10" s="1"/>
  <c r="J55" i="10"/>
  <c r="V55" i="10" s="1"/>
  <c r="N55" i="10"/>
  <c r="Z55" i="10" s="1"/>
  <c r="D292" i="10"/>
  <c r="D381" i="10" s="1"/>
  <c r="D99" i="10"/>
  <c r="P98" i="10"/>
  <c r="AB98" i="10" s="1"/>
  <c r="P158" i="10"/>
  <c r="AB158" i="10" s="1"/>
  <c r="D159" i="10"/>
  <c r="AJ364" i="10"/>
  <c r="AF364" i="10"/>
  <c r="Z364" i="10"/>
  <c r="V364" i="10"/>
  <c r="R364" i="10"/>
  <c r="L364" i="10"/>
  <c r="H364" i="10"/>
  <c r="AI364" i="10"/>
  <c r="AE364" i="10"/>
  <c r="Y364" i="10"/>
  <c r="U364" i="10"/>
  <c r="Q364" i="10"/>
  <c r="K364" i="10"/>
  <c r="G364" i="10"/>
  <c r="AL364" i="10"/>
  <c r="AH364" i="10"/>
  <c r="AD364" i="10"/>
  <c r="X364" i="10"/>
  <c r="T364" i="10"/>
  <c r="N364" i="10"/>
  <c r="J364" i="10"/>
  <c r="F364" i="10"/>
  <c r="AK364" i="10"/>
  <c r="AG364" i="10"/>
  <c r="AC364" i="10"/>
  <c r="W364" i="10"/>
  <c r="S364" i="10"/>
  <c r="M364" i="10"/>
  <c r="I364" i="10"/>
  <c r="E364" i="10"/>
  <c r="D278" i="10"/>
  <c r="D367" i="10" s="1"/>
  <c r="R236" i="10"/>
  <c r="Q235" i="10"/>
  <c r="R232" i="10"/>
  <c r="Q231" i="10"/>
  <c r="R228" i="10"/>
  <c r="R237" i="10"/>
  <c r="Q236" i="10"/>
  <c r="R233" i="10"/>
  <c r="Q232" i="10"/>
  <c r="R229" i="10"/>
  <c r="Q237" i="10"/>
  <c r="R234" i="10"/>
  <c r="Q233" i="10"/>
  <c r="R230" i="10"/>
  <c r="Q229" i="10"/>
  <c r="R235" i="10"/>
  <c r="Q234" i="10"/>
  <c r="R231" i="10"/>
  <c r="Q230" i="10"/>
  <c r="R227" i="10"/>
  <c r="D277" i="10"/>
  <c r="D366" i="10" s="1"/>
  <c r="P162" i="10"/>
  <c r="AB162" i="10" s="1"/>
  <c r="D279" i="10"/>
  <c r="D368" i="10" s="1"/>
  <c r="D291" i="10"/>
  <c r="D380" i="10" s="1"/>
  <c r="AE57" i="8"/>
  <c r="S57" i="8"/>
  <c r="S58" i="8"/>
  <c r="AE58" i="8"/>
  <c r="AE59" i="8"/>
  <c r="S59" i="8"/>
  <c r="W59" i="8"/>
  <c r="AI59" i="8"/>
  <c r="R60" i="8"/>
  <c r="AD60" i="8"/>
  <c r="V60" i="8"/>
  <c r="AH60" i="8"/>
  <c r="N65" i="8"/>
  <c r="Z60" i="8"/>
  <c r="Z65" i="8" s="1"/>
  <c r="AL60" i="8"/>
  <c r="AL65" i="8" s="1"/>
  <c r="Q56" i="8"/>
  <c r="AC56" i="8"/>
  <c r="Y56" i="8"/>
  <c r="AK56" i="8"/>
  <c r="T57" i="8"/>
  <c r="AF57" i="8"/>
  <c r="AF58" i="8"/>
  <c r="T58" i="8"/>
  <c r="T59" i="8"/>
  <c r="AF59" i="8"/>
  <c r="AH55" i="8"/>
  <c r="AH80" i="8" s="1"/>
  <c r="AH184" i="8" s="1"/>
  <c r="AH274" i="8" s="1"/>
  <c r="AH363" i="8" s="1"/>
  <c r="V80" i="8"/>
  <c r="V184" i="8" s="1"/>
  <c r="V274" i="8" s="1"/>
  <c r="V363" i="8" s="1"/>
  <c r="R58" i="8"/>
  <c r="AD58" i="8"/>
  <c r="AH58" i="8"/>
  <c r="V58" i="8"/>
  <c r="AD59" i="8"/>
  <c r="R59" i="8"/>
  <c r="AH59" i="8"/>
  <c r="V59" i="8"/>
  <c r="N64" i="8"/>
  <c r="AL59" i="8"/>
  <c r="AL64" i="8" s="1"/>
  <c r="Z59" i="8"/>
  <c r="Z64" i="8" s="1"/>
  <c r="AC60" i="8"/>
  <c r="Q60" i="8"/>
  <c r="AG60" i="8"/>
  <c r="U60" i="8"/>
  <c r="Y60" i="8"/>
  <c r="AK60" i="8"/>
  <c r="T80" i="8"/>
  <c r="T184" i="8" s="1"/>
  <c r="T274" i="8" s="1"/>
  <c r="T363" i="8" s="1"/>
  <c r="AF55" i="8"/>
  <c r="AF80" i="8" s="1"/>
  <c r="AF184" i="8" s="1"/>
  <c r="AF274" i="8" s="1"/>
  <c r="AF363" i="8" s="1"/>
  <c r="T56" i="8"/>
  <c r="AF56" i="8"/>
  <c r="W58" i="8"/>
  <c r="AI58" i="8"/>
  <c r="X56" i="8"/>
  <c r="AJ56" i="8"/>
  <c r="AI57" i="8"/>
  <c r="W57" i="8"/>
  <c r="AG56" i="8"/>
  <c r="U56" i="8"/>
  <c r="AJ57" i="8"/>
  <c r="X57" i="8"/>
  <c r="X58" i="8"/>
  <c r="AJ58" i="8"/>
  <c r="X59" i="8"/>
  <c r="AJ59" i="8"/>
  <c r="Q80" i="8"/>
  <c r="Q184" i="8" s="1"/>
  <c r="Q274" i="8" s="1"/>
  <c r="Q363" i="8" s="1"/>
  <c r="AC55" i="8"/>
  <c r="AC80" i="8" s="1"/>
  <c r="AC184" i="8" s="1"/>
  <c r="AC274" i="8" s="1"/>
  <c r="AC363" i="8" s="1"/>
  <c r="U80" i="8"/>
  <c r="U184" i="8" s="1"/>
  <c r="U274" i="8" s="1"/>
  <c r="U363" i="8" s="1"/>
  <c r="AG55" i="8"/>
  <c r="AG80" i="8" s="1"/>
  <c r="AG184" i="8" s="1"/>
  <c r="AG274" i="8" s="1"/>
  <c r="AG363" i="8" s="1"/>
  <c r="Y80" i="8"/>
  <c r="Y184" i="8" s="1"/>
  <c r="Y274" i="8" s="1"/>
  <c r="Y363" i="8" s="1"/>
  <c r="AK55" i="8"/>
  <c r="AK80" i="8" s="1"/>
  <c r="AK184" i="8" s="1"/>
  <c r="AK274" i="8" s="1"/>
  <c r="AK363" i="8" s="1"/>
  <c r="AD56" i="8"/>
  <c r="R56" i="8"/>
  <c r="AH56" i="8"/>
  <c r="V56" i="8"/>
  <c r="N62" i="8"/>
  <c r="AL56" i="8"/>
  <c r="AL62" i="8" s="1"/>
  <c r="Z56" i="8"/>
  <c r="Z62" i="8" s="1"/>
  <c r="Q57" i="8"/>
  <c r="AC57" i="8"/>
  <c r="U57" i="8"/>
  <c r="AG57" i="8"/>
  <c r="Y57" i="8"/>
  <c r="AK57" i="8"/>
  <c r="Q59" i="8"/>
  <c r="AC59" i="8"/>
  <c r="U59" i="8"/>
  <c r="AG59" i="8"/>
  <c r="AK59" i="8"/>
  <c r="Y59" i="8"/>
  <c r="AF60" i="8"/>
  <c r="T60" i="8"/>
  <c r="AJ60" i="8"/>
  <c r="X60" i="8"/>
  <c r="F55" i="8"/>
  <c r="R55" i="8" s="1"/>
  <c r="N55" i="8"/>
  <c r="Z55" i="8" s="1"/>
  <c r="V57" i="8"/>
  <c r="AL58" i="8"/>
  <c r="G55" i="8"/>
  <c r="S55" i="8" s="1"/>
  <c r="K55" i="8"/>
  <c r="W55" i="8" s="1"/>
  <c r="Y58" i="8"/>
  <c r="AD57" i="8"/>
  <c r="AL57" i="8"/>
  <c r="AL63" i="8" s="1"/>
  <c r="AE60" i="8"/>
  <c r="AI60" i="8"/>
  <c r="E80" i="8"/>
  <c r="E184" i="8" s="1"/>
  <c r="E274" i="8" s="1"/>
  <c r="E363" i="8" s="1"/>
  <c r="I80" i="8"/>
  <c r="I184" i="8" s="1"/>
  <c r="I274" i="8" s="1"/>
  <c r="I363" i="8" s="1"/>
  <c r="M80" i="8"/>
  <c r="M184" i="8" s="1"/>
  <c r="M274" i="8" s="1"/>
  <c r="M363" i="8" s="1"/>
  <c r="AK364" i="8"/>
  <c r="AG364" i="8"/>
  <c r="AC364" i="8"/>
  <c r="W364" i="8"/>
  <c r="S364" i="8"/>
  <c r="M364" i="8"/>
  <c r="I364" i="8"/>
  <c r="E364" i="8"/>
  <c r="AI364" i="8"/>
  <c r="AD364" i="8"/>
  <c r="V364" i="8"/>
  <c r="Q364" i="8"/>
  <c r="J364" i="8"/>
  <c r="AL364" i="8"/>
  <c r="AF364" i="8"/>
  <c r="Y364" i="8"/>
  <c r="T364" i="8"/>
  <c r="L364" i="8"/>
  <c r="G364" i="8"/>
  <c r="AJ364" i="8"/>
  <c r="AE364" i="8"/>
  <c r="X364" i="8"/>
  <c r="R364" i="8"/>
  <c r="K364" i="8"/>
  <c r="F364" i="8"/>
  <c r="N364" i="8"/>
  <c r="AH364" i="8"/>
  <c r="H364" i="8"/>
  <c r="Z364" i="8"/>
  <c r="U364" i="8"/>
  <c r="N63" i="8"/>
  <c r="J80" i="8"/>
  <c r="J184" i="8" s="1"/>
  <c r="J274" i="8" s="1"/>
  <c r="J363" i="8" s="1"/>
  <c r="D280" i="8"/>
  <c r="D369" i="8" s="1"/>
  <c r="D202" i="8"/>
  <c r="D99" i="8"/>
  <c r="D276" i="8"/>
  <c r="D365" i="8" s="1"/>
  <c r="D87" i="8"/>
  <c r="D160" i="8"/>
  <c r="D291" i="8"/>
  <c r="D380" i="8" s="1"/>
  <c r="D279" i="8"/>
  <c r="D368" i="8" s="1"/>
  <c r="D278" i="8"/>
  <c r="D367" i="8" s="1"/>
  <c r="D277" i="8"/>
  <c r="D366" i="8" s="1"/>
  <c r="AA161" i="7"/>
  <c r="AA84" i="7"/>
  <c r="AA85" i="7"/>
  <c r="O155" i="7"/>
  <c r="AA155" i="7" s="1"/>
  <c r="O156" i="7"/>
  <c r="AA156" i="7" s="1"/>
  <c r="O157" i="7"/>
  <c r="AA157" i="7" s="1"/>
  <c r="O158" i="7"/>
  <c r="AA158" i="7" s="1"/>
  <c r="O159" i="7"/>
  <c r="AA159" i="7" s="1"/>
  <c r="O160" i="7"/>
  <c r="AA160" i="7" s="1"/>
  <c r="O161" i="7"/>
  <c r="O162" i="7"/>
  <c r="AA162" i="7" s="1"/>
  <c r="O83" i="7"/>
  <c r="AA83" i="7" s="1"/>
  <c r="O84" i="7"/>
  <c r="O85" i="7"/>
  <c r="O97" i="7"/>
  <c r="AA97" i="7" s="1"/>
  <c r="O81" i="7"/>
  <c r="AA81" i="7" s="1"/>
  <c r="C349" i="7"/>
  <c r="C438" i="7" s="1"/>
  <c r="C187" i="7"/>
  <c r="C277" i="7" s="1"/>
  <c r="C366" i="7" s="1"/>
  <c r="C188" i="7"/>
  <c r="C278" i="7" s="1"/>
  <c r="C367" i="7" s="1"/>
  <c r="C189" i="7"/>
  <c r="C279" i="7" s="1"/>
  <c r="C368" i="7" s="1"/>
  <c r="C201" i="7"/>
  <c r="C291" i="7" s="1"/>
  <c r="C380" i="7" s="1"/>
  <c r="C202" i="7"/>
  <c r="C292" i="7" s="1"/>
  <c r="C381" i="7" s="1"/>
  <c r="C259" i="7"/>
  <c r="C260" i="7"/>
  <c r="C350" i="7" s="1"/>
  <c r="C439" i="7" s="1"/>
  <c r="C261" i="7"/>
  <c r="C351" i="7" s="1"/>
  <c r="C440" i="7" s="1"/>
  <c r="C262" i="7"/>
  <c r="C352" i="7" s="1"/>
  <c r="C441" i="7" s="1"/>
  <c r="C263" i="7"/>
  <c r="C353" i="7" s="1"/>
  <c r="C442" i="7" s="1"/>
  <c r="C264" i="7"/>
  <c r="C354" i="7" s="1"/>
  <c r="C443" i="7" s="1"/>
  <c r="C265" i="7"/>
  <c r="C355" i="7" s="1"/>
  <c r="C444" i="7" s="1"/>
  <c r="C266" i="7"/>
  <c r="C356" i="7" s="1"/>
  <c r="C445" i="7" s="1"/>
  <c r="C98" i="7"/>
  <c r="C99" i="7" s="1"/>
  <c r="C100" i="7" s="1"/>
  <c r="C86" i="7"/>
  <c r="C349" i="6"/>
  <c r="C438" i="6" s="1"/>
  <c r="C187" i="6"/>
  <c r="C277" i="6" s="1"/>
  <c r="C366" i="6" s="1"/>
  <c r="C188" i="6"/>
  <c r="C278" i="6" s="1"/>
  <c r="C367" i="6" s="1"/>
  <c r="C189" i="6"/>
  <c r="C279" i="6" s="1"/>
  <c r="C368" i="6" s="1"/>
  <c r="C201" i="6"/>
  <c r="C291" i="6" s="1"/>
  <c r="C380" i="6" s="1"/>
  <c r="C259" i="6"/>
  <c r="C260" i="6"/>
  <c r="C350" i="6" s="1"/>
  <c r="C439" i="6" s="1"/>
  <c r="C261" i="6"/>
  <c r="C351" i="6" s="1"/>
  <c r="C440" i="6" s="1"/>
  <c r="C266" i="6"/>
  <c r="C356" i="6" s="1"/>
  <c r="C445" i="6" s="1"/>
  <c r="C185" i="6"/>
  <c r="C275" i="6" s="1"/>
  <c r="AA162" i="6"/>
  <c r="AA159" i="6"/>
  <c r="AA160" i="6" s="1"/>
  <c r="AA161" i="6" s="1"/>
  <c r="AA158" i="6"/>
  <c r="AA98" i="6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86" i="6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O162" i="6"/>
  <c r="O158" i="6"/>
  <c r="O159" i="6" s="1"/>
  <c r="O160" i="6" s="1"/>
  <c r="O161" i="6" s="1"/>
  <c r="O98" i="6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86" i="6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C86" i="6"/>
  <c r="C162" i="6"/>
  <c r="C158" i="6"/>
  <c r="C159" i="6" s="1"/>
  <c r="C160" i="6" s="1"/>
  <c r="Q171" i="6"/>
  <c r="Q173" i="6" s="1"/>
  <c r="Q174" i="6" s="1"/>
  <c r="AA184" i="6"/>
  <c r="AA274" i="6" s="1"/>
  <c r="AA363" i="6" s="1"/>
  <c r="O184" i="6"/>
  <c r="O274" i="6" s="1"/>
  <c r="O363" i="6" s="1"/>
  <c r="O274" i="7"/>
  <c r="O363" i="7" s="1"/>
  <c r="AA184" i="7"/>
  <c r="AA274" i="7" s="1"/>
  <c r="AA363" i="7" s="1"/>
  <c r="O184" i="7"/>
  <c r="Q171" i="7"/>
  <c r="Q173" i="7" s="1"/>
  <c r="K84" i="12"/>
  <c r="K83" i="12"/>
  <c r="K85" i="11"/>
  <c r="H98" i="10"/>
  <c r="M86" i="8"/>
  <c r="G86" i="11"/>
  <c r="I86" i="8"/>
  <c r="H82" i="11"/>
  <c r="E97" i="12"/>
  <c r="M86" i="11"/>
  <c r="L85" i="10"/>
  <c r="I83" i="11"/>
  <c r="H84" i="12"/>
  <c r="J84" i="11"/>
  <c r="H97" i="10"/>
  <c r="F85" i="10"/>
  <c r="K84" i="8"/>
  <c r="F83" i="10"/>
  <c r="L84" i="8"/>
  <c r="H85" i="11"/>
  <c r="F85" i="12"/>
  <c r="J99" i="12"/>
  <c r="G83" i="11"/>
  <c r="M85" i="10"/>
  <c r="J97" i="12"/>
  <c r="L85" i="12"/>
  <c r="K87" i="11"/>
  <c r="I85" i="8"/>
  <c r="J98" i="8"/>
  <c r="G83" i="8"/>
  <c r="I86" i="11"/>
  <c r="G97" i="8"/>
  <c r="N99" i="12"/>
  <c r="L82" i="12"/>
  <c r="L83" i="11"/>
  <c r="F86" i="10"/>
  <c r="N82" i="10"/>
  <c r="I82" i="8"/>
  <c r="N83" i="10"/>
  <c r="M98" i="8"/>
  <c r="H84" i="11"/>
  <c r="I97" i="10"/>
  <c r="J86" i="12"/>
  <c r="N97" i="10"/>
  <c r="M84" i="8"/>
  <c r="K97" i="11"/>
  <c r="K86" i="12"/>
  <c r="H83" i="10"/>
  <c r="I97" i="12"/>
  <c r="M84" i="12"/>
  <c r="H98" i="11"/>
  <c r="J82" i="11"/>
  <c r="K82" i="10"/>
  <c r="F97" i="8"/>
  <c r="E86" i="10"/>
  <c r="G86" i="12"/>
  <c r="E97" i="8"/>
  <c r="I98" i="12"/>
  <c r="M85" i="11"/>
  <c r="L99" i="12"/>
  <c r="K85" i="8"/>
  <c r="M85" i="12"/>
  <c r="I85" i="11"/>
  <c r="I85" i="10"/>
  <c r="K82" i="8"/>
  <c r="J86" i="11"/>
  <c r="H87" i="11"/>
  <c r="M82" i="11"/>
  <c r="G84" i="8"/>
  <c r="M84" i="10"/>
  <c r="G97" i="10"/>
  <c r="L84" i="12"/>
  <c r="L84" i="11"/>
  <c r="M97" i="11"/>
  <c r="H99" i="12"/>
  <c r="J97" i="10"/>
  <c r="E86" i="12"/>
  <c r="M83" i="11"/>
  <c r="F84" i="11"/>
  <c r="M99" i="12"/>
  <c r="E84" i="11"/>
  <c r="M86" i="10"/>
  <c r="H85" i="8"/>
  <c r="J85" i="8"/>
  <c r="G83" i="12"/>
  <c r="J83" i="10"/>
  <c r="M97" i="12"/>
  <c r="I86" i="10"/>
  <c r="G84" i="11"/>
  <c r="E84" i="12"/>
  <c r="H82" i="8"/>
  <c r="K98" i="12"/>
  <c r="K98" i="11"/>
  <c r="G84" i="10"/>
  <c r="E97" i="11"/>
  <c r="J82" i="10"/>
  <c r="J82" i="8"/>
  <c r="K82" i="12"/>
  <c r="K85" i="10"/>
  <c r="L98" i="12"/>
  <c r="G97" i="11"/>
  <c r="J85" i="11"/>
  <c r="G98" i="8"/>
  <c r="J84" i="10"/>
  <c r="F83" i="11"/>
  <c r="G98" i="11"/>
  <c r="N83" i="12"/>
  <c r="F86" i="8"/>
  <c r="L83" i="12"/>
  <c r="G98" i="10"/>
  <c r="J83" i="12"/>
  <c r="E86" i="11"/>
  <c r="I82" i="11"/>
  <c r="E98" i="10"/>
  <c r="E83" i="12"/>
  <c r="L82" i="11"/>
  <c r="E82" i="11"/>
  <c r="J98" i="11"/>
  <c r="G99" i="12"/>
  <c r="F87" i="11"/>
  <c r="L83" i="10"/>
  <c r="F98" i="8"/>
  <c r="I97" i="11"/>
  <c r="F85" i="11"/>
  <c r="F86" i="11"/>
  <c r="F84" i="10"/>
  <c r="F98" i="12"/>
  <c r="J85" i="12"/>
  <c r="F83" i="12"/>
  <c r="I98" i="11"/>
  <c r="J98" i="10"/>
  <c r="G85" i="8"/>
  <c r="M97" i="10"/>
  <c r="M97" i="8"/>
  <c r="J83" i="11"/>
  <c r="K85" i="12"/>
  <c r="G87" i="11"/>
  <c r="L98" i="8"/>
  <c r="E82" i="10"/>
  <c r="I99" i="12"/>
  <c r="M84" i="11"/>
  <c r="F97" i="10"/>
  <c r="J97" i="8"/>
  <c r="G97" i="12"/>
  <c r="J84" i="8"/>
  <c r="I87" i="11"/>
  <c r="F97" i="11"/>
  <c r="K97" i="12"/>
  <c r="E86" i="8"/>
  <c r="K84" i="11"/>
  <c r="H97" i="11"/>
  <c r="N98" i="12"/>
  <c r="L97" i="10"/>
  <c r="M82" i="8"/>
  <c r="L87" i="11"/>
  <c r="G98" i="12"/>
  <c r="I98" i="8"/>
  <c r="M83" i="12"/>
  <c r="K82" i="11"/>
  <c r="K83" i="10"/>
  <c r="I84" i="10"/>
  <c r="L85" i="11"/>
  <c r="M83" i="8"/>
  <c r="E84" i="8"/>
  <c r="K86" i="11"/>
  <c r="M82" i="12"/>
  <c r="F85" i="8"/>
  <c r="I83" i="8"/>
  <c r="I82" i="10"/>
  <c r="K98" i="8"/>
  <c r="G85" i="12"/>
  <c r="H86" i="12"/>
  <c r="F82" i="8"/>
  <c r="E87" i="11"/>
  <c r="L97" i="12"/>
  <c r="K98" i="10"/>
  <c r="F97" i="12"/>
  <c r="H98" i="8"/>
  <c r="E97" i="10"/>
  <c r="H98" i="12"/>
  <c r="K99" i="12"/>
  <c r="N97" i="12"/>
  <c r="I83" i="12"/>
  <c r="E83" i="11"/>
  <c r="K86" i="10"/>
  <c r="H84" i="8"/>
  <c r="N85" i="10"/>
  <c r="E85" i="8"/>
  <c r="L86" i="10"/>
  <c r="J84" i="12"/>
  <c r="E98" i="11"/>
  <c r="E99" i="12"/>
  <c r="H97" i="8"/>
  <c r="F82" i="12"/>
  <c r="L97" i="11"/>
  <c r="M83" i="10"/>
  <c r="H86" i="8"/>
  <c r="H86" i="11"/>
  <c r="I85" i="12"/>
  <c r="J82" i="12"/>
  <c r="F82" i="11"/>
  <c r="L82" i="10"/>
  <c r="G82" i="12"/>
  <c r="N86" i="10"/>
  <c r="I84" i="8"/>
  <c r="L85" i="8"/>
  <c r="F86" i="12"/>
  <c r="E83" i="10"/>
  <c r="E98" i="8"/>
  <c r="L86" i="12"/>
  <c r="K86" i="8"/>
  <c r="J85" i="10"/>
  <c r="K97" i="8"/>
  <c r="F84" i="12"/>
  <c r="M98" i="12"/>
  <c r="M87" i="11"/>
  <c r="G86" i="10"/>
  <c r="K83" i="8"/>
  <c r="H86" i="10"/>
  <c r="E82" i="8"/>
  <c r="G85" i="11"/>
  <c r="E98" i="12"/>
  <c r="F83" i="8"/>
  <c r="E85" i="12"/>
  <c r="G86" i="8"/>
  <c r="I83" i="10"/>
  <c r="F99" i="12"/>
  <c r="L86" i="11"/>
  <c r="N86" i="12"/>
  <c r="J98" i="12"/>
  <c r="I86" i="12"/>
  <c r="G82" i="11"/>
  <c r="L84" i="10"/>
  <c r="H83" i="8"/>
  <c r="M98" i="10"/>
  <c r="L86" i="8"/>
  <c r="M98" i="11"/>
  <c r="H82" i="12"/>
  <c r="H83" i="11"/>
  <c r="L82" i="8"/>
  <c r="J86" i="10"/>
  <c r="H97" i="12"/>
  <c r="J97" i="11"/>
  <c r="G85" i="10"/>
  <c r="F82" i="10"/>
  <c r="H83" i="12"/>
  <c r="G82" i="8"/>
  <c r="H82" i="10"/>
  <c r="J86" i="8"/>
  <c r="F98" i="10"/>
  <c r="J87" i="11"/>
  <c r="G83" i="10"/>
  <c r="H85" i="12"/>
  <c r="H84" i="10"/>
  <c r="G82" i="10"/>
  <c r="I84" i="12"/>
  <c r="M85" i="8"/>
  <c r="K97" i="10"/>
  <c r="K84" i="10"/>
  <c r="L83" i="8"/>
  <c r="E83" i="8"/>
  <c r="N84" i="12"/>
  <c r="G84" i="12"/>
  <c r="L97" i="8"/>
  <c r="E82" i="12"/>
  <c r="N84" i="10"/>
  <c r="I84" i="11"/>
  <c r="E85" i="10"/>
  <c r="M82" i="10"/>
  <c r="L98" i="10"/>
  <c r="N82" i="12"/>
  <c r="E84" i="10"/>
  <c r="J83" i="8"/>
  <c r="K83" i="11"/>
  <c r="H85" i="10"/>
  <c r="F84" i="8"/>
  <c r="E85" i="11"/>
  <c r="I82" i="12"/>
  <c r="M86" i="12"/>
  <c r="N98" i="10"/>
  <c r="N85" i="12"/>
  <c r="L98" i="11"/>
  <c r="I98" i="10"/>
  <c r="F98" i="11"/>
  <c r="I97" i="8"/>
  <c r="N87" i="10"/>
  <c r="U100" i="12"/>
  <c r="F87" i="10"/>
  <c r="AE97" i="12"/>
  <c r="U99" i="12"/>
  <c r="AG85" i="12"/>
  <c r="V85" i="12"/>
  <c r="AF99" i="12"/>
  <c r="Q110" i="11"/>
  <c r="AC108" i="11"/>
  <c r="U99" i="11"/>
  <c r="AE98" i="12"/>
  <c r="T86" i="12"/>
  <c r="AD97" i="12"/>
  <c r="Q116" i="11"/>
  <c r="V84" i="11"/>
  <c r="AC114" i="11"/>
  <c r="AH100" i="12"/>
  <c r="U97" i="12"/>
  <c r="Q82" i="12"/>
  <c r="AK85" i="12"/>
  <c r="T84" i="11"/>
  <c r="R99" i="11"/>
  <c r="AJ83" i="12"/>
  <c r="V100" i="12"/>
  <c r="Q88" i="11"/>
  <c r="AG82" i="11"/>
  <c r="AL97" i="11"/>
  <c r="Z82" i="11"/>
  <c r="AH85" i="12"/>
  <c r="Y99" i="12"/>
  <c r="AL82" i="12"/>
  <c r="Q101" i="11"/>
  <c r="AG83" i="11"/>
  <c r="AC107" i="11"/>
  <c r="S82" i="11"/>
  <c r="X86" i="11"/>
  <c r="AJ162" i="10"/>
  <c r="W85" i="12"/>
  <c r="S99" i="11"/>
  <c r="AJ97" i="10"/>
  <c r="W86" i="8"/>
  <c r="AE84" i="8"/>
  <c r="AK97" i="10"/>
  <c r="S82" i="8"/>
  <c r="S155" i="10"/>
  <c r="AK87" i="12"/>
  <c r="AI86" i="11"/>
  <c r="AG98" i="10"/>
  <c r="T82" i="10"/>
  <c r="X86" i="8"/>
  <c r="AI88" i="10"/>
  <c r="X86" i="10"/>
  <c r="T86" i="8"/>
  <c r="AK84" i="12"/>
  <c r="S83" i="11"/>
  <c r="AJ87" i="10"/>
  <c r="W83" i="8"/>
  <c r="AE97" i="8"/>
  <c r="AK87" i="10"/>
  <c r="Y84" i="8"/>
  <c r="S156" i="10"/>
  <c r="AG83" i="10"/>
  <c r="X97" i="10"/>
  <c r="Q116" i="8"/>
  <c r="AC121" i="8"/>
  <c r="T162" i="8"/>
  <c r="AG156" i="8"/>
  <c r="K99" i="8"/>
  <c r="F99" i="8"/>
  <c r="T159" i="8"/>
  <c r="W99" i="8"/>
  <c r="W85" i="8"/>
  <c r="S162" i="10"/>
  <c r="Q109" i="8"/>
  <c r="AC110" i="8"/>
  <c r="AF85" i="8"/>
  <c r="U156" i="8"/>
  <c r="Q83" i="8"/>
  <c r="AC96" i="8"/>
  <c r="AC158" i="8"/>
  <c r="V155" i="8"/>
  <c r="AD98" i="10"/>
  <c r="AJ86" i="8"/>
  <c r="Q152" i="8"/>
  <c r="AC153" i="8"/>
  <c r="AK99" i="8"/>
  <c r="AG162" i="8"/>
  <c r="Z160" i="8"/>
  <c r="N97" i="8"/>
  <c r="L88" i="10"/>
  <c r="Q151" i="8"/>
  <c r="Z162" i="8"/>
  <c r="AG84" i="12"/>
  <c r="T97" i="12"/>
  <c r="Q82" i="11"/>
  <c r="AC128" i="11"/>
  <c r="AG100" i="12"/>
  <c r="AF85" i="12"/>
  <c r="AC93" i="11"/>
  <c r="Z86" i="11"/>
  <c r="Y98" i="12"/>
  <c r="Q120" i="11"/>
  <c r="AC118" i="11"/>
  <c r="AI87" i="11"/>
  <c r="U87" i="12"/>
  <c r="H99" i="11"/>
  <c r="T159" i="10"/>
  <c r="AL83" i="10"/>
  <c r="AE82" i="12"/>
  <c r="AJ99" i="11"/>
  <c r="Y83" i="10"/>
  <c r="AL155" i="10"/>
  <c r="AG83" i="12"/>
  <c r="AJ83" i="11"/>
  <c r="Y86" i="10"/>
  <c r="V83" i="10"/>
  <c r="M99" i="11"/>
  <c r="Q96" i="8"/>
  <c r="AK159" i="8"/>
  <c r="Q93" i="8"/>
  <c r="Y158" i="8"/>
  <c r="W84" i="10"/>
  <c r="Q120" i="8"/>
  <c r="Y160" i="8"/>
  <c r="Z86" i="8"/>
  <c r="N87" i="8"/>
  <c r="G99" i="8"/>
  <c r="AL159" i="10"/>
  <c r="Q145" i="8"/>
  <c r="AJ162" i="8"/>
  <c r="X82" i="8"/>
  <c r="AK97" i="8"/>
  <c r="J87" i="10"/>
  <c r="AE85" i="12"/>
  <c r="W98" i="12"/>
  <c r="T82" i="11"/>
  <c r="S98" i="11"/>
  <c r="V98" i="12"/>
  <c r="N83" i="11"/>
  <c r="I87" i="10"/>
  <c r="AG87" i="12"/>
  <c r="AE84" i="12"/>
  <c r="N87" i="12"/>
  <c r="I100" i="12"/>
  <c r="Q112" i="11"/>
  <c r="V97" i="11"/>
  <c r="AC115" i="11"/>
  <c r="AK87" i="11"/>
  <c r="AI99" i="12"/>
  <c r="W83" i="12"/>
  <c r="AC85" i="12"/>
  <c r="AD86" i="11"/>
  <c r="AC86" i="11"/>
  <c r="AL98" i="11"/>
  <c r="Z88" i="11"/>
  <c r="AJ84" i="12"/>
  <c r="Y82" i="12"/>
  <c r="AL98" i="12"/>
  <c r="Q117" i="11"/>
  <c r="AG84" i="11"/>
  <c r="AC123" i="11"/>
  <c r="S87" i="11"/>
  <c r="X98" i="11"/>
  <c r="AG86" i="10"/>
  <c r="S85" i="12"/>
  <c r="AK99" i="11"/>
  <c r="AJ155" i="10"/>
  <c r="R84" i="8"/>
  <c r="AC85" i="8"/>
  <c r="AK84" i="10"/>
  <c r="AJ99" i="8"/>
  <c r="S159" i="10"/>
  <c r="Q111" i="11"/>
  <c r="X85" i="11"/>
  <c r="AG159" i="10"/>
  <c r="T99" i="10"/>
  <c r="AH83" i="8"/>
  <c r="AI162" i="10"/>
  <c r="X83" i="10"/>
  <c r="AD83" i="8"/>
  <c r="Q127" i="11"/>
  <c r="AK83" i="11"/>
  <c r="AJ157" i="10"/>
  <c r="R82" i="8"/>
  <c r="AC93" i="8"/>
  <c r="AK98" i="10"/>
  <c r="AJ84" i="8"/>
  <c r="AK85" i="8"/>
  <c r="AE159" i="10"/>
  <c r="U86" i="10"/>
  <c r="Q132" i="8"/>
  <c r="AC136" i="8"/>
  <c r="T158" i="8"/>
  <c r="U157" i="8"/>
  <c r="AE83" i="8"/>
  <c r="Q105" i="11"/>
  <c r="X157" i="8"/>
  <c r="AH97" i="8"/>
  <c r="T86" i="10"/>
  <c r="AI84" i="8"/>
  <c r="Q125" i="8"/>
  <c r="AC126" i="8"/>
  <c r="AF157" i="8"/>
  <c r="AD84" i="8"/>
  <c r="Q94" i="8"/>
  <c r="AH87" i="10"/>
  <c r="AC102" i="8"/>
  <c r="Z97" i="8"/>
  <c r="AJ159" i="10"/>
  <c r="X85" i="10"/>
  <c r="Q108" i="8"/>
  <c r="AC113" i="8"/>
  <c r="AK162" i="8"/>
  <c r="AG99" i="8"/>
  <c r="L99" i="8"/>
  <c r="E99" i="8"/>
  <c r="T157" i="10"/>
  <c r="Q134" i="8"/>
  <c r="Q86" i="8"/>
  <c r="X84" i="12"/>
  <c r="Y100" i="12"/>
  <c r="Q128" i="11"/>
  <c r="AE87" i="11"/>
  <c r="Q83" i="12"/>
  <c r="Q94" i="11"/>
  <c r="AC84" i="11"/>
  <c r="X83" i="11"/>
  <c r="L100" i="12"/>
  <c r="T86" i="11"/>
  <c r="AE82" i="11"/>
  <c r="AD83" i="10"/>
  <c r="AE97" i="11"/>
  <c r="E87" i="8"/>
  <c r="AI99" i="10"/>
  <c r="AK98" i="8"/>
  <c r="X88" i="11"/>
  <c r="T85" i="10"/>
  <c r="AI157" i="10"/>
  <c r="N83" i="8"/>
  <c r="AE84" i="11"/>
  <c r="H88" i="10"/>
  <c r="AJ100" i="12"/>
  <c r="AH82" i="12"/>
  <c r="W100" i="12"/>
  <c r="Q93" i="11"/>
  <c r="AG98" i="11"/>
  <c r="AF86" i="11"/>
  <c r="AI84" i="12"/>
  <c r="S86" i="12"/>
  <c r="Q129" i="11"/>
  <c r="W88" i="11"/>
  <c r="AE98" i="11"/>
  <c r="AI99" i="11"/>
  <c r="AG86" i="12"/>
  <c r="V86" i="12"/>
  <c r="AF100" i="12"/>
  <c r="Q118" i="11"/>
  <c r="W97" i="11"/>
  <c r="R85" i="11"/>
  <c r="AK82" i="11"/>
  <c r="AJ84" i="11"/>
  <c r="AG156" i="10"/>
  <c r="Q108" i="11"/>
  <c r="Z83" i="11"/>
  <c r="AG157" i="10"/>
  <c r="T97" i="10"/>
  <c r="AG86" i="8"/>
  <c r="AI87" i="10"/>
  <c r="X87" i="10"/>
  <c r="AI87" i="8"/>
  <c r="T85" i="11"/>
  <c r="F88" i="11"/>
  <c r="AE158" i="10"/>
  <c r="Q85" i="10"/>
  <c r="AF97" i="10"/>
  <c r="AL98" i="10"/>
  <c r="U87" i="10"/>
  <c r="AE100" i="12"/>
  <c r="N85" i="11"/>
  <c r="Z97" i="11"/>
  <c r="AG155" i="10"/>
  <c r="T88" i="10"/>
  <c r="AH85" i="8"/>
  <c r="AI155" i="10"/>
  <c r="X84" i="10"/>
  <c r="AD85" i="8"/>
  <c r="F87" i="8"/>
  <c r="T83" i="8"/>
  <c r="Q139" i="8"/>
  <c r="AC137" i="8"/>
  <c r="AF160" i="8"/>
  <c r="AD99" i="8"/>
  <c r="AC84" i="8"/>
  <c r="Q137" i="8"/>
  <c r="W160" i="8"/>
  <c r="AK99" i="12"/>
  <c r="AE82" i="8"/>
  <c r="AE162" i="8"/>
  <c r="Q110" i="8"/>
  <c r="AC155" i="8"/>
  <c r="X162" i="8"/>
  <c r="AH84" i="8"/>
  <c r="AK82" i="8"/>
  <c r="X156" i="10"/>
  <c r="AC161" i="8"/>
  <c r="AC94" i="8"/>
  <c r="F88" i="10"/>
  <c r="S157" i="10"/>
  <c r="Q113" i="8"/>
  <c r="AC114" i="8"/>
  <c r="AF97" i="8"/>
  <c r="U158" i="8"/>
  <c r="Q85" i="8"/>
  <c r="T100" i="12"/>
  <c r="AF83" i="10"/>
  <c r="AC133" i="8"/>
  <c r="L87" i="10"/>
  <c r="U98" i="12"/>
  <c r="W82" i="12"/>
  <c r="AD99" i="11"/>
  <c r="AL86" i="11"/>
  <c r="T82" i="12"/>
  <c r="Q119" i="11"/>
  <c r="AC103" i="11"/>
  <c r="X86" i="12"/>
  <c r="W84" i="12"/>
  <c r="AD97" i="11"/>
  <c r="AL82" i="11"/>
  <c r="AJ85" i="11"/>
  <c r="E100" i="12"/>
  <c r="AG82" i="10"/>
  <c r="R86" i="10"/>
  <c r="F99" i="10"/>
  <c r="S87" i="12"/>
  <c r="AJ158" i="10"/>
  <c r="AC89" i="8"/>
  <c r="AJ82" i="8"/>
  <c r="Q86" i="11"/>
  <c r="AJ156" i="10"/>
  <c r="X97" i="8"/>
  <c r="V84" i="8"/>
  <c r="W162" i="10"/>
  <c r="Q105" i="8"/>
  <c r="X99" i="8"/>
  <c r="W87" i="8"/>
  <c r="U155" i="8"/>
  <c r="AF99" i="10"/>
  <c r="Q140" i="8"/>
  <c r="AJ155" i="8"/>
  <c r="AC87" i="8"/>
  <c r="Q155" i="8"/>
  <c r="W97" i="12"/>
  <c r="AE98" i="8"/>
  <c r="AC129" i="8"/>
  <c r="U87" i="8"/>
  <c r="K87" i="8"/>
  <c r="AC95" i="8"/>
  <c r="X98" i="12"/>
  <c r="AH86" i="12"/>
  <c r="AD100" i="12"/>
  <c r="AC89" i="11"/>
  <c r="U83" i="12"/>
  <c r="AL97" i="12"/>
  <c r="W87" i="11"/>
  <c r="U84" i="12"/>
  <c r="X87" i="12"/>
  <c r="AJ97" i="12"/>
  <c r="Q98" i="12"/>
  <c r="AL100" i="12"/>
  <c r="Q125" i="11"/>
  <c r="W86" i="11"/>
  <c r="AL83" i="11"/>
  <c r="AH82" i="11"/>
  <c r="M87" i="12"/>
  <c r="H100" i="12"/>
  <c r="Q103" i="11"/>
  <c r="T83" i="11"/>
  <c r="AC117" i="11"/>
  <c r="AE85" i="11"/>
  <c r="AI97" i="11"/>
  <c r="AI85" i="12"/>
  <c r="V97" i="12"/>
  <c r="AC97" i="12"/>
  <c r="AD83" i="11"/>
  <c r="W99" i="11"/>
  <c r="AL88" i="11"/>
  <c r="AK88" i="11"/>
  <c r="AJ98" i="11"/>
  <c r="AE83" i="10"/>
  <c r="Q121" i="11"/>
  <c r="AI85" i="11"/>
  <c r="AE85" i="10"/>
  <c r="T84" i="10"/>
  <c r="Z87" i="8"/>
  <c r="AI156" i="10"/>
  <c r="X98" i="10"/>
  <c r="N82" i="8"/>
  <c r="V87" i="11"/>
  <c r="AJ86" i="11"/>
  <c r="W98" i="10"/>
  <c r="Q83" i="10"/>
  <c r="AF157" i="10"/>
  <c r="AL156" i="10"/>
  <c r="U98" i="10"/>
  <c r="AH98" i="12"/>
  <c r="T98" i="11"/>
  <c r="AI98" i="11"/>
  <c r="AG162" i="10"/>
  <c r="T87" i="10"/>
  <c r="AF82" i="10"/>
  <c r="AI159" i="10"/>
  <c r="X158" i="10"/>
  <c r="N85" i="8"/>
  <c r="T158" i="10"/>
  <c r="AE159" i="8"/>
  <c r="Q153" i="8"/>
  <c r="AC144" i="8"/>
  <c r="X160" i="8"/>
  <c r="R86" i="8"/>
  <c r="AC97" i="8"/>
  <c r="Q112" i="8"/>
  <c r="AG157" i="8"/>
  <c r="AC91" i="11"/>
  <c r="AG85" i="8"/>
  <c r="S156" i="8"/>
  <c r="Q126" i="8"/>
  <c r="AC107" i="8"/>
  <c r="AJ98" i="8"/>
  <c r="V83" i="8"/>
  <c r="T82" i="8"/>
  <c r="S98" i="10"/>
  <c r="AK156" i="8"/>
  <c r="AK87" i="8"/>
  <c r="R87" i="8"/>
  <c r="N86" i="8"/>
  <c r="Q129" i="8"/>
  <c r="AC130" i="8"/>
  <c r="AF155" i="8"/>
  <c r="AD87" i="8"/>
  <c r="AC90" i="8"/>
  <c r="S97" i="12"/>
  <c r="AC98" i="10"/>
  <c r="AC118" i="8"/>
  <c r="M87" i="10"/>
  <c r="R87" i="12"/>
  <c r="S98" i="12"/>
  <c r="N84" i="11"/>
  <c r="Y99" i="11"/>
  <c r="W86" i="12"/>
  <c r="AI83" i="12"/>
  <c r="Z83" i="12"/>
  <c r="K100" i="12"/>
  <c r="Q109" i="11"/>
  <c r="AC82" i="11"/>
  <c r="AK85" i="11"/>
  <c r="H87" i="12"/>
  <c r="AL85" i="12"/>
  <c r="AD85" i="11"/>
  <c r="AC101" i="11"/>
  <c r="S86" i="11"/>
  <c r="X99" i="11"/>
  <c r="Z87" i="12"/>
  <c r="S84" i="12"/>
  <c r="AK83" i="12"/>
  <c r="N86" i="11"/>
  <c r="AC116" i="11"/>
  <c r="U85" i="11"/>
  <c r="Y97" i="11"/>
  <c r="F99" i="11"/>
  <c r="AE162" i="10"/>
  <c r="N99" i="11"/>
  <c r="AJ82" i="11"/>
  <c r="W85" i="10"/>
  <c r="Q82" i="10"/>
  <c r="AF156" i="10"/>
  <c r="AL97" i="10"/>
  <c r="U85" i="10"/>
  <c r="AI98" i="12"/>
  <c r="AC85" i="11"/>
  <c r="G99" i="11"/>
  <c r="W158" i="10"/>
  <c r="Y88" i="10"/>
  <c r="AH99" i="10"/>
  <c r="V88" i="10"/>
  <c r="Z98" i="10"/>
  <c r="Z100" i="12"/>
  <c r="W98" i="11"/>
  <c r="G88" i="11"/>
  <c r="AE156" i="10"/>
  <c r="Q84" i="10"/>
  <c r="AF159" i="10"/>
  <c r="AL157" i="10"/>
  <c r="U99" i="10"/>
  <c r="AC86" i="12"/>
  <c r="X83" i="8"/>
  <c r="S162" i="8"/>
  <c r="Q136" i="8"/>
  <c r="AC119" i="8"/>
  <c r="AJ158" i="8"/>
  <c r="V97" i="8"/>
  <c r="AF98" i="8"/>
  <c r="Q160" i="8"/>
  <c r="V86" i="8"/>
  <c r="Z98" i="11"/>
  <c r="AK86" i="10"/>
  <c r="Q99" i="8"/>
  <c r="AC88" i="8"/>
  <c r="AC157" i="8"/>
  <c r="AI98" i="8"/>
  <c r="N84" i="8"/>
  <c r="W98" i="8"/>
  <c r="Q87" i="8"/>
  <c r="X155" i="8"/>
  <c r="N99" i="8"/>
  <c r="Y157" i="10"/>
  <c r="S98" i="8"/>
  <c r="Q114" i="8"/>
  <c r="AC162" i="8"/>
  <c r="X159" i="8"/>
  <c r="AH87" i="8"/>
  <c r="AK84" i="8"/>
  <c r="AE99" i="11"/>
  <c r="U84" i="8"/>
  <c r="Y162" i="8"/>
  <c r="X97" i="12"/>
  <c r="R84" i="12"/>
  <c r="N100" i="12"/>
  <c r="V83" i="11"/>
  <c r="S85" i="11"/>
  <c r="V82" i="12"/>
  <c r="Q98" i="11"/>
  <c r="U83" i="11"/>
  <c r="AJ87" i="12"/>
  <c r="AD98" i="12"/>
  <c r="V88" i="11"/>
  <c r="AF87" i="11"/>
  <c r="AJ85" i="10"/>
  <c r="AC106" i="11"/>
  <c r="AE97" i="10"/>
  <c r="AF84" i="10"/>
  <c r="V82" i="8"/>
  <c r="Q124" i="11"/>
  <c r="W97" i="10"/>
  <c r="AF158" i="10"/>
  <c r="Z86" i="10"/>
  <c r="AC125" i="11"/>
  <c r="W86" i="10"/>
  <c r="AH83" i="10"/>
  <c r="Z85" i="10"/>
  <c r="AH84" i="10"/>
  <c r="Q162" i="8"/>
  <c r="W157" i="8"/>
  <c r="S155" i="8"/>
  <c r="M99" i="8"/>
  <c r="U84" i="10"/>
  <c r="AC116" i="8"/>
  <c r="W97" i="8"/>
  <c r="U83" i="8"/>
  <c r="T156" i="8"/>
  <c r="AE84" i="10"/>
  <c r="Q135" i="8"/>
  <c r="AC127" i="8"/>
  <c r="V157" i="8"/>
  <c r="AI88" i="11"/>
  <c r="AC152" i="8"/>
  <c r="R97" i="12"/>
  <c r="AI97" i="12"/>
  <c r="Q115" i="11"/>
  <c r="AC126" i="11"/>
  <c r="AG98" i="12"/>
  <c r="AK98" i="12"/>
  <c r="G87" i="10"/>
  <c r="R83" i="12"/>
  <c r="U82" i="12"/>
  <c r="AI82" i="12"/>
  <c r="V87" i="12"/>
  <c r="AC84" i="12"/>
  <c r="Q126" i="11"/>
  <c r="AC124" i="11"/>
  <c r="U82" i="11"/>
  <c r="R98" i="12"/>
  <c r="Q86" i="12"/>
  <c r="AD85" i="12"/>
  <c r="Q83" i="11"/>
  <c r="V98" i="11"/>
  <c r="AC88" i="11"/>
  <c r="S84" i="11"/>
  <c r="X82" i="12"/>
  <c r="L87" i="12"/>
  <c r="S99" i="12"/>
  <c r="AK86" i="12"/>
  <c r="N97" i="11"/>
  <c r="AC90" i="11"/>
  <c r="U97" i="11"/>
  <c r="AH85" i="11"/>
  <c r="AD84" i="10"/>
  <c r="W82" i="10"/>
  <c r="AC94" i="11"/>
  <c r="AJ88" i="11"/>
  <c r="W88" i="10"/>
  <c r="Q97" i="10"/>
  <c r="AF155" i="10"/>
  <c r="AL162" i="10"/>
  <c r="U97" i="10"/>
  <c r="Z98" i="12"/>
  <c r="AC109" i="11"/>
  <c r="AD86" i="10"/>
  <c r="I88" i="10"/>
  <c r="Y158" i="10"/>
  <c r="AC86" i="10"/>
  <c r="E99" i="10"/>
  <c r="Z162" i="10"/>
  <c r="J87" i="12"/>
  <c r="AC104" i="11"/>
  <c r="AJ97" i="11"/>
  <c r="W83" i="10"/>
  <c r="Y84" i="10"/>
  <c r="AH85" i="10"/>
  <c r="AL158" i="10"/>
  <c r="Z83" i="10"/>
  <c r="Q106" i="11"/>
  <c r="AF87" i="10"/>
  <c r="Q91" i="8"/>
  <c r="Q161" i="8"/>
  <c r="AC135" i="8"/>
  <c r="AJ159" i="8"/>
  <c r="V159" i="8"/>
  <c r="X98" i="8"/>
  <c r="AC124" i="8"/>
  <c r="V160" i="8"/>
  <c r="X87" i="11"/>
  <c r="AI98" i="10"/>
  <c r="Q115" i="8"/>
  <c r="AC100" i="8"/>
  <c r="Y87" i="8"/>
  <c r="AI160" i="8"/>
  <c r="AL99" i="8"/>
  <c r="AG82" i="8"/>
  <c r="Q123" i="8"/>
  <c r="AJ83" i="8"/>
  <c r="R82" i="12"/>
  <c r="AC83" i="8"/>
  <c r="S158" i="8"/>
  <c r="Q130" i="8"/>
  <c r="AC111" i="8"/>
  <c r="AJ97" i="8"/>
  <c r="V85" i="8"/>
  <c r="T87" i="8"/>
  <c r="Y86" i="11"/>
  <c r="I87" i="12"/>
  <c r="AH88" i="11"/>
  <c r="AC129" i="11"/>
  <c r="AD99" i="12"/>
  <c r="AE86" i="11"/>
  <c r="AL99" i="11"/>
  <c r="AC82" i="10"/>
  <c r="AL84" i="11"/>
  <c r="AK82" i="10"/>
  <c r="R88" i="11"/>
  <c r="AC97" i="10"/>
  <c r="AI82" i="10"/>
  <c r="AI159" i="8"/>
  <c r="AE99" i="8"/>
  <c r="AC151" i="8"/>
  <c r="N98" i="8"/>
  <c r="AK83" i="10"/>
  <c r="AI155" i="8"/>
  <c r="S159" i="8"/>
  <c r="Q99" i="11"/>
  <c r="T87" i="11"/>
  <c r="AC83" i="11"/>
  <c r="Q84" i="8"/>
  <c r="AL83" i="8"/>
  <c r="AL85" i="8"/>
  <c r="AC154" i="8"/>
  <c r="S157" i="8"/>
  <c r="AI97" i="8"/>
  <c r="L87" i="8"/>
  <c r="T98" i="12"/>
  <c r="Q113" i="11"/>
  <c r="Z86" i="12"/>
  <c r="AC95" i="11"/>
  <c r="AF97" i="12"/>
  <c r="Y87" i="11"/>
  <c r="Q104" i="11"/>
  <c r="Z99" i="11"/>
  <c r="AD99" i="10"/>
  <c r="G99" i="10"/>
  <c r="AJ99" i="10"/>
  <c r="S87" i="8"/>
  <c r="AD87" i="10"/>
  <c r="H99" i="10"/>
  <c r="Q141" i="8"/>
  <c r="Z98" i="8"/>
  <c r="AG158" i="10"/>
  <c r="AK160" i="8"/>
  <c r="Q118" i="8"/>
  <c r="Q119" i="8"/>
  <c r="AL98" i="8"/>
  <c r="Q107" i="8"/>
  <c r="AJ82" i="12"/>
  <c r="AC99" i="12"/>
  <c r="Z84" i="12"/>
  <c r="V85" i="11"/>
  <c r="AH99" i="11"/>
  <c r="AF82" i="12"/>
  <c r="AC105" i="11"/>
  <c r="E88" i="11"/>
  <c r="X84" i="11"/>
  <c r="AC98" i="8"/>
  <c r="S84" i="10"/>
  <c r="AD97" i="10"/>
  <c r="Z84" i="8"/>
  <c r="S82" i="10"/>
  <c r="X82" i="11"/>
  <c r="R83" i="10"/>
  <c r="N99" i="10"/>
  <c r="AC120" i="11"/>
  <c r="Q148" i="8"/>
  <c r="AC160" i="8"/>
  <c r="V162" i="8"/>
  <c r="AC117" i="8"/>
  <c r="R86" i="11"/>
  <c r="Q131" i="8"/>
  <c r="T155" i="8"/>
  <c r="H87" i="8"/>
  <c r="AC143" i="8"/>
  <c r="Z82" i="8"/>
  <c r="AC120" i="8"/>
  <c r="W156" i="8"/>
  <c r="U85" i="8"/>
  <c r="Q144" i="8"/>
  <c r="AE86" i="12"/>
  <c r="AG82" i="12"/>
  <c r="AF84" i="12"/>
  <c r="AG97" i="11"/>
  <c r="Y82" i="11"/>
  <c r="S83" i="12"/>
  <c r="Q114" i="11"/>
  <c r="AC98" i="11"/>
  <c r="AF99" i="11"/>
  <c r="X97" i="11"/>
  <c r="Z85" i="12"/>
  <c r="W99" i="12"/>
  <c r="AK82" i="12"/>
  <c r="AD98" i="11"/>
  <c r="AC100" i="11"/>
  <c r="U84" i="11"/>
  <c r="Y85" i="11"/>
  <c r="L99" i="11"/>
  <c r="AE98" i="10"/>
  <c r="AD88" i="11"/>
  <c r="M88" i="11"/>
  <c r="AE155" i="10"/>
  <c r="T156" i="10"/>
  <c r="AF88" i="10"/>
  <c r="AL85" i="10"/>
  <c r="U83" i="10"/>
  <c r="AH97" i="12"/>
  <c r="W85" i="11"/>
  <c r="E99" i="11"/>
  <c r="W157" i="10"/>
  <c r="Y87" i="10"/>
  <c r="AH82" i="10"/>
  <c r="V99" i="10"/>
  <c r="Z82" i="10"/>
  <c r="AI100" i="12"/>
  <c r="AG87" i="11"/>
  <c r="L88" i="11"/>
  <c r="AE157" i="10"/>
  <c r="T155" i="10"/>
  <c r="AF86" i="10"/>
  <c r="AL99" i="10"/>
  <c r="U82" i="10"/>
  <c r="G100" i="12"/>
  <c r="R88" i="10"/>
  <c r="S160" i="8"/>
  <c r="Q122" i="8"/>
  <c r="AC103" i="8"/>
  <c r="AJ85" i="8"/>
  <c r="AH98" i="8"/>
  <c r="T97" i="8"/>
  <c r="Q102" i="8"/>
  <c r="R85" i="8"/>
  <c r="S97" i="11"/>
  <c r="AH97" i="10"/>
  <c r="Q95" i="8"/>
  <c r="Q156" i="8"/>
  <c r="AC138" i="8"/>
  <c r="AJ160" i="8"/>
  <c r="V156" i="8"/>
  <c r="AJ87" i="8"/>
  <c r="AE158" i="8"/>
  <c r="AF156" i="8"/>
  <c r="AG87" i="8"/>
  <c r="Q98" i="10"/>
  <c r="AE157" i="8"/>
  <c r="Q98" i="8"/>
  <c r="AC150" i="8"/>
  <c r="X158" i="8"/>
  <c r="R97" i="8"/>
  <c r="Y83" i="8"/>
  <c r="N87" i="11"/>
  <c r="V85" i="10"/>
  <c r="AC131" i="8"/>
  <c r="AI86" i="8"/>
  <c r="AI83" i="8"/>
  <c r="I88" i="11"/>
  <c r="AJ157" i="8"/>
  <c r="AE87" i="12"/>
  <c r="T84" i="12"/>
  <c r="Z82" i="12"/>
  <c r="R98" i="10"/>
  <c r="AH97" i="11"/>
  <c r="Z158" i="8"/>
  <c r="AD155" i="10"/>
  <c r="AC98" i="12"/>
  <c r="Y88" i="11"/>
  <c r="G87" i="8"/>
  <c r="T83" i="12"/>
  <c r="Y85" i="12"/>
  <c r="AF84" i="11"/>
  <c r="Z84" i="11"/>
  <c r="AC85" i="10"/>
  <c r="W159" i="8"/>
  <c r="AL86" i="8"/>
  <c r="Z84" i="10"/>
  <c r="AH99" i="12"/>
  <c r="AG99" i="11"/>
  <c r="Q122" i="11"/>
  <c r="Z85" i="11"/>
  <c r="V99" i="11"/>
  <c r="AE155" i="8"/>
  <c r="V99" i="8"/>
  <c r="AC123" i="8"/>
  <c r="U86" i="11"/>
  <c r="AC91" i="8"/>
  <c r="X83" i="12"/>
  <c r="AD84" i="11"/>
  <c r="Q100" i="11"/>
  <c r="AI84" i="11"/>
  <c r="AF98" i="12"/>
  <c r="R98" i="11"/>
  <c r="AG85" i="10"/>
  <c r="AG84" i="10"/>
  <c r="AI83" i="10"/>
  <c r="AD82" i="11"/>
  <c r="T162" i="10"/>
  <c r="X159" i="10"/>
  <c r="AH83" i="11"/>
  <c r="AG83" i="8"/>
  <c r="AF86" i="8"/>
  <c r="AC122" i="8"/>
  <c r="Q90" i="8"/>
  <c r="AI162" i="8"/>
  <c r="AE160" i="8"/>
  <c r="X156" i="8"/>
  <c r="Y97" i="8"/>
  <c r="Q89" i="8"/>
  <c r="Q147" i="8"/>
  <c r="T157" i="8"/>
  <c r="AJ85" i="12"/>
  <c r="U86" i="8"/>
  <c r="AD84" i="12"/>
  <c r="Y97" i="12"/>
  <c r="Y83" i="11"/>
  <c r="Q123" i="11"/>
  <c r="Z87" i="11"/>
  <c r="AD82" i="10"/>
  <c r="V87" i="10"/>
  <c r="AJ84" i="10"/>
  <c r="S86" i="8"/>
  <c r="K99" i="11"/>
  <c r="I99" i="10"/>
  <c r="Q127" i="8"/>
  <c r="Z85" i="8"/>
  <c r="AJ88" i="10"/>
  <c r="AK157" i="8"/>
  <c r="Q133" i="8"/>
  <c r="Q103" i="8"/>
  <c r="AL82" i="8"/>
  <c r="AI157" i="8"/>
  <c r="AC97" i="11"/>
  <c r="AK97" i="11"/>
  <c r="Y84" i="11"/>
  <c r="AC155" i="10"/>
  <c r="AK85" i="10"/>
  <c r="AI86" i="10"/>
  <c r="AH82" i="8"/>
  <c r="AC141" i="8"/>
  <c r="T83" i="10"/>
  <c r="Y82" i="10"/>
  <c r="Q97" i="11"/>
  <c r="K87" i="10"/>
  <c r="S82" i="12"/>
  <c r="AF88" i="11"/>
  <c r="Q87" i="11"/>
  <c r="AE99" i="12"/>
  <c r="V82" i="11"/>
  <c r="AJ82" i="10"/>
  <c r="J88" i="10"/>
  <c r="Z156" i="10"/>
  <c r="W82" i="8"/>
  <c r="S158" i="10"/>
  <c r="M88" i="10"/>
  <c r="S83" i="10"/>
  <c r="AC128" i="8"/>
  <c r="U97" i="8"/>
  <c r="X99" i="10"/>
  <c r="AG159" i="8"/>
  <c r="U160" i="8"/>
  <c r="AC104" i="8"/>
  <c r="AG84" i="8"/>
  <c r="T84" i="8"/>
  <c r="AJ86" i="12"/>
  <c r="W84" i="11"/>
  <c r="AL86" i="12"/>
  <c r="W82" i="11"/>
  <c r="R99" i="12"/>
  <c r="Q92" i="11"/>
  <c r="R84" i="11"/>
  <c r="AG99" i="10"/>
  <c r="AD156" i="10"/>
  <c r="AH86" i="10"/>
  <c r="E87" i="12"/>
  <c r="AE82" i="10"/>
  <c r="AC84" i="10"/>
  <c r="Y83" i="12"/>
  <c r="AD162" i="10"/>
  <c r="AF98" i="10"/>
  <c r="X162" i="10"/>
  <c r="Y98" i="10"/>
  <c r="Q106" i="8"/>
  <c r="AF83" i="8"/>
  <c r="Z156" i="8"/>
  <c r="AJ156" i="8"/>
  <c r="Q86" i="10"/>
  <c r="Q146" i="8"/>
  <c r="AF162" i="8"/>
  <c r="AF99" i="8"/>
  <c r="AD97" i="8"/>
  <c r="U88" i="10"/>
  <c r="AC142" i="8"/>
  <c r="R83" i="8"/>
  <c r="AF86" i="12"/>
  <c r="AF158" i="8"/>
  <c r="AJ98" i="12"/>
  <c r="K87" i="12"/>
  <c r="AK100" i="12"/>
  <c r="AC113" i="11"/>
  <c r="AH83" i="12"/>
  <c r="AD86" i="12"/>
  <c r="T88" i="11"/>
  <c r="AC119" i="11"/>
  <c r="AK98" i="11"/>
  <c r="U86" i="12"/>
  <c r="T87" i="12"/>
  <c r="F100" i="12"/>
  <c r="Q107" i="11"/>
  <c r="T97" i="11"/>
  <c r="AC121" i="11"/>
  <c r="AE88" i="11"/>
  <c r="AH87" i="11"/>
  <c r="AD88" i="10"/>
  <c r="R100" i="12"/>
  <c r="AC127" i="11"/>
  <c r="J99" i="11"/>
  <c r="W155" i="10"/>
  <c r="Y99" i="10"/>
  <c r="AH98" i="10"/>
  <c r="V84" i="10"/>
  <c r="Z97" i="10"/>
  <c r="Y87" i="12"/>
  <c r="R82" i="11"/>
  <c r="AD157" i="10"/>
  <c r="Q88" i="8"/>
  <c r="R82" i="10"/>
  <c r="AC158" i="10"/>
  <c r="J99" i="10"/>
  <c r="S85" i="10"/>
  <c r="V99" i="12"/>
  <c r="AC96" i="11"/>
  <c r="I99" i="11"/>
  <c r="W159" i="10"/>
  <c r="Y97" i="10"/>
  <c r="AH88" i="10"/>
  <c r="V97" i="10"/>
  <c r="Z87" i="10"/>
  <c r="AF98" i="11"/>
  <c r="AC157" i="10"/>
  <c r="Q111" i="8"/>
  <c r="AC101" i="8"/>
  <c r="Y82" i="8"/>
  <c r="AI156" i="8"/>
  <c r="AL87" i="8"/>
  <c r="AG97" i="8"/>
  <c r="AC134" i="8"/>
  <c r="Z159" i="8"/>
  <c r="AD85" i="10"/>
  <c r="V98" i="10"/>
  <c r="Q142" i="8"/>
  <c r="AC132" i="8"/>
  <c r="Y157" i="8"/>
  <c r="W162" i="8"/>
  <c r="Z157" i="8"/>
  <c r="AD86" i="8"/>
  <c r="Q101" i="8"/>
  <c r="W158" i="8"/>
  <c r="AL83" i="12"/>
  <c r="AF162" i="10"/>
  <c r="Q97" i="8"/>
  <c r="Q158" i="8"/>
  <c r="AC147" i="8"/>
  <c r="V158" i="8"/>
  <c r="AE156" i="8"/>
  <c r="AC99" i="11"/>
  <c r="AC87" i="11"/>
  <c r="V84" i="12"/>
  <c r="Y156" i="10"/>
  <c r="AC99" i="8"/>
  <c r="Q89" i="11"/>
  <c r="AI86" i="12"/>
  <c r="Y98" i="11"/>
  <c r="Z88" i="10"/>
  <c r="AG99" i="12"/>
  <c r="N98" i="11"/>
  <c r="U98" i="11"/>
  <c r="U88" i="11"/>
  <c r="AC82" i="8"/>
  <c r="AI158" i="8"/>
  <c r="AL84" i="12"/>
  <c r="Q99" i="12"/>
  <c r="Y85" i="10"/>
  <c r="X155" i="10"/>
  <c r="AL82" i="10"/>
  <c r="U98" i="8"/>
  <c r="AE86" i="8"/>
  <c r="Q124" i="8"/>
  <c r="E87" i="10"/>
  <c r="AE83" i="11"/>
  <c r="U87" i="11"/>
  <c r="V83" i="12"/>
  <c r="W83" i="11"/>
  <c r="J88" i="11"/>
  <c r="AH98" i="11"/>
  <c r="X82" i="10"/>
  <c r="H88" i="11"/>
  <c r="AF85" i="10"/>
  <c r="Q95" i="11"/>
  <c r="M87" i="8"/>
  <c r="X88" i="10"/>
  <c r="S88" i="10"/>
  <c r="AD82" i="8"/>
  <c r="AD83" i="12"/>
  <c r="Q157" i="8"/>
  <c r="R99" i="8"/>
  <c r="AC115" i="8"/>
  <c r="W87" i="10"/>
  <c r="AC145" i="8"/>
  <c r="S84" i="8"/>
  <c r="R85" i="10"/>
  <c r="H87" i="10"/>
  <c r="N82" i="11"/>
  <c r="AC82" i="12"/>
  <c r="U85" i="12"/>
  <c r="T99" i="11"/>
  <c r="AD158" i="10"/>
  <c r="E88" i="10"/>
  <c r="Z159" i="10"/>
  <c r="AF84" i="8"/>
  <c r="S86" i="10"/>
  <c r="G88" i="10"/>
  <c r="Z155" i="10"/>
  <c r="AC112" i="8"/>
  <c r="AG98" i="8"/>
  <c r="S99" i="8"/>
  <c r="AG155" i="8"/>
  <c r="AG160" i="8"/>
  <c r="AC92" i="8"/>
  <c r="W84" i="8"/>
  <c r="R86" i="12"/>
  <c r="X85" i="12"/>
  <c r="F87" i="12"/>
  <c r="AE86" i="10"/>
  <c r="Z99" i="10"/>
  <c r="AK83" i="8"/>
  <c r="T98" i="8"/>
  <c r="Q117" i="8"/>
  <c r="AD98" i="8"/>
  <c r="Q149" i="8"/>
  <c r="R98" i="8"/>
  <c r="AL87" i="11"/>
  <c r="AH84" i="12"/>
  <c r="Q84" i="11"/>
  <c r="AJ99" i="12"/>
  <c r="AG88" i="11"/>
  <c r="T99" i="12"/>
  <c r="AC102" i="11"/>
  <c r="G87" i="12"/>
  <c r="Y159" i="10"/>
  <c r="W87" i="12"/>
  <c r="AE87" i="8"/>
  <c r="AL87" i="12"/>
  <c r="R99" i="10"/>
  <c r="K88" i="11"/>
  <c r="Y98" i="8"/>
  <c r="AC156" i="8"/>
  <c r="Q104" i="8"/>
  <c r="H99" i="8"/>
  <c r="AC111" i="11"/>
  <c r="Y99" i="8"/>
  <c r="AG88" i="10"/>
  <c r="U99" i="8"/>
  <c r="Z97" i="12"/>
  <c r="AC110" i="11"/>
  <c r="AK97" i="12"/>
  <c r="R83" i="11"/>
  <c r="AI87" i="12"/>
  <c r="Q91" i="11"/>
  <c r="S88" i="11"/>
  <c r="T85" i="12"/>
  <c r="W156" i="10"/>
  <c r="V86" i="10"/>
  <c r="AG85" i="11"/>
  <c r="N88" i="10"/>
  <c r="K99" i="10"/>
  <c r="AF83" i="12"/>
  <c r="AE99" i="10"/>
  <c r="AC156" i="10"/>
  <c r="S87" i="10"/>
  <c r="V82" i="10"/>
  <c r="AC149" i="8"/>
  <c r="AI99" i="8"/>
  <c r="Y86" i="8"/>
  <c r="Z83" i="8"/>
  <c r="AL88" i="10"/>
  <c r="AC125" i="8"/>
  <c r="U82" i="8"/>
  <c r="AL86" i="10"/>
  <c r="AI85" i="8"/>
  <c r="Q82" i="8"/>
  <c r="Y156" i="8"/>
  <c r="Z99" i="8"/>
  <c r="AE88" i="10"/>
  <c r="AF87" i="8"/>
  <c r="X99" i="12"/>
  <c r="Y84" i="12"/>
  <c r="Q90" i="11"/>
  <c r="R87" i="11"/>
  <c r="Z99" i="12"/>
  <c r="AF87" i="12"/>
  <c r="AG86" i="11"/>
  <c r="AL85" i="11"/>
  <c r="AH84" i="11"/>
  <c r="AH87" i="12"/>
  <c r="Q84" i="12"/>
  <c r="AL99" i="12"/>
  <c r="Q85" i="11"/>
  <c r="V86" i="11"/>
  <c r="AC92" i="11"/>
  <c r="AF83" i="11"/>
  <c r="AI83" i="11"/>
  <c r="AJ86" i="10"/>
  <c r="Q85" i="12"/>
  <c r="AF85" i="11"/>
  <c r="AJ98" i="10"/>
  <c r="AF82" i="8"/>
  <c r="R97" i="10"/>
  <c r="AC162" i="10"/>
  <c r="S85" i="8"/>
  <c r="S97" i="10"/>
  <c r="J100" i="12"/>
  <c r="AI82" i="11"/>
  <c r="AG97" i="10"/>
  <c r="I87" i="8"/>
  <c r="AC86" i="8"/>
  <c r="AI85" i="10"/>
  <c r="V87" i="8"/>
  <c r="AK86" i="8"/>
  <c r="AC83" i="12"/>
  <c r="AF82" i="11"/>
  <c r="AD159" i="10"/>
  <c r="Q92" i="8"/>
  <c r="R87" i="10"/>
  <c r="AK88" i="10"/>
  <c r="S97" i="8"/>
  <c r="S99" i="10"/>
  <c r="AJ83" i="10"/>
  <c r="S83" i="8"/>
  <c r="Q159" i="8"/>
  <c r="AC105" i="8"/>
  <c r="AK158" i="8"/>
  <c r="AG158" i="8"/>
  <c r="I99" i="8"/>
  <c r="AL97" i="8"/>
  <c r="AK155" i="8"/>
  <c r="X87" i="8"/>
  <c r="K88" i="10"/>
  <c r="Z157" i="10"/>
  <c r="Q138" i="8"/>
  <c r="AC140" i="8"/>
  <c r="T99" i="8"/>
  <c r="U162" i="8"/>
  <c r="AE85" i="8"/>
  <c r="J99" i="8"/>
  <c r="AC108" i="8"/>
  <c r="AH99" i="8"/>
  <c r="AK84" i="11"/>
  <c r="M99" i="10"/>
  <c r="Q143" i="8"/>
  <c r="AC139" i="8"/>
  <c r="Y155" i="8"/>
  <c r="W155" i="8"/>
  <c r="Z155" i="8"/>
  <c r="AH86" i="8"/>
  <c r="W99" i="10"/>
  <c r="Q128" i="8"/>
  <c r="AL84" i="8"/>
  <c r="N88" i="11"/>
  <c r="Y155" i="10"/>
  <c r="AD87" i="12"/>
  <c r="Y159" i="8"/>
  <c r="Q150" i="8"/>
  <c r="AC159" i="8"/>
  <c r="M100" i="12"/>
  <c r="AC122" i="11"/>
  <c r="AJ87" i="11"/>
  <c r="T160" i="8"/>
  <c r="R85" i="12"/>
  <c r="R97" i="11"/>
  <c r="AD82" i="12"/>
  <c r="AC83" i="10"/>
  <c r="AK99" i="10"/>
  <c r="AL84" i="10"/>
  <c r="AC109" i="8"/>
  <c r="AI158" i="10"/>
  <c r="AE83" i="12"/>
  <c r="AD87" i="11"/>
  <c r="AF97" i="11"/>
  <c r="AH86" i="11"/>
  <c r="X157" i="10"/>
  <c r="R84" i="10"/>
  <c r="T98" i="10"/>
  <c r="Q97" i="12"/>
  <c r="AC106" i="8"/>
  <c r="Y85" i="8"/>
  <c r="V98" i="8"/>
  <c r="Q154" i="8"/>
  <c r="X84" i="8"/>
  <c r="AI84" i="10"/>
  <c r="S100" i="12"/>
  <c r="Y86" i="12"/>
  <c r="AC112" i="11"/>
  <c r="AG97" i="12"/>
  <c r="Q102" i="11"/>
  <c r="AK86" i="11"/>
  <c r="Q96" i="11"/>
  <c r="J87" i="8"/>
  <c r="X85" i="8"/>
  <c r="T85" i="8"/>
  <c r="AE87" i="10"/>
  <c r="AL87" i="10"/>
  <c r="X100" i="12"/>
  <c r="AG87" i="10"/>
  <c r="AI97" i="10"/>
  <c r="AI82" i="8"/>
  <c r="Q121" i="8"/>
  <c r="AF159" i="8"/>
  <c r="Q100" i="8"/>
  <c r="Y162" i="10"/>
  <c r="AC148" i="8"/>
  <c r="L99" i="10"/>
  <c r="Z158" i="10"/>
  <c r="U159" i="8"/>
  <c r="AC146" i="8"/>
  <c r="AH516" i="18" l="1"/>
  <c r="BF515" i="18"/>
  <c r="V522" i="18"/>
  <c r="AT521" i="18"/>
  <c r="E522" i="18"/>
  <c r="AO521" i="18"/>
  <c r="BA521" i="18"/>
  <c r="AP520" i="18"/>
  <c r="BB520" i="18"/>
  <c r="AX519" i="18"/>
  <c r="BJ519" i="18"/>
  <c r="BH519" i="18"/>
  <c r="AV519" i="18"/>
  <c r="BD518" i="18"/>
  <c r="AR518" i="18"/>
  <c r="AU523" i="18"/>
  <c r="BG523" i="18"/>
  <c r="AQ521" i="18"/>
  <c r="BC521" i="18"/>
  <c r="AS547" i="18"/>
  <c r="BE547" i="18"/>
  <c r="AW520" i="18"/>
  <c r="BI520" i="18"/>
  <c r="I348" i="18"/>
  <c r="I437" i="18" s="1"/>
  <c r="E348" i="18"/>
  <c r="E437" i="18" s="1"/>
  <c r="K348" i="18"/>
  <c r="K437" i="18" s="1"/>
  <c r="M348" i="18"/>
  <c r="M437" i="18" s="1"/>
  <c r="N348" i="18"/>
  <c r="N437" i="18" s="1"/>
  <c r="H348" i="18"/>
  <c r="H437" i="18" s="1"/>
  <c r="J348" i="18"/>
  <c r="J437" i="18" s="1"/>
  <c r="L348" i="18"/>
  <c r="L437" i="18" s="1"/>
  <c r="G348" i="18"/>
  <c r="G437" i="18" s="1"/>
  <c r="F348" i="18"/>
  <c r="F437" i="18" s="1"/>
  <c r="D261" i="18"/>
  <c r="D158" i="18"/>
  <c r="Q155" i="18"/>
  <c r="AC155" i="18"/>
  <c r="AC349" i="18" s="1"/>
  <c r="AC438" i="18" s="1"/>
  <c r="L155" i="18"/>
  <c r="J155" i="18"/>
  <c r="R155" i="18"/>
  <c r="R349" i="18" s="1"/>
  <c r="R438" i="18" s="1"/>
  <c r="I155" i="18"/>
  <c r="H155" i="18"/>
  <c r="G155" i="18"/>
  <c r="E155" i="18"/>
  <c r="F155" i="18"/>
  <c r="K155" i="18"/>
  <c r="T155" i="18"/>
  <c r="AI155" i="18"/>
  <c r="AI349" i="18" s="1"/>
  <c r="AI438" i="18" s="1"/>
  <c r="AE155" i="18"/>
  <c r="AE349" i="18" s="1"/>
  <c r="AE438" i="18" s="1"/>
  <c r="M155" i="18"/>
  <c r="AG155" i="18"/>
  <c r="AG349" i="18" s="1"/>
  <c r="AG438" i="18" s="1"/>
  <c r="S155" i="18"/>
  <c r="AK155" i="18"/>
  <c r="AK349" i="18" s="1"/>
  <c r="AK438" i="18" s="1"/>
  <c r="AH155" i="18"/>
  <c r="AH349" i="18" s="1"/>
  <c r="AH438" i="18" s="1"/>
  <c r="AJ155" i="18"/>
  <c r="AJ349" i="18" s="1"/>
  <c r="AJ438" i="18" s="1"/>
  <c r="AD155" i="18"/>
  <c r="AD349" i="18" s="1"/>
  <c r="AD438" i="18" s="1"/>
  <c r="AL155" i="18"/>
  <c r="AL349" i="18" s="1"/>
  <c r="AL438" i="18" s="1"/>
  <c r="Z155" i="18"/>
  <c r="Z349" i="18" s="1"/>
  <c r="Z438" i="18" s="1"/>
  <c r="X155" i="18"/>
  <c r="X349" i="18" s="1"/>
  <c r="X438" i="18" s="1"/>
  <c r="W155" i="18"/>
  <c r="V155" i="18"/>
  <c r="V349" i="18" s="1"/>
  <c r="V438" i="18" s="1"/>
  <c r="AF155" i="18"/>
  <c r="AF349" i="18" s="1"/>
  <c r="AF438" i="18" s="1"/>
  <c r="Y155" i="18"/>
  <c r="Y349" i="18" s="1"/>
  <c r="Y438" i="18" s="1"/>
  <c r="U155" i="18"/>
  <c r="U349" i="18" s="1"/>
  <c r="U438" i="18" s="1"/>
  <c r="N155" i="18"/>
  <c r="AR420" i="18"/>
  <c r="BD420" i="18"/>
  <c r="T349" i="18"/>
  <c r="T438" i="18" s="1"/>
  <c r="AS420" i="18"/>
  <c r="BE420" i="18"/>
  <c r="AO420" i="18"/>
  <c r="BA420" i="18"/>
  <c r="AW420" i="18"/>
  <c r="BI420" i="18"/>
  <c r="AP420" i="18"/>
  <c r="BB420" i="18"/>
  <c r="BG420" i="18"/>
  <c r="AU420" i="18"/>
  <c r="BC420" i="18"/>
  <c r="AQ420" i="18"/>
  <c r="R348" i="18"/>
  <c r="R437" i="18" s="1"/>
  <c r="Q348" i="18"/>
  <c r="Q437" i="18" s="1"/>
  <c r="W349" i="18"/>
  <c r="W438" i="18" s="1"/>
  <c r="BF420" i="18"/>
  <c r="AT420" i="18"/>
  <c r="BJ420" i="18"/>
  <c r="AX420" i="18"/>
  <c r="BH420" i="18"/>
  <c r="AV420" i="18"/>
  <c r="D350" i="18"/>
  <c r="D439" i="18" s="1"/>
  <c r="AL334" i="17"/>
  <c r="AL423" i="17" s="1"/>
  <c r="AH334" i="17"/>
  <c r="AH423" i="17" s="1"/>
  <c r="AD334" i="17"/>
  <c r="X334" i="17"/>
  <c r="X423" i="17" s="1"/>
  <c r="T334" i="17"/>
  <c r="T423" i="17" s="1"/>
  <c r="N334" i="17"/>
  <c r="J334" i="17"/>
  <c r="F334" i="17"/>
  <c r="AI334" i="17"/>
  <c r="AI423" i="17" s="1"/>
  <c r="AC334" i="17"/>
  <c r="AC423" i="17" s="1"/>
  <c r="V334" i="17"/>
  <c r="V423" i="17" s="1"/>
  <c r="Q334" i="17"/>
  <c r="I334" i="17"/>
  <c r="D334" i="17"/>
  <c r="D423" i="17" s="1"/>
  <c r="AK334" i="17"/>
  <c r="AK423" i="17" s="1"/>
  <c r="AF334" i="17"/>
  <c r="AF423" i="17" s="1"/>
  <c r="Y334" i="17"/>
  <c r="Y423" i="17" s="1"/>
  <c r="S334" i="17"/>
  <c r="S423" i="17" s="1"/>
  <c r="L334" i="17"/>
  <c r="G334" i="17"/>
  <c r="AJ334" i="17"/>
  <c r="AJ423" i="17" s="1"/>
  <c r="W334" i="17"/>
  <c r="W423" i="17" s="1"/>
  <c r="K334" i="17"/>
  <c r="AG334" i="17"/>
  <c r="AG423" i="17" s="1"/>
  <c r="U334" i="17"/>
  <c r="H334" i="17"/>
  <c r="AE334" i="17"/>
  <c r="R334" i="17"/>
  <c r="R423" i="17" s="1"/>
  <c r="E334" i="17"/>
  <c r="Z334" i="17"/>
  <c r="Z423" i="17" s="1"/>
  <c r="M334" i="17"/>
  <c r="AD423" i="17"/>
  <c r="U423" i="17"/>
  <c r="Q423" i="17"/>
  <c r="BD404" i="17"/>
  <c r="H405" i="17"/>
  <c r="AR404" i="17"/>
  <c r="AT404" i="17"/>
  <c r="J405" i="17"/>
  <c r="BF404" i="17"/>
  <c r="AP404" i="17"/>
  <c r="BB404" i="17"/>
  <c r="F405" i="17"/>
  <c r="E405" i="17"/>
  <c r="AO404" i="17"/>
  <c r="BA404" i="17"/>
  <c r="BC404" i="17"/>
  <c r="AQ404" i="17"/>
  <c r="G405" i="17"/>
  <c r="M405" i="17"/>
  <c r="AW404" i="17"/>
  <c r="BI404" i="17"/>
  <c r="AE423" i="17"/>
  <c r="BG404" i="17"/>
  <c r="K405" i="17"/>
  <c r="AU404" i="17"/>
  <c r="BH404" i="17"/>
  <c r="L405" i="17"/>
  <c r="AV404" i="17"/>
  <c r="I405" i="17"/>
  <c r="AS404" i="17"/>
  <c r="BE404" i="17"/>
  <c r="AX404" i="17"/>
  <c r="BJ404" i="17"/>
  <c r="N405" i="17"/>
  <c r="D245" i="17"/>
  <c r="R141" i="17"/>
  <c r="R245" i="17" s="1"/>
  <c r="Q141" i="17"/>
  <c r="Q245" i="17" s="1"/>
  <c r="P141" i="17"/>
  <c r="AB141" i="17" s="1"/>
  <c r="D142" i="17"/>
  <c r="G141" i="17"/>
  <c r="G245" i="17" s="1"/>
  <c r="L141" i="17"/>
  <c r="L245" i="17" s="1"/>
  <c r="Z141" i="17"/>
  <c r="Z245" i="17" s="1"/>
  <c r="U141" i="17"/>
  <c r="U245" i="17" s="1"/>
  <c r="T141" i="17"/>
  <c r="T245" i="17" s="1"/>
  <c r="AD141" i="17"/>
  <c r="AD245" i="17" s="1"/>
  <c r="AI141" i="17"/>
  <c r="AI245" i="17" s="1"/>
  <c r="Y141" i="17"/>
  <c r="Y245" i="17" s="1"/>
  <c r="AL141" i="17"/>
  <c r="AL245" i="17" s="1"/>
  <c r="K141" i="17"/>
  <c r="K245" i="17" s="1"/>
  <c r="I141" i="17"/>
  <c r="I245" i="17" s="1"/>
  <c r="J141" i="17"/>
  <c r="J245" i="17" s="1"/>
  <c r="S141" i="17"/>
  <c r="S245" i="17" s="1"/>
  <c r="W141" i="17"/>
  <c r="W245" i="17" s="1"/>
  <c r="AE141" i="17"/>
  <c r="AE245" i="17" s="1"/>
  <c r="H141" i="17"/>
  <c r="H245" i="17" s="1"/>
  <c r="F141" i="17"/>
  <c r="F245" i="17" s="1"/>
  <c r="N141" i="17"/>
  <c r="N245" i="17" s="1"/>
  <c r="M141" i="17"/>
  <c r="M245" i="17" s="1"/>
  <c r="AG141" i="17"/>
  <c r="AG245" i="17" s="1"/>
  <c r="AF141" i="17"/>
  <c r="AF245" i="17" s="1"/>
  <c r="V141" i="17"/>
  <c r="V245" i="17" s="1"/>
  <c r="E141" i="17"/>
  <c r="E245" i="17" s="1"/>
  <c r="AH141" i="17"/>
  <c r="AH245" i="17" s="1"/>
  <c r="X141" i="17"/>
  <c r="X245" i="17" s="1"/>
  <c r="AK141" i="17"/>
  <c r="AK245" i="17" s="1"/>
  <c r="AJ141" i="17"/>
  <c r="AJ245" i="17" s="1"/>
  <c r="AC141" i="17"/>
  <c r="AC245" i="17" s="1"/>
  <c r="I201" i="8"/>
  <c r="F202" i="11"/>
  <c r="I202" i="10"/>
  <c r="L202" i="11"/>
  <c r="L292" i="11" s="1"/>
  <c r="N189" i="12"/>
  <c r="N202" i="10"/>
  <c r="M190" i="12"/>
  <c r="I186" i="12"/>
  <c r="I276" i="12" s="1"/>
  <c r="I365" i="12" s="1"/>
  <c r="E189" i="11"/>
  <c r="F188" i="8"/>
  <c r="H189" i="10"/>
  <c r="K187" i="11"/>
  <c r="K277" i="11" s="1"/>
  <c r="J187" i="8"/>
  <c r="E188" i="10"/>
  <c r="N186" i="12"/>
  <c r="N276" i="12" s="1"/>
  <c r="N365" i="12" s="1"/>
  <c r="L202" i="10"/>
  <c r="L292" i="10" s="1"/>
  <c r="M186" i="10"/>
  <c r="E189" i="10"/>
  <c r="I188" i="11"/>
  <c r="N188" i="10"/>
  <c r="N279" i="10" s="1"/>
  <c r="E186" i="12"/>
  <c r="E276" i="12" s="1"/>
  <c r="L201" i="8"/>
  <c r="G188" i="12"/>
  <c r="N188" i="12"/>
  <c r="N278" i="12" s="1"/>
  <c r="E187" i="8"/>
  <c r="L187" i="8"/>
  <c r="K188" i="10"/>
  <c r="K201" i="10"/>
  <c r="K292" i="10" s="1"/>
  <c r="M189" i="8"/>
  <c r="I188" i="12"/>
  <c r="G186" i="10"/>
  <c r="H188" i="10"/>
  <c r="H279" i="10" s="1"/>
  <c r="H189" i="12"/>
  <c r="G187" i="10"/>
  <c r="J191" i="11"/>
  <c r="F202" i="10"/>
  <c r="J190" i="8"/>
  <c r="H186" i="10"/>
  <c r="H276" i="10" s="1"/>
  <c r="G186" i="8"/>
  <c r="G276" i="8" s="1"/>
  <c r="H187" i="12"/>
  <c r="H278" i="12" s="1"/>
  <c r="F186" i="10"/>
  <c r="F276" i="10" s="1"/>
  <c r="G189" i="10"/>
  <c r="J201" i="11"/>
  <c r="H201" i="12"/>
  <c r="H292" i="12" s="1"/>
  <c r="J190" i="10"/>
  <c r="L186" i="8"/>
  <c r="L276" i="8" s="1"/>
  <c r="H187" i="11"/>
  <c r="H186" i="12"/>
  <c r="H276" i="12" s="1"/>
  <c r="H365" i="12" s="1"/>
  <c r="M202" i="11"/>
  <c r="L190" i="8"/>
  <c r="M202" i="10"/>
  <c r="H187" i="8"/>
  <c r="H277" i="8" s="1"/>
  <c r="L188" i="10"/>
  <c r="G186" i="11"/>
  <c r="G276" i="11" s="1"/>
  <c r="I190" i="12"/>
  <c r="J202" i="12"/>
  <c r="J292" i="12" s="1"/>
  <c r="N190" i="12"/>
  <c r="L190" i="11"/>
  <c r="F203" i="12"/>
  <c r="I187" i="10"/>
  <c r="I277" i="10" s="1"/>
  <c r="G190" i="8"/>
  <c r="E189" i="12"/>
  <c r="F187" i="8"/>
  <c r="F278" i="8" s="1"/>
  <c r="E202" i="12"/>
  <c r="E293" i="12" s="1"/>
  <c r="G189" i="11"/>
  <c r="E186" i="8"/>
  <c r="E276" i="8" s="1"/>
  <c r="H190" i="10"/>
  <c r="K187" i="8"/>
  <c r="K277" i="8" s="1"/>
  <c r="G190" i="10"/>
  <c r="M191" i="11"/>
  <c r="M202" i="12"/>
  <c r="F188" i="12"/>
  <c r="F279" i="12" s="1"/>
  <c r="K201" i="8"/>
  <c r="J189" i="10"/>
  <c r="K190" i="8"/>
  <c r="L190" i="12"/>
  <c r="E202" i="8"/>
  <c r="E187" i="10"/>
  <c r="F190" i="12"/>
  <c r="L189" i="8"/>
  <c r="L280" i="8" s="1"/>
  <c r="I188" i="8"/>
  <c r="N190" i="10"/>
  <c r="G186" i="12"/>
  <c r="G276" i="12" s="1"/>
  <c r="G365" i="12" s="1"/>
  <c r="L186" i="10"/>
  <c r="L276" i="10" s="1"/>
  <c r="L365" i="10" s="1"/>
  <c r="F186" i="11"/>
  <c r="F276" i="11" s="1"/>
  <c r="F365" i="11" s="1"/>
  <c r="J186" i="12"/>
  <c r="J276" i="12" s="1"/>
  <c r="J365" i="12" s="1"/>
  <c r="I189" i="12"/>
  <c r="H190" i="11"/>
  <c r="H280" i="11" s="1"/>
  <c r="H190" i="8"/>
  <c r="M187" i="10"/>
  <c r="L201" i="11"/>
  <c r="F186" i="12"/>
  <c r="F276" i="12" s="1"/>
  <c r="F365" i="12" s="1"/>
  <c r="H201" i="8"/>
  <c r="E203" i="12"/>
  <c r="E202" i="11"/>
  <c r="J188" i="12"/>
  <c r="J278" i="12" s="1"/>
  <c r="L190" i="10"/>
  <c r="E189" i="8"/>
  <c r="N189" i="10"/>
  <c r="H188" i="8"/>
  <c r="K190" i="10"/>
  <c r="E187" i="11"/>
  <c r="I187" i="12"/>
  <c r="N201" i="12"/>
  <c r="N292" i="12" s="1"/>
  <c r="K203" i="12"/>
  <c r="H202" i="12"/>
  <c r="E201" i="10"/>
  <c r="H202" i="8"/>
  <c r="H292" i="8" s="1"/>
  <c r="F201" i="12"/>
  <c r="K202" i="10"/>
  <c r="L201" i="12"/>
  <c r="E191" i="11"/>
  <c r="E281" i="11" s="1"/>
  <c r="F186" i="8"/>
  <c r="F276" i="8" s="1"/>
  <c r="H190" i="12"/>
  <c r="G189" i="12"/>
  <c r="K202" i="8"/>
  <c r="K292" i="8" s="1"/>
  <c r="I186" i="10"/>
  <c r="I276" i="10" s="1"/>
  <c r="I187" i="8"/>
  <c r="F189" i="8"/>
  <c r="M186" i="12"/>
  <c r="M276" i="12" s="1"/>
  <c r="M365" i="12" s="1"/>
  <c r="K190" i="11"/>
  <c r="E188" i="8"/>
  <c r="M187" i="8"/>
  <c r="L189" i="11"/>
  <c r="L280" i="11" s="1"/>
  <c r="I188" i="10"/>
  <c r="K187" i="10"/>
  <c r="K278" i="10" s="1"/>
  <c r="K186" i="11"/>
  <c r="M187" i="12"/>
  <c r="I202" i="8"/>
  <c r="G202" i="12"/>
  <c r="L191" i="11"/>
  <c r="M186" i="8"/>
  <c r="L201" i="10"/>
  <c r="N202" i="12"/>
  <c r="H201" i="11"/>
  <c r="K188" i="11"/>
  <c r="K279" i="11" s="1"/>
  <c r="E190" i="8"/>
  <c r="K201" i="12"/>
  <c r="F201" i="11"/>
  <c r="I191" i="11"/>
  <c r="J188" i="8"/>
  <c r="G201" i="12"/>
  <c r="J201" i="8"/>
  <c r="F201" i="10"/>
  <c r="F292" i="10" s="1"/>
  <c r="M188" i="11"/>
  <c r="I203" i="12"/>
  <c r="E186" i="10"/>
  <c r="E276" i="10" s="1"/>
  <c r="L202" i="8"/>
  <c r="L292" i="8" s="1"/>
  <c r="G191" i="11"/>
  <c r="K189" i="12"/>
  <c r="J187" i="11"/>
  <c r="M201" i="8"/>
  <c r="M292" i="8" s="1"/>
  <c r="M201" i="10"/>
  <c r="G189" i="8"/>
  <c r="G280" i="8" s="1"/>
  <c r="J202" i="10"/>
  <c r="I202" i="11"/>
  <c r="F187" i="12"/>
  <c r="J189" i="12"/>
  <c r="F202" i="12"/>
  <c r="F292" i="12" s="1"/>
  <c r="F188" i="10"/>
  <c r="F279" i="10" s="1"/>
  <c r="F190" i="11"/>
  <c r="F189" i="11"/>
  <c r="I201" i="11"/>
  <c r="F202" i="8"/>
  <c r="L187" i="10"/>
  <c r="F191" i="11"/>
  <c r="G203" i="12"/>
  <c r="J202" i="11"/>
  <c r="J292" i="11" s="1"/>
  <c r="E186" i="11"/>
  <c r="E277" i="11" s="1"/>
  <c r="L186" i="11"/>
  <c r="L276" i="11" s="1"/>
  <c r="L365" i="11" s="1"/>
  <c r="E187" i="12"/>
  <c r="E277" i="12" s="1"/>
  <c r="E202" i="10"/>
  <c r="I186" i="11"/>
  <c r="I276" i="11" s="1"/>
  <c r="I365" i="11" s="1"/>
  <c r="E190" i="11"/>
  <c r="J187" i="12"/>
  <c r="G202" i="10"/>
  <c r="L187" i="12"/>
  <c r="F190" i="8"/>
  <c r="N187" i="12"/>
  <c r="G202" i="11"/>
  <c r="G292" i="11" s="1"/>
  <c r="F187" i="11"/>
  <c r="J188" i="10"/>
  <c r="G202" i="8"/>
  <c r="J189" i="11"/>
  <c r="G201" i="11"/>
  <c r="L202" i="12"/>
  <c r="K189" i="10"/>
  <c r="K186" i="12"/>
  <c r="K276" i="12" s="1"/>
  <c r="K365" i="12" s="1"/>
  <c r="J186" i="8"/>
  <c r="J276" i="8" s="1"/>
  <c r="J186" i="10"/>
  <c r="E201" i="11"/>
  <c r="E292" i="11" s="1"/>
  <c r="G188" i="10"/>
  <c r="G279" i="10" s="1"/>
  <c r="K202" i="11"/>
  <c r="K202" i="12"/>
  <c r="H186" i="8"/>
  <c r="E188" i="12"/>
  <c r="E278" i="12" s="1"/>
  <c r="G188" i="11"/>
  <c r="I190" i="10"/>
  <c r="M201" i="12"/>
  <c r="J187" i="10"/>
  <c r="J277" i="10" s="1"/>
  <c r="G187" i="12"/>
  <c r="J189" i="8"/>
  <c r="J280" i="8" s="1"/>
  <c r="H189" i="8"/>
  <c r="M190" i="10"/>
  <c r="E188" i="11"/>
  <c r="M203" i="12"/>
  <c r="F188" i="11"/>
  <c r="M187" i="11"/>
  <c r="M278" i="11" s="1"/>
  <c r="E190" i="12"/>
  <c r="J201" i="10"/>
  <c r="J292" i="10" s="1"/>
  <c r="H203" i="12"/>
  <c r="M201" i="11"/>
  <c r="M292" i="11" s="1"/>
  <c r="L188" i="11"/>
  <c r="L188" i="12"/>
  <c r="G201" i="10"/>
  <c r="M188" i="10"/>
  <c r="M278" i="10" s="1"/>
  <c r="G188" i="8"/>
  <c r="M186" i="11"/>
  <c r="M276" i="11" s="1"/>
  <c r="M365" i="11" s="1"/>
  <c r="H191" i="11"/>
  <c r="J190" i="11"/>
  <c r="J281" i="11" s="1"/>
  <c r="K186" i="8"/>
  <c r="K276" i="8" s="1"/>
  <c r="I189" i="10"/>
  <c r="I280" i="10" s="1"/>
  <c r="I189" i="11"/>
  <c r="M189" i="12"/>
  <c r="K189" i="8"/>
  <c r="L203" i="12"/>
  <c r="M189" i="11"/>
  <c r="I202" i="12"/>
  <c r="I293" i="12" s="1"/>
  <c r="E201" i="8"/>
  <c r="G190" i="12"/>
  <c r="E190" i="10"/>
  <c r="F201" i="8"/>
  <c r="F292" i="8" s="1"/>
  <c r="K186" i="10"/>
  <c r="J186" i="11"/>
  <c r="J276" i="11" s="1"/>
  <c r="J365" i="11" s="1"/>
  <c r="H202" i="11"/>
  <c r="M188" i="12"/>
  <c r="M279" i="12" s="1"/>
  <c r="I201" i="12"/>
  <c r="H187" i="10"/>
  <c r="H277" i="10" s="1"/>
  <c r="K190" i="12"/>
  <c r="K201" i="11"/>
  <c r="K292" i="11" s="1"/>
  <c r="M188" i="8"/>
  <c r="M278" i="8" s="1"/>
  <c r="N201" i="10"/>
  <c r="N292" i="10" s="1"/>
  <c r="J190" i="12"/>
  <c r="I201" i="10"/>
  <c r="I292" i="10" s="1"/>
  <c r="H188" i="11"/>
  <c r="M202" i="8"/>
  <c r="N187" i="10"/>
  <c r="I186" i="8"/>
  <c r="N186" i="10"/>
  <c r="N276" i="10" s="1"/>
  <c r="F190" i="10"/>
  <c r="L187" i="11"/>
  <c r="L186" i="12"/>
  <c r="L276" i="12" s="1"/>
  <c r="L365" i="12" s="1"/>
  <c r="N203" i="12"/>
  <c r="G201" i="8"/>
  <c r="I190" i="11"/>
  <c r="G187" i="8"/>
  <c r="G278" i="8" s="1"/>
  <c r="J202" i="8"/>
  <c r="I189" i="8"/>
  <c r="I279" i="8" s="1"/>
  <c r="K191" i="11"/>
  <c r="L189" i="12"/>
  <c r="L280" i="12" s="1"/>
  <c r="J201" i="12"/>
  <c r="M189" i="10"/>
  <c r="G187" i="11"/>
  <c r="J203" i="12"/>
  <c r="F189" i="12"/>
  <c r="H189" i="11"/>
  <c r="L188" i="8"/>
  <c r="L278" i="8" s="1"/>
  <c r="F187" i="10"/>
  <c r="F277" i="10" s="1"/>
  <c r="K188" i="8"/>
  <c r="K279" i="8" s="1"/>
  <c r="F189" i="10"/>
  <c r="F280" i="10" s="1"/>
  <c r="H201" i="10"/>
  <c r="J188" i="11"/>
  <c r="J279" i="11" s="1"/>
  <c r="H188" i="12"/>
  <c r="I187" i="11"/>
  <c r="L189" i="10"/>
  <c r="M190" i="11"/>
  <c r="M281" i="11" s="1"/>
  <c r="E201" i="12"/>
  <c r="H186" i="11"/>
  <c r="I190" i="8"/>
  <c r="G190" i="11"/>
  <c r="G281" i="11" s="1"/>
  <c r="M190" i="8"/>
  <c r="M280" i="8" s="1"/>
  <c r="H202" i="10"/>
  <c r="K189" i="11"/>
  <c r="K187" i="12"/>
  <c r="K278" i="12" s="1"/>
  <c r="K188" i="12"/>
  <c r="E278" i="11"/>
  <c r="G279" i="8"/>
  <c r="H276" i="8"/>
  <c r="H365" i="8" s="1"/>
  <c r="H280" i="10"/>
  <c r="K277" i="10"/>
  <c r="N277" i="10"/>
  <c r="E277" i="8"/>
  <c r="H280" i="8"/>
  <c r="E278" i="10"/>
  <c r="F277" i="8"/>
  <c r="K278" i="8"/>
  <c r="G277" i="11"/>
  <c r="I280" i="11"/>
  <c r="F280" i="11"/>
  <c r="H292" i="11"/>
  <c r="G293" i="12"/>
  <c r="J280" i="12"/>
  <c r="E277" i="10"/>
  <c r="I278" i="8"/>
  <c r="C161" i="6"/>
  <c r="C265" i="6" s="1"/>
  <c r="C355" i="6" s="1"/>
  <c r="C444" i="6" s="1"/>
  <c r="C264" i="6"/>
  <c r="C354" i="6" s="1"/>
  <c r="C443" i="6" s="1"/>
  <c r="X364" i="7"/>
  <c r="Q174" i="7"/>
  <c r="H365" i="10"/>
  <c r="J41" i="9"/>
  <c r="BG402" i="14"/>
  <c r="AI40" i="9"/>
  <c r="W40" i="9"/>
  <c r="AK39" i="9"/>
  <c r="Y39" i="9"/>
  <c r="AJ40" i="9"/>
  <c r="X40" i="9"/>
  <c r="AG40" i="9"/>
  <c r="U40" i="9"/>
  <c r="AD40" i="9"/>
  <c r="R40" i="9"/>
  <c r="K276" i="10"/>
  <c r="K365" i="10" s="1"/>
  <c r="AJ55" i="11"/>
  <c r="AJ80" i="11" s="1"/>
  <c r="AJ184" i="11" s="1"/>
  <c r="AJ274" i="11" s="1"/>
  <c r="AJ363" i="11" s="1"/>
  <c r="AV363" i="11" s="1"/>
  <c r="BH363" i="11" s="1"/>
  <c r="L281" i="11"/>
  <c r="F279" i="11"/>
  <c r="F292" i="11"/>
  <c r="I279" i="11"/>
  <c r="I278" i="12"/>
  <c r="H41" i="9"/>
  <c r="BE402" i="14"/>
  <c r="AO364" i="12"/>
  <c r="BH364" i="11"/>
  <c r="AT364" i="11"/>
  <c r="BF364" i="11"/>
  <c r="C262" i="6"/>
  <c r="C352" i="6" s="1"/>
  <c r="C441" i="6" s="1"/>
  <c r="L277" i="8"/>
  <c r="M279" i="8"/>
  <c r="AJ55" i="8"/>
  <c r="AJ80" i="8" s="1"/>
  <c r="AJ184" i="8" s="1"/>
  <c r="AJ274" i="8" s="1"/>
  <c r="AJ363" i="8" s="1"/>
  <c r="E279" i="10"/>
  <c r="I365" i="10"/>
  <c r="Y80" i="10"/>
  <c r="Y184" i="10" s="1"/>
  <c r="Y274" i="10" s="1"/>
  <c r="Y363" i="10" s="1"/>
  <c r="G278" i="11"/>
  <c r="F281" i="11"/>
  <c r="G365" i="11"/>
  <c r="G366" i="11" s="1"/>
  <c r="L277" i="11"/>
  <c r="L366" i="11" s="1"/>
  <c r="E365" i="12"/>
  <c r="H293" i="12"/>
  <c r="E41" i="9"/>
  <c r="BB402" i="14"/>
  <c r="G41" i="9"/>
  <c r="BD402" i="14"/>
  <c r="AF40" i="9"/>
  <c r="T40" i="9"/>
  <c r="M40" i="9"/>
  <c r="AT364" i="12"/>
  <c r="BJ364" i="12"/>
  <c r="AV364" i="12"/>
  <c r="AU364" i="12"/>
  <c r="BA364" i="12"/>
  <c r="AO364" i="11"/>
  <c r="AP364" i="11"/>
  <c r="AC40" i="9"/>
  <c r="Q40" i="9"/>
  <c r="L41" i="9"/>
  <c r="BI402" i="14"/>
  <c r="AE40" i="9"/>
  <c r="S40" i="9"/>
  <c r="F365" i="10"/>
  <c r="G280" i="10"/>
  <c r="I277" i="11"/>
  <c r="I366" i="11" s="1"/>
  <c r="H280" i="12"/>
  <c r="N277" i="12"/>
  <c r="N366" i="12" s="1"/>
  <c r="M293" i="12"/>
  <c r="I41" i="9"/>
  <c r="BF402" i="14"/>
  <c r="K41" i="9"/>
  <c r="BH402" i="14"/>
  <c r="N365" i="10"/>
  <c r="J276" i="10"/>
  <c r="J365" i="10" s="1"/>
  <c r="M279" i="11"/>
  <c r="N293" i="12"/>
  <c r="G292" i="12"/>
  <c r="BJ402" i="14"/>
  <c r="D41" i="9"/>
  <c r="BA402" i="14"/>
  <c r="F41" i="9"/>
  <c r="BC402" i="14"/>
  <c r="BF364" i="12"/>
  <c r="BB364" i="12"/>
  <c r="AR364" i="12"/>
  <c r="BD364" i="12"/>
  <c r="AQ364" i="12"/>
  <c r="BE364" i="12"/>
  <c r="AR364" i="11"/>
  <c r="AU364" i="11"/>
  <c r="BA364" i="11"/>
  <c r="BJ364" i="11"/>
  <c r="AS364" i="11"/>
  <c r="BC364" i="11"/>
  <c r="AH40" i="9"/>
  <c r="V40" i="9"/>
  <c r="AB40" i="9"/>
  <c r="P40" i="9"/>
  <c r="X408" i="14"/>
  <c r="Y408" i="14"/>
  <c r="Z408" i="14"/>
  <c r="S409" i="14"/>
  <c r="T408" i="14"/>
  <c r="X431" i="13"/>
  <c r="V424" i="13"/>
  <c r="R425" i="13"/>
  <c r="U430" i="13"/>
  <c r="S428" i="13"/>
  <c r="W424" i="13"/>
  <c r="T431" i="13"/>
  <c r="Z433" i="13"/>
  <c r="Y429" i="13"/>
  <c r="N403" i="14"/>
  <c r="AX402" i="14"/>
  <c r="I403" i="14"/>
  <c r="AS402" i="14"/>
  <c r="F403" i="14"/>
  <c r="AP402" i="14"/>
  <c r="AU402" i="14"/>
  <c r="K403" i="14"/>
  <c r="M403" i="14"/>
  <c r="AW402" i="14"/>
  <c r="AV402" i="14"/>
  <c r="L403" i="14"/>
  <c r="AQ402" i="14"/>
  <c r="G403" i="14"/>
  <c r="H403" i="14"/>
  <c r="AR402" i="14"/>
  <c r="J403" i="14"/>
  <c r="AT402" i="14"/>
  <c r="E403" i="14"/>
  <c r="AO402" i="14"/>
  <c r="D241" i="14"/>
  <c r="D138" i="14"/>
  <c r="Q138" i="14" s="1"/>
  <c r="P137" i="14"/>
  <c r="AB137" i="14" s="1"/>
  <c r="Q241" i="14"/>
  <c r="R137" i="14"/>
  <c r="R241" i="14" s="1"/>
  <c r="N137" i="14"/>
  <c r="N241" i="14" s="1"/>
  <c r="J137" i="14"/>
  <c r="J241" i="14" s="1"/>
  <c r="M137" i="14"/>
  <c r="M241" i="14" s="1"/>
  <c r="AL137" i="14"/>
  <c r="AL241" i="14" s="1"/>
  <c r="AE137" i="14"/>
  <c r="AE241" i="14" s="1"/>
  <c r="L137" i="14"/>
  <c r="L241" i="14" s="1"/>
  <c r="V137" i="14"/>
  <c r="V241" i="14" s="1"/>
  <c r="AJ137" i="14"/>
  <c r="AJ241" i="14" s="1"/>
  <c r="Y137" i="14"/>
  <c r="Y241" i="14" s="1"/>
  <c r="H137" i="14"/>
  <c r="H241" i="14" s="1"/>
  <c r="AG137" i="14"/>
  <c r="AG241" i="14" s="1"/>
  <c r="AF137" i="14"/>
  <c r="AF241" i="14" s="1"/>
  <c r="AK137" i="14"/>
  <c r="AK241" i="14" s="1"/>
  <c r="Z137" i="14"/>
  <c r="Z241" i="14" s="1"/>
  <c r="F137" i="14"/>
  <c r="F241" i="14" s="1"/>
  <c r="I137" i="14"/>
  <c r="I241" i="14" s="1"/>
  <c r="E137" i="14"/>
  <c r="E241" i="14" s="1"/>
  <c r="W137" i="14"/>
  <c r="W241" i="14" s="1"/>
  <c r="AH137" i="14"/>
  <c r="AH241" i="14" s="1"/>
  <c r="AI137" i="14"/>
  <c r="AI241" i="14" s="1"/>
  <c r="AD137" i="14"/>
  <c r="AD241" i="14" s="1"/>
  <c r="S137" i="14"/>
  <c r="S241" i="14" s="1"/>
  <c r="K137" i="14"/>
  <c r="K241" i="14" s="1"/>
  <c r="G137" i="14"/>
  <c r="G241" i="14" s="1"/>
  <c r="X137" i="14"/>
  <c r="X241" i="14" s="1"/>
  <c r="U137" i="14"/>
  <c r="U241" i="14" s="1"/>
  <c r="T137" i="14"/>
  <c r="T241" i="14" s="1"/>
  <c r="AC137" i="14"/>
  <c r="AC241" i="14" s="1"/>
  <c r="AK330" i="14"/>
  <c r="AK419" i="14" s="1"/>
  <c r="AG330" i="14"/>
  <c r="AG419" i="14" s="1"/>
  <c r="AC330" i="14"/>
  <c r="AC419" i="14" s="1"/>
  <c r="W330" i="14"/>
  <c r="W419" i="14" s="1"/>
  <c r="S330" i="14"/>
  <c r="M330" i="14"/>
  <c r="I330" i="14"/>
  <c r="E330" i="14"/>
  <c r="AJ330" i="14"/>
  <c r="AJ419" i="14" s="1"/>
  <c r="AF330" i="14"/>
  <c r="AF419" i="14" s="1"/>
  <c r="Z330" i="14"/>
  <c r="V330" i="14"/>
  <c r="V419" i="14" s="1"/>
  <c r="R330" i="14"/>
  <c r="R419" i="14" s="1"/>
  <c r="L330" i="14"/>
  <c r="H330" i="14"/>
  <c r="D330" i="14"/>
  <c r="D419" i="14" s="1"/>
  <c r="AE330" i="14"/>
  <c r="AE419" i="14" s="1"/>
  <c r="U330" i="14"/>
  <c r="U419" i="14" s="1"/>
  <c r="K330" i="14"/>
  <c r="AL330" i="14"/>
  <c r="AL419" i="14" s="1"/>
  <c r="AD330" i="14"/>
  <c r="AD419" i="14" s="1"/>
  <c r="T330" i="14"/>
  <c r="J330" i="14"/>
  <c r="X330" i="14"/>
  <c r="F330" i="14"/>
  <c r="AI330" i="14"/>
  <c r="AI419" i="14" s="1"/>
  <c r="Q330" i="14"/>
  <c r="Q419" i="14" s="1"/>
  <c r="AH330" i="14"/>
  <c r="AH419" i="14" s="1"/>
  <c r="N330" i="14"/>
  <c r="G330" i="14"/>
  <c r="Y330" i="14"/>
  <c r="BH419" i="13"/>
  <c r="AV418" i="13"/>
  <c r="BI419" i="13"/>
  <c r="AW418" i="13"/>
  <c r="BD419" i="13"/>
  <c r="AR418" i="13"/>
  <c r="AK346" i="13"/>
  <c r="AK435" i="13" s="1"/>
  <c r="AG346" i="13"/>
  <c r="AG435" i="13" s="1"/>
  <c r="AC346" i="13"/>
  <c r="AC435" i="13" s="1"/>
  <c r="W346" i="13"/>
  <c r="S346" i="13"/>
  <c r="M346" i="13"/>
  <c r="I346" i="13"/>
  <c r="E346" i="13"/>
  <c r="AJ346" i="13"/>
  <c r="AJ435" i="13" s="1"/>
  <c r="AF346" i="13"/>
  <c r="AF435" i="13" s="1"/>
  <c r="Z346" i="13"/>
  <c r="V346" i="13"/>
  <c r="R346" i="13"/>
  <c r="L346" i="13"/>
  <c r="H346" i="13"/>
  <c r="D346" i="13"/>
  <c r="D435" i="13" s="1"/>
  <c r="C58" i="9" s="1"/>
  <c r="AI346" i="13"/>
  <c r="AI435" i="13" s="1"/>
  <c r="AE346" i="13"/>
  <c r="AE435" i="13" s="1"/>
  <c r="Y346" i="13"/>
  <c r="U346" i="13"/>
  <c r="Q346" i="13"/>
  <c r="Q435" i="13" s="1"/>
  <c r="K346" i="13"/>
  <c r="G346" i="13"/>
  <c r="AL346" i="13"/>
  <c r="AL435" i="13" s="1"/>
  <c r="T346" i="13"/>
  <c r="AH346" i="13"/>
  <c r="AH435" i="13" s="1"/>
  <c r="N346" i="13"/>
  <c r="AD346" i="13"/>
  <c r="AD435" i="13" s="1"/>
  <c r="X346" i="13"/>
  <c r="J346" i="13"/>
  <c r="F346" i="13"/>
  <c r="AP418" i="13"/>
  <c r="BB419" i="13"/>
  <c r="AT418" i="13"/>
  <c r="BF419" i="13"/>
  <c r="BE419" i="13"/>
  <c r="AS418" i="13"/>
  <c r="D257" i="13"/>
  <c r="D154" i="13"/>
  <c r="Q153" i="13"/>
  <c r="AC153" i="13"/>
  <c r="K153" i="13"/>
  <c r="E153" i="13"/>
  <c r="T153" i="13"/>
  <c r="AI153" i="13"/>
  <c r="AK153" i="13"/>
  <c r="AE153" i="13"/>
  <c r="S153" i="13"/>
  <c r="AG153" i="13"/>
  <c r="L153" i="13"/>
  <c r="AL153" i="13"/>
  <c r="N153" i="13"/>
  <c r="AJ153" i="13"/>
  <c r="J153" i="13"/>
  <c r="M153" i="13"/>
  <c r="H153" i="13"/>
  <c r="U153" i="13"/>
  <c r="AD153" i="13"/>
  <c r="Z153" i="13"/>
  <c r="V153" i="13"/>
  <c r="AH153" i="13"/>
  <c r="Y153" i="13"/>
  <c r="G153" i="13"/>
  <c r="I153" i="13"/>
  <c r="X153" i="13"/>
  <c r="AF153" i="13"/>
  <c r="R153" i="13"/>
  <c r="F153" i="13"/>
  <c r="W153" i="13"/>
  <c r="BG419" i="13"/>
  <c r="AU418" i="13"/>
  <c r="BJ418" i="13"/>
  <c r="AX417" i="13"/>
  <c r="BC419" i="13"/>
  <c r="AQ418" i="13"/>
  <c r="BA419" i="13"/>
  <c r="AO418" i="13"/>
  <c r="G279" i="11"/>
  <c r="K280" i="11"/>
  <c r="L292" i="12"/>
  <c r="F280" i="12"/>
  <c r="F293" i="12"/>
  <c r="J277" i="12"/>
  <c r="J366" i="12" s="1"/>
  <c r="M292" i="12"/>
  <c r="K293" i="12"/>
  <c r="G280" i="12"/>
  <c r="G278" i="12"/>
  <c r="L293" i="12"/>
  <c r="G279" i="12"/>
  <c r="H279" i="12"/>
  <c r="G277" i="12"/>
  <c r="G366" i="12" s="1"/>
  <c r="K292" i="12"/>
  <c r="E366" i="12"/>
  <c r="E280" i="12"/>
  <c r="F277" i="11"/>
  <c r="F366" i="11" s="1"/>
  <c r="K281" i="11"/>
  <c r="H279" i="11"/>
  <c r="I191" i="10"/>
  <c r="I281" i="10" s="1"/>
  <c r="N191" i="10"/>
  <c r="N281" i="10" s="1"/>
  <c r="E191" i="10"/>
  <c r="E281" i="10" s="1"/>
  <c r="M191" i="10"/>
  <c r="K191" i="10"/>
  <c r="K281" i="10" s="1"/>
  <c r="H191" i="10"/>
  <c r="H281" i="10" s="1"/>
  <c r="J191" i="10"/>
  <c r="J281" i="10" s="1"/>
  <c r="L191" i="10"/>
  <c r="L281" i="10" s="1"/>
  <c r="G191" i="10"/>
  <c r="G281" i="10" s="1"/>
  <c r="F191" i="10"/>
  <c r="F281" i="10" s="1"/>
  <c r="C190" i="6"/>
  <c r="C280" i="6" s="1"/>
  <c r="C369" i="6" s="1"/>
  <c r="C87" i="6"/>
  <c r="H277" i="11"/>
  <c r="H276" i="11"/>
  <c r="H365" i="11" s="1"/>
  <c r="K276" i="11"/>
  <c r="K365" i="11" s="1"/>
  <c r="E279" i="11"/>
  <c r="E280" i="11"/>
  <c r="AI364" i="7"/>
  <c r="AE364" i="7"/>
  <c r="W364" i="7"/>
  <c r="S364" i="7"/>
  <c r="H364" i="7"/>
  <c r="L364" i="7"/>
  <c r="AH364" i="7"/>
  <c r="AD364" i="7"/>
  <c r="V364" i="7"/>
  <c r="R364" i="7"/>
  <c r="E364" i="7"/>
  <c r="I364" i="7"/>
  <c r="M364" i="7"/>
  <c r="AK364" i="7"/>
  <c r="AG364" i="7"/>
  <c r="AC364" i="7"/>
  <c r="Y364" i="7"/>
  <c r="U364" i="7"/>
  <c r="Q364" i="7"/>
  <c r="F364" i="7"/>
  <c r="J364" i="7"/>
  <c r="D364" i="7"/>
  <c r="AB364" i="7"/>
  <c r="T364" i="7"/>
  <c r="P364" i="7"/>
  <c r="G364" i="7"/>
  <c r="AJ364" i="7"/>
  <c r="K364" i="7"/>
  <c r="AF364" i="7"/>
  <c r="O86" i="7"/>
  <c r="AA86" i="7" s="1"/>
  <c r="C87" i="7"/>
  <c r="C190" i="7"/>
  <c r="C280" i="7" s="1"/>
  <c r="C369" i="7" s="1"/>
  <c r="I279" i="10"/>
  <c r="G276" i="10"/>
  <c r="G365" i="10" s="1"/>
  <c r="G277" i="10"/>
  <c r="K280" i="10"/>
  <c r="K279" i="10"/>
  <c r="M292" i="10"/>
  <c r="C263" i="6"/>
  <c r="C353" i="6" s="1"/>
  <c r="C442" i="6" s="1"/>
  <c r="O99" i="7"/>
  <c r="AA99" i="7" s="1"/>
  <c r="N280" i="10"/>
  <c r="L278" i="10"/>
  <c r="L278" i="12"/>
  <c r="K280" i="12"/>
  <c r="K279" i="12"/>
  <c r="I279" i="12"/>
  <c r="I280" i="12"/>
  <c r="AL55" i="11"/>
  <c r="AL80" i="11" s="1"/>
  <c r="AL184" i="11" s="1"/>
  <c r="AL274" i="11" s="1"/>
  <c r="AL363" i="11" s="1"/>
  <c r="AX363" i="11" s="1"/>
  <c r="BJ363" i="11" s="1"/>
  <c r="Z80" i="11"/>
  <c r="Z184" i="11" s="1"/>
  <c r="Z274" i="11" s="1"/>
  <c r="Z363" i="11" s="1"/>
  <c r="T80" i="11"/>
  <c r="T184" i="11" s="1"/>
  <c r="T274" i="11" s="1"/>
  <c r="T363" i="11" s="1"/>
  <c r="AF55" i="11"/>
  <c r="AF80" i="11" s="1"/>
  <c r="AF184" i="11" s="1"/>
  <c r="AF274" i="11" s="1"/>
  <c r="AF363" i="11" s="1"/>
  <c r="AR363" i="11" s="1"/>
  <c r="BD363" i="11" s="1"/>
  <c r="C101" i="7"/>
  <c r="O100" i="7"/>
  <c r="AA100" i="7" s="1"/>
  <c r="C204" i="7"/>
  <c r="C294" i="7" s="1"/>
  <c r="C383" i="7" s="1"/>
  <c r="O98" i="7"/>
  <c r="AA98" i="7" s="1"/>
  <c r="M276" i="10"/>
  <c r="M365" i="10" s="1"/>
  <c r="M277" i="10"/>
  <c r="C203" i="7"/>
  <c r="C293" i="7" s="1"/>
  <c r="C382" i="7" s="1"/>
  <c r="L280" i="10"/>
  <c r="L279" i="10"/>
  <c r="J278" i="8"/>
  <c r="J277" i="8"/>
  <c r="E280" i="8"/>
  <c r="E279" i="8"/>
  <c r="E365" i="10"/>
  <c r="P87" i="10"/>
  <c r="I278" i="11"/>
  <c r="AK203" i="12"/>
  <c r="AK190" i="12"/>
  <c r="AK202" i="12"/>
  <c r="AK189" i="12"/>
  <c r="AK188" i="12"/>
  <c r="AK187" i="12"/>
  <c r="AK201" i="12"/>
  <c r="AK292" i="12" s="1"/>
  <c r="AK204" i="12"/>
  <c r="AK191" i="12"/>
  <c r="AK186" i="12"/>
  <c r="AC203" i="12"/>
  <c r="AC190" i="12"/>
  <c r="AC202" i="12"/>
  <c r="AC189" i="12"/>
  <c r="AC188" i="12"/>
  <c r="AC187" i="12"/>
  <c r="AC201" i="12"/>
  <c r="AC292" i="12" s="1"/>
  <c r="AC186" i="12"/>
  <c r="AF204" i="12"/>
  <c r="AF191" i="12"/>
  <c r="AF203" i="12"/>
  <c r="AF190" i="12"/>
  <c r="AF202" i="12"/>
  <c r="AF189" i="12"/>
  <c r="AF188" i="12"/>
  <c r="AF187" i="12"/>
  <c r="AF186" i="12"/>
  <c r="AF201" i="12"/>
  <c r="AL202" i="12"/>
  <c r="AL189" i="12"/>
  <c r="AL188" i="12"/>
  <c r="AL187" i="12"/>
  <c r="AL186" i="12"/>
  <c r="AL201" i="12"/>
  <c r="AL204" i="12"/>
  <c r="AL191" i="12"/>
  <c r="AL203" i="12"/>
  <c r="AL190" i="12"/>
  <c r="AD202" i="12"/>
  <c r="AD189" i="12"/>
  <c r="AD188" i="12"/>
  <c r="AD187" i="12"/>
  <c r="AD186" i="12"/>
  <c r="AD201" i="12"/>
  <c r="AD204" i="12"/>
  <c r="AD191" i="12"/>
  <c r="AD203" i="12"/>
  <c r="AD190" i="12"/>
  <c r="N204" i="12"/>
  <c r="J204" i="12"/>
  <c r="F204" i="12"/>
  <c r="M204" i="12"/>
  <c r="I204" i="12"/>
  <c r="E204" i="12"/>
  <c r="L204" i="12"/>
  <c r="H204" i="12"/>
  <c r="K204" i="12"/>
  <c r="G204" i="12"/>
  <c r="S204" i="12"/>
  <c r="S191" i="12"/>
  <c r="S203" i="12"/>
  <c r="S190" i="12"/>
  <c r="S202" i="12"/>
  <c r="S189" i="12"/>
  <c r="S188" i="12"/>
  <c r="S187" i="12"/>
  <c r="S186" i="12"/>
  <c r="S201" i="12"/>
  <c r="W204" i="12"/>
  <c r="W191" i="12"/>
  <c r="W203" i="12"/>
  <c r="W190" i="12"/>
  <c r="W202" i="12"/>
  <c r="W189" i="12"/>
  <c r="W188" i="12"/>
  <c r="W187" i="12"/>
  <c r="W186" i="12"/>
  <c r="W201" i="12"/>
  <c r="V201" i="12"/>
  <c r="V204" i="12"/>
  <c r="V191" i="12"/>
  <c r="V203" i="12"/>
  <c r="V190" i="12"/>
  <c r="V202" i="12"/>
  <c r="V189" i="12"/>
  <c r="V188" i="12"/>
  <c r="V187" i="12"/>
  <c r="V186" i="12"/>
  <c r="Y202" i="12"/>
  <c r="Y189" i="12"/>
  <c r="Y188" i="12"/>
  <c r="Y187" i="12"/>
  <c r="Y186" i="12"/>
  <c r="Y201" i="12"/>
  <c r="Y204" i="12"/>
  <c r="Y191" i="12"/>
  <c r="Y203" i="12"/>
  <c r="Y190" i="12"/>
  <c r="Q202" i="12"/>
  <c r="Q189" i="12"/>
  <c r="Q188" i="12"/>
  <c r="Q187" i="12"/>
  <c r="Q186" i="12"/>
  <c r="Q201" i="12"/>
  <c r="Q203" i="12"/>
  <c r="Q190" i="12"/>
  <c r="T203" i="12"/>
  <c r="T190" i="12"/>
  <c r="T202" i="12"/>
  <c r="T189" i="12"/>
  <c r="T188" i="12"/>
  <c r="T187" i="12"/>
  <c r="T201" i="12"/>
  <c r="T292" i="12" s="1"/>
  <c r="T204" i="12"/>
  <c r="T191" i="12"/>
  <c r="T186" i="12"/>
  <c r="N191" i="12"/>
  <c r="J191" i="12"/>
  <c r="F191" i="12"/>
  <c r="M191" i="12"/>
  <c r="I191" i="12"/>
  <c r="E191" i="12"/>
  <c r="L191" i="12"/>
  <c r="H191" i="12"/>
  <c r="K191" i="12"/>
  <c r="G191" i="12"/>
  <c r="Z201" i="12"/>
  <c r="Z204" i="12"/>
  <c r="Z191" i="12"/>
  <c r="Z203" i="12"/>
  <c r="Z190" i="12"/>
  <c r="Z202" i="12"/>
  <c r="Z189" i="12"/>
  <c r="Z188" i="12"/>
  <c r="Z187" i="12"/>
  <c r="Z186" i="12"/>
  <c r="AI201" i="12"/>
  <c r="AI204" i="12"/>
  <c r="AI191" i="12"/>
  <c r="AI203" i="12"/>
  <c r="AI190" i="12"/>
  <c r="AI202" i="12"/>
  <c r="AI189" i="12"/>
  <c r="AI188" i="12"/>
  <c r="AI187" i="12"/>
  <c r="AI186" i="12"/>
  <c r="AG203" i="12"/>
  <c r="AG190" i="12"/>
  <c r="AG202" i="12"/>
  <c r="AG189" i="12"/>
  <c r="AG188" i="12"/>
  <c r="AG187" i="12"/>
  <c r="AG201" i="12"/>
  <c r="AG292" i="12" s="1"/>
  <c r="AG204" i="12"/>
  <c r="AG191" i="12"/>
  <c r="AG186" i="12"/>
  <c r="AJ204" i="12"/>
  <c r="AJ191" i="12"/>
  <c r="AJ203" i="12"/>
  <c r="AJ190" i="12"/>
  <c r="AJ202" i="12"/>
  <c r="AJ189" i="12"/>
  <c r="AJ188" i="12"/>
  <c r="AJ187" i="12"/>
  <c r="AJ186" i="12"/>
  <c r="AJ201" i="12"/>
  <c r="AH202" i="12"/>
  <c r="AH189" i="12"/>
  <c r="AH188" i="12"/>
  <c r="AH187" i="12"/>
  <c r="AH186" i="12"/>
  <c r="AH201" i="12"/>
  <c r="AH204" i="12"/>
  <c r="AH191" i="12"/>
  <c r="AH203" i="12"/>
  <c r="AH190" i="12"/>
  <c r="R201" i="12"/>
  <c r="R204" i="12"/>
  <c r="R191" i="12"/>
  <c r="R203" i="12"/>
  <c r="R190" i="12"/>
  <c r="R202" i="12"/>
  <c r="R189" i="12"/>
  <c r="R188" i="12"/>
  <c r="R187" i="12"/>
  <c r="R186" i="12"/>
  <c r="AE201" i="12"/>
  <c r="AE204" i="12"/>
  <c r="AE191" i="12"/>
  <c r="AE203" i="12"/>
  <c r="AE190" i="12"/>
  <c r="AE202" i="12"/>
  <c r="AE189" i="12"/>
  <c r="AE188" i="12"/>
  <c r="AE187" i="12"/>
  <c r="AE186" i="12"/>
  <c r="U202" i="12"/>
  <c r="U189" i="12"/>
  <c r="U188" i="12"/>
  <c r="U187" i="12"/>
  <c r="U186" i="12"/>
  <c r="U201" i="12"/>
  <c r="U204" i="12"/>
  <c r="U191" i="12"/>
  <c r="U203" i="12"/>
  <c r="U190" i="12"/>
  <c r="X203" i="12"/>
  <c r="X190" i="12"/>
  <c r="X202" i="12"/>
  <c r="X189" i="12"/>
  <c r="X188" i="12"/>
  <c r="X187" i="12"/>
  <c r="X201" i="12"/>
  <c r="X292" i="12" s="1"/>
  <c r="X204" i="12"/>
  <c r="X191" i="12"/>
  <c r="X186" i="12"/>
  <c r="V80" i="12"/>
  <c r="V184" i="12" s="1"/>
  <c r="V274" i="12" s="1"/>
  <c r="V363" i="12" s="1"/>
  <c r="AH55" i="12"/>
  <c r="AH80" i="12" s="1"/>
  <c r="AH184" i="12" s="1"/>
  <c r="AH274" i="12" s="1"/>
  <c r="AH363" i="12" s="1"/>
  <c r="AT363" i="12" s="1"/>
  <c r="BF363" i="12" s="1"/>
  <c r="W80" i="12"/>
  <c r="W184" i="12" s="1"/>
  <c r="W274" i="12" s="1"/>
  <c r="W363" i="12" s="1"/>
  <c r="AI55" i="12"/>
  <c r="AI80" i="12" s="1"/>
  <c r="AI184" i="12" s="1"/>
  <c r="AI274" i="12" s="1"/>
  <c r="AI363" i="12" s="1"/>
  <c r="AU363" i="12" s="1"/>
  <c r="BG363" i="12" s="1"/>
  <c r="D204" i="12"/>
  <c r="D101" i="12"/>
  <c r="P100" i="12"/>
  <c r="AG55" i="12"/>
  <c r="AG80" i="12" s="1"/>
  <c r="AG184" i="12" s="1"/>
  <c r="AG274" i="12" s="1"/>
  <c r="AG363" i="12" s="1"/>
  <c r="AS363" i="12" s="1"/>
  <c r="BE363" i="12" s="1"/>
  <c r="U80" i="12"/>
  <c r="U184" i="12" s="1"/>
  <c r="U274" i="12" s="1"/>
  <c r="U363" i="12" s="1"/>
  <c r="X80" i="12"/>
  <c r="X184" i="12" s="1"/>
  <c r="X274" i="12" s="1"/>
  <c r="X363" i="12" s="1"/>
  <c r="AJ55" i="12"/>
  <c r="AJ80" i="12" s="1"/>
  <c r="AJ184" i="12" s="1"/>
  <c r="AJ274" i="12" s="1"/>
  <c r="AJ363" i="12" s="1"/>
  <c r="AV363" i="12" s="1"/>
  <c r="BH363" i="12" s="1"/>
  <c r="AD55" i="12"/>
  <c r="AD80" i="12" s="1"/>
  <c r="AD184" i="12" s="1"/>
  <c r="AD274" i="12" s="1"/>
  <c r="AD363" i="12" s="1"/>
  <c r="AP363" i="12" s="1"/>
  <c r="BB363" i="12" s="1"/>
  <c r="R80" i="12"/>
  <c r="R184" i="12" s="1"/>
  <c r="R274" i="12" s="1"/>
  <c r="R363" i="12" s="1"/>
  <c r="D191" i="12"/>
  <c r="D88" i="12"/>
  <c r="P87" i="12"/>
  <c r="AL55" i="12"/>
  <c r="AL80" i="12" s="1"/>
  <c r="AL184" i="12" s="1"/>
  <c r="AL274" i="12" s="1"/>
  <c r="AL363" i="12" s="1"/>
  <c r="AX363" i="12" s="1"/>
  <c r="BJ363" i="12" s="1"/>
  <c r="Z80" i="12"/>
  <c r="Z184" i="12" s="1"/>
  <c r="Z274" i="12" s="1"/>
  <c r="Z363" i="12" s="1"/>
  <c r="S80" i="12"/>
  <c r="S184" i="12" s="1"/>
  <c r="S274" i="12" s="1"/>
  <c r="S363" i="12" s="1"/>
  <c r="AE55" i="12"/>
  <c r="AE80" i="12" s="1"/>
  <c r="AE184" i="12" s="1"/>
  <c r="AE274" i="12" s="1"/>
  <c r="AE363" i="12" s="1"/>
  <c r="AQ363" i="12" s="1"/>
  <c r="BC363" i="12" s="1"/>
  <c r="D263" i="12"/>
  <c r="D160" i="12"/>
  <c r="P159" i="12"/>
  <c r="AB159" i="12" s="1"/>
  <c r="AK55" i="12"/>
  <c r="AK80" i="12" s="1"/>
  <c r="AK184" i="12" s="1"/>
  <c r="AK274" i="12" s="1"/>
  <c r="AK363" i="12" s="1"/>
  <c r="AW363" i="12" s="1"/>
  <c r="BI363" i="12" s="1"/>
  <c r="Y80" i="12"/>
  <c r="Y184" i="12" s="1"/>
  <c r="Y274" i="12" s="1"/>
  <c r="Y363" i="12" s="1"/>
  <c r="AC55" i="12"/>
  <c r="AC80" i="12" s="1"/>
  <c r="AC184" i="12" s="1"/>
  <c r="AC274" i="12" s="1"/>
  <c r="AC363" i="12" s="1"/>
  <c r="AO363" i="12" s="1"/>
  <c r="BA363" i="12" s="1"/>
  <c r="Q80" i="12"/>
  <c r="Q184" i="12" s="1"/>
  <c r="Q274" i="12" s="1"/>
  <c r="Q363" i="12" s="1"/>
  <c r="K203" i="11"/>
  <c r="G203" i="11"/>
  <c r="J203" i="11"/>
  <c r="F203" i="11"/>
  <c r="M203" i="11"/>
  <c r="I203" i="11"/>
  <c r="E203" i="11"/>
  <c r="L203" i="11"/>
  <c r="H203" i="11"/>
  <c r="AJ189" i="11"/>
  <c r="AJ187" i="11"/>
  <c r="AJ203" i="11"/>
  <c r="AJ192" i="11"/>
  <c r="AJ202" i="11"/>
  <c r="AJ191" i="11"/>
  <c r="AJ201" i="11"/>
  <c r="AJ190" i="11"/>
  <c r="AJ188" i="11"/>
  <c r="AJ279" i="11" s="1"/>
  <c r="AJ186" i="11"/>
  <c r="K192" i="11"/>
  <c r="G192" i="11"/>
  <c r="J192" i="11"/>
  <c r="F192" i="11"/>
  <c r="M192" i="11"/>
  <c r="I192" i="11"/>
  <c r="E192" i="11"/>
  <c r="L192" i="11"/>
  <c r="H192" i="11"/>
  <c r="X203" i="11"/>
  <c r="X192" i="11"/>
  <c r="X188" i="11"/>
  <c r="X202" i="11"/>
  <c r="X201" i="11"/>
  <c r="X191" i="11"/>
  <c r="X186" i="11"/>
  <c r="X190" i="11"/>
  <c r="X187" i="11"/>
  <c r="X189" i="11"/>
  <c r="AI201" i="11"/>
  <c r="AI190" i="11"/>
  <c r="AI189" i="11"/>
  <c r="AI187" i="11"/>
  <c r="AI203" i="11"/>
  <c r="AI192" i="11"/>
  <c r="AI202" i="11"/>
  <c r="AI191" i="11"/>
  <c r="AI188" i="11"/>
  <c r="AI186" i="11"/>
  <c r="Z190" i="11"/>
  <c r="Z189" i="11"/>
  <c r="Z187" i="11"/>
  <c r="Z203" i="11"/>
  <c r="Z192" i="11"/>
  <c r="Z202" i="11"/>
  <c r="Z201" i="11"/>
  <c r="Z191" i="11"/>
  <c r="Z186" i="11"/>
  <c r="Z188" i="11"/>
  <c r="Z279" i="11" s="1"/>
  <c r="AH202" i="11"/>
  <c r="AH191" i="11"/>
  <c r="AH188" i="11"/>
  <c r="AH186" i="11"/>
  <c r="AH201" i="11"/>
  <c r="AH292" i="11" s="1"/>
  <c r="AH190" i="11"/>
  <c r="AH281" i="11" s="1"/>
  <c r="AH203" i="11"/>
  <c r="AH192" i="11"/>
  <c r="AH187" i="11"/>
  <c r="AH189" i="11"/>
  <c r="AH280" i="11" s="1"/>
  <c r="Y202" i="11"/>
  <c r="Y201" i="11"/>
  <c r="Y191" i="11"/>
  <c r="Y186" i="11"/>
  <c r="Y190" i="11"/>
  <c r="Y189" i="11"/>
  <c r="Y187" i="11"/>
  <c r="Y203" i="11"/>
  <c r="Y192" i="11"/>
  <c r="Y188" i="11"/>
  <c r="Y279" i="11" s="1"/>
  <c r="AK203" i="11"/>
  <c r="AK192" i="11"/>
  <c r="AK202" i="11"/>
  <c r="AK191" i="11"/>
  <c r="AK188" i="11"/>
  <c r="AK186" i="11"/>
  <c r="AK201" i="11"/>
  <c r="AK292" i="11" s="1"/>
  <c r="AK189" i="11"/>
  <c r="AK187" i="11"/>
  <c r="AK278" i="11" s="1"/>
  <c r="AK190" i="11"/>
  <c r="S203" i="11"/>
  <c r="S192" i="11"/>
  <c r="S188" i="11"/>
  <c r="S202" i="11"/>
  <c r="S201" i="11"/>
  <c r="S191" i="11"/>
  <c r="S190" i="11"/>
  <c r="S189" i="11"/>
  <c r="S187" i="11"/>
  <c r="S186" i="11"/>
  <c r="AF189" i="11"/>
  <c r="AF187" i="11"/>
  <c r="AF203" i="11"/>
  <c r="AF192" i="11"/>
  <c r="AF202" i="11"/>
  <c r="AF191" i="11"/>
  <c r="AF201" i="11"/>
  <c r="AF190" i="11"/>
  <c r="AF186" i="11"/>
  <c r="AF188" i="11"/>
  <c r="AE201" i="11"/>
  <c r="AE190" i="11"/>
  <c r="AE189" i="11"/>
  <c r="AE187" i="11"/>
  <c r="AE203" i="11"/>
  <c r="AE192" i="11"/>
  <c r="AE202" i="11"/>
  <c r="AE191" i="11"/>
  <c r="AE188" i="11"/>
  <c r="AE186" i="11"/>
  <c r="U202" i="11"/>
  <c r="U201" i="11"/>
  <c r="U191" i="11"/>
  <c r="U186" i="11"/>
  <c r="U190" i="11"/>
  <c r="U189" i="11"/>
  <c r="U187" i="11"/>
  <c r="U203" i="11"/>
  <c r="U192" i="11"/>
  <c r="U188" i="11"/>
  <c r="U279" i="11" s="1"/>
  <c r="AL202" i="11"/>
  <c r="AL191" i="11"/>
  <c r="AL188" i="11"/>
  <c r="AL186" i="11"/>
  <c r="AL201" i="11"/>
  <c r="AL292" i="11" s="1"/>
  <c r="AL190" i="11"/>
  <c r="AL281" i="11" s="1"/>
  <c r="AL203" i="11"/>
  <c r="AL192" i="11"/>
  <c r="AL189" i="11"/>
  <c r="AL187" i="11"/>
  <c r="R190" i="11"/>
  <c r="R189" i="11"/>
  <c r="R187" i="11"/>
  <c r="R203" i="11"/>
  <c r="R192" i="11"/>
  <c r="R202" i="11"/>
  <c r="R201" i="11"/>
  <c r="R191" i="11"/>
  <c r="R186" i="11"/>
  <c r="R188" i="11"/>
  <c r="R279" i="11" s="1"/>
  <c r="AC233" i="11"/>
  <c r="AC232" i="11"/>
  <c r="AC231" i="11"/>
  <c r="AC227" i="11"/>
  <c r="AC223" i="11"/>
  <c r="AC219" i="11"/>
  <c r="AC215" i="11"/>
  <c r="AC211" i="11"/>
  <c r="AC207" i="11"/>
  <c r="AC203" i="11"/>
  <c r="AC200" i="11"/>
  <c r="AC196" i="11"/>
  <c r="AC192" i="11"/>
  <c r="AC230" i="11"/>
  <c r="AC226" i="11"/>
  <c r="AC222" i="11"/>
  <c r="AC218" i="11"/>
  <c r="AC214" i="11"/>
  <c r="AC210" i="11"/>
  <c r="AC206" i="11"/>
  <c r="AC202" i="11"/>
  <c r="AC199" i="11"/>
  <c r="AC195" i="11"/>
  <c r="AC191" i="11"/>
  <c r="AC188" i="11"/>
  <c r="AC186" i="11"/>
  <c r="AC229" i="11"/>
  <c r="AC225" i="11"/>
  <c r="AC221" i="11"/>
  <c r="AC217" i="11"/>
  <c r="AC213" i="11"/>
  <c r="AC209" i="11"/>
  <c r="AC205" i="11"/>
  <c r="AC201" i="11"/>
  <c r="AC198" i="11"/>
  <c r="AC194" i="11"/>
  <c r="AC228" i="11"/>
  <c r="AC224" i="11"/>
  <c r="AC220" i="11"/>
  <c r="AC216" i="11"/>
  <c r="AC212" i="11"/>
  <c r="AC208" i="11"/>
  <c r="AC204" i="11"/>
  <c r="AC197" i="11"/>
  <c r="AC193" i="11"/>
  <c r="AC189" i="11"/>
  <c r="AC187" i="11"/>
  <c r="AC190" i="11"/>
  <c r="AC281" i="11" s="1"/>
  <c r="W203" i="11"/>
  <c r="W192" i="11"/>
  <c r="W188" i="11"/>
  <c r="W202" i="11"/>
  <c r="W201" i="11"/>
  <c r="W191" i="11"/>
  <c r="W190" i="11"/>
  <c r="W189" i="11"/>
  <c r="W187" i="11"/>
  <c r="W186" i="11"/>
  <c r="AG203" i="11"/>
  <c r="AG192" i="11"/>
  <c r="AG202" i="11"/>
  <c r="AG191" i="11"/>
  <c r="AG188" i="11"/>
  <c r="AG186" i="11"/>
  <c r="AG201" i="11"/>
  <c r="AG292" i="11" s="1"/>
  <c r="AG189" i="11"/>
  <c r="AG187" i="11"/>
  <c r="AG278" i="11" s="1"/>
  <c r="AG190" i="11"/>
  <c r="V190" i="11"/>
  <c r="V189" i="11"/>
  <c r="V187" i="11"/>
  <c r="V203" i="11"/>
  <c r="V192" i="11"/>
  <c r="V202" i="11"/>
  <c r="V201" i="11"/>
  <c r="V191" i="11"/>
  <c r="V186" i="11"/>
  <c r="V188" i="11"/>
  <c r="V279" i="11" s="1"/>
  <c r="T203" i="11"/>
  <c r="T192" i="11"/>
  <c r="T188" i="11"/>
  <c r="T202" i="11"/>
  <c r="T201" i="11"/>
  <c r="T191" i="11"/>
  <c r="T186" i="11"/>
  <c r="T189" i="11"/>
  <c r="T190" i="11"/>
  <c r="T187" i="11"/>
  <c r="N188" i="11"/>
  <c r="N203" i="11"/>
  <c r="N201" i="11"/>
  <c r="N192" i="11"/>
  <c r="N202" i="11"/>
  <c r="N191" i="11"/>
  <c r="N190" i="11"/>
  <c r="N187" i="11"/>
  <c r="N186" i="11"/>
  <c r="N189" i="11"/>
  <c r="AD202" i="11"/>
  <c r="AD191" i="11"/>
  <c r="AD188" i="11"/>
  <c r="AD186" i="11"/>
  <c r="AD201" i="11"/>
  <c r="AD292" i="11" s="1"/>
  <c r="AD190" i="11"/>
  <c r="AD281" i="11" s="1"/>
  <c r="AD203" i="11"/>
  <c r="AD192" i="11"/>
  <c r="AD187" i="11"/>
  <c r="AD189" i="11"/>
  <c r="AD280" i="11" s="1"/>
  <c r="Q230" i="11"/>
  <c r="Q226" i="11"/>
  <c r="Q222" i="11"/>
  <c r="Q218" i="11"/>
  <c r="Q214" i="11"/>
  <c r="Q210" i="11"/>
  <c r="Q206" i="11"/>
  <c r="Q202" i="11"/>
  <c r="Q201" i="11"/>
  <c r="Q199" i="11"/>
  <c r="Q195" i="11"/>
  <c r="Q191" i="11"/>
  <c r="Q186" i="11"/>
  <c r="Q233" i="11"/>
  <c r="Q229" i="11"/>
  <c r="Q225" i="11"/>
  <c r="Q221" i="11"/>
  <c r="Q217" i="11"/>
  <c r="Q213" i="11"/>
  <c r="Q209" i="11"/>
  <c r="Q205" i="11"/>
  <c r="Q198" i="11"/>
  <c r="Q194" i="11"/>
  <c r="Q190" i="11"/>
  <c r="Q189" i="11"/>
  <c r="Q187" i="11"/>
  <c r="Q232" i="11"/>
  <c r="Q228" i="11"/>
  <c r="Q224" i="11"/>
  <c r="Q220" i="11"/>
  <c r="Q216" i="11"/>
  <c r="Q212" i="11"/>
  <c r="Q208" i="11"/>
  <c r="Q204" i="11"/>
  <c r="Q197" i="11"/>
  <c r="Q193" i="11"/>
  <c r="Q231" i="11"/>
  <c r="Q227" i="11"/>
  <c r="Q223" i="11"/>
  <c r="Q219" i="11"/>
  <c r="Q215" i="11"/>
  <c r="Q211" i="11"/>
  <c r="Q207" i="11"/>
  <c r="Q203" i="11"/>
  <c r="Q200" i="11"/>
  <c r="Q196" i="11"/>
  <c r="Q192" i="11"/>
  <c r="Q188" i="11"/>
  <c r="D203" i="11"/>
  <c r="D100" i="11"/>
  <c r="F278" i="11"/>
  <c r="D192" i="11"/>
  <c r="D89" i="11"/>
  <c r="E276" i="11"/>
  <c r="E365" i="11" s="1"/>
  <c r="W80" i="11"/>
  <c r="W184" i="11" s="1"/>
  <c r="W274" i="11" s="1"/>
  <c r="W363" i="11" s="1"/>
  <c r="AI55" i="11"/>
  <c r="AI80" i="11" s="1"/>
  <c r="AI184" i="11" s="1"/>
  <c r="AI274" i="11" s="1"/>
  <c r="AI363" i="11" s="1"/>
  <c r="AU363" i="11" s="1"/>
  <c r="BG363" i="11" s="1"/>
  <c r="U80" i="11"/>
  <c r="U184" i="11" s="1"/>
  <c r="U274" i="11" s="1"/>
  <c r="U363" i="11" s="1"/>
  <c r="AG55" i="11"/>
  <c r="AG80" i="11" s="1"/>
  <c r="AG184" i="11" s="1"/>
  <c r="AG274" i="11" s="1"/>
  <c r="AG363" i="11" s="1"/>
  <c r="AS363" i="11" s="1"/>
  <c r="BE363" i="11" s="1"/>
  <c r="H278" i="11"/>
  <c r="AE55" i="11"/>
  <c r="AE80" i="11" s="1"/>
  <c r="AE184" i="11" s="1"/>
  <c r="AE274" i="11" s="1"/>
  <c r="AE363" i="11" s="1"/>
  <c r="AQ363" i="11" s="1"/>
  <c r="BC363" i="11" s="1"/>
  <c r="S80" i="11"/>
  <c r="S184" i="11" s="1"/>
  <c r="S274" i="11" s="1"/>
  <c r="S363" i="11" s="1"/>
  <c r="Q80" i="11"/>
  <c r="Q184" i="11" s="1"/>
  <c r="Q274" i="11" s="1"/>
  <c r="Q363" i="11" s="1"/>
  <c r="AC55" i="11"/>
  <c r="AC80" i="11" s="1"/>
  <c r="AC184" i="11" s="1"/>
  <c r="AC274" i="11" s="1"/>
  <c r="AC363" i="11" s="1"/>
  <c r="AO363" i="11" s="1"/>
  <c r="BA363" i="11" s="1"/>
  <c r="Y80" i="11"/>
  <c r="Y184" i="11" s="1"/>
  <c r="Y274" i="11" s="1"/>
  <c r="Y363" i="11" s="1"/>
  <c r="AK55" i="11"/>
  <c r="AK80" i="11" s="1"/>
  <c r="AK184" i="11" s="1"/>
  <c r="AK274" i="11" s="1"/>
  <c r="AK363" i="11" s="1"/>
  <c r="AW363" i="11" s="1"/>
  <c r="BI363" i="11" s="1"/>
  <c r="D263" i="11"/>
  <c r="D353" i="11" s="1"/>
  <c r="D442" i="11" s="1"/>
  <c r="D160" i="11"/>
  <c r="K191" i="8"/>
  <c r="G191" i="8"/>
  <c r="F203" i="8"/>
  <c r="M203" i="8"/>
  <c r="E203" i="8"/>
  <c r="AL190" i="8"/>
  <c r="AL201" i="8"/>
  <c r="AL292" i="8" s="1"/>
  <c r="N203" i="8"/>
  <c r="N201" i="8"/>
  <c r="N202" i="8"/>
  <c r="V203" i="8"/>
  <c r="AH201" i="8"/>
  <c r="AH190" i="8"/>
  <c r="AD190" i="8"/>
  <c r="U201" i="8"/>
  <c r="U292" i="8" s="1"/>
  <c r="U190" i="8"/>
  <c r="U189" i="8"/>
  <c r="U187" i="8"/>
  <c r="AG202" i="8"/>
  <c r="AG191" i="8"/>
  <c r="AG188" i="8"/>
  <c r="AG186" i="8"/>
  <c r="AG201" i="8"/>
  <c r="AG292" i="8" s="1"/>
  <c r="W203" i="8"/>
  <c r="W188" i="8"/>
  <c r="W202" i="8"/>
  <c r="W191" i="8"/>
  <c r="AI189" i="8"/>
  <c r="AI187" i="8"/>
  <c r="AJ191" i="8"/>
  <c r="X202" i="8"/>
  <c r="X191" i="8"/>
  <c r="X186" i="8"/>
  <c r="X276" i="8" s="1"/>
  <c r="X365" i="8" s="1"/>
  <c r="AF203" i="8"/>
  <c r="AF202" i="8"/>
  <c r="AF292" i="8" s="1"/>
  <c r="AF191" i="8"/>
  <c r="T191" i="8"/>
  <c r="T186" i="8"/>
  <c r="T201" i="8"/>
  <c r="AK191" i="8"/>
  <c r="AK188" i="8"/>
  <c r="AK186" i="8"/>
  <c r="Y190" i="8"/>
  <c r="Y189" i="8"/>
  <c r="Y187" i="8"/>
  <c r="Y201" i="8"/>
  <c r="AC201" i="8"/>
  <c r="AC198" i="8"/>
  <c r="AC195" i="8"/>
  <c r="AC191" i="8"/>
  <c r="AC188" i="8"/>
  <c r="AC186" i="8"/>
  <c r="AC194" i="8"/>
  <c r="Q198" i="8"/>
  <c r="Q194" i="8"/>
  <c r="Q190" i="8"/>
  <c r="Q189" i="8"/>
  <c r="Q187" i="8"/>
  <c r="Q197" i="8"/>
  <c r="Q193" i="8"/>
  <c r="S188" i="8"/>
  <c r="AE189" i="8"/>
  <c r="AE187" i="8"/>
  <c r="AE203" i="8"/>
  <c r="L191" i="8"/>
  <c r="H191" i="8"/>
  <c r="K203" i="8"/>
  <c r="G203" i="8"/>
  <c r="L203" i="8"/>
  <c r="H203" i="8"/>
  <c r="I203" i="8"/>
  <c r="Z202" i="8"/>
  <c r="Z201" i="8"/>
  <c r="Z203" i="8"/>
  <c r="Z190" i="8"/>
  <c r="Z189" i="8"/>
  <c r="Z187" i="8"/>
  <c r="AL202" i="8"/>
  <c r="AL203" i="8"/>
  <c r="AL191" i="8"/>
  <c r="AL188" i="8"/>
  <c r="AL186" i="8"/>
  <c r="N188" i="8"/>
  <c r="V202" i="8"/>
  <c r="V201" i="8"/>
  <c r="V190" i="8"/>
  <c r="V189" i="8"/>
  <c r="V280" i="8" s="1"/>
  <c r="V187" i="8"/>
  <c r="AH202" i="8"/>
  <c r="AH203" i="8"/>
  <c r="AH191" i="8"/>
  <c r="AH188" i="8"/>
  <c r="AH186" i="8"/>
  <c r="AH276" i="8" s="1"/>
  <c r="AH365" i="8" s="1"/>
  <c r="R202" i="8"/>
  <c r="R201" i="8"/>
  <c r="R292" i="8" s="1"/>
  <c r="R203" i="8"/>
  <c r="R190" i="8"/>
  <c r="R189" i="8"/>
  <c r="R187" i="8"/>
  <c r="AD202" i="8"/>
  <c r="AD203" i="8"/>
  <c r="AD201" i="8"/>
  <c r="AD191" i="8"/>
  <c r="AD188" i="8"/>
  <c r="AD186" i="8"/>
  <c r="AD276" i="8" s="1"/>
  <c r="AD365" i="8" s="1"/>
  <c r="U202" i="8"/>
  <c r="U203" i="8"/>
  <c r="U191" i="8"/>
  <c r="U186" i="8"/>
  <c r="U276" i="8" s="1"/>
  <c r="U365" i="8" s="1"/>
  <c r="AG203" i="8"/>
  <c r="W201" i="8"/>
  <c r="W292" i="8" s="1"/>
  <c r="AI202" i="8"/>
  <c r="AI292" i="8" s="1"/>
  <c r="AI203" i="8"/>
  <c r="AI201" i="8"/>
  <c r="AI190" i="8"/>
  <c r="AJ201" i="8"/>
  <c r="AJ202" i="8"/>
  <c r="AJ189" i="8"/>
  <c r="AJ187" i="8"/>
  <c r="X203" i="8"/>
  <c r="X188" i="8"/>
  <c r="AF201" i="8"/>
  <c r="AF189" i="8"/>
  <c r="AF187" i="8"/>
  <c r="T203" i="8"/>
  <c r="T188" i="8"/>
  <c r="AK203" i="8"/>
  <c r="Y202" i="8"/>
  <c r="Y292" i="8" s="1"/>
  <c r="Y203" i="8"/>
  <c r="Y191" i="8"/>
  <c r="Y186" i="8"/>
  <c r="Y276" i="8" s="1"/>
  <c r="Y365" i="8" s="1"/>
  <c r="AC235" i="8"/>
  <c r="AC231" i="8"/>
  <c r="AC227" i="8"/>
  <c r="AC223" i="8"/>
  <c r="AC219" i="8"/>
  <c r="AC215" i="8"/>
  <c r="AC211" i="8"/>
  <c r="AC207" i="8"/>
  <c r="AC203" i="8"/>
  <c r="AC234" i="8"/>
  <c r="AC230" i="8"/>
  <c r="AC226" i="8"/>
  <c r="AC222" i="8"/>
  <c r="AC218" i="8"/>
  <c r="AC214" i="8"/>
  <c r="AC210" i="8"/>
  <c r="AC206" i="8"/>
  <c r="AC237" i="8"/>
  <c r="AC233" i="8"/>
  <c r="AC229" i="8"/>
  <c r="AC225" i="8"/>
  <c r="AC221" i="8"/>
  <c r="AC217" i="8"/>
  <c r="AC213" i="8"/>
  <c r="AC209" i="8"/>
  <c r="AC236" i="8"/>
  <c r="AC232" i="8"/>
  <c r="AC228" i="8"/>
  <c r="AC224" i="8"/>
  <c r="AC220" i="8"/>
  <c r="AC216" i="8"/>
  <c r="AC212" i="8"/>
  <c r="AC208" i="8"/>
  <c r="AC204" i="8"/>
  <c r="AC205" i="8"/>
  <c r="AC199" i="8"/>
  <c r="AC196" i="8"/>
  <c r="AC192" i="8"/>
  <c r="Q234" i="8"/>
  <c r="Q230" i="8"/>
  <c r="Q226" i="8"/>
  <c r="Q222" i="8"/>
  <c r="Q218" i="8"/>
  <c r="Q214" i="8"/>
  <c r="Q210" i="8"/>
  <c r="Q206" i="8"/>
  <c r="Q202" i="8"/>
  <c r="Q237" i="8"/>
  <c r="Q233" i="8"/>
  <c r="Q229" i="8"/>
  <c r="Q225" i="8"/>
  <c r="Q221" i="8"/>
  <c r="Q217" i="8"/>
  <c r="Q213" i="8"/>
  <c r="Q209" i="8"/>
  <c r="Q205" i="8"/>
  <c r="Q236" i="8"/>
  <c r="Q232" i="8"/>
  <c r="Q228" i="8"/>
  <c r="Q224" i="8"/>
  <c r="Q220" i="8"/>
  <c r="Q216" i="8"/>
  <c r="Q212" i="8"/>
  <c r="Q208" i="8"/>
  <c r="Q235" i="8"/>
  <c r="Q231" i="8"/>
  <c r="Q227" i="8"/>
  <c r="Q223" i="8"/>
  <c r="Q219" i="8"/>
  <c r="Q215" i="8"/>
  <c r="Q211" i="8"/>
  <c r="Q207" i="8"/>
  <c r="Q203" i="8"/>
  <c r="Q200" i="8"/>
  <c r="Q204" i="8"/>
  <c r="Q201" i="8"/>
  <c r="Q292" i="8" s="1"/>
  <c r="Q199" i="8"/>
  <c r="Q195" i="8"/>
  <c r="Q191" i="8"/>
  <c r="Q186" i="8"/>
  <c r="Q276" i="8" s="1"/>
  <c r="Q365" i="8" s="1"/>
  <c r="S202" i="8"/>
  <c r="AE202" i="8"/>
  <c r="AE190" i="8"/>
  <c r="N191" i="8"/>
  <c r="N189" i="8"/>
  <c r="N187" i="8"/>
  <c r="N186" i="8"/>
  <c r="N190" i="8"/>
  <c r="AD189" i="8"/>
  <c r="AD280" i="8" s="1"/>
  <c r="AD187" i="8"/>
  <c r="AI191" i="8"/>
  <c r="AI188" i="8"/>
  <c r="AI186" i="8"/>
  <c r="AI276" i="8" s="1"/>
  <c r="AI365" i="8" s="1"/>
  <c r="T190" i="8"/>
  <c r="T189" i="8"/>
  <c r="T187" i="8"/>
  <c r="T278" i="8" s="1"/>
  <c r="T202" i="8"/>
  <c r="AK190" i="8"/>
  <c r="AK202" i="8"/>
  <c r="AK201" i="8"/>
  <c r="AK292" i="8" s="1"/>
  <c r="AK189" i="8"/>
  <c r="AK187" i="8"/>
  <c r="AK278" i="8" s="1"/>
  <c r="AG276" i="8"/>
  <c r="T276" i="8"/>
  <c r="T365" i="8" s="1"/>
  <c r="AK276" i="8"/>
  <c r="AK365" i="8" s="1"/>
  <c r="AL276" i="8"/>
  <c r="AL365" i="8" s="1"/>
  <c r="N276" i="8"/>
  <c r="S203" i="10"/>
  <c r="S190" i="10"/>
  <c r="S201" i="10"/>
  <c r="S192" i="10"/>
  <c r="S191" i="10"/>
  <c r="S189" i="10"/>
  <c r="S280" i="10" s="1"/>
  <c r="S188" i="10"/>
  <c r="S202" i="10"/>
  <c r="S187" i="10"/>
  <c r="S186" i="10"/>
  <c r="Z191" i="10"/>
  <c r="Z202" i="10"/>
  <c r="Z201" i="10"/>
  <c r="Z292" i="10" s="1"/>
  <c r="Z192" i="10"/>
  <c r="Z189" i="10"/>
  <c r="Z186" i="10"/>
  <c r="Z203" i="10"/>
  <c r="Z188" i="10"/>
  <c r="Z187" i="10"/>
  <c r="Z190" i="10"/>
  <c r="U201" i="10"/>
  <c r="U292" i="10" s="1"/>
  <c r="U192" i="10"/>
  <c r="U203" i="10"/>
  <c r="U202" i="10"/>
  <c r="U189" i="10"/>
  <c r="U188" i="10"/>
  <c r="U186" i="10"/>
  <c r="U191" i="10"/>
  <c r="U187" i="10"/>
  <c r="U190" i="10"/>
  <c r="X202" i="10"/>
  <c r="X189" i="10"/>
  <c r="X188" i="10"/>
  <c r="X279" i="10" s="1"/>
  <c r="X187" i="10"/>
  <c r="X191" i="10"/>
  <c r="X203" i="10"/>
  <c r="X192" i="10"/>
  <c r="X190" i="10"/>
  <c r="X186" i="10"/>
  <c r="X201" i="10"/>
  <c r="V188" i="8"/>
  <c r="V279" i="8" s="1"/>
  <c r="V191" i="8"/>
  <c r="V186" i="8"/>
  <c r="U188" i="8"/>
  <c r="AJ188" i="8"/>
  <c r="AJ279" i="8" s="1"/>
  <c r="AJ186" i="8"/>
  <c r="AJ203" i="8"/>
  <c r="AJ190" i="8"/>
  <c r="Y188" i="8"/>
  <c r="S191" i="8"/>
  <c r="S186" i="8"/>
  <c r="S203" i="8"/>
  <c r="S201" i="8"/>
  <c r="S190" i="8"/>
  <c r="S189" i="8"/>
  <c r="S187" i="8"/>
  <c r="N203" i="10"/>
  <c r="J203" i="10"/>
  <c r="F203" i="10"/>
  <c r="L203" i="10"/>
  <c r="H203" i="10"/>
  <c r="K203" i="10"/>
  <c r="G203" i="10"/>
  <c r="M203" i="10"/>
  <c r="I203" i="10"/>
  <c r="E203" i="10"/>
  <c r="V191" i="10"/>
  <c r="V202" i="10"/>
  <c r="V201" i="10"/>
  <c r="V292" i="10" s="1"/>
  <c r="V192" i="10"/>
  <c r="V188" i="10"/>
  <c r="V186" i="10"/>
  <c r="V187" i="10"/>
  <c r="V278" i="10" s="1"/>
  <c r="V203" i="10"/>
  <c r="V190" i="10"/>
  <c r="V281" i="10" s="1"/>
  <c r="V189" i="10"/>
  <c r="AL201" i="10"/>
  <c r="AL292" i="10" s="1"/>
  <c r="AL192" i="10"/>
  <c r="AL203" i="10"/>
  <c r="AL202" i="10"/>
  <c r="AL189" i="10"/>
  <c r="AL188" i="10"/>
  <c r="AL186" i="10"/>
  <c r="AL191" i="10"/>
  <c r="AL187" i="10"/>
  <c r="AL190" i="10"/>
  <c r="AI191" i="10"/>
  <c r="AI202" i="10"/>
  <c r="AI201" i="10"/>
  <c r="AI292" i="10" s="1"/>
  <c r="AI192" i="10"/>
  <c r="AI187" i="10"/>
  <c r="AI186" i="10"/>
  <c r="AI190" i="10"/>
  <c r="AI281" i="10" s="1"/>
  <c r="AI189" i="10"/>
  <c r="AI203" i="10"/>
  <c r="AI188" i="10"/>
  <c r="AK202" i="10"/>
  <c r="AK189" i="10"/>
  <c r="AK188" i="10"/>
  <c r="AK187" i="10"/>
  <c r="AK191" i="10"/>
  <c r="AK281" i="10" s="1"/>
  <c r="AK203" i="10"/>
  <c r="AK201" i="10"/>
  <c r="AK190" i="10"/>
  <c r="AK192" i="10"/>
  <c r="AK186" i="10"/>
  <c r="AC202" i="10"/>
  <c r="AC189" i="10"/>
  <c r="AC188" i="10"/>
  <c r="AC279" i="10" s="1"/>
  <c r="AC187" i="10"/>
  <c r="AC201" i="10"/>
  <c r="AC292" i="10" s="1"/>
  <c r="AC190" i="10"/>
  <c r="AC186" i="10"/>
  <c r="AH201" i="10"/>
  <c r="AH192" i="10"/>
  <c r="AH203" i="10"/>
  <c r="AH202" i="10"/>
  <c r="AH188" i="10"/>
  <c r="AH187" i="10"/>
  <c r="AH186" i="10"/>
  <c r="AH190" i="10"/>
  <c r="AH191" i="10"/>
  <c r="AH189" i="10"/>
  <c r="AF203" i="10"/>
  <c r="AF190" i="10"/>
  <c r="AF281" i="10" s="1"/>
  <c r="AF201" i="10"/>
  <c r="AF192" i="10"/>
  <c r="AF191" i="10"/>
  <c r="AF202" i="10"/>
  <c r="AF189" i="10"/>
  <c r="AF188" i="10"/>
  <c r="AF187" i="10"/>
  <c r="AF186" i="10"/>
  <c r="Z188" i="8"/>
  <c r="Z191" i="8"/>
  <c r="Z186" i="8"/>
  <c r="AH189" i="8"/>
  <c r="AH187" i="8"/>
  <c r="AH277" i="8" s="1"/>
  <c r="AG190" i="8"/>
  <c r="AG189" i="8"/>
  <c r="AG187" i="8"/>
  <c r="X190" i="8"/>
  <c r="X189" i="8"/>
  <c r="X187" i="8"/>
  <c r="X201" i="8"/>
  <c r="X292" i="8" s="1"/>
  <c r="AC190" i="8"/>
  <c r="AC202" i="8"/>
  <c r="AC200" i="8"/>
  <c r="AC197" i="8"/>
  <c r="AC193" i="8"/>
  <c r="AC189" i="8"/>
  <c r="AC187" i="8"/>
  <c r="AE201" i="8"/>
  <c r="AE191" i="8"/>
  <c r="AE188" i="8"/>
  <c r="AE279" i="8" s="1"/>
  <c r="AE186" i="8"/>
  <c r="R191" i="10"/>
  <c r="R281" i="10" s="1"/>
  <c r="R202" i="10"/>
  <c r="R201" i="10"/>
  <c r="R192" i="10"/>
  <c r="R187" i="10"/>
  <c r="R186" i="10"/>
  <c r="R190" i="10"/>
  <c r="R189" i="10"/>
  <c r="R203" i="10"/>
  <c r="R188" i="10"/>
  <c r="Y201" i="10"/>
  <c r="Y192" i="10"/>
  <c r="Y203" i="10"/>
  <c r="Y202" i="10"/>
  <c r="Y190" i="10"/>
  <c r="Y191" i="10"/>
  <c r="Y189" i="10"/>
  <c r="Y186" i="10"/>
  <c r="Y188" i="10"/>
  <c r="Y187" i="10"/>
  <c r="Q201" i="10"/>
  <c r="Q202" i="10"/>
  <c r="Q188" i="10"/>
  <c r="Q187" i="10"/>
  <c r="Q186" i="10"/>
  <c r="Q190" i="10"/>
  <c r="Q189" i="10"/>
  <c r="T202" i="10"/>
  <c r="T189" i="10"/>
  <c r="T188" i="10"/>
  <c r="T187" i="10"/>
  <c r="T191" i="10"/>
  <c r="T203" i="10"/>
  <c r="T201" i="10"/>
  <c r="T190" i="10"/>
  <c r="T192" i="10"/>
  <c r="T186" i="10"/>
  <c r="J191" i="8"/>
  <c r="F191" i="8"/>
  <c r="M191" i="8"/>
  <c r="I191" i="8"/>
  <c r="E191" i="8"/>
  <c r="J203" i="8"/>
  <c r="AL189" i="8"/>
  <c r="AL280" i="8" s="1"/>
  <c r="AL187" i="8"/>
  <c r="R188" i="8"/>
  <c r="R279" i="8" s="1"/>
  <c r="R191" i="8"/>
  <c r="R186" i="8"/>
  <c r="W186" i="8"/>
  <c r="W190" i="8"/>
  <c r="W189" i="8"/>
  <c r="W187" i="8"/>
  <c r="AF188" i="8"/>
  <c r="AF279" i="8" s="1"/>
  <c r="AF186" i="8"/>
  <c r="AF190" i="8"/>
  <c r="Q196" i="8"/>
  <c r="Q192" i="8"/>
  <c r="Q188" i="8"/>
  <c r="Q279" i="8" s="1"/>
  <c r="L192" i="10"/>
  <c r="H192" i="10"/>
  <c r="N192" i="10"/>
  <c r="J192" i="10"/>
  <c r="F192" i="10"/>
  <c r="M192" i="10"/>
  <c r="I192" i="10"/>
  <c r="E192" i="10"/>
  <c r="K192" i="10"/>
  <c r="G192" i="10"/>
  <c r="W203" i="10"/>
  <c r="W190" i="10"/>
  <c r="W201" i="10"/>
  <c r="W192" i="10"/>
  <c r="W191" i="10"/>
  <c r="W187" i="10"/>
  <c r="W202" i="10"/>
  <c r="W189" i="10"/>
  <c r="W188" i="10"/>
  <c r="W186" i="10"/>
  <c r="AE191" i="10"/>
  <c r="AE202" i="10"/>
  <c r="AE201" i="10"/>
  <c r="AE192" i="10"/>
  <c r="AE203" i="10"/>
  <c r="AE190" i="10"/>
  <c r="AE186" i="10"/>
  <c r="AE189" i="10"/>
  <c r="AE188" i="10"/>
  <c r="AE187" i="10"/>
  <c r="AG202" i="10"/>
  <c r="AG189" i="10"/>
  <c r="AG188" i="10"/>
  <c r="AG187" i="10"/>
  <c r="AG191" i="10"/>
  <c r="AG203" i="10"/>
  <c r="AG201" i="10"/>
  <c r="AG186" i="10"/>
  <c r="AG192" i="10"/>
  <c r="AG190" i="10"/>
  <c r="AJ203" i="10"/>
  <c r="AJ190" i="10"/>
  <c r="AJ201" i="10"/>
  <c r="AJ192" i="10"/>
  <c r="AJ191" i="10"/>
  <c r="AJ189" i="10"/>
  <c r="AJ280" i="10" s="1"/>
  <c r="AJ188" i="10"/>
  <c r="AJ202" i="10"/>
  <c r="AJ187" i="10"/>
  <c r="AJ186" i="10"/>
  <c r="AD201" i="10"/>
  <c r="AD192" i="10"/>
  <c r="AD203" i="10"/>
  <c r="AD202" i="10"/>
  <c r="AD191" i="10"/>
  <c r="AD187" i="10"/>
  <c r="AD190" i="10"/>
  <c r="AD186" i="10"/>
  <c r="AD189" i="10"/>
  <c r="AD188" i="10"/>
  <c r="K365" i="8"/>
  <c r="E365" i="8"/>
  <c r="Z281" i="10"/>
  <c r="D281" i="10"/>
  <c r="D370" i="10" s="1"/>
  <c r="T281" i="10"/>
  <c r="S80" i="10"/>
  <c r="S184" i="10" s="1"/>
  <c r="S274" i="10" s="1"/>
  <c r="S363" i="10" s="1"/>
  <c r="AE55" i="10"/>
  <c r="AE80" i="10" s="1"/>
  <c r="AE184" i="10" s="1"/>
  <c r="AE274" i="10" s="1"/>
  <c r="AE363" i="10" s="1"/>
  <c r="G365" i="8"/>
  <c r="D203" i="10"/>
  <c r="P99" i="10"/>
  <c r="D100" i="10"/>
  <c r="AL55" i="10"/>
  <c r="AL80" i="10" s="1"/>
  <c r="AL184" i="10" s="1"/>
  <c r="AL274" i="10" s="1"/>
  <c r="AL363" i="10" s="1"/>
  <c r="Z80" i="10"/>
  <c r="Z184" i="10" s="1"/>
  <c r="Z274" i="10" s="1"/>
  <c r="Z363" i="10" s="1"/>
  <c r="X80" i="10"/>
  <c r="X184" i="10" s="1"/>
  <c r="X274" i="10" s="1"/>
  <c r="X363" i="10" s="1"/>
  <c r="AJ55" i="10"/>
  <c r="AJ80" i="10" s="1"/>
  <c r="AJ184" i="10" s="1"/>
  <c r="AJ274" i="10" s="1"/>
  <c r="AJ363" i="10" s="1"/>
  <c r="N365" i="8"/>
  <c r="L365" i="8"/>
  <c r="AG365" i="8"/>
  <c r="D263" i="10"/>
  <c r="D353" i="10" s="1"/>
  <c r="D442" i="10" s="1"/>
  <c r="D160" i="10"/>
  <c r="P159" i="10"/>
  <c r="AB159" i="10" s="1"/>
  <c r="AH55" i="10"/>
  <c r="AH80" i="10" s="1"/>
  <c r="AH184" i="10" s="1"/>
  <c r="AH274" i="10" s="1"/>
  <c r="AH363" i="10" s="1"/>
  <c r="V80" i="10"/>
  <c r="V184" i="10" s="1"/>
  <c r="V274" i="10" s="1"/>
  <c r="V363" i="10" s="1"/>
  <c r="T80" i="10"/>
  <c r="T184" i="10" s="1"/>
  <c r="T274" i="10" s="1"/>
  <c r="T363" i="10" s="1"/>
  <c r="AF55" i="10"/>
  <c r="AF80" i="10" s="1"/>
  <c r="AF184" i="10" s="1"/>
  <c r="AF274" i="10" s="1"/>
  <c r="AF363" i="10" s="1"/>
  <c r="F365" i="8"/>
  <c r="F366" i="8" s="1"/>
  <c r="F367" i="8" s="1"/>
  <c r="J365" i="8"/>
  <c r="J366" i="8" s="1"/>
  <c r="J367" i="8" s="1"/>
  <c r="AD55" i="10"/>
  <c r="AD80" i="10" s="1"/>
  <c r="AD184" i="10" s="1"/>
  <c r="AD274" i="10" s="1"/>
  <c r="AD363" i="10" s="1"/>
  <c r="R80" i="10"/>
  <c r="R184" i="10" s="1"/>
  <c r="R274" i="10" s="1"/>
  <c r="R363" i="10" s="1"/>
  <c r="D192" i="10"/>
  <c r="D89" i="10"/>
  <c r="P88" i="10"/>
  <c r="W80" i="10"/>
  <c r="W184" i="10" s="1"/>
  <c r="W274" i="10" s="1"/>
  <c r="W363" i="10" s="1"/>
  <c r="AI55" i="10"/>
  <c r="AI80" i="10" s="1"/>
  <c r="AI184" i="10" s="1"/>
  <c r="AI274" i="10" s="1"/>
  <c r="AI363" i="10" s="1"/>
  <c r="D264" i="8"/>
  <c r="D354" i="8" s="1"/>
  <c r="D443" i="8" s="1"/>
  <c r="D161" i="8"/>
  <c r="D191" i="8"/>
  <c r="D88" i="8"/>
  <c r="D203" i="8"/>
  <c r="D100" i="8"/>
  <c r="G292" i="8"/>
  <c r="J292" i="8"/>
  <c r="E292" i="8"/>
  <c r="I292" i="8"/>
  <c r="D292" i="8"/>
  <c r="D381" i="8" s="1"/>
  <c r="W80" i="8"/>
  <c r="W184" i="8" s="1"/>
  <c r="W274" i="8" s="1"/>
  <c r="W363" i="8" s="1"/>
  <c r="AI55" i="8"/>
  <c r="AI80" i="8" s="1"/>
  <c r="AI184" i="8" s="1"/>
  <c r="AI274" i="8" s="1"/>
  <c r="AI363" i="8" s="1"/>
  <c r="S80" i="8"/>
  <c r="S184" i="8" s="1"/>
  <c r="S274" i="8" s="1"/>
  <c r="S363" i="8" s="1"/>
  <c r="AE55" i="8"/>
  <c r="AE80" i="8" s="1"/>
  <c r="AE184" i="8" s="1"/>
  <c r="AE274" i="8" s="1"/>
  <c r="AE363" i="8" s="1"/>
  <c r="Z80" i="8"/>
  <c r="Z184" i="8" s="1"/>
  <c r="Z274" i="8" s="1"/>
  <c r="Z363" i="8" s="1"/>
  <c r="AL55" i="8"/>
  <c r="AL80" i="8" s="1"/>
  <c r="AL184" i="8" s="1"/>
  <c r="AL274" i="8" s="1"/>
  <c r="AL363" i="8" s="1"/>
  <c r="R80" i="8"/>
  <c r="R184" i="8" s="1"/>
  <c r="R274" i="8" s="1"/>
  <c r="R363" i="8" s="1"/>
  <c r="AD55" i="8"/>
  <c r="AD80" i="8" s="1"/>
  <c r="AD184" i="8" s="1"/>
  <c r="AD274" i="8" s="1"/>
  <c r="AD363" i="8" s="1"/>
  <c r="AH364" i="6"/>
  <c r="AD364" i="6"/>
  <c r="X364" i="6"/>
  <c r="T364" i="6"/>
  <c r="P364" i="6"/>
  <c r="J364" i="6"/>
  <c r="F364" i="6"/>
  <c r="AK364" i="6"/>
  <c r="AG364" i="6"/>
  <c r="AC364" i="6"/>
  <c r="W364" i="6"/>
  <c r="S364" i="6"/>
  <c r="M364" i="6"/>
  <c r="I364" i="6"/>
  <c r="E364" i="6"/>
  <c r="D364" i="6"/>
  <c r="AJ364" i="6"/>
  <c r="AF364" i="6"/>
  <c r="AB364" i="6"/>
  <c r="V364" i="6"/>
  <c r="R364" i="6"/>
  <c r="L364" i="6"/>
  <c r="H364" i="6"/>
  <c r="AI364" i="6"/>
  <c r="AE364" i="6"/>
  <c r="Y364" i="6"/>
  <c r="U364" i="6"/>
  <c r="Q364" i="6"/>
  <c r="K364" i="6"/>
  <c r="G364" i="6"/>
  <c r="E175" i="7"/>
  <c r="AK185" i="7"/>
  <c r="AJ185" i="7"/>
  <c r="AI185" i="7"/>
  <c r="AH185" i="7"/>
  <c r="AG185" i="7"/>
  <c r="AF185" i="7"/>
  <c r="AE185" i="7"/>
  <c r="AD185" i="7"/>
  <c r="AC185" i="7"/>
  <c r="AB185" i="7"/>
  <c r="Y185" i="7"/>
  <c r="X185" i="7"/>
  <c r="W185" i="7"/>
  <c r="V185" i="7"/>
  <c r="U185" i="7"/>
  <c r="T185" i="7"/>
  <c r="S185" i="7"/>
  <c r="R185" i="7"/>
  <c r="Q185" i="7"/>
  <c r="P185" i="7"/>
  <c r="M185" i="7"/>
  <c r="L185" i="7"/>
  <c r="K185" i="7"/>
  <c r="J185" i="7"/>
  <c r="I185" i="7"/>
  <c r="H185" i="7"/>
  <c r="G185" i="7"/>
  <c r="F185" i="7"/>
  <c r="E185" i="7"/>
  <c r="D185" i="7"/>
  <c r="C185" i="7"/>
  <c r="C275" i="7" s="1"/>
  <c r="C364" i="7" s="1"/>
  <c r="C184" i="7"/>
  <c r="C274" i="7" s="1"/>
  <c r="C363" i="7" s="1"/>
  <c r="AK185" i="6"/>
  <c r="AJ185" i="6"/>
  <c r="AI185" i="6"/>
  <c r="AH185" i="6"/>
  <c r="AG185" i="6"/>
  <c r="AF185" i="6"/>
  <c r="AE185" i="6"/>
  <c r="AD185" i="6"/>
  <c r="AC185" i="6"/>
  <c r="AB185" i="6"/>
  <c r="Y185" i="6"/>
  <c r="X185" i="6"/>
  <c r="W185" i="6"/>
  <c r="V185" i="6"/>
  <c r="U185" i="6"/>
  <c r="T185" i="6"/>
  <c r="S185" i="6"/>
  <c r="R185" i="6"/>
  <c r="Q185" i="6"/>
  <c r="P185" i="6"/>
  <c r="E185" i="6"/>
  <c r="F185" i="6"/>
  <c r="G185" i="6"/>
  <c r="H185" i="6"/>
  <c r="I185" i="6"/>
  <c r="J185" i="6"/>
  <c r="K185" i="6"/>
  <c r="L185" i="6"/>
  <c r="M185" i="6"/>
  <c r="C184" i="6"/>
  <c r="C274" i="6" s="1"/>
  <c r="C363" i="6" s="1"/>
  <c r="C364" i="6"/>
  <c r="D185" i="6"/>
  <c r="E174" i="6"/>
  <c r="C65" i="6"/>
  <c r="C98" i="6"/>
  <c r="C59" i="6"/>
  <c r="C64" i="6" s="1"/>
  <c r="C58" i="6"/>
  <c r="C57" i="6"/>
  <c r="C56" i="6"/>
  <c r="AD88" i="12"/>
  <c r="AL89" i="11"/>
  <c r="G88" i="8"/>
  <c r="AK89" i="10"/>
  <c r="AJ100" i="11"/>
  <c r="AG100" i="8"/>
  <c r="T89" i="10"/>
  <c r="W89" i="11"/>
  <c r="AD89" i="10"/>
  <c r="AI101" i="12"/>
  <c r="AJ89" i="10"/>
  <c r="AK88" i="8"/>
  <c r="AJ161" i="8"/>
  <c r="G100" i="8"/>
  <c r="AI88" i="12"/>
  <c r="AD89" i="11"/>
  <c r="G101" i="12"/>
  <c r="V89" i="11"/>
  <c r="K100" i="8"/>
  <c r="Y89" i="10"/>
  <c r="AJ89" i="11"/>
  <c r="E100" i="8"/>
  <c r="AG101" i="12"/>
  <c r="M100" i="8"/>
  <c r="T160" i="10"/>
  <c r="AF100" i="10"/>
  <c r="T161" i="8"/>
  <c r="AG100" i="10"/>
  <c r="AE89" i="10"/>
  <c r="AD100" i="11"/>
  <c r="AG88" i="12"/>
  <c r="AF88" i="8"/>
  <c r="AH88" i="8"/>
  <c r="S100" i="8"/>
  <c r="W100" i="8"/>
  <c r="K100" i="11"/>
  <c r="U100" i="10"/>
  <c r="AL88" i="12"/>
  <c r="Q100" i="12"/>
  <c r="L100" i="8"/>
  <c r="S161" i="8"/>
  <c r="AF89" i="10"/>
  <c r="AI88" i="8"/>
  <c r="AK101" i="12"/>
  <c r="K101" i="12"/>
  <c r="V100" i="8"/>
  <c r="X100" i="8"/>
  <c r="AF89" i="11"/>
  <c r="G88" i="12"/>
  <c r="I101" i="12"/>
  <c r="N100" i="8"/>
  <c r="Y100" i="10"/>
  <c r="F89" i="11"/>
  <c r="Y161" i="8"/>
  <c r="R89" i="11"/>
  <c r="AE100" i="8"/>
  <c r="X88" i="12"/>
  <c r="U101" i="12"/>
  <c r="AH100" i="10"/>
  <c r="G100" i="11"/>
  <c r="S88" i="8"/>
  <c r="AE100" i="10"/>
  <c r="M100" i="11"/>
  <c r="V88" i="12"/>
  <c r="AF101" i="12"/>
  <c r="AC159" i="10"/>
  <c r="R101" i="12"/>
  <c r="W100" i="10"/>
  <c r="J100" i="8"/>
  <c r="K89" i="11"/>
  <c r="N100" i="10"/>
  <c r="S101" i="12"/>
  <c r="L88" i="8"/>
  <c r="AG161" i="8"/>
  <c r="N88" i="12"/>
  <c r="AE160" i="10"/>
  <c r="U88" i="8"/>
  <c r="AF88" i="12"/>
  <c r="H100" i="10"/>
  <c r="U161" i="8"/>
  <c r="I88" i="8"/>
  <c r="R100" i="11"/>
  <c r="I100" i="8"/>
  <c r="AD101" i="12"/>
  <c r="S89" i="11"/>
  <c r="M101" i="12"/>
  <c r="E88" i="8"/>
  <c r="Q87" i="10"/>
  <c r="AG89" i="10"/>
  <c r="AI100" i="10"/>
  <c r="AI100" i="8"/>
  <c r="Z100" i="11"/>
  <c r="AH89" i="10"/>
  <c r="AD88" i="8"/>
  <c r="AI89" i="10"/>
  <c r="AL88" i="8"/>
  <c r="S88" i="12"/>
  <c r="L100" i="10"/>
  <c r="J88" i="12"/>
  <c r="J89" i="11"/>
  <c r="S100" i="10"/>
  <c r="E89" i="10"/>
  <c r="I100" i="11"/>
  <c r="F100" i="8"/>
  <c r="R100" i="8"/>
  <c r="V161" i="8"/>
  <c r="AK161" i="8"/>
  <c r="U88" i="12"/>
  <c r="H101" i="12"/>
  <c r="H100" i="8"/>
  <c r="X100" i="10"/>
  <c r="AJ160" i="10"/>
  <c r="I88" i="12"/>
  <c r="AJ88" i="8"/>
  <c r="Y88" i="12"/>
  <c r="R88" i="8"/>
  <c r="V100" i="10"/>
  <c r="K89" i="10"/>
  <c r="I89" i="11"/>
  <c r="AD100" i="10"/>
  <c r="W100" i="11"/>
  <c r="Y160" i="10"/>
  <c r="F101" i="12"/>
  <c r="Q88" i="10"/>
  <c r="F88" i="8"/>
  <c r="L89" i="10"/>
  <c r="L101" i="12"/>
  <c r="AK89" i="11"/>
  <c r="M88" i="12"/>
  <c r="X161" i="8"/>
  <c r="L88" i="12"/>
  <c r="V89" i="10"/>
  <c r="Z89" i="10"/>
  <c r="Z160" i="10"/>
  <c r="H88" i="8"/>
  <c r="AK100" i="11"/>
  <c r="AE88" i="12"/>
  <c r="S160" i="10"/>
  <c r="E100" i="10"/>
  <c r="N89" i="10"/>
  <c r="AL89" i="10"/>
  <c r="K88" i="12"/>
  <c r="Z88" i="12"/>
  <c r="T101" i="12"/>
  <c r="K100" i="10"/>
  <c r="AF161" i="8"/>
  <c r="N88" i="8"/>
  <c r="Z161" i="8"/>
  <c r="AG160" i="10"/>
  <c r="AJ101" i="12"/>
  <c r="AH101" i="12"/>
  <c r="T100" i="10"/>
  <c r="K88" i="8"/>
  <c r="AG88" i="8"/>
  <c r="T100" i="8"/>
  <c r="U100" i="11"/>
  <c r="Z100" i="10"/>
  <c r="Y100" i="8"/>
  <c r="AL100" i="10"/>
  <c r="AK100" i="10"/>
  <c r="R100" i="10"/>
  <c r="F100" i="11"/>
  <c r="S100" i="11"/>
  <c r="AJ100" i="10"/>
  <c r="T89" i="11"/>
  <c r="W88" i="12"/>
  <c r="G100" i="10"/>
  <c r="X100" i="11"/>
  <c r="R89" i="10"/>
  <c r="AG100" i="11"/>
  <c r="H88" i="12"/>
  <c r="F100" i="10"/>
  <c r="W161" i="8"/>
  <c r="H89" i="11"/>
  <c r="AH100" i="11"/>
  <c r="X160" i="10"/>
  <c r="R88" i="12"/>
  <c r="V100" i="11"/>
  <c r="J101" i="12"/>
  <c r="AH88" i="12"/>
  <c r="U89" i="11"/>
  <c r="Z100" i="8"/>
  <c r="AH89" i="11"/>
  <c r="AG89" i="11"/>
  <c r="L89" i="11"/>
  <c r="J100" i="10"/>
  <c r="Y101" i="12"/>
  <c r="F88" i="12"/>
  <c r="F89" i="10"/>
  <c r="V101" i="12"/>
  <c r="V88" i="8"/>
  <c r="X89" i="10"/>
  <c r="U89" i="10"/>
  <c r="X101" i="12"/>
  <c r="E100" i="11"/>
  <c r="AD100" i="8"/>
  <c r="AI160" i="10"/>
  <c r="AJ88" i="12"/>
  <c r="T88" i="8"/>
  <c r="AF160" i="10"/>
  <c r="Y100" i="11"/>
  <c r="I100" i="10"/>
  <c r="Y88" i="8"/>
  <c r="M88" i="8"/>
  <c r="AE89" i="11"/>
  <c r="W89" i="10"/>
  <c r="AI161" i="8"/>
  <c r="N101" i="12"/>
  <c r="AI89" i="11"/>
  <c r="W101" i="12"/>
  <c r="AL100" i="11"/>
  <c r="AH100" i="8"/>
  <c r="W160" i="10"/>
  <c r="AF100" i="11"/>
  <c r="AF100" i="8"/>
  <c r="J89" i="10"/>
  <c r="AE161" i="8"/>
  <c r="AK100" i="8"/>
  <c r="W88" i="8"/>
  <c r="N89" i="11"/>
  <c r="M89" i="10"/>
  <c r="Q99" i="10"/>
  <c r="AI100" i="11"/>
  <c r="E101" i="12"/>
  <c r="G89" i="11"/>
  <c r="AD160" i="10"/>
  <c r="Z88" i="8"/>
  <c r="H100" i="11"/>
  <c r="AL101" i="12"/>
  <c r="M89" i="11"/>
  <c r="G89" i="10"/>
  <c r="AL100" i="8"/>
  <c r="X88" i="8"/>
  <c r="T100" i="11"/>
  <c r="AE88" i="8"/>
  <c r="AE101" i="12"/>
  <c r="AJ100" i="8"/>
  <c r="J100" i="11"/>
  <c r="AE100" i="11"/>
  <c r="Z89" i="11"/>
  <c r="AK88" i="12"/>
  <c r="I89" i="10"/>
  <c r="J88" i="8"/>
  <c r="N100" i="11"/>
  <c r="H89" i="10"/>
  <c r="L100" i="11"/>
  <c r="E89" i="11"/>
  <c r="T88" i="12"/>
  <c r="E88" i="12"/>
  <c r="U100" i="8"/>
  <c r="X89" i="11"/>
  <c r="Z101" i="12"/>
  <c r="AL160" i="10"/>
  <c r="Q87" i="12"/>
  <c r="Y89" i="11"/>
  <c r="S89" i="10"/>
  <c r="M100" i="10"/>
  <c r="AH517" i="18" l="1"/>
  <c r="BF516" i="18"/>
  <c r="V523" i="18"/>
  <c r="AT522" i="18"/>
  <c r="E523" i="18"/>
  <c r="BA522" i="18"/>
  <c r="AO522" i="18"/>
  <c r="BC522" i="18"/>
  <c r="AQ522" i="18"/>
  <c r="BH520" i="18"/>
  <c r="AV520" i="18"/>
  <c r="AX520" i="18"/>
  <c r="BJ520" i="18"/>
  <c r="AS548" i="18"/>
  <c r="BE548" i="18"/>
  <c r="AR519" i="18"/>
  <c r="BD519" i="18"/>
  <c r="AW521" i="18"/>
  <c r="BI521" i="18"/>
  <c r="AU524" i="18"/>
  <c r="BG524" i="18"/>
  <c r="BB521" i="18"/>
  <c r="AP521" i="18"/>
  <c r="N349" i="18"/>
  <c r="N438" i="18" s="1"/>
  <c r="F349" i="18"/>
  <c r="F438" i="18" s="1"/>
  <c r="I349" i="18"/>
  <c r="I438" i="18" s="1"/>
  <c r="E349" i="18"/>
  <c r="E438" i="18" s="1"/>
  <c r="G349" i="18"/>
  <c r="G438" i="18" s="1"/>
  <c r="J349" i="18"/>
  <c r="J438" i="18" s="1"/>
  <c r="M349" i="18"/>
  <c r="M438" i="18" s="1"/>
  <c r="K349" i="18"/>
  <c r="K438" i="18" s="1"/>
  <c r="H349" i="18"/>
  <c r="H438" i="18" s="1"/>
  <c r="L349" i="18"/>
  <c r="L438" i="18" s="1"/>
  <c r="AW421" i="18"/>
  <c r="BI421" i="18"/>
  <c r="BE421" i="18"/>
  <c r="AS421" i="18"/>
  <c r="S349" i="18"/>
  <c r="S438" i="18" s="1"/>
  <c r="D262" i="18"/>
  <c r="D159" i="18"/>
  <c r="Q349" i="18"/>
  <c r="Q438" i="18" s="1"/>
  <c r="AQ421" i="18"/>
  <c r="BC421" i="18"/>
  <c r="BH421" i="18"/>
  <c r="AV421" i="18"/>
  <c r="AT421" i="18"/>
  <c r="BF421" i="18"/>
  <c r="BG421" i="18"/>
  <c r="AU421" i="18"/>
  <c r="D351" i="18"/>
  <c r="D440" i="18" s="1"/>
  <c r="BD421" i="18"/>
  <c r="AR421" i="18"/>
  <c r="AX421" i="18"/>
  <c r="BJ421" i="18"/>
  <c r="AP421" i="18"/>
  <c r="BB421" i="18"/>
  <c r="AO421" i="18"/>
  <c r="BA421" i="18"/>
  <c r="AC156" i="18"/>
  <c r="AC350" i="18" s="1"/>
  <c r="AC439" i="18" s="1"/>
  <c r="Q156" i="18"/>
  <c r="Q350" i="18" s="1"/>
  <c r="Q439" i="18" s="1"/>
  <c r="F156" i="18"/>
  <c r="AL156" i="18"/>
  <c r="AL350" i="18" s="1"/>
  <c r="AL439" i="18" s="1"/>
  <c r="I156" i="18"/>
  <c r="L156" i="18"/>
  <c r="H156" i="18"/>
  <c r="J156" i="18"/>
  <c r="K156" i="18"/>
  <c r="T156" i="18"/>
  <c r="T350" i="18" s="1"/>
  <c r="T439" i="18" s="1"/>
  <c r="AI156" i="18"/>
  <c r="N156" i="18"/>
  <c r="M156" i="18"/>
  <c r="G156" i="18"/>
  <c r="U156" i="18"/>
  <c r="U350" i="18" s="1"/>
  <c r="U439" i="18" s="1"/>
  <c r="AG156" i="18"/>
  <c r="AG350" i="18" s="1"/>
  <c r="AG439" i="18" s="1"/>
  <c r="AF156" i="18"/>
  <c r="AF350" i="18" s="1"/>
  <c r="AF439" i="18" s="1"/>
  <c r="Y156" i="18"/>
  <c r="Y350" i="18" s="1"/>
  <c r="Y439" i="18" s="1"/>
  <c r="AK156" i="18"/>
  <c r="AK350" i="18" s="1"/>
  <c r="AK439" i="18" s="1"/>
  <c r="AH156" i="18"/>
  <c r="AH350" i="18" s="1"/>
  <c r="AH439" i="18" s="1"/>
  <c r="AJ156" i="18"/>
  <c r="AJ350" i="18" s="1"/>
  <c r="AJ439" i="18" s="1"/>
  <c r="R156" i="18"/>
  <c r="R350" i="18" s="1"/>
  <c r="R439" i="18" s="1"/>
  <c r="W156" i="18"/>
  <c r="W350" i="18" s="1"/>
  <c r="W439" i="18" s="1"/>
  <c r="AE156" i="18"/>
  <c r="AE350" i="18" s="1"/>
  <c r="AE439" i="18" s="1"/>
  <c r="S156" i="18"/>
  <c r="AD156" i="18"/>
  <c r="AD350" i="18" s="1"/>
  <c r="AD439" i="18" s="1"/>
  <c r="E156" i="18"/>
  <c r="V156" i="18"/>
  <c r="V350" i="18" s="1"/>
  <c r="V439" i="18" s="1"/>
  <c r="Z156" i="18"/>
  <c r="Z350" i="18" s="1"/>
  <c r="Z439" i="18" s="1"/>
  <c r="X156" i="18"/>
  <c r="X350" i="18" s="1"/>
  <c r="X439" i="18" s="1"/>
  <c r="BE405" i="17"/>
  <c r="I406" i="17"/>
  <c r="AS405" i="17"/>
  <c r="AU405" i="17"/>
  <c r="BG405" i="17"/>
  <c r="K406" i="17"/>
  <c r="P142" i="17"/>
  <c r="AB142" i="17" s="1"/>
  <c r="D143" i="17"/>
  <c r="D246" i="17"/>
  <c r="Q142" i="17"/>
  <c r="Q246" i="17" s="1"/>
  <c r="R142" i="17"/>
  <c r="R246" i="17" s="1"/>
  <c r="H142" i="17"/>
  <c r="H246" i="17" s="1"/>
  <c r="G142" i="17"/>
  <c r="G246" i="17" s="1"/>
  <c r="N142" i="17"/>
  <c r="N246" i="17" s="1"/>
  <c r="K142" i="17"/>
  <c r="K246" i="17" s="1"/>
  <c r="AG142" i="17"/>
  <c r="AG246" i="17" s="1"/>
  <c r="W142" i="17"/>
  <c r="W246" i="17" s="1"/>
  <c r="AI142" i="17"/>
  <c r="AI246" i="17" s="1"/>
  <c r="V142" i="17"/>
  <c r="V246" i="17" s="1"/>
  <c r="AE142" i="17"/>
  <c r="AE246" i="17" s="1"/>
  <c r="F142" i="17"/>
  <c r="F246" i="17" s="1"/>
  <c r="L142" i="17"/>
  <c r="L246" i="17" s="1"/>
  <c r="J142" i="17"/>
  <c r="J246" i="17" s="1"/>
  <c r="M142" i="17"/>
  <c r="M246" i="17" s="1"/>
  <c r="Y142" i="17"/>
  <c r="Y246" i="17" s="1"/>
  <c r="E142" i="17"/>
  <c r="E246" i="17" s="1"/>
  <c r="Z142" i="17"/>
  <c r="Z246" i="17" s="1"/>
  <c r="AJ142" i="17"/>
  <c r="AJ246" i="17" s="1"/>
  <c r="AH142" i="17"/>
  <c r="AH246" i="17" s="1"/>
  <c r="S142" i="17"/>
  <c r="S246" i="17" s="1"/>
  <c r="U142" i="17"/>
  <c r="U246" i="17" s="1"/>
  <c r="T142" i="17"/>
  <c r="T246" i="17" s="1"/>
  <c r="AD142" i="17"/>
  <c r="AD246" i="17" s="1"/>
  <c r="AL142" i="17"/>
  <c r="AL246" i="17" s="1"/>
  <c r="X142" i="17"/>
  <c r="X246" i="17" s="1"/>
  <c r="AF142" i="17"/>
  <c r="AF246" i="17" s="1"/>
  <c r="I142" i="17"/>
  <c r="I246" i="17" s="1"/>
  <c r="AK142" i="17"/>
  <c r="AK246" i="17" s="1"/>
  <c r="AC142" i="17"/>
  <c r="AC246" i="17" s="1"/>
  <c r="AI335" i="17"/>
  <c r="AI424" i="17" s="1"/>
  <c r="AE335" i="17"/>
  <c r="AE424" i="17" s="1"/>
  <c r="Y335" i="17"/>
  <c r="Y424" i="17" s="1"/>
  <c r="U335" i="17"/>
  <c r="Q335" i="17"/>
  <c r="K335" i="17"/>
  <c r="G335" i="17"/>
  <c r="AJ335" i="17"/>
  <c r="AD335" i="17"/>
  <c r="W335" i="17"/>
  <c r="W424" i="17" s="1"/>
  <c r="R335" i="17"/>
  <c r="R424" i="17" s="1"/>
  <c r="J335" i="17"/>
  <c r="E335" i="17"/>
  <c r="AL335" i="17"/>
  <c r="AL424" i="17" s="1"/>
  <c r="AG335" i="17"/>
  <c r="AG424" i="17" s="1"/>
  <c r="Z335" i="17"/>
  <c r="Z424" i="17" s="1"/>
  <c r="T335" i="17"/>
  <c r="T424" i="17" s="1"/>
  <c r="M335" i="17"/>
  <c r="H335" i="17"/>
  <c r="AK335" i="17"/>
  <c r="AK424" i="17" s="1"/>
  <c r="X335" i="17"/>
  <c r="X424" i="17" s="1"/>
  <c r="L335" i="17"/>
  <c r="AH335" i="17"/>
  <c r="AH424" i="17" s="1"/>
  <c r="V335" i="17"/>
  <c r="V424" i="17" s="1"/>
  <c r="I335" i="17"/>
  <c r="AF335" i="17"/>
  <c r="AF424" i="17" s="1"/>
  <c r="S335" i="17"/>
  <c r="S424" i="17" s="1"/>
  <c r="F335" i="17"/>
  <c r="AC335" i="17"/>
  <c r="AC424" i="17" s="1"/>
  <c r="N335" i="17"/>
  <c r="D335" i="17"/>
  <c r="D424" i="17" s="1"/>
  <c r="BH405" i="17"/>
  <c r="AV405" i="17"/>
  <c r="L406" i="17"/>
  <c r="BI405" i="17"/>
  <c r="M406" i="17"/>
  <c r="AW405" i="17"/>
  <c r="F406" i="17"/>
  <c r="AP405" i="17"/>
  <c r="BB405" i="17"/>
  <c r="J406" i="17"/>
  <c r="AT405" i="17"/>
  <c r="BF405" i="17"/>
  <c r="AD424" i="17"/>
  <c r="AQ405" i="17"/>
  <c r="G406" i="17"/>
  <c r="BC405" i="17"/>
  <c r="U424" i="17"/>
  <c r="AJ424" i="17"/>
  <c r="BA405" i="17"/>
  <c r="E406" i="17"/>
  <c r="AO405" i="17"/>
  <c r="BD405" i="17"/>
  <c r="H406" i="17"/>
  <c r="AR405" i="17"/>
  <c r="N406" i="17"/>
  <c r="AX405" i="17"/>
  <c r="BJ405" i="17"/>
  <c r="Q424" i="17"/>
  <c r="E366" i="8"/>
  <c r="I278" i="10"/>
  <c r="M277" i="11"/>
  <c r="M366" i="11" s="1"/>
  <c r="M367" i="11" s="1"/>
  <c r="K366" i="10"/>
  <c r="K367" i="10" s="1"/>
  <c r="K368" i="10" s="1"/>
  <c r="K369" i="10" s="1"/>
  <c r="K370" i="10" s="1"/>
  <c r="M281" i="10"/>
  <c r="M280" i="10"/>
  <c r="K277" i="12"/>
  <c r="K366" i="12" s="1"/>
  <c r="J280" i="11"/>
  <c r="M278" i="12"/>
  <c r="K278" i="11"/>
  <c r="M277" i="12"/>
  <c r="L277" i="10"/>
  <c r="L366" i="10" s="1"/>
  <c r="L367" i="10" s="1"/>
  <c r="L368" i="10" s="1"/>
  <c r="L369" i="10" s="1"/>
  <c r="L370" i="10" s="1"/>
  <c r="F278" i="12"/>
  <c r="N278" i="10"/>
  <c r="E292" i="12"/>
  <c r="L279" i="8"/>
  <c r="I277" i="12"/>
  <c r="I366" i="12" s="1"/>
  <c r="I367" i="12" s="1"/>
  <c r="H366" i="10"/>
  <c r="X281" i="10"/>
  <c r="E366" i="10"/>
  <c r="L277" i="12"/>
  <c r="M279" i="10"/>
  <c r="L278" i="11"/>
  <c r="G277" i="8"/>
  <c r="H278" i="8"/>
  <c r="J278" i="10"/>
  <c r="I280" i="8"/>
  <c r="H292" i="10"/>
  <c r="I281" i="11"/>
  <c r="G292" i="10"/>
  <c r="H279" i="8"/>
  <c r="I292" i="11"/>
  <c r="J277" i="11"/>
  <c r="J366" i="11" s="1"/>
  <c r="F280" i="8"/>
  <c r="E292" i="10"/>
  <c r="K280" i="8"/>
  <c r="M280" i="12"/>
  <c r="J366" i="10"/>
  <c r="G366" i="8"/>
  <c r="G367" i="8" s="1"/>
  <c r="G368" i="8" s="1"/>
  <c r="G369" i="8" s="1"/>
  <c r="F278" i="10"/>
  <c r="E279" i="12"/>
  <c r="N279" i="12"/>
  <c r="H277" i="12"/>
  <c r="H366" i="12" s="1"/>
  <c r="H367" i="12" s="1"/>
  <c r="H281" i="11"/>
  <c r="M280" i="11"/>
  <c r="J293" i="12"/>
  <c r="F366" i="10"/>
  <c r="F367" i="10" s="1"/>
  <c r="F368" i="10" s="1"/>
  <c r="F369" i="10" s="1"/>
  <c r="F370" i="10" s="1"/>
  <c r="G278" i="10"/>
  <c r="H278" i="10"/>
  <c r="H367" i="10" s="1"/>
  <c r="H368" i="10" s="1"/>
  <c r="H369" i="10" s="1"/>
  <c r="H370" i="10" s="1"/>
  <c r="J279" i="10"/>
  <c r="J280" i="10"/>
  <c r="E280" i="10"/>
  <c r="F279" i="8"/>
  <c r="F368" i="8" s="1"/>
  <c r="F369" i="8" s="1"/>
  <c r="I276" i="8"/>
  <c r="I365" i="8" s="1"/>
  <c r="I277" i="8"/>
  <c r="M277" i="8"/>
  <c r="M276" i="8"/>
  <c r="M365" i="8" s="1"/>
  <c r="S292" i="8"/>
  <c r="Y279" i="8"/>
  <c r="J278" i="11"/>
  <c r="J367" i="11" s="1"/>
  <c r="I292" i="12"/>
  <c r="J279" i="12"/>
  <c r="L366" i="8"/>
  <c r="L367" i="8" s="1"/>
  <c r="L368" i="8" s="1"/>
  <c r="L369" i="8" s="1"/>
  <c r="L279" i="12"/>
  <c r="I366" i="10"/>
  <c r="L279" i="11"/>
  <c r="N366" i="10"/>
  <c r="F277" i="12"/>
  <c r="F366" i="12" s="1"/>
  <c r="F367" i="12" s="1"/>
  <c r="J279" i="8"/>
  <c r="J368" i="8" s="1"/>
  <c r="J369" i="8" s="1"/>
  <c r="G280" i="11"/>
  <c r="E278" i="8"/>
  <c r="E367" i="8" s="1"/>
  <c r="E368" i="8" s="1"/>
  <c r="E369" i="8" s="1"/>
  <c r="N280" i="12"/>
  <c r="AE292" i="8"/>
  <c r="AH281" i="10"/>
  <c r="K366" i="8"/>
  <c r="K367" i="8" s="1"/>
  <c r="K368" i="8" s="1"/>
  <c r="K369" i="8" s="1"/>
  <c r="AC292" i="8"/>
  <c r="T292" i="8"/>
  <c r="AG281" i="10"/>
  <c r="E367" i="10"/>
  <c r="E368" i="10" s="1"/>
  <c r="H366" i="8"/>
  <c r="H367" i="8" s="1"/>
  <c r="U277" i="8"/>
  <c r="U366" i="8" s="1"/>
  <c r="AC278" i="8"/>
  <c r="Q277" i="8"/>
  <c r="N278" i="8"/>
  <c r="N292" i="8"/>
  <c r="AK280" i="10"/>
  <c r="AL281" i="10"/>
  <c r="U281" i="10"/>
  <c r="Z279" i="10"/>
  <c r="T277" i="8"/>
  <c r="T366" i="8" s="1"/>
  <c r="T367" i="8" s="1"/>
  <c r="N280" i="8"/>
  <c r="AD292" i="8"/>
  <c r="Z280" i="8"/>
  <c r="Y280" i="8"/>
  <c r="M366" i="10"/>
  <c r="M367" i="10" s="1"/>
  <c r="M368" i="10" s="1"/>
  <c r="M369" i="10" s="1"/>
  <c r="M370" i="10" s="1"/>
  <c r="Q278" i="10"/>
  <c r="Y278" i="10"/>
  <c r="Y281" i="10"/>
  <c r="R280" i="10"/>
  <c r="AG280" i="8"/>
  <c r="AF278" i="10"/>
  <c r="AK278" i="10"/>
  <c r="V280" i="10"/>
  <c r="M41" i="9"/>
  <c r="Y41" i="9" s="1"/>
  <c r="Y277" i="8"/>
  <c r="Y366" i="8" s="1"/>
  <c r="G366" i="10"/>
  <c r="G367" i="10" s="1"/>
  <c r="G368" i="10" s="1"/>
  <c r="G369" i="10" s="1"/>
  <c r="G370" i="10" s="1"/>
  <c r="AD279" i="10"/>
  <c r="W278" i="10"/>
  <c r="W281" i="10"/>
  <c r="T279" i="10"/>
  <c r="S278" i="10"/>
  <c r="Q366" i="8"/>
  <c r="I367" i="10"/>
  <c r="I368" i="10" s="1"/>
  <c r="I369" i="10" s="1"/>
  <c r="I370" i="10" s="1"/>
  <c r="AD41" i="9"/>
  <c r="R41" i="9"/>
  <c r="AG41" i="9"/>
  <c r="U41" i="9"/>
  <c r="AF41" i="9"/>
  <c r="T41" i="9"/>
  <c r="AL280" i="10"/>
  <c r="AH41" i="9"/>
  <c r="V41" i="9"/>
  <c r="G42" i="9"/>
  <c r="BD403" i="14"/>
  <c r="AL278" i="8"/>
  <c r="Q292" i="10"/>
  <c r="AH280" i="8"/>
  <c r="AL278" i="10"/>
  <c r="F42" i="9"/>
  <c r="BC403" i="14"/>
  <c r="W278" i="8"/>
  <c r="X278" i="8"/>
  <c r="S278" i="8"/>
  <c r="U279" i="8"/>
  <c r="I42" i="9"/>
  <c r="BF403" i="14"/>
  <c r="L42" i="9"/>
  <c r="BI403" i="14"/>
  <c r="E42" i="9"/>
  <c r="BB403" i="14"/>
  <c r="BJ403" i="14"/>
  <c r="AB41" i="9"/>
  <c r="P41" i="9"/>
  <c r="AI41" i="9"/>
  <c r="W41" i="9"/>
  <c r="AK40" i="9"/>
  <c r="Y40" i="9"/>
  <c r="AE41" i="9"/>
  <c r="S41" i="9"/>
  <c r="D353" i="12"/>
  <c r="D442" i="12" s="1"/>
  <c r="D42" i="9"/>
  <c r="BA403" i="14"/>
  <c r="H42" i="9"/>
  <c r="BE403" i="14"/>
  <c r="AJ41" i="9"/>
  <c r="X41" i="9"/>
  <c r="AC41" i="9"/>
  <c r="Q41" i="9"/>
  <c r="R278" i="10"/>
  <c r="AG278" i="8"/>
  <c r="AD281" i="10"/>
  <c r="AJ278" i="10"/>
  <c r="AJ281" i="10"/>
  <c r="AG292" i="10"/>
  <c r="AG279" i="10"/>
  <c r="AE279" i="10"/>
  <c r="AE281" i="10"/>
  <c r="W280" i="8"/>
  <c r="T278" i="10"/>
  <c r="Q280" i="10"/>
  <c r="Y292" i="10"/>
  <c r="R292" i="10"/>
  <c r="AC280" i="8"/>
  <c r="X280" i="8"/>
  <c r="AF279" i="10"/>
  <c r="AH278" i="10"/>
  <c r="K42" i="9"/>
  <c r="BH403" i="14"/>
  <c r="J42" i="9"/>
  <c r="BG403" i="14"/>
  <c r="S410" i="14"/>
  <c r="Y409" i="14"/>
  <c r="T409" i="14"/>
  <c r="Z409" i="14"/>
  <c r="X409" i="14"/>
  <c r="Z434" i="13"/>
  <c r="W425" i="13"/>
  <c r="U431" i="13"/>
  <c r="V425" i="13"/>
  <c r="Y430" i="13"/>
  <c r="T432" i="13"/>
  <c r="S429" i="13"/>
  <c r="R426" i="13"/>
  <c r="X432" i="13"/>
  <c r="AR403" i="14"/>
  <c r="H404" i="14"/>
  <c r="AL331" i="14"/>
  <c r="AL420" i="14" s="1"/>
  <c r="AH331" i="14"/>
  <c r="AH420" i="14" s="1"/>
  <c r="AD331" i="14"/>
  <c r="AD420" i="14" s="1"/>
  <c r="X331" i="14"/>
  <c r="T331" i="14"/>
  <c r="N331" i="14"/>
  <c r="J331" i="14"/>
  <c r="F331" i="14"/>
  <c r="AK331" i="14"/>
  <c r="AK420" i="14" s="1"/>
  <c r="AG331" i="14"/>
  <c r="AG420" i="14" s="1"/>
  <c r="AC331" i="14"/>
  <c r="AC420" i="14" s="1"/>
  <c r="W331" i="14"/>
  <c r="W420" i="14" s="1"/>
  <c r="S331" i="14"/>
  <c r="M331" i="14"/>
  <c r="I331" i="14"/>
  <c r="E331" i="14"/>
  <c r="AF331" i="14"/>
  <c r="AF420" i="14" s="1"/>
  <c r="V331" i="14"/>
  <c r="V420" i="14" s="1"/>
  <c r="L331" i="14"/>
  <c r="D331" i="14"/>
  <c r="D420" i="14" s="1"/>
  <c r="AE331" i="14"/>
  <c r="AE420" i="14" s="1"/>
  <c r="U331" i="14"/>
  <c r="U420" i="14" s="1"/>
  <c r="K331" i="14"/>
  <c r="Y331" i="14"/>
  <c r="G331" i="14"/>
  <c r="AJ331" i="14"/>
  <c r="AJ420" i="14" s="1"/>
  <c r="R331" i="14"/>
  <c r="R420" i="14" s="1"/>
  <c r="AI331" i="14"/>
  <c r="AI420" i="14" s="1"/>
  <c r="Q331" i="14"/>
  <c r="Q420" i="14" s="1"/>
  <c r="Z331" i="14"/>
  <c r="H331" i="14"/>
  <c r="E404" i="14"/>
  <c r="AO403" i="14"/>
  <c r="J404" i="14"/>
  <c r="AT403" i="14"/>
  <c r="G404" i="14"/>
  <c r="AQ403" i="14"/>
  <c r="AS403" i="14"/>
  <c r="I404" i="14"/>
  <c r="D139" i="14"/>
  <c r="Q139" i="14" s="1"/>
  <c r="Q242" i="14"/>
  <c r="P138" i="14"/>
  <c r="AB138" i="14" s="1"/>
  <c r="D242" i="14"/>
  <c r="R138" i="14"/>
  <c r="R242" i="14" s="1"/>
  <c r="N138" i="14"/>
  <c r="N242" i="14" s="1"/>
  <c r="F138" i="14"/>
  <c r="F242" i="14" s="1"/>
  <c r="M138" i="14"/>
  <c r="M242" i="14" s="1"/>
  <c r="E138" i="14"/>
  <c r="E242" i="14" s="1"/>
  <c r="L138" i="14"/>
  <c r="L242" i="14" s="1"/>
  <c r="H138" i="14"/>
  <c r="H242" i="14" s="1"/>
  <c r="W138" i="14"/>
  <c r="W242" i="14" s="1"/>
  <c r="S138" i="14"/>
  <c r="S242" i="14" s="1"/>
  <c r="AE138" i="14"/>
  <c r="AE242" i="14" s="1"/>
  <c r="AH138" i="14"/>
  <c r="AH242" i="14" s="1"/>
  <c r="V138" i="14"/>
  <c r="V242" i="14" s="1"/>
  <c r="AJ138" i="14"/>
  <c r="AJ242" i="14" s="1"/>
  <c r="AF138" i="14"/>
  <c r="AF242" i="14" s="1"/>
  <c r="Z138" i="14"/>
  <c r="Z242" i="14" s="1"/>
  <c r="T138" i="14"/>
  <c r="T242" i="14" s="1"/>
  <c r="AI138" i="14"/>
  <c r="AI242" i="14" s="1"/>
  <c r="J138" i="14"/>
  <c r="J242" i="14" s="1"/>
  <c r="I138" i="14"/>
  <c r="I242" i="14" s="1"/>
  <c r="K138" i="14"/>
  <c r="K242" i="14" s="1"/>
  <c r="G138" i="14"/>
  <c r="G242" i="14" s="1"/>
  <c r="X138" i="14"/>
  <c r="X242" i="14" s="1"/>
  <c r="AL138" i="14"/>
  <c r="AL242" i="14" s="1"/>
  <c r="U138" i="14"/>
  <c r="U242" i="14" s="1"/>
  <c r="Y138" i="14"/>
  <c r="Y242" i="14" s="1"/>
  <c r="AG138" i="14"/>
  <c r="AG242" i="14" s="1"/>
  <c r="AD138" i="14"/>
  <c r="AD242" i="14" s="1"/>
  <c r="AK138" i="14"/>
  <c r="AK242" i="14" s="1"/>
  <c r="AC138" i="14"/>
  <c r="AC242" i="14" s="1"/>
  <c r="M404" i="14"/>
  <c r="AW403" i="14"/>
  <c r="F404" i="14"/>
  <c r="AP403" i="14"/>
  <c r="AV403" i="14"/>
  <c r="L404" i="14"/>
  <c r="K404" i="14"/>
  <c r="AU403" i="14"/>
  <c r="N404" i="14"/>
  <c r="AX403" i="14"/>
  <c r="AX418" i="13"/>
  <c r="BJ419" i="13"/>
  <c r="AS419" i="13"/>
  <c r="BE420" i="13"/>
  <c r="D258" i="13"/>
  <c r="D155" i="13"/>
  <c r="Q154" i="13"/>
  <c r="AC154" i="13"/>
  <c r="M154" i="13"/>
  <c r="E154" i="13"/>
  <c r="H154" i="13"/>
  <c r="W154" i="13"/>
  <c r="AI154" i="13"/>
  <c r="AE154" i="13"/>
  <c r="S154" i="13"/>
  <c r="N154" i="13"/>
  <c r="V154" i="13"/>
  <c r="T154" i="13"/>
  <c r="AL154" i="13"/>
  <c r="AK154" i="13"/>
  <c r="AJ154" i="13"/>
  <c r="G154" i="13"/>
  <c r="J154" i="13"/>
  <c r="U154" i="13"/>
  <c r="AD154" i="13"/>
  <c r="AH154" i="13"/>
  <c r="Y154" i="13"/>
  <c r="I154" i="13"/>
  <c r="L154" i="13"/>
  <c r="X154" i="13"/>
  <c r="Z154" i="13"/>
  <c r="AF154" i="13"/>
  <c r="R154" i="13"/>
  <c r="K154" i="13"/>
  <c r="F154" i="13"/>
  <c r="AG154" i="13"/>
  <c r="BC420" i="13"/>
  <c r="AQ419" i="13"/>
  <c r="BG420" i="13"/>
  <c r="AU419" i="13"/>
  <c r="AL347" i="13"/>
  <c r="AL436" i="13" s="1"/>
  <c r="AH347" i="13"/>
  <c r="AH436" i="13" s="1"/>
  <c r="AD347" i="13"/>
  <c r="AD436" i="13" s="1"/>
  <c r="X347" i="13"/>
  <c r="T347" i="13"/>
  <c r="N347" i="13"/>
  <c r="J347" i="13"/>
  <c r="F347" i="13"/>
  <c r="AK347" i="13"/>
  <c r="AK436" i="13" s="1"/>
  <c r="AG347" i="13"/>
  <c r="AG436" i="13" s="1"/>
  <c r="AC347" i="13"/>
  <c r="AC436" i="13" s="1"/>
  <c r="W347" i="13"/>
  <c r="S347" i="13"/>
  <c r="M347" i="13"/>
  <c r="I347" i="13"/>
  <c r="E347" i="13"/>
  <c r="AJ347" i="13"/>
  <c r="AJ436" i="13" s="1"/>
  <c r="AF347" i="13"/>
  <c r="AF436" i="13" s="1"/>
  <c r="Z347" i="13"/>
  <c r="V347" i="13"/>
  <c r="R347" i="13"/>
  <c r="L347" i="13"/>
  <c r="H347" i="13"/>
  <c r="D347" i="13"/>
  <c r="D436" i="13" s="1"/>
  <c r="C59" i="9" s="1"/>
  <c r="U347" i="13"/>
  <c r="AI347" i="13"/>
  <c r="AI436" i="13" s="1"/>
  <c r="Q347" i="13"/>
  <c r="Q436" i="13" s="1"/>
  <c r="AE347" i="13"/>
  <c r="AE436" i="13" s="1"/>
  <c r="Y347" i="13"/>
  <c r="K347" i="13"/>
  <c r="G347" i="13"/>
  <c r="AO419" i="13"/>
  <c r="BA420" i="13"/>
  <c r="BH420" i="13"/>
  <c r="AV419" i="13"/>
  <c r="BF420" i="13"/>
  <c r="AT419" i="13"/>
  <c r="BD420" i="13"/>
  <c r="AR419" i="13"/>
  <c r="BB420" i="13"/>
  <c r="AP419" i="13"/>
  <c r="AW419" i="13"/>
  <c r="BI420" i="13"/>
  <c r="U292" i="12"/>
  <c r="AE279" i="12"/>
  <c r="AH278" i="12"/>
  <c r="AJ292" i="12"/>
  <c r="Z279" i="12"/>
  <c r="Q278" i="12"/>
  <c r="Y292" i="12"/>
  <c r="V279" i="12"/>
  <c r="W292" i="12"/>
  <c r="S278" i="12"/>
  <c r="AD278" i="12"/>
  <c r="AL292" i="12"/>
  <c r="AF278" i="12"/>
  <c r="AK278" i="12"/>
  <c r="R280" i="12"/>
  <c r="AI280" i="12"/>
  <c r="Q293" i="12"/>
  <c r="G367" i="12"/>
  <c r="K367" i="12"/>
  <c r="N367" i="12"/>
  <c r="L366" i="12"/>
  <c r="M366" i="12"/>
  <c r="E367" i="12"/>
  <c r="J367" i="12"/>
  <c r="X279" i="12"/>
  <c r="U279" i="12"/>
  <c r="AE278" i="12"/>
  <c r="AJ279" i="12"/>
  <c r="AG279" i="12"/>
  <c r="Z278" i="12"/>
  <c r="T279" i="12"/>
  <c r="Y279" i="12"/>
  <c r="V278" i="12"/>
  <c r="W279" i="12"/>
  <c r="S293" i="12"/>
  <c r="AL279" i="12"/>
  <c r="AF293" i="12"/>
  <c r="AC279" i="12"/>
  <c r="AK293" i="12"/>
  <c r="L367" i="11"/>
  <c r="F367" i="11"/>
  <c r="AG280" i="11"/>
  <c r="AC280" i="11"/>
  <c r="AE281" i="11"/>
  <c r="AF281" i="11"/>
  <c r="AK280" i="11"/>
  <c r="Y280" i="11"/>
  <c r="Y292" i="11"/>
  <c r="Z280" i="11"/>
  <c r="X280" i="11"/>
  <c r="T281" i="11"/>
  <c r="G367" i="11"/>
  <c r="I367" i="11"/>
  <c r="AD279" i="11"/>
  <c r="V281" i="11"/>
  <c r="R292" i="11"/>
  <c r="K366" i="11"/>
  <c r="H366" i="11"/>
  <c r="E366" i="11"/>
  <c r="Q191" i="10"/>
  <c r="Q281" i="10" s="1"/>
  <c r="C102" i="7"/>
  <c r="C205" i="7"/>
  <c r="C295" i="7" s="1"/>
  <c r="C384" i="7" s="1"/>
  <c r="O101" i="7"/>
  <c r="AA101" i="7" s="1"/>
  <c r="C88" i="7"/>
  <c r="C191" i="7"/>
  <c r="C281" i="7" s="1"/>
  <c r="C370" i="7" s="1"/>
  <c r="O87" i="7"/>
  <c r="AA87" i="7" s="1"/>
  <c r="C88" i="6"/>
  <c r="C191" i="6"/>
  <c r="C281" i="6" s="1"/>
  <c r="C370" i="6" s="1"/>
  <c r="U278" i="10"/>
  <c r="U280" i="10"/>
  <c r="S281" i="10"/>
  <c r="AK280" i="8"/>
  <c r="AF278" i="8"/>
  <c r="AJ292" i="8"/>
  <c r="AH279" i="8"/>
  <c r="V292" i="8"/>
  <c r="Z292" i="8"/>
  <c r="AC277" i="8"/>
  <c r="AI280" i="8"/>
  <c r="AH292" i="8"/>
  <c r="N280" i="11"/>
  <c r="T280" i="11"/>
  <c r="AL278" i="11"/>
  <c r="AI278" i="11"/>
  <c r="AE292" i="12"/>
  <c r="Z292" i="12"/>
  <c r="V292" i="12"/>
  <c r="C82" i="6"/>
  <c r="C186" i="6" s="1"/>
  <c r="C276" i="6" s="1"/>
  <c r="C365" i="6" s="1"/>
  <c r="O82" i="6"/>
  <c r="AA82" i="6"/>
  <c r="AE280" i="10"/>
  <c r="T292" i="10"/>
  <c r="Y279" i="10"/>
  <c r="AH280" i="10"/>
  <c r="AD277" i="8"/>
  <c r="AD366" i="8" s="1"/>
  <c r="AK277" i="8"/>
  <c r="AK366" i="8" s="1"/>
  <c r="AK367" i="8" s="1"/>
  <c r="W278" i="11"/>
  <c r="X280" i="12"/>
  <c r="R293" i="12"/>
  <c r="AJ280" i="12"/>
  <c r="AG280" i="12"/>
  <c r="AI293" i="12"/>
  <c r="T280" i="12"/>
  <c r="W280" i="12"/>
  <c r="AC280" i="12"/>
  <c r="AB87" i="10"/>
  <c r="C99" i="6"/>
  <c r="C202" i="6"/>
  <c r="C292" i="6" s="1"/>
  <c r="C381" i="6" s="1"/>
  <c r="Z280" i="10"/>
  <c r="N277" i="8"/>
  <c r="N366" i="8" s="1"/>
  <c r="N367" i="8" s="1"/>
  <c r="R278" i="12"/>
  <c r="AH279" i="12"/>
  <c r="AI278" i="12"/>
  <c r="Q279" i="12"/>
  <c r="S279" i="12"/>
  <c r="AD279" i="12"/>
  <c r="AF279" i="12"/>
  <c r="AK279" i="12"/>
  <c r="N279" i="11"/>
  <c r="T279" i="11"/>
  <c r="W292" i="11"/>
  <c r="AC279" i="11"/>
  <c r="R278" i="11"/>
  <c r="AL280" i="11"/>
  <c r="U278" i="11"/>
  <c r="AE279" i="11"/>
  <c r="AE292" i="11"/>
  <c r="AF292" i="11"/>
  <c r="S278" i="11"/>
  <c r="S292" i="11"/>
  <c r="Y281" i="11"/>
  <c r="AH279" i="11"/>
  <c r="Z281" i="11"/>
  <c r="AI280" i="11"/>
  <c r="X278" i="11"/>
  <c r="X292" i="11"/>
  <c r="AJ281" i="11"/>
  <c r="W279" i="11"/>
  <c r="S279" i="11"/>
  <c r="Q191" i="12"/>
  <c r="M192" i="12"/>
  <c r="I192" i="12"/>
  <c r="E192" i="12"/>
  <c r="L192" i="12"/>
  <c r="H192" i="12"/>
  <c r="K192" i="12"/>
  <c r="G192" i="12"/>
  <c r="N192" i="12"/>
  <c r="J192" i="12"/>
  <c r="F192" i="12"/>
  <c r="X192" i="12"/>
  <c r="U192" i="12"/>
  <c r="AE192" i="12"/>
  <c r="R192" i="12"/>
  <c r="AH192" i="12"/>
  <c r="AJ192" i="12"/>
  <c r="AG192" i="12"/>
  <c r="AI192" i="12"/>
  <c r="Z192" i="12"/>
  <c r="T192" i="12"/>
  <c r="Y192" i="12"/>
  <c r="V192" i="12"/>
  <c r="W192" i="12"/>
  <c r="S192" i="12"/>
  <c r="AD192" i="12"/>
  <c r="AL192" i="12"/>
  <c r="AF192" i="12"/>
  <c r="AK192" i="12"/>
  <c r="Q204" i="12"/>
  <c r="M205" i="12"/>
  <c r="I205" i="12"/>
  <c r="E205" i="12"/>
  <c r="L205" i="12"/>
  <c r="H205" i="12"/>
  <c r="K205" i="12"/>
  <c r="G205" i="12"/>
  <c r="N205" i="12"/>
  <c r="J205" i="12"/>
  <c r="F205" i="12"/>
  <c r="X205" i="12"/>
  <c r="U205" i="12"/>
  <c r="AE205" i="12"/>
  <c r="R205" i="12"/>
  <c r="AH205" i="12"/>
  <c r="AJ205" i="12"/>
  <c r="AG205" i="12"/>
  <c r="AI205" i="12"/>
  <c r="Z205" i="12"/>
  <c r="T205" i="12"/>
  <c r="Y205" i="12"/>
  <c r="V205" i="12"/>
  <c r="W205" i="12"/>
  <c r="S205" i="12"/>
  <c r="AD205" i="12"/>
  <c r="AL205" i="12"/>
  <c r="AF205" i="12"/>
  <c r="AK205" i="12"/>
  <c r="D264" i="12"/>
  <c r="D161" i="12"/>
  <c r="P160" i="12"/>
  <c r="AB160" i="12" s="1"/>
  <c r="AI294" i="12"/>
  <c r="AE294" i="12"/>
  <c r="Y294" i="12"/>
  <c r="U294" i="12"/>
  <c r="Q294" i="12"/>
  <c r="K294" i="12"/>
  <c r="G294" i="12"/>
  <c r="AL294" i="12"/>
  <c r="AH294" i="12"/>
  <c r="AD294" i="12"/>
  <c r="X294" i="12"/>
  <c r="T294" i="12"/>
  <c r="N294" i="12"/>
  <c r="J294" i="12"/>
  <c r="F294" i="12"/>
  <c r="AK294" i="12"/>
  <c r="AG294" i="12"/>
  <c r="W294" i="12"/>
  <c r="S294" i="12"/>
  <c r="M294" i="12"/>
  <c r="I294" i="12"/>
  <c r="E294" i="12"/>
  <c r="AJ294" i="12"/>
  <c r="AF294" i="12"/>
  <c r="Z294" i="12"/>
  <c r="V294" i="12"/>
  <c r="R294" i="12"/>
  <c r="L294" i="12"/>
  <c r="H294" i="12"/>
  <c r="D294" i="12"/>
  <c r="D383" i="12" s="1"/>
  <c r="X277" i="12"/>
  <c r="X276" i="12"/>
  <c r="X365" i="12" s="1"/>
  <c r="X278" i="12"/>
  <c r="U278" i="12"/>
  <c r="AE276" i="12"/>
  <c r="AE365" i="12" s="1"/>
  <c r="AE277" i="12"/>
  <c r="AE293" i="12"/>
  <c r="R279" i="12"/>
  <c r="AH292" i="12"/>
  <c r="AH280" i="12"/>
  <c r="AJ278" i="12"/>
  <c r="AG276" i="12"/>
  <c r="AG365" i="12" s="1"/>
  <c r="AG277" i="12"/>
  <c r="AG278" i="12"/>
  <c r="AI279" i="12"/>
  <c r="Z276" i="12"/>
  <c r="Z365" i="12" s="1"/>
  <c r="Z277" i="12"/>
  <c r="Z293" i="12"/>
  <c r="T276" i="12"/>
  <c r="T365" i="12" s="1"/>
  <c r="T277" i="12"/>
  <c r="T278" i="12"/>
  <c r="Q292" i="12"/>
  <c r="Q280" i="12"/>
  <c r="Y278" i="12"/>
  <c r="V276" i="12"/>
  <c r="V365" i="12" s="1"/>
  <c r="V277" i="12"/>
  <c r="V293" i="12"/>
  <c r="W278" i="12"/>
  <c r="S292" i="12"/>
  <c r="S280" i="12"/>
  <c r="AD292" i="12"/>
  <c r="AD280" i="12"/>
  <c r="AL278" i="12"/>
  <c r="AF292" i="12"/>
  <c r="AF280" i="12"/>
  <c r="AC278" i="12"/>
  <c r="AK280" i="12"/>
  <c r="AB87" i="12"/>
  <c r="AH276" i="12"/>
  <c r="AH365" i="12" s="1"/>
  <c r="AH277" i="12"/>
  <c r="AH293" i="12"/>
  <c r="Q276" i="12"/>
  <c r="Q365" i="12" s="1"/>
  <c r="Q277" i="12"/>
  <c r="S277" i="12"/>
  <c r="S276" i="12"/>
  <c r="S365" i="12" s="1"/>
  <c r="AD276" i="12"/>
  <c r="AD365" i="12" s="1"/>
  <c r="AD277" i="12"/>
  <c r="AD293" i="12"/>
  <c r="AF276" i="12"/>
  <c r="AF365" i="12" s="1"/>
  <c r="AF277" i="12"/>
  <c r="D192" i="12"/>
  <c r="D89" i="12"/>
  <c r="P88" i="12"/>
  <c r="AB100" i="12"/>
  <c r="U280" i="12"/>
  <c r="R276" i="12"/>
  <c r="R365" i="12" s="1"/>
  <c r="R277" i="12"/>
  <c r="AI276" i="12"/>
  <c r="AI365" i="12" s="1"/>
  <c r="AI277" i="12"/>
  <c r="Y280" i="12"/>
  <c r="AL280" i="12"/>
  <c r="AC277" i="12"/>
  <c r="AC276" i="12"/>
  <c r="AC365" i="12" s="1"/>
  <c r="AK276" i="12"/>
  <c r="AK365" i="12" s="1"/>
  <c r="AK277" i="12"/>
  <c r="AL281" i="12"/>
  <c r="AH281" i="12"/>
  <c r="AD281" i="12"/>
  <c r="X281" i="12"/>
  <c r="T281" i="12"/>
  <c r="N281" i="12"/>
  <c r="J281" i="12"/>
  <c r="F281" i="12"/>
  <c r="AI281" i="12"/>
  <c r="AE281" i="12"/>
  <c r="Y281" i="12"/>
  <c r="U281" i="12"/>
  <c r="Q281" i="12"/>
  <c r="K281" i="12"/>
  <c r="G281" i="12"/>
  <c r="AG281" i="12"/>
  <c r="W281" i="12"/>
  <c r="M281" i="12"/>
  <c r="E281" i="12"/>
  <c r="AF281" i="12"/>
  <c r="V281" i="12"/>
  <c r="L281" i="12"/>
  <c r="D281" i="12"/>
  <c r="D370" i="12" s="1"/>
  <c r="AK281" i="12"/>
  <c r="S281" i="12"/>
  <c r="I281" i="12"/>
  <c r="AJ281" i="12"/>
  <c r="Z281" i="12"/>
  <c r="R281" i="12"/>
  <c r="H281" i="12"/>
  <c r="D205" i="12"/>
  <c r="D102" i="12"/>
  <c r="P101" i="12"/>
  <c r="X293" i="12"/>
  <c r="U277" i="12"/>
  <c r="U276" i="12"/>
  <c r="U365" i="12" s="1"/>
  <c r="U293" i="12"/>
  <c r="AE280" i="12"/>
  <c r="R292" i="12"/>
  <c r="AJ276" i="12"/>
  <c r="AJ365" i="12" s="1"/>
  <c r="AJ277" i="12"/>
  <c r="AJ293" i="12"/>
  <c r="AG293" i="12"/>
  <c r="AI292" i="12"/>
  <c r="Z280" i="12"/>
  <c r="T293" i="12"/>
  <c r="Y276" i="12"/>
  <c r="Y365" i="12" s="1"/>
  <c r="Y277" i="12"/>
  <c r="Y293" i="12"/>
  <c r="V280" i="12"/>
  <c r="W276" i="12"/>
  <c r="W365" i="12" s="1"/>
  <c r="W277" i="12"/>
  <c r="W293" i="12"/>
  <c r="AL277" i="12"/>
  <c r="AL276" i="12"/>
  <c r="AL365" i="12" s="1"/>
  <c r="AL293" i="12"/>
  <c r="AC293" i="12"/>
  <c r="J193" i="11"/>
  <c r="F193" i="11"/>
  <c r="M193" i="11"/>
  <c r="I193" i="11"/>
  <c r="E193" i="11"/>
  <c r="L193" i="11"/>
  <c r="H193" i="11"/>
  <c r="K193" i="11"/>
  <c r="G193" i="11"/>
  <c r="AD193" i="11"/>
  <c r="N193" i="11"/>
  <c r="T193" i="11"/>
  <c r="V193" i="11"/>
  <c r="AG193" i="11"/>
  <c r="W193" i="11"/>
  <c r="R193" i="11"/>
  <c r="AL193" i="11"/>
  <c r="U193" i="11"/>
  <c r="AE193" i="11"/>
  <c r="AF193" i="11"/>
  <c r="S193" i="11"/>
  <c r="AK193" i="11"/>
  <c r="Y193" i="11"/>
  <c r="AH193" i="11"/>
  <c r="Z193" i="11"/>
  <c r="AI193" i="11"/>
  <c r="X193" i="11"/>
  <c r="AJ193" i="11"/>
  <c r="J204" i="11"/>
  <c r="F204" i="11"/>
  <c r="M204" i="11"/>
  <c r="I204" i="11"/>
  <c r="E204" i="11"/>
  <c r="L204" i="11"/>
  <c r="H204" i="11"/>
  <c r="K204" i="11"/>
  <c r="G204" i="11"/>
  <c r="AD204" i="11"/>
  <c r="N204" i="11"/>
  <c r="T204" i="11"/>
  <c r="V204" i="11"/>
  <c r="AG204" i="11"/>
  <c r="W204" i="11"/>
  <c r="R204" i="11"/>
  <c r="AL204" i="11"/>
  <c r="U204" i="11"/>
  <c r="AE204" i="11"/>
  <c r="AF204" i="11"/>
  <c r="S204" i="11"/>
  <c r="AK204" i="11"/>
  <c r="Y204" i="11"/>
  <c r="AH204" i="11"/>
  <c r="Z204" i="11"/>
  <c r="AI204" i="11"/>
  <c r="X204" i="11"/>
  <c r="AJ204" i="11"/>
  <c r="D193" i="11"/>
  <c r="D90" i="11"/>
  <c r="D204" i="11"/>
  <c r="D101" i="11"/>
  <c r="Q279" i="11"/>
  <c r="Q278" i="11"/>
  <c r="N278" i="11"/>
  <c r="T278" i="11"/>
  <c r="AG281" i="11"/>
  <c r="AG276" i="11"/>
  <c r="AG365" i="11" s="1"/>
  <c r="AG277" i="11"/>
  <c r="W280" i="11"/>
  <c r="R280" i="11"/>
  <c r="AL276" i="11"/>
  <c r="AL365" i="11" s="1"/>
  <c r="AL277" i="11"/>
  <c r="U280" i="11"/>
  <c r="U292" i="11"/>
  <c r="AE278" i="11"/>
  <c r="AF279" i="11"/>
  <c r="AF278" i="11"/>
  <c r="S280" i="11"/>
  <c r="AK281" i="11"/>
  <c r="AK277" i="11"/>
  <c r="AK276" i="11"/>
  <c r="AK365" i="11" s="1"/>
  <c r="Y276" i="11"/>
  <c r="Y365" i="11" s="1"/>
  <c r="Y277" i="11"/>
  <c r="AI276" i="11"/>
  <c r="AI365" i="11" s="1"/>
  <c r="AI277" i="11"/>
  <c r="AI281" i="11"/>
  <c r="X281" i="11"/>
  <c r="AJ292" i="11"/>
  <c r="D264" i="11"/>
  <c r="D354" i="11" s="1"/>
  <c r="D443" i="11" s="1"/>
  <c r="D161" i="11"/>
  <c r="AL282" i="11"/>
  <c r="AH282" i="11"/>
  <c r="AD282" i="11"/>
  <c r="X282" i="11"/>
  <c r="T282" i="11"/>
  <c r="N282" i="11"/>
  <c r="J282" i="11"/>
  <c r="F282" i="11"/>
  <c r="AJ282" i="11"/>
  <c r="AE282" i="11"/>
  <c r="W282" i="11"/>
  <c r="R282" i="11"/>
  <c r="K282" i="11"/>
  <c r="E282" i="11"/>
  <c r="AI282" i="11"/>
  <c r="AC282" i="11"/>
  <c r="V282" i="11"/>
  <c r="Q282" i="11"/>
  <c r="I282" i="11"/>
  <c r="D282" i="11"/>
  <c r="D371" i="11" s="1"/>
  <c r="AG282" i="11"/>
  <c r="Z282" i="11"/>
  <c r="U282" i="11"/>
  <c r="M282" i="11"/>
  <c r="H282" i="11"/>
  <c r="AK282" i="11"/>
  <c r="AF282" i="11"/>
  <c r="Y282" i="11"/>
  <c r="S282" i="11"/>
  <c r="L282" i="11"/>
  <c r="G282" i="11"/>
  <c r="AK293" i="11"/>
  <c r="AG293" i="11"/>
  <c r="AC293" i="11"/>
  <c r="W293" i="11"/>
  <c r="S293" i="11"/>
  <c r="M293" i="11"/>
  <c r="I293" i="11"/>
  <c r="E293" i="11"/>
  <c r="AJ293" i="11"/>
  <c r="AE293" i="11"/>
  <c r="X293" i="11"/>
  <c r="R293" i="11"/>
  <c r="K293" i="11"/>
  <c r="F293" i="11"/>
  <c r="AI293" i="11"/>
  <c r="AD293" i="11"/>
  <c r="V293" i="11"/>
  <c r="Q293" i="11"/>
  <c r="J293" i="11"/>
  <c r="D293" i="11"/>
  <c r="D382" i="11" s="1"/>
  <c r="AH293" i="11"/>
  <c r="Z293" i="11"/>
  <c r="U293" i="11"/>
  <c r="N293" i="11"/>
  <c r="H293" i="11"/>
  <c r="AL293" i="11"/>
  <c r="AF293" i="11"/>
  <c r="Y293" i="11"/>
  <c r="T293" i="11"/>
  <c r="L293" i="11"/>
  <c r="G293" i="11"/>
  <c r="Q280" i="11"/>
  <c r="AD278" i="11"/>
  <c r="N281" i="11"/>
  <c r="N292" i="11"/>
  <c r="T292" i="11"/>
  <c r="V292" i="11"/>
  <c r="V278" i="11"/>
  <c r="AG279" i="11"/>
  <c r="W281" i="11"/>
  <c r="AC278" i="11"/>
  <c r="R276" i="11"/>
  <c r="R365" i="11" s="1"/>
  <c r="R277" i="11"/>
  <c r="R281" i="11"/>
  <c r="AL279" i="11"/>
  <c r="U281" i="11"/>
  <c r="AE280" i="11"/>
  <c r="AF277" i="11"/>
  <c r="AF276" i="11"/>
  <c r="AF365" i="11" s="1"/>
  <c r="AF280" i="11"/>
  <c r="S281" i="11"/>
  <c r="AK279" i="11"/>
  <c r="Y278" i="11"/>
  <c r="AH278" i="11"/>
  <c r="Z292" i="11"/>
  <c r="Z278" i="11"/>
  <c r="AI279" i="11"/>
  <c r="AI292" i="11"/>
  <c r="X276" i="11"/>
  <c r="X365" i="11" s="1"/>
  <c r="X277" i="11"/>
  <c r="X279" i="11"/>
  <c r="AJ276" i="11"/>
  <c r="AJ365" i="11" s="1"/>
  <c r="AJ277" i="11"/>
  <c r="AJ278" i="11"/>
  <c r="Q281" i="11"/>
  <c r="Q276" i="11"/>
  <c r="Q365" i="11" s="1"/>
  <c r="AO365" i="11" s="1"/>
  <c r="Q277" i="11"/>
  <c r="Q292" i="11"/>
  <c r="AD276" i="11"/>
  <c r="AD365" i="11" s="1"/>
  <c r="AD277" i="11"/>
  <c r="V280" i="11"/>
  <c r="W277" i="11"/>
  <c r="W276" i="11"/>
  <c r="W365" i="11" s="1"/>
  <c r="AC292" i="11"/>
  <c r="AC276" i="11"/>
  <c r="AC365" i="11" s="1"/>
  <c r="AC277" i="11"/>
  <c r="U276" i="11"/>
  <c r="U365" i="11" s="1"/>
  <c r="U277" i="11"/>
  <c r="AE276" i="11"/>
  <c r="AE365" i="11" s="1"/>
  <c r="AE277" i="11"/>
  <c r="S276" i="11"/>
  <c r="S365" i="11" s="1"/>
  <c r="S277" i="11"/>
  <c r="AH277" i="11"/>
  <c r="AH276" i="11"/>
  <c r="AH365" i="11" s="1"/>
  <c r="AJ280" i="11"/>
  <c r="N276" i="11"/>
  <c r="N365" i="11" s="1"/>
  <c r="N277" i="11"/>
  <c r="T277" i="11"/>
  <c r="T276" i="11"/>
  <c r="T365" i="11" s="1"/>
  <c r="V276" i="11"/>
  <c r="V365" i="11" s="1"/>
  <c r="V277" i="11"/>
  <c r="Z277" i="11"/>
  <c r="Z276" i="11"/>
  <c r="Z365" i="11" s="1"/>
  <c r="I204" i="8"/>
  <c r="R204" i="8"/>
  <c r="Z204" i="8"/>
  <c r="L192" i="8"/>
  <c r="H192" i="8"/>
  <c r="AL192" i="8"/>
  <c r="AH192" i="8"/>
  <c r="Y192" i="8"/>
  <c r="U192" i="8"/>
  <c r="Q192" i="10"/>
  <c r="K193" i="10"/>
  <c r="G193" i="10"/>
  <c r="M193" i="10"/>
  <c r="I193" i="10"/>
  <c r="E193" i="10"/>
  <c r="L193" i="10"/>
  <c r="H193" i="10"/>
  <c r="J193" i="10"/>
  <c r="F193" i="10"/>
  <c r="N193" i="10"/>
  <c r="AD193" i="10"/>
  <c r="AJ193" i="10"/>
  <c r="AG193" i="10"/>
  <c r="AE193" i="10"/>
  <c r="W193" i="10"/>
  <c r="T193" i="10"/>
  <c r="Y193" i="10"/>
  <c r="R193" i="10"/>
  <c r="AF193" i="10"/>
  <c r="AH193" i="10"/>
  <c r="AK193" i="10"/>
  <c r="AI193" i="10"/>
  <c r="AL193" i="10"/>
  <c r="V193" i="10"/>
  <c r="X193" i="10"/>
  <c r="U193" i="10"/>
  <c r="Z193" i="10"/>
  <c r="S193" i="10"/>
  <c r="M204" i="10"/>
  <c r="I204" i="10"/>
  <c r="E204" i="10"/>
  <c r="K204" i="10"/>
  <c r="G204" i="10"/>
  <c r="N204" i="10"/>
  <c r="J204" i="10"/>
  <c r="F204" i="10"/>
  <c r="L204" i="10"/>
  <c r="H204" i="10"/>
  <c r="AD204" i="10"/>
  <c r="AJ204" i="10"/>
  <c r="AG204" i="10"/>
  <c r="AE204" i="10"/>
  <c r="W204" i="10"/>
  <c r="T204" i="10"/>
  <c r="Y204" i="10"/>
  <c r="R204" i="10"/>
  <c r="AF204" i="10"/>
  <c r="AH204" i="10"/>
  <c r="AK204" i="10"/>
  <c r="AI204" i="10"/>
  <c r="AL204" i="10"/>
  <c r="V204" i="10"/>
  <c r="X204" i="10"/>
  <c r="U204" i="10"/>
  <c r="Z204" i="10"/>
  <c r="S204" i="10"/>
  <c r="Q203" i="10"/>
  <c r="Q293" i="10" s="1"/>
  <c r="M204" i="8"/>
  <c r="E204" i="8"/>
  <c r="L204" i="8"/>
  <c r="J192" i="8"/>
  <c r="F192" i="8"/>
  <c r="M192" i="8"/>
  <c r="I192" i="8"/>
  <c r="E192" i="8"/>
  <c r="J204" i="8"/>
  <c r="F204" i="8"/>
  <c r="K204" i="8"/>
  <c r="G204" i="8"/>
  <c r="H204" i="8"/>
  <c r="K192" i="8"/>
  <c r="G192" i="8"/>
  <c r="AI204" i="8"/>
  <c r="AE204" i="8"/>
  <c r="S204" i="8"/>
  <c r="Y204" i="8"/>
  <c r="AK204" i="8"/>
  <c r="T204" i="8"/>
  <c r="AF204" i="8"/>
  <c r="X204" i="8"/>
  <c r="AJ204" i="8"/>
  <c r="W204" i="8"/>
  <c r="AG204" i="8"/>
  <c r="AH204" i="8"/>
  <c r="V204" i="8"/>
  <c r="N204" i="8"/>
  <c r="U204" i="8"/>
  <c r="AD204" i="8"/>
  <c r="AL204" i="8"/>
  <c r="AD192" i="8"/>
  <c r="AK192" i="8"/>
  <c r="T192" i="8"/>
  <c r="X192" i="8"/>
  <c r="AG192" i="8"/>
  <c r="AE192" i="8"/>
  <c r="S192" i="8"/>
  <c r="AF192" i="8"/>
  <c r="AJ192" i="8"/>
  <c r="AI192" i="8"/>
  <c r="W192" i="8"/>
  <c r="R192" i="8"/>
  <c r="V192" i="8"/>
  <c r="N192" i="8"/>
  <c r="Z192" i="8"/>
  <c r="AD279" i="8"/>
  <c r="V278" i="8"/>
  <c r="AD278" i="10"/>
  <c r="AG280" i="10"/>
  <c r="Q279" i="10"/>
  <c r="AC280" i="10"/>
  <c r="AI279" i="10"/>
  <c r="X292" i="10"/>
  <c r="X280" i="10"/>
  <c r="AI277" i="8"/>
  <c r="AI366" i="8" s="1"/>
  <c r="AC276" i="8"/>
  <c r="AC365" i="8" s="1"/>
  <c r="AI279" i="8"/>
  <c r="AF280" i="8"/>
  <c r="AJ278" i="8"/>
  <c r="R278" i="8"/>
  <c r="N279" i="8"/>
  <c r="AE278" i="8"/>
  <c r="AC279" i="8"/>
  <c r="W292" i="10"/>
  <c r="AD280" i="10"/>
  <c r="AD292" i="10"/>
  <c r="AJ279" i="10"/>
  <c r="AJ292" i="10"/>
  <c r="AE292" i="10"/>
  <c r="W279" i="10"/>
  <c r="T280" i="10"/>
  <c r="R279" i="10"/>
  <c r="AH278" i="8"/>
  <c r="Z279" i="8"/>
  <c r="AF280" i="10"/>
  <c r="AF292" i="10"/>
  <c r="AH279" i="10"/>
  <c r="AH292" i="10"/>
  <c r="AK292" i="10"/>
  <c r="AK279" i="10"/>
  <c r="AI278" i="10"/>
  <c r="V279" i="10"/>
  <c r="S280" i="8"/>
  <c r="Z278" i="10"/>
  <c r="S279" i="10"/>
  <c r="S292" i="10"/>
  <c r="AG277" i="8"/>
  <c r="AG366" i="8" s="1"/>
  <c r="T280" i="8"/>
  <c r="T279" i="8"/>
  <c r="AJ280" i="8"/>
  <c r="R280" i="8"/>
  <c r="AE280" i="8"/>
  <c r="Q278" i="8"/>
  <c r="U278" i="8"/>
  <c r="AH366" i="8"/>
  <c r="AG278" i="10"/>
  <c r="AE278" i="10"/>
  <c r="W280" i="10"/>
  <c r="Y280" i="10"/>
  <c r="AC278" i="10"/>
  <c r="AI280" i="10"/>
  <c r="AL279" i="10"/>
  <c r="X278" i="10"/>
  <c r="U279" i="10"/>
  <c r="AL277" i="8"/>
  <c r="AL366" i="8" s="1"/>
  <c r="X277" i="8"/>
  <c r="X366" i="8" s="1"/>
  <c r="AD278" i="8"/>
  <c r="X279" i="8"/>
  <c r="AL279" i="8"/>
  <c r="Z278" i="8"/>
  <c r="S279" i="8"/>
  <c r="Q280" i="8"/>
  <c r="Y278" i="8"/>
  <c r="AK279" i="8"/>
  <c r="AI278" i="8"/>
  <c r="W279" i="8"/>
  <c r="AG279" i="8"/>
  <c r="U280" i="8"/>
  <c r="AB88" i="10"/>
  <c r="D193" i="10"/>
  <c r="P89" i="10"/>
  <c r="D90" i="10"/>
  <c r="AL282" i="10"/>
  <c r="AH282" i="10"/>
  <c r="AD282" i="10"/>
  <c r="X282" i="10"/>
  <c r="T282" i="10"/>
  <c r="N282" i="10"/>
  <c r="J282" i="10"/>
  <c r="F282" i="10"/>
  <c r="AK282" i="10"/>
  <c r="AG282" i="10"/>
  <c r="W282" i="10"/>
  <c r="S282" i="10"/>
  <c r="M282" i="10"/>
  <c r="I282" i="10"/>
  <c r="E282" i="10"/>
  <c r="AJ282" i="10"/>
  <c r="AF282" i="10"/>
  <c r="Z282" i="10"/>
  <c r="V282" i="10"/>
  <c r="R282" i="10"/>
  <c r="L282" i="10"/>
  <c r="H282" i="10"/>
  <c r="D282" i="10"/>
  <c r="D371" i="10" s="1"/>
  <c r="Y282" i="10"/>
  <c r="G282" i="10"/>
  <c r="U282" i="10"/>
  <c r="AI282" i="10"/>
  <c r="AE282" i="10"/>
  <c r="K282" i="10"/>
  <c r="D264" i="10"/>
  <c r="D354" i="10" s="1"/>
  <c r="D443" i="10" s="1"/>
  <c r="D161" i="10"/>
  <c r="P160" i="10"/>
  <c r="AB160" i="10" s="1"/>
  <c r="D204" i="10"/>
  <c r="D101" i="10"/>
  <c r="P100" i="10"/>
  <c r="AB99" i="10"/>
  <c r="AL293" i="10"/>
  <c r="AH293" i="10"/>
  <c r="AD293" i="10"/>
  <c r="X293" i="10"/>
  <c r="T293" i="10"/>
  <c r="N293" i="10"/>
  <c r="J293" i="10"/>
  <c r="F293" i="10"/>
  <c r="AK293" i="10"/>
  <c r="AG293" i="10"/>
  <c r="W293" i="10"/>
  <c r="S293" i="10"/>
  <c r="M293" i="10"/>
  <c r="I293" i="10"/>
  <c r="E293" i="10"/>
  <c r="AJ293" i="10"/>
  <c r="AF293" i="10"/>
  <c r="Z293" i="10"/>
  <c r="V293" i="10"/>
  <c r="R293" i="10"/>
  <c r="L293" i="10"/>
  <c r="H293" i="10"/>
  <c r="D293" i="10"/>
  <c r="D382" i="10" s="1"/>
  <c r="AI293" i="10"/>
  <c r="AE293" i="10"/>
  <c r="Y293" i="10"/>
  <c r="U293" i="10"/>
  <c r="K293" i="10"/>
  <c r="G293" i="10"/>
  <c r="AD277" i="10"/>
  <c r="AD276" i="10"/>
  <c r="AD365" i="10" s="1"/>
  <c r="AJ276" i="10"/>
  <c r="AJ365" i="10" s="1"/>
  <c r="AJ277" i="10"/>
  <c r="AG276" i="10"/>
  <c r="AG365" i="10" s="1"/>
  <c r="AG277" i="10"/>
  <c r="AE277" i="10"/>
  <c r="AE276" i="10"/>
  <c r="AE365" i="10" s="1"/>
  <c r="W277" i="10"/>
  <c r="W276" i="10"/>
  <c r="W365" i="10" s="1"/>
  <c r="AF276" i="8"/>
  <c r="AF365" i="8" s="1"/>
  <c r="AF277" i="8"/>
  <c r="W276" i="8"/>
  <c r="W365" i="8" s="1"/>
  <c r="W277" i="8"/>
  <c r="R277" i="8"/>
  <c r="R276" i="8"/>
  <c r="R365" i="8" s="1"/>
  <c r="T276" i="10"/>
  <c r="T365" i="10" s="1"/>
  <c r="T277" i="10"/>
  <c r="Q276" i="10"/>
  <c r="Q365" i="10" s="1"/>
  <c r="Q277" i="10"/>
  <c r="Y277" i="10"/>
  <c r="Y276" i="10"/>
  <c r="Y365" i="10" s="1"/>
  <c r="R276" i="10"/>
  <c r="R365" i="10" s="1"/>
  <c r="R277" i="10"/>
  <c r="AE276" i="8"/>
  <c r="AE365" i="8" s="1"/>
  <c r="AE277" i="8"/>
  <c r="Z276" i="8"/>
  <c r="Z365" i="8" s="1"/>
  <c r="Z277" i="8"/>
  <c r="AF277" i="10"/>
  <c r="AF276" i="10"/>
  <c r="AF365" i="10" s="1"/>
  <c r="AH276" i="10"/>
  <c r="AH365" i="10" s="1"/>
  <c r="AH277" i="10"/>
  <c r="AC277" i="10"/>
  <c r="AC276" i="10"/>
  <c r="AC365" i="10" s="1"/>
  <c r="AK276" i="10"/>
  <c r="AK365" i="10" s="1"/>
  <c r="AK277" i="10"/>
  <c r="AI276" i="10"/>
  <c r="AI365" i="10" s="1"/>
  <c r="AI277" i="10"/>
  <c r="AL276" i="10"/>
  <c r="AL365" i="10" s="1"/>
  <c r="AL277" i="10"/>
  <c r="V277" i="10"/>
  <c r="V276" i="10"/>
  <c r="V365" i="10" s="1"/>
  <c r="S276" i="8"/>
  <c r="S365" i="8" s="1"/>
  <c r="S277" i="8"/>
  <c r="AJ276" i="8"/>
  <c r="AJ365" i="8" s="1"/>
  <c r="AJ277" i="8"/>
  <c r="V276" i="8"/>
  <c r="V365" i="8" s="1"/>
  <c r="V277" i="8"/>
  <c r="X277" i="10"/>
  <c r="X276" i="10"/>
  <c r="X365" i="10" s="1"/>
  <c r="U276" i="10"/>
  <c r="U365" i="10" s="1"/>
  <c r="U277" i="10"/>
  <c r="Z277" i="10"/>
  <c r="Z276" i="10"/>
  <c r="Z365" i="10" s="1"/>
  <c r="S276" i="10"/>
  <c r="S365" i="10" s="1"/>
  <c r="S277" i="10"/>
  <c r="D204" i="8"/>
  <c r="D101" i="8"/>
  <c r="AJ293" i="8"/>
  <c r="AF293" i="8"/>
  <c r="Z293" i="8"/>
  <c r="V293" i="8"/>
  <c r="R293" i="8"/>
  <c r="L293" i="8"/>
  <c r="H293" i="8"/>
  <c r="D293" i="8"/>
  <c r="D382" i="8" s="1"/>
  <c r="AL293" i="8"/>
  <c r="AG293" i="8"/>
  <c r="Y293" i="8"/>
  <c r="T293" i="8"/>
  <c r="M293" i="8"/>
  <c r="G293" i="8"/>
  <c r="AK293" i="8"/>
  <c r="AE293" i="8"/>
  <c r="X293" i="8"/>
  <c r="S293" i="8"/>
  <c r="K293" i="8"/>
  <c r="F293" i="8"/>
  <c r="AI293" i="8"/>
  <c r="AD293" i="8"/>
  <c r="W293" i="8"/>
  <c r="Q293" i="8"/>
  <c r="J293" i="8"/>
  <c r="E293" i="8"/>
  <c r="AH293" i="8"/>
  <c r="AC293" i="8"/>
  <c r="U293" i="8"/>
  <c r="N293" i="8"/>
  <c r="I293" i="8"/>
  <c r="D192" i="8"/>
  <c r="D89" i="8"/>
  <c r="AK281" i="8"/>
  <c r="AG281" i="8"/>
  <c r="AC281" i="8"/>
  <c r="W281" i="8"/>
  <c r="S281" i="8"/>
  <c r="M281" i="8"/>
  <c r="I281" i="8"/>
  <c r="E281" i="8"/>
  <c r="AJ281" i="8"/>
  <c r="AF281" i="8"/>
  <c r="Z281" i="8"/>
  <c r="V281" i="8"/>
  <c r="R281" i="8"/>
  <c r="L281" i="8"/>
  <c r="L370" i="8" s="1"/>
  <c r="H281" i="8"/>
  <c r="D281" i="8"/>
  <c r="D370" i="8" s="1"/>
  <c r="AL281" i="8"/>
  <c r="AH281" i="8"/>
  <c r="AD281" i="8"/>
  <c r="X281" i="8"/>
  <c r="T281" i="8"/>
  <c r="N281" i="8"/>
  <c r="J281" i="8"/>
  <c r="F281" i="8"/>
  <c r="Y281" i="8"/>
  <c r="G281" i="8"/>
  <c r="U281" i="8"/>
  <c r="AI281" i="8"/>
  <c r="Q281" i="8"/>
  <c r="AE281" i="8"/>
  <c r="K281" i="8"/>
  <c r="D265" i="8"/>
  <c r="D355" i="8" s="1"/>
  <c r="D444" i="8" s="1"/>
  <c r="C62" i="6"/>
  <c r="C63" i="6"/>
  <c r="C59" i="7"/>
  <c r="C58" i="7"/>
  <c r="C57" i="7"/>
  <c r="C56" i="7"/>
  <c r="L89" i="12"/>
  <c r="AI90" i="11"/>
  <c r="AF89" i="8"/>
  <c r="X101" i="10"/>
  <c r="X101" i="8"/>
  <c r="AH101" i="10"/>
  <c r="AI101" i="8"/>
  <c r="G89" i="12"/>
  <c r="AL90" i="11"/>
  <c r="F102" i="12"/>
  <c r="H101" i="10"/>
  <c r="AJ101" i="11"/>
  <c r="AH101" i="8"/>
  <c r="AD90" i="10"/>
  <c r="G101" i="10"/>
  <c r="R101" i="10"/>
  <c r="T90" i="10"/>
  <c r="AE90" i="11"/>
  <c r="Q101" i="12"/>
  <c r="T101" i="10"/>
  <c r="J90" i="10"/>
  <c r="AH101" i="11"/>
  <c r="AI89" i="8"/>
  <c r="Z89" i="8"/>
  <c r="X101" i="11"/>
  <c r="W161" i="10"/>
  <c r="E101" i="10"/>
  <c r="I102" i="12"/>
  <c r="G90" i="11"/>
  <c r="R90" i="11"/>
  <c r="AL161" i="10"/>
  <c r="U101" i="11"/>
  <c r="F90" i="11"/>
  <c r="M89" i="8"/>
  <c r="AH102" i="12"/>
  <c r="AJ90" i="11"/>
  <c r="J89" i="12"/>
  <c r="AI101" i="11"/>
  <c r="N101" i="8"/>
  <c r="AG90" i="10"/>
  <c r="V89" i="8"/>
  <c r="F89" i="8"/>
  <c r="AL90" i="10"/>
  <c r="AD89" i="8"/>
  <c r="E89" i="8"/>
  <c r="AK89" i="12"/>
  <c r="Y101" i="11"/>
  <c r="L101" i="11"/>
  <c r="AJ89" i="8"/>
  <c r="I101" i="11"/>
  <c r="S90" i="10"/>
  <c r="Y102" i="12"/>
  <c r="G102" i="12"/>
  <c r="I101" i="8"/>
  <c r="I89" i="12"/>
  <c r="H101" i="8"/>
  <c r="F89" i="12"/>
  <c r="AG90" i="11"/>
  <c r="U101" i="8"/>
  <c r="AL101" i="11"/>
  <c r="K89" i="12"/>
  <c r="U101" i="10"/>
  <c r="AG101" i="11"/>
  <c r="M90" i="11"/>
  <c r="Z161" i="10"/>
  <c r="V101" i="11"/>
  <c r="M90" i="10"/>
  <c r="Z90" i="10"/>
  <c r="X102" i="12"/>
  <c r="H90" i="11"/>
  <c r="W101" i="8"/>
  <c r="Q88" i="12"/>
  <c r="AJ90" i="10"/>
  <c r="I101" i="10"/>
  <c r="N89" i="12"/>
  <c r="AG161" i="10"/>
  <c r="N90" i="11"/>
  <c r="K90" i="11"/>
  <c r="S90" i="11"/>
  <c r="I90" i="11"/>
  <c r="Q100" i="10"/>
  <c r="AF90" i="10"/>
  <c r="AI101" i="10"/>
  <c r="AE101" i="10"/>
  <c r="U90" i="11"/>
  <c r="J102" i="12"/>
  <c r="AL101" i="8"/>
  <c r="AI102" i="12"/>
  <c r="AD90" i="11"/>
  <c r="L89" i="8"/>
  <c r="K101" i="10"/>
  <c r="K101" i="8"/>
  <c r="K89" i="8"/>
  <c r="R90" i="10"/>
  <c r="AG102" i="12"/>
  <c r="N89" i="8"/>
  <c r="Y90" i="11"/>
  <c r="AH89" i="12"/>
  <c r="T101" i="11"/>
  <c r="AH89" i="8"/>
  <c r="Z102" i="12"/>
  <c r="AI89" i="12"/>
  <c r="F101" i="10"/>
  <c r="AF161" i="10"/>
  <c r="K90" i="10"/>
  <c r="Z101" i="11"/>
  <c r="W101" i="10"/>
  <c r="AF89" i="12"/>
  <c r="J101" i="11"/>
  <c r="E101" i="8"/>
  <c r="AE90" i="10"/>
  <c r="E102" i="12"/>
  <c r="L101" i="10"/>
  <c r="E90" i="11"/>
  <c r="M101" i="11"/>
  <c r="AJ161" i="10"/>
  <c r="AF101" i="8"/>
  <c r="E89" i="12"/>
  <c r="AC88" i="10"/>
  <c r="S89" i="8"/>
  <c r="M89" i="12"/>
  <c r="AI90" i="10"/>
  <c r="AG101" i="8"/>
  <c r="AE89" i="12"/>
  <c r="AD101" i="11"/>
  <c r="AL89" i="8"/>
  <c r="AI161" i="10"/>
  <c r="AJ101" i="10"/>
  <c r="Y89" i="8"/>
  <c r="X89" i="8"/>
  <c r="X90" i="10"/>
  <c r="S101" i="10"/>
  <c r="AD102" i="12"/>
  <c r="H89" i="8"/>
  <c r="AC160" i="10"/>
  <c r="AL89" i="12"/>
  <c r="AJ101" i="8"/>
  <c r="J101" i="10"/>
  <c r="Z90" i="11"/>
  <c r="T90" i="11"/>
  <c r="V89" i="12"/>
  <c r="AL102" i="12"/>
  <c r="V90" i="11"/>
  <c r="E101" i="11"/>
  <c r="AE89" i="8"/>
  <c r="V101" i="10"/>
  <c r="I90" i="10"/>
  <c r="R101" i="11"/>
  <c r="W102" i="12"/>
  <c r="N102" i="12"/>
  <c r="I89" i="8"/>
  <c r="AC100" i="12"/>
  <c r="G101" i="8"/>
  <c r="AK101" i="10"/>
  <c r="R89" i="8"/>
  <c r="K101" i="11"/>
  <c r="Y101" i="10"/>
  <c r="N101" i="10"/>
  <c r="AK101" i="8"/>
  <c r="W89" i="8"/>
  <c r="AF102" i="12"/>
  <c r="AK90" i="10"/>
  <c r="AC99" i="10"/>
  <c r="N101" i="11"/>
  <c r="J101" i="8"/>
  <c r="AK101" i="11"/>
  <c r="X161" i="10"/>
  <c r="Y89" i="12"/>
  <c r="H90" i="10"/>
  <c r="Y161" i="10"/>
  <c r="Z101" i="8"/>
  <c r="S101" i="8"/>
  <c r="T89" i="12"/>
  <c r="J90" i="11"/>
  <c r="AD101" i="10"/>
  <c r="AK102" i="12"/>
  <c r="E90" i="10"/>
  <c r="AF101" i="11"/>
  <c r="AE101" i="8"/>
  <c r="R102" i="12"/>
  <c r="AE102" i="12"/>
  <c r="AK89" i="8"/>
  <c r="V102" i="12"/>
  <c r="AD89" i="12"/>
  <c r="AG101" i="10"/>
  <c r="H102" i="12"/>
  <c r="T101" i="8"/>
  <c r="Y90" i="10"/>
  <c r="H101" i="11"/>
  <c r="AH90" i="10"/>
  <c r="AF101" i="10"/>
  <c r="M101" i="10"/>
  <c r="L102" i="12"/>
  <c r="AE161" i="10"/>
  <c r="Y101" i="8"/>
  <c r="AC87" i="12"/>
  <c r="AH90" i="11"/>
  <c r="F101" i="8"/>
  <c r="R101" i="8"/>
  <c r="H89" i="12"/>
  <c r="S161" i="10"/>
  <c r="G90" i="10"/>
  <c r="AC87" i="10"/>
  <c r="F101" i="11"/>
  <c r="K102" i="12"/>
  <c r="X89" i="12"/>
  <c r="AF90" i="11"/>
  <c r="F90" i="10"/>
  <c r="R89" i="12"/>
  <c r="AD101" i="8"/>
  <c r="U89" i="8"/>
  <c r="T161" i="10"/>
  <c r="V90" i="10"/>
  <c r="S102" i="12"/>
  <c r="J89" i="8"/>
  <c r="X90" i="11"/>
  <c r="M101" i="8"/>
  <c r="L90" i="10"/>
  <c r="Z89" i="12"/>
  <c r="AK90" i="11"/>
  <c r="U102" i="12"/>
  <c r="W89" i="12"/>
  <c r="T89" i="8"/>
  <c r="AE101" i="11"/>
  <c r="AG89" i="12"/>
  <c r="N90" i="10"/>
  <c r="G101" i="11"/>
  <c r="AL101" i="10"/>
  <c r="AJ102" i="12"/>
  <c r="U90" i="10"/>
  <c r="L101" i="8"/>
  <c r="AJ89" i="12"/>
  <c r="W90" i="11"/>
  <c r="W101" i="11"/>
  <c r="U89" i="12"/>
  <c r="Z101" i="10"/>
  <c r="AD161" i="10"/>
  <c r="T102" i="12"/>
  <c r="Q89" i="10"/>
  <c r="L90" i="11"/>
  <c r="V101" i="8"/>
  <c r="M102" i="12"/>
  <c r="G89" i="8"/>
  <c r="AG89" i="8"/>
  <c r="S101" i="11"/>
  <c r="S89" i="12"/>
  <c r="W90" i="10"/>
  <c r="AH518" i="18" l="1"/>
  <c r="BF517" i="18"/>
  <c r="V524" i="18"/>
  <c r="AT523" i="18"/>
  <c r="E524" i="18"/>
  <c r="AO523" i="18"/>
  <c r="BA523" i="18"/>
  <c r="AW522" i="18"/>
  <c r="BI522" i="18"/>
  <c r="BD520" i="18"/>
  <c r="AR520" i="18"/>
  <c r="BH521" i="18"/>
  <c r="AV521" i="18"/>
  <c r="BG525" i="18"/>
  <c r="AU525" i="18"/>
  <c r="AX521" i="18"/>
  <c r="BJ521" i="18"/>
  <c r="AP522" i="18"/>
  <c r="BB522" i="18"/>
  <c r="AS549" i="18"/>
  <c r="BE549" i="18"/>
  <c r="AQ523" i="18"/>
  <c r="BC523" i="18"/>
  <c r="L350" i="18"/>
  <c r="L439" i="18" s="1"/>
  <c r="M350" i="18"/>
  <c r="M439" i="18" s="1"/>
  <c r="K350" i="18"/>
  <c r="K439" i="18" s="1"/>
  <c r="I350" i="18"/>
  <c r="I439" i="18" s="1"/>
  <c r="N350" i="18"/>
  <c r="N439" i="18" s="1"/>
  <c r="J350" i="18"/>
  <c r="J439" i="18" s="1"/>
  <c r="G350" i="18"/>
  <c r="G439" i="18" s="1"/>
  <c r="H350" i="18"/>
  <c r="H439" i="18" s="1"/>
  <c r="F350" i="18"/>
  <c r="F439" i="18" s="1"/>
  <c r="AI350" i="18"/>
  <c r="AI439" i="18" s="1"/>
  <c r="AU422" i="18"/>
  <c r="BG422" i="18"/>
  <c r="BA422" i="18"/>
  <c r="AO422" i="18"/>
  <c r="BD422" i="18"/>
  <c r="AR422" i="18"/>
  <c r="Q157" i="18"/>
  <c r="AC157" i="18"/>
  <c r="AC351" i="18" s="1"/>
  <c r="AC440" i="18" s="1"/>
  <c r="M157" i="18"/>
  <c r="L157" i="18"/>
  <c r="H157" i="18"/>
  <c r="F157" i="18"/>
  <c r="U157" i="18"/>
  <c r="U351" i="18" s="1"/>
  <c r="U440" i="18" s="1"/>
  <c r="J157" i="18"/>
  <c r="AI157" i="18"/>
  <c r="AI351" i="18" s="1"/>
  <c r="AI440" i="18" s="1"/>
  <c r="E157" i="18"/>
  <c r="G157" i="18"/>
  <c r="K157" i="18"/>
  <c r="R157" i="18"/>
  <c r="R351" i="18" s="1"/>
  <c r="R440" i="18" s="1"/>
  <c r="W157" i="18"/>
  <c r="W351" i="18" s="1"/>
  <c r="W440" i="18" s="1"/>
  <c r="Z157" i="18"/>
  <c r="Z351" i="18" s="1"/>
  <c r="Z440" i="18" s="1"/>
  <c r="AE157" i="18"/>
  <c r="AE351" i="18" s="1"/>
  <c r="AE440" i="18" s="1"/>
  <c r="AD157" i="18"/>
  <c r="AD351" i="18" s="1"/>
  <c r="AD440" i="18" s="1"/>
  <c r="T157" i="18"/>
  <c r="T351" i="18" s="1"/>
  <c r="T440" i="18" s="1"/>
  <c r="N157" i="18"/>
  <c r="N351" i="18" s="1"/>
  <c r="N440" i="18" s="1"/>
  <c r="AL157" i="18"/>
  <c r="AL351" i="18" s="1"/>
  <c r="AL440" i="18" s="1"/>
  <c r="X157" i="18"/>
  <c r="X351" i="18" s="1"/>
  <c r="X440" i="18" s="1"/>
  <c r="AG157" i="18"/>
  <c r="AG351" i="18" s="1"/>
  <c r="AG440" i="18" s="1"/>
  <c r="V157" i="18"/>
  <c r="V351" i="18" s="1"/>
  <c r="V440" i="18" s="1"/>
  <c r="AH157" i="18"/>
  <c r="AH351" i="18" s="1"/>
  <c r="AH440" i="18" s="1"/>
  <c r="AJ157" i="18"/>
  <c r="AJ351" i="18" s="1"/>
  <c r="AJ440" i="18" s="1"/>
  <c r="I157" i="18"/>
  <c r="AF157" i="18"/>
  <c r="AF351" i="18" s="1"/>
  <c r="AF440" i="18" s="1"/>
  <c r="Y157" i="18"/>
  <c r="Y351" i="18" s="1"/>
  <c r="Y440" i="18" s="1"/>
  <c r="S157" i="18"/>
  <c r="S351" i="18" s="1"/>
  <c r="S440" i="18" s="1"/>
  <c r="AK157" i="18"/>
  <c r="AK351" i="18" s="1"/>
  <c r="AK440" i="18" s="1"/>
  <c r="BJ422" i="18"/>
  <c r="AX422" i="18"/>
  <c r="E350" i="18"/>
  <c r="E439" i="18" s="1"/>
  <c r="BF422" i="18"/>
  <c r="AT422" i="18"/>
  <c r="AV422" i="18"/>
  <c r="BH422" i="18"/>
  <c r="D263" i="18"/>
  <c r="D160" i="18"/>
  <c r="S350" i="18"/>
  <c r="S439" i="18" s="1"/>
  <c r="BE422" i="18"/>
  <c r="AS422" i="18"/>
  <c r="AP422" i="18"/>
  <c r="BB422" i="18"/>
  <c r="AQ422" i="18"/>
  <c r="BC422" i="18"/>
  <c r="D352" i="18"/>
  <c r="D441" i="18" s="1"/>
  <c r="BI422" i="18"/>
  <c r="AW422" i="18"/>
  <c r="R425" i="17"/>
  <c r="BA406" i="17"/>
  <c r="E407" i="17"/>
  <c r="AO406" i="17"/>
  <c r="AR406" i="17"/>
  <c r="BD406" i="17"/>
  <c r="H407" i="17"/>
  <c r="G407" i="17"/>
  <c r="AQ406" i="17"/>
  <c r="BC406" i="17"/>
  <c r="BB406" i="17"/>
  <c r="F407" i="17"/>
  <c r="AP406" i="17"/>
  <c r="AJ336" i="17"/>
  <c r="AJ425" i="17" s="1"/>
  <c r="AF336" i="17"/>
  <c r="AF425" i="17" s="1"/>
  <c r="Z336" i="17"/>
  <c r="Z425" i="17" s="1"/>
  <c r="V336" i="17"/>
  <c r="V425" i="17" s="1"/>
  <c r="R336" i="17"/>
  <c r="L336" i="17"/>
  <c r="H336" i="17"/>
  <c r="D336" i="17"/>
  <c r="D425" i="17" s="1"/>
  <c r="AK336" i="17"/>
  <c r="AK425" i="17" s="1"/>
  <c r="AE336" i="17"/>
  <c r="AE425" i="17" s="1"/>
  <c r="X336" i="17"/>
  <c r="X425" i="17" s="1"/>
  <c r="S336" i="17"/>
  <c r="S425" i="17" s="1"/>
  <c r="K336" i="17"/>
  <c r="F336" i="17"/>
  <c r="AH336" i="17"/>
  <c r="AH425" i="17" s="1"/>
  <c r="AC336" i="17"/>
  <c r="AC425" i="17" s="1"/>
  <c r="U336" i="17"/>
  <c r="U425" i="17" s="1"/>
  <c r="N336" i="17"/>
  <c r="I336" i="17"/>
  <c r="AL336" i="17"/>
  <c r="AL425" i="17" s="1"/>
  <c r="Y336" i="17"/>
  <c r="Y425" i="17" s="1"/>
  <c r="M336" i="17"/>
  <c r="AI336" i="17"/>
  <c r="W336" i="17"/>
  <c r="W425" i="17" s="1"/>
  <c r="J336" i="17"/>
  <c r="AG336" i="17"/>
  <c r="AG425" i="17" s="1"/>
  <c r="T336" i="17"/>
  <c r="T425" i="17" s="1"/>
  <c r="G336" i="17"/>
  <c r="E336" i="17"/>
  <c r="AD336" i="17"/>
  <c r="AD425" i="17" s="1"/>
  <c r="Q336" i="17"/>
  <c r="Q425" i="17" s="1"/>
  <c r="BE406" i="17"/>
  <c r="AS406" i="17"/>
  <c r="I407" i="17"/>
  <c r="BJ406" i="17"/>
  <c r="N407" i="17"/>
  <c r="AX406" i="17"/>
  <c r="BF406" i="17"/>
  <c r="J407" i="17"/>
  <c r="AT406" i="17"/>
  <c r="D247" i="17"/>
  <c r="R143" i="17"/>
  <c r="R247" i="17" s="1"/>
  <c r="Q143" i="17"/>
  <c r="Q247" i="17" s="1"/>
  <c r="P143" i="17"/>
  <c r="AB143" i="17" s="1"/>
  <c r="D144" i="17"/>
  <c r="H143" i="17"/>
  <c r="H247" i="17" s="1"/>
  <c r="F143" i="17"/>
  <c r="F247" i="17" s="1"/>
  <c r="N143" i="17"/>
  <c r="N247" i="17" s="1"/>
  <c r="M143" i="17"/>
  <c r="M247" i="17" s="1"/>
  <c r="AG143" i="17"/>
  <c r="AG247" i="17" s="1"/>
  <c r="AF143" i="17"/>
  <c r="AF247" i="17" s="1"/>
  <c r="V143" i="17"/>
  <c r="V247" i="17" s="1"/>
  <c r="J143" i="17"/>
  <c r="J247" i="17" s="1"/>
  <c r="S143" i="17"/>
  <c r="S247" i="17" s="1"/>
  <c r="G143" i="17"/>
  <c r="G247" i="17" s="1"/>
  <c r="Y143" i="17"/>
  <c r="Y247" i="17" s="1"/>
  <c r="AL143" i="17"/>
  <c r="AL247" i="17" s="1"/>
  <c r="K143" i="17"/>
  <c r="K247" i="17" s="1"/>
  <c r="E143" i="17"/>
  <c r="E247" i="17" s="1"/>
  <c r="AH143" i="17"/>
  <c r="AH247" i="17" s="1"/>
  <c r="X143" i="17"/>
  <c r="X247" i="17" s="1"/>
  <c r="AK143" i="17"/>
  <c r="AK247" i="17" s="1"/>
  <c r="I143" i="17"/>
  <c r="I247" i="17" s="1"/>
  <c r="AJ143" i="17"/>
  <c r="AJ247" i="17" s="1"/>
  <c r="W143" i="17"/>
  <c r="W247" i="17" s="1"/>
  <c r="AE143" i="17"/>
  <c r="AE247" i="17" s="1"/>
  <c r="L143" i="17"/>
  <c r="L247" i="17" s="1"/>
  <c r="Z143" i="17"/>
  <c r="Z247" i="17" s="1"/>
  <c r="U143" i="17"/>
  <c r="U247" i="17" s="1"/>
  <c r="T143" i="17"/>
  <c r="T247" i="17" s="1"/>
  <c r="AD143" i="17"/>
  <c r="AD247" i="17" s="1"/>
  <c r="AI143" i="17"/>
  <c r="AI247" i="17" s="1"/>
  <c r="AC143" i="17"/>
  <c r="AC247" i="17" s="1"/>
  <c r="K407" i="17"/>
  <c r="AU406" i="17"/>
  <c r="BG406" i="17"/>
  <c r="AI425" i="17"/>
  <c r="AV406" i="17"/>
  <c r="L407" i="17"/>
  <c r="BH406" i="17"/>
  <c r="BI406" i="17"/>
  <c r="M407" i="17"/>
  <c r="AW406" i="17"/>
  <c r="AK41" i="9"/>
  <c r="X367" i="8"/>
  <c r="AG367" i="8"/>
  <c r="H368" i="8"/>
  <c r="H369" i="8" s="1"/>
  <c r="H370" i="8" s="1"/>
  <c r="K371" i="10"/>
  <c r="Y367" i="8"/>
  <c r="Y368" i="8" s="1"/>
  <c r="Y369" i="8" s="1"/>
  <c r="J370" i="8"/>
  <c r="N367" i="10"/>
  <c r="N368" i="10" s="1"/>
  <c r="N369" i="10" s="1"/>
  <c r="N370" i="10" s="1"/>
  <c r="N371" i="10" s="1"/>
  <c r="E370" i="8"/>
  <c r="G370" i="8"/>
  <c r="H371" i="10"/>
  <c r="Q367" i="8"/>
  <c r="Q368" i="8" s="1"/>
  <c r="Q369" i="8" s="1"/>
  <c r="Q370" i="8" s="1"/>
  <c r="T368" i="8"/>
  <c r="T369" i="8" s="1"/>
  <c r="T370" i="8" s="1"/>
  <c r="I366" i="8"/>
  <c r="I367" i="8" s="1"/>
  <c r="I368" i="8" s="1"/>
  <c r="I369" i="8" s="1"/>
  <c r="F370" i="8"/>
  <c r="E369" i="10"/>
  <c r="E370" i="10" s="1"/>
  <c r="E371" i="10" s="1"/>
  <c r="M366" i="8"/>
  <c r="M367" i="8" s="1"/>
  <c r="M368" i="8" s="1"/>
  <c r="M369" i="8" s="1"/>
  <c r="M370" i="8" s="1"/>
  <c r="J367" i="10"/>
  <c r="J368" i="10" s="1"/>
  <c r="J369" i="10" s="1"/>
  <c r="J370" i="10" s="1"/>
  <c r="I370" i="8"/>
  <c r="AL367" i="8"/>
  <c r="AL368" i="8" s="1"/>
  <c r="AL369" i="8" s="1"/>
  <c r="AL370" i="8" s="1"/>
  <c r="AC366" i="8"/>
  <c r="AC367" i="8" s="1"/>
  <c r="K370" i="8"/>
  <c r="I371" i="10"/>
  <c r="U367" i="8"/>
  <c r="U368" i="8" s="1"/>
  <c r="U369" i="8" s="1"/>
  <c r="U370" i="8" s="1"/>
  <c r="S366" i="10"/>
  <c r="S367" i="10" s="1"/>
  <c r="S368" i="10" s="1"/>
  <c r="S369" i="10" s="1"/>
  <c r="S370" i="10" s="1"/>
  <c r="S371" i="10" s="1"/>
  <c r="U366" i="10"/>
  <c r="U367" i="10" s="1"/>
  <c r="U368" i="10" s="1"/>
  <c r="U369" i="10" s="1"/>
  <c r="U370" i="10" s="1"/>
  <c r="U371" i="10" s="1"/>
  <c r="V366" i="8"/>
  <c r="V367" i="8" s="1"/>
  <c r="V368" i="8" s="1"/>
  <c r="V369" i="8" s="1"/>
  <c r="V370" i="8" s="1"/>
  <c r="S366" i="8"/>
  <c r="S367" i="8" s="1"/>
  <c r="S368" i="8" s="1"/>
  <c r="S369" i="8" s="1"/>
  <c r="S370" i="8" s="1"/>
  <c r="AL366" i="10"/>
  <c r="AL367" i="10" s="1"/>
  <c r="AL368" i="10" s="1"/>
  <c r="AL369" i="10" s="1"/>
  <c r="AL370" i="10" s="1"/>
  <c r="AL371" i="10" s="1"/>
  <c r="AK366" i="10"/>
  <c r="AK367" i="10" s="1"/>
  <c r="AK368" i="10" s="1"/>
  <c r="AK369" i="10" s="1"/>
  <c r="AK370" i="10" s="1"/>
  <c r="AK371" i="10" s="1"/>
  <c r="AH366" i="10"/>
  <c r="AH367" i="10" s="1"/>
  <c r="AH368" i="10" s="1"/>
  <c r="AH369" i="10" s="1"/>
  <c r="AH370" i="10" s="1"/>
  <c r="AH371" i="10" s="1"/>
  <c r="Z366" i="8"/>
  <c r="Z367" i="8" s="1"/>
  <c r="Z368" i="8" s="1"/>
  <c r="Z369" i="8" s="1"/>
  <c r="Z370" i="8" s="1"/>
  <c r="R366" i="10"/>
  <c r="R367" i="10" s="1"/>
  <c r="R368" i="10" s="1"/>
  <c r="R369" i="10" s="1"/>
  <c r="R370" i="10" s="1"/>
  <c r="R371" i="10" s="1"/>
  <c r="Q366" i="10"/>
  <c r="Q367" i="10" s="1"/>
  <c r="Q368" i="10" s="1"/>
  <c r="Q369" i="10" s="1"/>
  <c r="Q370" i="10" s="1"/>
  <c r="AF366" i="8"/>
  <c r="AF367" i="8" s="1"/>
  <c r="AF368" i="8" s="1"/>
  <c r="AF369" i="8" s="1"/>
  <c r="AJ366" i="10"/>
  <c r="AJ367" i="10" s="1"/>
  <c r="AJ368" i="10" s="1"/>
  <c r="AJ369" i="10" s="1"/>
  <c r="AJ370" i="10" s="1"/>
  <c r="AJ371" i="10" s="1"/>
  <c r="AK368" i="8"/>
  <c r="AK369" i="8" s="1"/>
  <c r="AG368" i="8"/>
  <c r="AG369" i="8" s="1"/>
  <c r="AG370" i="8" s="1"/>
  <c r="BJ404" i="14"/>
  <c r="AB42" i="9"/>
  <c r="P42" i="9"/>
  <c r="F43" i="9"/>
  <c r="BC404" i="14"/>
  <c r="D43" i="9"/>
  <c r="BA404" i="14"/>
  <c r="G43" i="9"/>
  <c r="BD404" i="14"/>
  <c r="AI42" i="9"/>
  <c r="W42" i="9"/>
  <c r="M42" i="9"/>
  <c r="AJ42" i="9"/>
  <c r="X42" i="9"/>
  <c r="L43" i="9"/>
  <c r="BI404" i="14"/>
  <c r="AJ366" i="8"/>
  <c r="AJ367" i="8" s="1"/>
  <c r="AJ368" i="8" s="1"/>
  <c r="AJ369" i="8" s="1"/>
  <c r="AJ370" i="8" s="1"/>
  <c r="AI366" i="10"/>
  <c r="AI367" i="10" s="1"/>
  <c r="AI368" i="10" s="1"/>
  <c r="AI369" i="10" s="1"/>
  <c r="AI370" i="10" s="1"/>
  <c r="AE366" i="8"/>
  <c r="AE367" i="8" s="1"/>
  <c r="AE368" i="8" s="1"/>
  <c r="AE369" i="8" s="1"/>
  <c r="T366" i="10"/>
  <c r="T367" i="10" s="1"/>
  <c r="T368" i="10" s="1"/>
  <c r="T369" i="10" s="1"/>
  <c r="T370" i="10" s="1"/>
  <c r="T371" i="10" s="1"/>
  <c r="Q282" i="10"/>
  <c r="D354" i="12"/>
  <c r="D443" i="12" s="1"/>
  <c r="J43" i="9"/>
  <c r="BG404" i="14"/>
  <c r="E43" i="9"/>
  <c r="BB404" i="14"/>
  <c r="H43" i="9"/>
  <c r="BE404" i="14"/>
  <c r="AF42" i="9"/>
  <c r="T42" i="9"/>
  <c r="AE42" i="9"/>
  <c r="S42" i="9"/>
  <c r="J371" i="10"/>
  <c r="K43" i="9"/>
  <c r="BH404" i="14"/>
  <c r="I43" i="9"/>
  <c r="BF404" i="14"/>
  <c r="AH42" i="9"/>
  <c r="V42" i="9"/>
  <c r="Q42" i="9"/>
  <c r="AC42" i="9"/>
  <c r="AG42" i="9"/>
  <c r="U42" i="9"/>
  <c r="R42" i="9"/>
  <c r="AD42" i="9"/>
  <c r="Z410" i="14"/>
  <c r="Y410" i="14"/>
  <c r="X410" i="14"/>
  <c r="T410" i="14"/>
  <c r="S411" i="14"/>
  <c r="R427" i="13"/>
  <c r="T433" i="13"/>
  <c r="V426" i="13"/>
  <c r="W426" i="13"/>
  <c r="X433" i="13"/>
  <c r="S430" i="13"/>
  <c r="Y431" i="13"/>
  <c r="U432" i="13"/>
  <c r="Z435" i="13"/>
  <c r="AV404" i="14"/>
  <c r="L405" i="14"/>
  <c r="D243" i="14"/>
  <c r="D140" i="14"/>
  <c r="Q140" i="14" s="1"/>
  <c r="P139" i="14"/>
  <c r="AB139" i="14" s="1"/>
  <c r="Q243" i="14"/>
  <c r="R139" i="14"/>
  <c r="R243" i="14" s="1"/>
  <c r="F139" i="14"/>
  <c r="F243" i="14" s="1"/>
  <c r="M139" i="14"/>
  <c r="M243" i="14" s="1"/>
  <c r="H139" i="14"/>
  <c r="H243" i="14" s="1"/>
  <c r="AG139" i="14"/>
  <c r="AG243" i="14" s="1"/>
  <c r="AI139" i="14"/>
  <c r="AI243" i="14" s="1"/>
  <c r="AK139" i="14"/>
  <c r="AK243" i="14" s="1"/>
  <c r="W139" i="14"/>
  <c r="W243" i="14" s="1"/>
  <c r="AH139" i="14"/>
  <c r="AH243" i="14" s="1"/>
  <c r="AD139" i="14"/>
  <c r="AD243" i="14" s="1"/>
  <c r="AF139" i="14"/>
  <c r="AF243" i="14" s="1"/>
  <c r="AE139" i="14"/>
  <c r="AE243" i="14" s="1"/>
  <c r="T139" i="14"/>
  <c r="T243" i="14" s="1"/>
  <c r="AL139" i="14"/>
  <c r="AL243" i="14" s="1"/>
  <c r="AJ139" i="14"/>
  <c r="AJ243" i="14" s="1"/>
  <c r="N139" i="14"/>
  <c r="N243" i="14" s="1"/>
  <c r="J139" i="14"/>
  <c r="J243" i="14" s="1"/>
  <c r="L139" i="14"/>
  <c r="L243" i="14" s="1"/>
  <c r="G139" i="14"/>
  <c r="G243" i="14" s="1"/>
  <c r="X139" i="14"/>
  <c r="X243" i="14" s="1"/>
  <c r="V139" i="14"/>
  <c r="V243" i="14" s="1"/>
  <c r="U139" i="14"/>
  <c r="U243" i="14" s="1"/>
  <c r="S139" i="14"/>
  <c r="S243" i="14" s="1"/>
  <c r="Y139" i="14"/>
  <c r="Y243" i="14" s="1"/>
  <c r="I139" i="14"/>
  <c r="I243" i="14" s="1"/>
  <c r="E139" i="14"/>
  <c r="E243" i="14" s="1"/>
  <c r="K139" i="14"/>
  <c r="K243" i="14" s="1"/>
  <c r="Z139" i="14"/>
  <c r="Z243" i="14" s="1"/>
  <c r="AC139" i="14"/>
  <c r="AC243" i="14" s="1"/>
  <c r="G405" i="14"/>
  <c r="AQ404" i="14"/>
  <c r="M405" i="14"/>
  <c r="AW404" i="14"/>
  <c r="AK332" i="14"/>
  <c r="AK421" i="14" s="1"/>
  <c r="AG332" i="14"/>
  <c r="AG421" i="14" s="1"/>
  <c r="AJ332" i="14"/>
  <c r="AJ421" i="14" s="1"/>
  <c r="AE332" i="14"/>
  <c r="AE421" i="14" s="1"/>
  <c r="Y332" i="14"/>
  <c r="U332" i="14"/>
  <c r="U421" i="14" s="1"/>
  <c r="Q332" i="14"/>
  <c r="Q421" i="14" s="1"/>
  <c r="K332" i="14"/>
  <c r="G332" i="14"/>
  <c r="AI332" i="14"/>
  <c r="AI421" i="14" s="1"/>
  <c r="AD332" i="14"/>
  <c r="AD421" i="14" s="1"/>
  <c r="X332" i="14"/>
  <c r="T332" i="14"/>
  <c r="N332" i="14"/>
  <c r="J332" i="14"/>
  <c r="F332" i="14"/>
  <c r="AH332" i="14"/>
  <c r="AH421" i="14" s="1"/>
  <c r="W332" i="14"/>
  <c r="W421" i="14" s="1"/>
  <c r="M332" i="14"/>
  <c r="E332" i="14"/>
  <c r="AF332" i="14"/>
  <c r="AF421" i="14" s="1"/>
  <c r="V332" i="14"/>
  <c r="V421" i="14" s="1"/>
  <c r="L332" i="14"/>
  <c r="D332" i="14"/>
  <c r="D421" i="14" s="1"/>
  <c r="Z332" i="14"/>
  <c r="H332" i="14"/>
  <c r="S332" i="14"/>
  <c r="AL332" i="14"/>
  <c r="AL421" i="14" s="1"/>
  <c r="R332" i="14"/>
  <c r="R421" i="14" s="1"/>
  <c r="I332" i="14"/>
  <c r="AC332" i="14"/>
  <c r="AC421" i="14" s="1"/>
  <c r="AR404" i="14"/>
  <c r="H405" i="14"/>
  <c r="E405" i="14"/>
  <c r="AO404" i="14"/>
  <c r="AT404" i="14"/>
  <c r="J405" i="14"/>
  <c r="N405" i="14"/>
  <c r="AX404" i="14"/>
  <c r="K405" i="14"/>
  <c r="AU404" i="14"/>
  <c r="F405" i="14"/>
  <c r="AP404" i="14"/>
  <c r="AS404" i="14"/>
  <c r="I405" i="14"/>
  <c r="BE421" i="13"/>
  <c r="AS420" i="13"/>
  <c r="BD421" i="13"/>
  <c r="AR420" i="13"/>
  <c r="D259" i="13"/>
  <c r="D156" i="13"/>
  <c r="AC155" i="13"/>
  <c r="Q155" i="13"/>
  <c r="J155" i="13"/>
  <c r="M155" i="13"/>
  <c r="H155" i="13"/>
  <c r="U155" i="13"/>
  <c r="AD155" i="13"/>
  <c r="Z155" i="13"/>
  <c r="V155" i="13"/>
  <c r="AH155" i="13"/>
  <c r="Y155" i="13"/>
  <c r="N155" i="13"/>
  <c r="AJ155" i="13"/>
  <c r="K155" i="13"/>
  <c r="E155" i="13"/>
  <c r="G155" i="13"/>
  <c r="I155" i="13"/>
  <c r="X155" i="13"/>
  <c r="AF155" i="13"/>
  <c r="R155" i="13"/>
  <c r="F155" i="13"/>
  <c r="L155" i="13"/>
  <c r="W155" i="13"/>
  <c r="AL155" i="13"/>
  <c r="T155" i="13"/>
  <c r="AI155" i="13"/>
  <c r="AK155" i="13"/>
  <c r="AE155" i="13"/>
  <c r="S155" i="13"/>
  <c r="AG155" i="13"/>
  <c r="AP420" i="13"/>
  <c r="BB421" i="13"/>
  <c r="BC421" i="13"/>
  <c r="AQ420" i="13"/>
  <c r="AI348" i="13"/>
  <c r="AI437" i="13" s="1"/>
  <c r="AE348" i="13"/>
  <c r="AE437" i="13" s="1"/>
  <c r="Y348" i="13"/>
  <c r="U348" i="13"/>
  <c r="Q348" i="13"/>
  <c r="Q437" i="13" s="1"/>
  <c r="K348" i="13"/>
  <c r="G348" i="13"/>
  <c r="AL348" i="13"/>
  <c r="AL437" i="13" s="1"/>
  <c r="AH348" i="13"/>
  <c r="AH437" i="13" s="1"/>
  <c r="AD348" i="13"/>
  <c r="AD437" i="13" s="1"/>
  <c r="X348" i="13"/>
  <c r="T348" i="13"/>
  <c r="N348" i="13"/>
  <c r="J348" i="13"/>
  <c r="F348" i="13"/>
  <c r="AK348" i="13"/>
  <c r="AK437" i="13" s="1"/>
  <c r="AG348" i="13"/>
  <c r="AG437" i="13" s="1"/>
  <c r="AC348" i="13"/>
  <c r="AC437" i="13" s="1"/>
  <c r="W348" i="13"/>
  <c r="S348" i="13"/>
  <c r="M348" i="13"/>
  <c r="I348" i="13"/>
  <c r="E348" i="13"/>
  <c r="V348" i="13"/>
  <c r="D348" i="13"/>
  <c r="D437" i="13" s="1"/>
  <c r="C60" i="9" s="1"/>
  <c r="AJ348" i="13"/>
  <c r="AJ437" i="13" s="1"/>
  <c r="R348" i="13"/>
  <c r="AF348" i="13"/>
  <c r="AF437" i="13" s="1"/>
  <c r="Z348" i="13"/>
  <c r="L348" i="13"/>
  <c r="H348" i="13"/>
  <c r="BJ420" i="13"/>
  <c r="AX419" i="13"/>
  <c r="BG421" i="13"/>
  <c r="AU420" i="13"/>
  <c r="BH421" i="13"/>
  <c r="AV420" i="13"/>
  <c r="BI421" i="13"/>
  <c r="AW420" i="13"/>
  <c r="AT420" i="13"/>
  <c r="BF421" i="13"/>
  <c r="BA421" i="13"/>
  <c r="AO420" i="13"/>
  <c r="Z366" i="11"/>
  <c r="Z367" i="11" s="1"/>
  <c r="Z368" i="11" s="1"/>
  <c r="Z369" i="11" s="1"/>
  <c r="Z370" i="11" s="1"/>
  <c r="Z371" i="11" s="1"/>
  <c r="T366" i="11"/>
  <c r="T367" i="11" s="1"/>
  <c r="T368" i="11" s="1"/>
  <c r="T369" i="11" s="1"/>
  <c r="T370" i="11" s="1"/>
  <c r="T371" i="11" s="1"/>
  <c r="W366" i="11"/>
  <c r="W367" i="11" s="1"/>
  <c r="W368" i="11" s="1"/>
  <c r="W369" i="11" s="1"/>
  <c r="W370" i="11" s="1"/>
  <c r="W371" i="11" s="1"/>
  <c r="X366" i="12"/>
  <c r="X367" i="12" s="1"/>
  <c r="X368" i="12" s="1"/>
  <c r="X369" i="12" s="1"/>
  <c r="X370" i="12" s="1"/>
  <c r="E368" i="12"/>
  <c r="AJ366" i="12"/>
  <c r="BH365" i="12"/>
  <c r="U366" i="12"/>
  <c r="AS365" i="12"/>
  <c r="AF366" i="12"/>
  <c r="BD365" i="12"/>
  <c r="S366" i="12"/>
  <c r="AQ365" i="12"/>
  <c r="V366" i="12"/>
  <c r="AT365" i="12"/>
  <c r="AE366" i="12"/>
  <c r="BC365" i="12"/>
  <c r="L367" i="12"/>
  <c r="K368" i="12"/>
  <c r="AI366" i="12"/>
  <c r="BG365" i="12"/>
  <c r="Q366" i="12"/>
  <c r="AO365" i="12"/>
  <c r="AV365" i="12"/>
  <c r="AL366" i="12"/>
  <c r="BJ365" i="12"/>
  <c r="W366" i="12"/>
  <c r="AU365" i="12"/>
  <c r="Y366" i="12"/>
  <c r="Y367" i="12" s="1"/>
  <c r="Y368" i="12" s="1"/>
  <c r="Y369" i="12" s="1"/>
  <c r="Y370" i="12" s="1"/>
  <c r="AK366" i="12"/>
  <c r="BI365" i="12"/>
  <c r="R366" i="12"/>
  <c r="AP365" i="12"/>
  <c r="Z366" i="12"/>
  <c r="AX365" i="12"/>
  <c r="AG366" i="12"/>
  <c r="BE365" i="12"/>
  <c r="I368" i="12"/>
  <c r="AW365" i="12"/>
  <c r="F368" i="12"/>
  <c r="AD366" i="12"/>
  <c r="BB365" i="12"/>
  <c r="N368" i="12"/>
  <c r="AC366" i="12"/>
  <c r="BA365" i="12"/>
  <c r="AH366" i="12"/>
  <c r="BF365" i="12"/>
  <c r="T366" i="12"/>
  <c r="AR365" i="12"/>
  <c r="J368" i="12"/>
  <c r="M367" i="12"/>
  <c r="H368" i="12"/>
  <c r="G368" i="12"/>
  <c r="Y366" i="11"/>
  <c r="AW365" i="11"/>
  <c r="K367" i="11"/>
  <c r="AE366" i="11"/>
  <c r="BC365" i="11"/>
  <c r="AC366" i="11"/>
  <c r="AC367" i="11" s="1"/>
  <c r="AC368" i="11" s="1"/>
  <c r="AC369" i="11" s="1"/>
  <c r="AC370" i="11" s="1"/>
  <c r="AC371" i="11" s="1"/>
  <c r="X366" i="11"/>
  <c r="AV365" i="11"/>
  <c r="AI366" i="11"/>
  <c r="BG365" i="11"/>
  <c r="AR365" i="11"/>
  <c r="I368" i="11"/>
  <c r="F368" i="11"/>
  <c r="M368" i="11"/>
  <c r="S366" i="11"/>
  <c r="AQ365" i="11"/>
  <c r="U366" i="11"/>
  <c r="AS365" i="11"/>
  <c r="AD366" i="11"/>
  <c r="BB365" i="11"/>
  <c r="AF366" i="11"/>
  <c r="BD365" i="11"/>
  <c r="AH366" i="11"/>
  <c r="BF365" i="11"/>
  <c r="AK366" i="11"/>
  <c r="BI365" i="11"/>
  <c r="H367" i="11"/>
  <c r="G368" i="11"/>
  <c r="L368" i="11"/>
  <c r="V366" i="11"/>
  <c r="AT365" i="11"/>
  <c r="AX365" i="11"/>
  <c r="N366" i="11"/>
  <c r="Q366" i="11"/>
  <c r="Q367" i="11" s="1"/>
  <c r="Q368" i="11" s="1"/>
  <c r="Q369" i="11" s="1"/>
  <c r="Q370" i="11" s="1"/>
  <c r="Q371" i="11" s="1"/>
  <c r="AJ366" i="11"/>
  <c r="BH365" i="11"/>
  <c r="R366" i="11"/>
  <c r="AP365" i="11"/>
  <c r="AL366" i="11"/>
  <c r="BJ365" i="11"/>
  <c r="AG366" i="11"/>
  <c r="BE365" i="11"/>
  <c r="BA365" i="11"/>
  <c r="AU365" i="11"/>
  <c r="J368" i="11"/>
  <c r="E367" i="11"/>
  <c r="AC191" i="10"/>
  <c r="AC281" i="10" s="1"/>
  <c r="C82" i="7"/>
  <c r="AF370" i="8"/>
  <c r="AD367" i="8"/>
  <c r="AD368" i="8" s="1"/>
  <c r="AD369" i="8" s="1"/>
  <c r="AD370" i="8" s="1"/>
  <c r="C100" i="6"/>
  <c r="C203" i="6"/>
  <c r="C293" i="6" s="1"/>
  <c r="C382" i="6" s="1"/>
  <c r="C103" i="7"/>
  <c r="O102" i="7"/>
  <c r="AA102" i="7" s="1"/>
  <c r="C206" i="7"/>
  <c r="C296" i="7" s="1"/>
  <c r="C385" i="7" s="1"/>
  <c r="W366" i="8"/>
  <c r="W367" i="8" s="1"/>
  <c r="W368" i="8" s="1"/>
  <c r="W369" i="8" s="1"/>
  <c r="W370" i="8" s="1"/>
  <c r="AG366" i="10"/>
  <c r="AG367" i="10" s="1"/>
  <c r="AG368" i="10" s="1"/>
  <c r="AG369" i="10" s="1"/>
  <c r="AG370" i="10" s="1"/>
  <c r="AG371" i="10" s="1"/>
  <c r="AK370" i="8"/>
  <c r="X368" i="8"/>
  <c r="X369" i="8" s="1"/>
  <c r="X370" i="8" s="1"/>
  <c r="AH367" i="8"/>
  <c r="AH368" i="8" s="1"/>
  <c r="AH369" i="8" s="1"/>
  <c r="AH370" i="8" s="1"/>
  <c r="C89" i="7"/>
  <c r="O88" i="7"/>
  <c r="AA88" i="7" s="1"/>
  <c r="C192" i="7"/>
  <c r="C282" i="7" s="1"/>
  <c r="C371" i="7" s="1"/>
  <c r="Y370" i="8"/>
  <c r="AI367" i="8"/>
  <c r="AI368" i="8" s="1"/>
  <c r="AI369" i="8" s="1"/>
  <c r="AI370" i="8" s="1"/>
  <c r="C89" i="6"/>
  <c r="C192" i="6"/>
  <c r="C282" i="6" s="1"/>
  <c r="C371" i="6" s="1"/>
  <c r="L206" i="12"/>
  <c r="H206" i="12"/>
  <c r="K206" i="12"/>
  <c r="G206" i="12"/>
  <c r="N206" i="12"/>
  <c r="J206" i="12"/>
  <c r="F206" i="12"/>
  <c r="M206" i="12"/>
  <c r="I206" i="12"/>
  <c r="E206" i="12"/>
  <c r="X206" i="12"/>
  <c r="U206" i="12"/>
  <c r="AE206" i="12"/>
  <c r="R206" i="12"/>
  <c r="AH206" i="12"/>
  <c r="AJ206" i="12"/>
  <c r="AG206" i="12"/>
  <c r="AI206" i="12"/>
  <c r="Z206" i="12"/>
  <c r="T206" i="12"/>
  <c r="Y206" i="12"/>
  <c r="V206" i="12"/>
  <c r="W206" i="12"/>
  <c r="S206" i="12"/>
  <c r="AD206" i="12"/>
  <c r="AL206" i="12"/>
  <c r="AF206" i="12"/>
  <c r="AK206" i="12"/>
  <c r="AC204" i="12"/>
  <c r="AC294" i="12" s="1"/>
  <c r="Q192" i="12"/>
  <c r="Q282" i="12" s="1"/>
  <c r="AC191" i="12"/>
  <c r="AC281" i="12" s="1"/>
  <c r="Q205" i="12"/>
  <c r="Q295" i="12" s="1"/>
  <c r="L193" i="12"/>
  <c r="H193" i="12"/>
  <c r="K193" i="12"/>
  <c r="G193" i="12"/>
  <c r="N193" i="12"/>
  <c r="J193" i="12"/>
  <c r="F193" i="12"/>
  <c r="M193" i="12"/>
  <c r="I193" i="12"/>
  <c r="E193" i="12"/>
  <c r="X193" i="12"/>
  <c r="U193" i="12"/>
  <c r="AE193" i="12"/>
  <c r="R193" i="12"/>
  <c r="AH193" i="12"/>
  <c r="AJ193" i="12"/>
  <c r="AG193" i="12"/>
  <c r="AI193" i="12"/>
  <c r="Z193" i="12"/>
  <c r="T193" i="12"/>
  <c r="Y193" i="12"/>
  <c r="V193" i="12"/>
  <c r="W193" i="12"/>
  <c r="S193" i="12"/>
  <c r="AD193" i="12"/>
  <c r="AL193" i="12"/>
  <c r="AF193" i="12"/>
  <c r="AK193" i="12"/>
  <c r="D206" i="12"/>
  <c r="P102" i="12"/>
  <c r="D103" i="12"/>
  <c r="AI282" i="12"/>
  <c r="AE282" i="12"/>
  <c r="Y282" i="12"/>
  <c r="U282" i="12"/>
  <c r="K282" i="12"/>
  <c r="G282" i="12"/>
  <c r="AK282" i="12"/>
  <c r="AG282" i="12"/>
  <c r="W282" i="12"/>
  <c r="AJ282" i="12"/>
  <c r="AF282" i="12"/>
  <c r="Z282" i="12"/>
  <c r="V282" i="12"/>
  <c r="R282" i="12"/>
  <c r="L282" i="12"/>
  <c r="H282" i="12"/>
  <c r="D282" i="12"/>
  <c r="D371" i="12" s="1"/>
  <c r="AD282" i="12"/>
  <c r="N282" i="12"/>
  <c r="F282" i="12"/>
  <c r="X282" i="12"/>
  <c r="X371" i="12" s="1"/>
  <c r="M282" i="12"/>
  <c r="E282" i="12"/>
  <c r="AL282" i="12"/>
  <c r="T282" i="12"/>
  <c r="J282" i="12"/>
  <c r="AH282" i="12"/>
  <c r="S282" i="12"/>
  <c r="I282" i="12"/>
  <c r="D265" i="12"/>
  <c r="P161" i="12"/>
  <c r="AB161" i="12" s="1"/>
  <c r="AJ295" i="12"/>
  <c r="AF295" i="12"/>
  <c r="Z295" i="12"/>
  <c r="V295" i="12"/>
  <c r="R295" i="12"/>
  <c r="L295" i="12"/>
  <c r="H295" i="12"/>
  <c r="D295" i="12"/>
  <c r="D384" i="12" s="1"/>
  <c r="AI295" i="12"/>
  <c r="AE295" i="12"/>
  <c r="Y295" i="12"/>
  <c r="U295" i="12"/>
  <c r="K295" i="12"/>
  <c r="G295" i="12"/>
  <c r="AL295" i="12"/>
  <c r="AH295" i="12"/>
  <c r="AD295" i="12"/>
  <c r="X295" i="12"/>
  <c r="T295" i="12"/>
  <c r="N295" i="12"/>
  <c r="J295" i="12"/>
  <c r="F295" i="12"/>
  <c r="AK295" i="12"/>
  <c r="AG295" i="12"/>
  <c r="W295" i="12"/>
  <c r="S295" i="12"/>
  <c r="M295" i="12"/>
  <c r="I295" i="12"/>
  <c r="E295" i="12"/>
  <c r="AB88" i="12"/>
  <c r="AB101" i="12"/>
  <c r="D193" i="12"/>
  <c r="P89" i="12"/>
  <c r="D90" i="12"/>
  <c r="M194" i="11"/>
  <c r="I194" i="11"/>
  <c r="E194" i="11"/>
  <c r="L194" i="11"/>
  <c r="H194" i="11"/>
  <c r="K194" i="11"/>
  <c r="G194" i="11"/>
  <c r="J194" i="11"/>
  <c r="F194" i="11"/>
  <c r="AD194" i="11"/>
  <c r="N194" i="11"/>
  <c r="T194" i="11"/>
  <c r="V194" i="11"/>
  <c r="AG194" i="11"/>
  <c r="W194" i="11"/>
  <c r="R194" i="11"/>
  <c r="AL194" i="11"/>
  <c r="U194" i="11"/>
  <c r="AE194" i="11"/>
  <c r="AF194" i="11"/>
  <c r="S194" i="11"/>
  <c r="AK194" i="11"/>
  <c r="Y194" i="11"/>
  <c r="AH194" i="11"/>
  <c r="Z194" i="11"/>
  <c r="AI194" i="11"/>
  <c r="X194" i="11"/>
  <c r="AJ194" i="11"/>
  <c r="M205" i="11"/>
  <c r="I205" i="11"/>
  <c r="E205" i="11"/>
  <c r="L205" i="11"/>
  <c r="H205" i="11"/>
  <c r="K205" i="11"/>
  <c r="G205" i="11"/>
  <c r="J205" i="11"/>
  <c r="F205" i="11"/>
  <c r="AD205" i="11"/>
  <c r="N205" i="11"/>
  <c r="T205" i="11"/>
  <c r="V205" i="11"/>
  <c r="AG205" i="11"/>
  <c r="W205" i="11"/>
  <c r="R205" i="11"/>
  <c r="AL205" i="11"/>
  <c r="U205" i="11"/>
  <c r="AE205" i="11"/>
  <c r="AF205" i="11"/>
  <c r="S205" i="11"/>
  <c r="AK205" i="11"/>
  <c r="Y205" i="11"/>
  <c r="AH205" i="11"/>
  <c r="Z205" i="11"/>
  <c r="AI205" i="11"/>
  <c r="X205" i="11"/>
  <c r="AJ205" i="11"/>
  <c r="D265" i="11"/>
  <c r="D194" i="11"/>
  <c r="D91" i="11"/>
  <c r="D205" i="11"/>
  <c r="D102" i="11"/>
  <c r="AI283" i="11"/>
  <c r="AE283" i="11"/>
  <c r="Y283" i="11"/>
  <c r="U283" i="11"/>
  <c r="Q283" i="11"/>
  <c r="K283" i="11"/>
  <c r="G283" i="11"/>
  <c r="AK283" i="11"/>
  <c r="AF283" i="11"/>
  <c r="X283" i="11"/>
  <c r="S283" i="11"/>
  <c r="L283" i="11"/>
  <c r="F283" i="11"/>
  <c r="AJ283" i="11"/>
  <c r="AD283" i="11"/>
  <c r="W283" i="11"/>
  <c r="W372" i="11" s="1"/>
  <c r="R283" i="11"/>
  <c r="J283" i="11"/>
  <c r="E283" i="11"/>
  <c r="AH283" i="11"/>
  <c r="AC283" i="11"/>
  <c r="V283" i="11"/>
  <c r="N283" i="11"/>
  <c r="I283" i="11"/>
  <c r="D283" i="11"/>
  <c r="D372" i="11" s="1"/>
  <c r="AL283" i="11"/>
  <c r="AG283" i="11"/>
  <c r="Z283" i="11"/>
  <c r="T283" i="11"/>
  <c r="M283" i="11"/>
  <c r="H283" i="11"/>
  <c r="AL294" i="11"/>
  <c r="AH294" i="11"/>
  <c r="AD294" i="11"/>
  <c r="X294" i="11"/>
  <c r="T294" i="11"/>
  <c r="N294" i="11"/>
  <c r="J294" i="11"/>
  <c r="F294" i="11"/>
  <c r="AK294" i="11"/>
  <c r="AF294" i="11"/>
  <c r="Y294" i="11"/>
  <c r="S294" i="11"/>
  <c r="L294" i="11"/>
  <c r="G294" i="11"/>
  <c r="AJ294" i="11"/>
  <c r="AE294" i="11"/>
  <c r="W294" i="11"/>
  <c r="R294" i="11"/>
  <c r="K294" i="11"/>
  <c r="E294" i="11"/>
  <c r="AI294" i="11"/>
  <c r="AC294" i="11"/>
  <c r="V294" i="11"/>
  <c r="Q294" i="11"/>
  <c r="I294" i="11"/>
  <c r="D294" i="11"/>
  <c r="D383" i="11" s="1"/>
  <c r="AG294" i="11"/>
  <c r="Z294" i="11"/>
  <c r="U294" i="11"/>
  <c r="M294" i="11"/>
  <c r="H294" i="11"/>
  <c r="K193" i="8"/>
  <c r="G193" i="8"/>
  <c r="X193" i="8"/>
  <c r="AG193" i="8"/>
  <c r="Q204" i="10"/>
  <c r="Q294" i="10" s="1"/>
  <c r="L205" i="10"/>
  <c r="H205" i="10"/>
  <c r="N205" i="10"/>
  <c r="J205" i="10"/>
  <c r="F205" i="10"/>
  <c r="M205" i="10"/>
  <c r="I205" i="10"/>
  <c r="E205" i="10"/>
  <c r="K205" i="10"/>
  <c r="G205" i="10"/>
  <c r="AD205" i="10"/>
  <c r="AJ205" i="10"/>
  <c r="AG205" i="10"/>
  <c r="AE205" i="10"/>
  <c r="W205" i="10"/>
  <c r="T205" i="10"/>
  <c r="Y205" i="10"/>
  <c r="R205" i="10"/>
  <c r="AF205" i="10"/>
  <c r="AH205" i="10"/>
  <c r="AK205" i="10"/>
  <c r="AI205" i="10"/>
  <c r="AL205" i="10"/>
  <c r="V205" i="10"/>
  <c r="X205" i="10"/>
  <c r="U205" i="10"/>
  <c r="Z205" i="10"/>
  <c r="S205" i="10"/>
  <c r="N194" i="10"/>
  <c r="J194" i="10"/>
  <c r="F194" i="10"/>
  <c r="L194" i="10"/>
  <c r="H194" i="10"/>
  <c r="K194" i="10"/>
  <c r="G194" i="10"/>
  <c r="I194" i="10"/>
  <c r="E194" i="10"/>
  <c r="M194" i="10"/>
  <c r="AD194" i="10"/>
  <c r="AJ194" i="10"/>
  <c r="AG194" i="10"/>
  <c r="AE194" i="10"/>
  <c r="W194" i="10"/>
  <c r="T194" i="10"/>
  <c r="Y194" i="10"/>
  <c r="R194" i="10"/>
  <c r="AF194" i="10"/>
  <c r="AH194" i="10"/>
  <c r="AK194" i="10"/>
  <c r="AI194" i="10"/>
  <c r="AL194" i="10"/>
  <c r="V194" i="10"/>
  <c r="X194" i="10"/>
  <c r="U194" i="10"/>
  <c r="Z194" i="10"/>
  <c r="S194" i="10"/>
  <c r="Q193" i="10"/>
  <c r="Q283" i="10" s="1"/>
  <c r="M193" i="8"/>
  <c r="I193" i="8"/>
  <c r="E193" i="8"/>
  <c r="L193" i="8"/>
  <c r="H193" i="8"/>
  <c r="J193" i="8"/>
  <c r="F193" i="8"/>
  <c r="M205" i="8"/>
  <c r="I205" i="8"/>
  <c r="E205" i="8"/>
  <c r="L205" i="8"/>
  <c r="H205" i="8"/>
  <c r="J205" i="8"/>
  <c r="F205" i="8"/>
  <c r="K205" i="8"/>
  <c r="G205" i="8"/>
  <c r="AK193" i="8"/>
  <c r="T193" i="8"/>
  <c r="S193" i="8"/>
  <c r="AF193" i="8"/>
  <c r="AJ193" i="8"/>
  <c r="W193" i="8"/>
  <c r="N193" i="8"/>
  <c r="AE193" i="8"/>
  <c r="Y193" i="8"/>
  <c r="AI193" i="8"/>
  <c r="U193" i="8"/>
  <c r="AD193" i="8"/>
  <c r="R193" i="8"/>
  <c r="AH193" i="8"/>
  <c r="V193" i="8"/>
  <c r="AL193" i="8"/>
  <c r="Z193" i="8"/>
  <c r="AG205" i="8"/>
  <c r="AE205" i="8"/>
  <c r="S205" i="8"/>
  <c r="Y205" i="8"/>
  <c r="AF205" i="8"/>
  <c r="X205" i="8"/>
  <c r="AJ205" i="8"/>
  <c r="AI205" i="8"/>
  <c r="W205" i="8"/>
  <c r="U205" i="8"/>
  <c r="AD205" i="8"/>
  <c r="R205" i="8"/>
  <c r="AH205" i="8"/>
  <c r="V205" i="8"/>
  <c r="N205" i="8"/>
  <c r="AL205" i="8"/>
  <c r="Z205" i="8"/>
  <c r="AK205" i="8"/>
  <c r="T205" i="8"/>
  <c r="AC203" i="10"/>
  <c r="AC293" i="10" s="1"/>
  <c r="AC192" i="10"/>
  <c r="Z366" i="10"/>
  <c r="Z367" i="10" s="1"/>
  <c r="Z368" i="10" s="1"/>
  <c r="Z369" i="10" s="1"/>
  <c r="Z370" i="10" s="1"/>
  <c r="Z371" i="10" s="1"/>
  <c r="X366" i="10"/>
  <c r="X367" i="10" s="1"/>
  <c r="X368" i="10" s="1"/>
  <c r="X369" i="10" s="1"/>
  <c r="X370" i="10" s="1"/>
  <c r="X371" i="10" s="1"/>
  <c r="V366" i="10"/>
  <c r="V367" i="10" s="1"/>
  <c r="V368" i="10" s="1"/>
  <c r="V369" i="10" s="1"/>
  <c r="V370" i="10" s="1"/>
  <c r="V371" i="10" s="1"/>
  <c r="AC366" i="10"/>
  <c r="AC367" i="10" s="1"/>
  <c r="AC368" i="10" s="1"/>
  <c r="AC369" i="10" s="1"/>
  <c r="AF366" i="10"/>
  <c r="AF367" i="10" s="1"/>
  <c r="AF368" i="10" s="1"/>
  <c r="AF369" i="10" s="1"/>
  <c r="AF370" i="10" s="1"/>
  <c r="AF371" i="10" s="1"/>
  <c r="Y366" i="10"/>
  <c r="Y367" i="10" s="1"/>
  <c r="Y368" i="10" s="1"/>
  <c r="Y369" i="10" s="1"/>
  <c r="Y370" i="10" s="1"/>
  <c r="Y371" i="10" s="1"/>
  <c r="W366" i="10"/>
  <c r="W367" i="10" s="1"/>
  <c r="W368" i="10" s="1"/>
  <c r="W369" i="10" s="1"/>
  <c r="W370" i="10" s="1"/>
  <c r="W371" i="10" s="1"/>
  <c r="AD366" i="10"/>
  <c r="AD367" i="10" s="1"/>
  <c r="AD368" i="10" s="1"/>
  <c r="AD369" i="10" s="1"/>
  <c r="AD370" i="10" s="1"/>
  <c r="AD371" i="10" s="1"/>
  <c r="F371" i="10"/>
  <c r="G371" i="10"/>
  <c r="AI371" i="10"/>
  <c r="AE370" i="8"/>
  <c r="L371" i="10"/>
  <c r="M371" i="10"/>
  <c r="R366" i="8"/>
  <c r="R367" i="8" s="1"/>
  <c r="R368" i="8" s="1"/>
  <c r="R369" i="8" s="1"/>
  <c r="R370" i="8" s="1"/>
  <c r="AE366" i="10"/>
  <c r="AE367" i="10" s="1"/>
  <c r="AE368" i="10" s="1"/>
  <c r="AE369" i="10" s="1"/>
  <c r="AE370" i="10" s="1"/>
  <c r="AE371" i="10" s="1"/>
  <c r="AC368" i="8"/>
  <c r="AC369" i="8" s="1"/>
  <c r="AC370" i="8" s="1"/>
  <c r="N368" i="8"/>
  <c r="N369" i="8" s="1"/>
  <c r="N370" i="8" s="1"/>
  <c r="AB100" i="10"/>
  <c r="D205" i="10"/>
  <c r="D102" i="10"/>
  <c r="P101" i="10"/>
  <c r="AI294" i="10"/>
  <c r="AE294" i="10"/>
  <c r="Y294" i="10"/>
  <c r="U294" i="10"/>
  <c r="K294" i="10"/>
  <c r="G294" i="10"/>
  <c r="AL294" i="10"/>
  <c r="AH294" i="10"/>
  <c r="AD294" i="10"/>
  <c r="X294" i="10"/>
  <c r="T294" i="10"/>
  <c r="N294" i="10"/>
  <c r="J294" i="10"/>
  <c r="F294" i="10"/>
  <c r="AK294" i="10"/>
  <c r="AG294" i="10"/>
  <c r="W294" i="10"/>
  <c r="S294" i="10"/>
  <c r="M294" i="10"/>
  <c r="I294" i="10"/>
  <c r="E294" i="10"/>
  <c r="AJ294" i="10"/>
  <c r="AF294" i="10"/>
  <c r="Z294" i="10"/>
  <c r="V294" i="10"/>
  <c r="R294" i="10"/>
  <c r="L294" i="10"/>
  <c r="H294" i="10"/>
  <c r="D294" i="10"/>
  <c r="D383" i="10" s="1"/>
  <c r="D265" i="10"/>
  <c r="D355" i="10" s="1"/>
  <c r="D444" i="10" s="1"/>
  <c r="P161" i="10"/>
  <c r="AB161" i="10" s="1"/>
  <c r="D194" i="10"/>
  <c r="P90" i="10"/>
  <c r="D91" i="10"/>
  <c r="AB89" i="10"/>
  <c r="AI283" i="10"/>
  <c r="AE283" i="10"/>
  <c r="Y283" i="10"/>
  <c r="U283" i="10"/>
  <c r="K283" i="10"/>
  <c r="G283" i="10"/>
  <c r="AL283" i="10"/>
  <c r="AL372" i="10" s="1"/>
  <c r="AH283" i="10"/>
  <c r="AD283" i="10"/>
  <c r="X283" i="10"/>
  <c r="T283" i="10"/>
  <c r="N283" i="10"/>
  <c r="J283" i="10"/>
  <c r="F283" i="10"/>
  <c r="AK283" i="10"/>
  <c r="AG283" i="10"/>
  <c r="AG372" i="10" s="1"/>
  <c r="W283" i="10"/>
  <c r="S283" i="10"/>
  <c r="S372" i="10" s="1"/>
  <c r="M283" i="10"/>
  <c r="I283" i="10"/>
  <c r="E283" i="10"/>
  <c r="Z283" i="10"/>
  <c r="H283" i="10"/>
  <c r="H372" i="10" s="1"/>
  <c r="V283" i="10"/>
  <c r="D283" i="10"/>
  <c r="D372" i="10" s="1"/>
  <c r="AJ283" i="10"/>
  <c r="R283" i="10"/>
  <c r="R372" i="10" s="1"/>
  <c r="AF283" i="10"/>
  <c r="L283" i="10"/>
  <c r="D193" i="8"/>
  <c r="D90" i="8"/>
  <c r="AL282" i="8"/>
  <c r="AH282" i="8"/>
  <c r="AD282" i="8"/>
  <c r="AD371" i="8" s="1"/>
  <c r="X282" i="8"/>
  <c r="T282" i="8"/>
  <c r="N282" i="8"/>
  <c r="J282" i="8"/>
  <c r="J371" i="8" s="1"/>
  <c r="F282" i="8"/>
  <c r="F371" i="8" s="1"/>
  <c r="AK282" i="8"/>
  <c r="AK371" i="8" s="1"/>
  <c r="AG282" i="8"/>
  <c r="AC282" i="8"/>
  <c r="W282" i="8"/>
  <c r="S282" i="8"/>
  <c r="M282" i="8"/>
  <c r="I282" i="8"/>
  <c r="E282" i="8"/>
  <c r="E371" i="8" s="1"/>
  <c r="AJ282" i="8"/>
  <c r="AF282" i="8"/>
  <c r="AI282" i="8"/>
  <c r="AI371" i="8" s="1"/>
  <c r="AE282" i="8"/>
  <c r="Y282" i="8"/>
  <c r="U282" i="8"/>
  <c r="Q282" i="8"/>
  <c r="K282" i="8"/>
  <c r="G282" i="8"/>
  <c r="G371" i="8" s="1"/>
  <c r="Z282" i="8"/>
  <c r="H282" i="8"/>
  <c r="V282" i="8"/>
  <c r="D282" i="8"/>
  <c r="D371" i="8" s="1"/>
  <c r="R282" i="8"/>
  <c r="L282" i="8"/>
  <c r="L371" i="8" s="1"/>
  <c r="D205" i="8"/>
  <c r="D102" i="8"/>
  <c r="AK294" i="8"/>
  <c r="AG294" i="8"/>
  <c r="AC294" i="8"/>
  <c r="W294" i="8"/>
  <c r="S294" i="8"/>
  <c r="M294" i="8"/>
  <c r="I294" i="8"/>
  <c r="E294" i="8"/>
  <c r="AH294" i="8"/>
  <c r="Z294" i="8"/>
  <c r="U294" i="8"/>
  <c r="N294" i="8"/>
  <c r="H294" i="8"/>
  <c r="AL294" i="8"/>
  <c r="AF294" i="8"/>
  <c r="Y294" i="8"/>
  <c r="T294" i="8"/>
  <c r="L294" i="8"/>
  <c r="G294" i="8"/>
  <c r="AJ294" i="8"/>
  <c r="AE294" i="8"/>
  <c r="X294" i="8"/>
  <c r="R294" i="8"/>
  <c r="K294" i="8"/>
  <c r="F294" i="8"/>
  <c r="AI294" i="8"/>
  <c r="AD294" i="8"/>
  <c r="V294" i="8"/>
  <c r="Q294" i="8"/>
  <c r="J294" i="8"/>
  <c r="D294" i="8"/>
  <c r="D383" i="8" s="1"/>
  <c r="R13" i="7"/>
  <c r="S13" i="7"/>
  <c r="T13" i="7"/>
  <c r="U13" i="7"/>
  <c r="V13" i="7"/>
  <c r="W13" i="7"/>
  <c r="X13" i="7"/>
  <c r="Y13" i="7"/>
  <c r="Z13" i="7"/>
  <c r="R14" i="7"/>
  <c r="S14" i="7"/>
  <c r="T14" i="7"/>
  <c r="U14" i="7"/>
  <c r="V14" i="7"/>
  <c r="W14" i="7"/>
  <c r="X14" i="7"/>
  <c r="Y14" i="7"/>
  <c r="Z14" i="7"/>
  <c r="R15" i="7"/>
  <c r="S15" i="7"/>
  <c r="T15" i="7"/>
  <c r="U15" i="7"/>
  <c r="V15" i="7"/>
  <c r="W15" i="7"/>
  <c r="X15" i="7"/>
  <c r="Y15" i="7"/>
  <c r="Z15" i="7"/>
  <c r="R16" i="7"/>
  <c r="S16" i="7"/>
  <c r="T16" i="7"/>
  <c r="U16" i="7"/>
  <c r="V16" i="7"/>
  <c r="W16" i="7"/>
  <c r="X16" i="7"/>
  <c r="Y16" i="7"/>
  <c r="Z16" i="7"/>
  <c r="R17" i="7"/>
  <c r="S17" i="7"/>
  <c r="T17" i="7"/>
  <c r="U17" i="7"/>
  <c r="V17" i="7"/>
  <c r="W17" i="7"/>
  <c r="X17" i="7"/>
  <c r="Y17" i="7"/>
  <c r="Z17" i="7"/>
  <c r="Q14" i="7"/>
  <c r="Q15" i="7"/>
  <c r="Q16" i="7"/>
  <c r="Q17" i="7"/>
  <c r="Q13" i="7"/>
  <c r="E13" i="7"/>
  <c r="E56" i="7" s="1"/>
  <c r="F13" i="7"/>
  <c r="F56" i="7" s="1"/>
  <c r="G13" i="7"/>
  <c r="G56" i="7" s="1"/>
  <c r="H13" i="7"/>
  <c r="H56" i="7" s="1"/>
  <c r="I13" i="7"/>
  <c r="I56" i="7" s="1"/>
  <c r="J13" i="7"/>
  <c r="J56" i="7" s="1"/>
  <c r="K13" i="7"/>
  <c r="K56" i="7" s="1"/>
  <c r="L13" i="7"/>
  <c r="L56" i="7" s="1"/>
  <c r="M13" i="7"/>
  <c r="M56" i="7" s="1"/>
  <c r="E14" i="7"/>
  <c r="E57" i="7" s="1"/>
  <c r="F14" i="7"/>
  <c r="F57" i="7" s="1"/>
  <c r="G14" i="7"/>
  <c r="G57" i="7" s="1"/>
  <c r="H14" i="7"/>
  <c r="H57" i="7" s="1"/>
  <c r="I14" i="7"/>
  <c r="I57" i="7" s="1"/>
  <c r="J14" i="7"/>
  <c r="J57" i="7" s="1"/>
  <c r="K14" i="7"/>
  <c r="K57" i="7" s="1"/>
  <c r="L14" i="7"/>
  <c r="L57" i="7" s="1"/>
  <c r="M14" i="7"/>
  <c r="M57" i="7" s="1"/>
  <c r="E15" i="7"/>
  <c r="E58" i="7" s="1"/>
  <c r="F15" i="7"/>
  <c r="F58" i="7" s="1"/>
  <c r="G15" i="7"/>
  <c r="G58" i="7" s="1"/>
  <c r="H15" i="7"/>
  <c r="H58" i="7" s="1"/>
  <c r="I15" i="7"/>
  <c r="I58" i="7" s="1"/>
  <c r="J15" i="7"/>
  <c r="J58" i="7" s="1"/>
  <c r="K15" i="7"/>
  <c r="K58" i="7" s="1"/>
  <c r="L15" i="7"/>
  <c r="L58" i="7" s="1"/>
  <c r="M15" i="7"/>
  <c r="M58" i="7" s="1"/>
  <c r="E16" i="7"/>
  <c r="E59" i="7" s="1"/>
  <c r="F16" i="7"/>
  <c r="F59" i="7" s="1"/>
  <c r="G16" i="7"/>
  <c r="G59" i="7" s="1"/>
  <c r="H16" i="7"/>
  <c r="H59" i="7" s="1"/>
  <c r="I16" i="7"/>
  <c r="I59" i="7" s="1"/>
  <c r="J16" i="7"/>
  <c r="J59" i="7" s="1"/>
  <c r="K16" i="7"/>
  <c r="K59" i="7" s="1"/>
  <c r="L16" i="7"/>
  <c r="L59" i="7" s="1"/>
  <c r="M16" i="7"/>
  <c r="M59" i="7" s="1"/>
  <c r="E17" i="7"/>
  <c r="E60" i="7" s="1"/>
  <c r="F17" i="7"/>
  <c r="F60" i="7" s="1"/>
  <c r="G17" i="7"/>
  <c r="G60" i="7" s="1"/>
  <c r="H17" i="7"/>
  <c r="H60" i="7" s="1"/>
  <c r="I17" i="7"/>
  <c r="I60" i="7" s="1"/>
  <c r="J17" i="7"/>
  <c r="J60" i="7" s="1"/>
  <c r="K17" i="7"/>
  <c r="K60" i="7" s="1"/>
  <c r="L17" i="7"/>
  <c r="L60" i="7" s="1"/>
  <c r="M17" i="7"/>
  <c r="M60" i="7" s="1"/>
  <c r="D14" i="7"/>
  <c r="D57" i="7" s="1"/>
  <c r="D15" i="7"/>
  <c r="D58" i="7" s="1"/>
  <c r="D16" i="7"/>
  <c r="D59" i="7" s="1"/>
  <c r="D17" i="7"/>
  <c r="D60" i="7" s="1"/>
  <c r="D13" i="7"/>
  <c r="D56" i="7" s="1"/>
  <c r="R13" i="6"/>
  <c r="S13" i="6"/>
  <c r="T13" i="6"/>
  <c r="U13" i="6"/>
  <c r="V13" i="6"/>
  <c r="W13" i="6"/>
  <c r="X13" i="6"/>
  <c r="Y13" i="6"/>
  <c r="Z13" i="6"/>
  <c r="R14" i="6"/>
  <c r="S14" i="6"/>
  <c r="T14" i="6"/>
  <c r="U14" i="6"/>
  <c r="V14" i="6"/>
  <c r="W14" i="6"/>
  <c r="X14" i="6"/>
  <c r="Y14" i="6"/>
  <c r="Z14" i="6"/>
  <c r="R15" i="6"/>
  <c r="S15" i="6"/>
  <c r="T15" i="6"/>
  <c r="U15" i="6"/>
  <c r="V15" i="6"/>
  <c r="W15" i="6"/>
  <c r="X15" i="6"/>
  <c r="Y15" i="6"/>
  <c r="Z15" i="6"/>
  <c r="R16" i="6"/>
  <c r="S16" i="6"/>
  <c r="T16" i="6"/>
  <c r="U16" i="6"/>
  <c r="V16" i="6"/>
  <c r="W16" i="6"/>
  <c r="X16" i="6"/>
  <c r="Y16" i="6"/>
  <c r="Z16" i="6"/>
  <c r="R17" i="6"/>
  <c r="S17" i="6"/>
  <c r="T17" i="6"/>
  <c r="U17" i="6"/>
  <c r="V17" i="6"/>
  <c r="W17" i="6"/>
  <c r="X17" i="6"/>
  <c r="Y17" i="6"/>
  <c r="Z17" i="6"/>
  <c r="Q14" i="6"/>
  <c r="Q15" i="6"/>
  <c r="Q16" i="6"/>
  <c r="Q17" i="6"/>
  <c r="Q13" i="6"/>
  <c r="M13" i="6"/>
  <c r="M56" i="6" s="1"/>
  <c r="M14" i="6"/>
  <c r="M57" i="6" s="1"/>
  <c r="M15" i="6"/>
  <c r="M16" i="6"/>
  <c r="M59" i="6" s="1"/>
  <c r="M17" i="6"/>
  <c r="M60" i="6" s="1"/>
  <c r="D14" i="6"/>
  <c r="D57" i="6" s="1"/>
  <c r="E14" i="6"/>
  <c r="E57" i="6" s="1"/>
  <c r="F14" i="6"/>
  <c r="F57" i="6" s="1"/>
  <c r="G14" i="6"/>
  <c r="G57" i="6" s="1"/>
  <c r="H14" i="6"/>
  <c r="H57" i="6" s="1"/>
  <c r="I14" i="6"/>
  <c r="I57" i="6" s="1"/>
  <c r="J14" i="6"/>
  <c r="J57" i="6" s="1"/>
  <c r="K14" i="6"/>
  <c r="K57" i="6" s="1"/>
  <c r="L14" i="6"/>
  <c r="L57" i="6" s="1"/>
  <c r="D15" i="6"/>
  <c r="D58" i="6" s="1"/>
  <c r="E15" i="6"/>
  <c r="E58" i="6" s="1"/>
  <c r="F15" i="6"/>
  <c r="F58" i="6" s="1"/>
  <c r="G15" i="6"/>
  <c r="G58" i="6" s="1"/>
  <c r="H15" i="6"/>
  <c r="H58" i="6" s="1"/>
  <c r="I15" i="6"/>
  <c r="I58" i="6" s="1"/>
  <c r="J15" i="6"/>
  <c r="J58" i="6" s="1"/>
  <c r="K15" i="6"/>
  <c r="K58" i="6" s="1"/>
  <c r="L15" i="6"/>
  <c r="L58" i="6" s="1"/>
  <c r="D16" i="6"/>
  <c r="D59" i="6" s="1"/>
  <c r="E16" i="6"/>
  <c r="E59" i="6" s="1"/>
  <c r="F16" i="6"/>
  <c r="F59" i="6" s="1"/>
  <c r="G16" i="6"/>
  <c r="G59" i="6" s="1"/>
  <c r="H16" i="6"/>
  <c r="H59" i="6" s="1"/>
  <c r="I16" i="6"/>
  <c r="I59" i="6" s="1"/>
  <c r="J16" i="6"/>
  <c r="J59" i="6" s="1"/>
  <c r="K16" i="6"/>
  <c r="K59" i="6" s="1"/>
  <c r="L16" i="6"/>
  <c r="L59" i="6" s="1"/>
  <c r="D17" i="6"/>
  <c r="D60" i="6" s="1"/>
  <c r="E17" i="6"/>
  <c r="E60" i="6" s="1"/>
  <c r="F17" i="6"/>
  <c r="F60" i="6" s="1"/>
  <c r="G17" i="6"/>
  <c r="G60" i="6" s="1"/>
  <c r="H17" i="6"/>
  <c r="H60" i="6" s="1"/>
  <c r="I17" i="6"/>
  <c r="I60" i="6" s="1"/>
  <c r="J17" i="6"/>
  <c r="J60" i="6" s="1"/>
  <c r="K17" i="6"/>
  <c r="K60" i="6" s="1"/>
  <c r="L17" i="6"/>
  <c r="L60" i="6" s="1"/>
  <c r="E13" i="6"/>
  <c r="E56" i="6" s="1"/>
  <c r="F13" i="6"/>
  <c r="F56" i="6" s="1"/>
  <c r="G13" i="6"/>
  <c r="G56" i="6" s="1"/>
  <c r="H13" i="6"/>
  <c r="H56" i="6" s="1"/>
  <c r="I13" i="6"/>
  <c r="I56" i="6" s="1"/>
  <c r="J13" i="6"/>
  <c r="J56" i="6" s="1"/>
  <c r="K13" i="6"/>
  <c r="K56" i="6" s="1"/>
  <c r="L13" i="6"/>
  <c r="L56" i="6" s="1"/>
  <c r="D13" i="6"/>
  <c r="D56" i="6" s="1"/>
  <c r="M12" i="7"/>
  <c r="L12" i="7"/>
  <c r="K12" i="7"/>
  <c r="J12" i="7"/>
  <c r="I12" i="7"/>
  <c r="H12" i="7"/>
  <c r="G12" i="7"/>
  <c r="F12" i="7"/>
  <c r="E12" i="7"/>
  <c r="D12" i="7"/>
  <c r="C12" i="7"/>
  <c r="C10" i="7"/>
  <c r="C17" i="7" s="1"/>
  <c r="C9" i="7"/>
  <c r="C16" i="7" s="1"/>
  <c r="C8" i="7"/>
  <c r="C15" i="7" s="1"/>
  <c r="C7" i="7"/>
  <c r="C14" i="7" s="1"/>
  <c r="C6" i="7"/>
  <c r="C13" i="7" s="1"/>
  <c r="Z5" i="7"/>
  <c r="Z12" i="7" s="1"/>
  <c r="Y5" i="7"/>
  <c r="Y12" i="7" s="1"/>
  <c r="X5" i="7"/>
  <c r="X12" i="7" s="1"/>
  <c r="W5" i="7"/>
  <c r="W12" i="7" s="1"/>
  <c r="V5" i="7"/>
  <c r="V12" i="7" s="1"/>
  <c r="U5" i="7"/>
  <c r="U12" i="7" s="1"/>
  <c r="T5" i="7"/>
  <c r="T12" i="7" s="1"/>
  <c r="S5" i="7"/>
  <c r="S12" i="7" s="1"/>
  <c r="R5" i="7"/>
  <c r="R12" i="7" s="1"/>
  <c r="Q5" i="7"/>
  <c r="Q12" i="7" s="1"/>
  <c r="C4" i="7"/>
  <c r="M12" i="6"/>
  <c r="L12" i="6"/>
  <c r="K12" i="6"/>
  <c r="J12" i="6"/>
  <c r="I12" i="6"/>
  <c r="H12" i="6"/>
  <c r="G12" i="6"/>
  <c r="F12" i="6"/>
  <c r="E12" i="6"/>
  <c r="D12" i="6"/>
  <c r="C12" i="6"/>
  <c r="C10" i="6"/>
  <c r="C17" i="6" s="1"/>
  <c r="C9" i="6"/>
  <c r="C16" i="6" s="1"/>
  <c r="C8" i="6"/>
  <c r="C15" i="6" s="1"/>
  <c r="C7" i="6"/>
  <c r="C14" i="6" s="1"/>
  <c r="C6" i="6"/>
  <c r="C13" i="6" s="1"/>
  <c r="Z5" i="6"/>
  <c r="Z12" i="6" s="1"/>
  <c r="Y5" i="6"/>
  <c r="Y12" i="6" s="1"/>
  <c r="X5" i="6"/>
  <c r="X12" i="6" s="1"/>
  <c r="W5" i="6"/>
  <c r="W12" i="6" s="1"/>
  <c r="V5" i="6"/>
  <c r="V12" i="6" s="1"/>
  <c r="U5" i="6"/>
  <c r="U12" i="6" s="1"/>
  <c r="T5" i="6"/>
  <c r="T12" i="6" s="1"/>
  <c r="S5" i="6"/>
  <c r="S12" i="6" s="1"/>
  <c r="R5" i="6"/>
  <c r="R12" i="6" s="1"/>
  <c r="Q5" i="6"/>
  <c r="Q12" i="6" s="1"/>
  <c r="C4" i="6"/>
  <c r="G157" i="6"/>
  <c r="F86" i="7"/>
  <c r="G98" i="7"/>
  <c r="L82" i="7"/>
  <c r="AL90" i="12"/>
  <c r="U102" i="11"/>
  <c r="I102" i="10"/>
  <c r="E157" i="7"/>
  <c r="H162" i="6"/>
  <c r="F87" i="7"/>
  <c r="G82" i="7"/>
  <c r="H99" i="7"/>
  <c r="W103" i="12"/>
  <c r="V91" i="11"/>
  <c r="AL102" i="10"/>
  <c r="X90" i="8"/>
  <c r="J155" i="7"/>
  <c r="D155" i="6"/>
  <c r="E84" i="6"/>
  <c r="F86" i="6"/>
  <c r="G85" i="6"/>
  <c r="G103" i="12"/>
  <c r="AH102" i="11"/>
  <c r="L102" i="10"/>
  <c r="AD102" i="8"/>
  <c r="R102" i="8"/>
  <c r="K157" i="7"/>
  <c r="J156" i="6"/>
  <c r="D86" i="6"/>
  <c r="J98" i="6"/>
  <c r="G84" i="6"/>
  <c r="AD103" i="12"/>
  <c r="AE91" i="11"/>
  <c r="L90" i="8"/>
  <c r="L157" i="7"/>
  <c r="K162" i="6"/>
  <c r="D97" i="6"/>
  <c r="H85" i="7"/>
  <c r="E103" i="12"/>
  <c r="H91" i="11"/>
  <c r="T102" i="10"/>
  <c r="S102" i="8"/>
  <c r="M155" i="7"/>
  <c r="L156" i="6"/>
  <c r="D99" i="6"/>
  <c r="I82" i="7"/>
  <c r="L82" i="6"/>
  <c r="Z91" i="11"/>
  <c r="K102" i="8"/>
  <c r="M91" i="10"/>
  <c r="J158" i="7"/>
  <c r="D158" i="7"/>
  <c r="D100" i="7"/>
  <c r="K84" i="7"/>
  <c r="L86" i="7"/>
  <c r="R103" i="12"/>
  <c r="I91" i="11"/>
  <c r="R102" i="10"/>
  <c r="V90" i="8"/>
  <c r="AI90" i="8"/>
  <c r="K160" i="7"/>
  <c r="J162" i="6"/>
  <c r="I84" i="6"/>
  <c r="F87" i="6"/>
  <c r="L83" i="7"/>
  <c r="L99" i="6"/>
  <c r="H155" i="7"/>
  <c r="G155" i="6"/>
  <c r="D87" i="7"/>
  <c r="E100" i="7"/>
  <c r="L100" i="6"/>
  <c r="G90" i="12"/>
  <c r="E90" i="8"/>
  <c r="L91" i="10"/>
  <c r="E159" i="7"/>
  <c r="H159" i="6"/>
  <c r="E85" i="6"/>
  <c r="F84" i="6"/>
  <c r="K84" i="6"/>
  <c r="AD90" i="12"/>
  <c r="AL102" i="11"/>
  <c r="Q90" i="10"/>
  <c r="F161" i="7"/>
  <c r="D155" i="7"/>
  <c r="D160" i="6"/>
  <c r="D85" i="6"/>
  <c r="E101" i="7"/>
  <c r="M97" i="7"/>
  <c r="E90" i="12"/>
  <c r="AC100" i="10"/>
  <c r="AJ91" i="10"/>
  <c r="E91" i="10"/>
  <c r="G156" i="7"/>
  <c r="F156" i="6"/>
  <c r="J82" i="7"/>
  <c r="H85" i="6"/>
  <c r="E83" i="7"/>
  <c r="K85" i="6"/>
  <c r="K103" i="12"/>
  <c r="Y102" i="11"/>
  <c r="E102" i="10"/>
  <c r="J90" i="8"/>
  <c r="F159" i="6"/>
  <c r="D97" i="7"/>
  <c r="F98" i="6"/>
  <c r="M101" i="7"/>
  <c r="L156" i="7"/>
  <c r="K159" i="6"/>
  <c r="I98" i="6"/>
  <c r="I85" i="7"/>
  <c r="AJ103" i="12"/>
  <c r="AD91" i="11"/>
  <c r="V102" i="10"/>
  <c r="AG90" i="8"/>
  <c r="M157" i="7"/>
  <c r="L161" i="6"/>
  <c r="I86" i="6"/>
  <c r="E85" i="7"/>
  <c r="M100" i="7"/>
  <c r="F90" i="12"/>
  <c r="I90" i="8"/>
  <c r="H91" i="10"/>
  <c r="F155" i="7"/>
  <c r="D157" i="7"/>
  <c r="J101" i="7"/>
  <c r="G101" i="7"/>
  <c r="H98" i="7"/>
  <c r="V103" i="12"/>
  <c r="R91" i="11"/>
  <c r="U102" i="10"/>
  <c r="AL102" i="8"/>
  <c r="K158" i="7"/>
  <c r="J86" i="6"/>
  <c r="M91" i="11"/>
  <c r="V102" i="8"/>
  <c r="F102" i="8"/>
  <c r="N102" i="11"/>
  <c r="AF90" i="12"/>
  <c r="F102" i="10"/>
  <c r="X102" i="10"/>
  <c r="E97" i="7"/>
  <c r="L90" i="12"/>
  <c r="AG91" i="10"/>
  <c r="F160" i="7"/>
  <c r="J84" i="7"/>
  <c r="G99" i="7"/>
  <c r="AL103" i="12"/>
  <c r="AF91" i="11"/>
  <c r="H90" i="8"/>
  <c r="AJ102" i="8"/>
  <c r="K161" i="7"/>
  <c r="J155" i="6"/>
  <c r="K85" i="7"/>
  <c r="H100" i="7"/>
  <c r="L85" i="6"/>
  <c r="M102" i="11"/>
  <c r="AD91" i="10"/>
  <c r="T102" i="8"/>
  <c r="D83" i="6"/>
  <c r="I83" i="7"/>
  <c r="AC101" i="12"/>
  <c r="K156" i="6"/>
  <c r="G83" i="7"/>
  <c r="L99" i="7"/>
  <c r="AK102" i="11"/>
  <c r="J102" i="10"/>
  <c r="E156" i="7"/>
  <c r="F83" i="7"/>
  <c r="H100" i="6"/>
  <c r="H82" i="7"/>
  <c r="AL91" i="11"/>
  <c r="Z102" i="10"/>
  <c r="AH90" i="8"/>
  <c r="D162" i="6"/>
  <c r="E87" i="6"/>
  <c r="F82" i="6"/>
  <c r="L87" i="7"/>
  <c r="AJ102" i="11"/>
  <c r="N102" i="10"/>
  <c r="AL91" i="10"/>
  <c r="L101" i="7"/>
  <c r="K102" i="11"/>
  <c r="AE103" i="12"/>
  <c r="K102" i="10"/>
  <c r="Y91" i="11"/>
  <c r="S90" i="8"/>
  <c r="K158" i="6"/>
  <c r="H97" i="7"/>
  <c r="AH102" i="10"/>
  <c r="L162" i="6"/>
  <c r="M98" i="7"/>
  <c r="F157" i="7"/>
  <c r="K86" i="7"/>
  <c r="T91" i="11"/>
  <c r="T90" i="8"/>
  <c r="J157" i="6"/>
  <c r="H86" i="7"/>
  <c r="AC161" i="10"/>
  <c r="K161" i="6"/>
  <c r="I99" i="7"/>
  <c r="G90" i="8"/>
  <c r="L160" i="6"/>
  <c r="J85" i="6"/>
  <c r="J102" i="11"/>
  <c r="D161" i="7"/>
  <c r="G84" i="7"/>
  <c r="AH91" i="11"/>
  <c r="R90" i="8"/>
  <c r="F162" i="6"/>
  <c r="G87" i="7"/>
  <c r="H160" i="7"/>
  <c r="K87" i="6"/>
  <c r="U91" i="10"/>
  <c r="H155" i="6"/>
  <c r="L98" i="7"/>
  <c r="W102" i="10"/>
  <c r="J162" i="7"/>
  <c r="J82" i="6"/>
  <c r="R102" i="11"/>
  <c r="Y102" i="8"/>
  <c r="F100" i="7"/>
  <c r="J84" i="6"/>
  <c r="N91" i="11"/>
  <c r="K159" i="7"/>
  <c r="K100" i="7"/>
  <c r="G159" i="6"/>
  <c r="L84" i="6"/>
  <c r="J102" i="8"/>
  <c r="L158" i="6"/>
  <c r="K82" i="6"/>
  <c r="V102" i="11"/>
  <c r="D162" i="7"/>
  <c r="E99" i="7"/>
  <c r="J90" i="12"/>
  <c r="G159" i="7"/>
  <c r="Z91" i="10"/>
  <c r="W91" i="11"/>
  <c r="Z90" i="12"/>
  <c r="H156" i="7"/>
  <c r="G162" i="6"/>
  <c r="J85" i="7"/>
  <c r="J99" i="6"/>
  <c r="M84" i="7"/>
  <c r="H90" i="12"/>
  <c r="H102" i="11"/>
  <c r="R91" i="10"/>
  <c r="E158" i="7"/>
  <c r="H158" i="6"/>
  <c r="D84" i="7"/>
  <c r="K101" i="7"/>
  <c r="G82" i="6"/>
  <c r="I103" i="12"/>
  <c r="Z102" i="11"/>
  <c r="H102" i="10"/>
  <c r="AK102" i="8"/>
  <c r="J160" i="7"/>
  <c r="D159" i="6"/>
  <c r="D84" i="6"/>
  <c r="J97" i="6"/>
  <c r="K86" i="6"/>
  <c r="AJ90" i="12"/>
  <c r="I102" i="11"/>
  <c r="AH91" i="10"/>
  <c r="W91" i="10"/>
  <c r="G158" i="7"/>
  <c r="F158" i="6"/>
  <c r="J97" i="7"/>
  <c r="H99" i="6"/>
  <c r="E84" i="7"/>
  <c r="K100" i="6"/>
  <c r="L103" i="12"/>
  <c r="K91" i="11"/>
  <c r="H162" i="7"/>
  <c r="G161" i="6"/>
  <c r="F97" i="7"/>
  <c r="K97" i="7"/>
  <c r="G98" i="6"/>
  <c r="V90" i="12"/>
  <c r="AG102" i="11"/>
  <c r="Q101" i="10"/>
  <c r="E162" i="7"/>
  <c r="H156" i="6"/>
  <c r="F98" i="7"/>
  <c r="G86" i="7"/>
  <c r="L84" i="7"/>
  <c r="Z103" i="12"/>
  <c r="E91" i="11"/>
  <c r="AF102" i="10"/>
  <c r="Z90" i="8"/>
  <c r="J156" i="7"/>
  <c r="D161" i="6"/>
  <c r="E100" i="6"/>
  <c r="F100" i="6"/>
  <c r="G87" i="6"/>
  <c r="AK90" i="12"/>
  <c r="AF102" i="11"/>
  <c r="G102" i="10"/>
  <c r="AI102" i="8"/>
  <c r="AF102" i="8"/>
  <c r="K156" i="7"/>
  <c r="J160" i="6"/>
  <c r="D98" i="6"/>
  <c r="J87" i="6"/>
  <c r="G97" i="6"/>
  <c r="Y103" i="12"/>
  <c r="L159" i="7"/>
  <c r="K155" i="6"/>
  <c r="I97" i="6"/>
  <c r="I87" i="7"/>
  <c r="T103" i="12"/>
  <c r="AG91" i="11"/>
  <c r="S102" i="10"/>
  <c r="AL90" i="8"/>
  <c r="M159" i="7"/>
  <c r="L157" i="6"/>
  <c r="I83" i="6"/>
  <c r="M85" i="7"/>
  <c r="L102" i="11"/>
  <c r="D159" i="7"/>
  <c r="H84" i="7"/>
  <c r="F90" i="8"/>
  <c r="E97" i="6"/>
  <c r="AH90" i="12"/>
  <c r="F160" i="6"/>
  <c r="L160" i="7"/>
  <c r="Q89" i="12"/>
  <c r="H160" i="6"/>
  <c r="AF103" i="12"/>
  <c r="J157" i="7"/>
  <c r="M103" i="12"/>
  <c r="J158" i="6"/>
  <c r="AF91" i="10"/>
  <c r="L161" i="7"/>
  <c r="U103" i="12"/>
  <c r="Y90" i="8"/>
  <c r="D87" i="6"/>
  <c r="E102" i="8"/>
  <c r="D82" i="7"/>
  <c r="H101" i="7"/>
  <c r="AI102" i="10"/>
  <c r="K162" i="7"/>
  <c r="K99" i="7"/>
  <c r="I90" i="12"/>
  <c r="E83" i="6"/>
  <c r="U91" i="11"/>
  <c r="W90" i="8"/>
  <c r="E86" i="6"/>
  <c r="AE90" i="12"/>
  <c r="Y91" i="10"/>
  <c r="F82" i="7"/>
  <c r="AC88" i="12"/>
  <c r="AJ90" i="8"/>
  <c r="D99" i="7"/>
  <c r="M87" i="7"/>
  <c r="G156" i="6"/>
  <c r="K98" i="7"/>
  <c r="AD102" i="11"/>
  <c r="J87" i="7"/>
  <c r="AH103" i="12"/>
  <c r="AE90" i="8"/>
  <c r="I87" i="6"/>
  <c r="G83" i="6"/>
  <c r="S91" i="10"/>
  <c r="G157" i="7"/>
  <c r="H87" i="6"/>
  <c r="AG103" i="12"/>
  <c r="AK102" i="10"/>
  <c r="F85" i="7"/>
  <c r="H157" i="7"/>
  <c r="D101" i="7"/>
  <c r="AI91" i="11"/>
  <c r="M158" i="7"/>
  <c r="E82" i="6"/>
  <c r="Y90" i="12"/>
  <c r="F158" i="7"/>
  <c r="F99" i="7"/>
  <c r="L86" i="6"/>
  <c r="AD90" i="8"/>
  <c r="G100" i="7"/>
  <c r="X102" i="11"/>
  <c r="L102" i="8"/>
  <c r="H161" i="7"/>
  <c r="K157" i="6"/>
  <c r="D83" i="7"/>
  <c r="E86" i="7"/>
  <c r="AK103" i="12"/>
  <c r="AK91" i="11"/>
  <c r="G102" i="8"/>
  <c r="I91" i="10"/>
  <c r="M156" i="7"/>
  <c r="L159" i="6"/>
  <c r="E99" i="6"/>
  <c r="F85" i="6"/>
  <c r="K98" i="6"/>
  <c r="AG90" i="12"/>
  <c r="E102" i="11"/>
  <c r="AK91" i="10"/>
  <c r="F159" i="7"/>
  <c r="D160" i="7"/>
  <c r="F84" i="7"/>
  <c r="H97" i="6"/>
  <c r="I100" i="7"/>
  <c r="L87" i="6"/>
  <c r="AJ91" i="11"/>
  <c r="I102" i="8"/>
  <c r="K91" i="10"/>
  <c r="U90" i="8"/>
  <c r="G161" i="7"/>
  <c r="F155" i="6"/>
  <c r="D85" i="7"/>
  <c r="G97" i="7"/>
  <c r="I97" i="7"/>
  <c r="M99" i="7"/>
  <c r="W90" i="12"/>
  <c r="W102" i="11"/>
  <c r="H159" i="7"/>
  <c r="G160" i="6"/>
  <c r="J98" i="7"/>
  <c r="J83" i="6"/>
  <c r="M82" i="7"/>
  <c r="M90" i="12"/>
  <c r="AC89" i="10"/>
  <c r="AE91" i="10"/>
  <c r="E161" i="7"/>
  <c r="H157" i="6"/>
  <c r="D98" i="7"/>
  <c r="K83" i="7"/>
  <c r="G86" i="6"/>
  <c r="N103" i="12"/>
  <c r="S102" i="11"/>
  <c r="M102" i="10"/>
  <c r="F156" i="7"/>
  <c r="D156" i="7"/>
  <c r="D157" i="6"/>
  <c r="D82" i="6"/>
  <c r="E87" i="7"/>
  <c r="M83" i="7"/>
  <c r="U90" i="12"/>
  <c r="G102" i="11"/>
  <c r="T91" i="10"/>
  <c r="J91" i="10"/>
  <c r="G155" i="7"/>
  <c r="F161" i="6"/>
  <c r="J100" i="7"/>
  <c r="H82" i="6"/>
  <c r="E82" i="7"/>
  <c r="K97" i="6"/>
  <c r="F103" i="12"/>
  <c r="L158" i="7"/>
  <c r="K160" i="6"/>
  <c r="H86" i="6"/>
  <c r="H83" i="7"/>
  <c r="J103" i="12"/>
  <c r="AI102" i="11"/>
  <c r="AJ102" i="10"/>
  <c r="N102" i="8"/>
  <c r="M162" i="7"/>
  <c r="L155" i="6"/>
  <c r="H98" i="6"/>
  <c r="I101" i="7"/>
  <c r="Q102" i="12"/>
  <c r="S91" i="11"/>
  <c r="K90" i="8"/>
  <c r="AF90" i="8"/>
  <c r="J159" i="7"/>
  <c r="I82" i="6"/>
  <c r="D86" i="7"/>
  <c r="K82" i="7"/>
  <c r="L100" i="7"/>
  <c r="H103" i="12"/>
  <c r="G91" i="11"/>
  <c r="AE102" i="10"/>
  <c r="N90" i="8"/>
  <c r="AH102" i="8"/>
  <c r="K155" i="7"/>
  <c r="J159" i="6"/>
  <c r="I100" i="6"/>
  <c r="F97" i="6"/>
  <c r="L97" i="7"/>
  <c r="L97" i="6"/>
  <c r="X91" i="11"/>
  <c r="M102" i="8"/>
  <c r="AE102" i="8"/>
  <c r="G160" i="7"/>
  <c r="J161" i="6"/>
  <c r="H83" i="6"/>
  <c r="H87" i="7"/>
  <c r="H158" i="7"/>
  <c r="G158" i="6"/>
  <c r="J86" i="7"/>
  <c r="F99" i="6"/>
  <c r="M86" i="7"/>
  <c r="R90" i="12"/>
  <c r="F102" i="11"/>
  <c r="AI91" i="10"/>
  <c r="E155" i="7"/>
  <c r="H161" i="6"/>
  <c r="J83" i="7"/>
  <c r="K87" i="7"/>
  <c r="L85" i="7"/>
  <c r="X103" i="12"/>
  <c r="L91" i="11"/>
  <c r="AD102" i="10"/>
  <c r="Z102" i="8"/>
  <c r="J161" i="7"/>
  <c r="D158" i="6"/>
  <c r="I99" i="6"/>
  <c r="J100" i="6"/>
  <c r="K83" i="6"/>
  <c r="T90" i="12"/>
  <c r="T102" i="11"/>
  <c r="F91" i="10"/>
  <c r="U102" i="8"/>
  <c r="E98" i="6"/>
  <c r="L98" i="6"/>
  <c r="Y102" i="10"/>
  <c r="N90" i="12"/>
  <c r="AG102" i="8"/>
  <c r="AK90" i="8"/>
  <c r="AE102" i="11"/>
  <c r="W102" i="8"/>
  <c r="D100" i="6"/>
  <c r="F91" i="11"/>
  <c r="M161" i="7"/>
  <c r="I84" i="7"/>
  <c r="K90" i="12"/>
  <c r="G91" i="10"/>
  <c r="J99" i="7"/>
  <c r="AI103" i="12"/>
  <c r="X102" i="8"/>
  <c r="I85" i="6"/>
  <c r="L83" i="6"/>
  <c r="L155" i="7"/>
  <c r="S103" i="12"/>
  <c r="M160" i="7"/>
  <c r="K99" i="6"/>
  <c r="F162" i="7"/>
  <c r="I98" i="7"/>
  <c r="H102" i="8"/>
  <c r="G162" i="7"/>
  <c r="I86" i="7"/>
  <c r="F101" i="7"/>
  <c r="AI90" i="12"/>
  <c r="E160" i="7"/>
  <c r="G85" i="7"/>
  <c r="J91" i="11"/>
  <c r="D156" i="6"/>
  <c r="S90" i="12"/>
  <c r="F157" i="6"/>
  <c r="G99" i="6"/>
  <c r="V91" i="10"/>
  <c r="G100" i="6"/>
  <c r="E98" i="7"/>
  <c r="N91" i="10"/>
  <c r="F83" i="6"/>
  <c r="X91" i="10"/>
  <c r="H84" i="6"/>
  <c r="M90" i="8"/>
  <c r="X90" i="12"/>
  <c r="AG102" i="10"/>
  <c r="AH519" i="18" l="1"/>
  <c r="BF518" i="18"/>
  <c r="V525" i="18"/>
  <c r="AT524" i="18"/>
  <c r="E525" i="18"/>
  <c r="BA524" i="18"/>
  <c r="AO524" i="18"/>
  <c r="AX522" i="18"/>
  <c r="BJ522" i="18"/>
  <c r="BB523" i="18"/>
  <c r="AP523" i="18"/>
  <c r="BD521" i="18"/>
  <c r="AR521" i="18"/>
  <c r="AS550" i="18"/>
  <c r="BE550" i="18"/>
  <c r="AV522" i="18"/>
  <c r="BH522" i="18"/>
  <c r="BC524" i="18"/>
  <c r="AQ524" i="18"/>
  <c r="BG526" i="18"/>
  <c r="AU526" i="18"/>
  <c r="AW523" i="18"/>
  <c r="BI523" i="18"/>
  <c r="E351" i="18"/>
  <c r="E440" i="18" s="1"/>
  <c r="F351" i="18"/>
  <c r="F440" i="18" s="1"/>
  <c r="M351" i="18"/>
  <c r="M440" i="18" s="1"/>
  <c r="H351" i="18"/>
  <c r="H440" i="18" s="1"/>
  <c r="G351" i="18"/>
  <c r="G440" i="18" s="1"/>
  <c r="I351" i="18"/>
  <c r="I440" i="18" s="1"/>
  <c r="K351" i="18"/>
  <c r="K440" i="18" s="1"/>
  <c r="J351" i="18"/>
  <c r="J440" i="18" s="1"/>
  <c r="L351" i="18"/>
  <c r="L440" i="18" s="1"/>
  <c r="BB423" i="18"/>
  <c r="AP423" i="18"/>
  <c r="D353" i="18"/>
  <c r="D442" i="18" s="1"/>
  <c r="BC423" i="18"/>
  <c r="AQ423" i="18"/>
  <c r="BA423" i="18"/>
  <c r="AO423" i="18"/>
  <c r="BG423" i="18"/>
  <c r="AU423" i="18"/>
  <c r="Q351" i="18"/>
  <c r="Q440" i="18" s="1"/>
  <c r="AS423" i="18"/>
  <c r="BE423" i="18"/>
  <c r="BF423" i="18"/>
  <c r="AT423" i="18"/>
  <c r="BI423" i="18"/>
  <c r="AW423" i="18"/>
  <c r="BJ423" i="18"/>
  <c r="AX423" i="18"/>
  <c r="D161" i="18"/>
  <c r="D264" i="18"/>
  <c r="AV423" i="18"/>
  <c r="BH423" i="18"/>
  <c r="Q158" i="18"/>
  <c r="Q352" i="18" s="1"/>
  <c r="Q441" i="18" s="1"/>
  <c r="AC158" i="18"/>
  <c r="AC352" i="18" s="1"/>
  <c r="AC441" i="18" s="1"/>
  <c r="K158" i="18"/>
  <c r="AI158" i="18"/>
  <c r="N158" i="18"/>
  <c r="I158" i="18"/>
  <c r="T158" i="18"/>
  <c r="T352" i="18" s="1"/>
  <c r="T441" i="18" s="1"/>
  <c r="H158" i="18"/>
  <c r="J158" i="18"/>
  <c r="R158" i="18"/>
  <c r="R352" i="18" s="1"/>
  <c r="R441" i="18" s="1"/>
  <c r="AL158" i="18"/>
  <c r="AL352" i="18" s="1"/>
  <c r="AL441" i="18" s="1"/>
  <c r="Z158" i="18"/>
  <c r="Z352" i="18" s="1"/>
  <c r="Z441" i="18" s="1"/>
  <c r="E158" i="18"/>
  <c r="L158" i="18"/>
  <c r="G158" i="18"/>
  <c r="X158" i="18"/>
  <c r="AG158" i="18"/>
  <c r="AG352" i="18" s="1"/>
  <c r="AG441" i="18" s="1"/>
  <c r="V158" i="18"/>
  <c r="V352" i="18" s="1"/>
  <c r="V441" i="18" s="1"/>
  <c r="Y158" i="18"/>
  <c r="Y352" i="18" s="1"/>
  <c r="Y441" i="18" s="1"/>
  <c r="AH158" i="18"/>
  <c r="AH352" i="18" s="1"/>
  <c r="AH441" i="18" s="1"/>
  <c r="AF158" i="18"/>
  <c r="AF352" i="18" s="1"/>
  <c r="AF441" i="18" s="1"/>
  <c r="AJ158" i="18"/>
  <c r="AJ352" i="18" s="1"/>
  <c r="AJ441" i="18" s="1"/>
  <c r="M158" i="18"/>
  <c r="F158" i="18"/>
  <c r="S158" i="18"/>
  <c r="S352" i="18" s="1"/>
  <c r="S441" i="18" s="1"/>
  <c r="AD158" i="18"/>
  <c r="AK158" i="18"/>
  <c r="AK352" i="18" s="1"/>
  <c r="AK441" i="18" s="1"/>
  <c r="U158" i="18"/>
  <c r="U352" i="18" s="1"/>
  <c r="U441" i="18" s="1"/>
  <c r="W158" i="18"/>
  <c r="W352" i="18" s="1"/>
  <c r="W441" i="18" s="1"/>
  <c r="AE158" i="18"/>
  <c r="AE352" i="18" s="1"/>
  <c r="AE441" i="18" s="1"/>
  <c r="AR423" i="18"/>
  <c r="BD423" i="18"/>
  <c r="U426" i="17"/>
  <c r="BJ407" i="17"/>
  <c r="AX407" i="17"/>
  <c r="N408" i="17"/>
  <c r="BG407" i="17"/>
  <c r="K408" i="17"/>
  <c r="AU407" i="17"/>
  <c r="AO407" i="17"/>
  <c r="BA407" i="17"/>
  <c r="E408" i="17"/>
  <c r="D248" i="17"/>
  <c r="P144" i="17"/>
  <c r="AB144" i="17" s="1"/>
  <c r="D145" i="17"/>
  <c r="Q144" i="17"/>
  <c r="Q248" i="17" s="1"/>
  <c r="R144" i="17"/>
  <c r="R248" i="17" s="1"/>
  <c r="E144" i="17"/>
  <c r="E248" i="17" s="1"/>
  <c r="Z144" i="17"/>
  <c r="Z248" i="17" s="1"/>
  <c r="AJ144" i="17"/>
  <c r="AJ248" i="17" s="1"/>
  <c r="AH144" i="17"/>
  <c r="AH248" i="17" s="1"/>
  <c r="S144" i="17"/>
  <c r="S248" i="17" s="1"/>
  <c r="U144" i="17"/>
  <c r="U248" i="17" s="1"/>
  <c r="T144" i="17"/>
  <c r="T248" i="17" s="1"/>
  <c r="AD144" i="17"/>
  <c r="AD248" i="17" s="1"/>
  <c r="AL144" i="17"/>
  <c r="AL248" i="17" s="1"/>
  <c r="J144" i="17"/>
  <c r="J248" i="17" s="1"/>
  <c r="M144" i="17"/>
  <c r="M248" i="17" s="1"/>
  <c r="G144" i="17"/>
  <c r="G248" i="17" s="1"/>
  <c r="N144" i="17"/>
  <c r="N248" i="17" s="1"/>
  <c r="AI144" i="17"/>
  <c r="AI248" i="17" s="1"/>
  <c r="AE144" i="17"/>
  <c r="AE248" i="17" s="1"/>
  <c r="F144" i="17"/>
  <c r="F248" i="17" s="1"/>
  <c r="L144" i="17"/>
  <c r="L248" i="17" s="1"/>
  <c r="X144" i="17"/>
  <c r="X248" i="17" s="1"/>
  <c r="AF144" i="17"/>
  <c r="AF248" i="17" s="1"/>
  <c r="I144" i="17"/>
  <c r="I248" i="17" s="1"/>
  <c r="AK144" i="17"/>
  <c r="AK248" i="17" s="1"/>
  <c r="Y144" i="17"/>
  <c r="Y248" i="17" s="1"/>
  <c r="H144" i="17"/>
  <c r="H248" i="17" s="1"/>
  <c r="K144" i="17"/>
  <c r="K248" i="17" s="1"/>
  <c r="AG144" i="17"/>
  <c r="AG248" i="17" s="1"/>
  <c r="W144" i="17"/>
  <c r="W248" i="17" s="1"/>
  <c r="V144" i="17"/>
  <c r="V248" i="17" s="1"/>
  <c r="AC144" i="17"/>
  <c r="AC248" i="17" s="1"/>
  <c r="AK337" i="17"/>
  <c r="AK426" i="17" s="1"/>
  <c r="AG337" i="17"/>
  <c r="AG426" i="17" s="1"/>
  <c r="AC337" i="17"/>
  <c r="AC426" i="17" s="1"/>
  <c r="W337" i="17"/>
  <c r="S337" i="17"/>
  <c r="S426" i="17" s="1"/>
  <c r="M337" i="17"/>
  <c r="I337" i="17"/>
  <c r="E337" i="17"/>
  <c r="AL337" i="17"/>
  <c r="AL426" i="17" s="1"/>
  <c r="AF337" i="17"/>
  <c r="AF426" i="17" s="1"/>
  <c r="Y337" i="17"/>
  <c r="Y426" i="17" s="1"/>
  <c r="T337" i="17"/>
  <c r="T426" i="17" s="1"/>
  <c r="L337" i="17"/>
  <c r="G337" i="17"/>
  <c r="AI337" i="17"/>
  <c r="AI426" i="17" s="1"/>
  <c r="AD337" i="17"/>
  <c r="AD426" i="17" s="1"/>
  <c r="V337" i="17"/>
  <c r="Q337" i="17"/>
  <c r="Q426" i="17" s="1"/>
  <c r="J337" i="17"/>
  <c r="D337" i="17"/>
  <c r="D426" i="17" s="1"/>
  <c r="Z337" i="17"/>
  <c r="Z426" i="17" s="1"/>
  <c r="N337" i="17"/>
  <c r="AJ337" i="17"/>
  <c r="AJ426" i="17" s="1"/>
  <c r="X337" i="17"/>
  <c r="X426" i="17" s="1"/>
  <c r="K337" i="17"/>
  <c r="AH337" i="17"/>
  <c r="AH426" i="17" s="1"/>
  <c r="U337" i="17"/>
  <c r="H337" i="17"/>
  <c r="R337" i="17"/>
  <c r="R426" i="17" s="1"/>
  <c r="F337" i="17"/>
  <c r="AE337" i="17"/>
  <c r="AE426" i="17" s="1"/>
  <c r="L408" i="17"/>
  <c r="AV407" i="17"/>
  <c r="BH407" i="17"/>
  <c r="BF407" i="17"/>
  <c r="J408" i="17"/>
  <c r="AT407" i="17"/>
  <c r="AS407" i="17"/>
  <c r="I408" i="17"/>
  <c r="BE407" i="17"/>
  <c r="H408" i="17"/>
  <c r="AR407" i="17"/>
  <c r="BD407" i="17"/>
  <c r="W426" i="17"/>
  <c r="AW407" i="17"/>
  <c r="BI407" i="17"/>
  <c r="M408" i="17"/>
  <c r="V426" i="17"/>
  <c r="BB407" i="17"/>
  <c r="AP407" i="17"/>
  <c r="F408" i="17"/>
  <c r="BC407" i="17"/>
  <c r="G408" i="17"/>
  <c r="AQ407" i="17"/>
  <c r="J372" i="10"/>
  <c r="K372" i="10"/>
  <c r="AR366" i="11"/>
  <c r="H371" i="8"/>
  <c r="U372" i="10"/>
  <c r="T372" i="11"/>
  <c r="T371" i="8"/>
  <c r="N372" i="10"/>
  <c r="AV366" i="12"/>
  <c r="X371" i="8"/>
  <c r="Q371" i="10"/>
  <c r="Q372" i="10" s="1"/>
  <c r="K371" i="8"/>
  <c r="AK372" i="10"/>
  <c r="T372" i="10"/>
  <c r="I371" i="8"/>
  <c r="M371" i="8"/>
  <c r="Z372" i="11"/>
  <c r="Q371" i="8"/>
  <c r="Z371" i="8"/>
  <c r="U371" i="8"/>
  <c r="AF371" i="8"/>
  <c r="E372" i="10"/>
  <c r="AJ372" i="10"/>
  <c r="Y371" i="8"/>
  <c r="S371" i="8"/>
  <c r="AL371" i="8"/>
  <c r="I372" i="10"/>
  <c r="AH372" i="10"/>
  <c r="AC370" i="10"/>
  <c r="AC282" i="10"/>
  <c r="J44" i="9"/>
  <c r="BG405" i="14"/>
  <c r="AJ43" i="9"/>
  <c r="X43" i="9"/>
  <c r="L44" i="9"/>
  <c r="BI405" i="14"/>
  <c r="K44" i="9"/>
  <c r="BH405" i="14"/>
  <c r="AI43" i="9"/>
  <c r="W43" i="9"/>
  <c r="T43" i="9"/>
  <c r="AF43" i="9"/>
  <c r="AH43" i="9"/>
  <c r="V43" i="9"/>
  <c r="AB43" i="9"/>
  <c r="P43" i="9"/>
  <c r="D355" i="11"/>
  <c r="D444" i="11" s="1"/>
  <c r="E44" i="9"/>
  <c r="BB405" i="14"/>
  <c r="BJ405" i="14"/>
  <c r="D44" i="9"/>
  <c r="BA405" i="14"/>
  <c r="M43" i="9"/>
  <c r="D355" i="12"/>
  <c r="D444" i="12" s="1"/>
  <c r="BA366" i="11"/>
  <c r="H44" i="9"/>
  <c r="BE405" i="14"/>
  <c r="I44" i="9"/>
  <c r="BF405" i="14"/>
  <c r="G44" i="9"/>
  <c r="BD405" i="14"/>
  <c r="F44" i="9"/>
  <c r="BC405" i="14"/>
  <c r="AG43" i="9"/>
  <c r="U43" i="9"/>
  <c r="AC43" i="9"/>
  <c r="Q43" i="9"/>
  <c r="AK42" i="9"/>
  <c r="Y42" i="9"/>
  <c r="AE43" i="9"/>
  <c r="S43" i="9"/>
  <c r="AD43" i="9"/>
  <c r="R43" i="9"/>
  <c r="T411" i="14"/>
  <c r="Y411" i="14"/>
  <c r="S412" i="14"/>
  <c r="X411" i="14"/>
  <c r="Z411" i="14"/>
  <c r="U433" i="13"/>
  <c r="S431" i="13"/>
  <c r="W427" i="13"/>
  <c r="T434" i="13"/>
  <c r="Z436" i="13"/>
  <c r="Y432" i="13"/>
  <c r="X434" i="13"/>
  <c r="V427" i="13"/>
  <c r="R428" i="13"/>
  <c r="K406" i="14"/>
  <c r="AU405" i="14"/>
  <c r="G406" i="14"/>
  <c r="AQ405" i="14"/>
  <c r="D244" i="14"/>
  <c r="D141" i="14"/>
  <c r="Q141" i="14" s="1"/>
  <c r="P140" i="14"/>
  <c r="AB140" i="14" s="1"/>
  <c r="R140" i="14"/>
  <c r="R244" i="14" s="1"/>
  <c r="Q244" i="14"/>
  <c r="AG140" i="14"/>
  <c r="AG244" i="14" s="1"/>
  <c r="AH140" i="14"/>
  <c r="AH244" i="14" s="1"/>
  <c r="AL140" i="14"/>
  <c r="AL244" i="14" s="1"/>
  <c r="AJ140" i="14"/>
  <c r="AJ244" i="14" s="1"/>
  <c r="U140" i="14"/>
  <c r="U244" i="14" s="1"/>
  <c r="AD140" i="14"/>
  <c r="AD244" i="14" s="1"/>
  <c r="AF140" i="14"/>
  <c r="AF244" i="14" s="1"/>
  <c r="Z140" i="14"/>
  <c r="Z244" i="14" s="1"/>
  <c r="J140" i="14"/>
  <c r="J244" i="14" s="1"/>
  <c r="I140" i="14"/>
  <c r="I244" i="14" s="1"/>
  <c r="AK140" i="14"/>
  <c r="AK244" i="14" s="1"/>
  <c r="T140" i="14"/>
  <c r="T244" i="14" s="1"/>
  <c r="H140" i="14"/>
  <c r="H244" i="14" s="1"/>
  <c r="W140" i="14"/>
  <c r="W244" i="14" s="1"/>
  <c r="AI140" i="14"/>
  <c r="AI244" i="14" s="1"/>
  <c r="V140" i="14"/>
  <c r="V244" i="14" s="1"/>
  <c r="E140" i="14"/>
  <c r="E244" i="14" s="1"/>
  <c r="L140" i="14"/>
  <c r="L244" i="14" s="1"/>
  <c r="K140" i="14"/>
  <c r="K244" i="14" s="1"/>
  <c r="G140" i="14"/>
  <c r="G244" i="14" s="1"/>
  <c r="X140" i="14"/>
  <c r="X244" i="14" s="1"/>
  <c r="AE140" i="14"/>
  <c r="AE244" i="14" s="1"/>
  <c r="Y140" i="14"/>
  <c r="Y244" i="14" s="1"/>
  <c r="N140" i="14"/>
  <c r="N244" i="14" s="1"/>
  <c r="F140" i="14"/>
  <c r="F244" i="14" s="1"/>
  <c r="M140" i="14"/>
  <c r="M244" i="14" s="1"/>
  <c r="S140" i="14"/>
  <c r="S244" i="14" s="1"/>
  <c r="AC140" i="14"/>
  <c r="AC244" i="14" s="1"/>
  <c r="H406" i="14"/>
  <c r="AR405" i="14"/>
  <c r="AS405" i="14"/>
  <c r="I406" i="14"/>
  <c r="J406" i="14"/>
  <c r="AT405" i="14"/>
  <c r="AW405" i="14"/>
  <c r="M406" i="14"/>
  <c r="AL333" i="14"/>
  <c r="AL422" i="14" s="1"/>
  <c r="AH333" i="14"/>
  <c r="AH422" i="14" s="1"/>
  <c r="AD333" i="14"/>
  <c r="AD422" i="14" s="1"/>
  <c r="X333" i="14"/>
  <c r="T333" i="14"/>
  <c r="N333" i="14"/>
  <c r="J333" i="14"/>
  <c r="F333" i="14"/>
  <c r="AK333" i="14"/>
  <c r="AK422" i="14" s="1"/>
  <c r="AF333" i="14"/>
  <c r="AF422" i="14" s="1"/>
  <c r="Y333" i="14"/>
  <c r="S333" i="14"/>
  <c r="L333" i="14"/>
  <c r="G333" i="14"/>
  <c r="AJ333" i="14"/>
  <c r="AJ422" i="14" s="1"/>
  <c r="AE333" i="14"/>
  <c r="AE422" i="14" s="1"/>
  <c r="W333" i="14"/>
  <c r="W422" i="14" s="1"/>
  <c r="R333" i="14"/>
  <c r="R422" i="14" s="1"/>
  <c r="K333" i="14"/>
  <c r="E333" i="14"/>
  <c r="AI333" i="14"/>
  <c r="AI422" i="14" s="1"/>
  <c r="V333" i="14"/>
  <c r="V422" i="14" s="1"/>
  <c r="I333" i="14"/>
  <c r="AG333" i="14"/>
  <c r="AG422" i="14" s="1"/>
  <c r="U333" i="14"/>
  <c r="U422" i="14" s="1"/>
  <c r="H333" i="14"/>
  <c r="M333" i="14"/>
  <c r="AC333" i="14"/>
  <c r="AC422" i="14" s="1"/>
  <c r="D333" i="14"/>
  <c r="D422" i="14" s="1"/>
  <c r="Z333" i="14"/>
  <c r="Q333" i="14"/>
  <c r="Q422" i="14" s="1"/>
  <c r="F406" i="14"/>
  <c r="AP405" i="14"/>
  <c r="N406" i="14"/>
  <c r="AX405" i="14"/>
  <c r="AO405" i="14"/>
  <c r="E406" i="14"/>
  <c r="L406" i="14"/>
  <c r="AV405" i="14"/>
  <c r="AX420" i="13"/>
  <c r="BJ421" i="13"/>
  <c r="BB422" i="13"/>
  <c r="AP421" i="13"/>
  <c r="AO421" i="13"/>
  <c r="BA422" i="13"/>
  <c r="BC422" i="13"/>
  <c r="AQ421" i="13"/>
  <c r="D260" i="13"/>
  <c r="D157" i="13"/>
  <c r="AC156" i="13"/>
  <c r="Q156" i="13"/>
  <c r="G156" i="13"/>
  <c r="J156" i="13"/>
  <c r="U156" i="13"/>
  <c r="AD156" i="13"/>
  <c r="AH156" i="13"/>
  <c r="Y156" i="13"/>
  <c r="AJ156" i="13"/>
  <c r="AG156" i="13"/>
  <c r="M156" i="13"/>
  <c r="E156" i="13"/>
  <c r="H156" i="13"/>
  <c r="W156" i="13"/>
  <c r="S156" i="13"/>
  <c r="I156" i="13"/>
  <c r="L156" i="13"/>
  <c r="X156" i="13"/>
  <c r="N156" i="13"/>
  <c r="Z156" i="13"/>
  <c r="V156" i="13"/>
  <c r="AF156" i="13"/>
  <c r="R156" i="13"/>
  <c r="K156" i="13"/>
  <c r="F156" i="13"/>
  <c r="T156" i="13"/>
  <c r="AL156" i="13"/>
  <c r="AK156" i="13"/>
  <c r="AI156" i="13"/>
  <c r="AE156" i="13"/>
  <c r="BF422" i="13"/>
  <c r="AT421" i="13"/>
  <c r="AJ349" i="13"/>
  <c r="AJ438" i="13" s="1"/>
  <c r="AF349" i="13"/>
  <c r="AF438" i="13" s="1"/>
  <c r="Z349" i="13"/>
  <c r="V349" i="13"/>
  <c r="R349" i="13"/>
  <c r="L349" i="13"/>
  <c r="H349" i="13"/>
  <c r="D349" i="13"/>
  <c r="D438" i="13" s="1"/>
  <c r="C61" i="9" s="1"/>
  <c r="AI349" i="13"/>
  <c r="AI438" i="13" s="1"/>
  <c r="AE349" i="13"/>
  <c r="AE438" i="13" s="1"/>
  <c r="Y349" i="13"/>
  <c r="U349" i="13"/>
  <c r="Q349" i="13"/>
  <c r="Q438" i="13" s="1"/>
  <c r="K349" i="13"/>
  <c r="G349" i="13"/>
  <c r="AL349" i="13"/>
  <c r="AL438" i="13" s="1"/>
  <c r="AH349" i="13"/>
  <c r="AH438" i="13" s="1"/>
  <c r="AD349" i="13"/>
  <c r="AD438" i="13" s="1"/>
  <c r="X349" i="13"/>
  <c r="T349" i="13"/>
  <c r="N349" i="13"/>
  <c r="J349" i="13"/>
  <c r="F349" i="13"/>
  <c r="W349" i="13"/>
  <c r="E349" i="13"/>
  <c r="AK349" i="13"/>
  <c r="AK438" i="13" s="1"/>
  <c r="S349" i="13"/>
  <c r="AG349" i="13"/>
  <c r="AG438" i="13" s="1"/>
  <c r="AC349" i="13"/>
  <c r="AC438" i="13" s="1"/>
  <c r="M349" i="13"/>
  <c r="I349" i="13"/>
  <c r="BD422" i="13"/>
  <c r="AR421" i="13"/>
  <c r="BG422" i="13"/>
  <c r="AU421" i="13"/>
  <c r="BH422" i="13"/>
  <c r="AV421" i="13"/>
  <c r="AW421" i="13"/>
  <c r="BI422" i="13"/>
  <c r="AS421" i="13"/>
  <c r="BE422" i="13"/>
  <c r="Q372" i="11"/>
  <c r="AU366" i="11"/>
  <c r="Y371" i="12"/>
  <c r="AW366" i="12"/>
  <c r="G369" i="12"/>
  <c r="H369" i="12"/>
  <c r="M368" i="12"/>
  <c r="AW367" i="12"/>
  <c r="J369" i="12"/>
  <c r="T367" i="12"/>
  <c r="AR366" i="12"/>
  <c r="AH367" i="12"/>
  <c r="BF366" i="12"/>
  <c r="AC367" i="12"/>
  <c r="BA366" i="12"/>
  <c r="N369" i="12"/>
  <c r="AD367" i="12"/>
  <c r="BB366" i="12"/>
  <c r="F369" i="12"/>
  <c r="I369" i="12"/>
  <c r="AG367" i="12"/>
  <c r="BE366" i="12"/>
  <c r="Z367" i="12"/>
  <c r="AX366" i="12"/>
  <c r="R367" i="12"/>
  <c r="AP366" i="12"/>
  <c r="AK367" i="12"/>
  <c r="BI366" i="12"/>
  <c r="W367" i="12"/>
  <c r="AU366" i="12"/>
  <c r="AL367" i="12"/>
  <c r="BJ366" i="12"/>
  <c r="Q367" i="12"/>
  <c r="AO366" i="12"/>
  <c r="AI367" i="12"/>
  <c r="BG366" i="12"/>
  <c r="K369" i="12"/>
  <c r="L368" i="12"/>
  <c r="AV367" i="12"/>
  <c r="AE367" i="12"/>
  <c r="BC366" i="12"/>
  <c r="V367" i="12"/>
  <c r="AT366" i="12"/>
  <c r="S367" i="12"/>
  <c r="AQ366" i="12"/>
  <c r="BD366" i="12"/>
  <c r="AF367" i="12"/>
  <c r="U367" i="12"/>
  <c r="AS366" i="12"/>
  <c r="AJ367" i="12"/>
  <c r="BH366" i="12"/>
  <c r="E369" i="12"/>
  <c r="G369" i="11"/>
  <c r="AF367" i="11"/>
  <c r="BD366" i="11"/>
  <c r="AI367" i="11"/>
  <c r="BG366" i="11"/>
  <c r="J369" i="11"/>
  <c r="AG367" i="11"/>
  <c r="BE366" i="11"/>
  <c r="R367" i="11"/>
  <c r="AP366" i="11"/>
  <c r="M369" i="11"/>
  <c r="I369" i="11"/>
  <c r="AE367" i="11"/>
  <c r="BC366" i="11"/>
  <c r="Y367" i="11"/>
  <c r="AW366" i="11"/>
  <c r="AO366" i="11"/>
  <c r="L369" i="11"/>
  <c r="H368" i="11"/>
  <c r="AR367" i="11"/>
  <c r="AH367" i="11"/>
  <c r="BF366" i="11"/>
  <c r="AD367" i="11"/>
  <c r="BB366" i="11"/>
  <c r="S367" i="11"/>
  <c r="AQ366" i="11"/>
  <c r="X367" i="11"/>
  <c r="AV366" i="11"/>
  <c r="V367" i="11"/>
  <c r="AT366" i="11"/>
  <c r="AK367" i="11"/>
  <c r="BI366" i="11"/>
  <c r="U367" i="11"/>
  <c r="AS366" i="11"/>
  <c r="AX366" i="11"/>
  <c r="N367" i="11"/>
  <c r="AL367" i="11"/>
  <c r="BJ366" i="11"/>
  <c r="AJ367" i="11"/>
  <c r="BH366" i="11"/>
  <c r="F369" i="11"/>
  <c r="AC372" i="11"/>
  <c r="K368" i="11"/>
  <c r="AU367" i="11"/>
  <c r="E368" i="11"/>
  <c r="BA367" i="11"/>
  <c r="AO367" i="11"/>
  <c r="C193" i="6"/>
  <c r="C283" i="6" s="1"/>
  <c r="C372" i="6" s="1"/>
  <c r="C90" i="6"/>
  <c r="C90" i="7"/>
  <c r="O89" i="7"/>
  <c r="AA89" i="7" s="1"/>
  <c r="C193" i="7"/>
  <c r="C283" i="7" s="1"/>
  <c r="C372" i="7" s="1"/>
  <c r="C101" i="6"/>
  <c r="C204" i="6"/>
  <c r="C294" i="6" s="1"/>
  <c r="C383" i="6" s="1"/>
  <c r="C104" i="7"/>
  <c r="C207" i="7"/>
  <c r="C297" i="7" s="1"/>
  <c r="C386" i="7" s="1"/>
  <c r="O103" i="7"/>
  <c r="AA103" i="7" s="1"/>
  <c r="O82" i="7"/>
  <c r="AA82" i="7" s="1"/>
  <c r="C186" i="7"/>
  <c r="C276" i="7" s="1"/>
  <c r="C365" i="7" s="1"/>
  <c r="K194" i="12"/>
  <c r="G194" i="12"/>
  <c r="N194" i="12"/>
  <c r="J194" i="12"/>
  <c r="F194" i="12"/>
  <c r="M194" i="12"/>
  <c r="I194" i="12"/>
  <c r="E194" i="12"/>
  <c r="L194" i="12"/>
  <c r="H194" i="12"/>
  <c r="X194" i="12"/>
  <c r="U194" i="12"/>
  <c r="AE194" i="12"/>
  <c r="R194" i="12"/>
  <c r="AH194" i="12"/>
  <c r="AJ194" i="12"/>
  <c r="AG194" i="12"/>
  <c r="AI194" i="12"/>
  <c r="Z194" i="12"/>
  <c r="T194" i="12"/>
  <c r="Y194" i="12"/>
  <c r="V194" i="12"/>
  <c r="W194" i="12"/>
  <c r="S194" i="12"/>
  <c r="AD194" i="12"/>
  <c r="AL194" i="12"/>
  <c r="AF194" i="12"/>
  <c r="AK194" i="12"/>
  <c r="Q193" i="12"/>
  <c r="Q283" i="12" s="1"/>
  <c r="K207" i="12"/>
  <c r="G207" i="12"/>
  <c r="N207" i="12"/>
  <c r="J207" i="12"/>
  <c r="F207" i="12"/>
  <c r="M207" i="12"/>
  <c r="I207" i="12"/>
  <c r="E207" i="12"/>
  <c r="L207" i="12"/>
  <c r="H207" i="12"/>
  <c r="X207" i="12"/>
  <c r="U207" i="12"/>
  <c r="AE207" i="12"/>
  <c r="R207" i="12"/>
  <c r="AH207" i="12"/>
  <c r="AJ207" i="12"/>
  <c r="AG207" i="12"/>
  <c r="AI207" i="12"/>
  <c r="Z207" i="12"/>
  <c r="T207" i="12"/>
  <c r="Y207" i="12"/>
  <c r="V207" i="12"/>
  <c r="W207" i="12"/>
  <c r="S207" i="12"/>
  <c r="AD207" i="12"/>
  <c r="AL207" i="12"/>
  <c r="AF207" i="12"/>
  <c r="AK207" i="12"/>
  <c r="AC205" i="12"/>
  <c r="AC295" i="12" s="1"/>
  <c r="AC192" i="12"/>
  <c r="AC282" i="12" s="1"/>
  <c r="Q206" i="12"/>
  <c r="Q296" i="12" s="1"/>
  <c r="D194" i="12"/>
  <c r="P90" i="12"/>
  <c r="D91" i="12"/>
  <c r="AK296" i="12"/>
  <c r="AG296" i="12"/>
  <c r="W296" i="12"/>
  <c r="S296" i="12"/>
  <c r="M296" i="12"/>
  <c r="I296" i="12"/>
  <c r="E296" i="12"/>
  <c r="AJ296" i="12"/>
  <c r="AF296" i="12"/>
  <c r="Z296" i="12"/>
  <c r="V296" i="12"/>
  <c r="R296" i="12"/>
  <c r="L296" i="12"/>
  <c r="H296" i="12"/>
  <c r="D296" i="12"/>
  <c r="D385" i="12" s="1"/>
  <c r="AI296" i="12"/>
  <c r="AE296" i="12"/>
  <c r="Y296" i="12"/>
  <c r="U296" i="12"/>
  <c r="K296" i="12"/>
  <c r="G296" i="12"/>
  <c r="AL296" i="12"/>
  <c r="AH296" i="12"/>
  <c r="AD296" i="12"/>
  <c r="X296" i="12"/>
  <c r="T296" i="12"/>
  <c r="N296" i="12"/>
  <c r="J296" i="12"/>
  <c r="F296" i="12"/>
  <c r="AB89" i="12"/>
  <c r="AJ283" i="12"/>
  <c r="AF283" i="12"/>
  <c r="Z283" i="12"/>
  <c r="V283" i="12"/>
  <c r="R283" i="12"/>
  <c r="L283" i="12"/>
  <c r="H283" i="12"/>
  <c r="D283" i="12"/>
  <c r="D372" i="12" s="1"/>
  <c r="AI283" i="12"/>
  <c r="AL283" i="12"/>
  <c r="AH283" i="12"/>
  <c r="AD283" i="12"/>
  <c r="X283" i="12"/>
  <c r="X372" i="12" s="1"/>
  <c r="T283" i="12"/>
  <c r="N283" i="12"/>
  <c r="J283" i="12"/>
  <c r="F283" i="12"/>
  <c r="AK283" i="12"/>
  <c r="AG283" i="12"/>
  <c r="W283" i="12"/>
  <c r="S283" i="12"/>
  <c r="M283" i="12"/>
  <c r="I283" i="12"/>
  <c r="E283" i="12"/>
  <c r="AE283" i="12"/>
  <c r="K283" i="12"/>
  <c r="Y283" i="12"/>
  <c r="G283" i="12"/>
  <c r="U283" i="12"/>
  <c r="D207" i="12"/>
  <c r="P103" i="12"/>
  <c r="D104" i="12"/>
  <c r="AB102" i="12"/>
  <c r="L206" i="11"/>
  <c r="H206" i="11"/>
  <c r="K206" i="11"/>
  <c r="G206" i="11"/>
  <c r="J206" i="11"/>
  <c r="F206" i="11"/>
  <c r="M206" i="11"/>
  <c r="I206" i="11"/>
  <c r="E206" i="11"/>
  <c r="AD206" i="11"/>
  <c r="N206" i="11"/>
  <c r="T206" i="11"/>
  <c r="V206" i="11"/>
  <c r="AG206" i="11"/>
  <c r="W206" i="11"/>
  <c r="R206" i="11"/>
  <c r="AL206" i="11"/>
  <c r="U206" i="11"/>
  <c r="AE206" i="11"/>
  <c r="AF206" i="11"/>
  <c r="S206" i="11"/>
  <c r="AK206" i="11"/>
  <c r="Y206" i="11"/>
  <c r="AH206" i="11"/>
  <c r="Z206" i="11"/>
  <c r="AI206" i="11"/>
  <c r="X206" i="11"/>
  <c r="AJ206" i="11"/>
  <c r="L195" i="11"/>
  <c r="H195" i="11"/>
  <c r="K195" i="11"/>
  <c r="G195" i="11"/>
  <c r="J195" i="11"/>
  <c r="F195" i="11"/>
  <c r="M195" i="11"/>
  <c r="I195" i="11"/>
  <c r="E195" i="11"/>
  <c r="AD195" i="11"/>
  <c r="N195" i="11"/>
  <c r="T195" i="11"/>
  <c r="V195" i="11"/>
  <c r="AG195" i="11"/>
  <c r="W195" i="11"/>
  <c r="R195" i="11"/>
  <c r="AL195" i="11"/>
  <c r="U195" i="11"/>
  <c r="AE195" i="11"/>
  <c r="AF195" i="11"/>
  <c r="S195" i="11"/>
  <c r="AK195" i="11"/>
  <c r="Y195" i="11"/>
  <c r="AH195" i="11"/>
  <c r="Z195" i="11"/>
  <c r="AI195" i="11"/>
  <c r="X195" i="11"/>
  <c r="AJ195" i="11"/>
  <c r="D206" i="11"/>
  <c r="D103" i="11"/>
  <c r="AI295" i="11"/>
  <c r="AE295" i="11"/>
  <c r="Y295" i="11"/>
  <c r="U295" i="11"/>
  <c r="Q295" i="11"/>
  <c r="K295" i="11"/>
  <c r="G295" i="11"/>
  <c r="AL295" i="11"/>
  <c r="AG295" i="11"/>
  <c r="Z295" i="11"/>
  <c r="T295" i="11"/>
  <c r="M295" i="11"/>
  <c r="H295" i="11"/>
  <c r="AK295" i="11"/>
  <c r="AF295" i="11"/>
  <c r="X295" i="11"/>
  <c r="S295" i="11"/>
  <c r="L295" i="11"/>
  <c r="F295" i="11"/>
  <c r="AJ295" i="11"/>
  <c r="AD295" i="11"/>
  <c r="W295" i="11"/>
  <c r="R295" i="11"/>
  <c r="J295" i="11"/>
  <c r="E295" i="11"/>
  <c r="AH295" i="11"/>
  <c r="AC295" i="11"/>
  <c r="V295" i="11"/>
  <c r="N295" i="11"/>
  <c r="I295" i="11"/>
  <c r="D295" i="11"/>
  <c r="D384" i="11" s="1"/>
  <c r="D195" i="11"/>
  <c r="D92" i="11"/>
  <c r="AJ284" i="11"/>
  <c r="AF284" i="11"/>
  <c r="Z284" i="11"/>
  <c r="Z373" i="11" s="1"/>
  <c r="V284" i="11"/>
  <c r="R284" i="11"/>
  <c r="L284" i="11"/>
  <c r="H284" i="11"/>
  <c r="D284" i="11"/>
  <c r="D373" i="11" s="1"/>
  <c r="AL284" i="11"/>
  <c r="AG284" i="11"/>
  <c r="Y284" i="11"/>
  <c r="T284" i="11"/>
  <c r="T373" i="11" s="1"/>
  <c r="M284" i="11"/>
  <c r="G284" i="11"/>
  <c r="AK284" i="11"/>
  <c r="AE284" i="11"/>
  <c r="X284" i="11"/>
  <c r="S284" i="11"/>
  <c r="K284" i="11"/>
  <c r="F284" i="11"/>
  <c r="AI284" i="11"/>
  <c r="AD284" i="11"/>
  <c r="W284" i="11"/>
  <c r="W373" i="11" s="1"/>
  <c r="Q284" i="11"/>
  <c r="J284" i="11"/>
  <c r="E284" i="11"/>
  <c r="AH284" i="11"/>
  <c r="AC284" i="11"/>
  <c r="U284" i="11"/>
  <c r="N284" i="11"/>
  <c r="I284" i="11"/>
  <c r="AF206" i="8"/>
  <c r="N206" i="8"/>
  <c r="AE206" i="8"/>
  <c r="Y206" i="8"/>
  <c r="AK206" i="8"/>
  <c r="T206" i="8"/>
  <c r="X206" i="8"/>
  <c r="AI206" i="8"/>
  <c r="W206" i="8"/>
  <c r="AG206" i="8"/>
  <c r="U206" i="8"/>
  <c r="AD206" i="8"/>
  <c r="R206" i="8"/>
  <c r="AH206" i="8"/>
  <c r="V206" i="8"/>
  <c r="AL206" i="8"/>
  <c r="Z206" i="8"/>
  <c r="S206" i="8"/>
  <c r="AJ206" i="8"/>
  <c r="N194" i="8"/>
  <c r="AE194" i="8"/>
  <c r="AI194" i="8"/>
  <c r="R194" i="8"/>
  <c r="V194" i="8"/>
  <c r="Z194" i="8"/>
  <c r="Y194" i="8"/>
  <c r="AK194" i="8"/>
  <c r="T194" i="8"/>
  <c r="X194" i="8"/>
  <c r="AG194" i="8"/>
  <c r="U194" i="8"/>
  <c r="AD194" i="8"/>
  <c r="AH194" i="8"/>
  <c r="AL194" i="8"/>
  <c r="J194" i="8"/>
  <c r="F194" i="8"/>
  <c r="AF194" i="8"/>
  <c r="W194" i="8"/>
  <c r="S194" i="8"/>
  <c r="AJ194" i="8"/>
  <c r="M195" i="10"/>
  <c r="I195" i="10"/>
  <c r="E195" i="10"/>
  <c r="K195" i="10"/>
  <c r="G195" i="10"/>
  <c r="N195" i="10"/>
  <c r="J195" i="10"/>
  <c r="F195" i="10"/>
  <c r="H195" i="10"/>
  <c r="L195" i="10"/>
  <c r="AD195" i="10"/>
  <c r="AJ195" i="10"/>
  <c r="AG195" i="10"/>
  <c r="AE195" i="10"/>
  <c r="W195" i="10"/>
  <c r="T195" i="10"/>
  <c r="Y195" i="10"/>
  <c r="R195" i="10"/>
  <c r="AF195" i="10"/>
  <c r="AH195" i="10"/>
  <c r="AK195" i="10"/>
  <c r="AI195" i="10"/>
  <c r="AL195" i="10"/>
  <c r="V195" i="10"/>
  <c r="X195" i="10"/>
  <c r="U195" i="10"/>
  <c r="Z195" i="10"/>
  <c r="S195" i="10"/>
  <c r="Q194" i="10"/>
  <c r="Q284" i="10" s="1"/>
  <c r="Q205" i="10"/>
  <c r="Q295" i="10" s="1"/>
  <c r="K206" i="10"/>
  <c r="G206" i="10"/>
  <c r="M206" i="10"/>
  <c r="I206" i="10"/>
  <c r="E206" i="10"/>
  <c r="L206" i="10"/>
  <c r="H206" i="10"/>
  <c r="J206" i="10"/>
  <c r="F206" i="10"/>
  <c r="N206" i="10"/>
  <c r="AD206" i="10"/>
  <c r="AJ206" i="10"/>
  <c r="AG206" i="10"/>
  <c r="AE206" i="10"/>
  <c r="W206" i="10"/>
  <c r="T206" i="10"/>
  <c r="Y206" i="10"/>
  <c r="R206" i="10"/>
  <c r="AF206" i="10"/>
  <c r="AH206" i="10"/>
  <c r="AK206" i="10"/>
  <c r="AI206" i="10"/>
  <c r="AL206" i="10"/>
  <c r="V206" i="10"/>
  <c r="X206" i="10"/>
  <c r="U206" i="10"/>
  <c r="Z206" i="10"/>
  <c r="S206" i="10"/>
  <c r="L194" i="8"/>
  <c r="H194" i="8"/>
  <c r="K194" i="8"/>
  <c r="G194" i="8"/>
  <c r="L206" i="8"/>
  <c r="H206" i="8"/>
  <c r="K206" i="8"/>
  <c r="G206" i="8"/>
  <c r="M206" i="8"/>
  <c r="I206" i="8"/>
  <c r="E206" i="8"/>
  <c r="J206" i="8"/>
  <c r="F206" i="8"/>
  <c r="M194" i="8"/>
  <c r="I194" i="8"/>
  <c r="E194" i="8"/>
  <c r="AC193" i="10"/>
  <c r="AC283" i="10" s="1"/>
  <c r="AC204" i="10"/>
  <c r="AC294" i="10" s="1"/>
  <c r="N371" i="8"/>
  <c r="R371" i="8"/>
  <c r="AH371" i="8"/>
  <c r="W371" i="8"/>
  <c r="AJ371" i="8"/>
  <c r="G372" i="10"/>
  <c r="Y372" i="10"/>
  <c r="X372" i="10"/>
  <c r="AG371" i="8"/>
  <c r="F372" i="10"/>
  <c r="AF372" i="10"/>
  <c r="Z372" i="10"/>
  <c r="AC371" i="8"/>
  <c r="V371" i="8"/>
  <c r="L372" i="10"/>
  <c r="AE371" i="8"/>
  <c r="AD372" i="10"/>
  <c r="AE372" i="10"/>
  <c r="M372" i="10"/>
  <c r="AI372" i="10"/>
  <c r="W372" i="10"/>
  <c r="V372" i="10"/>
  <c r="D195" i="10"/>
  <c r="D92" i="10"/>
  <c r="P91" i="10"/>
  <c r="AB90" i="10"/>
  <c r="AJ284" i="10"/>
  <c r="AF284" i="10"/>
  <c r="Z284" i="10"/>
  <c r="V284" i="10"/>
  <c r="R284" i="10"/>
  <c r="R373" i="10" s="1"/>
  <c r="L284" i="10"/>
  <c r="H284" i="10"/>
  <c r="H373" i="10" s="1"/>
  <c r="D284" i="10"/>
  <c r="D373" i="10" s="1"/>
  <c r="AI284" i="10"/>
  <c r="AE284" i="10"/>
  <c r="Y284" i="10"/>
  <c r="U284" i="10"/>
  <c r="U373" i="10" s="1"/>
  <c r="K284" i="10"/>
  <c r="K373" i="10" s="1"/>
  <c r="G284" i="10"/>
  <c r="AL284" i="10"/>
  <c r="AL373" i="10" s="1"/>
  <c r="AH284" i="10"/>
  <c r="AH373" i="10" s="1"/>
  <c r="AD284" i="10"/>
  <c r="X284" i="10"/>
  <c r="T284" i="10"/>
  <c r="N284" i="10"/>
  <c r="N373" i="10" s="1"/>
  <c r="J284" i="10"/>
  <c r="J373" i="10" s="1"/>
  <c r="F284" i="10"/>
  <c r="I284" i="10"/>
  <c r="W284" i="10"/>
  <c r="E284" i="10"/>
  <c r="AK284" i="10"/>
  <c r="AK373" i="10" s="1"/>
  <c r="S284" i="10"/>
  <c r="S373" i="10" s="1"/>
  <c r="AG284" i="10"/>
  <c r="AG373" i="10" s="1"/>
  <c r="M284" i="10"/>
  <c r="AB101" i="10"/>
  <c r="D206" i="10"/>
  <c r="P102" i="10"/>
  <c r="D103" i="10"/>
  <c r="AJ295" i="10"/>
  <c r="AF295" i="10"/>
  <c r="Z295" i="10"/>
  <c r="V295" i="10"/>
  <c r="R295" i="10"/>
  <c r="L295" i="10"/>
  <c r="H295" i="10"/>
  <c r="D295" i="10"/>
  <c r="D384" i="10" s="1"/>
  <c r="AI295" i="10"/>
  <c r="AE295" i="10"/>
  <c r="Y295" i="10"/>
  <c r="U295" i="10"/>
  <c r="K295" i="10"/>
  <c r="G295" i="10"/>
  <c r="AL295" i="10"/>
  <c r="AH295" i="10"/>
  <c r="AD295" i="10"/>
  <c r="X295" i="10"/>
  <c r="T295" i="10"/>
  <c r="N295" i="10"/>
  <c r="J295" i="10"/>
  <c r="F295" i="10"/>
  <c r="AK295" i="10"/>
  <c r="AG295" i="10"/>
  <c r="W295" i="10"/>
  <c r="S295" i="10"/>
  <c r="M295" i="10"/>
  <c r="I295" i="10"/>
  <c r="E295" i="10"/>
  <c r="D206" i="8"/>
  <c r="D103" i="8"/>
  <c r="AL295" i="8"/>
  <c r="AH295" i="8"/>
  <c r="AD295" i="8"/>
  <c r="X295" i="8"/>
  <c r="T295" i="8"/>
  <c r="N295" i="8"/>
  <c r="J295" i="8"/>
  <c r="F295" i="8"/>
  <c r="AI295" i="8"/>
  <c r="AC295" i="8"/>
  <c r="V295" i="8"/>
  <c r="Q295" i="8"/>
  <c r="I295" i="8"/>
  <c r="D295" i="8"/>
  <c r="D384" i="8" s="1"/>
  <c r="AG295" i="8"/>
  <c r="Z295" i="8"/>
  <c r="U295" i="8"/>
  <c r="M295" i="8"/>
  <c r="H295" i="8"/>
  <c r="AK295" i="8"/>
  <c r="AF295" i="8"/>
  <c r="Y295" i="8"/>
  <c r="S295" i="8"/>
  <c r="L295" i="8"/>
  <c r="G295" i="8"/>
  <c r="AJ295" i="8"/>
  <c r="AE295" i="8"/>
  <c r="W295" i="8"/>
  <c r="R295" i="8"/>
  <c r="K295" i="8"/>
  <c r="E295" i="8"/>
  <c r="D194" i="8"/>
  <c r="D91" i="8"/>
  <c r="AL283" i="8"/>
  <c r="AH283" i="8"/>
  <c r="AD283" i="8"/>
  <c r="AD372" i="8" s="1"/>
  <c r="X283" i="8"/>
  <c r="T283" i="8"/>
  <c r="N283" i="8"/>
  <c r="J283" i="8"/>
  <c r="J372" i="8" s="1"/>
  <c r="F283" i="8"/>
  <c r="F372" i="8" s="1"/>
  <c r="AG283" i="8"/>
  <c r="Z283" i="8"/>
  <c r="U283" i="8"/>
  <c r="U372" i="8" s="1"/>
  <c r="M283" i="8"/>
  <c r="H283" i="8"/>
  <c r="AK283" i="8"/>
  <c r="AK372" i="8" s="1"/>
  <c r="AF283" i="8"/>
  <c r="Y283" i="8"/>
  <c r="Y372" i="8" s="1"/>
  <c r="S283" i="8"/>
  <c r="L283" i="8"/>
  <c r="L372" i="8" s="1"/>
  <c r="G283" i="8"/>
  <c r="G372" i="8" s="1"/>
  <c r="AJ283" i="8"/>
  <c r="AE283" i="8"/>
  <c r="W283" i="8"/>
  <c r="R283" i="8"/>
  <c r="K283" i="8"/>
  <c r="E283" i="8"/>
  <c r="E372" i="8" s="1"/>
  <c r="AI283" i="8"/>
  <c r="AI372" i="8" s="1"/>
  <c r="AC283" i="8"/>
  <c r="V283" i="8"/>
  <c r="Q283" i="8"/>
  <c r="I283" i="8"/>
  <c r="I372" i="8" s="1"/>
  <c r="D283" i="8"/>
  <c r="D372" i="8" s="1"/>
  <c r="M191" i="7"/>
  <c r="M201" i="7"/>
  <c r="M202" i="7"/>
  <c r="M186" i="7"/>
  <c r="M203" i="7"/>
  <c r="M187" i="7"/>
  <c r="M204" i="7"/>
  <c r="M188" i="7"/>
  <c r="M205" i="7"/>
  <c r="M189" i="7"/>
  <c r="M190" i="7"/>
  <c r="L189" i="7"/>
  <c r="L205" i="7"/>
  <c r="L191" i="7"/>
  <c r="L202" i="7"/>
  <c r="L186" i="7"/>
  <c r="L276" i="7" s="1"/>
  <c r="L365" i="7" s="1"/>
  <c r="L201" i="7"/>
  <c r="L204" i="7"/>
  <c r="L188" i="7"/>
  <c r="L203" i="7"/>
  <c r="L187" i="7"/>
  <c r="L190" i="7"/>
  <c r="H203" i="7"/>
  <c r="H187" i="7"/>
  <c r="H190" i="7"/>
  <c r="H205" i="7"/>
  <c r="H189" i="7"/>
  <c r="H191" i="7"/>
  <c r="H202" i="7"/>
  <c r="H186" i="7"/>
  <c r="H276" i="7" s="1"/>
  <c r="H365" i="7" s="1"/>
  <c r="H201" i="7"/>
  <c r="H204" i="7"/>
  <c r="H188" i="7"/>
  <c r="I189" i="7"/>
  <c r="I190" i="7"/>
  <c r="I205" i="7"/>
  <c r="I191" i="7"/>
  <c r="I201" i="7"/>
  <c r="I202" i="7"/>
  <c r="I186" i="7"/>
  <c r="I276" i="7" s="1"/>
  <c r="I365" i="7" s="1"/>
  <c r="I203" i="7"/>
  <c r="I187" i="7"/>
  <c r="I204" i="7"/>
  <c r="I188" i="7"/>
  <c r="E190" i="7"/>
  <c r="E187" i="7"/>
  <c r="E203" i="7"/>
  <c r="E202" i="7"/>
  <c r="E186" i="7"/>
  <c r="E276" i="7" s="1"/>
  <c r="E365" i="7" s="1"/>
  <c r="E205" i="7"/>
  <c r="E189" i="7"/>
  <c r="E204" i="7"/>
  <c r="E188" i="7"/>
  <c r="E191" i="7"/>
  <c r="E201" i="7"/>
  <c r="K203" i="7"/>
  <c r="K186" i="7"/>
  <c r="K276" i="7" s="1"/>
  <c r="K365" i="7" s="1"/>
  <c r="K187" i="7"/>
  <c r="K202" i="7"/>
  <c r="K204" i="7"/>
  <c r="K188" i="7"/>
  <c r="K205" i="7"/>
  <c r="K189" i="7"/>
  <c r="K190" i="7"/>
  <c r="K191" i="7"/>
  <c r="K201" i="7"/>
  <c r="G191" i="7"/>
  <c r="G205" i="7"/>
  <c r="G189" i="7"/>
  <c r="G202" i="7"/>
  <c r="G201" i="7"/>
  <c r="G203" i="7"/>
  <c r="G190" i="7"/>
  <c r="G204" i="7"/>
  <c r="G188" i="7"/>
  <c r="G186" i="7"/>
  <c r="G276" i="7" s="1"/>
  <c r="G365" i="7" s="1"/>
  <c r="G187" i="7"/>
  <c r="D187" i="7"/>
  <c r="D203" i="7"/>
  <c r="D190" i="7"/>
  <c r="D202" i="7"/>
  <c r="D186" i="7"/>
  <c r="D276" i="7" s="1"/>
  <c r="D365" i="7" s="1"/>
  <c r="D205" i="7"/>
  <c r="D189" i="7"/>
  <c r="D280" i="7" s="1"/>
  <c r="D204" i="7"/>
  <c r="D188" i="7"/>
  <c r="D191" i="7"/>
  <c r="D201" i="7"/>
  <c r="J203" i="7"/>
  <c r="J187" i="7"/>
  <c r="J202" i="7"/>
  <c r="J186" i="7"/>
  <c r="J205" i="7"/>
  <c r="J189" i="7"/>
  <c r="J204" i="7"/>
  <c r="J188" i="7"/>
  <c r="J191" i="7"/>
  <c r="J190" i="7"/>
  <c r="J201" i="7"/>
  <c r="F186" i="7"/>
  <c r="F276" i="7" s="1"/>
  <c r="F365" i="7" s="1"/>
  <c r="F202" i="7"/>
  <c r="F205" i="7"/>
  <c r="F189" i="7"/>
  <c r="F188" i="7"/>
  <c r="F191" i="7"/>
  <c r="F201" i="7"/>
  <c r="F204" i="7"/>
  <c r="F203" i="7"/>
  <c r="F187" i="7"/>
  <c r="F190" i="7"/>
  <c r="L201" i="6"/>
  <c r="L191" i="6"/>
  <c r="L186" i="6"/>
  <c r="L188" i="6"/>
  <c r="L203" i="6"/>
  <c r="L204" i="6"/>
  <c r="L187" i="6"/>
  <c r="L190" i="6"/>
  <c r="L202" i="6"/>
  <c r="L293" i="6" s="1"/>
  <c r="L189" i="6"/>
  <c r="K203" i="6"/>
  <c r="K189" i="6"/>
  <c r="K201" i="6"/>
  <c r="K190" i="6"/>
  <c r="K202" i="6"/>
  <c r="K293" i="6" s="1"/>
  <c r="K204" i="6"/>
  <c r="K186" i="6"/>
  <c r="K191" i="6"/>
  <c r="K187" i="6"/>
  <c r="K188" i="6"/>
  <c r="G204" i="6"/>
  <c r="G187" i="6"/>
  <c r="G203" i="6"/>
  <c r="G191" i="6"/>
  <c r="G201" i="6"/>
  <c r="G190" i="6"/>
  <c r="G189" i="6"/>
  <c r="G186" i="6"/>
  <c r="G202" i="6"/>
  <c r="G188" i="6"/>
  <c r="J201" i="6"/>
  <c r="J190" i="6"/>
  <c r="J204" i="6"/>
  <c r="J187" i="6"/>
  <c r="J188" i="6"/>
  <c r="J191" i="6"/>
  <c r="J203" i="6"/>
  <c r="J294" i="6" s="1"/>
  <c r="J202" i="6"/>
  <c r="J186" i="6"/>
  <c r="J189" i="6"/>
  <c r="F203" i="6"/>
  <c r="F202" i="6"/>
  <c r="F201" i="6"/>
  <c r="F189" i="6"/>
  <c r="F204" i="6"/>
  <c r="F187" i="6"/>
  <c r="F190" i="6"/>
  <c r="F191" i="6"/>
  <c r="F186" i="6"/>
  <c r="F188" i="6"/>
  <c r="H189" i="6"/>
  <c r="H201" i="6"/>
  <c r="H186" i="6"/>
  <c r="H188" i="6"/>
  <c r="H203" i="6"/>
  <c r="H204" i="6"/>
  <c r="H190" i="6"/>
  <c r="H187" i="6"/>
  <c r="H191" i="6"/>
  <c r="H202" i="6"/>
  <c r="D202" i="6"/>
  <c r="D189" i="6"/>
  <c r="D201" i="6"/>
  <c r="D186" i="6"/>
  <c r="D204" i="6"/>
  <c r="D190" i="6"/>
  <c r="D203" i="6"/>
  <c r="D187" i="6"/>
  <c r="D188" i="6"/>
  <c r="D191" i="6"/>
  <c r="I202" i="6"/>
  <c r="I204" i="6"/>
  <c r="I203" i="6"/>
  <c r="I190" i="6"/>
  <c r="I201" i="6"/>
  <c r="I292" i="6" s="1"/>
  <c r="I188" i="6"/>
  <c r="I186" i="6"/>
  <c r="I191" i="6"/>
  <c r="I187" i="6"/>
  <c r="I189" i="6"/>
  <c r="E190" i="6"/>
  <c r="E187" i="6"/>
  <c r="E202" i="6"/>
  <c r="E204" i="6"/>
  <c r="E203" i="6"/>
  <c r="E188" i="6"/>
  <c r="E186" i="6"/>
  <c r="E201" i="6"/>
  <c r="E191" i="6"/>
  <c r="E189" i="6"/>
  <c r="F55" i="6"/>
  <c r="R55" i="6" s="1"/>
  <c r="F80" i="6"/>
  <c r="F184" i="6" s="1"/>
  <c r="F274" i="6" s="1"/>
  <c r="F363" i="6" s="1"/>
  <c r="E80" i="7"/>
  <c r="E184" i="7" s="1"/>
  <c r="E274" i="7" s="1"/>
  <c r="E363" i="7" s="1"/>
  <c r="E55" i="7"/>
  <c r="Q55" i="7" s="1"/>
  <c r="AJ56" i="6"/>
  <c r="X56" i="6"/>
  <c r="AF60" i="6"/>
  <c r="T60" i="6"/>
  <c r="V58" i="6"/>
  <c r="AH58" i="6"/>
  <c r="Y60" i="6"/>
  <c r="Y65" i="6" s="1"/>
  <c r="M65" i="6"/>
  <c r="AK60" i="6"/>
  <c r="AK65" i="6" s="1"/>
  <c r="Y58" i="6"/>
  <c r="AK58" i="6"/>
  <c r="AK60" i="7"/>
  <c r="Y60" i="7"/>
  <c r="AH59" i="7"/>
  <c r="V59" i="7"/>
  <c r="AI58" i="7"/>
  <c r="W58" i="7"/>
  <c r="AK56" i="7"/>
  <c r="Y56" i="7"/>
  <c r="G80" i="6"/>
  <c r="G184" i="6" s="1"/>
  <c r="G274" i="6" s="1"/>
  <c r="G363" i="6" s="1"/>
  <c r="G55" i="6"/>
  <c r="S55" i="6" s="1"/>
  <c r="K55" i="6"/>
  <c r="W55" i="6" s="1"/>
  <c r="K80" i="6"/>
  <c r="K184" i="6" s="1"/>
  <c r="K274" i="6" s="1"/>
  <c r="K363" i="6" s="1"/>
  <c r="F55" i="7"/>
  <c r="R55" i="7" s="1"/>
  <c r="F80" i="7"/>
  <c r="F184" i="7" s="1"/>
  <c r="F274" i="7" s="1"/>
  <c r="F363" i="7" s="1"/>
  <c r="J55" i="7"/>
  <c r="V55" i="7" s="1"/>
  <c r="J80" i="7"/>
  <c r="J184" i="7" s="1"/>
  <c r="J274" i="7" s="1"/>
  <c r="J363" i="7" s="1"/>
  <c r="W56" i="6"/>
  <c r="AI56" i="6"/>
  <c r="AE56" i="6"/>
  <c r="S56" i="6"/>
  <c r="AI60" i="6"/>
  <c r="W60" i="6"/>
  <c r="AE60" i="6"/>
  <c r="S60" i="6"/>
  <c r="AJ59" i="6"/>
  <c r="X59" i="6"/>
  <c r="AF59" i="6"/>
  <c r="T59" i="6"/>
  <c r="AB59" i="6"/>
  <c r="P59" i="6"/>
  <c r="AG58" i="6"/>
  <c r="U58" i="6"/>
  <c r="AC58" i="6"/>
  <c r="Q58" i="6"/>
  <c r="AH57" i="6"/>
  <c r="V57" i="6"/>
  <c r="AD57" i="6"/>
  <c r="R57" i="6"/>
  <c r="AK59" i="6"/>
  <c r="AK64" i="6" s="1"/>
  <c r="M64" i="6"/>
  <c r="Y59" i="6"/>
  <c r="Y64" i="6" s="1"/>
  <c r="AB59" i="7"/>
  <c r="P59" i="7"/>
  <c r="AJ60" i="7"/>
  <c r="X60" i="7"/>
  <c r="AF60" i="7"/>
  <c r="T60" i="7"/>
  <c r="AK59" i="7"/>
  <c r="Y59" i="7"/>
  <c r="AG59" i="7"/>
  <c r="U59" i="7"/>
  <c r="AC59" i="7"/>
  <c r="Q59" i="7"/>
  <c r="AH58" i="7"/>
  <c r="V58" i="7"/>
  <c r="AD58" i="7"/>
  <c r="R58" i="7"/>
  <c r="AI57" i="7"/>
  <c r="W57" i="7"/>
  <c r="AE57" i="7"/>
  <c r="S57" i="7"/>
  <c r="AJ56" i="7"/>
  <c r="X56" i="7"/>
  <c r="AF56" i="7"/>
  <c r="T56" i="7"/>
  <c r="M80" i="7"/>
  <c r="M184" i="7" s="1"/>
  <c r="M274" i="7" s="1"/>
  <c r="M363" i="7" s="1"/>
  <c r="M55" i="7"/>
  <c r="Y55" i="7" s="1"/>
  <c r="AJ60" i="6"/>
  <c r="X60" i="6"/>
  <c r="AG59" i="6"/>
  <c r="U59" i="6"/>
  <c r="R58" i="6"/>
  <c r="AD58" i="6"/>
  <c r="AK56" i="6"/>
  <c r="AK62" i="6" s="1"/>
  <c r="M62" i="6"/>
  <c r="Y56" i="6"/>
  <c r="Y62" i="6" s="1"/>
  <c r="AB60" i="7"/>
  <c r="P60" i="7"/>
  <c r="AG60" i="7"/>
  <c r="U60" i="7"/>
  <c r="AD59" i="7"/>
  <c r="R59" i="7"/>
  <c r="AE58" i="7"/>
  <c r="S58" i="7"/>
  <c r="AF57" i="7"/>
  <c r="T57" i="7"/>
  <c r="AG56" i="7"/>
  <c r="U56" i="7"/>
  <c r="AC56" i="7"/>
  <c r="Q56" i="7"/>
  <c r="D80" i="6"/>
  <c r="D184" i="6" s="1"/>
  <c r="D274" i="6" s="1"/>
  <c r="D363" i="6" s="1"/>
  <c r="D55" i="6"/>
  <c r="P55" i="6" s="1"/>
  <c r="H80" i="6"/>
  <c r="H184" i="6" s="1"/>
  <c r="H274" i="6" s="1"/>
  <c r="H363" i="6" s="1"/>
  <c r="H55" i="6"/>
  <c r="T55" i="6" s="1"/>
  <c r="L80" i="6"/>
  <c r="L184" i="6" s="1"/>
  <c r="L274" i="6" s="1"/>
  <c r="L363" i="6" s="1"/>
  <c r="L55" i="6"/>
  <c r="X55" i="6" s="1"/>
  <c r="G55" i="7"/>
  <c r="S55" i="7" s="1"/>
  <c r="G80" i="7"/>
  <c r="G184" i="7" s="1"/>
  <c r="G274" i="7" s="1"/>
  <c r="G363" i="7" s="1"/>
  <c r="K55" i="7"/>
  <c r="W55" i="7" s="1"/>
  <c r="K80" i="7"/>
  <c r="K184" i="7" s="1"/>
  <c r="K274" i="7" s="1"/>
  <c r="K363" i="7" s="1"/>
  <c r="AH56" i="6"/>
  <c r="V56" i="6"/>
  <c r="AD56" i="6"/>
  <c r="R56" i="6"/>
  <c r="AH60" i="6"/>
  <c r="V60" i="6"/>
  <c r="AD60" i="6"/>
  <c r="R60" i="6"/>
  <c r="AI59" i="6"/>
  <c r="W59" i="6"/>
  <c r="S59" i="6"/>
  <c r="AE59" i="6"/>
  <c r="AJ58" i="6"/>
  <c r="X58" i="6"/>
  <c r="AF58" i="6"/>
  <c r="T58" i="6"/>
  <c r="AB58" i="6"/>
  <c r="P58" i="6"/>
  <c r="AG57" i="6"/>
  <c r="U57" i="6"/>
  <c r="AC57" i="6"/>
  <c r="Q57" i="6"/>
  <c r="P58" i="7"/>
  <c r="AB58" i="7"/>
  <c r="W60" i="7"/>
  <c r="AI60" i="7"/>
  <c r="S60" i="7"/>
  <c r="AE60" i="7"/>
  <c r="X59" i="7"/>
  <c r="AJ59" i="7"/>
  <c r="T59" i="7"/>
  <c r="AF59" i="7"/>
  <c r="Y58" i="7"/>
  <c r="AK58" i="7"/>
  <c r="U58" i="7"/>
  <c r="AG58" i="7"/>
  <c r="Q58" i="7"/>
  <c r="AC58" i="7"/>
  <c r="V57" i="7"/>
  <c r="AH57" i="7"/>
  <c r="R57" i="7"/>
  <c r="AD57" i="7"/>
  <c r="W56" i="7"/>
  <c r="AI56" i="7"/>
  <c r="S56" i="7"/>
  <c r="AE56" i="7"/>
  <c r="J55" i="6"/>
  <c r="V55" i="6" s="1"/>
  <c r="J80" i="6"/>
  <c r="J184" i="6" s="1"/>
  <c r="J274" i="6" s="1"/>
  <c r="J363" i="6" s="1"/>
  <c r="I80" i="7"/>
  <c r="I184" i="7" s="1"/>
  <c r="I274" i="7" s="1"/>
  <c r="I363" i="7" s="1"/>
  <c r="I55" i="7"/>
  <c r="U55" i="7" s="1"/>
  <c r="T56" i="6"/>
  <c r="AF56" i="6"/>
  <c r="AB60" i="6"/>
  <c r="P60" i="6"/>
  <c r="AC59" i="6"/>
  <c r="Q59" i="6"/>
  <c r="AI57" i="6"/>
  <c r="W57" i="6"/>
  <c r="AE57" i="6"/>
  <c r="S57" i="6"/>
  <c r="AC60" i="7"/>
  <c r="Q60" i="7"/>
  <c r="AJ57" i="7"/>
  <c r="X57" i="7"/>
  <c r="E80" i="6"/>
  <c r="E184" i="6" s="1"/>
  <c r="E274" i="6" s="1"/>
  <c r="E363" i="6" s="1"/>
  <c r="E55" i="6"/>
  <c r="Q55" i="6" s="1"/>
  <c r="I80" i="6"/>
  <c r="I184" i="6" s="1"/>
  <c r="I274" i="6" s="1"/>
  <c r="I363" i="6" s="1"/>
  <c r="I55" i="6"/>
  <c r="U55" i="6" s="1"/>
  <c r="M80" i="6"/>
  <c r="M184" i="6" s="1"/>
  <c r="M274" i="6" s="1"/>
  <c r="M363" i="6" s="1"/>
  <c r="M55" i="6"/>
  <c r="Y55" i="6" s="1"/>
  <c r="D55" i="7"/>
  <c r="P55" i="7" s="1"/>
  <c r="D80" i="7"/>
  <c r="D184" i="7" s="1"/>
  <c r="D274" i="7" s="1"/>
  <c r="D363" i="7" s="1"/>
  <c r="H80" i="7"/>
  <c r="H184" i="7" s="1"/>
  <c r="H274" i="7" s="1"/>
  <c r="H363" i="7" s="1"/>
  <c r="H55" i="7"/>
  <c r="T55" i="7" s="1"/>
  <c r="L80" i="7"/>
  <c r="L184" i="7" s="1"/>
  <c r="L274" i="7" s="1"/>
  <c r="L363" i="7" s="1"/>
  <c r="L55" i="7"/>
  <c r="X55" i="7" s="1"/>
  <c r="P56" i="6"/>
  <c r="AB56" i="6"/>
  <c r="AG56" i="6"/>
  <c r="U56" i="6"/>
  <c r="AC56" i="6"/>
  <c r="Q56" i="6"/>
  <c r="U60" i="6"/>
  <c r="AG60" i="6"/>
  <c r="AC60" i="6"/>
  <c r="Q60" i="6"/>
  <c r="AH59" i="6"/>
  <c r="V59" i="6"/>
  <c r="R59" i="6"/>
  <c r="AD59" i="6"/>
  <c r="AI58" i="6"/>
  <c r="W58" i="6"/>
  <c r="AE58" i="6"/>
  <c r="S58" i="6"/>
  <c r="X57" i="6"/>
  <c r="AJ57" i="6"/>
  <c r="AF57" i="6"/>
  <c r="T57" i="6"/>
  <c r="AB57" i="6"/>
  <c r="P57" i="6"/>
  <c r="Y57" i="6"/>
  <c r="Y63" i="6" s="1"/>
  <c r="M63" i="6"/>
  <c r="AK57" i="6"/>
  <c r="AK63" i="6" s="1"/>
  <c r="P56" i="7"/>
  <c r="AB56" i="7"/>
  <c r="P57" i="7"/>
  <c r="AB57" i="7"/>
  <c r="V60" i="7"/>
  <c r="AH60" i="7"/>
  <c r="R60" i="7"/>
  <c r="AD60" i="7"/>
  <c r="W59" i="7"/>
  <c r="AI59" i="7"/>
  <c r="S59" i="7"/>
  <c r="AE59" i="7"/>
  <c r="X58" i="7"/>
  <c r="AJ58" i="7"/>
  <c r="T58" i="7"/>
  <c r="AF58" i="7"/>
  <c r="Y57" i="7"/>
  <c r="AK57" i="7"/>
  <c r="U57" i="7"/>
  <c r="AG57" i="7"/>
  <c r="Q57" i="7"/>
  <c r="AC57" i="7"/>
  <c r="V56" i="7"/>
  <c r="AH56" i="7"/>
  <c r="R56" i="7"/>
  <c r="AD56" i="7"/>
  <c r="X15" i="3"/>
  <c r="W15" i="3"/>
  <c r="V15" i="3"/>
  <c r="U15" i="3"/>
  <c r="T15" i="3"/>
  <c r="S15" i="3"/>
  <c r="R15" i="3"/>
  <c r="Q15" i="3"/>
  <c r="P15" i="3"/>
  <c r="O15" i="3"/>
  <c r="K15" i="3"/>
  <c r="J15" i="3"/>
  <c r="I15" i="3"/>
  <c r="H15" i="3"/>
  <c r="G15" i="3"/>
  <c r="F15" i="3"/>
  <c r="E15" i="3"/>
  <c r="D15" i="3"/>
  <c r="C15" i="3"/>
  <c r="B15" i="3"/>
  <c r="A8" i="3"/>
  <c r="A15" i="3" s="1"/>
  <c r="X14" i="3"/>
  <c r="W14" i="3"/>
  <c r="V14" i="3"/>
  <c r="U14" i="3"/>
  <c r="T14" i="3"/>
  <c r="S14" i="3"/>
  <c r="R14" i="3"/>
  <c r="Q14" i="3"/>
  <c r="P14" i="3"/>
  <c r="O14" i="3"/>
  <c r="K14" i="3"/>
  <c r="J14" i="3"/>
  <c r="I14" i="3"/>
  <c r="H14" i="3"/>
  <c r="G14" i="3"/>
  <c r="F14" i="3"/>
  <c r="E14" i="3"/>
  <c r="D14" i="3"/>
  <c r="C14" i="3"/>
  <c r="B14" i="3"/>
  <c r="A7" i="3"/>
  <c r="A14" i="3" s="1"/>
  <c r="X13" i="3"/>
  <c r="W13" i="3"/>
  <c r="V13" i="3"/>
  <c r="U13" i="3"/>
  <c r="T13" i="3"/>
  <c r="S13" i="3"/>
  <c r="R13" i="3"/>
  <c r="Q13" i="3"/>
  <c r="P13" i="3"/>
  <c r="O13" i="3"/>
  <c r="K13" i="3"/>
  <c r="J13" i="3"/>
  <c r="I13" i="3"/>
  <c r="H13" i="3"/>
  <c r="G13" i="3"/>
  <c r="F13" i="3"/>
  <c r="E13" i="3"/>
  <c r="D13" i="3"/>
  <c r="C13" i="3"/>
  <c r="B13" i="3"/>
  <c r="A6" i="3"/>
  <c r="A13" i="3" s="1"/>
  <c r="X12" i="3"/>
  <c r="W12" i="3"/>
  <c r="V12" i="3"/>
  <c r="U12" i="3"/>
  <c r="T12" i="3"/>
  <c r="S12" i="3"/>
  <c r="R12" i="3"/>
  <c r="Q12" i="3"/>
  <c r="P12" i="3"/>
  <c r="O12" i="3"/>
  <c r="K12" i="3"/>
  <c r="J12" i="3"/>
  <c r="I12" i="3"/>
  <c r="H12" i="3"/>
  <c r="G12" i="3"/>
  <c r="F12" i="3"/>
  <c r="E12" i="3"/>
  <c r="D12" i="3"/>
  <c r="C12" i="3"/>
  <c r="B12" i="3"/>
  <c r="A5" i="3"/>
  <c r="A12" i="3" s="1"/>
  <c r="X11" i="3"/>
  <c r="W11" i="3"/>
  <c r="V11" i="3"/>
  <c r="U11" i="3"/>
  <c r="T11" i="3"/>
  <c r="S11" i="3"/>
  <c r="R11" i="3"/>
  <c r="Q11" i="3"/>
  <c r="P11" i="3"/>
  <c r="O11" i="3"/>
  <c r="K11" i="3"/>
  <c r="J11" i="3"/>
  <c r="I11" i="3"/>
  <c r="H11" i="3"/>
  <c r="G11" i="3"/>
  <c r="F11" i="3"/>
  <c r="E11" i="3"/>
  <c r="D11" i="3"/>
  <c r="C11" i="3"/>
  <c r="B11" i="3"/>
  <c r="A4" i="3"/>
  <c r="A11" i="3"/>
  <c r="X3" i="3"/>
  <c r="X10" i="3" s="1"/>
  <c r="W3" i="3"/>
  <c r="W10" i="3" s="1"/>
  <c r="V3" i="3"/>
  <c r="V10" i="3" s="1"/>
  <c r="U3" i="3"/>
  <c r="U10" i="3" s="1"/>
  <c r="T3" i="3"/>
  <c r="T10" i="3" s="1"/>
  <c r="S3" i="3"/>
  <c r="S10" i="3" s="1"/>
  <c r="R3" i="3"/>
  <c r="R10" i="3" s="1"/>
  <c r="Q3" i="3"/>
  <c r="Q10" i="3"/>
  <c r="P3" i="3"/>
  <c r="P10" i="3" s="1"/>
  <c r="O3" i="3"/>
  <c r="O10" i="3" s="1"/>
  <c r="K10" i="3"/>
  <c r="J10" i="3"/>
  <c r="I10" i="3"/>
  <c r="H10" i="3"/>
  <c r="G10" i="3"/>
  <c r="F10" i="3"/>
  <c r="E10" i="3"/>
  <c r="D10" i="3"/>
  <c r="C10" i="3"/>
  <c r="B10" i="3"/>
  <c r="A10" i="3"/>
  <c r="A2" i="3"/>
  <c r="X15" i="2"/>
  <c r="W15" i="2"/>
  <c r="V15" i="2"/>
  <c r="U15" i="2"/>
  <c r="T15" i="2"/>
  <c r="S15" i="2"/>
  <c r="R15" i="2"/>
  <c r="Q15" i="2"/>
  <c r="P15" i="2"/>
  <c r="O15" i="2"/>
  <c r="K15" i="2"/>
  <c r="J15" i="2"/>
  <c r="I15" i="2"/>
  <c r="H15" i="2"/>
  <c r="G15" i="2"/>
  <c r="F15" i="2"/>
  <c r="E15" i="2"/>
  <c r="D15" i="2"/>
  <c r="C15" i="2"/>
  <c r="B15" i="2"/>
  <c r="A8" i="2"/>
  <c r="A15" i="2" s="1"/>
  <c r="X14" i="2"/>
  <c r="W14" i="2"/>
  <c r="V14" i="2"/>
  <c r="U14" i="2"/>
  <c r="T14" i="2"/>
  <c r="S14" i="2"/>
  <c r="R14" i="2"/>
  <c r="Q14" i="2"/>
  <c r="P14" i="2"/>
  <c r="O14" i="2"/>
  <c r="K14" i="2"/>
  <c r="J14" i="2"/>
  <c r="I14" i="2"/>
  <c r="H14" i="2"/>
  <c r="G14" i="2"/>
  <c r="F14" i="2"/>
  <c r="E14" i="2"/>
  <c r="D14" i="2"/>
  <c r="C14" i="2"/>
  <c r="B14" i="2"/>
  <c r="A7" i="2"/>
  <c r="A14" i="2" s="1"/>
  <c r="X13" i="2"/>
  <c r="W13" i="2"/>
  <c r="V13" i="2"/>
  <c r="U13" i="2"/>
  <c r="T13" i="2"/>
  <c r="S13" i="2"/>
  <c r="R13" i="2"/>
  <c r="Q13" i="2"/>
  <c r="P13" i="2"/>
  <c r="O13" i="2"/>
  <c r="K13" i="2"/>
  <c r="J13" i="2"/>
  <c r="I13" i="2"/>
  <c r="H13" i="2"/>
  <c r="G13" i="2"/>
  <c r="F13" i="2"/>
  <c r="E13" i="2"/>
  <c r="D13" i="2"/>
  <c r="C13" i="2"/>
  <c r="B13" i="2"/>
  <c r="A6" i="2"/>
  <c r="A13" i="2" s="1"/>
  <c r="X12" i="2"/>
  <c r="W12" i="2"/>
  <c r="V12" i="2"/>
  <c r="U12" i="2"/>
  <c r="T12" i="2"/>
  <c r="S12" i="2"/>
  <c r="R12" i="2"/>
  <c r="Q12" i="2"/>
  <c r="P12" i="2"/>
  <c r="O12" i="2"/>
  <c r="K12" i="2"/>
  <c r="J12" i="2"/>
  <c r="I12" i="2"/>
  <c r="H12" i="2"/>
  <c r="G12" i="2"/>
  <c r="F12" i="2"/>
  <c r="E12" i="2"/>
  <c r="D12" i="2"/>
  <c r="C12" i="2"/>
  <c r="B12" i="2"/>
  <c r="A5" i="2"/>
  <c r="A12" i="2" s="1"/>
  <c r="X11" i="2"/>
  <c r="W11" i="2"/>
  <c r="V11" i="2"/>
  <c r="U11" i="2"/>
  <c r="T11" i="2"/>
  <c r="S11" i="2"/>
  <c r="R11" i="2"/>
  <c r="Q11" i="2"/>
  <c r="P11" i="2"/>
  <c r="O11" i="2"/>
  <c r="K11" i="2"/>
  <c r="J11" i="2"/>
  <c r="I11" i="2"/>
  <c r="H11" i="2"/>
  <c r="G11" i="2"/>
  <c r="F11" i="2"/>
  <c r="E11" i="2"/>
  <c r="D11" i="2"/>
  <c r="C11" i="2"/>
  <c r="B11" i="2"/>
  <c r="A4" i="2"/>
  <c r="A11" i="2" s="1"/>
  <c r="X3" i="2"/>
  <c r="X10" i="2"/>
  <c r="W3" i="2"/>
  <c r="W10" i="2" s="1"/>
  <c r="V3" i="2"/>
  <c r="V10" i="2" s="1"/>
  <c r="U3" i="2"/>
  <c r="U10" i="2" s="1"/>
  <c r="T3" i="2"/>
  <c r="T10" i="2" s="1"/>
  <c r="S3" i="2"/>
  <c r="S10" i="2" s="1"/>
  <c r="R3" i="2"/>
  <c r="R10" i="2" s="1"/>
  <c r="Q3" i="2"/>
  <c r="Q10" i="2" s="1"/>
  <c r="P3" i="2"/>
  <c r="P10" i="2"/>
  <c r="O3" i="2"/>
  <c r="O10" i="2" s="1"/>
  <c r="K10" i="2"/>
  <c r="J10" i="2"/>
  <c r="I10" i="2"/>
  <c r="H10" i="2"/>
  <c r="G10" i="2"/>
  <c r="F10" i="2"/>
  <c r="E10" i="2"/>
  <c r="D10" i="2"/>
  <c r="C10" i="2"/>
  <c r="B10" i="2"/>
  <c r="A10" i="2"/>
  <c r="A2" i="2"/>
  <c r="Y160" i="7"/>
  <c r="AF161" i="7"/>
  <c r="R160" i="6"/>
  <c r="AF161" i="6"/>
  <c r="R161" i="7"/>
  <c r="S87" i="7"/>
  <c r="P133" i="6"/>
  <c r="AD87" i="7"/>
  <c r="R98" i="7"/>
  <c r="AK83" i="6"/>
  <c r="I101" i="6"/>
  <c r="AC161" i="7"/>
  <c r="S159" i="7"/>
  <c r="P142" i="6"/>
  <c r="AB158" i="7"/>
  <c r="W101" i="6"/>
  <c r="T98" i="6"/>
  <c r="AC87" i="6"/>
  <c r="R83" i="7"/>
  <c r="Q98" i="7"/>
  <c r="AB83" i="6"/>
  <c r="H88" i="6"/>
  <c r="AK87" i="7"/>
  <c r="AG97" i="6"/>
  <c r="AI91" i="12"/>
  <c r="T92" i="11"/>
  <c r="AJ157" i="6"/>
  <c r="V162" i="6"/>
  <c r="AB157" i="6"/>
  <c r="AB161" i="6"/>
  <c r="W87" i="6"/>
  <c r="P86" i="6"/>
  <c r="AB88" i="7"/>
  <c r="AF82" i="7"/>
  <c r="AJ88" i="7"/>
  <c r="AE100" i="7"/>
  <c r="AB112" i="6"/>
  <c r="U82" i="7"/>
  <c r="AE99" i="6"/>
  <c r="AG100" i="6"/>
  <c r="P100" i="7"/>
  <c r="X92" i="11"/>
  <c r="X158" i="6"/>
  <c r="AE162" i="6"/>
  <c r="AD159" i="6"/>
  <c r="T155" i="6"/>
  <c r="S85" i="6"/>
  <c r="AB124" i="6"/>
  <c r="K92" i="10"/>
  <c r="AF86" i="7"/>
  <c r="AB108" i="6"/>
  <c r="AE85" i="6"/>
  <c r="T91" i="12"/>
  <c r="J103" i="8"/>
  <c r="F103" i="10"/>
  <c r="AB111" i="6"/>
  <c r="T104" i="12"/>
  <c r="X91" i="8"/>
  <c r="E103" i="8"/>
  <c r="AH83" i="6"/>
  <c r="AE86" i="7"/>
  <c r="S155" i="6"/>
  <c r="Y162" i="6"/>
  <c r="AI158" i="7"/>
  <c r="U158" i="6"/>
  <c r="T88" i="7"/>
  <c r="T86" i="6"/>
  <c r="AC83" i="6"/>
  <c r="Y83" i="7"/>
  <c r="AJ84" i="6"/>
  <c r="Q102" i="7"/>
  <c r="W160" i="6"/>
  <c r="AH157" i="6"/>
  <c r="P151" i="6"/>
  <c r="P145" i="6"/>
  <c r="AB157" i="7"/>
  <c r="AC100" i="7"/>
  <c r="P107" i="6"/>
  <c r="AD86" i="7"/>
  <c r="AI100" i="6"/>
  <c r="AE101" i="7"/>
  <c r="AB88" i="6"/>
  <c r="AI82" i="7"/>
  <c r="M87" i="6"/>
  <c r="R87" i="6"/>
  <c r="AL104" i="12"/>
  <c r="AF103" i="11"/>
  <c r="AI160" i="6"/>
  <c r="AE162" i="7"/>
  <c r="AB135" i="6"/>
  <c r="AB147" i="6"/>
  <c r="AC86" i="7"/>
  <c r="P126" i="6"/>
  <c r="AD100" i="7"/>
  <c r="R85" i="7"/>
  <c r="AK97" i="6"/>
  <c r="AF84" i="6"/>
  <c r="Q97" i="6"/>
  <c r="AI85" i="7"/>
  <c r="AG86" i="7"/>
  <c r="AH85" i="7"/>
  <c r="AE91" i="12"/>
  <c r="E92" i="11"/>
  <c r="AK162" i="7"/>
  <c r="X162" i="7"/>
  <c r="W161" i="7"/>
  <c r="AC99" i="7"/>
  <c r="AK88" i="6"/>
  <c r="F88" i="6"/>
  <c r="AC97" i="7"/>
  <c r="S162" i="6"/>
  <c r="Y156" i="6"/>
  <c r="AI155" i="7"/>
  <c r="U159" i="6"/>
  <c r="W100" i="6"/>
  <c r="S86" i="7"/>
  <c r="P109" i="6"/>
  <c r="Y102" i="7"/>
  <c r="R99" i="7"/>
  <c r="AK101" i="6"/>
  <c r="W157" i="6"/>
  <c r="AH158" i="6"/>
  <c r="P146" i="6"/>
  <c r="P162" i="6"/>
  <c r="AB160" i="7"/>
  <c r="T100" i="7"/>
  <c r="P129" i="6"/>
  <c r="AD99" i="7"/>
  <c r="AJ83" i="6"/>
  <c r="Q86" i="7"/>
  <c r="AB86" i="6"/>
  <c r="U84" i="7"/>
  <c r="X101" i="7"/>
  <c r="AH87" i="7"/>
  <c r="G91" i="12"/>
  <c r="F92" i="11"/>
  <c r="AJ159" i="6"/>
  <c r="V156" i="6"/>
  <c r="AB142" i="6"/>
  <c r="AB139" i="6"/>
  <c r="T98" i="7"/>
  <c r="P105" i="6"/>
  <c r="AB89" i="7"/>
  <c r="Y87" i="6"/>
  <c r="H88" i="7"/>
  <c r="AF101" i="6"/>
  <c r="AB90" i="6"/>
  <c r="U98" i="7"/>
  <c r="X88" i="7"/>
  <c r="AG88" i="6"/>
  <c r="AD91" i="12"/>
  <c r="S158" i="6"/>
  <c r="Y160" i="6"/>
  <c r="AI160" i="7"/>
  <c r="U156" i="6"/>
  <c r="T102" i="7"/>
  <c r="T82" i="6"/>
  <c r="AC84" i="6"/>
  <c r="Y84" i="7"/>
  <c r="AJ85" i="6"/>
  <c r="Q87" i="7"/>
  <c r="W161" i="6"/>
  <c r="AH160" i="6"/>
  <c r="P158" i="6"/>
  <c r="P159" i="6"/>
  <c r="AB162" i="7"/>
  <c r="AC87" i="7"/>
  <c r="P103" i="6"/>
  <c r="AD102" i="7"/>
  <c r="AI85" i="6"/>
  <c r="V99" i="6"/>
  <c r="AB105" i="6"/>
  <c r="U88" i="7"/>
  <c r="X87" i="7"/>
  <c r="AH84" i="7"/>
  <c r="J91" i="12"/>
  <c r="AH103" i="11"/>
  <c r="AI159" i="6"/>
  <c r="AE159" i="7"/>
  <c r="AB162" i="6"/>
  <c r="AB158" i="6"/>
  <c r="T99" i="7"/>
  <c r="P98" i="6"/>
  <c r="AD83" i="7"/>
  <c r="R82" i="7"/>
  <c r="AK86" i="6"/>
  <c r="AF97" i="6"/>
  <c r="Q86" i="6"/>
  <c r="AI99" i="7"/>
  <c r="M82" i="6"/>
  <c r="AH99" i="7"/>
  <c r="AG91" i="12"/>
  <c r="N92" i="11"/>
  <c r="AK161" i="7"/>
  <c r="X156" i="7"/>
  <c r="W155" i="7"/>
  <c r="T87" i="7"/>
  <c r="AJ86" i="7"/>
  <c r="G102" i="7"/>
  <c r="T82" i="7"/>
  <c r="AJ97" i="7"/>
  <c r="L102" i="7"/>
  <c r="M86" i="6"/>
  <c r="AJ104" i="12"/>
  <c r="AK92" i="10"/>
  <c r="V103" i="8"/>
  <c r="V86" i="7"/>
  <c r="AK103" i="11"/>
  <c r="AE101" i="6"/>
  <c r="M92" i="10"/>
  <c r="AC88" i="6"/>
  <c r="Y155" i="7"/>
  <c r="AF160" i="7"/>
  <c r="R161" i="6"/>
  <c r="AF158" i="6"/>
  <c r="R156" i="7"/>
  <c r="AC102" i="7"/>
  <c r="P118" i="6"/>
  <c r="AB97" i="7"/>
  <c r="AF88" i="7"/>
  <c r="AI98" i="6"/>
  <c r="E101" i="6"/>
  <c r="AC159" i="7"/>
  <c r="S157" i="7"/>
  <c r="P140" i="6"/>
  <c r="P147" i="6"/>
  <c r="AD162" i="7"/>
  <c r="AH86" i="6"/>
  <c r="P85" i="6"/>
  <c r="S100" i="6"/>
  <c r="AJ101" i="7"/>
  <c r="AB127" i="6"/>
  <c r="V84" i="7"/>
  <c r="U88" i="6"/>
  <c r="AG99" i="7"/>
  <c r="P101" i="7"/>
  <c r="G104" i="12"/>
  <c r="F103" i="11"/>
  <c r="AI161" i="6"/>
  <c r="AE158" i="7"/>
  <c r="AB136" i="6"/>
  <c r="V158" i="7"/>
  <c r="AH87" i="6"/>
  <c r="P101" i="6"/>
  <c r="Y98" i="7"/>
  <c r="AJ101" i="6"/>
  <c r="Q97" i="7"/>
  <c r="AB97" i="6"/>
  <c r="V83" i="7"/>
  <c r="X88" i="6"/>
  <c r="AD84" i="6"/>
  <c r="R85" i="6"/>
  <c r="AD104" i="12"/>
  <c r="AE103" i="11"/>
  <c r="AK158" i="7"/>
  <c r="X161" i="7"/>
  <c r="W157" i="7"/>
  <c r="P88" i="6"/>
  <c r="AE87" i="7"/>
  <c r="AI101" i="7"/>
  <c r="P123" i="6"/>
  <c r="S157" i="6"/>
  <c r="Y161" i="6"/>
  <c r="AI162" i="7"/>
  <c r="U160" i="6"/>
  <c r="T97" i="7"/>
  <c r="T84" i="6"/>
  <c r="AC100" i="6"/>
  <c r="S82" i="6"/>
  <c r="AJ99" i="6"/>
  <c r="V98" i="6"/>
  <c r="W162" i="6"/>
  <c r="AH162" i="6"/>
  <c r="P137" i="6"/>
  <c r="P156" i="6"/>
  <c r="AD157" i="7"/>
  <c r="AC83" i="7"/>
  <c r="P128" i="6"/>
  <c r="Y101" i="7"/>
  <c r="AI83" i="6"/>
  <c r="AE82" i="7"/>
  <c r="Q98" i="6"/>
  <c r="AI86" i="7"/>
  <c r="M100" i="6"/>
  <c r="R88" i="6"/>
  <c r="V104" i="12"/>
  <c r="R103" i="11"/>
  <c r="AI158" i="6"/>
  <c r="AE160" i="7"/>
  <c r="AB143" i="6"/>
  <c r="AB155" i="6"/>
  <c r="AC84" i="7"/>
  <c r="P110" i="6"/>
  <c r="AD82" i="7"/>
  <c r="R84" i="7"/>
  <c r="S161" i="6"/>
  <c r="Y157" i="6"/>
  <c r="AI156" i="7"/>
  <c r="U161" i="6"/>
  <c r="AC88" i="7"/>
  <c r="P95" i="6"/>
  <c r="AC86" i="6"/>
  <c r="AF83" i="7"/>
  <c r="AI101" i="6"/>
  <c r="G101" i="6"/>
  <c r="W156" i="6"/>
  <c r="AH159" i="6"/>
  <c r="P161" i="6"/>
  <c r="P136" i="6"/>
  <c r="AD159" i="7"/>
  <c r="AH82" i="6"/>
  <c r="P97" i="6"/>
  <c r="Y86" i="7"/>
  <c r="AJ82" i="7"/>
  <c r="AF88" i="6"/>
  <c r="Q87" i="6"/>
  <c r="U97" i="6"/>
  <c r="M88" i="6"/>
  <c r="R98" i="6"/>
  <c r="R104" i="12"/>
  <c r="L103" i="11"/>
  <c r="AI157" i="6"/>
  <c r="AE155" i="7"/>
  <c r="AB159" i="6"/>
  <c r="V157" i="7"/>
  <c r="AH99" i="6"/>
  <c r="P130" i="6"/>
  <c r="Y100" i="7"/>
  <c r="AJ82" i="6"/>
  <c r="Q83" i="7"/>
  <c r="AB100" i="6"/>
  <c r="V97" i="7"/>
  <c r="X83" i="6"/>
  <c r="AD86" i="6"/>
  <c r="R97" i="6"/>
  <c r="N91" i="12"/>
  <c r="Y103" i="11"/>
  <c r="AK157" i="7"/>
  <c r="X155" i="7"/>
  <c r="W159" i="7"/>
  <c r="P119" i="6"/>
  <c r="AE84" i="7"/>
  <c r="AI97" i="7"/>
  <c r="T99" i="6"/>
  <c r="AE97" i="7"/>
  <c r="U99" i="7"/>
  <c r="AD100" i="6"/>
  <c r="AG92" i="11"/>
  <c r="F92" i="10"/>
  <c r="W91" i="8"/>
  <c r="AG84" i="7"/>
  <c r="X103" i="10"/>
  <c r="W88" i="7"/>
  <c r="L103" i="10"/>
  <c r="Y99" i="6"/>
  <c r="Y159" i="7"/>
  <c r="AF156" i="7"/>
  <c r="R162" i="6"/>
  <c r="AF162" i="6"/>
  <c r="R157" i="7"/>
  <c r="AH100" i="6"/>
  <c r="P96" i="6"/>
  <c r="AB98" i="7"/>
  <c r="Y88" i="6"/>
  <c r="M88" i="7"/>
  <c r="D101" i="6"/>
  <c r="AC155" i="7"/>
  <c r="S155" i="7"/>
  <c r="P155" i="6"/>
  <c r="P152" i="6"/>
  <c r="AD155" i="7"/>
  <c r="S97" i="7"/>
  <c r="P108" i="6"/>
  <c r="AF100" i="7"/>
  <c r="F88" i="7"/>
  <c r="AB84" i="6"/>
  <c r="I102" i="7"/>
  <c r="X99" i="6"/>
  <c r="W83" i="7"/>
  <c r="Q90" i="12"/>
  <c r="AH92" i="11"/>
  <c r="AJ158" i="6"/>
  <c r="V161" i="6"/>
  <c r="AB160" i="6"/>
  <c r="AB137" i="6"/>
  <c r="V162" i="7"/>
  <c r="T100" i="6"/>
  <c r="AC85" i="6"/>
  <c r="S98" i="6"/>
  <c r="AI99" i="6"/>
  <c r="V84" i="6"/>
  <c r="AB82" i="6"/>
  <c r="J102" i="7"/>
  <c r="AK102" i="7"/>
  <c r="W97" i="7"/>
  <c r="P88" i="7"/>
  <c r="K104" i="12"/>
  <c r="X157" i="6"/>
  <c r="AE160" i="6"/>
  <c r="AD160" i="6"/>
  <c r="T157" i="6"/>
  <c r="AB82" i="7"/>
  <c r="AB89" i="6"/>
  <c r="AH102" i="7"/>
  <c r="Y158" i="7"/>
  <c r="AF155" i="7"/>
  <c r="R155" i="6"/>
  <c r="AF155" i="6"/>
  <c r="R162" i="7"/>
  <c r="AC101" i="7"/>
  <c r="P111" i="6"/>
  <c r="AB101" i="7"/>
  <c r="Y84" i="6"/>
  <c r="AI82" i="6"/>
  <c r="K101" i="6"/>
  <c r="AC158" i="7"/>
  <c r="S158" i="7"/>
  <c r="P148" i="6"/>
  <c r="P149" i="6"/>
  <c r="AD161" i="7"/>
  <c r="AH85" i="6"/>
  <c r="P99" i="6"/>
  <c r="S97" i="6"/>
  <c r="AJ87" i="7"/>
  <c r="AB129" i="6"/>
  <c r="V99" i="7"/>
  <c r="U100" i="6"/>
  <c r="AG88" i="7"/>
  <c r="P89" i="7"/>
  <c r="E104" i="12"/>
  <c r="AC90" i="10"/>
  <c r="AI156" i="6"/>
  <c r="AE157" i="7"/>
  <c r="AB144" i="6"/>
  <c r="V155" i="7"/>
  <c r="S99" i="7"/>
  <c r="P122" i="6"/>
  <c r="Y85" i="7"/>
  <c r="AJ88" i="6"/>
  <c r="Q100" i="7"/>
  <c r="AB130" i="6"/>
  <c r="V82" i="7"/>
  <c r="X98" i="6"/>
  <c r="AD82" i="6"/>
  <c r="R84" i="6"/>
  <c r="Y104" i="12"/>
  <c r="W103" i="11"/>
  <c r="AK155" i="7"/>
  <c r="X158" i="7"/>
  <c r="W162" i="7"/>
  <c r="P93" i="6"/>
  <c r="AF85" i="6"/>
  <c r="U84" i="6"/>
  <c r="P89" i="6"/>
  <c r="AF82" i="6"/>
  <c r="AI84" i="7"/>
  <c r="AD99" i="6"/>
  <c r="AI103" i="11"/>
  <c r="Z103" i="10"/>
  <c r="AH91" i="8"/>
  <c r="AG83" i="6"/>
  <c r="AG103" i="10"/>
  <c r="Y155" i="6"/>
  <c r="P92" i="6"/>
  <c r="V82" i="6"/>
  <c r="P135" i="6"/>
  <c r="Y99" i="7"/>
  <c r="U87" i="6"/>
  <c r="T103" i="11"/>
  <c r="AB146" i="6"/>
  <c r="AJ98" i="6"/>
  <c r="U83" i="6"/>
  <c r="X103" i="11"/>
  <c r="T85" i="6"/>
  <c r="R102" i="7"/>
  <c r="AE86" i="6"/>
  <c r="L91" i="8"/>
  <c r="AB120" i="6"/>
  <c r="U91" i="8"/>
  <c r="AJ103" i="10"/>
  <c r="AK85" i="6"/>
  <c r="L88" i="6"/>
  <c r="M84" i="6"/>
  <c r="F91" i="12"/>
  <c r="V92" i="10"/>
  <c r="Z103" i="8"/>
  <c r="W99" i="6"/>
  <c r="AB110" i="6"/>
  <c r="AH86" i="7"/>
  <c r="AD92" i="10"/>
  <c r="R101" i="6"/>
  <c r="T103" i="10"/>
  <c r="AC98" i="7"/>
  <c r="AF92" i="10"/>
  <c r="AE103" i="8"/>
  <c r="AG82" i="6"/>
  <c r="R158" i="6"/>
  <c r="P91" i="6"/>
  <c r="H101" i="6"/>
  <c r="P144" i="6"/>
  <c r="AF101" i="7"/>
  <c r="X100" i="6"/>
  <c r="AJ156" i="6"/>
  <c r="V161" i="7"/>
  <c r="AI97" i="6"/>
  <c r="AK86" i="7"/>
  <c r="N103" i="11"/>
  <c r="AC98" i="6"/>
  <c r="AI84" i="6"/>
  <c r="X83" i="7"/>
  <c r="X92" i="10"/>
  <c r="Q82" i="6"/>
  <c r="AK82" i="7"/>
  <c r="M91" i="8"/>
  <c r="Q101" i="7"/>
  <c r="E88" i="6"/>
  <c r="M98" i="6"/>
  <c r="W104" i="12"/>
  <c r="AH92" i="10"/>
  <c r="AH103" i="8"/>
  <c r="W82" i="6"/>
  <c r="AB132" i="6"/>
  <c r="R86" i="6"/>
  <c r="N92" i="10"/>
  <c r="R83" i="6"/>
  <c r="I103" i="10"/>
  <c r="V91" i="8"/>
  <c r="AB102" i="6"/>
  <c r="Q102" i="10"/>
  <c r="AL91" i="8"/>
  <c r="AD103" i="8"/>
  <c r="AF158" i="7"/>
  <c r="S102" i="7"/>
  <c r="J88" i="7"/>
  <c r="P134" i="6"/>
  <c r="AC101" i="6"/>
  <c r="K88" i="6"/>
  <c r="R92" i="11"/>
  <c r="AB153" i="6"/>
  <c r="AF99" i="7"/>
  <c r="D88" i="6"/>
  <c r="N104" i="12"/>
  <c r="T161" i="6"/>
  <c r="Y97" i="7"/>
  <c r="X82" i="6"/>
  <c r="M103" i="11"/>
  <c r="AF157" i="7"/>
  <c r="AH88" i="6"/>
  <c r="AJ84" i="7"/>
  <c r="P139" i="6"/>
  <c r="P120" i="6"/>
  <c r="V98" i="7"/>
  <c r="AJ92" i="11"/>
  <c r="AB156" i="6"/>
  <c r="S84" i="6"/>
  <c r="E102" i="7"/>
  <c r="AE104" i="12"/>
  <c r="T156" i="6"/>
  <c r="P82" i="6"/>
  <c r="AD103" i="11"/>
  <c r="Z91" i="8"/>
  <c r="S160" i="6"/>
  <c r="W86" i="6"/>
  <c r="R101" i="7"/>
  <c r="P138" i="6"/>
  <c r="P124" i="6"/>
  <c r="AB121" i="6"/>
  <c r="R91" i="12"/>
  <c r="AB134" i="6"/>
  <c r="AB103" i="7"/>
  <c r="AB104" i="6"/>
  <c r="Q103" i="12"/>
  <c r="AD156" i="6"/>
  <c r="AE91" i="8"/>
  <c r="AF159" i="6"/>
  <c r="AB87" i="7"/>
  <c r="AC162" i="7"/>
  <c r="W97" i="6"/>
  <c r="AK99" i="6"/>
  <c r="R157" i="6"/>
  <c r="P112" i="6"/>
  <c r="L101" i="6"/>
  <c r="P157" i="6"/>
  <c r="AF85" i="7"/>
  <c r="X87" i="6"/>
  <c r="AJ161" i="6"/>
  <c r="V156" i="7"/>
  <c r="AI86" i="6"/>
  <c r="AK99" i="7"/>
  <c r="X162" i="6"/>
  <c r="AB100" i="7"/>
  <c r="AF100" i="6"/>
  <c r="AF103" i="10"/>
  <c r="F104" i="12"/>
  <c r="Y159" i="6"/>
  <c r="S85" i="7"/>
  <c r="AK84" i="6"/>
  <c r="P150" i="6"/>
  <c r="AB84" i="7"/>
  <c r="U83" i="7"/>
  <c r="L92" i="11"/>
  <c r="AB154" i="6"/>
  <c r="AF84" i="7"/>
  <c r="U86" i="7"/>
  <c r="Y92" i="11"/>
  <c r="T160" i="6"/>
  <c r="Y157" i="7"/>
  <c r="R158" i="7"/>
  <c r="Y85" i="6"/>
  <c r="S161" i="7"/>
  <c r="T97" i="6"/>
  <c r="AB122" i="6"/>
  <c r="AL91" i="12"/>
  <c r="AB141" i="6"/>
  <c r="AC97" i="6"/>
  <c r="V85" i="6"/>
  <c r="G88" i="6"/>
  <c r="W82" i="7"/>
  <c r="I104" i="12"/>
  <c r="X160" i="6"/>
  <c r="X157" i="7"/>
  <c r="T158" i="6"/>
  <c r="Y83" i="6"/>
  <c r="U85" i="7"/>
  <c r="S86" i="6"/>
  <c r="AB115" i="6"/>
  <c r="AG87" i="7"/>
  <c r="AC101" i="10"/>
  <c r="R91" i="8"/>
  <c r="AI100" i="7"/>
  <c r="AI103" i="8"/>
  <c r="U162" i="6"/>
  <c r="AI87" i="6"/>
  <c r="AD160" i="7"/>
  <c r="AF87" i="6"/>
  <c r="AI104" i="12"/>
  <c r="AH98" i="6"/>
  <c r="AB99" i="6"/>
  <c r="I91" i="12"/>
  <c r="V86" i="6"/>
  <c r="AB93" i="6"/>
  <c r="I92" i="11"/>
  <c r="AD83" i="6"/>
  <c r="H92" i="11"/>
  <c r="Y86" i="6"/>
  <c r="AI102" i="7"/>
  <c r="AH88" i="7"/>
  <c r="H103" i="8"/>
  <c r="S103" i="8"/>
  <c r="S83" i="6"/>
  <c r="X85" i="7"/>
  <c r="E103" i="10"/>
  <c r="V103" i="11"/>
  <c r="AK91" i="8"/>
  <c r="I91" i="8"/>
  <c r="AJ91" i="12"/>
  <c r="AF162" i="7"/>
  <c r="AB85" i="7"/>
  <c r="S160" i="7"/>
  <c r="P131" i="6"/>
  <c r="AD97" i="6"/>
  <c r="AB140" i="6"/>
  <c r="S101" i="6"/>
  <c r="AD85" i="6"/>
  <c r="X159" i="7"/>
  <c r="P116" i="6"/>
  <c r="W98" i="7"/>
  <c r="R103" i="8"/>
  <c r="H103" i="10"/>
  <c r="T101" i="7"/>
  <c r="AB91" i="6"/>
  <c r="AE82" i="6"/>
  <c r="S92" i="11"/>
  <c r="R103" i="10"/>
  <c r="AH160" i="7"/>
  <c r="J88" i="6"/>
  <c r="AF157" i="6"/>
  <c r="AB86" i="7"/>
  <c r="AC160" i="7"/>
  <c r="AD158" i="7"/>
  <c r="K88" i="7"/>
  <c r="W99" i="7"/>
  <c r="V160" i="6"/>
  <c r="S82" i="7"/>
  <c r="V87" i="6"/>
  <c r="W85" i="7"/>
  <c r="AE158" i="6"/>
  <c r="AB98" i="6"/>
  <c r="X86" i="6"/>
  <c r="AD88" i="7"/>
  <c r="AF91" i="8"/>
  <c r="AI161" i="7"/>
  <c r="P121" i="6"/>
  <c r="W155" i="6"/>
  <c r="AB161" i="7"/>
  <c r="R86" i="7"/>
  <c r="AE97" i="6"/>
  <c r="AJ162" i="6"/>
  <c r="T85" i="7"/>
  <c r="AJ83" i="7"/>
  <c r="X102" i="7"/>
  <c r="X155" i="6"/>
  <c r="AF98" i="7"/>
  <c r="AF159" i="7"/>
  <c r="AH97" i="6"/>
  <c r="E88" i="7"/>
  <c r="P141" i="6"/>
  <c r="AC99" i="6"/>
  <c r="D102" i="7"/>
  <c r="AF92" i="11"/>
  <c r="AB145" i="6"/>
  <c r="S99" i="6"/>
  <c r="AB118" i="6"/>
  <c r="U82" i="6"/>
  <c r="AH98" i="7"/>
  <c r="AE92" i="11"/>
  <c r="AK159" i="7"/>
  <c r="AD157" i="6"/>
  <c r="T159" i="6"/>
  <c r="Q85" i="7"/>
  <c r="W91" i="12"/>
  <c r="AJ86" i="6"/>
  <c r="I88" i="6"/>
  <c r="AH97" i="7"/>
  <c r="K91" i="8"/>
  <c r="X103" i="8"/>
  <c r="S91" i="12"/>
  <c r="X85" i="6"/>
  <c r="T83" i="7"/>
  <c r="W158" i="6"/>
  <c r="AH101" i="6"/>
  <c r="Q99" i="6"/>
  <c r="AI162" i="6"/>
  <c r="P94" i="6"/>
  <c r="V102" i="7"/>
  <c r="AK156" i="7"/>
  <c r="U101" i="7"/>
  <c r="AI87" i="7"/>
  <c r="L92" i="10"/>
  <c r="U104" i="12"/>
  <c r="U92" i="10"/>
  <c r="AF98" i="6"/>
  <c r="X101" i="6"/>
  <c r="P102" i="7"/>
  <c r="E92" i="10"/>
  <c r="AH161" i="7"/>
  <c r="Q82" i="7"/>
  <c r="AK104" i="12"/>
  <c r="T103" i="8"/>
  <c r="AI92" i="10"/>
  <c r="AJ100" i="6"/>
  <c r="AG98" i="6"/>
  <c r="W92" i="10"/>
  <c r="AF160" i="6"/>
  <c r="Y100" i="6"/>
  <c r="P160" i="6"/>
  <c r="L88" i="7"/>
  <c r="P83" i="7"/>
  <c r="AB152" i="6"/>
  <c r="V101" i="6"/>
  <c r="R100" i="6"/>
  <c r="W158" i="7"/>
  <c r="AF99" i="6"/>
  <c r="S104" i="12"/>
  <c r="AI91" i="8"/>
  <c r="AG87" i="6"/>
  <c r="P87" i="6"/>
  <c r="Q84" i="6"/>
  <c r="AD87" i="6"/>
  <c r="AL103" i="11"/>
  <c r="J103" i="10"/>
  <c r="P100" i="6"/>
  <c r="U86" i="6"/>
  <c r="AL92" i="10"/>
  <c r="X104" i="12"/>
  <c r="F91" i="8"/>
  <c r="P113" i="6"/>
  <c r="AE98" i="6"/>
  <c r="G92" i="11"/>
  <c r="Y161" i="7"/>
  <c r="P114" i="6"/>
  <c r="AC156" i="7"/>
  <c r="T88" i="6"/>
  <c r="AK97" i="7"/>
  <c r="V155" i="6"/>
  <c r="AB99" i="7"/>
  <c r="AE87" i="6"/>
  <c r="AE161" i="6"/>
  <c r="Z92" i="11"/>
  <c r="M85" i="6"/>
  <c r="W103" i="10"/>
  <c r="P87" i="7"/>
  <c r="L91" i="12"/>
  <c r="AC82" i="7"/>
  <c r="AB96" i="6"/>
  <c r="U98" i="6"/>
  <c r="W87" i="7"/>
  <c r="V92" i="11"/>
  <c r="AE98" i="7"/>
  <c r="K92" i="11"/>
  <c r="U155" i="6"/>
  <c r="Y87" i="7"/>
  <c r="AH155" i="6"/>
  <c r="S100" i="7"/>
  <c r="P90" i="6"/>
  <c r="AD88" i="6"/>
  <c r="U157" i="6"/>
  <c r="Q99" i="7"/>
  <c r="AE85" i="7"/>
  <c r="AF102" i="7"/>
  <c r="V158" i="6"/>
  <c r="AG100" i="7"/>
  <c r="V101" i="7"/>
  <c r="AB131" i="6"/>
  <c r="W160" i="7"/>
  <c r="H103" i="11"/>
  <c r="AK100" i="7"/>
  <c r="P99" i="7"/>
  <c r="W92" i="11"/>
  <c r="R160" i="7"/>
  <c r="AB125" i="6"/>
  <c r="AB109" i="6"/>
  <c r="W101" i="7"/>
  <c r="AD84" i="7"/>
  <c r="AH101" i="7"/>
  <c r="AG86" i="6"/>
  <c r="P84" i="6"/>
  <c r="AK84" i="7"/>
  <c r="V160" i="7"/>
  <c r="AB107" i="6"/>
  <c r="P82" i="7"/>
  <c r="AE157" i="6"/>
  <c r="S88" i="7"/>
  <c r="W85" i="6"/>
  <c r="X84" i="6"/>
  <c r="AG92" i="10"/>
  <c r="AI92" i="11"/>
  <c r="AC82" i="6"/>
  <c r="P125" i="6"/>
  <c r="AE161" i="7"/>
  <c r="AG101" i="7"/>
  <c r="S98" i="7"/>
  <c r="M103" i="8"/>
  <c r="Y91" i="8"/>
  <c r="AE100" i="6"/>
  <c r="AI103" i="10"/>
  <c r="V100" i="7"/>
  <c r="AG102" i="7"/>
  <c r="U87" i="7"/>
  <c r="G91" i="8"/>
  <c r="AJ98" i="7"/>
  <c r="AB113" i="6"/>
  <c r="S84" i="7"/>
  <c r="AG104" i="12"/>
  <c r="Q88" i="6"/>
  <c r="AG101" i="6"/>
  <c r="R87" i="7"/>
  <c r="R82" i="6"/>
  <c r="AJ91" i="8"/>
  <c r="M83" i="6"/>
  <c r="S91" i="8"/>
  <c r="AG91" i="8"/>
  <c r="AK101" i="7"/>
  <c r="H92" i="10"/>
  <c r="V103" i="10"/>
  <c r="AD101" i="7"/>
  <c r="AB159" i="7"/>
  <c r="AB94" i="6"/>
  <c r="AB149" i="6"/>
  <c r="AE102" i="7"/>
  <c r="X161" i="6"/>
  <c r="AK98" i="6"/>
  <c r="H104" i="12"/>
  <c r="K102" i="7"/>
  <c r="I103" i="11"/>
  <c r="AJ97" i="6"/>
  <c r="U97" i="7"/>
  <c r="P98" i="7"/>
  <c r="AE103" i="10"/>
  <c r="X98" i="7"/>
  <c r="W88" i="6"/>
  <c r="AK82" i="6"/>
  <c r="AB155" i="7"/>
  <c r="AJ87" i="6"/>
  <c r="X97" i="7"/>
  <c r="AI155" i="6"/>
  <c r="T84" i="7"/>
  <c r="G88" i="7"/>
  <c r="X99" i="7"/>
  <c r="X159" i="6"/>
  <c r="R100" i="7"/>
  <c r="V100" i="6"/>
  <c r="AG98" i="7"/>
  <c r="G92" i="10"/>
  <c r="X100" i="7"/>
  <c r="M99" i="6"/>
  <c r="AK103" i="8"/>
  <c r="AE83" i="7"/>
  <c r="AI88" i="7"/>
  <c r="AG85" i="7"/>
  <c r="L104" i="12"/>
  <c r="AJ92" i="10"/>
  <c r="AF103" i="8"/>
  <c r="S83" i="7"/>
  <c r="Q101" i="6"/>
  <c r="AK98" i="7"/>
  <c r="N103" i="10"/>
  <c r="AH91" i="12"/>
  <c r="AK87" i="6"/>
  <c r="AB114" i="6"/>
  <c r="X82" i="7"/>
  <c r="AG82" i="7"/>
  <c r="AI157" i="7"/>
  <c r="U100" i="7"/>
  <c r="Y82" i="6"/>
  <c r="AK88" i="7"/>
  <c r="N91" i="8"/>
  <c r="H102" i="7"/>
  <c r="S92" i="10"/>
  <c r="AH159" i="7"/>
  <c r="N103" i="8"/>
  <c r="Y97" i="6"/>
  <c r="P103" i="7"/>
  <c r="P86" i="7"/>
  <c r="AH83" i="7"/>
  <c r="AH161" i="6"/>
  <c r="V157" i="6"/>
  <c r="AE156" i="6"/>
  <c r="J101" i="6"/>
  <c r="W84" i="7"/>
  <c r="T87" i="6"/>
  <c r="Q100" i="6"/>
  <c r="K91" i="12"/>
  <c r="AE155" i="6"/>
  <c r="AD98" i="7"/>
  <c r="AH84" i="6"/>
  <c r="X86" i="7"/>
  <c r="AD103" i="10"/>
  <c r="L103" i="8"/>
  <c r="S88" i="6"/>
  <c r="AI88" i="6"/>
  <c r="AB151" i="6"/>
  <c r="AH82" i="7"/>
  <c r="AE88" i="7"/>
  <c r="T91" i="8"/>
  <c r="P117" i="6"/>
  <c r="AD98" i="6"/>
  <c r="K103" i="10"/>
  <c r="U85" i="6"/>
  <c r="AF104" i="12"/>
  <c r="M97" i="6"/>
  <c r="Y156" i="7"/>
  <c r="AC157" i="7"/>
  <c r="V85" i="7"/>
  <c r="P106" i="6"/>
  <c r="AK160" i="7"/>
  <c r="U99" i="6"/>
  <c r="AD92" i="11"/>
  <c r="AF83" i="6"/>
  <c r="AF91" i="12"/>
  <c r="AH156" i="7"/>
  <c r="M104" i="12"/>
  <c r="W100" i="7"/>
  <c r="Q91" i="10"/>
  <c r="P97" i="7"/>
  <c r="AE84" i="6"/>
  <c r="R159" i="6"/>
  <c r="Y101" i="6"/>
  <c r="W83" i="6"/>
  <c r="W102" i="7"/>
  <c r="V159" i="7"/>
  <c r="AB133" i="6"/>
  <c r="AD162" i="6"/>
  <c r="AB101" i="6"/>
  <c r="Y92" i="10"/>
  <c r="E103" i="11"/>
  <c r="S103" i="10"/>
  <c r="V83" i="6"/>
  <c r="AK85" i="7"/>
  <c r="Z91" i="12"/>
  <c r="AH155" i="7"/>
  <c r="S156" i="6"/>
  <c r="T83" i="6"/>
  <c r="W159" i="6"/>
  <c r="T86" i="7"/>
  <c r="V88" i="6"/>
  <c r="AH100" i="7"/>
  <c r="AE156" i="7"/>
  <c r="P132" i="6"/>
  <c r="AF86" i="6"/>
  <c r="AG99" i="6"/>
  <c r="AE159" i="6"/>
  <c r="V88" i="7"/>
  <c r="AB128" i="6"/>
  <c r="AK91" i="12"/>
  <c r="G103" i="10"/>
  <c r="H91" i="12"/>
  <c r="Z104" i="12"/>
  <c r="P104" i="6"/>
  <c r="AB123" i="6"/>
  <c r="X97" i="6"/>
  <c r="W86" i="7"/>
  <c r="M92" i="11"/>
  <c r="U103" i="10"/>
  <c r="AD91" i="8"/>
  <c r="AB102" i="7"/>
  <c r="AG97" i="7"/>
  <c r="R156" i="6"/>
  <c r="Q88" i="7"/>
  <c r="Q85" i="6"/>
  <c r="P127" i="6"/>
  <c r="AI83" i="7"/>
  <c r="S101" i="7"/>
  <c r="M102" i="7"/>
  <c r="R92" i="10"/>
  <c r="V97" i="6"/>
  <c r="AH162" i="7"/>
  <c r="R155" i="7"/>
  <c r="AJ160" i="6"/>
  <c r="AG84" i="6"/>
  <c r="AB83" i="7"/>
  <c r="T92" i="10"/>
  <c r="P143" i="6"/>
  <c r="AJ103" i="11"/>
  <c r="AI98" i="7"/>
  <c r="S87" i="6"/>
  <c r="AE99" i="7"/>
  <c r="AJ99" i="7"/>
  <c r="X84" i="7"/>
  <c r="E91" i="8"/>
  <c r="S162" i="7"/>
  <c r="AB148" i="6"/>
  <c r="AD155" i="6"/>
  <c r="I88" i="7"/>
  <c r="W84" i="6"/>
  <c r="P115" i="6"/>
  <c r="AB87" i="6"/>
  <c r="AB156" i="7"/>
  <c r="AJ155" i="6"/>
  <c r="AJ85" i="7"/>
  <c r="AK83" i="7"/>
  <c r="J92" i="11"/>
  <c r="AD161" i="6"/>
  <c r="AB103" i="6"/>
  <c r="Q84" i="7"/>
  <c r="M91" i="12"/>
  <c r="D88" i="7"/>
  <c r="S159" i="6"/>
  <c r="AH156" i="6"/>
  <c r="M101" i="6"/>
  <c r="Y88" i="7"/>
  <c r="X160" i="7"/>
  <c r="AD101" i="6"/>
  <c r="Y103" i="10"/>
  <c r="AB119" i="6"/>
  <c r="AC102" i="12"/>
  <c r="AH157" i="7"/>
  <c r="AG103" i="11"/>
  <c r="AJ103" i="8"/>
  <c r="AL92" i="11"/>
  <c r="R159" i="7"/>
  <c r="AD156" i="7"/>
  <c r="J104" i="12"/>
  <c r="AB116" i="6"/>
  <c r="AB85" i="6"/>
  <c r="U103" i="11"/>
  <c r="S103" i="11"/>
  <c r="U101" i="6"/>
  <c r="G103" i="8"/>
  <c r="AF87" i="7"/>
  <c r="G103" i="11"/>
  <c r="K103" i="11"/>
  <c r="W103" i="8"/>
  <c r="K103" i="8"/>
  <c r="J91" i="8"/>
  <c r="AF156" i="6"/>
  <c r="F101" i="6"/>
  <c r="Y98" i="6"/>
  <c r="V91" i="12"/>
  <c r="T101" i="6"/>
  <c r="AG85" i="6"/>
  <c r="Y82" i="7"/>
  <c r="F102" i="7"/>
  <c r="AG103" i="8"/>
  <c r="AL103" i="8"/>
  <c r="U103" i="8"/>
  <c r="AB95" i="6"/>
  <c r="AE83" i="6"/>
  <c r="AH104" i="12"/>
  <c r="U92" i="11"/>
  <c r="Y158" i="6"/>
  <c r="P83" i="6"/>
  <c r="P154" i="6"/>
  <c r="P102" i="6"/>
  <c r="AB117" i="6"/>
  <c r="E91" i="12"/>
  <c r="AB150" i="6"/>
  <c r="AD97" i="7"/>
  <c r="Q83" i="6"/>
  <c r="Y91" i="12"/>
  <c r="AD158" i="6"/>
  <c r="W98" i="6"/>
  <c r="U102" i="7"/>
  <c r="AK92" i="11"/>
  <c r="Y103" i="8"/>
  <c r="I92" i="10"/>
  <c r="H91" i="8"/>
  <c r="AF97" i="7"/>
  <c r="AB106" i="6"/>
  <c r="AE88" i="6"/>
  <c r="P85" i="7"/>
  <c r="J103" i="11"/>
  <c r="M103" i="10"/>
  <c r="AH158" i="7"/>
  <c r="AJ100" i="7"/>
  <c r="AK103" i="10"/>
  <c r="Y162" i="7"/>
  <c r="AK100" i="6"/>
  <c r="X156" i="6"/>
  <c r="W156" i="7"/>
  <c r="AB92" i="6"/>
  <c r="AC89" i="12"/>
  <c r="AI159" i="7"/>
  <c r="P153" i="6"/>
  <c r="R99" i="6"/>
  <c r="U91" i="12"/>
  <c r="AG83" i="7"/>
  <c r="Z103" i="11"/>
  <c r="Z92" i="10"/>
  <c r="AC85" i="7"/>
  <c r="V159" i="6"/>
  <c r="AL103" i="10"/>
  <c r="J92" i="10"/>
  <c r="AE92" i="10"/>
  <c r="P84" i="7"/>
  <c r="S156" i="7"/>
  <c r="AJ102" i="7"/>
  <c r="R97" i="7"/>
  <c r="V87" i="7"/>
  <c r="F103" i="8"/>
  <c r="R88" i="7"/>
  <c r="AD85" i="7"/>
  <c r="AB138" i="6"/>
  <c r="T162" i="6"/>
  <c r="I103" i="8"/>
  <c r="AH103" i="10"/>
  <c r="X91" i="12"/>
  <c r="AB126" i="6"/>
  <c r="AH520" i="18" l="1"/>
  <c r="BF519" i="18"/>
  <c r="V526" i="18"/>
  <c r="AT525" i="18"/>
  <c r="E526" i="18"/>
  <c r="AO525" i="18"/>
  <c r="BA525" i="18"/>
  <c r="AQ525" i="18"/>
  <c r="BC525" i="18"/>
  <c r="AR522" i="18"/>
  <c r="BD522" i="18"/>
  <c r="BG527" i="18"/>
  <c r="AU527" i="18"/>
  <c r="AS551" i="18"/>
  <c r="BE551" i="18"/>
  <c r="AP524" i="18"/>
  <c r="BB524" i="18"/>
  <c r="AW524" i="18"/>
  <c r="BI524" i="18"/>
  <c r="AV523" i="18"/>
  <c r="BH523" i="18"/>
  <c r="BJ523" i="18"/>
  <c r="AX523" i="18"/>
  <c r="M352" i="18"/>
  <c r="M441" i="18" s="1"/>
  <c r="G352" i="18"/>
  <c r="G441" i="18" s="1"/>
  <c r="L352" i="18"/>
  <c r="L441" i="18" s="1"/>
  <c r="I352" i="18"/>
  <c r="I441" i="18" s="1"/>
  <c r="E352" i="18"/>
  <c r="E441" i="18" s="1"/>
  <c r="J352" i="18"/>
  <c r="J441" i="18" s="1"/>
  <c r="N352" i="18"/>
  <c r="N441" i="18" s="1"/>
  <c r="K352" i="18"/>
  <c r="K441" i="18" s="1"/>
  <c r="F352" i="18"/>
  <c r="F441" i="18" s="1"/>
  <c r="H352" i="18"/>
  <c r="H441" i="18" s="1"/>
  <c r="D265" i="18"/>
  <c r="D162" i="18"/>
  <c r="AV424" i="18"/>
  <c r="BH424" i="18"/>
  <c r="X352" i="18"/>
  <c r="X441" i="18" s="1"/>
  <c r="Q159" i="18"/>
  <c r="Q353" i="18" s="1"/>
  <c r="Q442" i="18" s="1"/>
  <c r="AC159" i="18"/>
  <c r="I159" i="18"/>
  <c r="L159" i="18"/>
  <c r="T159" i="18"/>
  <c r="T353" i="18" s="1"/>
  <c r="T442" i="18" s="1"/>
  <c r="U159" i="18"/>
  <c r="E159" i="18"/>
  <c r="H159" i="18"/>
  <c r="F159" i="18"/>
  <c r="AI159" i="18"/>
  <c r="AI353" i="18" s="1"/>
  <c r="AI442" i="18" s="1"/>
  <c r="M159" i="18"/>
  <c r="G159" i="18"/>
  <c r="N159" i="18"/>
  <c r="X159" i="18"/>
  <c r="X353" i="18" s="1"/>
  <c r="X442" i="18" s="1"/>
  <c r="V159" i="18"/>
  <c r="V353" i="18" s="1"/>
  <c r="V442" i="18" s="1"/>
  <c r="AL159" i="18"/>
  <c r="AL353" i="18" s="1"/>
  <c r="AL442" i="18" s="1"/>
  <c r="Y159" i="18"/>
  <c r="Y353" i="18" s="1"/>
  <c r="Y442" i="18" s="1"/>
  <c r="K159" i="18"/>
  <c r="R159" i="18"/>
  <c r="Z159" i="18"/>
  <c r="W159" i="18"/>
  <c r="W353" i="18" s="1"/>
  <c r="W442" i="18" s="1"/>
  <c r="AE159" i="18"/>
  <c r="AE353" i="18" s="1"/>
  <c r="AE442" i="18" s="1"/>
  <c r="AF159" i="18"/>
  <c r="AF353" i="18" s="1"/>
  <c r="AF442" i="18" s="1"/>
  <c r="AH159" i="18"/>
  <c r="AK159" i="18"/>
  <c r="AK353" i="18" s="1"/>
  <c r="AK442" i="18" s="1"/>
  <c r="J159" i="18"/>
  <c r="AG159" i="18"/>
  <c r="AG353" i="18" s="1"/>
  <c r="AG442" i="18" s="1"/>
  <c r="S159" i="18"/>
  <c r="S353" i="18" s="1"/>
  <c r="S442" i="18" s="1"/>
  <c r="AD159" i="18"/>
  <c r="AD353" i="18" s="1"/>
  <c r="AD442" i="18" s="1"/>
  <c r="AJ159" i="18"/>
  <c r="AJ353" i="18" s="1"/>
  <c r="AJ442" i="18" s="1"/>
  <c r="AO424" i="18"/>
  <c r="BA424" i="18"/>
  <c r="AD352" i="18"/>
  <c r="AD441" i="18" s="1"/>
  <c r="R353" i="18"/>
  <c r="R442" i="18" s="1"/>
  <c r="AT424" i="18"/>
  <c r="BF424" i="18"/>
  <c r="BJ424" i="18"/>
  <c r="AX424" i="18"/>
  <c r="AW424" i="18"/>
  <c r="BI424" i="18"/>
  <c r="BG424" i="18"/>
  <c r="AU424" i="18"/>
  <c r="AI352" i="18"/>
  <c r="AI441" i="18" s="1"/>
  <c r="AS424" i="18"/>
  <c r="BE424" i="18"/>
  <c r="BC424" i="18"/>
  <c r="AQ424" i="18"/>
  <c r="AH353" i="18"/>
  <c r="AH442" i="18" s="1"/>
  <c r="BD424" i="18"/>
  <c r="AR424" i="18"/>
  <c r="D354" i="18"/>
  <c r="D443" i="18" s="1"/>
  <c r="AC353" i="18"/>
  <c r="AC442" i="18" s="1"/>
  <c r="U353" i="18"/>
  <c r="U442" i="18" s="1"/>
  <c r="BB424" i="18"/>
  <c r="AP424" i="18"/>
  <c r="AT408" i="17"/>
  <c r="BF408" i="17"/>
  <c r="J409" i="17"/>
  <c r="M409" i="17"/>
  <c r="AW408" i="17"/>
  <c r="BI408" i="17"/>
  <c r="D249" i="17"/>
  <c r="R145" i="17"/>
  <c r="R249" i="17" s="1"/>
  <c r="Q145" i="17"/>
  <c r="Q249" i="17" s="1"/>
  <c r="P145" i="17"/>
  <c r="AB145" i="17" s="1"/>
  <c r="D146" i="17"/>
  <c r="K145" i="17"/>
  <c r="K249" i="17" s="1"/>
  <c r="E145" i="17"/>
  <c r="E249" i="17" s="1"/>
  <c r="AH145" i="17"/>
  <c r="AH249" i="17" s="1"/>
  <c r="X145" i="17"/>
  <c r="X249" i="17" s="1"/>
  <c r="AK145" i="17"/>
  <c r="AK249" i="17" s="1"/>
  <c r="AE145" i="17"/>
  <c r="AE249" i="17" s="1"/>
  <c r="G145" i="17"/>
  <c r="G249" i="17" s="1"/>
  <c r="U145" i="17"/>
  <c r="U249" i="17" s="1"/>
  <c r="AD145" i="17"/>
  <c r="AD249" i="17" s="1"/>
  <c r="Y145" i="17"/>
  <c r="Y249" i="17" s="1"/>
  <c r="F145" i="17"/>
  <c r="F249" i="17" s="1"/>
  <c r="AG145" i="17"/>
  <c r="AG249" i="17" s="1"/>
  <c r="AF145" i="17"/>
  <c r="AF249" i="17" s="1"/>
  <c r="V145" i="17"/>
  <c r="V249" i="17" s="1"/>
  <c r="I145" i="17"/>
  <c r="I249" i="17" s="1"/>
  <c r="J145" i="17"/>
  <c r="J249" i="17" s="1"/>
  <c r="AJ145" i="17"/>
  <c r="AJ249" i="17" s="1"/>
  <c r="S145" i="17"/>
  <c r="S249" i="17" s="1"/>
  <c r="W145" i="17"/>
  <c r="W249" i="17" s="1"/>
  <c r="L145" i="17"/>
  <c r="L249" i="17" s="1"/>
  <c r="Z145" i="17"/>
  <c r="Z249" i="17" s="1"/>
  <c r="T145" i="17"/>
  <c r="T249" i="17" s="1"/>
  <c r="AI145" i="17"/>
  <c r="AI249" i="17" s="1"/>
  <c r="AL145" i="17"/>
  <c r="AL249" i="17" s="1"/>
  <c r="H145" i="17"/>
  <c r="H249" i="17" s="1"/>
  <c r="N145" i="17"/>
  <c r="N249" i="17" s="1"/>
  <c r="M145" i="17"/>
  <c r="M249" i="17" s="1"/>
  <c r="AC145" i="17"/>
  <c r="AC249" i="17" s="1"/>
  <c r="BH408" i="17"/>
  <c r="L409" i="17"/>
  <c r="AV408" i="17"/>
  <c r="AL338" i="17"/>
  <c r="AL427" i="17" s="1"/>
  <c r="AH338" i="17"/>
  <c r="AH427" i="17" s="1"/>
  <c r="AD338" i="17"/>
  <c r="AD427" i="17" s="1"/>
  <c r="X338" i="17"/>
  <c r="X427" i="17" s="1"/>
  <c r="T338" i="17"/>
  <c r="T427" i="17" s="1"/>
  <c r="N338" i="17"/>
  <c r="J338" i="17"/>
  <c r="F338" i="17"/>
  <c r="AG338" i="17"/>
  <c r="AG427" i="17" s="1"/>
  <c r="Z338" i="17"/>
  <c r="Z427" i="17" s="1"/>
  <c r="U338" i="17"/>
  <c r="U427" i="17" s="1"/>
  <c r="M338" i="17"/>
  <c r="H338" i="17"/>
  <c r="AJ338" i="17"/>
  <c r="AJ427" i="17" s="1"/>
  <c r="AE338" i="17"/>
  <c r="AE427" i="17" s="1"/>
  <c r="W338" i="17"/>
  <c r="W427" i="17" s="1"/>
  <c r="R338" i="17"/>
  <c r="R427" i="17" s="1"/>
  <c r="K338" i="17"/>
  <c r="E338" i="17"/>
  <c r="AC338" i="17"/>
  <c r="AC427" i="17" s="1"/>
  <c r="Q338" i="17"/>
  <c r="Q427" i="17" s="1"/>
  <c r="D338" i="17"/>
  <c r="D427" i="17" s="1"/>
  <c r="AK338" i="17"/>
  <c r="AK427" i="17" s="1"/>
  <c r="Y338" i="17"/>
  <c r="Y427" i="17" s="1"/>
  <c r="L338" i="17"/>
  <c r="AI338" i="17"/>
  <c r="AI427" i="17" s="1"/>
  <c r="V338" i="17"/>
  <c r="V427" i="17" s="1"/>
  <c r="I338" i="17"/>
  <c r="AF338" i="17"/>
  <c r="AF427" i="17" s="1"/>
  <c r="S338" i="17"/>
  <c r="S427" i="17" s="1"/>
  <c r="G338" i="17"/>
  <c r="AP408" i="17"/>
  <c r="F409" i="17"/>
  <c r="BB408" i="17"/>
  <c r="I409" i="17"/>
  <c r="AS408" i="17"/>
  <c r="BE408" i="17"/>
  <c r="BC408" i="17"/>
  <c r="G409" i="17"/>
  <c r="AQ408" i="17"/>
  <c r="BD408" i="17"/>
  <c r="H409" i="17"/>
  <c r="AR408" i="17"/>
  <c r="E409" i="17"/>
  <c r="AO408" i="17"/>
  <c r="BA408" i="17"/>
  <c r="BG408" i="17"/>
  <c r="AU408" i="17"/>
  <c r="K409" i="17"/>
  <c r="AX408" i="17"/>
  <c r="N409" i="17"/>
  <c r="BJ408" i="17"/>
  <c r="I373" i="10"/>
  <c r="Q373" i="10"/>
  <c r="H372" i="8"/>
  <c r="T372" i="8"/>
  <c r="Z372" i="8"/>
  <c r="Q373" i="11"/>
  <c r="K372" i="8"/>
  <c r="M372" i="8"/>
  <c r="AJ373" i="10"/>
  <c r="X372" i="8"/>
  <c r="L280" i="6"/>
  <c r="G294" i="7"/>
  <c r="I279" i="7"/>
  <c r="AF372" i="8"/>
  <c r="T373" i="10"/>
  <c r="Q372" i="8"/>
  <c r="AL372" i="8"/>
  <c r="AC371" i="10"/>
  <c r="AC372" i="10" s="1"/>
  <c r="E373" i="10"/>
  <c r="H294" i="7"/>
  <c r="S372" i="8"/>
  <c r="H293" i="7"/>
  <c r="L278" i="7"/>
  <c r="L292" i="7"/>
  <c r="M294" i="7"/>
  <c r="Y372" i="12"/>
  <c r="K294" i="7"/>
  <c r="F293" i="6"/>
  <c r="G280" i="6"/>
  <c r="F278" i="7"/>
  <c r="F294" i="7"/>
  <c r="K293" i="7"/>
  <c r="E292" i="7"/>
  <c r="E294" i="7"/>
  <c r="I280" i="7"/>
  <c r="L279" i="7"/>
  <c r="E292" i="6"/>
  <c r="F280" i="6"/>
  <c r="L280" i="7"/>
  <c r="E45" i="9"/>
  <c r="BB406" i="14"/>
  <c r="L45" i="9"/>
  <c r="BI406" i="14"/>
  <c r="H45" i="9"/>
  <c r="BE406" i="14"/>
  <c r="J45" i="9"/>
  <c r="BG406" i="14"/>
  <c r="AE44" i="9"/>
  <c r="S44" i="9"/>
  <c r="T44" i="9"/>
  <c r="AF44" i="9"/>
  <c r="D292" i="7"/>
  <c r="K280" i="7"/>
  <c r="H277" i="7"/>
  <c r="AB44" i="9"/>
  <c r="P44" i="9"/>
  <c r="AC44" i="9"/>
  <c r="Q44" i="9"/>
  <c r="AJ44" i="9"/>
  <c r="X44" i="9"/>
  <c r="AH44" i="9"/>
  <c r="V44" i="9"/>
  <c r="J294" i="7"/>
  <c r="J293" i="7"/>
  <c r="D294" i="7"/>
  <c r="E280" i="7"/>
  <c r="I294" i="7"/>
  <c r="I293" i="7"/>
  <c r="M293" i="7"/>
  <c r="K45" i="9"/>
  <c r="BH406" i="14"/>
  <c r="BJ406" i="14"/>
  <c r="F45" i="9"/>
  <c r="BC406" i="14"/>
  <c r="AD44" i="9"/>
  <c r="R44" i="9"/>
  <c r="AG44" i="9"/>
  <c r="U44" i="9"/>
  <c r="I278" i="6"/>
  <c r="D292" i="6"/>
  <c r="K292" i="7"/>
  <c r="D45" i="9"/>
  <c r="BA406" i="14"/>
  <c r="I45" i="9"/>
  <c r="BF406" i="14"/>
  <c r="G45" i="9"/>
  <c r="BD406" i="14"/>
  <c r="AK43" i="9"/>
  <c r="Y43" i="9"/>
  <c r="M44" i="9"/>
  <c r="AI44" i="9"/>
  <c r="W44" i="9"/>
  <c r="X412" i="14"/>
  <c r="Y412" i="14"/>
  <c r="Z412" i="14"/>
  <c r="S413" i="14"/>
  <c r="T412" i="14"/>
  <c r="V428" i="13"/>
  <c r="Y433" i="13"/>
  <c r="T435" i="13"/>
  <c r="S432" i="13"/>
  <c r="R429" i="13"/>
  <c r="X435" i="13"/>
  <c r="Z437" i="13"/>
  <c r="W428" i="13"/>
  <c r="U434" i="13"/>
  <c r="E407" i="14"/>
  <c r="AO406" i="14"/>
  <c r="AX406" i="14"/>
  <c r="N407" i="14"/>
  <c r="M407" i="14"/>
  <c r="AW406" i="14"/>
  <c r="I407" i="14"/>
  <c r="AS406" i="14"/>
  <c r="H407" i="14"/>
  <c r="AR406" i="14"/>
  <c r="D245" i="14"/>
  <c r="P141" i="14"/>
  <c r="AB141" i="14" s="1"/>
  <c r="D142" i="14"/>
  <c r="Q142" i="14" s="1"/>
  <c r="R141" i="14"/>
  <c r="R245" i="14" s="1"/>
  <c r="Q245" i="14"/>
  <c r="F141" i="14"/>
  <c r="F245" i="14" s="1"/>
  <c r="K141" i="14"/>
  <c r="K245" i="14" s="1"/>
  <c r="G141" i="14"/>
  <c r="G245" i="14" s="1"/>
  <c r="X141" i="14"/>
  <c r="X245" i="14" s="1"/>
  <c r="AH141" i="14"/>
  <c r="AH245" i="14" s="1"/>
  <c r="V141" i="14"/>
  <c r="V245" i="14" s="1"/>
  <c r="AD141" i="14"/>
  <c r="AD245" i="14" s="1"/>
  <c r="AK141" i="14"/>
  <c r="AK245" i="14" s="1"/>
  <c r="Z141" i="14"/>
  <c r="Z245" i="14" s="1"/>
  <c r="E141" i="14"/>
  <c r="E245" i="14" s="1"/>
  <c r="H141" i="14"/>
  <c r="H245" i="14" s="1"/>
  <c r="I141" i="14"/>
  <c r="I245" i="14" s="1"/>
  <c r="L141" i="14"/>
  <c r="L245" i="14" s="1"/>
  <c r="W141" i="14"/>
  <c r="W245" i="14" s="1"/>
  <c r="AG141" i="14"/>
  <c r="AG245" i="14" s="1"/>
  <c r="U141" i="14"/>
  <c r="U245" i="14" s="1"/>
  <c r="S141" i="14"/>
  <c r="S245" i="14" s="1"/>
  <c r="AF141" i="14"/>
  <c r="AF245" i="14" s="1"/>
  <c r="Y141" i="14"/>
  <c r="Y245" i="14" s="1"/>
  <c r="AJ141" i="14"/>
  <c r="AJ245" i="14" s="1"/>
  <c r="J141" i="14"/>
  <c r="J245" i="14" s="1"/>
  <c r="AL141" i="14"/>
  <c r="AL245" i="14" s="1"/>
  <c r="AI141" i="14"/>
  <c r="AI245" i="14" s="1"/>
  <c r="T141" i="14"/>
  <c r="T245" i="14" s="1"/>
  <c r="N141" i="14"/>
  <c r="N245" i="14" s="1"/>
  <c r="M141" i="14"/>
  <c r="M245" i="14" s="1"/>
  <c r="AE141" i="14"/>
  <c r="AE245" i="14" s="1"/>
  <c r="AC141" i="14"/>
  <c r="AC245" i="14" s="1"/>
  <c r="AT406" i="14"/>
  <c r="J407" i="14"/>
  <c r="G407" i="14"/>
  <c r="AQ406" i="14"/>
  <c r="AI334" i="14"/>
  <c r="AI423" i="14" s="1"/>
  <c r="AE334" i="14"/>
  <c r="AE423" i="14" s="1"/>
  <c r="Y334" i="14"/>
  <c r="U334" i="14"/>
  <c r="U423" i="14" s="1"/>
  <c r="Q334" i="14"/>
  <c r="Q423" i="14" s="1"/>
  <c r="K334" i="14"/>
  <c r="G334" i="14"/>
  <c r="AL334" i="14"/>
  <c r="AL423" i="14" s="1"/>
  <c r="AG334" i="14"/>
  <c r="AG423" i="14" s="1"/>
  <c r="Z334" i="14"/>
  <c r="T334" i="14"/>
  <c r="M334" i="14"/>
  <c r="H334" i="14"/>
  <c r="AK334" i="14"/>
  <c r="AK423" i="14" s="1"/>
  <c r="AF334" i="14"/>
  <c r="AF423" i="14" s="1"/>
  <c r="X334" i="14"/>
  <c r="S334" i="14"/>
  <c r="L334" i="14"/>
  <c r="F334" i="14"/>
  <c r="AJ334" i="14"/>
  <c r="AJ423" i="14" s="1"/>
  <c r="W334" i="14"/>
  <c r="W423" i="14" s="1"/>
  <c r="J334" i="14"/>
  <c r="AH334" i="14"/>
  <c r="AH423" i="14" s="1"/>
  <c r="V334" i="14"/>
  <c r="V423" i="14" s="1"/>
  <c r="I334" i="14"/>
  <c r="AC334" i="14"/>
  <c r="AC423" i="14" s="1"/>
  <c r="D334" i="14"/>
  <c r="D423" i="14" s="1"/>
  <c r="R334" i="14"/>
  <c r="R423" i="14" s="1"/>
  <c r="N334" i="14"/>
  <c r="AD334" i="14"/>
  <c r="AD423" i="14" s="1"/>
  <c r="E334" i="14"/>
  <c r="L407" i="14"/>
  <c r="AV406" i="14"/>
  <c r="AP406" i="14"/>
  <c r="F407" i="14"/>
  <c r="K407" i="14"/>
  <c r="AU406" i="14"/>
  <c r="BG423" i="13"/>
  <c r="AU422" i="13"/>
  <c r="D261" i="13"/>
  <c r="D158" i="13"/>
  <c r="AC157" i="13"/>
  <c r="Q157" i="13"/>
  <c r="G157" i="13"/>
  <c r="I157" i="13"/>
  <c r="X157" i="13"/>
  <c r="AF157" i="13"/>
  <c r="R157" i="13"/>
  <c r="AG157" i="13"/>
  <c r="J157" i="13"/>
  <c r="M157" i="13"/>
  <c r="H157" i="13"/>
  <c r="Y157" i="13"/>
  <c r="F157" i="13"/>
  <c r="L157" i="13"/>
  <c r="W157" i="13"/>
  <c r="AL157" i="13"/>
  <c r="N157" i="13"/>
  <c r="AJ157" i="13"/>
  <c r="K157" i="13"/>
  <c r="E157" i="13"/>
  <c r="T157" i="13"/>
  <c r="AI157" i="13"/>
  <c r="AK157" i="13"/>
  <c r="AE157" i="13"/>
  <c r="S157" i="13"/>
  <c r="U157" i="13"/>
  <c r="AD157" i="13"/>
  <c r="Z157" i="13"/>
  <c r="V157" i="13"/>
  <c r="AH157" i="13"/>
  <c r="BJ422" i="13"/>
  <c r="AX421" i="13"/>
  <c r="BD423" i="13"/>
  <c r="AR422" i="13"/>
  <c r="AK350" i="13"/>
  <c r="AK439" i="13" s="1"/>
  <c r="AG350" i="13"/>
  <c r="AG439" i="13" s="1"/>
  <c r="AC350" i="13"/>
  <c r="AC439" i="13" s="1"/>
  <c r="W350" i="13"/>
  <c r="S350" i="13"/>
  <c r="M350" i="13"/>
  <c r="I350" i="13"/>
  <c r="E350" i="13"/>
  <c r="AJ350" i="13"/>
  <c r="AJ439" i="13" s="1"/>
  <c r="AF350" i="13"/>
  <c r="AF439" i="13" s="1"/>
  <c r="Z350" i="13"/>
  <c r="V350" i="13"/>
  <c r="R350" i="13"/>
  <c r="L350" i="13"/>
  <c r="H350" i="13"/>
  <c r="D350" i="13"/>
  <c r="D439" i="13" s="1"/>
  <c r="C62" i="9" s="1"/>
  <c r="AI350" i="13"/>
  <c r="AI439" i="13" s="1"/>
  <c r="AE350" i="13"/>
  <c r="AE439" i="13" s="1"/>
  <c r="Y350" i="13"/>
  <c r="U350" i="13"/>
  <c r="Q350" i="13"/>
  <c r="Q439" i="13" s="1"/>
  <c r="K350" i="13"/>
  <c r="G350" i="13"/>
  <c r="X350" i="13"/>
  <c r="F350" i="13"/>
  <c r="AL350" i="13"/>
  <c r="AL439" i="13" s="1"/>
  <c r="T350" i="13"/>
  <c r="AH350" i="13"/>
  <c r="AH439" i="13" s="1"/>
  <c r="AD350" i="13"/>
  <c r="AD439" i="13" s="1"/>
  <c r="N350" i="13"/>
  <c r="J350" i="13"/>
  <c r="BC423" i="13"/>
  <c r="AQ422" i="13"/>
  <c r="AP422" i="13"/>
  <c r="BB423" i="13"/>
  <c r="AT422" i="13"/>
  <c r="BF423" i="13"/>
  <c r="BE423" i="13"/>
  <c r="AS422" i="13"/>
  <c r="BI423" i="13"/>
  <c r="AW422" i="13"/>
  <c r="BH423" i="13"/>
  <c r="AV422" i="13"/>
  <c r="BA423" i="13"/>
  <c r="AO422" i="13"/>
  <c r="T368" i="12"/>
  <c r="AR367" i="12"/>
  <c r="U368" i="12"/>
  <c r="AS367" i="12"/>
  <c r="S368" i="12"/>
  <c r="AQ367" i="12"/>
  <c r="Q368" i="12"/>
  <c r="AO367" i="12"/>
  <c r="W368" i="12"/>
  <c r="AU367" i="12"/>
  <c r="R368" i="12"/>
  <c r="AP367" i="12"/>
  <c r="V368" i="12"/>
  <c r="AT367" i="12"/>
  <c r="Z368" i="12"/>
  <c r="AX367" i="12"/>
  <c r="E370" i="12"/>
  <c r="AJ368" i="12"/>
  <c r="BH367" i="12"/>
  <c r="AF368" i="12"/>
  <c r="BD367" i="12"/>
  <c r="AE368" i="12"/>
  <c r="BC367" i="12"/>
  <c r="L369" i="12"/>
  <c r="AV368" i="12"/>
  <c r="K370" i="12"/>
  <c r="AI368" i="12"/>
  <c r="BG367" i="12"/>
  <c r="AL368" i="12"/>
  <c r="BJ367" i="12"/>
  <c r="AK368" i="12"/>
  <c r="BI367" i="12"/>
  <c r="AG368" i="12"/>
  <c r="BE367" i="12"/>
  <c r="I370" i="12"/>
  <c r="F370" i="12"/>
  <c r="AD368" i="12"/>
  <c r="BB367" i="12"/>
  <c r="N370" i="12"/>
  <c r="AC368" i="12"/>
  <c r="BA367" i="12"/>
  <c r="AH368" i="12"/>
  <c r="BF367" i="12"/>
  <c r="J370" i="12"/>
  <c r="M369" i="12"/>
  <c r="AW368" i="12"/>
  <c r="H370" i="12"/>
  <c r="G370" i="12"/>
  <c r="AJ368" i="11"/>
  <c r="BH367" i="11"/>
  <c r="AK368" i="11"/>
  <c r="BI367" i="11"/>
  <c r="H369" i="11"/>
  <c r="AR368" i="11"/>
  <c r="Y368" i="11"/>
  <c r="AW367" i="11"/>
  <c r="AF368" i="11"/>
  <c r="BD367" i="11"/>
  <c r="F370" i="11"/>
  <c r="AL368" i="11"/>
  <c r="BJ367" i="11"/>
  <c r="U368" i="11"/>
  <c r="AS367" i="11"/>
  <c r="V368" i="11"/>
  <c r="AT367" i="11"/>
  <c r="S368" i="11"/>
  <c r="AQ367" i="11"/>
  <c r="AH368" i="11"/>
  <c r="BF367" i="11"/>
  <c r="L370" i="11"/>
  <c r="AC373" i="11"/>
  <c r="X368" i="11"/>
  <c r="AV367" i="11"/>
  <c r="AD368" i="11"/>
  <c r="BB367" i="11"/>
  <c r="I370" i="11"/>
  <c r="J370" i="11"/>
  <c r="R368" i="11"/>
  <c r="AP367" i="11"/>
  <c r="K369" i="11"/>
  <c r="AU368" i="11"/>
  <c r="N368" i="11"/>
  <c r="AX367" i="11"/>
  <c r="AE368" i="11"/>
  <c r="BC367" i="11"/>
  <c r="M370" i="11"/>
  <c r="AG368" i="11"/>
  <c r="BE367" i="11"/>
  <c r="AI368" i="11"/>
  <c r="BG367" i="11"/>
  <c r="G370" i="11"/>
  <c r="E369" i="11"/>
  <c r="BA368" i="11"/>
  <c r="AO368" i="11"/>
  <c r="I205" i="6"/>
  <c r="F205" i="6"/>
  <c r="J205" i="6"/>
  <c r="D205" i="6"/>
  <c r="L205" i="6"/>
  <c r="L295" i="6" s="1"/>
  <c r="H205" i="6"/>
  <c r="K205" i="6"/>
  <c r="E205" i="6"/>
  <c r="E295" i="6" s="1"/>
  <c r="G205" i="6"/>
  <c r="G295" i="6" s="1"/>
  <c r="E293" i="6"/>
  <c r="E280" i="6"/>
  <c r="I280" i="6"/>
  <c r="I293" i="6"/>
  <c r="D280" i="6"/>
  <c r="H293" i="6"/>
  <c r="H280" i="6"/>
  <c r="H279" i="6"/>
  <c r="F279" i="6"/>
  <c r="F292" i="6"/>
  <c r="J280" i="6"/>
  <c r="J292" i="6"/>
  <c r="G292" i="6"/>
  <c r="G294" i="6"/>
  <c r="G278" i="6"/>
  <c r="K279" i="6"/>
  <c r="K280" i="6"/>
  <c r="Z373" i="10"/>
  <c r="C91" i="7"/>
  <c r="C194" i="7"/>
  <c r="C284" i="7" s="1"/>
  <c r="C373" i="7" s="1"/>
  <c r="O90" i="7"/>
  <c r="E294" i="6"/>
  <c r="I294" i="6"/>
  <c r="J293" i="6"/>
  <c r="C105" i="7"/>
  <c r="O104" i="7"/>
  <c r="C208" i="7"/>
  <c r="C298" i="7" s="1"/>
  <c r="C387" i="7" s="1"/>
  <c r="C102" i="6"/>
  <c r="C205" i="6"/>
  <c r="C295" i="6" s="1"/>
  <c r="C384" i="6" s="1"/>
  <c r="C91" i="6"/>
  <c r="C194" i="6"/>
  <c r="C284" i="6" s="1"/>
  <c r="C373" i="6" s="1"/>
  <c r="AC206" i="12"/>
  <c r="AC296" i="12" s="1"/>
  <c r="AC193" i="12"/>
  <c r="N208" i="12"/>
  <c r="J208" i="12"/>
  <c r="F208" i="12"/>
  <c r="M208" i="12"/>
  <c r="I208" i="12"/>
  <c r="E208" i="12"/>
  <c r="L208" i="12"/>
  <c r="H208" i="12"/>
  <c r="K208" i="12"/>
  <c r="G208" i="12"/>
  <c r="X208" i="12"/>
  <c r="U208" i="12"/>
  <c r="AE208" i="12"/>
  <c r="R208" i="12"/>
  <c r="AH208" i="12"/>
  <c r="AJ208" i="12"/>
  <c r="AG208" i="12"/>
  <c r="AI208" i="12"/>
  <c r="Z208" i="12"/>
  <c r="T208" i="12"/>
  <c r="Y208" i="12"/>
  <c r="V208" i="12"/>
  <c r="W208" i="12"/>
  <c r="S208" i="12"/>
  <c r="AD208" i="12"/>
  <c r="AL208" i="12"/>
  <c r="AF208" i="12"/>
  <c r="AK208" i="12"/>
  <c r="N195" i="12"/>
  <c r="J195" i="12"/>
  <c r="F195" i="12"/>
  <c r="M195" i="12"/>
  <c r="I195" i="12"/>
  <c r="E195" i="12"/>
  <c r="L195" i="12"/>
  <c r="H195" i="12"/>
  <c r="K195" i="12"/>
  <c r="G195" i="12"/>
  <c r="X195" i="12"/>
  <c r="U195" i="12"/>
  <c r="AE195" i="12"/>
  <c r="R195" i="12"/>
  <c r="AH195" i="12"/>
  <c r="AJ195" i="12"/>
  <c r="AG195" i="12"/>
  <c r="AI195" i="12"/>
  <c r="Z195" i="12"/>
  <c r="T195" i="12"/>
  <c r="Y195" i="12"/>
  <c r="V195" i="12"/>
  <c r="W195" i="12"/>
  <c r="S195" i="12"/>
  <c r="AD195" i="12"/>
  <c r="AL195" i="12"/>
  <c r="AF195" i="12"/>
  <c r="AK195" i="12"/>
  <c r="Q207" i="12"/>
  <c r="Q297" i="12" s="1"/>
  <c r="Q194" i="12"/>
  <c r="Q284" i="12" s="1"/>
  <c r="AL297" i="12"/>
  <c r="AH297" i="12"/>
  <c r="AD297" i="12"/>
  <c r="X297" i="12"/>
  <c r="T297" i="12"/>
  <c r="N297" i="12"/>
  <c r="J297" i="12"/>
  <c r="F297" i="12"/>
  <c r="AK297" i="12"/>
  <c r="AG297" i="12"/>
  <c r="W297" i="12"/>
  <c r="S297" i="12"/>
  <c r="M297" i="12"/>
  <c r="I297" i="12"/>
  <c r="E297" i="12"/>
  <c r="AJ297" i="12"/>
  <c r="AF297" i="12"/>
  <c r="Z297" i="12"/>
  <c r="V297" i="12"/>
  <c r="R297" i="12"/>
  <c r="L297" i="12"/>
  <c r="H297" i="12"/>
  <c r="D297" i="12"/>
  <c r="D386" i="12" s="1"/>
  <c r="AI297" i="12"/>
  <c r="AE297" i="12"/>
  <c r="Y297" i="12"/>
  <c r="U297" i="12"/>
  <c r="K297" i="12"/>
  <c r="G297" i="12"/>
  <c r="AK284" i="12"/>
  <c r="AG284" i="12"/>
  <c r="W284" i="12"/>
  <c r="S284" i="12"/>
  <c r="M284" i="12"/>
  <c r="I284" i="12"/>
  <c r="E284" i="12"/>
  <c r="AJ284" i="12"/>
  <c r="AF284" i="12"/>
  <c r="Z284" i="12"/>
  <c r="V284" i="12"/>
  <c r="R284" i="12"/>
  <c r="L284" i="12"/>
  <c r="H284" i="12"/>
  <c r="D284" i="12"/>
  <c r="D373" i="12" s="1"/>
  <c r="AI284" i="12"/>
  <c r="AE284" i="12"/>
  <c r="Y284" i="12"/>
  <c r="Y373" i="12" s="1"/>
  <c r="U284" i="12"/>
  <c r="K284" i="12"/>
  <c r="G284" i="12"/>
  <c r="AL284" i="12"/>
  <c r="AH284" i="12"/>
  <c r="AD284" i="12"/>
  <c r="X284" i="12"/>
  <c r="X373" i="12" s="1"/>
  <c r="T284" i="12"/>
  <c r="N284" i="12"/>
  <c r="J284" i="12"/>
  <c r="F284" i="12"/>
  <c r="D208" i="12"/>
  <c r="D105" i="12"/>
  <c r="P104" i="12"/>
  <c r="D195" i="12"/>
  <c r="D92" i="12"/>
  <c r="P91" i="12"/>
  <c r="AB103" i="12"/>
  <c r="AB90" i="12"/>
  <c r="K207" i="11"/>
  <c r="G207" i="11"/>
  <c r="J207" i="11"/>
  <c r="F207" i="11"/>
  <c r="M207" i="11"/>
  <c r="I207" i="11"/>
  <c r="E207" i="11"/>
  <c r="L207" i="11"/>
  <c r="H207" i="11"/>
  <c r="AD207" i="11"/>
  <c r="N207" i="11"/>
  <c r="T207" i="11"/>
  <c r="V207" i="11"/>
  <c r="AG207" i="11"/>
  <c r="W207" i="11"/>
  <c r="R207" i="11"/>
  <c r="AL207" i="11"/>
  <c r="U207" i="11"/>
  <c r="AE207" i="11"/>
  <c r="AF207" i="11"/>
  <c r="S207" i="11"/>
  <c r="AK207" i="11"/>
  <c r="Y207" i="11"/>
  <c r="AH207" i="11"/>
  <c r="Z207" i="11"/>
  <c r="AI207" i="11"/>
  <c r="X207" i="11"/>
  <c r="AJ207" i="11"/>
  <c r="K196" i="11"/>
  <c r="G196" i="11"/>
  <c r="J196" i="11"/>
  <c r="F196" i="11"/>
  <c r="M196" i="11"/>
  <c r="I196" i="11"/>
  <c r="E196" i="11"/>
  <c r="L196" i="11"/>
  <c r="H196" i="11"/>
  <c r="AD196" i="11"/>
  <c r="N196" i="11"/>
  <c r="T196" i="11"/>
  <c r="V196" i="11"/>
  <c r="AG196" i="11"/>
  <c r="W196" i="11"/>
  <c r="R196" i="11"/>
  <c r="AL196" i="11"/>
  <c r="U196" i="11"/>
  <c r="AE196" i="11"/>
  <c r="AF196" i="11"/>
  <c r="S196" i="11"/>
  <c r="AK196" i="11"/>
  <c r="Y196" i="11"/>
  <c r="AH196" i="11"/>
  <c r="Z196" i="11"/>
  <c r="AI196" i="11"/>
  <c r="X196" i="11"/>
  <c r="AJ196" i="11"/>
  <c r="AK285" i="11"/>
  <c r="AG285" i="11"/>
  <c r="AC285" i="11"/>
  <c r="W285" i="11"/>
  <c r="W374" i="11" s="1"/>
  <c r="S285" i="11"/>
  <c r="M285" i="11"/>
  <c r="I285" i="11"/>
  <c r="E285" i="11"/>
  <c r="AH285" i="11"/>
  <c r="Z285" i="11"/>
  <c r="Z374" i="11" s="1"/>
  <c r="U285" i="11"/>
  <c r="N285" i="11"/>
  <c r="H285" i="11"/>
  <c r="AL285" i="11"/>
  <c r="AF285" i="11"/>
  <c r="Y285" i="11"/>
  <c r="T285" i="11"/>
  <c r="T374" i="11" s="1"/>
  <c r="L285" i="11"/>
  <c r="G285" i="11"/>
  <c r="AJ285" i="11"/>
  <c r="AE285" i="11"/>
  <c r="X285" i="11"/>
  <c r="R285" i="11"/>
  <c r="K285" i="11"/>
  <c r="F285" i="11"/>
  <c r="AI285" i="11"/>
  <c r="AD285" i="11"/>
  <c r="V285" i="11"/>
  <c r="Q285" i="11"/>
  <c r="Q374" i="11" s="1"/>
  <c r="J285" i="11"/>
  <c r="D285" i="11"/>
  <c r="D374" i="11" s="1"/>
  <c r="D207" i="11"/>
  <c r="D104" i="11"/>
  <c r="AJ296" i="11"/>
  <c r="AF296" i="11"/>
  <c r="Z296" i="11"/>
  <c r="V296" i="11"/>
  <c r="R296" i="11"/>
  <c r="L296" i="11"/>
  <c r="H296" i="11"/>
  <c r="D296" i="11"/>
  <c r="D385" i="11" s="1"/>
  <c r="AH296" i="11"/>
  <c r="AC296" i="11"/>
  <c r="U296" i="11"/>
  <c r="N296" i="11"/>
  <c r="I296" i="11"/>
  <c r="AL296" i="11"/>
  <c r="AG296" i="11"/>
  <c r="Y296" i="11"/>
  <c r="T296" i="11"/>
  <c r="M296" i="11"/>
  <c r="G296" i="11"/>
  <c r="AK296" i="11"/>
  <c r="AE296" i="11"/>
  <c r="X296" i="11"/>
  <c r="S296" i="11"/>
  <c r="K296" i="11"/>
  <c r="F296" i="11"/>
  <c r="AI296" i="11"/>
  <c r="AD296" i="11"/>
  <c r="W296" i="11"/>
  <c r="Q296" i="11"/>
  <c r="J296" i="11"/>
  <c r="E296" i="11"/>
  <c r="D196" i="11"/>
  <c r="D93" i="11"/>
  <c r="AI195" i="8"/>
  <c r="Y195" i="8"/>
  <c r="U195" i="8"/>
  <c r="AD195" i="8"/>
  <c r="AH195" i="8"/>
  <c r="AL195" i="8"/>
  <c r="S195" i="8"/>
  <c r="AK195" i="8"/>
  <c r="T195" i="8"/>
  <c r="AF195" i="8"/>
  <c r="X195" i="8"/>
  <c r="AJ195" i="8"/>
  <c r="W195" i="8"/>
  <c r="AG195" i="8"/>
  <c r="N195" i="8"/>
  <c r="S207" i="8"/>
  <c r="Y207" i="8"/>
  <c r="AK207" i="8"/>
  <c r="T207" i="8"/>
  <c r="AF207" i="8"/>
  <c r="X207" i="8"/>
  <c r="AJ207" i="8"/>
  <c r="AI207" i="8"/>
  <c r="W207" i="8"/>
  <c r="AG207" i="8"/>
  <c r="U207" i="8"/>
  <c r="AD207" i="8"/>
  <c r="AH207" i="8"/>
  <c r="V207" i="8"/>
  <c r="N207" i="8"/>
  <c r="AL207" i="8"/>
  <c r="Z207" i="8"/>
  <c r="R207" i="8"/>
  <c r="M195" i="8"/>
  <c r="I195" i="8"/>
  <c r="E195" i="8"/>
  <c r="R195" i="8"/>
  <c r="AE195" i="8"/>
  <c r="Z195" i="8"/>
  <c r="V195" i="8"/>
  <c r="M207" i="8"/>
  <c r="AE207" i="8"/>
  <c r="N207" i="10"/>
  <c r="J207" i="10"/>
  <c r="F207" i="10"/>
  <c r="L207" i="10"/>
  <c r="H207" i="10"/>
  <c r="K207" i="10"/>
  <c r="G207" i="10"/>
  <c r="I207" i="10"/>
  <c r="E207" i="10"/>
  <c r="M207" i="10"/>
  <c r="AD207" i="10"/>
  <c r="AJ207" i="10"/>
  <c r="AG207" i="10"/>
  <c r="AE207" i="10"/>
  <c r="W207" i="10"/>
  <c r="T207" i="10"/>
  <c r="Y207" i="10"/>
  <c r="R207" i="10"/>
  <c r="AF207" i="10"/>
  <c r="AH207" i="10"/>
  <c r="AK207" i="10"/>
  <c r="AI207" i="10"/>
  <c r="AL207" i="10"/>
  <c r="V207" i="10"/>
  <c r="X207" i="10"/>
  <c r="U207" i="10"/>
  <c r="Z207" i="10"/>
  <c r="S207" i="10"/>
  <c r="Q206" i="10"/>
  <c r="Q195" i="10"/>
  <c r="Q285" i="10" s="1"/>
  <c r="Q374" i="10" s="1"/>
  <c r="L196" i="10"/>
  <c r="H196" i="10"/>
  <c r="N196" i="10"/>
  <c r="J196" i="10"/>
  <c r="F196" i="10"/>
  <c r="M196" i="10"/>
  <c r="I196" i="10"/>
  <c r="E196" i="10"/>
  <c r="G196" i="10"/>
  <c r="K196" i="10"/>
  <c r="AD196" i="10"/>
  <c r="AJ196" i="10"/>
  <c r="AG196" i="10"/>
  <c r="AE196" i="10"/>
  <c r="W196" i="10"/>
  <c r="T196" i="10"/>
  <c r="Y196" i="10"/>
  <c r="R196" i="10"/>
  <c r="AF196" i="10"/>
  <c r="AH196" i="10"/>
  <c r="AK196" i="10"/>
  <c r="AI196" i="10"/>
  <c r="AL196" i="10"/>
  <c r="V196" i="10"/>
  <c r="X196" i="10"/>
  <c r="U196" i="10"/>
  <c r="Z196" i="10"/>
  <c r="S196" i="10"/>
  <c r="K195" i="8"/>
  <c r="G195" i="8"/>
  <c r="J195" i="8"/>
  <c r="F195" i="8"/>
  <c r="L195" i="8"/>
  <c r="H195" i="8"/>
  <c r="K207" i="8"/>
  <c r="G207" i="8"/>
  <c r="J207" i="8"/>
  <c r="F207" i="8"/>
  <c r="L207" i="8"/>
  <c r="H207" i="8"/>
  <c r="I207" i="8"/>
  <c r="E207" i="8"/>
  <c r="AC205" i="10"/>
  <c r="AC295" i="10" s="1"/>
  <c r="AC194" i="10"/>
  <c r="AC284" i="10" s="1"/>
  <c r="AC373" i="10" s="1"/>
  <c r="V373" i="10"/>
  <c r="AE373" i="10"/>
  <c r="L373" i="10"/>
  <c r="AF373" i="10"/>
  <c r="Y373" i="10"/>
  <c r="AH372" i="8"/>
  <c r="W373" i="10"/>
  <c r="V372" i="8"/>
  <c r="F373" i="10"/>
  <c r="G373" i="10"/>
  <c r="R372" i="8"/>
  <c r="AI373" i="10"/>
  <c r="AD373" i="10"/>
  <c r="AC372" i="8"/>
  <c r="AG372" i="8"/>
  <c r="AJ372" i="8"/>
  <c r="N372" i="8"/>
  <c r="M373" i="10"/>
  <c r="AE372" i="8"/>
  <c r="X373" i="10"/>
  <c r="W372" i="8"/>
  <c r="D207" i="10"/>
  <c r="P103" i="10"/>
  <c r="D104" i="10"/>
  <c r="AB102" i="10"/>
  <c r="AK296" i="10"/>
  <c r="AG296" i="10"/>
  <c r="W296" i="10"/>
  <c r="S296" i="10"/>
  <c r="M296" i="10"/>
  <c r="I296" i="10"/>
  <c r="E296" i="10"/>
  <c r="AJ296" i="10"/>
  <c r="AF296" i="10"/>
  <c r="Z296" i="10"/>
  <c r="V296" i="10"/>
  <c r="R296" i="10"/>
  <c r="L296" i="10"/>
  <c r="H296" i="10"/>
  <c r="D296" i="10"/>
  <c r="D385" i="10" s="1"/>
  <c r="AI296" i="10"/>
  <c r="AE296" i="10"/>
  <c r="Y296" i="10"/>
  <c r="U296" i="10"/>
  <c r="Q296" i="10"/>
  <c r="K296" i="10"/>
  <c r="G296" i="10"/>
  <c r="AL296" i="10"/>
  <c r="AH296" i="10"/>
  <c r="AD296" i="10"/>
  <c r="X296" i="10"/>
  <c r="T296" i="10"/>
  <c r="N296" i="10"/>
  <c r="J296" i="10"/>
  <c r="F296" i="10"/>
  <c r="AB91" i="10"/>
  <c r="D196" i="10"/>
  <c r="D93" i="10"/>
  <c r="P92" i="10"/>
  <c r="AK285" i="10"/>
  <c r="AK374" i="10" s="1"/>
  <c r="AG285" i="10"/>
  <c r="AG374" i="10" s="1"/>
  <c r="W285" i="10"/>
  <c r="S285" i="10"/>
  <c r="S374" i="10" s="1"/>
  <c r="M285" i="10"/>
  <c r="I285" i="10"/>
  <c r="I374" i="10" s="1"/>
  <c r="E285" i="10"/>
  <c r="AJ285" i="10"/>
  <c r="AJ374" i="10" s="1"/>
  <c r="AF285" i="10"/>
  <c r="Z285" i="10"/>
  <c r="V285" i="10"/>
  <c r="R285" i="10"/>
  <c r="R374" i="10" s="1"/>
  <c r="L285" i="10"/>
  <c r="H285" i="10"/>
  <c r="H374" i="10" s="1"/>
  <c r="D285" i="10"/>
  <c r="D374" i="10" s="1"/>
  <c r="AI285" i="10"/>
  <c r="AE285" i="10"/>
  <c r="Y285" i="10"/>
  <c r="U285" i="10"/>
  <c r="U374" i="10" s="1"/>
  <c r="K285" i="10"/>
  <c r="K374" i="10" s="1"/>
  <c r="G285" i="10"/>
  <c r="AD285" i="10"/>
  <c r="J285" i="10"/>
  <c r="J374" i="10" s="1"/>
  <c r="X285" i="10"/>
  <c r="F285" i="10"/>
  <c r="AL285" i="10"/>
  <c r="AL374" i="10" s="1"/>
  <c r="T285" i="10"/>
  <c r="AH285" i="10"/>
  <c r="AH374" i="10" s="1"/>
  <c r="N285" i="10"/>
  <c r="N374" i="10" s="1"/>
  <c r="D195" i="8"/>
  <c r="D92" i="8"/>
  <c r="AI284" i="8"/>
  <c r="AI373" i="8" s="1"/>
  <c r="AE284" i="8"/>
  <c r="Y284" i="8"/>
  <c r="Y373" i="8" s="1"/>
  <c r="U284" i="8"/>
  <c r="U373" i="8" s="1"/>
  <c r="Q284" i="8"/>
  <c r="K284" i="8"/>
  <c r="K373" i="8" s="1"/>
  <c r="G284" i="8"/>
  <c r="G373" i="8" s="1"/>
  <c r="AH284" i="8"/>
  <c r="AC284" i="8"/>
  <c r="V284" i="8"/>
  <c r="N284" i="8"/>
  <c r="I284" i="8"/>
  <c r="I373" i="8" s="1"/>
  <c r="D284" i="8"/>
  <c r="D373" i="8" s="1"/>
  <c r="AL284" i="8"/>
  <c r="AG284" i="8"/>
  <c r="Z284" i="8"/>
  <c r="Z373" i="8" s="1"/>
  <c r="T284" i="8"/>
  <c r="M284" i="8"/>
  <c r="H284" i="8"/>
  <c r="H373" i="8" s="1"/>
  <c r="AK284" i="8"/>
  <c r="AK373" i="8" s="1"/>
  <c r="AF284" i="8"/>
  <c r="AF373" i="8" s="1"/>
  <c r="X284" i="8"/>
  <c r="X373" i="8" s="1"/>
  <c r="S284" i="8"/>
  <c r="L284" i="8"/>
  <c r="L373" i="8" s="1"/>
  <c r="F284" i="8"/>
  <c r="F373" i="8" s="1"/>
  <c r="AJ284" i="8"/>
  <c r="AD284" i="8"/>
  <c r="AD373" i="8" s="1"/>
  <c r="W284" i="8"/>
  <c r="R284" i="8"/>
  <c r="J284" i="8"/>
  <c r="J373" i="8" s="1"/>
  <c r="E284" i="8"/>
  <c r="E373" i="8" s="1"/>
  <c r="D207" i="8"/>
  <c r="D104" i="8"/>
  <c r="AI296" i="8"/>
  <c r="AE296" i="8"/>
  <c r="Y296" i="8"/>
  <c r="U296" i="8"/>
  <c r="Q296" i="8"/>
  <c r="K296" i="8"/>
  <c r="G296" i="8"/>
  <c r="AJ296" i="8"/>
  <c r="AD296" i="8"/>
  <c r="W296" i="8"/>
  <c r="R296" i="8"/>
  <c r="J296" i="8"/>
  <c r="E296" i="8"/>
  <c r="AH296" i="8"/>
  <c r="AC296" i="8"/>
  <c r="V296" i="8"/>
  <c r="N296" i="8"/>
  <c r="I296" i="8"/>
  <c r="D296" i="8"/>
  <c r="D385" i="8" s="1"/>
  <c r="AL296" i="8"/>
  <c r="AG296" i="8"/>
  <c r="Z296" i="8"/>
  <c r="T296" i="8"/>
  <c r="M296" i="8"/>
  <c r="H296" i="8"/>
  <c r="AK296" i="8"/>
  <c r="AF296" i="8"/>
  <c r="X296" i="8"/>
  <c r="S296" i="8"/>
  <c r="L296" i="8"/>
  <c r="F296" i="8"/>
  <c r="G279" i="6"/>
  <c r="L278" i="6"/>
  <c r="H280" i="7"/>
  <c r="D277" i="7"/>
  <c r="D366" i="7" s="1"/>
  <c r="L277" i="7"/>
  <c r="L366" i="7" s="1"/>
  <c r="J277" i="7"/>
  <c r="L294" i="7"/>
  <c r="K277" i="7"/>
  <c r="K366" i="7" s="1"/>
  <c r="E277" i="7"/>
  <c r="E366" i="7" s="1"/>
  <c r="F280" i="7"/>
  <c r="J292" i="7"/>
  <c r="P201" i="7"/>
  <c r="P204" i="7"/>
  <c r="P207" i="7"/>
  <c r="P206" i="7"/>
  <c r="P233" i="7"/>
  <c r="P232" i="7"/>
  <c r="P235" i="7"/>
  <c r="P203" i="7"/>
  <c r="P187" i="7"/>
  <c r="P237" i="7"/>
  <c r="P236" i="7"/>
  <c r="P229" i="7"/>
  <c r="P193" i="7"/>
  <c r="P231" i="7"/>
  <c r="P234" i="7"/>
  <c r="P188" i="7"/>
  <c r="P191" i="7"/>
  <c r="P186" i="7"/>
  <c r="P276" i="7" s="1"/>
  <c r="P365" i="7" s="1"/>
  <c r="P205" i="7"/>
  <c r="P189" i="7"/>
  <c r="P192" i="7"/>
  <c r="P230" i="7"/>
  <c r="P190" i="7"/>
  <c r="P202" i="7"/>
  <c r="AH190" i="7"/>
  <c r="AH186" i="7"/>
  <c r="AH276" i="7" s="1"/>
  <c r="AH365" i="7" s="1"/>
  <c r="AH188" i="7"/>
  <c r="AH192" i="7"/>
  <c r="AH202" i="7"/>
  <c r="AH204" i="7"/>
  <c r="AH206" i="7"/>
  <c r="AH187" i="7"/>
  <c r="AH189" i="7"/>
  <c r="AH191" i="7"/>
  <c r="AH201" i="7"/>
  <c r="AH203" i="7"/>
  <c r="AH205" i="7"/>
  <c r="W206" i="7"/>
  <c r="W190" i="7"/>
  <c r="W205" i="7"/>
  <c r="W186" i="7"/>
  <c r="W276" i="7" s="1"/>
  <c r="W365" i="7" s="1"/>
  <c r="W188" i="7"/>
  <c r="W192" i="7"/>
  <c r="W201" i="7"/>
  <c r="W187" i="7"/>
  <c r="W191" i="7"/>
  <c r="W202" i="7"/>
  <c r="W189" i="7"/>
  <c r="W203" i="7"/>
  <c r="W204" i="7"/>
  <c r="AG189" i="7"/>
  <c r="AG202" i="7"/>
  <c r="AG205" i="7"/>
  <c r="AG192" i="7"/>
  <c r="AG187" i="7"/>
  <c r="AG188" i="7"/>
  <c r="AG204" i="7"/>
  <c r="AG295" i="7" s="1"/>
  <c r="AG203" i="7"/>
  <c r="AG186" i="7"/>
  <c r="AG276" i="7" s="1"/>
  <c r="AG365" i="7" s="1"/>
  <c r="AG191" i="7"/>
  <c r="AG190" i="7"/>
  <c r="AG206" i="7"/>
  <c r="AG201" i="7"/>
  <c r="X187" i="7"/>
  <c r="X203" i="7"/>
  <c r="X191" i="7"/>
  <c r="X186" i="7"/>
  <c r="X189" i="7"/>
  <c r="X201" i="7"/>
  <c r="X188" i="7"/>
  <c r="X190" i="7"/>
  <c r="X192" i="7"/>
  <c r="X202" i="7"/>
  <c r="X204" i="7"/>
  <c r="X206" i="7"/>
  <c r="X205" i="7"/>
  <c r="AK187" i="7"/>
  <c r="AK191" i="7"/>
  <c r="AK186" i="7"/>
  <c r="AK276" i="7" s="1"/>
  <c r="AK365" i="7" s="1"/>
  <c r="AK206" i="7"/>
  <c r="AK201" i="7"/>
  <c r="AK189" i="7"/>
  <c r="AK192" i="7"/>
  <c r="AK203" i="7"/>
  <c r="AK202" i="7"/>
  <c r="AK205" i="7"/>
  <c r="AK190" i="7"/>
  <c r="AK188" i="7"/>
  <c r="AK204" i="7"/>
  <c r="AI206" i="7"/>
  <c r="AI188" i="7"/>
  <c r="AI189" i="7"/>
  <c r="AI205" i="7"/>
  <c r="AI187" i="7"/>
  <c r="AI203" i="7"/>
  <c r="AI190" i="7"/>
  <c r="AI192" i="7"/>
  <c r="AI191" i="7"/>
  <c r="AI202" i="7"/>
  <c r="AI293" i="7" s="1"/>
  <c r="AI186" i="7"/>
  <c r="AI276" i="7" s="1"/>
  <c r="AI365" i="7" s="1"/>
  <c r="AI201" i="7"/>
  <c r="AI204" i="7"/>
  <c r="U202" i="7"/>
  <c r="U192" i="7"/>
  <c r="U201" i="7"/>
  <c r="U203" i="7"/>
  <c r="U190" i="7"/>
  <c r="U204" i="7"/>
  <c r="U205" i="7"/>
  <c r="U191" i="7"/>
  <c r="U186" i="7"/>
  <c r="U276" i="7" s="1"/>
  <c r="U365" i="7" s="1"/>
  <c r="U188" i="7"/>
  <c r="U206" i="7"/>
  <c r="U187" i="7"/>
  <c r="U189" i="7"/>
  <c r="F206" i="7"/>
  <c r="J206" i="7"/>
  <c r="D206" i="7"/>
  <c r="G206" i="7"/>
  <c r="K206" i="7"/>
  <c r="E206" i="7"/>
  <c r="I206" i="7"/>
  <c r="H206" i="7"/>
  <c r="L206" i="7"/>
  <c r="M206" i="7"/>
  <c r="V186" i="7"/>
  <c r="V202" i="7"/>
  <c r="V192" i="7"/>
  <c r="V190" i="7"/>
  <c r="V187" i="7"/>
  <c r="V189" i="7"/>
  <c r="V191" i="7"/>
  <c r="V201" i="7"/>
  <c r="V203" i="7"/>
  <c r="V205" i="7"/>
  <c r="V204" i="7"/>
  <c r="V206" i="7"/>
  <c r="V188" i="7"/>
  <c r="AE187" i="7"/>
  <c r="AE192" i="7"/>
  <c r="AE189" i="7"/>
  <c r="AE191" i="7"/>
  <c r="AE202" i="7"/>
  <c r="AE186" i="7"/>
  <c r="AE276" i="7" s="1"/>
  <c r="AE365" i="7" s="1"/>
  <c r="AE190" i="7"/>
  <c r="AE201" i="7"/>
  <c r="AE204" i="7"/>
  <c r="AE205" i="7"/>
  <c r="AE188" i="7"/>
  <c r="AE203" i="7"/>
  <c r="AE206" i="7"/>
  <c r="F277" i="7"/>
  <c r="F366" i="7" s="1"/>
  <c r="F367" i="7" s="1"/>
  <c r="F293" i="7"/>
  <c r="M280" i="7"/>
  <c r="M277" i="7"/>
  <c r="J278" i="7"/>
  <c r="K279" i="7"/>
  <c r="J276" i="7"/>
  <c r="J365" i="7" s="1"/>
  <c r="J280" i="7"/>
  <c r="G280" i="7"/>
  <c r="Q205" i="7"/>
  <c r="Q204" i="7"/>
  <c r="Q190" i="7"/>
  <c r="Q188" i="7"/>
  <c r="Q201" i="7"/>
  <c r="Q206" i="7"/>
  <c r="Q189" i="7"/>
  <c r="Q187" i="7"/>
  <c r="Q203" i="7"/>
  <c r="Q191" i="7"/>
  <c r="Q186" i="7"/>
  <c r="Q276" i="7" s="1"/>
  <c r="Q365" i="7" s="1"/>
  <c r="Q192" i="7"/>
  <c r="Q202" i="7"/>
  <c r="Q293" i="7" s="1"/>
  <c r="F192" i="7"/>
  <c r="J192" i="7"/>
  <c r="D192" i="7"/>
  <c r="G192" i="7"/>
  <c r="K192" i="7"/>
  <c r="E192" i="7"/>
  <c r="I192" i="7"/>
  <c r="H192" i="7"/>
  <c r="L192" i="7"/>
  <c r="M192" i="7"/>
  <c r="AJ201" i="7"/>
  <c r="AJ187" i="7"/>
  <c r="AJ191" i="7"/>
  <c r="AJ188" i="7"/>
  <c r="AJ190" i="7"/>
  <c r="AJ192" i="7"/>
  <c r="AJ202" i="7"/>
  <c r="AJ204" i="7"/>
  <c r="AJ206" i="7"/>
  <c r="AJ205" i="7"/>
  <c r="AJ203" i="7"/>
  <c r="AJ189" i="7"/>
  <c r="AJ186" i="7"/>
  <c r="AJ276" i="7" s="1"/>
  <c r="AJ365" i="7" s="1"/>
  <c r="R190" i="7"/>
  <c r="R192" i="7"/>
  <c r="R201" i="7"/>
  <c r="R188" i="7"/>
  <c r="R187" i="7"/>
  <c r="R203" i="7"/>
  <c r="R191" i="7"/>
  <c r="R189" i="7"/>
  <c r="R205" i="7"/>
  <c r="R206" i="7"/>
  <c r="R186" i="7"/>
  <c r="R276" i="7" s="1"/>
  <c r="R365" i="7" s="1"/>
  <c r="R202" i="7"/>
  <c r="R204" i="7"/>
  <c r="R295" i="7" s="1"/>
  <c r="AF190" i="7"/>
  <c r="AF206" i="7"/>
  <c r="AF192" i="7"/>
  <c r="AF202" i="7"/>
  <c r="AF188" i="7"/>
  <c r="AF204" i="7"/>
  <c r="AF187" i="7"/>
  <c r="AF191" i="7"/>
  <c r="AF186" i="7"/>
  <c r="AF189" i="7"/>
  <c r="AF201" i="7"/>
  <c r="AF203" i="7"/>
  <c r="AF205" i="7"/>
  <c r="Y189" i="7"/>
  <c r="Y190" i="7"/>
  <c r="Y187" i="7"/>
  <c r="Y202" i="7"/>
  <c r="Y203" i="7"/>
  <c r="Y188" i="7"/>
  <c r="Y201" i="7"/>
  <c r="Y204" i="7"/>
  <c r="Y205" i="7"/>
  <c r="Y191" i="7"/>
  <c r="Y281" i="7" s="1"/>
  <c r="Y186" i="7"/>
  <c r="Y276" i="7" s="1"/>
  <c r="Y365" i="7" s="1"/>
  <c r="Y192" i="7"/>
  <c r="Y206" i="7"/>
  <c r="AD186" i="7"/>
  <c r="AD276" i="7" s="1"/>
  <c r="AD365" i="7" s="1"/>
  <c r="AD190" i="7"/>
  <c r="AD202" i="7"/>
  <c r="AD204" i="7"/>
  <c r="AD206" i="7"/>
  <c r="AD188" i="7"/>
  <c r="AD192" i="7"/>
  <c r="AD187" i="7"/>
  <c r="AD189" i="7"/>
  <c r="AD191" i="7"/>
  <c r="AD201" i="7"/>
  <c r="AD203" i="7"/>
  <c r="AD294" i="7" s="1"/>
  <c r="AD205" i="7"/>
  <c r="AB188" i="7"/>
  <c r="AB191" i="7"/>
  <c r="AB193" i="7"/>
  <c r="AB202" i="7"/>
  <c r="AB187" i="7"/>
  <c r="AB190" i="7"/>
  <c r="AB281" i="7" s="1"/>
  <c r="AB207" i="7"/>
  <c r="AB189" i="7"/>
  <c r="AB186" i="7"/>
  <c r="AB276" i="7" s="1"/>
  <c r="AB365" i="7" s="1"/>
  <c r="AB206" i="7"/>
  <c r="AB192" i="7"/>
  <c r="AB205" i="7"/>
  <c r="AB203" i="7"/>
  <c r="AB201" i="7"/>
  <c r="AB204" i="7"/>
  <c r="S186" i="7"/>
  <c r="S190" i="7"/>
  <c r="S202" i="7"/>
  <c r="S188" i="7"/>
  <c r="S201" i="7"/>
  <c r="S189" i="7"/>
  <c r="S280" i="7" s="1"/>
  <c r="S192" i="7"/>
  <c r="S203" i="7"/>
  <c r="S204" i="7"/>
  <c r="S191" i="7"/>
  <c r="S187" i="7"/>
  <c r="S205" i="7"/>
  <c r="S206" i="7"/>
  <c r="AC187" i="7"/>
  <c r="AC189" i="7"/>
  <c r="AC202" i="7"/>
  <c r="AC188" i="7"/>
  <c r="AC204" i="7"/>
  <c r="AC205" i="7"/>
  <c r="AC186" i="7"/>
  <c r="AC190" i="7"/>
  <c r="I277" i="7"/>
  <c r="I366" i="7" s="1"/>
  <c r="H366" i="7"/>
  <c r="M276" i="7"/>
  <c r="M365" i="7" s="1"/>
  <c r="M366" i="7" s="1"/>
  <c r="D279" i="7"/>
  <c r="G279" i="7"/>
  <c r="E279" i="7"/>
  <c r="I278" i="7"/>
  <c r="I292" i="7"/>
  <c r="H292" i="7"/>
  <c r="M278" i="7"/>
  <c r="M292" i="7"/>
  <c r="G277" i="7"/>
  <c r="G366" i="7" s="1"/>
  <c r="AF276" i="7"/>
  <c r="AF365" i="7" s="1"/>
  <c r="AB277" i="7"/>
  <c r="AC206" i="7"/>
  <c r="AC201" i="7"/>
  <c r="AC191" i="7"/>
  <c r="AC192" i="7"/>
  <c r="AC203" i="7"/>
  <c r="T187" i="7"/>
  <c r="T186" i="7"/>
  <c r="T203" i="7"/>
  <c r="T201" i="7"/>
  <c r="T191" i="7"/>
  <c r="T188" i="7"/>
  <c r="T190" i="7"/>
  <c r="T192" i="7"/>
  <c r="T202" i="7"/>
  <c r="T204" i="7"/>
  <c r="T206" i="7"/>
  <c r="T205" i="7"/>
  <c r="T189" i="7"/>
  <c r="G278" i="7"/>
  <c r="G293" i="7"/>
  <c r="H279" i="7"/>
  <c r="M279" i="7"/>
  <c r="F292" i="7"/>
  <c r="K278" i="7"/>
  <c r="F295" i="7"/>
  <c r="J295" i="7"/>
  <c r="G295" i="7"/>
  <c r="K295" i="7"/>
  <c r="H295" i="7"/>
  <c r="L295" i="7"/>
  <c r="E295" i="7"/>
  <c r="D295" i="7"/>
  <c r="I295" i="7"/>
  <c r="M295" i="7"/>
  <c r="D278" i="7"/>
  <c r="E278" i="7"/>
  <c r="H278" i="7"/>
  <c r="H281" i="7"/>
  <c r="L281" i="7"/>
  <c r="E281" i="7"/>
  <c r="I281" i="7"/>
  <c r="M281" i="7"/>
  <c r="F281" i="7"/>
  <c r="J281" i="7"/>
  <c r="G281" i="7"/>
  <c r="D281" i="7"/>
  <c r="K281" i="7"/>
  <c r="F279" i="7"/>
  <c r="J279" i="7"/>
  <c r="D293" i="7"/>
  <c r="G292" i="7"/>
  <c r="E293" i="7"/>
  <c r="L293" i="7"/>
  <c r="J295" i="6"/>
  <c r="R202" i="6"/>
  <c r="R204" i="6"/>
  <c r="R203" i="6"/>
  <c r="R187" i="6"/>
  <c r="R190" i="6"/>
  <c r="R188" i="6"/>
  <c r="R205" i="6"/>
  <c r="R189" i="6"/>
  <c r="R192" i="6"/>
  <c r="R201" i="6"/>
  <c r="R191" i="6"/>
  <c r="R186" i="6"/>
  <c r="AG186" i="6"/>
  <c r="AG203" i="6"/>
  <c r="AG191" i="6"/>
  <c r="AG205" i="6"/>
  <c r="AG188" i="6"/>
  <c r="AG192" i="6"/>
  <c r="AG201" i="6"/>
  <c r="AG202" i="6"/>
  <c r="AG187" i="6"/>
  <c r="AG190" i="6"/>
  <c r="AG204" i="6"/>
  <c r="AG189" i="6"/>
  <c r="AD187" i="6"/>
  <c r="AD189" i="6"/>
  <c r="AD203" i="6"/>
  <c r="AD191" i="6"/>
  <c r="AD205" i="6"/>
  <c r="AD186" i="6"/>
  <c r="AD201" i="6"/>
  <c r="AD202" i="6"/>
  <c r="AD188" i="6"/>
  <c r="AD192" i="6"/>
  <c r="AD204" i="6"/>
  <c r="AD190" i="6"/>
  <c r="M192" i="6"/>
  <c r="M202" i="6"/>
  <c r="M189" i="6"/>
  <c r="M205" i="6"/>
  <c r="M201" i="6"/>
  <c r="M204" i="6"/>
  <c r="M188" i="6"/>
  <c r="M191" i="6"/>
  <c r="M203" i="6"/>
  <c r="M187" i="6"/>
  <c r="M186" i="6"/>
  <c r="M190" i="6"/>
  <c r="AE187" i="6"/>
  <c r="AE190" i="6"/>
  <c r="AE186" i="6"/>
  <c r="AE189" i="6"/>
  <c r="AE203" i="6"/>
  <c r="AE201" i="6"/>
  <c r="AE202" i="6"/>
  <c r="AE191" i="6"/>
  <c r="AE205" i="6"/>
  <c r="AE204" i="6"/>
  <c r="AE188" i="6"/>
  <c r="AE192" i="6"/>
  <c r="X188" i="6"/>
  <c r="X202" i="6"/>
  <c r="X186" i="6"/>
  <c r="X203" i="6"/>
  <c r="X191" i="6"/>
  <c r="X205" i="6"/>
  <c r="X192" i="6"/>
  <c r="X204" i="6"/>
  <c r="X187" i="6"/>
  <c r="X190" i="6"/>
  <c r="X189" i="6"/>
  <c r="X201" i="6"/>
  <c r="U190" i="6"/>
  <c r="U187" i="6"/>
  <c r="U204" i="6"/>
  <c r="U203" i="6"/>
  <c r="U192" i="6"/>
  <c r="U188" i="6"/>
  <c r="U189" i="6"/>
  <c r="U201" i="6"/>
  <c r="U191" i="6"/>
  <c r="U202" i="6"/>
  <c r="U186" i="6"/>
  <c r="U205" i="6"/>
  <c r="E192" i="6"/>
  <c r="I192" i="6"/>
  <c r="D192" i="6"/>
  <c r="H192" i="6"/>
  <c r="F192" i="6"/>
  <c r="J192" i="6"/>
  <c r="G192" i="6"/>
  <c r="K192" i="6"/>
  <c r="L192" i="6"/>
  <c r="Q188" i="6"/>
  <c r="Q192" i="6"/>
  <c r="Q204" i="6"/>
  <c r="Q201" i="6"/>
  <c r="Q190" i="6"/>
  <c r="Q191" i="6"/>
  <c r="Q189" i="6"/>
  <c r="Q203" i="6"/>
  <c r="Q205" i="6"/>
  <c r="Q187" i="6"/>
  <c r="Q202" i="6"/>
  <c r="Q186" i="6"/>
  <c r="AB194" i="6"/>
  <c r="AB192" i="6"/>
  <c r="AB191" i="6"/>
  <c r="AB206" i="6"/>
  <c r="AB208" i="6"/>
  <c r="AB209" i="6"/>
  <c r="AB210" i="6"/>
  <c r="AB219" i="6"/>
  <c r="AB216" i="6"/>
  <c r="AB221" i="6"/>
  <c r="AB228" i="6"/>
  <c r="AB235" i="6"/>
  <c r="AB237" i="6"/>
  <c r="AB190" i="6"/>
  <c r="AB199" i="6"/>
  <c r="AB197" i="6"/>
  <c r="AB211" i="6"/>
  <c r="AB225" i="6"/>
  <c r="AB218" i="6"/>
  <c r="AB236" i="6"/>
  <c r="AB186" i="6"/>
  <c r="AB187" i="6"/>
  <c r="AB195" i="6"/>
  <c r="AB212" i="6"/>
  <c r="AB213" i="6"/>
  <c r="AB198" i="6"/>
  <c r="AB207" i="6"/>
  <c r="AB224" i="6"/>
  <c r="AB220" i="6"/>
  <c r="AB226" i="6"/>
  <c r="AB223" i="6"/>
  <c r="AB232" i="6"/>
  <c r="AB234" i="6"/>
  <c r="AB188" i="6"/>
  <c r="AB193" i="6"/>
  <c r="AB214" i="6"/>
  <c r="AB201" i="6"/>
  <c r="AB229" i="6"/>
  <c r="AB227" i="6"/>
  <c r="AB196" i="6"/>
  <c r="AB204" i="6"/>
  <c r="AB217" i="6"/>
  <c r="AB202" i="6"/>
  <c r="AB215" i="6"/>
  <c r="AB203" i="6"/>
  <c r="AB294" i="6" s="1"/>
  <c r="AB233" i="6"/>
  <c r="AB200" i="6"/>
  <c r="AB205" i="6"/>
  <c r="AB222" i="6"/>
  <c r="AB231" i="6"/>
  <c r="AB189" i="6"/>
  <c r="AB230" i="6"/>
  <c r="AF188" i="6"/>
  <c r="AF192" i="6"/>
  <c r="AF201" i="6"/>
  <c r="AF204" i="6"/>
  <c r="AF190" i="6"/>
  <c r="AF191" i="6"/>
  <c r="AF205" i="6"/>
  <c r="AF187" i="6"/>
  <c r="AF203" i="6"/>
  <c r="AF202" i="6"/>
  <c r="AF186" i="6"/>
  <c r="AF189" i="6"/>
  <c r="V187" i="6"/>
  <c r="V204" i="6"/>
  <c r="V189" i="6"/>
  <c r="V186" i="6"/>
  <c r="V190" i="6"/>
  <c r="V188" i="6"/>
  <c r="V203" i="6"/>
  <c r="V201" i="6"/>
  <c r="V202" i="6"/>
  <c r="V192" i="6"/>
  <c r="V191" i="6"/>
  <c r="V205" i="6"/>
  <c r="AK204" i="6"/>
  <c r="AK202" i="6"/>
  <c r="AK201" i="6"/>
  <c r="AK192" i="6"/>
  <c r="AK191" i="6"/>
  <c r="AK186" i="6"/>
  <c r="AK190" i="6"/>
  <c r="AK205" i="6"/>
  <c r="AK189" i="6"/>
  <c r="AK188" i="6"/>
  <c r="AK203" i="6"/>
  <c r="AK187" i="6"/>
  <c r="AI186" i="6"/>
  <c r="AI188" i="6"/>
  <c r="AI203" i="6"/>
  <c r="AI202" i="6"/>
  <c r="AI190" i="6"/>
  <c r="AI192" i="6"/>
  <c r="AI205" i="6"/>
  <c r="AI187" i="6"/>
  <c r="AI191" i="6"/>
  <c r="AI201" i="6"/>
  <c r="AI204" i="6"/>
  <c r="AI189" i="6"/>
  <c r="AJ192" i="6"/>
  <c r="AJ191" i="6"/>
  <c r="AJ203" i="6"/>
  <c r="AJ205" i="6"/>
  <c r="AJ186" i="6"/>
  <c r="AJ187" i="6"/>
  <c r="AJ190" i="6"/>
  <c r="AJ202" i="6"/>
  <c r="AJ188" i="6"/>
  <c r="AJ204" i="6"/>
  <c r="AJ189" i="6"/>
  <c r="AJ201" i="6"/>
  <c r="Y205" i="6"/>
  <c r="Y202" i="6"/>
  <c r="Y189" i="6"/>
  <c r="Y203" i="6"/>
  <c r="Y192" i="6"/>
  <c r="Y201" i="6"/>
  <c r="Y204" i="6"/>
  <c r="Y187" i="6"/>
  <c r="Y186" i="6"/>
  <c r="Y191" i="6"/>
  <c r="Y190" i="6"/>
  <c r="Y188" i="6"/>
  <c r="S192" i="6"/>
  <c r="S191" i="6"/>
  <c r="S201" i="6"/>
  <c r="S186" i="6"/>
  <c r="S190" i="6"/>
  <c r="S203" i="6"/>
  <c r="S187" i="6"/>
  <c r="S202" i="6"/>
  <c r="S188" i="6"/>
  <c r="S204" i="6"/>
  <c r="S189" i="6"/>
  <c r="S205" i="6"/>
  <c r="AC190" i="6"/>
  <c r="AC192" i="6"/>
  <c r="AC202" i="6"/>
  <c r="AC201" i="6"/>
  <c r="AC191" i="6"/>
  <c r="AC186" i="6"/>
  <c r="AC204" i="6"/>
  <c r="AC205" i="6"/>
  <c r="AC187" i="6"/>
  <c r="AC203" i="6"/>
  <c r="AC188" i="6"/>
  <c r="AC189" i="6"/>
  <c r="P187" i="6"/>
  <c r="P186" i="6"/>
  <c r="P194" i="6"/>
  <c r="P212" i="6"/>
  <c r="P213" i="6"/>
  <c r="P197" i="6"/>
  <c r="P210" i="6"/>
  <c r="P224" i="6"/>
  <c r="P225" i="6"/>
  <c r="P217" i="6"/>
  <c r="P226" i="6"/>
  <c r="P235" i="6"/>
  <c r="P237" i="6"/>
  <c r="P191" i="6"/>
  <c r="P205" i="6"/>
  <c r="P203" i="6"/>
  <c r="P218" i="6"/>
  <c r="P220" i="6"/>
  <c r="P234" i="6"/>
  <c r="P189" i="6"/>
  <c r="P188" i="6"/>
  <c r="P192" i="6"/>
  <c r="P198" i="6"/>
  <c r="P201" i="6"/>
  <c r="P200" i="6"/>
  <c r="P204" i="6"/>
  <c r="P214" i="6"/>
  <c r="P229" i="6"/>
  <c r="P216" i="6"/>
  <c r="P221" i="6"/>
  <c r="P230" i="6"/>
  <c r="P232" i="6"/>
  <c r="P195" i="6"/>
  <c r="P193" i="6"/>
  <c r="P202" i="6"/>
  <c r="P211" i="6"/>
  <c r="P215" i="6"/>
  <c r="P223" i="6"/>
  <c r="P236" i="6"/>
  <c r="P207" i="6"/>
  <c r="P222" i="6"/>
  <c r="P231" i="6"/>
  <c r="P209" i="6"/>
  <c r="P206" i="6"/>
  <c r="P199" i="6"/>
  <c r="P208" i="6"/>
  <c r="P219" i="6"/>
  <c r="P233" i="6"/>
  <c r="P196" i="6"/>
  <c r="P227" i="6"/>
  <c r="P190" i="6"/>
  <c r="P228" i="6"/>
  <c r="T188" i="6"/>
  <c r="T189" i="6"/>
  <c r="T205" i="6"/>
  <c r="T202" i="6"/>
  <c r="T190" i="6"/>
  <c r="T203" i="6"/>
  <c r="T191" i="6"/>
  <c r="T192" i="6"/>
  <c r="T204" i="6"/>
  <c r="T186" i="6"/>
  <c r="T187" i="6"/>
  <c r="T201" i="6"/>
  <c r="AH187" i="6"/>
  <c r="AH191" i="6"/>
  <c r="AH189" i="6"/>
  <c r="AH203" i="6"/>
  <c r="AH202" i="6"/>
  <c r="AH190" i="6"/>
  <c r="AH186" i="6"/>
  <c r="AH201" i="6"/>
  <c r="AH204" i="6"/>
  <c r="AH205" i="6"/>
  <c r="AH188" i="6"/>
  <c r="AH192" i="6"/>
  <c r="W188" i="6"/>
  <c r="W192" i="6"/>
  <c r="W202" i="6"/>
  <c r="W205" i="6"/>
  <c r="W186" i="6"/>
  <c r="W191" i="6"/>
  <c r="W204" i="6"/>
  <c r="W190" i="6"/>
  <c r="W203" i="6"/>
  <c r="W187" i="6"/>
  <c r="W189" i="6"/>
  <c r="W201" i="6"/>
  <c r="J279" i="6"/>
  <c r="D294" i="6"/>
  <c r="D293" i="6"/>
  <c r="H276" i="6"/>
  <c r="H365" i="6" s="1"/>
  <c r="H277" i="6"/>
  <c r="F278" i="6"/>
  <c r="J276" i="6"/>
  <c r="J365" i="6" s="1"/>
  <c r="J277" i="6"/>
  <c r="J278" i="6"/>
  <c r="K278" i="6"/>
  <c r="K276" i="6"/>
  <c r="K365" i="6" s="1"/>
  <c r="K277" i="6"/>
  <c r="K292" i="6"/>
  <c r="L292" i="6"/>
  <c r="I281" i="6"/>
  <c r="E281" i="6"/>
  <c r="K281" i="6"/>
  <c r="F281" i="6"/>
  <c r="G281" i="6"/>
  <c r="L281" i="6"/>
  <c r="D281" i="6"/>
  <c r="J281" i="6"/>
  <c r="H281" i="6"/>
  <c r="E277" i="6"/>
  <c r="E276" i="6"/>
  <c r="E365" i="6" s="1"/>
  <c r="I277" i="6"/>
  <c r="I276" i="6"/>
  <c r="I365" i="6" s="1"/>
  <c r="D279" i="6"/>
  <c r="F277" i="6"/>
  <c r="F276" i="6"/>
  <c r="F365" i="6" s="1"/>
  <c r="F295" i="6"/>
  <c r="F294" i="6"/>
  <c r="G276" i="6"/>
  <c r="G365" i="6" s="1"/>
  <c r="G277" i="6"/>
  <c r="L279" i="6"/>
  <c r="H292" i="6"/>
  <c r="E279" i="6"/>
  <c r="E278" i="6"/>
  <c r="I279" i="6"/>
  <c r="I295" i="6"/>
  <c r="D278" i="6"/>
  <c r="D277" i="6"/>
  <c r="D276" i="6"/>
  <c r="D365" i="6" s="1"/>
  <c r="H278" i="6"/>
  <c r="H294" i="6"/>
  <c r="G293" i="6"/>
  <c r="K295" i="6"/>
  <c r="K294" i="6"/>
  <c r="L294" i="6"/>
  <c r="L277" i="6"/>
  <c r="L276" i="6"/>
  <c r="L365" i="6" s="1"/>
  <c r="U80" i="7"/>
  <c r="U184" i="7" s="1"/>
  <c r="U274" i="7" s="1"/>
  <c r="U363" i="7" s="1"/>
  <c r="AG55" i="7"/>
  <c r="AG80" i="7" s="1"/>
  <c r="AG184" i="7" s="1"/>
  <c r="AG274" i="7" s="1"/>
  <c r="AG363" i="7" s="1"/>
  <c r="P80" i="6"/>
  <c r="P184" i="6" s="1"/>
  <c r="P274" i="6" s="1"/>
  <c r="P363" i="6" s="1"/>
  <c r="AB55" i="6"/>
  <c r="AB80" i="6" s="1"/>
  <c r="AB184" i="6" s="1"/>
  <c r="AB274" i="6" s="1"/>
  <c r="AB363" i="6" s="1"/>
  <c r="Y80" i="7"/>
  <c r="Y184" i="7" s="1"/>
  <c r="Y274" i="7" s="1"/>
  <c r="Y363" i="7" s="1"/>
  <c r="AK55" i="7"/>
  <c r="AK80" i="7" s="1"/>
  <c r="AK184" i="7" s="1"/>
  <c r="AK274" i="7" s="1"/>
  <c r="AK363" i="7" s="1"/>
  <c r="V80" i="7"/>
  <c r="V184" i="7" s="1"/>
  <c r="V274" i="7" s="1"/>
  <c r="V363" i="7" s="1"/>
  <c r="AH55" i="7"/>
  <c r="AH80" i="7" s="1"/>
  <c r="AH184" i="7" s="1"/>
  <c r="AH274" i="7" s="1"/>
  <c r="AH363" i="7" s="1"/>
  <c r="AI55" i="6"/>
  <c r="AI80" i="6" s="1"/>
  <c r="AI184" i="6" s="1"/>
  <c r="AI274" i="6" s="1"/>
  <c r="AI363" i="6" s="1"/>
  <c r="W80" i="6"/>
  <c r="W184" i="6" s="1"/>
  <c r="W274" i="6" s="1"/>
  <c r="W363" i="6" s="1"/>
  <c r="U80" i="6"/>
  <c r="U184" i="6" s="1"/>
  <c r="U274" i="6" s="1"/>
  <c r="U363" i="6" s="1"/>
  <c r="AG55" i="6"/>
  <c r="AG80" i="6" s="1"/>
  <c r="AG184" i="6" s="1"/>
  <c r="AG274" i="6" s="1"/>
  <c r="AG363" i="6" s="1"/>
  <c r="P80" i="7"/>
  <c r="P184" i="7" s="1"/>
  <c r="P274" i="7" s="1"/>
  <c r="P363" i="7" s="1"/>
  <c r="AB55" i="7"/>
  <c r="AB80" i="7" s="1"/>
  <c r="AB184" i="7" s="1"/>
  <c r="AB274" i="7" s="1"/>
  <c r="AB363" i="7" s="1"/>
  <c r="W80" i="7"/>
  <c r="W184" i="7" s="1"/>
  <c r="W274" i="7" s="1"/>
  <c r="W363" i="7" s="1"/>
  <c r="AI55" i="7"/>
  <c r="AI80" i="7" s="1"/>
  <c r="AI184" i="7" s="1"/>
  <c r="AI274" i="7" s="1"/>
  <c r="AI363" i="7" s="1"/>
  <c r="T80" i="7"/>
  <c r="T184" i="7" s="1"/>
  <c r="T274" i="7" s="1"/>
  <c r="T363" i="7" s="1"/>
  <c r="AF55" i="7"/>
  <c r="AF80" i="7" s="1"/>
  <c r="AF184" i="7" s="1"/>
  <c r="AF274" i="7" s="1"/>
  <c r="AF363" i="7" s="1"/>
  <c r="Y80" i="6"/>
  <c r="Y184" i="6" s="1"/>
  <c r="Y274" i="6" s="1"/>
  <c r="Y363" i="6" s="1"/>
  <c r="AK55" i="6"/>
  <c r="AK80" i="6" s="1"/>
  <c r="AK184" i="6" s="1"/>
  <c r="AK274" i="6" s="1"/>
  <c r="AK363" i="6" s="1"/>
  <c r="Q80" i="6"/>
  <c r="Q184" i="6" s="1"/>
  <c r="Q274" i="6" s="1"/>
  <c r="Q363" i="6" s="1"/>
  <c r="AC55" i="6"/>
  <c r="AC80" i="6" s="1"/>
  <c r="AC184" i="6" s="1"/>
  <c r="AC274" i="6" s="1"/>
  <c r="AC363" i="6" s="1"/>
  <c r="T80" i="6"/>
  <c r="T184" i="6" s="1"/>
  <c r="T274" i="6" s="1"/>
  <c r="T363" i="6" s="1"/>
  <c r="AF55" i="6"/>
  <c r="AF80" i="6" s="1"/>
  <c r="AF184" i="6" s="1"/>
  <c r="AF274" i="6" s="1"/>
  <c r="AF363" i="6" s="1"/>
  <c r="S80" i="6"/>
  <c r="S184" i="6" s="1"/>
  <c r="S274" i="6" s="1"/>
  <c r="S363" i="6" s="1"/>
  <c r="AE55" i="6"/>
  <c r="AE80" i="6" s="1"/>
  <c r="AE184" i="6" s="1"/>
  <c r="AE274" i="6" s="1"/>
  <c r="AE363" i="6" s="1"/>
  <c r="AD55" i="6"/>
  <c r="AD80" i="6" s="1"/>
  <c r="AD184" i="6" s="1"/>
  <c r="AD274" i="6" s="1"/>
  <c r="AD363" i="6" s="1"/>
  <c r="R80" i="6"/>
  <c r="R184" i="6" s="1"/>
  <c r="R274" i="6" s="1"/>
  <c r="R363" i="6" s="1"/>
  <c r="X80" i="7"/>
  <c r="X184" i="7" s="1"/>
  <c r="X274" i="7" s="1"/>
  <c r="X363" i="7" s="1"/>
  <c r="AJ55" i="7"/>
  <c r="AJ80" i="7" s="1"/>
  <c r="AJ184" i="7" s="1"/>
  <c r="AJ274" i="7" s="1"/>
  <c r="AJ363" i="7" s="1"/>
  <c r="X80" i="6"/>
  <c r="X184" i="6" s="1"/>
  <c r="X274" i="6" s="1"/>
  <c r="X363" i="6" s="1"/>
  <c r="AJ55" i="6"/>
  <c r="AJ80" i="6" s="1"/>
  <c r="AJ184" i="6" s="1"/>
  <c r="AJ274" i="6" s="1"/>
  <c r="AJ363" i="6" s="1"/>
  <c r="V80" i="6"/>
  <c r="V184" i="6" s="1"/>
  <c r="V274" i="6" s="1"/>
  <c r="V363" i="6" s="1"/>
  <c r="AH55" i="6"/>
  <c r="AH80" i="6" s="1"/>
  <c r="AH184" i="6" s="1"/>
  <c r="AH274" i="6" s="1"/>
  <c r="AH363" i="6" s="1"/>
  <c r="S80" i="7"/>
  <c r="S184" i="7" s="1"/>
  <c r="S274" i="7" s="1"/>
  <c r="S363" i="7" s="1"/>
  <c r="AE55" i="7"/>
  <c r="AE80" i="7" s="1"/>
  <c r="AE184" i="7" s="1"/>
  <c r="AE274" i="7" s="1"/>
  <c r="AE363" i="7" s="1"/>
  <c r="R80" i="7"/>
  <c r="R184" i="7" s="1"/>
  <c r="R274" i="7" s="1"/>
  <c r="R363" i="7" s="1"/>
  <c r="AD55" i="7"/>
  <c r="AD80" i="7" s="1"/>
  <c r="AD184" i="7" s="1"/>
  <c r="AD274" i="7" s="1"/>
  <c r="AD363" i="7" s="1"/>
  <c r="Q80" i="7"/>
  <c r="Q184" i="7" s="1"/>
  <c r="Q274" i="7" s="1"/>
  <c r="Q363" i="7" s="1"/>
  <c r="AC55" i="7"/>
  <c r="AC80" i="7" s="1"/>
  <c r="AC184" i="7" s="1"/>
  <c r="AC274" i="7" s="1"/>
  <c r="AC363" i="7" s="1"/>
  <c r="Y89" i="7"/>
  <c r="N105" i="12"/>
  <c r="I104" i="11"/>
  <c r="W104" i="10"/>
  <c r="AD92" i="8"/>
  <c r="P104" i="7"/>
  <c r="AE89" i="6"/>
  <c r="AG92" i="12"/>
  <c r="N93" i="11"/>
  <c r="T92" i="12"/>
  <c r="Y103" i="7"/>
  <c r="F89" i="6"/>
  <c r="I92" i="12"/>
  <c r="G104" i="8"/>
  <c r="H93" i="10"/>
  <c r="AE93" i="10"/>
  <c r="U89" i="7"/>
  <c r="AH105" i="12"/>
  <c r="N104" i="11"/>
  <c r="AI104" i="10"/>
  <c r="X89" i="7"/>
  <c r="AI105" i="12"/>
  <c r="AG104" i="11"/>
  <c r="X104" i="10"/>
  <c r="W92" i="8"/>
  <c r="E92" i="12"/>
  <c r="M105" i="12"/>
  <c r="G104" i="11"/>
  <c r="U102" i="6"/>
  <c r="AH102" i="6"/>
  <c r="AF92" i="12"/>
  <c r="AD105" i="12"/>
  <c r="I89" i="7"/>
  <c r="R92" i="12"/>
  <c r="E104" i="8"/>
  <c r="AJ92" i="8"/>
  <c r="U103" i="7"/>
  <c r="AF105" i="12"/>
  <c r="Y104" i="11"/>
  <c r="R104" i="10"/>
  <c r="K89" i="7"/>
  <c r="U92" i="12"/>
  <c r="M104" i="8"/>
  <c r="S92" i="8"/>
  <c r="AH104" i="10"/>
  <c r="AI104" i="8"/>
  <c r="AJ102" i="6"/>
  <c r="E102" i="6"/>
  <c r="AK89" i="7"/>
  <c r="V103" i="7"/>
  <c r="L104" i="11"/>
  <c r="T92" i="8"/>
  <c r="S93" i="10"/>
  <c r="X102" i="6"/>
  <c r="N92" i="8"/>
  <c r="Z92" i="8"/>
  <c r="H103" i="7"/>
  <c r="G104" i="10"/>
  <c r="AG93" i="10"/>
  <c r="K105" i="12"/>
  <c r="AF93" i="11"/>
  <c r="H92" i="12"/>
  <c r="G103" i="7"/>
  <c r="AF104" i="8"/>
  <c r="K104" i="8"/>
  <c r="T93" i="10"/>
  <c r="AI103" i="7"/>
  <c r="I93" i="11"/>
  <c r="U93" i="10"/>
  <c r="W105" i="12"/>
  <c r="AD102" i="6"/>
  <c r="S89" i="6"/>
  <c r="M89" i="6"/>
  <c r="V92" i="12"/>
  <c r="R93" i="11"/>
  <c r="Z93" i="10"/>
  <c r="AK104" i="8"/>
  <c r="AD103" i="7"/>
  <c r="K89" i="6"/>
  <c r="M92" i="12"/>
  <c r="I104" i="10"/>
  <c r="AL104" i="8"/>
  <c r="W89" i="7"/>
  <c r="T105" i="12"/>
  <c r="R104" i="11"/>
  <c r="Z104" i="10"/>
  <c r="V92" i="8"/>
  <c r="R92" i="8"/>
  <c r="E89" i="7"/>
  <c r="Q104" i="12"/>
  <c r="Y93" i="11"/>
  <c r="AI93" i="10"/>
  <c r="L89" i="7"/>
  <c r="I105" i="12"/>
  <c r="AI93" i="11"/>
  <c r="H104" i="10"/>
  <c r="R104" i="8"/>
  <c r="F104" i="8"/>
  <c r="G93" i="11"/>
  <c r="N104" i="8"/>
  <c r="Q102" i="6"/>
  <c r="G102" i="6"/>
  <c r="K92" i="8"/>
  <c r="I93" i="10"/>
  <c r="E89" i="6"/>
  <c r="T104" i="11"/>
  <c r="J104" i="10"/>
  <c r="U104" i="8"/>
  <c r="E103" i="7"/>
  <c r="X105" i="12"/>
  <c r="AE93" i="11"/>
  <c r="J93" i="10"/>
  <c r="V89" i="6"/>
  <c r="AI104" i="11"/>
  <c r="AK104" i="10"/>
  <c r="W104" i="8"/>
  <c r="AH89" i="7"/>
  <c r="S104" i="10"/>
  <c r="AI102" i="6"/>
  <c r="D102" i="6"/>
  <c r="S104" i="11"/>
  <c r="F89" i="7"/>
  <c r="F93" i="11"/>
  <c r="AF89" i="7"/>
  <c r="AE105" i="12"/>
  <c r="I102" i="6"/>
  <c r="J93" i="11"/>
  <c r="L92" i="12"/>
  <c r="Z92" i="12"/>
  <c r="M102" i="6"/>
  <c r="V104" i="10"/>
  <c r="X103" i="7"/>
  <c r="AC102" i="6"/>
  <c r="AK102" i="6"/>
  <c r="AC89" i="6"/>
  <c r="K103" i="7"/>
  <c r="Q103" i="7"/>
  <c r="L89" i="6"/>
  <c r="K92" i="12"/>
  <c r="AC102" i="10"/>
  <c r="AD93" i="10"/>
  <c r="R93" i="10"/>
  <c r="AG89" i="7"/>
  <c r="Z105" i="12"/>
  <c r="W104" i="11"/>
  <c r="AF92" i="8"/>
  <c r="T102" i="6"/>
  <c r="T89" i="7"/>
  <c r="L105" i="12"/>
  <c r="AJ93" i="11"/>
  <c r="AD104" i="10"/>
  <c r="V104" i="8"/>
  <c r="AG103" i="7"/>
  <c r="AF89" i="6"/>
  <c r="AE92" i="12"/>
  <c r="H93" i="11"/>
  <c r="AH104" i="8"/>
  <c r="X89" i="6"/>
  <c r="AJ92" i="12"/>
  <c r="AD93" i="11"/>
  <c r="AK93" i="10"/>
  <c r="AE103" i="7"/>
  <c r="Q92" i="10"/>
  <c r="AK92" i="8"/>
  <c r="J105" i="12"/>
  <c r="W102" i="6"/>
  <c r="H102" i="6"/>
  <c r="J89" i="6"/>
  <c r="T103" i="7"/>
  <c r="AJ105" i="12"/>
  <c r="AH93" i="11"/>
  <c r="AF93" i="10"/>
  <c r="L93" i="10"/>
  <c r="AJ89" i="7"/>
  <c r="AD92" i="12"/>
  <c r="M93" i="11"/>
  <c r="L103" i="7"/>
  <c r="R105" i="12"/>
  <c r="AK93" i="11"/>
  <c r="Y93" i="10"/>
  <c r="Y105" i="12"/>
  <c r="AH92" i="12"/>
  <c r="AK103" i="7"/>
  <c r="AE102" i="6"/>
  <c r="Z104" i="11"/>
  <c r="T104" i="8"/>
  <c r="AL105" i="12"/>
  <c r="Y104" i="10"/>
  <c r="J104" i="11"/>
  <c r="G89" i="7"/>
  <c r="L102" i="6"/>
  <c r="U104" i="10"/>
  <c r="AG93" i="11"/>
  <c r="Y104" i="8"/>
  <c r="Y102" i="6"/>
  <c r="W103" i="7"/>
  <c r="N104" i="10"/>
  <c r="D89" i="6"/>
  <c r="AE92" i="8"/>
  <c r="AL92" i="8"/>
  <c r="R89" i="7"/>
  <c r="U93" i="11"/>
  <c r="H105" i="12"/>
  <c r="V93" i="10"/>
  <c r="AG105" i="12"/>
  <c r="R103" i="7"/>
  <c r="Q103" i="10"/>
  <c r="V104" i="11"/>
  <c r="F102" i="6"/>
  <c r="I103" i="7"/>
  <c r="AK105" i="12"/>
  <c r="AH104" i="11"/>
  <c r="J104" i="8"/>
  <c r="U92" i="8"/>
  <c r="G93" i="10"/>
  <c r="AD89" i="7"/>
  <c r="G105" i="12"/>
  <c r="M104" i="11"/>
  <c r="N92" i="12"/>
  <c r="X104" i="8"/>
  <c r="X93" i="10"/>
  <c r="X92" i="12"/>
  <c r="E93" i="11"/>
  <c r="D103" i="7"/>
  <c r="S105" i="12"/>
  <c r="AF104" i="11"/>
  <c r="F92" i="8"/>
  <c r="H92" i="8"/>
  <c r="L92" i="8"/>
  <c r="M89" i="7"/>
  <c r="E105" i="12"/>
  <c r="X93" i="11"/>
  <c r="F103" i="7"/>
  <c r="P90" i="7"/>
  <c r="Q89" i="6"/>
  <c r="AI92" i="12"/>
  <c r="T93" i="11"/>
  <c r="AL93" i="10"/>
  <c r="AE104" i="10"/>
  <c r="M103" i="7"/>
  <c r="H89" i="6"/>
  <c r="X104" i="11"/>
  <c r="I104" i="8"/>
  <c r="S103" i="7"/>
  <c r="G89" i="6"/>
  <c r="Q91" i="12"/>
  <c r="H104" i="8"/>
  <c r="E93" i="10"/>
  <c r="I89" i="6"/>
  <c r="AF103" i="7"/>
  <c r="H89" i="7"/>
  <c r="AH93" i="10"/>
  <c r="S102" i="6"/>
  <c r="M92" i="8"/>
  <c r="AI92" i="8"/>
  <c r="AI89" i="7"/>
  <c r="AC103" i="12"/>
  <c r="K93" i="11"/>
  <c r="M93" i="10"/>
  <c r="X92" i="8"/>
  <c r="J89" i="7"/>
  <c r="J92" i="12"/>
  <c r="E92" i="8"/>
  <c r="V89" i="7"/>
  <c r="AK92" i="12"/>
  <c r="L93" i="11"/>
  <c r="K93" i="10"/>
  <c r="AL104" i="11"/>
  <c r="T104" i="10"/>
  <c r="G92" i="12"/>
  <c r="K102" i="6"/>
  <c r="AJ104" i="10"/>
  <c r="AC91" i="10"/>
  <c r="S92" i="12"/>
  <c r="AH92" i="8"/>
  <c r="AC89" i="7"/>
  <c r="R102" i="6"/>
  <c r="AC103" i="7"/>
  <c r="S89" i="7"/>
  <c r="AG104" i="10"/>
  <c r="AJ93" i="10"/>
  <c r="J102" i="6"/>
  <c r="AI89" i="6"/>
  <c r="AJ89" i="6"/>
  <c r="AD104" i="11"/>
  <c r="W89" i="6"/>
  <c r="W92" i="12"/>
  <c r="Y89" i="6"/>
  <c r="I92" i="8"/>
  <c r="K104" i="10"/>
  <c r="AL93" i="11"/>
  <c r="S93" i="11"/>
  <c r="AG89" i="6"/>
  <c r="N93" i="10"/>
  <c r="AH103" i="7"/>
  <c r="AD89" i="6"/>
  <c r="Q89" i="7"/>
  <c r="U105" i="12"/>
  <c r="K104" i="11"/>
  <c r="AF104" i="10"/>
  <c r="AG92" i="8"/>
  <c r="Z104" i="8"/>
  <c r="R89" i="6"/>
  <c r="Y92" i="12"/>
  <c r="W93" i="11"/>
  <c r="M104" i="10"/>
  <c r="AH89" i="6"/>
  <c r="S104" i="8"/>
  <c r="L104" i="8"/>
  <c r="AE89" i="7"/>
  <c r="V105" i="12"/>
  <c r="F93" i="10"/>
  <c r="AJ104" i="11"/>
  <c r="H104" i="11"/>
  <c r="AD104" i="8"/>
  <c r="J92" i="8"/>
  <c r="F105" i="12"/>
  <c r="AC90" i="12"/>
  <c r="AG102" i="6"/>
  <c r="E104" i="11"/>
  <c r="AK89" i="6"/>
  <c r="U89" i="6"/>
  <c r="F104" i="10"/>
  <c r="D89" i="7"/>
  <c r="AL92" i="12"/>
  <c r="E104" i="10"/>
  <c r="AJ104" i="8"/>
  <c r="AJ103" i="7"/>
  <c r="T89" i="6"/>
  <c r="L104" i="10"/>
  <c r="AG104" i="8"/>
  <c r="U104" i="11"/>
  <c r="V93" i="11"/>
  <c r="V102" i="6"/>
  <c r="AL104" i="10"/>
  <c r="Y92" i="8"/>
  <c r="AK104" i="11"/>
  <c r="AE104" i="8"/>
  <c r="F104" i="11"/>
  <c r="AF102" i="6"/>
  <c r="F92" i="12"/>
  <c r="W93" i="10"/>
  <c r="J103" i="7"/>
  <c r="AE104" i="11"/>
  <c r="G92" i="8"/>
  <c r="Z93" i="11"/>
  <c r="AH521" i="18" l="1"/>
  <c r="BF520" i="18"/>
  <c r="V527" i="18"/>
  <c r="AT526" i="18"/>
  <c r="E527" i="18"/>
  <c r="BA526" i="18"/>
  <c r="AO526" i="18"/>
  <c r="BB525" i="18"/>
  <c r="AP525" i="18"/>
  <c r="BI525" i="18"/>
  <c r="AW525" i="18"/>
  <c r="BH524" i="18"/>
  <c r="AV524" i="18"/>
  <c r="BG528" i="18"/>
  <c r="AU528" i="18"/>
  <c r="AR523" i="18"/>
  <c r="BD523" i="18"/>
  <c r="BJ524" i="18"/>
  <c r="AX524" i="18"/>
  <c r="AS552" i="18"/>
  <c r="BE552" i="18"/>
  <c r="AQ526" i="18"/>
  <c r="BC526" i="18"/>
  <c r="E353" i="18"/>
  <c r="E442" i="18" s="1"/>
  <c r="J353" i="18"/>
  <c r="J442" i="18" s="1"/>
  <c r="K353" i="18"/>
  <c r="K442" i="18" s="1"/>
  <c r="M353" i="18"/>
  <c r="M442" i="18" s="1"/>
  <c r="I353" i="18"/>
  <c r="I442" i="18" s="1"/>
  <c r="N353" i="18"/>
  <c r="N442" i="18" s="1"/>
  <c r="F353" i="18"/>
  <c r="F442" i="18" s="1"/>
  <c r="G353" i="18"/>
  <c r="G442" i="18" s="1"/>
  <c r="L353" i="18"/>
  <c r="L442" i="18" s="1"/>
  <c r="BG425" i="18"/>
  <c r="AU425" i="18"/>
  <c r="BH425" i="18"/>
  <c r="AV425" i="18"/>
  <c r="Z353" i="18"/>
  <c r="Z442" i="18" s="1"/>
  <c r="BI425" i="18"/>
  <c r="AW425" i="18"/>
  <c r="AT425" i="18"/>
  <c r="BF425" i="18"/>
  <c r="H353" i="18"/>
  <c r="H442" i="18" s="1"/>
  <c r="BD425" i="18"/>
  <c r="AR425" i="18"/>
  <c r="AS425" i="18"/>
  <c r="BE425" i="18"/>
  <c r="D266" i="18"/>
  <c r="D163" i="18"/>
  <c r="AX425" i="18"/>
  <c r="BJ425" i="18"/>
  <c r="AP425" i="18"/>
  <c r="BB425" i="18"/>
  <c r="AQ425" i="18"/>
  <c r="BC425" i="18"/>
  <c r="Q160" i="18"/>
  <c r="Q354" i="18" s="1"/>
  <c r="Q443" i="18" s="1"/>
  <c r="AC160" i="18"/>
  <c r="AC354" i="18" s="1"/>
  <c r="AC443" i="18" s="1"/>
  <c r="I160" i="18"/>
  <c r="J160" i="18"/>
  <c r="K160" i="18"/>
  <c r="R160" i="18"/>
  <c r="R354" i="18" s="1"/>
  <c r="R443" i="18" s="1"/>
  <c r="T160" i="18"/>
  <c r="T354" i="18" s="1"/>
  <c r="T443" i="18" s="1"/>
  <c r="N160" i="18"/>
  <c r="G160" i="18"/>
  <c r="M160" i="18"/>
  <c r="L160" i="18"/>
  <c r="V160" i="18"/>
  <c r="V354" i="18" s="1"/>
  <c r="V443" i="18" s="1"/>
  <c r="U160" i="18"/>
  <c r="U354" i="18" s="1"/>
  <c r="U443" i="18" s="1"/>
  <c r="AI160" i="18"/>
  <c r="AI354" i="18" s="1"/>
  <c r="AI443" i="18" s="1"/>
  <c r="Z160" i="18"/>
  <c r="Z354" i="18" s="1"/>
  <c r="Z443" i="18" s="1"/>
  <c r="W160" i="18"/>
  <c r="W354" i="18" s="1"/>
  <c r="W443" i="18" s="1"/>
  <c r="AE160" i="18"/>
  <c r="AE354" i="18" s="1"/>
  <c r="AE443" i="18" s="1"/>
  <c r="S160" i="18"/>
  <c r="S354" i="18" s="1"/>
  <c r="S443" i="18" s="1"/>
  <c r="E160" i="18"/>
  <c r="H160" i="18"/>
  <c r="F160" i="18"/>
  <c r="AL160" i="18"/>
  <c r="X160" i="18"/>
  <c r="X354" i="18" s="1"/>
  <c r="X443" i="18" s="1"/>
  <c r="AH160" i="18"/>
  <c r="AH354" i="18" s="1"/>
  <c r="AH443" i="18" s="1"/>
  <c r="AG160" i="18"/>
  <c r="AG354" i="18" s="1"/>
  <c r="AG443" i="18" s="1"/>
  <c r="AF160" i="18"/>
  <c r="AF354" i="18" s="1"/>
  <c r="AF443" i="18" s="1"/>
  <c r="AD160" i="18"/>
  <c r="AD354" i="18" s="1"/>
  <c r="AD443" i="18" s="1"/>
  <c r="Y160" i="18"/>
  <c r="Y354" i="18" s="1"/>
  <c r="Y443" i="18" s="1"/>
  <c r="AK160" i="18"/>
  <c r="AK354" i="18" s="1"/>
  <c r="AK443" i="18" s="1"/>
  <c r="AJ160" i="18"/>
  <c r="AJ354" i="18" s="1"/>
  <c r="AJ443" i="18" s="1"/>
  <c r="BA425" i="18"/>
  <c r="AO425" i="18"/>
  <c r="D355" i="18"/>
  <c r="D444" i="18" s="1"/>
  <c r="V428" i="17"/>
  <c r="BH409" i="17"/>
  <c r="L410" i="17"/>
  <c r="AV409" i="17"/>
  <c r="Q428" i="17"/>
  <c r="AU409" i="17"/>
  <c r="K410" i="17"/>
  <c r="BG409" i="17"/>
  <c r="F410" i="17"/>
  <c r="AP409" i="17"/>
  <c r="BB409" i="17"/>
  <c r="BA409" i="17"/>
  <c r="E410" i="17"/>
  <c r="AO409" i="17"/>
  <c r="J410" i="17"/>
  <c r="AT409" i="17"/>
  <c r="BF409" i="17"/>
  <c r="BD409" i="17"/>
  <c r="AR409" i="17"/>
  <c r="H410" i="17"/>
  <c r="N410" i="17"/>
  <c r="AX409" i="17"/>
  <c r="BJ409" i="17"/>
  <c r="AQ409" i="17"/>
  <c r="BC409" i="17"/>
  <c r="G410" i="17"/>
  <c r="BE409" i="17"/>
  <c r="I410" i="17"/>
  <c r="AS409" i="17"/>
  <c r="P146" i="17"/>
  <c r="AB146" i="17" s="1"/>
  <c r="D147" i="17"/>
  <c r="D250" i="17"/>
  <c r="Q146" i="17"/>
  <c r="Q250" i="17" s="1"/>
  <c r="R146" i="17"/>
  <c r="R250" i="17" s="1"/>
  <c r="F146" i="17"/>
  <c r="F250" i="17" s="1"/>
  <c r="L146" i="17"/>
  <c r="L250" i="17" s="1"/>
  <c r="X146" i="17"/>
  <c r="X250" i="17" s="1"/>
  <c r="AF146" i="17"/>
  <c r="AF250" i="17" s="1"/>
  <c r="H146" i="17"/>
  <c r="H250" i="17" s="1"/>
  <c r="G146" i="17"/>
  <c r="G250" i="17" s="1"/>
  <c r="N146" i="17"/>
  <c r="N250" i="17" s="1"/>
  <c r="AG146" i="17"/>
  <c r="AG250" i="17" s="1"/>
  <c r="AI146" i="17"/>
  <c r="AI250" i="17" s="1"/>
  <c r="V146" i="17"/>
  <c r="V250" i="17" s="1"/>
  <c r="AE146" i="17"/>
  <c r="AE250" i="17" s="1"/>
  <c r="E146" i="17"/>
  <c r="E250" i="17" s="1"/>
  <c r="U146" i="17"/>
  <c r="U250" i="17" s="1"/>
  <c r="T146" i="17"/>
  <c r="T250" i="17" s="1"/>
  <c r="AD146" i="17"/>
  <c r="AD250" i="17" s="1"/>
  <c r="I146" i="17"/>
  <c r="I250" i="17" s="1"/>
  <c r="J146" i="17"/>
  <c r="J250" i="17" s="1"/>
  <c r="M146" i="17"/>
  <c r="M250" i="17" s="1"/>
  <c r="AK146" i="17"/>
  <c r="AK250" i="17" s="1"/>
  <c r="Y146" i="17"/>
  <c r="Y250" i="17" s="1"/>
  <c r="K146" i="17"/>
  <c r="K250" i="17" s="1"/>
  <c r="W146" i="17"/>
  <c r="W250" i="17" s="1"/>
  <c r="Z146" i="17"/>
  <c r="Z250" i="17" s="1"/>
  <c r="AJ146" i="17"/>
  <c r="AJ250" i="17" s="1"/>
  <c r="AH146" i="17"/>
  <c r="AH250" i="17" s="1"/>
  <c r="S146" i="17"/>
  <c r="S250" i="17" s="1"/>
  <c r="AL146" i="17"/>
  <c r="AL250" i="17" s="1"/>
  <c r="AC146" i="17"/>
  <c r="AC250" i="17" s="1"/>
  <c r="AI339" i="17"/>
  <c r="AI428" i="17" s="1"/>
  <c r="AE339" i="17"/>
  <c r="AE428" i="17" s="1"/>
  <c r="Y339" i="17"/>
  <c r="Y428" i="17" s="1"/>
  <c r="U339" i="17"/>
  <c r="U428" i="17" s="1"/>
  <c r="Q339" i="17"/>
  <c r="K339" i="17"/>
  <c r="G339" i="17"/>
  <c r="AH339" i="17"/>
  <c r="AH428" i="17" s="1"/>
  <c r="AC339" i="17"/>
  <c r="AC428" i="17" s="1"/>
  <c r="V339" i="17"/>
  <c r="N339" i="17"/>
  <c r="I339" i="17"/>
  <c r="D339" i="17"/>
  <c r="D428" i="17" s="1"/>
  <c r="AK339" i="17"/>
  <c r="AK428" i="17" s="1"/>
  <c r="AF339" i="17"/>
  <c r="AF428" i="17" s="1"/>
  <c r="X339" i="17"/>
  <c r="X428" i="17" s="1"/>
  <c r="S339" i="17"/>
  <c r="S428" i="17" s="1"/>
  <c r="L339" i="17"/>
  <c r="F339" i="17"/>
  <c r="AD339" i="17"/>
  <c r="AD428" i="17" s="1"/>
  <c r="R339" i="17"/>
  <c r="R428" i="17" s="1"/>
  <c r="E339" i="17"/>
  <c r="AL339" i="17"/>
  <c r="AL428" i="17" s="1"/>
  <c r="Z339" i="17"/>
  <c r="Z428" i="17" s="1"/>
  <c r="M339" i="17"/>
  <c r="AJ339" i="17"/>
  <c r="AJ428" i="17" s="1"/>
  <c r="W339" i="17"/>
  <c r="W428" i="17" s="1"/>
  <c r="J339" i="17"/>
  <c r="AG339" i="17"/>
  <c r="AG428" i="17" s="1"/>
  <c r="T339" i="17"/>
  <c r="T428" i="17" s="1"/>
  <c r="H339" i="17"/>
  <c r="BI409" i="17"/>
  <c r="M410" i="17"/>
  <c r="AW409" i="17"/>
  <c r="M373" i="8"/>
  <c r="L367" i="7"/>
  <c r="L368" i="7" s="1"/>
  <c r="L369" i="7" s="1"/>
  <c r="T373" i="8"/>
  <c r="Q373" i="8"/>
  <c r="AD281" i="7"/>
  <c r="T374" i="10"/>
  <c r="E374" i="10"/>
  <c r="S373" i="8"/>
  <c r="AL373" i="8"/>
  <c r="AF281" i="7"/>
  <c r="P295" i="7"/>
  <c r="AG281" i="6"/>
  <c r="T281" i="7"/>
  <c r="S295" i="7"/>
  <c r="AB295" i="7"/>
  <c r="AD295" i="7"/>
  <c r="Y280" i="7"/>
  <c r="R292" i="7"/>
  <c r="AJ280" i="7"/>
  <c r="AJ295" i="7"/>
  <c r="AE295" i="7"/>
  <c r="AE277" i="7"/>
  <c r="AE366" i="7" s="1"/>
  <c r="X277" i="7"/>
  <c r="AG292" i="7"/>
  <c r="W281" i="7"/>
  <c r="P281" i="7"/>
  <c r="AC294" i="6"/>
  <c r="V279" i="6"/>
  <c r="T278" i="7"/>
  <c r="AG277" i="7"/>
  <c r="AG366" i="7" s="1"/>
  <c r="AJ293" i="6"/>
  <c r="Q294" i="6"/>
  <c r="R281" i="6"/>
  <c r="T295" i="7"/>
  <c r="AE281" i="7"/>
  <c r="AK278" i="7"/>
  <c r="W294" i="7"/>
  <c r="W278" i="7"/>
  <c r="Y295" i="7"/>
  <c r="AH293" i="6"/>
  <c r="T295" i="6"/>
  <c r="S281" i="6"/>
  <c r="AK280" i="6"/>
  <c r="AE295" i="6"/>
  <c r="AC295" i="7"/>
  <c r="AB292" i="7"/>
  <c r="Y293" i="7"/>
  <c r="AJ294" i="7"/>
  <c r="AE292" i="7"/>
  <c r="V279" i="7"/>
  <c r="U278" i="7"/>
  <c r="AI278" i="7"/>
  <c r="X279" i="7"/>
  <c r="X281" i="7"/>
  <c r="W279" i="7"/>
  <c r="T293" i="7"/>
  <c r="R277" i="7"/>
  <c r="V292" i="7"/>
  <c r="T292" i="7"/>
  <c r="AC294" i="7"/>
  <c r="E46" i="9"/>
  <c r="BB407" i="14"/>
  <c r="F46" i="9"/>
  <c r="BC407" i="14"/>
  <c r="AG45" i="9"/>
  <c r="U45" i="9"/>
  <c r="AF278" i="6"/>
  <c r="Q294" i="7"/>
  <c r="AI295" i="7"/>
  <c r="I46" i="9"/>
  <c r="BF407" i="14"/>
  <c r="G46" i="9"/>
  <c r="BD407" i="14"/>
  <c r="L46" i="9"/>
  <c r="BI407" i="14"/>
  <c r="D46" i="9"/>
  <c r="BA407" i="14"/>
  <c r="M45" i="9"/>
  <c r="AH45" i="9"/>
  <c r="V45" i="9"/>
  <c r="AJ45" i="9"/>
  <c r="X45" i="9"/>
  <c r="S280" i="6"/>
  <c r="Y295" i="6"/>
  <c r="AJ281" i="6"/>
  <c r="AE280" i="6"/>
  <c r="AG280" i="6"/>
  <c r="AC281" i="7"/>
  <c r="AB280" i="7"/>
  <c r="AD280" i="7"/>
  <c r="AF292" i="7"/>
  <c r="R293" i="7"/>
  <c r="AJ281" i="7"/>
  <c r="V281" i="7"/>
  <c r="AI277" i="7"/>
  <c r="AI366" i="7" s="1"/>
  <c r="AI281" i="7"/>
  <c r="X295" i="7"/>
  <c r="AG281" i="7"/>
  <c r="AG279" i="7"/>
  <c r="W280" i="7"/>
  <c r="W295" i="7"/>
  <c r="P294" i="7"/>
  <c r="BJ407" i="14"/>
  <c r="AK44" i="9"/>
  <c r="Y44" i="9"/>
  <c r="AE45" i="9"/>
  <c r="S45" i="9"/>
  <c r="AB45" i="9"/>
  <c r="P45" i="9"/>
  <c r="M367" i="7"/>
  <c r="M368" i="7" s="1"/>
  <c r="M369" i="7" s="1"/>
  <c r="M370" i="7" s="1"/>
  <c r="AC277" i="7"/>
  <c r="AF280" i="7"/>
  <c r="Q281" i="7"/>
  <c r="U281" i="7"/>
  <c r="AK281" i="7"/>
  <c r="AH292" i="7"/>
  <c r="J46" i="9"/>
  <c r="BG407" i="14"/>
  <c r="K46" i="9"/>
  <c r="BH407" i="14"/>
  <c r="H46" i="9"/>
  <c r="BE407" i="14"/>
  <c r="AD45" i="9"/>
  <c r="R45" i="9"/>
  <c r="AI45" i="9"/>
  <c r="W45" i="9"/>
  <c r="AF45" i="9"/>
  <c r="T45" i="9"/>
  <c r="AC45" i="9"/>
  <c r="Q45" i="9"/>
  <c r="S414" i="14"/>
  <c r="Y413" i="14"/>
  <c r="T413" i="14"/>
  <c r="Z413" i="14"/>
  <c r="X413" i="14"/>
  <c r="W429" i="13"/>
  <c r="X436" i="13"/>
  <c r="S433" i="13"/>
  <c r="Y434" i="13"/>
  <c r="U435" i="13"/>
  <c r="Z438" i="13"/>
  <c r="R430" i="13"/>
  <c r="T436" i="13"/>
  <c r="V429" i="13"/>
  <c r="AJ335" i="14"/>
  <c r="AJ424" i="14" s="1"/>
  <c r="AF335" i="14"/>
  <c r="AF424" i="14" s="1"/>
  <c r="Z335" i="14"/>
  <c r="V335" i="14"/>
  <c r="V424" i="14" s="1"/>
  <c r="R335" i="14"/>
  <c r="R424" i="14" s="1"/>
  <c r="L335" i="14"/>
  <c r="H335" i="14"/>
  <c r="D335" i="14"/>
  <c r="D424" i="14" s="1"/>
  <c r="AH335" i="14"/>
  <c r="AH424" i="14" s="1"/>
  <c r="AC335" i="14"/>
  <c r="AC424" i="14" s="1"/>
  <c r="U335" i="14"/>
  <c r="U424" i="14" s="1"/>
  <c r="N335" i="14"/>
  <c r="I335" i="14"/>
  <c r="AL335" i="14"/>
  <c r="AL424" i="14" s="1"/>
  <c r="AG335" i="14"/>
  <c r="AG424" i="14" s="1"/>
  <c r="Y335" i="14"/>
  <c r="T335" i="14"/>
  <c r="M335" i="14"/>
  <c r="G335" i="14"/>
  <c r="AK335" i="14"/>
  <c r="AK424" i="14" s="1"/>
  <c r="X335" i="14"/>
  <c r="K335" i="14"/>
  <c r="AI335" i="14"/>
  <c r="AI424" i="14" s="1"/>
  <c r="W335" i="14"/>
  <c r="W424" i="14" s="1"/>
  <c r="J335" i="14"/>
  <c r="Q335" i="14"/>
  <c r="Q424" i="14" s="1"/>
  <c r="AE335" i="14"/>
  <c r="AE424" i="14" s="1"/>
  <c r="F335" i="14"/>
  <c r="AD335" i="14"/>
  <c r="AD424" i="14" s="1"/>
  <c r="E335" i="14"/>
  <c r="S335" i="14"/>
  <c r="I408" i="14"/>
  <c r="AS407" i="14"/>
  <c r="L408" i="14"/>
  <c r="AV407" i="14"/>
  <c r="F408" i="14"/>
  <c r="AP407" i="14"/>
  <c r="D143" i="14"/>
  <c r="Q143" i="14" s="1"/>
  <c r="D246" i="14"/>
  <c r="P142" i="14"/>
  <c r="AB142" i="14" s="1"/>
  <c r="Q246" i="14"/>
  <c r="R142" i="14"/>
  <c r="R246" i="14" s="1"/>
  <c r="J142" i="14"/>
  <c r="J246" i="14" s="1"/>
  <c r="AH142" i="14"/>
  <c r="AH246" i="14" s="1"/>
  <c r="Z142" i="14"/>
  <c r="Z246" i="14" s="1"/>
  <c r="T142" i="14"/>
  <c r="T246" i="14" s="1"/>
  <c r="Y142" i="14"/>
  <c r="Y246" i="14" s="1"/>
  <c r="L142" i="14"/>
  <c r="L246" i="14" s="1"/>
  <c r="AJ142" i="14"/>
  <c r="AJ246" i="14" s="1"/>
  <c r="I142" i="14"/>
  <c r="I246" i="14" s="1"/>
  <c r="E142" i="14"/>
  <c r="E246" i="14" s="1"/>
  <c r="H142" i="14"/>
  <c r="H246" i="14" s="1"/>
  <c r="G142" i="14"/>
  <c r="G246" i="14" s="1"/>
  <c r="X142" i="14"/>
  <c r="X246" i="14" s="1"/>
  <c r="AI142" i="14"/>
  <c r="AI246" i="14" s="1"/>
  <c r="U142" i="14"/>
  <c r="U246" i="14" s="1"/>
  <c r="AD142" i="14"/>
  <c r="AD246" i="14" s="1"/>
  <c r="N142" i="14"/>
  <c r="N246" i="14" s="1"/>
  <c r="F142" i="14"/>
  <c r="F246" i="14" s="1"/>
  <c r="K142" i="14"/>
  <c r="K246" i="14" s="1"/>
  <c r="W142" i="14"/>
  <c r="W246" i="14" s="1"/>
  <c r="AG142" i="14"/>
  <c r="AG246" i="14" s="1"/>
  <c r="V142" i="14"/>
  <c r="V246" i="14" s="1"/>
  <c r="S142" i="14"/>
  <c r="S246" i="14" s="1"/>
  <c r="AK142" i="14"/>
  <c r="AK246" i="14" s="1"/>
  <c r="M142" i="14"/>
  <c r="M246" i="14" s="1"/>
  <c r="AL142" i="14"/>
  <c r="AL246" i="14" s="1"/>
  <c r="AF142" i="14"/>
  <c r="AF246" i="14" s="1"/>
  <c r="AE142" i="14"/>
  <c r="AE246" i="14" s="1"/>
  <c r="AC142" i="14"/>
  <c r="AC246" i="14" s="1"/>
  <c r="H408" i="14"/>
  <c r="AR407" i="14"/>
  <c r="M408" i="14"/>
  <c r="AW407" i="14"/>
  <c r="J408" i="14"/>
  <c r="AT407" i="14"/>
  <c r="AU407" i="14"/>
  <c r="K408" i="14"/>
  <c r="AQ407" i="14"/>
  <c r="G408" i="14"/>
  <c r="N408" i="14"/>
  <c r="AX407" i="14"/>
  <c r="E408" i="14"/>
  <c r="AO407" i="14"/>
  <c r="BI424" i="13"/>
  <c r="AW423" i="13"/>
  <c r="BB424" i="13"/>
  <c r="AP423" i="13"/>
  <c r="AL351" i="13"/>
  <c r="AL440" i="13" s="1"/>
  <c r="AH351" i="13"/>
  <c r="AH440" i="13" s="1"/>
  <c r="AD351" i="13"/>
  <c r="AD440" i="13" s="1"/>
  <c r="X351" i="13"/>
  <c r="T351" i="13"/>
  <c r="N351" i="13"/>
  <c r="J351" i="13"/>
  <c r="F351" i="13"/>
  <c r="AK351" i="13"/>
  <c r="AK440" i="13" s="1"/>
  <c r="AG351" i="13"/>
  <c r="AG440" i="13" s="1"/>
  <c r="AC351" i="13"/>
  <c r="AC440" i="13" s="1"/>
  <c r="W351" i="13"/>
  <c r="S351" i="13"/>
  <c r="M351" i="13"/>
  <c r="I351" i="13"/>
  <c r="E351" i="13"/>
  <c r="AJ351" i="13"/>
  <c r="AJ440" i="13" s="1"/>
  <c r="AF351" i="13"/>
  <c r="AF440" i="13" s="1"/>
  <c r="Z351" i="13"/>
  <c r="V351" i="13"/>
  <c r="R351" i="13"/>
  <c r="L351" i="13"/>
  <c r="H351" i="13"/>
  <c r="D351" i="13"/>
  <c r="D440" i="13" s="1"/>
  <c r="C63" i="9" s="1"/>
  <c r="Y351" i="13"/>
  <c r="G351" i="13"/>
  <c r="U351" i="13"/>
  <c r="AI351" i="13"/>
  <c r="AI440" i="13" s="1"/>
  <c r="AE351" i="13"/>
  <c r="AE440" i="13" s="1"/>
  <c r="Q351" i="13"/>
  <c r="Q440" i="13" s="1"/>
  <c r="K351" i="13"/>
  <c r="AU423" i="13"/>
  <c r="BG424" i="13"/>
  <c r="BA424" i="13"/>
  <c r="AO423" i="13"/>
  <c r="BH424" i="13"/>
  <c r="AV423" i="13"/>
  <c r="BE424" i="13"/>
  <c r="AS423" i="13"/>
  <c r="BD424" i="13"/>
  <c r="AR423" i="13"/>
  <c r="AX422" i="13"/>
  <c r="BJ423" i="13"/>
  <c r="BF424" i="13"/>
  <c r="AT423" i="13"/>
  <c r="AQ423" i="13"/>
  <c r="BC424" i="13"/>
  <c r="D262" i="13"/>
  <c r="D159" i="13"/>
  <c r="AC158" i="13"/>
  <c r="Q158" i="13"/>
  <c r="I158" i="13"/>
  <c r="L158" i="13"/>
  <c r="X158" i="13"/>
  <c r="N158" i="13"/>
  <c r="Z158" i="13"/>
  <c r="V158" i="13"/>
  <c r="AF158" i="13"/>
  <c r="R158" i="13"/>
  <c r="AI158" i="13"/>
  <c r="G158" i="13"/>
  <c r="J158" i="13"/>
  <c r="U158" i="13"/>
  <c r="Y158" i="13"/>
  <c r="K158" i="13"/>
  <c r="F158" i="13"/>
  <c r="T158" i="13"/>
  <c r="AL158" i="13"/>
  <c r="AK158" i="13"/>
  <c r="AJ158" i="13"/>
  <c r="AG158" i="13"/>
  <c r="M158" i="13"/>
  <c r="E158" i="13"/>
  <c r="H158" i="13"/>
  <c r="W158" i="13"/>
  <c r="AE158" i="13"/>
  <c r="S158" i="13"/>
  <c r="AD158" i="13"/>
  <c r="AH158" i="13"/>
  <c r="V369" i="12"/>
  <c r="AT368" i="12"/>
  <c r="S369" i="12"/>
  <c r="AQ368" i="12"/>
  <c r="W369" i="12"/>
  <c r="AU368" i="12"/>
  <c r="T369" i="12"/>
  <c r="AR368" i="12"/>
  <c r="Z369" i="12"/>
  <c r="AX368" i="12"/>
  <c r="R369" i="12"/>
  <c r="AP368" i="12"/>
  <c r="Q369" i="12"/>
  <c r="AO368" i="12"/>
  <c r="U369" i="12"/>
  <c r="AS368" i="12"/>
  <c r="G371" i="12"/>
  <c r="H371" i="12"/>
  <c r="M370" i="12"/>
  <c r="AW369" i="12"/>
  <c r="J371" i="12"/>
  <c r="AH369" i="12"/>
  <c r="BF368" i="12"/>
  <c r="AC369" i="12"/>
  <c r="BA368" i="12"/>
  <c r="N371" i="12"/>
  <c r="AD369" i="12"/>
  <c r="BB368" i="12"/>
  <c r="F371" i="12"/>
  <c r="I371" i="12"/>
  <c r="AG369" i="12"/>
  <c r="BE368" i="12"/>
  <c r="AK369" i="12"/>
  <c r="BI368" i="12"/>
  <c r="AL369" i="12"/>
  <c r="BJ368" i="12"/>
  <c r="AI369" i="12"/>
  <c r="BG368" i="12"/>
  <c r="K371" i="12"/>
  <c r="L370" i="12"/>
  <c r="AV369" i="12"/>
  <c r="AE369" i="12"/>
  <c r="BC368" i="12"/>
  <c r="AF369" i="12"/>
  <c r="BD368" i="12"/>
  <c r="AJ369" i="12"/>
  <c r="BH368" i="12"/>
  <c r="E371" i="12"/>
  <c r="AG369" i="11"/>
  <c r="BE368" i="11"/>
  <c r="J371" i="11"/>
  <c r="S369" i="11"/>
  <c r="AQ368" i="11"/>
  <c r="U369" i="11"/>
  <c r="AS368" i="11"/>
  <c r="Y369" i="11"/>
  <c r="AW368" i="11"/>
  <c r="AK369" i="11"/>
  <c r="BI368" i="11"/>
  <c r="AI369" i="11"/>
  <c r="BG368" i="11"/>
  <c r="M371" i="11"/>
  <c r="N369" i="11"/>
  <c r="AX368" i="11"/>
  <c r="R369" i="11"/>
  <c r="AP368" i="11"/>
  <c r="I371" i="11"/>
  <c r="X369" i="11"/>
  <c r="AV368" i="11"/>
  <c r="G371" i="11"/>
  <c r="AE369" i="11"/>
  <c r="BC368" i="11"/>
  <c r="K370" i="11"/>
  <c r="AU369" i="11"/>
  <c r="AD369" i="11"/>
  <c r="BB368" i="11"/>
  <c r="L371" i="11"/>
  <c r="F371" i="11"/>
  <c r="AC374" i="11"/>
  <c r="AH369" i="11"/>
  <c r="BF368" i="11"/>
  <c r="V369" i="11"/>
  <c r="AT368" i="11"/>
  <c r="AL369" i="11"/>
  <c r="BJ368" i="11"/>
  <c r="AF369" i="11"/>
  <c r="BD368" i="11"/>
  <c r="H370" i="11"/>
  <c r="AR369" i="11"/>
  <c r="AJ369" i="11"/>
  <c r="BH368" i="11"/>
  <c r="E370" i="11"/>
  <c r="BA369" i="11"/>
  <c r="AO369" i="11"/>
  <c r="D206" i="6"/>
  <c r="H206" i="6"/>
  <c r="H296" i="6" s="1"/>
  <c r="J206" i="6"/>
  <c r="L206" i="6"/>
  <c r="E206" i="6"/>
  <c r="G206" i="6"/>
  <c r="G296" i="6" s="1"/>
  <c r="F206" i="6"/>
  <c r="F296" i="6" s="1"/>
  <c r="I206" i="6"/>
  <c r="I296" i="6" s="1"/>
  <c r="K206" i="6"/>
  <c r="AH206" i="6"/>
  <c r="AH296" i="6" s="1"/>
  <c r="Y206" i="6"/>
  <c r="Y296" i="6" s="1"/>
  <c r="AK206" i="6"/>
  <c r="AC206" i="6"/>
  <c r="AC296" i="6" s="1"/>
  <c r="S206" i="6"/>
  <c r="S296" i="6" s="1"/>
  <c r="V206" i="6"/>
  <c r="V296" i="6" s="1"/>
  <c r="X206" i="6"/>
  <c r="AE206" i="6"/>
  <c r="AE296" i="6" s="1"/>
  <c r="W206" i="6"/>
  <c r="W296" i="6" s="1"/>
  <c r="AF206" i="6"/>
  <c r="AG206" i="6"/>
  <c r="AI206" i="6"/>
  <c r="Q206" i="6"/>
  <c r="Q296" i="6" s="1"/>
  <c r="T206" i="6"/>
  <c r="T296" i="6" s="1"/>
  <c r="AD206" i="6"/>
  <c r="AJ206" i="6"/>
  <c r="AJ296" i="6" s="1"/>
  <c r="U206" i="6"/>
  <c r="U296" i="6" s="1"/>
  <c r="M206" i="6"/>
  <c r="M296" i="6" s="1"/>
  <c r="R206" i="6"/>
  <c r="P208" i="7"/>
  <c r="P194" i="7"/>
  <c r="S276" i="7"/>
  <c r="S365" i="7" s="1"/>
  <c r="S277" i="7"/>
  <c r="AG278" i="6"/>
  <c r="C103" i="6"/>
  <c r="C206" i="6"/>
  <c r="AH292" i="6"/>
  <c r="AI295" i="6"/>
  <c r="AF293" i="6"/>
  <c r="AH295" i="7"/>
  <c r="AC276" i="7"/>
  <c r="AC365" i="7" s="1"/>
  <c r="S278" i="7"/>
  <c r="S293" i="7"/>
  <c r="AB278" i="7"/>
  <c r="AF293" i="7"/>
  <c r="R280" i="7"/>
  <c r="AK279" i="7"/>
  <c r="C92" i="7"/>
  <c r="O91" i="7"/>
  <c r="C195" i="7"/>
  <c r="C285" i="7" s="1"/>
  <c r="C374" i="7" s="1"/>
  <c r="K296" i="6"/>
  <c r="AB296" i="6"/>
  <c r="AC279" i="7"/>
  <c r="S281" i="7"/>
  <c r="AF278" i="7"/>
  <c r="R281" i="7"/>
  <c r="AJ278" i="7"/>
  <c r="AE280" i="7"/>
  <c r="V277" i="7"/>
  <c r="U280" i="7"/>
  <c r="U292" i="7"/>
  <c r="AI292" i="7"/>
  <c r="AK294" i="7"/>
  <c r="X293" i="7"/>
  <c r="AG293" i="7"/>
  <c r="AH278" i="7"/>
  <c r="AH281" i="7"/>
  <c r="C195" i="6"/>
  <c r="C285" i="6" s="1"/>
  <c r="C374" i="6" s="1"/>
  <c r="C92" i="6"/>
  <c r="AA104" i="7"/>
  <c r="H295" i="6"/>
  <c r="D295" i="6"/>
  <c r="AF281" i="6"/>
  <c r="H367" i="7"/>
  <c r="H368" i="7" s="1"/>
  <c r="H369" i="7" s="1"/>
  <c r="H370" i="7" s="1"/>
  <c r="AD292" i="7"/>
  <c r="AD277" i="7"/>
  <c r="Y277" i="7"/>
  <c r="Y366" i="7" s="1"/>
  <c r="AF295" i="7"/>
  <c r="AJ292" i="7"/>
  <c r="Q278" i="7"/>
  <c r="Q295" i="7"/>
  <c r="J366" i="7"/>
  <c r="J367" i="7" s="1"/>
  <c r="V295" i="7"/>
  <c r="U295" i="7"/>
  <c r="AK295" i="7"/>
  <c r="W277" i="7"/>
  <c r="W366" i="7" s="1"/>
  <c r="W367" i="7" s="1"/>
  <c r="Z374" i="10"/>
  <c r="C106" i="7"/>
  <c r="O105" i="7"/>
  <c r="C209" i="7"/>
  <c r="C299" i="7" s="1"/>
  <c r="C388" i="7" s="1"/>
  <c r="AA90" i="7"/>
  <c r="AC194" i="12"/>
  <c r="Q195" i="12"/>
  <c r="Q285" i="12" s="1"/>
  <c r="M196" i="12"/>
  <c r="I196" i="12"/>
  <c r="E196" i="12"/>
  <c r="L196" i="12"/>
  <c r="H196" i="12"/>
  <c r="K196" i="12"/>
  <c r="G196" i="12"/>
  <c r="N196" i="12"/>
  <c r="J196" i="12"/>
  <c r="F196" i="12"/>
  <c r="X196" i="12"/>
  <c r="U196" i="12"/>
  <c r="AE196" i="12"/>
  <c r="R196" i="12"/>
  <c r="AH196" i="12"/>
  <c r="AJ196" i="12"/>
  <c r="AG196" i="12"/>
  <c r="AI196" i="12"/>
  <c r="Z196" i="12"/>
  <c r="T196" i="12"/>
  <c r="Y196" i="12"/>
  <c r="V196" i="12"/>
  <c r="W196" i="12"/>
  <c r="S196" i="12"/>
  <c r="AD196" i="12"/>
  <c r="AL196" i="12"/>
  <c r="AF196" i="12"/>
  <c r="AK196" i="12"/>
  <c r="Q208" i="12"/>
  <c r="AC207" i="12"/>
  <c r="AC297" i="12" s="1"/>
  <c r="M209" i="12"/>
  <c r="I209" i="12"/>
  <c r="E209" i="12"/>
  <c r="L209" i="12"/>
  <c r="H209" i="12"/>
  <c r="K209" i="12"/>
  <c r="G209" i="12"/>
  <c r="N209" i="12"/>
  <c r="J209" i="12"/>
  <c r="F209" i="12"/>
  <c r="X209" i="12"/>
  <c r="U209" i="12"/>
  <c r="AE209" i="12"/>
  <c r="R209" i="12"/>
  <c r="AH209" i="12"/>
  <c r="AJ209" i="12"/>
  <c r="AG209" i="12"/>
  <c r="AI209" i="12"/>
  <c r="Z209" i="12"/>
  <c r="T209" i="12"/>
  <c r="Y209" i="12"/>
  <c r="V209" i="12"/>
  <c r="W209" i="12"/>
  <c r="S209" i="12"/>
  <c r="AD209" i="12"/>
  <c r="AL209" i="12"/>
  <c r="AF209" i="12"/>
  <c r="AK209" i="12"/>
  <c r="AC284" i="12"/>
  <c r="AB91" i="12"/>
  <c r="AI298" i="12"/>
  <c r="AE298" i="12"/>
  <c r="Y298" i="12"/>
  <c r="U298" i="12"/>
  <c r="Q298" i="12"/>
  <c r="K298" i="12"/>
  <c r="G298" i="12"/>
  <c r="AL298" i="12"/>
  <c r="AH298" i="12"/>
  <c r="AD298" i="12"/>
  <c r="X298" i="12"/>
  <c r="T298" i="12"/>
  <c r="N298" i="12"/>
  <c r="J298" i="12"/>
  <c r="F298" i="12"/>
  <c r="AK298" i="12"/>
  <c r="AG298" i="12"/>
  <c r="W298" i="12"/>
  <c r="S298" i="12"/>
  <c r="M298" i="12"/>
  <c r="I298" i="12"/>
  <c r="E298" i="12"/>
  <c r="AJ298" i="12"/>
  <c r="AF298" i="12"/>
  <c r="Z298" i="12"/>
  <c r="V298" i="12"/>
  <c r="R298" i="12"/>
  <c r="L298" i="12"/>
  <c r="H298" i="12"/>
  <c r="D298" i="12"/>
  <c r="D387" i="12" s="1"/>
  <c r="AC283" i="12"/>
  <c r="D196" i="12"/>
  <c r="D93" i="12"/>
  <c r="P92" i="12"/>
  <c r="AL285" i="12"/>
  <c r="AH285" i="12"/>
  <c r="AD285" i="12"/>
  <c r="X285" i="12"/>
  <c r="X374" i="12" s="1"/>
  <c r="T285" i="12"/>
  <c r="N285" i="12"/>
  <c r="J285" i="12"/>
  <c r="F285" i="12"/>
  <c r="AK285" i="12"/>
  <c r="AG285" i="12"/>
  <c r="W285" i="12"/>
  <c r="S285" i="12"/>
  <c r="M285" i="12"/>
  <c r="I285" i="12"/>
  <c r="E285" i="12"/>
  <c r="AJ285" i="12"/>
  <c r="AF285" i="12"/>
  <c r="Z285" i="12"/>
  <c r="V285" i="12"/>
  <c r="R285" i="12"/>
  <c r="L285" i="12"/>
  <c r="H285" i="12"/>
  <c r="D285" i="12"/>
  <c r="D374" i="12" s="1"/>
  <c r="AI285" i="12"/>
  <c r="AE285" i="12"/>
  <c r="Y285" i="12"/>
  <c r="Y374" i="12" s="1"/>
  <c r="U285" i="12"/>
  <c r="K285" i="12"/>
  <c r="G285" i="12"/>
  <c r="AB104" i="12"/>
  <c r="D209" i="12"/>
  <c r="D106" i="12"/>
  <c r="P105" i="12"/>
  <c r="J197" i="11"/>
  <c r="F197" i="11"/>
  <c r="M197" i="11"/>
  <c r="I197" i="11"/>
  <c r="E197" i="11"/>
  <c r="L197" i="11"/>
  <c r="H197" i="11"/>
  <c r="K197" i="11"/>
  <c r="G197" i="11"/>
  <c r="AD197" i="11"/>
  <c r="N197" i="11"/>
  <c r="T197" i="11"/>
  <c r="V197" i="11"/>
  <c r="AG197" i="11"/>
  <c r="W197" i="11"/>
  <c r="R197" i="11"/>
  <c r="AL197" i="11"/>
  <c r="U197" i="11"/>
  <c r="AE197" i="11"/>
  <c r="AF197" i="11"/>
  <c r="S197" i="11"/>
  <c r="AK197" i="11"/>
  <c r="Y197" i="11"/>
  <c r="AH197" i="11"/>
  <c r="Z197" i="11"/>
  <c r="AI197" i="11"/>
  <c r="X197" i="11"/>
  <c r="AJ197" i="11"/>
  <c r="J208" i="11"/>
  <c r="F208" i="11"/>
  <c r="M208" i="11"/>
  <c r="I208" i="11"/>
  <c r="E208" i="11"/>
  <c r="L208" i="11"/>
  <c r="H208" i="11"/>
  <c r="K208" i="11"/>
  <c r="G208" i="11"/>
  <c r="AD208" i="11"/>
  <c r="N208" i="11"/>
  <c r="T208" i="11"/>
  <c r="V208" i="11"/>
  <c r="AG208" i="11"/>
  <c r="W208" i="11"/>
  <c r="R208" i="11"/>
  <c r="AL208" i="11"/>
  <c r="U208" i="11"/>
  <c r="AE208" i="11"/>
  <c r="AF208" i="11"/>
  <c r="S208" i="11"/>
  <c r="AK208" i="11"/>
  <c r="Y208" i="11"/>
  <c r="AH208" i="11"/>
  <c r="Z208" i="11"/>
  <c r="AI208" i="11"/>
  <c r="X208" i="11"/>
  <c r="AJ208" i="11"/>
  <c r="D197" i="11"/>
  <c r="D94" i="11"/>
  <c r="D208" i="11"/>
  <c r="D105" i="11"/>
  <c r="AL286" i="11"/>
  <c r="AH286" i="11"/>
  <c r="AD286" i="11"/>
  <c r="X286" i="11"/>
  <c r="T286" i="11"/>
  <c r="T375" i="11" s="1"/>
  <c r="N286" i="11"/>
  <c r="J286" i="11"/>
  <c r="F286" i="11"/>
  <c r="AI286" i="11"/>
  <c r="AC286" i="11"/>
  <c r="V286" i="11"/>
  <c r="Q286" i="11"/>
  <c r="Q375" i="11" s="1"/>
  <c r="I286" i="11"/>
  <c r="D286" i="11"/>
  <c r="D375" i="11" s="1"/>
  <c r="AG286" i="11"/>
  <c r="Z286" i="11"/>
  <c r="Z375" i="11" s="1"/>
  <c r="U286" i="11"/>
  <c r="M286" i="11"/>
  <c r="H286" i="11"/>
  <c r="AK286" i="11"/>
  <c r="AF286" i="11"/>
  <c r="Y286" i="11"/>
  <c r="S286" i="11"/>
  <c r="L286" i="11"/>
  <c r="G286" i="11"/>
  <c r="AJ286" i="11"/>
  <c r="AE286" i="11"/>
  <c r="W286" i="11"/>
  <c r="W375" i="11" s="1"/>
  <c r="R286" i="11"/>
  <c r="K286" i="11"/>
  <c r="E286" i="11"/>
  <c r="AK297" i="11"/>
  <c r="AG297" i="11"/>
  <c r="AC297" i="11"/>
  <c r="W297" i="11"/>
  <c r="S297" i="11"/>
  <c r="M297" i="11"/>
  <c r="I297" i="11"/>
  <c r="E297" i="11"/>
  <c r="AI297" i="11"/>
  <c r="AD297" i="11"/>
  <c r="V297" i="11"/>
  <c r="Q297" i="11"/>
  <c r="J297" i="11"/>
  <c r="D297" i="11"/>
  <c r="D386" i="11" s="1"/>
  <c r="AH297" i="11"/>
  <c r="Z297" i="11"/>
  <c r="U297" i="11"/>
  <c r="N297" i="11"/>
  <c r="H297" i="11"/>
  <c r="AL297" i="11"/>
  <c r="AF297" i="11"/>
  <c r="Y297" i="11"/>
  <c r="T297" i="11"/>
  <c r="L297" i="11"/>
  <c r="G297" i="11"/>
  <c r="AJ297" i="11"/>
  <c r="AE297" i="11"/>
  <c r="X297" i="11"/>
  <c r="R297" i="11"/>
  <c r="K297" i="11"/>
  <c r="F297" i="11"/>
  <c r="AE208" i="8"/>
  <c r="S208" i="8"/>
  <c r="Y208" i="8"/>
  <c r="AK208" i="8"/>
  <c r="T208" i="8"/>
  <c r="AF208" i="8"/>
  <c r="X208" i="8"/>
  <c r="AJ208" i="8"/>
  <c r="AI208" i="8"/>
  <c r="W208" i="8"/>
  <c r="AG208" i="8"/>
  <c r="U208" i="8"/>
  <c r="AD208" i="8"/>
  <c r="R208" i="8"/>
  <c r="AH208" i="8"/>
  <c r="V208" i="8"/>
  <c r="N208" i="8"/>
  <c r="AL208" i="8"/>
  <c r="Z208" i="8"/>
  <c r="AD196" i="8"/>
  <c r="AK196" i="8"/>
  <c r="T196" i="8"/>
  <c r="X196" i="8"/>
  <c r="AG196" i="8"/>
  <c r="AE196" i="8"/>
  <c r="S196" i="8"/>
  <c r="AF196" i="8"/>
  <c r="AJ196" i="8"/>
  <c r="AI196" i="8"/>
  <c r="W196" i="8"/>
  <c r="R196" i="8"/>
  <c r="V196" i="8"/>
  <c r="N196" i="8"/>
  <c r="Z196" i="8"/>
  <c r="L196" i="8"/>
  <c r="H196" i="8"/>
  <c r="AL196" i="8"/>
  <c r="AH196" i="8"/>
  <c r="Y196" i="8"/>
  <c r="U196" i="8"/>
  <c r="Q196" i="10"/>
  <c r="Q286" i="10" s="1"/>
  <c r="Q375" i="10" s="1"/>
  <c r="K197" i="10"/>
  <c r="G197" i="10"/>
  <c r="M197" i="10"/>
  <c r="I197" i="10"/>
  <c r="E197" i="10"/>
  <c r="L197" i="10"/>
  <c r="H197" i="10"/>
  <c r="F197" i="10"/>
  <c r="N197" i="10"/>
  <c r="J197" i="10"/>
  <c r="AD197" i="10"/>
  <c r="AJ197" i="10"/>
  <c r="AG197" i="10"/>
  <c r="AE197" i="10"/>
  <c r="W197" i="10"/>
  <c r="T197" i="10"/>
  <c r="Y197" i="10"/>
  <c r="R197" i="10"/>
  <c r="AF197" i="10"/>
  <c r="AH197" i="10"/>
  <c r="AK197" i="10"/>
  <c r="AI197" i="10"/>
  <c r="AL197" i="10"/>
  <c r="V197" i="10"/>
  <c r="X197" i="10"/>
  <c r="U197" i="10"/>
  <c r="Z197" i="10"/>
  <c r="S197" i="10"/>
  <c r="M208" i="10"/>
  <c r="I208" i="10"/>
  <c r="E208" i="10"/>
  <c r="K208" i="10"/>
  <c r="G208" i="10"/>
  <c r="N208" i="10"/>
  <c r="J208" i="10"/>
  <c r="F208" i="10"/>
  <c r="H208" i="10"/>
  <c r="L208" i="10"/>
  <c r="AD208" i="10"/>
  <c r="AJ208" i="10"/>
  <c r="AG208" i="10"/>
  <c r="AE208" i="10"/>
  <c r="W208" i="10"/>
  <c r="T208" i="10"/>
  <c r="Y208" i="10"/>
  <c r="R208" i="10"/>
  <c r="AF208" i="10"/>
  <c r="AH208" i="10"/>
  <c r="AK208" i="10"/>
  <c r="AI208" i="10"/>
  <c r="AL208" i="10"/>
  <c r="V208" i="10"/>
  <c r="X208" i="10"/>
  <c r="U208" i="10"/>
  <c r="Z208" i="10"/>
  <c r="S208" i="10"/>
  <c r="Q207" i="10"/>
  <c r="Q297" i="10" s="1"/>
  <c r="J196" i="8"/>
  <c r="F196" i="8"/>
  <c r="M196" i="8"/>
  <c r="I196" i="8"/>
  <c r="E196" i="8"/>
  <c r="J208" i="8"/>
  <c r="F208" i="8"/>
  <c r="M208" i="8"/>
  <c r="I208" i="8"/>
  <c r="E208" i="8"/>
  <c r="L208" i="8"/>
  <c r="H208" i="8"/>
  <c r="K208" i="8"/>
  <c r="G208" i="8"/>
  <c r="K196" i="8"/>
  <c r="G196" i="8"/>
  <c r="AC195" i="10"/>
  <c r="AC285" i="10" s="1"/>
  <c r="AC374" i="10" s="1"/>
  <c r="AC206" i="10"/>
  <c r="AC296" i="10" s="1"/>
  <c r="AE373" i="8"/>
  <c r="AJ373" i="8"/>
  <c r="AI374" i="10"/>
  <c r="F374" i="10"/>
  <c r="AH373" i="8"/>
  <c r="AE374" i="10"/>
  <c r="W373" i="8"/>
  <c r="M374" i="10"/>
  <c r="AG373" i="8"/>
  <c r="V373" i="8"/>
  <c r="Y374" i="10"/>
  <c r="V374" i="10"/>
  <c r="X374" i="10"/>
  <c r="AC373" i="8"/>
  <c r="R373" i="8"/>
  <c r="AF374" i="10"/>
  <c r="N373" i="8"/>
  <c r="AD374" i="10"/>
  <c r="G374" i="10"/>
  <c r="W374" i="10"/>
  <c r="L374" i="10"/>
  <c r="AB92" i="10"/>
  <c r="D197" i="10"/>
  <c r="P93" i="10"/>
  <c r="D94" i="10"/>
  <c r="AL286" i="10"/>
  <c r="AL375" i="10" s="1"/>
  <c r="AH286" i="10"/>
  <c r="AH375" i="10" s="1"/>
  <c r="AD286" i="10"/>
  <c r="X286" i="10"/>
  <c r="T286" i="10"/>
  <c r="T375" i="10" s="1"/>
  <c r="N286" i="10"/>
  <c r="N375" i="10" s="1"/>
  <c r="J286" i="10"/>
  <c r="J375" i="10" s="1"/>
  <c r="F286" i="10"/>
  <c r="AK286" i="10"/>
  <c r="AK375" i="10" s="1"/>
  <c r="AG286" i="10"/>
  <c r="AG375" i="10" s="1"/>
  <c r="W286" i="10"/>
  <c r="S286" i="10"/>
  <c r="S375" i="10" s="1"/>
  <c r="M286" i="10"/>
  <c r="I286" i="10"/>
  <c r="I375" i="10" s="1"/>
  <c r="E286" i="10"/>
  <c r="AJ286" i="10"/>
  <c r="AJ375" i="10" s="1"/>
  <c r="AF286" i="10"/>
  <c r="Z286" i="10"/>
  <c r="V286" i="10"/>
  <c r="R286" i="10"/>
  <c r="R375" i="10" s="1"/>
  <c r="L286" i="10"/>
  <c r="H286" i="10"/>
  <c r="H375" i="10" s="1"/>
  <c r="D286" i="10"/>
  <c r="D375" i="10" s="1"/>
  <c r="AE286" i="10"/>
  <c r="K286" i="10"/>
  <c r="K375" i="10" s="1"/>
  <c r="Y286" i="10"/>
  <c r="G286" i="10"/>
  <c r="U286" i="10"/>
  <c r="U375" i="10" s="1"/>
  <c r="AI286" i="10"/>
  <c r="D208" i="10"/>
  <c r="D105" i="10"/>
  <c r="P104" i="10"/>
  <c r="AB103" i="10"/>
  <c r="AL297" i="10"/>
  <c r="AH297" i="10"/>
  <c r="AD297" i="10"/>
  <c r="X297" i="10"/>
  <c r="T297" i="10"/>
  <c r="N297" i="10"/>
  <c r="J297" i="10"/>
  <c r="F297" i="10"/>
  <c r="AK297" i="10"/>
  <c r="AG297" i="10"/>
  <c r="W297" i="10"/>
  <c r="S297" i="10"/>
  <c r="M297" i="10"/>
  <c r="I297" i="10"/>
  <c r="E297" i="10"/>
  <c r="AJ297" i="10"/>
  <c r="AF297" i="10"/>
  <c r="Z297" i="10"/>
  <c r="V297" i="10"/>
  <c r="R297" i="10"/>
  <c r="L297" i="10"/>
  <c r="H297" i="10"/>
  <c r="D297" i="10"/>
  <c r="D386" i="10" s="1"/>
  <c r="AI297" i="10"/>
  <c r="AE297" i="10"/>
  <c r="Y297" i="10"/>
  <c r="U297" i="10"/>
  <c r="K297" i="10"/>
  <c r="G297" i="10"/>
  <c r="D208" i="8"/>
  <c r="D105" i="8"/>
  <c r="AJ297" i="8"/>
  <c r="AF297" i="8"/>
  <c r="Z297" i="8"/>
  <c r="V297" i="8"/>
  <c r="R297" i="8"/>
  <c r="L297" i="8"/>
  <c r="H297" i="8"/>
  <c r="D297" i="8"/>
  <c r="D386" i="8" s="1"/>
  <c r="AK297" i="8"/>
  <c r="AE297" i="8"/>
  <c r="X297" i="8"/>
  <c r="S297" i="8"/>
  <c r="K297" i="8"/>
  <c r="F297" i="8"/>
  <c r="AI297" i="8"/>
  <c r="AD297" i="8"/>
  <c r="W297" i="8"/>
  <c r="Q297" i="8"/>
  <c r="J297" i="8"/>
  <c r="E297" i="8"/>
  <c r="AH297" i="8"/>
  <c r="AC297" i="8"/>
  <c r="U297" i="8"/>
  <c r="N297" i="8"/>
  <c r="I297" i="8"/>
  <c r="AL297" i="8"/>
  <c r="AG297" i="8"/>
  <c r="Y297" i="8"/>
  <c r="T297" i="8"/>
  <c r="M297" i="8"/>
  <c r="G297" i="8"/>
  <c r="D196" i="8"/>
  <c r="D93" i="8"/>
  <c r="AJ285" i="8"/>
  <c r="AF285" i="8"/>
  <c r="AF374" i="8" s="1"/>
  <c r="Z285" i="8"/>
  <c r="Z374" i="8" s="1"/>
  <c r="V285" i="8"/>
  <c r="R285" i="8"/>
  <c r="L285" i="8"/>
  <c r="L374" i="8" s="1"/>
  <c r="H285" i="8"/>
  <c r="H374" i="8" s="1"/>
  <c r="D285" i="8"/>
  <c r="D374" i="8" s="1"/>
  <c r="AI285" i="8"/>
  <c r="AI374" i="8" s="1"/>
  <c r="AD285" i="8"/>
  <c r="AD374" i="8" s="1"/>
  <c r="W285" i="8"/>
  <c r="Q285" i="8"/>
  <c r="J285" i="8"/>
  <c r="J374" i="8" s="1"/>
  <c r="E285" i="8"/>
  <c r="E374" i="8" s="1"/>
  <c r="AH285" i="8"/>
  <c r="AC285" i="8"/>
  <c r="U285" i="8"/>
  <c r="U374" i="8" s="1"/>
  <c r="N285" i="8"/>
  <c r="I285" i="8"/>
  <c r="I374" i="8" s="1"/>
  <c r="AL285" i="8"/>
  <c r="AL374" i="8" s="1"/>
  <c r="AG285" i="8"/>
  <c r="Y285" i="8"/>
  <c r="Y374" i="8" s="1"/>
  <c r="T285" i="8"/>
  <c r="T374" i="8" s="1"/>
  <c r="M285" i="8"/>
  <c r="M374" i="8" s="1"/>
  <c r="G285" i="8"/>
  <c r="G374" i="8" s="1"/>
  <c r="AK285" i="8"/>
  <c r="AK374" i="8" s="1"/>
  <c r="AE285" i="8"/>
  <c r="X285" i="8"/>
  <c r="X374" i="8" s="1"/>
  <c r="S285" i="8"/>
  <c r="K285" i="8"/>
  <c r="K374" i="8" s="1"/>
  <c r="F285" i="8"/>
  <c r="F374" i="8" s="1"/>
  <c r="P277" i="7"/>
  <c r="P366" i="7" s="1"/>
  <c r="P293" i="7"/>
  <c r="V276" i="7"/>
  <c r="V365" i="7" s="1"/>
  <c r="E367" i="7"/>
  <c r="E368" i="7" s="1"/>
  <c r="E369" i="7" s="1"/>
  <c r="E370" i="7" s="1"/>
  <c r="I367" i="7"/>
  <c r="I368" i="7" s="1"/>
  <c r="I369" i="7" s="1"/>
  <c r="I370" i="7" s="1"/>
  <c r="Q277" i="7"/>
  <c r="Q366" i="7" s="1"/>
  <c r="X276" i="7"/>
  <c r="X365" i="7" s="1"/>
  <c r="AD366" i="7"/>
  <c r="AC292" i="7"/>
  <c r="AF277" i="7"/>
  <c r="AF366" i="7" s="1"/>
  <c r="AJ277" i="7"/>
  <c r="AJ366" i="7" s="1"/>
  <c r="U277" i="7"/>
  <c r="U366" i="7" s="1"/>
  <c r="AK277" i="7"/>
  <c r="AK366" i="7" s="1"/>
  <c r="AH277" i="7"/>
  <c r="AH366" i="7" s="1"/>
  <c r="V294" i="7"/>
  <c r="V280" i="7"/>
  <c r="U294" i="7"/>
  <c r="AI279" i="7"/>
  <c r="AK292" i="7"/>
  <c r="AH294" i="7"/>
  <c r="AB281" i="6"/>
  <c r="Y281" i="6"/>
  <c r="G367" i="7"/>
  <c r="G368" i="7" s="1"/>
  <c r="G369" i="7" s="1"/>
  <c r="G370" i="7" s="1"/>
  <c r="AH280" i="7"/>
  <c r="S292" i="7"/>
  <c r="AD278" i="7"/>
  <c r="W292" i="7"/>
  <c r="F193" i="7"/>
  <c r="J193" i="7"/>
  <c r="D193" i="7"/>
  <c r="G193" i="7"/>
  <c r="K193" i="7"/>
  <c r="E193" i="7"/>
  <c r="I193" i="7"/>
  <c r="H193" i="7"/>
  <c r="L193" i="7"/>
  <c r="M193" i="7"/>
  <c r="T193" i="7"/>
  <c r="AC193" i="7"/>
  <c r="S193" i="7"/>
  <c r="AD193" i="7"/>
  <c r="Y193" i="7"/>
  <c r="AF193" i="7"/>
  <c r="R193" i="7"/>
  <c r="AJ193" i="7"/>
  <c r="Q193" i="7"/>
  <c r="AE193" i="7"/>
  <c r="V193" i="7"/>
  <c r="U193" i="7"/>
  <c r="AI193" i="7"/>
  <c r="AK193" i="7"/>
  <c r="X193" i="7"/>
  <c r="AG193" i="7"/>
  <c r="W193" i="7"/>
  <c r="AH193" i="7"/>
  <c r="F207" i="7"/>
  <c r="J207" i="7"/>
  <c r="D207" i="7"/>
  <c r="G207" i="7"/>
  <c r="K207" i="7"/>
  <c r="E207" i="7"/>
  <c r="I207" i="7"/>
  <c r="H207" i="7"/>
  <c r="L207" i="7"/>
  <c r="M207" i="7"/>
  <c r="T207" i="7"/>
  <c r="AC207" i="7"/>
  <c r="S207" i="7"/>
  <c r="AD207" i="7"/>
  <c r="Y207" i="7"/>
  <c r="AF207" i="7"/>
  <c r="R207" i="7"/>
  <c r="AJ207" i="7"/>
  <c r="Q207" i="7"/>
  <c r="AE207" i="7"/>
  <c r="V207" i="7"/>
  <c r="U207" i="7"/>
  <c r="AI207" i="7"/>
  <c r="AK207" i="7"/>
  <c r="X207" i="7"/>
  <c r="AG207" i="7"/>
  <c r="W207" i="7"/>
  <c r="AH207" i="7"/>
  <c r="T280" i="7"/>
  <c r="T279" i="7"/>
  <c r="T294" i="7"/>
  <c r="AB366" i="7"/>
  <c r="R366" i="7"/>
  <c r="AC293" i="7"/>
  <c r="AB294" i="7"/>
  <c r="Y292" i="7"/>
  <c r="R294" i="7"/>
  <c r="Q292" i="7"/>
  <c r="AE294" i="7"/>
  <c r="AE293" i="7"/>
  <c r="U279" i="7"/>
  <c r="X292" i="7"/>
  <c r="AG278" i="7"/>
  <c r="AG280" i="7"/>
  <c r="P280" i="7"/>
  <c r="L370" i="7"/>
  <c r="F368" i="7"/>
  <c r="F369" i="7" s="1"/>
  <c r="F370" i="7" s="1"/>
  <c r="J368" i="7"/>
  <c r="J369" i="7" s="1"/>
  <c r="J370" i="7" s="1"/>
  <c r="AC280" i="7"/>
  <c r="S294" i="7"/>
  <c r="S279" i="7"/>
  <c r="AB279" i="7"/>
  <c r="AD293" i="7"/>
  <c r="Y279" i="7"/>
  <c r="Y278" i="7"/>
  <c r="AF294" i="7"/>
  <c r="AF279" i="7"/>
  <c r="R278" i="7"/>
  <c r="AJ293" i="7"/>
  <c r="AJ279" i="7"/>
  <c r="Q280" i="7"/>
  <c r="Q279" i="7"/>
  <c r="AE279" i="7"/>
  <c r="AE278" i="7"/>
  <c r="U293" i="7"/>
  <c r="AI294" i="7"/>
  <c r="AI280" i="7"/>
  <c r="AK293" i="7"/>
  <c r="AK280" i="7"/>
  <c r="X294" i="7"/>
  <c r="AG294" i="7"/>
  <c r="W293" i="7"/>
  <c r="AH279" i="7"/>
  <c r="P279" i="7"/>
  <c r="K367" i="7"/>
  <c r="K368" i="7" s="1"/>
  <c r="K369" i="7" s="1"/>
  <c r="K370" i="7" s="1"/>
  <c r="AC278" i="7"/>
  <c r="AD279" i="7"/>
  <c r="Y294" i="7"/>
  <c r="R279" i="7"/>
  <c r="V293" i="7"/>
  <c r="X280" i="7"/>
  <c r="X278" i="7"/>
  <c r="AH293" i="7"/>
  <c r="P278" i="7"/>
  <c r="D367" i="7"/>
  <c r="D368" i="7" s="1"/>
  <c r="D369" i="7" s="1"/>
  <c r="D370" i="7" s="1"/>
  <c r="AB293" i="7"/>
  <c r="V278" i="7"/>
  <c r="P292" i="7"/>
  <c r="AH282" i="7"/>
  <c r="AD282" i="7"/>
  <c r="AK282" i="7"/>
  <c r="AG282" i="7"/>
  <c r="AC282" i="7"/>
  <c r="AJ282" i="7"/>
  <c r="AF282" i="7"/>
  <c r="AB282" i="7"/>
  <c r="AI282" i="7"/>
  <c r="AE282" i="7"/>
  <c r="X282" i="7"/>
  <c r="T282" i="7"/>
  <c r="P282" i="7"/>
  <c r="G282" i="7"/>
  <c r="K282" i="7"/>
  <c r="W282" i="7"/>
  <c r="S282" i="7"/>
  <c r="H282" i="7"/>
  <c r="L282" i="7"/>
  <c r="V282" i="7"/>
  <c r="R282" i="7"/>
  <c r="E282" i="7"/>
  <c r="I282" i="7"/>
  <c r="M282" i="7"/>
  <c r="U282" i="7"/>
  <c r="F282" i="7"/>
  <c r="D282" i="7"/>
  <c r="Q282" i="7"/>
  <c r="J282" i="7"/>
  <c r="Y282" i="7"/>
  <c r="AJ296" i="7"/>
  <c r="AF296" i="7"/>
  <c r="AB296" i="7"/>
  <c r="AI296" i="7"/>
  <c r="AG296" i="7"/>
  <c r="AE296" i="7"/>
  <c r="AK296" i="7"/>
  <c r="AD296" i="7"/>
  <c r="AC296" i="7"/>
  <c r="V296" i="7"/>
  <c r="R296" i="7"/>
  <c r="X296" i="7"/>
  <c r="S296" i="7"/>
  <c r="E296" i="7"/>
  <c r="I296" i="7"/>
  <c r="M296" i="7"/>
  <c r="W296" i="7"/>
  <c r="Q296" i="7"/>
  <c r="F296" i="7"/>
  <c r="J296" i="7"/>
  <c r="U296" i="7"/>
  <c r="P296" i="7"/>
  <c r="G296" i="7"/>
  <c r="K296" i="7"/>
  <c r="T296" i="7"/>
  <c r="H296" i="7"/>
  <c r="L296" i="7"/>
  <c r="AH296" i="7"/>
  <c r="D296" i="7"/>
  <c r="Y296" i="7"/>
  <c r="T277" i="7"/>
  <c r="T276" i="7"/>
  <c r="T365" i="7" s="1"/>
  <c r="AH281" i="6"/>
  <c r="AD281" i="6"/>
  <c r="R292" i="6"/>
  <c r="AD292" i="6"/>
  <c r="J366" i="6"/>
  <c r="J367" i="6" s="1"/>
  <c r="J368" i="6" s="1"/>
  <c r="J369" i="6" s="1"/>
  <c r="J370" i="6" s="1"/>
  <c r="W293" i="6"/>
  <c r="AH279" i="6"/>
  <c r="T292" i="6"/>
  <c r="T278" i="6"/>
  <c r="T281" i="6"/>
  <c r="P293" i="6"/>
  <c r="P296" i="6"/>
  <c r="AC280" i="6"/>
  <c r="S292" i="6"/>
  <c r="Y279" i="6"/>
  <c r="W278" i="6"/>
  <c r="W295" i="6"/>
  <c r="V293" i="6"/>
  <c r="U280" i="6"/>
  <c r="X280" i="6"/>
  <c r="M295" i="6"/>
  <c r="AJ278" i="6"/>
  <c r="AI279" i="6"/>
  <c r="AK281" i="6"/>
  <c r="V292" i="6"/>
  <c r="V295" i="6"/>
  <c r="AF295" i="6"/>
  <c r="AF292" i="6"/>
  <c r="AF279" i="6"/>
  <c r="AB292" i="6"/>
  <c r="Q278" i="6"/>
  <c r="U293" i="6"/>
  <c r="U279" i="6"/>
  <c r="U295" i="6"/>
  <c r="AE279" i="6"/>
  <c r="AE281" i="6"/>
  <c r="AE293" i="6"/>
  <c r="M281" i="6"/>
  <c r="M278" i="6"/>
  <c r="AG296" i="6"/>
  <c r="AC281" i="6"/>
  <c r="AI281" i="6"/>
  <c r="U281" i="6"/>
  <c r="X278" i="6"/>
  <c r="X281" i="6"/>
  <c r="G366" i="6"/>
  <c r="G367" i="6" s="1"/>
  <c r="G368" i="6" s="1"/>
  <c r="G369" i="6" s="1"/>
  <c r="W281" i="6"/>
  <c r="AB280" i="6"/>
  <c r="R279" i="6"/>
  <c r="W279" i="6"/>
  <c r="T279" i="6"/>
  <c r="S293" i="6"/>
  <c r="AJ279" i="6"/>
  <c r="AI280" i="6"/>
  <c r="AF280" i="6"/>
  <c r="M292" i="6"/>
  <c r="AD295" i="6"/>
  <c r="AD293" i="6"/>
  <c r="T293" i="6"/>
  <c r="P294" i="6"/>
  <c r="Y293" i="6"/>
  <c r="Q280" i="6"/>
  <c r="X292" i="6"/>
  <c r="R280" i="6"/>
  <c r="P281" i="6"/>
  <c r="S295" i="6"/>
  <c r="S278" i="6"/>
  <c r="AJ292" i="6"/>
  <c r="AI292" i="6"/>
  <c r="AK278" i="6"/>
  <c r="AB295" i="6"/>
  <c r="Q281" i="6"/>
  <c r="Q295" i="6"/>
  <c r="X296" i="6"/>
  <c r="AG293" i="6"/>
  <c r="K366" i="6"/>
  <c r="K367" i="6" s="1"/>
  <c r="K368" i="6" s="1"/>
  <c r="K369" i="6" s="1"/>
  <c r="K370" i="6" s="1"/>
  <c r="AJ295" i="6"/>
  <c r="AK294" i="6"/>
  <c r="AK296" i="6"/>
  <c r="M294" i="6"/>
  <c r="W294" i="6"/>
  <c r="G370" i="6"/>
  <c r="V281" i="6"/>
  <c r="R295" i="6"/>
  <c r="E193" i="6"/>
  <c r="I193" i="6"/>
  <c r="D193" i="6"/>
  <c r="H193" i="6"/>
  <c r="F193" i="6"/>
  <c r="J193" i="6"/>
  <c r="G193" i="6"/>
  <c r="K193" i="6"/>
  <c r="L193" i="6"/>
  <c r="W193" i="6"/>
  <c r="AH193" i="6"/>
  <c r="T193" i="6"/>
  <c r="AC193" i="6"/>
  <c r="S193" i="6"/>
  <c r="Y193" i="6"/>
  <c r="AJ193" i="6"/>
  <c r="AI193" i="6"/>
  <c r="AK193" i="6"/>
  <c r="V193" i="6"/>
  <c r="AF193" i="6"/>
  <c r="Q193" i="6"/>
  <c r="U193" i="6"/>
  <c r="X193" i="6"/>
  <c r="AE193" i="6"/>
  <c r="M193" i="6"/>
  <c r="AD193" i="6"/>
  <c r="AG193" i="6"/>
  <c r="R193" i="6"/>
  <c r="AD276" i="6"/>
  <c r="AD365" i="6" s="1"/>
  <c r="AD277" i="6"/>
  <c r="R277" i="6"/>
  <c r="R276" i="6"/>
  <c r="R365" i="6" s="1"/>
  <c r="L366" i="6"/>
  <c r="L367" i="6" s="1"/>
  <c r="L368" i="6" s="1"/>
  <c r="L369" i="6" s="1"/>
  <c r="L370" i="6" s="1"/>
  <c r="D366" i="6"/>
  <c r="D367" i="6" s="1"/>
  <c r="D368" i="6" s="1"/>
  <c r="D369" i="6" s="1"/>
  <c r="D370" i="6" s="1"/>
  <c r="F366" i="6"/>
  <c r="F367" i="6" s="1"/>
  <c r="F368" i="6" s="1"/>
  <c r="F369" i="6" s="1"/>
  <c r="F370" i="6" s="1"/>
  <c r="E366" i="6"/>
  <c r="E367" i="6" s="1"/>
  <c r="E368" i="6" s="1"/>
  <c r="E369" i="6" s="1"/>
  <c r="E370" i="6" s="1"/>
  <c r="H366" i="6"/>
  <c r="H367" i="6" s="1"/>
  <c r="H368" i="6" s="1"/>
  <c r="H369" i="6" s="1"/>
  <c r="H370" i="6" s="1"/>
  <c r="W280" i="6"/>
  <c r="T294" i="6"/>
  <c r="T280" i="6"/>
  <c r="P295" i="6"/>
  <c r="P276" i="6"/>
  <c r="P365" i="6" s="1"/>
  <c r="P277" i="6"/>
  <c r="S279" i="6"/>
  <c r="S294" i="6"/>
  <c r="Y292" i="6"/>
  <c r="Y294" i="6"/>
  <c r="AJ280" i="6"/>
  <c r="AJ276" i="6"/>
  <c r="AJ365" i="6" s="1"/>
  <c r="AJ277" i="6"/>
  <c r="AJ294" i="6"/>
  <c r="AI293" i="6"/>
  <c r="AI277" i="6"/>
  <c r="AI276" i="6"/>
  <c r="AI365" i="6" s="1"/>
  <c r="AK279" i="6"/>
  <c r="V277" i="6"/>
  <c r="V276" i="6"/>
  <c r="V365" i="6" s="1"/>
  <c r="V278" i="6"/>
  <c r="AF276" i="6"/>
  <c r="AF365" i="6" s="1"/>
  <c r="AF277" i="6"/>
  <c r="Q276" i="6"/>
  <c r="Q365" i="6" s="1"/>
  <c r="Q277" i="6"/>
  <c r="U277" i="6"/>
  <c r="U276" i="6"/>
  <c r="U365" i="6" s="1"/>
  <c r="U292" i="6"/>
  <c r="U278" i="6"/>
  <c r="X295" i="6"/>
  <c r="X293" i="6"/>
  <c r="AE292" i="6"/>
  <c r="M293" i="6"/>
  <c r="AD296" i="6"/>
  <c r="AD294" i="6"/>
  <c r="AD278" i="6"/>
  <c r="AG295" i="6"/>
  <c r="AG292" i="6"/>
  <c r="AG294" i="6"/>
  <c r="R296" i="6"/>
  <c r="AH276" i="6"/>
  <c r="AH365" i="6" s="1"/>
  <c r="AH277" i="6"/>
  <c r="T277" i="6"/>
  <c r="T276" i="6"/>
  <c r="T365" i="6" s="1"/>
  <c r="AE278" i="6"/>
  <c r="M280" i="6"/>
  <c r="AD280" i="6"/>
  <c r="I366" i="6"/>
  <c r="I367" i="6" s="1"/>
  <c r="I368" i="6" s="1"/>
  <c r="I369" i="6" s="1"/>
  <c r="I370" i="6" s="1"/>
  <c r="AH280" i="6"/>
  <c r="P279" i="6"/>
  <c r="P278" i="6"/>
  <c r="AC279" i="6"/>
  <c r="AC278" i="6"/>
  <c r="AC292" i="6"/>
  <c r="Y276" i="6"/>
  <c r="Y365" i="6" s="1"/>
  <c r="Y277" i="6"/>
  <c r="Y280" i="6"/>
  <c r="AK277" i="6"/>
  <c r="AK276" i="6"/>
  <c r="AK365" i="6" s="1"/>
  <c r="AK292" i="6"/>
  <c r="AK295" i="6"/>
  <c r="V294" i="6"/>
  <c r="AB293" i="6"/>
  <c r="Q292" i="6"/>
  <c r="Q279" i="6"/>
  <c r="U294" i="6"/>
  <c r="X294" i="6"/>
  <c r="X279" i="6"/>
  <c r="AE294" i="6"/>
  <c r="M279" i="6"/>
  <c r="AD279" i="6"/>
  <c r="R278" i="6"/>
  <c r="AH278" i="6"/>
  <c r="AC277" i="6"/>
  <c r="AC276" i="6"/>
  <c r="AC365" i="6" s="1"/>
  <c r="AB276" i="6"/>
  <c r="AB365" i="6" s="1"/>
  <c r="AB277" i="6"/>
  <c r="X276" i="6"/>
  <c r="X365" i="6" s="1"/>
  <c r="X277" i="6"/>
  <c r="AE277" i="6"/>
  <c r="AE276" i="6"/>
  <c r="AE365" i="6" s="1"/>
  <c r="AH282" i="6"/>
  <c r="AD282" i="6"/>
  <c r="X282" i="6"/>
  <c r="T282" i="6"/>
  <c r="P282" i="6"/>
  <c r="J282" i="6"/>
  <c r="F282" i="6"/>
  <c r="AK282" i="6"/>
  <c r="AF282" i="6"/>
  <c r="Y282" i="6"/>
  <c r="S282" i="6"/>
  <c r="L282" i="6"/>
  <c r="G282" i="6"/>
  <c r="AJ282" i="6"/>
  <c r="AC282" i="6"/>
  <c r="U282" i="6"/>
  <c r="K282" i="6"/>
  <c r="D282" i="6"/>
  <c r="AI282" i="6"/>
  <c r="AB282" i="6"/>
  <c r="R282" i="6"/>
  <c r="I282" i="6"/>
  <c r="AE282" i="6"/>
  <c r="M282" i="6"/>
  <c r="W282" i="6"/>
  <c r="H282" i="6"/>
  <c r="V282" i="6"/>
  <c r="E282" i="6"/>
  <c r="Q282" i="6"/>
  <c r="AG282" i="6"/>
  <c r="W292" i="6"/>
  <c r="W277" i="6"/>
  <c r="W276" i="6"/>
  <c r="W365" i="6" s="1"/>
  <c r="AH295" i="6"/>
  <c r="AH294" i="6"/>
  <c r="P292" i="6"/>
  <c r="P280" i="6"/>
  <c r="AC295" i="6"/>
  <c r="AC293" i="6"/>
  <c r="S276" i="6"/>
  <c r="S365" i="6" s="1"/>
  <c r="S277" i="6"/>
  <c r="Y278" i="6"/>
  <c r="AI278" i="6"/>
  <c r="AI296" i="6"/>
  <c r="AI294" i="6"/>
  <c r="AK293" i="6"/>
  <c r="V280" i="6"/>
  <c r="AF294" i="6"/>
  <c r="AB279" i="6"/>
  <c r="AB278" i="6"/>
  <c r="Q293" i="6"/>
  <c r="M277" i="6"/>
  <c r="M276" i="6"/>
  <c r="M365" i="6" s="1"/>
  <c r="AG279" i="6"/>
  <c r="AG276" i="6"/>
  <c r="AG365" i="6" s="1"/>
  <c r="AG277" i="6"/>
  <c r="R294" i="6"/>
  <c r="R293" i="6"/>
  <c r="AH104" i="7"/>
  <c r="Y93" i="12"/>
  <c r="P91" i="7"/>
  <c r="AI90" i="7"/>
  <c r="T103" i="6"/>
  <c r="I103" i="6"/>
  <c r="AL93" i="12"/>
  <c r="L105" i="11"/>
  <c r="AD93" i="8"/>
  <c r="R93" i="12"/>
  <c r="Y94" i="11"/>
  <c r="K94" i="10"/>
  <c r="U93" i="8"/>
  <c r="W93" i="12"/>
  <c r="I105" i="11"/>
  <c r="AG94" i="10"/>
  <c r="AJ104" i="7"/>
  <c r="H106" i="12"/>
  <c r="L105" i="8"/>
  <c r="J105" i="10"/>
  <c r="AL94" i="10"/>
  <c r="AL93" i="8"/>
  <c r="J93" i="8"/>
  <c r="AK104" i="7"/>
  <c r="AG93" i="12"/>
  <c r="AG90" i="6"/>
  <c r="Q90" i="7"/>
  <c r="AG103" i="6"/>
  <c r="L103" i="6"/>
  <c r="T93" i="12"/>
  <c r="AJ94" i="11"/>
  <c r="AL105" i="8"/>
  <c r="M93" i="12"/>
  <c r="AE94" i="11"/>
  <c r="J94" i="10"/>
  <c r="N93" i="8"/>
  <c r="AI93" i="12"/>
  <c r="AI94" i="11"/>
  <c r="M94" i="10"/>
  <c r="M104" i="7"/>
  <c r="X105" i="11"/>
  <c r="F93" i="8"/>
  <c r="Q104" i="10"/>
  <c r="AF94" i="10"/>
  <c r="R105" i="8"/>
  <c r="E105" i="11"/>
  <c r="K105" i="10"/>
  <c r="S104" i="7"/>
  <c r="Y105" i="10"/>
  <c r="AD106" i="12"/>
  <c r="L94" i="11"/>
  <c r="T90" i="7"/>
  <c r="F93" i="12"/>
  <c r="U104" i="7"/>
  <c r="R106" i="12"/>
  <c r="V93" i="12"/>
  <c r="AE105" i="8"/>
  <c r="AC104" i="7"/>
  <c r="N93" i="12"/>
  <c r="Y90" i="6"/>
  <c r="I90" i="7"/>
  <c r="AF103" i="6"/>
  <c r="AB104" i="7"/>
  <c r="G93" i="12"/>
  <c r="R94" i="11"/>
  <c r="U90" i="6"/>
  <c r="T106" i="12"/>
  <c r="G94" i="11"/>
  <c r="R105" i="10"/>
  <c r="S105" i="8"/>
  <c r="H93" i="12"/>
  <c r="AG94" i="11"/>
  <c r="X105" i="10"/>
  <c r="AD90" i="7"/>
  <c r="V105" i="11"/>
  <c r="V94" i="10"/>
  <c r="AD105" i="8"/>
  <c r="Z105" i="10"/>
  <c r="AL94" i="11"/>
  <c r="V105" i="8"/>
  <c r="H104" i="7"/>
  <c r="L93" i="12"/>
  <c r="AH90" i="6"/>
  <c r="D90" i="7"/>
  <c r="AI103" i="6"/>
  <c r="M90" i="6"/>
  <c r="AF106" i="12"/>
  <c r="J94" i="11"/>
  <c r="S90" i="6"/>
  <c r="AH106" i="12"/>
  <c r="E94" i="11"/>
  <c r="AE105" i="10"/>
  <c r="S93" i="8"/>
  <c r="S106" i="12"/>
  <c r="AD94" i="11"/>
  <c r="AK105" i="10"/>
  <c r="E90" i="7"/>
  <c r="F105" i="11"/>
  <c r="AH94" i="10"/>
  <c r="AI105" i="8"/>
  <c r="AL105" i="10"/>
  <c r="W94" i="10"/>
  <c r="AC103" i="10"/>
  <c r="Z105" i="8"/>
  <c r="U93" i="12"/>
  <c r="K94" i="11"/>
  <c r="I90" i="6"/>
  <c r="M94" i="11"/>
  <c r="AE90" i="6"/>
  <c r="AF90" i="7"/>
  <c r="I106" i="12"/>
  <c r="Q104" i="7"/>
  <c r="Y103" i="6"/>
  <c r="F103" i="6"/>
  <c r="R104" i="7"/>
  <c r="Q92" i="12"/>
  <c r="K93" i="8"/>
  <c r="S93" i="12"/>
  <c r="AK93" i="8"/>
  <c r="AH90" i="7"/>
  <c r="AC103" i="6"/>
  <c r="M105" i="10"/>
  <c r="AB90" i="7"/>
  <c r="AK90" i="7"/>
  <c r="AG106" i="12"/>
  <c r="W104" i="7"/>
  <c r="W103" i="6"/>
  <c r="V103" i="6"/>
  <c r="E90" i="6"/>
  <c r="X106" i="12"/>
  <c r="E105" i="8"/>
  <c r="AD104" i="7"/>
  <c r="AC104" i="12"/>
  <c r="I105" i="8"/>
  <c r="H105" i="10"/>
  <c r="F90" i="6"/>
  <c r="M106" i="12"/>
  <c r="F105" i="8"/>
  <c r="G105" i="10"/>
  <c r="AJ93" i="12"/>
  <c r="Z94" i="11"/>
  <c r="E94" i="10"/>
  <c r="R93" i="8"/>
  <c r="N105" i="10"/>
  <c r="E93" i="8"/>
  <c r="R90" i="6"/>
  <c r="AE90" i="7"/>
  <c r="AE106" i="12"/>
  <c r="AI104" i="7"/>
  <c r="R103" i="6"/>
  <c r="AK103" i="6"/>
  <c r="X104" i="7"/>
  <c r="J106" i="12"/>
  <c r="Z94" i="10"/>
  <c r="E104" i="7"/>
  <c r="Z105" i="11"/>
  <c r="H93" i="8"/>
  <c r="X93" i="8"/>
  <c r="V104" i="7"/>
  <c r="K106" i="12"/>
  <c r="H105" i="8"/>
  <c r="L105" i="10"/>
  <c r="X93" i="12"/>
  <c r="S94" i="11"/>
  <c r="L94" i="10"/>
  <c r="Y93" i="8"/>
  <c r="AG93" i="8"/>
  <c r="K93" i="12"/>
  <c r="M93" i="8"/>
  <c r="Y105" i="8"/>
  <c r="Z106" i="12"/>
  <c r="AK94" i="10"/>
  <c r="J104" i="7"/>
  <c r="T94" i="10"/>
  <c r="K90" i="6"/>
  <c r="AC91" i="12"/>
  <c r="AH105" i="11"/>
  <c r="D104" i="7"/>
  <c r="M103" i="6"/>
  <c r="D103" i="6"/>
  <c r="S90" i="7"/>
  <c r="T105" i="11"/>
  <c r="AF105" i="8"/>
  <c r="E106" i="12"/>
  <c r="L90" i="7"/>
  <c r="AF93" i="12"/>
  <c r="AF90" i="6"/>
  <c r="AC90" i="7"/>
  <c r="N106" i="12"/>
  <c r="Y104" i="7"/>
  <c r="AH103" i="6"/>
  <c r="H103" i="6"/>
  <c r="L104" i="7"/>
  <c r="AI105" i="11"/>
  <c r="F94" i="10"/>
  <c r="AJ90" i="7"/>
  <c r="W105" i="11"/>
  <c r="U94" i="10"/>
  <c r="AH105" i="8"/>
  <c r="K104" i="7"/>
  <c r="Y105" i="11"/>
  <c r="L93" i="8"/>
  <c r="AD90" i="6"/>
  <c r="AK106" i="12"/>
  <c r="V94" i="11"/>
  <c r="V105" i="10"/>
  <c r="T93" i="8"/>
  <c r="U105" i="8"/>
  <c r="S105" i="10"/>
  <c r="H94" i="11"/>
  <c r="G105" i="8"/>
  <c r="AE105" i="11"/>
  <c r="AE94" i="10"/>
  <c r="AD105" i="11"/>
  <c r="H94" i="10"/>
  <c r="J93" i="12"/>
  <c r="AE104" i="7"/>
  <c r="AE93" i="12"/>
  <c r="X90" i="6"/>
  <c r="X103" i="6"/>
  <c r="K103" i="6"/>
  <c r="AH93" i="12"/>
  <c r="AH94" i="11"/>
  <c r="W94" i="11"/>
  <c r="Q105" i="12"/>
  <c r="H105" i="11"/>
  <c r="H90" i="6"/>
  <c r="AF105" i="11"/>
  <c r="W90" i="7"/>
  <c r="U103" i="6"/>
  <c r="E103" i="6"/>
  <c r="J105" i="11"/>
  <c r="AJ105" i="8"/>
  <c r="Z93" i="12"/>
  <c r="X94" i="11"/>
  <c r="V93" i="8"/>
  <c r="F90" i="7"/>
  <c r="K105" i="11"/>
  <c r="Y94" i="10"/>
  <c r="F106" i="12"/>
  <c r="J105" i="8"/>
  <c r="E105" i="10"/>
  <c r="I93" i="8"/>
  <c r="AJ93" i="8"/>
  <c r="AK94" i="11"/>
  <c r="U106" i="12"/>
  <c r="G104" i="7"/>
  <c r="G90" i="6"/>
  <c r="S103" i="6"/>
  <c r="V106" i="12"/>
  <c r="U105" i="10"/>
  <c r="AJ105" i="10"/>
  <c r="I93" i="12"/>
  <c r="Q103" i="6"/>
  <c r="E93" i="12"/>
  <c r="AI93" i="8"/>
  <c r="N94" i="11"/>
  <c r="F105" i="10"/>
  <c r="N94" i="10"/>
  <c r="AL105" i="11"/>
  <c r="N105" i="8"/>
  <c r="W93" i="8"/>
  <c r="W105" i="8"/>
  <c r="Y106" i="12"/>
  <c r="AD103" i="6"/>
  <c r="AJ106" i="12"/>
  <c r="G106" i="12"/>
  <c r="AC90" i="6"/>
  <c r="AG105" i="10"/>
  <c r="AJ94" i="10"/>
  <c r="AK105" i="11"/>
  <c r="AJ90" i="6"/>
  <c r="H90" i="7"/>
  <c r="L106" i="12"/>
  <c r="T104" i="7"/>
  <c r="AE103" i="6"/>
  <c r="G103" i="6"/>
  <c r="F104" i="7"/>
  <c r="S105" i="11"/>
  <c r="AF105" i="10"/>
  <c r="M90" i="7"/>
  <c r="N105" i="11"/>
  <c r="AI94" i="10"/>
  <c r="AG105" i="8"/>
  <c r="X90" i="7"/>
  <c r="U105" i="11"/>
  <c r="Q93" i="10"/>
  <c r="AK90" i="6"/>
  <c r="W106" i="12"/>
  <c r="F94" i="11"/>
  <c r="AH105" i="10"/>
  <c r="T94" i="11"/>
  <c r="AK105" i="8"/>
  <c r="G93" i="8"/>
  <c r="T90" i="6"/>
  <c r="G90" i="7"/>
  <c r="AJ105" i="11"/>
  <c r="I104" i="7"/>
  <c r="AJ103" i="6"/>
  <c r="J103" i="6"/>
  <c r="V90" i="7"/>
  <c r="R105" i="11"/>
  <c r="I105" i="10"/>
  <c r="J90" i="7"/>
  <c r="G105" i="11"/>
  <c r="R94" i="10"/>
  <c r="X105" i="8"/>
  <c r="R90" i="7"/>
  <c r="AG105" i="11"/>
  <c r="X94" i="10"/>
  <c r="W90" i="6"/>
  <c r="AI106" i="12"/>
  <c r="T105" i="10"/>
  <c r="Z93" i="8"/>
  <c r="Q90" i="6"/>
  <c r="T105" i="8"/>
  <c r="Y90" i="7"/>
  <c r="J90" i="6"/>
  <c r="AD93" i="12"/>
  <c r="K90" i="7"/>
  <c r="I94" i="10"/>
  <c r="AG104" i="7"/>
  <c r="AF93" i="8"/>
  <c r="W105" i="10"/>
  <c r="AK93" i="12"/>
  <c r="AI90" i="6"/>
  <c r="AG90" i="7"/>
  <c r="M105" i="8"/>
  <c r="AF104" i="7"/>
  <c r="V90" i="6"/>
  <c r="P105" i="7"/>
  <c r="AF94" i="11"/>
  <c r="AL106" i="12"/>
  <c r="AI105" i="10"/>
  <c r="U94" i="11"/>
  <c r="U90" i="7"/>
  <c r="S94" i="10"/>
  <c r="G94" i="10"/>
  <c r="AD94" i="10"/>
  <c r="AH93" i="8"/>
  <c r="D90" i="6"/>
  <c r="L90" i="6"/>
  <c r="AC92" i="10"/>
  <c r="K105" i="8"/>
  <c r="I94" i="11"/>
  <c r="M105" i="11"/>
  <c r="AD105" i="10"/>
  <c r="AE93" i="8"/>
  <c r="AH522" i="18" l="1"/>
  <c r="BF521" i="18"/>
  <c r="V528" i="18"/>
  <c r="AT527" i="18"/>
  <c r="E528" i="18"/>
  <c r="AO527" i="18"/>
  <c r="BA527" i="18"/>
  <c r="BI526" i="18"/>
  <c r="AW526" i="18"/>
  <c r="AX525" i="18"/>
  <c r="BJ525" i="18"/>
  <c r="BD524" i="18"/>
  <c r="AR524" i="18"/>
  <c r="AS553" i="18"/>
  <c r="BE553" i="18"/>
  <c r="BH525" i="18"/>
  <c r="AV525" i="18"/>
  <c r="AQ527" i="18"/>
  <c r="BC527" i="18"/>
  <c r="AU529" i="18"/>
  <c r="BG529" i="18"/>
  <c r="BB526" i="18"/>
  <c r="AP526" i="18"/>
  <c r="G354" i="18"/>
  <c r="G443" i="18" s="1"/>
  <c r="K354" i="18"/>
  <c r="K443" i="18" s="1"/>
  <c r="H354" i="18"/>
  <c r="H443" i="18" s="1"/>
  <c r="N354" i="18"/>
  <c r="N443" i="18" s="1"/>
  <c r="J354" i="18"/>
  <c r="J443" i="18" s="1"/>
  <c r="M354" i="18"/>
  <c r="M443" i="18" s="1"/>
  <c r="F354" i="18"/>
  <c r="F443" i="18" s="1"/>
  <c r="E354" i="18"/>
  <c r="E443" i="18" s="1"/>
  <c r="L354" i="18"/>
  <c r="L443" i="18" s="1"/>
  <c r="I354" i="18"/>
  <c r="I443" i="18" s="1"/>
  <c r="AX426" i="18"/>
  <c r="BJ426" i="18"/>
  <c r="BE426" i="18"/>
  <c r="AS426" i="18"/>
  <c r="AL354" i="18"/>
  <c r="AL443" i="18" s="1"/>
  <c r="AU426" i="18"/>
  <c r="BG426" i="18"/>
  <c r="AQ426" i="18"/>
  <c r="BC426" i="18"/>
  <c r="D267" i="18"/>
  <c r="D164" i="18"/>
  <c r="AC161" i="18"/>
  <c r="AC355" i="18" s="1"/>
  <c r="AC444" i="18" s="1"/>
  <c r="Q161" i="18"/>
  <c r="Q355" i="18" s="1"/>
  <c r="Q444" i="18" s="1"/>
  <c r="I161" i="18"/>
  <c r="E161" i="18"/>
  <c r="N161" i="18"/>
  <c r="G161" i="18"/>
  <c r="F161" i="18"/>
  <c r="K161" i="18"/>
  <c r="AI161" i="18"/>
  <c r="AI355" i="18" s="1"/>
  <c r="AI444" i="18" s="1"/>
  <c r="T161" i="18"/>
  <c r="T355" i="18" s="1"/>
  <c r="T444" i="18" s="1"/>
  <c r="AL161" i="18"/>
  <c r="AL355" i="18" s="1"/>
  <c r="AL444" i="18" s="1"/>
  <c r="Z161" i="18"/>
  <c r="Z355" i="18" s="1"/>
  <c r="Z444" i="18" s="1"/>
  <c r="X161" i="18"/>
  <c r="X355" i="18" s="1"/>
  <c r="X444" i="18" s="1"/>
  <c r="AG161" i="18"/>
  <c r="S161" i="18"/>
  <c r="S355" i="18" s="1"/>
  <c r="S444" i="18" s="1"/>
  <c r="AH161" i="18"/>
  <c r="AH355" i="18" s="1"/>
  <c r="AH444" i="18" s="1"/>
  <c r="U161" i="18"/>
  <c r="U355" i="18" s="1"/>
  <c r="U444" i="18" s="1"/>
  <c r="Y161" i="18"/>
  <c r="Y355" i="18" s="1"/>
  <c r="Y444" i="18" s="1"/>
  <c r="M161" i="18"/>
  <c r="L161" i="18"/>
  <c r="J161" i="18"/>
  <c r="R161" i="18"/>
  <c r="R355" i="18" s="1"/>
  <c r="R444" i="18" s="1"/>
  <c r="W161" i="18"/>
  <c r="W355" i="18" s="1"/>
  <c r="W444" i="18" s="1"/>
  <c r="AK161" i="18"/>
  <c r="AK355" i="18" s="1"/>
  <c r="AK444" i="18" s="1"/>
  <c r="AJ161" i="18"/>
  <c r="AJ355" i="18" s="1"/>
  <c r="AJ444" i="18" s="1"/>
  <c r="H161" i="18"/>
  <c r="AE161" i="18"/>
  <c r="AE355" i="18" s="1"/>
  <c r="AE444" i="18" s="1"/>
  <c r="V161" i="18"/>
  <c r="V355" i="18" s="1"/>
  <c r="V444" i="18" s="1"/>
  <c r="AF161" i="18"/>
  <c r="AF355" i="18" s="1"/>
  <c r="AF444" i="18" s="1"/>
  <c r="AD161" i="18"/>
  <c r="AD355" i="18" s="1"/>
  <c r="AD444" i="18" s="1"/>
  <c r="BH426" i="18"/>
  <c r="AV426" i="18"/>
  <c r="AG355" i="18"/>
  <c r="AG444" i="18" s="1"/>
  <c r="M355" i="18"/>
  <c r="M444" i="18" s="1"/>
  <c r="BA426" i="18"/>
  <c r="AO426" i="18"/>
  <c r="AP426" i="18"/>
  <c r="BB426" i="18"/>
  <c r="D356" i="18"/>
  <c r="D445" i="18" s="1"/>
  <c r="AR426" i="18"/>
  <c r="BD426" i="18"/>
  <c r="BF426" i="18"/>
  <c r="AT426" i="18"/>
  <c r="BI426" i="18"/>
  <c r="AW426" i="18"/>
  <c r="AE429" i="17"/>
  <c r="AI429" i="17"/>
  <c r="BF410" i="17"/>
  <c r="J411" i="17"/>
  <c r="AT410" i="17"/>
  <c r="K411" i="17"/>
  <c r="AU410" i="17"/>
  <c r="BG410" i="17"/>
  <c r="BJ410" i="17"/>
  <c r="N411" i="17"/>
  <c r="AX410" i="17"/>
  <c r="AJ340" i="17"/>
  <c r="AJ429" i="17" s="1"/>
  <c r="AF340" i="17"/>
  <c r="AF429" i="17" s="1"/>
  <c r="Z340" i="17"/>
  <c r="Z429" i="17" s="1"/>
  <c r="V340" i="17"/>
  <c r="V429" i="17" s="1"/>
  <c r="R340" i="17"/>
  <c r="R429" i="17" s="1"/>
  <c r="L340" i="17"/>
  <c r="H340" i="17"/>
  <c r="D340" i="17"/>
  <c r="D429" i="17" s="1"/>
  <c r="AI340" i="17"/>
  <c r="AD340" i="17"/>
  <c r="AD429" i="17" s="1"/>
  <c r="W340" i="17"/>
  <c r="W429" i="17" s="1"/>
  <c r="Q340" i="17"/>
  <c r="Q429" i="17" s="1"/>
  <c r="J340" i="17"/>
  <c r="E340" i="17"/>
  <c r="AL340" i="17"/>
  <c r="AL429" i="17" s="1"/>
  <c r="AG340" i="17"/>
  <c r="AG429" i="17" s="1"/>
  <c r="Y340" i="17"/>
  <c r="Y429" i="17" s="1"/>
  <c r="T340" i="17"/>
  <c r="T429" i="17" s="1"/>
  <c r="M340" i="17"/>
  <c r="G340" i="17"/>
  <c r="AE340" i="17"/>
  <c r="S340" i="17"/>
  <c r="S429" i="17" s="1"/>
  <c r="F340" i="17"/>
  <c r="AC340" i="17"/>
  <c r="AC429" i="17" s="1"/>
  <c r="N340" i="17"/>
  <c r="AK340" i="17"/>
  <c r="AK429" i="17" s="1"/>
  <c r="X340" i="17"/>
  <c r="X429" i="17" s="1"/>
  <c r="K340" i="17"/>
  <c r="I340" i="17"/>
  <c r="AH340" i="17"/>
  <c r="AH429" i="17" s="1"/>
  <c r="U340" i="17"/>
  <c r="U429" i="17" s="1"/>
  <c r="BE410" i="17"/>
  <c r="I411" i="17"/>
  <c r="AS410" i="17"/>
  <c r="BA410" i="17"/>
  <c r="AO410" i="17"/>
  <c r="E411" i="17"/>
  <c r="BB410" i="17"/>
  <c r="F411" i="17"/>
  <c r="AP410" i="17"/>
  <c r="AV410" i="17"/>
  <c r="BH410" i="17"/>
  <c r="L411" i="17"/>
  <c r="G411" i="17"/>
  <c r="AQ410" i="17"/>
  <c r="BC410" i="17"/>
  <c r="BI410" i="17"/>
  <c r="AW410" i="17"/>
  <c r="M411" i="17"/>
  <c r="D251" i="17"/>
  <c r="R147" i="17"/>
  <c r="R251" i="17" s="1"/>
  <c r="Q147" i="17"/>
  <c r="Q251" i="17" s="1"/>
  <c r="P147" i="17"/>
  <c r="AB147" i="17" s="1"/>
  <c r="D148" i="17"/>
  <c r="I147" i="17"/>
  <c r="I251" i="17" s="1"/>
  <c r="J147" i="17"/>
  <c r="J251" i="17" s="1"/>
  <c r="AJ147" i="17"/>
  <c r="AJ251" i="17" s="1"/>
  <c r="S147" i="17"/>
  <c r="S251" i="17" s="1"/>
  <c r="W147" i="17"/>
  <c r="W251" i="17" s="1"/>
  <c r="AE147" i="17"/>
  <c r="AE251" i="17" s="1"/>
  <c r="N147" i="17"/>
  <c r="N251" i="17" s="1"/>
  <c r="AG147" i="17"/>
  <c r="AG251" i="17" s="1"/>
  <c r="K147" i="17"/>
  <c r="K251" i="17" s="1"/>
  <c r="G147" i="17"/>
  <c r="G251" i="17" s="1"/>
  <c r="L147" i="17"/>
  <c r="L251" i="17" s="1"/>
  <c r="Z147" i="17"/>
  <c r="Z251" i="17" s="1"/>
  <c r="U147" i="17"/>
  <c r="U251" i="17" s="1"/>
  <c r="T147" i="17"/>
  <c r="T251" i="17" s="1"/>
  <c r="AD147" i="17"/>
  <c r="AD251" i="17" s="1"/>
  <c r="AI147" i="17"/>
  <c r="AI251" i="17" s="1"/>
  <c r="Y147" i="17"/>
  <c r="Y251" i="17" s="1"/>
  <c r="AL147" i="17"/>
  <c r="AL251" i="17" s="1"/>
  <c r="H147" i="17"/>
  <c r="H251" i="17" s="1"/>
  <c r="F147" i="17"/>
  <c r="F251" i="17" s="1"/>
  <c r="M147" i="17"/>
  <c r="M251" i="17" s="1"/>
  <c r="AF147" i="17"/>
  <c r="AF251" i="17" s="1"/>
  <c r="V147" i="17"/>
  <c r="V251" i="17" s="1"/>
  <c r="E147" i="17"/>
  <c r="E251" i="17" s="1"/>
  <c r="AH147" i="17"/>
  <c r="AH251" i="17" s="1"/>
  <c r="X147" i="17"/>
  <c r="X251" i="17" s="1"/>
  <c r="AK147" i="17"/>
  <c r="AK251" i="17" s="1"/>
  <c r="AC147" i="17"/>
  <c r="AC251" i="17" s="1"/>
  <c r="AR410" i="17"/>
  <c r="H411" i="17"/>
  <c r="BD410" i="17"/>
  <c r="AI367" i="7"/>
  <c r="AF367" i="7"/>
  <c r="Q367" i="7"/>
  <c r="Q368" i="7" s="1"/>
  <c r="Q369" i="7" s="1"/>
  <c r="Q370" i="7" s="1"/>
  <c r="Q371" i="7" s="1"/>
  <c r="S374" i="8"/>
  <c r="E375" i="10"/>
  <c r="W368" i="7"/>
  <c r="W369" i="7" s="1"/>
  <c r="W370" i="7" s="1"/>
  <c r="G371" i="7"/>
  <c r="Q374" i="8"/>
  <c r="Z375" i="10"/>
  <c r="AJ367" i="7"/>
  <c r="X366" i="7"/>
  <c r="X367" i="7" s="1"/>
  <c r="X368" i="7" s="1"/>
  <c r="X369" i="7" s="1"/>
  <c r="X370" i="7" s="1"/>
  <c r="X371" i="7" s="1"/>
  <c r="AH367" i="7"/>
  <c r="AH368" i="7" s="1"/>
  <c r="AH369" i="7" s="1"/>
  <c r="AH370" i="7" s="1"/>
  <c r="AH371" i="7" s="1"/>
  <c r="AC366" i="7"/>
  <c r="AE367" i="7"/>
  <c r="AB367" i="7"/>
  <c r="AK367" i="7"/>
  <c r="AK368" i="7" s="1"/>
  <c r="AK369" i="7" s="1"/>
  <c r="AK370" i="7" s="1"/>
  <c r="AK371" i="7" s="1"/>
  <c r="U367" i="7"/>
  <c r="U368" i="7" s="1"/>
  <c r="U369" i="7" s="1"/>
  <c r="U370" i="7" s="1"/>
  <c r="U371" i="7" s="1"/>
  <c r="V366" i="7"/>
  <c r="V367" i="7" s="1"/>
  <c r="V368" i="7" s="1"/>
  <c r="V369" i="7" s="1"/>
  <c r="V370" i="7" s="1"/>
  <c r="V371" i="7" s="1"/>
  <c r="AD367" i="7"/>
  <c r="AD375" i="10"/>
  <c r="AC367" i="7"/>
  <c r="AC368" i="7" s="1"/>
  <c r="AC369" i="7" s="1"/>
  <c r="AC370" i="7" s="1"/>
  <c r="AC371" i="7" s="1"/>
  <c r="J47" i="9"/>
  <c r="BG408" i="14"/>
  <c r="K47" i="9"/>
  <c r="BH408" i="14"/>
  <c r="AF46" i="9"/>
  <c r="T46" i="9"/>
  <c r="AH46" i="9"/>
  <c r="V46" i="9"/>
  <c r="AK45" i="9"/>
  <c r="Y45" i="9"/>
  <c r="X46" i="9"/>
  <c r="AJ46" i="9"/>
  <c r="AG46" i="9"/>
  <c r="U46" i="9"/>
  <c r="BJ408" i="14"/>
  <c r="L47" i="9"/>
  <c r="BI408" i="14"/>
  <c r="AC46" i="9"/>
  <c r="Q46" i="9"/>
  <c r="AI368" i="7"/>
  <c r="AI369" i="7" s="1"/>
  <c r="AI370" i="7" s="1"/>
  <c r="AI371" i="7" s="1"/>
  <c r="S366" i="7"/>
  <c r="S367" i="7" s="1"/>
  <c r="S368" i="7" s="1"/>
  <c r="S369" i="7" s="1"/>
  <c r="S370" i="7" s="1"/>
  <c r="S371" i="7" s="1"/>
  <c r="F47" i="9"/>
  <c r="BC408" i="14"/>
  <c r="E47" i="9"/>
  <c r="BB408" i="14"/>
  <c r="H47" i="9"/>
  <c r="BE408" i="14"/>
  <c r="W46" i="9"/>
  <c r="AI46" i="9"/>
  <c r="AB46" i="9"/>
  <c r="P46" i="9"/>
  <c r="AE46" i="9"/>
  <c r="S46" i="9"/>
  <c r="D47" i="9"/>
  <c r="BA408" i="14"/>
  <c r="I47" i="9"/>
  <c r="BF408" i="14"/>
  <c r="G47" i="9"/>
  <c r="BD408" i="14"/>
  <c r="M46" i="9"/>
  <c r="AD46" i="9"/>
  <c r="R46" i="9"/>
  <c r="Z414" i="14"/>
  <c r="Y414" i="14"/>
  <c r="X414" i="14"/>
  <c r="T414" i="14"/>
  <c r="S415" i="14"/>
  <c r="T437" i="13"/>
  <c r="Z439" i="13"/>
  <c r="Y435" i="13"/>
  <c r="X437" i="13"/>
  <c r="V430" i="13"/>
  <c r="R431" i="13"/>
  <c r="U436" i="13"/>
  <c r="S434" i="13"/>
  <c r="W430" i="13"/>
  <c r="N409" i="14"/>
  <c r="AX408" i="14"/>
  <c r="J409" i="14"/>
  <c r="AT408" i="14"/>
  <c r="AR408" i="14"/>
  <c r="H409" i="14"/>
  <c r="AK336" i="14"/>
  <c r="AK425" i="14" s="1"/>
  <c r="AG336" i="14"/>
  <c r="AG425" i="14" s="1"/>
  <c r="AC336" i="14"/>
  <c r="AC425" i="14" s="1"/>
  <c r="W336" i="14"/>
  <c r="W425" i="14" s="1"/>
  <c r="S336" i="14"/>
  <c r="M336" i="14"/>
  <c r="I336" i="14"/>
  <c r="E336" i="14"/>
  <c r="AI336" i="14"/>
  <c r="AI425" i="14" s="1"/>
  <c r="AD336" i="14"/>
  <c r="AD425" i="14" s="1"/>
  <c r="V336" i="14"/>
  <c r="V425" i="14" s="1"/>
  <c r="Q336" i="14"/>
  <c r="Q425" i="14" s="1"/>
  <c r="J336" i="14"/>
  <c r="D336" i="14"/>
  <c r="D425" i="14" s="1"/>
  <c r="AH336" i="14"/>
  <c r="AH425" i="14" s="1"/>
  <c r="Z336" i="14"/>
  <c r="U336" i="14"/>
  <c r="U425" i="14" s="1"/>
  <c r="N336" i="14"/>
  <c r="H336" i="14"/>
  <c r="AL336" i="14"/>
  <c r="AL425" i="14" s="1"/>
  <c r="Y336" i="14"/>
  <c r="L336" i="14"/>
  <c r="AJ336" i="14"/>
  <c r="AJ425" i="14" s="1"/>
  <c r="X336" i="14"/>
  <c r="K336" i="14"/>
  <c r="AE336" i="14"/>
  <c r="AE425" i="14" s="1"/>
  <c r="F336" i="14"/>
  <c r="T336" i="14"/>
  <c r="R336" i="14"/>
  <c r="R425" i="14" s="1"/>
  <c r="AF336" i="14"/>
  <c r="AF425" i="14" s="1"/>
  <c r="G336" i="14"/>
  <c r="G409" i="14"/>
  <c r="AQ408" i="14"/>
  <c r="K409" i="14"/>
  <c r="AU408" i="14"/>
  <c r="D247" i="14"/>
  <c r="D144" i="14"/>
  <c r="Q144" i="14" s="1"/>
  <c r="R143" i="14"/>
  <c r="R247" i="14" s="1"/>
  <c r="P143" i="14"/>
  <c r="AB143" i="14" s="1"/>
  <c r="Q247" i="14"/>
  <c r="M143" i="14"/>
  <c r="M247" i="14" s="1"/>
  <c r="I143" i="14"/>
  <c r="I247" i="14" s="1"/>
  <c r="L143" i="14"/>
  <c r="L247" i="14" s="1"/>
  <c r="U143" i="14"/>
  <c r="U247" i="14" s="1"/>
  <c r="AF143" i="14"/>
  <c r="AF247" i="14" s="1"/>
  <c r="T143" i="14"/>
  <c r="T247" i="14" s="1"/>
  <c r="Y143" i="14"/>
  <c r="Y247" i="14" s="1"/>
  <c r="AH143" i="14"/>
  <c r="AH247" i="14" s="1"/>
  <c r="AD143" i="14"/>
  <c r="AD247" i="14" s="1"/>
  <c r="S143" i="14"/>
  <c r="S247" i="14" s="1"/>
  <c r="E143" i="14"/>
  <c r="E247" i="14" s="1"/>
  <c r="K143" i="14"/>
  <c r="K247" i="14" s="1"/>
  <c r="G143" i="14"/>
  <c r="G247" i="14" s="1"/>
  <c r="X143" i="14"/>
  <c r="X247" i="14" s="1"/>
  <c r="AL143" i="14"/>
  <c r="AL247" i="14" s="1"/>
  <c r="N143" i="14"/>
  <c r="N247" i="14" s="1"/>
  <c r="J143" i="14"/>
  <c r="J247" i="14" s="1"/>
  <c r="H143" i="14"/>
  <c r="H247" i="14" s="1"/>
  <c r="AG143" i="14"/>
  <c r="AG247" i="14" s="1"/>
  <c r="AI143" i="14"/>
  <c r="AI247" i="14" s="1"/>
  <c r="V143" i="14"/>
  <c r="V247" i="14" s="1"/>
  <c r="AJ143" i="14"/>
  <c r="AJ247" i="14" s="1"/>
  <c r="AK143" i="14"/>
  <c r="AK247" i="14" s="1"/>
  <c r="AE143" i="14"/>
  <c r="AE247" i="14" s="1"/>
  <c r="F143" i="14"/>
  <c r="F247" i="14" s="1"/>
  <c r="W143" i="14"/>
  <c r="W247" i="14" s="1"/>
  <c r="Z143" i="14"/>
  <c r="Z247" i="14" s="1"/>
  <c r="AC143" i="14"/>
  <c r="AC247" i="14" s="1"/>
  <c r="F409" i="14"/>
  <c r="AP408" i="14"/>
  <c r="I409" i="14"/>
  <c r="AS408" i="14"/>
  <c r="E409" i="14"/>
  <c r="AO408" i="14"/>
  <c r="M409" i="14"/>
  <c r="AW408" i="14"/>
  <c r="AV408" i="14"/>
  <c r="L409" i="14"/>
  <c r="D263" i="13"/>
  <c r="D160" i="13"/>
  <c r="AC159" i="13"/>
  <c r="Q159" i="13"/>
  <c r="F159" i="13"/>
  <c r="L159" i="13"/>
  <c r="W159" i="13"/>
  <c r="AL159" i="13"/>
  <c r="N159" i="13"/>
  <c r="AJ159" i="13"/>
  <c r="Z159" i="13"/>
  <c r="G159" i="13"/>
  <c r="I159" i="13"/>
  <c r="K159" i="13"/>
  <c r="E159" i="13"/>
  <c r="T159" i="13"/>
  <c r="AI159" i="13"/>
  <c r="AK159" i="13"/>
  <c r="AE159" i="13"/>
  <c r="S159" i="13"/>
  <c r="AG159" i="13"/>
  <c r="J159" i="13"/>
  <c r="M159" i="13"/>
  <c r="H159" i="13"/>
  <c r="U159" i="13"/>
  <c r="AD159" i="13"/>
  <c r="V159" i="13"/>
  <c r="AH159" i="13"/>
  <c r="Y159" i="13"/>
  <c r="X159" i="13"/>
  <c r="AF159" i="13"/>
  <c r="R159" i="13"/>
  <c r="BF425" i="13"/>
  <c r="AT424" i="13"/>
  <c r="AV424" i="13"/>
  <c r="BH425" i="13"/>
  <c r="BI425" i="13"/>
  <c r="AW424" i="13"/>
  <c r="AI352" i="13"/>
  <c r="AI441" i="13" s="1"/>
  <c r="AE352" i="13"/>
  <c r="AE441" i="13" s="1"/>
  <c r="Y352" i="13"/>
  <c r="U352" i="13"/>
  <c r="Q352" i="13"/>
  <c r="Q441" i="13" s="1"/>
  <c r="K352" i="13"/>
  <c r="G352" i="13"/>
  <c r="AL352" i="13"/>
  <c r="AL441" i="13" s="1"/>
  <c r="AH352" i="13"/>
  <c r="AH441" i="13" s="1"/>
  <c r="AD352" i="13"/>
  <c r="AD441" i="13" s="1"/>
  <c r="X352" i="13"/>
  <c r="T352" i="13"/>
  <c r="N352" i="13"/>
  <c r="J352" i="13"/>
  <c r="F352" i="13"/>
  <c r="AK352" i="13"/>
  <c r="AK441" i="13" s="1"/>
  <c r="AG352" i="13"/>
  <c r="AG441" i="13" s="1"/>
  <c r="AC352" i="13"/>
  <c r="AC441" i="13" s="1"/>
  <c r="W352" i="13"/>
  <c r="S352" i="13"/>
  <c r="M352" i="13"/>
  <c r="I352" i="13"/>
  <c r="E352" i="13"/>
  <c r="Z352" i="13"/>
  <c r="H352" i="13"/>
  <c r="V352" i="13"/>
  <c r="D352" i="13"/>
  <c r="D441" i="13" s="1"/>
  <c r="C64" i="9" s="1"/>
  <c r="AJ352" i="13"/>
  <c r="AJ441" i="13" s="1"/>
  <c r="AF352" i="13"/>
  <c r="AF441" i="13" s="1"/>
  <c r="R352" i="13"/>
  <c r="L352" i="13"/>
  <c r="BG425" i="13"/>
  <c r="AU424" i="13"/>
  <c r="BJ424" i="13"/>
  <c r="AX423" i="13"/>
  <c r="BA425" i="13"/>
  <c r="AO424" i="13"/>
  <c r="BC425" i="13"/>
  <c r="AQ424" i="13"/>
  <c r="AR424" i="13"/>
  <c r="BD425" i="13"/>
  <c r="BE425" i="13"/>
  <c r="AS424" i="13"/>
  <c r="BB425" i="13"/>
  <c r="AP424" i="13"/>
  <c r="Q370" i="12"/>
  <c r="AO369" i="12"/>
  <c r="Z370" i="12"/>
  <c r="AX369" i="12"/>
  <c r="V370" i="12"/>
  <c r="AT369" i="12"/>
  <c r="W370" i="12"/>
  <c r="AU369" i="12"/>
  <c r="U370" i="12"/>
  <c r="AS369" i="12"/>
  <c r="R370" i="12"/>
  <c r="AP369" i="12"/>
  <c r="T370" i="12"/>
  <c r="AR369" i="12"/>
  <c r="S370" i="12"/>
  <c r="AQ369" i="12"/>
  <c r="E372" i="12"/>
  <c r="AJ370" i="12"/>
  <c r="BH369" i="12"/>
  <c r="AF370" i="12"/>
  <c r="BD369" i="12"/>
  <c r="AE370" i="12"/>
  <c r="BC369" i="12"/>
  <c r="L371" i="12"/>
  <c r="AV370" i="12"/>
  <c r="K372" i="12"/>
  <c r="AI370" i="12"/>
  <c r="BG369" i="12"/>
  <c r="AL370" i="12"/>
  <c r="BJ369" i="12"/>
  <c r="AK370" i="12"/>
  <c r="BI369" i="12"/>
  <c r="AG370" i="12"/>
  <c r="BE369" i="12"/>
  <c r="I372" i="12"/>
  <c r="F372" i="12"/>
  <c r="AD370" i="12"/>
  <c r="BB369" i="12"/>
  <c r="N372" i="12"/>
  <c r="AC370" i="12"/>
  <c r="BA369" i="12"/>
  <c r="AH370" i="12"/>
  <c r="BF369" i="12"/>
  <c r="J372" i="12"/>
  <c r="M371" i="12"/>
  <c r="AW370" i="12"/>
  <c r="H372" i="12"/>
  <c r="G372" i="12"/>
  <c r="AJ370" i="11"/>
  <c r="BH369" i="11"/>
  <c r="V370" i="11"/>
  <c r="AT369" i="11"/>
  <c r="K371" i="11"/>
  <c r="AU370" i="11"/>
  <c r="I372" i="11"/>
  <c r="AI370" i="11"/>
  <c r="BG369" i="11"/>
  <c r="S370" i="11"/>
  <c r="AQ369" i="11"/>
  <c r="H371" i="11"/>
  <c r="AR370" i="11"/>
  <c r="AL370" i="11"/>
  <c r="BJ369" i="11"/>
  <c r="AH370" i="11"/>
  <c r="BF369" i="11"/>
  <c r="AD370" i="11"/>
  <c r="BB369" i="11"/>
  <c r="AE370" i="11"/>
  <c r="BC369" i="11"/>
  <c r="X370" i="11"/>
  <c r="AV369" i="11"/>
  <c r="R370" i="11"/>
  <c r="AP369" i="11"/>
  <c r="M372" i="11"/>
  <c r="AK370" i="11"/>
  <c r="BI369" i="11"/>
  <c r="U370" i="11"/>
  <c r="AS369" i="11"/>
  <c r="J372" i="11"/>
  <c r="AF370" i="11"/>
  <c r="BD369" i="11"/>
  <c r="G372" i="11"/>
  <c r="N370" i="11"/>
  <c r="AX369" i="11"/>
  <c r="Y370" i="11"/>
  <c r="AW369" i="11"/>
  <c r="AG370" i="11"/>
  <c r="BE369" i="11"/>
  <c r="F372" i="11"/>
  <c r="AC375" i="11"/>
  <c r="L372" i="11"/>
  <c r="BA370" i="11"/>
  <c r="AO370" i="11"/>
  <c r="E371" i="11"/>
  <c r="AB208" i="7"/>
  <c r="P209" i="7"/>
  <c r="K207" i="6"/>
  <c r="L207" i="6"/>
  <c r="I207" i="6"/>
  <c r="E207" i="6"/>
  <c r="D207" i="6"/>
  <c r="J207" i="6"/>
  <c r="G207" i="6"/>
  <c r="H207" i="6"/>
  <c r="F207" i="6"/>
  <c r="AK207" i="6"/>
  <c r="V207" i="6"/>
  <c r="AC207" i="6"/>
  <c r="S207" i="6"/>
  <c r="AI207" i="6"/>
  <c r="AF207" i="6"/>
  <c r="Q207" i="6"/>
  <c r="X207" i="6"/>
  <c r="AG207" i="6"/>
  <c r="T207" i="6"/>
  <c r="U207" i="6"/>
  <c r="M207" i="6"/>
  <c r="AJ207" i="6"/>
  <c r="AE207" i="6"/>
  <c r="AH207" i="6"/>
  <c r="Y207" i="6"/>
  <c r="R207" i="6"/>
  <c r="W207" i="6"/>
  <c r="AD207" i="6"/>
  <c r="P195" i="7"/>
  <c r="AB194" i="7"/>
  <c r="C296" i="6"/>
  <c r="C385" i="6" s="1"/>
  <c r="L296" i="6"/>
  <c r="J296" i="6"/>
  <c r="E296" i="6"/>
  <c r="Y375" i="10"/>
  <c r="AI375" i="10"/>
  <c r="AA105" i="7"/>
  <c r="C93" i="6"/>
  <c r="C196" i="6"/>
  <c r="C286" i="6" s="1"/>
  <c r="C375" i="6" s="1"/>
  <c r="C104" i="6"/>
  <c r="C207" i="6"/>
  <c r="AJ368" i="7"/>
  <c r="AJ369" i="7" s="1"/>
  <c r="AJ370" i="7" s="1"/>
  <c r="L375" i="10"/>
  <c r="N374" i="8"/>
  <c r="AC374" i="8"/>
  <c r="C107" i="7"/>
  <c r="C210" i="7"/>
  <c r="C300" i="7" s="1"/>
  <c r="C389" i="7" s="1"/>
  <c r="O106" i="7"/>
  <c r="AA91" i="7"/>
  <c r="C93" i="7"/>
  <c r="O92" i="7"/>
  <c r="C196" i="7"/>
  <c r="C286" i="7" s="1"/>
  <c r="C375" i="7" s="1"/>
  <c r="AF296" i="6"/>
  <c r="D296" i="6"/>
  <c r="Q209" i="12"/>
  <c r="Q299" i="12" s="1"/>
  <c r="AC208" i="12"/>
  <c r="AC298" i="12" s="1"/>
  <c r="Q196" i="12"/>
  <c r="Q286" i="12" s="1"/>
  <c r="L210" i="12"/>
  <c r="H210" i="12"/>
  <c r="K210" i="12"/>
  <c r="G210" i="12"/>
  <c r="N210" i="12"/>
  <c r="J210" i="12"/>
  <c r="F210" i="12"/>
  <c r="M210" i="12"/>
  <c r="I210" i="12"/>
  <c r="E210" i="12"/>
  <c r="X210" i="12"/>
  <c r="U210" i="12"/>
  <c r="AE210" i="12"/>
  <c r="R210" i="12"/>
  <c r="AH210" i="12"/>
  <c r="AJ210" i="12"/>
  <c r="AG210" i="12"/>
  <c r="AI210" i="12"/>
  <c r="Z210" i="12"/>
  <c r="T210" i="12"/>
  <c r="Y210" i="12"/>
  <c r="V210" i="12"/>
  <c r="W210" i="12"/>
  <c r="S210" i="12"/>
  <c r="AD210" i="12"/>
  <c r="AL210" i="12"/>
  <c r="AF210" i="12"/>
  <c r="AK210" i="12"/>
  <c r="L197" i="12"/>
  <c r="H197" i="12"/>
  <c r="K197" i="12"/>
  <c r="G197" i="12"/>
  <c r="N197" i="12"/>
  <c r="J197" i="12"/>
  <c r="F197" i="12"/>
  <c r="M197" i="12"/>
  <c r="I197" i="12"/>
  <c r="E197" i="12"/>
  <c r="X197" i="12"/>
  <c r="U197" i="12"/>
  <c r="AE197" i="12"/>
  <c r="R197" i="12"/>
  <c r="AH197" i="12"/>
  <c r="AJ197" i="12"/>
  <c r="AG197" i="12"/>
  <c r="AI197" i="12"/>
  <c r="Z197" i="12"/>
  <c r="T197" i="12"/>
  <c r="Y197" i="12"/>
  <c r="V197" i="12"/>
  <c r="W197" i="12"/>
  <c r="S197" i="12"/>
  <c r="AD197" i="12"/>
  <c r="AL197" i="12"/>
  <c r="AF197" i="12"/>
  <c r="AK197" i="12"/>
  <c r="AC195" i="12"/>
  <c r="AC285" i="12" s="1"/>
  <c r="AB105" i="12"/>
  <c r="AB92" i="12"/>
  <c r="D210" i="12"/>
  <c r="P106" i="12"/>
  <c r="D107" i="12"/>
  <c r="D197" i="12"/>
  <c r="P93" i="12"/>
  <c r="D94" i="12"/>
  <c r="AL299" i="12"/>
  <c r="AK299" i="12"/>
  <c r="AJ299" i="12"/>
  <c r="AF299" i="12"/>
  <c r="Z299" i="12"/>
  <c r="V299" i="12"/>
  <c r="R299" i="12"/>
  <c r="L299" i="12"/>
  <c r="H299" i="12"/>
  <c r="D299" i="12"/>
  <c r="D388" i="12" s="1"/>
  <c r="AI299" i="12"/>
  <c r="AE299" i="12"/>
  <c r="Y299" i="12"/>
  <c r="U299" i="12"/>
  <c r="K299" i="12"/>
  <c r="G299" i="12"/>
  <c r="AH299" i="12"/>
  <c r="AD299" i="12"/>
  <c r="X299" i="12"/>
  <c r="T299" i="12"/>
  <c r="N299" i="12"/>
  <c r="J299" i="12"/>
  <c r="F299" i="12"/>
  <c r="AG299" i="12"/>
  <c r="W299" i="12"/>
  <c r="S299" i="12"/>
  <c r="M299" i="12"/>
  <c r="I299" i="12"/>
  <c r="E299" i="12"/>
  <c r="AI286" i="12"/>
  <c r="AE286" i="12"/>
  <c r="Y286" i="12"/>
  <c r="Y375" i="12" s="1"/>
  <c r="U286" i="12"/>
  <c r="K286" i="12"/>
  <c r="G286" i="12"/>
  <c r="AL286" i="12"/>
  <c r="AH286" i="12"/>
  <c r="AD286" i="12"/>
  <c r="X286" i="12"/>
  <c r="X375" i="12" s="1"/>
  <c r="T286" i="12"/>
  <c r="N286" i="12"/>
  <c r="J286" i="12"/>
  <c r="F286" i="12"/>
  <c r="AK286" i="12"/>
  <c r="AG286" i="12"/>
  <c r="W286" i="12"/>
  <c r="S286" i="12"/>
  <c r="M286" i="12"/>
  <c r="I286" i="12"/>
  <c r="E286" i="12"/>
  <c r="AJ286" i="12"/>
  <c r="AF286" i="12"/>
  <c r="Z286" i="12"/>
  <c r="V286" i="12"/>
  <c r="R286" i="12"/>
  <c r="L286" i="12"/>
  <c r="H286" i="12"/>
  <c r="D286" i="12"/>
  <c r="D375" i="12" s="1"/>
  <c r="M198" i="11"/>
  <c r="I198" i="11"/>
  <c r="E198" i="11"/>
  <c r="L198" i="11"/>
  <c r="H198" i="11"/>
  <c r="K198" i="11"/>
  <c r="G198" i="11"/>
  <c r="J198" i="11"/>
  <c r="F198" i="11"/>
  <c r="AD198" i="11"/>
  <c r="N198" i="11"/>
  <c r="T198" i="11"/>
  <c r="V198" i="11"/>
  <c r="AG198" i="11"/>
  <c r="W198" i="11"/>
  <c r="R198" i="11"/>
  <c r="AL198" i="11"/>
  <c r="U198" i="11"/>
  <c r="AE198" i="11"/>
  <c r="AF198" i="11"/>
  <c r="S198" i="11"/>
  <c r="AK198" i="11"/>
  <c r="Y198" i="11"/>
  <c r="AH198" i="11"/>
  <c r="Z198" i="11"/>
  <c r="AI198" i="11"/>
  <c r="X198" i="11"/>
  <c r="AJ198" i="11"/>
  <c r="M209" i="11"/>
  <c r="I209" i="11"/>
  <c r="E209" i="11"/>
  <c r="L209" i="11"/>
  <c r="H209" i="11"/>
  <c r="K209" i="11"/>
  <c r="G209" i="11"/>
  <c r="J209" i="11"/>
  <c r="F209" i="11"/>
  <c r="AD209" i="11"/>
  <c r="N209" i="11"/>
  <c r="T209" i="11"/>
  <c r="V209" i="11"/>
  <c r="AG209" i="11"/>
  <c r="W209" i="11"/>
  <c r="R209" i="11"/>
  <c r="AL209" i="11"/>
  <c r="U209" i="11"/>
  <c r="AE209" i="11"/>
  <c r="AF209" i="11"/>
  <c r="S209" i="11"/>
  <c r="AK209" i="11"/>
  <c r="Y209" i="11"/>
  <c r="AH209" i="11"/>
  <c r="Z209" i="11"/>
  <c r="AI209" i="11"/>
  <c r="X209" i="11"/>
  <c r="AJ209" i="11"/>
  <c r="D198" i="11"/>
  <c r="D95" i="11"/>
  <c r="D209" i="11"/>
  <c r="D106" i="11"/>
  <c r="AI287" i="11"/>
  <c r="AE287" i="11"/>
  <c r="Y287" i="11"/>
  <c r="U287" i="11"/>
  <c r="Q287" i="11"/>
  <c r="Q376" i="11" s="1"/>
  <c r="K287" i="11"/>
  <c r="G287" i="11"/>
  <c r="AJ287" i="11"/>
  <c r="AD287" i="11"/>
  <c r="W287" i="11"/>
  <c r="W376" i="11" s="1"/>
  <c r="R287" i="11"/>
  <c r="J287" i="11"/>
  <c r="E287" i="11"/>
  <c r="AH287" i="11"/>
  <c r="AC287" i="11"/>
  <c r="V287" i="11"/>
  <c r="N287" i="11"/>
  <c r="I287" i="11"/>
  <c r="D287" i="11"/>
  <c r="D376" i="11" s="1"/>
  <c r="AL287" i="11"/>
  <c r="AG287" i="11"/>
  <c r="Z287" i="11"/>
  <c r="Z376" i="11" s="1"/>
  <c r="T287" i="11"/>
  <c r="T376" i="11" s="1"/>
  <c r="M287" i="11"/>
  <c r="H287" i="11"/>
  <c r="AK287" i="11"/>
  <c r="AF287" i="11"/>
  <c r="X287" i="11"/>
  <c r="S287" i="11"/>
  <c r="L287" i="11"/>
  <c r="F287" i="11"/>
  <c r="AL298" i="11"/>
  <c r="AH298" i="11"/>
  <c r="AD298" i="11"/>
  <c r="X298" i="11"/>
  <c r="T298" i="11"/>
  <c r="N298" i="11"/>
  <c r="J298" i="11"/>
  <c r="F298" i="11"/>
  <c r="AJ298" i="11"/>
  <c r="AE298" i="11"/>
  <c r="W298" i="11"/>
  <c r="R298" i="11"/>
  <c r="K298" i="11"/>
  <c r="E298" i="11"/>
  <c r="AI298" i="11"/>
  <c r="AC298" i="11"/>
  <c r="V298" i="11"/>
  <c r="Q298" i="11"/>
  <c r="I298" i="11"/>
  <c r="D298" i="11"/>
  <c r="D387" i="11" s="1"/>
  <c r="AG298" i="11"/>
  <c r="Z298" i="11"/>
  <c r="U298" i="11"/>
  <c r="M298" i="11"/>
  <c r="H298" i="11"/>
  <c r="AK298" i="11"/>
  <c r="AF298" i="11"/>
  <c r="Y298" i="11"/>
  <c r="S298" i="11"/>
  <c r="L298" i="11"/>
  <c r="G298" i="11"/>
  <c r="T197" i="8"/>
  <c r="S197" i="8"/>
  <c r="AK197" i="8"/>
  <c r="AF197" i="8"/>
  <c r="AJ197" i="8"/>
  <c r="W197" i="8"/>
  <c r="N197" i="8"/>
  <c r="AE197" i="8"/>
  <c r="Y197" i="8"/>
  <c r="AI197" i="8"/>
  <c r="U197" i="8"/>
  <c r="AD197" i="8"/>
  <c r="R197" i="8"/>
  <c r="AH197" i="8"/>
  <c r="V197" i="8"/>
  <c r="Z197" i="8"/>
  <c r="AE209" i="8"/>
  <c r="S209" i="8"/>
  <c r="Y209" i="8"/>
  <c r="AK209" i="8"/>
  <c r="T209" i="8"/>
  <c r="AF209" i="8"/>
  <c r="X209" i="8"/>
  <c r="AJ209" i="8"/>
  <c r="AI209" i="8"/>
  <c r="W209" i="8"/>
  <c r="AG209" i="8"/>
  <c r="U209" i="8"/>
  <c r="AD209" i="8"/>
  <c r="R209" i="8"/>
  <c r="AH209" i="8"/>
  <c r="V209" i="8"/>
  <c r="N209" i="8"/>
  <c r="AL209" i="8"/>
  <c r="Z209" i="8"/>
  <c r="K197" i="8"/>
  <c r="G197" i="8"/>
  <c r="AL197" i="8"/>
  <c r="X197" i="8"/>
  <c r="AG197" i="8"/>
  <c r="Q208" i="10"/>
  <c r="L209" i="10"/>
  <c r="H209" i="10"/>
  <c r="N209" i="10"/>
  <c r="J209" i="10"/>
  <c r="F209" i="10"/>
  <c r="M209" i="10"/>
  <c r="I209" i="10"/>
  <c r="E209" i="10"/>
  <c r="G209" i="10"/>
  <c r="K209" i="10"/>
  <c r="AD209" i="10"/>
  <c r="AJ209" i="10"/>
  <c r="AG209" i="10"/>
  <c r="AE209" i="10"/>
  <c r="W209" i="10"/>
  <c r="T209" i="10"/>
  <c r="Y209" i="10"/>
  <c r="R209" i="10"/>
  <c r="AF209" i="10"/>
  <c r="AH209" i="10"/>
  <c r="AK209" i="10"/>
  <c r="AI209" i="10"/>
  <c r="AL209" i="10"/>
  <c r="V209" i="10"/>
  <c r="X209" i="10"/>
  <c r="U209" i="10"/>
  <c r="Z209" i="10"/>
  <c r="S209" i="10"/>
  <c r="N198" i="10"/>
  <c r="J198" i="10"/>
  <c r="F198" i="10"/>
  <c r="L198" i="10"/>
  <c r="H198" i="10"/>
  <c r="K198" i="10"/>
  <c r="G198" i="10"/>
  <c r="E198" i="10"/>
  <c r="M198" i="10"/>
  <c r="I198" i="10"/>
  <c r="AD198" i="10"/>
  <c r="AJ198" i="10"/>
  <c r="AG198" i="10"/>
  <c r="AE198" i="10"/>
  <c r="W198" i="10"/>
  <c r="T198" i="10"/>
  <c r="Y198" i="10"/>
  <c r="R198" i="10"/>
  <c r="AF198" i="10"/>
  <c r="AH198" i="10"/>
  <c r="AK198" i="10"/>
  <c r="AI198" i="10"/>
  <c r="AL198" i="10"/>
  <c r="V198" i="10"/>
  <c r="X198" i="10"/>
  <c r="U198" i="10"/>
  <c r="Z198" i="10"/>
  <c r="S198" i="10"/>
  <c r="Q197" i="10"/>
  <c r="Q287" i="10" s="1"/>
  <c r="Q376" i="10" s="1"/>
  <c r="M197" i="8"/>
  <c r="I197" i="8"/>
  <c r="E197" i="8"/>
  <c r="L197" i="8"/>
  <c r="H197" i="8"/>
  <c r="J197" i="8"/>
  <c r="F197" i="8"/>
  <c r="M209" i="8"/>
  <c r="I209" i="8"/>
  <c r="E209" i="8"/>
  <c r="L209" i="8"/>
  <c r="H209" i="8"/>
  <c r="K209" i="8"/>
  <c r="G209" i="8"/>
  <c r="J209" i="8"/>
  <c r="F209" i="8"/>
  <c r="AC207" i="10"/>
  <c r="AC196" i="10"/>
  <c r="AC286" i="10" s="1"/>
  <c r="AC375" i="10" s="1"/>
  <c r="W375" i="10"/>
  <c r="AF375" i="10"/>
  <c r="X375" i="10"/>
  <c r="V374" i="8"/>
  <c r="AE375" i="10"/>
  <c r="AJ374" i="8"/>
  <c r="AC297" i="10"/>
  <c r="G375" i="10"/>
  <c r="AG374" i="8"/>
  <c r="AH374" i="8"/>
  <c r="AE374" i="8"/>
  <c r="W374" i="8"/>
  <c r="R374" i="8"/>
  <c r="V375" i="10"/>
  <c r="M375" i="10"/>
  <c r="F375" i="10"/>
  <c r="AB104" i="10"/>
  <c r="D209" i="10"/>
  <c r="D106" i="10"/>
  <c r="P105" i="10"/>
  <c r="AI298" i="10"/>
  <c r="AE298" i="10"/>
  <c r="Y298" i="10"/>
  <c r="U298" i="10"/>
  <c r="Q298" i="10"/>
  <c r="K298" i="10"/>
  <c r="G298" i="10"/>
  <c r="AL298" i="10"/>
  <c r="AH298" i="10"/>
  <c r="AD298" i="10"/>
  <c r="X298" i="10"/>
  <c r="T298" i="10"/>
  <c r="N298" i="10"/>
  <c r="J298" i="10"/>
  <c r="F298" i="10"/>
  <c r="AK298" i="10"/>
  <c r="AG298" i="10"/>
  <c r="W298" i="10"/>
  <c r="S298" i="10"/>
  <c r="M298" i="10"/>
  <c r="I298" i="10"/>
  <c r="E298" i="10"/>
  <c r="AJ298" i="10"/>
  <c r="AF298" i="10"/>
  <c r="Z298" i="10"/>
  <c r="V298" i="10"/>
  <c r="R298" i="10"/>
  <c r="L298" i="10"/>
  <c r="H298" i="10"/>
  <c r="D298" i="10"/>
  <c r="D387" i="10" s="1"/>
  <c r="D198" i="10"/>
  <c r="P94" i="10"/>
  <c r="D95" i="10"/>
  <c r="AB93" i="10"/>
  <c r="AJ287" i="10"/>
  <c r="AJ376" i="10" s="1"/>
  <c r="AF287" i="10"/>
  <c r="Z287" i="10"/>
  <c r="Z376" i="10" s="1"/>
  <c r="V287" i="10"/>
  <c r="R287" i="10"/>
  <c r="R376" i="10" s="1"/>
  <c r="AI287" i="10"/>
  <c r="AE287" i="10"/>
  <c r="Y287" i="10"/>
  <c r="U287" i="10"/>
  <c r="U376" i="10" s="1"/>
  <c r="K287" i="10"/>
  <c r="K376" i="10" s="1"/>
  <c r="G287" i="10"/>
  <c r="AL287" i="10"/>
  <c r="AL376" i="10" s="1"/>
  <c r="AH287" i="10"/>
  <c r="AH376" i="10" s="1"/>
  <c r="AD287" i="10"/>
  <c r="X287" i="10"/>
  <c r="T287" i="10"/>
  <c r="T376" i="10" s="1"/>
  <c r="N287" i="10"/>
  <c r="N376" i="10" s="1"/>
  <c r="J287" i="10"/>
  <c r="J376" i="10" s="1"/>
  <c r="F287" i="10"/>
  <c r="AK287" i="10"/>
  <c r="AK376" i="10" s="1"/>
  <c r="AG287" i="10"/>
  <c r="AG376" i="10" s="1"/>
  <c r="W287" i="10"/>
  <c r="S287" i="10"/>
  <c r="S376" i="10" s="1"/>
  <c r="M287" i="10"/>
  <c r="I287" i="10"/>
  <c r="I376" i="10" s="1"/>
  <c r="E287" i="10"/>
  <c r="E376" i="10" s="1"/>
  <c r="L287" i="10"/>
  <c r="H287" i="10"/>
  <c r="H376" i="10" s="1"/>
  <c r="D287" i="10"/>
  <c r="D376" i="10" s="1"/>
  <c r="D197" i="8"/>
  <c r="D94" i="8"/>
  <c r="AK286" i="8"/>
  <c r="AK375" i="8" s="1"/>
  <c r="AG286" i="8"/>
  <c r="AC286" i="8"/>
  <c r="W286" i="8"/>
  <c r="S286" i="8"/>
  <c r="M286" i="8"/>
  <c r="M375" i="8" s="1"/>
  <c r="I286" i="8"/>
  <c r="I375" i="8" s="1"/>
  <c r="E286" i="8"/>
  <c r="E375" i="8" s="1"/>
  <c r="AJ286" i="8"/>
  <c r="AE286" i="8"/>
  <c r="X286" i="8"/>
  <c r="X375" i="8" s="1"/>
  <c r="R286" i="8"/>
  <c r="K286" i="8"/>
  <c r="K375" i="8" s="1"/>
  <c r="F286" i="8"/>
  <c r="F375" i="8" s="1"/>
  <c r="AI286" i="8"/>
  <c r="AI375" i="8" s="1"/>
  <c r="AD286" i="8"/>
  <c r="AD375" i="8" s="1"/>
  <c r="V286" i="8"/>
  <c r="Q286" i="8"/>
  <c r="J286" i="8"/>
  <c r="J375" i="8" s="1"/>
  <c r="D286" i="8"/>
  <c r="D375" i="8" s="1"/>
  <c r="AH286" i="8"/>
  <c r="Z286" i="8"/>
  <c r="Z375" i="8" s="1"/>
  <c r="U286" i="8"/>
  <c r="U375" i="8" s="1"/>
  <c r="N286" i="8"/>
  <c r="N375" i="8" s="1"/>
  <c r="H286" i="8"/>
  <c r="H375" i="8" s="1"/>
  <c r="AL286" i="8"/>
  <c r="AL375" i="8" s="1"/>
  <c r="AF286" i="8"/>
  <c r="AF375" i="8" s="1"/>
  <c r="Y286" i="8"/>
  <c r="Y375" i="8" s="1"/>
  <c r="T286" i="8"/>
  <c r="T375" i="8" s="1"/>
  <c r="L286" i="8"/>
  <c r="L375" i="8" s="1"/>
  <c r="G286" i="8"/>
  <c r="G375" i="8" s="1"/>
  <c r="D209" i="8"/>
  <c r="D106" i="8"/>
  <c r="AK298" i="8"/>
  <c r="AG298" i="8"/>
  <c r="AC298" i="8"/>
  <c r="W298" i="8"/>
  <c r="S298" i="8"/>
  <c r="M298" i="8"/>
  <c r="I298" i="8"/>
  <c r="E298" i="8"/>
  <c r="AL298" i="8"/>
  <c r="AF298" i="8"/>
  <c r="Y298" i="8"/>
  <c r="T298" i="8"/>
  <c r="L298" i="8"/>
  <c r="G298" i="8"/>
  <c r="AJ298" i="8"/>
  <c r="AE298" i="8"/>
  <c r="X298" i="8"/>
  <c r="R298" i="8"/>
  <c r="K298" i="8"/>
  <c r="F298" i="8"/>
  <c r="AI298" i="8"/>
  <c r="AD298" i="8"/>
  <c r="V298" i="8"/>
  <c r="Q298" i="8"/>
  <c r="J298" i="8"/>
  <c r="D298" i="8"/>
  <c r="D387" i="8" s="1"/>
  <c r="AH298" i="8"/>
  <c r="Z298" i="8"/>
  <c r="U298" i="8"/>
  <c r="N298" i="8"/>
  <c r="H298" i="8"/>
  <c r="H371" i="7"/>
  <c r="Y367" i="7"/>
  <c r="Y368" i="7" s="1"/>
  <c r="Y369" i="7" s="1"/>
  <c r="Y370" i="7" s="1"/>
  <c r="Y371" i="7" s="1"/>
  <c r="AF368" i="7"/>
  <c r="AF369" i="7" s="1"/>
  <c r="AF370" i="7" s="1"/>
  <c r="AF371" i="7" s="1"/>
  <c r="AE368" i="7"/>
  <c r="AE369" i="7" s="1"/>
  <c r="AE370" i="7" s="1"/>
  <c r="G371" i="6"/>
  <c r="R366" i="6"/>
  <c r="R367" i="6" s="1"/>
  <c r="R368" i="6" s="1"/>
  <c r="R369" i="6" s="1"/>
  <c r="R370" i="6" s="1"/>
  <c r="R371" i="6" s="1"/>
  <c r="AJ366" i="6"/>
  <c r="AJ367" i="6" s="1"/>
  <c r="AJ368" i="6" s="1"/>
  <c r="AJ369" i="6" s="1"/>
  <c r="AJ370" i="6" s="1"/>
  <c r="AJ371" i="6" s="1"/>
  <c r="AD368" i="7"/>
  <c r="AD369" i="7" s="1"/>
  <c r="AD370" i="7" s="1"/>
  <c r="AD371" i="7" s="1"/>
  <c r="AB368" i="7"/>
  <c r="AB369" i="7" s="1"/>
  <c r="AB370" i="7" s="1"/>
  <c r="AB371" i="7" s="1"/>
  <c r="M371" i="7"/>
  <c r="AG367" i="7"/>
  <c r="AG368" i="7" s="1"/>
  <c r="AG369" i="7" s="1"/>
  <c r="AG370" i="7" s="1"/>
  <c r="AG371" i="7" s="1"/>
  <c r="F194" i="7"/>
  <c r="J194" i="7"/>
  <c r="D194" i="7"/>
  <c r="G194" i="7"/>
  <c r="K194" i="7"/>
  <c r="E194" i="7"/>
  <c r="I194" i="7"/>
  <c r="H194" i="7"/>
  <c r="L194" i="7"/>
  <c r="M194" i="7"/>
  <c r="T194" i="7"/>
  <c r="AC194" i="7"/>
  <c r="S194" i="7"/>
  <c r="AD194" i="7"/>
  <c r="Y194" i="7"/>
  <c r="AF194" i="7"/>
  <c r="R194" i="7"/>
  <c r="AJ194" i="7"/>
  <c r="Q194" i="7"/>
  <c r="AE194" i="7"/>
  <c r="V194" i="7"/>
  <c r="U194" i="7"/>
  <c r="AI194" i="7"/>
  <c r="AK194" i="7"/>
  <c r="X194" i="7"/>
  <c r="AG194" i="7"/>
  <c r="W194" i="7"/>
  <c r="AH194" i="7"/>
  <c r="F208" i="7"/>
  <c r="J208" i="7"/>
  <c r="D208" i="7"/>
  <c r="G208" i="7"/>
  <c r="K208" i="7"/>
  <c r="E208" i="7"/>
  <c r="I208" i="7"/>
  <c r="H208" i="7"/>
  <c r="L208" i="7"/>
  <c r="M208" i="7"/>
  <c r="T208" i="7"/>
  <c r="AC208" i="7"/>
  <c r="S208" i="7"/>
  <c r="AD208" i="7"/>
  <c r="Y208" i="7"/>
  <c r="AF208" i="7"/>
  <c r="R208" i="7"/>
  <c r="AJ208" i="7"/>
  <c r="Q208" i="7"/>
  <c r="AE208" i="7"/>
  <c r="V208" i="7"/>
  <c r="U208" i="7"/>
  <c r="AI208" i="7"/>
  <c r="AK208" i="7"/>
  <c r="X208" i="7"/>
  <c r="AG208" i="7"/>
  <c r="W208" i="7"/>
  <c r="AH208" i="7"/>
  <c r="W371" i="7"/>
  <c r="AE371" i="7"/>
  <c r="P367" i="7"/>
  <c r="P368" i="7" s="1"/>
  <c r="P369" i="7" s="1"/>
  <c r="P370" i="7" s="1"/>
  <c r="P371" i="7" s="1"/>
  <c r="I371" i="7"/>
  <c r="AJ371" i="7"/>
  <c r="K371" i="7"/>
  <c r="J371" i="7"/>
  <c r="E371" i="7"/>
  <c r="L371" i="7"/>
  <c r="T366" i="7"/>
  <c r="T367" i="7" s="1"/>
  <c r="T368" i="7" s="1"/>
  <c r="T369" i="7" s="1"/>
  <c r="T370" i="7" s="1"/>
  <c r="T371" i="7" s="1"/>
  <c r="D371" i="7"/>
  <c r="F371" i="7"/>
  <c r="R367" i="7"/>
  <c r="R368" i="7" s="1"/>
  <c r="R369" i="7" s="1"/>
  <c r="R370" i="7" s="1"/>
  <c r="R371" i="7" s="1"/>
  <c r="AH297" i="7"/>
  <c r="AD297" i="7"/>
  <c r="AK297" i="7"/>
  <c r="AG297" i="7"/>
  <c r="AC297" i="7"/>
  <c r="AE297" i="7"/>
  <c r="AJ297" i="7"/>
  <c r="AB297" i="7"/>
  <c r="AI297" i="7"/>
  <c r="AF297" i="7"/>
  <c r="X297" i="7"/>
  <c r="T297" i="7"/>
  <c r="P297" i="7"/>
  <c r="Y297" i="7"/>
  <c r="S297" i="7"/>
  <c r="H297" i="7"/>
  <c r="L297" i="7"/>
  <c r="W297" i="7"/>
  <c r="R297" i="7"/>
  <c r="E297" i="7"/>
  <c r="I297" i="7"/>
  <c r="V297" i="7"/>
  <c r="Q297" i="7"/>
  <c r="F297" i="7"/>
  <c r="J297" i="7"/>
  <c r="M297" i="7"/>
  <c r="U297" i="7"/>
  <c r="G297" i="7"/>
  <c r="K297" i="7"/>
  <c r="D297" i="7"/>
  <c r="AJ283" i="7"/>
  <c r="AF283" i="7"/>
  <c r="AB283" i="7"/>
  <c r="AI283" i="7"/>
  <c r="AE283" i="7"/>
  <c r="AH283" i="7"/>
  <c r="AD283" i="7"/>
  <c r="AC283" i="7"/>
  <c r="AK283" i="7"/>
  <c r="V283" i="7"/>
  <c r="R283" i="7"/>
  <c r="F283" i="7"/>
  <c r="J283" i="7"/>
  <c r="Y283" i="7"/>
  <c r="U283" i="7"/>
  <c r="Q283" i="7"/>
  <c r="G283" i="7"/>
  <c r="G372" i="7" s="1"/>
  <c r="K283" i="7"/>
  <c r="X283" i="7"/>
  <c r="T283" i="7"/>
  <c r="P283" i="7"/>
  <c r="H283" i="7"/>
  <c r="L283" i="7"/>
  <c r="AG283" i="7"/>
  <c r="M283" i="7"/>
  <c r="W283" i="7"/>
  <c r="D283" i="7"/>
  <c r="S283" i="7"/>
  <c r="E283" i="7"/>
  <c r="I283" i="7"/>
  <c r="K371" i="6"/>
  <c r="M366" i="6"/>
  <c r="M367" i="6" s="1"/>
  <c r="M368" i="6" s="1"/>
  <c r="M369" i="6" s="1"/>
  <c r="M370" i="6" s="1"/>
  <c r="M371" i="6" s="1"/>
  <c r="J371" i="6"/>
  <c r="S366" i="6"/>
  <c r="S367" i="6" s="1"/>
  <c r="S368" i="6" s="1"/>
  <c r="S369" i="6" s="1"/>
  <c r="S370" i="6" s="1"/>
  <c r="S371" i="6" s="1"/>
  <c r="W366" i="6"/>
  <c r="W367" i="6" s="1"/>
  <c r="W368" i="6" s="1"/>
  <c r="W369" i="6" s="1"/>
  <c r="W370" i="6" s="1"/>
  <c r="W371" i="6" s="1"/>
  <c r="AE366" i="6"/>
  <c r="AE367" i="6" s="1"/>
  <c r="AE368" i="6" s="1"/>
  <c r="AE369" i="6" s="1"/>
  <c r="AE370" i="6" s="1"/>
  <c r="AE371" i="6" s="1"/>
  <c r="AK366" i="6"/>
  <c r="AK367" i="6" s="1"/>
  <c r="AK368" i="6" s="1"/>
  <c r="AK369" i="6" s="1"/>
  <c r="AK370" i="6" s="1"/>
  <c r="AK371" i="6" s="1"/>
  <c r="T366" i="6"/>
  <c r="T367" i="6" s="1"/>
  <c r="T368" i="6" s="1"/>
  <c r="T369" i="6" s="1"/>
  <c r="T370" i="6" s="1"/>
  <c r="T371" i="6" s="1"/>
  <c r="AG366" i="6"/>
  <c r="AG367" i="6" s="1"/>
  <c r="AG368" i="6" s="1"/>
  <c r="AG369" i="6" s="1"/>
  <c r="AG370" i="6" s="1"/>
  <c r="AG371" i="6" s="1"/>
  <c r="AC366" i="6"/>
  <c r="AC367" i="6" s="1"/>
  <c r="AC368" i="6" s="1"/>
  <c r="AC369" i="6" s="1"/>
  <c r="AC370" i="6" s="1"/>
  <c r="AC371" i="6" s="1"/>
  <c r="Y366" i="6"/>
  <c r="Y367" i="6" s="1"/>
  <c r="Y368" i="6" s="1"/>
  <c r="Y369" i="6" s="1"/>
  <c r="Y370" i="6" s="1"/>
  <c r="Y371" i="6" s="1"/>
  <c r="P366" i="6"/>
  <c r="P367" i="6" s="1"/>
  <c r="P368" i="6" s="1"/>
  <c r="P369" i="6" s="1"/>
  <c r="P370" i="6" s="1"/>
  <c r="P371" i="6" s="1"/>
  <c r="E371" i="6"/>
  <c r="U366" i="6"/>
  <c r="U367" i="6" s="1"/>
  <c r="U368" i="6" s="1"/>
  <c r="U369" i="6" s="1"/>
  <c r="U370" i="6" s="1"/>
  <c r="U371" i="6" s="1"/>
  <c r="V366" i="6"/>
  <c r="V367" i="6" s="1"/>
  <c r="V368" i="6" s="1"/>
  <c r="V369" i="6" s="1"/>
  <c r="V370" i="6" s="1"/>
  <c r="V371" i="6" s="1"/>
  <c r="E194" i="6"/>
  <c r="I194" i="6"/>
  <c r="D194" i="6"/>
  <c r="H194" i="6"/>
  <c r="F194" i="6"/>
  <c r="J194" i="6"/>
  <c r="G194" i="6"/>
  <c r="K194" i="6"/>
  <c r="L194" i="6"/>
  <c r="W194" i="6"/>
  <c r="AH194" i="6"/>
  <c r="T194" i="6"/>
  <c r="AC194" i="6"/>
  <c r="S194" i="6"/>
  <c r="Y194" i="6"/>
  <c r="AJ194" i="6"/>
  <c r="AI194" i="6"/>
  <c r="AK194" i="6"/>
  <c r="V194" i="6"/>
  <c r="AF194" i="6"/>
  <c r="Q194" i="6"/>
  <c r="U194" i="6"/>
  <c r="X194" i="6"/>
  <c r="AE194" i="6"/>
  <c r="M194" i="6"/>
  <c r="AD194" i="6"/>
  <c r="AG194" i="6"/>
  <c r="R194" i="6"/>
  <c r="AI283" i="6"/>
  <c r="AE283" i="6"/>
  <c r="Y283" i="6"/>
  <c r="U283" i="6"/>
  <c r="Q283" i="6"/>
  <c r="K283" i="6"/>
  <c r="G283" i="6"/>
  <c r="AG283" i="6"/>
  <c r="AB283" i="6"/>
  <c r="T283" i="6"/>
  <c r="M283" i="6"/>
  <c r="H283" i="6"/>
  <c r="AH283" i="6"/>
  <c r="X283" i="6"/>
  <c r="R283" i="6"/>
  <c r="I283" i="6"/>
  <c r="AF283" i="6"/>
  <c r="W283" i="6"/>
  <c r="P283" i="6"/>
  <c r="F283" i="6"/>
  <c r="AC283" i="6"/>
  <c r="J283" i="6"/>
  <c r="AK283" i="6"/>
  <c r="V283" i="6"/>
  <c r="E283" i="6"/>
  <c r="AJ283" i="6"/>
  <c r="S283" i="6"/>
  <c r="D283" i="6"/>
  <c r="AD283" i="6"/>
  <c r="L283" i="6"/>
  <c r="AB366" i="6"/>
  <c r="AB367" i="6" s="1"/>
  <c r="AB368" i="6" s="1"/>
  <c r="AB369" i="6" s="1"/>
  <c r="AB370" i="6" s="1"/>
  <c r="AB371" i="6" s="1"/>
  <c r="Q366" i="6"/>
  <c r="Q367" i="6" s="1"/>
  <c r="Q368" i="6" s="1"/>
  <c r="Q369" i="6" s="1"/>
  <c r="Q370" i="6" s="1"/>
  <c r="Q371" i="6" s="1"/>
  <c r="AF366" i="6"/>
  <c r="AF367" i="6" s="1"/>
  <c r="AF368" i="6" s="1"/>
  <c r="AF369" i="6" s="1"/>
  <c r="AF370" i="6" s="1"/>
  <c r="AF371" i="6" s="1"/>
  <c r="AF372" i="6" s="1"/>
  <c r="F371" i="6"/>
  <c r="I371" i="6"/>
  <c r="AI366" i="6"/>
  <c r="AI367" i="6" s="1"/>
  <c r="AI368" i="6" s="1"/>
  <c r="AI369" i="6" s="1"/>
  <c r="AI370" i="6" s="1"/>
  <c r="AI371" i="6" s="1"/>
  <c r="D371" i="6"/>
  <c r="X366" i="6"/>
  <c r="X367" i="6" s="1"/>
  <c r="X368" i="6" s="1"/>
  <c r="X369" i="6" s="1"/>
  <c r="X370" i="6" s="1"/>
  <c r="X371" i="6" s="1"/>
  <c r="AH366" i="6"/>
  <c r="AH367" i="6" s="1"/>
  <c r="AH368" i="6" s="1"/>
  <c r="AH369" i="6" s="1"/>
  <c r="AH370" i="6" s="1"/>
  <c r="AH371" i="6" s="1"/>
  <c r="H371" i="6"/>
  <c r="L371" i="6"/>
  <c r="AD366" i="6"/>
  <c r="AD367" i="6" s="1"/>
  <c r="AD368" i="6" s="1"/>
  <c r="AD369" i="6" s="1"/>
  <c r="AD370" i="6" s="1"/>
  <c r="AD371" i="6" s="1"/>
  <c r="AC93" i="6"/>
  <c r="D93" i="6"/>
  <c r="W105" i="7"/>
  <c r="W94" i="12"/>
  <c r="W106" i="11"/>
  <c r="Z95" i="10"/>
  <c r="Y106" i="8"/>
  <c r="J91" i="6"/>
  <c r="G107" i="12"/>
  <c r="AK106" i="11"/>
  <c r="I106" i="10"/>
  <c r="W106" i="8"/>
  <c r="AJ94" i="8"/>
  <c r="AJ104" i="6"/>
  <c r="E104" i="6"/>
  <c r="R93" i="7"/>
  <c r="V91" i="7"/>
  <c r="L94" i="12"/>
  <c r="AF105" i="7"/>
  <c r="Y94" i="8"/>
  <c r="AD93" i="6"/>
  <c r="P106" i="7"/>
  <c r="AI105" i="7"/>
  <c r="Z94" i="12"/>
  <c r="N106" i="11"/>
  <c r="AL95" i="10"/>
  <c r="AK94" i="8"/>
  <c r="I91" i="6"/>
  <c r="AL94" i="12"/>
  <c r="U106" i="11"/>
  <c r="Q105" i="10"/>
  <c r="AF106" i="8"/>
  <c r="T94" i="8"/>
  <c r="AH104" i="6"/>
  <c r="G104" i="6"/>
  <c r="T93" i="7"/>
  <c r="R91" i="7"/>
  <c r="L105" i="7"/>
  <c r="F94" i="12"/>
  <c r="L94" i="8"/>
  <c r="AE91" i="7"/>
  <c r="AC105" i="7"/>
  <c r="E94" i="12"/>
  <c r="AJ95" i="10"/>
  <c r="G106" i="8"/>
  <c r="F94" i="8"/>
  <c r="E106" i="10"/>
  <c r="F104" i="6"/>
  <c r="AE94" i="8"/>
  <c r="AG107" i="12"/>
  <c r="M93" i="7"/>
  <c r="I93" i="6"/>
  <c r="M95" i="11"/>
  <c r="V107" i="12"/>
  <c r="N94" i="8"/>
  <c r="J93" i="7"/>
  <c r="S106" i="11"/>
  <c r="AH106" i="11"/>
  <c r="S95" i="11"/>
  <c r="I95" i="11"/>
  <c r="V93" i="6"/>
  <c r="Q91" i="7"/>
  <c r="T105" i="7"/>
  <c r="I94" i="12"/>
  <c r="AC93" i="10"/>
  <c r="AD95" i="10"/>
  <c r="AG91" i="7"/>
  <c r="AJ105" i="7"/>
  <c r="R94" i="12"/>
  <c r="F106" i="11"/>
  <c r="R95" i="10"/>
  <c r="I94" i="8"/>
  <c r="AE106" i="8"/>
  <c r="V104" i="6"/>
  <c r="Y93" i="7"/>
  <c r="AF93" i="7"/>
  <c r="K91" i="7"/>
  <c r="AL106" i="11"/>
  <c r="U94" i="12"/>
  <c r="AH93" i="6"/>
  <c r="AJ93" i="6"/>
  <c r="Y91" i="7"/>
  <c r="I105" i="7"/>
  <c r="N94" i="12"/>
  <c r="J94" i="8"/>
  <c r="J95" i="10"/>
  <c r="U91" i="7"/>
  <c r="AD105" i="7"/>
  <c r="H94" i="12"/>
  <c r="H106" i="11"/>
  <c r="AE95" i="10"/>
  <c r="AL106" i="10"/>
  <c r="X94" i="8"/>
  <c r="AK104" i="6"/>
  <c r="AD93" i="7"/>
  <c r="F93" i="7"/>
  <c r="F91" i="7"/>
  <c r="AD107" i="12"/>
  <c r="AL95" i="11"/>
  <c r="H106" i="10"/>
  <c r="G91" i="7"/>
  <c r="AK107" i="12"/>
  <c r="AF95" i="11"/>
  <c r="E94" i="8"/>
  <c r="Z94" i="8"/>
  <c r="V105" i="7"/>
  <c r="K94" i="12"/>
  <c r="X95" i="10"/>
  <c r="AK105" i="7"/>
  <c r="J94" i="12"/>
  <c r="U106" i="10"/>
  <c r="U106" i="8"/>
  <c r="AE93" i="6"/>
  <c r="W91" i="7"/>
  <c r="Q105" i="7"/>
  <c r="AH94" i="12"/>
  <c r="M106" i="11"/>
  <c r="AG105" i="7"/>
  <c r="U95" i="10"/>
  <c r="F107" i="12"/>
  <c r="AD91" i="6"/>
  <c r="K91" i="6"/>
  <c r="W93" i="6"/>
  <c r="H93" i="6"/>
  <c r="D91" i="7"/>
  <c r="AF107" i="12"/>
  <c r="AE95" i="11"/>
  <c r="K94" i="8"/>
  <c r="AL94" i="8"/>
  <c r="M91" i="7"/>
  <c r="J105" i="7"/>
  <c r="AI95" i="11"/>
  <c r="J106" i="8"/>
  <c r="I95" i="10"/>
  <c r="M106" i="10"/>
  <c r="AF104" i="6"/>
  <c r="S104" i="6"/>
  <c r="W93" i="7"/>
  <c r="H93" i="7"/>
  <c r="E91" i="6"/>
  <c r="M95" i="10"/>
  <c r="AF106" i="11"/>
  <c r="AF93" i="6"/>
  <c r="K93" i="6"/>
  <c r="AG91" i="6"/>
  <c r="W107" i="12"/>
  <c r="W95" i="11"/>
  <c r="X106" i="10"/>
  <c r="AG94" i="8"/>
  <c r="E91" i="7"/>
  <c r="Q93" i="12"/>
  <c r="AK95" i="11"/>
  <c r="L106" i="8"/>
  <c r="H94" i="8"/>
  <c r="Q94" i="10"/>
  <c r="AE104" i="6"/>
  <c r="T104" i="6"/>
  <c r="X93" i="7"/>
  <c r="E93" i="7"/>
  <c r="AC91" i="6"/>
  <c r="L107" i="12"/>
  <c r="L95" i="11"/>
  <c r="R94" i="8"/>
  <c r="AJ91" i="6"/>
  <c r="U107" i="12"/>
  <c r="G95" i="11"/>
  <c r="AE106" i="10"/>
  <c r="U93" i="7"/>
  <c r="K105" i="7"/>
  <c r="V95" i="11"/>
  <c r="P92" i="7"/>
  <c r="H105" i="7"/>
  <c r="AJ106" i="11"/>
  <c r="V95" i="10"/>
  <c r="M93" i="6"/>
  <c r="S93" i="6"/>
  <c r="T91" i="7"/>
  <c r="D105" i="7"/>
  <c r="X95" i="11"/>
  <c r="F106" i="8"/>
  <c r="E95" i="10"/>
  <c r="AJ91" i="7"/>
  <c r="M105" i="7"/>
  <c r="M94" i="12"/>
  <c r="G94" i="8"/>
  <c r="H95" i="10"/>
  <c r="AF106" i="10"/>
  <c r="AJ106" i="8"/>
  <c r="Y104" i="6"/>
  <c r="AK93" i="7"/>
  <c r="D93" i="7"/>
  <c r="Z106" i="11"/>
  <c r="R95" i="11"/>
  <c r="Y93" i="6"/>
  <c r="F93" i="6"/>
  <c r="D91" i="6"/>
  <c r="AF94" i="12"/>
  <c r="AE106" i="11"/>
  <c r="K106" i="10"/>
  <c r="X106" i="8"/>
  <c r="W91" i="6"/>
  <c r="M107" i="12"/>
  <c r="AI106" i="11"/>
  <c r="F106" i="10"/>
  <c r="R106" i="8"/>
  <c r="AH94" i="8"/>
  <c r="AG104" i="6"/>
  <c r="I104" i="6"/>
  <c r="AE93" i="7"/>
  <c r="X91" i="7"/>
  <c r="R105" i="7"/>
  <c r="AE94" i="12"/>
  <c r="J106" i="11"/>
  <c r="AH91" i="7"/>
  <c r="AE105" i="7"/>
  <c r="AJ94" i="12"/>
  <c r="I106" i="11"/>
  <c r="AH95" i="10"/>
  <c r="S105" i="7"/>
  <c r="J95" i="11"/>
  <c r="AK91" i="7"/>
  <c r="AJ107" i="12"/>
  <c r="G106" i="11"/>
  <c r="AI94" i="12"/>
  <c r="AI95" i="10"/>
  <c r="I106" i="8"/>
  <c r="M104" i="6"/>
  <c r="AH93" i="7"/>
  <c r="AJ93" i="7"/>
  <c r="F105" i="7"/>
  <c r="Z95" i="11"/>
  <c r="Z106" i="10"/>
  <c r="AC91" i="7"/>
  <c r="AJ95" i="11"/>
  <c r="M106" i="8"/>
  <c r="K95" i="10"/>
  <c r="AE107" i="12"/>
  <c r="AF91" i="6"/>
  <c r="AK94" i="12"/>
  <c r="K106" i="8"/>
  <c r="AC104" i="10"/>
  <c r="U94" i="8"/>
  <c r="J93" i="6"/>
  <c r="Y106" i="11"/>
  <c r="AG106" i="8"/>
  <c r="H107" i="12"/>
  <c r="AJ106" i="10"/>
  <c r="M94" i="8"/>
  <c r="Q93" i="7"/>
  <c r="R91" i="6"/>
  <c r="T93" i="6"/>
  <c r="Q106" i="12"/>
  <c r="H106" i="8"/>
  <c r="E105" i="7"/>
  <c r="E106" i="8"/>
  <c r="AD106" i="10"/>
  <c r="AI104" i="6"/>
  <c r="I93" i="7"/>
  <c r="E95" i="11"/>
  <c r="AE91" i="6"/>
  <c r="T95" i="11"/>
  <c r="AD94" i="8"/>
  <c r="W106" i="10"/>
  <c r="AH95" i="11"/>
  <c r="AF95" i="10"/>
  <c r="V94" i="12"/>
  <c r="S106" i="8"/>
  <c r="W104" i="6"/>
  <c r="S107" i="12"/>
  <c r="V91" i="6"/>
  <c r="AF94" i="8"/>
  <c r="V106" i="10"/>
  <c r="X104" i="6"/>
  <c r="D104" i="6"/>
  <c r="F91" i="6"/>
  <c r="AI106" i="8"/>
  <c r="L106" i="10"/>
  <c r="V106" i="8"/>
  <c r="AC105" i="12"/>
  <c r="X93" i="6"/>
  <c r="E93" i="6"/>
  <c r="Y91" i="6"/>
  <c r="X107" i="12"/>
  <c r="K95" i="11"/>
  <c r="AG106" i="10"/>
  <c r="Z106" i="8"/>
  <c r="U91" i="6"/>
  <c r="AI107" i="12"/>
  <c r="AD95" i="11"/>
  <c r="AH106" i="10"/>
  <c r="AI94" i="8"/>
  <c r="L95" i="10"/>
  <c r="AD104" i="6"/>
  <c r="L104" i="6"/>
  <c r="AC93" i="7"/>
  <c r="L93" i="7"/>
  <c r="AC92" i="12"/>
  <c r="H91" i="7"/>
  <c r="R106" i="10"/>
  <c r="AK93" i="6"/>
  <c r="L93" i="6"/>
  <c r="AH91" i="6"/>
  <c r="I107" i="12"/>
  <c r="X106" i="11"/>
  <c r="N106" i="10"/>
  <c r="AH106" i="8"/>
  <c r="AK91" i="6"/>
  <c r="R107" i="12"/>
  <c r="F95" i="11"/>
  <c r="T106" i="10"/>
  <c r="S94" i="8"/>
  <c r="G95" i="10"/>
  <c r="AC104" i="6"/>
  <c r="J104" i="6"/>
  <c r="AG93" i="7"/>
  <c r="K93" i="7"/>
  <c r="X105" i="7"/>
  <c r="Y94" i="12"/>
  <c r="V106" i="11"/>
  <c r="AB105" i="7"/>
  <c r="AH105" i="7"/>
  <c r="S94" i="12"/>
  <c r="R106" i="11"/>
  <c r="S95" i="10"/>
  <c r="G93" i="7"/>
  <c r="Y107" i="12"/>
  <c r="E106" i="11"/>
  <c r="AF91" i="7"/>
  <c r="E107" i="12"/>
  <c r="T106" i="11"/>
  <c r="F95" i="10"/>
  <c r="R93" i="6"/>
  <c r="G93" i="6"/>
  <c r="X91" i="6"/>
  <c r="Z107" i="12"/>
  <c r="N95" i="11"/>
  <c r="AK106" i="10"/>
  <c r="W94" i="8"/>
  <c r="J91" i="7"/>
  <c r="AL107" i="12"/>
  <c r="U95" i="11"/>
  <c r="S106" i="10"/>
  <c r="V94" i="8"/>
  <c r="AK95" i="10"/>
  <c r="R104" i="6"/>
  <c r="K104" i="6"/>
  <c r="AI93" i="7"/>
  <c r="S91" i="7"/>
  <c r="N106" i="8"/>
  <c r="J106" i="10"/>
  <c r="U93" i="6"/>
  <c r="AI91" i="7"/>
  <c r="Y105" i="7"/>
  <c r="X94" i="12"/>
  <c r="K106" i="11"/>
  <c r="W95" i="10"/>
  <c r="AB91" i="7"/>
  <c r="U105" i="7"/>
  <c r="AD106" i="11"/>
  <c r="T106" i="8"/>
  <c r="L91" i="7"/>
  <c r="G105" i="7"/>
  <c r="L106" i="11"/>
  <c r="M91" i="6"/>
  <c r="AG94" i="12"/>
  <c r="T91" i="6"/>
  <c r="T94" i="12"/>
  <c r="AI93" i="6"/>
  <c r="G91" i="6"/>
  <c r="N107" i="12"/>
  <c r="S91" i="6"/>
  <c r="H95" i="11"/>
  <c r="AL106" i="8"/>
  <c r="Q104" i="6"/>
  <c r="L91" i="6"/>
  <c r="Q93" i="6"/>
  <c r="I91" i="7"/>
  <c r="Y95" i="11"/>
  <c r="AD91" i="7"/>
  <c r="G94" i="12"/>
  <c r="N95" i="10"/>
  <c r="U104" i="6"/>
  <c r="V93" i="7"/>
  <c r="Q91" i="6"/>
  <c r="AG95" i="10"/>
  <c r="T107" i="12"/>
  <c r="AI106" i="10"/>
  <c r="AD94" i="12"/>
  <c r="H91" i="6"/>
  <c r="G106" i="10"/>
  <c r="AK106" i="8"/>
  <c r="AG106" i="11"/>
  <c r="AD106" i="8"/>
  <c r="H104" i="6"/>
  <c r="AG93" i="6"/>
  <c r="AH107" i="12"/>
  <c r="Y106" i="10"/>
  <c r="AG95" i="11"/>
  <c r="Y95" i="10"/>
  <c r="S93" i="7"/>
  <c r="K107" i="12"/>
  <c r="J107" i="12"/>
  <c r="AI91" i="6"/>
  <c r="T95" i="10"/>
  <c r="AH523" i="18" l="1"/>
  <c r="BF522" i="18"/>
  <c r="V529" i="18"/>
  <c r="AT528" i="18"/>
  <c r="E529" i="18"/>
  <c r="BA528" i="18"/>
  <c r="AO528" i="18"/>
  <c r="AV526" i="18"/>
  <c r="BH526" i="18"/>
  <c r="AQ528" i="18"/>
  <c r="BC528" i="18"/>
  <c r="AU530" i="18"/>
  <c r="BG530" i="18"/>
  <c r="BD525" i="18"/>
  <c r="AR525" i="18"/>
  <c r="AX526" i="18"/>
  <c r="BJ526" i="18"/>
  <c r="AP527" i="18"/>
  <c r="BB527" i="18"/>
  <c r="AS554" i="18"/>
  <c r="BE554" i="18"/>
  <c r="BI527" i="18"/>
  <c r="AW527" i="18"/>
  <c r="L355" i="18"/>
  <c r="L444" i="18" s="1"/>
  <c r="K355" i="18"/>
  <c r="K444" i="18" s="1"/>
  <c r="E355" i="18"/>
  <c r="E444" i="18" s="1"/>
  <c r="F355" i="18"/>
  <c r="F444" i="18" s="1"/>
  <c r="I355" i="18"/>
  <c r="I444" i="18" s="1"/>
  <c r="H355" i="18"/>
  <c r="H444" i="18" s="1"/>
  <c r="G355" i="18"/>
  <c r="G444" i="18" s="1"/>
  <c r="J355" i="18"/>
  <c r="J444" i="18" s="1"/>
  <c r="N355" i="18"/>
  <c r="N444" i="18" s="1"/>
  <c r="AO427" i="18"/>
  <c r="BA427" i="18"/>
  <c r="BI427" i="18"/>
  <c r="AW427" i="18"/>
  <c r="BF427" i="18"/>
  <c r="AT427" i="18"/>
  <c r="D165" i="18"/>
  <c r="D268" i="18"/>
  <c r="BC427" i="18"/>
  <c r="AQ427" i="18"/>
  <c r="BE427" i="18"/>
  <c r="AS427" i="18"/>
  <c r="BB427" i="18"/>
  <c r="AP427" i="18"/>
  <c r="AV427" i="18"/>
  <c r="BH427" i="18"/>
  <c r="D357" i="18"/>
  <c r="D446" i="18" s="1"/>
  <c r="Q162" i="18"/>
  <c r="Q356" i="18" s="1"/>
  <c r="Q445" i="18" s="1"/>
  <c r="AC162" i="18"/>
  <c r="AC356" i="18" s="1"/>
  <c r="AC445" i="18" s="1"/>
  <c r="I162" i="18"/>
  <c r="G162" i="18"/>
  <c r="H162" i="18"/>
  <c r="R162" i="18"/>
  <c r="R356" i="18" s="1"/>
  <c r="R445" i="18" s="1"/>
  <c r="M162" i="18"/>
  <c r="E162" i="18"/>
  <c r="L162" i="18"/>
  <c r="J162" i="18"/>
  <c r="T162" i="18"/>
  <c r="T356" i="18" s="1"/>
  <c r="T445" i="18" s="1"/>
  <c r="U162" i="18"/>
  <c r="U356" i="18" s="1"/>
  <c r="U445" i="18" s="1"/>
  <c r="N162" i="18"/>
  <c r="V162" i="18"/>
  <c r="V356" i="18" s="1"/>
  <c r="V445" i="18" s="1"/>
  <c r="AL162" i="18"/>
  <c r="AL356" i="18" s="1"/>
  <c r="AL445" i="18" s="1"/>
  <c r="Z162" i="18"/>
  <c r="Z356" i="18" s="1"/>
  <c r="Z445" i="18" s="1"/>
  <c r="S162" i="18"/>
  <c r="S356" i="18" s="1"/>
  <c r="S445" i="18" s="1"/>
  <c r="AD162" i="18"/>
  <c r="AD356" i="18" s="1"/>
  <c r="AD445" i="18" s="1"/>
  <c r="AK162" i="18"/>
  <c r="AK356" i="18" s="1"/>
  <c r="AK445" i="18" s="1"/>
  <c r="F162" i="18"/>
  <c r="X162" i="18"/>
  <c r="X356" i="18" s="1"/>
  <c r="X445" i="18" s="1"/>
  <c r="AE162" i="18"/>
  <c r="AE356" i="18" s="1"/>
  <c r="AE445" i="18" s="1"/>
  <c r="AG162" i="18"/>
  <c r="AG356" i="18" s="1"/>
  <c r="AG445" i="18" s="1"/>
  <c r="K162" i="18"/>
  <c r="AI162" i="18"/>
  <c r="W162" i="18"/>
  <c r="W356" i="18" s="1"/>
  <c r="W445" i="18" s="1"/>
  <c r="AF162" i="18"/>
  <c r="Y162" i="18"/>
  <c r="Y356" i="18" s="1"/>
  <c r="Y445" i="18" s="1"/>
  <c r="AH162" i="18"/>
  <c r="AH356" i="18" s="1"/>
  <c r="AH445" i="18" s="1"/>
  <c r="AJ162" i="18"/>
  <c r="AJ356" i="18" s="1"/>
  <c r="AJ445" i="18" s="1"/>
  <c r="BJ427" i="18"/>
  <c r="AX427" i="18"/>
  <c r="AR427" i="18"/>
  <c r="BD427" i="18"/>
  <c r="AU427" i="18"/>
  <c r="BG427" i="18"/>
  <c r="BC411" i="17"/>
  <c r="G412" i="17"/>
  <c r="AQ411" i="17"/>
  <c r="D252" i="17"/>
  <c r="P148" i="17"/>
  <c r="AB148" i="17" s="1"/>
  <c r="D149" i="17"/>
  <c r="Q148" i="17"/>
  <c r="Q252" i="17" s="1"/>
  <c r="R148" i="17"/>
  <c r="R252" i="17" s="1"/>
  <c r="I148" i="17"/>
  <c r="I252" i="17" s="1"/>
  <c r="J148" i="17"/>
  <c r="J252" i="17" s="1"/>
  <c r="M148" i="17"/>
  <c r="M252" i="17" s="1"/>
  <c r="AK148" i="17"/>
  <c r="AK252" i="17" s="1"/>
  <c r="Y148" i="17"/>
  <c r="Y252" i="17" s="1"/>
  <c r="Z148" i="17"/>
  <c r="Z252" i="17" s="1"/>
  <c r="U148" i="17"/>
  <c r="U252" i="17" s="1"/>
  <c r="T148" i="17"/>
  <c r="T252" i="17" s="1"/>
  <c r="AF148" i="17"/>
  <c r="AF252" i="17" s="1"/>
  <c r="H148" i="17"/>
  <c r="H252" i="17" s="1"/>
  <c r="G148" i="17"/>
  <c r="G252" i="17" s="1"/>
  <c r="N148" i="17"/>
  <c r="N252" i="17" s="1"/>
  <c r="K148" i="17"/>
  <c r="K252" i="17" s="1"/>
  <c r="AG148" i="17"/>
  <c r="AG252" i="17" s="1"/>
  <c r="W148" i="17"/>
  <c r="W252" i="17" s="1"/>
  <c r="AI148" i="17"/>
  <c r="AI252" i="17" s="1"/>
  <c r="V148" i="17"/>
  <c r="V252" i="17" s="1"/>
  <c r="AE148" i="17"/>
  <c r="AE252" i="17" s="1"/>
  <c r="E148" i="17"/>
  <c r="E252" i="17" s="1"/>
  <c r="AJ148" i="17"/>
  <c r="AJ252" i="17" s="1"/>
  <c r="AH148" i="17"/>
  <c r="AH252" i="17" s="1"/>
  <c r="S148" i="17"/>
  <c r="S252" i="17" s="1"/>
  <c r="AD148" i="17"/>
  <c r="AD252" i="17" s="1"/>
  <c r="AL148" i="17"/>
  <c r="AL252" i="17" s="1"/>
  <c r="F148" i="17"/>
  <c r="F252" i="17" s="1"/>
  <c r="L148" i="17"/>
  <c r="L252" i="17" s="1"/>
  <c r="X148" i="17"/>
  <c r="X252" i="17" s="1"/>
  <c r="AC148" i="17"/>
  <c r="AC252" i="17" s="1"/>
  <c r="AK341" i="17"/>
  <c r="AK430" i="17" s="1"/>
  <c r="AG341" i="17"/>
  <c r="AG430" i="17" s="1"/>
  <c r="AC341" i="17"/>
  <c r="AC430" i="17" s="1"/>
  <c r="W341" i="17"/>
  <c r="W430" i="17" s="1"/>
  <c r="S341" i="17"/>
  <c r="S430" i="17" s="1"/>
  <c r="M341" i="17"/>
  <c r="I341" i="17"/>
  <c r="E341" i="17"/>
  <c r="AJ341" i="17"/>
  <c r="AJ430" i="17" s="1"/>
  <c r="AE341" i="17"/>
  <c r="AE430" i="17" s="1"/>
  <c r="X341" i="17"/>
  <c r="X430" i="17" s="1"/>
  <c r="R341" i="17"/>
  <c r="R430" i="17" s="1"/>
  <c r="K341" i="17"/>
  <c r="F341" i="17"/>
  <c r="AH341" i="17"/>
  <c r="AH430" i="17" s="1"/>
  <c r="Z341" i="17"/>
  <c r="Z430" i="17" s="1"/>
  <c r="U341" i="17"/>
  <c r="U430" i="17" s="1"/>
  <c r="N341" i="17"/>
  <c r="H341" i="17"/>
  <c r="AF341" i="17"/>
  <c r="AF430" i="17" s="1"/>
  <c r="T341" i="17"/>
  <c r="T430" i="17" s="1"/>
  <c r="G341" i="17"/>
  <c r="AD341" i="17"/>
  <c r="AD430" i="17" s="1"/>
  <c r="Q341" i="17"/>
  <c r="Q430" i="17" s="1"/>
  <c r="D341" i="17"/>
  <c r="D430" i="17" s="1"/>
  <c r="AL341" i="17"/>
  <c r="AL430" i="17" s="1"/>
  <c r="Y341" i="17"/>
  <c r="Y430" i="17" s="1"/>
  <c r="L341" i="17"/>
  <c r="V341" i="17"/>
  <c r="V430" i="17" s="1"/>
  <c r="J341" i="17"/>
  <c r="AI341" i="17"/>
  <c r="AI430" i="17" s="1"/>
  <c r="L412" i="17"/>
  <c r="AV411" i="17"/>
  <c r="BH411" i="17"/>
  <c r="BB411" i="17"/>
  <c r="F412" i="17"/>
  <c r="AP411" i="17"/>
  <c r="BG411" i="17"/>
  <c r="K412" i="17"/>
  <c r="AU411" i="17"/>
  <c r="AW411" i="17"/>
  <c r="M412" i="17"/>
  <c r="BI411" i="17"/>
  <c r="BF411" i="17"/>
  <c r="AT411" i="17"/>
  <c r="J412" i="17"/>
  <c r="H412" i="17"/>
  <c r="AR411" i="17"/>
  <c r="BD411" i="17"/>
  <c r="AO411" i="17"/>
  <c r="E412" i="17"/>
  <c r="BA411" i="17"/>
  <c r="AS411" i="17"/>
  <c r="BE411" i="17"/>
  <c r="I412" i="17"/>
  <c r="BJ411" i="17"/>
  <c r="N412" i="17"/>
  <c r="AX411" i="17"/>
  <c r="AD376" i="10"/>
  <c r="Q375" i="8"/>
  <c r="S375" i="8"/>
  <c r="G372" i="6"/>
  <c r="AC375" i="8"/>
  <c r="AI376" i="10"/>
  <c r="U372" i="7"/>
  <c r="AD372" i="7"/>
  <c r="AB372" i="7"/>
  <c r="L376" i="10"/>
  <c r="Y376" i="10"/>
  <c r="K297" i="6"/>
  <c r="AG372" i="6"/>
  <c r="AF372" i="7"/>
  <c r="AK372" i="7"/>
  <c r="Q372" i="7"/>
  <c r="D48" i="9"/>
  <c r="BA409" i="14"/>
  <c r="E48" i="9"/>
  <c r="BB409" i="14"/>
  <c r="I48" i="9"/>
  <c r="BF409" i="14"/>
  <c r="F48" i="9"/>
  <c r="BC409" i="14"/>
  <c r="G48" i="9"/>
  <c r="BD409" i="14"/>
  <c r="AK46" i="9"/>
  <c r="Y46" i="9"/>
  <c r="AG47" i="9"/>
  <c r="U47" i="9"/>
  <c r="AC47" i="9"/>
  <c r="Q47" i="9"/>
  <c r="AJ47" i="9"/>
  <c r="X47" i="9"/>
  <c r="AH47" i="9"/>
  <c r="V47" i="9"/>
  <c r="Q372" i="6"/>
  <c r="L48" i="9"/>
  <c r="BI409" i="14"/>
  <c r="H48" i="9"/>
  <c r="BE409" i="14"/>
  <c r="BJ409" i="14"/>
  <c r="AC372" i="7"/>
  <c r="K48" i="9"/>
  <c r="BH409" i="14"/>
  <c r="J48" i="9"/>
  <c r="BG409" i="14"/>
  <c r="AE47" i="9"/>
  <c r="S47" i="9"/>
  <c r="AB47" i="9"/>
  <c r="P47" i="9"/>
  <c r="AF47" i="9"/>
  <c r="T47" i="9"/>
  <c r="AD47" i="9"/>
  <c r="R47" i="9"/>
  <c r="M47" i="9"/>
  <c r="AI47" i="9"/>
  <c r="W47" i="9"/>
  <c r="T415" i="14"/>
  <c r="Y415" i="14"/>
  <c r="S416" i="14"/>
  <c r="X415" i="14"/>
  <c r="Z415" i="14"/>
  <c r="S435" i="13"/>
  <c r="R432" i="13"/>
  <c r="X438" i="13"/>
  <c r="Z440" i="13"/>
  <c r="W431" i="13"/>
  <c r="U437" i="13"/>
  <c r="V431" i="13"/>
  <c r="Y436" i="13"/>
  <c r="T438" i="13"/>
  <c r="AT409" i="14"/>
  <c r="J410" i="14"/>
  <c r="L410" i="14"/>
  <c r="AV409" i="14"/>
  <c r="AU409" i="14"/>
  <c r="K410" i="14"/>
  <c r="G410" i="14"/>
  <c r="AQ409" i="14"/>
  <c r="H410" i="14"/>
  <c r="AR409" i="14"/>
  <c r="AL337" i="14"/>
  <c r="AL426" i="14" s="1"/>
  <c r="AH337" i="14"/>
  <c r="AH426" i="14" s="1"/>
  <c r="AD337" i="14"/>
  <c r="AD426" i="14" s="1"/>
  <c r="X337" i="14"/>
  <c r="T337" i="14"/>
  <c r="N337" i="14"/>
  <c r="J337" i="14"/>
  <c r="F337" i="14"/>
  <c r="AJ337" i="14"/>
  <c r="AJ426" i="14" s="1"/>
  <c r="AE337" i="14"/>
  <c r="AE426" i="14" s="1"/>
  <c r="W337" i="14"/>
  <c r="W426" i="14" s="1"/>
  <c r="R337" i="14"/>
  <c r="R426" i="14" s="1"/>
  <c r="K337" i="14"/>
  <c r="E337" i="14"/>
  <c r="AI337" i="14"/>
  <c r="AI426" i="14" s="1"/>
  <c r="AC337" i="14"/>
  <c r="AC426" i="14" s="1"/>
  <c r="V337" i="14"/>
  <c r="V426" i="14" s="1"/>
  <c r="Q337" i="14"/>
  <c r="Q426" i="14" s="1"/>
  <c r="I337" i="14"/>
  <c r="D337" i="14"/>
  <c r="D426" i="14" s="1"/>
  <c r="Z337" i="14"/>
  <c r="M337" i="14"/>
  <c r="AK337" i="14"/>
  <c r="AK426" i="14" s="1"/>
  <c r="Y337" i="14"/>
  <c r="L337" i="14"/>
  <c r="S337" i="14"/>
  <c r="AG337" i="14"/>
  <c r="AG426" i="14" s="1"/>
  <c r="H337" i="14"/>
  <c r="AF337" i="14"/>
  <c r="AF426" i="14" s="1"/>
  <c r="G337" i="14"/>
  <c r="U337" i="14"/>
  <c r="U426" i="14" s="1"/>
  <c r="AW409" i="14"/>
  <c r="M410" i="14"/>
  <c r="AO409" i="14"/>
  <c r="E410" i="14"/>
  <c r="AS409" i="14"/>
  <c r="I410" i="14"/>
  <c r="F410" i="14"/>
  <c r="AP409" i="14"/>
  <c r="D248" i="14"/>
  <c r="D145" i="14"/>
  <c r="Q145" i="14" s="1"/>
  <c r="P144" i="14"/>
  <c r="AB144" i="14" s="1"/>
  <c r="Q248" i="14"/>
  <c r="R144" i="14"/>
  <c r="R248" i="14" s="1"/>
  <c r="L144" i="14"/>
  <c r="L248" i="14" s="1"/>
  <c r="H144" i="14"/>
  <c r="H248" i="14" s="1"/>
  <c r="AG144" i="14"/>
  <c r="AG248" i="14" s="1"/>
  <c r="AE144" i="14"/>
  <c r="AE248" i="14" s="1"/>
  <c r="G144" i="14"/>
  <c r="G248" i="14" s="1"/>
  <c r="N144" i="14"/>
  <c r="N248" i="14" s="1"/>
  <c r="F144" i="14"/>
  <c r="F248" i="14" s="1"/>
  <c r="W144" i="14"/>
  <c r="W248" i="14" s="1"/>
  <c r="AH144" i="14"/>
  <c r="AH248" i="14" s="1"/>
  <c r="V144" i="14"/>
  <c r="V248" i="14" s="1"/>
  <c r="S144" i="14"/>
  <c r="S248" i="14" s="1"/>
  <c r="T144" i="14"/>
  <c r="T248" i="14" s="1"/>
  <c r="I144" i="14"/>
  <c r="I248" i="14" s="1"/>
  <c r="E144" i="14"/>
  <c r="E248" i="14" s="1"/>
  <c r="AL144" i="14"/>
  <c r="AL248" i="14" s="1"/>
  <c r="AJ144" i="14"/>
  <c r="AJ248" i="14" s="1"/>
  <c r="U144" i="14"/>
  <c r="U248" i="14" s="1"/>
  <c r="AF144" i="14"/>
  <c r="AF248" i="14" s="1"/>
  <c r="Z144" i="14"/>
  <c r="Z248" i="14" s="1"/>
  <c r="J144" i="14"/>
  <c r="J248" i="14" s="1"/>
  <c r="M144" i="14"/>
  <c r="M248" i="14" s="1"/>
  <c r="K144" i="14"/>
  <c r="K248" i="14" s="1"/>
  <c r="X144" i="14"/>
  <c r="X248" i="14" s="1"/>
  <c r="AI144" i="14"/>
  <c r="AI248" i="14" s="1"/>
  <c r="AD144" i="14"/>
  <c r="AD248" i="14" s="1"/>
  <c r="AK144" i="14"/>
  <c r="AK248" i="14" s="1"/>
  <c r="Y144" i="14"/>
  <c r="Y248" i="14" s="1"/>
  <c r="AC144" i="14"/>
  <c r="AC248" i="14" s="1"/>
  <c r="N410" i="14"/>
  <c r="AX409" i="14"/>
  <c r="BH426" i="13"/>
  <c r="AV425" i="13"/>
  <c r="BJ425" i="13"/>
  <c r="AX424" i="13"/>
  <c r="AS425" i="13"/>
  <c r="BE426" i="13"/>
  <c r="BC426" i="13"/>
  <c r="AQ425" i="13"/>
  <c r="D264" i="13"/>
  <c r="D161" i="13"/>
  <c r="Q160" i="13"/>
  <c r="AC160" i="13"/>
  <c r="K160" i="13"/>
  <c r="F160" i="13"/>
  <c r="T160" i="13"/>
  <c r="AL160" i="13"/>
  <c r="AK160" i="13"/>
  <c r="AJ160" i="13"/>
  <c r="AG160" i="13"/>
  <c r="M160" i="13"/>
  <c r="E160" i="13"/>
  <c r="H160" i="13"/>
  <c r="W160" i="13"/>
  <c r="AI160" i="13"/>
  <c r="AE160" i="13"/>
  <c r="S160" i="13"/>
  <c r="G160" i="13"/>
  <c r="J160" i="13"/>
  <c r="U160" i="13"/>
  <c r="AD160" i="13"/>
  <c r="AH160" i="13"/>
  <c r="Y160" i="13"/>
  <c r="I160" i="13"/>
  <c r="L160" i="13"/>
  <c r="X160" i="13"/>
  <c r="N160" i="13"/>
  <c r="Z160" i="13"/>
  <c r="V160" i="13"/>
  <c r="AF160" i="13"/>
  <c r="R160" i="13"/>
  <c r="BB426" i="13"/>
  <c r="AP425" i="13"/>
  <c r="AO425" i="13"/>
  <c r="BA426" i="13"/>
  <c r="AW425" i="13"/>
  <c r="BI426" i="13"/>
  <c r="BD426" i="13"/>
  <c r="AR425" i="13"/>
  <c r="BG426" i="13"/>
  <c r="AU425" i="13"/>
  <c r="BF426" i="13"/>
  <c r="AT425" i="13"/>
  <c r="AJ353" i="13"/>
  <c r="AJ442" i="13" s="1"/>
  <c r="AF353" i="13"/>
  <c r="AF442" i="13" s="1"/>
  <c r="Z353" i="13"/>
  <c r="V353" i="13"/>
  <c r="R353" i="13"/>
  <c r="L353" i="13"/>
  <c r="H353" i="13"/>
  <c r="D353" i="13"/>
  <c r="D442" i="13" s="1"/>
  <c r="C65" i="9" s="1"/>
  <c r="AI353" i="13"/>
  <c r="AI442" i="13" s="1"/>
  <c r="AE353" i="13"/>
  <c r="AE442" i="13" s="1"/>
  <c r="Y353" i="13"/>
  <c r="U353" i="13"/>
  <c r="Q353" i="13"/>
  <c r="Q442" i="13" s="1"/>
  <c r="K353" i="13"/>
  <c r="G353" i="13"/>
  <c r="AL353" i="13"/>
  <c r="AL442" i="13" s="1"/>
  <c r="AH353" i="13"/>
  <c r="AH442" i="13" s="1"/>
  <c r="AD353" i="13"/>
  <c r="AD442" i="13" s="1"/>
  <c r="X353" i="13"/>
  <c r="T353" i="13"/>
  <c r="N353" i="13"/>
  <c r="J353" i="13"/>
  <c r="F353" i="13"/>
  <c r="AC353" i="13"/>
  <c r="AC442" i="13" s="1"/>
  <c r="I353" i="13"/>
  <c r="W353" i="13"/>
  <c r="E353" i="13"/>
  <c r="AK353" i="13"/>
  <c r="AK442" i="13" s="1"/>
  <c r="AG353" i="13"/>
  <c r="AG442" i="13" s="1"/>
  <c r="S353" i="13"/>
  <c r="M353" i="13"/>
  <c r="S371" i="12"/>
  <c r="AQ370" i="12"/>
  <c r="T371" i="12"/>
  <c r="AR370" i="12"/>
  <c r="R371" i="12"/>
  <c r="AP370" i="12"/>
  <c r="U371" i="12"/>
  <c r="AS370" i="12"/>
  <c r="W371" i="12"/>
  <c r="AU370" i="12"/>
  <c r="V371" i="12"/>
  <c r="AT370" i="12"/>
  <c r="Z371" i="12"/>
  <c r="AX370" i="12"/>
  <c r="Q371" i="12"/>
  <c r="AO370" i="12"/>
  <c r="G373" i="12"/>
  <c r="H373" i="12"/>
  <c r="M372" i="12"/>
  <c r="AW371" i="12"/>
  <c r="J373" i="12"/>
  <c r="AH371" i="12"/>
  <c r="BF370" i="12"/>
  <c r="AC371" i="12"/>
  <c r="BA370" i="12"/>
  <c r="N373" i="12"/>
  <c r="AD371" i="12"/>
  <c r="BB370" i="12"/>
  <c r="F373" i="12"/>
  <c r="I373" i="12"/>
  <c r="AG371" i="12"/>
  <c r="BE370" i="12"/>
  <c r="AK371" i="12"/>
  <c r="BI370" i="12"/>
  <c r="AL371" i="12"/>
  <c r="BJ370" i="12"/>
  <c r="AI371" i="12"/>
  <c r="BG370" i="12"/>
  <c r="K373" i="12"/>
  <c r="L372" i="12"/>
  <c r="AV371" i="12"/>
  <c r="AE371" i="12"/>
  <c r="BC370" i="12"/>
  <c r="AF371" i="12"/>
  <c r="BD370" i="12"/>
  <c r="AJ371" i="12"/>
  <c r="BH370" i="12"/>
  <c r="E373" i="12"/>
  <c r="J373" i="11"/>
  <c r="R371" i="11"/>
  <c r="AP370" i="11"/>
  <c r="AH371" i="11"/>
  <c r="BF370" i="11"/>
  <c r="AI371" i="11"/>
  <c r="BG370" i="11"/>
  <c r="AJ371" i="11"/>
  <c r="BH370" i="11"/>
  <c r="AG371" i="11"/>
  <c r="BE370" i="11"/>
  <c r="AF371" i="11"/>
  <c r="BD370" i="11"/>
  <c r="U371" i="11"/>
  <c r="AS370" i="11"/>
  <c r="M373" i="11"/>
  <c r="X371" i="11"/>
  <c r="AV370" i="11"/>
  <c r="AD371" i="11"/>
  <c r="BB370" i="11"/>
  <c r="AL371" i="11"/>
  <c r="BJ370" i="11"/>
  <c r="S371" i="11"/>
  <c r="AQ370" i="11"/>
  <c r="I373" i="11"/>
  <c r="V371" i="11"/>
  <c r="AT370" i="11"/>
  <c r="L373" i="11"/>
  <c r="AK371" i="11"/>
  <c r="BI370" i="11"/>
  <c r="AE371" i="11"/>
  <c r="BC370" i="11"/>
  <c r="H372" i="11"/>
  <c r="AR371" i="11"/>
  <c r="K372" i="11"/>
  <c r="AU371" i="11"/>
  <c r="AC376" i="11"/>
  <c r="N371" i="11"/>
  <c r="AX370" i="11"/>
  <c r="F373" i="11"/>
  <c r="Y371" i="11"/>
  <c r="AW370" i="11"/>
  <c r="G373" i="11"/>
  <c r="E372" i="11"/>
  <c r="AO371" i="11"/>
  <c r="BA371" i="11"/>
  <c r="P196" i="7"/>
  <c r="AB209" i="7"/>
  <c r="G197" i="7"/>
  <c r="K197" i="7"/>
  <c r="L197" i="7"/>
  <c r="J197" i="7"/>
  <c r="D197" i="7"/>
  <c r="E197" i="7"/>
  <c r="H197" i="7"/>
  <c r="I197" i="7"/>
  <c r="M197" i="7"/>
  <c r="F197" i="7"/>
  <c r="AF197" i="7"/>
  <c r="AJ197" i="7"/>
  <c r="Q197" i="7"/>
  <c r="T197" i="7"/>
  <c r="R197" i="7"/>
  <c r="AE197" i="7"/>
  <c r="AI197" i="7"/>
  <c r="AG197" i="7"/>
  <c r="AC197" i="7"/>
  <c r="S197" i="7"/>
  <c r="U197" i="7"/>
  <c r="X197" i="7"/>
  <c r="W197" i="7"/>
  <c r="V197" i="7"/>
  <c r="AK197" i="7"/>
  <c r="AD197" i="7"/>
  <c r="Y197" i="7"/>
  <c r="AH197" i="7"/>
  <c r="H208" i="6"/>
  <c r="H298" i="6" s="1"/>
  <c r="G208" i="6"/>
  <c r="E208" i="6"/>
  <c r="I208" i="6"/>
  <c r="F208" i="6"/>
  <c r="J208" i="6"/>
  <c r="L208" i="6"/>
  <c r="D208" i="6"/>
  <c r="K208" i="6"/>
  <c r="T208" i="6"/>
  <c r="T298" i="6" s="1"/>
  <c r="S208" i="6"/>
  <c r="AI208" i="6"/>
  <c r="Y208" i="6"/>
  <c r="AK208" i="6"/>
  <c r="V208" i="6"/>
  <c r="M208" i="6"/>
  <c r="W208" i="6"/>
  <c r="AH208" i="6"/>
  <c r="AJ208" i="6"/>
  <c r="AG208" i="6"/>
  <c r="Q208" i="6"/>
  <c r="AC208" i="6"/>
  <c r="AD208" i="6"/>
  <c r="X208" i="6"/>
  <c r="R208" i="6"/>
  <c r="AE208" i="6"/>
  <c r="AF208" i="6"/>
  <c r="U208" i="6"/>
  <c r="AB195" i="7"/>
  <c r="P210" i="7"/>
  <c r="D197" i="6"/>
  <c r="F197" i="6"/>
  <c r="J197" i="6"/>
  <c r="L197" i="6"/>
  <c r="E197" i="6"/>
  <c r="I197" i="6"/>
  <c r="G197" i="6"/>
  <c r="K197" i="6"/>
  <c r="H197" i="6"/>
  <c r="T197" i="6"/>
  <c r="S197" i="6"/>
  <c r="AJ197" i="6"/>
  <c r="V197" i="6"/>
  <c r="U197" i="6"/>
  <c r="AE197" i="6"/>
  <c r="AD197" i="6"/>
  <c r="AC197" i="6"/>
  <c r="Y197" i="6"/>
  <c r="AI197" i="6"/>
  <c r="AK197" i="6"/>
  <c r="X197" i="6"/>
  <c r="AG197" i="6"/>
  <c r="R197" i="6"/>
  <c r="AF197" i="6"/>
  <c r="W197" i="6"/>
  <c r="Q197" i="6"/>
  <c r="M197" i="6"/>
  <c r="AH197" i="6"/>
  <c r="AA92" i="7"/>
  <c r="C297" i="6"/>
  <c r="C386" i="6" s="1"/>
  <c r="I297" i="6"/>
  <c r="G297" i="6"/>
  <c r="H297" i="6"/>
  <c r="F297" i="6"/>
  <c r="E297" i="6"/>
  <c r="D297" i="6"/>
  <c r="J297" i="6"/>
  <c r="Y297" i="6"/>
  <c r="AJ297" i="6"/>
  <c r="R297" i="6"/>
  <c r="Q297" i="6"/>
  <c r="AC297" i="6"/>
  <c r="AG297" i="6"/>
  <c r="AD297" i="6"/>
  <c r="U297" i="6"/>
  <c r="S297" i="6"/>
  <c r="W297" i="6"/>
  <c r="M297" i="6"/>
  <c r="P297" i="6"/>
  <c r="AI297" i="6"/>
  <c r="V297" i="6"/>
  <c r="AH297" i="6"/>
  <c r="T297" i="6"/>
  <c r="AB297" i="6"/>
  <c r="X297" i="6"/>
  <c r="AE297" i="6"/>
  <c r="C94" i="7"/>
  <c r="O93" i="7"/>
  <c r="C197" i="7"/>
  <c r="C287" i="7" s="1"/>
  <c r="C376" i="7" s="1"/>
  <c r="C108" i="7"/>
  <c r="O107" i="7"/>
  <c r="C211" i="7"/>
  <c r="C301" i="7" s="1"/>
  <c r="C390" i="7" s="1"/>
  <c r="C105" i="6"/>
  <c r="C208" i="6"/>
  <c r="L297" i="6"/>
  <c r="M298" i="6"/>
  <c r="AF297" i="6"/>
  <c r="AK297" i="6"/>
  <c r="E298" i="6"/>
  <c r="V376" i="10"/>
  <c r="AA106" i="7"/>
  <c r="C197" i="6"/>
  <c r="C287" i="6" s="1"/>
  <c r="C376" i="6" s="1"/>
  <c r="C94" i="6"/>
  <c r="I298" i="6"/>
  <c r="K198" i="12"/>
  <c r="G198" i="12"/>
  <c r="N198" i="12"/>
  <c r="J198" i="12"/>
  <c r="F198" i="12"/>
  <c r="M198" i="12"/>
  <c r="I198" i="12"/>
  <c r="E198" i="12"/>
  <c r="L198" i="12"/>
  <c r="H198" i="12"/>
  <c r="X198" i="12"/>
  <c r="U198" i="12"/>
  <c r="AE198" i="12"/>
  <c r="R198" i="12"/>
  <c r="AH198" i="12"/>
  <c r="AJ198" i="12"/>
  <c r="AG198" i="12"/>
  <c r="AI198" i="12"/>
  <c r="Z198" i="12"/>
  <c r="T198" i="12"/>
  <c r="Y198" i="12"/>
  <c r="V198" i="12"/>
  <c r="W198" i="12"/>
  <c r="S198" i="12"/>
  <c r="AD198" i="12"/>
  <c r="AL198" i="12"/>
  <c r="AF198" i="12"/>
  <c r="AK198" i="12"/>
  <c r="K211" i="12"/>
  <c r="G211" i="12"/>
  <c r="N211" i="12"/>
  <c r="J211" i="12"/>
  <c r="F211" i="12"/>
  <c r="M211" i="12"/>
  <c r="I211" i="12"/>
  <c r="E211" i="12"/>
  <c r="L211" i="12"/>
  <c r="H211" i="12"/>
  <c r="X211" i="12"/>
  <c r="U211" i="12"/>
  <c r="AE211" i="12"/>
  <c r="R211" i="12"/>
  <c r="AH211" i="12"/>
  <c r="AJ211" i="12"/>
  <c r="AG211" i="12"/>
  <c r="AI211" i="12"/>
  <c r="Z211" i="12"/>
  <c r="T211" i="12"/>
  <c r="Y211" i="12"/>
  <c r="V211" i="12"/>
  <c r="W211" i="12"/>
  <c r="S211" i="12"/>
  <c r="AD211" i="12"/>
  <c r="AL211" i="12"/>
  <c r="AF211" i="12"/>
  <c r="AK211" i="12"/>
  <c r="AC196" i="12"/>
  <c r="AC286" i="12" s="1"/>
  <c r="Q197" i="12"/>
  <c r="Q287" i="12" s="1"/>
  <c r="Q210" i="12"/>
  <c r="Q300" i="12" s="1"/>
  <c r="AC209" i="12"/>
  <c r="AC299" i="12" s="1"/>
  <c r="AJ287" i="12"/>
  <c r="AF287" i="12"/>
  <c r="Z287" i="12"/>
  <c r="V287" i="12"/>
  <c r="R287" i="12"/>
  <c r="L287" i="12"/>
  <c r="H287" i="12"/>
  <c r="D287" i="12"/>
  <c r="D376" i="12" s="1"/>
  <c r="AI287" i="12"/>
  <c r="AE287" i="12"/>
  <c r="Y287" i="12"/>
  <c r="Y376" i="12" s="1"/>
  <c r="U287" i="12"/>
  <c r="K287" i="12"/>
  <c r="G287" i="12"/>
  <c r="AL287" i="12"/>
  <c r="AH287" i="12"/>
  <c r="AD287" i="12"/>
  <c r="X287" i="12"/>
  <c r="X376" i="12" s="1"/>
  <c r="T287" i="12"/>
  <c r="N287" i="12"/>
  <c r="J287" i="12"/>
  <c r="F287" i="12"/>
  <c r="AK287" i="12"/>
  <c r="AG287" i="12"/>
  <c r="W287" i="12"/>
  <c r="S287" i="12"/>
  <c r="M287" i="12"/>
  <c r="I287" i="12"/>
  <c r="E287" i="12"/>
  <c r="AI300" i="12"/>
  <c r="AE300" i="12"/>
  <c r="Y300" i="12"/>
  <c r="U300" i="12"/>
  <c r="K300" i="12"/>
  <c r="G300" i="12"/>
  <c r="AL300" i="12"/>
  <c r="AH300" i="12"/>
  <c r="AD300" i="12"/>
  <c r="X300" i="12"/>
  <c r="T300" i="12"/>
  <c r="N300" i="12"/>
  <c r="J300" i="12"/>
  <c r="F300" i="12"/>
  <c r="AK300" i="12"/>
  <c r="S300" i="12"/>
  <c r="I300" i="12"/>
  <c r="AJ300" i="12"/>
  <c r="Z300" i="12"/>
  <c r="R300" i="12"/>
  <c r="H300" i="12"/>
  <c r="AG300" i="12"/>
  <c r="W300" i="12"/>
  <c r="M300" i="12"/>
  <c r="E300" i="12"/>
  <c r="AF300" i="12"/>
  <c r="V300" i="12"/>
  <c r="L300" i="12"/>
  <c r="D300" i="12"/>
  <c r="D389" i="12" s="1"/>
  <c r="D198" i="12"/>
  <c r="P94" i="12"/>
  <c r="D95" i="12"/>
  <c r="D211" i="12"/>
  <c r="P107" i="12"/>
  <c r="D108" i="12"/>
  <c r="AB93" i="12"/>
  <c r="AB106" i="12"/>
  <c r="L210" i="11"/>
  <c r="H210" i="11"/>
  <c r="K210" i="11"/>
  <c r="G210" i="11"/>
  <c r="J210" i="11"/>
  <c r="F210" i="11"/>
  <c r="M210" i="11"/>
  <c r="I210" i="11"/>
  <c r="E210" i="11"/>
  <c r="AD210" i="11"/>
  <c r="N210" i="11"/>
  <c r="T210" i="11"/>
  <c r="V210" i="11"/>
  <c r="AG210" i="11"/>
  <c r="W210" i="11"/>
  <c r="R210" i="11"/>
  <c r="AL210" i="11"/>
  <c r="U210" i="11"/>
  <c r="AE210" i="11"/>
  <c r="AF210" i="11"/>
  <c r="S210" i="11"/>
  <c r="AK210" i="11"/>
  <c r="Y210" i="11"/>
  <c r="AH210" i="11"/>
  <c r="Z210" i="11"/>
  <c r="AI210" i="11"/>
  <c r="X210" i="11"/>
  <c r="AJ210" i="11"/>
  <c r="L199" i="11"/>
  <c r="H199" i="11"/>
  <c r="K199" i="11"/>
  <c r="G199" i="11"/>
  <c r="J199" i="11"/>
  <c r="F199" i="11"/>
  <c r="M199" i="11"/>
  <c r="I199" i="11"/>
  <c r="E199" i="11"/>
  <c r="AD199" i="11"/>
  <c r="N199" i="11"/>
  <c r="T199" i="11"/>
  <c r="V199" i="11"/>
  <c r="AG199" i="11"/>
  <c r="W199" i="11"/>
  <c r="R199" i="11"/>
  <c r="AL199" i="11"/>
  <c r="U199" i="11"/>
  <c r="AE199" i="11"/>
  <c r="AF199" i="11"/>
  <c r="S199" i="11"/>
  <c r="AK199" i="11"/>
  <c r="Y199" i="11"/>
  <c r="AH199" i="11"/>
  <c r="Z199" i="11"/>
  <c r="AI199" i="11"/>
  <c r="X199" i="11"/>
  <c r="AJ199" i="11"/>
  <c r="D210" i="11"/>
  <c r="D107" i="11"/>
  <c r="AI299" i="11"/>
  <c r="AE299" i="11"/>
  <c r="Y299" i="11"/>
  <c r="U299" i="11"/>
  <c r="Q299" i="11"/>
  <c r="K299" i="11"/>
  <c r="G299" i="11"/>
  <c r="AK299" i="11"/>
  <c r="AF299" i="11"/>
  <c r="X299" i="11"/>
  <c r="S299" i="11"/>
  <c r="L299" i="11"/>
  <c r="F299" i="11"/>
  <c r="AJ299" i="11"/>
  <c r="AD299" i="11"/>
  <c r="W299" i="11"/>
  <c r="R299" i="11"/>
  <c r="J299" i="11"/>
  <c r="E299" i="11"/>
  <c r="AH299" i="11"/>
  <c r="AC299" i="11"/>
  <c r="V299" i="11"/>
  <c r="N299" i="11"/>
  <c r="I299" i="11"/>
  <c r="D299" i="11"/>
  <c r="D388" i="11" s="1"/>
  <c r="AL299" i="11"/>
  <c r="AG299" i="11"/>
  <c r="Z299" i="11"/>
  <c r="T299" i="11"/>
  <c r="M299" i="11"/>
  <c r="H299" i="11"/>
  <c r="D199" i="11"/>
  <c r="D96" i="11"/>
  <c r="AJ288" i="11"/>
  <c r="AF288" i="11"/>
  <c r="Z288" i="11"/>
  <c r="Z377" i="11" s="1"/>
  <c r="V288" i="11"/>
  <c r="R288" i="11"/>
  <c r="L288" i="11"/>
  <c r="H288" i="11"/>
  <c r="D288" i="11"/>
  <c r="D377" i="11" s="1"/>
  <c r="AK288" i="11"/>
  <c r="AE288" i="11"/>
  <c r="X288" i="11"/>
  <c r="S288" i="11"/>
  <c r="K288" i="11"/>
  <c r="F288" i="11"/>
  <c r="AI288" i="11"/>
  <c r="AD288" i="11"/>
  <c r="W288" i="11"/>
  <c r="W377" i="11" s="1"/>
  <c r="Q288" i="11"/>
  <c r="Q377" i="11" s="1"/>
  <c r="J288" i="11"/>
  <c r="E288" i="11"/>
  <c r="AH288" i="11"/>
  <c r="AC288" i="11"/>
  <c r="U288" i="11"/>
  <c r="N288" i="11"/>
  <c r="I288" i="11"/>
  <c r="AL288" i="11"/>
  <c r="AG288" i="11"/>
  <c r="Y288" i="11"/>
  <c r="T288" i="11"/>
  <c r="T377" i="11" s="1"/>
  <c r="M288" i="11"/>
  <c r="G288" i="11"/>
  <c r="AE210" i="8"/>
  <c r="S210" i="8"/>
  <c r="Y210" i="8"/>
  <c r="AK210" i="8"/>
  <c r="T210" i="8"/>
  <c r="AF210" i="8"/>
  <c r="X210" i="8"/>
  <c r="AJ210" i="8"/>
  <c r="AI210" i="8"/>
  <c r="W210" i="8"/>
  <c r="AG210" i="8"/>
  <c r="U210" i="8"/>
  <c r="AD210" i="8"/>
  <c r="R210" i="8"/>
  <c r="AH210" i="8"/>
  <c r="V210" i="8"/>
  <c r="N210" i="8"/>
  <c r="AL210" i="8"/>
  <c r="Z210" i="8"/>
  <c r="AK198" i="8"/>
  <c r="T198" i="8"/>
  <c r="S198" i="8"/>
  <c r="AF198" i="8"/>
  <c r="X198" i="8"/>
  <c r="AJ198" i="8"/>
  <c r="AI198" i="8"/>
  <c r="W198" i="8"/>
  <c r="AD198" i="8"/>
  <c r="R198" i="8"/>
  <c r="N198" i="8"/>
  <c r="AG198" i="8"/>
  <c r="U198" i="8"/>
  <c r="AH198" i="8"/>
  <c r="V198" i="8"/>
  <c r="AL198" i="8"/>
  <c r="Z198" i="8"/>
  <c r="M198" i="8"/>
  <c r="H198" i="8"/>
  <c r="AE198" i="8"/>
  <c r="Y198" i="8"/>
  <c r="M199" i="10"/>
  <c r="I199" i="10"/>
  <c r="E199" i="10"/>
  <c r="K199" i="10"/>
  <c r="G199" i="10"/>
  <c r="N199" i="10"/>
  <c r="J199" i="10"/>
  <c r="F199" i="10"/>
  <c r="L199" i="10"/>
  <c r="H199" i="10"/>
  <c r="AD199" i="10"/>
  <c r="AJ199" i="10"/>
  <c r="AG199" i="10"/>
  <c r="AE199" i="10"/>
  <c r="W199" i="10"/>
  <c r="T199" i="10"/>
  <c r="Y199" i="10"/>
  <c r="R199" i="10"/>
  <c r="AF199" i="10"/>
  <c r="AH199" i="10"/>
  <c r="AK199" i="10"/>
  <c r="AI199" i="10"/>
  <c r="AL199" i="10"/>
  <c r="V199" i="10"/>
  <c r="X199" i="10"/>
  <c r="U199" i="10"/>
  <c r="Z199" i="10"/>
  <c r="S199" i="10"/>
  <c r="Q198" i="10"/>
  <c r="Q288" i="10" s="1"/>
  <c r="Q377" i="10" s="1"/>
  <c r="Q209" i="10"/>
  <c r="Q299" i="10" s="1"/>
  <c r="K210" i="10"/>
  <c r="G210" i="10"/>
  <c r="M210" i="10"/>
  <c r="I210" i="10"/>
  <c r="E210" i="10"/>
  <c r="L210" i="10"/>
  <c r="H210" i="10"/>
  <c r="F210" i="10"/>
  <c r="N210" i="10"/>
  <c r="J210" i="10"/>
  <c r="AD210" i="10"/>
  <c r="AJ210" i="10"/>
  <c r="AG210" i="10"/>
  <c r="AE210" i="10"/>
  <c r="W210" i="10"/>
  <c r="T210" i="10"/>
  <c r="Y210" i="10"/>
  <c r="R210" i="10"/>
  <c r="AF210" i="10"/>
  <c r="AH210" i="10"/>
  <c r="AK210" i="10"/>
  <c r="AI210" i="10"/>
  <c r="AL210" i="10"/>
  <c r="V210" i="10"/>
  <c r="X210" i="10"/>
  <c r="U210" i="10"/>
  <c r="Z210" i="10"/>
  <c r="S210" i="10"/>
  <c r="K198" i="8"/>
  <c r="E198" i="8"/>
  <c r="I198" i="8"/>
  <c r="L210" i="8"/>
  <c r="H210" i="8"/>
  <c r="K210" i="8"/>
  <c r="G210" i="8"/>
  <c r="J210" i="8"/>
  <c r="F210" i="8"/>
  <c r="M210" i="8"/>
  <c r="I210" i="8"/>
  <c r="E210" i="8"/>
  <c r="J198" i="8"/>
  <c r="F198" i="8"/>
  <c r="L198" i="8"/>
  <c r="G198" i="8"/>
  <c r="AC197" i="10"/>
  <c r="AC287" i="10" s="1"/>
  <c r="AC376" i="10" s="1"/>
  <c r="AC208" i="10"/>
  <c r="AC298" i="10" s="1"/>
  <c r="M376" i="10"/>
  <c r="X376" i="10"/>
  <c r="AE375" i="8"/>
  <c r="G376" i="10"/>
  <c r="AJ375" i="8"/>
  <c r="AF376" i="10"/>
  <c r="R375" i="8"/>
  <c r="W375" i="8"/>
  <c r="AH375" i="8"/>
  <c r="AE376" i="10"/>
  <c r="W376" i="10"/>
  <c r="F376" i="10"/>
  <c r="AG375" i="8"/>
  <c r="V375" i="8"/>
  <c r="D199" i="10"/>
  <c r="D96" i="10"/>
  <c r="P95" i="10"/>
  <c r="AB94" i="10"/>
  <c r="AK288" i="10"/>
  <c r="AK377" i="10" s="1"/>
  <c r="AG288" i="10"/>
  <c r="AG377" i="10" s="1"/>
  <c r="W288" i="10"/>
  <c r="S288" i="10"/>
  <c r="S377" i="10" s="1"/>
  <c r="M288" i="10"/>
  <c r="I288" i="10"/>
  <c r="I377" i="10" s="1"/>
  <c r="E288" i="10"/>
  <c r="E377" i="10" s="1"/>
  <c r="AJ288" i="10"/>
  <c r="AJ377" i="10" s="1"/>
  <c r="AF288" i="10"/>
  <c r="Z288" i="10"/>
  <c r="Z377" i="10" s="1"/>
  <c r="V288" i="10"/>
  <c r="R288" i="10"/>
  <c r="R377" i="10" s="1"/>
  <c r="L288" i="10"/>
  <c r="L377" i="10" s="1"/>
  <c r="H288" i="10"/>
  <c r="H377" i="10" s="1"/>
  <c r="D288" i="10"/>
  <c r="D377" i="10" s="1"/>
  <c r="AI288" i="10"/>
  <c r="AI377" i="10" s="1"/>
  <c r="AE288" i="10"/>
  <c r="Y288" i="10"/>
  <c r="Y377" i="10" s="1"/>
  <c r="U288" i="10"/>
  <c r="U377" i="10" s="1"/>
  <c r="K288" i="10"/>
  <c r="K377" i="10" s="1"/>
  <c r="G288" i="10"/>
  <c r="AL288" i="10"/>
  <c r="AL377" i="10" s="1"/>
  <c r="AH288" i="10"/>
  <c r="AH377" i="10" s="1"/>
  <c r="AD288" i="10"/>
  <c r="AD377" i="10" s="1"/>
  <c r="X288" i="10"/>
  <c r="T288" i="10"/>
  <c r="T377" i="10" s="1"/>
  <c r="N288" i="10"/>
  <c r="N377" i="10" s="1"/>
  <c r="J288" i="10"/>
  <c r="J377" i="10" s="1"/>
  <c r="F288" i="10"/>
  <c r="AB105" i="10"/>
  <c r="D210" i="10"/>
  <c r="P106" i="10"/>
  <c r="D107" i="10"/>
  <c r="AJ299" i="10"/>
  <c r="AF299" i="10"/>
  <c r="Z299" i="10"/>
  <c r="V299" i="10"/>
  <c r="R299" i="10"/>
  <c r="L299" i="10"/>
  <c r="H299" i="10"/>
  <c r="D299" i="10"/>
  <c r="D388" i="10" s="1"/>
  <c r="AI299" i="10"/>
  <c r="AE299" i="10"/>
  <c r="Y299" i="10"/>
  <c r="U299" i="10"/>
  <c r="K299" i="10"/>
  <c r="G299" i="10"/>
  <c r="AL299" i="10"/>
  <c r="AH299" i="10"/>
  <c r="AD299" i="10"/>
  <c r="X299" i="10"/>
  <c r="T299" i="10"/>
  <c r="N299" i="10"/>
  <c r="J299" i="10"/>
  <c r="F299" i="10"/>
  <c r="AK299" i="10"/>
  <c r="AG299" i="10"/>
  <c r="W299" i="10"/>
  <c r="S299" i="10"/>
  <c r="M299" i="10"/>
  <c r="I299" i="10"/>
  <c r="E299" i="10"/>
  <c r="D210" i="8"/>
  <c r="D107" i="8"/>
  <c r="AL299" i="8"/>
  <c r="AH299" i="8"/>
  <c r="AD299" i="8"/>
  <c r="X299" i="8"/>
  <c r="T299" i="8"/>
  <c r="N299" i="8"/>
  <c r="J299" i="8"/>
  <c r="F299" i="8"/>
  <c r="AG299" i="8"/>
  <c r="Z299" i="8"/>
  <c r="U299" i="8"/>
  <c r="M299" i="8"/>
  <c r="H299" i="8"/>
  <c r="AK299" i="8"/>
  <c r="AF299" i="8"/>
  <c r="Y299" i="8"/>
  <c r="S299" i="8"/>
  <c r="L299" i="8"/>
  <c r="G299" i="8"/>
  <c r="AJ299" i="8"/>
  <c r="AE299" i="8"/>
  <c r="W299" i="8"/>
  <c r="R299" i="8"/>
  <c r="K299" i="8"/>
  <c r="E299" i="8"/>
  <c r="AI299" i="8"/>
  <c r="AC299" i="8"/>
  <c r="V299" i="8"/>
  <c r="Q299" i="8"/>
  <c r="I299" i="8"/>
  <c r="D299" i="8"/>
  <c r="D388" i="8" s="1"/>
  <c r="D198" i="8"/>
  <c r="D95" i="8"/>
  <c r="AL287" i="8"/>
  <c r="AL376" i="8" s="1"/>
  <c r="AH287" i="8"/>
  <c r="AD287" i="8"/>
  <c r="AD376" i="8" s="1"/>
  <c r="X287" i="8"/>
  <c r="X376" i="8" s="1"/>
  <c r="T287" i="8"/>
  <c r="T376" i="8" s="1"/>
  <c r="N287" i="8"/>
  <c r="N376" i="8" s="1"/>
  <c r="J287" i="8"/>
  <c r="J376" i="8" s="1"/>
  <c r="F287" i="8"/>
  <c r="F376" i="8" s="1"/>
  <c r="AK287" i="8"/>
  <c r="AK376" i="8" s="1"/>
  <c r="AF287" i="8"/>
  <c r="AF376" i="8" s="1"/>
  <c r="Y287" i="8"/>
  <c r="Y376" i="8" s="1"/>
  <c r="S287" i="8"/>
  <c r="L287" i="8"/>
  <c r="L376" i="8" s="1"/>
  <c r="G287" i="8"/>
  <c r="G376" i="8" s="1"/>
  <c r="AJ287" i="8"/>
  <c r="AE287" i="8"/>
  <c r="W287" i="8"/>
  <c r="R287" i="8"/>
  <c r="K287" i="8"/>
  <c r="K376" i="8" s="1"/>
  <c r="E287" i="8"/>
  <c r="E376" i="8" s="1"/>
  <c r="AI287" i="8"/>
  <c r="AI376" i="8" s="1"/>
  <c r="AC287" i="8"/>
  <c r="AC376" i="8" s="1"/>
  <c r="V287" i="8"/>
  <c r="Q287" i="8"/>
  <c r="Q376" i="8" s="1"/>
  <c r="I287" i="8"/>
  <c r="I376" i="8" s="1"/>
  <c r="D287" i="8"/>
  <c r="D376" i="8" s="1"/>
  <c r="AG287" i="8"/>
  <c r="Z287" i="8"/>
  <c r="Z376" i="8" s="1"/>
  <c r="U287" i="8"/>
  <c r="U376" i="8" s="1"/>
  <c r="M287" i="8"/>
  <c r="M376" i="8" s="1"/>
  <c r="H287" i="8"/>
  <c r="H376" i="8" s="1"/>
  <c r="H372" i="7"/>
  <c r="M372" i="7"/>
  <c r="D372" i="6"/>
  <c r="H372" i="6"/>
  <c r="AI372" i="6"/>
  <c r="AJ372" i="6"/>
  <c r="W372" i="6"/>
  <c r="I372" i="6"/>
  <c r="K372" i="6"/>
  <c r="P372" i="6"/>
  <c r="V372" i="7"/>
  <c r="AH372" i="7"/>
  <c r="D372" i="7"/>
  <c r="I372" i="7"/>
  <c r="AE372" i="7"/>
  <c r="E372" i="7"/>
  <c r="AJ372" i="7"/>
  <c r="F209" i="7"/>
  <c r="J209" i="7"/>
  <c r="D209" i="7"/>
  <c r="G209" i="7"/>
  <c r="K209" i="7"/>
  <c r="E209" i="7"/>
  <c r="I209" i="7"/>
  <c r="H209" i="7"/>
  <c r="L209" i="7"/>
  <c r="M209" i="7"/>
  <c r="T209" i="7"/>
  <c r="AC209" i="7"/>
  <c r="S209" i="7"/>
  <c r="AD209" i="7"/>
  <c r="Y209" i="7"/>
  <c r="AF209" i="7"/>
  <c r="R209" i="7"/>
  <c r="AJ209" i="7"/>
  <c r="Q209" i="7"/>
  <c r="AE209" i="7"/>
  <c r="V209" i="7"/>
  <c r="U209" i="7"/>
  <c r="AI209" i="7"/>
  <c r="AK209" i="7"/>
  <c r="X209" i="7"/>
  <c r="AG209" i="7"/>
  <c r="W209" i="7"/>
  <c r="AH209" i="7"/>
  <c r="F195" i="7"/>
  <c r="J195" i="7"/>
  <c r="D195" i="7"/>
  <c r="G195" i="7"/>
  <c r="K195" i="7"/>
  <c r="E195" i="7"/>
  <c r="I195" i="7"/>
  <c r="H195" i="7"/>
  <c r="L195" i="7"/>
  <c r="M195" i="7"/>
  <c r="T195" i="7"/>
  <c r="AC195" i="7"/>
  <c r="S195" i="7"/>
  <c r="AD195" i="7"/>
  <c r="Y195" i="7"/>
  <c r="AF195" i="7"/>
  <c r="R195" i="7"/>
  <c r="AJ195" i="7"/>
  <c r="Q195" i="7"/>
  <c r="AE195" i="7"/>
  <c r="V195" i="7"/>
  <c r="U195" i="7"/>
  <c r="AI195" i="7"/>
  <c r="AK195" i="7"/>
  <c r="X195" i="7"/>
  <c r="AG195" i="7"/>
  <c r="W195" i="7"/>
  <c r="AH195" i="7"/>
  <c r="T372" i="7"/>
  <c r="X372" i="7"/>
  <c r="AI372" i="7"/>
  <c r="P372" i="7"/>
  <c r="Y372" i="7"/>
  <c r="R372" i="7"/>
  <c r="L372" i="7"/>
  <c r="J372" i="7"/>
  <c r="AG372" i="7"/>
  <c r="W372" i="7"/>
  <c r="F372" i="7"/>
  <c r="K372" i="7"/>
  <c r="S372" i="7"/>
  <c r="AJ298" i="7"/>
  <c r="AF298" i="7"/>
  <c r="AB298" i="7"/>
  <c r="AI298" i="7"/>
  <c r="AE298" i="7"/>
  <c r="AK298" i="7"/>
  <c r="AC298" i="7"/>
  <c r="AH298" i="7"/>
  <c r="AG298" i="7"/>
  <c r="X298" i="7"/>
  <c r="T298" i="7"/>
  <c r="P298" i="7"/>
  <c r="AD298" i="7"/>
  <c r="V298" i="7"/>
  <c r="R298" i="7"/>
  <c r="W298" i="7"/>
  <c r="G298" i="7"/>
  <c r="K298" i="7"/>
  <c r="U298" i="7"/>
  <c r="S298" i="7"/>
  <c r="E298" i="7"/>
  <c r="I298" i="7"/>
  <c r="M298" i="7"/>
  <c r="Y298" i="7"/>
  <c r="L298" i="7"/>
  <c r="D298" i="7"/>
  <c r="Q298" i="7"/>
  <c r="F298" i="7"/>
  <c r="H298" i="7"/>
  <c r="J298" i="7"/>
  <c r="AH284" i="7"/>
  <c r="AD284" i="7"/>
  <c r="AK284" i="7"/>
  <c r="AG284" i="7"/>
  <c r="AC284" i="7"/>
  <c r="AJ284" i="7"/>
  <c r="AF284" i="7"/>
  <c r="AF373" i="7" s="1"/>
  <c r="AB284" i="7"/>
  <c r="AI284" i="7"/>
  <c r="AE284" i="7"/>
  <c r="X284" i="7"/>
  <c r="T284" i="7"/>
  <c r="P284" i="7"/>
  <c r="E284" i="7"/>
  <c r="I284" i="7"/>
  <c r="M284" i="7"/>
  <c r="W284" i="7"/>
  <c r="S284" i="7"/>
  <c r="F284" i="7"/>
  <c r="J284" i="7"/>
  <c r="V284" i="7"/>
  <c r="R284" i="7"/>
  <c r="G284" i="7"/>
  <c r="G373" i="7" s="1"/>
  <c r="K284" i="7"/>
  <c r="Q284" i="7"/>
  <c r="H284" i="7"/>
  <c r="Y284" i="7"/>
  <c r="L284" i="7"/>
  <c r="D284" i="7"/>
  <c r="U284" i="7"/>
  <c r="U373" i="7" s="1"/>
  <c r="S372" i="6"/>
  <c r="Y372" i="6"/>
  <c r="E372" i="6"/>
  <c r="AC372" i="6"/>
  <c r="V372" i="6"/>
  <c r="AB372" i="6"/>
  <c r="M372" i="6"/>
  <c r="AD372" i="6"/>
  <c r="AH372" i="6"/>
  <c r="F372" i="6"/>
  <c r="J372" i="6"/>
  <c r="AK372" i="6"/>
  <c r="U372" i="6"/>
  <c r="R372" i="6"/>
  <c r="AE372" i="6"/>
  <c r="E195" i="6"/>
  <c r="I195" i="6"/>
  <c r="D195" i="6"/>
  <c r="H195" i="6"/>
  <c r="F195" i="6"/>
  <c r="J195" i="6"/>
  <c r="G195" i="6"/>
  <c r="K195" i="6"/>
  <c r="L195" i="6"/>
  <c r="W195" i="6"/>
  <c r="AH195" i="6"/>
  <c r="T195" i="6"/>
  <c r="AC195" i="6"/>
  <c r="S195" i="6"/>
  <c r="Y195" i="6"/>
  <c r="AJ195" i="6"/>
  <c r="AI195" i="6"/>
  <c r="AK195" i="6"/>
  <c r="V195" i="6"/>
  <c r="AF195" i="6"/>
  <c r="Q195" i="6"/>
  <c r="U195" i="6"/>
  <c r="X195" i="6"/>
  <c r="AE195" i="6"/>
  <c r="M195" i="6"/>
  <c r="AD195" i="6"/>
  <c r="AG195" i="6"/>
  <c r="R195" i="6"/>
  <c r="AJ284" i="6"/>
  <c r="AF284" i="6"/>
  <c r="AF373" i="6" s="1"/>
  <c r="AB284" i="6"/>
  <c r="V284" i="6"/>
  <c r="R284" i="6"/>
  <c r="L284" i="6"/>
  <c r="H284" i="6"/>
  <c r="H373" i="6" s="1"/>
  <c r="D284" i="6"/>
  <c r="AH284" i="6"/>
  <c r="AC284" i="6"/>
  <c r="U284" i="6"/>
  <c r="P284" i="6"/>
  <c r="I284" i="6"/>
  <c r="AE284" i="6"/>
  <c r="W284" i="6"/>
  <c r="M284" i="6"/>
  <c r="M373" i="6" s="1"/>
  <c r="F284" i="6"/>
  <c r="AK284" i="6"/>
  <c r="AD284" i="6"/>
  <c r="T284" i="6"/>
  <c r="K284" i="6"/>
  <c r="E284" i="6"/>
  <c r="AI284" i="6"/>
  <c r="Y284" i="6"/>
  <c r="S284" i="6"/>
  <c r="J284" i="6"/>
  <c r="G284" i="6"/>
  <c r="AG284" i="6"/>
  <c r="X284" i="6"/>
  <c r="Q284" i="6"/>
  <c r="L372" i="6"/>
  <c r="X372" i="6"/>
  <c r="T372" i="6"/>
  <c r="R105" i="6"/>
  <c r="H105" i="6"/>
  <c r="AK94" i="6"/>
  <c r="G94" i="6"/>
  <c r="X92" i="6"/>
  <c r="AI108" i="12"/>
  <c r="N96" i="11"/>
  <c r="AL107" i="10"/>
  <c r="W94" i="7"/>
  <c r="Q94" i="7"/>
  <c r="L106" i="7"/>
  <c r="AL107" i="11"/>
  <c r="N107" i="8"/>
  <c r="AK95" i="12"/>
  <c r="H95" i="8"/>
  <c r="AD106" i="7"/>
  <c r="J92" i="6"/>
  <c r="N108" i="12"/>
  <c r="M107" i="8"/>
  <c r="K107" i="10"/>
  <c r="R92" i="7"/>
  <c r="V107" i="11"/>
  <c r="AD107" i="8"/>
  <c r="R96" i="11"/>
  <c r="AK105" i="6"/>
  <c r="AI94" i="6"/>
  <c r="AC94" i="6"/>
  <c r="T106" i="7"/>
  <c r="D92" i="6"/>
  <c r="X107" i="11"/>
  <c r="G107" i="8"/>
  <c r="F107" i="10"/>
  <c r="AH94" i="7"/>
  <c r="AC94" i="7"/>
  <c r="Q92" i="6"/>
  <c r="M96" i="11"/>
  <c r="P93" i="7"/>
  <c r="AH108" i="12"/>
  <c r="AH107" i="10"/>
  <c r="U92" i="7"/>
  <c r="R95" i="12"/>
  <c r="AD107" i="11"/>
  <c r="AH96" i="10"/>
  <c r="W107" i="8"/>
  <c r="L92" i="6"/>
  <c r="K96" i="11"/>
  <c r="AE106" i="7"/>
  <c r="X108" i="12"/>
  <c r="T107" i="10"/>
  <c r="AJ107" i="10"/>
  <c r="S92" i="6"/>
  <c r="I107" i="11"/>
  <c r="Q95" i="10"/>
  <c r="F92" i="7"/>
  <c r="F107" i="8"/>
  <c r="H92" i="6"/>
  <c r="G96" i="10"/>
  <c r="T95" i="12"/>
  <c r="X105" i="6"/>
  <c r="L105" i="6"/>
  <c r="R94" i="6"/>
  <c r="AI106" i="7"/>
  <c r="Y92" i="6"/>
  <c r="G108" i="12"/>
  <c r="J96" i="11"/>
  <c r="W107" i="10"/>
  <c r="T94" i="7"/>
  <c r="R94" i="7"/>
  <c r="V92" i="7"/>
  <c r="K107" i="11"/>
  <c r="AE107" i="8"/>
  <c r="L108" i="12"/>
  <c r="AJ92" i="7"/>
  <c r="X95" i="8"/>
  <c r="AC106" i="7"/>
  <c r="U96" i="10"/>
  <c r="AC105" i="6"/>
  <c r="AG94" i="6"/>
  <c r="W94" i="6"/>
  <c r="D106" i="7"/>
  <c r="AE107" i="11"/>
  <c r="E94" i="7"/>
  <c r="E95" i="12"/>
  <c r="Y107" i="11"/>
  <c r="V94" i="7"/>
  <c r="AC92" i="6"/>
  <c r="AL95" i="12"/>
  <c r="T105" i="6"/>
  <c r="Y94" i="6"/>
  <c r="AG96" i="10"/>
  <c r="I94" i="7"/>
  <c r="AC92" i="7"/>
  <c r="AD92" i="6"/>
  <c r="U107" i="10"/>
  <c r="Q106" i="10"/>
  <c r="V105" i="6"/>
  <c r="F105" i="6"/>
  <c r="AJ94" i="6"/>
  <c r="Y106" i="7"/>
  <c r="G92" i="6"/>
  <c r="J108" i="12"/>
  <c r="I107" i="8"/>
  <c r="G107" i="10"/>
  <c r="H94" i="7"/>
  <c r="S94" i="7"/>
  <c r="K92" i="7"/>
  <c r="V96" i="11"/>
  <c r="AD95" i="8"/>
  <c r="W108" i="12"/>
  <c r="S107" i="10"/>
  <c r="AG92" i="7"/>
  <c r="AI95" i="12"/>
  <c r="AG107" i="11"/>
  <c r="V96" i="10"/>
  <c r="R107" i="8"/>
  <c r="AI92" i="6"/>
  <c r="H96" i="11"/>
  <c r="AH106" i="7"/>
  <c r="AG105" i="6"/>
  <c r="AE105" i="6"/>
  <c r="AE94" i="6"/>
  <c r="E94" i="6"/>
  <c r="AI92" i="7"/>
  <c r="AH95" i="12"/>
  <c r="N107" i="11"/>
  <c r="AK96" i="10"/>
  <c r="AG107" i="8"/>
  <c r="F94" i="7"/>
  <c r="AD94" i="7"/>
  <c r="AG95" i="12"/>
  <c r="AF96" i="10"/>
  <c r="AH92" i="7"/>
  <c r="L107" i="11"/>
  <c r="U107" i="8"/>
  <c r="E92" i="7"/>
  <c r="Q94" i="12"/>
  <c r="AK96" i="11"/>
  <c r="J96" i="10"/>
  <c r="AK95" i="8"/>
  <c r="I95" i="12"/>
  <c r="W96" i="10"/>
  <c r="AF92" i="7"/>
  <c r="T107" i="11"/>
  <c r="AJ107" i="8"/>
  <c r="U106" i="7"/>
  <c r="G95" i="12"/>
  <c r="U96" i="11"/>
  <c r="AE107" i="10"/>
  <c r="E92" i="6"/>
  <c r="H107" i="10"/>
  <c r="M95" i="12"/>
  <c r="AL95" i="8"/>
  <c r="V107" i="10"/>
  <c r="S105" i="6"/>
  <c r="V94" i="6"/>
  <c r="AF95" i="12"/>
  <c r="E95" i="8"/>
  <c r="L107" i="8"/>
  <c r="L95" i="12"/>
  <c r="R92" i="6"/>
  <c r="AB92" i="7"/>
  <c r="M105" i="6"/>
  <c r="S94" i="6"/>
  <c r="F94" i="6"/>
  <c r="W92" i="7"/>
  <c r="Z95" i="12"/>
  <c r="W107" i="11"/>
  <c r="X96" i="10"/>
  <c r="AH107" i="8"/>
  <c r="AF94" i="7"/>
  <c r="M94" i="7"/>
  <c r="AD95" i="12"/>
  <c r="Z96" i="10"/>
  <c r="H106" i="7"/>
  <c r="R107" i="11"/>
  <c r="L95" i="8"/>
  <c r="M92" i="7"/>
  <c r="J95" i="12"/>
  <c r="AI96" i="11"/>
  <c r="E96" i="10"/>
  <c r="U95" i="8"/>
  <c r="AE95" i="12"/>
  <c r="AL96" i="10"/>
  <c r="AK92" i="7"/>
  <c r="U105" i="6"/>
  <c r="E105" i="6"/>
  <c r="M94" i="6"/>
  <c r="I94" i="6"/>
  <c r="I92" i="7"/>
  <c r="AC93" i="12"/>
  <c r="Y96" i="11"/>
  <c r="F96" i="10"/>
  <c r="T95" i="8"/>
  <c r="X94" i="7"/>
  <c r="AB106" i="7"/>
  <c r="AJ108" i="12"/>
  <c r="Y107" i="10"/>
  <c r="AE92" i="6"/>
  <c r="F96" i="11"/>
  <c r="AG106" i="7"/>
  <c r="AK92" i="6"/>
  <c r="AE108" i="12"/>
  <c r="I96" i="11"/>
  <c r="R107" i="10"/>
  <c r="S106" i="7"/>
  <c r="M108" i="12"/>
  <c r="AG107" i="10"/>
  <c r="T92" i="6"/>
  <c r="L96" i="11"/>
  <c r="AJ92" i="6"/>
  <c r="E106" i="7"/>
  <c r="AD108" i="12"/>
  <c r="G96" i="11"/>
  <c r="AF107" i="8"/>
  <c r="AK108" i="12"/>
  <c r="AG95" i="8"/>
  <c r="F107" i="11"/>
  <c r="M96" i="10"/>
  <c r="AF105" i="6"/>
  <c r="AI105" i="6"/>
  <c r="Q94" i="6"/>
  <c r="H94" i="6"/>
  <c r="Q92" i="7"/>
  <c r="X95" i="12"/>
  <c r="E107" i="11"/>
  <c r="Y96" i="10"/>
  <c r="X107" i="8"/>
  <c r="K94" i="7"/>
  <c r="D94" i="7"/>
  <c r="K95" i="12"/>
  <c r="AD96" i="10"/>
  <c r="AE92" i="7"/>
  <c r="AE96" i="10"/>
  <c r="AK107" i="11"/>
  <c r="Z107" i="11"/>
  <c r="E107" i="10"/>
  <c r="W105" i="6"/>
  <c r="K105" i="6"/>
  <c r="U94" i="6"/>
  <c r="D94" i="6"/>
  <c r="AG92" i="6"/>
  <c r="V108" i="12"/>
  <c r="W96" i="11"/>
  <c r="Z107" i="10"/>
  <c r="AI95" i="8"/>
  <c r="AI94" i="7"/>
  <c r="R106" i="7"/>
  <c r="AC106" i="12"/>
  <c r="N107" i="10"/>
  <c r="K92" i="6"/>
  <c r="J107" i="8"/>
  <c r="AJ106" i="7"/>
  <c r="W92" i="6"/>
  <c r="I108" i="12"/>
  <c r="H107" i="8"/>
  <c r="I107" i="10"/>
  <c r="X92" i="7"/>
  <c r="S107" i="11"/>
  <c r="G95" i="8"/>
  <c r="S95" i="12"/>
  <c r="K95" i="8"/>
  <c r="Z108" i="12"/>
  <c r="G105" i="6"/>
  <c r="AF94" i="6"/>
  <c r="AH92" i="6"/>
  <c r="E108" i="12"/>
  <c r="AC105" i="10"/>
  <c r="U94" i="7"/>
  <c r="Y94" i="7"/>
  <c r="S92" i="7"/>
  <c r="Y95" i="8"/>
  <c r="Q107" i="12"/>
  <c r="H96" i="10"/>
  <c r="V95" i="12"/>
  <c r="U107" i="11"/>
  <c r="S96" i="10"/>
  <c r="M92" i="6"/>
  <c r="AL96" i="11"/>
  <c r="R95" i="8"/>
  <c r="AJ95" i="8"/>
  <c r="W95" i="12"/>
  <c r="J95" i="8"/>
  <c r="AE94" i="7"/>
  <c r="F92" i="6"/>
  <c r="AH107" i="11"/>
  <c r="AD92" i="7"/>
  <c r="AJ96" i="10"/>
  <c r="Y95" i="12"/>
  <c r="G106" i="7"/>
  <c r="AF107" i="11"/>
  <c r="I106" i="7"/>
  <c r="AK106" i="7"/>
  <c r="F108" i="12"/>
  <c r="Y92" i="7"/>
  <c r="Y107" i="8"/>
  <c r="N95" i="12"/>
  <c r="AF95" i="8"/>
  <c r="AG96" i="11"/>
  <c r="AE95" i="8"/>
  <c r="AH96" i="11"/>
  <c r="AH105" i="6"/>
  <c r="J105" i="6"/>
  <c r="AD94" i="6"/>
  <c r="L94" i="6"/>
  <c r="T92" i="7"/>
  <c r="F95" i="12"/>
  <c r="X96" i="11"/>
  <c r="K96" i="10"/>
  <c r="N95" i="8"/>
  <c r="AG94" i="7"/>
  <c r="P107" i="7"/>
  <c r="S108" i="12"/>
  <c r="X107" i="10"/>
  <c r="G92" i="7"/>
  <c r="T96" i="11"/>
  <c r="W95" i="8"/>
  <c r="U92" i="6"/>
  <c r="AG108" i="12"/>
  <c r="AD96" i="11"/>
  <c r="AI107" i="10"/>
  <c r="V106" i="7"/>
  <c r="U108" i="12"/>
  <c r="AK107" i="10"/>
  <c r="AF92" i="6"/>
  <c r="AD105" i="6"/>
  <c r="I105" i="6"/>
  <c r="AH94" i="6"/>
  <c r="W106" i="7"/>
  <c r="V92" i="6"/>
  <c r="R108" i="12"/>
  <c r="E96" i="11"/>
  <c r="AF107" i="10"/>
  <c r="G94" i="7"/>
  <c r="AJ94" i="7"/>
  <c r="F106" i="7"/>
  <c r="H107" i="11"/>
  <c r="AI107" i="8"/>
  <c r="AJ95" i="12"/>
  <c r="AI96" i="10"/>
  <c r="M106" i="7"/>
  <c r="I92" i="6"/>
  <c r="AI107" i="11"/>
  <c r="K107" i="8"/>
  <c r="J107" i="10"/>
  <c r="L92" i="7"/>
  <c r="M107" i="11"/>
  <c r="T107" i="8"/>
  <c r="U95" i="12"/>
  <c r="R96" i="10"/>
  <c r="AC94" i="10"/>
  <c r="J92" i="7"/>
  <c r="K108" i="12"/>
  <c r="T96" i="10"/>
  <c r="AH95" i="8"/>
  <c r="Z96" i="11"/>
  <c r="H92" i="7"/>
  <c r="E107" i="8"/>
  <c r="Z95" i="8"/>
  <c r="AJ105" i="6"/>
  <c r="D105" i="6"/>
  <c r="X94" i="6"/>
  <c r="J94" i="6"/>
  <c r="D92" i="7"/>
  <c r="AL108" i="12"/>
  <c r="AE96" i="11"/>
  <c r="L96" i="10"/>
  <c r="V95" i="8"/>
  <c r="AK94" i="7"/>
  <c r="X106" i="7"/>
  <c r="H108" i="12"/>
  <c r="M107" i="10"/>
  <c r="H95" i="12"/>
  <c r="AK107" i="8"/>
  <c r="I95" i="8"/>
  <c r="I96" i="10"/>
  <c r="Q105" i="6"/>
  <c r="Q106" i="7"/>
  <c r="AD107" i="10"/>
  <c r="S96" i="11"/>
  <c r="J106" i="7"/>
  <c r="AL107" i="8"/>
  <c r="AF108" i="12"/>
  <c r="Z107" i="8"/>
  <c r="F95" i="8"/>
  <c r="AF106" i="7"/>
  <c r="L107" i="10"/>
  <c r="G107" i="11"/>
  <c r="S107" i="8"/>
  <c r="M95" i="8"/>
  <c r="AJ107" i="11"/>
  <c r="T94" i="6"/>
  <c r="S95" i="8"/>
  <c r="J94" i="7"/>
  <c r="AJ96" i="11"/>
  <c r="K106" i="7"/>
  <c r="Y105" i="6"/>
  <c r="K94" i="6"/>
  <c r="J107" i="11"/>
  <c r="L94" i="7"/>
  <c r="N96" i="10"/>
  <c r="AF96" i="11"/>
  <c r="Y108" i="12"/>
  <c r="T108" i="12"/>
  <c r="V107" i="8"/>
  <c r="AH524" i="18" l="1"/>
  <c r="BF523" i="18"/>
  <c r="V530" i="18"/>
  <c r="AT529" i="18"/>
  <c r="E530" i="18"/>
  <c r="BA529" i="18"/>
  <c r="AO529" i="18"/>
  <c r="AP528" i="18"/>
  <c r="BB528" i="18"/>
  <c r="BJ527" i="18"/>
  <c r="AX527" i="18"/>
  <c r="BE555" i="18"/>
  <c r="AS555" i="18"/>
  <c r="BG531" i="18"/>
  <c r="AU531" i="18"/>
  <c r="AQ529" i="18"/>
  <c r="BC529" i="18"/>
  <c r="BI528" i="18"/>
  <c r="AW528" i="18"/>
  <c r="AR526" i="18"/>
  <c r="BD526" i="18"/>
  <c r="BH527" i="18"/>
  <c r="AV527" i="18"/>
  <c r="J356" i="18"/>
  <c r="J445" i="18" s="1"/>
  <c r="N356" i="18"/>
  <c r="N445" i="18" s="1"/>
  <c r="L356" i="18"/>
  <c r="L445" i="18" s="1"/>
  <c r="H356" i="18"/>
  <c r="H445" i="18" s="1"/>
  <c r="K356" i="18"/>
  <c r="K445" i="18" s="1"/>
  <c r="F356" i="18"/>
  <c r="F445" i="18" s="1"/>
  <c r="E356" i="18"/>
  <c r="E445" i="18" s="1"/>
  <c r="G356" i="18"/>
  <c r="G445" i="18" s="1"/>
  <c r="M356" i="18"/>
  <c r="M445" i="18" s="1"/>
  <c r="I356" i="18"/>
  <c r="I445" i="18" s="1"/>
  <c r="D358" i="18"/>
  <c r="D447" i="18" s="1"/>
  <c r="BD428" i="18"/>
  <c r="AR428" i="18"/>
  <c r="BJ428" i="18"/>
  <c r="AX428" i="18"/>
  <c r="D269" i="18"/>
  <c r="D166" i="18"/>
  <c r="AI356" i="18"/>
  <c r="AI445" i="18" s="1"/>
  <c r="AC163" i="18"/>
  <c r="AC357" i="18" s="1"/>
  <c r="AC446" i="18" s="1"/>
  <c r="Q163" i="18"/>
  <c r="E163" i="18"/>
  <c r="H163" i="18"/>
  <c r="F163" i="18"/>
  <c r="AI163" i="18"/>
  <c r="AI357" i="18" s="1"/>
  <c r="AI446" i="18" s="1"/>
  <c r="M163" i="18"/>
  <c r="G163" i="18"/>
  <c r="K163" i="18"/>
  <c r="T163" i="18"/>
  <c r="T357" i="18" s="1"/>
  <c r="T446" i="18" s="1"/>
  <c r="N163" i="18"/>
  <c r="J163" i="18"/>
  <c r="R163" i="18"/>
  <c r="R357" i="18" s="1"/>
  <c r="R446" i="18" s="1"/>
  <c r="U163" i="18"/>
  <c r="W163" i="18"/>
  <c r="W357" i="18" s="1"/>
  <c r="W446" i="18" s="1"/>
  <c r="AG163" i="18"/>
  <c r="AG357" i="18" s="1"/>
  <c r="AG446" i="18" s="1"/>
  <c r="I163" i="18"/>
  <c r="Z163" i="18"/>
  <c r="Z357" i="18" s="1"/>
  <c r="Z446" i="18" s="1"/>
  <c r="AE163" i="18"/>
  <c r="AF163" i="18"/>
  <c r="AF357" i="18" s="1"/>
  <c r="AF446" i="18" s="1"/>
  <c r="AD163" i="18"/>
  <c r="AD357" i="18" s="1"/>
  <c r="AD446" i="18" s="1"/>
  <c r="V163" i="18"/>
  <c r="V357" i="18" s="1"/>
  <c r="V446" i="18" s="1"/>
  <c r="Y163" i="18"/>
  <c r="L163" i="18"/>
  <c r="S163" i="18"/>
  <c r="S357" i="18" s="1"/>
  <c r="S446" i="18" s="1"/>
  <c r="AJ163" i="18"/>
  <c r="AJ357" i="18" s="1"/>
  <c r="AJ446" i="18" s="1"/>
  <c r="AL163" i="18"/>
  <c r="AL357" i="18" s="1"/>
  <c r="AL446" i="18" s="1"/>
  <c r="X163" i="18"/>
  <c r="X357" i="18" s="1"/>
  <c r="X446" i="18" s="1"/>
  <c r="AK163" i="18"/>
  <c r="AK357" i="18" s="1"/>
  <c r="AK446" i="18" s="1"/>
  <c r="AH163" i="18"/>
  <c r="AH357" i="18" s="1"/>
  <c r="AH446" i="18" s="1"/>
  <c r="BG428" i="18"/>
  <c r="AU428" i="18"/>
  <c r="BH428" i="18"/>
  <c r="AV428" i="18"/>
  <c r="BB428" i="18"/>
  <c r="AP428" i="18"/>
  <c r="AF356" i="18"/>
  <c r="AF445" i="18" s="1"/>
  <c r="Q357" i="18"/>
  <c r="Q446" i="18" s="1"/>
  <c r="AS428" i="18"/>
  <c r="BE428" i="18"/>
  <c r="AT428" i="18"/>
  <c r="BF428" i="18"/>
  <c r="AW428" i="18"/>
  <c r="BI428" i="18"/>
  <c r="AO428" i="18"/>
  <c r="BA428" i="18"/>
  <c r="BC428" i="18"/>
  <c r="AQ428" i="18"/>
  <c r="BG412" i="17"/>
  <c r="K413" i="17"/>
  <c r="AU412" i="17"/>
  <c r="I413" i="17"/>
  <c r="AS412" i="17"/>
  <c r="BE412" i="17"/>
  <c r="E413" i="17"/>
  <c r="AO412" i="17"/>
  <c r="BA412" i="17"/>
  <c r="BD412" i="17"/>
  <c r="H413" i="17"/>
  <c r="AR412" i="17"/>
  <c r="D253" i="17"/>
  <c r="R149" i="17"/>
  <c r="R253" i="17" s="1"/>
  <c r="Q149" i="17"/>
  <c r="Q253" i="17" s="1"/>
  <c r="P149" i="17"/>
  <c r="AB149" i="17" s="1"/>
  <c r="D150" i="17"/>
  <c r="G149" i="17"/>
  <c r="G253" i="17" s="1"/>
  <c r="L149" i="17"/>
  <c r="L253" i="17" s="1"/>
  <c r="Z149" i="17"/>
  <c r="Z253" i="17" s="1"/>
  <c r="U149" i="17"/>
  <c r="U253" i="17" s="1"/>
  <c r="T149" i="17"/>
  <c r="T253" i="17" s="1"/>
  <c r="AD149" i="17"/>
  <c r="AD253" i="17" s="1"/>
  <c r="AI149" i="17"/>
  <c r="AI253" i="17" s="1"/>
  <c r="Y149" i="17"/>
  <c r="Y253" i="17" s="1"/>
  <c r="AL149" i="17"/>
  <c r="AL253" i="17" s="1"/>
  <c r="K149" i="17"/>
  <c r="K253" i="17" s="1"/>
  <c r="E149" i="17"/>
  <c r="E253" i="17" s="1"/>
  <c r="I149" i="17"/>
  <c r="I253" i="17" s="1"/>
  <c r="J149" i="17"/>
  <c r="J253" i="17" s="1"/>
  <c r="S149" i="17"/>
  <c r="S253" i="17" s="1"/>
  <c r="W149" i="17"/>
  <c r="W253" i="17" s="1"/>
  <c r="AE149" i="17"/>
  <c r="AE253" i="17" s="1"/>
  <c r="H149" i="17"/>
  <c r="H253" i="17" s="1"/>
  <c r="F149" i="17"/>
  <c r="F253" i="17" s="1"/>
  <c r="N149" i="17"/>
  <c r="N253" i="17" s="1"/>
  <c r="M149" i="17"/>
  <c r="M253" i="17" s="1"/>
  <c r="AG149" i="17"/>
  <c r="AG253" i="17" s="1"/>
  <c r="AF149" i="17"/>
  <c r="AF253" i="17" s="1"/>
  <c r="V149" i="17"/>
  <c r="V253" i="17" s="1"/>
  <c r="AH149" i="17"/>
  <c r="AH253" i="17" s="1"/>
  <c r="X149" i="17"/>
  <c r="X253" i="17" s="1"/>
  <c r="AK149" i="17"/>
  <c r="AK253" i="17" s="1"/>
  <c r="AJ149" i="17"/>
  <c r="AJ253" i="17" s="1"/>
  <c r="AC149" i="17"/>
  <c r="AC253" i="17" s="1"/>
  <c r="BC412" i="17"/>
  <c r="AQ412" i="17"/>
  <c r="G413" i="17"/>
  <c r="AX412" i="17"/>
  <c r="BJ412" i="17"/>
  <c r="N413" i="17"/>
  <c r="AT412" i="17"/>
  <c r="J413" i="17"/>
  <c r="BF412" i="17"/>
  <c r="M413" i="17"/>
  <c r="AW412" i="17"/>
  <c r="BI412" i="17"/>
  <c r="AP412" i="17"/>
  <c r="BB412" i="17"/>
  <c r="F413" i="17"/>
  <c r="BH412" i="17"/>
  <c r="L413" i="17"/>
  <c r="AV412" i="17"/>
  <c r="AL342" i="17"/>
  <c r="AL431" i="17" s="1"/>
  <c r="AH342" i="17"/>
  <c r="AH431" i="17" s="1"/>
  <c r="AD342" i="17"/>
  <c r="AD431" i="17" s="1"/>
  <c r="X342" i="17"/>
  <c r="X431" i="17" s="1"/>
  <c r="T342" i="17"/>
  <c r="T431" i="17" s="1"/>
  <c r="N342" i="17"/>
  <c r="J342" i="17"/>
  <c r="F342" i="17"/>
  <c r="AK342" i="17"/>
  <c r="AK431" i="17" s="1"/>
  <c r="AF342" i="17"/>
  <c r="AF431" i="17" s="1"/>
  <c r="Y342" i="17"/>
  <c r="Y431" i="17" s="1"/>
  <c r="S342" i="17"/>
  <c r="S431" i="17" s="1"/>
  <c r="L342" i="17"/>
  <c r="G342" i="17"/>
  <c r="AI342" i="17"/>
  <c r="AI431" i="17" s="1"/>
  <c r="AC342" i="17"/>
  <c r="AC431" i="17" s="1"/>
  <c r="V342" i="17"/>
  <c r="V431" i="17" s="1"/>
  <c r="Q342" i="17"/>
  <c r="Q431" i="17" s="1"/>
  <c r="I342" i="17"/>
  <c r="D342" i="17"/>
  <c r="D431" i="17" s="1"/>
  <c r="AG342" i="17"/>
  <c r="AG431" i="17" s="1"/>
  <c r="U342" i="17"/>
  <c r="U431" i="17" s="1"/>
  <c r="H342" i="17"/>
  <c r="AE342" i="17"/>
  <c r="AE431" i="17" s="1"/>
  <c r="R342" i="17"/>
  <c r="R431" i="17" s="1"/>
  <c r="E342" i="17"/>
  <c r="Z342" i="17"/>
  <c r="Z431" i="17" s="1"/>
  <c r="M342" i="17"/>
  <c r="AJ342" i="17"/>
  <c r="AJ431" i="17" s="1"/>
  <c r="W342" i="17"/>
  <c r="W431" i="17" s="1"/>
  <c r="K342" i="17"/>
  <c r="D373" i="6"/>
  <c r="Q373" i="7"/>
  <c r="V373" i="7"/>
  <c r="S376" i="8"/>
  <c r="AD373" i="7"/>
  <c r="G373" i="6"/>
  <c r="W373" i="6"/>
  <c r="Y373" i="6"/>
  <c r="AC373" i="7"/>
  <c r="AK373" i="7"/>
  <c r="AG373" i="6"/>
  <c r="M373" i="7"/>
  <c r="AB373" i="7"/>
  <c r="Q373" i="6"/>
  <c r="V377" i="10"/>
  <c r="S373" i="6"/>
  <c r="AE373" i="7"/>
  <c r="BJ410" i="14"/>
  <c r="H49" i="9"/>
  <c r="BE410" i="14"/>
  <c r="L49" i="9"/>
  <c r="BI410" i="14"/>
  <c r="F49" i="9"/>
  <c r="BC410" i="14"/>
  <c r="K49" i="9"/>
  <c r="BH410" i="14"/>
  <c r="M48" i="9"/>
  <c r="AJ48" i="9"/>
  <c r="X48" i="9"/>
  <c r="J49" i="9"/>
  <c r="BG410" i="14"/>
  <c r="I49" i="9"/>
  <c r="BF410" i="14"/>
  <c r="AK47" i="9"/>
  <c r="Y47" i="9"/>
  <c r="AI48" i="9"/>
  <c r="W48" i="9"/>
  <c r="AE48" i="9"/>
  <c r="S48" i="9"/>
  <c r="AG48" i="9"/>
  <c r="U48" i="9"/>
  <c r="P48" i="9"/>
  <c r="AB48" i="9"/>
  <c r="AB373" i="6"/>
  <c r="AE298" i="6"/>
  <c r="G298" i="6"/>
  <c r="D49" i="9"/>
  <c r="BA410" i="14"/>
  <c r="G49" i="9"/>
  <c r="BD410" i="14"/>
  <c r="AF48" i="9"/>
  <c r="T48" i="9"/>
  <c r="W298" i="6"/>
  <c r="F298" i="6"/>
  <c r="E49" i="9"/>
  <c r="BB410" i="14"/>
  <c r="AH48" i="9"/>
  <c r="V48" i="9"/>
  <c r="AD48" i="9"/>
  <c r="R48" i="9"/>
  <c r="AC48" i="9"/>
  <c r="Q48" i="9"/>
  <c r="X416" i="14"/>
  <c r="Y416" i="14"/>
  <c r="Z416" i="14"/>
  <c r="S417" i="14"/>
  <c r="T416" i="14"/>
  <c r="Y437" i="13"/>
  <c r="U438" i="13"/>
  <c r="Z441" i="13"/>
  <c r="R433" i="13"/>
  <c r="V432" i="13"/>
  <c r="T439" i="13"/>
  <c r="W432" i="13"/>
  <c r="X439" i="13"/>
  <c r="S436" i="13"/>
  <c r="D249" i="14"/>
  <c r="D146" i="14"/>
  <c r="Q146" i="14" s="1"/>
  <c r="P145" i="14"/>
  <c r="AB145" i="14" s="1"/>
  <c r="Q249" i="14"/>
  <c r="R145" i="14"/>
  <c r="R249" i="14" s="1"/>
  <c r="E145" i="14"/>
  <c r="E249" i="14" s="1"/>
  <c r="AL145" i="14"/>
  <c r="AL249" i="14" s="1"/>
  <c r="AI145" i="14"/>
  <c r="AI249" i="14" s="1"/>
  <c r="AK145" i="14"/>
  <c r="AK249" i="14" s="1"/>
  <c r="T145" i="14"/>
  <c r="T249" i="14" s="1"/>
  <c r="N145" i="14"/>
  <c r="N249" i="14" s="1"/>
  <c r="F145" i="14"/>
  <c r="F249" i="14" s="1"/>
  <c r="H145" i="14"/>
  <c r="H249" i="14" s="1"/>
  <c r="K145" i="14"/>
  <c r="K249" i="14" s="1"/>
  <c r="G145" i="14"/>
  <c r="G249" i="14" s="1"/>
  <c r="W145" i="14"/>
  <c r="W249" i="14" s="1"/>
  <c r="X145" i="14"/>
  <c r="X249" i="14" s="1"/>
  <c r="V145" i="14"/>
  <c r="V249" i="14" s="1"/>
  <c r="S145" i="14"/>
  <c r="S249" i="14" s="1"/>
  <c r="Z145" i="14"/>
  <c r="Z249" i="14" s="1"/>
  <c r="AG145" i="14"/>
  <c r="AG249" i="14" s="1"/>
  <c r="U145" i="14"/>
  <c r="U249" i="14" s="1"/>
  <c r="M145" i="14"/>
  <c r="M249" i="14" s="1"/>
  <c r="AH145" i="14"/>
  <c r="AH249" i="14" s="1"/>
  <c r="AJ145" i="14"/>
  <c r="AJ249" i="14" s="1"/>
  <c r="AD145" i="14"/>
  <c r="AD249" i="14" s="1"/>
  <c r="AE145" i="14"/>
  <c r="AE249" i="14" s="1"/>
  <c r="J145" i="14"/>
  <c r="J249" i="14" s="1"/>
  <c r="I145" i="14"/>
  <c r="I249" i="14" s="1"/>
  <c r="L145" i="14"/>
  <c r="L249" i="14" s="1"/>
  <c r="AF145" i="14"/>
  <c r="AF249" i="14" s="1"/>
  <c r="Y145" i="14"/>
  <c r="Y249" i="14" s="1"/>
  <c r="AC145" i="14"/>
  <c r="AC249" i="14" s="1"/>
  <c r="I411" i="14"/>
  <c r="AS410" i="14"/>
  <c r="M411" i="14"/>
  <c r="AW410" i="14"/>
  <c r="H411" i="14"/>
  <c r="AR410" i="14"/>
  <c r="L411" i="14"/>
  <c r="AV410" i="14"/>
  <c r="K411" i="14"/>
  <c r="AU410" i="14"/>
  <c r="AI338" i="14"/>
  <c r="AI427" i="14" s="1"/>
  <c r="AE338" i="14"/>
  <c r="AE427" i="14" s="1"/>
  <c r="Y338" i="14"/>
  <c r="U338" i="14"/>
  <c r="U427" i="14" s="1"/>
  <c r="Q338" i="14"/>
  <c r="Q427" i="14" s="1"/>
  <c r="K338" i="14"/>
  <c r="G338" i="14"/>
  <c r="AK338" i="14"/>
  <c r="AK427" i="14" s="1"/>
  <c r="AF338" i="14"/>
  <c r="AF427" i="14" s="1"/>
  <c r="X338" i="14"/>
  <c r="S338" i="14"/>
  <c r="L338" i="14"/>
  <c r="F338" i="14"/>
  <c r="AJ338" i="14"/>
  <c r="AJ427" i="14" s="1"/>
  <c r="AD338" i="14"/>
  <c r="AD427" i="14" s="1"/>
  <c r="W338" i="14"/>
  <c r="W427" i="14" s="1"/>
  <c r="R338" i="14"/>
  <c r="R427" i="14" s="1"/>
  <c r="J338" i="14"/>
  <c r="E338" i="14"/>
  <c r="AC338" i="14"/>
  <c r="AC427" i="14" s="1"/>
  <c r="N338" i="14"/>
  <c r="D338" i="14"/>
  <c r="D427" i="14" s="1"/>
  <c r="AL338" i="14"/>
  <c r="AL427" i="14" s="1"/>
  <c r="Z338" i="14"/>
  <c r="M338" i="14"/>
  <c r="AG338" i="14"/>
  <c r="AG427" i="14" s="1"/>
  <c r="H338" i="14"/>
  <c r="V338" i="14"/>
  <c r="V427" i="14" s="1"/>
  <c r="T338" i="14"/>
  <c r="AH338" i="14"/>
  <c r="AH427" i="14" s="1"/>
  <c r="I338" i="14"/>
  <c r="AP410" i="14"/>
  <c r="F411" i="14"/>
  <c r="AT410" i="14"/>
  <c r="J411" i="14"/>
  <c r="AX410" i="14"/>
  <c r="N411" i="14"/>
  <c r="E411" i="14"/>
  <c r="AO410" i="14"/>
  <c r="G411" i="14"/>
  <c r="AQ410" i="14"/>
  <c r="BA427" i="13"/>
  <c r="AO426" i="13"/>
  <c r="D265" i="13"/>
  <c r="D162" i="13"/>
  <c r="Q161" i="13"/>
  <c r="AC161" i="13"/>
  <c r="K161" i="13"/>
  <c r="E161" i="13"/>
  <c r="T161" i="13"/>
  <c r="AI161" i="13"/>
  <c r="AK161" i="13"/>
  <c r="AE161" i="13"/>
  <c r="S161" i="13"/>
  <c r="AG161" i="13"/>
  <c r="AF161" i="13"/>
  <c r="R161" i="13"/>
  <c r="F161" i="13"/>
  <c r="W161" i="13"/>
  <c r="J161" i="13"/>
  <c r="M161" i="13"/>
  <c r="H161" i="13"/>
  <c r="U161" i="13"/>
  <c r="AD161" i="13"/>
  <c r="Z161" i="13"/>
  <c r="V161" i="13"/>
  <c r="AH161" i="13"/>
  <c r="Y161" i="13"/>
  <c r="G161" i="13"/>
  <c r="I161" i="13"/>
  <c r="X161" i="13"/>
  <c r="L161" i="13"/>
  <c r="AL161" i="13"/>
  <c r="N161" i="13"/>
  <c r="AJ161" i="13"/>
  <c r="BH427" i="13"/>
  <c r="AV426" i="13"/>
  <c r="BD427" i="13"/>
  <c r="AR426" i="13"/>
  <c r="AK354" i="13"/>
  <c r="AK443" i="13" s="1"/>
  <c r="AG354" i="13"/>
  <c r="AG443" i="13" s="1"/>
  <c r="AC354" i="13"/>
  <c r="AC443" i="13" s="1"/>
  <c r="W354" i="13"/>
  <c r="S354" i="13"/>
  <c r="M354" i="13"/>
  <c r="I354" i="13"/>
  <c r="E354" i="13"/>
  <c r="AJ354" i="13"/>
  <c r="AJ443" i="13" s="1"/>
  <c r="AF354" i="13"/>
  <c r="AF443" i="13" s="1"/>
  <c r="Z354" i="13"/>
  <c r="V354" i="13"/>
  <c r="R354" i="13"/>
  <c r="L354" i="13"/>
  <c r="H354" i="13"/>
  <c r="D354" i="13"/>
  <c r="D443" i="13" s="1"/>
  <c r="C66" i="9" s="1"/>
  <c r="AI354" i="13"/>
  <c r="AI443" i="13" s="1"/>
  <c r="AE354" i="13"/>
  <c r="AE443" i="13" s="1"/>
  <c r="Y354" i="13"/>
  <c r="U354" i="13"/>
  <c r="Q354" i="13"/>
  <c r="Q443" i="13" s="1"/>
  <c r="K354" i="13"/>
  <c r="G354" i="13"/>
  <c r="AD354" i="13"/>
  <c r="AD443" i="13" s="1"/>
  <c r="J354" i="13"/>
  <c r="X354" i="13"/>
  <c r="F354" i="13"/>
  <c r="AL354" i="13"/>
  <c r="AL443" i="13" s="1"/>
  <c r="AH354" i="13"/>
  <c r="AH443" i="13" s="1"/>
  <c r="T354" i="13"/>
  <c r="N354" i="13"/>
  <c r="BE427" i="13"/>
  <c r="AS426" i="13"/>
  <c r="BI427" i="13"/>
  <c r="AW426" i="13"/>
  <c r="BJ426" i="13"/>
  <c r="AX425" i="13"/>
  <c r="BC427" i="13"/>
  <c r="AQ426" i="13"/>
  <c r="AT426" i="13"/>
  <c r="BF427" i="13"/>
  <c r="BG427" i="13"/>
  <c r="AU426" i="13"/>
  <c r="AP426" i="13"/>
  <c r="BB427" i="13"/>
  <c r="R372" i="12"/>
  <c r="AP371" i="12"/>
  <c r="Z372" i="12"/>
  <c r="AX371" i="12"/>
  <c r="W372" i="12"/>
  <c r="AU371" i="12"/>
  <c r="S372" i="12"/>
  <c r="AQ371" i="12"/>
  <c r="Q372" i="12"/>
  <c r="AO371" i="12"/>
  <c r="V372" i="12"/>
  <c r="AT371" i="12"/>
  <c r="U372" i="12"/>
  <c r="AS371" i="12"/>
  <c r="T372" i="12"/>
  <c r="AR371" i="12"/>
  <c r="E374" i="12"/>
  <c r="AJ372" i="12"/>
  <c r="BH371" i="12"/>
  <c r="AF372" i="12"/>
  <c r="BD371" i="12"/>
  <c r="AE372" i="12"/>
  <c r="BC371" i="12"/>
  <c r="L373" i="12"/>
  <c r="AV372" i="12"/>
  <c r="K374" i="12"/>
  <c r="AI372" i="12"/>
  <c r="BG371" i="12"/>
  <c r="AL372" i="12"/>
  <c r="BJ371" i="12"/>
  <c r="AK372" i="12"/>
  <c r="BI371" i="12"/>
  <c r="AG372" i="12"/>
  <c r="BE371" i="12"/>
  <c r="I374" i="12"/>
  <c r="F374" i="12"/>
  <c r="AD372" i="12"/>
  <c r="BB371" i="12"/>
  <c r="N374" i="12"/>
  <c r="AC372" i="12"/>
  <c r="BA371" i="12"/>
  <c r="AH372" i="12"/>
  <c r="BF371" i="12"/>
  <c r="J374" i="12"/>
  <c r="M373" i="12"/>
  <c r="AW372" i="12"/>
  <c r="H374" i="12"/>
  <c r="G374" i="12"/>
  <c r="AC377" i="11"/>
  <c r="AK372" i="11"/>
  <c r="BI371" i="11"/>
  <c r="V372" i="11"/>
  <c r="AT371" i="11"/>
  <c r="S372" i="11"/>
  <c r="AQ371" i="11"/>
  <c r="AD372" i="11"/>
  <c r="BB371" i="11"/>
  <c r="M374" i="11"/>
  <c r="AF372" i="11"/>
  <c r="BD371" i="11"/>
  <c r="AJ372" i="11"/>
  <c r="BH371" i="11"/>
  <c r="AH372" i="11"/>
  <c r="BF371" i="11"/>
  <c r="J374" i="11"/>
  <c r="Y372" i="11"/>
  <c r="AW371" i="11"/>
  <c r="K373" i="11"/>
  <c r="AU372" i="11"/>
  <c r="AE372" i="11"/>
  <c r="BC371" i="11"/>
  <c r="G374" i="11"/>
  <c r="F374" i="11"/>
  <c r="H373" i="11"/>
  <c r="AR372" i="11"/>
  <c r="N372" i="11"/>
  <c r="AX371" i="11"/>
  <c r="L374" i="11"/>
  <c r="I374" i="11"/>
  <c r="AL372" i="11"/>
  <c r="BJ371" i="11"/>
  <c r="X372" i="11"/>
  <c r="AV371" i="11"/>
  <c r="U372" i="11"/>
  <c r="AS371" i="11"/>
  <c r="AG372" i="11"/>
  <c r="BE371" i="11"/>
  <c r="AI372" i="11"/>
  <c r="BG371" i="11"/>
  <c r="R372" i="11"/>
  <c r="AP371" i="11"/>
  <c r="E373" i="11"/>
  <c r="AO372" i="11"/>
  <c r="BA372" i="11"/>
  <c r="P197" i="7"/>
  <c r="AB210" i="7"/>
  <c r="P211" i="7"/>
  <c r="I198" i="7"/>
  <c r="D198" i="7"/>
  <c r="AD198" i="7"/>
  <c r="M198" i="7"/>
  <c r="E198" i="7"/>
  <c r="J198" i="7"/>
  <c r="AC198" i="7"/>
  <c r="S198" i="7"/>
  <c r="Y198" i="7"/>
  <c r="R198" i="7"/>
  <c r="AJ198" i="7"/>
  <c r="Q198" i="7"/>
  <c r="AI198" i="7"/>
  <c r="AK198" i="7"/>
  <c r="X198" i="7"/>
  <c r="AG198" i="7"/>
  <c r="L198" i="7"/>
  <c r="K198" i="7"/>
  <c r="F198" i="7"/>
  <c r="AF198" i="7"/>
  <c r="AE198" i="7"/>
  <c r="V198" i="7"/>
  <c r="AH198" i="7"/>
  <c r="H198" i="7"/>
  <c r="U198" i="7"/>
  <c r="T198" i="7"/>
  <c r="G198" i="7"/>
  <c r="W198" i="7"/>
  <c r="G198" i="6"/>
  <c r="D198" i="6"/>
  <c r="J198" i="6"/>
  <c r="I198" i="6"/>
  <c r="L198" i="6"/>
  <c r="K198" i="6"/>
  <c r="H198" i="6"/>
  <c r="E198" i="6"/>
  <c r="F198" i="6"/>
  <c r="W198" i="6"/>
  <c r="V198" i="6"/>
  <c r="AC198" i="6"/>
  <c r="AJ198" i="6"/>
  <c r="AF198" i="6"/>
  <c r="R198" i="6"/>
  <c r="AH198" i="6"/>
  <c r="AK198" i="6"/>
  <c r="U198" i="6"/>
  <c r="X198" i="6"/>
  <c r="M198" i="6"/>
  <c r="AD198" i="6"/>
  <c r="Y198" i="6"/>
  <c r="Q198" i="6"/>
  <c r="AE198" i="6"/>
  <c r="S198" i="6"/>
  <c r="AG198" i="6"/>
  <c r="T198" i="6"/>
  <c r="AI198" i="6"/>
  <c r="F209" i="6"/>
  <c r="G209" i="6"/>
  <c r="L209" i="6"/>
  <c r="I209" i="6"/>
  <c r="H209" i="6"/>
  <c r="K209" i="6"/>
  <c r="D209" i="6"/>
  <c r="E209" i="6"/>
  <c r="J209" i="6"/>
  <c r="Y209" i="6"/>
  <c r="AI209" i="6"/>
  <c r="AE209" i="6"/>
  <c r="M209" i="6"/>
  <c r="AC209" i="6"/>
  <c r="S209" i="6"/>
  <c r="AK209" i="6"/>
  <c r="V209" i="6"/>
  <c r="Q209" i="6"/>
  <c r="X209" i="6"/>
  <c r="AD209" i="6"/>
  <c r="R209" i="6"/>
  <c r="W209" i="6"/>
  <c r="AJ209" i="6"/>
  <c r="U209" i="6"/>
  <c r="AH209" i="6"/>
  <c r="T209" i="6"/>
  <c r="AF209" i="6"/>
  <c r="AG209" i="6"/>
  <c r="AB196" i="7"/>
  <c r="J373" i="6"/>
  <c r="E373" i="6"/>
  <c r="AE373" i="6"/>
  <c r="C298" i="6"/>
  <c r="C387" i="6" s="1"/>
  <c r="D298" i="6"/>
  <c r="K298" i="6"/>
  <c r="L298" i="6"/>
  <c r="AH298" i="6"/>
  <c r="S298" i="6"/>
  <c r="R298" i="6"/>
  <c r="AD298" i="6"/>
  <c r="AC298" i="6"/>
  <c r="AJ298" i="6"/>
  <c r="Y298" i="6"/>
  <c r="U298" i="6"/>
  <c r="Q298" i="6"/>
  <c r="X298" i="6"/>
  <c r="P298" i="6"/>
  <c r="AK298" i="6"/>
  <c r="AB298" i="6"/>
  <c r="AF298" i="6"/>
  <c r="AG298" i="6"/>
  <c r="V298" i="6"/>
  <c r="C109" i="7"/>
  <c r="O108" i="7"/>
  <c r="C212" i="7"/>
  <c r="C302" i="7" s="1"/>
  <c r="C391" i="7" s="1"/>
  <c r="J298" i="6"/>
  <c r="AA93" i="7"/>
  <c r="AE377" i="10"/>
  <c r="AF377" i="10"/>
  <c r="AA107" i="7"/>
  <c r="C95" i="7"/>
  <c r="O94" i="7"/>
  <c r="C198" i="7"/>
  <c r="K373" i="6"/>
  <c r="F373" i="6"/>
  <c r="I373" i="6"/>
  <c r="R373" i="6"/>
  <c r="H373" i="7"/>
  <c r="E373" i="7"/>
  <c r="C198" i="6"/>
  <c r="C95" i="6"/>
  <c r="C106" i="6"/>
  <c r="C209" i="6"/>
  <c r="AI298" i="6"/>
  <c r="AC210" i="12"/>
  <c r="AC300" i="12" s="1"/>
  <c r="N212" i="12"/>
  <c r="J212" i="12"/>
  <c r="F212" i="12"/>
  <c r="M212" i="12"/>
  <c r="I212" i="12"/>
  <c r="E212" i="12"/>
  <c r="L212" i="12"/>
  <c r="H212" i="12"/>
  <c r="K212" i="12"/>
  <c r="G212" i="12"/>
  <c r="X212" i="12"/>
  <c r="U212" i="12"/>
  <c r="AE212" i="12"/>
  <c r="R212" i="12"/>
  <c r="AH212" i="12"/>
  <c r="AJ212" i="12"/>
  <c r="AG212" i="12"/>
  <c r="AI212" i="12"/>
  <c r="Z212" i="12"/>
  <c r="T212" i="12"/>
  <c r="Y212" i="12"/>
  <c r="V212" i="12"/>
  <c r="W212" i="12"/>
  <c r="S212" i="12"/>
  <c r="AD212" i="12"/>
  <c r="AL212" i="12"/>
  <c r="AF212" i="12"/>
  <c r="AK212" i="12"/>
  <c r="Q198" i="12"/>
  <c r="Q288" i="12" s="1"/>
  <c r="AC197" i="12"/>
  <c r="AC287" i="12" s="1"/>
  <c r="Q211" i="12"/>
  <c r="Q301" i="12" s="1"/>
  <c r="N199" i="12"/>
  <c r="J199" i="12"/>
  <c r="F199" i="12"/>
  <c r="M199" i="12"/>
  <c r="I199" i="12"/>
  <c r="E199" i="12"/>
  <c r="L199" i="12"/>
  <c r="H199" i="12"/>
  <c r="K199" i="12"/>
  <c r="G199" i="12"/>
  <c r="X199" i="12"/>
  <c r="U199" i="12"/>
  <c r="AE199" i="12"/>
  <c r="R199" i="12"/>
  <c r="AH199" i="12"/>
  <c r="AJ199" i="12"/>
  <c r="AG199" i="12"/>
  <c r="AI199" i="12"/>
  <c r="Z199" i="12"/>
  <c r="T199" i="12"/>
  <c r="Y199" i="12"/>
  <c r="V199" i="12"/>
  <c r="W199" i="12"/>
  <c r="S199" i="12"/>
  <c r="AD199" i="12"/>
  <c r="AL199" i="12"/>
  <c r="AF199" i="12"/>
  <c r="AK199" i="12"/>
  <c r="D212" i="12"/>
  <c r="D109" i="12"/>
  <c r="P108" i="12"/>
  <c r="AB94" i="12"/>
  <c r="AB107" i="12"/>
  <c r="AK288" i="12"/>
  <c r="AG288" i="12"/>
  <c r="W288" i="12"/>
  <c r="S288" i="12"/>
  <c r="M288" i="12"/>
  <c r="I288" i="12"/>
  <c r="E288" i="12"/>
  <c r="AJ288" i="12"/>
  <c r="AF288" i="12"/>
  <c r="Z288" i="12"/>
  <c r="V288" i="12"/>
  <c r="R288" i="12"/>
  <c r="L288" i="12"/>
  <c r="H288" i="12"/>
  <c r="D288" i="12"/>
  <c r="D377" i="12" s="1"/>
  <c r="AI288" i="12"/>
  <c r="AE288" i="12"/>
  <c r="Y288" i="12"/>
  <c r="Y377" i="12" s="1"/>
  <c r="U288" i="12"/>
  <c r="K288" i="12"/>
  <c r="G288" i="12"/>
  <c r="AL288" i="12"/>
  <c r="AH288" i="12"/>
  <c r="AD288" i="12"/>
  <c r="X288" i="12"/>
  <c r="X377" i="12" s="1"/>
  <c r="T288" i="12"/>
  <c r="N288" i="12"/>
  <c r="J288" i="12"/>
  <c r="F288" i="12"/>
  <c r="AJ301" i="12"/>
  <c r="AF301" i="12"/>
  <c r="Z301" i="12"/>
  <c r="V301" i="12"/>
  <c r="R301" i="12"/>
  <c r="L301" i="12"/>
  <c r="H301" i="12"/>
  <c r="D301" i="12"/>
  <c r="D390" i="12" s="1"/>
  <c r="AI301" i="12"/>
  <c r="AE301" i="12"/>
  <c r="Y301" i="12"/>
  <c r="U301" i="12"/>
  <c r="K301" i="12"/>
  <c r="G301" i="12"/>
  <c r="AL301" i="12"/>
  <c r="AD301" i="12"/>
  <c r="T301" i="12"/>
  <c r="J301" i="12"/>
  <c r="AK301" i="12"/>
  <c r="S301" i="12"/>
  <c r="I301" i="12"/>
  <c r="AH301" i="12"/>
  <c r="X301" i="12"/>
  <c r="N301" i="12"/>
  <c r="F301" i="12"/>
  <c r="AG301" i="12"/>
  <c r="W301" i="12"/>
  <c r="M301" i="12"/>
  <c r="E301" i="12"/>
  <c r="D199" i="12"/>
  <c r="D96" i="12"/>
  <c r="P95" i="12"/>
  <c r="K200" i="11"/>
  <c r="G200" i="11"/>
  <c r="J200" i="11"/>
  <c r="F200" i="11"/>
  <c r="M200" i="11"/>
  <c r="I200" i="11"/>
  <c r="E200" i="11"/>
  <c r="L200" i="11"/>
  <c r="H200" i="11"/>
  <c r="AD200" i="11"/>
  <c r="N200" i="11"/>
  <c r="T200" i="11"/>
  <c r="V200" i="11"/>
  <c r="AG200" i="11"/>
  <c r="W200" i="11"/>
  <c r="R200" i="11"/>
  <c r="AL200" i="11"/>
  <c r="U200" i="11"/>
  <c r="AE200" i="11"/>
  <c r="AF200" i="11"/>
  <c r="S200" i="11"/>
  <c r="AK200" i="11"/>
  <c r="Y200" i="11"/>
  <c r="AH200" i="11"/>
  <c r="Z200" i="11"/>
  <c r="AI200" i="11"/>
  <c r="X200" i="11"/>
  <c r="AJ200" i="11"/>
  <c r="K211" i="11"/>
  <c r="G211" i="11"/>
  <c r="J211" i="11"/>
  <c r="F211" i="11"/>
  <c r="M211" i="11"/>
  <c r="I211" i="11"/>
  <c r="E211" i="11"/>
  <c r="L211" i="11"/>
  <c r="H211" i="11"/>
  <c r="AD211" i="11"/>
  <c r="N211" i="11"/>
  <c r="T211" i="11"/>
  <c r="V211" i="11"/>
  <c r="AG211" i="11"/>
  <c r="W211" i="11"/>
  <c r="R211" i="11"/>
  <c r="AL211" i="11"/>
  <c r="U211" i="11"/>
  <c r="AE211" i="11"/>
  <c r="AF211" i="11"/>
  <c r="S211" i="11"/>
  <c r="AK211" i="11"/>
  <c r="Y211" i="11"/>
  <c r="AH211" i="11"/>
  <c r="Z211" i="11"/>
  <c r="AI211" i="11"/>
  <c r="X211" i="11"/>
  <c r="AJ211" i="11"/>
  <c r="AL300" i="11"/>
  <c r="AH300" i="11"/>
  <c r="AD300" i="11"/>
  <c r="AJ300" i="11"/>
  <c r="AF300" i="11"/>
  <c r="Z300" i="11"/>
  <c r="V300" i="11"/>
  <c r="R300" i="11"/>
  <c r="L300" i="11"/>
  <c r="H300" i="11"/>
  <c r="D300" i="11"/>
  <c r="D389" i="11" s="1"/>
  <c r="AI300" i="11"/>
  <c r="Y300" i="11"/>
  <c r="T300" i="11"/>
  <c r="M300" i="11"/>
  <c r="G300" i="11"/>
  <c r="AG300" i="11"/>
  <c r="X300" i="11"/>
  <c r="S300" i="11"/>
  <c r="K300" i="11"/>
  <c r="F300" i="11"/>
  <c r="AE300" i="11"/>
  <c r="W300" i="11"/>
  <c r="Q300" i="11"/>
  <c r="J300" i="11"/>
  <c r="E300" i="11"/>
  <c r="AK300" i="11"/>
  <c r="AC300" i="11"/>
  <c r="U300" i="11"/>
  <c r="N300" i="11"/>
  <c r="I300" i="11"/>
  <c r="D200" i="11"/>
  <c r="AK289" i="11"/>
  <c r="AG289" i="11"/>
  <c r="AC289" i="11"/>
  <c r="W289" i="11"/>
  <c r="W378" i="11" s="1"/>
  <c r="S289" i="11"/>
  <c r="M289" i="11"/>
  <c r="I289" i="11"/>
  <c r="E289" i="11"/>
  <c r="AL289" i="11"/>
  <c r="AF289" i="11"/>
  <c r="Y289" i="11"/>
  <c r="T289" i="11"/>
  <c r="T378" i="11" s="1"/>
  <c r="L289" i="11"/>
  <c r="G289" i="11"/>
  <c r="AJ289" i="11"/>
  <c r="AE289" i="11"/>
  <c r="X289" i="11"/>
  <c r="R289" i="11"/>
  <c r="K289" i="11"/>
  <c r="F289" i="11"/>
  <c r="AI289" i="11"/>
  <c r="AD289" i="11"/>
  <c r="V289" i="11"/>
  <c r="Q289" i="11"/>
  <c r="Q378" i="11" s="1"/>
  <c r="J289" i="11"/>
  <c r="D289" i="11"/>
  <c r="D378" i="11" s="1"/>
  <c r="AH289" i="11"/>
  <c r="Z289" i="11"/>
  <c r="Z378" i="11" s="1"/>
  <c r="U289" i="11"/>
  <c r="N289" i="11"/>
  <c r="H289" i="11"/>
  <c r="D211" i="11"/>
  <c r="D108" i="11"/>
  <c r="AD199" i="8"/>
  <c r="AE199" i="8"/>
  <c r="AI199" i="8"/>
  <c r="W199" i="8"/>
  <c r="R199" i="8"/>
  <c r="AH199" i="8"/>
  <c r="V199" i="8"/>
  <c r="Z199" i="8"/>
  <c r="Y199" i="8"/>
  <c r="AK199" i="8"/>
  <c r="T199" i="8"/>
  <c r="AF199" i="8"/>
  <c r="AG199" i="8"/>
  <c r="U199" i="8"/>
  <c r="N199" i="8"/>
  <c r="AL199" i="8"/>
  <c r="AE211" i="8"/>
  <c r="S211" i="8"/>
  <c r="Y211" i="8"/>
  <c r="AK211" i="8"/>
  <c r="T211" i="8"/>
  <c r="AF211" i="8"/>
  <c r="X211" i="8"/>
  <c r="AJ211" i="8"/>
  <c r="AI211" i="8"/>
  <c r="W211" i="8"/>
  <c r="AG211" i="8"/>
  <c r="U211" i="8"/>
  <c r="AD211" i="8"/>
  <c r="R211" i="8"/>
  <c r="AH211" i="8"/>
  <c r="V211" i="8"/>
  <c r="N211" i="8"/>
  <c r="AL211" i="8"/>
  <c r="Z211" i="8"/>
  <c r="L199" i="8"/>
  <c r="G199" i="8"/>
  <c r="X199" i="8"/>
  <c r="S199" i="8"/>
  <c r="AJ199" i="8"/>
  <c r="N211" i="10"/>
  <c r="J211" i="10"/>
  <c r="F211" i="10"/>
  <c r="L211" i="10"/>
  <c r="H211" i="10"/>
  <c r="K211" i="10"/>
  <c r="G211" i="10"/>
  <c r="E211" i="10"/>
  <c r="M211" i="10"/>
  <c r="I211" i="10"/>
  <c r="AD211" i="10"/>
  <c r="AJ211" i="10"/>
  <c r="AG211" i="10"/>
  <c r="AE211" i="10"/>
  <c r="W211" i="10"/>
  <c r="T211" i="10"/>
  <c r="Y211" i="10"/>
  <c r="R211" i="10"/>
  <c r="AF211" i="10"/>
  <c r="AH211" i="10"/>
  <c r="AK211" i="10"/>
  <c r="AI211" i="10"/>
  <c r="AL211" i="10"/>
  <c r="V211" i="10"/>
  <c r="X211" i="10"/>
  <c r="U211" i="10"/>
  <c r="Z211" i="10"/>
  <c r="S211" i="10"/>
  <c r="Q210" i="10"/>
  <c r="Q199" i="10"/>
  <c r="Q289" i="10" s="1"/>
  <c r="Q378" i="10" s="1"/>
  <c r="L200" i="10"/>
  <c r="H200" i="10"/>
  <c r="N200" i="10"/>
  <c r="J200" i="10"/>
  <c r="F200" i="10"/>
  <c r="M200" i="10"/>
  <c r="I200" i="10"/>
  <c r="E200" i="10"/>
  <c r="K200" i="10"/>
  <c r="G200" i="10"/>
  <c r="AD200" i="10"/>
  <c r="AJ200" i="10"/>
  <c r="AG200" i="10"/>
  <c r="AE200" i="10"/>
  <c r="W200" i="10"/>
  <c r="T200" i="10"/>
  <c r="Y200" i="10"/>
  <c r="R200" i="10"/>
  <c r="AF200" i="10"/>
  <c r="AH200" i="10"/>
  <c r="AK200" i="10"/>
  <c r="AI200" i="10"/>
  <c r="AL200" i="10"/>
  <c r="V200" i="10"/>
  <c r="X200" i="10"/>
  <c r="U200" i="10"/>
  <c r="Z200" i="10"/>
  <c r="S200" i="10"/>
  <c r="J199" i="8"/>
  <c r="H199" i="8"/>
  <c r="M199" i="8"/>
  <c r="I199" i="8"/>
  <c r="E199" i="8"/>
  <c r="K199" i="8"/>
  <c r="F199" i="8"/>
  <c r="K211" i="8"/>
  <c r="G211" i="8"/>
  <c r="J211" i="8"/>
  <c r="F211" i="8"/>
  <c r="M211" i="8"/>
  <c r="I211" i="8"/>
  <c r="E211" i="8"/>
  <c r="L211" i="8"/>
  <c r="H211" i="8"/>
  <c r="AC209" i="10"/>
  <c r="AC299" i="10" s="1"/>
  <c r="AC198" i="10"/>
  <c r="AC288" i="10" s="1"/>
  <c r="AC377" i="10" s="1"/>
  <c r="V376" i="8"/>
  <c r="W377" i="10"/>
  <c r="R376" i="8"/>
  <c r="AE376" i="8"/>
  <c r="M377" i="10"/>
  <c r="AG376" i="8"/>
  <c r="AH376" i="8"/>
  <c r="AJ376" i="8"/>
  <c r="X377" i="10"/>
  <c r="F377" i="10"/>
  <c r="W376" i="8"/>
  <c r="G377" i="10"/>
  <c r="D211" i="10"/>
  <c r="P107" i="10"/>
  <c r="D108" i="10"/>
  <c r="AB106" i="10"/>
  <c r="AK300" i="10"/>
  <c r="AG300" i="10"/>
  <c r="W300" i="10"/>
  <c r="S300" i="10"/>
  <c r="M300" i="10"/>
  <c r="I300" i="10"/>
  <c r="E300" i="10"/>
  <c r="AJ300" i="10"/>
  <c r="AF300" i="10"/>
  <c r="Z300" i="10"/>
  <c r="V300" i="10"/>
  <c r="R300" i="10"/>
  <c r="L300" i="10"/>
  <c r="H300" i="10"/>
  <c r="D300" i="10"/>
  <c r="D389" i="10" s="1"/>
  <c r="AI300" i="10"/>
  <c r="AE300" i="10"/>
  <c r="Y300" i="10"/>
  <c r="U300" i="10"/>
  <c r="Q300" i="10"/>
  <c r="K300" i="10"/>
  <c r="G300" i="10"/>
  <c r="AL300" i="10"/>
  <c r="AH300" i="10"/>
  <c r="AD300" i="10"/>
  <c r="X300" i="10"/>
  <c r="T300" i="10"/>
  <c r="N300" i="10"/>
  <c r="J300" i="10"/>
  <c r="F300" i="10"/>
  <c r="AB95" i="10"/>
  <c r="D200" i="10"/>
  <c r="P96" i="10"/>
  <c r="AL289" i="10"/>
  <c r="AL378" i="10" s="1"/>
  <c r="AH289" i="10"/>
  <c r="AH378" i="10" s="1"/>
  <c r="AD289" i="10"/>
  <c r="AD378" i="10" s="1"/>
  <c r="X289" i="10"/>
  <c r="T289" i="10"/>
  <c r="T378" i="10" s="1"/>
  <c r="N289" i="10"/>
  <c r="N378" i="10" s="1"/>
  <c r="J289" i="10"/>
  <c r="J378" i="10" s="1"/>
  <c r="F289" i="10"/>
  <c r="AK289" i="10"/>
  <c r="AK378" i="10" s="1"/>
  <c r="AG289" i="10"/>
  <c r="AG378" i="10" s="1"/>
  <c r="W289" i="10"/>
  <c r="S289" i="10"/>
  <c r="S378" i="10" s="1"/>
  <c r="M289" i="10"/>
  <c r="I289" i="10"/>
  <c r="I378" i="10" s="1"/>
  <c r="E289" i="10"/>
  <c r="E378" i="10" s="1"/>
  <c r="AJ289" i="10"/>
  <c r="AJ378" i="10" s="1"/>
  <c r="AF289" i="10"/>
  <c r="AF378" i="10" s="1"/>
  <c r="Z289" i="10"/>
  <c r="Z378" i="10" s="1"/>
  <c r="V289" i="10"/>
  <c r="R289" i="10"/>
  <c r="R378" i="10" s="1"/>
  <c r="L289" i="10"/>
  <c r="L378" i="10" s="1"/>
  <c r="H289" i="10"/>
  <c r="H378" i="10" s="1"/>
  <c r="D289" i="10"/>
  <c r="D378" i="10" s="1"/>
  <c r="AI289" i="10"/>
  <c r="AI378" i="10" s="1"/>
  <c r="AE289" i="10"/>
  <c r="Y289" i="10"/>
  <c r="Y378" i="10" s="1"/>
  <c r="U289" i="10"/>
  <c r="U378" i="10" s="1"/>
  <c r="K289" i="10"/>
  <c r="K378" i="10" s="1"/>
  <c r="G289" i="10"/>
  <c r="D199" i="8"/>
  <c r="D96" i="8"/>
  <c r="AI288" i="8"/>
  <c r="AI377" i="8" s="1"/>
  <c r="AE288" i="8"/>
  <c r="Y288" i="8"/>
  <c r="Y377" i="8" s="1"/>
  <c r="U288" i="8"/>
  <c r="U377" i="8" s="1"/>
  <c r="Q288" i="8"/>
  <c r="Q377" i="8" s="1"/>
  <c r="K288" i="8"/>
  <c r="K377" i="8" s="1"/>
  <c r="G288" i="8"/>
  <c r="G377" i="8" s="1"/>
  <c r="AL288" i="8"/>
  <c r="AL377" i="8" s="1"/>
  <c r="AG288" i="8"/>
  <c r="Z288" i="8"/>
  <c r="Z377" i="8" s="1"/>
  <c r="T288" i="8"/>
  <c r="T377" i="8" s="1"/>
  <c r="M288" i="8"/>
  <c r="M377" i="8" s="1"/>
  <c r="H288" i="8"/>
  <c r="H377" i="8" s="1"/>
  <c r="AK288" i="8"/>
  <c r="AK377" i="8" s="1"/>
  <c r="AF288" i="8"/>
  <c r="AF377" i="8" s="1"/>
  <c r="X288" i="8"/>
  <c r="X377" i="8" s="1"/>
  <c r="S288" i="8"/>
  <c r="L288" i="8"/>
  <c r="L377" i="8" s="1"/>
  <c r="F288" i="8"/>
  <c r="F377" i="8" s="1"/>
  <c r="AJ288" i="8"/>
  <c r="AD288" i="8"/>
  <c r="AD377" i="8" s="1"/>
  <c r="W288" i="8"/>
  <c r="R288" i="8"/>
  <c r="J288" i="8"/>
  <c r="J377" i="8" s="1"/>
  <c r="E288" i="8"/>
  <c r="E377" i="8" s="1"/>
  <c r="AH288" i="8"/>
  <c r="AC288" i="8"/>
  <c r="AC377" i="8" s="1"/>
  <c r="V288" i="8"/>
  <c r="N288" i="8"/>
  <c r="N377" i="8" s="1"/>
  <c r="I288" i="8"/>
  <c r="I377" i="8" s="1"/>
  <c r="D288" i="8"/>
  <c r="D377" i="8" s="1"/>
  <c r="D211" i="8"/>
  <c r="D108" i="8"/>
  <c r="AI300" i="8"/>
  <c r="AE300" i="8"/>
  <c r="Y300" i="8"/>
  <c r="U300" i="8"/>
  <c r="Q300" i="8"/>
  <c r="K300" i="8"/>
  <c r="G300" i="8"/>
  <c r="AH300" i="8"/>
  <c r="AC300" i="8"/>
  <c r="V300" i="8"/>
  <c r="N300" i="8"/>
  <c r="I300" i="8"/>
  <c r="D300" i="8"/>
  <c r="D389" i="8" s="1"/>
  <c r="AL300" i="8"/>
  <c r="AG300" i="8"/>
  <c r="Z300" i="8"/>
  <c r="T300" i="8"/>
  <c r="M300" i="8"/>
  <c r="H300" i="8"/>
  <c r="AK300" i="8"/>
  <c r="AF300" i="8"/>
  <c r="X300" i="8"/>
  <c r="S300" i="8"/>
  <c r="L300" i="8"/>
  <c r="F300" i="8"/>
  <c r="AJ300" i="8"/>
  <c r="AD300" i="8"/>
  <c r="W300" i="8"/>
  <c r="R300" i="8"/>
  <c r="J300" i="8"/>
  <c r="E300" i="8"/>
  <c r="AH373" i="7"/>
  <c r="AI373" i="6"/>
  <c r="AH373" i="6"/>
  <c r="AJ373" i="6"/>
  <c r="L373" i="6"/>
  <c r="P373" i="6"/>
  <c r="V373" i="6"/>
  <c r="U373" i="6"/>
  <c r="I373" i="7"/>
  <c r="AJ373" i="7"/>
  <c r="D373" i="7"/>
  <c r="F373" i="7"/>
  <c r="AI373" i="7"/>
  <c r="AG373" i="7"/>
  <c r="F196" i="7"/>
  <c r="J196" i="7"/>
  <c r="D196" i="7"/>
  <c r="G196" i="7"/>
  <c r="K196" i="7"/>
  <c r="E196" i="7"/>
  <c r="I196" i="7"/>
  <c r="H196" i="7"/>
  <c r="L196" i="7"/>
  <c r="M196" i="7"/>
  <c r="T196" i="7"/>
  <c r="AC196" i="7"/>
  <c r="S196" i="7"/>
  <c r="AD196" i="7"/>
  <c r="Y196" i="7"/>
  <c r="AF196" i="7"/>
  <c r="R196" i="7"/>
  <c r="AJ196" i="7"/>
  <c r="Q196" i="7"/>
  <c r="AE196" i="7"/>
  <c r="V196" i="7"/>
  <c r="U196" i="7"/>
  <c r="AI196" i="7"/>
  <c r="AK196" i="7"/>
  <c r="X196" i="7"/>
  <c r="AG196" i="7"/>
  <c r="W196" i="7"/>
  <c r="AH196" i="7"/>
  <c r="F210" i="7"/>
  <c r="J210" i="7"/>
  <c r="D210" i="7"/>
  <c r="G210" i="7"/>
  <c r="K210" i="7"/>
  <c r="E210" i="7"/>
  <c r="I210" i="7"/>
  <c r="H210" i="7"/>
  <c r="L210" i="7"/>
  <c r="M210" i="7"/>
  <c r="T210" i="7"/>
  <c r="AC210" i="7"/>
  <c r="S210" i="7"/>
  <c r="AD210" i="7"/>
  <c r="Y210" i="7"/>
  <c r="AF210" i="7"/>
  <c r="R210" i="7"/>
  <c r="AJ210" i="7"/>
  <c r="Q210" i="7"/>
  <c r="AE210" i="7"/>
  <c r="V210" i="7"/>
  <c r="U210" i="7"/>
  <c r="AI210" i="7"/>
  <c r="AK210" i="7"/>
  <c r="X210" i="7"/>
  <c r="AG210" i="7"/>
  <c r="W210" i="7"/>
  <c r="AH210" i="7"/>
  <c r="J373" i="7"/>
  <c r="X373" i="7"/>
  <c r="S373" i="7"/>
  <c r="L373" i="7"/>
  <c r="Y373" i="7"/>
  <c r="T373" i="7"/>
  <c r="K373" i="7"/>
  <c r="W373" i="7"/>
  <c r="R373" i="7"/>
  <c r="P373" i="7"/>
  <c r="AJ285" i="7"/>
  <c r="AF285" i="7"/>
  <c r="AF374" i="7" s="1"/>
  <c r="AB285" i="7"/>
  <c r="AB374" i="7" s="1"/>
  <c r="AI285" i="7"/>
  <c r="AE285" i="7"/>
  <c r="AH285" i="7"/>
  <c r="AD285" i="7"/>
  <c r="AD374" i="7" s="1"/>
  <c r="AK285" i="7"/>
  <c r="AK374" i="7" s="1"/>
  <c r="AG285" i="7"/>
  <c r="V285" i="7"/>
  <c r="V374" i="7" s="1"/>
  <c r="R285" i="7"/>
  <c r="H285" i="7"/>
  <c r="L285" i="7"/>
  <c r="Y285" i="7"/>
  <c r="U285" i="7"/>
  <c r="U374" i="7" s="1"/>
  <c r="Q285" i="7"/>
  <c r="Q374" i="7" s="1"/>
  <c r="E285" i="7"/>
  <c r="I285" i="7"/>
  <c r="M285" i="7"/>
  <c r="M374" i="7" s="1"/>
  <c r="AC285" i="7"/>
  <c r="AC374" i="7" s="1"/>
  <c r="X285" i="7"/>
  <c r="T285" i="7"/>
  <c r="P285" i="7"/>
  <c r="F285" i="7"/>
  <c r="F374" i="7" s="1"/>
  <c r="J285" i="7"/>
  <c r="W285" i="7"/>
  <c r="K285" i="7"/>
  <c r="S285" i="7"/>
  <c r="D285" i="7"/>
  <c r="G285" i="7"/>
  <c r="G374" i="7" s="1"/>
  <c r="AH299" i="7"/>
  <c r="AD299" i="7"/>
  <c r="AK299" i="7"/>
  <c r="AG299" i="7"/>
  <c r="AC299" i="7"/>
  <c r="AI299" i="7"/>
  <c r="AF299" i="7"/>
  <c r="AE299" i="7"/>
  <c r="AB299" i="7"/>
  <c r="V299" i="7"/>
  <c r="R299" i="7"/>
  <c r="Y299" i="7"/>
  <c r="U299" i="7"/>
  <c r="Q299" i="7"/>
  <c r="X299" i="7"/>
  <c r="T299" i="7"/>
  <c r="P299" i="7"/>
  <c r="F299" i="7"/>
  <c r="J299" i="7"/>
  <c r="W299" i="7"/>
  <c r="AJ299" i="7"/>
  <c r="S299" i="7"/>
  <c r="H299" i="7"/>
  <c r="L299" i="7"/>
  <c r="K299" i="7"/>
  <c r="E299" i="7"/>
  <c r="M299" i="7"/>
  <c r="D299" i="7"/>
  <c r="G299" i="7"/>
  <c r="I299" i="7"/>
  <c r="AC373" i="6"/>
  <c r="AD373" i="6"/>
  <c r="AK373" i="6"/>
  <c r="X373" i="6"/>
  <c r="E196" i="6"/>
  <c r="I196" i="6"/>
  <c r="D196" i="6"/>
  <c r="H196" i="6"/>
  <c r="F196" i="6"/>
  <c r="J196" i="6"/>
  <c r="G196" i="6"/>
  <c r="K196" i="6"/>
  <c r="L196" i="6"/>
  <c r="W196" i="6"/>
  <c r="AH196" i="6"/>
  <c r="T196" i="6"/>
  <c r="AC196" i="6"/>
  <c r="S196" i="6"/>
  <c r="Y196" i="6"/>
  <c r="AJ196" i="6"/>
  <c r="AI196" i="6"/>
  <c r="AK196" i="6"/>
  <c r="V196" i="6"/>
  <c r="AF196" i="6"/>
  <c r="Q196" i="6"/>
  <c r="U196" i="6"/>
  <c r="X196" i="6"/>
  <c r="AE196" i="6"/>
  <c r="M196" i="6"/>
  <c r="AD196" i="6"/>
  <c r="AG196" i="6"/>
  <c r="R196" i="6"/>
  <c r="AK285" i="6"/>
  <c r="AG285" i="6"/>
  <c r="AC285" i="6"/>
  <c r="W285" i="6"/>
  <c r="W374" i="6" s="1"/>
  <c r="S285" i="6"/>
  <c r="M285" i="6"/>
  <c r="M374" i="6" s="1"/>
  <c r="I285" i="6"/>
  <c r="I374" i="6" s="1"/>
  <c r="E285" i="6"/>
  <c r="AI285" i="6"/>
  <c r="AD285" i="6"/>
  <c r="AD374" i="6" s="1"/>
  <c r="V285" i="6"/>
  <c r="V374" i="6" s="1"/>
  <c r="Q285" i="6"/>
  <c r="J285" i="6"/>
  <c r="D285" i="6"/>
  <c r="D374" i="6" s="1"/>
  <c r="AJ285" i="6"/>
  <c r="AJ374" i="6" s="1"/>
  <c r="AB285" i="6"/>
  <c r="T285" i="6"/>
  <c r="K285" i="6"/>
  <c r="AH285" i="6"/>
  <c r="AH374" i="6" s="1"/>
  <c r="Y285" i="6"/>
  <c r="R285" i="6"/>
  <c r="R374" i="6" s="1"/>
  <c r="H285" i="6"/>
  <c r="H374" i="6" s="1"/>
  <c r="AF285" i="6"/>
  <c r="AF374" i="6" s="1"/>
  <c r="X285" i="6"/>
  <c r="P285" i="6"/>
  <c r="G285" i="6"/>
  <c r="G374" i="6" s="1"/>
  <c r="F285" i="6"/>
  <c r="F374" i="6" s="1"/>
  <c r="AE285" i="6"/>
  <c r="U285" i="6"/>
  <c r="U374" i="6" s="1"/>
  <c r="L285" i="6"/>
  <c r="T373" i="6"/>
  <c r="AC107" i="12"/>
  <c r="AH108" i="11"/>
  <c r="J108" i="10"/>
  <c r="I96" i="12"/>
  <c r="AG95" i="6"/>
  <c r="Y95" i="6"/>
  <c r="T107" i="7"/>
  <c r="L109" i="12"/>
  <c r="R108" i="10"/>
  <c r="Z109" i="12"/>
  <c r="G108" i="10"/>
  <c r="E108" i="11"/>
  <c r="F95" i="7"/>
  <c r="T95" i="7"/>
  <c r="U106" i="6"/>
  <c r="E106" i="6"/>
  <c r="AH109" i="12"/>
  <c r="F109" i="12"/>
  <c r="AE108" i="10"/>
  <c r="E96" i="8"/>
  <c r="R109" i="12"/>
  <c r="V95" i="7"/>
  <c r="AI106" i="6"/>
  <c r="AG107" i="7"/>
  <c r="X108" i="10"/>
  <c r="AI108" i="8"/>
  <c r="Y108" i="8"/>
  <c r="AD108" i="8"/>
  <c r="AE106" i="6"/>
  <c r="AF109" i="12"/>
  <c r="W109" i="12"/>
  <c r="AC107" i="7"/>
  <c r="H109" i="12"/>
  <c r="AF108" i="10"/>
  <c r="L107" i="7"/>
  <c r="T108" i="8"/>
  <c r="AE95" i="6"/>
  <c r="AI107" i="7"/>
  <c r="AJ109" i="12"/>
  <c r="I96" i="8"/>
  <c r="K106" i="6"/>
  <c r="W108" i="8"/>
  <c r="F107" i="7"/>
  <c r="AF95" i="6"/>
  <c r="M95" i="6"/>
  <c r="Y106" i="6"/>
  <c r="AF96" i="8"/>
  <c r="AI95" i="6"/>
  <c r="S96" i="12"/>
  <c r="I108" i="10"/>
  <c r="AI108" i="11"/>
  <c r="R95" i="7"/>
  <c r="AD107" i="7"/>
  <c r="K108" i="8"/>
  <c r="M95" i="7"/>
  <c r="AL108" i="8"/>
  <c r="V106" i="6"/>
  <c r="AD96" i="12"/>
  <c r="AI109" i="12"/>
  <c r="Q95" i="12"/>
  <c r="E109" i="12"/>
  <c r="J107" i="7"/>
  <c r="M96" i="8"/>
  <c r="D95" i="6"/>
  <c r="AH108" i="10"/>
  <c r="AI96" i="8"/>
  <c r="AD95" i="6"/>
  <c r="T96" i="8"/>
  <c r="J95" i="7"/>
  <c r="AH96" i="12"/>
  <c r="K108" i="11"/>
  <c r="AL108" i="11"/>
  <c r="W95" i="6"/>
  <c r="AE108" i="11"/>
  <c r="K96" i="8"/>
  <c r="AH96" i="8"/>
  <c r="U95" i="6"/>
  <c r="X96" i="8"/>
  <c r="AD109" i="12"/>
  <c r="H108" i="8"/>
  <c r="V108" i="8"/>
  <c r="T108" i="10"/>
  <c r="R95" i="6"/>
  <c r="S95" i="6"/>
  <c r="N96" i="12"/>
  <c r="M108" i="11"/>
  <c r="AL96" i="8"/>
  <c r="F108" i="11"/>
  <c r="V107" i="7"/>
  <c r="AB93" i="7"/>
  <c r="E95" i="7"/>
  <c r="M106" i="6"/>
  <c r="J106" i="6"/>
  <c r="AF96" i="12"/>
  <c r="AK96" i="8"/>
  <c r="Y96" i="8"/>
  <c r="X108" i="8"/>
  <c r="R108" i="8"/>
  <c r="H95" i="7"/>
  <c r="AG95" i="7"/>
  <c r="T106" i="6"/>
  <c r="W96" i="12"/>
  <c r="AL96" i="12"/>
  <c r="L96" i="8"/>
  <c r="AJ96" i="8"/>
  <c r="X95" i="7"/>
  <c r="H106" i="6"/>
  <c r="V108" i="11"/>
  <c r="J108" i="11"/>
  <c r="J96" i="12"/>
  <c r="I108" i="11"/>
  <c r="AE96" i="8"/>
  <c r="G108" i="11"/>
  <c r="J95" i="6"/>
  <c r="I95" i="6"/>
  <c r="T96" i="12"/>
  <c r="W108" i="11"/>
  <c r="X109" i="12"/>
  <c r="Y95" i="7"/>
  <c r="Z108" i="11"/>
  <c r="G109" i="12"/>
  <c r="AC95" i="7"/>
  <c r="AG106" i="6"/>
  <c r="AK108" i="11"/>
  <c r="AD108" i="11"/>
  <c r="H107" i="7"/>
  <c r="M109" i="12"/>
  <c r="W108" i="10"/>
  <c r="V96" i="12"/>
  <c r="P108" i="7"/>
  <c r="AK95" i="6"/>
  <c r="Q107" i="7"/>
  <c r="N108" i="11"/>
  <c r="D95" i="7"/>
  <c r="AE107" i="7"/>
  <c r="AE109" i="12"/>
  <c r="Z108" i="10"/>
  <c r="AK108" i="8"/>
  <c r="S96" i="8"/>
  <c r="AJ95" i="6"/>
  <c r="V95" i="6"/>
  <c r="S109" i="12"/>
  <c r="L108" i="8"/>
  <c r="AH108" i="8"/>
  <c r="J108" i="8"/>
  <c r="K96" i="12"/>
  <c r="AK95" i="7"/>
  <c r="AJ95" i="7"/>
  <c r="AF106" i="6"/>
  <c r="I106" i="6"/>
  <c r="X107" i="7"/>
  <c r="AJ108" i="11"/>
  <c r="F96" i="12"/>
  <c r="AB107" i="7"/>
  <c r="Y107" i="7"/>
  <c r="N109" i="12"/>
  <c r="AI108" i="10"/>
  <c r="L108" i="10"/>
  <c r="S108" i="11"/>
  <c r="AE95" i="7"/>
  <c r="AD106" i="6"/>
  <c r="D106" i="6"/>
  <c r="I108" i="8"/>
  <c r="AD95" i="7"/>
  <c r="AJ108" i="10"/>
  <c r="AC106" i="10"/>
  <c r="J96" i="8"/>
  <c r="AK109" i="12"/>
  <c r="S108" i="8"/>
  <c r="T108" i="11"/>
  <c r="AC94" i="12"/>
  <c r="AK96" i="12"/>
  <c r="N108" i="10"/>
  <c r="V96" i="8"/>
  <c r="S95" i="7"/>
  <c r="AJ107" i="7"/>
  <c r="AE96" i="12"/>
  <c r="AG96" i="8"/>
  <c r="AC106" i="6"/>
  <c r="E108" i="8"/>
  <c r="U96" i="8"/>
  <c r="Q106" i="6"/>
  <c r="AJ96" i="12"/>
  <c r="G108" i="8"/>
  <c r="AG108" i="10"/>
  <c r="AF108" i="11"/>
  <c r="K95" i="6"/>
  <c r="W96" i="8"/>
  <c r="Z108" i="8"/>
  <c r="X106" i="6"/>
  <c r="AK107" i="7"/>
  <c r="AJ108" i="8"/>
  <c r="E95" i="6"/>
  <c r="M96" i="12"/>
  <c r="S108" i="10"/>
  <c r="U96" i="12"/>
  <c r="L108" i="11"/>
  <c r="AE108" i="8"/>
  <c r="AJ106" i="6"/>
  <c r="AF107" i="7"/>
  <c r="J109" i="12"/>
  <c r="AL108" i="10"/>
  <c r="R107" i="7"/>
  <c r="N108" i="8"/>
  <c r="AC95" i="6"/>
  <c r="W107" i="7"/>
  <c r="T109" i="12"/>
  <c r="F108" i="8"/>
  <c r="AG108" i="8"/>
  <c r="Q107" i="10"/>
  <c r="V109" i="12"/>
  <c r="AH95" i="7"/>
  <c r="U95" i="7"/>
  <c r="S106" i="6"/>
  <c r="G106" i="6"/>
  <c r="X96" i="12"/>
  <c r="S107" i="7"/>
  <c r="G96" i="8"/>
  <c r="U108" i="11"/>
  <c r="K107" i="7"/>
  <c r="AF95" i="7"/>
  <c r="AK106" i="6"/>
  <c r="F106" i="6"/>
  <c r="G96" i="12"/>
  <c r="V108" i="10"/>
  <c r="N96" i="8"/>
  <c r="AI96" i="12"/>
  <c r="Q95" i="7"/>
  <c r="E107" i="7"/>
  <c r="P94" i="7"/>
  <c r="AH107" i="7"/>
  <c r="Y109" i="12"/>
  <c r="M108" i="8"/>
  <c r="U108" i="8"/>
  <c r="K108" i="10"/>
  <c r="T95" i="6"/>
  <c r="L95" i="6"/>
  <c r="L96" i="12"/>
  <c r="AC95" i="10"/>
  <c r="F96" i="8"/>
  <c r="AH106" i="6"/>
  <c r="U109" i="12"/>
  <c r="Y108" i="10"/>
  <c r="L95" i="7"/>
  <c r="W106" i="6"/>
  <c r="R96" i="12"/>
  <c r="AL109" i="12"/>
  <c r="Y96" i="12"/>
  <c r="R108" i="11"/>
  <c r="R96" i="8"/>
  <c r="K109" i="12"/>
  <c r="H95" i="6"/>
  <c r="G95" i="6"/>
  <c r="D107" i="7"/>
  <c r="H108" i="10"/>
  <c r="L106" i="6"/>
  <c r="G107" i="7"/>
  <c r="AD108" i="10"/>
  <c r="X95" i="6"/>
  <c r="E96" i="12"/>
  <c r="I95" i="7"/>
  <c r="U108" i="10"/>
  <c r="U107" i="7"/>
  <c r="H96" i="12"/>
  <c r="AD96" i="8"/>
  <c r="AH95" i="6"/>
  <c r="AG108" i="11"/>
  <c r="AG96" i="12"/>
  <c r="Z96" i="8"/>
  <c r="F95" i="6"/>
  <c r="Y108" i="11"/>
  <c r="Q108" i="12"/>
  <c r="F108" i="10"/>
  <c r="AI95" i="7"/>
  <c r="W95" i="7"/>
  <c r="AK108" i="10"/>
  <c r="M107" i="7"/>
  <c r="G95" i="7"/>
  <c r="M108" i="10"/>
  <c r="E108" i="10"/>
  <c r="I107" i="7"/>
  <c r="K95" i="7"/>
  <c r="I109" i="12"/>
  <c r="Z96" i="12"/>
  <c r="AG109" i="12"/>
  <c r="Q96" i="10"/>
  <c r="X108" i="11"/>
  <c r="H96" i="8"/>
  <c r="Q95" i="6"/>
  <c r="H108" i="11"/>
  <c r="AF108" i="8"/>
  <c r="R106" i="6"/>
  <c r="AH525" i="18" l="1"/>
  <c r="BF524" i="18"/>
  <c r="V531" i="18"/>
  <c r="AT530" i="18"/>
  <c r="BA530" i="18"/>
  <c r="E531" i="18"/>
  <c r="AO530" i="18"/>
  <c r="BI529" i="18"/>
  <c r="AW529" i="18"/>
  <c r="AX528" i="18"/>
  <c r="BJ528" i="18"/>
  <c r="BC530" i="18"/>
  <c r="AQ530" i="18"/>
  <c r="AR527" i="18"/>
  <c r="BD527" i="18"/>
  <c r="AV528" i="18"/>
  <c r="BH528" i="18"/>
  <c r="AU532" i="18"/>
  <c r="BG532" i="18"/>
  <c r="BB529" i="18"/>
  <c r="AP529" i="18"/>
  <c r="I357" i="18"/>
  <c r="I446" i="18" s="1"/>
  <c r="K357" i="18"/>
  <c r="K446" i="18" s="1"/>
  <c r="J357" i="18"/>
  <c r="J446" i="18" s="1"/>
  <c r="G357" i="18"/>
  <c r="G446" i="18" s="1"/>
  <c r="H357" i="18"/>
  <c r="H446" i="18" s="1"/>
  <c r="M357" i="18"/>
  <c r="M446" i="18" s="1"/>
  <c r="L357" i="18"/>
  <c r="L446" i="18" s="1"/>
  <c r="BE429" i="18"/>
  <c r="AS429" i="18"/>
  <c r="AX429" i="18"/>
  <c r="BJ429" i="18"/>
  <c r="E357" i="18"/>
  <c r="E446" i="18" s="1"/>
  <c r="Q164" i="18"/>
  <c r="Q358" i="18" s="1"/>
  <c r="Q447" i="18" s="1"/>
  <c r="AC164" i="18"/>
  <c r="I164" i="18"/>
  <c r="H164" i="18"/>
  <c r="G164" i="18"/>
  <c r="U164" i="18"/>
  <c r="U358" i="18" s="1"/>
  <c r="U447" i="18" s="1"/>
  <c r="AI164" i="18"/>
  <c r="M164" i="18"/>
  <c r="R164" i="18"/>
  <c r="R358" i="18" s="1"/>
  <c r="R447" i="18" s="1"/>
  <c r="E164" i="18"/>
  <c r="F164" i="18"/>
  <c r="V164" i="18"/>
  <c r="V358" i="18" s="1"/>
  <c r="V447" i="18" s="1"/>
  <c r="L164" i="18"/>
  <c r="N164" i="18"/>
  <c r="AE164" i="18"/>
  <c r="AE358" i="18" s="1"/>
  <c r="AE447" i="18" s="1"/>
  <c r="AL164" i="18"/>
  <c r="AL358" i="18" s="1"/>
  <c r="AL447" i="18" s="1"/>
  <c r="X164" i="18"/>
  <c r="X358" i="18" s="1"/>
  <c r="X447" i="18" s="1"/>
  <c r="K164" i="18"/>
  <c r="Z164" i="18"/>
  <c r="Z358" i="18" s="1"/>
  <c r="Z447" i="18" s="1"/>
  <c r="AG164" i="18"/>
  <c r="AG358" i="18" s="1"/>
  <c r="AG447" i="18" s="1"/>
  <c r="AF164" i="18"/>
  <c r="AF358" i="18" s="1"/>
  <c r="AF447" i="18" s="1"/>
  <c r="AD164" i="18"/>
  <c r="AD358" i="18" s="1"/>
  <c r="AD447" i="18" s="1"/>
  <c r="AK164" i="18"/>
  <c r="AK358" i="18" s="1"/>
  <c r="AK447" i="18" s="1"/>
  <c r="AJ164" i="18"/>
  <c r="AJ358" i="18" s="1"/>
  <c r="AJ447" i="18" s="1"/>
  <c r="J164" i="18"/>
  <c r="T164" i="18"/>
  <c r="W164" i="18"/>
  <c r="W358" i="18" s="1"/>
  <c r="W447" i="18" s="1"/>
  <c r="S164" i="18"/>
  <c r="S358" i="18" s="1"/>
  <c r="S447" i="18" s="1"/>
  <c r="Y164" i="18"/>
  <c r="Y358" i="18" s="1"/>
  <c r="Y447" i="18" s="1"/>
  <c r="AH164" i="18"/>
  <c r="AH358" i="18" s="1"/>
  <c r="AH447" i="18" s="1"/>
  <c r="BH429" i="18"/>
  <c r="AV429" i="18"/>
  <c r="AE357" i="18"/>
  <c r="AE446" i="18" s="1"/>
  <c r="F357" i="18"/>
  <c r="F446" i="18" s="1"/>
  <c r="BD429" i="18"/>
  <c r="AR429" i="18"/>
  <c r="AI358" i="18"/>
  <c r="AI447" i="18" s="1"/>
  <c r="N357" i="18"/>
  <c r="N446" i="18" s="1"/>
  <c r="AW429" i="18"/>
  <c r="BI429" i="18"/>
  <c r="AT429" i="18"/>
  <c r="BF429" i="18"/>
  <c r="AP429" i="18"/>
  <c r="BB429" i="18"/>
  <c r="D270" i="18"/>
  <c r="D167" i="18"/>
  <c r="U357" i="18"/>
  <c r="U446" i="18" s="1"/>
  <c r="AC358" i="18"/>
  <c r="AC447" i="18" s="1"/>
  <c r="BC429" i="18"/>
  <c r="AQ429" i="18"/>
  <c r="BA429" i="18"/>
  <c r="AO429" i="18"/>
  <c r="Y357" i="18"/>
  <c r="Y446" i="18" s="1"/>
  <c r="AU429" i="18"/>
  <c r="BG429" i="18"/>
  <c r="D359" i="18"/>
  <c r="D448" i="18" s="1"/>
  <c r="T358" i="18"/>
  <c r="T447" i="18" s="1"/>
  <c r="F414" i="17"/>
  <c r="AP413" i="17"/>
  <c r="BB413" i="17"/>
  <c r="BI413" i="17"/>
  <c r="M414" i="17"/>
  <c r="AW413" i="17"/>
  <c r="N414" i="17"/>
  <c r="AX413" i="17"/>
  <c r="BJ413" i="17"/>
  <c r="BE413" i="17"/>
  <c r="I414" i="17"/>
  <c r="AS413" i="17"/>
  <c r="D254" i="17"/>
  <c r="P150" i="17"/>
  <c r="AB150" i="17" s="1"/>
  <c r="D151" i="17"/>
  <c r="Q150" i="17"/>
  <c r="Q254" i="17" s="1"/>
  <c r="R150" i="17"/>
  <c r="R254" i="17" s="1"/>
  <c r="H150" i="17"/>
  <c r="H254" i="17" s="1"/>
  <c r="G150" i="17"/>
  <c r="G254" i="17" s="1"/>
  <c r="N150" i="17"/>
  <c r="N254" i="17" s="1"/>
  <c r="K150" i="17"/>
  <c r="K254" i="17" s="1"/>
  <c r="AG150" i="17"/>
  <c r="AG254" i="17" s="1"/>
  <c r="W150" i="17"/>
  <c r="W254" i="17" s="1"/>
  <c r="AI150" i="17"/>
  <c r="AI254" i="17" s="1"/>
  <c r="V150" i="17"/>
  <c r="V254" i="17" s="1"/>
  <c r="AE150" i="17"/>
  <c r="AE254" i="17" s="1"/>
  <c r="F150" i="17"/>
  <c r="F254" i="17" s="1"/>
  <c r="X150" i="17"/>
  <c r="X254" i="17" s="1"/>
  <c r="AF150" i="17"/>
  <c r="AF254" i="17" s="1"/>
  <c r="J150" i="17"/>
  <c r="J254" i="17" s="1"/>
  <c r="M150" i="17"/>
  <c r="M254" i="17" s="1"/>
  <c r="AK150" i="17"/>
  <c r="AK254" i="17" s="1"/>
  <c r="Y150" i="17"/>
  <c r="Y254" i="17" s="1"/>
  <c r="E150" i="17"/>
  <c r="E254" i="17" s="1"/>
  <c r="Z150" i="17"/>
  <c r="Z254" i="17" s="1"/>
  <c r="AJ150" i="17"/>
  <c r="AJ254" i="17" s="1"/>
  <c r="AH150" i="17"/>
  <c r="AH254" i="17" s="1"/>
  <c r="S150" i="17"/>
  <c r="S254" i="17" s="1"/>
  <c r="U150" i="17"/>
  <c r="U254" i="17" s="1"/>
  <c r="T150" i="17"/>
  <c r="T254" i="17" s="1"/>
  <c r="AD150" i="17"/>
  <c r="AD254" i="17" s="1"/>
  <c r="AL150" i="17"/>
  <c r="AL254" i="17" s="1"/>
  <c r="L150" i="17"/>
  <c r="L254" i="17" s="1"/>
  <c r="I150" i="17"/>
  <c r="I254" i="17" s="1"/>
  <c r="AC150" i="17"/>
  <c r="AC254" i="17" s="1"/>
  <c r="BH413" i="17"/>
  <c r="AV413" i="17"/>
  <c r="L414" i="17"/>
  <c r="BD413" i="17"/>
  <c r="H414" i="17"/>
  <c r="AR413" i="17"/>
  <c r="BA413" i="17"/>
  <c r="E414" i="17"/>
  <c r="AO413" i="17"/>
  <c r="AI343" i="17"/>
  <c r="AI432" i="17" s="1"/>
  <c r="AE343" i="17"/>
  <c r="AE432" i="17" s="1"/>
  <c r="Y343" i="17"/>
  <c r="Y432" i="17" s="1"/>
  <c r="U343" i="17"/>
  <c r="U432" i="17" s="1"/>
  <c r="Q343" i="17"/>
  <c r="Q432" i="17" s="1"/>
  <c r="K343" i="17"/>
  <c r="G343" i="17"/>
  <c r="AL343" i="17"/>
  <c r="AL432" i="17" s="1"/>
  <c r="AG343" i="17"/>
  <c r="AG432" i="17" s="1"/>
  <c r="Z343" i="17"/>
  <c r="Z432" i="17" s="1"/>
  <c r="T343" i="17"/>
  <c r="T432" i="17" s="1"/>
  <c r="M343" i="17"/>
  <c r="H343" i="17"/>
  <c r="AJ343" i="17"/>
  <c r="AJ432" i="17" s="1"/>
  <c r="AD343" i="17"/>
  <c r="AD432" i="17" s="1"/>
  <c r="W343" i="17"/>
  <c r="W432" i="17" s="1"/>
  <c r="R343" i="17"/>
  <c r="R432" i="17" s="1"/>
  <c r="J343" i="17"/>
  <c r="E343" i="17"/>
  <c r="AH343" i="17"/>
  <c r="AH432" i="17" s="1"/>
  <c r="V343" i="17"/>
  <c r="V432" i="17" s="1"/>
  <c r="I343" i="17"/>
  <c r="AF343" i="17"/>
  <c r="AF432" i="17" s="1"/>
  <c r="S343" i="17"/>
  <c r="S432" i="17" s="1"/>
  <c r="F343" i="17"/>
  <c r="AC343" i="17"/>
  <c r="AC432" i="17" s="1"/>
  <c r="N343" i="17"/>
  <c r="D343" i="17"/>
  <c r="D432" i="17" s="1"/>
  <c r="AK343" i="17"/>
  <c r="AK432" i="17" s="1"/>
  <c r="X343" i="17"/>
  <c r="X432" i="17" s="1"/>
  <c r="L343" i="17"/>
  <c r="AU413" i="17"/>
  <c r="BG413" i="17"/>
  <c r="K414" i="17"/>
  <c r="J414" i="17"/>
  <c r="AT413" i="17"/>
  <c r="BF413" i="17"/>
  <c r="AQ413" i="17"/>
  <c r="G414" i="17"/>
  <c r="BC413" i="17"/>
  <c r="K374" i="6"/>
  <c r="S374" i="6"/>
  <c r="S377" i="8"/>
  <c r="AE374" i="6"/>
  <c r="Y374" i="6"/>
  <c r="AB374" i="6"/>
  <c r="H374" i="7"/>
  <c r="E374" i="6"/>
  <c r="V378" i="10"/>
  <c r="L374" i="6"/>
  <c r="AG374" i="6"/>
  <c r="AH374" i="7"/>
  <c r="J374" i="6"/>
  <c r="AI374" i="6"/>
  <c r="E374" i="7"/>
  <c r="AE374" i="7"/>
  <c r="AE378" i="10"/>
  <c r="Q374" i="6"/>
  <c r="L288" i="6"/>
  <c r="D50" i="9"/>
  <c r="BA411" i="14"/>
  <c r="AH49" i="9"/>
  <c r="V49" i="9"/>
  <c r="BJ411" i="14"/>
  <c r="E50" i="9"/>
  <c r="BB411" i="14"/>
  <c r="K50" i="9"/>
  <c r="BH411" i="14"/>
  <c r="L50" i="9"/>
  <c r="BI411" i="14"/>
  <c r="AE49" i="9"/>
  <c r="S49" i="9"/>
  <c r="AI49" i="9"/>
  <c r="W49" i="9"/>
  <c r="AJ49" i="9"/>
  <c r="X49" i="9"/>
  <c r="M49" i="9"/>
  <c r="F50" i="9"/>
  <c r="BC411" i="14"/>
  <c r="AG49" i="9"/>
  <c r="U49" i="9"/>
  <c r="I50" i="9"/>
  <c r="BF411" i="14"/>
  <c r="J50" i="9"/>
  <c r="BG411" i="14"/>
  <c r="G50" i="9"/>
  <c r="BD411" i="14"/>
  <c r="H50" i="9"/>
  <c r="BE411" i="14"/>
  <c r="AC49" i="9"/>
  <c r="Q49" i="9"/>
  <c r="AB49" i="9"/>
  <c r="P49" i="9"/>
  <c r="AK48" i="9"/>
  <c r="Y48" i="9"/>
  <c r="AD49" i="9"/>
  <c r="R49" i="9"/>
  <c r="AF49" i="9"/>
  <c r="T49" i="9"/>
  <c r="S418" i="14"/>
  <c r="Y417" i="14"/>
  <c r="T417" i="14"/>
  <c r="Z417" i="14"/>
  <c r="X417" i="14"/>
  <c r="X440" i="13"/>
  <c r="T440" i="13"/>
  <c r="R434" i="13"/>
  <c r="U439" i="13"/>
  <c r="S437" i="13"/>
  <c r="W433" i="13"/>
  <c r="V433" i="13"/>
  <c r="Z442" i="13"/>
  <c r="Y438" i="13"/>
  <c r="AJ339" i="14"/>
  <c r="AJ428" i="14" s="1"/>
  <c r="AF339" i="14"/>
  <c r="AF428" i="14" s="1"/>
  <c r="Z339" i="14"/>
  <c r="V339" i="14"/>
  <c r="V428" i="14" s="1"/>
  <c r="R339" i="14"/>
  <c r="R428" i="14" s="1"/>
  <c r="L339" i="14"/>
  <c r="H339" i="14"/>
  <c r="D339" i="14"/>
  <c r="D428" i="14" s="1"/>
  <c r="AL339" i="14"/>
  <c r="AL428" i="14" s="1"/>
  <c r="AG339" i="14"/>
  <c r="AG428" i="14" s="1"/>
  <c r="Y339" i="14"/>
  <c r="T339" i="14"/>
  <c r="M339" i="14"/>
  <c r="G339" i="14"/>
  <c r="AK339" i="14"/>
  <c r="AK428" i="14" s="1"/>
  <c r="AE339" i="14"/>
  <c r="AE428" i="14" s="1"/>
  <c r="X339" i="14"/>
  <c r="S339" i="14"/>
  <c r="K339" i="14"/>
  <c r="F339" i="14"/>
  <c r="AD339" i="14"/>
  <c r="AD428" i="14" s="1"/>
  <c r="Q339" i="14"/>
  <c r="Q428" i="14" s="1"/>
  <c r="E339" i="14"/>
  <c r="AC339" i="14"/>
  <c r="AC428" i="14" s="1"/>
  <c r="N339" i="14"/>
  <c r="U339" i="14"/>
  <c r="U428" i="14" s="1"/>
  <c r="AI339" i="14"/>
  <c r="AI428" i="14" s="1"/>
  <c r="J339" i="14"/>
  <c r="AH339" i="14"/>
  <c r="AH428" i="14" s="1"/>
  <c r="I339" i="14"/>
  <c r="W339" i="14"/>
  <c r="W428" i="14" s="1"/>
  <c r="G412" i="14"/>
  <c r="AQ411" i="14"/>
  <c r="E412" i="14"/>
  <c r="AO411" i="14"/>
  <c r="K412" i="14"/>
  <c r="AU411" i="14"/>
  <c r="AV411" i="14"/>
  <c r="L412" i="14"/>
  <c r="M412" i="14"/>
  <c r="AW411" i="14"/>
  <c r="J412" i="14"/>
  <c r="AT411" i="14"/>
  <c r="N412" i="14"/>
  <c r="AX411" i="14"/>
  <c r="F412" i="14"/>
  <c r="AP411" i="14"/>
  <c r="AR411" i="14"/>
  <c r="H412" i="14"/>
  <c r="AS411" i="14"/>
  <c r="I412" i="14"/>
  <c r="D250" i="14"/>
  <c r="D147" i="14"/>
  <c r="Q147" i="14" s="1"/>
  <c r="Q250" i="14"/>
  <c r="P146" i="14"/>
  <c r="AB146" i="14" s="1"/>
  <c r="R146" i="14"/>
  <c r="R250" i="14" s="1"/>
  <c r="N146" i="14"/>
  <c r="N250" i="14" s="1"/>
  <c r="F146" i="14"/>
  <c r="F250" i="14" s="1"/>
  <c r="I146" i="14"/>
  <c r="I250" i="14" s="1"/>
  <c r="K146" i="14"/>
  <c r="K250" i="14" s="1"/>
  <c r="G146" i="14"/>
  <c r="G250" i="14" s="1"/>
  <c r="W146" i="14"/>
  <c r="W250" i="14" s="1"/>
  <c r="X146" i="14"/>
  <c r="X250" i="14" s="1"/>
  <c r="AH146" i="14"/>
  <c r="AH250" i="14" s="1"/>
  <c r="S146" i="14"/>
  <c r="S250" i="14" s="1"/>
  <c r="L146" i="14"/>
  <c r="L250" i="14" s="1"/>
  <c r="AG146" i="14"/>
  <c r="AG250" i="14" s="1"/>
  <c r="AL146" i="14"/>
  <c r="AL250" i="14" s="1"/>
  <c r="AI146" i="14"/>
  <c r="AI250" i="14" s="1"/>
  <c r="AJ146" i="14"/>
  <c r="AJ250" i="14" s="1"/>
  <c r="U146" i="14"/>
  <c r="U250" i="14" s="1"/>
  <c r="AF146" i="14"/>
  <c r="AF250" i="14" s="1"/>
  <c r="AK146" i="14"/>
  <c r="AK250" i="14" s="1"/>
  <c r="Y146" i="14"/>
  <c r="Y250" i="14" s="1"/>
  <c r="J146" i="14"/>
  <c r="J250" i="14" s="1"/>
  <c r="M146" i="14"/>
  <c r="M250" i="14" s="1"/>
  <c r="E146" i="14"/>
  <c r="E250" i="14" s="1"/>
  <c r="AD146" i="14"/>
  <c r="AD250" i="14" s="1"/>
  <c r="AE146" i="14"/>
  <c r="AE250" i="14" s="1"/>
  <c r="H146" i="14"/>
  <c r="H250" i="14" s="1"/>
  <c r="V146" i="14"/>
  <c r="V250" i="14" s="1"/>
  <c r="Z146" i="14"/>
  <c r="Z250" i="14" s="1"/>
  <c r="T146" i="14"/>
  <c r="T250" i="14" s="1"/>
  <c r="AC146" i="14"/>
  <c r="AC250" i="14" s="1"/>
  <c r="AU427" i="13"/>
  <c r="BG428" i="13"/>
  <c r="AL355" i="13"/>
  <c r="AL444" i="13" s="1"/>
  <c r="AH355" i="13"/>
  <c r="AH444" i="13" s="1"/>
  <c r="AD355" i="13"/>
  <c r="AD444" i="13" s="1"/>
  <c r="X355" i="13"/>
  <c r="T355" i="13"/>
  <c r="N355" i="13"/>
  <c r="J355" i="13"/>
  <c r="F355" i="13"/>
  <c r="AK355" i="13"/>
  <c r="AK444" i="13" s="1"/>
  <c r="AG355" i="13"/>
  <c r="AG444" i="13" s="1"/>
  <c r="AC355" i="13"/>
  <c r="AC444" i="13" s="1"/>
  <c r="W355" i="13"/>
  <c r="S355" i="13"/>
  <c r="M355" i="13"/>
  <c r="I355" i="13"/>
  <c r="E355" i="13"/>
  <c r="AJ355" i="13"/>
  <c r="AJ444" i="13" s="1"/>
  <c r="AF355" i="13"/>
  <c r="AF444" i="13" s="1"/>
  <c r="Z355" i="13"/>
  <c r="V355" i="13"/>
  <c r="R355" i="13"/>
  <c r="L355" i="13"/>
  <c r="H355" i="13"/>
  <c r="D355" i="13"/>
  <c r="D444" i="13" s="1"/>
  <c r="C67" i="9" s="1"/>
  <c r="AE355" i="13"/>
  <c r="AE444" i="13" s="1"/>
  <c r="K355" i="13"/>
  <c r="Y355" i="13"/>
  <c r="G355" i="13"/>
  <c r="AI355" i="13"/>
  <c r="AI444" i="13" s="1"/>
  <c r="U355" i="13"/>
  <c r="Q355" i="13"/>
  <c r="Q444" i="13" s="1"/>
  <c r="BB428" i="13"/>
  <c r="AP427" i="13"/>
  <c r="AQ427" i="13"/>
  <c r="BC428" i="13"/>
  <c r="AX426" i="13"/>
  <c r="BJ427" i="13"/>
  <c r="BE428" i="13"/>
  <c r="AS427" i="13"/>
  <c r="BD428" i="13"/>
  <c r="AR427" i="13"/>
  <c r="BH428" i="13"/>
  <c r="AV427" i="13"/>
  <c r="BA428" i="13"/>
  <c r="AO427" i="13"/>
  <c r="BF428" i="13"/>
  <c r="AT427" i="13"/>
  <c r="BI428" i="13"/>
  <c r="AW427" i="13"/>
  <c r="D266" i="13"/>
  <c r="Q162" i="13"/>
  <c r="AC162" i="13"/>
  <c r="M162" i="13"/>
  <c r="E162" i="13"/>
  <c r="H162" i="13"/>
  <c r="W162" i="13"/>
  <c r="AI162" i="13"/>
  <c r="AE162" i="13"/>
  <c r="S162" i="13"/>
  <c r="Z162" i="13"/>
  <c r="AF162" i="13"/>
  <c r="R162" i="13"/>
  <c r="F162" i="13"/>
  <c r="AG162" i="13"/>
  <c r="G162" i="13"/>
  <c r="J162" i="13"/>
  <c r="U162" i="13"/>
  <c r="AD162" i="13"/>
  <c r="AH162" i="13"/>
  <c r="Y162" i="13"/>
  <c r="I162" i="13"/>
  <c r="L162" i="13"/>
  <c r="X162" i="13"/>
  <c r="N162" i="13"/>
  <c r="V162" i="13"/>
  <c r="K162" i="13"/>
  <c r="T162" i="13"/>
  <c r="AL162" i="13"/>
  <c r="AK162" i="13"/>
  <c r="AJ162" i="13"/>
  <c r="U373" i="12"/>
  <c r="AS372" i="12"/>
  <c r="Q373" i="12"/>
  <c r="AO372" i="12"/>
  <c r="R373" i="12"/>
  <c r="AP372" i="12"/>
  <c r="W373" i="12"/>
  <c r="AU372" i="12"/>
  <c r="T373" i="12"/>
  <c r="AR372" i="12"/>
  <c r="V373" i="12"/>
  <c r="AT372" i="12"/>
  <c r="S373" i="12"/>
  <c r="AQ372" i="12"/>
  <c r="Z373" i="12"/>
  <c r="AX372" i="12"/>
  <c r="G375" i="12"/>
  <c r="H375" i="12"/>
  <c r="M374" i="12"/>
  <c r="AW373" i="12"/>
  <c r="J375" i="12"/>
  <c r="AH373" i="12"/>
  <c r="BF372" i="12"/>
  <c r="AC373" i="12"/>
  <c r="BA372" i="12"/>
  <c r="N375" i="12"/>
  <c r="AD373" i="12"/>
  <c r="BB372" i="12"/>
  <c r="F375" i="12"/>
  <c r="I375" i="12"/>
  <c r="AG373" i="12"/>
  <c r="BE372" i="12"/>
  <c r="AK373" i="12"/>
  <c r="BI372" i="12"/>
  <c r="AL373" i="12"/>
  <c r="BJ372" i="12"/>
  <c r="AI373" i="12"/>
  <c r="BG372" i="12"/>
  <c r="K375" i="12"/>
  <c r="L374" i="12"/>
  <c r="AV373" i="12"/>
  <c r="AE373" i="12"/>
  <c r="BC372" i="12"/>
  <c r="AF373" i="12"/>
  <c r="BD372" i="12"/>
  <c r="AJ373" i="12"/>
  <c r="BH372" i="12"/>
  <c r="E375" i="12"/>
  <c r="AG373" i="11"/>
  <c r="BE372" i="11"/>
  <c r="I375" i="11"/>
  <c r="AC378" i="11"/>
  <c r="F375" i="11"/>
  <c r="V373" i="11"/>
  <c r="AT372" i="11"/>
  <c r="AI373" i="11"/>
  <c r="BG372" i="11"/>
  <c r="U373" i="11"/>
  <c r="AS372" i="11"/>
  <c r="AL373" i="11"/>
  <c r="BJ372" i="11"/>
  <c r="L375" i="11"/>
  <c r="R373" i="11"/>
  <c r="AP372" i="11"/>
  <c r="X373" i="11"/>
  <c r="AV372" i="11"/>
  <c r="N373" i="11"/>
  <c r="AX372" i="11"/>
  <c r="AE373" i="11"/>
  <c r="BC372" i="11"/>
  <c r="Y373" i="11"/>
  <c r="AW372" i="11"/>
  <c r="AH373" i="11"/>
  <c r="BF372" i="11"/>
  <c r="AF373" i="11"/>
  <c r="BD372" i="11"/>
  <c r="AD373" i="11"/>
  <c r="BB372" i="11"/>
  <c r="H374" i="11"/>
  <c r="AR373" i="11"/>
  <c r="G375" i="11"/>
  <c r="K374" i="11"/>
  <c r="AU373" i="11"/>
  <c r="J375" i="11"/>
  <c r="AJ373" i="11"/>
  <c r="BH372" i="11"/>
  <c r="M375" i="11"/>
  <c r="S373" i="11"/>
  <c r="AQ372" i="11"/>
  <c r="AK373" i="11"/>
  <c r="BI372" i="11"/>
  <c r="E374" i="11"/>
  <c r="BA373" i="11"/>
  <c r="AO373" i="11"/>
  <c r="P198" i="7"/>
  <c r="P288" i="7" s="1"/>
  <c r="E210" i="6"/>
  <c r="D210" i="6"/>
  <c r="H210" i="6"/>
  <c r="K210" i="6"/>
  <c r="G210" i="6"/>
  <c r="G300" i="6" s="1"/>
  <c r="I210" i="6"/>
  <c r="L210" i="6"/>
  <c r="F210" i="6"/>
  <c r="J210" i="6"/>
  <c r="AJ210" i="6"/>
  <c r="W210" i="6"/>
  <c r="T210" i="6"/>
  <c r="AC210" i="6"/>
  <c r="Y210" i="6"/>
  <c r="V210" i="6"/>
  <c r="Q210" i="6"/>
  <c r="Q300" i="6" s="1"/>
  <c r="U210" i="6"/>
  <c r="AD210" i="6"/>
  <c r="AG210" i="6"/>
  <c r="AH210" i="6"/>
  <c r="S210" i="6"/>
  <c r="AF210" i="6"/>
  <c r="AE210" i="6"/>
  <c r="AI210" i="6"/>
  <c r="M210" i="6"/>
  <c r="R210" i="6"/>
  <c r="X210" i="6"/>
  <c r="AK210" i="6"/>
  <c r="W199" i="7"/>
  <c r="AI199" i="7"/>
  <c r="Q199" i="7"/>
  <c r="Y199" i="7"/>
  <c r="T199" i="7"/>
  <c r="I199" i="7"/>
  <c r="D199" i="7"/>
  <c r="AG199" i="7"/>
  <c r="U199" i="7"/>
  <c r="AJ199" i="7"/>
  <c r="AD199" i="7"/>
  <c r="M199" i="7"/>
  <c r="E199" i="7"/>
  <c r="J199" i="7"/>
  <c r="X199" i="7"/>
  <c r="V199" i="7"/>
  <c r="R199" i="7"/>
  <c r="S199" i="7"/>
  <c r="L199" i="7"/>
  <c r="K199" i="7"/>
  <c r="F199" i="7"/>
  <c r="AE199" i="7"/>
  <c r="G199" i="7"/>
  <c r="AF199" i="7"/>
  <c r="AH199" i="7"/>
  <c r="AK199" i="7"/>
  <c r="AC199" i="7"/>
  <c r="H199" i="7"/>
  <c r="AB197" i="7"/>
  <c r="AB287" i="7" s="1"/>
  <c r="V199" i="6"/>
  <c r="E199" i="6"/>
  <c r="L199" i="6"/>
  <c r="S199" i="6"/>
  <c r="AD199" i="6"/>
  <c r="AF199" i="6"/>
  <c r="I199" i="6"/>
  <c r="W199" i="6"/>
  <c r="F199" i="6"/>
  <c r="G199" i="6"/>
  <c r="U199" i="6"/>
  <c r="Y199" i="6"/>
  <c r="X199" i="6"/>
  <c r="AK199" i="6"/>
  <c r="AE199" i="6"/>
  <c r="AC199" i="6"/>
  <c r="AJ199" i="6"/>
  <c r="D199" i="6"/>
  <c r="T199" i="6"/>
  <c r="R199" i="6"/>
  <c r="Q199" i="6"/>
  <c r="AH199" i="6"/>
  <c r="J199" i="6"/>
  <c r="AI199" i="6"/>
  <c r="M199" i="6"/>
  <c r="H199" i="6"/>
  <c r="K199" i="6"/>
  <c r="AG199" i="6"/>
  <c r="AB211" i="7"/>
  <c r="P212" i="7"/>
  <c r="C299" i="6"/>
  <c r="C388" i="6" s="1"/>
  <c r="J299" i="6"/>
  <c r="G299" i="6"/>
  <c r="F299" i="6"/>
  <c r="H299" i="6"/>
  <c r="L299" i="6"/>
  <c r="AH299" i="6"/>
  <c r="S299" i="6"/>
  <c r="AE299" i="6"/>
  <c r="AJ299" i="6"/>
  <c r="AF299" i="6"/>
  <c r="AG299" i="6"/>
  <c r="W299" i="6"/>
  <c r="Y299" i="6"/>
  <c r="V299" i="6"/>
  <c r="Q299" i="6"/>
  <c r="AB299" i="6"/>
  <c r="X299" i="6"/>
  <c r="AI299" i="6"/>
  <c r="P299" i="6"/>
  <c r="AD299" i="6"/>
  <c r="AC299" i="6"/>
  <c r="AK299" i="6"/>
  <c r="M299" i="6"/>
  <c r="T299" i="6"/>
  <c r="R299" i="6"/>
  <c r="U299" i="6"/>
  <c r="AA94" i="7"/>
  <c r="C107" i="6"/>
  <c r="C210" i="6"/>
  <c r="C96" i="7"/>
  <c r="C199" i="7"/>
  <c r="O95" i="7"/>
  <c r="I288" i="6"/>
  <c r="AJ374" i="7"/>
  <c r="E299" i="6"/>
  <c r="C199" i="6"/>
  <c r="C96" i="6"/>
  <c r="K299" i="6"/>
  <c r="I299" i="6"/>
  <c r="AA108" i="7"/>
  <c r="C288" i="6"/>
  <c r="C377" i="6" s="1"/>
  <c r="F288" i="6"/>
  <c r="D288" i="6"/>
  <c r="K288" i="6"/>
  <c r="G288" i="6"/>
  <c r="E288" i="6"/>
  <c r="J288" i="6"/>
  <c r="H288" i="6"/>
  <c r="AJ288" i="6"/>
  <c r="W288" i="6"/>
  <c r="AI288" i="6"/>
  <c r="AB288" i="6"/>
  <c r="Y288" i="6"/>
  <c r="S288" i="6"/>
  <c r="AE288" i="6"/>
  <c r="AC288" i="6"/>
  <c r="M288" i="6"/>
  <c r="U288" i="6"/>
  <c r="P288" i="6"/>
  <c r="AD288" i="6"/>
  <c r="T288" i="6"/>
  <c r="AG288" i="6"/>
  <c r="AH288" i="6"/>
  <c r="AF288" i="6"/>
  <c r="Q288" i="6"/>
  <c r="V288" i="6"/>
  <c r="R288" i="6"/>
  <c r="X288" i="6"/>
  <c r="C288" i="7"/>
  <c r="C377" i="7" s="1"/>
  <c r="AD288" i="7"/>
  <c r="AJ288" i="7"/>
  <c r="AE288" i="7"/>
  <c r="E288" i="7"/>
  <c r="S288" i="7"/>
  <c r="R288" i="7"/>
  <c r="U288" i="7"/>
  <c r="L288" i="7"/>
  <c r="AK288" i="7"/>
  <c r="AF288" i="7"/>
  <c r="X288" i="7"/>
  <c r="I288" i="7"/>
  <c r="F288" i="7"/>
  <c r="G288" i="7"/>
  <c r="Q288" i="7"/>
  <c r="AG288" i="7"/>
  <c r="T288" i="7"/>
  <c r="M288" i="7"/>
  <c r="J288" i="7"/>
  <c r="K288" i="7"/>
  <c r="H288" i="7"/>
  <c r="AH288" i="7"/>
  <c r="AC288" i="7"/>
  <c r="AI288" i="7"/>
  <c r="W288" i="7"/>
  <c r="V288" i="7"/>
  <c r="Y288" i="7"/>
  <c r="D288" i="7"/>
  <c r="D299" i="6"/>
  <c r="C110" i="7"/>
  <c r="O109" i="7"/>
  <c r="C213" i="7"/>
  <c r="C303" i="7" s="1"/>
  <c r="C392" i="7" s="1"/>
  <c r="AK288" i="6"/>
  <c r="AC300" i="6"/>
  <c r="Y300" i="6"/>
  <c r="AC198" i="12"/>
  <c r="AC288" i="12" s="1"/>
  <c r="Q212" i="12"/>
  <c r="Q302" i="12" s="1"/>
  <c r="Q199" i="12"/>
  <c r="Q289" i="12" s="1"/>
  <c r="M213" i="12"/>
  <c r="I213" i="12"/>
  <c r="E213" i="12"/>
  <c r="L213" i="12"/>
  <c r="H213" i="12"/>
  <c r="K213" i="12"/>
  <c r="G213" i="12"/>
  <c r="N213" i="12"/>
  <c r="J213" i="12"/>
  <c r="F213" i="12"/>
  <c r="X213" i="12"/>
  <c r="U213" i="12"/>
  <c r="AE213" i="12"/>
  <c r="R213" i="12"/>
  <c r="AH213" i="12"/>
  <c r="AJ213" i="12"/>
  <c r="AG213" i="12"/>
  <c r="AI213" i="12"/>
  <c r="Z213" i="12"/>
  <c r="T213" i="12"/>
  <c r="Y213" i="12"/>
  <c r="V213" i="12"/>
  <c r="W213" i="12"/>
  <c r="S213" i="12"/>
  <c r="AD213" i="12"/>
  <c r="AL213" i="12"/>
  <c r="AF213" i="12"/>
  <c r="AK213" i="12"/>
  <c r="M200" i="12"/>
  <c r="I200" i="12"/>
  <c r="E200" i="12"/>
  <c r="L200" i="12"/>
  <c r="H200" i="12"/>
  <c r="K200" i="12"/>
  <c r="G200" i="12"/>
  <c r="N200" i="12"/>
  <c r="J200" i="12"/>
  <c r="F200" i="12"/>
  <c r="X200" i="12"/>
  <c r="U200" i="12"/>
  <c r="AE200" i="12"/>
  <c r="R200" i="12"/>
  <c r="AH200" i="12"/>
  <c r="AJ200" i="12"/>
  <c r="AG200" i="12"/>
  <c r="AI200" i="12"/>
  <c r="Z200" i="12"/>
  <c r="T200" i="12"/>
  <c r="Y200" i="12"/>
  <c r="V200" i="12"/>
  <c r="W200" i="12"/>
  <c r="S200" i="12"/>
  <c r="AD200" i="12"/>
  <c r="AL200" i="12"/>
  <c r="AF200" i="12"/>
  <c r="AK200" i="12"/>
  <c r="AC211" i="12"/>
  <c r="AC301" i="12" s="1"/>
  <c r="AL289" i="12"/>
  <c r="AH289" i="12"/>
  <c r="AD289" i="12"/>
  <c r="X289" i="12"/>
  <c r="X378" i="12" s="1"/>
  <c r="T289" i="12"/>
  <c r="N289" i="12"/>
  <c r="J289" i="12"/>
  <c r="F289" i="12"/>
  <c r="AK289" i="12"/>
  <c r="AG289" i="12"/>
  <c r="W289" i="12"/>
  <c r="S289" i="12"/>
  <c r="M289" i="12"/>
  <c r="I289" i="12"/>
  <c r="E289" i="12"/>
  <c r="AJ289" i="12"/>
  <c r="AF289" i="12"/>
  <c r="Z289" i="12"/>
  <c r="V289" i="12"/>
  <c r="R289" i="12"/>
  <c r="L289" i="12"/>
  <c r="H289" i="12"/>
  <c r="D289" i="12"/>
  <c r="D378" i="12" s="1"/>
  <c r="AI289" i="12"/>
  <c r="AE289" i="12"/>
  <c r="Y289" i="12"/>
  <c r="Y378" i="12" s="1"/>
  <c r="U289" i="12"/>
  <c r="K289" i="12"/>
  <c r="G289" i="12"/>
  <c r="AB108" i="12"/>
  <c r="AB95" i="12"/>
  <c r="D213" i="12"/>
  <c r="D110" i="12"/>
  <c r="P109" i="12"/>
  <c r="D200" i="12"/>
  <c r="P96" i="12"/>
  <c r="AK302" i="12"/>
  <c r="AG302" i="12"/>
  <c r="W302" i="12"/>
  <c r="S302" i="12"/>
  <c r="M302" i="12"/>
  <c r="I302" i="12"/>
  <c r="E302" i="12"/>
  <c r="AJ302" i="12"/>
  <c r="AF302" i="12"/>
  <c r="Z302" i="12"/>
  <c r="V302" i="12"/>
  <c r="R302" i="12"/>
  <c r="L302" i="12"/>
  <c r="H302" i="12"/>
  <c r="D302" i="12"/>
  <c r="D391" i="12" s="1"/>
  <c r="AE302" i="12"/>
  <c r="U302" i="12"/>
  <c r="K302" i="12"/>
  <c r="AL302" i="12"/>
  <c r="AD302" i="12"/>
  <c r="T302" i="12"/>
  <c r="J302" i="12"/>
  <c r="AI302" i="12"/>
  <c r="Y302" i="12"/>
  <c r="G302" i="12"/>
  <c r="AH302" i="12"/>
  <c r="X302" i="12"/>
  <c r="N302" i="12"/>
  <c r="F302" i="12"/>
  <c r="J212" i="11"/>
  <c r="F212" i="11"/>
  <c r="M212" i="11"/>
  <c r="I212" i="11"/>
  <c r="E212" i="11"/>
  <c r="L212" i="11"/>
  <c r="H212" i="11"/>
  <c r="K212" i="11"/>
  <c r="G212" i="11"/>
  <c r="AD212" i="11"/>
  <c r="N212" i="11"/>
  <c r="T212" i="11"/>
  <c r="V212" i="11"/>
  <c r="AG212" i="11"/>
  <c r="W212" i="11"/>
  <c r="R212" i="11"/>
  <c r="AL212" i="11"/>
  <c r="U212" i="11"/>
  <c r="AE212" i="11"/>
  <c r="AF212" i="11"/>
  <c r="S212" i="11"/>
  <c r="AK212" i="11"/>
  <c r="Y212" i="11"/>
  <c r="AH212" i="11"/>
  <c r="Z212" i="11"/>
  <c r="AI212" i="11"/>
  <c r="X212" i="11"/>
  <c r="AJ212" i="11"/>
  <c r="AI301" i="11"/>
  <c r="AE301" i="11"/>
  <c r="Y301" i="11"/>
  <c r="U301" i="11"/>
  <c r="Q301" i="11"/>
  <c r="K301" i="11"/>
  <c r="G301" i="11"/>
  <c r="AK301" i="11"/>
  <c r="AG301" i="11"/>
  <c r="AC301" i="11"/>
  <c r="W301" i="11"/>
  <c r="S301" i="11"/>
  <c r="M301" i="11"/>
  <c r="I301" i="11"/>
  <c r="E301" i="11"/>
  <c r="AJ301" i="11"/>
  <c r="Z301" i="11"/>
  <c r="R301" i="11"/>
  <c r="H301" i="11"/>
  <c r="AH301" i="11"/>
  <c r="X301" i="11"/>
  <c r="N301" i="11"/>
  <c r="F301" i="11"/>
  <c r="AF301" i="11"/>
  <c r="V301" i="11"/>
  <c r="L301" i="11"/>
  <c r="D301" i="11"/>
  <c r="D390" i="11" s="1"/>
  <c r="AL301" i="11"/>
  <c r="AD301" i="11"/>
  <c r="T301" i="11"/>
  <c r="J301" i="11"/>
  <c r="AL290" i="11"/>
  <c r="AH290" i="11"/>
  <c r="AD290" i="11"/>
  <c r="X290" i="11"/>
  <c r="T290" i="11"/>
  <c r="T379" i="11" s="1"/>
  <c r="N290" i="11"/>
  <c r="J290" i="11"/>
  <c r="F290" i="11"/>
  <c r="AG290" i="11"/>
  <c r="Z290" i="11"/>
  <c r="Z379" i="11" s="1"/>
  <c r="U290" i="11"/>
  <c r="M290" i="11"/>
  <c r="H290" i="11"/>
  <c r="AK290" i="11"/>
  <c r="AF290" i="11"/>
  <c r="Y290" i="11"/>
  <c r="S290" i="11"/>
  <c r="L290" i="11"/>
  <c r="G290" i="11"/>
  <c r="AJ290" i="11"/>
  <c r="AE290" i="11"/>
  <c r="W290" i="11"/>
  <c r="W379" i="11" s="1"/>
  <c r="R290" i="11"/>
  <c r="K290" i="11"/>
  <c r="E290" i="11"/>
  <c r="AI290" i="11"/>
  <c r="AC290" i="11"/>
  <c r="V290" i="11"/>
  <c r="Q290" i="11"/>
  <c r="Q379" i="11" s="1"/>
  <c r="I290" i="11"/>
  <c r="D290" i="11"/>
  <c r="D379" i="11" s="1"/>
  <c r="Y291" i="11"/>
  <c r="G291" i="11"/>
  <c r="N291" i="11"/>
  <c r="AG291" i="11"/>
  <c r="H291" i="11"/>
  <c r="S291" i="11"/>
  <c r="AD291" i="11"/>
  <c r="E291" i="11"/>
  <c r="K291" i="11"/>
  <c r="M291" i="11"/>
  <c r="X291" i="11"/>
  <c r="U291" i="11"/>
  <c r="AH291" i="11"/>
  <c r="I291" i="11"/>
  <c r="Z291" i="11"/>
  <c r="AK291" i="11"/>
  <c r="L291" i="11"/>
  <c r="W291" i="11"/>
  <c r="AE291" i="11"/>
  <c r="AL291" i="11"/>
  <c r="J291" i="11"/>
  <c r="AI291" i="11"/>
  <c r="Q291" i="11"/>
  <c r="AC291" i="11"/>
  <c r="T291" i="11"/>
  <c r="AF291" i="11"/>
  <c r="F291" i="11"/>
  <c r="R291" i="11"/>
  <c r="V291" i="11"/>
  <c r="AJ291" i="11"/>
  <c r="D212" i="11"/>
  <c r="D109" i="11"/>
  <c r="AE212" i="8"/>
  <c r="S212" i="8"/>
  <c r="Y212" i="8"/>
  <c r="AK212" i="8"/>
  <c r="T212" i="8"/>
  <c r="AF212" i="8"/>
  <c r="X212" i="8"/>
  <c r="AJ212" i="8"/>
  <c r="AI212" i="8"/>
  <c r="W212" i="8"/>
  <c r="AG212" i="8"/>
  <c r="U212" i="8"/>
  <c r="AD212" i="8"/>
  <c r="R212" i="8"/>
  <c r="AH212" i="8"/>
  <c r="V212" i="8"/>
  <c r="N212" i="8"/>
  <c r="AL212" i="8"/>
  <c r="Z212" i="8"/>
  <c r="AI200" i="8"/>
  <c r="Y200" i="8"/>
  <c r="AG200" i="8"/>
  <c r="U200" i="8"/>
  <c r="AD200" i="8"/>
  <c r="AH200" i="8"/>
  <c r="V200" i="8"/>
  <c r="AL200" i="8"/>
  <c r="AE200" i="8"/>
  <c r="S200" i="8"/>
  <c r="AK200" i="8"/>
  <c r="T200" i="8"/>
  <c r="AF200" i="8"/>
  <c r="X200" i="8"/>
  <c r="AJ200" i="8"/>
  <c r="N200" i="8"/>
  <c r="Z200" i="8"/>
  <c r="K200" i="8"/>
  <c r="F200" i="8"/>
  <c r="W200" i="8"/>
  <c r="R200" i="8"/>
  <c r="Q200" i="10"/>
  <c r="Q290" i="10" s="1"/>
  <c r="Q379" i="10" s="1"/>
  <c r="M212" i="10"/>
  <c r="I212" i="10"/>
  <c r="E212" i="10"/>
  <c r="K212" i="10"/>
  <c r="G212" i="10"/>
  <c r="N212" i="10"/>
  <c r="J212" i="10"/>
  <c r="F212" i="10"/>
  <c r="L212" i="10"/>
  <c r="H212" i="10"/>
  <c r="AD212" i="10"/>
  <c r="AJ212" i="10"/>
  <c r="AG212" i="10"/>
  <c r="AE212" i="10"/>
  <c r="W212" i="10"/>
  <c r="T212" i="10"/>
  <c r="Y212" i="10"/>
  <c r="R212" i="10"/>
  <c r="AF212" i="10"/>
  <c r="AH212" i="10"/>
  <c r="AK212" i="10"/>
  <c r="AI212" i="10"/>
  <c r="AL212" i="10"/>
  <c r="V212" i="10"/>
  <c r="X212" i="10"/>
  <c r="U212" i="10"/>
  <c r="Z212" i="10"/>
  <c r="S212" i="10"/>
  <c r="Q211" i="10"/>
  <c r="Q301" i="10" s="1"/>
  <c r="I200" i="8"/>
  <c r="M200" i="8"/>
  <c r="G200" i="8"/>
  <c r="J212" i="8"/>
  <c r="F212" i="8"/>
  <c r="M212" i="8"/>
  <c r="I212" i="8"/>
  <c r="E212" i="8"/>
  <c r="L212" i="8"/>
  <c r="H212" i="8"/>
  <c r="K212" i="8"/>
  <c r="G212" i="8"/>
  <c r="L200" i="8"/>
  <c r="H200" i="8"/>
  <c r="J200" i="8"/>
  <c r="E200" i="8"/>
  <c r="AC199" i="10"/>
  <c r="AC289" i="10" s="1"/>
  <c r="AC378" i="10" s="1"/>
  <c r="AC210" i="10"/>
  <c r="AC300" i="10" s="1"/>
  <c r="G378" i="10"/>
  <c r="AJ377" i="8"/>
  <c r="AE377" i="8"/>
  <c r="W377" i="8"/>
  <c r="AH377" i="8"/>
  <c r="R377" i="8"/>
  <c r="F378" i="10"/>
  <c r="AG377" i="8"/>
  <c r="W378" i="10"/>
  <c r="X378" i="10"/>
  <c r="M378" i="10"/>
  <c r="V377" i="8"/>
  <c r="AB96" i="10"/>
  <c r="AI290" i="10"/>
  <c r="AI379" i="10" s="1"/>
  <c r="AE290" i="10"/>
  <c r="AE379" i="10" s="1"/>
  <c r="Y290" i="10"/>
  <c r="Y379" i="10" s="1"/>
  <c r="U290" i="10"/>
  <c r="U379" i="10" s="1"/>
  <c r="K290" i="10"/>
  <c r="K379" i="10" s="1"/>
  <c r="G290" i="10"/>
  <c r="AL290" i="10"/>
  <c r="AL379" i="10" s="1"/>
  <c r="AH290" i="10"/>
  <c r="AH379" i="10" s="1"/>
  <c r="AD290" i="10"/>
  <c r="AD379" i="10" s="1"/>
  <c r="X290" i="10"/>
  <c r="T290" i="10"/>
  <c r="T379" i="10" s="1"/>
  <c r="N290" i="10"/>
  <c r="N379" i="10" s="1"/>
  <c r="J290" i="10"/>
  <c r="J379" i="10" s="1"/>
  <c r="F290" i="10"/>
  <c r="AK290" i="10"/>
  <c r="AK379" i="10" s="1"/>
  <c r="AG290" i="10"/>
  <c r="AG379" i="10" s="1"/>
  <c r="W290" i="10"/>
  <c r="S290" i="10"/>
  <c r="S379" i="10" s="1"/>
  <c r="M290" i="10"/>
  <c r="I290" i="10"/>
  <c r="I379" i="10" s="1"/>
  <c r="E290" i="10"/>
  <c r="E379" i="10" s="1"/>
  <c r="AJ290" i="10"/>
  <c r="AJ379" i="10" s="1"/>
  <c r="AF290" i="10"/>
  <c r="AF379" i="10" s="1"/>
  <c r="Z290" i="10"/>
  <c r="Z379" i="10" s="1"/>
  <c r="V290" i="10"/>
  <c r="V379" i="10" s="1"/>
  <c r="R290" i="10"/>
  <c r="R379" i="10" s="1"/>
  <c r="L290" i="10"/>
  <c r="L379" i="10" s="1"/>
  <c r="H290" i="10"/>
  <c r="H379" i="10" s="1"/>
  <c r="D290" i="10"/>
  <c r="D379" i="10" s="1"/>
  <c r="Z291" i="10"/>
  <c r="H291" i="10"/>
  <c r="Y291" i="10"/>
  <c r="G291" i="10"/>
  <c r="X291" i="10"/>
  <c r="F291" i="10"/>
  <c r="W291" i="10"/>
  <c r="E291" i="10"/>
  <c r="V291" i="10"/>
  <c r="U291" i="10"/>
  <c r="AL291" i="10"/>
  <c r="T291" i="10"/>
  <c r="AK291" i="10"/>
  <c r="S291" i="10"/>
  <c r="AJ291" i="10"/>
  <c r="R291" i="10"/>
  <c r="AI291" i="10"/>
  <c r="AH291" i="10"/>
  <c r="N291" i="10"/>
  <c r="AG291" i="10"/>
  <c r="M291" i="10"/>
  <c r="AF291" i="10"/>
  <c r="L291" i="10"/>
  <c r="AE291" i="10"/>
  <c r="K291" i="10"/>
  <c r="AD291" i="10"/>
  <c r="J291" i="10"/>
  <c r="I291" i="10"/>
  <c r="D212" i="10"/>
  <c r="D109" i="10"/>
  <c r="P108" i="10"/>
  <c r="AB107" i="10"/>
  <c r="AI301" i="10"/>
  <c r="AH301" i="10"/>
  <c r="AD301" i="10"/>
  <c r="X301" i="10"/>
  <c r="T301" i="10"/>
  <c r="N301" i="10"/>
  <c r="J301" i="10"/>
  <c r="F301" i="10"/>
  <c r="AL301" i="10"/>
  <c r="AG301" i="10"/>
  <c r="W301" i="10"/>
  <c r="S301" i="10"/>
  <c r="M301" i="10"/>
  <c r="I301" i="10"/>
  <c r="E301" i="10"/>
  <c r="AK301" i="10"/>
  <c r="AF301" i="10"/>
  <c r="Z301" i="10"/>
  <c r="V301" i="10"/>
  <c r="R301" i="10"/>
  <c r="L301" i="10"/>
  <c r="H301" i="10"/>
  <c r="D301" i="10"/>
  <c r="D390" i="10" s="1"/>
  <c r="AJ301" i="10"/>
  <c r="AE301" i="10"/>
  <c r="Y301" i="10"/>
  <c r="U301" i="10"/>
  <c r="K301" i="10"/>
  <c r="G301" i="10"/>
  <c r="D212" i="8"/>
  <c r="D109" i="8"/>
  <c r="AI301" i="8"/>
  <c r="AE301" i="8"/>
  <c r="Y301" i="8"/>
  <c r="U301" i="8"/>
  <c r="Q301" i="8"/>
  <c r="AJ301" i="8"/>
  <c r="AF301" i="8"/>
  <c r="Z301" i="8"/>
  <c r="V301" i="8"/>
  <c r="R301" i="8"/>
  <c r="L301" i="8"/>
  <c r="H301" i="8"/>
  <c r="D301" i="8"/>
  <c r="D390" i="8" s="1"/>
  <c r="AK301" i="8"/>
  <c r="AC301" i="8"/>
  <c r="S301" i="8"/>
  <c r="J301" i="8"/>
  <c r="E301" i="8"/>
  <c r="AH301" i="8"/>
  <c r="X301" i="8"/>
  <c r="N301" i="8"/>
  <c r="I301" i="8"/>
  <c r="AG301" i="8"/>
  <c r="W301" i="8"/>
  <c r="M301" i="8"/>
  <c r="G301" i="8"/>
  <c r="AL301" i="8"/>
  <c r="AD301" i="8"/>
  <c r="T301" i="8"/>
  <c r="K301" i="8"/>
  <c r="F301" i="8"/>
  <c r="D200" i="8"/>
  <c r="AJ289" i="8"/>
  <c r="AF289" i="8"/>
  <c r="AF378" i="8" s="1"/>
  <c r="Z289" i="8"/>
  <c r="Z378" i="8" s="1"/>
  <c r="V289" i="8"/>
  <c r="R289" i="8"/>
  <c r="L289" i="8"/>
  <c r="L378" i="8" s="1"/>
  <c r="H289" i="8"/>
  <c r="H378" i="8" s="1"/>
  <c r="D289" i="8"/>
  <c r="D378" i="8" s="1"/>
  <c r="AH289" i="8"/>
  <c r="AC289" i="8"/>
  <c r="AC378" i="8" s="1"/>
  <c r="U289" i="8"/>
  <c r="U378" i="8" s="1"/>
  <c r="N289" i="8"/>
  <c r="N378" i="8" s="1"/>
  <c r="I289" i="8"/>
  <c r="I378" i="8" s="1"/>
  <c r="AL289" i="8"/>
  <c r="AL378" i="8" s="1"/>
  <c r="AG289" i="8"/>
  <c r="Y289" i="8"/>
  <c r="Y378" i="8" s="1"/>
  <c r="T289" i="8"/>
  <c r="T378" i="8" s="1"/>
  <c r="M289" i="8"/>
  <c r="M378" i="8" s="1"/>
  <c r="G289" i="8"/>
  <c r="G378" i="8" s="1"/>
  <c r="AK289" i="8"/>
  <c r="AK378" i="8" s="1"/>
  <c r="AE289" i="8"/>
  <c r="X289" i="8"/>
  <c r="X378" i="8" s="1"/>
  <c r="S289" i="8"/>
  <c r="S378" i="8" s="1"/>
  <c r="K289" i="8"/>
  <c r="K378" i="8" s="1"/>
  <c r="F289" i="8"/>
  <c r="F378" i="8" s="1"/>
  <c r="AI289" i="8"/>
  <c r="AI378" i="8" s="1"/>
  <c r="AD289" i="8"/>
  <c r="AD378" i="8" s="1"/>
  <c r="W289" i="8"/>
  <c r="Q289" i="8"/>
  <c r="Q378" i="8" s="1"/>
  <c r="J289" i="8"/>
  <c r="J378" i="8" s="1"/>
  <c r="E289" i="8"/>
  <c r="E378" i="8" s="1"/>
  <c r="AI374" i="7"/>
  <c r="I374" i="7"/>
  <c r="AK374" i="6"/>
  <c r="P374" i="6"/>
  <c r="T374" i="6"/>
  <c r="AC374" i="6"/>
  <c r="D374" i="7"/>
  <c r="AG374" i="7"/>
  <c r="F211" i="7"/>
  <c r="J211" i="7"/>
  <c r="D211" i="7"/>
  <c r="G211" i="7"/>
  <c r="K211" i="7"/>
  <c r="E211" i="7"/>
  <c r="I211" i="7"/>
  <c r="H211" i="7"/>
  <c r="L211" i="7"/>
  <c r="M211" i="7"/>
  <c r="T211" i="7"/>
  <c r="AC211" i="7"/>
  <c r="S211" i="7"/>
  <c r="AD211" i="7"/>
  <c r="Y211" i="7"/>
  <c r="AF211" i="7"/>
  <c r="R211" i="7"/>
  <c r="AJ211" i="7"/>
  <c r="Q211" i="7"/>
  <c r="AE211" i="7"/>
  <c r="V211" i="7"/>
  <c r="U211" i="7"/>
  <c r="AI211" i="7"/>
  <c r="AK211" i="7"/>
  <c r="X211" i="7"/>
  <c r="AG211" i="7"/>
  <c r="W211" i="7"/>
  <c r="AH211" i="7"/>
  <c r="W374" i="7"/>
  <c r="T374" i="7"/>
  <c r="K374" i="7"/>
  <c r="Y374" i="7"/>
  <c r="P374" i="7"/>
  <c r="L374" i="7"/>
  <c r="X374" i="7"/>
  <c r="AI287" i="7"/>
  <c r="AK287" i="7"/>
  <c r="R287" i="7"/>
  <c r="U287" i="7"/>
  <c r="X287" i="7"/>
  <c r="L287" i="7"/>
  <c r="D287" i="7"/>
  <c r="AJ287" i="7"/>
  <c r="AE287" i="7"/>
  <c r="AG287" i="7"/>
  <c r="F287" i="7"/>
  <c r="Q287" i="7"/>
  <c r="T287" i="7"/>
  <c r="S287" i="7"/>
  <c r="AF287" i="7"/>
  <c r="AH287" i="7"/>
  <c r="AC287" i="7"/>
  <c r="J287" i="7"/>
  <c r="G287" i="7"/>
  <c r="P287" i="7"/>
  <c r="I287" i="7"/>
  <c r="W287" i="7"/>
  <c r="AD287" i="7"/>
  <c r="V287" i="7"/>
  <c r="Y287" i="7"/>
  <c r="K287" i="7"/>
  <c r="H287" i="7"/>
  <c r="M287" i="7"/>
  <c r="E287" i="7"/>
  <c r="R374" i="7"/>
  <c r="S374" i="7"/>
  <c r="J374" i="7"/>
  <c r="AJ300" i="7"/>
  <c r="AF300" i="7"/>
  <c r="AB300" i="7"/>
  <c r="AI300" i="7"/>
  <c r="AE300" i="7"/>
  <c r="AG300" i="7"/>
  <c r="AD300" i="7"/>
  <c r="AK300" i="7"/>
  <c r="AC300" i="7"/>
  <c r="X300" i="7"/>
  <c r="T300" i="7"/>
  <c r="P300" i="7"/>
  <c r="W300" i="7"/>
  <c r="S300" i="7"/>
  <c r="AH300" i="7"/>
  <c r="V300" i="7"/>
  <c r="R300" i="7"/>
  <c r="Q300" i="7"/>
  <c r="E300" i="7"/>
  <c r="I300" i="7"/>
  <c r="M300" i="7"/>
  <c r="Y300" i="7"/>
  <c r="G300" i="7"/>
  <c r="K300" i="7"/>
  <c r="J300" i="7"/>
  <c r="L300" i="7"/>
  <c r="F300" i="7"/>
  <c r="D300" i="7"/>
  <c r="H300" i="7"/>
  <c r="U300" i="7"/>
  <c r="AH286" i="7"/>
  <c r="AH375" i="7" s="1"/>
  <c r="AH376" i="7" s="1"/>
  <c r="AH377" i="7" s="1"/>
  <c r="AD286" i="7"/>
  <c r="AD375" i="7" s="1"/>
  <c r="AK286" i="7"/>
  <c r="AK375" i="7" s="1"/>
  <c r="AK376" i="7" s="1"/>
  <c r="AK377" i="7" s="1"/>
  <c r="AG286" i="7"/>
  <c r="AC286" i="7"/>
  <c r="AC375" i="7" s="1"/>
  <c r="AJ286" i="7"/>
  <c r="AJ375" i="7" s="1"/>
  <c r="AF286" i="7"/>
  <c r="AF375" i="7" s="1"/>
  <c r="AB286" i="7"/>
  <c r="AB375" i="7" s="1"/>
  <c r="AE286" i="7"/>
  <c r="X286" i="7"/>
  <c r="T286" i="7"/>
  <c r="P286" i="7"/>
  <c r="G286" i="7"/>
  <c r="G375" i="7" s="1"/>
  <c r="K286" i="7"/>
  <c r="AI286" i="7"/>
  <c r="AI375" i="7" s="1"/>
  <c r="W286" i="7"/>
  <c r="S286" i="7"/>
  <c r="H286" i="7"/>
  <c r="H375" i="7" s="1"/>
  <c r="L286" i="7"/>
  <c r="V286" i="7"/>
  <c r="V375" i="7" s="1"/>
  <c r="R286" i="7"/>
  <c r="E286" i="7"/>
  <c r="I286" i="7"/>
  <c r="I375" i="7" s="1"/>
  <c r="M286" i="7"/>
  <c r="M375" i="7" s="1"/>
  <c r="D286" i="7"/>
  <c r="D375" i="7" s="1"/>
  <c r="Y286" i="7"/>
  <c r="F286" i="7"/>
  <c r="F375" i="7" s="1"/>
  <c r="F376" i="7" s="1"/>
  <c r="F377" i="7" s="1"/>
  <c r="U286" i="7"/>
  <c r="U375" i="7" s="1"/>
  <c r="J286" i="7"/>
  <c r="Q286" i="7"/>
  <c r="Q375" i="7" s="1"/>
  <c r="X374" i="6"/>
  <c r="AH286" i="6"/>
  <c r="AH375" i="6" s="1"/>
  <c r="AD286" i="6"/>
  <c r="AD375" i="6" s="1"/>
  <c r="X286" i="6"/>
  <c r="T286" i="6"/>
  <c r="P286" i="6"/>
  <c r="J286" i="6"/>
  <c r="J375" i="6" s="1"/>
  <c r="F286" i="6"/>
  <c r="F375" i="6" s="1"/>
  <c r="AJ286" i="6"/>
  <c r="AJ375" i="6" s="1"/>
  <c r="AE286" i="6"/>
  <c r="AE375" i="6" s="1"/>
  <c r="W286" i="6"/>
  <c r="W375" i="6" s="1"/>
  <c r="R286" i="6"/>
  <c r="R375" i="6" s="1"/>
  <c r="K286" i="6"/>
  <c r="K375" i="6" s="1"/>
  <c r="E286" i="6"/>
  <c r="E375" i="6" s="1"/>
  <c r="AG286" i="6"/>
  <c r="Y286" i="6"/>
  <c r="Y375" i="6" s="1"/>
  <c r="Q286" i="6"/>
  <c r="Q375" i="6" s="1"/>
  <c r="H286" i="6"/>
  <c r="H375" i="6" s="1"/>
  <c r="AF286" i="6"/>
  <c r="AF375" i="6" s="1"/>
  <c r="V286" i="6"/>
  <c r="V375" i="6" s="1"/>
  <c r="M286" i="6"/>
  <c r="M375" i="6" s="1"/>
  <c r="G286" i="6"/>
  <c r="G375" i="6" s="1"/>
  <c r="AK286" i="6"/>
  <c r="AK375" i="6" s="1"/>
  <c r="AC286" i="6"/>
  <c r="AC375" i="6" s="1"/>
  <c r="U286" i="6"/>
  <c r="U375" i="6" s="1"/>
  <c r="L286" i="6"/>
  <c r="L375" i="6" s="1"/>
  <c r="D286" i="6"/>
  <c r="D375" i="6" s="1"/>
  <c r="AI286" i="6"/>
  <c r="AI375" i="6" s="1"/>
  <c r="AB286" i="6"/>
  <c r="AB375" i="6" s="1"/>
  <c r="S286" i="6"/>
  <c r="S375" i="6" s="1"/>
  <c r="I286" i="6"/>
  <c r="I375" i="6" s="1"/>
  <c r="AI287" i="6"/>
  <c r="Q287" i="6"/>
  <c r="AK287" i="6"/>
  <c r="L287" i="6"/>
  <c r="M287" i="6"/>
  <c r="T287" i="6"/>
  <c r="AB287" i="6"/>
  <c r="W287" i="6"/>
  <c r="S287" i="6"/>
  <c r="AH287" i="6"/>
  <c r="AE287" i="6"/>
  <c r="K287" i="6"/>
  <c r="AF287" i="6"/>
  <c r="F287" i="6"/>
  <c r="E287" i="6"/>
  <c r="J287" i="6"/>
  <c r="R287" i="6"/>
  <c r="P287" i="6"/>
  <c r="V287" i="6"/>
  <c r="AG287" i="6"/>
  <c r="Y287" i="6"/>
  <c r="G287" i="6"/>
  <c r="X287" i="6"/>
  <c r="AD287" i="6"/>
  <c r="AJ287" i="6"/>
  <c r="D287" i="6"/>
  <c r="I287" i="6"/>
  <c r="H287" i="6"/>
  <c r="U287" i="6"/>
  <c r="AC287" i="6"/>
  <c r="K109" i="8"/>
  <c r="AG109" i="11"/>
  <c r="F109" i="11"/>
  <c r="X96" i="7"/>
  <c r="E109" i="11"/>
  <c r="L96" i="6"/>
  <c r="AK109" i="8"/>
  <c r="AI110" i="12"/>
  <c r="T109" i="11"/>
  <c r="AJ96" i="7"/>
  <c r="AE96" i="7"/>
  <c r="M110" i="12"/>
  <c r="AE109" i="10"/>
  <c r="AI109" i="8"/>
  <c r="AD96" i="6"/>
  <c r="M107" i="6"/>
  <c r="AL109" i="10"/>
  <c r="AI109" i="10"/>
  <c r="AD110" i="12"/>
  <c r="E110" i="12"/>
  <c r="E96" i="7"/>
  <c r="R109" i="10"/>
  <c r="Y107" i="6"/>
  <c r="N110" i="12"/>
  <c r="J107" i="6"/>
  <c r="N109" i="8"/>
  <c r="U107" i="6"/>
  <c r="Y110" i="12"/>
  <c r="D96" i="7"/>
  <c r="R109" i="8"/>
  <c r="V96" i="6"/>
  <c r="AF107" i="6"/>
  <c r="M109" i="11"/>
  <c r="X109" i="8"/>
  <c r="V96" i="7"/>
  <c r="W108" i="7"/>
  <c r="Y109" i="11"/>
  <c r="AL109" i="8"/>
  <c r="V109" i="8"/>
  <c r="X96" i="6"/>
  <c r="AD108" i="7"/>
  <c r="AD109" i="11"/>
  <c r="Q107" i="6"/>
  <c r="I107" i="6"/>
  <c r="V110" i="12"/>
  <c r="U109" i="8"/>
  <c r="L110" i="12"/>
  <c r="I109" i="10"/>
  <c r="U96" i="7"/>
  <c r="J109" i="8"/>
  <c r="D107" i="6"/>
  <c r="L109" i="10"/>
  <c r="K96" i="7"/>
  <c r="AH96" i="7"/>
  <c r="Q109" i="12"/>
  <c r="M109" i="10"/>
  <c r="U108" i="7"/>
  <c r="L109" i="8"/>
  <c r="AH110" i="12"/>
  <c r="AI96" i="6"/>
  <c r="G107" i="6"/>
  <c r="L109" i="11"/>
  <c r="AK96" i="7"/>
  <c r="AG109" i="10"/>
  <c r="M108" i="7"/>
  <c r="L107" i="6"/>
  <c r="AF108" i="7"/>
  <c r="AD96" i="7"/>
  <c r="Y96" i="7"/>
  <c r="T108" i="7"/>
  <c r="G109" i="11"/>
  <c r="S109" i="8"/>
  <c r="J96" i="6"/>
  <c r="K96" i="6"/>
  <c r="AF110" i="12"/>
  <c r="AK109" i="10"/>
  <c r="AE107" i="6"/>
  <c r="E107" i="6"/>
  <c r="J110" i="12"/>
  <c r="AE108" i="7"/>
  <c r="R109" i="11"/>
  <c r="AG109" i="8"/>
  <c r="Q96" i="7"/>
  <c r="Y96" i="6"/>
  <c r="AB94" i="7"/>
  <c r="T109" i="8"/>
  <c r="I96" i="7"/>
  <c r="Q108" i="7"/>
  <c r="W109" i="11"/>
  <c r="W109" i="8"/>
  <c r="T96" i="6"/>
  <c r="F96" i="6"/>
  <c r="E108" i="7"/>
  <c r="I109" i="11"/>
  <c r="AC107" i="6"/>
  <c r="F107" i="6"/>
  <c r="R110" i="12"/>
  <c r="AH108" i="7"/>
  <c r="AH109" i="11"/>
  <c r="Z109" i="8"/>
  <c r="L96" i="7"/>
  <c r="W96" i="7"/>
  <c r="U110" i="12"/>
  <c r="H109" i="10"/>
  <c r="S96" i="6"/>
  <c r="H96" i="6"/>
  <c r="Q96" i="12"/>
  <c r="AG107" i="6"/>
  <c r="P109" i="7"/>
  <c r="AH109" i="10"/>
  <c r="AF109" i="11"/>
  <c r="T109" i="10"/>
  <c r="AE109" i="11"/>
  <c r="I96" i="6"/>
  <c r="AK109" i="11"/>
  <c r="V108" i="7"/>
  <c r="AJ109" i="11"/>
  <c r="I108" i="7"/>
  <c r="AF109" i="10"/>
  <c r="F96" i="7"/>
  <c r="D108" i="7"/>
  <c r="AC107" i="10"/>
  <c r="M109" i="8"/>
  <c r="D96" i="6"/>
  <c r="Z110" i="12"/>
  <c r="AE109" i="8"/>
  <c r="P95" i="7"/>
  <c r="AC108" i="12"/>
  <c r="AC108" i="7"/>
  <c r="J109" i="11"/>
  <c r="M96" i="7"/>
  <c r="AB108" i="7"/>
  <c r="X109" i="11"/>
  <c r="AF109" i="8"/>
  <c r="E96" i="6"/>
  <c r="H109" i="8"/>
  <c r="AJ107" i="6"/>
  <c r="S108" i="7"/>
  <c r="AK108" i="7"/>
  <c r="AG96" i="7"/>
  <c r="G109" i="10"/>
  <c r="W96" i="6"/>
  <c r="R107" i="6"/>
  <c r="H110" i="12"/>
  <c r="AC96" i="6"/>
  <c r="AI109" i="11"/>
  <c r="L108" i="7"/>
  <c r="AG110" i="12"/>
  <c r="U109" i="10"/>
  <c r="G110" i="12"/>
  <c r="AC96" i="7"/>
  <c r="K109" i="10"/>
  <c r="AH96" i="6"/>
  <c r="AD107" i="6"/>
  <c r="R108" i="7"/>
  <c r="E109" i="8"/>
  <c r="S96" i="7"/>
  <c r="N109" i="11"/>
  <c r="R96" i="6"/>
  <c r="AJ109" i="10"/>
  <c r="H108" i="7"/>
  <c r="H96" i="7"/>
  <c r="AG108" i="7"/>
  <c r="N109" i="10"/>
  <c r="U96" i="6"/>
  <c r="U109" i="11"/>
  <c r="F108" i="7"/>
  <c r="W109" i="10"/>
  <c r="AK110" i="12"/>
  <c r="AJ96" i="6"/>
  <c r="Z109" i="11"/>
  <c r="AH109" i="8"/>
  <c r="G96" i="6"/>
  <c r="AC95" i="12"/>
  <c r="AF96" i="7"/>
  <c r="J108" i="7"/>
  <c r="AL110" i="12"/>
  <c r="F109" i="10"/>
  <c r="T110" i="12"/>
  <c r="AG96" i="6"/>
  <c r="K109" i="11"/>
  <c r="K108" i="7"/>
  <c r="AE110" i="12"/>
  <c r="R96" i="7"/>
  <c r="G96" i="7"/>
  <c r="S110" i="12"/>
  <c r="I109" i="8"/>
  <c r="Y109" i="10"/>
  <c r="AE96" i="6"/>
  <c r="AK96" i="6"/>
  <c r="X110" i="12"/>
  <c r="Q108" i="10"/>
  <c r="V107" i="6"/>
  <c r="X108" i="7"/>
  <c r="S109" i="11"/>
  <c r="G108" i="7"/>
  <c r="AC96" i="10"/>
  <c r="AD109" i="8"/>
  <c r="F110" i="12"/>
  <c r="AI96" i="7"/>
  <c r="M96" i="6"/>
  <c r="AI107" i="6"/>
  <c r="Y109" i="8"/>
  <c r="Q96" i="6"/>
  <c r="Z109" i="10"/>
  <c r="G109" i="8"/>
  <c r="W107" i="6"/>
  <c r="H109" i="11"/>
  <c r="J109" i="10"/>
  <c r="AK107" i="6"/>
  <c r="J96" i="7"/>
  <c r="AJ110" i="12"/>
  <c r="AF96" i="6"/>
  <c r="K110" i="12"/>
  <c r="T107" i="6"/>
  <c r="V109" i="11"/>
  <c r="S109" i="10"/>
  <c r="Y108" i="7"/>
  <c r="X109" i="10"/>
  <c r="AJ108" i="7"/>
  <c r="AH107" i="6"/>
  <c r="AD109" i="10"/>
  <c r="F109" i="8"/>
  <c r="S107" i="6"/>
  <c r="AL109" i="11"/>
  <c r="V109" i="10"/>
  <c r="X107" i="6"/>
  <c r="K107" i="6"/>
  <c r="I110" i="12"/>
  <c r="T96" i="7"/>
  <c r="E109" i="10"/>
  <c r="H107" i="6"/>
  <c r="AI108" i="7"/>
  <c r="W110" i="12"/>
  <c r="AJ109" i="8"/>
  <c r="AH526" i="18" l="1"/>
  <c r="BF525" i="18"/>
  <c r="V532" i="18"/>
  <c r="AT531" i="18"/>
  <c r="E532" i="18"/>
  <c r="BA531" i="18"/>
  <c r="AO531" i="18"/>
  <c r="BC531" i="18"/>
  <c r="AQ531" i="18"/>
  <c r="AP530" i="18"/>
  <c r="BB530" i="18"/>
  <c r="BH529" i="18"/>
  <c r="AV529" i="18"/>
  <c r="BD528" i="18"/>
  <c r="AR528" i="18"/>
  <c r="BJ529" i="18"/>
  <c r="AX529" i="18"/>
  <c r="BG533" i="18"/>
  <c r="AU533" i="18"/>
  <c r="BI530" i="18"/>
  <c r="AW530" i="18"/>
  <c r="F358" i="18"/>
  <c r="F447" i="18" s="1"/>
  <c r="I358" i="18"/>
  <c r="I447" i="18" s="1"/>
  <c r="K358" i="18"/>
  <c r="K447" i="18" s="1"/>
  <c r="N358" i="18"/>
  <c r="N447" i="18" s="1"/>
  <c r="E358" i="18"/>
  <c r="E447" i="18" s="1"/>
  <c r="J358" i="18"/>
  <c r="J447" i="18" s="1"/>
  <c r="L358" i="18"/>
  <c r="L447" i="18" s="1"/>
  <c r="G358" i="18"/>
  <c r="G447" i="18" s="1"/>
  <c r="M358" i="18"/>
  <c r="M447" i="18" s="1"/>
  <c r="AQ430" i="18"/>
  <c r="BC430" i="18"/>
  <c r="BA430" i="18"/>
  <c r="AO430" i="18"/>
  <c r="D271" i="18"/>
  <c r="D168" i="18"/>
  <c r="AC165" i="18"/>
  <c r="AC359" i="18" s="1"/>
  <c r="AC448" i="18" s="1"/>
  <c r="Q165" i="18"/>
  <c r="Q359" i="18" s="1"/>
  <c r="Q448" i="18" s="1"/>
  <c r="J165" i="18"/>
  <c r="G165" i="18"/>
  <c r="K165" i="18"/>
  <c r="AI165" i="18"/>
  <c r="AI359" i="18" s="1"/>
  <c r="AI448" i="18" s="1"/>
  <c r="E165" i="18"/>
  <c r="T165" i="18"/>
  <c r="T359" i="18" s="1"/>
  <c r="T448" i="18" s="1"/>
  <c r="L165" i="18"/>
  <c r="H165" i="18"/>
  <c r="R165" i="18"/>
  <c r="R359" i="18" s="1"/>
  <c r="R448" i="18" s="1"/>
  <c r="U165" i="18"/>
  <c r="U359" i="18" s="1"/>
  <c r="U448" i="18" s="1"/>
  <c r="N165" i="18"/>
  <c r="V165" i="18"/>
  <c r="AL165" i="18"/>
  <c r="AL359" i="18" s="1"/>
  <c r="AL448" i="18" s="1"/>
  <c r="Y165" i="18"/>
  <c r="Y359" i="18" s="1"/>
  <c r="Y448" i="18" s="1"/>
  <c r="AJ165" i="18"/>
  <c r="M165" i="18"/>
  <c r="I165" i="18"/>
  <c r="AK165" i="18"/>
  <c r="AK359" i="18" s="1"/>
  <c r="AK448" i="18" s="1"/>
  <c r="S165" i="18"/>
  <c r="S359" i="18" s="1"/>
  <c r="S448" i="18" s="1"/>
  <c r="AD165" i="18"/>
  <c r="AD359" i="18" s="1"/>
  <c r="AD448" i="18" s="1"/>
  <c r="F165" i="18"/>
  <c r="Z165" i="18"/>
  <c r="Z359" i="18" s="1"/>
  <c r="Z448" i="18" s="1"/>
  <c r="X165" i="18"/>
  <c r="X359" i="18" s="1"/>
  <c r="X448" i="18" s="1"/>
  <c r="W165" i="18"/>
  <c r="W359" i="18" s="1"/>
  <c r="W448" i="18" s="1"/>
  <c r="AE165" i="18"/>
  <c r="AE359" i="18" s="1"/>
  <c r="AE448" i="18" s="1"/>
  <c r="AG165" i="18"/>
  <c r="AG359" i="18" s="1"/>
  <c r="AG448" i="18" s="1"/>
  <c r="AF165" i="18"/>
  <c r="AF359" i="18" s="1"/>
  <c r="AF448" i="18" s="1"/>
  <c r="AH165" i="18"/>
  <c r="AH359" i="18" s="1"/>
  <c r="AH448" i="18" s="1"/>
  <c r="H358" i="18"/>
  <c r="H447" i="18" s="1"/>
  <c r="BH430" i="18"/>
  <c r="AV430" i="18"/>
  <c r="V359" i="18"/>
  <c r="V448" i="18" s="1"/>
  <c r="D360" i="18"/>
  <c r="D449" i="18" s="1"/>
  <c r="AR430" i="18"/>
  <c r="BD430" i="18"/>
  <c r="AU430" i="18"/>
  <c r="BG430" i="18"/>
  <c r="BB430" i="18"/>
  <c r="AP430" i="18"/>
  <c r="AT430" i="18"/>
  <c r="BF430" i="18"/>
  <c r="BI430" i="18"/>
  <c r="AW430" i="18"/>
  <c r="AX430" i="18"/>
  <c r="BJ430" i="18"/>
  <c r="BE430" i="18"/>
  <c r="AS430" i="18"/>
  <c r="BA414" i="17"/>
  <c r="E415" i="17"/>
  <c r="AO414" i="17"/>
  <c r="K415" i="17"/>
  <c r="AU414" i="17"/>
  <c r="BG414" i="17"/>
  <c r="AV414" i="17"/>
  <c r="L415" i="17"/>
  <c r="BH414" i="17"/>
  <c r="AJ344" i="17"/>
  <c r="AJ433" i="17" s="1"/>
  <c r="AF344" i="17"/>
  <c r="AF433" i="17" s="1"/>
  <c r="Z344" i="17"/>
  <c r="Z433" i="17" s="1"/>
  <c r="V344" i="17"/>
  <c r="V433" i="17" s="1"/>
  <c r="R344" i="17"/>
  <c r="R433" i="17" s="1"/>
  <c r="L344" i="17"/>
  <c r="H344" i="17"/>
  <c r="D344" i="17"/>
  <c r="D433" i="17" s="1"/>
  <c r="AH344" i="17"/>
  <c r="AC344" i="17"/>
  <c r="AC433" i="17" s="1"/>
  <c r="U344" i="17"/>
  <c r="U433" i="17" s="1"/>
  <c r="N344" i="17"/>
  <c r="I344" i="17"/>
  <c r="AK344" i="17"/>
  <c r="AK433" i="17" s="1"/>
  <c r="AE344" i="17"/>
  <c r="AE433" i="17" s="1"/>
  <c r="X344" i="17"/>
  <c r="S344" i="17"/>
  <c r="S433" i="17" s="1"/>
  <c r="K344" i="17"/>
  <c r="F344" i="17"/>
  <c r="AI344" i="17"/>
  <c r="AI433" i="17" s="1"/>
  <c r="W344" i="17"/>
  <c r="W433" i="17" s="1"/>
  <c r="J344" i="17"/>
  <c r="AG344" i="17"/>
  <c r="T344" i="17"/>
  <c r="T433" i="17" s="1"/>
  <c r="G344" i="17"/>
  <c r="AD344" i="17"/>
  <c r="AD433" i="17" s="1"/>
  <c r="Q344" i="17"/>
  <c r="Q433" i="17" s="1"/>
  <c r="E344" i="17"/>
  <c r="M344" i="17"/>
  <c r="AL344" i="17"/>
  <c r="AL433" i="17" s="1"/>
  <c r="Y344" i="17"/>
  <c r="Y433" i="17" s="1"/>
  <c r="BE414" i="17"/>
  <c r="AS414" i="17"/>
  <c r="I415" i="17"/>
  <c r="BJ414" i="17"/>
  <c r="N415" i="17"/>
  <c r="AX414" i="17"/>
  <c r="AG433" i="17"/>
  <c r="BI414" i="17"/>
  <c r="M415" i="17"/>
  <c r="AW414" i="17"/>
  <c r="X433" i="17"/>
  <c r="AH433" i="17"/>
  <c r="G415" i="17"/>
  <c r="AQ414" i="17"/>
  <c r="BC414" i="17"/>
  <c r="BF414" i="17"/>
  <c r="J415" i="17"/>
  <c r="AT414" i="17"/>
  <c r="AR414" i="17"/>
  <c r="BD414" i="17"/>
  <c r="H415" i="17"/>
  <c r="D255" i="17"/>
  <c r="R151" i="17"/>
  <c r="R255" i="17" s="1"/>
  <c r="Q151" i="17"/>
  <c r="Q255" i="17" s="1"/>
  <c r="P151" i="17"/>
  <c r="AB151" i="17" s="1"/>
  <c r="D152" i="17"/>
  <c r="H151" i="17"/>
  <c r="H255" i="17" s="1"/>
  <c r="F151" i="17"/>
  <c r="F255" i="17" s="1"/>
  <c r="N151" i="17"/>
  <c r="N255" i="17" s="1"/>
  <c r="M151" i="17"/>
  <c r="M255" i="17" s="1"/>
  <c r="AG151" i="17"/>
  <c r="AG255" i="17" s="1"/>
  <c r="AF151" i="17"/>
  <c r="AF255" i="17" s="1"/>
  <c r="V151" i="17"/>
  <c r="V255" i="17" s="1"/>
  <c r="I151" i="17"/>
  <c r="I255" i="17" s="1"/>
  <c r="J151" i="17"/>
  <c r="J255" i="17" s="1"/>
  <c r="AJ151" i="17"/>
  <c r="AJ255" i="17" s="1"/>
  <c r="G151" i="17"/>
  <c r="G255" i="17" s="1"/>
  <c r="L151" i="17"/>
  <c r="L255" i="17" s="1"/>
  <c r="T151" i="17"/>
  <c r="T255" i="17" s="1"/>
  <c r="AI151" i="17"/>
  <c r="AI255" i="17" s="1"/>
  <c r="AL151" i="17"/>
  <c r="AL255" i="17" s="1"/>
  <c r="K151" i="17"/>
  <c r="K255" i="17" s="1"/>
  <c r="E151" i="17"/>
  <c r="E255" i="17" s="1"/>
  <c r="AH151" i="17"/>
  <c r="AH255" i="17" s="1"/>
  <c r="X151" i="17"/>
  <c r="X255" i="17" s="1"/>
  <c r="AK151" i="17"/>
  <c r="AK255" i="17" s="1"/>
  <c r="S151" i="17"/>
  <c r="S255" i="17" s="1"/>
  <c r="W151" i="17"/>
  <c r="W255" i="17" s="1"/>
  <c r="AE151" i="17"/>
  <c r="AE255" i="17" s="1"/>
  <c r="Z151" i="17"/>
  <c r="Z255" i="17" s="1"/>
  <c r="U151" i="17"/>
  <c r="U255" i="17" s="1"/>
  <c r="AD151" i="17"/>
  <c r="AD255" i="17" s="1"/>
  <c r="Y151" i="17"/>
  <c r="Y255" i="17" s="1"/>
  <c r="AC151" i="17"/>
  <c r="AC255" i="17" s="1"/>
  <c r="BB414" i="17"/>
  <c r="F415" i="17"/>
  <c r="AP414" i="17"/>
  <c r="E375" i="7"/>
  <c r="AG375" i="6"/>
  <c r="AF376" i="7"/>
  <c r="AF377" i="7" s="1"/>
  <c r="P375" i="6"/>
  <c r="P376" i="6" s="1"/>
  <c r="P377" i="6" s="1"/>
  <c r="P378" i="6" s="1"/>
  <c r="AB376" i="7"/>
  <c r="Q291" i="10"/>
  <c r="AE375" i="7"/>
  <c r="AE376" i="7" s="1"/>
  <c r="AE377" i="7" s="1"/>
  <c r="D376" i="7"/>
  <c r="D377" i="7" s="1"/>
  <c r="G376" i="7"/>
  <c r="G377" i="7" s="1"/>
  <c r="AC376" i="7"/>
  <c r="AC377" i="7" s="1"/>
  <c r="H380" i="10"/>
  <c r="H381" i="10" s="1"/>
  <c r="H382" i="10" s="1"/>
  <c r="H383" i="10" s="1"/>
  <c r="H384" i="10" s="1"/>
  <c r="H385" i="10" s="1"/>
  <c r="H386" i="10" s="1"/>
  <c r="H387" i="10" s="1"/>
  <c r="H388" i="10" s="1"/>
  <c r="H389" i="10" s="1"/>
  <c r="AH289" i="6"/>
  <c r="U376" i="7"/>
  <c r="U377" i="7" s="1"/>
  <c r="W380" i="11"/>
  <c r="W381" i="11" s="1"/>
  <c r="W382" i="11" s="1"/>
  <c r="W383" i="11" s="1"/>
  <c r="W384" i="11" s="1"/>
  <c r="W385" i="11" s="1"/>
  <c r="W386" i="11" s="1"/>
  <c r="W387" i="11" s="1"/>
  <c r="W388" i="11" s="1"/>
  <c r="W389" i="11" s="1"/>
  <c r="G51" i="9"/>
  <c r="BD412" i="14"/>
  <c r="AI50" i="9"/>
  <c r="W50" i="9"/>
  <c r="M50" i="9"/>
  <c r="AB50" i="9"/>
  <c r="P50" i="9"/>
  <c r="BJ412" i="14"/>
  <c r="L51" i="9"/>
  <c r="BI412" i="14"/>
  <c r="J51" i="9"/>
  <c r="BG412" i="14"/>
  <c r="F51" i="9"/>
  <c r="BC412" i="14"/>
  <c r="S50" i="9"/>
  <c r="AE50" i="9"/>
  <c r="AG50" i="9"/>
  <c r="U50" i="9"/>
  <c r="AD50" i="9"/>
  <c r="R50" i="9"/>
  <c r="Q376" i="7"/>
  <c r="Q377" i="7" s="1"/>
  <c r="E376" i="7"/>
  <c r="E377" i="7" s="1"/>
  <c r="H376" i="7"/>
  <c r="H377" i="7" s="1"/>
  <c r="AJ376" i="7"/>
  <c r="AJ377" i="7" s="1"/>
  <c r="AD376" i="7"/>
  <c r="AD377" i="7" s="1"/>
  <c r="V380" i="10"/>
  <c r="V381" i="10" s="1"/>
  <c r="V382" i="10" s="1"/>
  <c r="V383" i="10" s="1"/>
  <c r="V384" i="10" s="1"/>
  <c r="V385" i="10" s="1"/>
  <c r="V386" i="10" s="1"/>
  <c r="V387" i="10" s="1"/>
  <c r="V388" i="10" s="1"/>
  <c r="V389" i="10" s="1"/>
  <c r="V390" i="10" s="1"/>
  <c r="H51" i="9"/>
  <c r="BE412" i="14"/>
  <c r="K51" i="9"/>
  <c r="BH412" i="14"/>
  <c r="AK49" i="9"/>
  <c r="Y49" i="9"/>
  <c r="AJ50" i="9"/>
  <c r="X50" i="9"/>
  <c r="AC50" i="9"/>
  <c r="Q50" i="9"/>
  <c r="E51" i="9"/>
  <c r="BB412" i="14"/>
  <c r="I51" i="9"/>
  <c r="BF412" i="14"/>
  <c r="D51" i="9"/>
  <c r="BA412" i="14"/>
  <c r="AF50" i="9"/>
  <c r="T50" i="9"/>
  <c r="AH50" i="9"/>
  <c r="V50" i="9"/>
  <c r="Z418" i="14"/>
  <c r="Y418" i="14"/>
  <c r="X418" i="14"/>
  <c r="T418" i="14"/>
  <c r="S419" i="14"/>
  <c r="Z443" i="13"/>
  <c r="W434" i="13"/>
  <c r="U440" i="13"/>
  <c r="T441" i="13"/>
  <c r="Y439" i="13"/>
  <c r="V434" i="13"/>
  <c r="S438" i="13"/>
  <c r="R435" i="13"/>
  <c r="X441" i="13"/>
  <c r="AK340" i="14"/>
  <c r="AK429" i="14" s="1"/>
  <c r="AG340" i="14"/>
  <c r="AG429" i="14" s="1"/>
  <c r="AC340" i="14"/>
  <c r="AC429" i="14" s="1"/>
  <c r="W340" i="14"/>
  <c r="W429" i="14" s="1"/>
  <c r="S340" i="14"/>
  <c r="M340" i="14"/>
  <c r="I340" i="14"/>
  <c r="E340" i="14"/>
  <c r="AH340" i="14"/>
  <c r="AH429" i="14" s="1"/>
  <c r="Z340" i="14"/>
  <c r="U340" i="14"/>
  <c r="U429" i="14" s="1"/>
  <c r="N340" i="14"/>
  <c r="H340" i="14"/>
  <c r="AL340" i="14"/>
  <c r="AL429" i="14" s="1"/>
  <c r="AF340" i="14"/>
  <c r="AF429" i="14" s="1"/>
  <c r="Y340" i="14"/>
  <c r="T340" i="14"/>
  <c r="L340" i="14"/>
  <c r="G340" i="14"/>
  <c r="AE340" i="14"/>
  <c r="AE429" i="14" s="1"/>
  <c r="R340" i="14"/>
  <c r="R429" i="14" s="1"/>
  <c r="F340" i="14"/>
  <c r="AD340" i="14"/>
  <c r="AD429" i="14" s="1"/>
  <c r="Q340" i="14"/>
  <c r="Q429" i="14" s="1"/>
  <c r="D340" i="14"/>
  <c r="D429" i="14" s="1"/>
  <c r="AI340" i="14"/>
  <c r="AI429" i="14" s="1"/>
  <c r="J340" i="14"/>
  <c r="X340" i="14"/>
  <c r="V340" i="14"/>
  <c r="V429" i="14" s="1"/>
  <c r="K340" i="14"/>
  <c r="AJ340" i="14"/>
  <c r="AJ429" i="14" s="1"/>
  <c r="AS412" i="14"/>
  <c r="I413" i="14"/>
  <c r="AW412" i="14"/>
  <c r="M413" i="14"/>
  <c r="K413" i="14"/>
  <c r="AU412" i="14"/>
  <c r="G413" i="14"/>
  <c r="AQ412" i="14"/>
  <c r="AX412" i="14"/>
  <c r="N413" i="14"/>
  <c r="AP412" i="14"/>
  <c r="F413" i="14"/>
  <c r="L413" i="14"/>
  <c r="AV412" i="14"/>
  <c r="D251" i="14"/>
  <c r="D148" i="14"/>
  <c r="Q148" i="14" s="1"/>
  <c r="P147" i="14"/>
  <c r="AB147" i="14" s="1"/>
  <c r="R147" i="14"/>
  <c r="R251" i="14" s="1"/>
  <c r="Q251" i="14"/>
  <c r="J147" i="14"/>
  <c r="J251" i="14" s="1"/>
  <c r="H147" i="14"/>
  <c r="H251" i="14" s="1"/>
  <c r="G147" i="14"/>
  <c r="G251" i="14" s="1"/>
  <c r="W147" i="14"/>
  <c r="W251" i="14" s="1"/>
  <c r="X147" i="14"/>
  <c r="X251" i="14" s="1"/>
  <c r="AF147" i="14"/>
  <c r="AF251" i="14" s="1"/>
  <c r="T147" i="14"/>
  <c r="T251" i="14" s="1"/>
  <c r="N147" i="14"/>
  <c r="N251" i="14" s="1"/>
  <c r="I147" i="14"/>
  <c r="I251" i="14" s="1"/>
  <c r="K147" i="14"/>
  <c r="K251" i="14" s="1"/>
  <c r="AG147" i="14"/>
  <c r="AG251" i="14" s="1"/>
  <c r="AH147" i="14"/>
  <c r="AH251" i="14" s="1"/>
  <c r="V147" i="14"/>
  <c r="V251" i="14" s="1"/>
  <c r="AD147" i="14"/>
  <c r="AD251" i="14" s="1"/>
  <c r="S147" i="14"/>
  <c r="S251" i="14" s="1"/>
  <c r="AK147" i="14"/>
  <c r="AK251" i="14" s="1"/>
  <c r="Z147" i="14"/>
  <c r="Z251" i="14" s="1"/>
  <c r="AL147" i="14"/>
  <c r="AL251" i="14" s="1"/>
  <c r="M147" i="14"/>
  <c r="M251" i="14" s="1"/>
  <c r="L147" i="14"/>
  <c r="L251" i="14" s="1"/>
  <c r="AI147" i="14"/>
  <c r="AI251" i="14" s="1"/>
  <c r="AJ147" i="14"/>
  <c r="AJ251" i="14" s="1"/>
  <c r="U147" i="14"/>
  <c r="U251" i="14" s="1"/>
  <c r="Y147" i="14"/>
  <c r="Y251" i="14" s="1"/>
  <c r="F147" i="14"/>
  <c r="F251" i="14" s="1"/>
  <c r="E147" i="14"/>
  <c r="E251" i="14" s="1"/>
  <c r="AE147" i="14"/>
  <c r="AE251" i="14" s="1"/>
  <c r="AC147" i="14"/>
  <c r="AC251" i="14" s="1"/>
  <c r="H413" i="14"/>
  <c r="AR412" i="14"/>
  <c r="J413" i="14"/>
  <c r="AT412" i="14"/>
  <c r="AO412" i="14"/>
  <c r="E413" i="14"/>
  <c r="BA429" i="13"/>
  <c r="AO428" i="13"/>
  <c r="AR428" i="13"/>
  <c r="BD429" i="13"/>
  <c r="BE429" i="13"/>
  <c r="AS428" i="13"/>
  <c r="BG429" i="13"/>
  <c r="AU428" i="13"/>
  <c r="D267" i="13"/>
  <c r="D164" i="13"/>
  <c r="B164" i="13" s="1"/>
  <c r="AC163" i="13"/>
  <c r="Q163" i="13"/>
  <c r="J163" i="13"/>
  <c r="M163" i="13"/>
  <c r="H163" i="13"/>
  <c r="U163" i="13"/>
  <c r="AD163" i="13"/>
  <c r="Z163" i="13"/>
  <c r="V163" i="13"/>
  <c r="AH163" i="13"/>
  <c r="Y163" i="13"/>
  <c r="AJ163" i="13"/>
  <c r="T163" i="13"/>
  <c r="AI163" i="13"/>
  <c r="AK163" i="13"/>
  <c r="AE163" i="13"/>
  <c r="S163" i="13"/>
  <c r="AG163" i="13"/>
  <c r="G163" i="13"/>
  <c r="I163" i="13"/>
  <c r="X163" i="13"/>
  <c r="AF163" i="13"/>
  <c r="R163" i="13"/>
  <c r="F163" i="13"/>
  <c r="L163" i="13"/>
  <c r="W163" i="13"/>
  <c r="AL163" i="13"/>
  <c r="N163" i="13"/>
  <c r="K163" i="13"/>
  <c r="E163" i="13"/>
  <c r="AI356" i="13"/>
  <c r="AI445" i="13" s="1"/>
  <c r="AE356" i="13"/>
  <c r="AE445" i="13" s="1"/>
  <c r="Y356" i="13"/>
  <c r="U356" i="13"/>
  <c r="Q356" i="13"/>
  <c r="Q445" i="13" s="1"/>
  <c r="K356" i="13"/>
  <c r="G356" i="13"/>
  <c r="AL356" i="13"/>
  <c r="AL445" i="13" s="1"/>
  <c r="AH356" i="13"/>
  <c r="AH445" i="13" s="1"/>
  <c r="AD356" i="13"/>
  <c r="AD445" i="13" s="1"/>
  <c r="X356" i="13"/>
  <c r="T356" i="13"/>
  <c r="N356" i="13"/>
  <c r="J356" i="13"/>
  <c r="F356" i="13"/>
  <c r="AK356" i="13"/>
  <c r="AK445" i="13" s="1"/>
  <c r="AG356" i="13"/>
  <c r="AG445" i="13" s="1"/>
  <c r="AC356" i="13"/>
  <c r="AC445" i="13" s="1"/>
  <c r="W356" i="13"/>
  <c r="S356" i="13"/>
  <c r="M356" i="13"/>
  <c r="I356" i="13"/>
  <c r="E356" i="13"/>
  <c r="AF356" i="13"/>
  <c r="AF445" i="13" s="1"/>
  <c r="L356" i="13"/>
  <c r="Z356" i="13"/>
  <c r="H356" i="13"/>
  <c r="D356" i="13"/>
  <c r="D445" i="13" s="1"/>
  <c r="C68" i="9" s="1"/>
  <c r="AJ356" i="13"/>
  <c r="AJ445" i="13" s="1"/>
  <c r="V356" i="13"/>
  <c r="R356" i="13"/>
  <c r="AV428" i="13"/>
  <c r="BH429" i="13"/>
  <c r="BJ428" i="13"/>
  <c r="AX427" i="13"/>
  <c r="BC429" i="13"/>
  <c r="AQ428" i="13"/>
  <c r="BF429" i="13"/>
  <c r="AT428" i="13"/>
  <c r="BI429" i="13"/>
  <c r="AW428" i="13"/>
  <c r="BB429" i="13"/>
  <c r="AP428" i="13"/>
  <c r="W390" i="11"/>
  <c r="Z380" i="11"/>
  <c r="Z381" i="11" s="1"/>
  <c r="Z382" i="11" s="1"/>
  <c r="Z383" i="11" s="1"/>
  <c r="Z384" i="11" s="1"/>
  <c r="Z385" i="11" s="1"/>
  <c r="Z386" i="11" s="1"/>
  <c r="Z387" i="11" s="1"/>
  <c r="Z388" i="11" s="1"/>
  <c r="Z389" i="11" s="1"/>
  <c r="Z390" i="11" s="1"/>
  <c r="Q380" i="11"/>
  <c r="Q381" i="11" s="1"/>
  <c r="Q382" i="11" s="1"/>
  <c r="Q383" i="11" s="1"/>
  <c r="Q384" i="11" s="1"/>
  <c r="Q385" i="11" s="1"/>
  <c r="Q386" i="11" s="1"/>
  <c r="Q387" i="11" s="1"/>
  <c r="Q388" i="11" s="1"/>
  <c r="Q389" i="11" s="1"/>
  <c r="Q390" i="11" s="1"/>
  <c r="T380" i="11"/>
  <c r="T381" i="11" s="1"/>
  <c r="T382" i="11" s="1"/>
  <c r="T383" i="11" s="1"/>
  <c r="T384" i="11" s="1"/>
  <c r="T385" i="11" s="1"/>
  <c r="T386" i="11" s="1"/>
  <c r="T387" i="11" s="1"/>
  <c r="T388" i="11" s="1"/>
  <c r="T389" i="11" s="1"/>
  <c r="T390" i="11" s="1"/>
  <c r="R374" i="12"/>
  <c r="AP373" i="12"/>
  <c r="S374" i="12"/>
  <c r="AQ373" i="12"/>
  <c r="T374" i="12"/>
  <c r="AR373" i="12"/>
  <c r="U374" i="12"/>
  <c r="AS373" i="12"/>
  <c r="Z374" i="12"/>
  <c r="AX373" i="12"/>
  <c r="V374" i="12"/>
  <c r="AT373" i="12"/>
  <c r="W374" i="12"/>
  <c r="AU373" i="12"/>
  <c r="Q374" i="12"/>
  <c r="AO373" i="12"/>
  <c r="E376" i="12"/>
  <c r="AJ374" i="12"/>
  <c r="BH373" i="12"/>
  <c r="AF374" i="12"/>
  <c r="BD373" i="12"/>
  <c r="AE374" i="12"/>
  <c r="BC373" i="12"/>
  <c r="L375" i="12"/>
  <c r="AV374" i="12"/>
  <c r="K376" i="12"/>
  <c r="AI374" i="12"/>
  <c r="BG373" i="12"/>
  <c r="AL374" i="12"/>
  <c r="BJ373" i="12"/>
  <c r="AK374" i="12"/>
  <c r="BI373" i="12"/>
  <c r="AG374" i="12"/>
  <c r="BE373" i="12"/>
  <c r="I376" i="12"/>
  <c r="F376" i="12"/>
  <c r="AD374" i="12"/>
  <c r="BB373" i="12"/>
  <c r="N376" i="12"/>
  <c r="AC374" i="12"/>
  <c r="BA373" i="12"/>
  <c r="AH374" i="12"/>
  <c r="BF373" i="12"/>
  <c r="J376" i="12"/>
  <c r="M375" i="12"/>
  <c r="AW374" i="12"/>
  <c r="H376" i="12"/>
  <c r="G376" i="12"/>
  <c r="M376" i="11"/>
  <c r="G376" i="11"/>
  <c r="R374" i="11"/>
  <c r="AP373" i="11"/>
  <c r="AI374" i="11"/>
  <c r="BG373" i="11"/>
  <c r="AE374" i="11"/>
  <c r="BC373" i="11"/>
  <c r="AC379" i="11"/>
  <c r="AC380" i="11" s="1"/>
  <c r="AC381" i="11" s="1"/>
  <c r="AC382" i="11" s="1"/>
  <c r="AC383" i="11" s="1"/>
  <c r="AC384" i="11" s="1"/>
  <c r="AC385" i="11" s="1"/>
  <c r="AC386" i="11" s="1"/>
  <c r="AC387" i="11" s="1"/>
  <c r="AC388" i="11" s="1"/>
  <c r="AC389" i="11" s="1"/>
  <c r="AC390" i="11" s="1"/>
  <c r="S374" i="11"/>
  <c r="AQ373" i="11"/>
  <c r="AJ374" i="11"/>
  <c r="BH373" i="11"/>
  <c r="K375" i="11"/>
  <c r="AU374" i="11"/>
  <c r="H375" i="11"/>
  <c r="AR374" i="11"/>
  <c r="X374" i="11"/>
  <c r="AV373" i="11"/>
  <c r="L376" i="11"/>
  <c r="U374" i="11"/>
  <c r="AS373" i="11"/>
  <c r="V374" i="11"/>
  <c r="AT373" i="11"/>
  <c r="AK374" i="11"/>
  <c r="BI373" i="11"/>
  <c r="J376" i="11"/>
  <c r="N374" i="11"/>
  <c r="AX373" i="11"/>
  <c r="AL374" i="11"/>
  <c r="BJ373" i="11"/>
  <c r="F376" i="11"/>
  <c r="AD374" i="11"/>
  <c r="BB373" i="11"/>
  <c r="AH374" i="11"/>
  <c r="BF373" i="11"/>
  <c r="AG374" i="11"/>
  <c r="BE373" i="11"/>
  <c r="AF374" i="11"/>
  <c r="BD373" i="11"/>
  <c r="Y374" i="11"/>
  <c r="AW373" i="11"/>
  <c r="I376" i="11"/>
  <c r="E375" i="11"/>
  <c r="BA374" i="11"/>
  <c r="AO374" i="11"/>
  <c r="AB198" i="7"/>
  <c r="AB288" i="7" s="1"/>
  <c r="P213" i="7"/>
  <c r="P199" i="7"/>
  <c r="D211" i="6"/>
  <c r="E211" i="6"/>
  <c r="E301" i="6" s="1"/>
  <c r="H211" i="6"/>
  <c r="F211" i="6"/>
  <c r="J211" i="6"/>
  <c r="I211" i="6"/>
  <c r="G211" i="6"/>
  <c r="K211" i="6"/>
  <c r="L211" i="6"/>
  <c r="W211" i="6"/>
  <c r="AH211" i="6"/>
  <c r="T211" i="6"/>
  <c r="S211" i="6"/>
  <c r="V211" i="6"/>
  <c r="AJ211" i="6"/>
  <c r="AI211" i="6"/>
  <c r="AF211" i="6"/>
  <c r="AE211" i="6"/>
  <c r="AG211" i="6"/>
  <c r="AC211" i="6"/>
  <c r="AK211" i="6"/>
  <c r="Q211" i="6"/>
  <c r="U211" i="6"/>
  <c r="X211" i="6"/>
  <c r="R211" i="6"/>
  <c r="M211" i="6"/>
  <c r="Y211" i="6"/>
  <c r="AD211" i="6"/>
  <c r="AD200" i="6"/>
  <c r="E200" i="6"/>
  <c r="AH200" i="6"/>
  <c r="V200" i="6"/>
  <c r="AK200" i="6"/>
  <c r="H200" i="6"/>
  <c r="D200" i="6"/>
  <c r="W200" i="6"/>
  <c r="K200" i="6"/>
  <c r="AJ200" i="6"/>
  <c r="F200" i="6"/>
  <c r="Y200" i="6"/>
  <c r="X200" i="6"/>
  <c r="AI200" i="6"/>
  <c r="U200" i="6"/>
  <c r="L200" i="6"/>
  <c r="AC200" i="6"/>
  <c r="R200" i="6"/>
  <c r="AF200" i="6"/>
  <c r="I200" i="6"/>
  <c r="AE200" i="6"/>
  <c r="Q200" i="6"/>
  <c r="M200" i="6"/>
  <c r="AG200" i="6"/>
  <c r="J200" i="6"/>
  <c r="S200" i="6"/>
  <c r="T200" i="6"/>
  <c r="G200" i="6"/>
  <c r="AB212" i="7"/>
  <c r="AH200" i="7"/>
  <c r="AK200" i="7"/>
  <c r="AE200" i="7"/>
  <c r="AF200" i="7"/>
  <c r="AC200" i="7"/>
  <c r="H200" i="7"/>
  <c r="G200" i="7"/>
  <c r="W200" i="7"/>
  <c r="AI200" i="7"/>
  <c r="Q200" i="7"/>
  <c r="Y200" i="7"/>
  <c r="T200" i="7"/>
  <c r="I200" i="7"/>
  <c r="D200" i="7"/>
  <c r="V200" i="7"/>
  <c r="S200" i="7"/>
  <c r="K200" i="7"/>
  <c r="AG200" i="7"/>
  <c r="AJ200" i="7"/>
  <c r="M200" i="7"/>
  <c r="J200" i="7"/>
  <c r="X200" i="7"/>
  <c r="R200" i="7"/>
  <c r="L200" i="7"/>
  <c r="F200" i="7"/>
  <c r="U200" i="7"/>
  <c r="AD200" i="7"/>
  <c r="E200" i="7"/>
  <c r="R380" i="10"/>
  <c r="R381" i="10" s="1"/>
  <c r="R382" i="10" s="1"/>
  <c r="R383" i="10" s="1"/>
  <c r="R384" i="10" s="1"/>
  <c r="R385" i="10" s="1"/>
  <c r="R386" i="10" s="1"/>
  <c r="R387" i="10" s="1"/>
  <c r="R388" i="10" s="1"/>
  <c r="R389" i="10" s="1"/>
  <c r="R390" i="10" s="1"/>
  <c r="AJ380" i="10"/>
  <c r="AJ381" i="10" s="1"/>
  <c r="AJ382" i="10" s="1"/>
  <c r="AJ383" i="10" s="1"/>
  <c r="AJ384" i="10" s="1"/>
  <c r="AJ385" i="10" s="1"/>
  <c r="AJ386" i="10" s="1"/>
  <c r="AJ387" i="10" s="1"/>
  <c r="AJ388" i="10" s="1"/>
  <c r="AJ389" i="10" s="1"/>
  <c r="AJ390" i="10" s="1"/>
  <c r="S380" i="10"/>
  <c r="S381" i="10" s="1"/>
  <c r="S382" i="10" s="1"/>
  <c r="S383" i="10" s="1"/>
  <c r="S384" i="10" s="1"/>
  <c r="S385" i="10" s="1"/>
  <c r="S386" i="10" s="1"/>
  <c r="S387" i="10" s="1"/>
  <c r="S388" i="10" s="1"/>
  <c r="S389" i="10" s="1"/>
  <c r="S390" i="10" s="1"/>
  <c r="Y380" i="10"/>
  <c r="Y381" i="10" s="1"/>
  <c r="Y382" i="10" s="1"/>
  <c r="Y383" i="10" s="1"/>
  <c r="Y384" i="10" s="1"/>
  <c r="Y385" i="10" s="1"/>
  <c r="Y386" i="10" s="1"/>
  <c r="Y387" i="10" s="1"/>
  <c r="Y388" i="10" s="1"/>
  <c r="Y389" i="10" s="1"/>
  <c r="Y390" i="10" s="1"/>
  <c r="C300" i="6"/>
  <c r="C389" i="6" s="1"/>
  <c r="L300" i="6"/>
  <c r="J300" i="6"/>
  <c r="I300" i="6"/>
  <c r="K300" i="6"/>
  <c r="D300" i="6"/>
  <c r="E300" i="6"/>
  <c r="P300" i="6"/>
  <c r="AB300" i="6"/>
  <c r="AE300" i="6"/>
  <c r="AK300" i="6"/>
  <c r="R300" i="6"/>
  <c r="V300" i="6"/>
  <c r="AJ300" i="6"/>
  <c r="AD300" i="6"/>
  <c r="W300" i="6"/>
  <c r="AI300" i="6"/>
  <c r="X300" i="6"/>
  <c r="AH300" i="6"/>
  <c r="AF300" i="6"/>
  <c r="M300" i="6"/>
  <c r="T300" i="6"/>
  <c r="S300" i="6"/>
  <c r="U300" i="6"/>
  <c r="AG300" i="6"/>
  <c r="H289" i="6"/>
  <c r="G289" i="6"/>
  <c r="E289" i="6"/>
  <c r="AB377" i="7"/>
  <c r="E380" i="10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J380" i="10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AD380" i="10"/>
  <c r="AD381" i="10" s="1"/>
  <c r="AD382" i="10" s="1"/>
  <c r="AD383" i="10" s="1"/>
  <c r="AD384" i="10" s="1"/>
  <c r="AD385" i="10" s="1"/>
  <c r="AD386" i="10" s="1"/>
  <c r="AD387" i="10" s="1"/>
  <c r="AD388" i="10" s="1"/>
  <c r="AD389" i="10" s="1"/>
  <c r="AD390" i="10" s="1"/>
  <c r="K380" i="10"/>
  <c r="K381" i="10" s="1"/>
  <c r="K382" i="10" s="1"/>
  <c r="K383" i="10" s="1"/>
  <c r="K384" i="10" s="1"/>
  <c r="K385" i="10" s="1"/>
  <c r="K386" i="10" s="1"/>
  <c r="K387" i="10" s="1"/>
  <c r="K388" i="10" s="1"/>
  <c r="K389" i="10" s="1"/>
  <c r="K390" i="10" s="1"/>
  <c r="AE380" i="10"/>
  <c r="AE381" i="10" s="1"/>
  <c r="AE382" i="10" s="1"/>
  <c r="AE383" i="10" s="1"/>
  <c r="AE384" i="10" s="1"/>
  <c r="AE385" i="10" s="1"/>
  <c r="AE386" i="10" s="1"/>
  <c r="AE387" i="10" s="1"/>
  <c r="AE388" i="10" s="1"/>
  <c r="AE389" i="10" s="1"/>
  <c r="AE390" i="10" s="1"/>
  <c r="AA109" i="7"/>
  <c r="AA95" i="7"/>
  <c r="C108" i="6"/>
  <c r="C211" i="6"/>
  <c r="F289" i="6"/>
  <c r="H390" i="10"/>
  <c r="I380" i="10"/>
  <c r="I381" i="10" s="1"/>
  <c r="I382" i="10" s="1"/>
  <c r="I383" i="10" s="1"/>
  <c r="I384" i="10" s="1"/>
  <c r="I385" i="10" s="1"/>
  <c r="I386" i="10" s="1"/>
  <c r="I387" i="10" s="1"/>
  <c r="I388" i="10" s="1"/>
  <c r="I389" i="10" s="1"/>
  <c r="I390" i="10" s="1"/>
  <c r="AG380" i="10"/>
  <c r="AG381" i="10" s="1"/>
  <c r="AG382" i="10" s="1"/>
  <c r="AG383" i="10" s="1"/>
  <c r="AG384" i="10" s="1"/>
  <c r="AG385" i="10" s="1"/>
  <c r="AG386" i="10" s="1"/>
  <c r="AG387" i="10" s="1"/>
  <c r="AG388" i="10" s="1"/>
  <c r="AG389" i="10" s="1"/>
  <c r="AG390" i="10" s="1"/>
  <c r="N380" i="10"/>
  <c r="N381" i="10" s="1"/>
  <c r="N382" i="10" s="1"/>
  <c r="N383" i="10" s="1"/>
  <c r="N384" i="10" s="1"/>
  <c r="N385" i="10" s="1"/>
  <c r="N386" i="10" s="1"/>
  <c r="N387" i="10" s="1"/>
  <c r="N388" i="10" s="1"/>
  <c r="N389" i="10" s="1"/>
  <c r="N390" i="10" s="1"/>
  <c r="AH380" i="10"/>
  <c r="AH381" i="10" s="1"/>
  <c r="AH382" i="10" s="1"/>
  <c r="AH383" i="10" s="1"/>
  <c r="AH384" i="10" s="1"/>
  <c r="AH385" i="10" s="1"/>
  <c r="AH386" i="10" s="1"/>
  <c r="AH387" i="10" s="1"/>
  <c r="AH388" i="10" s="1"/>
  <c r="AH389" i="10" s="1"/>
  <c r="AH390" i="10" s="1"/>
  <c r="Q380" i="10"/>
  <c r="Q381" i="10" s="1"/>
  <c r="Q382" i="10" s="1"/>
  <c r="Q383" i="10" s="1"/>
  <c r="Q384" i="10" s="1"/>
  <c r="Q385" i="10" s="1"/>
  <c r="Q386" i="10" s="1"/>
  <c r="Q387" i="10" s="1"/>
  <c r="Q388" i="10" s="1"/>
  <c r="Q389" i="10" s="1"/>
  <c r="Q390" i="10" s="1"/>
  <c r="AI380" i="10"/>
  <c r="AI381" i="10" s="1"/>
  <c r="AI382" i="10" s="1"/>
  <c r="AI383" i="10" s="1"/>
  <c r="AI384" i="10" s="1"/>
  <c r="AI385" i="10" s="1"/>
  <c r="AI386" i="10" s="1"/>
  <c r="AI387" i="10" s="1"/>
  <c r="AI388" i="10" s="1"/>
  <c r="AI389" i="10" s="1"/>
  <c r="AI390" i="10" s="1"/>
  <c r="X379" i="10"/>
  <c r="X380" i="10" s="1"/>
  <c r="X381" i="10" s="1"/>
  <c r="X382" i="10" s="1"/>
  <c r="X383" i="10" s="1"/>
  <c r="X384" i="10" s="1"/>
  <c r="X385" i="10" s="1"/>
  <c r="X386" i="10" s="1"/>
  <c r="X387" i="10" s="1"/>
  <c r="X388" i="10" s="1"/>
  <c r="X389" i="10" s="1"/>
  <c r="C111" i="7"/>
  <c r="O110" i="7"/>
  <c r="C214" i="7"/>
  <c r="C304" i="7" s="1"/>
  <c r="C393" i="7" s="1"/>
  <c r="C200" i="6"/>
  <c r="C289" i="7"/>
  <c r="C378" i="7" s="1"/>
  <c r="AF289" i="7"/>
  <c r="AF378" i="7" s="1"/>
  <c r="AH289" i="7"/>
  <c r="AH378" i="7" s="1"/>
  <c r="V289" i="7"/>
  <c r="Y289" i="7"/>
  <c r="I289" i="7"/>
  <c r="P289" i="7"/>
  <c r="K289" i="7"/>
  <c r="D289" i="7"/>
  <c r="AD289" i="7"/>
  <c r="AD378" i="7" s="1"/>
  <c r="R289" i="7"/>
  <c r="U289" i="7"/>
  <c r="M289" i="7"/>
  <c r="F289" i="7"/>
  <c r="F378" i="7" s="1"/>
  <c r="W289" i="7"/>
  <c r="AI289" i="7"/>
  <c r="AG289" i="7"/>
  <c r="H289" i="7"/>
  <c r="H378" i="7" s="1"/>
  <c r="Q289" i="7"/>
  <c r="X289" i="7"/>
  <c r="J289" i="7"/>
  <c r="S289" i="7"/>
  <c r="AJ289" i="7"/>
  <c r="AJ378" i="7" s="1"/>
  <c r="AE289" i="7"/>
  <c r="AC289" i="7"/>
  <c r="L289" i="7"/>
  <c r="E289" i="7"/>
  <c r="T289" i="7"/>
  <c r="G289" i="7"/>
  <c r="G378" i="7" s="1"/>
  <c r="AK289" i="7"/>
  <c r="AK378" i="7" s="1"/>
  <c r="F300" i="6"/>
  <c r="L380" i="10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AF380" i="10"/>
  <c r="AF381" i="10" s="1"/>
  <c r="AF382" i="10" s="1"/>
  <c r="AF383" i="10" s="1"/>
  <c r="AF384" i="10" s="1"/>
  <c r="AF385" i="10" s="1"/>
  <c r="AF386" i="10" s="1"/>
  <c r="AF387" i="10" s="1"/>
  <c r="AF388" i="10" s="1"/>
  <c r="AF389" i="10" s="1"/>
  <c r="AF390" i="10" s="1"/>
  <c r="AK380" i="10"/>
  <c r="AK381" i="10" s="1"/>
  <c r="AK382" i="10" s="1"/>
  <c r="AK383" i="10" s="1"/>
  <c r="AK384" i="10" s="1"/>
  <c r="AK385" i="10" s="1"/>
  <c r="AK386" i="10" s="1"/>
  <c r="AK387" i="10" s="1"/>
  <c r="AK388" i="10" s="1"/>
  <c r="AK389" i="10" s="1"/>
  <c r="AK390" i="10" s="1"/>
  <c r="T380" i="10"/>
  <c r="T381" i="10" s="1"/>
  <c r="T382" i="10" s="1"/>
  <c r="T383" i="10" s="1"/>
  <c r="T384" i="10" s="1"/>
  <c r="T385" i="10" s="1"/>
  <c r="T386" i="10" s="1"/>
  <c r="T387" i="10" s="1"/>
  <c r="T388" i="10" s="1"/>
  <c r="T389" i="10" s="1"/>
  <c r="T390" i="10" s="1"/>
  <c r="U380" i="10"/>
  <c r="U381" i="10" s="1"/>
  <c r="U382" i="10" s="1"/>
  <c r="U383" i="10" s="1"/>
  <c r="U384" i="10" s="1"/>
  <c r="U385" i="10" s="1"/>
  <c r="U386" i="10" s="1"/>
  <c r="U387" i="10" s="1"/>
  <c r="U388" i="10" s="1"/>
  <c r="U389" i="10" s="1"/>
  <c r="U390" i="10" s="1"/>
  <c r="C289" i="6"/>
  <c r="C378" i="6" s="1"/>
  <c r="Q289" i="6"/>
  <c r="T289" i="6"/>
  <c r="AK289" i="6"/>
  <c r="D289" i="6"/>
  <c r="S289" i="6"/>
  <c r="J289" i="6"/>
  <c r="W289" i="6"/>
  <c r="AJ289" i="6"/>
  <c r="AE289" i="6"/>
  <c r="R289" i="6"/>
  <c r="AG289" i="6"/>
  <c r="P289" i="6"/>
  <c r="AI289" i="6"/>
  <c r="V289" i="6"/>
  <c r="AF289" i="6"/>
  <c r="X289" i="6"/>
  <c r="AD289" i="6"/>
  <c r="AB289" i="6"/>
  <c r="Y289" i="6"/>
  <c r="M289" i="6"/>
  <c r="U289" i="6"/>
  <c r="AC289" i="6"/>
  <c r="O96" i="7"/>
  <c r="C200" i="7"/>
  <c r="H300" i="6"/>
  <c r="K289" i="6"/>
  <c r="I289" i="6"/>
  <c r="L289" i="6"/>
  <c r="K301" i="6"/>
  <c r="AC212" i="12"/>
  <c r="AC302" i="12" s="1"/>
  <c r="Q200" i="12"/>
  <c r="Q291" i="12" s="1"/>
  <c r="Q213" i="12"/>
  <c r="Q303" i="12" s="1"/>
  <c r="L214" i="12"/>
  <c r="H214" i="12"/>
  <c r="K214" i="12"/>
  <c r="G214" i="12"/>
  <c r="N214" i="12"/>
  <c r="J214" i="12"/>
  <c r="F214" i="12"/>
  <c r="M214" i="12"/>
  <c r="I214" i="12"/>
  <c r="E214" i="12"/>
  <c r="X214" i="12"/>
  <c r="U214" i="12"/>
  <c r="AE214" i="12"/>
  <c r="R214" i="12"/>
  <c r="AH214" i="12"/>
  <c r="AJ214" i="12"/>
  <c r="AG214" i="12"/>
  <c r="AI214" i="12"/>
  <c r="Z214" i="12"/>
  <c r="T214" i="12"/>
  <c r="Y214" i="12"/>
  <c r="V214" i="12"/>
  <c r="W214" i="12"/>
  <c r="S214" i="12"/>
  <c r="AD214" i="12"/>
  <c r="AL214" i="12"/>
  <c r="AF214" i="12"/>
  <c r="AK214" i="12"/>
  <c r="AC199" i="12"/>
  <c r="AC289" i="12" s="1"/>
  <c r="AB96" i="12"/>
  <c r="AB109" i="12"/>
  <c r="AI290" i="12"/>
  <c r="AE290" i="12"/>
  <c r="Y290" i="12"/>
  <c r="Y379" i="12" s="1"/>
  <c r="U290" i="12"/>
  <c r="K290" i="12"/>
  <c r="G290" i="12"/>
  <c r="AL290" i="12"/>
  <c r="AH290" i="12"/>
  <c r="AD290" i="12"/>
  <c r="X290" i="12"/>
  <c r="X379" i="12" s="1"/>
  <c r="T290" i="12"/>
  <c r="N290" i="12"/>
  <c r="J290" i="12"/>
  <c r="F290" i="12"/>
  <c r="AK290" i="12"/>
  <c r="AG290" i="12"/>
  <c r="W290" i="12"/>
  <c r="S290" i="12"/>
  <c r="M290" i="12"/>
  <c r="I290" i="12"/>
  <c r="E290" i="12"/>
  <c r="AJ290" i="12"/>
  <c r="AF290" i="12"/>
  <c r="Z290" i="12"/>
  <c r="V290" i="12"/>
  <c r="R290" i="12"/>
  <c r="L290" i="12"/>
  <c r="H290" i="12"/>
  <c r="D290" i="12"/>
  <c r="D379" i="12" s="1"/>
  <c r="AJ291" i="12"/>
  <c r="R291" i="12"/>
  <c r="AI291" i="12"/>
  <c r="AH291" i="12"/>
  <c r="N291" i="12"/>
  <c r="AG291" i="12"/>
  <c r="M291" i="12"/>
  <c r="AF291" i="12"/>
  <c r="L291" i="12"/>
  <c r="AE291" i="12"/>
  <c r="K291" i="12"/>
  <c r="AD291" i="12"/>
  <c r="J291" i="12"/>
  <c r="I291" i="12"/>
  <c r="Z291" i="12"/>
  <c r="H291" i="12"/>
  <c r="Y291" i="12"/>
  <c r="G291" i="12"/>
  <c r="X291" i="12"/>
  <c r="F291" i="12"/>
  <c r="W291" i="12"/>
  <c r="E291" i="12"/>
  <c r="V291" i="12"/>
  <c r="U291" i="12"/>
  <c r="AL291" i="12"/>
  <c r="T291" i="12"/>
  <c r="AK291" i="12"/>
  <c r="S291" i="12"/>
  <c r="D214" i="12"/>
  <c r="P110" i="12"/>
  <c r="D111" i="12"/>
  <c r="AL303" i="12"/>
  <c r="AH303" i="12"/>
  <c r="AD303" i="12"/>
  <c r="X303" i="12"/>
  <c r="T303" i="12"/>
  <c r="N303" i="12"/>
  <c r="J303" i="12"/>
  <c r="F303" i="12"/>
  <c r="AK303" i="12"/>
  <c r="AG303" i="12"/>
  <c r="W303" i="12"/>
  <c r="S303" i="12"/>
  <c r="M303" i="12"/>
  <c r="I303" i="12"/>
  <c r="E303" i="12"/>
  <c r="AF303" i="12"/>
  <c r="V303" i="12"/>
  <c r="L303" i="12"/>
  <c r="D303" i="12"/>
  <c r="D392" i="12" s="1"/>
  <c r="AE303" i="12"/>
  <c r="U303" i="12"/>
  <c r="K303" i="12"/>
  <c r="AJ303" i="12"/>
  <c r="Z303" i="12"/>
  <c r="R303" i="12"/>
  <c r="H303" i="12"/>
  <c r="AI303" i="12"/>
  <c r="Y303" i="12"/>
  <c r="G303" i="12"/>
  <c r="M213" i="11"/>
  <c r="I213" i="11"/>
  <c r="E213" i="11"/>
  <c r="L213" i="11"/>
  <c r="H213" i="11"/>
  <c r="K213" i="11"/>
  <c r="G213" i="11"/>
  <c r="J213" i="11"/>
  <c r="F213" i="11"/>
  <c r="AD213" i="11"/>
  <c r="N213" i="11"/>
  <c r="T213" i="11"/>
  <c r="V213" i="11"/>
  <c r="AG213" i="11"/>
  <c r="W213" i="11"/>
  <c r="R213" i="11"/>
  <c r="AL213" i="11"/>
  <c r="U213" i="11"/>
  <c r="AE213" i="11"/>
  <c r="AF213" i="11"/>
  <c r="S213" i="11"/>
  <c r="AK213" i="11"/>
  <c r="Y213" i="11"/>
  <c r="AH213" i="11"/>
  <c r="Z213" i="11"/>
  <c r="AI213" i="11"/>
  <c r="X213" i="11"/>
  <c r="AJ213" i="11"/>
  <c r="D213" i="11"/>
  <c r="D110" i="11"/>
  <c r="AJ302" i="11"/>
  <c r="AF302" i="11"/>
  <c r="Z302" i="11"/>
  <c r="Z391" i="11" s="1"/>
  <c r="V302" i="11"/>
  <c r="R302" i="11"/>
  <c r="L302" i="11"/>
  <c r="H302" i="11"/>
  <c r="D302" i="11"/>
  <c r="D391" i="11" s="1"/>
  <c r="AI302" i="11"/>
  <c r="AE302" i="11"/>
  <c r="Y302" i="11"/>
  <c r="AL302" i="11"/>
  <c r="AH302" i="11"/>
  <c r="AD302" i="11"/>
  <c r="X302" i="11"/>
  <c r="T302" i="11"/>
  <c r="N302" i="11"/>
  <c r="J302" i="11"/>
  <c r="F302" i="11"/>
  <c r="AG302" i="11"/>
  <c r="S302" i="11"/>
  <c r="I302" i="11"/>
  <c r="AC302" i="11"/>
  <c r="Q302" i="11"/>
  <c r="G302" i="11"/>
  <c r="W302" i="11"/>
  <c r="M302" i="11"/>
  <c r="E302" i="11"/>
  <c r="AK302" i="11"/>
  <c r="U302" i="11"/>
  <c r="K302" i="11"/>
  <c r="AE213" i="8"/>
  <c r="S213" i="8"/>
  <c r="Y213" i="8"/>
  <c r="AK213" i="8"/>
  <c r="T213" i="8"/>
  <c r="AF213" i="8"/>
  <c r="X213" i="8"/>
  <c r="AJ213" i="8"/>
  <c r="AI213" i="8"/>
  <c r="W213" i="8"/>
  <c r="AG213" i="8"/>
  <c r="U213" i="8"/>
  <c r="AD213" i="8"/>
  <c r="R213" i="8"/>
  <c r="AH213" i="8"/>
  <c r="V213" i="8"/>
  <c r="N213" i="8"/>
  <c r="AL213" i="8"/>
  <c r="Z213" i="8"/>
  <c r="Q212" i="10"/>
  <c r="L213" i="10"/>
  <c r="H213" i="10"/>
  <c r="N213" i="10"/>
  <c r="J213" i="10"/>
  <c r="F213" i="10"/>
  <c r="M213" i="10"/>
  <c r="I213" i="10"/>
  <c r="E213" i="10"/>
  <c r="K213" i="10"/>
  <c r="G213" i="10"/>
  <c r="AD213" i="10"/>
  <c r="AJ213" i="10"/>
  <c r="AG213" i="10"/>
  <c r="AE213" i="10"/>
  <c r="W213" i="10"/>
  <c r="T213" i="10"/>
  <c r="Y213" i="10"/>
  <c r="R213" i="10"/>
  <c r="AF213" i="10"/>
  <c r="AH213" i="10"/>
  <c r="AK213" i="10"/>
  <c r="AI213" i="10"/>
  <c r="AL213" i="10"/>
  <c r="V213" i="10"/>
  <c r="X213" i="10"/>
  <c r="U213" i="10"/>
  <c r="Z213" i="10"/>
  <c r="S213" i="10"/>
  <c r="M213" i="8"/>
  <c r="I213" i="8"/>
  <c r="E213" i="8"/>
  <c r="L213" i="8"/>
  <c r="H213" i="8"/>
  <c r="K213" i="8"/>
  <c r="G213" i="8"/>
  <c r="J213" i="8"/>
  <c r="F213" i="8"/>
  <c r="AC211" i="10"/>
  <c r="AC301" i="10" s="1"/>
  <c r="AC200" i="10"/>
  <c r="V378" i="8"/>
  <c r="AG378" i="8"/>
  <c r="W378" i="8"/>
  <c r="G379" i="10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M379" i="10"/>
  <c r="M380" i="10" s="1"/>
  <c r="M381" i="10" s="1"/>
  <c r="M382" i="10" s="1"/>
  <c r="M383" i="10" s="1"/>
  <c r="M384" i="10" s="1"/>
  <c r="M385" i="10" s="1"/>
  <c r="M386" i="10" s="1"/>
  <c r="M387" i="10" s="1"/>
  <c r="M388" i="10" s="1"/>
  <c r="M389" i="10" s="1"/>
  <c r="M390" i="10" s="1"/>
  <c r="F379" i="10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X390" i="10"/>
  <c r="R378" i="8"/>
  <c r="AE378" i="8"/>
  <c r="AL380" i="10"/>
  <c r="AL381" i="10" s="1"/>
  <c r="AL382" i="10" s="1"/>
  <c r="AL383" i="10" s="1"/>
  <c r="AL384" i="10" s="1"/>
  <c r="AL385" i="10" s="1"/>
  <c r="AL386" i="10" s="1"/>
  <c r="AL387" i="10" s="1"/>
  <c r="AL388" i="10" s="1"/>
  <c r="AL389" i="10" s="1"/>
  <c r="AL390" i="10" s="1"/>
  <c r="Z380" i="10"/>
  <c r="Z381" i="10" s="1"/>
  <c r="Z382" i="10" s="1"/>
  <c r="Z383" i="10" s="1"/>
  <c r="Z384" i="10" s="1"/>
  <c r="Z385" i="10" s="1"/>
  <c r="Z386" i="10" s="1"/>
  <c r="Z387" i="10" s="1"/>
  <c r="Z388" i="10" s="1"/>
  <c r="Z389" i="10" s="1"/>
  <c r="Z390" i="10" s="1"/>
  <c r="W379" i="10"/>
  <c r="W380" i="10" s="1"/>
  <c r="W381" i="10" s="1"/>
  <c r="W382" i="10" s="1"/>
  <c r="W383" i="10" s="1"/>
  <c r="W384" i="10" s="1"/>
  <c r="W385" i="10" s="1"/>
  <c r="W386" i="10" s="1"/>
  <c r="W387" i="10" s="1"/>
  <c r="W388" i="10" s="1"/>
  <c r="W389" i="10" s="1"/>
  <c r="W390" i="10" s="1"/>
  <c r="AH378" i="8"/>
  <c r="AJ378" i="8"/>
  <c r="AD291" i="8"/>
  <c r="J291" i="8"/>
  <c r="W291" i="8"/>
  <c r="AI291" i="8"/>
  <c r="I291" i="8"/>
  <c r="U291" i="8"/>
  <c r="AF291" i="8"/>
  <c r="G291" i="8"/>
  <c r="X291" i="8"/>
  <c r="F291" i="8"/>
  <c r="R291" i="8"/>
  <c r="AC291" i="8"/>
  <c r="M291" i="8"/>
  <c r="Y291" i="8"/>
  <c r="AL291" i="8"/>
  <c r="T291" i="8"/>
  <c r="AJ291" i="8"/>
  <c r="K291" i="8"/>
  <c r="V291" i="8"/>
  <c r="AG291" i="8"/>
  <c r="H291" i="8"/>
  <c r="S291" i="8"/>
  <c r="AH291" i="8"/>
  <c r="N291" i="8"/>
  <c r="AE291" i="8"/>
  <c r="E291" i="8"/>
  <c r="Q291" i="8"/>
  <c r="Z291" i="8"/>
  <c r="AK291" i="8"/>
  <c r="L291" i="8"/>
  <c r="AB108" i="10"/>
  <c r="D213" i="10"/>
  <c r="D110" i="10"/>
  <c r="P109" i="10"/>
  <c r="AJ302" i="10"/>
  <c r="AJ391" i="10" s="1"/>
  <c r="AF302" i="10"/>
  <c r="Z302" i="10"/>
  <c r="V302" i="10"/>
  <c r="R302" i="10"/>
  <c r="L302" i="10"/>
  <c r="H302" i="10"/>
  <c r="D302" i="10"/>
  <c r="D391" i="10" s="1"/>
  <c r="AI302" i="10"/>
  <c r="AI391" i="10" s="1"/>
  <c r="AE302" i="10"/>
  <c r="Y302" i="10"/>
  <c r="U302" i="10"/>
  <c r="Q302" i="10"/>
  <c r="K302" i="10"/>
  <c r="AL302" i="10"/>
  <c r="AH302" i="10"/>
  <c r="AD302" i="10"/>
  <c r="X302" i="10"/>
  <c r="T302" i="10"/>
  <c r="T391" i="10" s="1"/>
  <c r="N302" i="10"/>
  <c r="N391" i="10" s="1"/>
  <c r="J302" i="10"/>
  <c r="J391" i="10" s="1"/>
  <c r="F302" i="10"/>
  <c r="AK302" i="10"/>
  <c r="S302" i="10"/>
  <c r="E302" i="10"/>
  <c r="AG302" i="10"/>
  <c r="M302" i="10"/>
  <c r="I302" i="10"/>
  <c r="W302" i="10"/>
  <c r="G302" i="10"/>
  <c r="AK290" i="8"/>
  <c r="AK379" i="8" s="1"/>
  <c r="AK380" i="8" s="1"/>
  <c r="AK381" i="8" s="1"/>
  <c r="AK382" i="8" s="1"/>
  <c r="AK383" i="8" s="1"/>
  <c r="AK384" i="8" s="1"/>
  <c r="AK385" i="8" s="1"/>
  <c r="AK386" i="8" s="1"/>
  <c r="AK387" i="8" s="1"/>
  <c r="AK388" i="8" s="1"/>
  <c r="AK389" i="8" s="1"/>
  <c r="AK390" i="8" s="1"/>
  <c r="AG290" i="8"/>
  <c r="AC290" i="8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W290" i="8"/>
  <c r="S290" i="8"/>
  <c r="S379" i="8" s="1"/>
  <c r="M290" i="8"/>
  <c r="M379" i="8" s="1"/>
  <c r="I290" i="8"/>
  <c r="I379" i="8" s="1"/>
  <c r="E290" i="8"/>
  <c r="E379" i="8" s="1"/>
  <c r="AI290" i="8"/>
  <c r="AI379" i="8" s="1"/>
  <c r="AI380" i="8" s="1"/>
  <c r="AI381" i="8" s="1"/>
  <c r="AI382" i="8" s="1"/>
  <c r="AI383" i="8" s="1"/>
  <c r="AI384" i="8" s="1"/>
  <c r="AI385" i="8" s="1"/>
  <c r="AI386" i="8" s="1"/>
  <c r="AI387" i="8" s="1"/>
  <c r="AI388" i="8" s="1"/>
  <c r="AI389" i="8" s="1"/>
  <c r="AI390" i="8" s="1"/>
  <c r="AD290" i="8"/>
  <c r="AD379" i="8" s="1"/>
  <c r="V290" i="8"/>
  <c r="Q290" i="8"/>
  <c r="Q379" i="8" s="1"/>
  <c r="J290" i="8"/>
  <c r="J379" i="8" s="1"/>
  <c r="D290" i="8"/>
  <c r="D379" i="8" s="1"/>
  <c r="AH290" i="8"/>
  <c r="Z290" i="8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U290" i="8"/>
  <c r="U379" i="8" s="1"/>
  <c r="N290" i="8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H290" i="8"/>
  <c r="H379" i="8" s="1"/>
  <c r="AL290" i="8"/>
  <c r="AL379" i="8" s="1"/>
  <c r="AF290" i="8"/>
  <c r="AF379" i="8" s="1"/>
  <c r="Y290" i="8"/>
  <c r="Y379" i="8" s="1"/>
  <c r="Y380" i="8" s="1"/>
  <c r="Y381" i="8" s="1"/>
  <c r="Y382" i="8" s="1"/>
  <c r="Y383" i="8" s="1"/>
  <c r="Y384" i="8" s="1"/>
  <c r="Y385" i="8" s="1"/>
  <c r="Y386" i="8" s="1"/>
  <c r="Y387" i="8" s="1"/>
  <c r="Y388" i="8" s="1"/>
  <c r="Y389" i="8" s="1"/>
  <c r="Y390" i="8" s="1"/>
  <c r="T290" i="8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L290" i="8"/>
  <c r="L379" i="8" s="1"/>
  <c r="G290" i="8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AJ290" i="8"/>
  <c r="AE290" i="8"/>
  <c r="X290" i="8"/>
  <c r="X379" i="8" s="1"/>
  <c r="R290" i="8"/>
  <c r="K290" i="8"/>
  <c r="K379" i="8" s="1"/>
  <c r="K380" i="8" s="1"/>
  <c r="K381" i="8" s="1"/>
  <c r="K382" i="8" s="1"/>
  <c r="K383" i="8" s="1"/>
  <c r="K384" i="8" s="1"/>
  <c r="K385" i="8" s="1"/>
  <c r="K386" i="8" s="1"/>
  <c r="K387" i="8" s="1"/>
  <c r="K388" i="8" s="1"/>
  <c r="K389" i="8" s="1"/>
  <c r="K390" i="8" s="1"/>
  <c r="F290" i="8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D213" i="8"/>
  <c r="D110" i="8"/>
  <c r="AJ302" i="8"/>
  <c r="AF302" i="8"/>
  <c r="Z302" i="8"/>
  <c r="V302" i="8"/>
  <c r="R302" i="8"/>
  <c r="L302" i="8"/>
  <c r="H302" i="8"/>
  <c r="D302" i="8"/>
  <c r="D391" i="8" s="1"/>
  <c r="AK302" i="8"/>
  <c r="AG302" i="8"/>
  <c r="AC302" i="8"/>
  <c r="W302" i="8"/>
  <c r="S302" i="8"/>
  <c r="M302" i="8"/>
  <c r="I302" i="8"/>
  <c r="E302" i="8"/>
  <c r="AL302" i="8"/>
  <c r="AD302" i="8"/>
  <c r="T302" i="8"/>
  <c r="J302" i="8"/>
  <c r="AI302" i="8"/>
  <c r="Y302" i="8"/>
  <c r="Q302" i="8"/>
  <c r="G302" i="8"/>
  <c r="AH302" i="8"/>
  <c r="X302" i="8"/>
  <c r="N302" i="8"/>
  <c r="F302" i="8"/>
  <c r="AE302" i="8"/>
  <c r="U302" i="8"/>
  <c r="K302" i="8"/>
  <c r="M376" i="7"/>
  <c r="M377" i="7" s="1"/>
  <c r="V376" i="7"/>
  <c r="V377" i="7" s="1"/>
  <c r="V378" i="7" s="1"/>
  <c r="AG375" i="7"/>
  <c r="AG376" i="7" s="1"/>
  <c r="AG377" i="7" s="1"/>
  <c r="I376" i="7"/>
  <c r="I377" i="7" s="1"/>
  <c r="AI376" i="7"/>
  <c r="AI377" i="7" s="1"/>
  <c r="AI378" i="7" s="1"/>
  <c r="T375" i="6"/>
  <c r="T376" i="6" s="1"/>
  <c r="T377" i="6" s="1"/>
  <c r="T378" i="6" s="1"/>
  <c r="X375" i="6"/>
  <c r="X376" i="6" s="1"/>
  <c r="X377" i="6" s="1"/>
  <c r="X378" i="6" s="1"/>
  <c r="F212" i="7"/>
  <c r="J212" i="7"/>
  <c r="D212" i="7"/>
  <c r="G212" i="7"/>
  <c r="K212" i="7"/>
  <c r="E212" i="7"/>
  <c r="I212" i="7"/>
  <c r="H212" i="7"/>
  <c r="L212" i="7"/>
  <c r="M212" i="7"/>
  <c r="T212" i="7"/>
  <c r="AC212" i="7"/>
  <c r="S212" i="7"/>
  <c r="AD212" i="7"/>
  <c r="Y212" i="7"/>
  <c r="AF212" i="7"/>
  <c r="R212" i="7"/>
  <c r="AJ212" i="7"/>
  <c r="Q212" i="7"/>
  <c r="AE212" i="7"/>
  <c r="V212" i="7"/>
  <c r="U212" i="7"/>
  <c r="AI212" i="7"/>
  <c r="AK212" i="7"/>
  <c r="X212" i="7"/>
  <c r="AG212" i="7"/>
  <c r="W212" i="7"/>
  <c r="AH212" i="7"/>
  <c r="J375" i="7"/>
  <c r="J376" i="7" s="1"/>
  <c r="J377" i="7" s="1"/>
  <c r="Y375" i="7"/>
  <c r="Y376" i="7" s="1"/>
  <c r="Y377" i="7" s="1"/>
  <c r="S375" i="7"/>
  <c r="S376" i="7" s="1"/>
  <c r="S377" i="7" s="1"/>
  <c r="X375" i="7"/>
  <c r="X376" i="7" s="1"/>
  <c r="X377" i="7" s="1"/>
  <c r="X378" i="7" s="1"/>
  <c r="K375" i="7"/>
  <c r="K376" i="7" s="1"/>
  <c r="K377" i="7" s="1"/>
  <c r="K378" i="7" s="1"/>
  <c r="R375" i="7"/>
  <c r="R376" i="7" s="1"/>
  <c r="R377" i="7" s="1"/>
  <c r="L375" i="7"/>
  <c r="L376" i="7" s="1"/>
  <c r="L377" i="7" s="1"/>
  <c r="T375" i="7"/>
  <c r="T376" i="7" s="1"/>
  <c r="T377" i="7" s="1"/>
  <c r="T378" i="7" s="1"/>
  <c r="P375" i="7"/>
  <c r="P376" i="7" s="1"/>
  <c r="P377" i="7" s="1"/>
  <c r="W375" i="7"/>
  <c r="W376" i="7" s="1"/>
  <c r="W377" i="7" s="1"/>
  <c r="AH301" i="7"/>
  <c r="AD301" i="7"/>
  <c r="AK301" i="7"/>
  <c r="AG301" i="7"/>
  <c r="AC301" i="7"/>
  <c r="AE301" i="7"/>
  <c r="AJ301" i="7"/>
  <c r="AB301" i="7"/>
  <c r="AI301" i="7"/>
  <c r="V301" i="7"/>
  <c r="R301" i="7"/>
  <c r="AF301" i="7"/>
  <c r="Y301" i="7"/>
  <c r="U301" i="7"/>
  <c r="Q301" i="7"/>
  <c r="X301" i="7"/>
  <c r="T301" i="7"/>
  <c r="P301" i="7"/>
  <c r="W301" i="7"/>
  <c r="H301" i="7"/>
  <c r="L301" i="7"/>
  <c r="S301" i="7"/>
  <c r="F301" i="7"/>
  <c r="J301" i="7"/>
  <c r="I301" i="7"/>
  <c r="K301" i="7"/>
  <c r="E301" i="7"/>
  <c r="M301" i="7"/>
  <c r="G301" i="7"/>
  <c r="D301" i="7"/>
  <c r="Y376" i="6"/>
  <c r="Y377" i="6" s="1"/>
  <c r="K376" i="6"/>
  <c r="K377" i="6" s="1"/>
  <c r="K378" i="6" s="1"/>
  <c r="R376" i="6"/>
  <c r="R377" i="6" s="1"/>
  <c r="R378" i="6" s="1"/>
  <c r="J376" i="6"/>
  <c r="J377" i="6" s="1"/>
  <c r="J378" i="6" s="1"/>
  <c r="AB376" i="6"/>
  <c r="AB377" i="6" s="1"/>
  <c r="AB378" i="6" s="1"/>
  <c r="L376" i="6"/>
  <c r="L377" i="6" s="1"/>
  <c r="G376" i="6"/>
  <c r="G377" i="6" s="1"/>
  <c r="H376" i="6"/>
  <c r="H377" i="6" s="1"/>
  <c r="H378" i="6" s="1"/>
  <c r="E376" i="6"/>
  <c r="E377" i="6" s="1"/>
  <c r="AE376" i="6"/>
  <c r="AE377" i="6" s="1"/>
  <c r="AH376" i="6"/>
  <c r="AH377" i="6" s="1"/>
  <c r="AH378" i="6" s="1"/>
  <c r="U376" i="6"/>
  <c r="U377" i="6" s="1"/>
  <c r="M376" i="6"/>
  <c r="M377" i="6" s="1"/>
  <c r="Q376" i="6"/>
  <c r="Q377" i="6" s="1"/>
  <c r="AJ376" i="6"/>
  <c r="AJ377" i="6" s="1"/>
  <c r="AJ378" i="6" s="1"/>
  <c r="I376" i="6"/>
  <c r="I377" i="6" s="1"/>
  <c r="AI376" i="6"/>
  <c r="AI377" i="6" s="1"/>
  <c r="AC376" i="6"/>
  <c r="AC377" i="6" s="1"/>
  <c r="AC378" i="6" s="1"/>
  <c r="V376" i="6"/>
  <c r="V377" i="6" s="1"/>
  <c r="V378" i="6" s="1"/>
  <c r="F376" i="6"/>
  <c r="F377" i="6" s="1"/>
  <c r="F378" i="6" s="1"/>
  <c r="S376" i="6"/>
  <c r="S377" i="6" s="1"/>
  <c r="AK376" i="6"/>
  <c r="AK377" i="6" s="1"/>
  <c r="AF376" i="6"/>
  <c r="AF377" i="6" s="1"/>
  <c r="AG376" i="6"/>
  <c r="AG377" i="6" s="1"/>
  <c r="W376" i="6"/>
  <c r="W377" i="6" s="1"/>
  <c r="W378" i="6" s="1"/>
  <c r="AD376" i="6"/>
  <c r="AD377" i="6" s="1"/>
  <c r="D376" i="6"/>
  <c r="D377" i="6" s="1"/>
  <c r="D378" i="6" s="1"/>
  <c r="W109" i="7"/>
  <c r="AK110" i="11"/>
  <c r="AH110" i="8"/>
  <c r="S110" i="8"/>
  <c r="K110" i="10"/>
  <c r="V110" i="8"/>
  <c r="E111" i="12"/>
  <c r="X111" i="12"/>
  <c r="AC109" i="12"/>
  <c r="AF108" i="6"/>
  <c r="G108" i="6"/>
  <c r="AG111" i="12"/>
  <c r="AH111" i="12"/>
  <c r="J109" i="7"/>
  <c r="AK109" i="7"/>
  <c r="D108" i="6"/>
  <c r="R110" i="11"/>
  <c r="K108" i="6"/>
  <c r="Y111" i="12"/>
  <c r="AL110" i="10"/>
  <c r="F110" i="10"/>
  <c r="AF110" i="11"/>
  <c r="H111" i="12"/>
  <c r="E109" i="7"/>
  <c r="L110" i="11"/>
  <c r="AG110" i="10"/>
  <c r="I110" i="10"/>
  <c r="X108" i="6"/>
  <c r="X110" i="11"/>
  <c r="K111" i="12"/>
  <c r="L110" i="10"/>
  <c r="T110" i="10"/>
  <c r="AF111" i="12"/>
  <c r="AH108" i="6"/>
  <c r="Z110" i="11"/>
  <c r="AG108" i="6"/>
  <c r="H109" i="7"/>
  <c r="T108" i="6"/>
  <c r="Y109" i="7"/>
  <c r="AD110" i="11"/>
  <c r="Y110" i="8"/>
  <c r="K109" i="7"/>
  <c r="AH109" i="7"/>
  <c r="P96" i="7"/>
  <c r="M108" i="6"/>
  <c r="Y110" i="11"/>
  <c r="Y110" i="10"/>
  <c r="K110" i="11"/>
  <c r="M110" i="11"/>
  <c r="I110" i="8"/>
  <c r="F111" i="12"/>
  <c r="X110" i="10"/>
  <c r="T111" i="12"/>
  <c r="Y108" i="6"/>
  <c r="S109" i="7"/>
  <c r="AI108" i="6"/>
  <c r="E110" i="8"/>
  <c r="I111" i="12"/>
  <c r="T109" i="7"/>
  <c r="F110" i="11"/>
  <c r="H110" i="8"/>
  <c r="F109" i="7"/>
  <c r="AE109" i="7"/>
  <c r="AG109" i="7"/>
  <c r="S110" i="11"/>
  <c r="I110" i="11"/>
  <c r="Q108" i="6"/>
  <c r="H108" i="6"/>
  <c r="AF110" i="10"/>
  <c r="AC96" i="12"/>
  <c r="N110" i="8"/>
  <c r="R110" i="8"/>
  <c r="AJ110" i="10"/>
  <c r="K110" i="8"/>
  <c r="AD111" i="12"/>
  <c r="Z110" i="10"/>
  <c r="AE110" i="10"/>
  <c r="AJ110" i="11"/>
  <c r="AI111" i="12"/>
  <c r="M109" i="7"/>
  <c r="J110" i="11"/>
  <c r="AK110" i="10"/>
  <c r="AH110" i="10"/>
  <c r="AD108" i="6"/>
  <c r="G109" i="7"/>
  <c r="AI110" i="10"/>
  <c r="G111" i="12"/>
  <c r="F110" i="8"/>
  <c r="U108" i="6"/>
  <c r="AK111" i="12"/>
  <c r="G110" i="8"/>
  <c r="AI109" i="7"/>
  <c r="U110" i="11"/>
  <c r="AG110" i="8"/>
  <c r="V109" i="7"/>
  <c r="AD110" i="8"/>
  <c r="AK110" i="8"/>
  <c r="J111" i="12"/>
  <c r="N111" i="12"/>
  <c r="V111" i="12"/>
  <c r="AJ108" i="6"/>
  <c r="F108" i="6"/>
  <c r="Q109" i="7"/>
  <c r="M110" i="10"/>
  <c r="T110" i="11"/>
  <c r="AJ111" i="12"/>
  <c r="R111" i="12"/>
  <c r="E108" i="6"/>
  <c r="L110" i="8"/>
  <c r="P110" i="7"/>
  <c r="J108" i="6"/>
  <c r="AJ110" i="8"/>
  <c r="AE111" i="12"/>
  <c r="W110" i="10"/>
  <c r="G110" i="10"/>
  <c r="G110" i="11"/>
  <c r="AE110" i="11"/>
  <c r="U111" i="12"/>
  <c r="AI110" i="8"/>
  <c r="W110" i="8"/>
  <c r="AB95" i="7"/>
  <c r="W108" i="6"/>
  <c r="E110" i="11"/>
  <c r="I109" i="7"/>
  <c r="H110" i="11"/>
  <c r="U110" i="10"/>
  <c r="AF109" i="7"/>
  <c r="U109" i="7"/>
  <c r="AC108" i="10"/>
  <c r="W110" i="11"/>
  <c r="I108" i="6"/>
  <c r="D109" i="7"/>
  <c r="X110" i="8"/>
  <c r="V110" i="11"/>
  <c r="U110" i="8"/>
  <c r="Q109" i="10"/>
  <c r="AG110" i="11"/>
  <c r="M111" i="12"/>
  <c r="AI110" i="11"/>
  <c r="Z110" i="8"/>
  <c r="J110" i="10"/>
  <c r="N110" i="10"/>
  <c r="H110" i="10"/>
  <c r="L109" i="7"/>
  <c r="AC108" i="6"/>
  <c r="AJ109" i="7"/>
  <c r="X109" i="7"/>
  <c r="L108" i="6"/>
  <c r="R110" i="10"/>
  <c r="AD109" i="7"/>
  <c r="L111" i="12"/>
  <c r="AD110" i="10"/>
  <c r="AL110" i="8"/>
  <c r="J110" i="8"/>
  <c r="N110" i="11"/>
  <c r="S111" i="12"/>
  <c r="R109" i="7"/>
  <c r="AE108" i="6"/>
  <c r="AK108" i="6"/>
  <c r="V110" i="10"/>
  <c r="AH110" i="11"/>
  <c r="R108" i="6"/>
  <c r="W111" i="12"/>
  <c r="AL110" i="11"/>
  <c r="V108" i="6"/>
  <c r="T110" i="8"/>
  <c r="AC109" i="7"/>
  <c r="AB109" i="7"/>
  <c r="AF110" i="8"/>
  <c r="Z111" i="12"/>
  <c r="S110" i="10"/>
  <c r="AE110" i="8"/>
  <c r="M110" i="8"/>
  <c r="E110" i="10"/>
  <c r="S108" i="6"/>
  <c r="Q110" i="12"/>
  <c r="AL111" i="12"/>
  <c r="AH527" i="18" l="1"/>
  <c r="BF526" i="18"/>
  <c r="V533" i="18"/>
  <c r="AT532" i="18"/>
  <c r="E533" i="18"/>
  <c r="BA532" i="18"/>
  <c r="AO532" i="18"/>
  <c r="AX530" i="18"/>
  <c r="BJ530" i="18"/>
  <c r="BG534" i="18"/>
  <c r="AU534" i="18"/>
  <c r="BB531" i="18"/>
  <c r="AP531" i="18"/>
  <c r="AQ532" i="18"/>
  <c r="BC532" i="18"/>
  <c r="AW531" i="18"/>
  <c r="BI531" i="18"/>
  <c r="AV530" i="18"/>
  <c r="BH530" i="18"/>
  <c r="AR529" i="18"/>
  <c r="BD529" i="18"/>
  <c r="F359" i="18"/>
  <c r="F448" i="18" s="1"/>
  <c r="I359" i="18"/>
  <c r="I448" i="18" s="1"/>
  <c r="E359" i="18"/>
  <c r="E448" i="18" s="1"/>
  <c r="J359" i="18"/>
  <c r="J448" i="18" s="1"/>
  <c r="M359" i="18"/>
  <c r="M448" i="18" s="1"/>
  <c r="H359" i="18"/>
  <c r="H448" i="18" s="1"/>
  <c r="N359" i="18"/>
  <c r="N448" i="18" s="1"/>
  <c r="L359" i="18"/>
  <c r="L448" i="18" s="1"/>
  <c r="K359" i="18"/>
  <c r="K448" i="18" s="1"/>
  <c r="G359" i="18"/>
  <c r="G448" i="18" s="1"/>
  <c r="BE431" i="18"/>
  <c r="AS431" i="18"/>
  <c r="AJ359" i="18"/>
  <c r="AJ448" i="18" s="1"/>
  <c r="AQ431" i="18"/>
  <c r="BC431" i="18"/>
  <c r="BB431" i="18"/>
  <c r="AP431" i="18"/>
  <c r="AR431" i="18"/>
  <c r="BD431" i="18"/>
  <c r="AO431" i="18"/>
  <c r="BA431" i="18"/>
  <c r="BJ431" i="18"/>
  <c r="AX431" i="18"/>
  <c r="BI431" i="18"/>
  <c r="AW431" i="18"/>
  <c r="BF431" i="18"/>
  <c r="AT431" i="18"/>
  <c r="D169" i="18"/>
  <c r="D272" i="18"/>
  <c r="Q166" i="18"/>
  <c r="Q360" i="18" s="1"/>
  <c r="Q449" i="18" s="1"/>
  <c r="AC166" i="18"/>
  <c r="AC360" i="18" s="1"/>
  <c r="AC449" i="18" s="1"/>
  <c r="H166" i="18"/>
  <c r="R166" i="18"/>
  <c r="R360" i="18" s="1"/>
  <c r="R449" i="18" s="1"/>
  <c r="AL166" i="18"/>
  <c r="AL360" i="18" s="1"/>
  <c r="AL449" i="18" s="1"/>
  <c r="M166" i="18"/>
  <c r="E166" i="18"/>
  <c r="L166" i="18"/>
  <c r="J166" i="18"/>
  <c r="F166" i="18"/>
  <c r="U166" i="18"/>
  <c r="U360" i="18" s="1"/>
  <c r="U449" i="18" s="1"/>
  <c r="G166" i="18"/>
  <c r="T166" i="18"/>
  <c r="T360" i="18" s="1"/>
  <c r="T449" i="18" s="1"/>
  <c r="AI166" i="18"/>
  <c r="AI360" i="18" s="1"/>
  <c r="AI449" i="18" s="1"/>
  <c r="N166" i="18"/>
  <c r="X166" i="18"/>
  <c r="X360" i="18" s="1"/>
  <c r="X449" i="18" s="1"/>
  <c r="W166" i="18"/>
  <c r="W360" i="18" s="1"/>
  <c r="W449" i="18" s="1"/>
  <c r="AD166" i="18"/>
  <c r="AD360" i="18" s="1"/>
  <c r="AD449" i="18" s="1"/>
  <c r="AJ166" i="18"/>
  <c r="AJ360" i="18" s="1"/>
  <c r="AJ449" i="18" s="1"/>
  <c r="AE166" i="18"/>
  <c r="AE360" i="18" s="1"/>
  <c r="AE449" i="18" s="1"/>
  <c r="AF166" i="18"/>
  <c r="AF360" i="18" s="1"/>
  <c r="AF449" i="18" s="1"/>
  <c r="S166" i="18"/>
  <c r="S360" i="18" s="1"/>
  <c r="S449" i="18" s="1"/>
  <c r="AK166" i="18"/>
  <c r="AK360" i="18" s="1"/>
  <c r="AK449" i="18" s="1"/>
  <c r="I166" i="18"/>
  <c r="K166" i="18"/>
  <c r="Y166" i="18"/>
  <c r="Y360" i="18" s="1"/>
  <c r="Y449" i="18" s="1"/>
  <c r="AH166" i="18"/>
  <c r="AH360" i="18" s="1"/>
  <c r="AH449" i="18" s="1"/>
  <c r="Z166" i="18"/>
  <c r="Z360" i="18" s="1"/>
  <c r="Z449" i="18" s="1"/>
  <c r="AG166" i="18"/>
  <c r="AG360" i="18" s="1"/>
  <c r="AG449" i="18" s="1"/>
  <c r="V166" i="18"/>
  <c r="V360" i="18" s="1"/>
  <c r="V449" i="18" s="1"/>
  <c r="BG431" i="18"/>
  <c r="AU431" i="18"/>
  <c r="AV431" i="18"/>
  <c r="BH431" i="18"/>
  <c r="D361" i="18"/>
  <c r="D450" i="18" s="1"/>
  <c r="D256" i="17"/>
  <c r="P152" i="17"/>
  <c r="AB152" i="17" s="1"/>
  <c r="D153" i="17"/>
  <c r="Q152" i="17"/>
  <c r="Q256" i="17" s="1"/>
  <c r="R152" i="17"/>
  <c r="R256" i="17" s="1"/>
  <c r="E152" i="17"/>
  <c r="E256" i="17" s="1"/>
  <c r="AH152" i="17"/>
  <c r="AH256" i="17" s="1"/>
  <c r="S152" i="17"/>
  <c r="S256" i="17" s="1"/>
  <c r="U152" i="17"/>
  <c r="U256" i="17" s="1"/>
  <c r="T152" i="17"/>
  <c r="T256" i="17" s="1"/>
  <c r="AI152" i="17"/>
  <c r="AI256" i="17" s="1"/>
  <c r="AL152" i="17"/>
  <c r="AL256" i="17" s="1"/>
  <c r="AE152" i="17"/>
  <c r="AE256" i="17" s="1"/>
  <c r="J152" i="17"/>
  <c r="J256" i="17" s="1"/>
  <c r="M152" i="17"/>
  <c r="M256" i="17" s="1"/>
  <c r="AJ152" i="17"/>
  <c r="AJ256" i="17" s="1"/>
  <c r="AD152" i="17"/>
  <c r="AD256" i="17" s="1"/>
  <c r="Y152" i="17"/>
  <c r="Y256" i="17" s="1"/>
  <c r="G152" i="17"/>
  <c r="G256" i="17" s="1"/>
  <c r="N152" i="17"/>
  <c r="N256" i="17" s="1"/>
  <c r="AF152" i="17"/>
  <c r="AF256" i="17" s="1"/>
  <c r="F152" i="17"/>
  <c r="F256" i="17" s="1"/>
  <c r="L152" i="17"/>
  <c r="L256" i="17" s="1"/>
  <c r="Z152" i="17"/>
  <c r="Z256" i="17" s="1"/>
  <c r="I152" i="17"/>
  <c r="I256" i="17" s="1"/>
  <c r="H152" i="17"/>
  <c r="H256" i="17" s="1"/>
  <c r="K152" i="17"/>
  <c r="K256" i="17" s="1"/>
  <c r="AG152" i="17"/>
  <c r="AG256" i="17" s="1"/>
  <c r="W152" i="17"/>
  <c r="W256" i="17" s="1"/>
  <c r="X152" i="17"/>
  <c r="X256" i="17" s="1"/>
  <c r="AK152" i="17"/>
  <c r="AK256" i="17" s="1"/>
  <c r="V152" i="17"/>
  <c r="V256" i="17" s="1"/>
  <c r="AC152" i="17"/>
  <c r="AC256" i="17" s="1"/>
  <c r="AK345" i="17"/>
  <c r="AK434" i="17" s="1"/>
  <c r="AG345" i="17"/>
  <c r="AC345" i="17"/>
  <c r="AC434" i="17" s="1"/>
  <c r="W345" i="17"/>
  <c r="S345" i="17"/>
  <c r="S434" i="17" s="1"/>
  <c r="M345" i="17"/>
  <c r="I345" i="17"/>
  <c r="E345" i="17"/>
  <c r="AI345" i="17"/>
  <c r="AI434" i="17" s="1"/>
  <c r="AD345" i="17"/>
  <c r="AD434" i="17" s="1"/>
  <c r="V345" i="17"/>
  <c r="Q345" i="17"/>
  <c r="Q434" i="17" s="1"/>
  <c r="J345" i="17"/>
  <c r="D345" i="17"/>
  <c r="D434" i="17" s="1"/>
  <c r="AL345" i="17"/>
  <c r="AL434" i="17" s="1"/>
  <c r="AF345" i="17"/>
  <c r="AF434" i="17" s="1"/>
  <c r="Y345" i="17"/>
  <c r="Y434" i="17" s="1"/>
  <c r="T345" i="17"/>
  <c r="T434" i="17" s="1"/>
  <c r="L345" i="17"/>
  <c r="G345" i="17"/>
  <c r="AJ345" i="17"/>
  <c r="AJ434" i="17" s="1"/>
  <c r="X345" i="17"/>
  <c r="K345" i="17"/>
  <c r="AH345" i="17"/>
  <c r="U345" i="17"/>
  <c r="U434" i="17" s="1"/>
  <c r="H345" i="17"/>
  <c r="AE345" i="17"/>
  <c r="AE434" i="17" s="1"/>
  <c r="R345" i="17"/>
  <c r="F345" i="17"/>
  <c r="Z345" i="17"/>
  <c r="Z434" i="17" s="1"/>
  <c r="N345" i="17"/>
  <c r="X434" i="17"/>
  <c r="AS415" i="17"/>
  <c r="I416" i="17"/>
  <c r="BE415" i="17"/>
  <c r="R434" i="17"/>
  <c r="V434" i="17"/>
  <c r="H416" i="17"/>
  <c r="AR415" i="17"/>
  <c r="BD415" i="17"/>
  <c r="BF415" i="17"/>
  <c r="J416" i="17"/>
  <c r="AT415" i="17"/>
  <c r="BC415" i="17"/>
  <c r="G416" i="17"/>
  <c r="AQ415" i="17"/>
  <c r="AW415" i="17"/>
  <c r="BI415" i="17"/>
  <c r="M416" i="17"/>
  <c r="BJ415" i="17"/>
  <c r="AX415" i="17"/>
  <c r="N416" i="17"/>
  <c r="AO415" i="17"/>
  <c r="BA415" i="17"/>
  <c r="E416" i="17"/>
  <c r="AG434" i="17"/>
  <c r="W434" i="17"/>
  <c r="BB415" i="17"/>
  <c r="AP415" i="17"/>
  <c r="F416" i="17"/>
  <c r="AH434" i="17"/>
  <c r="L416" i="17"/>
  <c r="AV415" i="17"/>
  <c r="BH415" i="17"/>
  <c r="BG415" i="17"/>
  <c r="K416" i="17"/>
  <c r="AU415" i="17"/>
  <c r="C164" i="13"/>
  <c r="L378" i="7"/>
  <c r="D378" i="7"/>
  <c r="Y378" i="7"/>
  <c r="M378" i="7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Y391" i="10"/>
  <c r="H391" i="10"/>
  <c r="S378" i="7"/>
  <c r="E378" i="6"/>
  <c r="Q378" i="7"/>
  <c r="L301" i="6"/>
  <c r="AG378" i="6"/>
  <c r="I378" i="6"/>
  <c r="Y378" i="6"/>
  <c r="J378" i="7"/>
  <c r="L391" i="10"/>
  <c r="Q391" i="11"/>
  <c r="AG378" i="7"/>
  <c r="AD391" i="10"/>
  <c r="R391" i="10"/>
  <c r="E378" i="7"/>
  <c r="AF378" i="6"/>
  <c r="AK378" i="6"/>
  <c r="AH391" i="10"/>
  <c r="U391" i="10"/>
  <c r="V391" i="10"/>
  <c r="Q378" i="6"/>
  <c r="W391" i="11"/>
  <c r="S378" i="6"/>
  <c r="M378" i="6"/>
  <c r="L378" i="6"/>
  <c r="W378" i="7"/>
  <c r="R378" i="7"/>
  <c r="AF380" i="8"/>
  <c r="AF381" i="8" s="1"/>
  <c r="AF382" i="8" s="1"/>
  <c r="AF383" i="8" s="1"/>
  <c r="AF384" i="8" s="1"/>
  <c r="AF385" i="8" s="1"/>
  <c r="AF386" i="8" s="1"/>
  <c r="AF387" i="8" s="1"/>
  <c r="AF388" i="8" s="1"/>
  <c r="AF389" i="8" s="1"/>
  <c r="AF390" i="8" s="1"/>
  <c r="AF391" i="8" s="1"/>
  <c r="U380" i="8"/>
  <c r="U381" i="8" s="1"/>
  <c r="U382" i="8" s="1"/>
  <c r="U383" i="8" s="1"/>
  <c r="U384" i="8" s="1"/>
  <c r="U385" i="8" s="1"/>
  <c r="U386" i="8" s="1"/>
  <c r="U387" i="8" s="1"/>
  <c r="U388" i="8" s="1"/>
  <c r="U389" i="8" s="1"/>
  <c r="U390" i="8" s="1"/>
  <c r="U391" i="8" s="1"/>
  <c r="J380" i="8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S380" i="8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AK391" i="10"/>
  <c r="AC378" i="7"/>
  <c r="G378" i="6"/>
  <c r="I378" i="7"/>
  <c r="AG391" i="10"/>
  <c r="K391" i="10"/>
  <c r="AF391" i="10"/>
  <c r="AE378" i="7"/>
  <c r="U378" i="7"/>
  <c r="L380" i="8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AL380" i="8"/>
  <c r="AL381" i="8" s="1"/>
  <c r="AL382" i="8" s="1"/>
  <c r="AL383" i="8" s="1"/>
  <c r="AL384" i="8" s="1"/>
  <c r="AL385" i="8" s="1"/>
  <c r="AL386" i="8" s="1"/>
  <c r="AL387" i="8" s="1"/>
  <c r="AL388" i="8" s="1"/>
  <c r="AL389" i="8" s="1"/>
  <c r="AL390" i="8" s="1"/>
  <c r="Q380" i="8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Q391" i="8" s="1"/>
  <c r="E380" i="8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G391" i="8"/>
  <c r="AI391" i="8"/>
  <c r="AK391" i="8"/>
  <c r="Q290" i="12"/>
  <c r="F52" i="9"/>
  <c r="BC413" i="14"/>
  <c r="AG51" i="9"/>
  <c r="U51" i="9"/>
  <c r="AF51" i="9"/>
  <c r="T51" i="9"/>
  <c r="AH51" i="9"/>
  <c r="V51" i="9"/>
  <c r="M51" i="9"/>
  <c r="I52" i="9"/>
  <c r="BF413" i="14"/>
  <c r="BJ413" i="14"/>
  <c r="H52" i="9"/>
  <c r="BE413" i="14"/>
  <c r="D52" i="9"/>
  <c r="BA413" i="14"/>
  <c r="K52" i="9"/>
  <c r="BH413" i="14"/>
  <c r="J52" i="9"/>
  <c r="BG413" i="14"/>
  <c r="AB51" i="9"/>
  <c r="P51" i="9"/>
  <c r="AC51" i="9"/>
  <c r="Q51" i="9"/>
  <c r="AI51" i="9"/>
  <c r="W51" i="9"/>
  <c r="AD51" i="9"/>
  <c r="R51" i="9"/>
  <c r="AJ51" i="9"/>
  <c r="X51" i="9"/>
  <c r="T391" i="11"/>
  <c r="G52" i="9"/>
  <c r="BD413" i="14"/>
  <c r="E52" i="9"/>
  <c r="BB413" i="14"/>
  <c r="L52" i="9"/>
  <c r="BI413" i="14"/>
  <c r="AK50" i="9"/>
  <c r="Y50" i="9"/>
  <c r="AE51" i="9"/>
  <c r="S51" i="9"/>
  <c r="T419" i="14"/>
  <c r="Y419" i="14"/>
  <c r="S420" i="14"/>
  <c r="X419" i="14"/>
  <c r="Z419" i="14"/>
  <c r="R436" i="13"/>
  <c r="V435" i="13"/>
  <c r="T442" i="13"/>
  <c r="W435" i="13"/>
  <c r="X442" i="13"/>
  <c r="S439" i="13"/>
  <c r="Y440" i="13"/>
  <c r="U441" i="13"/>
  <c r="Z444" i="13"/>
  <c r="AX413" i="14"/>
  <c r="N414" i="14"/>
  <c r="AT413" i="14"/>
  <c r="J414" i="14"/>
  <c r="AP413" i="14"/>
  <c r="F414" i="14"/>
  <c r="AU413" i="14"/>
  <c r="K414" i="14"/>
  <c r="E414" i="14"/>
  <c r="AO413" i="14"/>
  <c r="H414" i="14"/>
  <c r="AR413" i="14"/>
  <c r="D149" i="14"/>
  <c r="Q149" i="14" s="1"/>
  <c r="D252" i="14"/>
  <c r="P148" i="14"/>
  <c r="AB148" i="14" s="1"/>
  <c r="R148" i="14"/>
  <c r="R252" i="14" s="1"/>
  <c r="Q252" i="14"/>
  <c r="E148" i="14"/>
  <c r="E252" i="14" s="1"/>
  <c r="K148" i="14"/>
  <c r="K252" i="14" s="1"/>
  <c r="G148" i="14"/>
  <c r="G252" i="14" s="1"/>
  <c r="X148" i="14"/>
  <c r="X252" i="14" s="1"/>
  <c r="AJ148" i="14"/>
  <c r="AJ252" i="14" s="1"/>
  <c r="AF148" i="14"/>
  <c r="AF252" i="14" s="1"/>
  <c r="Y148" i="14"/>
  <c r="Y252" i="14" s="1"/>
  <c r="H148" i="14"/>
  <c r="H252" i="14" s="1"/>
  <c r="U148" i="14"/>
  <c r="U252" i="14" s="1"/>
  <c r="J148" i="14"/>
  <c r="J252" i="14" s="1"/>
  <c r="M148" i="14"/>
  <c r="M252" i="14" s="1"/>
  <c r="L148" i="14"/>
  <c r="L252" i="14" s="1"/>
  <c r="AI148" i="14"/>
  <c r="AI252" i="14" s="1"/>
  <c r="V148" i="14"/>
  <c r="V252" i="14" s="1"/>
  <c r="AH148" i="14"/>
  <c r="AH252" i="14" s="1"/>
  <c r="AD148" i="14"/>
  <c r="AD252" i="14" s="1"/>
  <c r="AG148" i="14"/>
  <c r="AG252" i="14" s="1"/>
  <c r="AK148" i="14"/>
  <c r="AK252" i="14" s="1"/>
  <c r="Z148" i="14"/>
  <c r="Z252" i="14" s="1"/>
  <c r="T148" i="14"/>
  <c r="T252" i="14" s="1"/>
  <c r="N148" i="14"/>
  <c r="N252" i="14" s="1"/>
  <c r="F148" i="14"/>
  <c r="F252" i="14" s="1"/>
  <c r="I148" i="14"/>
  <c r="I252" i="14" s="1"/>
  <c r="W148" i="14"/>
  <c r="W252" i="14" s="1"/>
  <c r="AL148" i="14"/>
  <c r="AL252" i="14" s="1"/>
  <c r="S148" i="14"/>
  <c r="S252" i="14" s="1"/>
  <c r="AE148" i="14"/>
  <c r="AE252" i="14" s="1"/>
  <c r="AC148" i="14"/>
  <c r="AC252" i="14" s="1"/>
  <c r="M414" i="14"/>
  <c r="AW413" i="14"/>
  <c r="I414" i="14"/>
  <c r="AS413" i="14"/>
  <c r="L414" i="14"/>
  <c r="AV413" i="14"/>
  <c r="AL341" i="14"/>
  <c r="AL430" i="14" s="1"/>
  <c r="AH341" i="14"/>
  <c r="AH430" i="14" s="1"/>
  <c r="AD341" i="14"/>
  <c r="AD430" i="14" s="1"/>
  <c r="X341" i="14"/>
  <c r="T341" i="14"/>
  <c r="N341" i="14"/>
  <c r="J341" i="14"/>
  <c r="F341" i="14"/>
  <c r="AI341" i="14"/>
  <c r="AI430" i="14" s="1"/>
  <c r="AC341" i="14"/>
  <c r="AC430" i="14" s="1"/>
  <c r="V341" i="14"/>
  <c r="V430" i="14" s="1"/>
  <c r="Q341" i="14"/>
  <c r="Q430" i="14" s="1"/>
  <c r="I341" i="14"/>
  <c r="D341" i="14"/>
  <c r="D430" i="14" s="1"/>
  <c r="AG341" i="14"/>
  <c r="AG430" i="14" s="1"/>
  <c r="Z341" i="14"/>
  <c r="U341" i="14"/>
  <c r="U430" i="14" s="1"/>
  <c r="M341" i="14"/>
  <c r="H341" i="14"/>
  <c r="AF341" i="14"/>
  <c r="AF430" i="14" s="1"/>
  <c r="S341" i="14"/>
  <c r="G341" i="14"/>
  <c r="AE341" i="14"/>
  <c r="AE430" i="14" s="1"/>
  <c r="R341" i="14"/>
  <c r="R430" i="14" s="1"/>
  <c r="E341" i="14"/>
  <c r="W341" i="14"/>
  <c r="W430" i="14" s="1"/>
  <c r="AK341" i="14"/>
  <c r="AK430" i="14" s="1"/>
  <c r="L341" i="14"/>
  <c r="AJ341" i="14"/>
  <c r="AJ430" i="14" s="1"/>
  <c r="K341" i="14"/>
  <c r="Y341" i="14"/>
  <c r="G414" i="14"/>
  <c r="AQ413" i="14"/>
  <c r="BB430" i="13"/>
  <c r="AP429" i="13"/>
  <c r="BJ429" i="13"/>
  <c r="AX428" i="13"/>
  <c r="BD430" i="13"/>
  <c r="AR429" i="13"/>
  <c r="AJ357" i="13"/>
  <c r="AJ446" i="13" s="1"/>
  <c r="AF357" i="13"/>
  <c r="AF446" i="13" s="1"/>
  <c r="Z357" i="13"/>
  <c r="V357" i="13"/>
  <c r="R357" i="13"/>
  <c r="L357" i="13"/>
  <c r="H357" i="13"/>
  <c r="D357" i="13"/>
  <c r="D446" i="13" s="1"/>
  <c r="C69" i="9" s="1"/>
  <c r="AI357" i="13"/>
  <c r="AI446" i="13" s="1"/>
  <c r="AE357" i="13"/>
  <c r="AE446" i="13" s="1"/>
  <c r="Y357" i="13"/>
  <c r="U357" i="13"/>
  <c r="Q357" i="13"/>
  <c r="Q446" i="13" s="1"/>
  <c r="K357" i="13"/>
  <c r="G357" i="13"/>
  <c r="AL357" i="13"/>
  <c r="AL446" i="13" s="1"/>
  <c r="AH357" i="13"/>
  <c r="AH446" i="13" s="1"/>
  <c r="AD357" i="13"/>
  <c r="AD446" i="13" s="1"/>
  <c r="X357" i="13"/>
  <c r="T357" i="13"/>
  <c r="N357" i="13"/>
  <c r="J357" i="13"/>
  <c r="F357" i="13"/>
  <c r="AG357" i="13"/>
  <c r="AG446" i="13" s="1"/>
  <c r="M357" i="13"/>
  <c r="AC357" i="13"/>
  <c r="AC446" i="13" s="1"/>
  <c r="I357" i="13"/>
  <c r="E357" i="13"/>
  <c r="AK357" i="13"/>
  <c r="AK446" i="13" s="1"/>
  <c r="W357" i="13"/>
  <c r="S357" i="13"/>
  <c r="BI430" i="13"/>
  <c r="AW429" i="13"/>
  <c r="BC430" i="13"/>
  <c r="AQ429" i="13"/>
  <c r="D268" i="13"/>
  <c r="D165" i="13"/>
  <c r="B165" i="13" s="1"/>
  <c r="AC164" i="13"/>
  <c r="Q164" i="13"/>
  <c r="G164" i="13"/>
  <c r="J164" i="13"/>
  <c r="U164" i="13"/>
  <c r="AD164" i="13"/>
  <c r="AH164" i="13"/>
  <c r="Y164" i="13"/>
  <c r="AK164" i="13"/>
  <c r="AI164" i="13"/>
  <c r="AE164" i="13"/>
  <c r="I164" i="13"/>
  <c r="L164" i="13"/>
  <c r="X164" i="13"/>
  <c r="N164" i="13"/>
  <c r="Z164" i="13"/>
  <c r="V164" i="13"/>
  <c r="AF164" i="13"/>
  <c r="R164" i="13"/>
  <c r="K164" i="13"/>
  <c r="F164" i="13"/>
  <c r="T164" i="13"/>
  <c r="AL164" i="13"/>
  <c r="AJ164" i="13"/>
  <c r="AG164" i="13"/>
  <c r="M164" i="13"/>
  <c r="E164" i="13"/>
  <c r="H164" i="13"/>
  <c r="W164" i="13"/>
  <c r="S164" i="13"/>
  <c r="BF430" i="13"/>
  <c r="AT429" i="13"/>
  <c r="AV429" i="13"/>
  <c r="BH430" i="13"/>
  <c r="BG430" i="13"/>
  <c r="AU429" i="13"/>
  <c r="BE430" i="13"/>
  <c r="AS429" i="13"/>
  <c r="AO429" i="13"/>
  <c r="BA430" i="13"/>
  <c r="X380" i="12"/>
  <c r="X381" i="12" s="1"/>
  <c r="X382" i="12" s="1"/>
  <c r="X383" i="12" s="1"/>
  <c r="X384" i="12" s="1"/>
  <c r="X385" i="12" s="1"/>
  <c r="X386" i="12" s="1"/>
  <c r="X387" i="12" s="1"/>
  <c r="X388" i="12" s="1"/>
  <c r="X389" i="12" s="1"/>
  <c r="X390" i="12" s="1"/>
  <c r="X391" i="12" s="1"/>
  <c r="X392" i="12" s="1"/>
  <c r="Y380" i="12"/>
  <c r="Y381" i="12" s="1"/>
  <c r="Y382" i="12" s="1"/>
  <c r="Y383" i="12" s="1"/>
  <c r="Y384" i="12" s="1"/>
  <c r="Y385" i="12" s="1"/>
  <c r="Y386" i="12" s="1"/>
  <c r="Y387" i="12" s="1"/>
  <c r="Y388" i="12" s="1"/>
  <c r="Y389" i="12" s="1"/>
  <c r="Y390" i="12" s="1"/>
  <c r="Y391" i="12" s="1"/>
  <c r="Y392" i="12" s="1"/>
  <c r="W375" i="12"/>
  <c r="AU374" i="12"/>
  <c r="Z375" i="12"/>
  <c r="AX374" i="12"/>
  <c r="R375" i="12"/>
  <c r="AP374" i="12"/>
  <c r="T375" i="12"/>
  <c r="AR374" i="12"/>
  <c r="Q375" i="12"/>
  <c r="AO374" i="12"/>
  <c r="V375" i="12"/>
  <c r="AT374" i="12"/>
  <c r="U375" i="12"/>
  <c r="AS374" i="12"/>
  <c r="S375" i="12"/>
  <c r="AQ374" i="12"/>
  <c r="G377" i="12"/>
  <c r="H377" i="12"/>
  <c r="M376" i="12"/>
  <c r="AW375" i="12"/>
  <c r="J377" i="12"/>
  <c r="AH375" i="12"/>
  <c r="BF374" i="12"/>
  <c r="AC375" i="12"/>
  <c r="BA374" i="12"/>
  <c r="N377" i="12"/>
  <c r="AD375" i="12"/>
  <c r="BB374" i="12"/>
  <c r="F377" i="12"/>
  <c r="I377" i="12"/>
  <c r="AG375" i="12"/>
  <c r="BE374" i="12"/>
  <c r="AK375" i="12"/>
  <c r="BI374" i="12"/>
  <c r="AL375" i="12"/>
  <c r="BJ374" i="12"/>
  <c r="AI375" i="12"/>
  <c r="BG374" i="12"/>
  <c r="K377" i="12"/>
  <c r="L376" i="12"/>
  <c r="AV375" i="12"/>
  <c r="AE375" i="12"/>
  <c r="BC374" i="12"/>
  <c r="AF375" i="12"/>
  <c r="BD374" i="12"/>
  <c r="AJ375" i="12"/>
  <c r="BH374" i="12"/>
  <c r="E377" i="12"/>
  <c r="AF375" i="11"/>
  <c r="BD374" i="11"/>
  <c r="AC391" i="11"/>
  <c r="AI375" i="11"/>
  <c r="BG374" i="11"/>
  <c r="G377" i="11"/>
  <c r="I377" i="11"/>
  <c r="F377" i="11"/>
  <c r="AK375" i="11"/>
  <c r="BI374" i="11"/>
  <c r="X375" i="11"/>
  <c r="AV374" i="11"/>
  <c r="S375" i="11"/>
  <c r="AQ374" i="11"/>
  <c r="Y375" i="11"/>
  <c r="AW374" i="11"/>
  <c r="AG375" i="11"/>
  <c r="BE374" i="11"/>
  <c r="AD375" i="11"/>
  <c r="BB374" i="11"/>
  <c r="AL375" i="11"/>
  <c r="BJ374" i="11"/>
  <c r="J377" i="11"/>
  <c r="V375" i="11"/>
  <c r="AT374" i="11"/>
  <c r="L377" i="11"/>
  <c r="H376" i="11"/>
  <c r="AR375" i="11"/>
  <c r="AJ375" i="11"/>
  <c r="BH374" i="11"/>
  <c r="AH375" i="11"/>
  <c r="BF374" i="11"/>
  <c r="AX374" i="11"/>
  <c r="N375" i="11"/>
  <c r="U375" i="11"/>
  <c r="AS374" i="11"/>
  <c r="K376" i="11"/>
  <c r="AU375" i="11"/>
  <c r="AE375" i="11"/>
  <c r="BC374" i="11"/>
  <c r="R375" i="11"/>
  <c r="AP374" i="11"/>
  <c r="M377" i="11"/>
  <c r="E376" i="11"/>
  <c r="AO375" i="11"/>
  <c r="BA375" i="11"/>
  <c r="P214" i="7"/>
  <c r="E212" i="6"/>
  <c r="I212" i="6"/>
  <c r="I302" i="6" s="1"/>
  <c r="H212" i="6"/>
  <c r="L212" i="6"/>
  <c r="J212" i="6"/>
  <c r="F212" i="6"/>
  <c r="G212" i="6"/>
  <c r="K212" i="6"/>
  <c r="D212" i="6"/>
  <c r="AC212" i="6"/>
  <c r="AK212" i="6"/>
  <c r="S212" i="6"/>
  <c r="AI212" i="6"/>
  <c r="X212" i="6"/>
  <c r="AD212" i="6"/>
  <c r="R212" i="6"/>
  <c r="W212" i="6"/>
  <c r="V212" i="6"/>
  <c r="Q212" i="6"/>
  <c r="T212" i="6"/>
  <c r="AH212" i="6"/>
  <c r="AJ212" i="6"/>
  <c r="AJ302" i="6" s="1"/>
  <c r="AF212" i="6"/>
  <c r="M212" i="6"/>
  <c r="U212" i="6"/>
  <c r="Y212" i="6"/>
  <c r="Y302" i="6" s="1"/>
  <c r="AE212" i="6"/>
  <c r="AG212" i="6"/>
  <c r="P200" i="7"/>
  <c r="P290" i="7" s="1"/>
  <c r="AB199" i="7"/>
  <c r="AB289" i="7" s="1"/>
  <c r="AB378" i="7" s="1"/>
  <c r="AB213" i="7"/>
  <c r="X380" i="8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L391" i="8"/>
  <c r="AL391" i="8"/>
  <c r="Z391" i="8"/>
  <c r="E391" i="8"/>
  <c r="AE391" i="10"/>
  <c r="C290" i="7"/>
  <c r="C379" i="7" s="1"/>
  <c r="AG290" i="7"/>
  <c r="T290" i="7"/>
  <c r="W290" i="7"/>
  <c r="W379" i="7" s="1"/>
  <c r="V290" i="7"/>
  <c r="V379" i="7" s="1"/>
  <c r="M290" i="7"/>
  <c r="F290" i="7"/>
  <c r="F379" i="7" s="1"/>
  <c r="AE291" i="7"/>
  <c r="T291" i="7"/>
  <c r="Q291" i="7"/>
  <c r="AH291" i="7"/>
  <c r="P291" i="7"/>
  <c r="L291" i="7"/>
  <c r="U291" i="7"/>
  <c r="M291" i="7"/>
  <c r="AD290" i="7"/>
  <c r="AD379" i="7" s="1"/>
  <c r="AJ290" i="7"/>
  <c r="AJ379" i="7" s="1"/>
  <c r="G290" i="7"/>
  <c r="G379" i="7" s="1"/>
  <c r="H290" i="7"/>
  <c r="H379" i="7" s="1"/>
  <c r="D290" i="7"/>
  <c r="D379" i="7" s="1"/>
  <c r="J291" i="7"/>
  <c r="D291" i="7"/>
  <c r="S291" i="7"/>
  <c r="H291" i="7"/>
  <c r="X290" i="7"/>
  <c r="X379" i="7" s="1"/>
  <c r="I290" i="7"/>
  <c r="AJ291" i="7"/>
  <c r="F291" i="7"/>
  <c r="AC291" i="7"/>
  <c r="I291" i="7"/>
  <c r="AH290" i="7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C290" i="7"/>
  <c r="AI290" i="7"/>
  <c r="AI379" i="7" s="1"/>
  <c r="S290" i="7"/>
  <c r="S379" i="7" s="1"/>
  <c r="R290" i="7"/>
  <c r="R379" i="7" s="1"/>
  <c r="U290" i="7"/>
  <c r="U379" i="7" s="1"/>
  <c r="J290" i="7"/>
  <c r="AK291" i="7"/>
  <c r="E291" i="7"/>
  <c r="X291" i="7"/>
  <c r="V291" i="7"/>
  <c r="W291" i="7"/>
  <c r="AG291" i="7"/>
  <c r="AE290" i="7"/>
  <c r="E290" i="7"/>
  <c r="Y290" i="7"/>
  <c r="Y379" i="7" s="1"/>
  <c r="AI291" i="7"/>
  <c r="Y291" i="7"/>
  <c r="AD291" i="7"/>
  <c r="AK290" i="7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F290" i="7"/>
  <c r="AF379" i="7" s="1"/>
  <c r="K290" i="7"/>
  <c r="K379" i="7" s="1"/>
  <c r="L290" i="7"/>
  <c r="Q290" i="7"/>
  <c r="G291" i="7"/>
  <c r="AF291" i="7"/>
  <c r="K291" i="7"/>
  <c r="R291" i="7"/>
  <c r="J301" i="6"/>
  <c r="AA110" i="7"/>
  <c r="D301" i="6"/>
  <c r="C109" i="6"/>
  <c r="C212" i="6"/>
  <c r="K302" i="6" s="1"/>
  <c r="AG379" i="7"/>
  <c r="C301" i="6"/>
  <c r="C390" i="6" s="1"/>
  <c r="F301" i="6"/>
  <c r="I301" i="6"/>
  <c r="G301" i="6"/>
  <c r="P301" i="6"/>
  <c r="AF301" i="6"/>
  <c r="W301" i="6"/>
  <c r="Q301" i="6"/>
  <c r="X301" i="6"/>
  <c r="AG301" i="6"/>
  <c r="AB301" i="6"/>
  <c r="AJ301" i="6"/>
  <c r="M301" i="6"/>
  <c r="AC301" i="6"/>
  <c r="AK301" i="6"/>
  <c r="T301" i="6"/>
  <c r="S301" i="6"/>
  <c r="AE301" i="6"/>
  <c r="AH301" i="6"/>
  <c r="Y301" i="6"/>
  <c r="AI301" i="6"/>
  <c r="AD301" i="6"/>
  <c r="AI378" i="6"/>
  <c r="U378" i="6"/>
  <c r="P378" i="7"/>
  <c r="F391" i="8"/>
  <c r="T391" i="8"/>
  <c r="H380" i="8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I380" i="8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AC391" i="8"/>
  <c r="E391" i="10"/>
  <c r="Q391" i="10"/>
  <c r="AA96" i="7"/>
  <c r="U301" i="6"/>
  <c r="C112" i="7"/>
  <c r="C215" i="7"/>
  <c r="C305" i="7" s="1"/>
  <c r="C394" i="7" s="1"/>
  <c r="O111" i="7"/>
  <c r="R301" i="6"/>
  <c r="V301" i="6"/>
  <c r="L379" i="7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J391" i="8"/>
  <c r="H301" i="6"/>
  <c r="AK302" i="6"/>
  <c r="AE378" i="6"/>
  <c r="AD378" i="6"/>
  <c r="T379" i="7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K391" i="8"/>
  <c r="Y391" i="8"/>
  <c r="N391" i="8"/>
  <c r="AD380" i="8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M380" i="8"/>
  <c r="M381" i="8" s="1"/>
  <c r="M382" i="8" s="1"/>
  <c r="M383" i="8" s="1"/>
  <c r="M384" i="8" s="1"/>
  <c r="M385" i="8" s="1"/>
  <c r="M386" i="8" s="1"/>
  <c r="M387" i="8" s="1"/>
  <c r="M388" i="8" s="1"/>
  <c r="M389" i="8" s="1"/>
  <c r="M390" i="8" s="1"/>
  <c r="M391" i="8" s="1"/>
  <c r="I391" i="10"/>
  <c r="S391" i="10"/>
  <c r="Q379" i="7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C290" i="6"/>
  <c r="C379" i="6" s="1"/>
  <c r="X290" i="6"/>
  <c r="X379" i="6" s="1"/>
  <c r="F290" i="6"/>
  <c r="F379" i="6" s="1"/>
  <c r="Q290" i="6"/>
  <c r="AE290" i="6"/>
  <c r="AJ290" i="6"/>
  <c r="AJ379" i="6" s="1"/>
  <c r="AG290" i="6"/>
  <c r="AG379" i="6" s="1"/>
  <c r="W290" i="6"/>
  <c r="W379" i="6" s="1"/>
  <c r="U291" i="6"/>
  <c r="V291" i="6"/>
  <c r="AJ291" i="6"/>
  <c r="M291" i="6"/>
  <c r="AD291" i="6"/>
  <c r="F291" i="6"/>
  <c r="W291" i="6"/>
  <c r="T291" i="6"/>
  <c r="T290" i="6"/>
  <c r="T379" i="6" s="1"/>
  <c r="AI290" i="6"/>
  <c r="I290" i="6"/>
  <c r="U290" i="6"/>
  <c r="AB290" i="6"/>
  <c r="AB379" i="6" s="1"/>
  <c r="Y290" i="6"/>
  <c r="Y379" i="6" s="1"/>
  <c r="M290" i="6"/>
  <c r="R291" i="6"/>
  <c r="L291" i="6"/>
  <c r="J291" i="6"/>
  <c r="AK291" i="6"/>
  <c r="E291" i="6"/>
  <c r="D291" i="6"/>
  <c r="AH291" i="6"/>
  <c r="AC291" i="6"/>
  <c r="AH290" i="6"/>
  <c r="AH379" i="6" s="1"/>
  <c r="P290" i="6"/>
  <c r="P379" i="6" s="1"/>
  <c r="AC290" i="6"/>
  <c r="AC379" i="6" s="1"/>
  <c r="D290" i="6"/>
  <c r="D379" i="6" s="1"/>
  <c r="L290" i="6"/>
  <c r="S290" i="6"/>
  <c r="R290" i="6"/>
  <c r="R379" i="6" s="1"/>
  <c r="G290" i="6"/>
  <c r="G379" i="6" s="1"/>
  <c r="AB291" i="6"/>
  <c r="AI291" i="6"/>
  <c r="S291" i="6"/>
  <c r="AE291" i="6"/>
  <c r="I291" i="6"/>
  <c r="Y291" i="6"/>
  <c r="AG291" i="6"/>
  <c r="AD290" i="6"/>
  <c r="J290" i="6"/>
  <c r="J379" i="6" s="1"/>
  <c r="V290" i="6"/>
  <c r="V379" i="6" s="1"/>
  <c r="AK290" i="6"/>
  <c r="E290" i="6"/>
  <c r="K290" i="6"/>
  <c r="K379" i="6" s="1"/>
  <c r="H290" i="6"/>
  <c r="H379" i="6" s="1"/>
  <c r="AF290" i="6"/>
  <c r="AF379" i="6" s="1"/>
  <c r="X291" i="6"/>
  <c r="Q291" i="6"/>
  <c r="P291" i="6"/>
  <c r="K291" i="6"/>
  <c r="H291" i="6"/>
  <c r="G291" i="6"/>
  <c r="AF291" i="6"/>
  <c r="Q302" i="6"/>
  <c r="AC200" i="12"/>
  <c r="K215" i="12"/>
  <c r="G215" i="12"/>
  <c r="N215" i="12"/>
  <c r="J215" i="12"/>
  <c r="F215" i="12"/>
  <c r="M215" i="12"/>
  <c r="I215" i="12"/>
  <c r="E215" i="12"/>
  <c r="L215" i="12"/>
  <c r="H215" i="12"/>
  <c r="X215" i="12"/>
  <c r="U215" i="12"/>
  <c r="AE215" i="12"/>
  <c r="R215" i="12"/>
  <c r="AH215" i="12"/>
  <c r="AJ215" i="12"/>
  <c r="AG215" i="12"/>
  <c r="AI215" i="12"/>
  <c r="Z215" i="12"/>
  <c r="T215" i="12"/>
  <c r="Y215" i="12"/>
  <c r="V215" i="12"/>
  <c r="W215" i="12"/>
  <c r="S215" i="12"/>
  <c r="AD215" i="12"/>
  <c r="AL215" i="12"/>
  <c r="AF215" i="12"/>
  <c r="AK215" i="12"/>
  <c r="Q214" i="12"/>
  <c r="Q304" i="12" s="1"/>
  <c r="AC213" i="12"/>
  <c r="AC303" i="12" s="1"/>
  <c r="AI304" i="12"/>
  <c r="AE304" i="12"/>
  <c r="Y304" i="12"/>
  <c r="U304" i="12"/>
  <c r="K304" i="12"/>
  <c r="G304" i="12"/>
  <c r="AL304" i="12"/>
  <c r="AH304" i="12"/>
  <c r="AD304" i="12"/>
  <c r="X304" i="12"/>
  <c r="T304" i="12"/>
  <c r="N304" i="12"/>
  <c r="J304" i="12"/>
  <c r="F304" i="12"/>
  <c r="AG304" i="12"/>
  <c r="W304" i="12"/>
  <c r="M304" i="12"/>
  <c r="E304" i="12"/>
  <c r="AF304" i="12"/>
  <c r="V304" i="12"/>
  <c r="L304" i="12"/>
  <c r="D304" i="12"/>
  <c r="D393" i="12" s="1"/>
  <c r="AK304" i="12"/>
  <c r="S304" i="12"/>
  <c r="I304" i="12"/>
  <c r="AJ304" i="12"/>
  <c r="Z304" i="12"/>
  <c r="R304" i="12"/>
  <c r="H304" i="12"/>
  <c r="D215" i="12"/>
  <c r="P111" i="12"/>
  <c r="D112" i="12"/>
  <c r="AB110" i="12"/>
  <c r="L214" i="11"/>
  <c r="H214" i="11"/>
  <c r="K214" i="11"/>
  <c r="G214" i="11"/>
  <c r="J214" i="11"/>
  <c r="F214" i="11"/>
  <c r="M214" i="11"/>
  <c r="I214" i="11"/>
  <c r="E214" i="11"/>
  <c r="AD214" i="11"/>
  <c r="N214" i="11"/>
  <c r="T214" i="11"/>
  <c r="V214" i="11"/>
  <c r="AG214" i="11"/>
  <c r="W214" i="11"/>
  <c r="R214" i="11"/>
  <c r="AL214" i="11"/>
  <c r="U214" i="11"/>
  <c r="AE214" i="11"/>
  <c r="AF214" i="11"/>
  <c r="S214" i="11"/>
  <c r="AK214" i="11"/>
  <c r="Y214" i="11"/>
  <c r="AH214" i="11"/>
  <c r="Z214" i="11"/>
  <c r="AI214" i="11"/>
  <c r="X214" i="11"/>
  <c r="AJ214" i="11"/>
  <c r="AK303" i="11"/>
  <c r="AG303" i="11"/>
  <c r="AC303" i="11"/>
  <c r="W303" i="11"/>
  <c r="W392" i="11" s="1"/>
  <c r="S303" i="11"/>
  <c r="M303" i="11"/>
  <c r="I303" i="11"/>
  <c r="E303" i="11"/>
  <c r="AJ303" i="11"/>
  <c r="AF303" i="11"/>
  <c r="Z303" i="11"/>
  <c r="Z392" i="11" s="1"/>
  <c r="V303" i="11"/>
  <c r="R303" i="11"/>
  <c r="L303" i="11"/>
  <c r="H303" i="11"/>
  <c r="D303" i="11"/>
  <c r="D392" i="11" s="1"/>
  <c r="AI303" i="11"/>
  <c r="AE303" i="11"/>
  <c r="Y303" i="11"/>
  <c r="U303" i="11"/>
  <c r="Q303" i="11"/>
  <c r="K303" i="11"/>
  <c r="G303" i="11"/>
  <c r="AH303" i="11"/>
  <c r="N303" i="11"/>
  <c r="AD303" i="11"/>
  <c r="J303" i="11"/>
  <c r="X303" i="11"/>
  <c r="F303" i="11"/>
  <c r="AL303" i="11"/>
  <c r="T303" i="11"/>
  <c r="D214" i="11"/>
  <c r="D111" i="11"/>
  <c r="AE214" i="8"/>
  <c r="S214" i="8"/>
  <c r="Y214" i="8"/>
  <c r="AK214" i="8"/>
  <c r="T214" i="8"/>
  <c r="AF214" i="8"/>
  <c r="X214" i="8"/>
  <c r="AJ214" i="8"/>
  <c r="AI214" i="8"/>
  <c r="W214" i="8"/>
  <c r="AG214" i="8"/>
  <c r="U214" i="8"/>
  <c r="AD214" i="8"/>
  <c r="R214" i="8"/>
  <c r="AH214" i="8"/>
  <c r="V214" i="8"/>
  <c r="N214" i="8"/>
  <c r="AL214" i="8"/>
  <c r="Z214" i="8"/>
  <c r="Q213" i="10"/>
  <c r="Q303" i="10" s="1"/>
  <c r="K214" i="10"/>
  <c r="G214" i="10"/>
  <c r="M214" i="10"/>
  <c r="I214" i="10"/>
  <c r="E214" i="10"/>
  <c r="L214" i="10"/>
  <c r="H214" i="10"/>
  <c r="N214" i="10"/>
  <c r="J214" i="10"/>
  <c r="F214" i="10"/>
  <c r="AD214" i="10"/>
  <c r="AJ214" i="10"/>
  <c r="AG214" i="10"/>
  <c r="AE214" i="10"/>
  <c r="W214" i="10"/>
  <c r="T214" i="10"/>
  <c r="Y214" i="10"/>
  <c r="R214" i="10"/>
  <c r="AF214" i="10"/>
  <c r="AH214" i="10"/>
  <c r="AK214" i="10"/>
  <c r="AI214" i="10"/>
  <c r="AL214" i="10"/>
  <c r="V214" i="10"/>
  <c r="X214" i="10"/>
  <c r="U214" i="10"/>
  <c r="Z214" i="10"/>
  <c r="S214" i="10"/>
  <c r="L214" i="8"/>
  <c r="H214" i="8"/>
  <c r="K214" i="8"/>
  <c r="G214" i="8"/>
  <c r="J214" i="8"/>
  <c r="F214" i="8"/>
  <c r="M214" i="8"/>
  <c r="I214" i="8"/>
  <c r="E214" i="8"/>
  <c r="AC212" i="10"/>
  <c r="AC302" i="10" s="1"/>
  <c r="Z391" i="10"/>
  <c r="X391" i="10"/>
  <c r="G391" i="10"/>
  <c r="AJ379" i="8"/>
  <c r="AJ380" i="8" s="1"/>
  <c r="AJ381" i="8" s="1"/>
  <c r="AJ382" i="8" s="1"/>
  <c r="AJ383" i="8" s="1"/>
  <c r="AJ384" i="8" s="1"/>
  <c r="AJ385" i="8" s="1"/>
  <c r="AJ386" i="8" s="1"/>
  <c r="AJ387" i="8" s="1"/>
  <c r="AJ388" i="8" s="1"/>
  <c r="AJ389" i="8" s="1"/>
  <c r="AJ390" i="8" s="1"/>
  <c r="AJ391" i="8" s="1"/>
  <c r="AL391" i="10"/>
  <c r="W379" i="8"/>
  <c r="W380" i="8" s="1"/>
  <c r="W381" i="8" s="1"/>
  <c r="W382" i="8" s="1"/>
  <c r="W383" i="8" s="1"/>
  <c r="W384" i="8" s="1"/>
  <c r="W385" i="8" s="1"/>
  <c r="W386" i="8" s="1"/>
  <c r="W387" i="8" s="1"/>
  <c r="W388" i="8" s="1"/>
  <c r="W389" i="8" s="1"/>
  <c r="W390" i="8" s="1"/>
  <c r="W391" i="8" s="1"/>
  <c r="AC291" i="10"/>
  <c r="AC290" i="10"/>
  <c r="AC379" i="10" s="1"/>
  <c r="AH379" i="8"/>
  <c r="AH380" i="8" s="1"/>
  <c r="AH381" i="8" s="1"/>
  <c r="AH382" i="8" s="1"/>
  <c r="AH383" i="8" s="1"/>
  <c r="AH384" i="8" s="1"/>
  <c r="AH385" i="8" s="1"/>
  <c r="AH386" i="8" s="1"/>
  <c r="AH387" i="8" s="1"/>
  <c r="AH388" i="8" s="1"/>
  <c r="AH389" i="8" s="1"/>
  <c r="AH390" i="8" s="1"/>
  <c r="AH391" i="8" s="1"/>
  <c r="AE379" i="8"/>
  <c r="AE380" i="8" s="1"/>
  <c r="AE381" i="8" s="1"/>
  <c r="AE382" i="8" s="1"/>
  <c r="AE383" i="8" s="1"/>
  <c r="AE384" i="8" s="1"/>
  <c r="AE385" i="8" s="1"/>
  <c r="AE386" i="8" s="1"/>
  <c r="AE387" i="8" s="1"/>
  <c r="AE388" i="8" s="1"/>
  <c r="AE389" i="8" s="1"/>
  <c r="AE390" i="8" s="1"/>
  <c r="AE391" i="8" s="1"/>
  <c r="F391" i="10"/>
  <c r="AG379" i="8"/>
  <c r="AG380" i="8" s="1"/>
  <c r="AG381" i="8" s="1"/>
  <c r="AG382" i="8" s="1"/>
  <c r="AG383" i="8" s="1"/>
  <c r="AG384" i="8" s="1"/>
  <c r="AG385" i="8" s="1"/>
  <c r="AG386" i="8" s="1"/>
  <c r="AG387" i="8" s="1"/>
  <c r="AG388" i="8" s="1"/>
  <c r="AG389" i="8" s="1"/>
  <c r="AG390" i="8" s="1"/>
  <c r="AG391" i="8" s="1"/>
  <c r="W391" i="10"/>
  <c r="R379" i="8"/>
  <c r="R380" i="8" s="1"/>
  <c r="R381" i="8" s="1"/>
  <c r="R382" i="8" s="1"/>
  <c r="R383" i="8" s="1"/>
  <c r="R384" i="8" s="1"/>
  <c r="R385" i="8" s="1"/>
  <c r="R386" i="8" s="1"/>
  <c r="R387" i="8" s="1"/>
  <c r="R388" i="8" s="1"/>
  <c r="R389" i="8" s="1"/>
  <c r="R390" i="8" s="1"/>
  <c r="R391" i="8" s="1"/>
  <c r="M391" i="10"/>
  <c r="V379" i="8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V390" i="8" s="1"/>
  <c r="V391" i="8" s="1"/>
  <c r="AB109" i="10"/>
  <c r="D214" i="10"/>
  <c r="P110" i="10"/>
  <c r="D111" i="10"/>
  <c r="AK303" i="10"/>
  <c r="AK392" i="10" s="1"/>
  <c r="AG303" i="10"/>
  <c r="W303" i="10"/>
  <c r="S303" i="10"/>
  <c r="M303" i="10"/>
  <c r="I303" i="10"/>
  <c r="E303" i="10"/>
  <c r="E392" i="10" s="1"/>
  <c r="AJ303" i="10"/>
  <c r="AJ392" i="10" s="1"/>
  <c r="AF303" i="10"/>
  <c r="AF392" i="10" s="1"/>
  <c r="Z303" i="10"/>
  <c r="V303" i="10"/>
  <c r="V392" i="10" s="1"/>
  <c r="R303" i="10"/>
  <c r="R392" i="10" s="1"/>
  <c r="L303" i="10"/>
  <c r="L392" i="10" s="1"/>
  <c r="H303" i="10"/>
  <c r="H392" i="10" s="1"/>
  <c r="D303" i="10"/>
  <c r="D392" i="10" s="1"/>
  <c r="AI303" i="10"/>
  <c r="AI392" i="10" s="1"/>
  <c r="AE303" i="10"/>
  <c r="Y303" i="10"/>
  <c r="Y392" i="10" s="1"/>
  <c r="U303" i="10"/>
  <c r="U392" i="10" s="1"/>
  <c r="K303" i="10"/>
  <c r="G303" i="10"/>
  <c r="AL303" i="10"/>
  <c r="T303" i="10"/>
  <c r="T392" i="10" s="1"/>
  <c r="AH303" i="10"/>
  <c r="AH392" i="10" s="1"/>
  <c r="N303" i="10"/>
  <c r="N392" i="10" s="1"/>
  <c r="AD303" i="10"/>
  <c r="AD392" i="10" s="1"/>
  <c r="J303" i="10"/>
  <c r="J392" i="10" s="1"/>
  <c r="X303" i="10"/>
  <c r="F303" i="10"/>
  <c r="D214" i="8"/>
  <c r="D111" i="8"/>
  <c r="AK303" i="8"/>
  <c r="AG303" i="8"/>
  <c r="AC303" i="8"/>
  <c r="W303" i="8"/>
  <c r="S303" i="8"/>
  <c r="M303" i="8"/>
  <c r="M392" i="8" s="1"/>
  <c r="I303" i="8"/>
  <c r="E303" i="8"/>
  <c r="E392" i="8" s="1"/>
  <c r="AL303" i="8"/>
  <c r="AH303" i="8"/>
  <c r="AD303" i="8"/>
  <c r="X303" i="8"/>
  <c r="X392" i="8" s="1"/>
  <c r="T303" i="8"/>
  <c r="T392" i="8" s="1"/>
  <c r="N303" i="8"/>
  <c r="J303" i="8"/>
  <c r="J392" i="8" s="1"/>
  <c r="F303" i="8"/>
  <c r="AE303" i="8"/>
  <c r="U303" i="8"/>
  <c r="K303" i="8"/>
  <c r="AJ303" i="8"/>
  <c r="Z303" i="8"/>
  <c r="Z392" i="8" s="1"/>
  <c r="R303" i="8"/>
  <c r="H303" i="8"/>
  <c r="AI303" i="8"/>
  <c r="Y303" i="8"/>
  <c r="Q303" i="8"/>
  <c r="G303" i="8"/>
  <c r="G392" i="8" s="1"/>
  <c r="AF303" i="8"/>
  <c r="V303" i="8"/>
  <c r="L303" i="8"/>
  <c r="D303" i="8"/>
  <c r="D392" i="8" s="1"/>
  <c r="F213" i="7"/>
  <c r="J213" i="7"/>
  <c r="D213" i="7"/>
  <c r="G213" i="7"/>
  <c r="K213" i="7"/>
  <c r="E213" i="7"/>
  <c r="I213" i="7"/>
  <c r="H213" i="7"/>
  <c r="L213" i="7"/>
  <c r="M213" i="7"/>
  <c r="T213" i="7"/>
  <c r="AC213" i="7"/>
  <c r="S213" i="7"/>
  <c r="AD213" i="7"/>
  <c r="Y213" i="7"/>
  <c r="AF213" i="7"/>
  <c r="R213" i="7"/>
  <c r="AJ213" i="7"/>
  <c r="Q213" i="7"/>
  <c r="AE213" i="7"/>
  <c r="V213" i="7"/>
  <c r="U213" i="7"/>
  <c r="AI213" i="7"/>
  <c r="AK213" i="7"/>
  <c r="X213" i="7"/>
  <c r="AG213" i="7"/>
  <c r="W213" i="7"/>
  <c r="AH213" i="7"/>
  <c r="AJ302" i="7"/>
  <c r="AF302" i="7"/>
  <c r="AB302" i="7"/>
  <c r="AI302" i="7"/>
  <c r="AE302" i="7"/>
  <c r="AK302" i="7"/>
  <c r="AC302" i="7"/>
  <c r="AH302" i="7"/>
  <c r="AG302" i="7"/>
  <c r="AD302" i="7"/>
  <c r="X302" i="7"/>
  <c r="T302" i="7"/>
  <c r="P302" i="7"/>
  <c r="W302" i="7"/>
  <c r="S302" i="7"/>
  <c r="V302" i="7"/>
  <c r="R302" i="7"/>
  <c r="G302" i="7"/>
  <c r="K302" i="7"/>
  <c r="Y302" i="7"/>
  <c r="U302" i="7"/>
  <c r="E302" i="7"/>
  <c r="I302" i="7"/>
  <c r="M302" i="7"/>
  <c r="H302" i="7"/>
  <c r="D302" i="7"/>
  <c r="J302" i="7"/>
  <c r="Q302" i="7"/>
  <c r="L302" i="7"/>
  <c r="F302" i="7"/>
  <c r="AL111" i="8"/>
  <c r="R111" i="11"/>
  <c r="X111" i="8"/>
  <c r="Y111" i="8"/>
  <c r="AH110" i="7"/>
  <c r="T110" i="7"/>
  <c r="M111" i="11"/>
  <c r="R111" i="10"/>
  <c r="R109" i="6"/>
  <c r="S109" i="6"/>
  <c r="J110" i="7"/>
  <c r="H111" i="8"/>
  <c r="I111" i="10"/>
  <c r="Z112" i="12"/>
  <c r="AH111" i="8"/>
  <c r="I112" i="12"/>
  <c r="G111" i="10"/>
  <c r="J111" i="11"/>
  <c r="AJ109" i="6"/>
  <c r="I109" i="6"/>
  <c r="L111" i="11"/>
  <c r="Q110" i="7"/>
  <c r="V111" i="11"/>
  <c r="AF111" i="8"/>
  <c r="X109" i="6"/>
  <c r="W109" i="6"/>
  <c r="M110" i="7"/>
  <c r="F111" i="11"/>
  <c r="L111" i="8"/>
  <c r="F111" i="8"/>
  <c r="E112" i="12"/>
  <c r="M111" i="10"/>
  <c r="Y110" i="7"/>
  <c r="G111" i="8"/>
  <c r="Y111" i="11"/>
  <c r="AI109" i="6"/>
  <c r="T112" i="12"/>
  <c r="N111" i="8"/>
  <c r="X112" i="12"/>
  <c r="J112" i="12"/>
  <c r="N111" i="10"/>
  <c r="AI111" i="11"/>
  <c r="M111" i="8"/>
  <c r="S111" i="10"/>
  <c r="M112" i="12"/>
  <c r="AE110" i="7"/>
  <c r="E111" i="8"/>
  <c r="AD111" i="11"/>
  <c r="U111" i="8"/>
  <c r="Y111" i="10"/>
  <c r="X111" i="11"/>
  <c r="AB110" i="7"/>
  <c r="AH111" i="11"/>
  <c r="AK111" i="11"/>
  <c r="AD112" i="12"/>
  <c r="Z111" i="10"/>
  <c r="AI111" i="8"/>
  <c r="AK109" i="6"/>
  <c r="L109" i="6"/>
  <c r="AJ112" i="12"/>
  <c r="AI111" i="10"/>
  <c r="F110" i="7"/>
  <c r="W112" i="12"/>
  <c r="AI110" i="7"/>
  <c r="AL111" i="11"/>
  <c r="W111" i="8"/>
  <c r="AJ111" i="8"/>
  <c r="V109" i="6"/>
  <c r="AD110" i="7"/>
  <c r="E111" i="11"/>
  <c r="D110" i="7"/>
  <c r="I111" i="8"/>
  <c r="J111" i="10"/>
  <c r="AC109" i="6"/>
  <c r="H109" i="6"/>
  <c r="S112" i="12"/>
  <c r="K111" i="8"/>
  <c r="X110" i="7"/>
  <c r="AK110" i="7"/>
  <c r="U111" i="11"/>
  <c r="AG111" i="8"/>
  <c r="AE112" i="12"/>
  <c r="W111" i="10"/>
  <c r="AG109" i="6"/>
  <c r="E109" i="6"/>
  <c r="AK111" i="10"/>
  <c r="R110" i="7"/>
  <c r="X111" i="10"/>
  <c r="AD109" i="6"/>
  <c r="V111" i="8"/>
  <c r="R112" i="12"/>
  <c r="AE111" i="10"/>
  <c r="AJ111" i="10"/>
  <c r="K112" i="12"/>
  <c r="AD111" i="10"/>
  <c r="N111" i="11"/>
  <c r="U109" i="6"/>
  <c r="G109" i="6"/>
  <c r="AJ111" i="11"/>
  <c r="T111" i="8"/>
  <c r="Q111" i="12"/>
  <c r="AC110" i="7"/>
  <c r="I110" i="7"/>
  <c r="K111" i="11"/>
  <c r="E111" i="10"/>
  <c r="AF109" i="6"/>
  <c r="F109" i="6"/>
  <c r="AK112" i="12"/>
  <c r="G112" i="12"/>
  <c r="AG112" i="12"/>
  <c r="AF111" i="10"/>
  <c r="AF112" i="12"/>
  <c r="T109" i="6"/>
  <c r="D109" i="6"/>
  <c r="H112" i="12"/>
  <c r="K111" i="10"/>
  <c r="L110" i="7"/>
  <c r="H110" i="7"/>
  <c r="G111" i="11"/>
  <c r="AG111" i="10"/>
  <c r="Z111" i="11"/>
  <c r="S111" i="8"/>
  <c r="Q109" i="6"/>
  <c r="K109" i="6"/>
  <c r="AC109" i="10"/>
  <c r="V110" i="7"/>
  <c r="G110" i="7"/>
  <c r="AH111" i="10"/>
  <c r="F112" i="12"/>
  <c r="T111" i="10"/>
  <c r="AE111" i="11"/>
  <c r="AJ110" i="7"/>
  <c r="Y112" i="12"/>
  <c r="AL111" i="10"/>
  <c r="Y109" i="6"/>
  <c r="J109" i="6"/>
  <c r="AB96" i="7"/>
  <c r="N112" i="12"/>
  <c r="Q110" i="10"/>
  <c r="AH109" i="6"/>
  <c r="AF111" i="11"/>
  <c r="L112" i="12"/>
  <c r="V112" i="12"/>
  <c r="V111" i="10"/>
  <c r="P111" i="7"/>
  <c r="AD111" i="8"/>
  <c r="E110" i="7"/>
  <c r="U111" i="10"/>
  <c r="AI112" i="12"/>
  <c r="AF110" i="7"/>
  <c r="AK111" i="8"/>
  <c r="AC110" i="12"/>
  <c r="U110" i="7"/>
  <c r="AG111" i="11"/>
  <c r="J111" i="8"/>
  <c r="S110" i="7"/>
  <c r="W110" i="7"/>
  <c r="S111" i="11"/>
  <c r="R111" i="8"/>
  <c r="H111" i="10"/>
  <c r="M109" i="6"/>
  <c r="T111" i="11"/>
  <c r="W111" i="11"/>
  <c r="Z111" i="8"/>
  <c r="I111" i="11"/>
  <c r="AE111" i="8"/>
  <c r="U112" i="12"/>
  <c r="F111" i="10"/>
  <c r="AG110" i="7"/>
  <c r="AH112" i="12"/>
  <c r="H111" i="11"/>
  <c r="AE109" i="6"/>
  <c r="K110" i="7"/>
  <c r="L111" i="10"/>
  <c r="AL112" i="12"/>
  <c r="AH528" i="18" l="1"/>
  <c r="BF527" i="18"/>
  <c r="V534" i="18"/>
  <c r="AT533" i="18"/>
  <c r="E534" i="18"/>
  <c r="BA533" i="18"/>
  <c r="AO533" i="18"/>
  <c r="AV531" i="18"/>
  <c r="BH531" i="18"/>
  <c r="BD530" i="18"/>
  <c r="AR530" i="18"/>
  <c r="BB532" i="18"/>
  <c r="AP532" i="18"/>
  <c r="AU535" i="18"/>
  <c r="BG535" i="18"/>
  <c r="BC533" i="18"/>
  <c r="AQ533" i="18"/>
  <c r="BI532" i="18"/>
  <c r="AW532" i="18"/>
  <c r="BJ531" i="18"/>
  <c r="AX531" i="18"/>
  <c r="I360" i="18"/>
  <c r="I449" i="18" s="1"/>
  <c r="G360" i="18"/>
  <c r="G449" i="18" s="1"/>
  <c r="N360" i="18"/>
  <c r="N449" i="18" s="1"/>
  <c r="E360" i="18"/>
  <c r="E449" i="18" s="1"/>
  <c r="H360" i="18"/>
  <c r="H449" i="18" s="1"/>
  <c r="F360" i="18"/>
  <c r="F449" i="18" s="1"/>
  <c r="M360" i="18"/>
  <c r="M449" i="18" s="1"/>
  <c r="K360" i="18"/>
  <c r="K449" i="18" s="1"/>
  <c r="J360" i="18"/>
  <c r="J449" i="18" s="1"/>
  <c r="BG432" i="18"/>
  <c r="AU432" i="18"/>
  <c r="AV432" i="18"/>
  <c r="BH432" i="18"/>
  <c r="L360" i="18"/>
  <c r="L449" i="18" s="1"/>
  <c r="D273" i="18"/>
  <c r="D170" i="18"/>
  <c r="BJ432" i="18"/>
  <c r="AX432" i="18"/>
  <c r="AO432" i="18"/>
  <c r="BA432" i="18"/>
  <c r="D362" i="18"/>
  <c r="D451" i="18" s="1"/>
  <c r="BF432" i="18"/>
  <c r="AT432" i="18"/>
  <c r="AW432" i="18"/>
  <c r="BI432" i="18"/>
  <c r="AC167" i="18"/>
  <c r="AC361" i="18" s="1"/>
  <c r="AC450" i="18" s="1"/>
  <c r="Q167" i="18"/>
  <c r="Q361" i="18" s="1"/>
  <c r="Q450" i="18" s="1"/>
  <c r="M167" i="18"/>
  <c r="N167" i="18"/>
  <c r="AL167" i="18"/>
  <c r="AL361" i="18" s="1"/>
  <c r="AL450" i="18" s="1"/>
  <c r="H167" i="18"/>
  <c r="J167" i="18"/>
  <c r="G167" i="18"/>
  <c r="K167" i="18"/>
  <c r="R167" i="18"/>
  <c r="R361" i="18" s="1"/>
  <c r="R450" i="18" s="1"/>
  <c r="I167" i="18"/>
  <c r="Z167" i="18"/>
  <c r="Z361" i="18" s="1"/>
  <c r="Z450" i="18" s="1"/>
  <c r="AI167" i="18"/>
  <c r="AI361" i="18" s="1"/>
  <c r="AI450" i="18" s="1"/>
  <c r="X167" i="18"/>
  <c r="X361" i="18" s="1"/>
  <c r="X450" i="18" s="1"/>
  <c r="W167" i="18"/>
  <c r="W361" i="18" s="1"/>
  <c r="W450" i="18" s="1"/>
  <c r="V167" i="18"/>
  <c r="V361" i="18" s="1"/>
  <c r="V450" i="18" s="1"/>
  <c r="S167" i="18"/>
  <c r="S361" i="18" s="1"/>
  <c r="S450" i="18" s="1"/>
  <c r="AK167" i="18"/>
  <c r="AK361" i="18" s="1"/>
  <c r="AK450" i="18" s="1"/>
  <c r="AJ167" i="18"/>
  <c r="AJ361" i="18" s="1"/>
  <c r="AJ450" i="18" s="1"/>
  <c r="E167" i="18"/>
  <c r="U167" i="18"/>
  <c r="U361" i="18" s="1"/>
  <c r="U450" i="18" s="1"/>
  <c r="AG167" i="18"/>
  <c r="AG361" i="18" s="1"/>
  <c r="AG450" i="18" s="1"/>
  <c r="AD167" i="18"/>
  <c r="AD361" i="18" s="1"/>
  <c r="AD450" i="18" s="1"/>
  <c r="L167" i="18"/>
  <c r="F167" i="18"/>
  <c r="T167" i="18"/>
  <c r="T361" i="18" s="1"/>
  <c r="T450" i="18" s="1"/>
  <c r="AE167" i="18"/>
  <c r="AE361" i="18" s="1"/>
  <c r="AE450" i="18" s="1"/>
  <c r="AF167" i="18"/>
  <c r="AF361" i="18" s="1"/>
  <c r="AF450" i="18" s="1"/>
  <c r="Y167" i="18"/>
  <c r="Y361" i="18" s="1"/>
  <c r="Y450" i="18" s="1"/>
  <c r="AH167" i="18"/>
  <c r="AH361" i="18" s="1"/>
  <c r="AH450" i="18" s="1"/>
  <c r="BD432" i="18"/>
  <c r="AR432" i="18"/>
  <c r="AP432" i="18"/>
  <c r="BB432" i="18"/>
  <c r="BC432" i="18"/>
  <c r="AQ432" i="18"/>
  <c r="AS432" i="18"/>
  <c r="BE432" i="18"/>
  <c r="M417" i="17"/>
  <c r="AW416" i="17"/>
  <c r="BI416" i="17"/>
  <c r="AP416" i="17"/>
  <c r="F417" i="17"/>
  <c r="BB416" i="17"/>
  <c r="AX416" i="17"/>
  <c r="N417" i="17"/>
  <c r="BJ416" i="17"/>
  <c r="AL346" i="17"/>
  <c r="AL435" i="17" s="1"/>
  <c r="AH346" i="17"/>
  <c r="AH435" i="17" s="1"/>
  <c r="AD346" i="17"/>
  <c r="AD435" i="17" s="1"/>
  <c r="X346" i="17"/>
  <c r="X435" i="17" s="1"/>
  <c r="T346" i="17"/>
  <c r="T435" i="17" s="1"/>
  <c r="N346" i="17"/>
  <c r="J346" i="17"/>
  <c r="F346" i="17"/>
  <c r="AJ346" i="17"/>
  <c r="AJ435" i="17" s="1"/>
  <c r="AE346" i="17"/>
  <c r="AE435" i="17" s="1"/>
  <c r="W346" i="17"/>
  <c r="W435" i="17" s="1"/>
  <c r="R346" i="17"/>
  <c r="R435" i="17" s="1"/>
  <c r="K346" i="17"/>
  <c r="E346" i="17"/>
  <c r="AG346" i="17"/>
  <c r="AG435" i="17" s="1"/>
  <c r="Z346" i="17"/>
  <c r="U346" i="17"/>
  <c r="U435" i="17" s="1"/>
  <c r="M346" i="17"/>
  <c r="H346" i="17"/>
  <c r="AK346" i="17"/>
  <c r="AK435" i="17" s="1"/>
  <c r="Y346" i="17"/>
  <c r="Y435" i="17" s="1"/>
  <c r="L346" i="17"/>
  <c r="AI346" i="17"/>
  <c r="AI435" i="17" s="1"/>
  <c r="V346" i="17"/>
  <c r="I346" i="17"/>
  <c r="AF346" i="17"/>
  <c r="AF435" i="17" s="1"/>
  <c r="S346" i="17"/>
  <c r="S435" i="17" s="1"/>
  <c r="G346" i="17"/>
  <c r="AC346" i="17"/>
  <c r="AC435" i="17" s="1"/>
  <c r="Q346" i="17"/>
  <c r="Q435" i="17" s="1"/>
  <c r="D346" i="17"/>
  <c r="D435" i="17" s="1"/>
  <c r="V435" i="17"/>
  <c r="Z435" i="17"/>
  <c r="E417" i="17"/>
  <c r="AO416" i="17"/>
  <c r="BA416" i="17"/>
  <c r="BC416" i="17"/>
  <c r="G417" i="17"/>
  <c r="AQ416" i="17"/>
  <c r="BG416" i="17"/>
  <c r="AU416" i="17"/>
  <c r="K417" i="17"/>
  <c r="BH416" i="17"/>
  <c r="L417" i="17"/>
  <c r="AV416" i="17"/>
  <c r="AT416" i="17"/>
  <c r="BF416" i="17"/>
  <c r="J417" i="17"/>
  <c r="BD416" i="17"/>
  <c r="H417" i="17"/>
  <c r="AR416" i="17"/>
  <c r="I417" i="17"/>
  <c r="AS416" i="17"/>
  <c r="BE416" i="17"/>
  <c r="D257" i="17"/>
  <c r="Q153" i="17"/>
  <c r="Q257" i="17" s="1"/>
  <c r="P153" i="17"/>
  <c r="AB153" i="17" s="1"/>
  <c r="D154" i="17"/>
  <c r="R153" i="17"/>
  <c r="R257" i="17" s="1"/>
  <c r="L153" i="17"/>
  <c r="L257" i="17" s="1"/>
  <c r="AD153" i="17"/>
  <c r="AD257" i="17" s="1"/>
  <c r="AI153" i="17"/>
  <c r="AI257" i="17" s="1"/>
  <c r="AK153" i="17"/>
  <c r="AK257" i="17" s="1"/>
  <c r="Y153" i="17"/>
  <c r="Y257" i="17" s="1"/>
  <c r="AE153" i="17"/>
  <c r="AE257" i="17" s="1"/>
  <c r="N153" i="17"/>
  <c r="N257" i="17" s="1"/>
  <c r="U153" i="17"/>
  <c r="U257" i="17" s="1"/>
  <c r="X153" i="17"/>
  <c r="X257" i="17" s="1"/>
  <c r="H153" i="17"/>
  <c r="H257" i="17" s="1"/>
  <c r="G153" i="17"/>
  <c r="G257" i="17" s="1"/>
  <c r="J153" i="17"/>
  <c r="J257" i="17" s="1"/>
  <c r="AJ153" i="17"/>
  <c r="AJ257" i="17" s="1"/>
  <c r="S153" i="17"/>
  <c r="S257" i="17" s="1"/>
  <c r="AG153" i="17"/>
  <c r="AG257" i="17" s="1"/>
  <c r="V153" i="17"/>
  <c r="V257" i="17" s="1"/>
  <c r="I153" i="17"/>
  <c r="I257" i="17" s="1"/>
  <c r="M153" i="17"/>
  <c r="M257" i="17" s="1"/>
  <c r="K153" i="17"/>
  <c r="K257" i="17" s="1"/>
  <c r="E153" i="17"/>
  <c r="E257" i="17" s="1"/>
  <c r="AH153" i="17"/>
  <c r="AH257" i="17" s="1"/>
  <c r="T153" i="17"/>
  <c r="T257" i="17" s="1"/>
  <c r="W153" i="17"/>
  <c r="W257" i="17" s="1"/>
  <c r="AF153" i="17"/>
  <c r="AF257" i="17" s="1"/>
  <c r="AL153" i="17"/>
  <c r="AL257" i="17" s="1"/>
  <c r="F153" i="17"/>
  <c r="F257" i="17" s="1"/>
  <c r="Z153" i="17"/>
  <c r="Z257" i="17" s="1"/>
  <c r="AC153" i="17"/>
  <c r="AC257" i="17" s="1"/>
  <c r="C165" i="13"/>
  <c r="AD392" i="8"/>
  <c r="AC392" i="8"/>
  <c r="Q392" i="11"/>
  <c r="X393" i="12"/>
  <c r="E379" i="6"/>
  <c r="I379" i="6"/>
  <c r="E379" i="7"/>
  <c r="AC379" i="7"/>
  <c r="AC380" i="7" s="1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AC391" i="7" s="1"/>
  <c r="J379" i="7"/>
  <c r="AK392" i="8"/>
  <c r="T392" i="11"/>
  <c r="S379" i="6"/>
  <c r="AE379" i="7"/>
  <c r="L392" i="8"/>
  <c r="U392" i="8"/>
  <c r="N392" i="8"/>
  <c r="AE392" i="10"/>
  <c r="AK379" i="6"/>
  <c r="AK380" i="6" s="1"/>
  <c r="AK381" i="6" s="1"/>
  <c r="AK382" i="6" s="1"/>
  <c r="AK383" i="6" s="1"/>
  <c r="AK384" i="6" s="1"/>
  <c r="AK385" i="6" s="1"/>
  <c r="AK386" i="6" s="1"/>
  <c r="AK387" i="6" s="1"/>
  <c r="AK388" i="6" s="1"/>
  <c r="AK389" i="6" s="1"/>
  <c r="AK390" i="6" s="1"/>
  <c r="AK391" i="6" s="1"/>
  <c r="AC380" i="6"/>
  <c r="AC381" i="6" s="1"/>
  <c r="AC382" i="6" s="1"/>
  <c r="AC383" i="6" s="1"/>
  <c r="AC384" i="6" s="1"/>
  <c r="AC385" i="6" s="1"/>
  <c r="AC386" i="6" s="1"/>
  <c r="AC387" i="6" s="1"/>
  <c r="AC388" i="6" s="1"/>
  <c r="AC389" i="6" s="1"/>
  <c r="K392" i="10"/>
  <c r="S392" i="10"/>
  <c r="F392" i="8"/>
  <c r="L379" i="6"/>
  <c r="W380" i="6"/>
  <c r="W381" i="6" s="1"/>
  <c r="W382" i="6" s="1"/>
  <c r="W383" i="6" s="1"/>
  <c r="W384" i="6" s="1"/>
  <c r="W385" i="6" s="1"/>
  <c r="W386" i="6" s="1"/>
  <c r="W387" i="6" s="1"/>
  <c r="W388" i="6" s="1"/>
  <c r="W389" i="6" s="1"/>
  <c r="W390" i="6" s="1"/>
  <c r="Q379" i="6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H380" i="6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S380" i="7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I379" i="7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X380" i="7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X391" i="7" s="1"/>
  <c r="K380" i="7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Y392" i="8"/>
  <c r="AL392" i="8"/>
  <c r="J380" i="7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AF392" i="8"/>
  <c r="Y393" i="12"/>
  <c r="K380" i="6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J380" i="6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L380" i="6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AH380" i="6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S392" i="8"/>
  <c r="V380" i="6"/>
  <c r="V381" i="6" s="1"/>
  <c r="V382" i="6" s="1"/>
  <c r="V383" i="6" s="1"/>
  <c r="V384" i="6" s="1"/>
  <c r="V385" i="6" s="1"/>
  <c r="V386" i="6" s="1"/>
  <c r="V387" i="6" s="1"/>
  <c r="V388" i="6" s="1"/>
  <c r="V389" i="6" s="1"/>
  <c r="V390" i="6" s="1"/>
  <c r="M391" i="7"/>
  <c r="AI392" i="8"/>
  <c r="H392" i="8"/>
  <c r="K392" i="8"/>
  <c r="I392" i="8"/>
  <c r="I392" i="10"/>
  <c r="AG392" i="10"/>
  <c r="Q392" i="10"/>
  <c r="M379" i="6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P379" i="7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AI380" i="7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AI391" i="7" s="1"/>
  <c r="AJ380" i="7"/>
  <c r="AJ381" i="7" s="1"/>
  <c r="AJ382" i="7" s="1"/>
  <c r="AJ383" i="7" s="1"/>
  <c r="AJ384" i="7" s="1"/>
  <c r="AJ385" i="7" s="1"/>
  <c r="AJ386" i="7" s="1"/>
  <c r="AJ387" i="7" s="1"/>
  <c r="AJ388" i="7" s="1"/>
  <c r="AJ389" i="7" s="1"/>
  <c r="AJ390" i="7" s="1"/>
  <c r="S380" i="6"/>
  <c r="S381" i="6" s="1"/>
  <c r="S382" i="6" s="1"/>
  <c r="S383" i="6" s="1"/>
  <c r="S384" i="6" s="1"/>
  <c r="S385" i="6" s="1"/>
  <c r="S386" i="6" s="1"/>
  <c r="S387" i="6" s="1"/>
  <c r="S388" i="6" s="1"/>
  <c r="S389" i="6" s="1"/>
  <c r="S390" i="6" s="1"/>
  <c r="AF380" i="7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K391" i="7"/>
  <c r="Y380" i="7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AC390" i="6"/>
  <c r="AJ380" i="6"/>
  <c r="AJ381" i="6" s="1"/>
  <c r="AJ382" i="6" s="1"/>
  <c r="AJ383" i="6" s="1"/>
  <c r="AJ384" i="6" s="1"/>
  <c r="AJ385" i="6" s="1"/>
  <c r="AJ386" i="6" s="1"/>
  <c r="AJ387" i="6" s="1"/>
  <c r="AJ388" i="6" s="1"/>
  <c r="AJ389" i="6" s="1"/>
  <c r="AJ390" i="6" s="1"/>
  <c r="AJ391" i="6" s="1"/>
  <c r="E380" i="7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Q392" i="8"/>
  <c r="AG380" i="7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E380" i="7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E380" i="6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G380" i="6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D380" i="6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I380" i="6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AG380" i="6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F380" i="6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U380" i="7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V380" i="7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F53" i="9"/>
  <c r="BC414" i="14"/>
  <c r="G53" i="9"/>
  <c r="BD414" i="14"/>
  <c r="AH52" i="9"/>
  <c r="V52" i="9"/>
  <c r="AB52" i="9"/>
  <c r="P52" i="9"/>
  <c r="M52" i="9"/>
  <c r="AF380" i="6"/>
  <c r="AF381" i="6" s="1"/>
  <c r="AF382" i="6" s="1"/>
  <c r="AF383" i="6" s="1"/>
  <c r="AF384" i="6" s="1"/>
  <c r="AF385" i="6" s="1"/>
  <c r="AF386" i="6" s="1"/>
  <c r="AF387" i="6" s="1"/>
  <c r="AF388" i="6" s="1"/>
  <c r="AF389" i="6" s="1"/>
  <c r="AF390" i="6" s="1"/>
  <c r="R380" i="6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Y380" i="6"/>
  <c r="Y381" i="6" s="1"/>
  <c r="Y382" i="6" s="1"/>
  <c r="Y383" i="6" s="1"/>
  <c r="Y384" i="6" s="1"/>
  <c r="Y385" i="6" s="1"/>
  <c r="Y386" i="6" s="1"/>
  <c r="Y387" i="6" s="1"/>
  <c r="Y388" i="6" s="1"/>
  <c r="Y389" i="6" s="1"/>
  <c r="Y390" i="6" s="1"/>
  <c r="Y391" i="6" s="1"/>
  <c r="X380" i="6"/>
  <c r="X381" i="6" s="1"/>
  <c r="X382" i="6" s="1"/>
  <c r="X383" i="6" s="1"/>
  <c r="X384" i="6" s="1"/>
  <c r="X385" i="6" s="1"/>
  <c r="X386" i="6" s="1"/>
  <c r="X387" i="6" s="1"/>
  <c r="X388" i="6" s="1"/>
  <c r="X389" i="6" s="1"/>
  <c r="X390" i="6" s="1"/>
  <c r="R380" i="7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D380" i="7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AD380" i="7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W380" i="7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K53" i="9"/>
  <c r="BH414" i="14"/>
  <c r="L53" i="9"/>
  <c r="BI414" i="14"/>
  <c r="E53" i="9"/>
  <c r="BB414" i="14"/>
  <c r="BJ414" i="14"/>
  <c r="AC52" i="9"/>
  <c r="Q52" i="9"/>
  <c r="AJ391" i="7"/>
  <c r="P380" i="6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AB380" i="6"/>
  <c r="AB381" i="6" s="1"/>
  <c r="AB382" i="6" s="1"/>
  <c r="AB383" i="6" s="1"/>
  <c r="AB384" i="6" s="1"/>
  <c r="AB385" i="6" s="1"/>
  <c r="AB386" i="6" s="1"/>
  <c r="AB387" i="6" s="1"/>
  <c r="AB388" i="6" s="1"/>
  <c r="AB389" i="6" s="1"/>
  <c r="AB390" i="6" s="1"/>
  <c r="T380" i="6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H380" i="7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F380" i="7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D53" i="9"/>
  <c r="BA414" i="14"/>
  <c r="AI52" i="9"/>
  <c r="W52" i="9"/>
  <c r="AF52" i="9"/>
  <c r="T52" i="9"/>
  <c r="AG52" i="9"/>
  <c r="U52" i="9"/>
  <c r="K391" i="6"/>
  <c r="G380" i="7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H53" i="9"/>
  <c r="BE414" i="14"/>
  <c r="J53" i="9"/>
  <c r="BG414" i="14"/>
  <c r="I53" i="9"/>
  <c r="BF414" i="14"/>
  <c r="AJ52" i="9"/>
  <c r="X52" i="9"/>
  <c r="AE52" i="9"/>
  <c r="S52" i="9"/>
  <c r="AK51" i="9"/>
  <c r="Y51" i="9"/>
  <c r="AD52" i="9"/>
  <c r="R52" i="9"/>
  <c r="X420" i="14"/>
  <c r="Y420" i="14"/>
  <c r="Z420" i="14"/>
  <c r="S421" i="14"/>
  <c r="T420" i="14"/>
  <c r="U442" i="13"/>
  <c r="S440" i="13"/>
  <c r="W436" i="13"/>
  <c r="V436" i="13"/>
  <c r="Z445" i="13"/>
  <c r="Y441" i="13"/>
  <c r="X443" i="13"/>
  <c r="T443" i="13"/>
  <c r="R437" i="13"/>
  <c r="AR414" i="14"/>
  <c r="H415" i="14"/>
  <c r="I415" i="14"/>
  <c r="AS414" i="14"/>
  <c r="M415" i="14"/>
  <c r="AW414" i="14"/>
  <c r="AI342" i="14"/>
  <c r="AI431" i="14" s="1"/>
  <c r="AE342" i="14"/>
  <c r="AE431" i="14" s="1"/>
  <c r="Y342" i="14"/>
  <c r="U342" i="14"/>
  <c r="U431" i="14" s="1"/>
  <c r="Q342" i="14"/>
  <c r="Q431" i="14" s="1"/>
  <c r="K342" i="14"/>
  <c r="G342" i="14"/>
  <c r="AJ342" i="14"/>
  <c r="AJ431" i="14" s="1"/>
  <c r="AD342" i="14"/>
  <c r="AD431" i="14" s="1"/>
  <c r="W342" i="14"/>
  <c r="W431" i="14" s="1"/>
  <c r="R342" i="14"/>
  <c r="R431" i="14" s="1"/>
  <c r="J342" i="14"/>
  <c r="E342" i="14"/>
  <c r="AH342" i="14"/>
  <c r="AH431" i="14" s="1"/>
  <c r="AC342" i="14"/>
  <c r="AC431" i="14" s="1"/>
  <c r="V342" i="14"/>
  <c r="V431" i="14" s="1"/>
  <c r="N342" i="14"/>
  <c r="I342" i="14"/>
  <c r="D342" i="14"/>
  <c r="D431" i="14" s="1"/>
  <c r="AG342" i="14"/>
  <c r="AG431" i="14" s="1"/>
  <c r="T342" i="14"/>
  <c r="H342" i="14"/>
  <c r="AF342" i="14"/>
  <c r="AF431" i="14" s="1"/>
  <c r="S342" i="14"/>
  <c r="F342" i="14"/>
  <c r="AK342" i="14"/>
  <c r="AK431" i="14" s="1"/>
  <c r="L342" i="14"/>
  <c r="Z342" i="14"/>
  <c r="X342" i="14"/>
  <c r="AL342" i="14"/>
  <c r="AL431" i="14" s="1"/>
  <c r="M342" i="14"/>
  <c r="N415" i="14"/>
  <c r="AX414" i="14"/>
  <c r="D253" i="14"/>
  <c r="P149" i="14"/>
  <c r="AB149" i="14" s="1"/>
  <c r="D150" i="14"/>
  <c r="Q150" i="14" s="1"/>
  <c r="R149" i="14"/>
  <c r="R253" i="14" s="1"/>
  <c r="Q253" i="14"/>
  <c r="W149" i="14"/>
  <c r="W253" i="14" s="1"/>
  <c r="AH149" i="14"/>
  <c r="AH253" i="14" s="1"/>
  <c r="AD149" i="14"/>
  <c r="AD253" i="14" s="1"/>
  <c r="S149" i="14"/>
  <c r="S253" i="14" s="1"/>
  <c r="AF149" i="14"/>
  <c r="AF253" i="14" s="1"/>
  <c r="T149" i="14"/>
  <c r="T253" i="14" s="1"/>
  <c r="I149" i="14"/>
  <c r="I253" i="14" s="1"/>
  <c r="H149" i="14"/>
  <c r="H253" i="14" s="1"/>
  <c r="J149" i="14"/>
  <c r="J253" i="14" s="1"/>
  <c r="M149" i="14"/>
  <c r="M253" i="14" s="1"/>
  <c r="E149" i="14"/>
  <c r="E253" i="14" s="1"/>
  <c r="L149" i="14"/>
  <c r="L253" i="14" s="1"/>
  <c r="K149" i="14"/>
  <c r="K253" i="14" s="1"/>
  <c r="U149" i="14"/>
  <c r="U253" i="14" s="1"/>
  <c r="AE149" i="14"/>
  <c r="AE253" i="14" s="1"/>
  <c r="Y149" i="14"/>
  <c r="Y253" i="14" s="1"/>
  <c r="N149" i="14"/>
  <c r="N253" i="14" s="1"/>
  <c r="F149" i="14"/>
  <c r="F253" i="14" s="1"/>
  <c r="G149" i="14"/>
  <c r="G253" i="14" s="1"/>
  <c r="X149" i="14"/>
  <c r="X253" i="14" s="1"/>
  <c r="AL149" i="14"/>
  <c r="AL253" i="14" s="1"/>
  <c r="AI149" i="14"/>
  <c r="AI253" i="14" s="1"/>
  <c r="V149" i="14"/>
  <c r="V253" i="14" s="1"/>
  <c r="AJ149" i="14"/>
  <c r="AJ253" i="14" s="1"/>
  <c r="AK149" i="14"/>
  <c r="AK253" i="14" s="1"/>
  <c r="Z149" i="14"/>
  <c r="Z253" i="14" s="1"/>
  <c r="AG149" i="14"/>
  <c r="AG253" i="14" s="1"/>
  <c r="AC149" i="14"/>
  <c r="AC253" i="14" s="1"/>
  <c r="E415" i="14"/>
  <c r="AO414" i="14"/>
  <c r="AQ414" i="14"/>
  <c r="G415" i="14"/>
  <c r="L415" i="14"/>
  <c r="AV414" i="14"/>
  <c r="AU414" i="14"/>
  <c r="K415" i="14"/>
  <c r="F415" i="14"/>
  <c r="AP414" i="14"/>
  <c r="J415" i="14"/>
  <c r="AT414" i="14"/>
  <c r="BC431" i="13"/>
  <c r="AQ430" i="13"/>
  <c r="BD431" i="13"/>
  <c r="AR430" i="13"/>
  <c r="AS430" i="13"/>
  <c r="BE431" i="13"/>
  <c r="AW430" i="13"/>
  <c r="BI431" i="13"/>
  <c r="BG431" i="13"/>
  <c r="AU430" i="13"/>
  <c r="D269" i="13"/>
  <c r="D166" i="13"/>
  <c r="B166" i="13" s="1"/>
  <c r="Q165" i="13"/>
  <c r="AC165" i="13"/>
  <c r="G165" i="13"/>
  <c r="I165" i="13"/>
  <c r="X165" i="13"/>
  <c r="AF165" i="13"/>
  <c r="R165" i="13"/>
  <c r="AI165" i="13"/>
  <c r="AK165" i="13"/>
  <c r="AE165" i="13"/>
  <c r="U165" i="13"/>
  <c r="AD165" i="13"/>
  <c r="Z165" i="13"/>
  <c r="V165" i="13"/>
  <c r="AH165" i="13"/>
  <c r="F165" i="13"/>
  <c r="L165" i="13"/>
  <c r="W165" i="13"/>
  <c r="AL165" i="13"/>
  <c r="N165" i="13"/>
  <c r="AJ165" i="13"/>
  <c r="K165" i="13"/>
  <c r="E165" i="13"/>
  <c r="T165" i="13"/>
  <c r="S165" i="13"/>
  <c r="AG165" i="13"/>
  <c r="J165" i="13"/>
  <c r="M165" i="13"/>
  <c r="H165" i="13"/>
  <c r="Y165" i="13"/>
  <c r="AJ358" i="13"/>
  <c r="AJ447" i="13" s="1"/>
  <c r="AL358" i="13"/>
  <c r="AL447" i="13" s="1"/>
  <c r="AG358" i="13"/>
  <c r="AG447" i="13" s="1"/>
  <c r="AC358" i="13"/>
  <c r="AC447" i="13" s="1"/>
  <c r="W358" i="13"/>
  <c r="S358" i="13"/>
  <c r="M358" i="13"/>
  <c r="I358" i="13"/>
  <c r="E358" i="13"/>
  <c r="AK358" i="13"/>
  <c r="AK447" i="13" s="1"/>
  <c r="AF358" i="13"/>
  <c r="AF447" i="13" s="1"/>
  <c r="Z358" i="13"/>
  <c r="V358" i="13"/>
  <c r="R358" i="13"/>
  <c r="L358" i="13"/>
  <c r="H358" i="13"/>
  <c r="D358" i="13"/>
  <c r="D447" i="13" s="1"/>
  <c r="C70" i="9" s="1"/>
  <c r="AI358" i="13"/>
  <c r="AI447" i="13" s="1"/>
  <c r="AE358" i="13"/>
  <c r="AE447" i="13" s="1"/>
  <c r="Y358" i="13"/>
  <c r="U358" i="13"/>
  <c r="Q358" i="13"/>
  <c r="Q447" i="13" s="1"/>
  <c r="K358" i="13"/>
  <c r="G358" i="13"/>
  <c r="AH358" i="13"/>
  <c r="AH447" i="13" s="1"/>
  <c r="N358" i="13"/>
  <c r="AD358" i="13"/>
  <c r="AD447" i="13" s="1"/>
  <c r="J358" i="13"/>
  <c r="F358" i="13"/>
  <c r="X358" i="13"/>
  <c r="T358" i="13"/>
  <c r="BB431" i="13"/>
  <c r="AP430" i="13"/>
  <c r="AO430" i="13"/>
  <c r="BA431" i="13"/>
  <c r="BH431" i="13"/>
  <c r="AV430" i="13"/>
  <c r="BF431" i="13"/>
  <c r="AT430" i="13"/>
  <c r="BJ430" i="13"/>
  <c r="AX429" i="13"/>
  <c r="R376" i="12"/>
  <c r="AP375" i="12"/>
  <c r="U376" i="12"/>
  <c r="AS375" i="12"/>
  <c r="Q376" i="12"/>
  <c r="AO375" i="12"/>
  <c r="W376" i="12"/>
  <c r="AU375" i="12"/>
  <c r="S376" i="12"/>
  <c r="AQ375" i="12"/>
  <c r="V376" i="12"/>
  <c r="AT375" i="12"/>
  <c r="T376" i="12"/>
  <c r="AR375" i="12"/>
  <c r="Z376" i="12"/>
  <c r="AX375" i="12"/>
  <c r="E378" i="12"/>
  <c r="AJ376" i="12"/>
  <c r="BH375" i="12"/>
  <c r="AF376" i="12"/>
  <c r="BD375" i="12"/>
  <c r="AE376" i="12"/>
  <c r="BC375" i="12"/>
  <c r="L377" i="12"/>
  <c r="AV376" i="12"/>
  <c r="K378" i="12"/>
  <c r="AI376" i="12"/>
  <c r="BG375" i="12"/>
  <c r="AL376" i="12"/>
  <c r="BJ375" i="12"/>
  <c r="AK376" i="12"/>
  <c r="BI375" i="12"/>
  <c r="AG376" i="12"/>
  <c r="BE375" i="12"/>
  <c r="I378" i="12"/>
  <c r="F378" i="12"/>
  <c r="AD376" i="12"/>
  <c r="BB375" i="12"/>
  <c r="N378" i="12"/>
  <c r="AC376" i="12"/>
  <c r="BA375" i="12"/>
  <c r="AH376" i="12"/>
  <c r="BF375" i="12"/>
  <c r="J378" i="12"/>
  <c r="M377" i="12"/>
  <c r="AW376" i="12"/>
  <c r="H378" i="12"/>
  <c r="G378" i="12"/>
  <c r="U376" i="11"/>
  <c r="AS375" i="11"/>
  <c r="AL376" i="11"/>
  <c r="BJ375" i="11"/>
  <c r="N376" i="11"/>
  <c r="AX375" i="11"/>
  <c r="J378" i="11"/>
  <c r="S376" i="11"/>
  <c r="AQ375" i="11"/>
  <c r="AK376" i="11"/>
  <c r="BI375" i="11"/>
  <c r="I378" i="11"/>
  <c r="AI376" i="11"/>
  <c r="BG375" i="11"/>
  <c r="AE376" i="11"/>
  <c r="BC375" i="11"/>
  <c r="H377" i="11"/>
  <c r="AR376" i="11"/>
  <c r="AG376" i="11"/>
  <c r="BE375" i="11"/>
  <c r="R376" i="11"/>
  <c r="AP375" i="11"/>
  <c r="K377" i="11"/>
  <c r="AU376" i="11"/>
  <c r="AJ376" i="11"/>
  <c r="BH375" i="11"/>
  <c r="L378" i="11"/>
  <c r="AD376" i="11"/>
  <c r="BB375" i="11"/>
  <c r="Y376" i="11"/>
  <c r="AW375" i="11"/>
  <c r="AC392" i="11"/>
  <c r="M378" i="11"/>
  <c r="AH376" i="11"/>
  <c r="BF375" i="11"/>
  <c r="V376" i="11"/>
  <c r="AT375" i="11"/>
  <c r="AF376" i="11"/>
  <c r="BD375" i="11"/>
  <c r="X376" i="11"/>
  <c r="AV375" i="11"/>
  <c r="F378" i="11"/>
  <c r="G378" i="11"/>
  <c r="E377" i="11"/>
  <c r="AO376" i="11"/>
  <c r="BA376" i="11"/>
  <c r="AB214" i="7"/>
  <c r="I213" i="6"/>
  <c r="G213" i="6"/>
  <c r="K213" i="6"/>
  <c r="K303" i="6" s="1"/>
  <c r="D213" i="6"/>
  <c r="D303" i="6" s="1"/>
  <c r="J213" i="6"/>
  <c r="L213" i="6"/>
  <c r="E213" i="6"/>
  <c r="H213" i="6"/>
  <c r="F213" i="6"/>
  <c r="S213" i="6"/>
  <c r="AI213" i="6"/>
  <c r="W213" i="6"/>
  <c r="V213" i="6"/>
  <c r="M213" i="6"/>
  <c r="AD213" i="6"/>
  <c r="AH213" i="6"/>
  <c r="AJ213" i="6"/>
  <c r="U213" i="6"/>
  <c r="AE213" i="6"/>
  <c r="T213" i="6"/>
  <c r="Y213" i="6"/>
  <c r="AK213" i="6"/>
  <c r="Q213" i="6"/>
  <c r="AC213" i="6"/>
  <c r="AF213" i="6"/>
  <c r="R213" i="6"/>
  <c r="AG213" i="6"/>
  <c r="X213" i="6"/>
  <c r="P215" i="7"/>
  <c r="AB200" i="7"/>
  <c r="S391" i="7"/>
  <c r="AD379" i="6"/>
  <c r="AD380" i="6" s="1"/>
  <c r="AD381" i="6" s="1"/>
  <c r="AD382" i="6" s="1"/>
  <c r="AD383" i="6" s="1"/>
  <c r="AD384" i="6" s="1"/>
  <c r="AD385" i="6" s="1"/>
  <c r="AD386" i="6" s="1"/>
  <c r="AD387" i="6" s="1"/>
  <c r="AD388" i="6" s="1"/>
  <c r="AD389" i="6" s="1"/>
  <c r="AD390" i="6" s="1"/>
  <c r="AI379" i="6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F391" i="7"/>
  <c r="D391" i="7"/>
  <c r="E391" i="7"/>
  <c r="G391" i="7"/>
  <c r="AD391" i="7"/>
  <c r="AK391" i="7"/>
  <c r="W392" i="8"/>
  <c r="C113" i="7"/>
  <c r="O112" i="7"/>
  <c r="C216" i="7"/>
  <c r="C306" i="7" s="1"/>
  <c r="C395" i="7" s="1"/>
  <c r="U379" i="6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C302" i="6"/>
  <c r="C391" i="6" s="1"/>
  <c r="L302" i="6"/>
  <c r="L391" i="6" s="1"/>
  <c r="J302" i="6"/>
  <c r="G302" i="6"/>
  <c r="D302" i="6"/>
  <c r="D391" i="6" s="1"/>
  <c r="E302" i="6"/>
  <c r="E391" i="6" s="1"/>
  <c r="H302" i="6"/>
  <c r="H391" i="6" s="1"/>
  <c r="F302" i="6"/>
  <c r="F391" i="6" s="1"/>
  <c r="P302" i="6"/>
  <c r="P391" i="6" s="1"/>
  <c r="AE302" i="6"/>
  <c r="AI302" i="6"/>
  <c r="AF302" i="6"/>
  <c r="AF391" i="6" s="1"/>
  <c r="AD302" i="6"/>
  <c r="X302" i="6"/>
  <c r="M302" i="6"/>
  <c r="V302" i="6"/>
  <c r="V391" i="6" s="1"/>
  <c r="AC302" i="6"/>
  <c r="T302" i="6"/>
  <c r="T391" i="6" s="1"/>
  <c r="AG302" i="6"/>
  <c r="U302" i="6"/>
  <c r="W302" i="6"/>
  <c r="R302" i="6"/>
  <c r="R391" i="6" s="1"/>
  <c r="AB302" i="6"/>
  <c r="AH302" i="6"/>
  <c r="AH391" i="6" s="1"/>
  <c r="S302" i="6"/>
  <c r="H391" i="7"/>
  <c r="U391" i="7"/>
  <c r="AE391" i="7"/>
  <c r="AE379" i="6"/>
  <c r="AE380" i="6" s="1"/>
  <c r="AE381" i="6" s="1"/>
  <c r="AE382" i="6" s="1"/>
  <c r="AE383" i="6" s="1"/>
  <c r="AE384" i="6" s="1"/>
  <c r="AE385" i="6" s="1"/>
  <c r="AE386" i="6" s="1"/>
  <c r="AE387" i="6" s="1"/>
  <c r="AE388" i="6" s="1"/>
  <c r="AE389" i="6" s="1"/>
  <c r="AE390" i="6" s="1"/>
  <c r="AE391" i="6" s="1"/>
  <c r="C110" i="6"/>
  <c r="C213" i="6"/>
  <c r="Q391" i="7"/>
  <c r="V391" i="7"/>
  <c r="T391" i="7"/>
  <c r="AH391" i="7"/>
  <c r="V392" i="8"/>
  <c r="AG392" i="8"/>
  <c r="AC380" i="10"/>
  <c r="AC381" i="10" s="1"/>
  <c r="AC382" i="10" s="1"/>
  <c r="AC383" i="10" s="1"/>
  <c r="AC384" i="10" s="1"/>
  <c r="AC385" i="10" s="1"/>
  <c r="AC386" i="10" s="1"/>
  <c r="AC387" i="10" s="1"/>
  <c r="AC388" i="10" s="1"/>
  <c r="AC389" i="10" s="1"/>
  <c r="AC390" i="10" s="1"/>
  <c r="AC391" i="10" s="1"/>
  <c r="AJ392" i="8"/>
  <c r="AA111" i="7"/>
  <c r="N216" i="12"/>
  <c r="J216" i="12"/>
  <c r="F216" i="12"/>
  <c r="M216" i="12"/>
  <c r="I216" i="12"/>
  <c r="E216" i="12"/>
  <c r="L216" i="12"/>
  <c r="H216" i="12"/>
  <c r="K216" i="12"/>
  <c r="G216" i="12"/>
  <c r="X216" i="12"/>
  <c r="U216" i="12"/>
  <c r="AE216" i="12"/>
  <c r="R216" i="12"/>
  <c r="AH216" i="12"/>
  <c r="AJ216" i="12"/>
  <c r="AG216" i="12"/>
  <c r="AI216" i="12"/>
  <c r="Z216" i="12"/>
  <c r="T216" i="12"/>
  <c r="Y216" i="12"/>
  <c r="V216" i="12"/>
  <c r="W216" i="12"/>
  <c r="S216" i="12"/>
  <c r="AD216" i="12"/>
  <c r="AL216" i="12"/>
  <c r="AF216" i="12"/>
  <c r="AK216" i="12"/>
  <c r="AC214" i="12"/>
  <c r="AC304" i="12" s="1"/>
  <c r="Q215" i="12"/>
  <c r="Q305" i="12" s="1"/>
  <c r="D216" i="12"/>
  <c r="D113" i="12"/>
  <c r="P112" i="12"/>
  <c r="AB111" i="12"/>
  <c r="AL305" i="12"/>
  <c r="AH305" i="12"/>
  <c r="AD305" i="12"/>
  <c r="X305" i="12"/>
  <c r="AJ305" i="12"/>
  <c r="AF305" i="12"/>
  <c r="Z305" i="12"/>
  <c r="V305" i="12"/>
  <c r="R305" i="12"/>
  <c r="L305" i="12"/>
  <c r="H305" i="12"/>
  <c r="D305" i="12"/>
  <c r="D394" i="12" s="1"/>
  <c r="AI305" i="12"/>
  <c r="AE305" i="12"/>
  <c r="Y305" i="12"/>
  <c r="U305" i="12"/>
  <c r="K305" i="12"/>
  <c r="G305" i="12"/>
  <c r="N305" i="12"/>
  <c r="F305" i="12"/>
  <c r="W305" i="12"/>
  <c r="M305" i="12"/>
  <c r="E305" i="12"/>
  <c r="AK305" i="12"/>
  <c r="T305" i="12"/>
  <c r="J305" i="12"/>
  <c r="AG305" i="12"/>
  <c r="S305" i="12"/>
  <c r="I305" i="12"/>
  <c r="AC290" i="12"/>
  <c r="AC291" i="12"/>
  <c r="K215" i="11"/>
  <c r="G215" i="11"/>
  <c r="J215" i="11"/>
  <c r="F215" i="11"/>
  <c r="M215" i="11"/>
  <c r="I215" i="11"/>
  <c r="E215" i="11"/>
  <c r="L215" i="11"/>
  <c r="H215" i="11"/>
  <c r="AD215" i="11"/>
  <c r="N215" i="11"/>
  <c r="T215" i="11"/>
  <c r="V215" i="11"/>
  <c r="AG215" i="11"/>
  <c r="W215" i="11"/>
  <c r="R215" i="11"/>
  <c r="AL215" i="11"/>
  <c r="U215" i="11"/>
  <c r="AE215" i="11"/>
  <c r="AF215" i="11"/>
  <c r="S215" i="11"/>
  <c r="AK215" i="11"/>
  <c r="Y215" i="11"/>
  <c r="AH215" i="11"/>
  <c r="Z215" i="11"/>
  <c r="AI215" i="11"/>
  <c r="X215" i="11"/>
  <c r="AJ215" i="11"/>
  <c r="AL304" i="11"/>
  <c r="AH304" i="11"/>
  <c r="AD304" i="11"/>
  <c r="X304" i="11"/>
  <c r="T304" i="11"/>
  <c r="T393" i="11" s="1"/>
  <c r="N304" i="11"/>
  <c r="J304" i="11"/>
  <c r="F304" i="11"/>
  <c r="AK304" i="11"/>
  <c r="AG304" i="11"/>
  <c r="AC304" i="11"/>
  <c r="W304" i="11"/>
  <c r="W393" i="11" s="1"/>
  <c r="S304" i="11"/>
  <c r="M304" i="11"/>
  <c r="I304" i="11"/>
  <c r="E304" i="11"/>
  <c r="AJ304" i="11"/>
  <c r="AF304" i="11"/>
  <c r="Z304" i="11"/>
  <c r="Z393" i="11" s="1"/>
  <c r="V304" i="11"/>
  <c r="R304" i="11"/>
  <c r="L304" i="11"/>
  <c r="H304" i="11"/>
  <c r="D304" i="11"/>
  <c r="D393" i="11" s="1"/>
  <c r="AI304" i="11"/>
  <c r="Q304" i="11"/>
  <c r="Q393" i="11" s="1"/>
  <c r="AE304" i="11"/>
  <c r="K304" i="11"/>
  <c r="Y304" i="11"/>
  <c r="G304" i="11"/>
  <c r="U304" i="11"/>
  <c r="D215" i="11"/>
  <c r="D112" i="11"/>
  <c r="AE215" i="8"/>
  <c r="S215" i="8"/>
  <c r="Y215" i="8"/>
  <c r="AK215" i="8"/>
  <c r="T215" i="8"/>
  <c r="AF215" i="8"/>
  <c r="X215" i="8"/>
  <c r="AJ215" i="8"/>
  <c r="AI215" i="8"/>
  <c r="W215" i="8"/>
  <c r="AG215" i="8"/>
  <c r="U215" i="8"/>
  <c r="AD215" i="8"/>
  <c r="R215" i="8"/>
  <c r="AH215" i="8"/>
  <c r="V215" i="8"/>
  <c r="N215" i="8"/>
  <c r="AL215" i="8"/>
  <c r="Z215" i="8"/>
  <c r="N215" i="10"/>
  <c r="J215" i="10"/>
  <c r="F215" i="10"/>
  <c r="L215" i="10"/>
  <c r="H215" i="10"/>
  <c r="K215" i="10"/>
  <c r="G215" i="10"/>
  <c r="M215" i="10"/>
  <c r="I215" i="10"/>
  <c r="E215" i="10"/>
  <c r="AD215" i="10"/>
  <c r="AJ215" i="10"/>
  <c r="AG215" i="10"/>
  <c r="AE215" i="10"/>
  <c r="W215" i="10"/>
  <c r="T215" i="10"/>
  <c r="Y215" i="10"/>
  <c r="R215" i="10"/>
  <c r="AF215" i="10"/>
  <c r="AH215" i="10"/>
  <c r="AK215" i="10"/>
  <c r="AI215" i="10"/>
  <c r="AL215" i="10"/>
  <c r="V215" i="10"/>
  <c r="X215" i="10"/>
  <c r="U215" i="10"/>
  <c r="Z215" i="10"/>
  <c r="S215" i="10"/>
  <c r="Q214" i="10"/>
  <c r="Q304" i="10" s="1"/>
  <c r="Q393" i="10" s="1"/>
  <c r="K215" i="8"/>
  <c r="G215" i="8"/>
  <c r="J215" i="8"/>
  <c r="F215" i="8"/>
  <c r="M215" i="8"/>
  <c r="I215" i="8"/>
  <c r="E215" i="8"/>
  <c r="L215" i="8"/>
  <c r="H215" i="8"/>
  <c r="AC213" i="10"/>
  <c r="AC303" i="10" s="1"/>
  <c r="AC392" i="10" s="1"/>
  <c r="R392" i="8"/>
  <c r="W392" i="10"/>
  <c r="AH392" i="8"/>
  <c r="AL392" i="10"/>
  <c r="Z392" i="10"/>
  <c r="M392" i="10"/>
  <c r="F392" i="10"/>
  <c r="G392" i="10"/>
  <c r="AE392" i="8"/>
  <c r="X392" i="10"/>
  <c r="D215" i="10"/>
  <c r="P111" i="10"/>
  <c r="D112" i="10"/>
  <c r="AB110" i="10"/>
  <c r="AL304" i="10"/>
  <c r="AH304" i="10"/>
  <c r="AH393" i="10" s="1"/>
  <c r="AD304" i="10"/>
  <c r="AD393" i="10" s="1"/>
  <c r="X304" i="10"/>
  <c r="T304" i="10"/>
  <c r="T393" i="10" s="1"/>
  <c r="N304" i="10"/>
  <c r="N393" i="10" s="1"/>
  <c r="J304" i="10"/>
  <c r="J393" i="10" s="1"/>
  <c r="F304" i="10"/>
  <c r="AK304" i="10"/>
  <c r="AK393" i="10" s="1"/>
  <c r="AG304" i="10"/>
  <c r="W304" i="10"/>
  <c r="S304" i="10"/>
  <c r="M304" i="10"/>
  <c r="I304" i="10"/>
  <c r="E304" i="10"/>
  <c r="E393" i="10" s="1"/>
  <c r="AJ304" i="10"/>
  <c r="AJ393" i="10" s="1"/>
  <c r="AF304" i="10"/>
  <c r="AF393" i="10" s="1"/>
  <c r="Z304" i="10"/>
  <c r="V304" i="10"/>
  <c r="V393" i="10" s="1"/>
  <c r="R304" i="10"/>
  <c r="R393" i="10" s="1"/>
  <c r="L304" i="10"/>
  <c r="L393" i="10" s="1"/>
  <c r="H304" i="10"/>
  <c r="H393" i="10" s="1"/>
  <c r="D304" i="10"/>
  <c r="D393" i="10" s="1"/>
  <c r="U304" i="10"/>
  <c r="U393" i="10" s="1"/>
  <c r="AI304" i="10"/>
  <c r="AI393" i="10" s="1"/>
  <c r="AE304" i="10"/>
  <c r="K304" i="10"/>
  <c r="Y304" i="10"/>
  <c r="Y393" i="10" s="1"/>
  <c r="G304" i="10"/>
  <c r="D215" i="8"/>
  <c r="D112" i="8"/>
  <c r="AL304" i="8"/>
  <c r="AH304" i="8"/>
  <c r="AD304" i="8"/>
  <c r="AD393" i="8" s="1"/>
  <c r="X304" i="8"/>
  <c r="X393" i="8" s="1"/>
  <c r="T304" i="8"/>
  <c r="T393" i="8" s="1"/>
  <c r="N304" i="8"/>
  <c r="J304" i="8"/>
  <c r="J393" i="8" s="1"/>
  <c r="F304" i="8"/>
  <c r="F393" i="8" s="1"/>
  <c r="AI304" i="8"/>
  <c r="AE304" i="8"/>
  <c r="Y304" i="8"/>
  <c r="Y393" i="8" s="1"/>
  <c r="U304" i="8"/>
  <c r="U393" i="8" s="1"/>
  <c r="Q304" i="8"/>
  <c r="Q393" i="8" s="1"/>
  <c r="K304" i="8"/>
  <c r="K393" i="8" s="1"/>
  <c r="G304" i="8"/>
  <c r="G393" i="8" s="1"/>
  <c r="AF304" i="8"/>
  <c r="AF393" i="8" s="1"/>
  <c r="V304" i="8"/>
  <c r="L304" i="8"/>
  <c r="L393" i="8" s="1"/>
  <c r="D304" i="8"/>
  <c r="D393" i="8" s="1"/>
  <c r="AK304" i="8"/>
  <c r="AK393" i="8" s="1"/>
  <c r="AC304" i="8"/>
  <c r="AC393" i="8" s="1"/>
  <c r="S304" i="8"/>
  <c r="S393" i="8" s="1"/>
  <c r="I304" i="8"/>
  <c r="I393" i="8" s="1"/>
  <c r="AJ304" i="8"/>
  <c r="Z304" i="8"/>
  <c r="Z393" i="8" s="1"/>
  <c r="R304" i="8"/>
  <c r="H304" i="8"/>
  <c r="AG304" i="8"/>
  <c r="AG393" i="8" s="1"/>
  <c r="W304" i="8"/>
  <c r="M304" i="8"/>
  <c r="M393" i="8" s="1"/>
  <c r="E304" i="8"/>
  <c r="E393" i="8" s="1"/>
  <c r="L391" i="7"/>
  <c r="R391" i="7"/>
  <c r="F214" i="7"/>
  <c r="J214" i="7"/>
  <c r="D214" i="7"/>
  <c r="G214" i="7"/>
  <c r="K214" i="7"/>
  <c r="E214" i="7"/>
  <c r="I214" i="7"/>
  <c r="H214" i="7"/>
  <c r="L214" i="7"/>
  <c r="M214" i="7"/>
  <c r="T214" i="7"/>
  <c r="AC214" i="7"/>
  <c r="S214" i="7"/>
  <c r="AD214" i="7"/>
  <c r="Y214" i="7"/>
  <c r="AF214" i="7"/>
  <c r="R214" i="7"/>
  <c r="AJ214" i="7"/>
  <c r="Q214" i="7"/>
  <c r="AE214" i="7"/>
  <c r="V214" i="7"/>
  <c r="U214" i="7"/>
  <c r="AI214" i="7"/>
  <c r="AK214" i="7"/>
  <c r="X214" i="7"/>
  <c r="AG214" i="7"/>
  <c r="W214" i="7"/>
  <c r="AH214" i="7"/>
  <c r="AH303" i="7"/>
  <c r="AD303" i="7"/>
  <c r="AD392" i="7" s="1"/>
  <c r="AK303" i="7"/>
  <c r="AG303" i="7"/>
  <c r="AC303" i="7"/>
  <c r="AI303" i="7"/>
  <c r="AF303" i="7"/>
  <c r="AE303" i="7"/>
  <c r="V303" i="7"/>
  <c r="R303" i="7"/>
  <c r="Y303" i="7"/>
  <c r="U303" i="7"/>
  <c r="U392" i="7" s="1"/>
  <c r="Q303" i="7"/>
  <c r="AJ303" i="7"/>
  <c r="AJ392" i="7" s="1"/>
  <c r="X303" i="7"/>
  <c r="T303" i="7"/>
  <c r="T392" i="7" s="1"/>
  <c r="P303" i="7"/>
  <c r="S303" i="7"/>
  <c r="S392" i="7" s="1"/>
  <c r="F303" i="7"/>
  <c r="J303" i="7"/>
  <c r="AB303" i="7"/>
  <c r="H303" i="7"/>
  <c r="H392" i="7" s="1"/>
  <c r="L303" i="7"/>
  <c r="G303" i="7"/>
  <c r="G392" i="7" s="1"/>
  <c r="W303" i="7"/>
  <c r="I303" i="7"/>
  <c r="D303" i="7"/>
  <c r="K303" i="7"/>
  <c r="K392" i="7" s="1"/>
  <c r="E303" i="7"/>
  <c r="M303" i="7"/>
  <c r="M392" i="7" s="1"/>
  <c r="W110" i="6"/>
  <c r="L110" i="6"/>
  <c r="J113" i="12"/>
  <c r="AD112" i="10"/>
  <c r="J112" i="8"/>
  <c r="AH113" i="12"/>
  <c r="U113" i="12"/>
  <c r="F111" i="7"/>
  <c r="J112" i="11"/>
  <c r="S112" i="11"/>
  <c r="L112" i="10"/>
  <c r="H113" i="12"/>
  <c r="Y112" i="10"/>
  <c r="AF112" i="11"/>
  <c r="AE113" i="12"/>
  <c r="S113" i="12"/>
  <c r="U112" i="11"/>
  <c r="AH112" i="11"/>
  <c r="AJ112" i="10"/>
  <c r="Q111" i="10"/>
  <c r="K112" i="10"/>
  <c r="D110" i="6"/>
  <c r="E113" i="12"/>
  <c r="AK110" i="6"/>
  <c r="AH111" i="7"/>
  <c r="AK112" i="11"/>
  <c r="R112" i="8"/>
  <c r="P112" i="7"/>
  <c r="AJ112" i="11"/>
  <c r="G112" i="10"/>
  <c r="E112" i="8"/>
  <c r="R113" i="12"/>
  <c r="T112" i="10"/>
  <c r="I112" i="10"/>
  <c r="AG111" i="7"/>
  <c r="I111" i="7"/>
  <c r="F113" i="12"/>
  <c r="X112" i="8"/>
  <c r="AD110" i="6"/>
  <c r="Y110" i="6"/>
  <c r="AC111" i="7"/>
  <c r="L112" i="11"/>
  <c r="W111" i="7"/>
  <c r="AJ111" i="7"/>
  <c r="T112" i="11"/>
  <c r="AJ112" i="8"/>
  <c r="AD112" i="8"/>
  <c r="X112" i="11"/>
  <c r="Z112" i="8"/>
  <c r="R110" i="6"/>
  <c r="F110" i="6"/>
  <c r="L112" i="8"/>
  <c r="G113" i="12"/>
  <c r="AE112" i="10"/>
  <c r="F112" i="10"/>
  <c r="N112" i="10"/>
  <c r="Q110" i="6"/>
  <c r="S110" i="6"/>
  <c r="H111" i="7"/>
  <c r="F112" i="11"/>
  <c r="Q111" i="7"/>
  <c r="AD111" i="7"/>
  <c r="K112" i="11"/>
  <c r="AK112" i="8"/>
  <c r="T112" i="8"/>
  <c r="Y112" i="11"/>
  <c r="AH112" i="8"/>
  <c r="J110" i="6"/>
  <c r="N112" i="8"/>
  <c r="V112" i="8"/>
  <c r="M112" i="11"/>
  <c r="E112" i="11"/>
  <c r="AE110" i="6"/>
  <c r="D111" i="7"/>
  <c r="H112" i="10"/>
  <c r="AJ110" i="6"/>
  <c r="AF111" i="7"/>
  <c r="AD112" i="11"/>
  <c r="S112" i="8"/>
  <c r="U111" i="7"/>
  <c r="R112" i="11"/>
  <c r="K111" i="7"/>
  <c r="S112" i="10"/>
  <c r="AF112" i="10"/>
  <c r="AI112" i="10"/>
  <c r="E112" i="10"/>
  <c r="T110" i="6"/>
  <c r="W112" i="10"/>
  <c r="Z113" i="12"/>
  <c r="AH110" i="6"/>
  <c r="AE112" i="11"/>
  <c r="AK111" i="7"/>
  <c r="AB111" i="7"/>
  <c r="U112" i="10"/>
  <c r="T111" i="7"/>
  <c r="K113" i="12"/>
  <c r="W113" i="12"/>
  <c r="U110" i="6"/>
  <c r="AL112" i="8"/>
  <c r="AF110" i="6"/>
  <c r="E110" i="6"/>
  <c r="AD113" i="12"/>
  <c r="Z112" i="10"/>
  <c r="AJ113" i="12"/>
  <c r="J111" i="7"/>
  <c r="K112" i="8"/>
  <c r="AI111" i="7"/>
  <c r="R111" i="7"/>
  <c r="N112" i="11"/>
  <c r="T113" i="12"/>
  <c r="X110" i="6"/>
  <c r="AE111" i="7"/>
  <c r="AF112" i="8"/>
  <c r="I112" i="11"/>
  <c r="L111" i="7"/>
  <c r="Z112" i="11"/>
  <c r="AI113" i="12"/>
  <c r="AC110" i="6"/>
  <c r="K110" i="6"/>
  <c r="Y113" i="12"/>
  <c r="AL112" i="10"/>
  <c r="L113" i="12"/>
  <c r="AF113" i="12"/>
  <c r="I112" i="8"/>
  <c r="Y111" i="7"/>
  <c r="S111" i="7"/>
  <c r="H112" i="11"/>
  <c r="N113" i="12"/>
  <c r="M113" i="12"/>
  <c r="M111" i="7"/>
  <c r="AL112" i="11"/>
  <c r="Y112" i="8"/>
  <c r="V111" i="7"/>
  <c r="G111" i="7"/>
  <c r="V112" i="10"/>
  <c r="M110" i="6"/>
  <c r="H110" i="6"/>
  <c r="AC111" i="12"/>
  <c r="F112" i="8"/>
  <c r="AK113" i="12"/>
  <c r="E111" i="7"/>
  <c r="AC110" i="10"/>
  <c r="V112" i="11"/>
  <c r="AK112" i="10"/>
  <c r="M112" i="8"/>
  <c r="V110" i="6"/>
  <c r="AG113" i="12"/>
  <c r="AG112" i="10"/>
  <c r="V113" i="12"/>
  <c r="H112" i="8"/>
  <c r="AG110" i="6"/>
  <c r="G110" i="6"/>
  <c r="J112" i="10"/>
  <c r="R112" i="10"/>
  <c r="X113" i="12"/>
  <c r="Q112" i="12"/>
  <c r="AL113" i="12"/>
  <c r="G112" i="8"/>
  <c r="X111" i="7"/>
  <c r="W112" i="11"/>
  <c r="I113" i="12"/>
  <c r="I110" i="6"/>
  <c r="G112" i="11"/>
  <c r="X112" i="10"/>
  <c r="AG112" i="11"/>
  <c r="AG112" i="8"/>
  <c r="AI110" i="6"/>
  <c r="W112" i="8"/>
  <c r="M112" i="10"/>
  <c r="AI112" i="8"/>
  <c r="U112" i="8"/>
  <c r="AH112" i="10"/>
  <c r="AI112" i="11"/>
  <c r="AE112" i="8"/>
  <c r="AH529" i="18" l="1"/>
  <c r="BF528" i="18"/>
  <c r="V535" i="18"/>
  <c r="AT534" i="18"/>
  <c r="E535" i="18"/>
  <c r="AO534" i="18"/>
  <c r="BA534" i="18"/>
  <c r="AW533" i="18"/>
  <c r="BI533" i="18"/>
  <c r="BB533" i="18"/>
  <c r="AP533" i="18"/>
  <c r="BC534" i="18"/>
  <c r="AQ534" i="18"/>
  <c r="AR531" i="18"/>
  <c r="BD531" i="18"/>
  <c r="AX532" i="18"/>
  <c r="BJ532" i="18"/>
  <c r="BG536" i="18"/>
  <c r="AU536" i="18"/>
  <c r="AV532" i="18"/>
  <c r="BH532" i="18"/>
  <c r="H361" i="18"/>
  <c r="H450" i="18" s="1"/>
  <c r="F361" i="18"/>
  <c r="F450" i="18" s="1"/>
  <c r="K361" i="18"/>
  <c r="K450" i="18" s="1"/>
  <c r="L361" i="18"/>
  <c r="L450" i="18" s="1"/>
  <c r="E361" i="18"/>
  <c r="E450" i="18" s="1"/>
  <c r="N361" i="18"/>
  <c r="N450" i="18" s="1"/>
  <c r="J361" i="18"/>
  <c r="J450" i="18" s="1"/>
  <c r="M361" i="18"/>
  <c r="M450" i="18" s="1"/>
  <c r="AQ433" i="18"/>
  <c r="BC433" i="18"/>
  <c r="BI433" i="18"/>
  <c r="AW433" i="18"/>
  <c r="D274" i="18"/>
  <c r="D171" i="18"/>
  <c r="Q168" i="18"/>
  <c r="Q362" i="18" s="1"/>
  <c r="Q451" i="18" s="1"/>
  <c r="AC168" i="18"/>
  <c r="AL168" i="18"/>
  <c r="AL362" i="18" s="1"/>
  <c r="AL451" i="18" s="1"/>
  <c r="M168" i="18"/>
  <c r="L168" i="18"/>
  <c r="F168" i="18"/>
  <c r="E168" i="18"/>
  <c r="H168" i="18"/>
  <c r="J168" i="18"/>
  <c r="K168" i="18"/>
  <c r="T168" i="18"/>
  <c r="U168" i="18"/>
  <c r="U362" i="18" s="1"/>
  <c r="U451" i="18" s="1"/>
  <c r="AI168" i="18"/>
  <c r="AI362" i="18" s="1"/>
  <c r="AI451" i="18" s="1"/>
  <c r="N168" i="18"/>
  <c r="Z168" i="18"/>
  <c r="Z362" i="18" s="1"/>
  <c r="Z451" i="18" s="1"/>
  <c r="X168" i="18"/>
  <c r="X362" i="18" s="1"/>
  <c r="X451" i="18" s="1"/>
  <c r="W168" i="18"/>
  <c r="I168" i="18"/>
  <c r="R168" i="18"/>
  <c r="R362" i="18" s="1"/>
  <c r="R451" i="18" s="1"/>
  <c r="AG168" i="18"/>
  <c r="AG362" i="18" s="1"/>
  <c r="AG451" i="18" s="1"/>
  <c r="AF168" i="18"/>
  <c r="AF362" i="18" s="1"/>
  <c r="AF451" i="18" s="1"/>
  <c r="Y168" i="18"/>
  <c r="AK168" i="18"/>
  <c r="AK362" i="18" s="1"/>
  <c r="AK451" i="18" s="1"/>
  <c r="AJ168" i="18"/>
  <c r="AJ362" i="18" s="1"/>
  <c r="AJ451" i="18" s="1"/>
  <c r="G168" i="18"/>
  <c r="V168" i="18"/>
  <c r="V362" i="18" s="1"/>
  <c r="V451" i="18" s="1"/>
  <c r="S168" i="18"/>
  <c r="AD168" i="18"/>
  <c r="AD362" i="18" s="1"/>
  <c r="AD451" i="18" s="1"/>
  <c r="AH168" i="18"/>
  <c r="AH362" i="18" s="1"/>
  <c r="AH451" i="18" s="1"/>
  <c r="AE168" i="18"/>
  <c r="AE362" i="18" s="1"/>
  <c r="AE451" i="18" s="1"/>
  <c r="I361" i="18"/>
  <c r="I450" i="18" s="1"/>
  <c r="T362" i="18"/>
  <c r="T451" i="18" s="1"/>
  <c r="J362" i="18"/>
  <c r="J451" i="18" s="1"/>
  <c r="F362" i="18"/>
  <c r="F451" i="18" s="1"/>
  <c r="D363" i="18"/>
  <c r="D452" i="18" s="1"/>
  <c r="BF433" i="18"/>
  <c r="AT433" i="18"/>
  <c r="G361" i="18"/>
  <c r="G450" i="18" s="1"/>
  <c r="AC362" i="18"/>
  <c r="AC451" i="18" s="1"/>
  <c r="N362" i="18"/>
  <c r="N451" i="18" s="1"/>
  <c r="BH433" i="18"/>
  <c r="AV433" i="18"/>
  <c r="BE433" i="18"/>
  <c r="AS433" i="18"/>
  <c r="AP433" i="18"/>
  <c r="BB433" i="18"/>
  <c r="AR433" i="18"/>
  <c r="BD433" i="18"/>
  <c r="S362" i="18"/>
  <c r="S451" i="18" s="1"/>
  <c r="Y362" i="18"/>
  <c r="Y451" i="18" s="1"/>
  <c r="BA433" i="18"/>
  <c r="AO433" i="18"/>
  <c r="AX433" i="18"/>
  <c r="BJ433" i="18"/>
  <c r="AU433" i="18"/>
  <c r="BG433" i="18"/>
  <c r="AQ417" i="17"/>
  <c r="BC417" i="17"/>
  <c r="G418" i="17"/>
  <c r="BE417" i="17"/>
  <c r="I418" i="17"/>
  <c r="AS417" i="17"/>
  <c r="J418" i="17"/>
  <c r="AT417" i="17"/>
  <c r="BF417" i="17"/>
  <c r="BH417" i="17"/>
  <c r="L418" i="17"/>
  <c r="AV417" i="17"/>
  <c r="BA417" i="17"/>
  <c r="E418" i="17"/>
  <c r="AO417" i="17"/>
  <c r="AI347" i="17"/>
  <c r="AI436" i="17" s="1"/>
  <c r="AE347" i="17"/>
  <c r="AE436" i="17" s="1"/>
  <c r="Y347" i="17"/>
  <c r="Y436" i="17" s="1"/>
  <c r="U347" i="17"/>
  <c r="U436" i="17" s="1"/>
  <c r="Q347" i="17"/>
  <c r="Q436" i="17" s="1"/>
  <c r="K347" i="17"/>
  <c r="G347" i="17"/>
  <c r="AK347" i="17"/>
  <c r="AK436" i="17" s="1"/>
  <c r="AF347" i="17"/>
  <c r="AF436" i="17" s="1"/>
  <c r="X347" i="17"/>
  <c r="X436" i="17" s="1"/>
  <c r="S347" i="17"/>
  <c r="S436" i="17" s="1"/>
  <c r="L347" i="17"/>
  <c r="F347" i="17"/>
  <c r="AH347" i="17"/>
  <c r="AH436" i="17" s="1"/>
  <c r="AC347" i="17"/>
  <c r="AC436" i="17" s="1"/>
  <c r="V347" i="17"/>
  <c r="N347" i="17"/>
  <c r="I347" i="17"/>
  <c r="D347" i="17"/>
  <c r="D436" i="17" s="1"/>
  <c r="AL347" i="17"/>
  <c r="AL436" i="17" s="1"/>
  <c r="Z347" i="17"/>
  <c r="M347" i="17"/>
  <c r="AJ347" i="17"/>
  <c r="AJ436" i="17" s="1"/>
  <c r="W347" i="17"/>
  <c r="W436" i="17" s="1"/>
  <c r="J347" i="17"/>
  <c r="AG347" i="17"/>
  <c r="AG436" i="17" s="1"/>
  <c r="T347" i="17"/>
  <c r="T436" i="17" s="1"/>
  <c r="H347" i="17"/>
  <c r="E347" i="17"/>
  <c r="AD347" i="17"/>
  <c r="AD436" i="17" s="1"/>
  <c r="R347" i="17"/>
  <c r="Z436" i="17"/>
  <c r="N418" i="17"/>
  <c r="AX417" i="17"/>
  <c r="BJ417" i="17"/>
  <c r="F418" i="17"/>
  <c r="AP417" i="17"/>
  <c r="BB417" i="17"/>
  <c r="R436" i="17"/>
  <c r="D258" i="17"/>
  <c r="P154" i="17"/>
  <c r="AB154" i="17" s="1"/>
  <c r="D155" i="17"/>
  <c r="R154" i="17"/>
  <c r="R258" i="17" s="1"/>
  <c r="Q154" i="17"/>
  <c r="Q258" i="17" s="1"/>
  <c r="G154" i="17"/>
  <c r="G258" i="17" s="1"/>
  <c r="F154" i="17"/>
  <c r="F258" i="17" s="1"/>
  <c r="K154" i="17"/>
  <c r="K258" i="17" s="1"/>
  <c r="Z154" i="17"/>
  <c r="Z258" i="17" s="1"/>
  <c r="T154" i="17"/>
  <c r="T258" i="17" s="1"/>
  <c r="AE154" i="17"/>
  <c r="AE258" i="17" s="1"/>
  <c r="J154" i="17"/>
  <c r="J258" i="17" s="1"/>
  <c r="X154" i="17"/>
  <c r="X258" i="17" s="1"/>
  <c r="AK154" i="17"/>
  <c r="AK258" i="17" s="1"/>
  <c r="V154" i="17"/>
  <c r="V258" i="17" s="1"/>
  <c r="I154" i="17"/>
  <c r="I258" i="17" s="1"/>
  <c r="M154" i="17"/>
  <c r="M258" i="17" s="1"/>
  <c r="E154" i="17"/>
  <c r="E258" i="17" s="1"/>
  <c r="U154" i="17"/>
  <c r="U258" i="17" s="1"/>
  <c r="AJ154" i="17"/>
  <c r="AJ258" i="17" s="1"/>
  <c r="S154" i="17"/>
  <c r="S258" i="17" s="1"/>
  <c r="AD154" i="17"/>
  <c r="AD258" i="17" s="1"/>
  <c r="Y154" i="17"/>
  <c r="Y258" i="17" s="1"/>
  <c r="L154" i="17"/>
  <c r="L258" i="17" s="1"/>
  <c r="AG154" i="17"/>
  <c r="AG258" i="17" s="1"/>
  <c r="W154" i="17"/>
  <c r="W258" i="17" s="1"/>
  <c r="AF154" i="17"/>
  <c r="AF258" i="17" s="1"/>
  <c r="H154" i="17"/>
  <c r="H258" i="17" s="1"/>
  <c r="N154" i="17"/>
  <c r="N258" i="17" s="1"/>
  <c r="AH154" i="17"/>
  <c r="AH258" i="17" s="1"/>
  <c r="AI154" i="17"/>
  <c r="AI258" i="17" s="1"/>
  <c r="AL154" i="17"/>
  <c r="AL258" i="17" s="1"/>
  <c r="AC154" i="17"/>
  <c r="AC258" i="17" s="1"/>
  <c r="BD417" i="17"/>
  <c r="AR417" i="17"/>
  <c r="H418" i="17"/>
  <c r="AU417" i="17"/>
  <c r="K418" i="17"/>
  <c r="BG417" i="17"/>
  <c r="V436" i="17"/>
  <c r="BI417" i="17"/>
  <c r="M418" i="17"/>
  <c r="AW417" i="17"/>
  <c r="C166" i="13"/>
  <c r="I392" i="7"/>
  <c r="E392" i="7"/>
  <c r="Q392" i="7"/>
  <c r="N393" i="8"/>
  <c r="M391" i="6"/>
  <c r="W393" i="8"/>
  <c r="AL393" i="8"/>
  <c r="X394" i="12"/>
  <c r="K393" i="10"/>
  <c r="Y394" i="12"/>
  <c r="S391" i="6"/>
  <c r="S393" i="10"/>
  <c r="X391" i="6"/>
  <c r="K392" i="6"/>
  <c r="AI393" i="8"/>
  <c r="W391" i="6"/>
  <c r="AH392" i="7"/>
  <c r="AE393" i="10"/>
  <c r="AI392" i="7"/>
  <c r="W392" i="7"/>
  <c r="AC392" i="7"/>
  <c r="AC391" i="6"/>
  <c r="J392" i="7"/>
  <c r="AE392" i="7"/>
  <c r="AJ393" i="8"/>
  <c r="H303" i="6"/>
  <c r="G391" i="6"/>
  <c r="P392" i="7"/>
  <c r="V392" i="7"/>
  <c r="V393" i="8"/>
  <c r="D392" i="7"/>
  <c r="F392" i="7"/>
  <c r="X392" i="7"/>
  <c r="AF392" i="7"/>
  <c r="AK392" i="7"/>
  <c r="H393" i="8"/>
  <c r="I393" i="10"/>
  <c r="AG393" i="10"/>
  <c r="AB391" i="6"/>
  <c r="AG391" i="6"/>
  <c r="J391" i="6"/>
  <c r="AG392" i="7"/>
  <c r="J54" i="9"/>
  <c r="BG415" i="14"/>
  <c r="F54" i="9"/>
  <c r="BC415" i="14"/>
  <c r="M53" i="9"/>
  <c r="AJ53" i="9"/>
  <c r="X53" i="9"/>
  <c r="I54" i="9"/>
  <c r="BF415" i="14"/>
  <c r="H54" i="9"/>
  <c r="BE415" i="14"/>
  <c r="AH53" i="9"/>
  <c r="V53" i="9"/>
  <c r="AE53" i="9"/>
  <c r="S53" i="9"/>
  <c r="T303" i="6"/>
  <c r="T392" i="6" s="1"/>
  <c r="U303" i="6"/>
  <c r="I303" i="6"/>
  <c r="I392" i="6" s="1"/>
  <c r="BJ415" i="14"/>
  <c r="G54" i="9"/>
  <c r="BD415" i="14"/>
  <c r="AB53" i="9"/>
  <c r="P53" i="9"/>
  <c r="Q53" i="9"/>
  <c r="AC53" i="9"/>
  <c r="AI53" i="9"/>
  <c r="W53" i="9"/>
  <c r="L392" i="7"/>
  <c r="Z393" i="10"/>
  <c r="D392" i="6"/>
  <c r="E54" i="9"/>
  <c r="BB415" i="14"/>
  <c r="K54" i="9"/>
  <c r="BH415" i="14"/>
  <c r="D54" i="9"/>
  <c r="BA415" i="14"/>
  <c r="L54" i="9"/>
  <c r="BI415" i="14"/>
  <c r="AG53" i="9"/>
  <c r="U53" i="9"/>
  <c r="AF53" i="9"/>
  <c r="T53" i="9"/>
  <c r="Y52" i="9"/>
  <c r="AK52" i="9"/>
  <c r="AD53" i="9"/>
  <c r="R53" i="9"/>
  <c r="S422" i="14"/>
  <c r="Y421" i="14"/>
  <c r="T421" i="14"/>
  <c r="Z421" i="14"/>
  <c r="X421" i="14"/>
  <c r="R438" i="13"/>
  <c r="Z446" i="13"/>
  <c r="U443" i="13"/>
  <c r="T444" i="13"/>
  <c r="Y442" i="13"/>
  <c r="V437" i="13"/>
  <c r="S441" i="13"/>
  <c r="X444" i="13"/>
  <c r="W437" i="13"/>
  <c r="F416" i="14"/>
  <c r="AP415" i="14"/>
  <c r="AV415" i="14"/>
  <c r="L416" i="14"/>
  <c r="AJ343" i="14"/>
  <c r="AJ432" i="14" s="1"/>
  <c r="AF343" i="14"/>
  <c r="AF432" i="14" s="1"/>
  <c r="Z343" i="14"/>
  <c r="V343" i="14"/>
  <c r="V432" i="14" s="1"/>
  <c r="R343" i="14"/>
  <c r="R432" i="14" s="1"/>
  <c r="L343" i="14"/>
  <c r="H343" i="14"/>
  <c r="D343" i="14"/>
  <c r="D432" i="14" s="1"/>
  <c r="AK343" i="14"/>
  <c r="AK432" i="14" s="1"/>
  <c r="AE343" i="14"/>
  <c r="AE432" i="14" s="1"/>
  <c r="X343" i="14"/>
  <c r="S343" i="14"/>
  <c r="K343" i="14"/>
  <c r="F343" i="14"/>
  <c r="AI343" i="14"/>
  <c r="AI432" i="14" s="1"/>
  <c r="AD343" i="14"/>
  <c r="AD432" i="14" s="1"/>
  <c r="W343" i="14"/>
  <c r="W432" i="14" s="1"/>
  <c r="Q343" i="14"/>
  <c r="Q432" i="14" s="1"/>
  <c r="J343" i="14"/>
  <c r="E343" i="14"/>
  <c r="AH343" i="14"/>
  <c r="AH432" i="14" s="1"/>
  <c r="U343" i="14"/>
  <c r="U432" i="14" s="1"/>
  <c r="I343" i="14"/>
  <c r="AG343" i="14"/>
  <c r="AG432" i="14" s="1"/>
  <c r="T343" i="14"/>
  <c r="G343" i="14"/>
  <c r="Y343" i="14"/>
  <c r="N343" i="14"/>
  <c r="AL343" i="14"/>
  <c r="AL432" i="14" s="1"/>
  <c r="M343" i="14"/>
  <c r="AC343" i="14"/>
  <c r="AC432" i="14" s="1"/>
  <c r="AW415" i="14"/>
  <c r="M416" i="14"/>
  <c r="AR415" i="14"/>
  <c r="H416" i="14"/>
  <c r="N416" i="14"/>
  <c r="AX415" i="14"/>
  <c r="K416" i="14"/>
  <c r="AU415" i="14"/>
  <c r="G416" i="14"/>
  <c r="AQ415" i="14"/>
  <c r="AO415" i="14"/>
  <c r="E416" i="14"/>
  <c r="J416" i="14"/>
  <c r="AT415" i="14"/>
  <c r="D254" i="14"/>
  <c r="D151" i="14"/>
  <c r="Q151" i="14" s="1"/>
  <c r="P150" i="14"/>
  <c r="AB150" i="14" s="1"/>
  <c r="Q254" i="14"/>
  <c r="R150" i="14"/>
  <c r="R254" i="14" s="1"/>
  <c r="J150" i="14"/>
  <c r="J254" i="14" s="1"/>
  <c r="H150" i="14"/>
  <c r="H254" i="14" s="1"/>
  <c r="K150" i="14"/>
  <c r="K254" i="14" s="1"/>
  <c r="V150" i="14"/>
  <c r="V254" i="14" s="1"/>
  <c r="AD150" i="14"/>
  <c r="AD254" i="14" s="1"/>
  <c r="AK150" i="14"/>
  <c r="AK254" i="14" s="1"/>
  <c r="Z150" i="14"/>
  <c r="Z254" i="14" s="1"/>
  <c r="G150" i="14"/>
  <c r="G254" i="14" s="1"/>
  <c r="AI150" i="14"/>
  <c r="AI254" i="14" s="1"/>
  <c r="U150" i="14"/>
  <c r="U254" i="14" s="1"/>
  <c r="AF150" i="14"/>
  <c r="AF254" i="14" s="1"/>
  <c r="M150" i="14"/>
  <c r="M254" i="14" s="1"/>
  <c r="AL150" i="14"/>
  <c r="AL254" i="14" s="1"/>
  <c r="AE150" i="14"/>
  <c r="AE254" i="14" s="1"/>
  <c r="E150" i="14"/>
  <c r="E254" i="14" s="1"/>
  <c r="AG150" i="14"/>
  <c r="AG254" i="14" s="1"/>
  <c r="AH150" i="14"/>
  <c r="AH254" i="14" s="1"/>
  <c r="N150" i="14"/>
  <c r="N254" i="14" s="1"/>
  <c r="F150" i="14"/>
  <c r="F254" i="14" s="1"/>
  <c r="I150" i="14"/>
  <c r="I254" i="14" s="1"/>
  <c r="L150" i="14"/>
  <c r="L254" i="14" s="1"/>
  <c r="W150" i="14"/>
  <c r="W254" i="14" s="1"/>
  <c r="S150" i="14"/>
  <c r="S254" i="14" s="1"/>
  <c r="T150" i="14"/>
  <c r="T254" i="14" s="1"/>
  <c r="X150" i="14"/>
  <c r="X254" i="14" s="1"/>
  <c r="AJ150" i="14"/>
  <c r="AJ254" i="14" s="1"/>
  <c r="Y150" i="14"/>
  <c r="Y254" i="14" s="1"/>
  <c r="AC150" i="14"/>
  <c r="AC254" i="14" s="1"/>
  <c r="I416" i="14"/>
  <c r="AS415" i="14"/>
  <c r="BH432" i="13"/>
  <c r="AV431" i="13"/>
  <c r="AP431" i="13"/>
  <c r="BB432" i="13"/>
  <c r="BC432" i="13"/>
  <c r="AQ431" i="13"/>
  <c r="BA432" i="13"/>
  <c r="AO431" i="13"/>
  <c r="AT431" i="13"/>
  <c r="BF432" i="13"/>
  <c r="D270" i="13"/>
  <c r="D167" i="13"/>
  <c r="B167" i="13" s="1"/>
  <c r="AC166" i="13"/>
  <c r="Q166" i="13"/>
  <c r="I166" i="13"/>
  <c r="L166" i="13"/>
  <c r="X166" i="13"/>
  <c r="N166" i="13"/>
  <c r="Z166" i="13"/>
  <c r="V166" i="13"/>
  <c r="AF166" i="13"/>
  <c r="R166" i="13"/>
  <c r="AE166" i="13"/>
  <c r="S166" i="13"/>
  <c r="AD166" i="13"/>
  <c r="AH166" i="13"/>
  <c r="K166" i="13"/>
  <c r="F166" i="13"/>
  <c r="T166" i="13"/>
  <c r="AL166" i="13"/>
  <c r="AK166" i="13"/>
  <c r="AJ166" i="13"/>
  <c r="AG166" i="13"/>
  <c r="M166" i="13"/>
  <c r="E166" i="13"/>
  <c r="H166" i="13"/>
  <c r="W166" i="13"/>
  <c r="AI166" i="13"/>
  <c r="G166" i="13"/>
  <c r="J166" i="13"/>
  <c r="U166" i="13"/>
  <c r="Y166" i="13"/>
  <c r="BI432" i="13"/>
  <c r="AW431" i="13"/>
  <c r="BE432" i="13"/>
  <c r="AS431" i="13"/>
  <c r="BD432" i="13"/>
  <c r="AR431" i="13"/>
  <c r="BJ431" i="13"/>
  <c r="AX430" i="13"/>
  <c r="AK359" i="13"/>
  <c r="AK448" i="13" s="1"/>
  <c r="AG359" i="13"/>
  <c r="AG448" i="13" s="1"/>
  <c r="AC359" i="13"/>
  <c r="AC448" i="13" s="1"/>
  <c r="W359" i="13"/>
  <c r="S359" i="13"/>
  <c r="M359" i="13"/>
  <c r="I359" i="13"/>
  <c r="E359" i="13"/>
  <c r="AH359" i="13"/>
  <c r="AH448" i="13" s="1"/>
  <c r="Z359" i="13"/>
  <c r="U359" i="13"/>
  <c r="N359" i="13"/>
  <c r="H359" i="13"/>
  <c r="AL359" i="13"/>
  <c r="AL448" i="13" s="1"/>
  <c r="AF359" i="13"/>
  <c r="AF448" i="13" s="1"/>
  <c r="Y359" i="13"/>
  <c r="T359" i="13"/>
  <c r="L359" i="13"/>
  <c r="G359" i="13"/>
  <c r="AJ359" i="13"/>
  <c r="AJ448" i="13" s="1"/>
  <c r="AE359" i="13"/>
  <c r="AE448" i="13" s="1"/>
  <c r="X359" i="13"/>
  <c r="R359" i="13"/>
  <c r="K359" i="13"/>
  <c r="F359" i="13"/>
  <c r="V359" i="13"/>
  <c r="Q359" i="13"/>
  <c r="Q448" i="13" s="1"/>
  <c r="J359" i="13"/>
  <c r="D359" i="13"/>
  <c r="D448" i="13" s="1"/>
  <c r="C71" i="9" s="1"/>
  <c r="AI359" i="13"/>
  <c r="AI448" i="13" s="1"/>
  <c r="AD359" i="13"/>
  <c r="AD448" i="13" s="1"/>
  <c r="BG432" i="13"/>
  <c r="AU431" i="13"/>
  <c r="T377" i="12"/>
  <c r="AR376" i="12"/>
  <c r="S377" i="12"/>
  <c r="AQ376" i="12"/>
  <c r="Q377" i="12"/>
  <c r="AO376" i="12"/>
  <c r="R377" i="12"/>
  <c r="AP376" i="12"/>
  <c r="Z377" i="12"/>
  <c r="AX376" i="12"/>
  <c r="V377" i="12"/>
  <c r="AT376" i="12"/>
  <c r="W377" i="12"/>
  <c r="AU376" i="12"/>
  <c r="U377" i="12"/>
  <c r="AS376" i="12"/>
  <c r="G379" i="12"/>
  <c r="H379" i="12"/>
  <c r="M378" i="12"/>
  <c r="AW377" i="12"/>
  <c r="J379" i="12"/>
  <c r="AH377" i="12"/>
  <c r="BF376" i="12"/>
  <c r="AC377" i="12"/>
  <c r="BA376" i="12"/>
  <c r="N379" i="12"/>
  <c r="AD377" i="12"/>
  <c r="BB376" i="12"/>
  <c r="F379" i="12"/>
  <c r="I379" i="12"/>
  <c r="AG377" i="12"/>
  <c r="BE376" i="12"/>
  <c r="AK377" i="12"/>
  <c r="BI376" i="12"/>
  <c r="AL377" i="12"/>
  <c r="BJ376" i="12"/>
  <c r="AI377" i="12"/>
  <c r="BG376" i="12"/>
  <c r="K379" i="12"/>
  <c r="L378" i="12"/>
  <c r="AV377" i="12"/>
  <c r="AE377" i="12"/>
  <c r="BC376" i="12"/>
  <c r="AF377" i="12"/>
  <c r="BD376" i="12"/>
  <c r="AJ377" i="12"/>
  <c r="BH376" i="12"/>
  <c r="E379" i="12"/>
  <c r="G379" i="11"/>
  <c r="M379" i="11"/>
  <c r="AC393" i="11"/>
  <c r="AD377" i="11"/>
  <c r="BB376" i="11"/>
  <c r="AJ377" i="11"/>
  <c r="BH376" i="11"/>
  <c r="R377" i="11"/>
  <c r="AP376" i="11"/>
  <c r="H378" i="11"/>
  <c r="AR377" i="11"/>
  <c r="AI377" i="11"/>
  <c r="BG376" i="11"/>
  <c r="AK377" i="11"/>
  <c r="BI376" i="11"/>
  <c r="J379" i="11"/>
  <c r="AL377" i="11"/>
  <c r="BJ376" i="11"/>
  <c r="V377" i="11"/>
  <c r="AT376" i="11"/>
  <c r="F379" i="11"/>
  <c r="AF377" i="11"/>
  <c r="BD376" i="11"/>
  <c r="AH377" i="11"/>
  <c r="BF376" i="11"/>
  <c r="X377" i="11"/>
  <c r="AV376" i="11"/>
  <c r="Y377" i="11"/>
  <c r="AW376" i="11"/>
  <c r="L379" i="11"/>
  <c r="K378" i="11"/>
  <c r="AU377" i="11"/>
  <c r="AG377" i="11"/>
  <c r="BE376" i="11"/>
  <c r="AE377" i="11"/>
  <c r="BC376" i="11"/>
  <c r="I379" i="11"/>
  <c r="S377" i="11"/>
  <c r="AQ376" i="11"/>
  <c r="N377" i="11"/>
  <c r="AX376" i="11"/>
  <c r="U377" i="11"/>
  <c r="AS376" i="11"/>
  <c r="E378" i="11"/>
  <c r="BA377" i="11"/>
  <c r="AO377" i="11"/>
  <c r="AB215" i="7"/>
  <c r="P216" i="7"/>
  <c r="D214" i="6"/>
  <c r="J214" i="6"/>
  <c r="G214" i="6"/>
  <c r="L214" i="6"/>
  <c r="I214" i="6"/>
  <c r="F214" i="6"/>
  <c r="K214" i="6"/>
  <c r="E214" i="6"/>
  <c r="H214" i="6"/>
  <c r="AH214" i="6"/>
  <c r="S214" i="6"/>
  <c r="Y214" i="6"/>
  <c r="AJ214" i="6"/>
  <c r="V214" i="6"/>
  <c r="AI214" i="6"/>
  <c r="AK214" i="6"/>
  <c r="U214" i="6"/>
  <c r="X214" i="6"/>
  <c r="AG214" i="6"/>
  <c r="W214" i="6"/>
  <c r="T214" i="6"/>
  <c r="AE214" i="6"/>
  <c r="AC214" i="6"/>
  <c r="AC304" i="6" s="1"/>
  <c r="AF214" i="6"/>
  <c r="M214" i="6"/>
  <c r="R214" i="6"/>
  <c r="Q214" i="6"/>
  <c r="AD214" i="6"/>
  <c r="H392" i="6"/>
  <c r="AE393" i="8"/>
  <c r="AH393" i="8"/>
  <c r="U391" i="6"/>
  <c r="AF303" i="6"/>
  <c r="AF392" i="6" s="1"/>
  <c r="AI391" i="6"/>
  <c r="AB291" i="7"/>
  <c r="AB290" i="7"/>
  <c r="AB379" i="7" s="1"/>
  <c r="C303" i="6"/>
  <c r="C392" i="6" s="1"/>
  <c r="L303" i="6"/>
  <c r="L392" i="6" s="1"/>
  <c r="J303" i="6"/>
  <c r="P303" i="6"/>
  <c r="P392" i="6" s="1"/>
  <c r="AI303" i="6"/>
  <c r="AK303" i="6"/>
  <c r="AK392" i="6" s="1"/>
  <c r="AG303" i="6"/>
  <c r="AG392" i="6" s="1"/>
  <c r="W303" i="6"/>
  <c r="R303" i="6"/>
  <c r="R392" i="6" s="1"/>
  <c r="M303" i="6"/>
  <c r="M392" i="6" s="1"/>
  <c r="AE303" i="6"/>
  <c r="AE392" i="6" s="1"/>
  <c r="V303" i="6"/>
  <c r="V392" i="6" s="1"/>
  <c r="AJ303" i="6"/>
  <c r="AJ392" i="6" s="1"/>
  <c r="AC303" i="6"/>
  <c r="AH303" i="6"/>
  <c r="AH392" i="6" s="1"/>
  <c r="AB303" i="6"/>
  <c r="Y303" i="6"/>
  <c r="Y392" i="6" s="1"/>
  <c r="S303" i="6"/>
  <c r="S392" i="6" s="1"/>
  <c r="X303" i="6"/>
  <c r="X392" i="6" s="1"/>
  <c r="AD303" i="6"/>
  <c r="F303" i="6"/>
  <c r="F392" i="6" s="1"/>
  <c r="AA112" i="7"/>
  <c r="G303" i="6"/>
  <c r="AD391" i="6"/>
  <c r="AD392" i="6" s="1"/>
  <c r="Y392" i="7"/>
  <c r="X393" i="10"/>
  <c r="E303" i="6"/>
  <c r="E392" i="6" s="1"/>
  <c r="C111" i="6"/>
  <c r="C214" i="6"/>
  <c r="E304" i="6" s="1"/>
  <c r="C114" i="7"/>
  <c r="O113" i="7"/>
  <c r="C217" i="7"/>
  <c r="C307" i="7" s="1"/>
  <c r="C396" i="7" s="1"/>
  <c r="Q303" i="6"/>
  <c r="Q392" i="6" s="1"/>
  <c r="Q216" i="12"/>
  <c r="Q306" i="12" s="1"/>
  <c r="M217" i="12"/>
  <c r="I217" i="12"/>
  <c r="E217" i="12"/>
  <c r="L217" i="12"/>
  <c r="H217" i="12"/>
  <c r="K217" i="12"/>
  <c r="G217" i="12"/>
  <c r="N217" i="12"/>
  <c r="J217" i="12"/>
  <c r="F217" i="12"/>
  <c r="X217" i="12"/>
  <c r="U217" i="12"/>
  <c r="AE217" i="12"/>
  <c r="R217" i="12"/>
  <c r="AH217" i="12"/>
  <c r="AJ217" i="12"/>
  <c r="AG217" i="12"/>
  <c r="AI217" i="12"/>
  <c r="Z217" i="12"/>
  <c r="T217" i="12"/>
  <c r="Y217" i="12"/>
  <c r="V217" i="12"/>
  <c r="W217" i="12"/>
  <c r="S217" i="12"/>
  <c r="AD217" i="12"/>
  <c r="AL217" i="12"/>
  <c r="AF217" i="12"/>
  <c r="AK217" i="12"/>
  <c r="AC215" i="12"/>
  <c r="AC305" i="12" s="1"/>
  <c r="AB112" i="12"/>
  <c r="D217" i="12"/>
  <c r="D114" i="12"/>
  <c r="P113" i="12"/>
  <c r="AI306" i="12"/>
  <c r="AE306" i="12"/>
  <c r="Y306" i="12"/>
  <c r="Y395" i="12" s="1"/>
  <c r="U306" i="12"/>
  <c r="K306" i="12"/>
  <c r="G306" i="12"/>
  <c r="AK306" i="12"/>
  <c r="AG306" i="12"/>
  <c r="W306" i="12"/>
  <c r="S306" i="12"/>
  <c r="M306" i="12"/>
  <c r="I306" i="12"/>
  <c r="E306" i="12"/>
  <c r="AJ306" i="12"/>
  <c r="AF306" i="12"/>
  <c r="Z306" i="12"/>
  <c r="V306" i="12"/>
  <c r="R306" i="12"/>
  <c r="L306" i="12"/>
  <c r="H306" i="12"/>
  <c r="D306" i="12"/>
  <c r="D395" i="12" s="1"/>
  <c r="AD306" i="12"/>
  <c r="J306" i="12"/>
  <c r="X306" i="12"/>
  <c r="F306" i="12"/>
  <c r="AL306" i="12"/>
  <c r="T306" i="12"/>
  <c r="AH306" i="12"/>
  <c r="N306" i="12"/>
  <c r="J216" i="11"/>
  <c r="F216" i="11"/>
  <c r="M216" i="11"/>
  <c r="I216" i="11"/>
  <c r="E216" i="11"/>
  <c r="L216" i="11"/>
  <c r="H216" i="11"/>
  <c r="K216" i="11"/>
  <c r="G216" i="11"/>
  <c r="AD216" i="11"/>
  <c r="N216" i="11"/>
  <c r="T216" i="11"/>
  <c r="V216" i="11"/>
  <c r="AG216" i="11"/>
  <c r="W216" i="11"/>
  <c r="R216" i="11"/>
  <c r="AL216" i="11"/>
  <c r="U216" i="11"/>
  <c r="AE216" i="11"/>
  <c r="AF216" i="11"/>
  <c r="S216" i="11"/>
  <c r="AK216" i="11"/>
  <c r="Y216" i="11"/>
  <c r="AH216" i="11"/>
  <c r="Z216" i="11"/>
  <c r="AI216" i="11"/>
  <c r="X216" i="11"/>
  <c r="AJ216" i="11"/>
  <c r="AJ305" i="11"/>
  <c r="AF305" i="11"/>
  <c r="Z305" i="11"/>
  <c r="Z394" i="11" s="1"/>
  <c r="V305" i="11"/>
  <c r="R305" i="11"/>
  <c r="L305" i="11"/>
  <c r="H305" i="11"/>
  <c r="D305" i="11"/>
  <c r="D394" i="11" s="1"/>
  <c r="AI305" i="11"/>
  <c r="AE305" i="11"/>
  <c r="Y305" i="11"/>
  <c r="U305" i="11"/>
  <c r="Q305" i="11"/>
  <c r="Q394" i="11" s="1"/>
  <c r="K305" i="11"/>
  <c r="G305" i="11"/>
  <c r="AL305" i="11"/>
  <c r="AH305" i="11"/>
  <c r="AD305" i="11"/>
  <c r="X305" i="11"/>
  <c r="T305" i="11"/>
  <c r="T394" i="11" s="1"/>
  <c r="N305" i="11"/>
  <c r="J305" i="11"/>
  <c r="F305" i="11"/>
  <c r="AK305" i="11"/>
  <c r="AG305" i="11"/>
  <c r="AC305" i="11"/>
  <c r="W305" i="11"/>
  <c r="W394" i="11" s="1"/>
  <c r="S305" i="11"/>
  <c r="M305" i="11"/>
  <c r="I305" i="11"/>
  <c r="E305" i="11"/>
  <c r="D216" i="11"/>
  <c r="D113" i="11"/>
  <c r="AE216" i="8"/>
  <c r="S216" i="8"/>
  <c r="Y216" i="8"/>
  <c r="AK216" i="8"/>
  <c r="T216" i="8"/>
  <c r="AF216" i="8"/>
  <c r="X216" i="8"/>
  <c r="AJ216" i="8"/>
  <c r="AI216" i="8"/>
  <c r="W216" i="8"/>
  <c r="AG216" i="8"/>
  <c r="U216" i="8"/>
  <c r="AD216" i="8"/>
  <c r="R216" i="8"/>
  <c r="AH216" i="8"/>
  <c r="V216" i="8"/>
  <c r="N216" i="8"/>
  <c r="AL216" i="8"/>
  <c r="Z216" i="8"/>
  <c r="M216" i="10"/>
  <c r="I216" i="10"/>
  <c r="E216" i="10"/>
  <c r="K216" i="10"/>
  <c r="G216" i="10"/>
  <c r="N216" i="10"/>
  <c r="J216" i="10"/>
  <c r="F216" i="10"/>
  <c r="L216" i="10"/>
  <c r="H216" i="10"/>
  <c r="AD216" i="10"/>
  <c r="AJ216" i="10"/>
  <c r="AG216" i="10"/>
  <c r="AE216" i="10"/>
  <c r="W216" i="10"/>
  <c r="T216" i="10"/>
  <c r="Y216" i="10"/>
  <c r="R216" i="10"/>
  <c r="AF216" i="10"/>
  <c r="AH216" i="10"/>
  <c r="AK216" i="10"/>
  <c r="AI216" i="10"/>
  <c r="AL216" i="10"/>
  <c r="V216" i="10"/>
  <c r="X216" i="10"/>
  <c r="U216" i="10"/>
  <c r="Z216" i="10"/>
  <c r="S216" i="10"/>
  <c r="Q215" i="10"/>
  <c r="Q305" i="10" s="1"/>
  <c r="Q394" i="10" s="1"/>
  <c r="J216" i="8"/>
  <c r="F216" i="8"/>
  <c r="M216" i="8"/>
  <c r="I216" i="8"/>
  <c r="E216" i="8"/>
  <c r="L216" i="8"/>
  <c r="H216" i="8"/>
  <c r="K216" i="8"/>
  <c r="G216" i="8"/>
  <c r="AC214" i="10"/>
  <c r="AC304" i="10" s="1"/>
  <c r="AC393" i="10" s="1"/>
  <c r="G393" i="10"/>
  <c r="W393" i="10"/>
  <c r="F393" i="10"/>
  <c r="R393" i="8"/>
  <c r="M393" i="10"/>
  <c r="AL393" i="10"/>
  <c r="D216" i="10"/>
  <c r="D113" i="10"/>
  <c r="P112" i="10"/>
  <c r="AB111" i="10"/>
  <c r="AI305" i="10"/>
  <c r="AI394" i="10" s="1"/>
  <c r="AE305" i="10"/>
  <c r="AE394" i="10" s="1"/>
  <c r="Y305" i="10"/>
  <c r="Y394" i="10" s="1"/>
  <c r="U305" i="10"/>
  <c r="U394" i="10" s="1"/>
  <c r="K305" i="10"/>
  <c r="K394" i="10" s="1"/>
  <c r="G305" i="10"/>
  <c r="AL305" i="10"/>
  <c r="AH305" i="10"/>
  <c r="AH394" i="10" s="1"/>
  <c r="AD305" i="10"/>
  <c r="AD394" i="10" s="1"/>
  <c r="X305" i="10"/>
  <c r="T305" i="10"/>
  <c r="T394" i="10" s="1"/>
  <c r="N305" i="10"/>
  <c r="N394" i="10" s="1"/>
  <c r="J305" i="10"/>
  <c r="J394" i="10" s="1"/>
  <c r="F305" i="10"/>
  <c r="AK305" i="10"/>
  <c r="AK394" i="10" s="1"/>
  <c r="AG305" i="10"/>
  <c r="W305" i="10"/>
  <c r="S305" i="10"/>
  <c r="M305" i="10"/>
  <c r="I305" i="10"/>
  <c r="E305" i="10"/>
  <c r="E394" i="10" s="1"/>
  <c r="V305" i="10"/>
  <c r="V394" i="10" s="1"/>
  <c r="D305" i="10"/>
  <c r="D394" i="10" s="1"/>
  <c r="AJ305" i="10"/>
  <c r="AJ394" i="10" s="1"/>
  <c r="R305" i="10"/>
  <c r="R394" i="10" s="1"/>
  <c r="AF305" i="10"/>
  <c r="AF394" i="10" s="1"/>
  <c r="L305" i="10"/>
  <c r="L394" i="10" s="1"/>
  <c r="Z305" i="10"/>
  <c r="Z394" i="10" s="1"/>
  <c r="H305" i="10"/>
  <c r="H394" i="10" s="1"/>
  <c r="D216" i="8"/>
  <c r="D113" i="8"/>
  <c r="AK305" i="8"/>
  <c r="AK394" i="8" s="1"/>
  <c r="AG305" i="8"/>
  <c r="AG394" i="8" s="1"/>
  <c r="AC305" i="8"/>
  <c r="AC394" i="8" s="1"/>
  <c r="W305" i="8"/>
  <c r="W394" i="8" s="1"/>
  <c r="S305" i="8"/>
  <c r="S394" i="8" s="1"/>
  <c r="AI305" i="8"/>
  <c r="AD305" i="8"/>
  <c r="AD394" i="8" s="1"/>
  <c r="V305" i="8"/>
  <c r="V394" i="8" s="1"/>
  <c r="Q305" i="8"/>
  <c r="Q394" i="8" s="1"/>
  <c r="K305" i="8"/>
  <c r="K394" i="8" s="1"/>
  <c r="G305" i="8"/>
  <c r="G394" i="8" s="1"/>
  <c r="AJ305" i="8"/>
  <c r="AJ394" i="8" s="1"/>
  <c r="AE305" i="8"/>
  <c r="AE394" i="8" s="1"/>
  <c r="X305" i="8"/>
  <c r="X394" i="8" s="1"/>
  <c r="R305" i="8"/>
  <c r="L305" i="8"/>
  <c r="L394" i="8" s="1"/>
  <c r="H305" i="8"/>
  <c r="D305" i="8"/>
  <c r="D394" i="8" s="1"/>
  <c r="AL305" i="8"/>
  <c r="AL394" i="8" s="1"/>
  <c r="Y305" i="8"/>
  <c r="Y394" i="8" s="1"/>
  <c r="M305" i="8"/>
  <c r="M394" i="8" s="1"/>
  <c r="E305" i="8"/>
  <c r="E394" i="8" s="1"/>
  <c r="AH305" i="8"/>
  <c r="U305" i="8"/>
  <c r="U394" i="8" s="1"/>
  <c r="J305" i="8"/>
  <c r="J394" i="8" s="1"/>
  <c r="AF305" i="8"/>
  <c r="AF394" i="8" s="1"/>
  <c r="T305" i="8"/>
  <c r="T394" i="8" s="1"/>
  <c r="I305" i="8"/>
  <c r="I394" i="8" s="1"/>
  <c r="Z305" i="8"/>
  <c r="Z394" i="8" s="1"/>
  <c r="N305" i="8"/>
  <c r="N394" i="8" s="1"/>
  <c r="F305" i="8"/>
  <c r="F394" i="8" s="1"/>
  <c r="R392" i="7"/>
  <c r="F215" i="7"/>
  <c r="J215" i="7"/>
  <c r="D215" i="7"/>
  <c r="G215" i="7"/>
  <c r="K215" i="7"/>
  <c r="E215" i="7"/>
  <c r="I215" i="7"/>
  <c r="H215" i="7"/>
  <c r="L215" i="7"/>
  <c r="M215" i="7"/>
  <c r="T215" i="7"/>
  <c r="AC215" i="7"/>
  <c r="S215" i="7"/>
  <c r="AD215" i="7"/>
  <c r="Y215" i="7"/>
  <c r="AF215" i="7"/>
  <c r="R215" i="7"/>
  <c r="AJ215" i="7"/>
  <c r="Q215" i="7"/>
  <c r="AE215" i="7"/>
  <c r="V215" i="7"/>
  <c r="U215" i="7"/>
  <c r="AI215" i="7"/>
  <c r="AK215" i="7"/>
  <c r="X215" i="7"/>
  <c r="AG215" i="7"/>
  <c r="W215" i="7"/>
  <c r="AH215" i="7"/>
  <c r="AJ304" i="7"/>
  <c r="AJ393" i="7" s="1"/>
  <c r="AF304" i="7"/>
  <c r="AB304" i="7"/>
  <c r="AI304" i="7"/>
  <c r="AE304" i="7"/>
  <c r="AG304" i="7"/>
  <c r="AD304" i="7"/>
  <c r="AD393" i="7" s="1"/>
  <c r="AK304" i="7"/>
  <c r="AC304" i="7"/>
  <c r="X304" i="7"/>
  <c r="T304" i="7"/>
  <c r="T393" i="7" s="1"/>
  <c r="P304" i="7"/>
  <c r="AH304" i="7"/>
  <c r="AH393" i="7" s="1"/>
  <c r="W304" i="7"/>
  <c r="W393" i="7" s="1"/>
  <c r="S304" i="7"/>
  <c r="S393" i="7" s="1"/>
  <c r="V304" i="7"/>
  <c r="V393" i="7" s="1"/>
  <c r="R304" i="7"/>
  <c r="Y304" i="7"/>
  <c r="E304" i="7"/>
  <c r="E393" i="7" s="1"/>
  <c r="U304" i="7"/>
  <c r="U393" i="7" s="1"/>
  <c r="Q304" i="7"/>
  <c r="Q393" i="7" s="1"/>
  <c r="G304" i="7"/>
  <c r="G393" i="7" s="1"/>
  <c r="K304" i="7"/>
  <c r="K393" i="7" s="1"/>
  <c r="F304" i="7"/>
  <c r="L304" i="7"/>
  <c r="H304" i="7"/>
  <c r="H393" i="7" s="1"/>
  <c r="M304" i="7"/>
  <c r="M393" i="7" s="1"/>
  <c r="I304" i="7"/>
  <c r="I393" i="7" s="1"/>
  <c r="D304" i="7"/>
  <c r="D393" i="7" s="1"/>
  <c r="J304" i="7"/>
  <c r="J393" i="7" s="1"/>
  <c r="V114" i="12"/>
  <c r="AL113" i="10"/>
  <c r="R113" i="8"/>
  <c r="AK113" i="8"/>
  <c r="AI113" i="11"/>
  <c r="H113" i="8"/>
  <c r="T112" i="7"/>
  <c r="AD111" i="6"/>
  <c r="E111" i="6"/>
  <c r="S113" i="10"/>
  <c r="AE113" i="8"/>
  <c r="K111" i="6"/>
  <c r="G113" i="8"/>
  <c r="AI112" i="7"/>
  <c r="AC111" i="10"/>
  <c r="N113" i="8"/>
  <c r="L113" i="11"/>
  <c r="Y112" i="7"/>
  <c r="J112" i="7"/>
  <c r="J114" i="12"/>
  <c r="I113" i="10"/>
  <c r="F113" i="11"/>
  <c r="AF112" i="7"/>
  <c r="AD113" i="11"/>
  <c r="L113" i="10"/>
  <c r="S114" i="12"/>
  <c r="Y111" i="6"/>
  <c r="D111" i="6"/>
  <c r="X114" i="12"/>
  <c r="S113" i="8"/>
  <c r="Q112" i="7"/>
  <c r="Z114" i="12"/>
  <c r="AI114" i="12"/>
  <c r="AF113" i="10"/>
  <c r="AF113" i="8"/>
  <c r="AH112" i="7"/>
  <c r="AK113" i="11"/>
  <c r="X113" i="10"/>
  <c r="I112" i="7"/>
  <c r="R111" i="6"/>
  <c r="G111" i="6"/>
  <c r="AJ113" i="8"/>
  <c r="U113" i="11"/>
  <c r="S111" i="6"/>
  <c r="R112" i="7"/>
  <c r="N113" i="11"/>
  <c r="I113" i="11"/>
  <c r="V113" i="8"/>
  <c r="E113" i="10"/>
  <c r="X112" i="7"/>
  <c r="AE113" i="11"/>
  <c r="AG113" i="8"/>
  <c r="AK113" i="10"/>
  <c r="AC112" i="12"/>
  <c r="I113" i="8"/>
  <c r="Q112" i="10"/>
  <c r="M114" i="12"/>
  <c r="Q111" i="6"/>
  <c r="H111" i="6"/>
  <c r="L113" i="8"/>
  <c r="N114" i="12"/>
  <c r="V111" i="6"/>
  <c r="V113" i="10"/>
  <c r="H114" i="12"/>
  <c r="N113" i="10"/>
  <c r="M113" i="11"/>
  <c r="AC112" i="7"/>
  <c r="K113" i="11"/>
  <c r="AD113" i="8"/>
  <c r="T114" i="12"/>
  <c r="U111" i="6"/>
  <c r="I111" i="6"/>
  <c r="J113" i="10"/>
  <c r="Y113" i="10"/>
  <c r="L111" i="6"/>
  <c r="F112" i="7"/>
  <c r="E113" i="8"/>
  <c r="F113" i="8"/>
  <c r="AJ114" i="12"/>
  <c r="E114" i="12"/>
  <c r="AD113" i="10"/>
  <c r="S113" i="11"/>
  <c r="AE112" i="7"/>
  <c r="AG113" i="11"/>
  <c r="K113" i="10"/>
  <c r="AK114" i="12"/>
  <c r="AK111" i="6"/>
  <c r="F111" i="6"/>
  <c r="AH114" i="12"/>
  <c r="AH113" i="10"/>
  <c r="M112" i="7"/>
  <c r="V113" i="11"/>
  <c r="U112" i="7"/>
  <c r="I114" i="12"/>
  <c r="AE111" i="6"/>
  <c r="W114" i="12"/>
  <c r="Q113" i="12"/>
  <c r="Z113" i="8"/>
  <c r="S112" i="7"/>
  <c r="AI113" i="10"/>
  <c r="H113" i="10"/>
  <c r="Z113" i="11"/>
  <c r="AJ112" i="7"/>
  <c r="T113" i="11"/>
  <c r="AG111" i="6"/>
  <c r="Y113" i="8"/>
  <c r="AL113" i="8"/>
  <c r="H113" i="11"/>
  <c r="AI111" i="6"/>
  <c r="M113" i="10"/>
  <c r="L112" i="7"/>
  <c r="E113" i="11"/>
  <c r="R113" i="10"/>
  <c r="AI113" i="8"/>
  <c r="AE114" i="12"/>
  <c r="W113" i="8"/>
  <c r="W112" i="7"/>
  <c r="T113" i="8"/>
  <c r="X111" i="6"/>
  <c r="AD112" i="7"/>
  <c r="AF113" i="11"/>
  <c r="AE113" i="10"/>
  <c r="W111" i="6"/>
  <c r="V112" i="7"/>
  <c r="W113" i="11"/>
  <c r="X113" i="8"/>
  <c r="AG113" i="10"/>
  <c r="AD114" i="12"/>
  <c r="U113" i="10"/>
  <c r="U113" i="8"/>
  <c r="G114" i="12"/>
  <c r="AF111" i="6"/>
  <c r="AG112" i="7"/>
  <c r="H112" i="7"/>
  <c r="AB112" i="7"/>
  <c r="E112" i="7"/>
  <c r="R114" i="12"/>
  <c r="W113" i="10"/>
  <c r="F113" i="10"/>
  <c r="R113" i="11"/>
  <c r="Y113" i="11"/>
  <c r="AH113" i="8"/>
  <c r="M113" i="8"/>
  <c r="G112" i="7"/>
  <c r="K113" i="8"/>
  <c r="AJ113" i="10"/>
  <c r="U114" i="12"/>
  <c r="AH111" i="6"/>
  <c r="J111" i="6"/>
  <c r="AJ113" i="11"/>
  <c r="AH113" i="11"/>
  <c r="F114" i="12"/>
  <c r="D112" i="7"/>
  <c r="K114" i="12"/>
  <c r="AF114" i="12"/>
  <c r="K112" i="7"/>
  <c r="G113" i="10"/>
  <c r="T113" i="10"/>
  <c r="AL113" i="11"/>
  <c r="AJ111" i="6"/>
  <c r="Y114" i="12"/>
  <c r="X113" i="11"/>
  <c r="AK112" i="7"/>
  <c r="G113" i="11"/>
  <c r="AG114" i="12"/>
  <c r="P113" i="7"/>
  <c r="M111" i="6"/>
  <c r="J113" i="11"/>
  <c r="AL114" i="12"/>
  <c r="Z113" i="10"/>
  <c r="L114" i="12"/>
  <c r="AC111" i="6"/>
  <c r="J113" i="8"/>
  <c r="T111" i="6"/>
  <c r="AH530" i="18" l="1"/>
  <c r="BF529" i="18"/>
  <c r="V536" i="18"/>
  <c r="AT535" i="18"/>
  <c r="E536" i="18"/>
  <c r="BA535" i="18"/>
  <c r="AO535" i="18"/>
  <c r="AU537" i="18"/>
  <c r="BG537" i="18"/>
  <c r="AP534" i="18"/>
  <c r="BB534" i="18"/>
  <c r="BC535" i="18"/>
  <c r="AQ535" i="18"/>
  <c r="BH533" i="18"/>
  <c r="AV533" i="18"/>
  <c r="BD532" i="18"/>
  <c r="AR532" i="18"/>
  <c r="AX533" i="18"/>
  <c r="BJ533" i="18"/>
  <c r="BI534" i="18"/>
  <c r="AW534" i="18"/>
  <c r="H362" i="18"/>
  <c r="H451" i="18" s="1"/>
  <c r="M362" i="18"/>
  <c r="M451" i="18" s="1"/>
  <c r="E362" i="18"/>
  <c r="E451" i="18" s="1"/>
  <c r="I362" i="18"/>
  <c r="I451" i="18" s="1"/>
  <c r="K362" i="18"/>
  <c r="K451" i="18" s="1"/>
  <c r="G362" i="18"/>
  <c r="G451" i="18" s="1"/>
  <c r="L362" i="18"/>
  <c r="L451" i="18" s="1"/>
  <c r="AO434" i="18"/>
  <c r="BA434" i="18"/>
  <c r="BB434" i="18"/>
  <c r="AP434" i="18"/>
  <c r="D275" i="18"/>
  <c r="D172" i="18"/>
  <c r="AQ434" i="18"/>
  <c r="BC434" i="18"/>
  <c r="AC169" i="18"/>
  <c r="AC363" i="18" s="1"/>
  <c r="AC452" i="18" s="1"/>
  <c r="Q169" i="18"/>
  <c r="Q363" i="18" s="1"/>
  <c r="Q452" i="18" s="1"/>
  <c r="M169" i="18"/>
  <c r="E169" i="18"/>
  <c r="F169" i="18"/>
  <c r="T169" i="18"/>
  <c r="T363" i="18" s="1"/>
  <c r="T452" i="18" s="1"/>
  <c r="AI169" i="18"/>
  <c r="AL169" i="18"/>
  <c r="AL363" i="18" s="1"/>
  <c r="AL452" i="18" s="1"/>
  <c r="L169" i="18"/>
  <c r="H169" i="18"/>
  <c r="U169" i="18"/>
  <c r="U363" i="18" s="1"/>
  <c r="U452" i="18" s="1"/>
  <c r="J169" i="18"/>
  <c r="R169" i="18"/>
  <c r="R363" i="18" s="1"/>
  <c r="R452" i="18" s="1"/>
  <c r="X169" i="18"/>
  <c r="X363" i="18" s="1"/>
  <c r="X452" i="18" s="1"/>
  <c r="AG169" i="18"/>
  <c r="AG363" i="18" s="1"/>
  <c r="AG452" i="18" s="1"/>
  <c r="G169" i="18"/>
  <c r="N169" i="18"/>
  <c r="AK169" i="18"/>
  <c r="AK363" i="18" s="1"/>
  <c r="AK452" i="18" s="1"/>
  <c r="I169" i="18"/>
  <c r="Z169" i="18"/>
  <c r="Z363" i="18" s="1"/>
  <c r="Z452" i="18" s="1"/>
  <c r="W169" i="18"/>
  <c r="W363" i="18" s="1"/>
  <c r="W452" i="18" s="1"/>
  <c r="AE169" i="18"/>
  <c r="AE363" i="18" s="1"/>
  <c r="AE452" i="18" s="1"/>
  <c r="AD169" i="18"/>
  <c r="AD363" i="18" s="1"/>
  <c r="AD452" i="18" s="1"/>
  <c r="AJ169" i="18"/>
  <c r="AJ363" i="18" s="1"/>
  <c r="AJ452" i="18" s="1"/>
  <c r="V169" i="18"/>
  <c r="V363" i="18" s="1"/>
  <c r="V452" i="18" s="1"/>
  <c r="AF169" i="18"/>
  <c r="AF363" i="18" s="1"/>
  <c r="AF452" i="18" s="1"/>
  <c r="AH169" i="18"/>
  <c r="AH363" i="18" s="1"/>
  <c r="AH452" i="18" s="1"/>
  <c r="K169" i="18"/>
  <c r="S169" i="18"/>
  <c r="S363" i="18" s="1"/>
  <c r="S452" i="18" s="1"/>
  <c r="Y169" i="18"/>
  <c r="Y363" i="18" s="1"/>
  <c r="Y452" i="18" s="1"/>
  <c r="BE434" i="18"/>
  <c r="AS434" i="18"/>
  <c r="D364" i="18"/>
  <c r="D453" i="18" s="1"/>
  <c r="AW434" i="18"/>
  <c r="BI434" i="18"/>
  <c r="BJ434" i="18"/>
  <c r="AX434" i="18"/>
  <c r="BG434" i="18"/>
  <c r="AU434" i="18"/>
  <c r="W362" i="18"/>
  <c r="W451" i="18" s="1"/>
  <c r="AR434" i="18"/>
  <c r="BD434" i="18"/>
  <c r="AV434" i="18"/>
  <c r="BH434" i="18"/>
  <c r="BF434" i="18"/>
  <c r="AT434" i="18"/>
  <c r="AI363" i="18"/>
  <c r="AI452" i="18" s="1"/>
  <c r="BA418" i="17"/>
  <c r="AO418" i="17"/>
  <c r="E419" i="17"/>
  <c r="G419" i="17"/>
  <c r="AQ418" i="17"/>
  <c r="BC418" i="17"/>
  <c r="AR418" i="17"/>
  <c r="H419" i="17"/>
  <c r="BD418" i="17"/>
  <c r="BJ418" i="17"/>
  <c r="AX418" i="17"/>
  <c r="N419" i="17"/>
  <c r="BE418" i="17"/>
  <c r="I419" i="17"/>
  <c r="AS418" i="17"/>
  <c r="D259" i="17"/>
  <c r="Q155" i="17"/>
  <c r="Q259" i="17" s="1"/>
  <c r="P155" i="17"/>
  <c r="AB155" i="17" s="1"/>
  <c r="D156" i="17"/>
  <c r="R155" i="17"/>
  <c r="R259" i="17" s="1"/>
  <c r="H155" i="17"/>
  <c r="H259" i="17" s="1"/>
  <c r="G155" i="17"/>
  <c r="G259" i="17" s="1"/>
  <c r="J155" i="17"/>
  <c r="J259" i="17" s="1"/>
  <c r="AJ155" i="17"/>
  <c r="AJ259" i="17" s="1"/>
  <c r="S155" i="17"/>
  <c r="S259" i="17" s="1"/>
  <c r="AG155" i="17"/>
  <c r="AG259" i="17" s="1"/>
  <c r="V155" i="17"/>
  <c r="V259" i="17" s="1"/>
  <c r="F155" i="17"/>
  <c r="F259" i="17" s="1"/>
  <c r="Z155" i="17"/>
  <c r="Z259" i="17" s="1"/>
  <c r="X155" i="17"/>
  <c r="X259" i="17" s="1"/>
  <c r="AD155" i="17"/>
  <c r="AD259" i="17" s="1"/>
  <c r="Y155" i="17"/>
  <c r="Y259" i="17" s="1"/>
  <c r="AE155" i="17"/>
  <c r="AE259" i="17" s="1"/>
  <c r="I155" i="17"/>
  <c r="I259" i="17" s="1"/>
  <c r="N155" i="17"/>
  <c r="N259" i="17" s="1"/>
  <c r="M155" i="17"/>
  <c r="M259" i="17" s="1"/>
  <c r="K155" i="17"/>
  <c r="K259" i="17" s="1"/>
  <c r="E155" i="17"/>
  <c r="E259" i="17" s="1"/>
  <c r="AH155" i="17"/>
  <c r="AH259" i="17" s="1"/>
  <c r="U155" i="17"/>
  <c r="U259" i="17" s="1"/>
  <c r="T155" i="17"/>
  <c r="T259" i="17" s="1"/>
  <c r="W155" i="17"/>
  <c r="W259" i="17" s="1"/>
  <c r="AF155" i="17"/>
  <c r="AF259" i="17" s="1"/>
  <c r="AL155" i="17"/>
  <c r="AL259" i="17" s="1"/>
  <c r="L155" i="17"/>
  <c r="L259" i="17" s="1"/>
  <c r="AI155" i="17"/>
  <c r="AI259" i="17" s="1"/>
  <c r="AK155" i="17"/>
  <c r="AK259" i="17" s="1"/>
  <c r="AC155" i="17"/>
  <c r="AC259" i="17" s="1"/>
  <c r="BB418" i="17"/>
  <c r="F419" i="17"/>
  <c r="AP418" i="17"/>
  <c r="AJ348" i="17"/>
  <c r="AJ437" i="17" s="1"/>
  <c r="AF348" i="17"/>
  <c r="AF437" i="17" s="1"/>
  <c r="Z348" i="17"/>
  <c r="Z437" i="17" s="1"/>
  <c r="V348" i="17"/>
  <c r="V437" i="17" s="1"/>
  <c r="R348" i="17"/>
  <c r="L348" i="17"/>
  <c r="H348" i="17"/>
  <c r="D348" i="17"/>
  <c r="D437" i="17" s="1"/>
  <c r="AL348" i="17"/>
  <c r="AL437" i="17" s="1"/>
  <c r="AG348" i="17"/>
  <c r="AG437" i="17" s="1"/>
  <c r="Y348" i="17"/>
  <c r="Y437" i="17" s="1"/>
  <c r="T348" i="17"/>
  <c r="T437" i="17" s="1"/>
  <c r="M348" i="17"/>
  <c r="G348" i="17"/>
  <c r="AI348" i="17"/>
  <c r="AI437" i="17" s="1"/>
  <c r="AD348" i="17"/>
  <c r="AD437" i="17" s="1"/>
  <c r="W348" i="17"/>
  <c r="W437" i="17" s="1"/>
  <c r="Q348" i="17"/>
  <c r="Q437" i="17" s="1"/>
  <c r="J348" i="17"/>
  <c r="E348" i="17"/>
  <c r="AC348" i="17"/>
  <c r="AC437" i="17" s="1"/>
  <c r="N348" i="17"/>
  <c r="AK348" i="17"/>
  <c r="AK437" i="17" s="1"/>
  <c r="X348" i="17"/>
  <c r="X437" i="17" s="1"/>
  <c r="K348" i="17"/>
  <c r="AH348" i="17"/>
  <c r="AH437" i="17" s="1"/>
  <c r="U348" i="17"/>
  <c r="U437" i="17" s="1"/>
  <c r="I348" i="17"/>
  <c r="S348" i="17"/>
  <c r="S437" i="17" s="1"/>
  <c r="F348" i="17"/>
  <c r="AE348" i="17"/>
  <c r="AE437" i="17" s="1"/>
  <c r="BI418" i="17"/>
  <c r="AW418" i="17"/>
  <c r="M419" i="17"/>
  <c r="K419" i="17"/>
  <c r="AU418" i="17"/>
  <c r="BG418" i="17"/>
  <c r="R437" i="17"/>
  <c r="L419" i="17"/>
  <c r="AV418" i="17"/>
  <c r="BH418" i="17"/>
  <c r="BF418" i="17"/>
  <c r="J419" i="17"/>
  <c r="AT418" i="17"/>
  <c r="C167" i="13"/>
  <c r="AE393" i="7"/>
  <c r="H394" i="8"/>
  <c r="F393" i="7"/>
  <c r="P393" i="7"/>
  <c r="AH394" i="8"/>
  <c r="S394" i="10"/>
  <c r="X395" i="12"/>
  <c r="W392" i="6"/>
  <c r="AK393" i="7"/>
  <c r="AI393" i="7"/>
  <c r="X394" i="10"/>
  <c r="AB392" i="6"/>
  <c r="U392" i="6"/>
  <c r="AI394" i="8"/>
  <c r="G392" i="6"/>
  <c r="AF393" i="7"/>
  <c r="J392" i="6"/>
  <c r="Y393" i="7"/>
  <c r="X393" i="7"/>
  <c r="AG393" i="7"/>
  <c r="L393" i="7"/>
  <c r="R393" i="7"/>
  <c r="AC393" i="7"/>
  <c r="I394" i="10"/>
  <c r="AG394" i="10"/>
  <c r="AC392" i="6"/>
  <c r="AB380" i="7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F304" i="6"/>
  <c r="AF393" i="6" s="1"/>
  <c r="I55" i="9"/>
  <c r="BF416" i="14"/>
  <c r="F55" i="9"/>
  <c r="BC416" i="14"/>
  <c r="BJ416" i="14"/>
  <c r="K55" i="9"/>
  <c r="BH416" i="14"/>
  <c r="AE54" i="9"/>
  <c r="S54" i="9"/>
  <c r="AF54" i="9"/>
  <c r="T54" i="9"/>
  <c r="H55" i="9"/>
  <c r="BE416" i="14"/>
  <c r="D55" i="9"/>
  <c r="BA416" i="14"/>
  <c r="G55" i="9"/>
  <c r="BD416" i="14"/>
  <c r="AB54" i="9"/>
  <c r="P54" i="9"/>
  <c r="AC54" i="9"/>
  <c r="Q54" i="9"/>
  <c r="AK53" i="9"/>
  <c r="Y53" i="9"/>
  <c r="AH54" i="9"/>
  <c r="V54" i="9"/>
  <c r="J55" i="9"/>
  <c r="BG416" i="14"/>
  <c r="M54" i="9"/>
  <c r="AG54" i="9"/>
  <c r="U54" i="9"/>
  <c r="AC393" i="6"/>
  <c r="L55" i="9"/>
  <c r="BI416" i="14"/>
  <c r="E55" i="9"/>
  <c r="BB416" i="14"/>
  <c r="AJ54" i="9"/>
  <c r="X54" i="9"/>
  <c r="AI54" i="9"/>
  <c r="W54" i="9"/>
  <c r="AD54" i="9"/>
  <c r="R54" i="9"/>
  <c r="Z422" i="14"/>
  <c r="Y422" i="14"/>
  <c r="X422" i="14"/>
  <c r="T422" i="14"/>
  <c r="S423" i="14"/>
  <c r="R439" i="13"/>
  <c r="X445" i="13"/>
  <c r="V438" i="13"/>
  <c r="T445" i="13"/>
  <c r="Z447" i="13"/>
  <c r="W438" i="13"/>
  <c r="S442" i="13"/>
  <c r="Y443" i="13"/>
  <c r="U444" i="13"/>
  <c r="AO416" i="14"/>
  <c r="E417" i="14"/>
  <c r="L417" i="14"/>
  <c r="AV416" i="14"/>
  <c r="AS416" i="14"/>
  <c r="I417" i="14"/>
  <c r="D255" i="14"/>
  <c r="D152" i="14"/>
  <c r="Q152" i="14" s="1"/>
  <c r="R151" i="14"/>
  <c r="R255" i="14" s="1"/>
  <c r="P151" i="14"/>
  <c r="AB151" i="14" s="1"/>
  <c r="Q255" i="14"/>
  <c r="L151" i="14"/>
  <c r="L255" i="14" s="1"/>
  <c r="AG151" i="14"/>
  <c r="AG255" i="14" s="1"/>
  <c r="AI151" i="14"/>
  <c r="AI255" i="14" s="1"/>
  <c r="V151" i="14"/>
  <c r="V255" i="14" s="1"/>
  <c r="U151" i="14"/>
  <c r="U255" i="14" s="1"/>
  <c r="AK151" i="14"/>
  <c r="AK255" i="14" s="1"/>
  <c r="AE151" i="14"/>
  <c r="AE255" i="14" s="1"/>
  <c r="Y151" i="14"/>
  <c r="Y255" i="14" s="1"/>
  <c r="E151" i="14"/>
  <c r="E255" i="14" s="1"/>
  <c r="X151" i="14"/>
  <c r="X255" i="14" s="1"/>
  <c r="AH151" i="14"/>
  <c r="AH255" i="14" s="1"/>
  <c r="N151" i="14"/>
  <c r="N255" i="14" s="1"/>
  <c r="J151" i="14"/>
  <c r="J255" i="14" s="1"/>
  <c r="M151" i="14"/>
  <c r="M255" i="14" s="1"/>
  <c r="AL151" i="14"/>
  <c r="AL255" i="14" s="1"/>
  <c r="AJ151" i="14"/>
  <c r="AJ255" i="14" s="1"/>
  <c r="S151" i="14"/>
  <c r="S255" i="14" s="1"/>
  <c r="Z151" i="14"/>
  <c r="Z255" i="14" s="1"/>
  <c r="AD151" i="14"/>
  <c r="AD255" i="14" s="1"/>
  <c r="F151" i="14"/>
  <c r="F255" i="14" s="1"/>
  <c r="I151" i="14"/>
  <c r="I255" i="14" s="1"/>
  <c r="H151" i="14"/>
  <c r="H255" i="14" s="1"/>
  <c r="W151" i="14"/>
  <c r="W255" i="14" s="1"/>
  <c r="T151" i="14"/>
  <c r="T255" i="14" s="1"/>
  <c r="K151" i="14"/>
  <c r="K255" i="14" s="1"/>
  <c r="G151" i="14"/>
  <c r="G255" i="14" s="1"/>
  <c r="AF151" i="14"/>
  <c r="AF255" i="14" s="1"/>
  <c r="AC151" i="14"/>
  <c r="AC255" i="14" s="1"/>
  <c r="K417" i="14"/>
  <c r="AU416" i="14"/>
  <c r="AW416" i="14"/>
  <c r="M417" i="14"/>
  <c r="AT416" i="14"/>
  <c r="J417" i="14"/>
  <c r="AK344" i="14"/>
  <c r="AK433" i="14" s="1"/>
  <c r="AG344" i="14"/>
  <c r="AG433" i="14" s="1"/>
  <c r="AC344" i="14"/>
  <c r="AC433" i="14" s="1"/>
  <c r="W344" i="14"/>
  <c r="W433" i="14" s="1"/>
  <c r="S344" i="14"/>
  <c r="M344" i="14"/>
  <c r="I344" i="14"/>
  <c r="E344" i="14"/>
  <c r="AL344" i="14"/>
  <c r="AL433" i="14" s="1"/>
  <c r="AF344" i="14"/>
  <c r="AF433" i="14" s="1"/>
  <c r="Y344" i="14"/>
  <c r="T344" i="14"/>
  <c r="L344" i="14"/>
  <c r="G344" i="14"/>
  <c r="AJ344" i="14"/>
  <c r="AJ433" i="14" s="1"/>
  <c r="AE344" i="14"/>
  <c r="AE433" i="14" s="1"/>
  <c r="X344" i="14"/>
  <c r="R344" i="14"/>
  <c r="R433" i="14" s="1"/>
  <c r="K344" i="14"/>
  <c r="F344" i="14"/>
  <c r="AI344" i="14"/>
  <c r="AI433" i="14" s="1"/>
  <c r="V344" i="14"/>
  <c r="V433" i="14" s="1"/>
  <c r="J344" i="14"/>
  <c r="AH344" i="14"/>
  <c r="AH433" i="14" s="1"/>
  <c r="U344" i="14"/>
  <c r="U433" i="14" s="1"/>
  <c r="H344" i="14"/>
  <c r="N344" i="14"/>
  <c r="AD344" i="14"/>
  <c r="AD433" i="14" s="1"/>
  <c r="D344" i="14"/>
  <c r="D433" i="14" s="1"/>
  <c r="Z344" i="14"/>
  <c r="Q344" i="14"/>
  <c r="Q433" i="14" s="1"/>
  <c r="N417" i="14"/>
  <c r="AX416" i="14"/>
  <c r="G417" i="14"/>
  <c r="AQ416" i="14"/>
  <c r="H417" i="14"/>
  <c r="AR416" i="14"/>
  <c r="F417" i="14"/>
  <c r="AP416" i="14"/>
  <c r="D271" i="13"/>
  <c r="D168" i="13"/>
  <c r="B168" i="13" s="1"/>
  <c r="Q167" i="13"/>
  <c r="AC167" i="13"/>
  <c r="F167" i="13"/>
  <c r="L167" i="13"/>
  <c r="W167" i="13"/>
  <c r="AL167" i="13"/>
  <c r="N167" i="13"/>
  <c r="AJ167" i="13"/>
  <c r="AD167" i="13"/>
  <c r="Z167" i="13"/>
  <c r="AH167" i="13"/>
  <c r="Y167" i="13"/>
  <c r="X167" i="13"/>
  <c r="R167" i="13"/>
  <c r="K167" i="13"/>
  <c r="E167" i="13"/>
  <c r="T167" i="13"/>
  <c r="AI167" i="13"/>
  <c r="AK167" i="13"/>
  <c r="AE167" i="13"/>
  <c r="S167" i="13"/>
  <c r="AG167" i="13"/>
  <c r="J167" i="13"/>
  <c r="M167" i="13"/>
  <c r="H167" i="13"/>
  <c r="U167" i="13"/>
  <c r="V167" i="13"/>
  <c r="G167" i="13"/>
  <c r="I167" i="13"/>
  <c r="AF167" i="13"/>
  <c r="BC433" i="13"/>
  <c r="AQ432" i="13"/>
  <c r="BB433" i="13"/>
  <c r="AP432" i="13"/>
  <c r="BG433" i="13"/>
  <c r="AU432" i="13"/>
  <c r="BJ432" i="13"/>
  <c r="AX431" i="13"/>
  <c r="AS432" i="13"/>
  <c r="BE433" i="13"/>
  <c r="AW432" i="13"/>
  <c r="BI433" i="13"/>
  <c r="AL360" i="13"/>
  <c r="AL449" i="13" s="1"/>
  <c r="AH360" i="13"/>
  <c r="AH449" i="13" s="1"/>
  <c r="AD360" i="13"/>
  <c r="AD449" i="13" s="1"/>
  <c r="X360" i="13"/>
  <c r="T360" i="13"/>
  <c r="N360" i="13"/>
  <c r="J360" i="13"/>
  <c r="F360" i="13"/>
  <c r="AI360" i="13"/>
  <c r="AI449" i="13" s="1"/>
  <c r="AC360" i="13"/>
  <c r="AC449" i="13" s="1"/>
  <c r="V360" i="13"/>
  <c r="Q360" i="13"/>
  <c r="Q449" i="13" s="1"/>
  <c r="I360" i="13"/>
  <c r="D360" i="13"/>
  <c r="D449" i="13" s="1"/>
  <c r="C72" i="9" s="1"/>
  <c r="AG360" i="13"/>
  <c r="AG449" i="13" s="1"/>
  <c r="Z360" i="13"/>
  <c r="U360" i="13"/>
  <c r="M360" i="13"/>
  <c r="H360" i="13"/>
  <c r="AK360" i="13"/>
  <c r="AK449" i="13" s="1"/>
  <c r="AF360" i="13"/>
  <c r="AF449" i="13" s="1"/>
  <c r="Y360" i="13"/>
  <c r="S360" i="13"/>
  <c r="L360" i="13"/>
  <c r="G360" i="13"/>
  <c r="AJ360" i="13"/>
  <c r="AJ449" i="13" s="1"/>
  <c r="K360" i="13"/>
  <c r="AE360" i="13"/>
  <c r="AE449" i="13" s="1"/>
  <c r="E360" i="13"/>
  <c r="W360" i="13"/>
  <c r="R360" i="13"/>
  <c r="BD433" i="13"/>
  <c r="AR432" i="13"/>
  <c r="BH433" i="13"/>
  <c r="AV432" i="13"/>
  <c r="BF433" i="13"/>
  <c r="AT432" i="13"/>
  <c r="AO432" i="13"/>
  <c r="BA433" i="13"/>
  <c r="AC394" i="11"/>
  <c r="W378" i="12"/>
  <c r="AU377" i="12"/>
  <c r="Z378" i="12"/>
  <c r="AX377" i="12"/>
  <c r="T378" i="12"/>
  <c r="AR377" i="12"/>
  <c r="Q378" i="12"/>
  <c r="AO377" i="12"/>
  <c r="U378" i="12"/>
  <c r="AS377" i="12"/>
  <c r="V378" i="12"/>
  <c r="AT377" i="12"/>
  <c r="R378" i="12"/>
  <c r="AP377" i="12"/>
  <c r="S378" i="12"/>
  <c r="AQ377" i="12"/>
  <c r="E380" i="12"/>
  <c r="AJ378" i="12"/>
  <c r="BH377" i="12"/>
  <c r="AF378" i="12"/>
  <c r="BD377" i="12"/>
  <c r="AE378" i="12"/>
  <c r="BC377" i="12"/>
  <c r="L379" i="12"/>
  <c r="AV378" i="12"/>
  <c r="K380" i="12"/>
  <c r="AI378" i="12"/>
  <c r="BG377" i="12"/>
  <c r="AL378" i="12"/>
  <c r="BJ377" i="12"/>
  <c r="AK378" i="12"/>
  <c r="BI377" i="12"/>
  <c r="AG378" i="12"/>
  <c r="BE377" i="12"/>
  <c r="I380" i="12"/>
  <c r="F380" i="12"/>
  <c r="AD378" i="12"/>
  <c r="BB377" i="12"/>
  <c r="N380" i="12"/>
  <c r="AC378" i="12"/>
  <c r="BA377" i="12"/>
  <c r="AH378" i="12"/>
  <c r="BF377" i="12"/>
  <c r="J380" i="12"/>
  <c r="M379" i="12"/>
  <c r="AW378" i="12"/>
  <c r="H380" i="12"/>
  <c r="G380" i="12"/>
  <c r="AE378" i="11"/>
  <c r="BC377" i="11"/>
  <c r="AH378" i="11"/>
  <c r="BF377" i="11"/>
  <c r="F380" i="11"/>
  <c r="AL378" i="11"/>
  <c r="BJ377" i="11"/>
  <c r="AK378" i="11"/>
  <c r="BI377" i="11"/>
  <c r="H379" i="11"/>
  <c r="AR378" i="11"/>
  <c r="AJ378" i="11"/>
  <c r="BH377" i="11"/>
  <c r="U378" i="11"/>
  <c r="AS377" i="11"/>
  <c r="K379" i="11"/>
  <c r="AU378" i="11"/>
  <c r="N378" i="11"/>
  <c r="AX377" i="11"/>
  <c r="I380" i="11"/>
  <c r="AG378" i="11"/>
  <c r="BE377" i="11"/>
  <c r="L380" i="11"/>
  <c r="M380" i="11"/>
  <c r="S378" i="11"/>
  <c r="AQ377" i="11"/>
  <c r="Y378" i="11"/>
  <c r="AW377" i="11"/>
  <c r="G380" i="11"/>
  <c r="X378" i="11"/>
  <c r="AV377" i="11"/>
  <c r="AF378" i="11"/>
  <c r="BD377" i="11"/>
  <c r="V378" i="11"/>
  <c r="AT377" i="11"/>
  <c r="J380" i="11"/>
  <c r="AI378" i="11"/>
  <c r="BG377" i="11"/>
  <c r="R378" i="11"/>
  <c r="AP377" i="11"/>
  <c r="AD378" i="11"/>
  <c r="BB377" i="11"/>
  <c r="E379" i="11"/>
  <c r="BA378" i="11"/>
  <c r="AO378" i="11"/>
  <c r="H215" i="6"/>
  <c r="J215" i="6"/>
  <c r="J305" i="6" s="1"/>
  <c r="K215" i="6"/>
  <c r="I215" i="6"/>
  <c r="I305" i="6" s="1"/>
  <c r="D215" i="6"/>
  <c r="F215" i="6"/>
  <c r="F305" i="6" s="1"/>
  <c r="L215" i="6"/>
  <c r="G215" i="6"/>
  <c r="E215" i="6"/>
  <c r="AI215" i="6"/>
  <c r="T215" i="6"/>
  <c r="AJ215" i="6"/>
  <c r="X215" i="6"/>
  <c r="M215" i="6"/>
  <c r="W215" i="6"/>
  <c r="AF215" i="6"/>
  <c r="Q215" i="6"/>
  <c r="AH215" i="6"/>
  <c r="S215" i="6"/>
  <c r="U215" i="6"/>
  <c r="Y215" i="6"/>
  <c r="AK215" i="6"/>
  <c r="AG215" i="6"/>
  <c r="R215" i="6"/>
  <c r="AD215" i="6"/>
  <c r="AC215" i="6"/>
  <c r="V215" i="6"/>
  <c r="AE215" i="6"/>
  <c r="P217" i="7"/>
  <c r="AB216" i="7"/>
  <c r="E393" i="6"/>
  <c r="M394" i="10"/>
  <c r="H304" i="6"/>
  <c r="H393" i="6" s="1"/>
  <c r="C112" i="6"/>
  <c r="C215" i="6"/>
  <c r="I304" i="6"/>
  <c r="I393" i="6" s="1"/>
  <c r="L304" i="6"/>
  <c r="L393" i="6" s="1"/>
  <c r="AI392" i="6"/>
  <c r="X305" i="6"/>
  <c r="W304" i="6"/>
  <c r="W393" i="6" s="1"/>
  <c r="AA113" i="7"/>
  <c r="J304" i="6"/>
  <c r="J393" i="6" s="1"/>
  <c r="S304" i="6"/>
  <c r="S393" i="6" s="1"/>
  <c r="H305" i="6"/>
  <c r="D305" i="6"/>
  <c r="C115" i="7"/>
  <c r="O114" i="7"/>
  <c r="C218" i="7"/>
  <c r="C308" i="7" s="1"/>
  <c r="C397" i="7" s="1"/>
  <c r="C304" i="6"/>
  <c r="C393" i="6" s="1"/>
  <c r="F304" i="6"/>
  <c r="F393" i="6" s="1"/>
  <c r="D304" i="6"/>
  <c r="D393" i="6" s="1"/>
  <c r="K304" i="6"/>
  <c r="K393" i="6" s="1"/>
  <c r="AE304" i="6"/>
  <c r="AE393" i="6" s="1"/>
  <c r="AI304" i="6"/>
  <c r="AK304" i="6"/>
  <c r="AK393" i="6" s="1"/>
  <c r="T304" i="6"/>
  <c r="T393" i="6" s="1"/>
  <c r="Q304" i="6"/>
  <c r="Q393" i="6" s="1"/>
  <c r="P304" i="6"/>
  <c r="P393" i="6" s="1"/>
  <c r="R304" i="6"/>
  <c r="R393" i="6" s="1"/>
  <c r="M304" i="6"/>
  <c r="M393" i="6" s="1"/>
  <c r="V304" i="6"/>
  <c r="V393" i="6" s="1"/>
  <c r="Y304" i="6"/>
  <c r="Y393" i="6" s="1"/>
  <c r="AH304" i="6"/>
  <c r="AH393" i="6" s="1"/>
  <c r="AB304" i="6"/>
  <c r="AB393" i="6" s="1"/>
  <c r="AJ304" i="6"/>
  <c r="AJ393" i="6" s="1"/>
  <c r="AG304" i="6"/>
  <c r="AG393" i="6" s="1"/>
  <c r="AD304" i="6"/>
  <c r="AD393" i="6" s="1"/>
  <c r="U304" i="6"/>
  <c r="U393" i="6" s="1"/>
  <c r="X304" i="6"/>
  <c r="X393" i="6" s="1"/>
  <c r="G304" i="6"/>
  <c r="Q217" i="12"/>
  <c r="Q307" i="12" s="1"/>
  <c r="L218" i="12"/>
  <c r="H218" i="12"/>
  <c r="K218" i="12"/>
  <c r="G218" i="12"/>
  <c r="N218" i="12"/>
  <c r="J218" i="12"/>
  <c r="F218" i="12"/>
  <c r="M218" i="12"/>
  <c r="I218" i="12"/>
  <c r="E218" i="12"/>
  <c r="X218" i="12"/>
  <c r="U218" i="12"/>
  <c r="AE218" i="12"/>
  <c r="R218" i="12"/>
  <c r="AH218" i="12"/>
  <c r="AJ218" i="12"/>
  <c r="AG218" i="12"/>
  <c r="AI218" i="12"/>
  <c r="Z218" i="12"/>
  <c r="T218" i="12"/>
  <c r="Y218" i="12"/>
  <c r="V218" i="12"/>
  <c r="W218" i="12"/>
  <c r="S218" i="12"/>
  <c r="AD218" i="12"/>
  <c r="AL218" i="12"/>
  <c r="AF218" i="12"/>
  <c r="AK218" i="12"/>
  <c r="AC216" i="12"/>
  <c r="AC306" i="12" s="1"/>
  <c r="AB113" i="12"/>
  <c r="D218" i="12"/>
  <c r="P114" i="12"/>
  <c r="D115" i="12"/>
  <c r="AJ307" i="12"/>
  <c r="AF307" i="12"/>
  <c r="Z307" i="12"/>
  <c r="V307" i="12"/>
  <c r="R307" i="12"/>
  <c r="L307" i="12"/>
  <c r="H307" i="12"/>
  <c r="D307" i="12"/>
  <c r="D396" i="12" s="1"/>
  <c r="AL307" i="12"/>
  <c r="AH307" i="12"/>
  <c r="AD307" i="12"/>
  <c r="X307" i="12"/>
  <c r="X396" i="12" s="1"/>
  <c r="T307" i="12"/>
  <c r="N307" i="12"/>
  <c r="J307" i="12"/>
  <c r="F307" i="12"/>
  <c r="AK307" i="12"/>
  <c r="AG307" i="12"/>
  <c r="W307" i="12"/>
  <c r="S307" i="12"/>
  <c r="M307" i="12"/>
  <c r="I307" i="12"/>
  <c r="E307" i="12"/>
  <c r="AE307" i="12"/>
  <c r="K307" i="12"/>
  <c r="Y307" i="12"/>
  <c r="Y396" i="12" s="1"/>
  <c r="G307" i="12"/>
  <c r="U307" i="12"/>
  <c r="AI307" i="12"/>
  <c r="M217" i="11"/>
  <c r="I217" i="11"/>
  <c r="E217" i="11"/>
  <c r="L217" i="11"/>
  <c r="H217" i="11"/>
  <c r="K217" i="11"/>
  <c r="G217" i="11"/>
  <c r="J217" i="11"/>
  <c r="F217" i="11"/>
  <c r="AD217" i="11"/>
  <c r="N217" i="11"/>
  <c r="T217" i="11"/>
  <c r="V217" i="11"/>
  <c r="AG217" i="11"/>
  <c r="W217" i="11"/>
  <c r="R217" i="11"/>
  <c r="AL217" i="11"/>
  <c r="U217" i="11"/>
  <c r="AE217" i="11"/>
  <c r="AF217" i="11"/>
  <c r="S217" i="11"/>
  <c r="AK217" i="11"/>
  <c r="Y217" i="11"/>
  <c r="AH217" i="11"/>
  <c r="Z217" i="11"/>
  <c r="AI217" i="11"/>
  <c r="X217" i="11"/>
  <c r="AJ217" i="11"/>
  <c r="D217" i="11"/>
  <c r="D114" i="11"/>
  <c r="AI306" i="11"/>
  <c r="AE306" i="11"/>
  <c r="Y306" i="11"/>
  <c r="U306" i="11"/>
  <c r="AK306" i="11"/>
  <c r="AF306" i="11"/>
  <c r="X306" i="11"/>
  <c r="S306" i="11"/>
  <c r="M306" i="11"/>
  <c r="I306" i="11"/>
  <c r="E306" i="11"/>
  <c r="AJ306" i="11"/>
  <c r="AD306" i="11"/>
  <c r="W306" i="11"/>
  <c r="W395" i="11" s="1"/>
  <c r="R306" i="11"/>
  <c r="L306" i="11"/>
  <c r="H306" i="11"/>
  <c r="D306" i="11"/>
  <c r="D395" i="11" s="1"/>
  <c r="AH306" i="11"/>
  <c r="AC306" i="11"/>
  <c r="V306" i="11"/>
  <c r="Q306" i="11"/>
  <c r="Q395" i="11" s="1"/>
  <c r="K306" i="11"/>
  <c r="G306" i="11"/>
  <c r="AL306" i="11"/>
  <c r="AG306" i="11"/>
  <c r="Z306" i="11"/>
  <c r="Z395" i="11" s="1"/>
  <c r="T306" i="11"/>
  <c r="T395" i="11" s="1"/>
  <c r="N306" i="11"/>
  <c r="J306" i="11"/>
  <c r="F306" i="11"/>
  <c r="AE217" i="8"/>
  <c r="S217" i="8"/>
  <c r="Y217" i="8"/>
  <c r="AK217" i="8"/>
  <c r="T217" i="8"/>
  <c r="AF217" i="8"/>
  <c r="X217" i="8"/>
  <c r="AJ217" i="8"/>
  <c r="AI217" i="8"/>
  <c r="W217" i="8"/>
  <c r="AG217" i="8"/>
  <c r="U217" i="8"/>
  <c r="AD217" i="8"/>
  <c r="R217" i="8"/>
  <c r="AH217" i="8"/>
  <c r="V217" i="8"/>
  <c r="N217" i="8"/>
  <c r="AL217" i="8"/>
  <c r="Z217" i="8"/>
  <c r="Q216" i="10"/>
  <c r="L217" i="10"/>
  <c r="H217" i="10"/>
  <c r="N217" i="10"/>
  <c r="J217" i="10"/>
  <c r="F217" i="10"/>
  <c r="M217" i="10"/>
  <c r="I217" i="10"/>
  <c r="E217" i="10"/>
  <c r="K217" i="10"/>
  <c r="G217" i="10"/>
  <c r="AD217" i="10"/>
  <c r="AJ217" i="10"/>
  <c r="AG217" i="10"/>
  <c r="AE217" i="10"/>
  <c r="W217" i="10"/>
  <c r="T217" i="10"/>
  <c r="Y217" i="10"/>
  <c r="R217" i="10"/>
  <c r="AF217" i="10"/>
  <c r="AH217" i="10"/>
  <c r="AK217" i="10"/>
  <c r="AI217" i="10"/>
  <c r="AL217" i="10"/>
  <c r="V217" i="10"/>
  <c r="X217" i="10"/>
  <c r="U217" i="10"/>
  <c r="Z217" i="10"/>
  <c r="S217" i="10"/>
  <c r="M217" i="8"/>
  <c r="I217" i="8"/>
  <c r="E217" i="8"/>
  <c r="L217" i="8"/>
  <c r="H217" i="8"/>
  <c r="K217" i="8"/>
  <c r="G217" i="8"/>
  <c r="J217" i="8"/>
  <c r="F217" i="8"/>
  <c r="AC215" i="10"/>
  <c r="AC305" i="10" s="1"/>
  <c r="AC394" i="10" s="1"/>
  <c r="F394" i="10"/>
  <c r="AL394" i="10"/>
  <c r="R394" i="8"/>
  <c r="W394" i="10"/>
  <c r="G394" i="10"/>
  <c r="AB112" i="10"/>
  <c r="D217" i="10"/>
  <c r="D114" i="10"/>
  <c r="P113" i="10"/>
  <c r="AJ306" i="10"/>
  <c r="AJ395" i="10" s="1"/>
  <c r="AF306" i="10"/>
  <c r="AF395" i="10" s="1"/>
  <c r="Z306" i="10"/>
  <c r="Z395" i="10" s="1"/>
  <c r="V306" i="10"/>
  <c r="V395" i="10" s="1"/>
  <c r="R306" i="10"/>
  <c r="R395" i="10" s="1"/>
  <c r="L306" i="10"/>
  <c r="L395" i="10" s="1"/>
  <c r="H306" i="10"/>
  <c r="H395" i="10" s="1"/>
  <c r="D306" i="10"/>
  <c r="D395" i="10" s="1"/>
  <c r="AI306" i="10"/>
  <c r="AI395" i="10" s="1"/>
  <c r="AE306" i="10"/>
  <c r="AE395" i="10" s="1"/>
  <c r="Y306" i="10"/>
  <c r="Y395" i="10" s="1"/>
  <c r="U306" i="10"/>
  <c r="U395" i="10" s="1"/>
  <c r="Q306" i="10"/>
  <c r="Q395" i="10" s="1"/>
  <c r="K306" i="10"/>
  <c r="K395" i="10" s="1"/>
  <c r="G306" i="10"/>
  <c r="AL306" i="10"/>
  <c r="AH306" i="10"/>
  <c r="AH395" i="10" s="1"/>
  <c r="AD306" i="10"/>
  <c r="AD395" i="10" s="1"/>
  <c r="X306" i="10"/>
  <c r="X395" i="10" s="1"/>
  <c r="T306" i="10"/>
  <c r="T395" i="10" s="1"/>
  <c r="N306" i="10"/>
  <c r="N395" i="10" s="1"/>
  <c r="J306" i="10"/>
  <c r="J395" i="10" s="1"/>
  <c r="F306" i="10"/>
  <c r="W306" i="10"/>
  <c r="E306" i="10"/>
  <c r="E395" i="10" s="1"/>
  <c r="AK306" i="10"/>
  <c r="AK395" i="10" s="1"/>
  <c r="S306" i="10"/>
  <c r="S395" i="10" s="1"/>
  <c r="AG306" i="10"/>
  <c r="AG395" i="10" s="1"/>
  <c r="M306" i="10"/>
  <c r="I306" i="10"/>
  <c r="D217" i="8"/>
  <c r="D114" i="8"/>
  <c r="AL306" i="8"/>
  <c r="AL395" i="8" s="1"/>
  <c r="AH306" i="8"/>
  <c r="AH395" i="8" s="1"/>
  <c r="AD306" i="8"/>
  <c r="AD395" i="8" s="1"/>
  <c r="X306" i="8"/>
  <c r="X395" i="8" s="1"/>
  <c r="T306" i="8"/>
  <c r="T395" i="8" s="1"/>
  <c r="N306" i="8"/>
  <c r="N395" i="8" s="1"/>
  <c r="J306" i="8"/>
  <c r="J395" i="8" s="1"/>
  <c r="F306" i="8"/>
  <c r="F395" i="8" s="1"/>
  <c r="AJ306" i="8"/>
  <c r="AJ395" i="8" s="1"/>
  <c r="AE306" i="8"/>
  <c r="AE395" i="8" s="1"/>
  <c r="W306" i="8"/>
  <c r="W395" i="8" s="1"/>
  <c r="R306" i="8"/>
  <c r="K306" i="8"/>
  <c r="K395" i="8" s="1"/>
  <c r="E306" i="8"/>
  <c r="E395" i="8" s="1"/>
  <c r="AK306" i="8"/>
  <c r="AK395" i="8" s="1"/>
  <c r="AF306" i="8"/>
  <c r="AF395" i="8" s="1"/>
  <c r="Y306" i="8"/>
  <c r="Y395" i="8" s="1"/>
  <c r="S306" i="8"/>
  <c r="S395" i="8" s="1"/>
  <c r="L306" i="8"/>
  <c r="L395" i="8" s="1"/>
  <c r="G306" i="8"/>
  <c r="G395" i="8" s="1"/>
  <c r="Z306" i="8"/>
  <c r="Z395" i="8" s="1"/>
  <c r="M306" i="8"/>
  <c r="M395" i="8" s="1"/>
  <c r="AI306" i="8"/>
  <c r="AI395" i="8" s="1"/>
  <c r="V306" i="8"/>
  <c r="V395" i="8" s="1"/>
  <c r="I306" i="8"/>
  <c r="I395" i="8" s="1"/>
  <c r="AG306" i="8"/>
  <c r="AG395" i="8" s="1"/>
  <c r="U306" i="8"/>
  <c r="U395" i="8" s="1"/>
  <c r="H306" i="8"/>
  <c r="H395" i="8" s="1"/>
  <c r="AC306" i="8"/>
  <c r="AC395" i="8" s="1"/>
  <c r="Q306" i="8"/>
  <c r="Q395" i="8" s="1"/>
  <c r="D306" i="8"/>
  <c r="D395" i="8" s="1"/>
  <c r="F216" i="7"/>
  <c r="J216" i="7"/>
  <c r="D216" i="7"/>
  <c r="G216" i="7"/>
  <c r="K216" i="7"/>
  <c r="E216" i="7"/>
  <c r="I216" i="7"/>
  <c r="H216" i="7"/>
  <c r="L216" i="7"/>
  <c r="M216" i="7"/>
  <c r="T216" i="7"/>
  <c r="AC216" i="7"/>
  <c r="S216" i="7"/>
  <c r="AD216" i="7"/>
  <c r="Y216" i="7"/>
  <c r="AF216" i="7"/>
  <c r="R216" i="7"/>
  <c r="AJ216" i="7"/>
  <c r="Q216" i="7"/>
  <c r="AE216" i="7"/>
  <c r="V216" i="7"/>
  <c r="U216" i="7"/>
  <c r="AI216" i="7"/>
  <c r="AK216" i="7"/>
  <c r="X216" i="7"/>
  <c r="AG216" i="7"/>
  <c r="W216" i="7"/>
  <c r="AH216" i="7"/>
  <c r="AH305" i="7"/>
  <c r="AH394" i="7" s="1"/>
  <c r="AD305" i="7"/>
  <c r="AD394" i="7" s="1"/>
  <c r="AK305" i="7"/>
  <c r="AK394" i="7" s="1"/>
  <c r="AG305" i="7"/>
  <c r="AG394" i="7" s="1"/>
  <c r="AC305" i="7"/>
  <c r="AJ305" i="7"/>
  <c r="AJ394" i="7" s="1"/>
  <c r="AE305" i="7"/>
  <c r="AE394" i="7" s="1"/>
  <c r="AB305" i="7"/>
  <c r="AI305" i="7"/>
  <c r="AI394" i="7" s="1"/>
  <c r="AF305" i="7"/>
  <c r="V305" i="7"/>
  <c r="V394" i="7" s="1"/>
  <c r="R305" i="7"/>
  <c r="Y305" i="7"/>
  <c r="Y394" i="7" s="1"/>
  <c r="U305" i="7"/>
  <c r="U394" i="7" s="1"/>
  <c r="Q305" i="7"/>
  <c r="Q394" i="7" s="1"/>
  <c r="X305" i="7"/>
  <c r="T305" i="7"/>
  <c r="T394" i="7" s="1"/>
  <c r="P305" i="7"/>
  <c r="W305" i="7"/>
  <c r="W394" i="7" s="1"/>
  <c r="F305" i="7"/>
  <c r="F394" i="7" s="1"/>
  <c r="J305" i="7"/>
  <c r="J394" i="7" s="1"/>
  <c r="S305" i="7"/>
  <c r="S394" i="7" s="1"/>
  <c r="H305" i="7"/>
  <c r="H394" i="7" s="1"/>
  <c r="M305" i="7"/>
  <c r="M394" i="7" s="1"/>
  <c r="I305" i="7"/>
  <c r="I394" i="7" s="1"/>
  <c r="E305" i="7"/>
  <c r="E394" i="7" s="1"/>
  <c r="K305" i="7"/>
  <c r="K394" i="7" s="1"/>
  <c r="G305" i="7"/>
  <c r="G394" i="7" s="1"/>
  <c r="D305" i="7"/>
  <c r="D394" i="7" s="1"/>
  <c r="L305" i="7"/>
  <c r="L394" i="7" s="1"/>
  <c r="Q114" i="12"/>
  <c r="J114" i="8"/>
  <c r="AD113" i="7"/>
  <c r="I114" i="11"/>
  <c r="AK114" i="8"/>
  <c r="AJ112" i="6"/>
  <c r="X113" i="7"/>
  <c r="AE114" i="11"/>
  <c r="Y112" i="6"/>
  <c r="AF114" i="10"/>
  <c r="L114" i="10"/>
  <c r="T113" i="7"/>
  <c r="J114" i="11"/>
  <c r="AG113" i="7"/>
  <c r="AF114" i="11"/>
  <c r="V114" i="8"/>
  <c r="AK112" i="6"/>
  <c r="AI113" i="7"/>
  <c r="AL114" i="11"/>
  <c r="AD114" i="8"/>
  <c r="J115" i="12"/>
  <c r="N114" i="10"/>
  <c r="AF112" i="6"/>
  <c r="L112" i="6"/>
  <c r="AH115" i="12"/>
  <c r="W114" i="10"/>
  <c r="AI115" i="12"/>
  <c r="G114" i="10"/>
  <c r="K115" i="12"/>
  <c r="E114" i="10"/>
  <c r="AJ115" i="12"/>
  <c r="AH114" i="10"/>
  <c r="T112" i="6"/>
  <c r="H112" i="6"/>
  <c r="AF115" i="12"/>
  <c r="AC113" i="12"/>
  <c r="R114" i="8"/>
  <c r="G114" i="11"/>
  <c r="I113" i="7"/>
  <c r="U113" i="7"/>
  <c r="R112" i="6"/>
  <c r="Z114" i="8"/>
  <c r="V114" i="11"/>
  <c r="I112" i="6"/>
  <c r="R115" i="12"/>
  <c r="AI114" i="8"/>
  <c r="AE115" i="12"/>
  <c r="Y114" i="10"/>
  <c r="AK115" i="12"/>
  <c r="G114" i="8"/>
  <c r="U112" i="6"/>
  <c r="V112" i="6"/>
  <c r="L113" i="7"/>
  <c r="H114" i="10"/>
  <c r="F112" i="6"/>
  <c r="AK113" i="7"/>
  <c r="AE114" i="8"/>
  <c r="M113" i="7"/>
  <c r="AH114" i="8"/>
  <c r="R114" i="11"/>
  <c r="T114" i="8"/>
  <c r="Z114" i="11"/>
  <c r="K114" i="10"/>
  <c r="U115" i="12"/>
  <c r="T114" i="10"/>
  <c r="AE112" i="6"/>
  <c r="G112" i="6"/>
  <c r="W115" i="12"/>
  <c r="H115" i="12"/>
  <c r="K113" i="7"/>
  <c r="V115" i="12"/>
  <c r="AF114" i="8"/>
  <c r="L115" i="12"/>
  <c r="AG114" i="10"/>
  <c r="S115" i="12"/>
  <c r="S114" i="10"/>
  <c r="X112" i="6"/>
  <c r="M114" i="8"/>
  <c r="Y115" i="12"/>
  <c r="X114" i="10"/>
  <c r="E113" i="7"/>
  <c r="AC112" i="10"/>
  <c r="Y114" i="8"/>
  <c r="S112" i="6"/>
  <c r="R113" i="7"/>
  <c r="N114" i="11"/>
  <c r="AE113" i="7"/>
  <c r="AG114" i="11"/>
  <c r="D113" i="7"/>
  <c r="E114" i="8"/>
  <c r="AJ113" i="7"/>
  <c r="T114" i="11"/>
  <c r="AJ114" i="8"/>
  <c r="AG112" i="6"/>
  <c r="P114" i="7"/>
  <c r="Y114" i="11"/>
  <c r="AG114" i="8"/>
  <c r="AI114" i="11"/>
  <c r="AL114" i="8"/>
  <c r="AH113" i="7"/>
  <c r="F114" i="11"/>
  <c r="AC112" i="6"/>
  <c r="M114" i="10"/>
  <c r="W114" i="8"/>
  <c r="I114" i="8"/>
  <c r="AH112" i="6"/>
  <c r="S113" i="7"/>
  <c r="AF113" i="7"/>
  <c r="AD114" i="11"/>
  <c r="S114" i="8"/>
  <c r="U114" i="10"/>
  <c r="D112" i="6"/>
  <c r="H113" i="7"/>
  <c r="Z114" i="10"/>
  <c r="H114" i="8"/>
  <c r="K114" i="11"/>
  <c r="Z115" i="12"/>
  <c r="X114" i="8"/>
  <c r="L114" i="8"/>
  <c r="E112" i="6"/>
  <c r="Q113" i="7"/>
  <c r="I114" i="10"/>
  <c r="X115" i="12"/>
  <c r="AE114" i="10"/>
  <c r="AK114" i="11"/>
  <c r="AI114" i="10"/>
  <c r="Y113" i="7"/>
  <c r="E114" i="11"/>
  <c r="AB113" i="7"/>
  <c r="AH114" i="11"/>
  <c r="Q113" i="10"/>
  <c r="W112" i="6"/>
  <c r="K112" i="6"/>
  <c r="I115" i="12"/>
  <c r="F114" i="10"/>
  <c r="N115" i="12"/>
  <c r="H114" i="11"/>
  <c r="W113" i="7"/>
  <c r="S114" i="11"/>
  <c r="N114" i="8"/>
  <c r="E115" i="12"/>
  <c r="AJ114" i="10"/>
  <c r="M112" i="6"/>
  <c r="M115" i="12"/>
  <c r="F115" i="12"/>
  <c r="J114" i="10"/>
  <c r="T115" i="12"/>
  <c r="V114" i="10"/>
  <c r="Q112" i="6"/>
  <c r="J112" i="6"/>
  <c r="F113" i="7"/>
  <c r="K114" i="8"/>
  <c r="G113" i="7"/>
  <c r="F114" i="8"/>
  <c r="AG115" i="12"/>
  <c r="AK114" i="10"/>
  <c r="J113" i="7"/>
  <c r="AD112" i="6"/>
  <c r="M114" i="11"/>
  <c r="AC113" i="7"/>
  <c r="R114" i="10"/>
  <c r="AL115" i="12"/>
  <c r="U114" i="11"/>
  <c r="AD115" i="12"/>
  <c r="V113" i="7"/>
  <c r="L114" i="11"/>
  <c r="U114" i="8"/>
  <c r="X114" i="11"/>
  <c r="G115" i="12"/>
  <c r="AJ114" i="11"/>
  <c r="AI112" i="6"/>
  <c r="AD114" i="10"/>
  <c r="AL114" i="10"/>
  <c r="W114" i="11"/>
  <c r="AH531" i="18" l="1"/>
  <c r="BF530" i="18"/>
  <c r="V537" i="18"/>
  <c r="AT536" i="18"/>
  <c r="E537" i="18"/>
  <c r="AO536" i="18"/>
  <c r="BA536" i="18"/>
  <c r="AR533" i="18"/>
  <c r="BD533" i="18"/>
  <c r="AP535" i="18"/>
  <c r="BB535" i="18"/>
  <c r="BJ534" i="18"/>
  <c r="AX534" i="18"/>
  <c r="AW535" i="18"/>
  <c r="BI535" i="18"/>
  <c r="AQ536" i="18"/>
  <c r="BC536" i="18"/>
  <c r="AV534" i="18"/>
  <c r="BH534" i="18"/>
  <c r="BG538" i="18"/>
  <c r="AU538" i="18"/>
  <c r="H363" i="18"/>
  <c r="H452" i="18" s="1"/>
  <c r="N363" i="18"/>
  <c r="N452" i="18" s="1"/>
  <c r="F363" i="18"/>
  <c r="F452" i="18" s="1"/>
  <c r="K363" i="18"/>
  <c r="K452" i="18" s="1"/>
  <c r="G363" i="18"/>
  <c r="G452" i="18" s="1"/>
  <c r="J363" i="18"/>
  <c r="J452" i="18" s="1"/>
  <c r="E363" i="18"/>
  <c r="E452" i="18" s="1"/>
  <c r="I363" i="18"/>
  <c r="I452" i="18" s="1"/>
  <c r="M363" i="18"/>
  <c r="M452" i="18" s="1"/>
  <c r="BJ435" i="18"/>
  <c r="AX435" i="18"/>
  <c r="BC435" i="18"/>
  <c r="AQ435" i="18"/>
  <c r="D173" i="18"/>
  <c r="D276" i="18"/>
  <c r="AT435" i="18"/>
  <c r="BF435" i="18"/>
  <c r="BG435" i="18"/>
  <c r="AU435" i="18"/>
  <c r="L363" i="18"/>
  <c r="L452" i="18" s="1"/>
  <c r="BB435" i="18"/>
  <c r="AP435" i="18"/>
  <c r="AS435" i="18"/>
  <c r="BE435" i="18"/>
  <c r="D365" i="18"/>
  <c r="D454" i="18" s="1"/>
  <c r="AC170" i="18"/>
  <c r="AC364" i="18" s="1"/>
  <c r="AC453" i="18" s="1"/>
  <c r="Q170" i="18"/>
  <c r="Q364" i="18" s="1"/>
  <c r="Q453" i="18" s="1"/>
  <c r="M170" i="18"/>
  <c r="E170" i="18"/>
  <c r="L170" i="18"/>
  <c r="J170" i="18"/>
  <c r="U170" i="18"/>
  <c r="U364" i="18" s="1"/>
  <c r="U453" i="18" s="1"/>
  <c r="T170" i="18"/>
  <c r="T364" i="18" s="1"/>
  <c r="T453" i="18" s="1"/>
  <c r="AI170" i="18"/>
  <c r="AI364" i="18" s="1"/>
  <c r="AI453" i="18" s="1"/>
  <c r="N170" i="18"/>
  <c r="I170" i="18"/>
  <c r="F170" i="18"/>
  <c r="K170" i="18"/>
  <c r="AE170" i="18"/>
  <c r="AE364" i="18" s="1"/>
  <c r="AE453" i="18" s="1"/>
  <c r="H170" i="18"/>
  <c r="S170" i="18"/>
  <c r="S364" i="18" s="1"/>
  <c r="S453" i="18" s="1"/>
  <c r="AK170" i="18"/>
  <c r="AK364" i="18" s="1"/>
  <c r="AK453" i="18" s="1"/>
  <c r="X170" i="18"/>
  <c r="X364" i="18" s="1"/>
  <c r="X453" i="18" s="1"/>
  <c r="AG170" i="18"/>
  <c r="AG364" i="18" s="1"/>
  <c r="AG453" i="18" s="1"/>
  <c r="Y170" i="18"/>
  <c r="Y364" i="18" s="1"/>
  <c r="Y453" i="18" s="1"/>
  <c r="AH170" i="18"/>
  <c r="AH364" i="18" s="1"/>
  <c r="AH453" i="18" s="1"/>
  <c r="R170" i="18"/>
  <c r="R364" i="18" s="1"/>
  <c r="R453" i="18" s="1"/>
  <c r="Z170" i="18"/>
  <c r="Z364" i="18" s="1"/>
  <c r="Z453" i="18" s="1"/>
  <c r="W170" i="18"/>
  <c r="W364" i="18" s="1"/>
  <c r="W453" i="18" s="1"/>
  <c r="V170" i="18"/>
  <c r="V364" i="18" s="1"/>
  <c r="V453" i="18" s="1"/>
  <c r="AF170" i="18"/>
  <c r="AF364" i="18" s="1"/>
  <c r="AF453" i="18" s="1"/>
  <c r="AJ170" i="18"/>
  <c r="AJ364" i="18" s="1"/>
  <c r="AJ453" i="18" s="1"/>
  <c r="G170" i="18"/>
  <c r="AL170" i="18"/>
  <c r="AL364" i="18" s="1"/>
  <c r="AL453" i="18" s="1"/>
  <c r="AD170" i="18"/>
  <c r="AD364" i="18" s="1"/>
  <c r="AD453" i="18" s="1"/>
  <c r="AO435" i="18"/>
  <c r="BA435" i="18"/>
  <c r="AW435" i="18"/>
  <c r="BI435" i="18"/>
  <c r="BH435" i="18"/>
  <c r="AV435" i="18"/>
  <c r="BD435" i="18"/>
  <c r="AR435" i="18"/>
  <c r="AW419" i="17"/>
  <c r="M420" i="17"/>
  <c r="BI419" i="17"/>
  <c r="AK349" i="17"/>
  <c r="AK438" i="17" s="1"/>
  <c r="AG349" i="17"/>
  <c r="AG438" i="17" s="1"/>
  <c r="AC349" i="17"/>
  <c r="W349" i="17"/>
  <c r="W438" i="17" s="1"/>
  <c r="S349" i="17"/>
  <c r="S438" i="17" s="1"/>
  <c r="M349" i="17"/>
  <c r="I349" i="17"/>
  <c r="E349" i="17"/>
  <c r="AH349" i="17"/>
  <c r="Z349" i="17"/>
  <c r="Z438" i="17" s="1"/>
  <c r="U349" i="17"/>
  <c r="U438" i="17" s="1"/>
  <c r="N349" i="17"/>
  <c r="H349" i="17"/>
  <c r="AJ349" i="17"/>
  <c r="AJ438" i="17" s="1"/>
  <c r="AE349" i="17"/>
  <c r="AE438" i="17" s="1"/>
  <c r="X349" i="17"/>
  <c r="X438" i="17" s="1"/>
  <c r="R349" i="17"/>
  <c r="R438" i="17" s="1"/>
  <c r="K349" i="17"/>
  <c r="F349" i="17"/>
  <c r="AD349" i="17"/>
  <c r="AD438" i="17" s="1"/>
  <c r="Q349" i="17"/>
  <c r="Q438" i="17" s="1"/>
  <c r="D349" i="17"/>
  <c r="D438" i="17" s="1"/>
  <c r="AL349" i="17"/>
  <c r="Y349" i="17"/>
  <c r="Y438" i="17" s="1"/>
  <c r="L349" i="17"/>
  <c r="AI349" i="17"/>
  <c r="AI438" i="17" s="1"/>
  <c r="V349" i="17"/>
  <c r="J349" i="17"/>
  <c r="AF349" i="17"/>
  <c r="T349" i="17"/>
  <c r="T438" i="17" s="1"/>
  <c r="G349" i="17"/>
  <c r="V438" i="17"/>
  <c r="AL438" i="17"/>
  <c r="F420" i="17"/>
  <c r="AP419" i="17"/>
  <c r="BB419" i="17"/>
  <c r="P156" i="17"/>
  <c r="AB156" i="17" s="1"/>
  <c r="D157" i="17"/>
  <c r="R156" i="17"/>
  <c r="R260" i="17" s="1"/>
  <c r="Q156" i="17"/>
  <c r="Q260" i="17" s="1"/>
  <c r="D260" i="17"/>
  <c r="AJ156" i="17"/>
  <c r="AJ260" i="17" s="1"/>
  <c r="S156" i="17"/>
  <c r="S260" i="17" s="1"/>
  <c r="AD156" i="17"/>
  <c r="AD260" i="17" s="1"/>
  <c r="Y156" i="17"/>
  <c r="Y260" i="17" s="1"/>
  <c r="H156" i="17"/>
  <c r="H260" i="17" s="1"/>
  <c r="N156" i="17"/>
  <c r="N260" i="17" s="1"/>
  <c r="U156" i="17"/>
  <c r="U260" i="17" s="1"/>
  <c r="G156" i="17"/>
  <c r="G260" i="17" s="1"/>
  <c r="AE156" i="17"/>
  <c r="AE260" i="17" s="1"/>
  <c r="J156" i="17"/>
  <c r="J260" i="17" s="1"/>
  <c r="L156" i="17"/>
  <c r="L260" i="17" s="1"/>
  <c r="AG156" i="17"/>
  <c r="AG260" i="17" s="1"/>
  <c r="W156" i="17"/>
  <c r="W260" i="17" s="1"/>
  <c r="X156" i="17"/>
  <c r="X260" i="17" s="1"/>
  <c r="AK156" i="17"/>
  <c r="AK260" i="17" s="1"/>
  <c r="AF156" i="17"/>
  <c r="AF260" i="17" s="1"/>
  <c r="V156" i="17"/>
  <c r="V260" i="17" s="1"/>
  <c r="I156" i="17"/>
  <c r="I260" i="17" s="1"/>
  <c r="M156" i="17"/>
  <c r="M260" i="17" s="1"/>
  <c r="E156" i="17"/>
  <c r="E260" i="17" s="1"/>
  <c r="AH156" i="17"/>
  <c r="AH260" i="17" s="1"/>
  <c r="AI156" i="17"/>
  <c r="AI260" i="17" s="1"/>
  <c r="AL156" i="17"/>
  <c r="AL260" i="17" s="1"/>
  <c r="F156" i="17"/>
  <c r="F260" i="17" s="1"/>
  <c r="K156" i="17"/>
  <c r="K260" i="17" s="1"/>
  <c r="Z156" i="17"/>
  <c r="Z260" i="17" s="1"/>
  <c r="T156" i="17"/>
  <c r="T260" i="17" s="1"/>
  <c r="AC156" i="17"/>
  <c r="AC260" i="17" s="1"/>
  <c r="N420" i="17"/>
  <c r="BJ419" i="17"/>
  <c r="AX419" i="17"/>
  <c r="AF438" i="17"/>
  <c r="H420" i="17"/>
  <c r="AR419" i="17"/>
  <c r="BD419" i="17"/>
  <c r="AC438" i="17"/>
  <c r="AO419" i="17"/>
  <c r="E420" i="17"/>
  <c r="BA419" i="17"/>
  <c r="AH438" i="17"/>
  <c r="J420" i="17"/>
  <c r="BF419" i="17"/>
  <c r="AT419" i="17"/>
  <c r="L420" i="17"/>
  <c r="AV419" i="17"/>
  <c r="BH419" i="17"/>
  <c r="BG419" i="17"/>
  <c r="K420" i="17"/>
  <c r="AU419" i="17"/>
  <c r="AS419" i="17"/>
  <c r="I420" i="17"/>
  <c r="BE419" i="17"/>
  <c r="BC419" i="17"/>
  <c r="G420" i="17"/>
  <c r="AQ419" i="17"/>
  <c r="C168" i="13"/>
  <c r="P394" i="7"/>
  <c r="G393" i="6"/>
  <c r="I395" i="10"/>
  <c r="AF394" i="7"/>
  <c r="M395" i="10"/>
  <c r="X394" i="6"/>
  <c r="X394" i="7"/>
  <c r="R394" i="7"/>
  <c r="AB394" i="7"/>
  <c r="AC394" i="7"/>
  <c r="AC395" i="11"/>
  <c r="F394" i="6"/>
  <c r="J56" i="9"/>
  <c r="BG417" i="14"/>
  <c r="E56" i="9"/>
  <c r="BB417" i="14"/>
  <c r="F56" i="9"/>
  <c r="BC417" i="14"/>
  <c r="L56" i="9"/>
  <c r="BI417" i="14"/>
  <c r="K56" i="9"/>
  <c r="BH417" i="14"/>
  <c r="AC55" i="9"/>
  <c r="Q55" i="9"/>
  <c r="AH55" i="9"/>
  <c r="V55" i="9"/>
  <c r="P55" i="9"/>
  <c r="AB55" i="9"/>
  <c r="AI55" i="9"/>
  <c r="W55" i="9"/>
  <c r="AD55" i="9"/>
  <c r="R55" i="9"/>
  <c r="J394" i="6"/>
  <c r="H56" i="9"/>
  <c r="BE417" i="14"/>
  <c r="D56" i="9"/>
  <c r="BA417" i="14"/>
  <c r="D394" i="6"/>
  <c r="G56" i="9"/>
  <c r="BD417" i="14"/>
  <c r="BJ417" i="14"/>
  <c r="I56" i="9"/>
  <c r="BF417" i="14"/>
  <c r="AJ55" i="9"/>
  <c r="X55" i="9"/>
  <c r="AK54" i="9"/>
  <c r="Y54" i="9"/>
  <c r="AE55" i="9"/>
  <c r="S55" i="9"/>
  <c r="AF55" i="9"/>
  <c r="T55" i="9"/>
  <c r="M55" i="9"/>
  <c r="AG55" i="9"/>
  <c r="U55" i="9"/>
  <c r="T423" i="14"/>
  <c r="Y423" i="14"/>
  <c r="S424" i="14"/>
  <c r="X423" i="14"/>
  <c r="Z423" i="14"/>
  <c r="Y444" i="13"/>
  <c r="W439" i="13"/>
  <c r="T446" i="13"/>
  <c r="X446" i="13"/>
  <c r="S443" i="13"/>
  <c r="U445" i="13"/>
  <c r="Z448" i="13"/>
  <c r="V439" i="13"/>
  <c r="R440" i="13"/>
  <c r="H418" i="14"/>
  <c r="AR417" i="14"/>
  <c r="K418" i="14"/>
  <c r="AU417" i="14"/>
  <c r="D256" i="14"/>
  <c r="D153" i="14"/>
  <c r="Q153" i="14" s="1"/>
  <c r="P152" i="14"/>
  <c r="AB152" i="14" s="1"/>
  <c r="Q256" i="14"/>
  <c r="R152" i="14"/>
  <c r="R256" i="14" s="1"/>
  <c r="I152" i="14"/>
  <c r="I256" i="14" s="1"/>
  <c r="V152" i="14"/>
  <c r="V256" i="14" s="1"/>
  <c r="Z152" i="14"/>
  <c r="Z256" i="14" s="1"/>
  <c r="T152" i="14"/>
  <c r="T256" i="14" s="1"/>
  <c r="N152" i="14"/>
  <c r="N256" i="14" s="1"/>
  <c r="F152" i="14"/>
  <c r="F256" i="14" s="1"/>
  <c r="M152" i="14"/>
  <c r="M256" i="14" s="1"/>
  <c r="K152" i="14"/>
  <c r="K256" i="14" s="1"/>
  <c r="G152" i="14"/>
  <c r="G256" i="14" s="1"/>
  <c r="W152" i="14"/>
  <c r="W256" i="14" s="1"/>
  <c r="X152" i="14"/>
  <c r="X256" i="14" s="1"/>
  <c r="AL152" i="14"/>
  <c r="AL256" i="14" s="1"/>
  <c r="AI152" i="14"/>
  <c r="AI256" i="14" s="1"/>
  <c r="U152" i="14"/>
  <c r="U256" i="14" s="1"/>
  <c r="S152" i="14"/>
  <c r="S256" i="14" s="1"/>
  <c r="AK152" i="14"/>
  <c r="AK256" i="14" s="1"/>
  <c r="L152" i="14"/>
  <c r="L256" i="14" s="1"/>
  <c r="H152" i="14"/>
  <c r="H256" i="14" s="1"/>
  <c r="AH152" i="14"/>
  <c r="AH256" i="14" s="1"/>
  <c r="E152" i="14"/>
  <c r="E256" i="14" s="1"/>
  <c r="AG152" i="14"/>
  <c r="AG256" i="14" s="1"/>
  <c r="AJ152" i="14"/>
  <c r="AJ256" i="14" s="1"/>
  <c r="AD152" i="14"/>
  <c r="AD256" i="14" s="1"/>
  <c r="AF152" i="14"/>
  <c r="AF256" i="14" s="1"/>
  <c r="AE152" i="14"/>
  <c r="AE256" i="14" s="1"/>
  <c r="Y152" i="14"/>
  <c r="Y256" i="14" s="1"/>
  <c r="J152" i="14"/>
  <c r="J256" i="14" s="1"/>
  <c r="AC152" i="14"/>
  <c r="AC256" i="14" s="1"/>
  <c r="AT417" i="14"/>
  <c r="J418" i="14"/>
  <c r="M418" i="14"/>
  <c r="AW417" i="14"/>
  <c r="AL345" i="14"/>
  <c r="AL434" i="14" s="1"/>
  <c r="AH345" i="14"/>
  <c r="AH434" i="14" s="1"/>
  <c r="AD345" i="14"/>
  <c r="AD434" i="14" s="1"/>
  <c r="X345" i="14"/>
  <c r="T345" i="14"/>
  <c r="N345" i="14"/>
  <c r="J345" i="14"/>
  <c r="F345" i="14"/>
  <c r="AG345" i="14"/>
  <c r="AG434" i="14" s="1"/>
  <c r="Z345" i="14"/>
  <c r="U345" i="14"/>
  <c r="U434" i="14" s="1"/>
  <c r="M345" i="14"/>
  <c r="H345" i="14"/>
  <c r="AK345" i="14"/>
  <c r="AK434" i="14" s="1"/>
  <c r="AF345" i="14"/>
  <c r="AF434" i="14" s="1"/>
  <c r="Y345" i="14"/>
  <c r="S345" i="14"/>
  <c r="L345" i="14"/>
  <c r="G345" i="14"/>
  <c r="AJ345" i="14"/>
  <c r="AJ434" i="14" s="1"/>
  <c r="W345" i="14"/>
  <c r="W434" i="14" s="1"/>
  <c r="K345" i="14"/>
  <c r="AI345" i="14"/>
  <c r="AI434" i="14" s="1"/>
  <c r="V345" i="14"/>
  <c r="V434" i="14" s="1"/>
  <c r="I345" i="14"/>
  <c r="AC345" i="14"/>
  <c r="AC434" i="14" s="1"/>
  <c r="D345" i="14"/>
  <c r="D434" i="14" s="1"/>
  <c r="R345" i="14"/>
  <c r="R434" i="14" s="1"/>
  <c r="Q345" i="14"/>
  <c r="Q434" i="14" s="1"/>
  <c r="AE345" i="14"/>
  <c r="AE434" i="14" s="1"/>
  <c r="E345" i="14"/>
  <c r="L418" i="14"/>
  <c r="AV417" i="14"/>
  <c r="AX417" i="14"/>
  <c r="N418" i="14"/>
  <c r="AP417" i="14"/>
  <c r="F418" i="14"/>
  <c r="AQ417" i="14"/>
  <c r="G418" i="14"/>
  <c r="I418" i="14"/>
  <c r="AS417" i="14"/>
  <c r="E418" i="14"/>
  <c r="AO417" i="14"/>
  <c r="BE434" i="13"/>
  <c r="AS433" i="13"/>
  <c r="AI361" i="13"/>
  <c r="AI450" i="13" s="1"/>
  <c r="AE361" i="13"/>
  <c r="AE450" i="13" s="1"/>
  <c r="Y361" i="13"/>
  <c r="U361" i="13"/>
  <c r="Q361" i="13"/>
  <c r="Q450" i="13" s="1"/>
  <c r="K361" i="13"/>
  <c r="G361" i="13"/>
  <c r="AJ361" i="13"/>
  <c r="AJ450" i="13" s="1"/>
  <c r="AD361" i="13"/>
  <c r="AD450" i="13" s="1"/>
  <c r="W361" i="13"/>
  <c r="R361" i="13"/>
  <c r="J361" i="13"/>
  <c r="E361" i="13"/>
  <c r="AH361" i="13"/>
  <c r="AH450" i="13" s="1"/>
  <c r="AC361" i="13"/>
  <c r="AC450" i="13" s="1"/>
  <c r="V361" i="13"/>
  <c r="N361" i="13"/>
  <c r="I361" i="13"/>
  <c r="D361" i="13"/>
  <c r="D450" i="13" s="1"/>
  <c r="C73" i="9" s="1"/>
  <c r="AL361" i="13"/>
  <c r="AL450" i="13" s="1"/>
  <c r="AG361" i="13"/>
  <c r="AG450" i="13" s="1"/>
  <c r="Z361" i="13"/>
  <c r="T361" i="13"/>
  <c r="M361" i="13"/>
  <c r="H361" i="13"/>
  <c r="X361" i="13"/>
  <c r="S361" i="13"/>
  <c r="AK361" i="13"/>
  <c r="AK450" i="13" s="1"/>
  <c r="AF361" i="13"/>
  <c r="AF450" i="13" s="1"/>
  <c r="L361" i="13"/>
  <c r="F361" i="13"/>
  <c r="AT433" i="13"/>
  <c r="BF434" i="13"/>
  <c r="BH434" i="13"/>
  <c r="AV433" i="13"/>
  <c r="BD434" i="13"/>
  <c r="AR433" i="13"/>
  <c r="BI434" i="13"/>
  <c r="AW433" i="13"/>
  <c r="AP433" i="13"/>
  <c r="BB434" i="13"/>
  <c r="BC434" i="13"/>
  <c r="AQ433" i="13"/>
  <c r="D272" i="13"/>
  <c r="D169" i="13"/>
  <c r="B169" i="13" s="1"/>
  <c r="AC168" i="13"/>
  <c r="Q168" i="13"/>
  <c r="K168" i="13"/>
  <c r="F168" i="13"/>
  <c r="T168" i="13"/>
  <c r="AL168" i="13"/>
  <c r="AK168" i="13"/>
  <c r="AJ168" i="13"/>
  <c r="AG168" i="13"/>
  <c r="AH168" i="13"/>
  <c r="Y168" i="13"/>
  <c r="I168" i="13"/>
  <c r="L168" i="13"/>
  <c r="X168" i="13"/>
  <c r="N168" i="13"/>
  <c r="Z168" i="13"/>
  <c r="V168" i="13"/>
  <c r="AF168" i="13"/>
  <c r="R168" i="13"/>
  <c r="M168" i="13"/>
  <c r="E168" i="13"/>
  <c r="H168" i="13"/>
  <c r="W168" i="13"/>
  <c r="AI168" i="13"/>
  <c r="AE168" i="13"/>
  <c r="S168" i="13"/>
  <c r="G168" i="13"/>
  <c r="J168" i="13"/>
  <c r="U168" i="13"/>
  <c r="AD168" i="13"/>
  <c r="BA434" i="13"/>
  <c r="AO433" i="13"/>
  <c r="BJ433" i="13"/>
  <c r="AX432" i="13"/>
  <c r="BG434" i="13"/>
  <c r="AU433" i="13"/>
  <c r="T379" i="12"/>
  <c r="AR378" i="12"/>
  <c r="R379" i="12"/>
  <c r="AP378" i="12"/>
  <c r="U379" i="12"/>
  <c r="AS378" i="12"/>
  <c r="W379" i="12"/>
  <c r="AU378" i="12"/>
  <c r="S379" i="12"/>
  <c r="AQ378" i="12"/>
  <c r="V379" i="12"/>
  <c r="AT378" i="12"/>
  <c r="Q379" i="12"/>
  <c r="AO378" i="12"/>
  <c r="Z379" i="12"/>
  <c r="AX378" i="12"/>
  <c r="G381" i="12"/>
  <c r="H381" i="12"/>
  <c r="M380" i="12"/>
  <c r="AW379" i="12"/>
  <c r="J381" i="12"/>
  <c r="AH379" i="12"/>
  <c r="BF378" i="12"/>
  <c r="AC379" i="12"/>
  <c r="BA378" i="12"/>
  <c r="N381" i="12"/>
  <c r="AD379" i="12"/>
  <c r="BB378" i="12"/>
  <c r="F381" i="12"/>
  <c r="I381" i="12"/>
  <c r="AG379" i="12"/>
  <c r="BE378" i="12"/>
  <c r="AK379" i="12"/>
  <c r="BI378" i="12"/>
  <c r="AL379" i="12"/>
  <c r="BJ378" i="12"/>
  <c r="AI379" i="12"/>
  <c r="BG378" i="12"/>
  <c r="K381" i="12"/>
  <c r="L380" i="12"/>
  <c r="AV379" i="12"/>
  <c r="AE379" i="12"/>
  <c r="BC378" i="12"/>
  <c r="AF379" i="12"/>
  <c r="BD378" i="12"/>
  <c r="AJ379" i="12"/>
  <c r="BH378" i="12"/>
  <c r="E381" i="12"/>
  <c r="AI379" i="11"/>
  <c r="BG378" i="11"/>
  <c r="X379" i="11"/>
  <c r="AV378" i="11"/>
  <c r="M381" i="11"/>
  <c r="N379" i="11"/>
  <c r="AX378" i="11"/>
  <c r="U379" i="11"/>
  <c r="AS378" i="11"/>
  <c r="H380" i="11"/>
  <c r="AR379" i="11"/>
  <c r="AL379" i="11"/>
  <c r="BJ378" i="11"/>
  <c r="AH379" i="11"/>
  <c r="BF378" i="11"/>
  <c r="V379" i="11"/>
  <c r="AT378" i="11"/>
  <c r="Y379" i="11"/>
  <c r="AW378" i="11"/>
  <c r="AG379" i="11"/>
  <c r="BE378" i="11"/>
  <c r="R379" i="11"/>
  <c r="AP378" i="11"/>
  <c r="J381" i="11"/>
  <c r="AF379" i="11"/>
  <c r="BD378" i="11"/>
  <c r="G381" i="11"/>
  <c r="S379" i="11"/>
  <c r="AQ378" i="11"/>
  <c r="L381" i="11"/>
  <c r="I381" i="11"/>
  <c r="AD379" i="11"/>
  <c r="BB378" i="11"/>
  <c r="K380" i="11"/>
  <c r="AU379" i="11"/>
  <c r="AJ379" i="11"/>
  <c r="BH378" i="11"/>
  <c r="AK379" i="11"/>
  <c r="BI378" i="11"/>
  <c r="F381" i="11"/>
  <c r="AE379" i="11"/>
  <c r="BC378" i="11"/>
  <c r="E380" i="11"/>
  <c r="AO379" i="11"/>
  <c r="BA379" i="11"/>
  <c r="P218" i="7"/>
  <c r="E216" i="6"/>
  <c r="E306" i="6" s="1"/>
  <c r="D216" i="6"/>
  <c r="K216" i="6"/>
  <c r="I216" i="6"/>
  <c r="L216" i="6"/>
  <c r="L306" i="6" s="1"/>
  <c r="F216" i="6"/>
  <c r="G216" i="6"/>
  <c r="H216" i="6"/>
  <c r="J216" i="6"/>
  <c r="AK216" i="6"/>
  <c r="V216" i="6"/>
  <c r="AH216" i="6"/>
  <c r="S216" i="6"/>
  <c r="Y216" i="6"/>
  <c r="AJ216" i="6"/>
  <c r="AG216" i="6"/>
  <c r="R216" i="6"/>
  <c r="M216" i="6"/>
  <c r="W216" i="6"/>
  <c r="AI216" i="6"/>
  <c r="AF216" i="6"/>
  <c r="AC216" i="6"/>
  <c r="AE216" i="6"/>
  <c r="T216" i="6"/>
  <c r="Q216" i="6"/>
  <c r="X216" i="6"/>
  <c r="U216" i="6"/>
  <c r="AD216" i="6"/>
  <c r="AB217" i="7"/>
  <c r="G395" i="10"/>
  <c r="C305" i="6"/>
  <c r="C394" i="6" s="1"/>
  <c r="K305" i="6"/>
  <c r="K394" i="6" s="1"/>
  <c r="L305" i="6"/>
  <c r="L394" i="6" s="1"/>
  <c r="G305" i="6"/>
  <c r="G394" i="6" s="1"/>
  <c r="E305" i="6"/>
  <c r="E394" i="6" s="1"/>
  <c r="P305" i="6"/>
  <c r="P394" i="6" s="1"/>
  <c r="AG305" i="6"/>
  <c r="AG394" i="6" s="1"/>
  <c r="AC305" i="6"/>
  <c r="AC394" i="6" s="1"/>
  <c r="AF305" i="6"/>
  <c r="AF394" i="6" s="1"/>
  <c r="AE305" i="6"/>
  <c r="AE394" i="6" s="1"/>
  <c r="M305" i="6"/>
  <c r="M394" i="6" s="1"/>
  <c r="AK305" i="6"/>
  <c r="AK394" i="6" s="1"/>
  <c r="S305" i="6"/>
  <c r="S394" i="6" s="1"/>
  <c r="AJ305" i="6"/>
  <c r="AJ394" i="6" s="1"/>
  <c r="W305" i="6"/>
  <c r="W394" i="6" s="1"/>
  <c r="T305" i="6"/>
  <c r="T394" i="6" s="1"/>
  <c r="Y305" i="6"/>
  <c r="Y394" i="6" s="1"/>
  <c r="V305" i="6"/>
  <c r="V394" i="6" s="1"/>
  <c r="AD305" i="6"/>
  <c r="AD394" i="6" s="1"/>
  <c r="AI305" i="6"/>
  <c r="R305" i="6"/>
  <c r="R394" i="6" s="1"/>
  <c r="AH305" i="6"/>
  <c r="AH394" i="6" s="1"/>
  <c r="U305" i="6"/>
  <c r="U394" i="6" s="1"/>
  <c r="Q305" i="6"/>
  <c r="Q394" i="6" s="1"/>
  <c r="AB305" i="6"/>
  <c r="AB394" i="6" s="1"/>
  <c r="AA114" i="7"/>
  <c r="AI393" i="6"/>
  <c r="C113" i="6"/>
  <c r="C216" i="6"/>
  <c r="K306" i="6" s="1"/>
  <c r="C116" i="7"/>
  <c r="C219" i="7"/>
  <c r="C309" i="7" s="1"/>
  <c r="C398" i="7" s="1"/>
  <c r="O115" i="7"/>
  <c r="F306" i="6"/>
  <c r="H394" i="6"/>
  <c r="I394" i="6"/>
  <c r="K219" i="12"/>
  <c r="G219" i="12"/>
  <c r="N219" i="12"/>
  <c r="J219" i="12"/>
  <c r="F219" i="12"/>
  <c r="M219" i="12"/>
  <c r="I219" i="12"/>
  <c r="E219" i="12"/>
  <c r="L219" i="12"/>
  <c r="H219" i="12"/>
  <c r="X219" i="12"/>
  <c r="U219" i="12"/>
  <c r="AE219" i="12"/>
  <c r="R219" i="12"/>
  <c r="AH219" i="12"/>
  <c r="AJ219" i="12"/>
  <c r="AG219" i="12"/>
  <c r="AI219" i="12"/>
  <c r="Z219" i="12"/>
  <c r="T219" i="12"/>
  <c r="Y219" i="12"/>
  <c r="V219" i="12"/>
  <c r="W219" i="12"/>
  <c r="S219" i="12"/>
  <c r="AD219" i="12"/>
  <c r="AL219" i="12"/>
  <c r="AF219" i="12"/>
  <c r="AK219" i="12"/>
  <c r="Q218" i="12"/>
  <c r="Q308" i="12" s="1"/>
  <c r="AC217" i="12"/>
  <c r="AC307" i="12" s="1"/>
  <c r="D219" i="12"/>
  <c r="P115" i="12"/>
  <c r="D116" i="12"/>
  <c r="AB114" i="12"/>
  <c r="AK308" i="12"/>
  <c r="AG308" i="12"/>
  <c r="W308" i="12"/>
  <c r="S308" i="12"/>
  <c r="M308" i="12"/>
  <c r="I308" i="12"/>
  <c r="E308" i="12"/>
  <c r="AI308" i="12"/>
  <c r="AE308" i="12"/>
  <c r="Y308" i="12"/>
  <c r="Y397" i="12" s="1"/>
  <c r="U308" i="12"/>
  <c r="K308" i="12"/>
  <c r="G308" i="12"/>
  <c r="AL308" i="12"/>
  <c r="AH308" i="12"/>
  <c r="AD308" i="12"/>
  <c r="X308" i="12"/>
  <c r="X397" i="12" s="1"/>
  <c r="T308" i="12"/>
  <c r="N308" i="12"/>
  <c r="J308" i="12"/>
  <c r="F308" i="12"/>
  <c r="AF308" i="12"/>
  <c r="L308" i="12"/>
  <c r="Z308" i="12"/>
  <c r="H308" i="12"/>
  <c r="V308" i="12"/>
  <c r="D308" i="12"/>
  <c r="D397" i="12" s="1"/>
  <c r="AJ308" i="12"/>
  <c r="R308" i="12"/>
  <c r="L218" i="11"/>
  <c r="H218" i="11"/>
  <c r="K218" i="11"/>
  <c r="G218" i="11"/>
  <c r="J218" i="11"/>
  <c r="F218" i="11"/>
  <c r="M218" i="11"/>
  <c r="I218" i="11"/>
  <c r="E218" i="11"/>
  <c r="AD218" i="11"/>
  <c r="N218" i="11"/>
  <c r="T218" i="11"/>
  <c r="V218" i="11"/>
  <c r="AG218" i="11"/>
  <c r="W218" i="11"/>
  <c r="R218" i="11"/>
  <c r="AL218" i="11"/>
  <c r="U218" i="11"/>
  <c r="AE218" i="11"/>
  <c r="AF218" i="11"/>
  <c r="S218" i="11"/>
  <c r="AK218" i="11"/>
  <c r="Y218" i="11"/>
  <c r="AH218" i="11"/>
  <c r="Z218" i="11"/>
  <c r="AI218" i="11"/>
  <c r="X218" i="11"/>
  <c r="AJ218" i="11"/>
  <c r="AJ307" i="11"/>
  <c r="AF307" i="11"/>
  <c r="Z307" i="11"/>
  <c r="Z396" i="11" s="1"/>
  <c r="V307" i="11"/>
  <c r="R307" i="11"/>
  <c r="L307" i="11"/>
  <c r="H307" i="11"/>
  <c r="D307" i="11"/>
  <c r="D396" i="11" s="1"/>
  <c r="AL307" i="11"/>
  <c r="AG307" i="11"/>
  <c r="Y307" i="11"/>
  <c r="T307" i="11"/>
  <c r="T396" i="11" s="1"/>
  <c r="M307" i="11"/>
  <c r="G307" i="11"/>
  <c r="AK307" i="11"/>
  <c r="AE307" i="11"/>
  <c r="X307" i="11"/>
  <c r="S307" i="11"/>
  <c r="K307" i="11"/>
  <c r="F307" i="11"/>
  <c r="AI307" i="11"/>
  <c r="AD307" i="11"/>
  <c r="W307" i="11"/>
  <c r="W396" i="11" s="1"/>
  <c r="Q307" i="11"/>
  <c r="Q396" i="11" s="1"/>
  <c r="J307" i="11"/>
  <c r="E307" i="11"/>
  <c r="AH307" i="11"/>
  <c r="AC307" i="11"/>
  <c r="U307" i="11"/>
  <c r="N307" i="11"/>
  <c r="I307" i="11"/>
  <c r="D218" i="11"/>
  <c r="D115" i="11"/>
  <c r="AE218" i="8"/>
  <c r="S218" i="8"/>
  <c r="Y218" i="8"/>
  <c r="AK218" i="8"/>
  <c r="T218" i="8"/>
  <c r="AF218" i="8"/>
  <c r="X218" i="8"/>
  <c r="AJ218" i="8"/>
  <c r="AI218" i="8"/>
  <c r="W218" i="8"/>
  <c r="AG218" i="8"/>
  <c r="U218" i="8"/>
  <c r="AD218" i="8"/>
  <c r="R218" i="8"/>
  <c r="AH218" i="8"/>
  <c r="V218" i="8"/>
  <c r="N218" i="8"/>
  <c r="AL218" i="8"/>
  <c r="Z218" i="8"/>
  <c r="Q217" i="10"/>
  <c r="Q307" i="10" s="1"/>
  <c r="Q396" i="10" s="1"/>
  <c r="K218" i="10"/>
  <c r="G218" i="10"/>
  <c r="M218" i="10"/>
  <c r="I218" i="10"/>
  <c r="E218" i="10"/>
  <c r="L218" i="10"/>
  <c r="H218" i="10"/>
  <c r="N218" i="10"/>
  <c r="J218" i="10"/>
  <c r="F218" i="10"/>
  <c r="AD218" i="10"/>
  <c r="AJ218" i="10"/>
  <c r="AG218" i="10"/>
  <c r="AE218" i="10"/>
  <c r="W218" i="10"/>
  <c r="T218" i="10"/>
  <c r="Y218" i="10"/>
  <c r="R218" i="10"/>
  <c r="AF218" i="10"/>
  <c r="AH218" i="10"/>
  <c r="AK218" i="10"/>
  <c r="AI218" i="10"/>
  <c r="AL218" i="10"/>
  <c r="V218" i="10"/>
  <c r="X218" i="10"/>
  <c r="U218" i="10"/>
  <c r="Z218" i="10"/>
  <c r="S218" i="10"/>
  <c r="L218" i="8"/>
  <c r="H218" i="8"/>
  <c r="K218" i="8"/>
  <c r="G218" i="8"/>
  <c r="J218" i="8"/>
  <c r="F218" i="8"/>
  <c r="M218" i="8"/>
  <c r="I218" i="8"/>
  <c r="E218" i="8"/>
  <c r="AC216" i="10"/>
  <c r="AC306" i="10" s="1"/>
  <c r="AC395" i="10" s="1"/>
  <c r="W395" i="10"/>
  <c r="R395" i="8"/>
  <c r="AL395" i="10"/>
  <c r="F395" i="10"/>
  <c r="AB113" i="10"/>
  <c r="D218" i="10"/>
  <c r="P114" i="10"/>
  <c r="D115" i="10"/>
  <c r="AK307" i="10"/>
  <c r="AK396" i="10" s="1"/>
  <c r="AG307" i="10"/>
  <c r="AG396" i="10" s="1"/>
  <c r="W307" i="10"/>
  <c r="S307" i="10"/>
  <c r="S396" i="10" s="1"/>
  <c r="M307" i="10"/>
  <c r="M396" i="10" s="1"/>
  <c r="I307" i="10"/>
  <c r="E307" i="10"/>
  <c r="E396" i="10" s="1"/>
  <c r="AJ307" i="10"/>
  <c r="AJ396" i="10" s="1"/>
  <c r="AF307" i="10"/>
  <c r="AF396" i="10" s="1"/>
  <c r="Z307" i="10"/>
  <c r="Z396" i="10" s="1"/>
  <c r="V307" i="10"/>
  <c r="V396" i="10" s="1"/>
  <c r="R307" i="10"/>
  <c r="R396" i="10" s="1"/>
  <c r="L307" i="10"/>
  <c r="L396" i="10" s="1"/>
  <c r="H307" i="10"/>
  <c r="H396" i="10" s="1"/>
  <c r="D307" i="10"/>
  <c r="D396" i="10" s="1"/>
  <c r="AI307" i="10"/>
  <c r="AI396" i="10" s="1"/>
  <c r="AE307" i="10"/>
  <c r="AE396" i="10" s="1"/>
  <c r="Y307" i="10"/>
  <c r="Y396" i="10" s="1"/>
  <c r="U307" i="10"/>
  <c r="U396" i="10" s="1"/>
  <c r="K307" i="10"/>
  <c r="K396" i="10" s="1"/>
  <c r="G307" i="10"/>
  <c r="X307" i="10"/>
  <c r="X396" i="10" s="1"/>
  <c r="F307" i="10"/>
  <c r="AL307" i="10"/>
  <c r="T307" i="10"/>
  <c r="T396" i="10" s="1"/>
  <c r="AH307" i="10"/>
  <c r="AH396" i="10" s="1"/>
  <c r="N307" i="10"/>
  <c r="N396" i="10" s="1"/>
  <c r="AD307" i="10"/>
  <c r="AD396" i="10" s="1"/>
  <c r="J307" i="10"/>
  <c r="J396" i="10" s="1"/>
  <c r="D218" i="8"/>
  <c r="D115" i="8"/>
  <c r="AI307" i="8"/>
  <c r="AI396" i="8" s="1"/>
  <c r="AE307" i="8"/>
  <c r="AE396" i="8" s="1"/>
  <c r="Y307" i="8"/>
  <c r="Y396" i="8" s="1"/>
  <c r="U307" i="8"/>
  <c r="U396" i="8" s="1"/>
  <c r="Q307" i="8"/>
  <c r="Q396" i="8" s="1"/>
  <c r="K307" i="8"/>
  <c r="K396" i="8" s="1"/>
  <c r="G307" i="8"/>
  <c r="G396" i="8" s="1"/>
  <c r="AK307" i="8"/>
  <c r="AK396" i="8" s="1"/>
  <c r="AF307" i="8"/>
  <c r="AF396" i="8" s="1"/>
  <c r="X307" i="8"/>
  <c r="X396" i="8" s="1"/>
  <c r="S307" i="8"/>
  <c r="S396" i="8" s="1"/>
  <c r="L307" i="8"/>
  <c r="L396" i="8" s="1"/>
  <c r="F307" i="8"/>
  <c r="F396" i="8" s="1"/>
  <c r="AL307" i="8"/>
  <c r="AL396" i="8" s="1"/>
  <c r="AG307" i="8"/>
  <c r="AG396" i="8" s="1"/>
  <c r="Z307" i="8"/>
  <c r="Z396" i="8" s="1"/>
  <c r="T307" i="8"/>
  <c r="T396" i="8" s="1"/>
  <c r="M307" i="8"/>
  <c r="M396" i="8" s="1"/>
  <c r="H307" i="8"/>
  <c r="H396" i="8" s="1"/>
  <c r="AC307" i="8"/>
  <c r="AC396" i="8" s="1"/>
  <c r="N307" i="8"/>
  <c r="N396" i="8" s="1"/>
  <c r="D307" i="8"/>
  <c r="D396" i="8" s="1"/>
  <c r="AJ307" i="8"/>
  <c r="AJ396" i="8" s="1"/>
  <c r="W307" i="8"/>
  <c r="W396" i="8" s="1"/>
  <c r="J307" i="8"/>
  <c r="J396" i="8" s="1"/>
  <c r="AH307" i="8"/>
  <c r="AH396" i="8" s="1"/>
  <c r="V307" i="8"/>
  <c r="V396" i="8" s="1"/>
  <c r="I307" i="8"/>
  <c r="I396" i="8" s="1"/>
  <c r="AD307" i="8"/>
  <c r="AD396" i="8" s="1"/>
  <c r="R307" i="8"/>
  <c r="E307" i="8"/>
  <c r="E396" i="8" s="1"/>
  <c r="F217" i="7"/>
  <c r="J217" i="7"/>
  <c r="D217" i="7"/>
  <c r="G217" i="7"/>
  <c r="K217" i="7"/>
  <c r="E217" i="7"/>
  <c r="I217" i="7"/>
  <c r="H217" i="7"/>
  <c r="L217" i="7"/>
  <c r="M217" i="7"/>
  <c r="T217" i="7"/>
  <c r="AC217" i="7"/>
  <c r="S217" i="7"/>
  <c r="AD217" i="7"/>
  <c r="Y217" i="7"/>
  <c r="AF217" i="7"/>
  <c r="R217" i="7"/>
  <c r="AJ217" i="7"/>
  <c r="Q217" i="7"/>
  <c r="AE217" i="7"/>
  <c r="V217" i="7"/>
  <c r="U217" i="7"/>
  <c r="AI217" i="7"/>
  <c r="AK217" i="7"/>
  <c r="X217" i="7"/>
  <c r="AG217" i="7"/>
  <c r="W217" i="7"/>
  <c r="AH217" i="7"/>
  <c r="AJ306" i="7"/>
  <c r="AJ395" i="7" s="1"/>
  <c r="AF306" i="7"/>
  <c r="AF395" i="7" s="1"/>
  <c r="AB306" i="7"/>
  <c r="AB395" i="7" s="1"/>
  <c r="AI306" i="7"/>
  <c r="AI395" i="7" s="1"/>
  <c r="AE306" i="7"/>
  <c r="AE395" i="7" s="1"/>
  <c r="AH306" i="7"/>
  <c r="AH395" i="7" s="1"/>
  <c r="AD306" i="7"/>
  <c r="AD395" i="7" s="1"/>
  <c r="AG306" i="7"/>
  <c r="AG395" i="7" s="1"/>
  <c r="AC306" i="7"/>
  <c r="AC395" i="7" s="1"/>
  <c r="X306" i="7"/>
  <c r="X395" i="7" s="1"/>
  <c r="T306" i="7"/>
  <c r="T395" i="7" s="1"/>
  <c r="P306" i="7"/>
  <c r="P395" i="7" s="1"/>
  <c r="W306" i="7"/>
  <c r="W395" i="7" s="1"/>
  <c r="S306" i="7"/>
  <c r="S395" i="7" s="1"/>
  <c r="V306" i="7"/>
  <c r="V395" i="7" s="1"/>
  <c r="R306" i="7"/>
  <c r="AK306" i="7"/>
  <c r="AK395" i="7" s="1"/>
  <c r="U306" i="7"/>
  <c r="U395" i="7" s="1"/>
  <c r="Q306" i="7"/>
  <c r="Q395" i="7" s="1"/>
  <c r="E306" i="7"/>
  <c r="E395" i="7" s="1"/>
  <c r="I306" i="7"/>
  <c r="I395" i="7" s="1"/>
  <c r="M306" i="7"/>
  <c r="M395" i="7" s="1"/>
  <c r="J306" i="7"/>
  <c r="J395" i="7" s="1"/>
  <c r="D306" i="7"/>
  <c r="D395" i="7" s="1"/>
  <c r="F306" i="7"/>
  <c r="F395" i="7" s="1"/>
  <c r="K306" i="7"/>
  <c r="K395" i="7" s="1"/>
  <c r="G306" i="7"/>
  <c r="G395" i="7" s="1"/>
  <c r="L306" i="7"/>
  <c r="L395" i="7" s="1"/>
  <c r="Y306" i="7"/>
  <c r="Y395" i="7" s="1"/>
  <c r="H306" i="7"/>
  <c r="H395" i="7" s="1"/>
  <c r="V116" i="12"/>
  <c r="Q114" i="10"/>
  <c r="AE113" i="6"/>
  <c r="W115" i="10"/>
  <c r="J116" i="12"/>
  <c r="I115" i="10"/>
  <c r="AK113" i="6"/>
  <c r="S113" i="6"/>
  <c r="AI115" i="10"/>
  <c r="K116" i="12"/>
  <c r="AG115" i="8"/>
  <c r="AH114" i="7"/>
  <c r="AK115" i="11"/>
  <c r="R115" i="8"/>
  <c r="AI115" i="8"/>
  <c r="H115" i="8"/>
  <c r="U115" i="11"/>
  <c r="L116" i="12"/>
  <c r="AE115" i="10"/>
  <c r="AJ115" i="11"/>
  <c r="AF113" i="6"/>
  <c r="E115" i="10"/>
  <c r="AI115" i="11"/>
  <c r="AJ113" i="6"/>
  <c r="AJ116" i="12"/>
  <c r="AK114" i="7"/>
  <c r="AJ114" i="7"/>
  <c r="R113" i="6"/>
  <c r="J115" i="11"/>
  <c r="G116" i="12"/>
  <c r="AC113" i="6"/>
  <c r="AG116" i="12"/>
  <c r="Q115" i="12"/>
  <c r="F114" i="7"/>
  <c r="E116" i="12"/>
  <c r="V115" i="8"/>
  <c r="D113" i="6"/>
  <c r="U114" i="7"/>
  <c r="R115" i="11"/>
  <c r="U115" i="8"/>
  <c r="Q113" i="6"/>
  <c r="L113" i="6"/>
  <c r="AB114" i="7"/>
  <c r="Y115" i="11"/>
  <c r="W116" i="12"/>
  <c r="I115" i="11"/>
  <c r="AE115" i="11"/>
  <c r="AK116" i="12"/>
  <c r="G115" i="11"/>
  <c r="T113" i="6"/>
  <c r="AG114" i="7"/>
  <c r="AF115" i="11"/>
  <c r="AH115" i="10"/>
  <c r="R114" i="7"/>
  <c r="E114" i="7"/>
  <c r="AC113" i="10"/>
  <c r="AJ115" i="10"/>
  <c r="X113" i="6"/>
  <c r="I113" i="6"/>
  <c r="S114" i="7"/>
  <c r="E115" i="11"/>
  <c r="K115" i="11"/>
  <c r="S116" i="12"/>
  <c r="Z115" i="10"/>
  <c r="Z116" i="12"/>
  <c r="V115" i="10"/>
  <c r="H114" i="7"/>
  <c r="G115" i="10"/>
  <c r="AE116" i="12"/>
  <c r="AD115" i="11"/>
  <c r="J114" i="7"/>
  <c r="L115" i="8"/>
  <c r="M115" i="10"/>
  <c r="AI113" i="6"/>
  <c r="K113" i="6"/>
  <c r="L114" i="7"/>
  <c r="AI114" i="7"/>
  <c r="W115" i="8"/>
  <c r="AL115" i="11"/>
  <c r="V115" i="11"/>
  <c r="AH115" i="11"/>
  <c r="N115" i="10"/>
  <c r="U113" i="6"/>
  <c r="J113" i="6"/>
  <c r="N115" i="8"/>
  <c r="N116" i="12"/>
  <c r="Y114" i="7"/>
  <c r="AE114" i="7"/>
  <c r="AG115" i="11"/>
  <c r="AF115" i="8"/>
  <c r="AG115" i="10"/>
  <c r="AH113" i="6"/>
  <c r="N115" i="11"/>
  <c r="G115" i="8"/>
  <c r="E115" i="8"/>
  <c r="AF115" i="10"/>
  <c r="V113" i="6"/>
  <c r="M115" i="8"/>
  <c r="AC114" i="7"/>
  <c r="AL115" i="10"/>
  <c r="T115" i="11"/>
  <c r="F113" i="6"/>
  <c r="X115" i="11"/>
  <c r="M113" i="6"/>
  <c r="T115" i="10"/>
  <c r="F115" i="10"/>
  <c r="U116" i="12"/>
  <c r="M114" i="7"/>
  <c r="F115" i="11"/>
  <c r="AG113" i="6"/>
  <c r="I114" i="7"/>
  <c r="AI116" i="12"/>
  <c r="X115" i="10"/>
  <c r="X115" i="8"/>
  <c r="W113" i="6"/>
  <c r="F116" i="12"/>
  <c r="AD116" i="12"/>
  <c r="S115" i="10"/>
  <c r="K115" i="10"/>
  <c r="H116" i="12"/>
  <c r="AD115" i="10"/>
  <c r="M115" i="11"/>
  <c r="X116" i="12"/>
  <c r="M116" i="12"/>
  <c r="Q114" i="7"/>
  <c r="J115" i="8"/>
  <c r="S115" i="8"/>
  <c r="R116" i="12"/>
  <c r="AK115" i="10"/>
  <c r="Y115" i="8"/>
  <c r="Y113" i="6"/>
  <c r="S115" i="11"/>
  <c r="Y116" i="12"/>
  <c r="AD115" i="8"/>
  <c r="K115" i="8"/>
  <c r="AF114" i="7"/>
  <c r="AD114" i="7"/>
  <c r="L115" i="11"/>
  <c r="AK115" i="8"/>
  <c r="AD113" i="6"/>
  <c r="H113" i="6"/>
  <c r="V114" i="7"/>
  <c r="W115" i="11"/>
  <c r="AC114" i="12"/>
  <c r="G114" i="7"/>
  <c r="I115" i="8"/>
  <c r="T114" i="7"/>
  <c r="AH115" i="8"/>
  <c r="AH116" i="12"/>
  <c r="L115" i="10"/>
  <c r="AF116" i="12"/>
  <c r="J115" i="10"/>
  <c r="H115" i="10"/>
  <c r="G113" i="6"/>
  <c r="I116" i="12"/>
  <c r="T116" i="12"/>
  <c r="T115" i="8"/>
  <c r="AL116" i="12"/>
  <c r="F115" i="8"/>
  <c r="Z115" i="8"/>
  <c r="D114" i="7"/>
  <c r="K114" i="7"/>
  <c r="U115" i="10"/>
  <c r="Z115" i="11"/>
  <c r="P115" i="7"/>
  <c r="W114" i="7"/>
  <c r="E113" i="6"/>
  <c r="AJ115" i="8"/>
  <c r="X114" i="7"/>
  <c r="AL115" i="8"/>
  <c r="Y115" i="10"/>
  <c r="H115" i="11"/>
  <c r="AE115" i="8"/>
  <c r="R115" i="10"/>
  <c r="AH532" i="18" l="1"/>
  <c r="BF531" i="18"/>
  <c r="V538" i="18"/>
  <c r="AT537" i="18"/>
  <c r="E538" i="18"/>
  <c r="BA537" i="18"/>
  <c r="AO537" i="18"/>
  <c r="BC537" i="18"/>
  <c r="AQ537" i="18"/>
  <c r="BH535" i="18"/>
  <c r="AV535" i="18"/>
  <c r="AX535" i="18"/>
  <c r="BJ535" i="18"/>
  <c r="BB536" i="18"/>
  <c r="AP536" i="18"/>
  <c r="BG539" i="18"/>
  <c r="AU539" i="18"/>
  <c r="AW536" i="18"/>
  <c r="BI536" i="18"/>
  <c r="BD534" i="18"/>
  <c r="AR534" i="18"/>
  <c r="N364" i="18"/>
  <c r="N453" i="18" s="1"/>
  <c r="J364" i="18"/>
  <c r="J453" i="18" s="1"/>
  <c r="K364" i="18"/>
  <c r="K453" i="18" s="1"/>
  <c r="L364" i="18"/>
  <c r="L453" i="18" s="1"/>
  <c r="G364" i="18"/>
  <c r="G453" i="18" s="1"/>
  <c r="F364" i="18"/>
  <c r="F453" i="18" s="1"/>
  <c r="E364" i="18"/>
  <c r="E453" i="18" s="1"/>
  <c r="H364" i="18"/>
  <c r="H453" i="18" s="1"/>
  <c r="I364" i="18"/>
  <c r="I453" i="18" s="1"/>
  <c r="M364" i="18"/>
  <c r="M453" i="18" s="1"/>
  <c r="BA436" i="18"/>
  <c r="AO436" i="18"/>
  <c r="D366" i="18"/>
  <c r="D455" i="18" s="1"/>
  <c r="AW436" i="18"/>
  <c r="BI436" i="18"/>
  <c r="D174" i="18"/>
  <c r="D277" i="18"/>
  <c r="AP436" i="18"/>
  <c r="BB436" i="18"/>
  <c r="BC436" i="18"/>
  <c r="AQ436" i="18"/>
  <c r="AC171" i="18"/>
  <c r="Q171" i="18"/>
  <c r="J171" i="18"/>
  <c r="G171" i="18"/>
  <c r="K171" i="18"/>
  <c r="R171" i="18"/>
  <c r="R365" i="18" s="1"/>
  <c r="R454" i="18" s="1"/>
  <c r="T171" i="18"/>
  <c r="T365" i="18" s="1"/>
  <c r="T454" i="18" s="1"/>
  <c r="I171" i="18"/>
  <c r="U171" i="18"/>
  <c r="E171" i="18"/>
  <c r="L171" i="18"/>
  <c r="F171" i="18"/>
  <c r="AI171" i="18"/>
  <c r="AL171" i="18"/>
  <c r="AE171" i="18"/>
  <c r="AE365" i="18" s="1"/>
  <c r="AE454" i="18" s="1"/>
  <c r="H171" i="18"/>
  <c r="S171" i="18"/>
  <c r="S365" i="18" s="1"/>
  <c r="S454" i="18" s="1"/>
  <c r="Y171" i="18"/>
  <c r="AJ171" i="18"/>
  <c r="AG171" i="18"/>
  <c r="AG365" i="18" s="1"/>
  <c r="AG454" i="18" s="1"/>
  <c r="N171" i="18"/>
  <c r="X171" i="18"/>
  <c r="X365" i="18" s="1"/>
  <c r="X454" i="18" s="1"/>
  <c r="AF171" i="18"/>
  <c r="AF365" i="18" s="1"/>
  <c r="AF454" i="18" s="1"/>
  <c r="AK171" i="18"/>
  <c r="AK365" i="18" s="1"/>
  <c r="AK454" i="18" s="1"/>
  <c r="AH171" i="18"/>
  <c r="M171" i="18"/>
  <c r="Z171" i="18"/>
  <c r="W171" i="18"/>
  <c r="V171" i="18"/>
  <c r="V365" i="18" s="1"/>
  <c r="V454" i="18" s="1"/>
  <c r="AD171" i="18"/>
  <c r="AD365" i="18" s="1"/>
  <c r="AD454" i="18" s="1"/>
  <c r="E365" i="18"/>
  <c r="E454" i="18" s="1"/>
  <c r="I365" i="18"/>
  <c r="I454" i="18" s="1"/>
  <c r="AI365" i="18"/>
  <c r="AI454" i="18" s="1"/>
  <c r="AL365" i="18"/>
  <c r="AL454" i="18" s="1"/>
  <c r="BD436" i="18"/>
  <c r="AR436" i="18"/>
  <c r="AX436" i="18"/>
  <c r="BJ436" i="18"/>
  <c r="BH436" i="18"/>
  <c r="AV436" i="18"/>
  <c r="U365" i="18"/>
  <c r="U454" i="18" s="1"/>
  <c r="W365" i="18"/>
  <c r="W454" i="18" s="1"/>
  <c r="Y365" i="18"/>
  <c r="Y454" i="18" s="1"/>
  <c r="Q365" i="18"/>
  <c r="Q454" i="18" s="1"/>
  <c r="F365" i="18"/>
  <c r="F454" i="18" s="1"/>
  <c r="BE436" i="18"/>
  <c r="AS436" i="18"/>
  <c r="AU436" i="18"/>
  <c r="BG436" i="18"/>
  <c r="AT436" i="18"/>
  <c r="BF436" i="18"/>
  <c r="K421" i="17"/>
  <c r="BG420" i="17"/>
  <c r="AU420" i="17"/>
  <c r="BH420" i="17"/>
  <c r="L421" i="17"/>
  <c r="AV420" i="17"/>
  <c r="AL350" i="17"/>
  <c r="AH350" i="17"/>
  <c r="AH439" i="17" s="1"/>
  <c r="AD350" i="17"/>
  <c r="AD439" i="17" s="1"/>
  <c r="X350" i="17"/>
  <c r="T350" i="17"/>
  <c r="T439" i="17" s="1"/>
  <c r="N350" i="17"/>
  <c r="J350" i="17"/>
  <c r="F350" i="17"/>
  <c r="AI350" i="17"/>
  <c r="AI439" i="17" s="1"/>
  <c r="AC350" i="17"/>
  <c r="AC439" i="17" s="1"/>
  <c r="V350" i="17"/>
  <c r="V439" i="17" s="1"/>
  <c r="Q350" i="17"/>
  <c r="Q439" i="17" s="1"/>
  <c r="I350" i="17"/>
  <c r="D350" i="17"/>
  <c r="D439" i="17" s="1"/>
  <c r="AK350" i="17"/>
  <c r="AK439" i="17" s="1"/>
  <c r="AF350" i="17"/>
  <c r="AF439" i="17" s="1"/>
  <c r="Y350" i="17"/>
  <c r="Y439" i="17" s="1"/>
  <c r="S350" i="17"/>
  <c r="L350" i="17"/>
  <c r="G350" i="17"/>
  <c r="AE350" i="17"/>
  <c r="AE439" i="17" s="1"/>
  <c r="R350" i="17"/>
  <c r="R439" i="17" s="1"/>
  <c r="E350" i="17"/>
  <c r="Z350" i="17"/>
  <c r="Z439" i="17" s="1"/>
  <c r="M350" i="17"/>
  <c r="AJ350" i="17"/>
  <c r="AJ439" i="17" s="1"/>
  <c r="W350" i="17"/>
  <c r="W439" i="17" s="1"/>
  <c r="K350" i="17"/>
  <c r="AG350" i="17"/>
  <c r="AG439" i="17" s="1"/>
  <c r="U350" i="17"/>
  <c r="U439" i="17" s="1"/>
  <c r="H350" i="17"/>
  <c r="AL439" i="17"/>
  <c r="AT420" i="17"/>
  <c r="J421" i="17"/>
  <c r="BF420" i="17"/>
  <c r="BD420" i="17"/>
  <c r="H421" i="17"/>
  <c r="AR420" i="17"/>
  <c r="D261" i="17"/>
  <c r="Q157" i="17"/>
  <c r="Q261" i="17" s="1"/>
  <c r="P157" i="17"/>
  <c r="AB157" i="17" s="1"/>
  <c r="D158" i="17"/>
  <c r="R157" i="17"/>
  <c r="R261" i="17" s="1"/>
  <c r="I157" i="17"/>
  <c r="I261" i="17" s="1"/>
  <c r="N157" i="17"/>
  <c r="N261" i="17" s="1"/>
  <c r="M157" i="17"/>
  <c r="M261" i="17" s="1"/>
  <c r="K157" i="17"/>
  <c r="K261" i="17" s="1"/>
  <c r="E157" i="17"/>
  <c r="E261" i="17" s="1"/>
  <c r="AH157" i="17"/>
  <c r="AH261" i="17" s="1"/>
  <c r="U157" i="17"/>
  <c r="U261" i="17" s="1"/>
  <c r="T157" i="17"/>
  <c r="T261" i="17" s="1"/>
  <c r="W157" i="17"/>
  <c r="W261" i="17" s="1"/>
  <c r="AF157" i="17"/>
  <c r="AF261" i="17" s="1"/>
  <c r="AL157" i="17"/>
  <c r="AL261" i="17" s="1"/>
  <c r="AD157" i="17"/>
  <c r="AD261" i="17" s="1"/>
  <c r="AI157" i="17"/>
  <c r="AI261" i="17" s="1"/>
  <c r="J157" i="17"/>
  <c r="J261" i="17" s="1"/>
  <c r="V157" i="17"/>
  <c r="V261" i="17" s="1"/>
  <c r="F157" i="17"/>
  <c r="F261" i="17" s="1"/>
  <c r="Z157" i="17"/>
  <c r="Z261" i="17" s="1"/>
  <c r="X157" i="17"/>
  <c r="X261" i="17" s="1"/>
  <c r="L157" i="17"/>
  <c r="L261" i="17" s="1"/>
  <c r="AK157" i="17"/>
  <c r="AK261" i="17" s="1"/>
  <c r="Y157" i="17"/>
  <c r="Y261" i="17" s="1"/>
  <c r="AE157" i="17"/>
  <c r="AE261" i="17" s="1"/>
  <c r="H157" i="17"/>
  <c r="H261" i="17" s="1"/>
  <c r="G157" i="17"/>
  <c r="G261" i="17" s="1"/>
  <c r="AJ157" i="17"/>
  <c r="AJ261" i="17" s="1"/>
  <c r="S157" i="17"/>
  <c r="S261" i="17" s="1"/>
  <c r="AG157" i="17"/>
  <c r="AG261" i="17" s="1"/>
  <c r="AC157" i="17"/>
  <c r="AC261" i="17" s="1"/>
  <c r="S439" i="17"/>
  <c r="X439" i="17"/>
  <c r="I421" i="17"/>
  <c r="AS420" i="17"/>
  <c r="BE420" i="17"/>
  <c r="AX420" i="17"/>
  <c r="N421" i="17"/>
  <c r="BJ420" i="17"/>
  <c r="AP420" i="17"/>
  <c r="F421" i="17"/>
  <c r="BB420" i="17"/>
  <c r="BC420" i="17"/>
  <c r="G421" i="17"/>
  <c r="AQ420" i="17"/>
  <c r="E421" i="17"/>
  <c r="AO420" i="17"/>
  <c r="BA420" i="17"/>
  <c r="M421" i="17"/>
  <c r="AW420" i="17"/>
  <c r="BI420" i="17"/>
  <c r="C169" i="13"/>
  <c r="I396" i="10"/>
  <c r="AC396" i="11"/>
  <c r="R395" i="7"/>
  <c r="F395" i="6"/>
  <c r="AI394" i="6"/>
  <c r="J306" i="6"/>
  <c r="J395" i="6" s="1"/>
  <c r="T306" i="6"/>
  <c r="T395" i="6" s="1"/>
  <c r="L395" i="6"/>
  <c r="H57" i="9"/>
  <c r="BE418" i="14"/>
  <c r="K57" i="9"/>
  <c r="BH418" i="14"/>
  <c r="G57" i="9"/>
  <c r="BD418" i="14"/>
  <c r="AF56" i="9"/>
  <c r="T56" i="9"/>
  <c r="G306" i="6"/>
  <c r="G395" i="6" s="1"/>
  <c r="K395" i="6"/>
  <c r="F57" i="9"/>
  <c r="BC418" i="14"/>
  <c r="BJ418" i="14"/>
  <c r="L57" i="9"/>
  <c r="BI418" i="14"/>
  <c r="AK55" i="9"/>
  <c r="Y55" i="9"/>
  <c r="M56" i="9"/>
  <c r="AI56" i="9"/>
  <c r="W56" i="9"/>
  <c r="AD56" i="9"/>
  <c r="R56" i="9"/>
  <c r="AH56" i="9"/>
  <c r="V56" i="9"/>
  <c r="E395" i="6"/>
  <c r="D57" i="9"/>
  <c r="BA418" i="14"/>
  <c r="I57" i="9"/>
  <c r="BF418" i="14"/>
  <c r="J57" i="9"/>
  <c r="BG418" i="14"/>
  <c r="AB56" i="9"/>
  <c r="P56" i="9"/>
  <c r="E57" i="9"/>
  <c r="BB418" i="14"/>
  <c r="AG56" i="9"/>
  <c r="U56" i="9"/>
  <c r="AE56" i="9"/>
  <c r="S56" i="9"/>
  <c r="AJ56" i="9"/>
  <c r="X56" i="9"/>
  <c r="AC56" i="9"/>
  <c r="Q56" i="9"/>
  <c r="X424" i="14"/>
  <c r="Y424" i="14"/>
  <c r="Z424" i="14"/>
  <c r="S425" i="14"/>
  <c r="T424" i="14"/>
  <c r="V440" i="13"/>
  <c r="U446" i="13"/>
  <c r="X447" i="13"/>
  <c r="W440" i="13"/>
  <c r="R441" i="13"/>
  <c r="Z449" i="13"/>
  <c r="S444" i="13"/>
  <c r="T447" i="13"/>
  <c r="Y445" i="13"/>
  <c r="AQ418" i="14"/>
  <c r="G419" i="14"/>
  <c r="I419" i="14"/>
  <c r="AS418" i="14"/>
  <c r="AV418" i="14"/>
  <c r="L419" i="14"/>
  <c r="J419" i="14"/>
  <c r="AT418" i="14"/>
  <c r="H419" i="14"/>
  <c r="AR418" i="14"/>
  <c r="AI346" i="14"/>
  <c r="AI435" i="14" s="1"/>
  <c r="AE346" i="14"/>
  <c r="AE435" i="14" s="1"/>
  <c r="Y346" i="14"/>
  <c r="U346" i="14"/>
  <c r="U435" i="14" s="1"/>
  <c r="Q346" i="14"/>
  <c r="Q435" i="14" s="1"/>
  <c r="K346" i="14"/>
  <c r="G346" i="14"/>
  <c r="AH346" i="14"/>
  <c r="AH435" i="14" s="1"/>
  <c r="AC346" i="14"/>
  <c r="AC435" i="14" s="1"/>
  <c r="V346" i="14"/>
  <c r="V435" i="14" s="1"/>
  <c r="N346" i="14"/>
  <c r="I346" i="14"/>
  <c r="D346" i="14"/>
  <c r="D435" i="14" s="1"/>
  <c r="AL346" i="14"/>
  <c r="AL435" i="14" s="1"/>
  <c r="AG346" i="14"/>
  <c r="AG435" i="14" s="1"/>
  <c r="Z346" i="14"/>
  <c r="T346" i="14"/>
  <c r="M346" i="14"/>
  <c r="H346" i="14"/>
  <c r="AK346" i="14"/>
  <c r="AK435" i="14" s="1"/>
  <c r="X346" i="14"/>
  <c r="L346" i="14"/>
  <c r="AJ346" i="14"/>
  <c r="AJ435" i="14" s="1"/>
  <c r="W346" i="14"/>
  <c r="W435" i="14" s="1"/>
  <c r="J346" i="14"/>
  <c r="R346" i="14"/>
  <c r="R435" i="14" s="1"/>
  <c r="AF346" i="14"/>
  <c r="AF435" i="14" s="1"/>
  <c r="F346" i="14"/>
  <c r="AD346" i="14"/>
  <c r="AD435" i="14" s="1"/>
  <c r="E346" i="14"/>
  <c r="S346" i="14"/>
  <c r="F419" i="14"/>
  <c r="AP418" i="14"/>
  <c r="N419" i="14"/>
  <c r="AX418" i="14"/>
  <c r="AU418" i="14"/>
  <c r="K419" i="14"/>
  <c r="M419" i="14"/>
  <c r="AW418" i="14"/>
  <c r="E419" i="14"/>
  <c r="AO418" i="14"/>
  <c r="D257" i="14"/>
  <c r="D154" i="14"/>
  <c r="Q154" i="14" s="1"/>
  <c r="P153" i="14"/>
  <c r="AB153" i="14" s="1"/>
  <c r="R153" i="14"/>
  <c r="R257" i="14" s="1"/>
  <c r="Q257" i="14"/>
  <c r="F153" i="14"/>
  <c r="F257" i="14" s="1"/>
  <c r="M153" i="14"/>
  <c r="M257" i="14" s="1"/>
  <c r="W153" i="14"/>
  <c r="W257" i="14" s="1"/>
  <c r="AL153" i="14"/>
  <c r="AL257" i="14" s="1"/>
  <c r="S153" i="14"/>
  <c r="S257" i="14" s="1"/>
  <c r="AE153" i="14"/>
  <c r="AE257" i="14" s="1"/>
  <c r="G153" i="14"/>
  <c r="G257" i="14" s="1"/>
  <c r="Y153" i="14"/>
  <c r="Y257" i="14" s="1"/>
  <c r="I153" i="14"/>
  <c r="I257" i="14" s="1"/>
  <c r="H153" i="14"/>
  <c r="H257" i="14" s="1"/>
  <c r="AG153" i="14"/>
  <c r="AG257" i="14" s="1"/>
  <c r="AJ153" i="14"/>
  <c r="AJ257" i="14" s="1"/>
  <c r="AK153" i="14"/>
  <c r="AK257" i="14" s="1"/>
  <c r="T153" i="14"/>
  <c r="T257" i="14" s="1"/>
  <c r="U153" i="14"/>
  <c r="U257" i="14" s="1"/>
  <c r="J153" i="14"/>
  <c r="J257" i="14" s="1"/>
  <c r="E153" i="14"/>
  <c r="E257" i="14" s="1"/>
  <c r="AH153" i="14"/>
  <c r="AH257" i="14" s="1"/>
  <c r="AI153" i="14"/>
  <c r="AI257" i="14" s="1"/>
  <c r="AD153" i="14"/>
  <c r="AD257" i="14" s="1"/>
  <c r="Z153" i="14"/>
  <c r="Z257" i="14" s="1"/>
  <c r="N153" i="14"/>
  <c r="N257" i="14" s="1"/>
  <c r="L153" i="14"/>
  <c r="L257" i="14" s="1"/>
  <c r="K153" i="14"/>
  <c r="K257" i="14" s="1"/>
  <c r="X153" i="14"/>
  <c r="X257" i="14" s="1"/>
  <c r="V153" i="14"/>
  <c r="V257" i="14" s="1"/>
  <c r="AF153" i="14"/>
  <c r="AF257" i="14" s="1"/>
  <c r="AC153" i="14"/>
  <c r="AC257" i="14" s="1"/>
  <c r="AJ362" i="13"/>
  <c r="AJ451" i="13" s="1"/>
  <c r="AF362" i="13"/>
  <c r="AF451" i="13" s="1"/>
  <c r="Z362" i="13"/>
  <c r="V362" i="13"/>
  <c r="R362" i="13"/>
  <c r="L362" i="13"/>
  <c r="H362" i="13"/>
  <c r="D362" i="13"/>
  <c r="D451" i="13" s="1"/>
  <c r="C74" i="9" s="1"/>
  <c r="AK362" i="13"/>
  <c r="AK451" i="13" s="1"/>
  <c r="AE362" i="13"/>
  <c r="AE451" i="13" s="1"/>
  <c r="X362" i="13"/>
  <c r="S362" i="13"/>
  <c r="K362" i="13"/>
  <c r="F362" i="13"/>
  <c r="AI362" i="13"/>
  <c r="AI451" i="13" s="1"/>
  <c r="AD362" i="13"/>
  <c r="AD451" i="13" s="1"/>
  <c r="W362" i="13"/>
  <c r="Q362" i="13"/>
  <c r="Q451" i="13" s="1"/>
  <c r="J362" i="13"/>
  <c r="E362" i="13"/>
  <c r="AH362" i="13"/>
  <c r="AH451" i="13" s="1"/>
  <c r="AC362" i="13"/>
  <c r="AC451" i="13" s="1"/>
  <c r="U362" i="13"/>
  <c r="N362" i="13"/>
  <c r="I362" i="13"/>
  <c r="AL362" i="13"/>
  <c r="AL451" i="13" s="1"/>
  <c r="M362" i="13"/>
  <c r="AG362" i="13"/>
  <c r="AG451" i="13" s="1"/>
  <c r="G362" i="13"/>
  <c r="Y362" i="13"/>
  <c r="T362" i="13"/>
  <c r="BD435" i="13"/>
  <c r="AR434" i="13"/>
  <c r="BE435" i="13"/>
  <c r="AS434" i="13"/>
  <c r="AX433" i="13"/>
  <c r="BJ434" i="13"/>
  <c r="AQ434" i="13"/>
  <c r="BC435" i="13"/>
  <c r="BB435" i="13"/>
  <c r="AP434" i="13"/>
  <c r="BF435" i="13"/>
  <c r="AT434" i="13"/>
  <c r="AU434" i="13"/>
  <c r="BG435" i="13"/>
  <c r="BA435" i="13"/>
  <c r="AO434" i="13"/>
  <c r="BI435" i="13"/>
  <c r="AW434" i="13"/>
  <c r="D273" i="13"/>
  <c r="D170" i="13"/>
  <c r="B170" i="13" s="1"/>
  <c r="Q169" i="13"/>
  <c r="AC169" i="13"/>
  <c r="K169" i="13"/>
  <c r="E169" i="13"/>
  <c r="T169" i="13"/>
  <c r="AI169" i="13"/>
  <c r="AK169" i="13"/>
  <c r="AE169" i="13"/>
  <c r="S169" i="13"/>
  <c r="AG169" i="13"/>
  <c r="AF169" i="13"/>
  <c r="R169" i="13"/>
  <c r="L169" i="13"/>
  <c r="AL169" i="13"/>
  <c r="N169" i="13"/>
  <c r="AJ169" i="13"/>
  <c r="J169" i="13"/>
  <c r="M169" i="13"/>
  <c r="H169" i="13"/>
  <c r="U169" i="13"/>
  <c r="AD169" i="13"/>
  <c r="Z169" i="13"/>
  <c r="V169" i="13"/>
  <c r="AH169" i="13"/>
  <c r="Y169" i="13"/>
  <c r="G169" i="13"/>
  <c r="I169" i="13"/>
  <c r="X169" i="13"/>
  <c r="F169" i="13"/>
  <c r="W169" i="13"/>
  <c r="BH435" i="13"/>
  <c r="AV434" i="13"/>
  <c r="Q380" i="12"/>
  <c r="AO379" i="12"/>
  <c r="S380" i="12"/>
  <c r="AQ379" i="12"/>
  <c r="T380" i="12"/>
  <c r="AR379" i="12"/>
  <c r="U380" i="12"/>
  <c r="AS379" i="12"/>
  <c r="Z380" i="12"/>
  <c r="AX379" i="12"/>
  <c r="V380" i="12"/>
  <c r="AT379" i="12"/>
  <c r="W380" i="12"/>
  <c r="AU379" i="12"/>
  <c r="R380" i="12"/>
  <c r="AP379" i="12"/>
  <c r="E382" i="12"/>
  <c r="AJ380" i="12"/>
  <c r="BH379" i="12"/>
  <c r="AF380" i="12"/>
  <c r="BD379" i="12"/>
  <c r="AE380" i="12"/>
  <c r="BC379" i="12"/>
  <c r="L381" i="12"/>
  <c r="AV380" i="12"/>
  <c r="K382" i="12"/>
  <c r="AI380" i="12"/>
  <c r="BG379" i="12"/>
  <c r="AL380" i="12"/>
  <c r="BJ379" i="12"/>
  <c r="AK380" i="12"/>
  <c r="BI379" i="12"/>
  <c r="AG380" i="12"/>
  <c r="BE379" i="12"/>
  <c r="I382" i="12"/>
  <c r="F382" i="12"/>
  <c r="AD380" i="12"/>
  <c r="BB379" i="12"/>
  <c r="N382" i="12"/>
  <c r="AC380" i="12"/>
  <c r="BA379" i="12"/>
  <c r="AH380" i="12"/>
  <c r="BF379" i="12"/>
  <c r="J382" i="12"/>
  <c r="M381" i="12"/>
  <c r="AW380" i="12"/>
  <c r="H382" i="12"/>
  <c r="G382" i="12"/>
  <c r="AE380" i="11"/>
  <c r="BC379" i="11"/>
  <c r="K381" i="11"/>
  <c r="AU380" i="11"/>
  <c r="S380" i="11"/>
  <c r="AQ379" i="11"/>
  <c r="R380" i="11"/>
  <c r="AP379" i="11"/>
  <c r="AH380" i="11"/>
  <c r="BF379" i="11"/>
  <c r="H381" i="11"/>
  <c r="AR380" i="11"/>
  <c r="X380" i="11"/>
  <c r="AV379" i="11"/>
  <c r="F382" i="11"/>
  <c r="AJ380" i="11"/>
  <c r="BH379" i="11"/>
  <c r="AK380" i="11"/>
  <c r="BI379" i="11"/>
  <c r="I382" i="11"/>
  <c r="AF380" i="11"/>
  <c r="BD379" i="11"/>
  <c r="Y380" i="11"/>
  <c r="AW379" i="11"/>
  <c r="N380" i="11"/>
  <c r="AX379" i="11"/>
  <c r="AD380" i="11"/>
  <c r="BB379" i="11"/>
  <c r="L382" i="11"/>
  <c r="G382" i="11"/>
  <c r="J382" i="11"/>
  <c r="AG380" i="11"/>
  <c r="BE379" i="11"/>
  <c r="V380" i="11"/>
  <c r="AT379" i="11"/>
  <c r="AL380" i="11"/>
  <c r="BJ379" i="11"/>
  <c r="U380" i="11"/>
  <c r="AS379" i="11"/>
  <c r="M382" i="11"/>
  <c r="AI380" i="11"/>
  <c r="BG379" i="11"/>
  <c r="E381" i="11"/>
  <c r="BA380" i="11"/>
  <c r="AO380" i="11"/>
  <c r="P219" i="7"/>
  <c r="AB218" i="7"/>
  <c r="K217" i="6"/>
  <c r="I217" i="6"/>
  <c r="D217" i="6"/>
  <c r="H217" i="6"/>
  <c r="F217" i="6"/>
  <c r="L217" i="6"/>
  <c r="E217" i="6"/>
  <c r="J217" i="6"/>
  <c r="G217" i="6"/>
  <c r="S217" i="6"/>
  <c r="AH217" i="6"/>
  <c r="AH307" i="6" s="1"/>
  <c r="AC217" i="6"/>
  <c r="Y217" i="6"/>
  <c r="W217" i="6"/>
  <c r="T217" i="6"/>
  <c r="AJ217" i="6"/>
  <c r="AI217" i="6"/>
  <c r="X217" i="6"/>
  <c r="AE217" i="6"/>
  <c r="AD217" i="6"/>
  <c r="R217" i="6"/>
  <c r="Q217" i="6"/>
  <c r="V217" i="6"/>
  <c r="U217" i="6"/>
  <c r="AF217" i="6"/>
  <c r="AK217" i="6"/>
  <c r="AG217" i="6"/>
  <c r="M217" i="6"/>
  <c r="AA115" i="7"/>
  <c r="F396" i="10"/>
  <c r="C114" i="6"/>
  <c r="C217" i="6"/>
  <c r="G396" i="10"/>
  <c r="C117" i="7"/>
  <c r="O116" i="7"/>
  <c r="C220" i="7"/>
  <c r="C310" i="7" s="1"/>
  <c r="C399" i="7" s="1"/>
  <c r="C306" i="6"/>
  <c r="C395" i="6" s="1"/>
  <c r="I306" i="6"/>
  <c r="I395" i="6" s="1"/>
  <c r="H306" i="6"/>
  <c r="H395" i="6" s="1"/>
  <c r="D306" i="6"/>
  <c r="D395" i="6" s="1"/>
  <c r="P306" i="6"/>
  <c r="P395" i="6" s="1"/>
  <c r="R306" i="6"/>
  <c r="R395" i="6" s="1"/>
  <c r="AC306" i="6"/>
  <c r="AC395" i="6" s="1"/>
  <c r="V306" i="6"/>
  <c r="V395" i="6" s="1"/>
  <c r="AI306" i="6"/>
  <c r="AI395" i="6" s="1"/>
  <c r="AJ306" i="6"/>
  <c r="AJ395" i="6" s="1"/>
  <c r="X306" i="6"/>
  <c r="X395" i="6" s="1"/>
  <c r="AF306" i="6"/>
  <c r="AF395" i="6" s="1"/>
  <c r="Y306" i="6"/>
  <c r="Y395" i="6" s="1"/>
  <c r="Q306" i="6"/>
  <c r="Q395" i="6" s="1"/>
  <c r="S306" i="6"/>
  <c r="S395" i="6" s="1"/>
  <c r="M306" i="6"/>
  <c r="M395" i="6" s="1"/>
  <c r="AK306" i="6"/>
  <c r="AK395" i="6" s="1"/>
  <c r="AB306" i="6"/>
  <c r="AB395" i="6" s="1"/>
  <c r="U306" i="6"/>
  <c r="U395" i="6" s="1"/>
  <c r="AH306" i="6"/>
  <c r="AH395" i="6" s="1"/>
  <c r="AE306" i="6"/>
  <c r="AE395" i="6" s="1"/>
  <c r="W306" i="6"/>
  <c r="W395" i="6" s="1"/>
  <c r="AD306" i="6"/>
  <c r="AD395" i="6" s="1"/>
  <c r="AG306" i="6"/>
  <c r="AG395" i="6" s="1"/>
  <c r="I307" i="6"/>
  <c r="AC218" i="12"/>
  <c r="AC308" i="12" s="1"/>
  <c r="Q219" i="12"/>
  <c r="Q309" i="12" s="1"/>
  <c r="N220" i="12"/>
  <c r="J220" i="12"/>
  <c r="F220" i="12"/>
  <c r="M220" i="12"/>
  <c r="I220" i="12"/>
  <c r="E220" i="12"/>
  <c r="L220" i="12"/>
  <c r="H220" i="12"/>
  <c r="K220" i="12"/>
  <c r="G220" i="12"/>
  <c r="X220" i="12"/>
  <c r="U220" i="12"/>
  <c r="AE220" i="12"/>
  <c r="R220" i="12"/>
  <c r="AH220" i="12"/>
  <c r="AJ220" i="12"/>
  <c r="AG220" i="12"/>
  <c r="AI220" i="12"/>
  <c r="Z220" i="12"/>
  <c r="T220" i="12"/>
  <c r="Y220" i="12"/>
  <c r="V220" i="12"/>
  <c r="W220" i="12"/>
  <c r="S220" i="12"/>
  <c r="AD220" i="12"/>
  <c r="AL220" i="12"/>
  <c r="AF220" i="12"/>
  <c r="AK220" i="12"/>
  <c r="AB115" i="12"/>
  <c r="AL309" i="12"/>
  <c r="AH309" i="12"/>
  <c r="AD309" i="12"/>
  <c r="X309" i="12"/>
  <c r="X398" i="12" s="1"/>
  <c r="T309" i="12"/>
  <c r="N309" i="12"/>
  <c r="J309" i="12"/>
  <c r="F309" i="12"/>
  <c r="AJ309" i="12"/>
  <c r="AF309" i="12"/>
  <c r="Z309" i="12"/>
  <c r="V309" i="12"/>
  <c r="R309" i="12"/>
  <c r="L309" i="12"/>
  <c r="H309" i="12"/>
  <c r="D309" i="12"/>
  <c r="D398" i="12" s="1"/>
  <c r="AI309" i="12"/>
  <c r="AE309" i="12"/>
  <c r="Y309" i="12"/>
  <c r="Y398" i="12" s="1"/>
  <c r="U309" i="12"/>
  <c r="K309" i="12"/>
  <c r="G309" i="12"/>
  <c r="AG309" i="12"/>
  <c r="M309" i="12"/>
  <c r="I309" i="12"/>
  <c r="W309" i="12"/>
  <c r="E309" i="12"/>
  <c r="AK309" i="12"/>
  <c r="S309" i="12"/>
  <c r="D220" i="12"/>
  <c r="D117" i="12"/>
  <c r="P116" i="12"/>
  <c r="K219" i="11"/>
  <c r="G219" i="11"/>
  <c r="J219" i="11"/>
  <c r="F219" i="11"/>
  <c r="M219" i="11"/>
  <c r="I219" i="11"/>
  <c r="E219" i="11"/>
  <c r="L219" i="11"/>
  <c r="H219" i="11"/>
  <c r="AD219" i="11"/>
  <c r="N219" i="11"/>
  <c r="T219" i="11"/>
  <c r="V219" i="11"/>
  <c r="AG219" i="11"/>
  <c r="W219" i="11"/>
  <c r="R219" i="11"/>
  <c r="AL219" i="11"/>
  <c r="U219" i="11"/>
  <c r="AE219" i="11"/>
  <c r="AF219" i="11"/>
  <c r="S219" i="11"/>
  <c r="AK219" i="11"/>
  <c r="Y219" i="11"/>
  <c r="AH219" i="11"/>
  <c r="Z219" i="11"/>
  <c r="AI219" i="11"/>
  <c r="X219" i="11"/>
  <c r="AJ219" i="11"/>
  <c r="AK308" i="11"/>
  <c r="AG308" i="11"/>
  <c r="AC308" i="11"/>
  <c r="AC397" i="11" s="1"/>
  <c r="W308" i="11"/>
  <c r="W397" i="11" s="1"/>
  <c r="S308" i="11"/>
  <c r="M308" i="11"/>
  <c r="I308" i="11"/>
  <c r="E308" i="11"/>
  <c r="AH308" i="11"/>
  <c r="Z308" i="11"/>
  <c r="Z397" i="11" s="1"/>
  <c r="U308" i="11"/>
  <c r="N308" i="11"/>
  <c r="H308" i="11"/>
  <c r="AL308" i="11"/>
  <c r="AF308" i="11"/>
  <c r="Y308" i="11"/>
  <c r="T308" i="11"/>
  <c r="T397" i="11" s="1"/>
  <c r="L308" i="11"/>
  <c r="G308" i="11"/>
  <c r="AJ308" i="11"/>
  <c r="AE308" i="11"/>
  <c r="X308" i="11"/>
  <c r="R308" i="11"/>
  <c r="K308" i="11"/>
  <c r="F308" i="11"/>
  <c r="AI308" i="11"/>
  <c r="AD308" i="11"/>
  <c r="V308" i="11"/>
  <c r="Q308" i="11"/>
  <c r="Q397" i="11" s="1"/>
  <c r="J308" i="11"/>
  <c r="D308" i="11"/>
  <c r="D397" i="11" s="1"/>
  <c r="D219" i="11"/>
  <c r="D116" i="11"/>
  <c r="AE219" i="8"/>
  <c r="S219" i="8"/>
  <c r="Y219" i="8"/>
  <c r="AK219" i="8"/>
  <c r="T219" i="8"/>
  <c r="AF219" i="8"/>
  <c r="X219" i="8"/>
  <c r="AJ219" i="8"/>
  <c r="AI219" i="8"/>
  <c r="W219" i="8"/>
  <c r="AG219" i="8"/>
  <c r="U219" i="8"/>
  <c r="AD219" i="8"/>
  <c r="R219" i="8"/>
  <c r="AH219" i="8"/>
  <c r="V219" i="8"/>
  <c r="N219" i="8"/>
  <c r="AL219" i="8"/>
  <c r="Z219" i="8"/>
  <c r="N219" i="10"/>
  <c r="J219" i="10"/>
  <c r="F219" i="10"/>
  <c r="L219" i="10"/>
  <c r="H219" i="10"/>
  <c r="K219" i="10"/>
  <c r="G219" i="10"/>
  <c r="M219" i="10"/>
  <c r="I219" i="10"/>
  <c r="E219" i="10"/>
  <c r="AD219" i="10"/>
  <c r="AJ219" i="10"/>
  <c r="AG219" i="10"/>
  <c r="AE219" i="10"/>
  <c r="W219" i="10"/>
  <c r="T219" i="10"/>
  <c r="Y219" i="10"/>
  <c r="R219" i="10"/>
  <c r="AF219" i="10"/>
  <c r="AH219" i="10"/>
  <c r="AK219" i="10"/>
  <c r="AI219" i="10"/>
  <c r="AL219" i="10"/>
  <c r="V219" i="10"/>
  <c r="X219" i="10"/>
  <c r="U219" i="10"/>
  <c r="Z219" i="10"/>
  <c r="S219" i="10"/>
  <c r="Q218" i="10"/>
  <c r="Q308" i="10" s="1"/>
  <c r="Q397" i="10" s="1"/>
  <c r="K219" i="8"/>
  <c r="G219" i="8"/>
  <c r="J219" i="8"/>
  <c r="F219" i="8"/>
  <c r="M219" i="8"/>
  <c r="I219" i="8"/>
  <c r="E219" i="8"/>
  <c r="L219" i="8"/>
  <c r="H219" i="8"/>
  <c r="AC217" i="10"/>
  <c r="AC307" i="10" s="1"/>
  <c r="AC396" i="10" s="1"/>
  <c r="R396" i="8"/>
  <c r="AL396" i="10"/>
  <c r="W396" i="10"/>
  <c r="D219" i="10"/>
  <c r="P115" i="10"/>
  <c r="D116" i="10"/>
  <c r="AB114" i="10"/>
  <c r="AI308" i="10"/>
  <c r="AI397" i="10" s="1"/>
  <c r="AE308" i="10"/>
  <c r="AE397" i="10" s="1"/>
  <c r="AL308" i="10"/>
  <c r="AH308" i="10"/>
  <c r="AH397" i="10" s="1"/>
  <c r="AD308" i="10"/>
  <c r="AD397" i="10" s="1"/>
  <c r="X308" i="10"/>
  <c r="X397" i="10" s="1"/>
  <c r="T308" i="10"/>
  <c r="T397" i="10" s="1"/>
  <c r="N308" i="10"/>
  <c r="N397" i="10" s="1"/>
  <c r="J308" i="10"/>
  <c r="J397" i="10" s="1"/>
  <c r="F308" i="10"/>
  <c r="AK308" i="10"/>
  <c r="AK397" i="10" s="1"/>
  <c r="AG308" i="10"/>
  <c r="AG397" i="10" s="1"/>
  <c r="W308" i="10"/>
  <c r="S308" i="10"/>
  <c r="S397" i="10" s="1"/>
  <c r="M308" i="10"/>
  <c r="M397" i="10" s="1"/>
  <c r="I308" i="10"/>
  <c r="I397" i="10" s="1"/>
  <c r="E308" i="10"/>
  <c r="E397" i="10" s="1"/>
  <c r="AJ308" i="10"/>
  <c r="AJ397" i="10" s="1"/>
  <c r="AF308" i="10"/>
  <c r="AF397" i="10" s="1"/>
  <c r="Z308" i="10"/>
  <c r="Z397" i="10" s="1"/>
  <c r="V308" i="10"/>
  <c r="V397" i="10" s="1"/>
  <c r="R308" i="10"/>
  <c r="R397" i="10" s="1"/>
  <c r="L308" i="10"/>
  <c r="L397" i="10" s="1"/>
  <c r="H308" i="10"/>
  <c r="H397" i="10" s="1"/>
  <c r="D308" i="10"/>
  <c r="D397" i="10" s="1"/>
  <c r="Y308" i="10"/>
  <c r="Y397" i="10" s="1"/>
  <c r="G308" i="10"/>
  <c r="U308" i="10"/>
  <c r="U397" i="10" s="1"/>
  <c r="K308" i="10"/>
  <c r="K397" i="10" s="1"/>
  <c r="D219" i="8"/>
  <c r="D116" i="8"/>
  <c r="AJ308" i="8"/>
  <c r="AJ397" i="8" s="1"/>
  <c r="AF308" i="8"/>
  <c r="AF397" i="8" s="1"/>
  <c r="Z308" i="8"/>
  <c r="Z397" i="8" s="1"/>
  <c r="V308" i="8"/>
  <c r="V397" i="8" s="1"/>
  <c r="R308" i="8"/>
  <c r="L308" i="8"/>
  <c r="L397" i="8" s="1"/>
  <c r="H308" i="8"/>
  <c r="H397" i="8" s="1"/>
  <c r="D308" i="8"/>
  <c r="D397" i="8" s="1"/>
  <c r="AL308" i="8"/>
  <c r="AL397" i="8" s="1"/>
  <c r="AG308" i="8"/>
  <c r="AG397" i="8" s="1"/>
  <c r="Y308" i="8"/>
  <c r="Y397" i="8" s="1"/>
  <c r="T308" i="8"/>
  <c r="T397" i="8" s="1"/>
  <c r="M308" i="8"/>
  <c r="M397" i="8" s="1"/>
  <c r="G308" i="8"/>
  <c r="G397" i="8" s="1"/>
  <c r="AI308" i="8"/>
  <c r="AI397" i="8" s="1"/>
  <c r="AD308" i="8"/>
  <c r="AD397" i="8" s="1"/>
  <c r="W308" i="8"/>
  <c r="W397" i="8" s="1"/>
  <c r="Q308" i="8"/>
  <c r="Q397" i="8" s="1"/>
  <c r="J308" i="8"/>
  <c r="J397" i="8" s="1"/>
  <c r="AH308" i="8"/>
  <c r="AH397" i="8" s="1"/>
  <c r="AC308" i="8"/>
  <c r="AC397" i="8" s="1"/>
  <c r="U308" i="8"/>
  <c r="U397" i="8" s="1"/>
  <c r="N308" i="8"/>
  <c r="N397" i="8" s="1"/>
  <c r="I308" i="8"/>
  <c r="I397" i="8" s="1"/>
  <c r="X308" i="8"/>
  <c r="X397" i="8" s="1"/>
  <c r="E308" i="8"/>
  <c r="E397" i="8" s="1"/>
  <c r="S308" i="8"/>
  <c r="S397" i="8" s="1"/>
  <c r="AK308" i="8"/>
  <c r="AK397" i="8" s="1"/>
  <c r="K308" i="8"/>
  <c r="K397" i="8" s="1"/>
  <c r="AE308" i="8"/>
  <c r="AE397" i="8" s="1"/>
  <c r="F308" i="8"/>
  <c r="F397" i="8" s="1"/>
  <c r="F218" i="7"/>
  <c r="J218" i="7"/>
  <c r="D218" i="7"/>
  <c r="G218" i="7"/>
  <c r="K218" i="7"/>
  <c r="E218" i="7"/>
  <c r="I218" i="7"/>
  <c r="H218" i="7"/>
  <c r="L218" i="7"/>
  <c r="M218" i="7"/>
  <c r="T218" i="7"/>
  <c r="AC218" i="7"/>
  <c r="S218" i="7"/>
  <c r="AD218" i="7"/>
  <c r="Y218" i="7"/>
  <c r="AF218" i="7"/>
  <c r="R218" i="7"/>
  <c r="AJ218" i="7"/>
  <c r="Q218" i="7"/>
  <c r="AE218" i="7"/>
  <c r="V218" i="7"/>
  <c r="U218" i="7"/>
  <c r="AI218" i="7"/>
  <c r="AK218" i="7"/>
  <c r="X218" i="7"/>
  <c r="AG218" i="7"/>
  <c r="W218" i="7"/>
  <c r="AH218" i="7"/>
  <c r="AH307" i="7"/>
  <c r="AH396" i="7" s="1"/>
  <c r="AD307" i="7"/>
  <c r="AD396" i="7" s="1"/>
  <c r="AK307" i="7"/>
  <c r="AK396" i="7" s="1"/>
  <c r="AG307" i="7"/>
  <c r="AG396" i="7" s="1"/>
  <c r="AC307" i="7"/>
  <c r="AC396" i="7" s="1"/>
  <c r="AJ307" i="7"/>
  <c r="AJ396" i="7" s="1"/>
  <c r="AF307" i="7"/>
  <c r="AF396" i="7" s="1"/>
  <c r="AB307" i="7"/>
  <c r="AB396" i="7" s="1"/>
  <c r="AI307" i="7"/>
  <c r="AI396" i="7" s="1"/>
  <c r="AE307" i="7"/>
  <c r="AE396" i="7" s="1"/>
  <c r="V307" i="7"/>
  <c r="V396" i="7" s="1"/>
  <c r="R307" i="7"/>
  <c r="Y307" i="7"/>
  <c r="Y396" i="7" s="1"/>
  <c r="U307" i="7"/>
  <c r="U396" i="7" s="1"/>
  <c r="Q307" i="7"/>
  <c r="Q396" i="7" s="1"/>
  <c r="X307" i="7"/>
  <c r="X396" i="7" s="1"/>
  <c r="T307" i="7"/>
  <c r="T396" i="7" s="1"/>
  <c r="P307" i="7"/>
  <c r="P396" i="7" s="1"/>
  <c r="W307" i="7"/>
  <c r="W396" i="7" s="1"/>
  <c r="S307" i="7"/>
  <c r="S396" i="7" s="1"/>
  <c r="H307" i="7"/>
  <c r="H396" i="7" s="1"/>
  <c r="L307" i="7"/>
  <c r="L396" i="7" s="1"/>
  <c r="F307" i="7"/>
  <c r="F396" i="7" s="1"/>
  <c r="K307" i="7"/>
  <c r="K396" i="7" s="1"/>
  <c r="G307" i="7"/>
  <c r="G396" i="7" s="1"/>
  <c r="M307" i="7"/>
  <c r="M396" i="7" s="1"/>
  <c r="D307" i="7"/>
  <c r="D396" i="7" s="1"/>
  <c r="I307" i="7"/>
  <c r="I396" i="7" s="1"/>
  <c r="E307" i="7"/>
  <c r="E396" i="7" s="1"/>
  <c r="J307" i="7"/>
  <c r="J396" i="7" s="1"/>
  <c r="R117" i="12"/>
  <c r="T116" i="10"/>
  <c r="AC115" i="12"/>
  <c r="F116" i="8"/>
  <c r="L114" i="6"/>
  <c r="K116" i="11"/>
  <c r="T115" i="7"/>
  <c r="W117" i="12"/>
  <c r="U116" i="10"/>
  <c r="L116" i="10"/>
  <c r="Y116" i="11"/>
  <c r="AH116" i="8"/>
  <c r="J117" i="12"/>
  <c r="AD116" i="10"/>
  <c r="J116" i="8"/>
  <c r="X115" i="7"/>
  <c r="AE116" i="11"/>
  <c r="AG116" i="8"/>
  <c r="U114" i="6"/>
  <c r="AG116" i="11"/>
  <c r="J114" i="6"/>
  <c r="L116" i="8"/>
  <c r="V116" i="11"/>
  <c r="G116" i="10"/>
  <c r="G116" i="11"/>
  <c r="E116" i="11"/>
  <c r="X116" i="11"/>
  <c r="Z116" i="8"/>
  <c r="AE117" i="12"/>
  <c r="W116" i="10"/>
  <c r="AK117" i="12"/>
  <c r="M116" i="10"/>
  <c r="S116" i="11"/>
  <c r="AF116" i="11"/>
  <c r="H116" i="10"/>
  <c r="S115" i="7"/>
  <c r="H116" i="11"/>
  <c r="AH115" i="7"/>
  <c r="AK116" i="11"/>
  <c r="T116" i="8"/>
  <c r="I116" i="11"/>
  <c r="L115" i="7"/>
  <c r="M116" i="11"/>
  <c r="U116" i="11"/>
  <c r="AL116" i="11"/>
  <c r="Q115" i="7"/>
  <c r="Q115" i="10"/>
  <c r="R115" i="7"/>
  <c r="N116" i="11"/>
  <c r="Y116" i="8"/>
  <c r="AI116" i="11"/>
  <c r="S116" i="8"/>
  <c r="E116" i="8"/>
  <c r="AJ114" i="6"/>
  <c r="AE116" i="10"/>
  <c r="AG116" i="10"/>
  <c r="E115" i="7"/>
  <c r="AL117" i="12"/>
  <c r="S116" i="10"/>
  <c r="AC115" i="7"/>
  <c r="L116" i="11"/>
  <c r="M114" i="6"/>
  <c r="E117" i="12"/>
  <c r="V117" i="12"/>
  <c r="V116" i="10"/>
  <c r="H115" i="7"/>
  <c r="F116" i="11"/>
  <c r="AJ116" i="8"/>
  <c r="AE114" i="6"/>
  <c r="AI115" i="7"/>
  <c r="U115" i="7"/>
  <c r="I117" i="12"/>
  <c r="K116" i="10"/>
  <c r="AG117" i="12"/>
  <c r="AF116" i="10"/>
  <c r="Q114" i="6"/>
  <c r="I114" i="6"/>
  <c r="D115" i="7"/>
  <c r="G116" i="8"/>
  <c r="AJ115" i="7"/>
  <c r="T116" i="11"/>
  <c r="AK116" i="8"/>
  <c r="R114" i="6"/>
  <c r="Y115" i="7"/>
  <c r="R116" i="10"/>
  <c r="X117" i="12"/>
  <c r="R116" i="8"/>
  <c r="W115" i="7"/>
  <c r="N116" i="8"/>
  <c r="V116" i="8"/>
  <c r="AC114" i="10"/>
  <c r="AL116" i="10"/>
  <c r="V114" i="6"/>
  <c r="I115" i="7"/>
  <c r="V115" i="7"/>
  <c r="W116" i="11"/>
  <c r="M117" i="12"/>
  <c r="E116" i="10"/>
  <c r="AF114" i="6"/>
  <c r="D114" i="6"/>
  <c r="AI116" i="10"/>
  <c r="J115" i="7"/>
  <c r="K116" i="8"/>
  <c r="S114" i="6"/>
  <c r="U117" i="12"/>
  <c r="I116" i="10"/>
  <c r="AH116" i="11"/>
  <c r="S117" i="12"/>
  <c r="M115" i="7"/>
  <c r="J116" i="11"/>
  <c r="U116" i="8"/>
  <c r="H117" i="12"/>
  <c r="F114" i="6"/>
  <c r="T117" i="12"/>
  <c r="H116" i="8"/>
  <c r="AF116" i="8"/>
  <c r="G114" i="6"/>
  <c r="N116" i="10"/>
  <c r="AK116" i="10"/>
  <c r="Z116" i="11"/>
  <c r="I116" i="8"/>
  <c r="G117" i="12"/>
  <c r="AK115" i="7"/>
  <c r="T114" i="6"/>
  <c r="E114" i="6"/>
  <c r="AH116" i="10"/>
  <c r="AB115" i="7"/>
  <c r="AI116" i="8"/>
  <c r="AK114" i="6"/>
  <c r="AF117" i="12"/>
  <c r="AC114" i="6"/>
  <c r="Z117" i="12"/>
  <c r="F115" i="7"/>
  <c r="M116" i="8"/>
  <c r="AF115" i="7"/>
  <c r="AD116" i="11"/>
  <c r="AI114" i="6"/>
  <c r="AD115" i="7"/>
  <c r="K114" i="6"/>
  <c r="AG115" i="7"/>
  <c r="L117" i="12"/>
  <c r="R116" i="11"/>
  <c r="F117" i="12"/>
  <c r="AJ116" i="10"/>
  <c r="AD117" i="12"/>
  <c r="Z116" i="10"/>
  <c r="H114" i="6"/>
  <c r="X116" i="10"/>
  <c r="K117" i="12"/>
  <c r="F116" i="10"/>
  <c r="Y117" i="12"/>
  <c r="AH114" i="6"/>
  <c r="X116" i="8"/>
  <c r="AJ117" i="12"/>
  <c r="AL116" i="8"/>
  <c r="X114" i="6"/>
  <c r="J116" i="10"/>
  <c r="K115" i="7"/>
  <c r="AE115" i="7"/>
  <c r="W114" i="6"/>
  <c r="Q116" i="12"/>
  <c r="AH117" i="12"/>
  <c r="AG114" i="6"/>
  <c r="AE116" i="8"/>
  <c r="AD114" i="6"/>
  <c r="N117" i="12"/>
  <c r="AD116" i="8"/>
  <c r="W116" i="8"/>
  <c r="AI117" i="12"/>
  <c r="G115" i="7"/>
  <c r="Y114" i="6"/>
  <c r="AJ116" i="11"/>
  <c r="P116" i="7"/>
  <c r="Y116" i="10"/>
  <c r="AH533" i="18" l="1"/>
  <c r="BF532" i="18"/>
  <c r="V539" i="18"/>
  <c r="AT538" i="18"/>
  <c r="E539" i="18"/>
  <c r="AO538" i="18"/>
  <c r="BA538" i="18"/>
  <c r="BH536" i="18"/>
  <c r="AV536" i="18"/>
  <c r="AW537" i="18"/>
  <c r="BI537" i="18"/>
  <c r="BJ536" i="18"/>
  <c r="AX536" i="18"/>
  <c r="BD535" i="18"/>
  <c r="AR535" i="18"/>
  <c r="AP537" i="18"/>
  <c r="BB537" i="18"/>
  <c r="AU540" i="18"/>
  <c r="BG540" i="18"/>
  <c r="BC538" i="18"/>
  <c r="AQ538" i="18"/>
  <c r="L365" i="18"/>
  <c r="L454" i="18" s="1"/>
  <c r="J365" i="18"/>
  <c r="J454" i="18" s="1"/>
  <c r="M365" i="18"/>
  <c r="M454" i="18" s="1"/>
  <c r="N365" i="18"/>
  <c r="N454" i="18" s="1"/>
  <c r="K365" i="18"/>
  <c r="K454" i="18" s="1"/>
  <c r="H365" i="18"/>
  <c r="H454" i="18" s="1"/>
  <c r="G365" i="18"/>
  <c r="G454" i="18" s="1"/>
  <c r="AQ437" i="18"/>
  <c r="BC437" i="18"/>
  <c r="D278" i="18"/>
  <c r="D175" i="18"/>
  <c r="D279" i="18" s="1"/>
  <c r="BJ437" i="18"/>
  <c r="AX437" i="18"/>
  <c r="BD437" i="18"/>
  <c r="AR437" i="18"/>
  <c r="AH365" i="18"/>
  <c r="AH454" i="18" s="1"/>
  <c r="AT437" i="18"/>
  <c r="BF437" i="18"/>
  <c r="AU437" i="18"/>
  <c r="BG437" i="18"/>
  <c r="AV437" i="18"/>
  <c r="BH437" i="18"/>
  <c r="AJ365" i="18"/>
  <c r="AJ454" i="18" s="1"/>
  <c r="BI437" i="18"/>
  <c r="AW437" i="18"/>
  <c r="BA437" i="18"/>
  <c r="AO437" i="18"/>
  <c r="BE437" i="18"/>
  <c r="AS437" i="18"/>
  <c r="AC172" i="18"/>
  <c r="AC366" i="18" s="1"/>
  <c r="AC455" i="18" s="1"/>
  <c r="Q172" i="18"/>
  <c r="Q366" i="18" s="1"/>
  <c r="Q455" i="18" s="1"/>
  <c r="M172" i="18"/>
  <c r="F172" i="18"/>
  <c r="R172" i="18"/>
  <c r="R366" i="18" s="1"/>
  <c r="R455" i="18" s="1"/>
  <c r="E172" i="18"/>
  <c r="J172" i="18"/>
  <c r="K172" i="18"/>
  <c r="T172" i="18"/>
  <c r="T366" i="18" s="1"/>
  <c r="T455" i="18" s="1"/>
  <c r="N172" i="18"/>
  <c r="L172" i="18"/>
  <c r="G172" i="18"/>
  <c r="AL172" i="18"/>
  <c r="AE172" i="18"/>
  <c r="AE366" i="18" s="1"/>
  <c r="AE455" i="18" s="1"/>
  <c r="AG172" i="18"/>
  <c r="AG366" i="18" s="1"/>
  <c r="AG455" i="18" s="1"/>
  <c r="X172" i="18"/>
  <c r="X366" i="18" s="1"/>
  <c r="X455" i="18" s="1"/>
  <c r="AF172" i="18"/>
  <c r="AK172" i="18"/>
  <c r="AK366" i="18" s="1"/>
  <c r="AK455" i="18" s="1"/>
  <c r="AJ172" i="18"/>
  <c r="AJ366" i="18" s="1"/>
  <c r="AJ455" i="18" s="1"/>
  <c r="U172" i="18"/>
  <c r="U366" i="18" s="1"/>
  <c r="U455" i="18" s="1"/>
  <c r="Z172" i="18"/>
  <c r="Z366" i="18" s="1"/>
  <c r="Z455" i="18" s="1"/>
  <c r="V172" i="18"/>
  <c r="V366" i="18" s="1"/>
  <c r="V455" i="18" s="1"/>
  <c r="S172" i="18"/>
  <c r="S366" i="18" s="1"/>
  <c r="S455" i="18" s="1"/>
  <c r="AD172" i="18"/>
  <c r="AD366" i="18" s="1"/>
  <c r="AD455" i="18" s="1"/>
  <c r="H172" i="18"/>
  <c r="W172" i="18"/>
  <c r="W366" i="18" s="1"/>
  <c r="W455" i="18" s="1"/>
  <c r="Y172" i="18"/>
  <c r="Y366" i="18" s="1"/>
  <c r="Y455" i="18" s="1"/>
  <c r="AH172" i="18"/>
  <c r="AH366" i="18" s="1"/>
  <c r="AH455" i="18" s="1"/>
  <c r="I172" i="18"/>
  <c r="AI172" i="18"/>
  <c r="AI366" i="18" s="1"/>
  <c r="AI455" i="18" s="1"/>
  <c r="BB437" i="18"/>
  <c r="AP437" i="18"/>
  <c r="D367" i="18"/>
  <c r="D456" i="18" s="1"/>
  <c r="AC365" i="18"/>
  <c r="AC454" i="18" s="1"/>
  <c r="Z365" i="18"/>
  <c r="Z454" i="18" s="1"/>
  <c r="AI351" i="17"/>
  <c r="AI440" i="17" s="1"/>
  <c r="AE351" i="17"/>
  <c r="AE440" i="17" s="1"/>
  <c r="Y351" i="17"/>
  <c r="Y440" i="17" s="1"/>
  <c r="U351" i="17"/>
  <c r="Q351" i="17"/>
  <c r="Q440" i="17" s="1"/>
  <c r="K351" i="17"/>
  <c r="G351" i="17"/>
  <c r="AJ351" i="17"/>
  <c r="AJ440" i="17" s="1"/>
  <c r="AD351" i="17"/>
  <c r="AD440" i="17" s="1"/>
  <c r="W351" i="17"/>
  <c r="W440" i="17" s="1"/>
  <c r="R351" i="17"/>
  <c r="J351" i="17"/>
  <c r="E351" i="17"/>
  <c r="AL351" i="17"/>
  <c r="AG351" i="17"/>
  <c r="AG440" i="17" s="1"/>
  <c r="Z351" i="17"/>
  <c r="Z440" i="17" s="1"/>
  <c r="T351" i="17"/>
  <c r="T440" i="17" s="1"/>
  <c r="M351" i="17"/>
  <c r="H351" i="17"/>
  <c r="AF351" i="17"/>
  <c r="AF440" i="17" s="1"/>
  <c r="S351" i="17"/>
  <c r="F351" i="17"/>
  <c r="AC351" i="17"/>
  <c r="N351" i="17"/>
  <c r="D351" i="17"/>
  <c r="D440" i="17" s="1"/>
  <c r="AK351" i="17"/>
  <c r="AK440" i="17" s="1"/>
  <c r="X351" i="17"/>
  <c r="L351" i="17"/>
  <c r="I351" i="17"/>
  <c r="AH351" i="17"/>
  <c r="AH440" i="17" s="1"/>
  <c r="V351" i="17"/>
  <c r="V440" i="17" s="1"/>
  <c r="U440" i="17"/>
  <c r="AQ421" i="17"/>
  <c r="G422" i="17"/>
  <c r="BC421" i="17"/>
  <c r="F422" i="17"/>
  <c r="AP421" i="17"/>
  <c r="BB421" i="17"/>
  <c r="BE421" i="17"/>
  <c r="I422" i="17"/>
  <c r="AS421" i="17"/>
  <c r="D262" i="17"/>
  <c r="P158" i="17"/>
  <c r="AB158" i="17" s="1"/>
  <c r="D159" i="17"/>
  <c r="R158" i="17"/>
  <c r="R262" i="17" s="1"/>
  <c r="Q158" i="17"/>
  <c r="Q262" i="17" s="1"/>
  <c r="J158" i="17"/>
  <c r="J262" i="17" s="1"/>
  <c r="L158" i="17"/>
  <c r="L262" i="17" s="1"/>
  <c r="AG158" i="17"/>
  <c r="AG262" i="17" s="1"/>
  <c r="W158" i="17"/>
  <c r="W262" i="17" s="1"/>
  <c r="X158" i="17"/>
  <c r="X262" i="17" s="1"/>
  <c r="AK158" i="17"/>
  <c r="AK262" i="17" s="1"/>
  <c r="AF158" i="17"/>
  <c r="AF262" i="17" s="1"/>
  <c r="V158" i="17"/>
  <c r="V262" i="17" s="1"/>
  <c r="F158" i="17"/>
  <c r="F262" i="17" s="1"/>
  <c r="K158" i="17"/>
  <c r="K262" i="17" s="1"/>
  <c r="AJ158" i="17"/>
  <c r="AJ262" i="17" s="1"/>
  <c r="S158" i="17"/>
  <c r="S262" i="17" s="1"/>
  <c r="H158" i="17"/>
  <c r="H262" i="17" s="1"/>
  <c r="I158" i="17"/>
  <c r="I262" i="17" s="1"/>
  <c r="N158" i="17"/>
  <c r="N262" i="17" s="1"/>
  <c r="M158" i="17"/>
  <c r="M262" i="17" s="1"/>
  <c r="E158" i="17"/>
  <c r="E262" i="17" s="1"/>
  <c r="AH158" i="17"/>
  <c r="AH262" i="17" s="1"/>
  <c r="U158" i="17"/>
  <c r="U262" i="17" s="1"/>
  <c r="AI158" i="17"/>
  <c r="AI262" i="17" s="1"/>
  <c r="AL158" i="17"/>
  <c r="AL262" i="17" s="1"/>
  <c r="G158" i="17"/>
  <c r="G262" i="17" s="1"/>
  <c r="Z158" i="17"/>
  <c r="Z262" i="17" s="1"/>
  <c r="T158" i="17"/>
  <c r="T262" i="17" s="1"/>
  <c r="AE158" i="17"/>
  <c r="AE262" i="17" s="1"/>
  <c r="AD158" i="17"/>
  <c r="AD262" i="17" s="1"/>
  <c r="Y158" i="17"/>
  <c r="Y262" i="17" s="1"/>
  <c r="AC158" i="17"/>
  <c r="AC262" i="17" s="1"/>
  <c r="J422" i="17"/>
  <c r="AT421" i="17"/>
  <c r="BF421" i="17"/>
  <c r="N422" i="17"/>
  <c r="BJ421" i="17"/>
  <c r="AX421" i="17"/>
  <c r="AC440" i="17"/>
  <c r="X440" i="17"/>
  <c r="H422" i="17"/>
  <c r="BD421" i="17"/>
  <c r="AR421" i="17"/>
  <c r="BI421" i="17"/>
  <c r="M422" i="17"/>
  <c r="AW421" i="17"/>
  <c r="R440" i="17"/>
  <c r="BA421" i="17"/>
  <c r="E422" i="17"/>
  <c r="AO421" i="17"/>
  <c r="S440" i="17"/>
  <c r="AL440" i="17"/>
  <c r="L422" i="17"/>
  <c r="BH421" i="17"/>
  <c r="AV421" i="17"/>
  <c r="AU421" i="17"/>
  <c r="K422" i="17"/>
  <c r="BG421" i="17"/>
  <c r="C170" i="13"/>
  <c r="Q170" i="13" s="1"/>
  <c r="R396" i="7"/>
  <c r="F397" i="10"/>
  <c r="G397" i="10"/>
  <c r="I396" i="6"/>
  <c r="L58" i="9"/>
  <c r="BI419" i="14"/>
  <c r="BJ419" i="14"/>
  <c r="AH57" i="9"/>
  <c r="V57" i="9"/>
  <c r="AB57" i="9"/>
  <c r="P57" i="9"/>
  <c r="AK56" i="9"/>
  <c r="Y56" i="9"/>
  <c r="AJ57" i="9"/>
  <c r="X57" i="9"/>
  <c r="AD57" i="9"/>
  <c r="R57" i="9"/>
  <c r="AI57" i="9"/>
  <c r="W57" i="9"/>
  <c r="J58" i="9"/>
  <c r="BG419" i="14"/>
  <c r="I58" i="9"/>
  <c r="BF419" i="14"/>
  <c r="H58" i="9"/>
  <c r="BE419" i="14"/>
  <c r="AH396" i="6"/>
  <c r="D58" i="9"/>
  <c r="BA419" i="14"/>
  <c r="E58" i="9"/>
  <c r="BB419" i="14"/>
  <c r="K58" i="9"/>
  <c r="BH419" i="14"/>
  <c r="F58" i="9"/>
  <c r="BC419" i="14"/>
  <c r="AC57" i="9"/>
  <c r="Q57" i="9"/>
  <c r="AG57" i="9"/>
  <c r="U57" i="9"/>
  <c r="M57" i="9"/>
  <c r="S57" i="9"/>
  <c r="AE57" i="9"/>
  <c r="T57" i="9"/>
  <c r="AF57" i="9"/>
  <c r="G58" i="9"/>
  <c r="BD419" i="14"/>
  <c r="S426" i="14"/>
  <c r="Y425" i="14"/>
  <c r="T425" i="14"/>
  <c r="Z425" i="14"/>
  <c r="X425" i="14"/>
  <c r="T448" i="13"/>
  <c r="Z450" i="13"/>
  <c r="W441" i="13"/>
  <c r="U447" i="13"/>
  <c r="Y446" i="13"/>
  <c r="S445" i="13"/>
  <c r="R442" i="13"/>
  <c r="X448" i="13"/>
  <c r="V441" i="13"/>
  <c r="K420" i="14"/>
  <c r="AU419" i="14"/>
  <c r="D155" i="14"/>
  <c r="Q155" i="14" s="1"/>
  <c r="D258" i="14"/>
  <c r="Q258" i="14"/>
  <c r="P154" i="14"/>
  <c r="AB154" i="14" s="1"/>
  <c r="R154" i="14"/>
  <c r="R258" i="14" s="1"/>
  <c r="N154" i="14"/>
  <c r="N258" i="14" s="1"/>
  <c r="F154" i="14"/>
  <c r="F258" i="14" s="1"/>
  <c r="M154" i="14"/>
  <c r="M258" i="14" s="1"/>
  <c r="E154" i="14"/>
  <c r="E258" i="14" s="1"/>
  <c r="W154" i="14"/>
  <c r="W258" i="14" s="1"/>
  <c r="AL154" i="14"/>
  <c r="AL258" i="14" s="1"/>
  <c r="U154" i="14"/>
  <c r="U258" i="14" s="1"/>
  <c r="S154" i="14"/>
  <c r="S258" i="14" s="1"/>
  <c r="AE154" i="14"/>
  <c r="AE258" i="14" s="1"/>
  <c r="Y154" i="14"/>
  <c r="Y258" i="14" s="1"/>
  <c r="AH154" i="14"/>
  <c r="AH258" i="14" s="1"/>
  <c r="AK154" i="14"/>
  <c r="AK258" i="14" s="1"/>
  <c r="L154" i="14"/>
  <c r="L258" i="14" s="1"/>
  <c r="AI154" i="14"/>
  <c r="AI258" i="14" s="1"/>
  <c r="V154" i="14"/>
  <c r="V258" i="14" s="1"/>
  <c r="AJ154" i="14"/>
  <c r="AJ258" i="14" s="1"/>
  <c r="AD154" i="14"/>
  <c r="AD258" i="14" s="1"/>
  <c r="AF154" i="14"/>
  <c r="AF258" i="14" s="1"/>
  <c r="Z154" i="14"/>
  <c r="Z258" i="14" s="1"/>
  <c r="T154" i="14"/>
  <c r="T258" i="14" s="1"/>
  <c r="AG154" i="14"/>
  <c r="AG258" i="14" s="1"/>
  <c r="J154" i="14"/>
  <c r="J258" i="14" s="1"/>
  <c r="I154" i="14"/>
  <c r="I258" i="14" s="1"/>
  <c r="H154" i="14"/>
  <c r="H258" i="14" s="1"/>
  <c r="K154" i="14"/>
  <c r="K258" i="14" s="1"/>
  <c r="G154" i="14"/>
  <c r="G258" i="14" s="1"/>
  <c r="X154" i="14"/>
  <c r="X258" i="14" s="1"/>
  <c r="AC154" i="14"/>
  <c r="AC258" i="14" s="1"/>
  <c r="M420" i="14"/>
  <c r="AW419" i="14"/>
  <c r="F420" i="14"/>
  <c r="AP419" i="14"/>
  <c r="J420" i="14"/>
  <c r="AT419" i="14"/>
  <c r="AS419" i="14"/>
  <c r="I420" i="14"/>
  <c r="AJ347" i="14"/>
  <c r="AJ436" i="14" s="1"/>
  <c r="AF347" i="14"/>
  <c r="AF436" i="14" s="1"/>
  <c r="Z347" i="14"/>
  <c r="V347" i="14"/>
  <c r="V436" i="14" s="1"/>
  <c r="R347" i="14"/>
  <c r="R436" i="14" s="1"/>
  <c r="L347" i="14"/>
  <c r="H347" i="14"/>
  <c r="D347" i="14"/>
  <c r="D436" i="14" s="1"/>
  <c r="AI347" i="14"/>
  <c r="AI436" i="14" s="1"/>
  <c r="AD347" i="14"/>
  <c r="AD436" i="14" s="1"/>
  <c r="W347" i="14"/>
  <c r="W436" i="14" s="1"/>
  <c r="Q347" i="14"/>
  <c r="Q436" i="14" s="1"/>
  <c r="J347" i="14"/>
  <c r="E347" i="14"/>
  <c r="AH347" i="14"/>
  <c r="AH436" i="14" s="1"/>
  <c r="AC347" i="14"/>
  <c r="AC436" i="14" s="1"/>
  <c r="U347" i="14"/>
  <c r="U436" i="14" s="1"/>
  <c r="N347" i="14"/>
  <c r="I347" i="14"/>
  <c r="AL347" i="14"/>
  <c r="AL436" i="14" s="1"/>
  <c r="Y347" i="14"/>
  <c r="M347" i="14"/>
  <c r="AK347" i="14"/>
  <c r="AK436" i="14" s="1"/>
  <c r="X347" i="14"/>
  <c r="K347" i="14"/>
  <c r="AE347" i="14"/>
  <c r="AE436" i="14" s="1"/>
  <c r="F347" i="14"/>
  <c r="T347" i="14"/>
  <c r="S347" i="14"/>
  <c r="AG347" i="14"/>
  <c r="AG436" i="14" s="1"/>
  <c r="G347" i="14"/>
  <c r="E420" i="14"/>
  <c r="AO419" i="14"/>
  <c r="G420" i="14"/>
  <c r="AQ419" i="14"/>
  <c r="AV419" i="14"/>
  <c r="L420" i="14"/>
  <c r="N420" i="14"/>
  <c r="AX419" i="14"/>
  <c r="AR419" i="14"/>
  <c r="H420" i="14"/>
  <c r="AK363" i="13"/>
  <c r="AK452" i="13" s="1"/>
  <c r="AG363" i="13"/>
  <c r="AG452" i="13" s="1"/>
  <c r="AC363" i="13"/>
  <c r="AC452" i="13" s="1"/>
  <c r="W363" i="13"/>
  <c r="S363" i="13"/>
  <c r="M363" i="13"/>
  <c r="I363" i="13"/>
  <c r="E363" i="13"/>
  <c r="AL363" i="13"/>
  <c r="AL452" i="13" s="1"/>
  <c r="AF363" i="13"/>
  <c r="AF452" i="13" s="1"/>
  <c r="Y363" i="13"/>
  <c r="T363" i="13"/>
  <c r="L363" i="13"/>
  <c r="G363" i="13"/>
  <c r="AJ363" i="13"/>
  <c r="AJ452" i="13" s="1"/>
  <c r="AE363" i="13"/>
  <c r="AE452" i="13" s="1"/>
  <c r="X363" i="13"/>
  <c r="R363" i="13"/>
  <c r="K363" i="13"/>
  <c r="F363" i="13"/>
  <c r="AI363" i="13"/>
  <c r="AI452" i="13" s="1"/>
  <c r="AD363" i="13"/>
  <c r="AD452" i="13" s="1"/>
  <c r="V363" i="13"/>
  <c r="Q363" i="13"/>
  <c r="Q452" i="13" s="1"/>
  <c r="J363" i="13"/>
  <c r="D363" i="13"/>
  <c r="D452" i="13" s="1"/>
  <c r="C75" i="9" s="1"/>
  <c r="Z363" i="13"/>
  <c r="U363" i="13"/>
  <c r="N363" i="13"/>
  <c r="H363" i="13"/>
  <c r="AH363" i="13"/>
  <c r="AH452" i="13" s="1"/>
  <c r="BG436" i="13"/>
  <c r="AU435" i="13"/>
  <c r="BF436" i="13"/>
  <c r="AT435" i="13"/>
  <c r="BB436" i="13"/>
  <c r="AP435" i="13"/>
  <c r="AR435" i="13"/>
  <c r="BD436" i="13"/>
  <c r="AV435" i="13"/>
  <c r="BH436" i="13"/>
  <c r="D274" i="13"/>
  <c r="D171" i="13"/>
  <c r="B171" i="13" s="1"/>
  <c r="AC170" i="13"/>
  <c r="M170" i="13"/>
  <c r="E170" i="13"/>
  <c r="W170" i="13"/>
  <c r="AI170" i="13"/>
  <c r="AE170" i="13"/>
  <c r="N170" i="13"/>
  <c r="V170" i="13"/>
  <c r="K170" i="13"/>
  <c r="AL170" i="13"/>
  <c r="AK170" i="13"/>
  <c r="AJ170" i="13"/>
  <c r="J170" i="13"/>
  <c r="U170" i="13"/>
  <c r="AD170" i="13"/>
  <c r="Y170" i="13"/>
  <c r="I170" i="13"/>
  <c r="L170" i="13"/>
  <c r="Z170" i="13"/>
  <c r="AF170" i="13"/>
  <c r="R170" i="13"/>
  <c r="AG170" i="13"/>
  <c r="BA436" i="13"/>
  <c r="AO435" i="13"/>
  <c r="BC436" i="13"/>
  <c r="AQ435" i="13"/>
  <c r="BE436" i="13"/>
  <c r="AS435" i="13"/>
  <c r="BI436" i="13"/>
  <c r="AW435" i="13"/>
  <c r="BJ435" i="13"/>
  <c r="AX434" i="13"/>
  <c r="W381" i="12"/>
  <c r="AU380" i="12"/>
  <c r="Z381" i="12"/>
  <c r="AX380" i="12"/>
  <c r="Q381" i="12"/>
  <c r="AO380" i="12"/>
  <c r="T381" i="12"/>
  <c r="AR380" i="12"/>
  <c r="R381" i="12"/>
  <c r="AP380" i="12"/>
  <c r="V381" i="12"/>
  <c r="AT380" i="12"/>
  <c r="U381" i="12"/>
  <c r="AS380" i="12"/>
  <c r="S381" i="12"/>
  <c r="AQ380" i="12"/>
  <c r="G383" i="12"/>
  <c r="H383" i="12"/>
  <c r="M382" i="12"/>
  <c r="AW381" i="12"/>
  <c r="J383" i="12"/>
  <c r="AH381" i="12"/>
  <c r="BF380" i="12"/>
  <c r="AC381" i="12"/>
  <c r="BA380" i="12"/>
  <c r="N383" i="12"/>
  <c r="AD381" i="12"/>
  <c r="BB380" i="12"/>
  <c r="F383" i="12"/>
  <c r="I383" i="12"/>
  <c r="AG381" i="12"/>
  <c r="BE380" i="12"/>
  <c r="AK381" i="12"/>
  <c r="BI380" i="12"/>
  <c r="AL381" i="12"/>
  <c r="BJ380" i="12"/>
  <c r="AI381" i="12"/>
  <c r="BG380" i="12"/>
  <c r="K383" i="12"/>
  <c r="L382" i="12"/>
  <c r="AV381" i="12"/>
  <c r="AE381" i="12"/>
  <c r="BC380" i="12"/>
  <c r="AF381" i="12"/>
  <c r="BD380" i="12"/>
  <c r="AJ381" i="12"/>
  <c r="BH380" i="12"/>
  <c r="E383" i="12"/>
  <c r="U381" i="11"/>
  <c r="AS380" i="11"/>
  <c r="J383" i="11"/>
  <c r="N381" i="11"/>
  <c r="AX380" i="11"/>
  <c r="AF381" i="11"/>
  <c r="BD380" i="11"/>
  <c r="AK381" i="11"/>
  <c r="BI380" i="11"/>
  <c r="F383" i="11"/>
  <c r="H382" i="11"/>
  <c r="AR381" i="11"/>
  <c r="R381" i="11"/>
  <c r="AP380" i="11"/>
  <c r="K382" i="11"/>
  <c r="AU381" i="11"/>
  <c r="AI381" i="11"/>
  <c r="BG380" i="11"/>
  <c r="V381" i="11"/>
  <c r="AT380" i="11"/>
  <c r="M383" i="11"/>
  <c r="AL381" i="11"/>
  <c r="BJ380" i="11"/>
  <c r="AG381" i="11"/>
  <c r="BE380" i="11"/>
  <c r="G383" i="11"/>
  <c r="AD381" i="11"/>
  <c r="BB380" i="11"/>
  <c r="L383" i="11"/>
  <c r="Y381" i="11"/>
  <c r="AW380" i="11"/>
  <c r="I383" i="11"/>
  <c r="AJ381" i="11"/>
  <c r="BH380" i="11"/>
  <c r="X381" i="11"/>
  <c r="AV380" i="11"/>
  <c r="AH381" i="11"/>
  <c r="BF380" i="11"/>
  <c r="S381" i="11"/>
  <c r="AQ380" i="11"/>
  <c r="AE381" i="11"/>
  <c r="BC380" i="11"/>
  <c r="E382" i="11"/>
  <c r="BA381" i="11"/>
  <c r="AO381" i="11"/>
  <c r="P220" i="7"/>
  <c r="G218" i="6"/>
  <c r="E218" i="6"/>
  <c r="H218" i="6"/>
  <c r="J218" i="6"/>
  <c r="D218" i="6"/>
  <c r="F218" i="6"/>
  <c r="K218" i="6"/>
  <c r="L218" i="6"/>
  <c r="I218" i="6"/>
  <c r="AH218" i="6"/>
  <c r="AC218" i="6"/>
  <c r="S218" i="6"/>
  <c r="Y218" i="6"/>
  <c r="AE218" i="6"/>
  <c r="AD218" i="6"/>
  <c r="R218" i="6"/>
  <c r="W218" i="6"/>
  <c r="T218" i="6"/>
  <c r="AJ218" i="6"/>
  <c r="AI218" i="6"/>
  <c r="AF218" i="6"/>
  <c r="U218" i="6"/>
  <c r="M218" i="6"/>
  <c r="AK218" i="6"/>
  <c r="Q218" i="6"/>
  <c r="V218" i="6"/>
  <c r="X218" i="6"/>
  <c r="AG218" i="6"/>
  <c r="AB219" i="7"/>
  <c r="C307" i="6"/>
  <c r="C396" i="6" s="1"/>
  <c r="G307" i="6"/>
  <c r="G396" i="6" s="1"/>
  <c r="H307" i="6"/>
  <c r="H396" i="6" s="1"/>
  <c r="F307" i="6"/>
  <c r="F396" i="6" s="1"/>
  <c r="L307" i="6"/>
  <c r="L396" i="6" s="1"/>
  <c r="K307" i="6"/>
  <c r="K396" i="6" s="1"/>
  <c r="AI307" i="6"/>
  <c r="AI396" i="6" s="1"/>
  <c r="M307" i="6"/>
  <c r="M396" i="6" s="1"/>
  <c r="X307" i="6"/>
  <c r="X396" i="6" s="1"/>
  <c r="V307" i="6"/>
  <c r="V396" i="6" s="1"/>
  <c r="AF307" i="6"/>
  <c r="AF396" i="6" s="1"/>
  <c r="Q307" i="6"/>
  <c r="Q396" i="6" s="1"/>
  <c r="AB307" i="6"/>
  <c r="AB396" i="6" s="1"/>
  <c r="W307" i="6"/>
  <c r="W396" i="6" s="1"/>
  <c r="AE307" i="6"/>
  <c r="AE396" i="6" s="1"/>
  <c r="AG307" i="6"/>
  <c r="AG396" i="6" s="1"/>
  <c r="T307" i="6"/>
  <c r="T396" i="6" s="1"/>
  <c r="AC307" i="6"/>
  <c r="AC396" i="6" s="1"/>
  <c r="AJ307" i="6"/>
  <c r="AJ396" i="6" s="1"/>
  <c r="R307" i="6"/>
  <c r="R396" i="6" s="1"/>
  <c r="P307" i="6"/>
  <c r="P396" i="6" s="1"/>
  <c r="AK307" i="6"/>
  <c r="AK396" i="6" s="1"/>
  <c r="Y307" i="6"/>
  <c r="Y396" i="6" s="1"/>
  <c r="AD307" i="6"/>
  <c r="AD396" i="6" s="1"/>
  <c r="J307" i="6"/>
  <c r="J396" i="6" s="1"/>
  <c r="U307" i="6"/>
  <c r="U396" i="6" s="1"/>
  <c r="AA116" i="7"/>
  <c r="C115" i="6"/>
  <c r="C218" i="6"/>
  <c r="S307" i="6"/>
  <c r="S396" i="6" s="1"/>
  <c r="W397" i="10"/>
  <c r="C118" i="7"/>
  <c r="C221" i="7"/>
  <c r="C311" i="7" s="1"/>
  <c r="C400" i="7" s="1"/>
  <c r="O117" i="7"/>
  <c r="D307" i="6"/>
  <c r="D396" i="6" s="1"/>
  <c r="R397" i="8"/>
  <c r="E307" i="6"/>
  <c r="E396" i="6" s="1"/>
  <c r="Q220" i="12"/>
  <c r="Q310" i="12" s="1"/>
  <c r="M221" i="12"/>
  <c r="I221" i="12"/>
  <c r="E221" i="12"/>
  <c r="L221" i="12"/>
  <c r="H221" i="12"/>
  <c r="K221" i="12"/>
  <c r="G221" i="12"/>
  <c r="N221" i="12"/>
  <c r="J221" i="12"/>
  <c r="F221" i="12"/>
  <c r="X221" i="12"/>
  <c r="U221" i="12"/>
  <c r="AE221" i="12"/>
  <c r="R221" i="12"/>
  <c r="AH221" i="12"/>
  <c r="AJ221" i="12"/>
  <c r="AG221" i="12"/>
  <c r="AI221" i="12"/>
  <c r="Z221" i="12"/>
  <c r="T221" i="12"/>
  <c r="Y221" i="12"/>
  <c r="V221" i="12"/>
  <c r="W221" i="12"/>
  <c r="S221" i="12"/>
  <c r="AD221" i="12"/>
  <c r="AL221" i="12"/>
  <c r="AF221" i="12"/>
  <c r="AK221" i="12"/>
  <c r="AC219" i="12"/>
  <c r="AC309" i="12" s="1"/>
  <c r="AI310" i="12"/>
  <c r="AE310" i="12"/>
  <c r="Y310" i="12"/>
  <c r="Y399" i="12" s="1"/>
  <c r="U310" i="12"/>
  <c r="K310" i="12"/>
  <c r="G310" i="12"/>
  <c r="AK310" i="12"/>
  <c r="AG310" i="12"/>
  <c r="W310" i="12"/>
  <c r="S310" i="12"/>
  <c r="M310" i="12"/>
  <c r="I310" i="12"/>
  <c r="E310" i="12"/>
  <c r="AJ310" i="12"/>
  <c r="AF310" i="12"/>
  <c r="Z310" i="12"/>
  <c r="V310" i="12"/>
  <c r="R310" i="12"/>
  <c r="L310" i="12"/>
  <c r="H310" i="12"/>
  <c r="D310" i="12"/>
  <c r="D399" i="12" s="1"/>
  <c r="AH310" i="12"/>
  <c r="N310" i="12"/>
  <c r="AD310" i="12"/>
  <c r="J310" i="12"/>
  <c r="X310" i="12"/>
  <c r="X399" i="12" s="1"/>
  <c r="F310" i="12"/>
  <c r="AL310" i="12"/>
  <c r="T310" i="12"/>
  <c r="AB116" i="12"/>
  <c r="D221" i="12"/>
  <c r="D118" i="12"/>
  <c r="P117" i="12"/>
  <c r="J220" i="11"/>
  <c r="F220" i="11"/>
  <c r="M220" i="11"/>
  <c r="I220" i="11"/>
  <c r="E220" i="11"/>
  <c r="L220" i="11"/>
  <c r="H220" i="11"/>
  <c r="K220" i="11"/>
  <c r="G220" i="11"/>
  <c r="AD220" i="11"/>
  <c r="N220" i="11"/>
  <c r="T220" i="11"/>
  <c r="V220" i="11"/>
  <c r="AG220" i="11"/>
  <c r="W220" i="11"/>
  <c r="R220" i="11"/>
  <c r="AL220" i="11"/>
  <c r="U220" i="11"/>
  <c r="AE220" i="11"/>
  <c r="AF220" i="11"/>
  <c r="S220" i="11"/>
  <c r="AK220" i="11"/>
  <c r="Y220" i="11"/>
  <c r="AH220" i="11"/>
  <c r="Z220" i="11"/>
  <c r="AI220" i="11"/>
  <c r="X220" i="11"/>
  <c r="AJ220" i="11"/>
  <c r="D220" i="11"/>
  <c r="D117" i="11"/>
  <c r="AL309" i="11"/>
  <c r="AH309" i="11"/>
  <c r="AD309" i="11"/>
  <c r="X309" i="11"/>
  <c r="T309" i="11"/>
  <c r="T398" i="11" s="1"/>
  <c r="N309" i="11"/>
  <c r="J309" i="11"/>
  <c r="F309" i="11"/>
  <c r="AI309" i="11"/>
  <c r="AC309" i="11"/>
  <c r="AC398" i="11" s="1"/>
  <c r="V309" i="11"/>
  <c r="Q309" i="11"/>
  <c r="Q398" i="11" s="1"/>
  <c r="I309" i="11"/>
  <c r="D309" i="11"/>
  <c r="D398" i="11" s="1"/>
  <c r="AG309" i="11"/>
  <c r="Z309" i="11"/>
  <c r="Z398" i="11" s="1"/>
  <c r="U309" i="11"/>
  <c r="M309" i="11"/>
  <c r="H309" i="11"/>
  <c r="AK309" i="11"/>
  <c r="AF309" i="11"/>
  <c r="Y309" i="11"/>
  <c r="S309" i="11"/>
  <c r="L309" i="11"/>
  <c r="G309" i="11"/>
  <c r="AJ309" i="11"/>
  <c r="AE309" i="11"/>
  <c r="W309" i="11"/>
  <c r="W398" i="11" s="1"/>
  <c r="R309" i="11"/>
  <c r="K309" i="11"/>
  <c r="E309" i="11"/>
  <c r="AE220" i="8"/>
  <c r="S220" i="8"/>
  <c r="Y220" i="8"/>
  <c r="AK220" i="8"/>
  <c r="T220" i="8"/>
  <c r="AF220" i="8"/>
  <c r="X220" i="8"/>
  <c r="AJ220" i="8"/>
  <c r="AI220" i="8"/>
  <c r="W220" i="8"/>
  <c r="AG220" i="8"/>
  <c r="U220" i="8"/>
  <c r="AD220" i="8"/>
  <c r="R220" i="8"/>
  <c r="AH220" i="8"/>
  <c r="V220" i="8"/>
  <c r="N220" i="8"/>
  <c r="AL220" i="8"/>
  <c r="Z220" i="8"/>
  <c r="M220" i="10"/>
  <c r="I220" i="10"/>
  <c r="E220" i="10"/>
  <c r="K220" i="10"/>
  <c r="G220" i="10"/>
  <c r="N220" i="10"/>
  <c r="J220" i="10"/>
  <c r="F220" i="10"/>
  <c r="L220" i="10"/>
  <c r="H220" i="10"/>
  <c r="AD220" i="10"/>
  <c r="AJ220" i="10"/>
  <c r="AG220" i="10"/>
  <c r="AE220" i="10"/>
  <c r="W220" i="10"/>
  <c r="T220" i="10"/>
  <c r="Y220" i="10"/>
  <c r="R220" i="10"/>
  <c r="AF220" i="10"/>
  <c r="AH220" i="10"/>
  <c r="AK220" i="10"/>
  <c r="AI220" i="10"/>
  <c r="AL220" i="10"/>
  <c r="V220" i="10"/>
  <c r="X220" i="10"/>
  <c r="U220" i="10"/>
  <c r="Z220" i="10"/>
  <c r="S220" i="10"/>
  <c r="Q219" i="10"/>
  <c r="J220" i="8"/>
  <c r="F220" i="8"/>
  <c r="M220" i="8"/>
  <c r="I220" i="8"/>
  <c r="E220" i="8"/>
  <c r="L220" i="8"/>
  <c r="H220" i="8"/>
  <c r="K220" i="8"/>
  <c r="G220" i="8"/>
  <c r="AC218" i="10"/>
  <c r="AC308" i="10" s="1"/>
  <c r="AC397" i="10" s="1"/>
  <c r="AL397" i="10"/>
  <c r="D220" i="10"/>
  <c r="D117" i="10"/>
  <c r="P116" i="10"/>
  <c r="AB115" i="10"/>
  <c r="AJ309" i="10"/>
  <c r="AJ398" i="10" s="1"/>
  <c r="AF309" i="10"/>
  <c r="AF398" i="10" s="1"/>
  <c r="Z309" i="10"/>
  <c r="Z398" i="10" s="1"/>
  <c r="V309" i="10"/>
  <c r="V398" i="10" s="1"/>
  <c r="R309" i="10"/>
  <c r="R398" i="10" s="1"/>
  <c r="L309" i="10"/>
  <c r="L398" i="10" s="1"/>
  <c r="H309" i="10"/>
  <c r="H398" i="10" s="1"/>
  <c r="D309" i="10"/>
  <c r="D398" i="10" s="1"/>
  <c r="AI309" i="10"/>
  <c r="AI398" i="10" s="1"/>
  <c r="AE309" i="10"/>
  <c r="AE398" i="10" s="1"/>
  <c r="Y309" i="10"/>
  <c r="Y398" i="10" s="1"/>
  <c r="U309" i="10"/>
  <c r="U398" i="10" s="1"/>
  <c r="Q309" i="10"/>
  <c r="Q398" i="10" s="1"/>
  <c r="K309" i="10"/>
  <c r="K398" i="10" s="1"/>
  <c r="G309" i="10"/>
  <c r="G398" i="10" s="1"/>
  <c r="AL309" i="10"/>
  <c r="AH309" i="10"/>
  <c r="AH398" i="10" s="1"/>
  <c r="AD309" i="10"/>
  <c r="AD398" i="10" s="1"/>
  <c r="X309" i="10"/>
  <c r="X398" i="10" s="1"/>
  <c r="T309" i="10"/>
  <c r="T398" i="10" s="1"/>
  <c r="N309" i="10"/>
  <c r="N398" i="10" s="1"/>
  <c r="J309" i="10"/>
  <c r="J398" i="10" s="1"/>
  <c r="F309" i="10"/>
  <c r="F398" i="10" s="1"/>
  <c r="AK309" i="10"/>
  <c r="AK398" i="10" s="1"/>
  <c r="AG309" i="10"/>
  <c r="AG398" i="10" s="1"/>
  <c r="W309" i="10"/>
  <c r="S309" i="10"/>
  <c r="S398" i="10" s="1"/>
  <c r="M309" i="10"/>
  <c r="M398" i="10" s="1"/>
  <c r="I309" i="10"/>
  <c r="I398" i="10" s="1"/>
  <c r="E309" i="10"/>
  <c r="E398" i="10" s="1"/>
  <c r="D220" i="8"/>
  <c r="D117" i="8"/>
  <c r="AK309" i="8"/>
  <c r="AK398" i="8" s="1"/>
  <c r="AG309" i="8"/>
  <c r="AG398" i="8" s="1"/>
  <c r="AC309" i="8"/>
  <c r="AC398" i="8" s="1"/>
  <c r="W309" i="8"/>
  <c r="W398" i="8" s="1"/>
  <c r="S309" i="8"/>
  <c r="S398" i="8" s="1"/>
  <c r="M309" i="8"/>
  <c r="M398" i="8" s="1"/>
  <c r="I309" i="8"/>
  <c r="I398" i="8" s="1"/>
  <c r="E309" i="8"/>
  <c r="E398" i="8" s="1"/>
  <c r="AH309" i="8"/>
  <c r="AH398" i="8" s="1"/>
  <c r="Z309" i="8"/>
  <c r="Z398" i="8" s="1"/>
  <c r="U309" i="8"/>
  <c r="U398" i="8" s="1"/>
  <c r="N309" i="8"/>
  <c r="N398" i="8" s="1"/>
  <c r="H309" i="8"/>
  <c r="H398" i="8" s="1"/>
  <c r="AJ309" i="8"/>
  <c r="AJ398" i="8" s="1"/>
  <c r="AE309" i="8"/>
  <c r="AE398" i="8" s="1"/>
  <c r="X309" i="8"/>
  <c r="X398" i="8" s="1"/>
  <c r="R309" i="8"/>
  <c r="K309" i="8"/>
  <c r="K398" i="8" s="1"/>
  <c r="F309" i="8"/>
  <c r="F398" i="8" s="1"/>
  <c r="AI309" i="8"/>
  <c r="AI398" i="8" s="1"/>
  <c r="AD309" i="8"/>
  <c r="AD398" i="8" s="1"/>
  <c r="V309" i="8"/>
  <c r="V398" i="8" s="1"/>
  <c r="Q309" i="8"/>
  <c r="Q398" i="8" s="1"/>
  <c r="J309" i="8"/>
  <c r="J398" i="8" s="1"/>
  <c r="D309" i="8"/>
  <c r="D398" i="8" s="1"/>
  <c r="AL309" i="8"/>
  <c r="AL398" i="8" s="1"/>
  <c r="L309" i="8"/>
  <c r="L398" i="8" s="1"/>
  <c r="AF309" i="8"/>
  <c r="AF398" i="8" s="1"/>
  <c r="G309" i="8"/>
  <c r="G398" i="8" s="1"/>
  <c r="Y309" i="8"/>
  <c r="Y398" i="8" s="1"/>
  <c r="T309" i="8"/>
  <c r="T398" i="8" s="1"/>
  <c r="F219" i="7"/>
  <c r="J219" i="7"/>
  <c r="D219" i="7"/>
  <c r="G219" i="7"/>
  <c r="K219" i="7"/>
  <c r="E219" i="7"/>
  <c r="I219" i="7"/>
  <c r="H219" i="7"/>
  <c r="L219" i="7"/>
  <c r="M219" i="7"/>
  <c r="T219" i="7"/>
  <c r="AC219" i="7"/>
  <c r="S219" i="7"/>
  <c r="AD219" i="7"/>
  <c r="Y219" i="7"/>
  <c r="AF219" i="7"/>
  <c r="R219" i="7"/>
  <c r="AJ219" i="7"/>
  <c r="Q219" i="7"/>
  <c r="AE219" i="7"/>
  <c r="V219" i="7"/>
  <c r="U219" i="7"/>
  <c r="AI219" i="7"/>
  <c r="AK219" i="7"/>
  <c r="X219" i="7"/>
  <c r="AG219" i="7"/>
  <c r="W219" i="7"/>
  <c r="AH219" i="7"/>
  <c r="AJ308" i="7"/>
  <c r="AJ397" i="7" s="1"/>
  <c r="AF308" i="7"/>
  <c r="AF397" i="7" s="1"/>
  <c r="AB308" i="7"/>
  <c r="AB397" i="7" s="1"/>
  <c r="AI308" i="7"/>
  <c r="AI397" i="7" s="1"/>
  <c r="AE308" i="7"/>
  <c r="AE397" i="7" s="1"/>
  <c r="AH308" i="7"/>
  <c r="AH397" i="7" s="1"/>
  <c r="AD308" i="7"/>
  <c r="AD397" i="7" s="1"/>
  <c r="AC308" i="7"/>
  <c r="AC397" i="7" s="1"/>
  <c r="AK308" i="7"/>
  <c r="AK397" i="7" s="1"/>
  <c r="X308" i="7"/>
  <c r="X397" i="7" s="1"/>
  <c r="T308" i="7"/>
  <c r="T397" i="7" s="1"/>
  <c r="P308" i="7"/>
  <c r="P397" i="7" s="1"/>
  <c r="W308" i="7"/>
  <c r="W397" i="7" s="1"/>
  <c r="S308" i="7"/>
  <c r="S397" i="7" s="1"/>
  <c r="AG308" i="7"/>
  <c r="AG397" i="7" s="1"/>
  <c r="V308" i="7"/>
  <c r="V397" i="7" s="1"/>
  <c r="R308" i="7"/>
  <c r="R397" i="7" s="1"/>
  <c r="Q308" i="7"/>
  <c r="Q397" i="7" s="1"/>
  <c r="Y308" i="7"/>
  <c r="Y397" i="7" s="1"/>
  <c r="G308" i="7"/>
  <c r="G397" i="7" s="1"/>
  <c r="K308" i="7"/>
  <c r="K397" i="7" s="1"/>
  <c r="H308" i="7"/>
  <c r="H397" i="7" s="1"/>
  <c r="M308" i="7"/>
  <c r="M397" i="7" s="1"/>
  <c r="I308" i="7"/>
  <c r="I397" i="7" s="1"/>
  <c r="U308" i="7"/>
  <c r="U397" i="7" s="1"/>
  <c r="E308" i="7"/>
  <c r="E397" i="7" s="1"/>
  <c r="J308" i="7"/>
  <c r="J397" i="7" s="1"/>
  <c r="D308" i="7"/>
  <c r="D397" i="7" s="1"/>
  <c r="F308" i="7"/>
  <c r="F397" i="7" s="1"/>
  <c r="L308" i="7"/>
  <c r="L397" i="7" s="1"/>
  <c r="X116" i="7"/>
  <c r="AE117" i="11"/>
  <c r="W117" i="8"/>
  <c r="L118" i="12"/>
  <c r="AD117" i="8"/>
  <c r="T117" i="10"/>
  <c r="X117" i="8"/>
  <c r="J117" i="8"/>
  <c r="AG117" i="8"/>
  <c r="AJ115" i="6"/>
  <c r="K116" i="7"/>
  <c r="T117" i="8"/>
  <c r="K115" i="6"/>
  <c r="S116" i="7"/>
  <c r="T115" i="6"/>
  <c r="R117" i="11"/>
  <c r="AE117" i="10"/>
  <c r="AK117" i="8"/>
  <c r="N117" i="8"/>
  <c r="H118" i="12"/>
  <c r="AL117" i="8"/>
  <c r="AD115" i="6"/>
  <c r="AG117" i="11"/>
  <c r="L116" i="7"/>
  <c r="E117" i="11"/>
  <c r="AK116" i="7"/>
  <c r="AD117" i="11"/>
  <c r="Y116" i="7"/>
  <c r="AG116" i="7"/>
  <c r="AK117" i="10"/>
  <c r="J117" i="10"/>
  <c r="S115" i="6"/>
  <c r="L115" i="6"/>
  <c r="AH118" i="12"/>
  <c r="AI118" i="12"/>
  <c r="M118" i="12"/>
  <c r="J115" i="6"/>
  <c r="AH116" i="7"/>
  <c r="R117" i="8"/>
  <c r="V118" i="12"/>
  <c r="AI117" i="10"/>
  <c r="G116" i="7"/>
  <c r="H117" i="8"/>
  <c r="AJ118" i="12"/>
  <c r="X118" i="12"/>
  <c r="T116" i="7"/>
  <c r="J116" i="7"/>
  <c r="X115" i="6"/>
  <c r="E115" i="6"/>
  <c r="E117" i="8"/>
  <c r="W117" i="11"/>
  <c r="AE116" i="7"/>
  <c r="M117" i="8"/>
  <c r="M117" i="11"/>
  <c r="AB116" i="7"/>
  <c r="U117" i="8"/>
  <c r="AF115" i="6"/>
  <c r="P117" i="7"/>
  <c r="R116" i="7"/>
  <c r="S117" i="8"/>
  <c r="F117" i="10"/>
  <c r="AD117" i="10"/>
  <c r="W117" i="10"/>
  <c r="W116" i="7"/>
  <c r="Y117" i="11"/>
  <c r="Y118" i="12"/>
  <c r="T118" i="12"/>
  <c r="Q116" i="7"/>
  <c r="Q115" i="6"/>
  <c r="AF118" i="12"/>
  <c r="H117" i="10"/>
  <c r="S117" i="11"/>
  <c r="F116" i="7"/>
  <c r="AF116" i="7"/>
  <c r="Z117" i="11"/>
  <c r="S118" i="12"/>
  <c r="V115" i="6"/>
  <c r="I117" i="10"/>
  <c r="H116" i="7"/>
  <c r="AL117" i="11"/>
  <c r="U118" i="12"/>
  <c r="AI115" i="6"/>
  <c r="Q116" i="10"/>
  <c r="W115" i="6"/>
  <c r="AL118" i="12"/>
  <c r="AJ117" i="8"/>
  <c r="AJ117" i="10"/>
  <c r="D115" i="6"/>
  <c r="V117" i="8"/>
  <c r="D116" i="7"/>
  <c r="AF117" i="10"/>
  <c r="I118" i="12"/>
  <c r="V117" i="11"/>
  <c r="G117" i="10"/>
  <c r="W118" i="12"/>
  <c r="AC115" i="6"/>
  <c r="I116" i="7"/>
  <c r="X117" i="10"/>
  <c r="K118" i="12"/>
  <c r="U117" i="10"/>
  <c r="J117" i="11"/>
  <c r="K117" i="11"/>
  <c r="AL117" i="10"/>
  <c r="S117" i="10"/>
  <c r="F118" i="12"/>
  <c r="E116" i="7"/>
  <c r="E118" i="12"/>
  <c r="N117" i="10"/>
  <c r="AJ117" i="11"/>
  <c r="AE117" i="8"/>
  <c r="M116" i="7"/>
  <c r="AE115" i="6"/>
  <c r="J118" i="12"/>
  <c r="M117" i="10"/>
  <c r="AG118" i="12"/>
  <c r="AG117" i="10"/>
  <c r="F117" i="11"/>
  <c r="G117" i="8"/>
  <c r="G118" i="12"/>
  <c r="L117" i="11"/>
  <c r="Y115" i="6"/>
  <c r="I115" i="6"/>
  <c r="Y117" i="8"/>
  <c r="K117" i="8"/>
  <c r="AC116" i="12"/>
  <c r="K117" i="10"/>
  <c r="E117" i="10"/>
  <c r="L117" i="10"/>
  <c r="Z118" i="12"/>
  <c r="M115" i="6"/>
  <c r="AH117" i="11"/>
  <c r="R118" i="12"/>
  <c r="AD118" i="12"/>
  <c r="AK118" i="12"/>
  <c r="AI117" i="8"/>
  <c r="R115" i="6"/>
  <c r="T117" i="11"/>
  <c r="G117" i="11"/>
  <c r="U117" i="11"/>
  <c r="V117" i="10"/>
  <c r="H117" i="11"/>
  <c r="AK115" i="6"/>
  <c r="AH117" i="8"/>
  <c r="AE118" i="12"/>
  <c r="AG115" i="6"/>
  <c r="X117" i="11"/>
  <c r="AK117" i="11"/>
  <c r="AH117" i="10"/>
  <c r="N118" i="12"/>
  <c r="R117" i="10"/>
  <c r="AI117" i="11"/>
  <c r="AD116" i="7"/>
  <c r="Z117" i="10"/>
  <c r="N117" i="11"/>
  <c r="L117" i="8"/>
  <c r="U115" i="6"/>
  <c r="F117" i="8"/>
  <c r="AJ116" i="7"/>
  <c r="V116" i="7"/>
  <c r="I117" i="8"/>
  <c r="AF117" i="11"/>
  <c r="H115" i="6"/>
  <c r="Y117" i="10"/>
  <c r="Q117" i="12"/>
  <c r="AF117" i="8"/>
  <c r="AH115" i="6"/>
  <c r="I117" i="11"/>
  <c r="G115" i="6"/>
  <c r="Z117" i="8"/>
  <c r="F115" i="6"/>
  <c r="U116" i="7"/>
  <c r="AC116" i="7"/>
  <c r="AI116" i="7"/>
  <c r="AC115" i="10"/>
  <c r="AH534" i="18" l="1"/>
  <c r="BF533" i="18"/>
  <c r="V540" i="18"/>
  <c r="AT539" i="18"/>
  <c r="E540" i="18"/>
  <c r="BA539" i="18"/>
  <c r="AO539" i="18"/>
  <c r="BB538" i="18"/>
  <c r="AP538" i="18"/>
  <c r="BG541" i="18"/>
  <c r="AU541" i="18"/>
  <c r="BI538" i="18"/>
  <c r="AW538" i="18"/>
  <c r="BC539" i="18"/>
  <c r="AQ539" i="18"/>
  <c r="AX537" i="18"/>
  <c r="BJ537" i="18"/>
  <c r="AV537" i="18"/>
  <c r="BH537" i="18"/>
  <c r="AR536" i="18"/>
  <c r="BD536" i="18"/>
  <c r="N366" i="18"/>
  <c r="N455" i="18" s="1"/>
  <c r="E366" i="18"/>
  <c r="E455" i="18" s="1"/>
  <c r="I366" i="18"/>
  <c r="I455" i="18" s="1"/>
  <c r="G366" i="18"/>
  <c r="G455" i="18" s="1"/>
  <c r="K366" i="18"/>
  <c r="K455" i="18" s="1"/>
  <c r="F366" i="18"/>
  <c r="F455" i="18" s="1"/>
  <c r="L366" i="18"/>
  <c r="L455" i="18" s="1"/>
  <c r="J366" i="18"/>
  <c r="J455" i="18" s="1"/>
  <c r="M366" i="18"/>
  <c r="M455" i="18" s="1"/>
  <c r="D369" i="18"/>
  <c r="D458" i="18" s="1"/>
  <c r="H366" i="18"/>
  <c r="H455" i="18" s="1"/>
  <c r="AL366" i="18"/>
  <c r="AL455" i="18" s="1"/>
  <c r="AF366" i="18"/>
  <c r="AF455" i="18" s="1"/>
  <c r="BI438" i="18"/>
  <c r="AW438" i="18"/>
  <c r="D368" i="18"/>
  <c r="D457" i="18" s="1"/>
  <c r="BB438" i="18"/>
  <c r="AP438" i="18"/>
  <c r="AS438" i="18"/>
  <c r="BE438" i="18"/>
  <c r="Q173" i="18"/>
  <c r="Q367" i="18" s="1"/>
  <c r="Q456" i="18" s="1"/>
  <c r="AC173" i="18"/>
  <c r="AC367" i="18" s="1"/>
  <c r="AC456" i="18" s="1"/>
  <c r="E173" i="18"/>
  <c r="U173" i="18"/>
  <c r="U367" i="18" s="1"/>
  <c r="U456" i="18" s="1"/>
  <c r="I173" i="18"/>
  <c r="G173" i="18"/>
  <c r="K173" i="18"/>
  <c r="T173" i="18"/>
  <c r="AI173" i="18"/>
  <c r="AI367" i="18" s="1"/>
  <c r="AI456" i="18" s="1"/>
  <c r="M173" i="18"/>
  <c r="L173" i="18"/>
  <c r="H173" i="18"/>
  <c r="F173" i="18"/>
  <c r="N173" i="18"/>
  <c r="Z173" i="18"/>
  <c r="Z367" i="18" s="1"/>
  <c r="Z456" i="18" s="1"/>
  <c r="W173" i="18"/>
  <c r="W367" i="18" s="1"/>
  <c r="W456" i="18" s="1"/>
  <c r="S173" i="18"/>
  <c r="S367" i="18" s="1"/>
  <c r="S456" i="18" s="1"/>
  <c r="Y173" i="18"/>
  <c r="Y367" i="18" s="1"/>
  <c r="Y456" i="18" s="1"/>
  <c r="J173" i="18"/>
  <c r="X173" i="18"/>
  <c r="X367" i="18" s="1"/>
  <c r="X456" i="18" s="1"/>
  <c r="AF173" i="18"/>
  <c r="AH173" i="18"/>
  <c r="AH367" i="18" s="1"/>
  <c r="AH456" i="18" s="1"/>
  <c r="AE173" i="18"/>
  <c r="AE367" i="18" s="1"/>
  <c r="AE456" i="18" s="1"/>
  <c r="AG173" i="18"/>
  <c r="AG367" i="18" s="1"/>
  <c r="AG456" i="18" s="1"/>
  <c r="AD173" i="18"/>
  <c r="AD367" i="18" s="1"/>
  <c r="AD456" i="18" s="1"/>
  <c r="AK173" i="18"/>
  <c r="AK367" i="18" s="1"/>
  <c r="AK456" i="18" s="1"/>
  <c r="R173" i="18"/>
  <c r="AL173" i="18"/>
  <c r="AL367" i="18" s="1"/>
  <c r="AL456" i="18" s="1"/>
  <c r="V173" i="18"/>
  <c r="V367" i="18" s="1"/>
  <c r="V456" i="18" s="1"/>
  <c r="AJ173" i="18"/>
  <c r="AJ367" i="18" s="1"/>
  <c r="AJ456" i="18" s="1"/>
  <c r="BJ438" i="18"/>
  <c r="AX438" i="18"/>
  <c r="AQ438" i="18"/>
  <c r="BC438" i="18"/>
  <c r="T367" i="18"/>
  <c r="T456" i="18" s="1"/>
  <c r="R367" i="18"/>
  <c r="R456" i="18" s="1"/>
  <c r="BA438" i="18"/>
  <c r="AO438" i="18"/>
  <c r="AV438" i="18"/>
  <c r="BH438" i="18"/>
  <c r="AU438" i="18"/>
  <c r="BG438" i="18"/>
  <c r="BF438" i="18"/>
  <c r="AT438" i="18"/>
  <c r="AR438" i="18"/>
  <c r="BD438" i="18"/>
  <c r="BJ422" i="17"/>
  <c r="N423" i="17"/>
  <c r="AX422" i="17"/>
  <c r="AJ352" i="17"/>
  <c r="AJ441" i="17" s="1"/>
  <c r="AF352" i="17"/>
  <c r="AF441" i="17" s="1"/>
  <c r="Z352" i="17"/>
  <c r="V352" i="17"/>
  <c r="V441" i="17" s="1"/>
  <c r="R352" i="17"/>
  <c r="R441" i="17" s="1"/>
  <c r="L352" i="17"/>
  <c r="H352" i="17"/>
  <c r="D352" i="17"/>
  <c r="D441" i="17" s="1"/>
  <c r="AK352" i="17"/>
  <c r="AK441" i="17" s="1"/>
  <c r="AE352" i="17"/>
  <c r="AE441" i="17" s="1"/>
  <c r="X352" i="17"/>
  <c r="X441" i="17" s="1"/>
  <c r="S352" i="17"/>
  <c r="S441" i="17" s="1"/>
  <c r="K352" i="17"/>
  <c r="F352" i="17"/>
  <c r="AH352" i="17"/>
  <c r="AH441" i="17" s="1"/>
  <c r="AC352" i="17"/>
  <c r="AC441" i="17" s="1"/>
  <c r="U352" i="17"/>
  <c r="U441" i="17" s="1"/>
  <c r="N352" i="17"/>
  <c r="I352" i="17"/>
  <c r="AG352" i="17"/>
  <c r="AG441" i="17" s="1"/>
  <c r="T352" i="17"/>
  <c r="T441" i="17" s="1"/>
  <c r="G352" i="17"/>
  <c r="AD352" i="17"/>
  <c r="Q352" i="17"/>
  <c r="Q441" i="17" s="1"/>
  <c r="E352" i="17"/>
  <c r="AL352" i="17"/>
  <c r="Y352" i="17"/>
  <c r="Y441" i="17" s="1"/>
  <c r="M352" i="17"/>
  <c r="W352" i="17"/>
  <c r="W441" i="17" s="1"/>
  <c r="J352" i="17"/>
  <c r="AI352" i="17"/>
  <c r="AI441" i="17" s="1"/>
  <c r="BC422" i="17"/>
  <c r="G423" i="17"/>
  <c r="AQ422" i="17"/>
  <c r="Z441" i="17"/>
  <c r="D263" i="17"/>
  <c r="Q159" i="17"/>
  <c r="Q263" i="17" s="1"/>
  <c r="P159" i="17"/>
  <c r="AB159" i="17" s="1"/>
  <c r="R159" i="17"/>
  <c r="R263" i="17" s="1"/>
  <c r="F159" i="17"/>
  <c r="F263" i="17" s="1"/>
  <c r="Z159" i="17"/>
  <c r="Z263" i="17" s="1"/>
  <c r="X159" i="17"/>
  <c r="X263" i="17" s="1"/>
  <c r="H159" i="17"/>
  <c r="H263" i="17" s="1"/>
  <c r="G159" i="17"/>
  <c r="G263" i="17" s="1"/>
  <c r="J159" i="17"/>
  <c r="J263" i="17" s="1"/>
  <c r="S159" i="17"/>
  <c r="S263" i="17" s="1"/>
  <c r="AG159" i="17"/>
  <c r="AG263" i="17" s="1"/>
  <c r="I159" i="17"/>
  <c r="I263" i="17" s="1"/>
  <c r="E159" i="17"/>
  <c r="E263" i="17" s="1"/>
  <c r="AH159" i="17"/>
  <c r="AH263" i="17" s="1"/>
  <c r="W159" i="17"/>
  <c r="W263" i="17" s="1"/>
  <c r="AF159" i="17"/>
  <c r="AF263" i="17" s="1"/>
  <c r="AL159" i="17"/>
  <c r="AL263" i="17" s="1"/>
  <c r="L159" i="17"/>
  <c r="L263" i="17" s="1"/>
  <c r="AD159" i="17"/>
  <c r="AD263" i="17" s="1"/>
  <c r="AI159" i="17"/>
  <c r="AI263" i="17" s="1"/>
  <c r="AK159" i="17"/>
  <c r="AK263" i="17" s="1"/>
  <c r="Y159" i="17"/>
  <c r="Y263" i="17" s="1"/>
  <c r="AE159" i="17"/>
  <c r="AE263" i="17" s="1"/>
  <c r="AJ159" i="17"/>
  <c r="AJ263" i="17" s="1"/>
  <c r="V159" i="17"/>
  <c r="V263" i="17" s="1"/>
  <c r="N159" i="17"/>
  <c r="N263" i="17" s="1"/>
  <c r="M159" i="17"/>
  <c r="M263" i="17" s="1"/>
  <c r="K159" i="17"/>
  <c r="K263" i="17" s="1"/>
  <c r="U159" i="17"/>
  <c r="U263" i="17" s="1"/>
  <c r="T159" i="17"/>
  <c r="T263" i="17" s="1"/>
  <c r="AC159" i="17"/>
  <c r="AC263" i="17" s="1"/>
  <c r="AS422" i="17"/>
  <c r="BE422" i="17"/>
  <c r="I423" i="17"/>
  <c r="BB422" i="17"/>
  <c r="F423" i="17"/>
  <c r="AP422" i="17"/>
  <c r="AL441" i="17"/>
  <c r="AD441" i="17"/>
  <c r="BG422" i="17"/>
  <c r="K423" i="17"/>
  <c r="AU422" i="17"/>
  <c r="L423" i="17"/>
  <c r="AV422" i="17"/>
  <c r="BH422" i="17"/>
  <c r="AO422" i="17"/>
  <c r="E423" i="17"/>
  <c r="BA422" i="17"/>
  <c r="AW422" i="17"/>
  <c r="M423" i="17"/>
  <c r="BI422" i="17"/>
  <c r="H423" i="17"/>
  <c r="AR422" i="17"/>
  <c r="BD422" i="17"/>
  <c r="BF422" i="17"/>
  <c r="AT422" i="17"/>
  <c r="J423" i="17"/>
  <c r="C171" i="13"/>
  <c r="F170" i="13"/>
  <c r="X170" i="13"/>
  <c r="X364" i="13" s="1"/>
  <c r="AH170" i="13"/>
  <c r="G170" i="13"/>
  <c r="T170" i="13"/>
  <c r="S170" i="13"/>
  <c r="S364" i="13" s="1"/>
  <c r="H170" i="13"/>
  <c r="H364" i="13" s="1"/>
  <c r="R398" i="8"/>
  <c r="G59" i="9"/>
  <c r="BD420" i="14"/>
  <c r="D59" i="9"/>
  <c r="BA420" i="14"/>
  <c r="H59" i="9"/>
  <c r="BE420" i="14"/>
  <c r="AK57" i="9"/>
  <c r="Y57" i="9"/>
  <c r="AI58" i="9"/>
  <c r="W58" i="9"/>
  <c r="AB58" i="9"/>
  <c r="P58" i="9"/>
  <c r="L59" i="9"/>
  <c r="BI420" i="14"/>
  <c r="AE58" i="9"/>
  <c r="S58" i="9"/>
  <c r="E59" i="9"/>
  <c r="BB420" i="14"/>
  <c r="AG58" i="9"/>
  <c r="U58" i="9"/>
  <c r="M58" i="9"/>
  <c r="K59" i="9"/>
  <c r="BH420" i="14"/>
  <c r="I59" i="9"/>
  <c r="BF420" i="14"/>
  <c r="AF58" i="9"/>
  <c r="T58" i="9"/>
  <c r="AH58" i="9"/>
  <c r="V58" i="9"/>
  <c r="AJ58" i="9"/>
  <c r="X58" i="9"/>
  <c r="W398" i="10"/>
  <c r="BJ420" i="14"/>
  <c r="F59" i="9"/>
  <c r="BC420" i="14"/>
  <c r="J59" i="9"/>
  <c r="BG420" i="14"/>
  <c r="AD58" i="9"/>
  <c r="R58" i="9"/>
  <c r="AC58" i="9"/>
  <c r="Q58" i="9"/>
  <c r="Z426" i="14"/>
  <c r="Y426" i="14"/>
  <c r="X426" i="14"/>
  <c r="T426" i="14"/>
  <c r="S427" i="14"/>
  <c r="X449" i="13"/>
  <c r="S446" i="13"/>
  <c r="U448" i="13"/>
  <c r="Z451" i="13"/>
  <c r="V442" i="13"/>
  <c r="R443" i="13"/>
  <c r="Y447" i="13"/>
  <c r="W442" i="13"/>
  <c r="T449" i="13"/>
  <c r="H421" i="14"/>
  <c r="AR420" i="14"/>
  <c r="N421" i="14"/>
  <c r="AX420" i="14"/>
  <c r="AO420" i="14"/>
  <c r="E421" i="14"/>
  <c r="J421" i="14"/>
  <c r="AT420" i="14"/>
  <c r="AW420" i="14"/>
  <c r="M421" i="14"/>
  <c r="AK348" i="14"/>
  <c r="AK437" i="14" s="1"/>
  <c r="AG348" i="14"/>
  <c r="AG437" i="14" s="1"/>
  <c r="AC348" i="14"/>
  <c r="AC437" i="14" s="1"/>
  <c r="W348" i="14"/>
  <c r="W437" i="14" s="1"/>
  <c r="S348" i="14"/>
  <c r="M348" i="14"/>
  <c r="I348" i="14"/>
  <c r="E348" i="14"/>
  <c r="AJ348" i="14"/>
  <c r="AJ437" i="14" s="1"/>
  <c r="AE348" i="14"/>
  <c r="AE437" i="14" s="1"/>
  <c r="X348" i="14"/>
  <c r="R348" i="14"/>
  <c r="R437" i="14" s="1"/>
  <c r="K348" i="14"/>
  <c r="F348" i="14"/>
  <c r="AI348" i="14"/>
  <c r="AI437" i="14" s="1"/>
  <c r="AD348" i="14"/>
  <c r="AD437" i="14" s="1"/>
  <c r="V348" i="14"/>
  <c r="V437" i="14" s="1"/>
  <c r="Q348" i="14"/>
  <c r="Q437" i="14" s="1"/>
  <c r="J348" i="14"/>
  <c r="D348" i="14"/>
  <c r="D437" i="14" s="1"/>
  <c r="Z348" i="14"/>
  <c r="N348" i="14"/>
  <c r="AL348" i="14"/>
  <c r="AL437" i="14" s="1"/>
  <c r="Y348" i="14"/>
  <c r="L348" i="14"/>
  <c r="T348" i="14"/>
  <c r="AH348" i="14"/>
  <c r="AH437" i="14" s="1"/>
  <c r="H348" i="14"/>
  <c r="AF348" i="14"/>
  <c r="AF437" i="14" s="1"/>
  <c r="G348" i="14"/>
  <c r="U348" i="14"/>
  <c r="U437" i="14" s="1"/>
  <c r="K421" i="14"/>
  <c r="AU420" i="14"/>
  <c r="G421" i="14"/>
  <c r="AQ420" i="14"/>
  <c r="AP420" i="14"/>
  <c r="F421" i="14"/>
  <c r="L421" i="14"/>
  <c r="AV420" i="14"/>
  <c r="AS420" i="14"/>
  <c r="I421" i="14"/>
  <c r="D259" i="14"/>
  <c r="D156" i="14"/>
  <c r="Q156" i="14" s="1"/>
  <c r="P155" i="14"/>
  <c r="AB155" i="14" s="1"/>
  <c r="Q259" i="14"/>
  <c r="R155" i="14"/>
  <c r="R259" i="14" s="1"/>
  <c r="N155" i="14"/>
  <c r="N259" i="14" s="1"/>
  <c r="M155" i="14"/>
  <c r="M259" i="14" s="1"/>
  <c r="H155" i="14"/>
  <c r="H259" i="14" s="1"/>
  <c r="AI155" i="14"/>
  <c r="AI259" i="14" s="1"/>
  <c r="S155" i="14"/>
  <c r="S259" i="14" s="1"/>
  <c r="W155" i="14"/>
  <c r="W259" i="14" s="1"/>
  <c r="E155" i="14"/>
  <c r="E259" i="14" s="1"/>
  <c r="AH155" i="14"/>
  <c r="AH259" i="14" s="1"/>
  <c r="AJ155" i="14"/>
  <c r="AJ259" i="14" s="1"/>
  <c r="AD155" i="14"/>
  <c r="AD259" i="14" s="1"/>
  <c r="AE155" i="14"/>
  <c r="AE259" i="14" s="1"/>
  <c r="T155" i="14"/>
  <c r="T259" i="14" s="1"/>
  <c r="J155" i="14"/>
  <c r="J259" i="14" s="1"/>
  <c r="I155" i="14"/>
  <c r="I259" i="14" s="1"/>
  <c r="AL155" i="14"/>
  <c r="AL259" i="14" s="1"/>
  <c r="F155" i="14"/>
  <c r="F259" i="14" s="1"/>
  <c r="L155" i="14"/>
  <c r="L259" i="14" s="1"/>
  <c r="G155" i="14"/>
  <c r="G259" i="14" s="1"/>
  <c r="X155" i="14"/>
  <c r="X259" i="14" s="1"/>
  <c r="AG155" i="14"/>
  <c r="AG259" i="14" s="1"/>
  <c r="V155" i="14"/>
  <c r="V259" i="14" s="1"/>
  <c r="U155" i="14"/>
  <c r="U259" i="14" s="1"/>
  <c r="Y155" i="14"/>
  <c r="Y259" i="14" s="1"/>
  <c r="K155" i="14"/>
  <c r="K259" i="14" s="1"/>
  <c r="AF155" i="14"/>
  <c r="AF259" i="14" s="1"/>
  <c r="AK155" i="14"/>
  <c r="AK259" i="14" s="1"/>
  <c r="Z155" i="14"/>
  <c r="Z259" i="14" s="1"/>
  <c r="AC155" i="14"/>
  <c r="AC259" i="14" s="1"/>
  <c r="BJ436" i="13"/>
  <c r="AX435" i="13"/>
  <c r="D275" i="13"/>
  <c r="D172" i="13"/>
  <c r="B172" i="13" s="1"/>
  <c r="AC171" i="13"/>
  <c r="Q171" i="13"/>
  <c r="J171" i="13"/>
  <c r="M171" i="13"/>
  <c r="H171" i="13"/>
  <c r="U171" i="13"/>
  <c r="AD171" i="13"/>
  <c r="Z171" i="13"/>
  <c r="V171" i="13"/>
  <c r="AH171" i="13"/>
  <c r="Y171" i="13"/>
  <c r="AJ171" i="13"/>
  <c r="K171" i="13"/>
  <c r="E171" i="13"/>
  <c r="T171" i="13"/>
  <c r="AK171" i="13"/>
  <c r="G171" i="13"/>
  <c r="I171" i="13"/>
  <c r="X171" i="13"/>
  <c r="AF171" i="13"/>
  <c r="R171" i="13"/>
  <c r="F171" i="13"/>
  <c r="L171" i="13"/>
  <c r="W171" i="13"/>
  <c r="AL171" i="13"/>
  <c r="N171" i="13"/>
  <c r="AI171" i="13"/>
  <c r="AE171" i="13"/>
  <c r="S171" i="13"/>
  <c r="AG171" i="13"/>
  <c r="BG437" i="13"/>
  <c r="AU436" i="13"/>
  <c r="BC437" i="13"/>
  <c r="AQ436" i="13"/>
  <c r="BH437" i="13"/>
  <c r="AV436" i="13"/>
  <c r="BD437" i="13"/>
  <c r="AR436" i="13"/>
  <c r="AW436" i="13"/>
  <c r="BI437" i="13"/>
  <c r="AO436" i="13"/>
  <c r="BA437" i="13"/>
  <c r="AL364" i="13"/>
  <c r="AL453" i="13" s="1"/>
  <c r="AH364" i="13"/>
  <c r="AH453" i="13" s="1"/>
  <c r="AD364" i="13"/>
  <c r="AD453" i="13" s="1"/>
  <c r="T364" i="13"/>
  <c r="N364" i="13"/>
  <c r="J364" i="13"/>
  <c r="F364" i="13"/>
  <c r="AG364" i="13"/>
  <c r="AG453" i="13" s="1"/>
  <c r="Z364" i="13"/>
  <c r="U364" i="13"/>
  <c r="M364" i="13"/>
  <c r="AK364" i="13"/>
  <c r="AK453" i="13" s="1"/>
  <c r="AF364" i="13"/>
  <c r="AF453" i="13" s="1"/>
  <c r="Y364" i="13"/>
  <c r="L364" i="13"/>
  <c r="G364" i="13"/>
  <c r="AJ364" i="13"/>
  <c r="AJ453" i="13" s="1"/>
  <c r="AE364" i="13"/>
  <c r="AE453" i="13" s="1"/>
  <c r="W364" i="13"/>
  <c r="R364" i="13"/>
  <c r="K364" i="13"/>
  <c r="E364" i="13"/>
  <c r="Q364" i="13"/>
  <c r="Q453" i="13" s="1"/>
  <c r="AI364" i="13"/>
  <c r="AI453" i="13" s="1"/>
  <c r="I364" i="13"/>
  <c r="AC364" i="13"/>
  <c r="AC453" i="13" s="1"/>
  <c r="V364" i="13"/>
  <c r="D364" i="13"/>
  <c r="D453" i="13" s="1"/>
  <c r="C76" i="9" s="1"/>
  <c r="BF437" i="13"/>
  <c r="AT436" i="13"/>
  <c r="AS436" i="13"/>
  <c r="BE437" i="13"/>
  <c r="BB437" i="13"/>
  <c r="AP436" i="13"/>
  <c r="U382" i="12"/>
  <c r="AS381" i="12"/>
  <c r="R382" i="12"/>
  <c r="AP381" i="12"/>
  <c r="Q382" i="12"/>
  <c r="AO381" i="12"/>
  <c r="W382" i="12"/>
  <c r="AU381" i="12"/>
  <c r="S382" i="12"/>
  <c r="AQ381" i="12"/>
  <c r="V382" i="12"/>
  <c r="AT381" i="12"/>
  <c r="T382" i="12"/>
  <c r="AR381" i="12"/>
  <c r="Z382" i="12"/>
  <c r="AX381" i="12"/>
  <c r="E384" i="12"/>
  <c r="AJ382" i="12"/>
  <c r="BH381" i="12"/>
  <c r="AF382" i="12"/>
  <c r="BD381" i="12"/>
  <c r="AE382" i="12"/>
  <c r="BC381" i="12"/>
  <c r="L383" i="12"/>
  <c r="AV382" i="12"/>
  <c r="K384" i="12"/>
  <c r="AI382" i="12"/>
  <c r="BG381" i="12"/>
  <c r="AL382" i="12"/>
  <c r="BJ381" i="12"/>
  <c r="AK382" i="12"/>
  <c r="BI381" i="12"/>
  <c r="AG382" i="12"/>
  <c r="BE381" i="12"/>
  <c r="I384" i="12"/>
  <c r="F384" i="12"/>
  <c r="AD382" i="12"/>
  <c r="BB381" i="12"/>
  <c r="N384" i="12"/>
  <c r="AC382" i="12"/>
  <c r="BA381" i="12"/>
  <c r="AH382" i="12"/>
  <c r="BF381" i="12"/>
  <c r="J384" i="12"/>
  <c r="M383" i="12"/>
  <c r="AW382" i="12"/>
  <c r="H384" i="12"/>
  <c r="G384" i="12"/>
  <c r="AJ382" i="11"/>
  <c r="BH381" i="11"/>
  <c r="AD382" i="11"/>
  <c r="BB381" i="11"/>
  <c r="M384" i="11"/>
  <c r="AI382" i="11"/>
  <c r="BG381" i="11"/>
  <c r="F384" i="11"/>
  <c r="J384" i="11"/>
  <c r="AE382" i="11"/>
  <c r="BC381" i="11"/>
  <c r="Y382" i="11"/>
  <c r="AW381" i="11"/>
  <c r="AG382" i="11"/>
  <c r="BE381" i="11"/>
  <c r="AF382" i="11"/>
  <c r="BD381" i="11"/>
  <c r="S382" i="11"/>
  <c r="AQ381" i="11"/>
  <c r="X382" i="11"/>
  <c r="AV381" i="11"/>
  <c r="I384" i="11"/>
  <c r="L384" i="11"/>
  <c r="G384" i="11"/>
  <c r="AL382" i="11"/>
  <c r="BJ381" i="11"/>
  <c r="V382" i="11"/>
  <c r="AT381" i="11"/>
  <c r="K383" i="11"/>
  <c r="AU382" i="11"/>
  <c r="H383" i="11"/>
  <c r="AR382" i="11"/>
  <c r="AK382" i="11"/>
  <c r="BI381" i="11"/>
  <c r="N382" i="11"/>
  <c r="AX381" i="11"/>
  <c r="U382" i="11"/>
  <c r="AS381" i="11"/>
  <c r="AH382" i="11"/>
  <c r="BF381" i="11"/>
  <c r="R382" i="11"/>
  <c r="AP381" i="11"/>
  <c r="E383" i="11"/>
  <c r="BA382" i="11"/>
  <c r="AO382" i="11"/>
  <c r="P221" i="7"/>
  <c r="I219" i="6"/>
  <c r="F219" i="6"/>
  <c r="H219" i="6"/>
  <c r="J219" i="6"/>
  <c r="E219" i="6"/>
  <c r="D219" i="6"/>
  <c r="G219" i="6"/>
  <c r="K219" i="6"/>
  <c r="L219" i="6"/>
  <c r="AC219" i="6"/>
  <c r="W219" i="6"/>
  <c r="T219" i="6"/>
  <c r="AJ219" i="6"/>
  <c r="AI219" i="6"/>
  <c r="U219" i="6"/>
  <c r="M219" i="6"/>
  <c r="Y219" i="6"/>
  <c r="AK219" i="6"/>
  <c r="V219" i="6"/>
  <c r="AF219" i="6"/>
  <c r="X219" i="6"/>
  <c r="AE219" i="6"/>
  <c r="R219" i="6"/>
  <c r="AH219" i="6"/>
  <c r="S219" i="6"/>
  <c r="Q219" i="6"/>
  <c r="AD219" i="6"/>
  <c r="AG219" i="6"/>
  <c r="AB220" i="7"/>
  <c r="C308" i="6"/>
  <c r="C397" i="6" s="1"/>
  <c r="F308" i="6"/>
  <c r="F397" i="6" s="1"/>
  <c r="J308" i="6"/>
  <c r="D308" i="6"/>
  <c r="D397" i="6" s="1"/>
  <c r="E308" i="6"/>
  <c r="E397" i="6" s="1"/>
  <c r="G308" i="6"/>
  <c r="G397" i="6" s="1"/>
  <c r="AB308" i="6"/>
  <c r="AB397" i="6" s="1"/>
  <c r="P308" i="6"/>
  <c r="AH308" i="6"/>
  <c r="AH397" i="6" s="1"/>
  <c r="AE308" i="6"/>
  <c r="AE397" i="6" s="1"/>
  <c r="AK308" i="6"/>
  <c r="AK397" i="6" s="1"/>
  <c r="AC308" i="6"/>
  <c r="S308" i="6"/>
  <c r="V308" i="6"/>
  <c r="V397" i="6" s="1"/>
  <c r="Q308" i="6"/>
  <c r="Q397" i="6" s="1"/>
  <c r="AJ308" i="6"/>
  <c r="AJ397" i="6" s="1"/>
  <c r="AD308" i="6"/>
  <c r="AD397" i="6" s="1"/>
  <c r="Y308" i="6"/>
  <c r="Y397" i="6" s="1"/>
  <c r="AG308" i="6"/>
  <c r="AG397" i="6" s="1"/>
  <c r="AI308" i="6"/>
  <c r="AI397" i="6" s="1"/>
  <c r="U308" i="6"/>
  <c r="U397" i="6" s="1"/>
  <c r="T308" i="6"/>
  <c r="T397" i="6" s="1"/>
  <c r="X308" i="6"/>
  <c r="X397" i="6" s="1"/>
  <c r="R308" i="6"/>
  <c r="R397" i="6" s="1"/>
  <c r="W308" i="6"/>
  <c r="W397" i="6" s="1"/>
  <c r="I308" i="6"/>
  <c r="I397" i="6" s="1"/>
  <c r="AC397" i="6"/>
  <c r="AA117" i="7"/>
  <c r="K308" i="6"/>
  <c r="C116" i="6"/>
  <c r="C219" i="6"/>
  <c r="L308" i="6"/>
  <c r="L397" i="6" s="1"/>
  <c r="S397" i="6"/>
  <c r="P397" i="6"/>
  <c r="H308" i="6"/>
  <c r="H397" i="6" s="1"/>
  <c r="AF308" i="6"/>
  <c r="AF397" i="6" s="1"/>
  <c r="K397" i="6"/>
  <c r="M308" i="6"/>
  <c r="M397" i="6" s="1"/>
  <c r="C119" i="7"/>
  <c r="O118" i="7"/>
  <c r="C222" i="7"/>
  <c r="C312" i="7" s="1"/>
  <c r="C401" i="7" s="1"/>
  <c r="J397" i="6"/>
  <c r="L309" i="6"/>
  <c r="Q221" i="12"/>
  <c r="Q311" i="12" s="1"/>
  <c r="L222" i="12"/>
  <c r="H222" i="12"/>
  <c r="K222" i="12"/>
  <c r="G222" i="12"/>
  <c r="N222" i="12"/>
  <c r="J222" i="12"/>
  <c r="F222" i="12"/>
  <c r="M222" i="12"/>
  <c r="I222" i="12"/>
  <c r="E222" i="12"/>
  <c r="X222" i="12"/>
  <c r="U222" i="12"/>
  <c r="AE222" i="12"/>
  <c r="R222" i="12"/>
  <c r="AH222" i="12"/>
  <c r="AJ222" i="12"/>
  <c r="AG222" i="12"/>
  <c r="AI222" i="12"/>
  <c r="Z222" i="12"/>
  <c r="T222" i="12"/>
  <c r="Y222" i="12"/>
  <c r="V222" i="12"/>
  <c r="W222" i="12"/>
  <c r="S222" i="12"/>
  <c r="AD222" i="12"/>
  <c r="AL222" i="12"/>
  <c r="AF222" i="12"/>
  <c r="AK222" i="12"/>
  <c r="AC220" i="12"/>
  <c r="AC310" i="12" s="1"/>
  <c r="AB117" i="12"/>
  <c r="D222" i="12"/>
  <c r="P118" i="12"/>
  <c r="D119" i="12"/>
  <c r="AJ311" i="12"/>
  <c r="AF311" i="12"/>
  <c r="Z311" i="12"/>
  <c r="V311" i="12"/>
  <c r="R311" i="12"/>
  <c r="L311" i="12"/>
  <c r="H311" i="12"/>
  <c r="D311" i="12"/>
  <c r="D400" i="12" s="1"/>
  <c r="AL311" i="12"/>
  <c r="AH311" i="12"/>
  <c r="AD311" i="12"/>
  <c r="X311" i="12"/>
  <c r="X400" i="12" s="1"/>
  <c r="T311" i="12"/>
  <c r="N311" i="12"/>
  <c r="J311" i="12"/>
  <c r="F311" i="12"/>
  <c r="AK311" i="12"/>
  <c r="AG311" i="12"/>
  <c r="W311" i="12"/>
  <c r="S311" i="12"/>
  <c r="M311" i="12"/>
  <c r="I311" i="12"/>
  <c r="E311" i="12"/>
  <c r="AI311" i="12"/>
  <c r="AE311" i="12"/>
  <c r="K311" i="12"/>
  <c r="Y311" i="12"/>
  <c r="Y400" i="12" s="1"/>
  <c r="G311" i="12"/>
  <c r="U311" i="12"/>
  <c r="M221" i="11"/>
  <c r="I221" i="11"/>
  <c r="E221" i="11"/>
  <c r="L221" i="11"/>
  <c r="H221" i="11"/>
  <c r="K221" i="11"/>
  <c r="G221" i="11"/>
  <c r="J221" i="11"/>
  <c r="F221" i="11"/>
  <c r="AD221" i="11"/>
  <c r="N221" i="11"/>
  <c r="T221" i="11"/>
  <c r="V221" i="11"/>
  <c r="AG221" i="11"/>
  <c r="W221" i="11"/>
  <c r="R221" i="11"/>
  <c r="AL221" i="11"/>
  <c r="U221" i="11"/>
  <c r="AE221" i="11"/>
  <c r="AF221" i="11"/>
  <c r="S221" i="11"/>
  <c r="AK221" i="11"/>
  <c r="Y221" i="11"/>
  <c r="AH221" i="11"/>
  <c r="Z221" i="11"/>
  <c r="AI221" i="11"/>
  <c r="X221" i="11"/>
  <c r="AJ221" i="11"/>
  <c r="AI310" i="11"/>
  <c r="AE310" i="11"/>
  <c r="Y310" i="11"/>
  <c r="U310" i="11"/>
  <c r="Q310" i="11"/>
  <c r="Q399" i="11" s="1"/>
  <c r="K310" i="11"/>
  <c r="G310" i="11"/>
  <c r="AJ310" i="11"/>
  <c r="AD310" i="11"/>
  <c r="W310" i="11"/>
  <c r="W399" i="11" s="1"/>
  <c r="R310" i="11"/>
  <c r="J310" i="11"/>
  <c r="E310" i="11"/>
  <c r="AH310" i="11"/>
  <c r="AC310" i="11"/>
  <c r="AC399" i="11" s="1"/>
  <c r="V310" i="11"/>
  <c r="N310" i="11"/>
  <c r="I310" i="11"/>
  <c r="D310" i="11"/>
  <c r="D399" i="11" s="1"/>
  <c r="AL310" i="11"/>
  <c r="AG310" i="11"/>
  <c r="Z310" i="11"/>
  <c r="Z399" i="11" s="1"/>
  <c r="T310" i="11"/>
  <c r="T399" i="11" s="1"/>
  <c r="M310" i="11"/>
  <c r="H310" i="11"/>
  <c r="AK310" i="11"/>
  <c r="AF310" i="11"/>
  <c r="X310" i="11"/>
  <c r="S310" i="11"/>
  <c r="L310" i="11"/>
  <c r="F310" i="11"/>
  <c r="D221" i="11"/>
  <c r="D118" i="11"/>
  <c r="AE221" i="8"/>
  <c r="S221" i="8"/>
  <c r="Y221" i="8"/>
  <c r="AK221" i="8"/>
  <c r="T221" i="8"/>
  <c r="AF221" i="8"/>
  <c r="X221" i="8"/>
  <c r="AJ221" i="8"/>
  <c r="AI221" i="8"/>
  <c r="W221" i="8"/>
  <c r="AG221" i="8"/>
  <c r="U221" i="8"/>
  <c r="AD221" i="8"/>
  <c r="R221" i="8"/>
  <c r="AH221" i="8"/>
  <c r="V221" i="8"/>
  <c r="N221" i="8"/>
  <c r="AL221" i="8"/>
  <c r="Z221" i="8"/>
  <c r="Q220" i="10"/>
  <c r="Q310" i="10" s="1"/>
  <c r="Q399" i="10" s="1"/>
  <c r="L221" i="10"/>
  <c r="H221" i="10"/>
  <c r="N221" i="10"/>
  <c r="J221" i="10"/>
  <c r="F221" i="10"/>
  <c r="M221" i="10"/>
  <c r="I221" i="10"/>
  <c r="E221" i="10"/>
  <c r="K221" i="10"/>
  <c r="G221" i="10"/>
  <c r="AD221" i="10"/>
  <c r="AJ221" i="10"/>
  <c r="AG221" i="10"/>
  <c r="AE221" i="10"/>
  <c r="W221" i="10"/>
  <c r="T221" i="10"/>
  <c r="Y221" i="10"/>
  <c r="R221" i="10"/>
  <c r="AF221" i="10"/>
  <c r="AH221" i="10"/>
  <c r="AK221" i="10"/>
  <c r="AI221" i="10"/>
  <c r="AL221" i="10"/>
  <c r="V221" i="10"/>
  <c r="X221" i="10"/>
  <c r="U221" i="10"/>
  <c r="Z221" i="10"/>
  <c r="S221" i="10"/>
  <c r="M221" i="8"/>
  <c r="I221" i="8"/>
  <c r="E221" i="8"/>
  <c r="L221" i="8"/>
  <c r="H221" i="8"/>
  <c r="K221" i="8"/>
  <c r="G221" i="8"/>
  <c r="J221" i="8"/>
  <c r="F221" i="8"/>
  <c r="AC219" i="10"/>
  <c r="AC309" i="10" s="1"/>
  <c r="AC398" i="10" s="1"/>
  <c r="AL398" i="10"/>
  <c r="AB116" i="10"/>
  <c r="D221" i="10"/>
  <c r="D118" i="10"/>
  <c r="P117" i="10"/>
  <c r="AK310" i="10"/>
  <c r="AK399" i="10" s="1"/>
  <c r="AG310" i="10"/>
  <c r="AG399" i="10" s="1"/>
  <c r="W310" i="10"/>
  <c r="W399" i="10" s="1"/>
  <c r="S310" i="10"/>
  <c r="S399" i="10" s="1"/>
  <c r="M310" i="10"/>
  <c r="M399" i="10" s="1"/>
  <c r="I310" i="10"/>
  <c r="I399" i="10" s="1"/>
  <c r="E310" i="10"/>
  <c r="E399" i="10" s="1"/>
  <c r="AJ310" i="10"/>
  <c r="AJ399" i="10" s="1"/>
  <c r="AF310" i="10"/>
  <c r="AF399" i="10" s="1"/>
  <c r="Z310" i="10"/>
  <c r="Z399" i="10" s="1"/>
  <c r="V310" i="10"/>
  <c r="V399" i="10" s="1"/>
  <c r="R310" i="10"/>
  <c r="R399" i="10" s="1"/>
  <c r="L310" i="10"/>
  <c r="L399" i="10" s="1"/>
  <c r="H310" i="10"/>
  <c r="H399" i="10" s="1"/>
  <c r="D310" i="10"/>
  <c r="D399" i="10" s="1"/>
  <c r="AI310" i="10"/>
  <c r="AI399" i="10" s="1"/>
  <c r="AE310" i="10"/>
  <c r="AE399" i="10" s="1"/>
  <c r="Y310" i="10"/>
  <c r="Y399" i="10" s="1"/>
  <c r="U310" i="10"/>
  <c r="U399" i="10" s="1"/>
  <c r="K310" i="10"/>
  <c r="K399" i="10" s="1"/>
  <c r="G310" i="10"/>
  <c r="G399" i="10" s="1"/>
  <c r="AL310" i="10"/>
  <c r="AH310" i="10"/>
  <c r="AH399" i="10" s="1"/>
  <c r="AD310" i="10"/>
  <c r="AD399" i="10" s="1"/>
  <c r="X310" i="10"/>
  <c r="X399" i="10" s="1"/>
  <c r="T310" i="10"/>
  <c r="T399" i="10" s="1"/>
  <c r="N310" i="10"/>
  <c r="N399" i="10" s="1"/>
  <c r="J310" i="10"/>
  <c r="J399" i="10" s="1"/>
  <c r="F310" i="10"/>
  <c r="F399" i="10" s="1"/>
  <c r="D221" i="8"/>
  <c r="D118" i="8"/>
  <c r="AL310" i="8"/>
  <c r="AL399" i="8" s="1"/>
  <c r="AH310" i="8"/>
  <c r="AH399" i="8" s="1"/>
  <c r="AD310" i="8"/>
  <c r="AD399" i="8" s="1"/>
  <c r="X310" i="8"/>
  <c r="X399" i="8" s="1"/>
  <c r="T310" i="8"/>
  <c r="T399" i="8" s="1"/>
  <c r="N310" i="8"/>
  <c r="N399" i="8" s="1"/>
  <c r="J310" i="8"/>
  <c r="J399" i="8" s="1"/>
  <c r="F310" i="8"/>
  <c r="F399" i="8" s="1"/>
  <c r="AI310" i="8"/>
  <c r="AI399" i="8" s="1"/>
  <c r="AC310" i="8"/>
  <c r="AC399" i="8" s="1"/>
  <c r="V310" i="8"/>
  <c r="V399" i="8" s="1"/>
  <c r="Q310" i="8"/>
  <c r="Q399" i="8" s="1"/>
  <c r="I310" i="8"/>
  <c r="I399" i="8" s="1"/>
  <c r="D310" i="8"/>
  <c r="D399" i="8" s="1"/>
  <c r="AK310" i="8"/>
  <c r="AK399" i="8" s="1"/>
  <c r="AF310" i="8"/>
  <c r="AF399" i="8" s="1"/>
  <c r="Y310" i="8"/>
  <c r="Y399" i="8" s="1"/>
  <c r="S310" i="8"/>
  <c r="S399" i="8" s="1"/>
  <c r="L310" i="8"/>
  <c r="L399" i="8" s="1"/>
  <c r="G310" i="8"/>
  <c r="G399" i="8" s="1"/>
  <c r="AJ310" i="8"/>
  <c r="AJ399" i="8" s="1"/>
  <c r="AE310" i="8"/>
  <c r="AE399" i="8" s="1"/>
  <c r="W310" i="8"/>
  <c r="W399" i="8" s="1"/>
  <c r="R310" i="8"/>
  <c r="R399" i="8" s="1"/>
  <c r="K310" i="8"/>
  <c r="K399" i="8" s="1"/>
  <c r="E310" i="8"/>
  <c r="E399" i="8" s="1"/>
  <c r="Z310" i="8"/>
  <c r="Z399" i="8" s="1"/>
  <c r="U310" i="8"/>
  <c r="U399" i="8" s="1"/>
  <c r="M310" i="8"/>
  <c r="M399" i="8" s="1"/>
  <c r="AG310" i="8"/>
  <c r="AG399" i="8" s="1"/>
  <c r="H310" i="8"/>
  <c r="H399" i="8" s="1"/>
  <c r="F220" i="7"/>
  <c r="J220" i="7"/>
  <c r="D220" i="7"/>
  <c r="G220" i="7"/>
  <c r="K220" i="7"/>
  <c r="E220" i="7"/>
  <c r="I220" i="7"/>
  <c r="H220" i="7"/>
  <c r="L220" i="7"/>
  <c r="M220" i="7"/>
  <c r="T220" i="7"/>
  <c r="AC220" i="7"/>
  <c r="S220" i="7"/>
  <c r="AD220" i="7"/>
  <c r="Y220" i="7"/>
  <c r="AF220" i="7"/>
  <c r="R220" i="7"/>
  <c r="AJ220" i="7"/>
  <c r="Q220" i="7"/>
  <c r="AE220" i="7"/>
  <c r="V220" i="7"/>
  <c r="U220" i="7"/>
  <c r="AI220" i="7"/>
  <c r="AK220" i="7"/>
  <c r="X220" i="7"/>
  <c r="AG220" i="7"/>
  <c r="W220" i="7"/>
  <c r="AH220" i="7"/>
  <c r="AH309" i="7"/>
  <c r="AH398" i="7" s="1"/>
  <c r="AD309" i="7"/>
  <c r="AD398" i="7" s="1"/>
  <c r="AK309" i="7"/>
  <c r="AK398" i="7" s="1"/>
  <c r="AG309" i="7"/>
  <c r="AG398" i="7" s="1"/>
  <c r="AC309" i="7"/>
  <c r="AC398" i="7" s="1"/>
  <c r="AJ309" i="7"/>
  <c r="AJ398" i="7" s="1"/>
  <c r="AF309" i="7"/>
  <c r="AF398" i="7" s="1"/>
  <c r="AB309" i="7"/>
  <c r="AB398" i="7" s="1"/>
  <c r="AI309" i="7"/>
  <c r="AI398" i="7" s="1"/>
  <c r="AE309" i="7"/>
  <c r="AE398" i="7" s="1"/>
  <c r="V309" i="7"/>
  <c r="V398" i="7" s="1"/>
  <c r="R309" i="7"/>
  <c r="R398" i="7" s="1"/>
  <c r="Y309" i="7"/>
  <c r="Y398" i="7" s="1"/>
  <c r="U309" i="7"/>
  <c r="U398" i="7" s="1"/>
  <c r="Q309" i="7"/>
  <c r="Q398" i="7" s="1"/>
  <c r="X309" i="7"/>
  <c r="X398" i="7" s="1"/>
  <c r="T309" i="7"/>
  <c r="T398" i="7" s="1"/>
  <c r="P309" i="7"/>
  <c r="P398" i="7" s="1"/>
  <c r="W309" i="7"/>
  <c r="W398" i="7" s="1"/>
  <c r="S309" i="7"/>
  <c r="S398" i="7" s="1"/>
  <c r="F309" i="7"/>
  <c r="F398" i="7" s="1"/>
  <c r="I309" i="7"/>
  <c r="I398" i="7" s="1"/>
  <c r="M309" i="7"/>
  <c r="M398" i="7" s="1"/>
  <c r="E309" i="7"/>
  <c r="E398" i="7" s="1"/>
  <c r="J309" i="7"/>
  <c r="J398" i="7" s="1"/>
  <c r="G309" i="7"/>
  <c r="G398" i="7" s="1"/>
  <c r="K309" i="7"/>
  <c r="K398" i="7" s="1"/>
  <c r="H309" i="7"/>
  <c r="H398" i="7" s="1"/>
  <c r="L309" i="7"/>
  <c r="L398" i="7" s="1"/>
  <c r="D309" i="7"/>
  <c r="D398" i="7" s="1"/>
  <c r="P118" i="7"/>
  <c r="Y118" i="11"/>
  <c r="R118" i="8"/>
  <c r="S118" i="10"/>
  <c r="Q116" i="6"/>
  <c r="D116" i="6"/>
  <c r="W118" i="10"/>
  <c r="AI119" i="12"/>
  <c r="AK118" i="10"/>
  <c r="Y119" i="12"/>
  <c r="S119" i="12"/>
  <c r="R117" i="7"/>
  <c r="N118" i="11"/>
  <c r="J118" i="10"/>
  <c r="AF118" i="11"/>
  <c r="L118" i="10"/>
  <c r="X117" i="7"/>
  <c r="AE118" i="11"/>
  <c r="W118" i="8"/>
  <c r="AH118" i="10"/>
  <c r="AF116" i="6"/>
  <c r="G116" i="6"/>
  <c r="I118" i="10"/>
  <c r="R119" i="12"/>
  <c r="Y118" i="10"/>
  <c r="AE119" i="12"/>
  <c r="AE118" i="10"/>
  <c r="K117" i="7"/>
  <c r="AK118" i="11"/>
  <c r="AJ118" i="11"/>
  <c r="F118" i="11"/>
  <c r="H116" i="6"/>
  <c r="S117" i="7"/>
  <c r="M118" i="11"/>
  <c r="Q117" i="7"/>
  <c r="V118" i="8"/>
  <c r="W116" i="6"/>
  <c r="AD117" i="7"/>
  <c r="X118" i="8"/>
  <c r="G119" i="12"/>
  <c r="F118" i="10"/>
  <c r="V118" i="11"/>
  <c r="R118" i="11"/>
  <c r="F117" i="7"/>
  <c r="AL118" i="8"/>
  <c r="X116" i="6"/>
  <c r="AK117" i="7"/>
  <c r="AC117" i="12"/>
  <c r="L117" i="7"/>
  <c r="K118" i="11"/>
  <c r="T117" i="7"/>
  <c r="AJ118" i="8"/>
  <c r="V116" i="6"/>
  <c r="E117" i="7"/>
  <c r="AB117" i="7"/>
  <c r="AI118" i="11"/>
  <c r="K118" i="10"/>
  <c r="J118" i="11"/>
  <c r="I118" i="11"/>
  <c r="I118" i="8"/>
  <c r="X118" i="10"/>
  <c r="K119" i="12"/>
  <c r="AD118" i="10"/>
  <c r="AF119" i="12"/>
  <c r="U118" i="10"/>
  <c r="AG119" i="12"/>
  <c r="U116" i="6"/>
  <c r="AJ116" i="6"/>
  <c r="AJ119" i="12"/>
  <c r="AE117" i="7"/>
  <c r="AG118" i="11"/>
  <c r="AI118" i="8"/>
  <c r="T118" i="10"/>
  <c r="Z118" i="10"/>
  <c r="AH119" i="12"/>
  <c r="S118" i="8"/>
  <c r="AI116" i="6"/>
  <c r="V119" i="12"/>
  <c r="V118" i="10"/>
  <c r="W119" i="12"/>
  <c r="AI118" i="10"/>
  <c r="L119" i="12"/>
  <c r="R116" i="6"/>
  <c r="AC116" i="6"/>
  <c r="E119" i="12"/>
  <c r="AF117" i="7"/>
  <c r="AD118" i="11"/>
  <c r="T118" i="8"/>
  <c r="E118" i="10"/>
  <c r="AF118" i="10"/>
  <c r="AD116" i="6"/>
  <c r="AL118" i="10"/>
  <c r="AD118" i="8"/>
  <c r="Z118" i="8"/>
  <c r="N119" i="12"/>
  <c r="G118" i="10"/>
  <c r="L118" i="11"/>
  <c r="AH116" i="6"/>
  <c r="J116" i="6"/>
  <c r="K118" i="8"/>
  <c r="AL119" i="12"/>
  <c r="L118" i="8"/>
  <c r="I117" i="7"/>
  <c r="M117" i="7"/>
  <c r="H118" i="8"/>
  <c r="AH118" i="8"/>
  <c r="M118" i="10"/>
  <c r="S116" i="6"/>
  <c r="I116" i="6"/>
  <c r="Q118" i="12"/>
  <c r="J118" i="8"/>
  <c r="Y117" i="7"/>
  <c r="Y118" i="8"/>
  <c r="T116" i="6"/>
  <c r="H117" i="7"/>
  <c r="V117" i="7"/>
  <c r="W118" i="11"/>
  <c r="AF118" i="8"/>
  <c r="Y116" i="6"/>
  <c r="E116" i="6"/>
  <c r="N118" i="10"/>
  <c r="AG118" i="10"/>
  <c r="F119" i="12"/>
  <c r="J119" i="12"/>
  <c r="U118" i="11"/>
  <c r="U119" i="12"/>
  <c r="F116" i="6"/>
  <c r="U118" i="8"/>
  <c r="D117" i="7"/>
  <c r="AK116" i="6"/>
  <c r="AH117" i="7"/>
  <c r="G118" i="8"/>
  <c r="M116" i="6"/>
  <c r="T119" i="12"/>
  <c r="Z119" i="12"/>
  <c r="AG116" i="6"/>
  <c r="AC117" i="7"/>
  <c r="Q117" i="10"/>
  <c r="X119" i="12"/>
  <c r="H118" i="10"/>
  <c r="AL118" i="11"/>
  <c r="AE116" i="6"/>
  <c r="K116" i="6"/>
  <c r="T118" i="11"/>
  <c r="G117" i="7"/>
  <c r="E118" i="8"/>
  <c r="AI117" i="7"/>
  <c r="U117" i="7"/>
  <c r="AG118" i="8"/>
  <c r="X118" i="11"/>
  <c r="S118" i="11"/>
  <c r="AG117" i="7"/>
  <c r="H118" i="11"/>
  <c r="M118" i="8"/>
  <c r="I119" i="12"/>
  <c r="E118" i="11"/>
  <c r="G118" i="11"/>
  <c r="AJ117" i="7"/>
  <c r="Z118" i="11"/>
  <c r="AJ118" i="10"/>
  <c r="H119" i="12"/>
  <c r="AD119" i="12"/>
  <c r="M119" i="12"/>
  <c r="F118" i="8"/>
  <c r="AK118" i="8"/>
  <c r="AK119" i="12"/>
  <c r="N118" i="8"/>
  <c r="AC116" i="10"/>
  <c r="W117" i="7"/>
  <c r="AH118" i="11"/>
  <c r="R118" i="10"/>
  <c r="L116" i="6"/>
  <c r="AE118" i="8"/>
  <c r="J117" i="7"/>
  <c r="AH535" i="18" l="1"/>
  <c r="BF534" i="18"/>
  <c r="V541" i="18"/>
  <c r="AT540" i="18"/>
  <c r="E541" i="18"/>
  <c r="BA540" i="18"/>
  <c r="AO540" i="18"/>
  <c r="BH538" i="18"/>
  <c r="AV538" i="18"/>
  <c r="AR537" i="18"/>
  <c r="BD537" i="18"/>
  <c r="BI539" i="18"/>
  <c r="AW539" i="18"/>
  <c r="BC540" i="18"/>
  <c r="AQ540" i="18"/>
  <c r="BG542" i="18"/>
  <c r="AU542" i="18"/>
  <c r="BJ538" i="18"/>
  <c r="AX538" i="18"/>
  <c r="AP539" i="18"/>
  <c r="BB539" i="18"/>
  <c r="F367" i="18"/>
  <c r="F456" i="18" s="1"/>
  <c r="I367" i="18"/>
  <c r="I456" i="18" s="1"/>
  <c r="J367" i="18"/>
  <c r="J456" i="18" s="1"/>
  <c r="L367" i="18"/>
  <c r="L456" i="18" s="1"/>
  <c r="K367" i="18"/>
  <c r="K456" i="18" s="1"/>
  <c r="E367" i="18"/>
  <c r="E456" i="18" s="1"/>
  <c r="N367" i="18"/>
  <c r="N456" i="18" s="1"/>
  <c r="M367" i="18"/>
  <c r="M456" i="18" s="1"/>
  <c r="G367" i="18"/>
  <c r="G456" i="18" s="1"/>
  <c r="AS439" i="18"/>
  <c r="BE439" i="18"/>
  <c r="BB439" i="18"/>
  <c r="AP439" i="18"/>
  <c r="Q174" i="18"/>
  <c r="AC174" i="18"/>
  <c r="L174" i="18"/>
  <c r="J174" i="18"/>
  <c r="G174" i="18"/>
  <c r="K174" i="18"/>
  <c r="T174" i="18"/>
  <c r="AI174" i="18"/>
  <c r="AI368" i="18" s="1"/>
  <c r="AI457" i="18" s="1"/>
  <c r="E174" i="18"/>
  <c r="F174" i="18"/>
  <c r="N174" i="18"/>
  <c r="M174" i="18"/>
  <c r="I174" i="18"/>
  <c r="H174" i="18"/>
  <c r="R174" i="18"/>
  <c r="R368" i="18" s="1"/>
  <c r="R457" i="18" s="1"/>
  <c r="Z174" i="18"/>
  <c r="AE174" i="18"/>
  <c r="V174" i="18"/>
  <c r="V368" i="18" s="1"/>
  <c r="V457" i="18" s="1"/>
  <c r="U174" i="18"/>
  <c r="Y174" i="18"/>
  <c r="Y368" i="18" s="1"/>
  <c r="Y457" i="18" s="1"/>
  <c r="AK174" i="18"/>
  <c r="AH174" i="18"/>
  <c r="AF174" i="18"/>
  <c r="AL174" i="18"/>
  <c r="W174" i="18"/>
  <c r="W368" i="18" s="1"/>
  <c r="W457" i="18" s="1"/>
  <c r="AG174" i="18"/>
  <c r="AD174" i="18"/>
  <c r="AD368" i="18" s="1"/>
  <c r="AD457" i="18" s="1"/>
  <c r="X174" i="18"/>
  <c r="S174" i="18"/>
  <c r="AJ174" i="18"/>
  <c r="AW439" i="18"/>
  <c r="BI439" i="18"/>
  <c r="AF367" i="18"/>
  <c r="AF456" i="18" s="1"/>
  <c r="AO439" i="18"/>
  <c r="BA439" i="18"/>
  <c r="BC439" i="18"/>
  <c r="AQ439" i="18"/>
  <c r="BF439" i="18"/>
  <c r="AT439" i="18"/>
  <c r="BG439" i="18"/>
  <c r="AU439" i="18"/>
  <c r="AX439" i="18"/>
  <c r="BJ439" i="18"/>
  <c r="AJ368" i="18"/>
  <c r="AJ457" i="18" s="1"/>
  <c r="AH368" i="18"/>
  <c r="AH457" i="18" s="1"/>
  <c r="AC368" i="18"/>
  <c r="AC457" i="18" s="1"/>
  <c r="H367" i="18"/>
  <c r="H456" i="18" s="1"/>
  <c r="BD439" i="18"/>
  <c r="AR439" i="18"/>
  <c r="BH439" i="18"/>
  <c r="AV439" i="18"/>
  <c r="J368" i="18"/>
  <c r="J457" i="18" s="1"/>
  <c r="F368" i="18"/>
  <c r="F457" i="18" s="1"/>
  <c r="AG368" i="18"/>
  <c r="AG457" i="18" s="1"/>
  <c r="BD423" i="17"/>
  <c r="H424" i="17"/>
  <c r="AR423" i="17"/>
  <c r="E424" i="17"/>
  <c r="AO423" i="17"/>
  <c r="BA423" i="17"/>
  <c r="BH423" i="17"/>
  <c r="L424" i="17"/>
  <c r="AV423" i="17"/>
  <c r="AP423" i="17"/>
  <c r="BB423" i="17"/>
  <c r="F424" i="17"/>
  <c r="AK353" i="17"/>
  <c r="AK442" i="17" s="1"/>
  <c r="AG353" i="17"/>
  <c r="AG442" i="17" s="1"/>
  <c r="AG443" i="17" s="1"/>
  <c r="AG444" i="17" s="1"/>
  <c r="AG445" i="17" s="1"/>
  <c r="AG446" i="17" s="1"/>
  <c r="AG447" i="17" s="1"/>
  <c r="AG448" i="17" s="1"/>
  <c r="AG449" i="17" s="1"/>
  <c r="AG450" i="17" s="1"/>
  <c r="AC353" i="17"/>
  <c r="AC442" i="17" s="1"/>
  <c r="W353" i="17"/>
  <c r="W442" i="17" s="1"/>
  <c r="S353" i="17"/>
  <c r="S442" i="17" s="1"/>
  <c r="M353" i="17"/>
  <c r="I353" i="17"/>
  <c r="E353" i="17"/>
  <c r="AL353" i="17"/>
  <c r="AF353" i="17"/>
  <c r="AF442" i="17" s="1"/>
  <c r="AF443" i="17" s="1"/>
  <c r="AF444" i="17" s="1"/>
  <c r="AF445" i="17" s="1"/>
  <c r="AF446" i="17" s="1"/>
  <c r="AF447" i="17" s="1"/>
  <c r="AF448" i="17" s="1"/>
  <c r="AF449" i="17" s="1"/>
  <c r="AF450" i="17" s="1"/>
  <c r="Y353" i="17"/>
  <c r="T353" i="17"/>
  <c r="T442" i="17" s="1"/>
  <c r="L353" i="17"/>
  <c r="G353" i="17"/>
  <c r="AI353" i="17"/>
  <c r="AI442" i="17" s="1"/>
  <c r="AD353" i="17"/>
  <c r="AD442" i="17" s="1"/>
  <c r="V353" i="17"/>
  <c r="V442" i="17" s="1"/>
  <c r="Q353" i="17"/>
  <c r="J353" i="17"/>
  <c r="D353" i="17"/>
  <c r="D442" i="17" s="1"/>
  <c r="AH353" i="17"/>
  <c r="AH442" i="17" s="1"/>
  <c r="U353" i="17"/>
  <c r="U442" i="17" s="1"/>
  <c r="U443" i="17" s="1"/>
  <c r="U444" i="17" s="1"/>
  <c r="U445" i="17" s="1"/>
  <c r="U446" i="17" s="1"/>
  <c r="U447" i="17" s="1"/>
  <c r="U448" i="17" s="1"/>
  <c r="U449" i="17" s="1"/>
  <c r="U450" i="17" s="1"/>
  <c r="H353" i="17"/>
  <c r="AE353" i="17"/>
  <c r="AE442" i="17" s="1"/>
  <c r="R353" i="17"/>
  <c r="R442" i="17" s="1"/>
  <c r="F353" i="17"/>
  <c r="Z353" i="17"/>
  <c r="N353" i="17"/>
  <c r="AJ353" i="17"/>
  <c r="AJ442" i="17" s="1"/>
  <c r="AJ443" i="17" s="1"/>
  <c r="AJ444" i="17" s="1"/>
  <c r="AJ445" i="17" s="1"/>
  <c r="AJ446" i="17" s="1"/>
  <c r="AJ447" i="17" s="1"/>
  <c r="AJ448" i="17" s="1"/>
  <c r="AJ449" i="17" s="1"/>
  <c r="AJ450" i="17" s="1"/>
  <c r="X353" i="17"/>
  <c r="X442" i="17" s="1"/>
  <c r="K353" i="17"/>
  <c r="L354" i="17"/>
  <c r="AD354" i="17"/>
  <c r="J354" i="17"/>
  <c r="U354" i="17"/>
  <c r="AE354" i="17"/>
  <c r="E354" i="17"/>
  <c r="AF354" i="17"/>
  <c r="Q354" i="17"/>
  <c r="Y354" i="17"/>
  <c r="T354" i="17"/>
  <c r="AG354" i="17"/>
  <c r="R354" i="17"/>
  <c r="G354" i="17"/>
  <c r="N354" i="17"/>
  <c r="AJ354" i="17"/>
  <c r="I354" i="17"/>
  <c r="X354" i="17"/>
  <c r="F354" i="17"/>
  <c r="M354" i="17"/>
  <c r="W354" i="17"/>
  <c r="AI354" i="17"/>
  <c r="S354" i="17"/>
  <c r="AL354" i="17"/>
  <c r="H354" i="17"/>
  <c r="V354" i="17"/>
  <c r="AH354" i="17"/>
  <c r="Z354" i="17"/>
  <c r="K354" i="17"/>
  <c r="AC354" i="17"/>
  <c r="AK354" i="17"/>
  <c r="Y442" i="17"/>
  <c r="M424" i="17"/>
  <c r="AW423" i="17"/>
  <c r="BI423" i="17"/>
  <c r="AL442" i="17"/>
  <c r="AL443" i="17" s="1"/>
  <c r="AL444" i="17" s="1"/>
  <c r="AL445" i="17" s="1"/>
  <c r="AL446" i="17" s="1"/>
  <c r="AL447" i="17" s="1"/>
  <c r="AL448" i="17" s="1"/>
  <c r="AL449" i="17" s="1"/>
  <c r="AL450" i="17" s="1"/>
  <c r="Z442" i="17"/>
  <c r="Z443" i="17" s="1"/>
  <c r="Z444" i="17" s="1"/>
  <c r="Z445" i="17" s="1"/>
  <c r="Z446" i="17" s="1"/>
  <c r="Z447" i="17" s="1"/>
  <c r="Z448" i="17" s="1"/>
  <c r="Z449" i="17" s="1"/>
  <c r="Z450" i="17" s="1"/>
  <c r="AX423" i="17"/>
  <c r="BJ423" i="17"/>
  <c r="N424" i="17"/>
  <c r="BC423" i="17"/>
  <c r="AQ423" i="17"/>
  <c r="G424" i="17"/>
  <c r="Q442" i="17"/>
  <c r="Q443" i="17" s="1"/>
  <c r="Q444" i="17" s="1"/>
  <c r="Q445" i="17" s="1"/>
  <c r="Q446" i="17" s="1"/>
  <c r="Q447" i="17" s="1"/>
  <c r="Q448" i="17" s="1"/>
  <c r="Q449" i="17" s="1"/>
  <c r="Q450" i="17" s="1"/>
  <c r="AT423" i="17"/>
  <c r="J424" i="17"/>
  <c r="BF423" i="17"/>
  <c r="BG423" i="17"/>
  <c r="K424" i="17"/>
  <c r="AU423" i="17"/>
  <c r="I424" i="17"/>
  <c r="AS423" i="17"/>
  <c r="BE423" i="17"/>
  <c r="C172" i="13"/>
  <c r="W309" i="6"/>
  <c r="G60" i="9"/>
  <c r="BD421" i="14"/>
  <c r="J309" i="6"/>
  <c r="J398" i="6" s="1"/>
  <c r="K60" i="9"/>
  <c r="BH421" i="14"/>
  <c r="F60" i="9"/>
  <c r="BC421" i="14"/>
  <c r="AH59" i="9"/>
  <c r="V59" i="9"/>
  <c r="M59" i="9"/>
  <c r="AI59" i="9"/>
  <c r="W59" i="9"/>
  <c r="AF59" i="9"/>
  <c r="T59" i="9"/>
  <c r="AE59" i="9"/>
  <c r="S59" i="9"/>
  <c r="H60" i="9"/>
  <c r="BE421" i="14"/>
  <c r="E60" i="9"/>
  <c r="BB421" i="14"/>
  <c r="I60" i="9"/>
  <c r="BF421" i="14"/>
  <c r="BJ421" i="14"/>
  <c r="AK58" i="9"/>
  <c r="Y58" i="9"/>
  <c r="Q59" i="9"/>
  <c r="AC59" i="9"/>
  <c r="AJ59" i="9"/>
  <c r="X59" i="9"/>
  <c r="K309" i="6"/>
  <c r="K398" i="6" s="1"/>
  <c r="J60" i="9"/>
  <c r="BG421" i="14"/>
  <c r="L60" i="9"/>
  <c r="BI421" i="14"/>
  <c r="D60" i="9"/>
  <c r="BA421" i="14"/>
  <c r="R59" i="9"/>
  <c r="AD59" i="9"/>
  <c r="AG59" i="9"/>
  <c r="U59" i="9"/>
  <c r="P59" i="9"/>
  <c r="AB59" i="9"/>
  <c r="T427" i="14"/>
  <c r="Y427" i="14"/>
  <c r="S428" i="14"/>
  <c r="X427" i="14"/>
  <c r="Z427" i="14"/>
  <c r="W443" i="13"/>
  <c r="R444" i="13"/>
  <c r="Z452" i="13"/>
  <c r="S447" i="13"/>
  <c r="T450" i="13"/>
  <c r="Y448" i="13"/>
  <c r="V443" i="13"/>
  <c r="U449" i="13"/>
  <c r="X450" i="13"/>
  <c r="AX421" i="14"/>
  <c r="N422" i="14"/>
  <c r="I422" i="14"/>
  <c r="AS421" i="14"/>
  <c r="G422" i="14"/>
  <c r="AQ421" i="14"/>
  <c r="E422" i="14"/>
  <c r="AO421" i="14"/>
  <c r="H422" i="14"/>
  <c r="AR421" i="14"/>
  <c r="AL349" i="14"/>
  <c r="AL438" i="14" s="1"/>
  <c r="AH349" i="14"/>
  <c r="AH438" i="14" s="1"/>
  <c r="AD349" i="14"/>
  <c r="AD438" i="14" s="1"/>
  <c r="X349" i="14"/>
  <c r="T349" i="14"/>
  <c r="N349" i="14"/>
  <c r="J349" i="14"/>
  <c r="F349" i="14"/>
  <c r="AK349" i="14"/>
  <c r="AK438" i="14" s="1"/>
  <c r="AF349" i="14"/>
  <c r="AF438" i="14" s="1"/>
  <c r="Y349" i="14"/>
  <c r="S349" i="14"/>
  <c r="L349" i="14"/>
  <c r="G349" i="14"/>
  <c r="AJ349" i="14"/>
  <c r="AJ438" i="14" s="1"/>
  <c r="AE349" i="14"/>
  <c r="AE438" i="14" s="1"/>
  <c r="W349" i="14"/>
  <c r="W438" i="14" s="1"/>
  <c r="R349" i="14"/>
  <c r="R438" i="14" s="1"/>
  <c r="K349" i="14"/>
  <c r="E349" i="14"/>
  <c r="AC349" i="14"/>
  <c r="AC438" i="14" s="1"/>
  <c r="Q349" i="14"/>
  <c r="Q438" i="14" s="1"/>
  <c r="D349" i="14"/>
  <c r="D438" i="14" s="1"/>
  <c r="Z349" i="14"/>
  <c r="M349" i="14"/>
  <c r="AG349" i="14"/>
  <c r="AG438" i="14" s="1"/>
  <c r="H349" i="14"/>
  <c r="V349" i="14"/>
  <c r="V438" i="14" s="1"/>
  <c r="U349" i="14"/>
  <c r="U438" i="14" s="1"/>
  <c r="AI349" i="14"/>
  <c r="AI438" i="14" s="1"/>
  <c r="I349" i="14"/>
  <c r="L422" i="14"/>
  <c r="AV421" i="14"/>
  <c r="AP421" i="14"/>
  <c r="F422" i="14"/>
  <c r="AT421" i="14"/>
  <c r="J422" i="14"/>
  <c r="D260" i="14"/>
  <c r="D157" i="14"/>
  <c r="Q157" i="14" s="1"/>
  <c r="P156" i="14"/>
  <c r="AB156" i="14" s="1"/>
  <c r="Q260" i="14"/>
  <c r="R156" i="14"/>
  <c r="R260" i="14" s="1"/>
  <c r="L156" i="14"/>
  <c r="L260" i="14" s="1"/>
  <c r="AG156" i="14"/>
  <c r="AG260" i="14" s="1"/>
  <c r="AJ156" i="14"/>
  <c r="AJ260" i="14" s="1"/>
  <c r="AF156" i="14"/>
  <c r="AF260" i="14" s="1"/>
  <c r="AK156" i="14"/>
  <c r="AK260" i="14" s="1"/>
  <c r="Z156" i="14"/>
  <c r="Z260" i="14" s="1"/>
  <c r="AI156" i="14"/>
  <c r="AI260" i="14" s="1"/>
  <c r="T156" i="14"/>
  <c r="T260" i="14" s="1"/>
  <c r="J156" i="14"/>
  <c r="J260" i="14" s="1"/>
  <c r="I156" i="14"/>
  <c r="I260" i="14" s="1"/>
  <c r="AE156" i="14"/>
  <c r="AE260" i="14" s="1"/>
  <c r="Y156" i="14"/>
  <c r="Y260" i="14" s="1"/>
  <c r="E156" i="14"/>
  <c r="E260" i="14" s="1"/>
  <c r="H156" i="14"/>
  <c r="H260" i="14" s="1"/>
  <c r="K156" i="14"/>
  <c r="K260" i="14" s="1"/>
  <c r="G156" i="14"/>
  <c r="G260" i="14" s="1"/>
  <c r="X156" i="14"/>
  <c r="X260" i="14" s="1"/>
  <c r="AH156" i="14"/>
  <c r="AH260" i="14" s="1"/>
  <c r="AL156" i="14"/>
  <c r="AL260" i="14" s="1"/>
  <c r="U156" i="14"/>
  <c r="U260" i="14" s="1"/>
  <c r="AD156" i="14"/>
  <c r="AD260" i="14" s="1"/>
  <c r="N156" i="14"/>
  <c r="N260" i="14" s="1"/>
  <c r="F156" i="14"/>
  <c r="F260" i="14" s="1"/>
  <c r="M156" i="14"/>
  <c r="M260" i="14" s="1"/>
  <c r="W156" i="14"/>
  <c r="W260" i="14" s="1"/>
  <c r="V156" i="14"/>
  <c r="V260" i="14" s="1"/>
  <c r="S156" i="14"/>
  <c r="S260" i="14" s="1"/>
  <c r="AC156" i="14"/>
  <c r="AC260" i="14" s="1"/>
  <c r="K422" i="14"/>
  <c r="AU421" i="14"/>
  <c r="M422" i="14"/>
  <c r="AW421" i="14"/>
  <c r="AT437" i="13"/>
  <c r="BF438" i="13"/>
  <c r="BD438" i="13"/>
  <c r="AR437" i="13"/>
  <c r="BC438" i="13"/>
  <c r="AQ437" i="13"/>
  <c r="BJ437" i="13"/>
  <c r="AX436" i="13"/>
  <c r="D276" i="13"/>
  <c r="D173" i="13"/>
  <c r="B173" i="13" s="1"/>
  <c r="AC172" i="13"/>
  <c r="Q172" i="13"/>
  <c r="G172" i="13"/>
  <c r="J172" i="13"/>
  <c r="U172" i="13"/>
  <c r="AD172" i="13"/>
  <c r="AH172" i="13"/>
  <c r="Y172" i="13"/>
  <c r="AL172" i="13"/>
  <c r="AJ172" i="13"/>
  <c r="AG172" i="13"/>
  <c r="M172" i="13"/>
  <c r="E172" i="13"/>
  <c r="H172" i="13"/>
  <c r="I172" i="13"/>
  <c r="L172" i="13"/>
  <c r="X172" i="13"/>
  <c r="N172" i="13"/>
  <c r="Z172" i="13"/>
  <c r="V172" i="13"/>
  <c r="AF172" i="13"/>
  <c r="R172" i="13"/>
  <c r="K172" i="13"/>
  <c r="F172" i="13"/>
  <c r="T172" i="13"/>
  <c r="AK172" i="13"/>
  <c r="W172" i="13"/>
  <c r="AI172" i="13"/>
  <c r="AE172" i="13"/>
  <c r="S172" i="13"/>
  <c r="AP437" i="13"/>
  <c r="BB438" i="13"/>
  <c r="BA438" i="13"/>
  <c r="AO437" i="13"/>
  <c r="BI438" i="13"/>
  <c r="AW437" i="13"/>
  <c r="BH438" i="13"/>
  <c r="AV437" i="13"/>
  <c r="BG438" i="13"/>
  <c r="AU437" i="13"/>
  <c r="AI365" i="13"/>
  <c r="AI454" i="13" s="1"/>
  <c r="AE365" i="13"/>
  <c r="AE454" i="13" s="1"/>
  <c r="Y365" i="13"/>
  <c r="U365" i="13"/>
  <c r="Q365" i="13"/>
  <c r="Q454" i="13" s="1"/>
  <c r="K365" i="13"/>
  <c r="G365" i="13"/>
  <c r="AH365" i="13"/>
  <c r="AH454" i="13" s="1"/>
  <c r="AC365" i="13"/>
  <c r="AC454" i="13" s="1"/>
  <c r="V365" i="13"/>
  <c r="N365" i="13"/>
  <c r="I365" i="13"/>
  <c r="D365" i="13"/>
  <c r="D454" i="13" s="1"/>
  <c r="C77" i="9" s="1"/>
  <c r="AL365" i="13"/>
  <c r="AL454" i="13" s="1"/>
  <c r="AG365" i="13"/>
  <c r="AG454" i="13" s="1"/>
  <c r="Z365" i="13"/>
  <c r="T365" i="13"/>
  <c r="M365" i="13"/>
  <c r="H365" i="13"/>
  <c r="AK365" i="13"/>
  <c r="AK454" i="13" s="1"/>
  <c r="AF365" i="13"/>
  <c r="AF454" i="13" s="1"/>
  <c r="X365" i="13"/>
  <c r="S365" i="13"/>
  <c r="L365" i="13"/>
  <c r="F365" i="13"/>
  <c r="AD365" i="13"/>
  <c r="AD454" i="13" s="1"/>
  <c r="E365" i="13"/>
  <c r="W365" i="13"/>
  <c r="AJ365" i="13"/>
  <c r="AJ454" i="13" s="1"/>
  <c r="R365" i="13"/>
  <c r="J365" i="13"/>
  <c r="BE438" i="13"/>
  <c r="AS437" i="13"/>
  <c r="T383" i="12"/>
  <c r="AR382" i="12"/>
  <c r="S383" i="12"/>
  <c r="AQ382" i="12"/>
  <c r="U383" i="12"/>
  <c r="AS382" i="12"/>
  <c r="Q383" i="12"/>
  <c r="AO382" i="12"/>
  <c r="Z383" i="12"/>
  <c r="AX382" i="12"/>
  <c r="V383" i="12"/>
  <c r="AT382" i="12"/>
  <c r="W383" i="12"/>
  <c r="AU382" i="12"/>
  <c r="R383" i="12"/>
  <c r="AP382" i="12"/>
  <c r="G385" i="12"/>
  <c r="H385" i="12"/>
  <c r="M384" i="12"/>
  <c r="AW383" i="12"/>
  <c r="J385" i="12"/>
  <c r="AH383" i="12"/>
  <c r="BF382" i="12"/>
  <c r="AC383" i="12"/>
  <c r="BA382" i="12"/>
  <c r="N385" i="12"/>
  <c r="AD383" i="12"/>
  <c r="BB382" i="12"/>
  <c r="F385" i="12"/>
  <c r="I385" i="12"/>
  <c r="AG383" i="12"/>
  <c r="BE382" i="12"/>
  <c r="AK383" i="12"/>
  <c r="BI382" i="12"/>
  <c r="AL383" i="12"/>
  <c r="BJ382" i="12"/>
  <c r="AI383" i="12"/>
  <c r="BG382" i="12"/>
  <c r="K385" i="12"/>
  <c r="L384" i="12"/>
  <c r="AV383" i="12"/>
  <c r="AE383" i="12"/>
  <c r="BC382" i="12"/>
  <c r="AF383" i="12"/>
  <c r="BD382" i="12"/>
  <c r="AJ383" i="12"/>
  <c r="BH382" i="12"/>
  <c r="E385" i="12"/>
  <c r="R383" i="11"/>
  <c r="AP382" i="11"/>
  <c r="AH383" i="11"/>
  <c r="BF382" i="11"/>
  <c r="U383" i="11"/>
  <c r="AS382" i="11"/>
  <c r="N383" i="11"/>
  <c r="AX382" i="11"/>
  <c r="AK383" i="11"/>
  <c r="BI382" i="11"/>
  <c r="H384" i="11"/>
  <c r="AR383" i="11"/>
  <c r="K384" i="11"/>
  <c r="AU383" i="11"/>
  <c r="V383" i="11"/>
  <c r="AT382" i="11"/>
  <c r="AL383" i="11"/>
  <c r="BJ382" i="11"/>
  <c r="G385" i="11"/>
  <c r="L385" i="11"/>
  <c r="I385" i="11"/>
  <c r="X383" i="11"/>
  <c r="AV382" i="11"/>
  <c r="S383" i="11"/>
  <c r="AQ382" i="11"/>
  <c r="AF383" i="11"/>
  <c r="BD382" i="11"/>
  <c r="AG383" i="11"/>
  <c r="BE382" i="11"/>
  <c r="Y383" i="11"/>
  <c r="AW382" i="11"/>
  <c r="AE383" i="11"/>
  <c r="BC382" i="11"/>
  <c r="J385" i="11"/>
  <c r="F385" i="11"/>
  <c r="AI383" i="11"/>
  <c r="BG382" i="11"/>
  <c r="M385" i="11"/>
  <c r="AD383" i="11"/>
  <c r="BB382" i="11"/>
  <c r="AJ383" i="11"/>
  <c r="BH382" i="11"/>
  <c r="E384" i="11"/>
  <c r="BA383" i="11"/>
  <c r="AO383" i="11"/>
  <c r="AB221" i="7"/>
  <c r="E220" i="6"/>
  <c r="G220" i="6"/>
  <c r="D220" i="6"/>
  <c r="H220" i="6"/>
  <c r="J220" i="6"/>
  <c r="J310" i="6" s="1"/>
  <c r="I220" i="6"/>
  <c r="K220" i="6"/>
  <c r="F220" i="6"/>
  <c r="L220" i="6"/>
  <c r="AC220" i="6"/>
  <c r="AJ220" i="6"/>
  <c r="AI220" i="6"/>
  <c r="AK220" i="6"/>
  <c r="V220" i="6"/>
  <c r="W220" i="6"/>
  <c r="T220" i="6"/>
  <c r="Y220" i="6"/>
  <c r="AF220" i="6"/>
  <c r="Q220" i="6"/>
  <c r="X220" i="6"/>
  <c r="AH220" i="6"/>
  <c r="S220" i="6"/>
  <c r="AE220" i="6"/>
  <c r="M220" i="6"/>
  <c r="AG220" i="6"/>
  <c r="R220" i="6"/>
  <c r="U220" i="6"/>
  <c r="AD220" i="6"/>
  <c r="P222" i="7"/>
  <c r="W398" i="6"/>
  <c r="L398" i="6"/>
  <c r="C120" i="7"/>
  <c r="O119" i="7"/>
  <c r="C223" i="7"/>
  <c r="C313" i="7" s="1"/>
  <c r="C402" i="7" s="1"/>
  <c r="C117" i="6"/>
  <c r="C220" i="6"/>
  <c r="AA118" i="7"/>
  <c r="C309" i="6"/>
  <c r="C398" i="6" s="1"/>
  <c r="D309" i="6"/>
  <c r="D398" i="6" s="1"/>
  <c r="E309" i="6"/>
  <c r="I309" i="6"/>
  <c r="I398" i="6" s="1"/>
  <c r="G309" i="6"/>
  <c r="G398" i="6" s="1"/>
  <c r="F309" i="6"/>
  <c r="F398" i="6" s="1"/>
  <c r="V309" i="6"/>
  <c r="V398" i="6" s="1"/>
  <c r="U309" i="6"/>
  <c r="U398" i="6" s="1"/>
  <c r="X309" i="6"/>
  <c r="X398" i="6" s="1"/>
  <c r="Y309" i="6"/>
  <c r="Y398" i="6" s="1"/>
  <c r="AI309" i="6"/>
  <c r="AI398" i="6" s="1"/>
  <c r="AK309" i="6"/>
  <c r="AK398" i="6" s="1"/>
  <c r="R309" i="6"/>
  <c r="R398" i="6" s="1"/>
  <c r="AC309" i="6"/>
  <c r="AC398" i="6" s="1"/>
  <c r="AD309" i="6"/>
  <c r="AD398" i="6" s="1"/>
  <c r="S309" i="6"/>
  <c r="S398" i="6" s="1"/>
  <c r="T309" i="6"/>
  <c r="T398" i="6" s="1"/>
  <c r="AH309" i="6"/>
  <c r="AH398" i="6" s="1"/>
  <c r="AF309" i="6"/>
  <c r="AF398" i="6" s="1"/>
  <c r="AJ309" i="6"/>
  <c r="AJ398" i="6" s="1"/>
  <c r="M309" i="6"/>
  <c r="M398" i="6" s="1"/>
  <c r="AE309" i="6"/>
  <c r="AE398" i="6" s="1"/>
  <c r="AB309" i="6"/>
  <c r="AB398" i="6" s="1"/>
  <c r="P309" i="6"/>
  <c r="P398" i="6" s="1"/>
  <c r="Q309" i="6"/>
  <c r="Q398" i="6" s="1"/>
  <c r="AG309" i="6"/>
  <c r="AG398" i="6" s="1"/>
  <c r="H309" i="6"/>
  <c r="H398" i="6" s="1"/>
  <c r="E398" i="6"/>
  <c r="K223" i="12"/>
  <c r="G223" i="12"/>
  <c r="N223" i="12"/>
  <c r="J223" i="12"/>
  <c r="F223" i="12"/>
  <c r="M223" i="12"/>
  <c r="I223" i="12"/>
  <c r="E223" i="12"/>
  <c r="L223" i="12"/>
  <c r="H223" i="12"/>
  <c r="X223" i="12"/>
  <c r="U223" i="12"/>
  <c r="AE223" i="12"/>
  <c r="R223" i="12"/>
  <c r="AH223" i="12"/>
  <c r="AJ223" i="12"/>
  <c r="AG223" i="12"/>
  <c r="AI223" i="12"/>
  <c r="Z223" i="12"/>
  <c r="T223" i="12"/>
  <c r="Y223" i="12"/>
  <c r="V223" i="12"/>
  <c r="W223" i="12"/>
  <c r="S223" i="12"/>
  <c r="AD223" i="12"/>
  <c r="AL223" i="12"/>
  <c r="AF223" i="12"/>
  <c r="AK223" i="12"/>
  <c r="AC221" i="12"/>
  <c r="AC311" i="12" s="1"/>
  <c r="Q222" i="12"/>
  <c r="D223" i="12"/>
  <c r="P119" i="12"/>
  <c r="D120" i="12"/>
  <c r="AB118" i="12"/>
  <c r="AK312" i="12"/>
  <c r="AG312" i="12"/>
  <c r="W312" i="12"/>
  <c r="S312" i="12"/>
  <c r="M312" i="12"/>
  <c r="I312" i="12"/>
  <c r="E312" i="12"/>
  <c r="AI312" i="12"/>
  <c r="AE312" i="12"/>
  <c r="Y312" i="12"/>
  <c r="Y401" i="12" s="1"/>
  <c r="U312" i="12"/>
  <c r="Q312" i="12"/>
  <c r="K312" i="12"/>
  <c r="G312" i="12"/>
  <c r="AL312" i="12"/>
  <c r="AH312" i="12"/>
  <c r="AD312" i="12"/>
  <c r="X312" i="12"/>
  <c r="X401" i="12" s="1"/>
  <c r="T312" i="12"/>
  <c r="N312" i="12"/>
  <c r="J312" i="12"/>
  <c r="F312" i="12"/>
  <c r="AJ312" i="12"/>
  <c r="R312" i="12"/>
  <c r="AF312" i="12"/>
  <c r="L312" i="12"/>
  <c r="Z312" i="12"/>
  <c r="H312" i="12"/>
  <c r="V312" i="12"/>
  <c r="D312" i="12"/>
  <c r="D401" i="12" s="1"/>
  <c r="L222" i="11"/>
  <c r="H222" i="11"/>
  <c r="K222" i="11"/>
  <c r="G222" i="11"/>
  <c r="J222" i="11"/>
  <c r="F222" i="11"/>
  <c r="M222" i="11"/>
  <c r="I222" i="11"/>
  <c r="E222" i="11"/>
  <c r="AD222" i="11"/>
  <c r="N222" i="11"/>
  <c r="T222" i="11"/>
  <c r="V222" i="11"/>
  <c r="AG222" i="11"/>
  <c r="W222" i="11"/>
  <c r="R222" i="11"/>
  <c r="AL222" i="11"/>
  <c r="U222" i="11"/>
  <c r="AE222" i="11"/>
  <c r="AF222" i="11"/>
  <c r="S222" i="11"/>
  <c r="AK222" i="11"/>
  <c r="Y222" i="11"/>
  <c r="AH222" i="11"/>
  <c r="Z222" i="11"/>
  <c r="AI222" i="11"/>
  <c r="X222" i="11"/>
  <c r="AJ222" i="11"/>
  <c r="D222" i="11"/>
  <c r="D119" i="11"/>
  <c r="AJ311" i="11"/>
  <c r="AF311" i="11"/>
  <c r="Z311" i="11"/>
  <c r="Z400" i="11" s="1"/>
  <c r="V311" i="11"/>
  <c r="R311" i="11"/>
  <c r="L311" i="11"/>
  <c r="H311" i="11"/>
  <c r="D311" i="11"/>
  <c r="D400" i="11" s="1"/>
  <c r="AK311" i="11"/>
  <c r="AE311" i="11"/>
  <c r="X311" i="11"/>
  <c r="S311" i="11"/>
  <c r="K311" i="11"/>
  <c r="F311" i="11"/>
  <c r="AI311" i="11"/>
  <c r="AD311" i="11"/>
  <c r="W311" i="11"/>
  <c r="W400" i="11" s="1"/>
  <c r="Q311" i="11"/>
  <c r="Q400" i="11" s="1"/>
  <c r="J311" i="11"/>
  <c r="E311" i="11"/>
  <c r="AH311" i="11"/>
  <c r="AC311" i="11"/>
  <c r="AC400" i="11" s="1"/>
  <c r="U311" i="11"/>
  <c r="N311" i="11"/>
  <c r="I311" i="11"/>
  <c r="AL311" i="11"/>
  <c r="AG311" i="11"/>
  <c r="Y311" i="11"/>
  <c r="T311" i="11"/>
  <c r="T400" i="11" s="1"/>
  <c r="M311" i="11"/>
  <c r="G311" i="11"/>
  <c r="AE222" i="8"/>
  <c r="S222" i="8"/>
  <c r="Y222" i="8"/>
  <c r="AK222" i="8"/>
  <c r="T222" i="8"/>
  <c r="AF222" i="8"/>
  <c r="X222" i="8"/>
  <c r="AJ222" i="8"/>
  <c r="AI222" i="8"/>
  <c r="W222" i="8"/>
  <c r="AG222" i="8"/>
  <c r="U222" i="8"/>
  <c r="AD222" i="8"/>
  <c r="R222" i="8"/>
  <c r="AH222" i="8"/>
  <c r="V222" i="8"/>
  <c r="N222" i="8"/>
  <c r="AL222" i="8"/>
  <c r="Z222" i="8"/>
  <c r="Q221" i="10"/>
  <c r="Q311" i="10" s="1"/>
  <c r="Q400" i="10" s="1"/>
  <c r="K222" i="10"/>
  <c r="G222" i="10"/>
  <c r="N222" i="10"/>
  <c r="J222" i="10"/>
  <c r="F222" i="10"/>
  <c r="M222" i="10"/>
  <c r="I222" i="10"/>
  <c r="E222" i="10"/>
  <c r="L222" i="10"/>
  <c r="H222" i="10"/>
  <c r="AD222" i="10"/>
  <c r="AJ222" i="10"/>
  <c r="AG222" i="10"/>
  <c r="AE222" i="10"/>
  <c r="W222" i="10"/>
  <c r="T222" i="10"/>
  <c r="Y222" i="10"/>
  <c r="R222" i="10"/>
  <c r="AF222" i="10"/>
  <c r="AH222" i="10"/>
  <c r="AK222" i="10"/>
  <c r="AI222" i="10"/>
  <c r="AL222" i="10"/>
  <c r="V222" i="10"/>
  <c r="X222" i="10"/>
  <c r="U222" i="10"/>
  <c r="Z222" i="10"/>
  <c r="S222" i="10"/>
  <c r="L222" i="8"/>
  <c r="H222" i="8"/>
  <c r="K222" i="8"/>
  <c r="G222" i="8"/>
  <c r="J222" i="8"/>
  <c r="F222" i="8"/>
  <c r="M222" i="8"/>
  <c r="I222" i="8"/>
  <c r="E222" i="8"/>
  <c r="AC220" i="10"/>
  <c r="AC310" i="10" s="1"/>
  <c r="AC399" i="10" s="1"/>
  <c r="AL399" i="10"/>
  <c r="AB117" i="10"/>
  <c r="D222" i="10"/>
  <c r="P118" i="10"/>
  <c r="D119" i="10"/>
  <c r="AL311" i="10"/>
  <c r="AH311" i="10"/>
  <c r="AH400" i="10" s="1"/>
  <c r="AD311" i="10"/>
  <c r="AD400" i="10" s="1"/>
  <c r="X311" i="10"/>
  <c r="X400" i="10" s="1"/>
  <c r="T311" i="10"/>
  <c r="T400" i="10" s="1"/>
  <c r="N311" i="10"/>
  <c r="N400" i="10" s="1"/>
  <c r="J311" i="10"/>
  <c r="J400" i="10" s="1"/>
  <c r="F311" i="10"/>
  <c r="F400" i="10" s="1"/>
  <c r="AK311" i="10"/>
  <c r="AK400" i="10" s="1"/>
  <c r="AG311" i="10"/>
  <c r="AG400" i="10" s="1"/>
  <c r="W311" i="10"/>
  <c r="W400" i="10" s="1"/>
  <c r="S311" i="10"/>
  <c r="S400" i="10" s="1"/>
  <c r="M311" i="10"/>
  <c r="M400" i="10" s="1"/>
  <c r="I311" i="10"/>
  <c r="I400" i="10" s="1"/>
  <c r="E311" i="10"/>
  <c r="E400" i="10" s="1"/>
  <c r="AJ311" i="10"/>
  <c r="AJ400" i="10" s="1"/>
  <c r="AF311" i="10"/>
  <c r="AF400" i="10" s="1"/>
  <c r="Z311" i="10"/>
  <c r="Z400" i="10" s="1"/>
  <c r="V311" i="10"/>
  <c r="V400" i="10" s="1"/>
  <c r="R311" i="10"/>
  <c r="R400" i="10" s="1"/>
  <c r="L311" i="10"/>
  <c r="L400" i="10" s="1"/>
  <c r="H311" i="10"/>
  <c r="H400" i="10" s="1"/>
  <c r="D311" i="10"/>
  <c r="D400" i="10" s="1"/>
  <c r="AI311" i="10"/>
  <c r="AI400" i="10" s="1"/>
  <c r="AE311" i="10"/>
  <c r="AE400" i="10" s="1"/>
  <c r="Y311" i="10"/>
  <c r="Y400" i="10" s="1"/>
  <c r="U311" i="10"/>
  <c r="U400" i="10" s="1"/>
  <c r="K311" i="10"/>
  <c r="K400" i="10" s="1"/>
  <c r="G311" i="10"/>
  <c r="G400" i="10" s="1"/>
  <c r="D222" i="8"/>
  <c r="D119" i="8"/>
  <c r="AI311" i="8"/>
  <c r="AI400" i="8" s="1"/>
  <c r="AE311" i="8"/>
  <c r="AE400" i="8" s="1"/>
  <c r="Y311" i="8"/>
  <c r="Y400" i="8" s="1"/>
  <c r="U311" i="8"/>
  <c r="U400" i="8" s="1"/>
  <c r="Q311" i="8"/>
  <c r="Q400" i="8" s="1"/>
  <c r="K311" i="8"/>
  <c r="K400" i="8" s="1"/>
  <c r="G311" i="8"/>
  <c r="G400" i="8" s="1"/>
  <c r="AJ311" i="8"/>
  <c r="AJ400" i="8" s="1"/>
  <c r="AD311" i="8"/>
  <c r="AD400" i="8" s="1"/>
  <c r="W311" i="8"/>
  <c r="W400" i="8" s="1"/>
  <c r="R311" i="8"/>
  <c r="R400" i="8" s="1"/>
  <c r="J311" i="8"/>
  <c r="J400" i="8" s="1"/>
  <c r="E311" i="8"/>
  <c r="E400" i="8" s="1"/>
  <c r="AL311" i="8"/>
  <c r="AL400" i="8" s="1"/>
  <c r="AG311" i="8"/>
  <c r="AG400" i="8" s="1"/>
  <c r="Z311" i="8"/>
  <c r="Z400" i="8" s="1"/>
  <c r="T311" i="8"/>
  <c r="T400" i="8" s="1"/>
  <c r="M311" i="8"/>
  <c r="M400" i="8" s="1"/>
  <c r="H311" i="8"/>
  <c r="H400" i="8" s="1"/>
  <c r="AK311" i="8"/>
  <c r="AK400" i="8" s="1"/>
  <c r="AF311" i="8"/>
  <c r="AF400" i="8" s="1"/>
  <c r="X311" i="8"/>
  <c r="X400" i="8" s="1"/>
  <c r="S311" i="8"/>
  <c r="S400" i="8" s="1"/>
  <c r="L311" i="8"/>
  <c r="L400" i="8" s="1"/>
  <c r="F311" i="8"/>
  <c r="F400" i="8" s="1"/>
  <c r="N311" i="8"/>
  <c r="N400" i="8" s="1"/>
  <c r="AH311" i="8"/>
  <c r="AH400" i="8" s="1"/>
  <c r="I311" i="8"/>
  <c r="I400" i="8" s="1"/>
  <c r="AC311" i="8"/>
  <c r="AC400" i="8" s="1"/>
  <c r="D311" i="8"/>
  <c r="D400" i="8" s="1"/>
  <c r="V311" i="8"/>
  <c r="V400" i="8" s="1"/>
  <c r="F221" i="7"/>
  <c r="J221" i="7"/>
  <c r="D221" i="7"/>
  <c r="G221" i="7"/>
  <c r="K221" i="7"/>
  <c r="E221" i="7"/>
  <c r="I221" i="7"/>
  <c r="H221" i="7"/>
  <c r="L221" i="7"/>
  <c r="M221" i="7"/>
  <c r="T221" i="7"/>
  <c r="AC221" i="7"/>
  <c r="S221" i="7"/>
  <c r="AD221" i="7"/>
  <c r="Y221" i="7"/>
  <c r="AF221" i="7"/>
  <c r="R221" i="7"/>
  <c r="AJ221" i="7"/>
  <c r="Q221" i="7"/>
  <c r="AE221" i="7"/>
  <c r="V221" i="7"/>
  <c r="U221" i="7"/>
  <c r="AI221" i="7"/>
  <c r="AK221" i="7"/>
  <c r="X221" i="7"/>
  <c r="AG221" i="7"/>
  <c r="W221" i="7"/>
  <c r="AH221" i="7"/>
  <c r="AJ310" i="7"/>
  <c r="AJ399" i="7" s="1"/>
  <c r="AF310" i="7"/>
  <c r="AF399" i="7" s="1"/>
  <c r="AB310" i="7"/>
  <c r="AB399" i="7" s="1"/>
  <c r="AI310" i="7"/>
  <c r="AI399" i="7" s="1"/>
  <c r="AE310" i="7"/>
  <c r="AE399" i="7" s="1"/>
  <c r="AH310" i="7"/>
  <c r="AH399" i="7" s="1"/>
  <c r="AD310" i="7"/>
  <c r="AD399" i="7" s="1"/>
  <c r="AK310" i="7"/>
  <c r="AK399" i="7" s="1"/>
  <c r="AG310" i="7"/>
  <c r="AG399" i="7" s="1"/>
  <c r="X310" i="7"/>
  <c r="X399" i="7" s="1"/>
  <c r="T310" i="7"/>
  <c r="T399" i="7" s="1"/>
  <c r="P310" i="7"/>
  <c r="P399" i="7" s="1"/>
  <c r="AC310" i="7"/>
  <c r="AC399" i="7" s="1"/>
  <c r="W310" i="7"/>
  <c r="W399" i="7" s="1"/>
  <c r="S310" i="7"/>
  <c r="S399" i="7" s="1"/>
  <c r="V310" i="7"/>
  <c r="V399" i="7" s="1"/>
  <c r="R310" i="7"/>
  <c r="R399" i="7" s="1"/>
  <c r="Y310" i="7"/>
  <c r="Y399" i="7" s="1"/>
  <c r="U310" i="7"/>
  <c r="U399" i="7" s="1"/>
  <c r="H310" i="7"/>
  <c r="H399" i="7" s="1"/>
  <c r="L310" i="7"/>
  <c r="L399" i="7" s="1"/>
  <c r="D310" i="7"/>
  <c r="D399" i="7" s="1"/>
  <c r="Q310" i="7"/>
  <c r="Q399" i="7" s="1"/>
  <c r="E310" i="7"/>
  <c r="E399" i="7" s="1"/>
  <c r="I310" i="7"/>
  <c r="I399" i="7" s="1"/>
  <c r="M310" i="7"/>
  <c r="M399" i="7" s="1"/>
  <c r="F310" i="7"/>
  <c r="F399" i="7" s="1"/>
  <c r="J310" i="7"/>
  <c r="J399" i="7" s="1"/>
  <c r="G310" i="7"/>
  <c r="G399" i="7" s="1"/>
  <c r="K310" i="7"/>
  <c r="K399" i="7" s="1"/>
  <c r="V118" i="7"/>
  <c r="W119" i="11"/>
  <c r="V117" i="6"/>
  <c r="W117" i="6"/>
  <c r="G118" i="7"/>
  <c r="H119" i="8"/>
  <c r="AK119" i="10"/>
  <c r="Y118" i="7"/>
  <c r="H119" i="11"/>
  <c r="AJ118" i="7"/>
  <c r="T119" i="11"/>
  <c r="AH117" i="6"/>
  <c r="R120" i="12"/>
  <c r="T119" i="8"/>
  <c r="T118" i="7"/>
  <c r="X119" i="10"/>
  <c r="AF120" i="12"/>
  <c r="W119" i="8"/>
  <c r="R118" i="7"/>
  <c r="K119" i="8"/>
  <c r="AL119" i="10"/>
  <c r="V119" i="10"/>
  <c r="K118" i="7"/>
  <c r="I119" i="8"/>
  <c r="AI117" i="6"/>
  <c r="F117" i="6"/>
  <c r="AI120" i="12"/>
  <c r="AI119" i="10"/>
  <c r="V119" i="8"/>
  <c r="AC118" i="12"/>
  <c r="F119" i="8"/>
  <c r="J118" i="7"/>
  <c r="E119" i="8"/>
  <c r="D117" i="6"/>
  <c r="AD119" i="11"/>
  <c r="AG119" i="10"/>
  <c r="AD120" i="12"/>
  <c r="AB118" i="7"/>
  <c r="L119" i="11"/>
  <c r="Y119" i="11"/>
  <c r="I117" i="6"/>
  <c r="AE119" i="10"/>
  <c r="I118" i="7"/>
  <c r="AG118" i="7"/>
  <c r="AG117" i="6"/>
  <c r="AD119" i="8"/>
  <c r="E118" i="7"/>
  <c r="F118" i="7"/>
  <c r="G119" i="8"/>
  <c r="R117" i="6"/>
  <c r="AI119" i="11"/>
  <c r="M119" i="10"/>
  <c r="Z119" i="10"/>
  <c r="E117" i="6"/>
  <c r="AE119" i="8"/>
  <c r="AL119" i="11"/>
  <c r="F119" i="11"/>
  <c r="U118" i="7"/>
  <c r="Z120" i="12"/>
  <c r="AF119" i="10"/>
  <c r="Y117" i="6"/>
  <c r="J117" i="6"/>
  <c r="J120" i="12"/>
  <c r="E119" i="10"/>
  <c r="AH119" i="8"/>
  <c r="AE120" i="12"/>
  <c r="U119" i="8"/>
  <c r="AJ120" i="12"/>
  <c r="AH119" i="10"/>
  <c r="H117" i="6"/>
  <c r="M119" i="8"/>
  <c r="AJ119" i="8"/>
  <c r="S119" i="11"/>
  <c r="AD118" i="7"/>
  <c r="J119" i="8"/>
  <c r="AD119" i="10"/>
  <c r="AH118" i="7"/>
  <c r="N119" i="8"/>
  <c r="I120" i="12"/>
  <c r="S120" i="12"/>
  <c r="L117" i="6"/>
  <c r="H119" i="10"/>
  <c r="M120" i="12"/>
  <c r="AH120" i="12"/>
  <c r="W119" i="10"/>
  <c r="Q117" i="6"/>
  <c r="J119" i="10"/>
  <c r="AH119" i="11"/>
  <c r="X117" i="6"/>
  <c r="AC118" i="7"/>
  <c r="AK119" i="8"/>
  <c r="AG119" i="8"/>
  <c r="AJ119" i="10"/>
  <c r="J119" i="11"/>
  <c r="AK118" i="7"/>
  <c r="S119" i="8"/>
  <c r="R119" i="11"/>
  <c r="L118" i="7"/>
  <c r="AK117" i="6"/>
  <c r="G119" i="10"/>
  <c r="I119" i="10"/>
  <c r="W118" i="7"/>
  <c r="AK120" i="12"/>
  <c r="T119" i="10"/>
  <c r="AL120" i="12"/>
  <c r="K119" i="10"/>
  <c r="K119" i="11"/>
  <c r="V120" i="12"/>
  <c r="AG120" i="12"/>
  <c r="X119" i="11"/>
  <c r="AL119" i="8"/>
  <c r="G117" i="6"/>
  <c r="S118" i="7"/>
  <c r="AF117" i="6"/>
  <c r="AK119" i="11"/>
  <c r="M118" i="7"/>
  <c r="X118" i="7"/>
  <c r="L119" i="10"/>
  <c r="D118" i="7"/>
  <c r="AC117" i="10"/>
  <c r="L120" i="12"/>
  <c r="N119" i="10"/>
  <c r="R119" i="8"/>
  <c r="U120" i="12"/>
  <c r="I119" i="11"/>
  <c r="S119" i="10"/>
  <c r="L119" i="8"/>
  <c r="U117" i="6"/>
  <c r="K120" i="12"/>
  <c r="X120" i="12"/>
  <c r="H120" i="12"/>
  <c r="W120" i="12"/>
  <c r="U119" i="10"/>
  <c r="E119" i="11"/>
  <c r="Q118" i="7"/>
  <c r="AE119" i="11"/>
  <c r="Q118" i="10"/>
  <c r="AE117" i="6"/>
  <c r="N120" i="12"/>
  <c r="F120" i="12"/>
  <c r="F119" i="10"/>
  <c r="AC117" i="6"/>
  <c r="AE118" i="7"/>
  <c r="AG119" i="11"/>
  <c r="AI119" i="8"/>
  <c r="P119" i="7"/>
  <c r="Z119" i="11"/>
  <c r="AF119" i="8"/>
  <c r="AJ119" i="11"/>
  <c r="Y119" i="8"/>
  <c r="Q119" i="12"/>
  <c r="R119" i="10"/>
  <c r="M119" i="11"/>
  <c r="AJ117" i="6"/>
  <c r="AF119" i="11"/>
  <c r="Z119" i="8"/>
  <c r="X119" i="8"/>
  <c r="AI118" i="7"/>
  <c r="E120" i="12"/>
  <c r="K117" i="6"/>
  <c r="AD117" i="6"/>
  <c r="Y119" i="10"/>
  <c r="G119" i="11"/>
  <c r="N119" i="11"/>
  <c r="AF118" i="7"/>
  <c r="S117" i="6"/>
  <c r="Y120" i="12"/>
  <c r="M117" i="6"/>
  <c r="V119" i="11"/>
  <c r="H118" i="7"/>
  <c r="T120" i="12"/>
  <c r="T117" i="6"/>
  <c r="G120" i="12"/>
  <c r="U119" i="11"/>
  <c r="AH536" i="18" l="1"/>
  <c r="BF535" i="18"/>
  <c r="V542" i="18"/>
  <c r="AT541" i="18"/>
  <c r="E542" i="18"/>
  <c r="BA541" i="18"/>
  <c r="AO541" i="18"/>
  <c r="BG543" i="18"/>
  <c r="AU543" i="18"/>
  <c r="AX539" i="18"/>
  <c r="BJ539" i="18"/>
  <c r="BI540" i="18"/>
  <c r="AW540" i="18"/>
  <c r="AR538" i="18"/>
  <c r="BD538" i="18"/>
  <c r="BB540" i="18"/>
  <c r="AP540" i="18"/>
  <c r="AQ541" i="18"/>
  <c r="BC541" i="18"/>
  <c r="AV539" i="18"/>
  <c r="BH539" i="18"/>
  <c r="K368" i="18"/>
  <c r="K457" i="18" s="1"/>
  <c r="I368" i="18"/>
  <c r="I457" i="18" s="1"/>
  <c r="M368" i="18"/>
  <c r="M457" i="18" s="1"/>
  <c r="N368" i="18"/>
  <c r="N457" i="18" s="1"/>
  <c r="S368" i="18"/>
  <c r="S457" i="18" s="1"/>
  <c r="AC175" i="18"/>
  <c r="AC369" i="18" s="1"/>
  <c r="AC458" i="18" s="1"/>
  <c r="Q175" i="18"/>
  <c r="H175" i="18"/>
  <c r="J175" i="18"/>
  <c r="R175" i="18"/>
  <c r="R369" i="18" s="1"/>
  <c r="R458" i="18" s="1"/>
  <c r="T175" i="18"/>
  <c r="Z175" i="18"/>
  <c r="M175" i="18"/>
  <c r="E175" i="18"/>
  <c r="U175" i="18"/>
  <c r="AI175" i="18"/>
  <c r="N175" i="18"/>
  <c r="G175" i="18"/>
  <c r="K175" i="18"/>
  <c r="V175" i="18"/>
  <c r="AL175" i="18"/>
  <c r="AE175" i="18"/>
  <c r="AE369" i="18" s="1"/>
  <c r="AE458" i="18" s="1"/>
  <c r="AF175" i="18"/>
  <c r="AH175" i="18"/>
  <c r="I175" i="18"/>
  <c r="F175" i="18"/>
  <c r="AG175" i="18"/>
  <c r="X175" i="18"/>
  <c r="X369" i="18" s="1"/>
  <c r="X458" i="18" s="1"/>
  <c r="W175" i="18"/>
  <c r="W369" i="18" s="1"/>
  <c r="W458" i="18" s="1"/>
  <c r="AD175" i="18"/>
  <c r="AD369" i="18" s="1"/>
  <c r="AD458" i="18" s="1"/>
  <c r="Y175" i="18"/>
  <c r="AJ175" i="18"/>
  <c r="L175" i="18"/>
  <c r="S175" i="18"/>
  <c r="S369" i="18" s="1"/>
  <c r="S458" i="18" s="1"/>
  <c r="AK175" i="18"/>
  <c r="BC440" i="18"/>
  <c r="AQ440" i="18"/>
  <c r="AO440" i="18"/>
  <c r="BA440" i="18"/>
  <c r="AL368" i="18"/>
  <c r="AL457" i="18" s="1"/>
  <c r="Y369" i="18"/>
  <c r="Y458" i="18" s="1"/>
  <c r="Z368" i="18"/>
  <c r="Z457" i="18" s="1"/>
  <c r="Z369" i="18"/>
  <c r="Z458" i="18" s="1"/>
  <c r="AI369" i="18"/>
  <c r="AI458" i="18" s="1"/>
  <c r="BH440" i="18"/>
  <c r="AV440" i="18"/>
  <c r="BI440" i="18"/>
  <c r="AW440" i="18"/>
  <c r="AK369" i="18"/>
  <c r="AK458" i="18" s="1"/>
  <c r="E369" i="18"/>
  <c r="E458" i="18" s="1"/>
  <c r="G368" i="18"/>
  <c r="G457" i="18" s="1"/>
  <c r="AE368" i="18"/>
  <c r="AE457" i="18" s="1"/>
  <c r="BG440" i="18"/>
  <c r="AU440" i="18"/>
  <c r="AT440" i="18"/>
  <c r="BF440" i="18"/>
  <c r="AF369" i="18"/>
  <c r="AF458" i="18" s="1"/>
  <c r="U369" i="18"/>
  <c r="U458" i="18" s="1"/>
  <c r="T369" i="18"/>
  <c r="T458" i="18" s="1"/>
  <c r="L368" i="18"/>
  <c r="L457" i="18" s="1"/>
  <c r="E368" i="18"/>
  <c r="E457" i="18" s="1"/>
  <c r="U368" i="18"/>
  <c r="U457" i="18" s="1"/>
  <c r="BE440" i="18"/>
  <c r="AS440" i="18"/>
  <c r="T368" i="18"/>
  <c r="T457" i="18" s="1"/>
  <c r="AF368" i="18"/>
  <c r="AF457" i="18" s="1"/>
  <c r="Q368" i="18"/>
  <c r="Q457" i="18" s="1"/>
  <c r="Q369" i="18"/>
  <c r="Q458" i="18" s="1"/>
  <c r="AP440" i="18"/>
  <c r="BB440" i="18"/>
  <c r="BD440" i="18"/>
  <c r="AR440" i="18"/>
  <c r="AX440" i="18"/>
  <c r="BJ440" i="18"/>
  <c r="AJ369" i="18"/>
  <c r="AJ458" i="18" s="1"/>
  <c r="AG369" i="18"/>
  <c r="AG458" i="18" s="1"/>
  <c r="AH369" i="18"/>
  <c r="AH458" i="18" s="1"/>
  <c r="V369" i="18"/>
  <c r="V458" i="18" s="1"/>
  <c r="H369" i="18"/>
  <c r="H458" i="18" s="1"/>
  <c r="K369" i="18"/>
  <c r="K458" i="18" s="1"/>
  <c r="X368" i="18"/>
  <c r="X457" i="18" s="1"/>
  <c r="AK368" i="18"/>
  <c r="AK457" i="18" s="1"/>
  <c r="H368" i="18"/>
  <c r="H457" i="18" s="1"/>
  <c r="R443" i="17"/>
  <c r="R444" i="17" s="1"/>
  <c r="R445" i="17" s="1"/>
  <c r="R446" i="17" s="1"/>
  <c r="R447" i="17" s="1"/>
  <c r="R448" i="17" s="1"/>
  <c r="R449" i="17" s="1"/>
  <c r="R450" i="17" s="1"/>
  <c r="AH443" i="17"/>
  <c r="AH444" i="17" s="1"/>
  <c r="AH445" i="17" s="1"/>
  <c r="AH446" i="17" s="1"/>
  <c r="AH447" i="17" s="1"/>
  <c r="AH448" i="17" s="1"/>
  <c r="AH449" i="17" s="1"/>
  <c r="AH450" i="17" s="1"/>
  <c r="V443" i="17"/>
  <c r="V444" i="17" s="1"/>
  <c r="V445" i="17" s="1"/>
  <c r="V446" i="17" s="1"/>
  <c r="V447" i="17" s="1"/>
  <c r="V448" i="17" s="1"/>
  <c r="V449" i="17" s="1"/>
  <c r="V450" i="17" s="1"/>
  <c r="S443" i="17"/>
  <c r="S444" i="17" s="1"/>
  <c r="S445" i="17" s="1"/>
  <c r="S446" i="17" s="1"/>
  <c r="S447" i="17" s="1"/>
  <c r="S448" i="17" s="1"/>
  <c r="S449" i="17" s="1"/>
  <c r="S450" i="17" s="1"/>
  <c r="AK443" i="17"/>
  <c r="AK444" i="17" s="1"/>
  <c r="AK445" i="17" s="1"/>
  <c r="AK446" i="17" s="1"/>
  <c r="AK447" i="17" s="1"/>
  <c r="AK448" i="17" s="1"/>
  <c r="AK449" i="17" s="1"/>
  <c r="AK450" i="17" s="1"/>
  <c r="AE443" i="17"/>
  <c r="AE444" i="17" s="1"/>
  <c r="AE445" i="17" s="1"/>
  <c r="AE446" i="17" s="1"/>
  <c r="AE447" i="17" s="1"/>
  <c r="AE448" i="17" s="1"/>
  <c r="AE449" i="17" s="1"/>
  <c r="AE450" i="17" s="1"/>
  <c r="AD443" i="17"/>
  <c r="AD444" i="17" s="1"/>
  <c r="AD445" i="17" s="1"/>
  <c r="AD446" i="17" s="1"/>
  <c r="AD447" i="17" s="1"/>
  <c r="AD448" i="17" s="1"/>
  <c r="AD449" i="17" s="1"/>
  <c r="AD450" i="17" s="1"/>
  <c r="T443" i="17"/>
  <c r="T444" i="17" s="1"/>
  <c r="T445" i="17" s="1"/>
  <c r="T446" i="17" s="1"/>
  <c r="T447" i="17" s="1"/>
  <c r="T448" i="17" s="1"/>
  <c r="T449" i="17" s="1"/>
  <c r="T450" i="17" s="1"/>
  <c r="W443" i="17"/>
  <c r="W444" i="17" s="1"/>
  <c r="W445" i="17" s="1"/>
  <c r="W446" i="17" s="1"/>
  <c r="W447" i="17" s="1"/>
  <c r="W448" i="17" s="1"/>
  <c r="W449" i="17" s="1"/>
  <c r="W450" i="17" s="1"/>
  <c r="AI443" i="17"/>
  <c r="AI444" i="17" s="1"/>
  <c r="AI445" i="17" s="1"/>
  <c r="AI446" i="17" s="1"/>
  <c r="AI447" i="17" s="1"/>
  <c r="AI448" i="17" s="1"/>
  <c r="AI449" i="17" s="1"/>
  <c r="AI450" i="17" s="1"/>
  <c r="AC443" i="17"/>
  <c r="AC444" i="17" s="1"/>
  <c r="AC445" i="17" s="1"/>
  <c r="AC446" i="17" s="1"/>
  <c r="AC447" i="17" s="1"/>
  <c r="AC448" i="17" s="1"/>
  <c r="AC449" i="17" s="1"/>
  <c r="AC450" i="17" s="1"/>
  <c r="X443" i="17"/>
  <c r="X444" i="17" s="1"/>
  <c r="X445" i="17" s="1"/>
  <c r="X446" i="17" s="1"/>
  <c r="X447" i="17" s="1"/>
  <c r="X448" i="17" s="1"/>
  <c r="X449" i="17" s="1"/>
  <c r="X450" i="17" s="1"/>
  <c r="AU424" i="17"/>
  <c r="BG424" i="17"/>
  <c r="K425" i="17"/>
  <c r="BI424" i="17"/>
  <c r="M425" i="17"/>
  <c r="AW424" i="17"/>
  <c r="BH424" i="17"/>
  <c r="AV424" i="17"/>
  <c r="L425" i="17"/>
  <c r="BA424" i="17"/>
  <c r="E425" i="17"/>
  <c r="AO424" i="17"/>
  <c r="N425" i="17"/>
  <c r="AX424" i="17"/>
  <c r="BJ424" i="17"/>
  <c r="Y443" i="17"/>
  <c r="Y444" i="17" s="1"/>
  <c r="Y445" i="17" s="1"/>
  <c r="Y446" i="17" s="1"/>
  <c r="Y447" i="17" s="1"/>
  <c r="Y448" i="17" s="1"/>
  <c r="Y449" i="17" s="1"/>
  <c r="Y450" i="17" s="1"/>
  <c r="J425" i="17"/>
  <c r="AT424" i="17"/>
  <c r="BF424" i="17"/>
  <c r="F425" i="17"/>
  <c r="AP424" i="17"/>
  <c r="BB424" i="17"/>
  <c r="BD424" i="17"/>
  <c r="H425" i="17"/>
  <c r="AR424" i="17"/>
  <c r="BE424" i="17"/>
  <c r="I425" i="17"/>
  <c r="AS424" i="17"/>
  <c r="AQ424" i="17"/>
  <c r="G425" i="17"/>
  <c r="BC424" i="17"/>
  <c r="C173" i="13"/>
  <c r="L61" i="9"/>
  <c r="BI422" i="14"/>
  <c r="I61" i="9"/>
  <c r="BF422" i="14"/>
  <c r="D61" i="9"/>
  <c r="BA422" i="14"/>
  <c r="H61" i="9"/>
  <c r="BE422" i="14"/>
  <c r="P60" i="9"/>
  <c r="AB60" i="9"/>
  <c r="AH60" i="9"/>
  <c r="V60" i="9"/>
  <c r="AI60" i="9"/>
  <c r="W60" i="9"/>
  <c r="AE60" i="9"/>
  <c r="S60" i="9"/>
  <c r="AF60" i="9"/>
  <c r="T60" i="9"/>
  <c r="W310" i="6"/>
  <c r="W399" i="6" s="1"/>
  <c r="K61" i="9"/>
  <c r="BH422" i="14"/>
  <c r="BJ422" i="14"/>
  <c r="M60" i="9"/>
  <c r="AC60" i="9"/>
  <c r="Q60" i="9"/>
  <c r="AG60" i="9"/>
  <c r="U60" i="9"/>
  <c r="J61" i="9"/>
  <c r="BG422" i="14"/>
  <c r="E61" i="9"/>
  <c r="BB422" i="14"/>
  <c r="G61" i="9"/>
  <c r="BD422" i="14"/>
  <c r="F61" i="9"/>
  <c r="BC422" i="14"/>
  <c r="X60" i="9"/>
  <c r="AJ60" i="9"/>
  <c r="AK59" i="9"/>
  <c r="Y59" i="9"/>
  <c r="AD60" i="9"/>
  <c r="R60" i="9"/>
  <c r="X428" i="14"/>
  <c r="Y428" i="14"/>
  <c r="Z428" i="14"/>
  <c r="S429" i="14"/>
  <c r="T428" i="14"/>
  <c r="U450" i="13"/>
  <c r="Y449" i="13"/>
  <c r="S448" i="13"/>
  <c r="R445" i="13"/>
  <c r="X451" i="13"/>
  <c r="V444" i="13"/>
  <c r="T451" i="13"/>
  <c r="Z453" i="13"/>
  <c r="W444" i="13"/>
  <c r="AQ422" i="14"/>
  <c r="G423" i="14"/>
  <c r="N423" i="14"/>
  <c r="AX422" i="14"/>
  <c r="AU422" i="14"/>
  <c r="K423" i="14"/>
  <c r="D261" i="14"/>
  <c r="P157" i="14"/>
  <c r="AB157" i="14" s="1"/>
  <c r="D158" i="14"/>
  <c r="Q158" i="14" s="1"/>
  <c r="R157" i="14"/>
  <c r="R261" i="14" s="1"/>
  <c r="Q261" i="14"/>
  <c r="J157" i="14"/>
  <c r="J261" i="14" s="1"/>
  <c r="G157" i="14"/>
  <c r="G261" i="14" s="1"/>
  <c r="X157" i="14"/>
  <c r="X261" i="14" s="1"/>
  <c r="AH157" i="14"/>
  <c r="AH261" i="14" s="1"/>
  <c r="AI157" i="14"/>
  <c r="AI261" i="14" s="1"/>
  <c r="V157" i="14"/>
  <c r="V261" i="14" s="1"/>
  <c r="AD157" i="14"/>
  <c r="AD261" i="14" s="1"/>
  <c r="AK157" i="14"/>
  <c r="AK261" i="14" s="1"/>
  <c r="Z157" i="14"/>
  <c r="Z261" i="14" s="1"/>
  <c r="E157" i="14"/>
  <c r="E261" i="14" s="1"/>
  <c r="W157" i="14"/>
  <c r="W261" i="14" s="1"/>
  <c r="N157" i="14"/>
  <c r="N261" i="14" s="1"/>
  <c r="F157" i="14"/>
  <c r="F261" i="14" s="1"/>
  <c r="I157" i="14"/>
  <c r="I261" i="14" s="1"/>
  <c r="L157" i="14"/>
  <c r="L261" i="14" s="1"/>
  <c r="AG157" i="14"/>
  <c r="AG261" i="14" s="1"/>
  <c r="AJ157" i="14"/>
  <c r="AJ261" i="14" s="1"/>
  <c r="U157" i="14"/>
  <c r="U261" i="14" s="1"/>
  <c r="Y157" i="14"/>
  <c r="Y261" i="14" s="1"/>
  <c r="H157" i="14"/>
  <c r="H261" i="14" s="1"/>
  <c r="K157" i="14"/>
  <c r="K261" i="14" s="1"/>
  <c r="AL157" i="14"/>
  <c r="AL261" i="14" s="1"/>
  <c r="T157" i="14"/>
  <c r="T261" i="14" s="1"/>
  <c r="M157" i="14"/>
  <c r="M261" i="14" s="1"/>
  <c r="S157" i="14"/>
  <c r="S261" i="14" s="1"/>
  <c r="AF157" i="14"/>
  <c r="AF261" i="14" s="1"/>
  <c r="AE157" i="14"/>
  <c r="AE261" i="14" s="1"/>
  <c r="AC157" i="14"/>
  <c r="AC261" i="14" s="1"/>
  <c r="J423" i="14"/>
  <c r="AT422" i="14"/>
  <c r="L423" i="14"/>
  <c r="AV422" i="14"/>
  <c r="AI350" i="14"/>
  <c r="AI439" i="14" s="1"/>
  <c r="AE350" i="14"/>
  <c r="AE439" i="14" s="1"/>
  <c r="Y350" i="14"/>
  <c r="U350" i="14"/>
  <c r="U439" i="14" s="1"/>
  <c r="Q350" i="14"/>
  <c r="Q439" i="14" s="1"/>
  <c r="K350" i="14"/>
  <c r="G350" i="14"/>
  <c r="AL350" i="14"/>
  <c r="AL439" i="14" s="1"/>
  <c r="AG350" i="14"/>
  <c r="AG439" i="14" s="1"/>
  <c r="Z350" i="14"/>
  <c r="T350" i="14"/>
  <c r="M350" i="14"/>
  <c r="H350" i="14"/>
  <c r="AK350" i="14"/>
  <c r="AK439" i="14" s="1"/>
  <c r="AF350" i="14"/>
  <c r="AF439" i="14" s="1"/>
  <c r="X350" i="14"/>
  <c r="S350" i="14"/>
  <c r="L350" i="14"/>
  <c r="F350" i="14"/>
  <c r="AD350" i="14"/>
  <c r="AD439" i="14" s="1"/>
  <c r="R350" i="14"/>
  <c r="R439" i="14" s="1"/>
  <c r="E350" i="14"/>
  <c r="AC350" i="14"/>
  <c r="AC439" i="14" s="1"/>
  <c r="N350" i="14"/>
  <c r="D350" i="14"/>
  <c r="D439" i="14" s="1"/>
  <c r="V350" i="14"/>
  <c r="V439" i="14" s="1"/>
  <c r="AJ350" i="14"/>
  <c r="AJ439" i="14" s="1"/>
  <c r="J350" i="14"/>
  <c r="AH350" i="14"/>
  <c r="AH439" i="14" s="1"/>
  <c r="I350" i="14"/>
  <c r="W350" i="14"/>
  <c r="W439" i="14" s="1"/>
  <c r="H423" i="14"/>
  <c r="AR422" i="14"/>
  <c r="E423" i="14"/>
  <c r="AO422" i="14"/>
  <c r="M423" i="14"/>
  <c r="AW422" i="14"/>
  <c r="F423" i="14"/>
  <c r="AP422" i="14"/>
  <c r="I423" i="14"/>
  <c r="AS422" i="14"/>
  <c r="BE439" i="13"/>
  <c r="AS438" i="13"/>
  <c r="AU438" i="13"/>
  <c r="BG439" i="13"/>
  <c r="BA439" i="13"/>
  <c r="AO438" i="13"/>
  <c r="BI439" i="13"/>
  <c r="AW438" i="13"/>
  <c r="D277" i="13"/>
  <c r="D174" i="13"/>
  <c r="B174" i="13" s="1"/>
  <c r="AC173" i="13"/>
  <c r="Q173" i="13"/>
  <c r="G173" i="13"/>
  <c r="I173" i="13"/>
  <c r="X173" i="13"/>
  <c r="AF173" i="13"/>
  <c r="R173" i="13"/>
  <c r="AG173" i="13"/>
  <c r="J173" i="13"/>
  <c r="M173" i="13"/>
  <c r="H173" i="13"/>
  <c r="Y173" i="13"/>
  <c r="F173" i="13"/>
  <c r="L173" i="13"/>
  <c r="W173" i="13"/>
  <c r="AL173" i="13"/>
  <c r="N173" i="13"/>
  <c r="AJ173" i="13"/>
  <c r="K173" i="13"/>
  <c r="E173" i="13"/>
  <c r="T173" i="13"/>
  <c r="AI173" i="13"/>
  <c r="AK173" i="13"/>
  <c r="AE173" i="13"/>
  <c r="S173" i="13"/>
  <c r="U173" i="13"/>
  <c r="AD173" i="13"/>
  <c r="Z173" i="13"/>
  <c r="V173" i="13"/>
  <c r="AH173" i="13"/>
  <c r="BF439" i="13"/>
  <c r="AT438" i="13"/>
  <c r="BH439" i="13"/>
  <c r="AV438" i="13"/>
  <c r="BB439" i="13"/>
  <c r="AP438" i="13"/>
  <c r="BD439" i="13"/>
  <c r="AR438" i="13"/>
  <c r="AJ366" i="13"/>
  <c r="AJ455" i="13" s="1"/>
  <c r="AF366" i="13"/>
  <c r="AF455" i="13" s="1"/>
  <c r="Z366" i="13"/>
  <c r="V366" i="13"/>
  <c r="R366" i="13"/>
  <c r="L366" i="13"/>
  <c r="H366" i="13"/>
  <c r="D366" i="13"/>
  <c r="D455" i="13" s="1"/>
  <c r="C78" i="9" s="1"/>
  <c r="AI366" i="13"/>
  <c r="AI455" i="13" s="1"/>
  <c r="AD366" i="13"/>
  <c r="AD455" i="13" s="1"/>
  <c r="W366" i="13"/>
  <c r="Q366" i="13"/>
  <c r="Q455" i="13" s="1"/>
  <c r="J366" i="13"/>
  <c r="E366" i="13"/>
  <c r="AH366" i="13"/>
  <c r="AH455" i="13" s="1"/>
  <c r="AC366" i="13"/>
  <c r="AC455" i="13" s="1"/>
  <c r="U366" i="13"/>
  <c r="N366" i="13"/>
  <c r="I366" i="13"/>
  <c r="AL366" i="13"/>
  <c r="AL455" i="13" s="1"/>
  <c r="AG366" i="13"/>
  <c r="AG455" i="13" s="1"/>
  <c r="Y366" i="13"/>
  <c r="T366" i="13"/>
  <c r="M366" i="13"/>
  <c r="G366" i="13"/>
  <c r="S366" i="13"/>
  <c r="AK366" i="13"/>
  <c r="AK455" i="13" s="1"/>
  <c r="K366" i="13"/>
  <c r="F366" i="13"/>
  <c r="AE366" i="13"/>
  <c r="AE455" i="13" s="1"/>
  <c r="X366" i="13"/>
  <c r="AX437" i="13"/>
  <c r="BJ438" i="13"/>
  <c r="AQ438" i="13"/>
  <c r="BC439" i="13"/>
  <c r="W384" i="12"/>
  <c r="AU383" i="12"/>
  <c r="Z384" i="12"/>
  <c r="AX383" i="12"/>
  <c r="U384" i="12"/>
  <c r="AS383" i="12"/>
  <c r="T384" i="12"/>
  <c r="AR383" i="12"/>
  <c r="R384" i="12"/>
  <c r="AP383" i="12"/>
  <c r="V384" i="12"/>
  <c r="AT383" i="12"/>
  <c r="Q384" i="12"/>
  <c r="AO383" i="12"/>
  <c r="S384" i="12"/>
  <c r="AQ383" i="12"/>
  <c r="E386" i="12"/>
  <c r="AJ384" i="12"/>
  <c r="BH383" i="12"/>
  <c r="AF384" i="12"/>
  <c r="BD383" i="12"/>
  <c r="AE384" i="12"/>
  <c r="BC383" i="12"/>
  <c r="L385" i="12"/>
  <c r="AV384" i="12"/>
  <c r="K386" i="12"/>
  <c r="AI384" i="12"/>
  <c r="BG383" i="12"/>
  <c r="AL384" i="12"/>
  <c r="BJ383" i="12"/>
  <c r="AK384" i="12"/>
  <c r="BI383" i="12"/>
  <c r="AG384" i="12"/>
  <c r="BE383" i="12"/>
  <c r="I386" i="12"/>
  <c r="F386" i="12"/>
  <c r="AD384" i="12"/>
  <c r="BB383" i="12"/>
  <c r="N386" i="12"/>
  <c r="AC384" i="12"/>
  <c r="BA383" i="12"/>
  <c r="AH384" i="12"/>
  <c r="BF383" i="12"/>
  <c r="J386" i="12"/>
  <c r="M385" i="12"/>
  <c r="AW384" i="12"/>
  <c r="H386" i="12"/>
  <c r="G386" i="12"/>
  <c r="S384" i="11"/>
  <c r="AQ383" i="11"/>
  <c r="V384" i="11"/>
  <c r="AT383" i="11"/>
  <c r="Y384" i="11"/>
  <c r="AW383" i="11"/>
  <c r="X384" i="11"/>
  <c r="AV383" i="11"/>
  <c r="U384" i="11"/>
  <c r="AS383" i="11"/>
  <c r="R384" i="11"/>
  <c r="AP383" i="11"/>
  <c r="AJ384" i="11"/>
  <c r="BH383" i="11"/>
  <c r="AD384" i="11"/>
  <c r="BB383" i="11"/>
  <c r="M386" i="11"/>
  <c r="AI384" i="11"/>
  <c r="BG383" i="11"/>
  <c r="F386" i="11"/>
  <c r="J386" i="11"/>
  <c r="AE384" i="11"/>
  <c r="BC383" i="11"/>
  <c r="AG384" i="11"/>
  <c r="BE383" i="11"/>
  <c r="AF384" i="11"/>
  <c r="BD383" i="11"/>
  <c r="I386" i="11"/>
  <c r="L386" i="11"/>
  <c r="G386" i="11"/>
  <c r="AL384" i="11"/>
  <c r="BJ383" i="11"/>
  <c r="K385" i="11"/>
  <c r="AU384" i="11"/>
  <c r="H385" i="11"/>
  <c r="AR384" i="11"/>
  <c r="AK384" i="11"/>
  <c r="BI383" i="11"/>
  <c r="N384" i="11"/>
  <c r="AX383" i="11"/>
  <c r="AH384" i="11"/>
  <c r="BF383" i="11"/>
  <c r="E385" i="11"/>
  <c r="AO384" i="11"/>
  <c r="BA384" i="11"/>
  <c r="AB222" i="7"/>
  <c r="P223" i="7"/>
  <c r="H221" i="6"/>
  <c r="J221" i="6"/>
  <c r="L221" i="6"/>
  <c r="E221" i="6"/>
  <c r="D221" i="6"/>
  <c r="F221" i="6"/>
  <c r="F311" i="6" s="1"/>
  <c r="K221" i="6"/>
  <c r="I221" i="6"/>
  <c r="G221" i="6"/>
  <c r="W221" i="6"/>
  <c r="T221" i="6"/>
  <c r="S221" i="6"/>
  <c r="AH221" i="6"/>
  <c r="AC221" i="6"/>
  <c r="AK221" i="6"/>
  <c r="AF221" i="6"/>
  <c r="Q221" i="6"/>
  <c r="Y221" i="6"/>
  <c r="M221" i="6"/>
  <c r="AD221" i="6"/>
  <c r="R221" i="6"/>
  <c r="AI221" i="6"/>
  <c r="AG221" i="6"/>
  <c r="AJ221" i="6"/>
  <c r="U221" i="6"/>
  <c r="V221" i="6"/>
  <c r="AE221" i="6"/>
  <c r="X221" i="6"/>
  <c r="I310" i="6"/>
  <c r="I399" i="6" s="1"/>
  <c r="C310" i="6"/>
  <c r="C399" i="6" s="1"/>
  <c r="D310" i="6"/>
  <c r="D399" i="6" s="1"/>
  <c r="G310" i="6"/>
  <c r="G399" i="6" s="1"/>
  <c r="K310" i="6"/>
  <c r="K399" i="6" s="1"/>
  <c r="H310" i="6"/>
  <c r="H399" i="6" s="1"/>
  <c r="AJ310" i="6"/>
  <c r="AJ399" i="6" s="1"/>
  <c r="AH310" i="6"/>
  <c r="AH399" i="6" s="1"/>
  <c r="S310" i="6"/>
  <c r="S399" i="6" s="1"/>
  <c r="AD310" i="6"/>
  <c r="AD399" i="6" s="1"/>
  <c r="P310" i="6"/>
  <c r="P399" i="6" s="1"/>
  <c r="R310" i="6"/>
  <c r="R399" i="6" s="1"/>
  <c r="Q310" i="6"/>
  <c r="Q399" i="6" s="1"/>
  <c r="T310" i="6"/>
  <c r="T399" i="6" s="1"/>
  <c r="AK310" i="6"/>
  <c r="AK399" i="6" s="1"/>
  <c r="V310" i="6"/>
  <c r="V399" i="6" s="1"/>
  <c r="U310" i="6"/>
  <c r="U399" i="6" s="1"/>
  <c r="Y310" i="6"/>
  <c r="Y399" i="6" s="1"/>
  <c r="AB310" i="6"/>
  <c r="AB399" i="6" s="1"/>
  <c r="X310" i="6"/>
  <c r="X399" i="6" s="1"/>
  <c r="AE310" i="6"/>
  <c r="AE399" i="6" s="1"/>
  <c r="M310" i="6"/>
  <c r="M399" i="6" s="1"/>
  <c r="AI310" i="6"/>
  <c r="AI399" i="6" s="1"/>
  <c r="AF310" i="6"/>
  <c r="AF399" i="6" s="1"/>
  <c r="AG310" i="6"/>
  <c r="AG399" i="6" s="1"/>
  <c r="AC310" i="6"/>
  <c r="AC399" i="6" s="1"/>
  <c r="AA119" i="7"/>
  <c r="E310" i="6"/>
  <c r="E399" i="6" s="1"/>
  <c r="F310" i="6"/>
  <c r="F399" i="6" s="1"/>
  <c r="C118" i="6"/>
  <c r="C221" i="6"/>
  <c r="C121" i="7"/>
  <c r="C224" i="7"/>
  <c r="C314" i="7" s="1"/>
  <c r="C403" i="7" s="1"/>
  <c r="O120" i="7"/>
  <c r="L310" i="6"/>
  <c r="L399" i="6" s="1"/>
  <c r="J399" i="6"/>
  <c r="N224" i="12"/>
  <c r="J224" i="12"/>
  <c r="F224" i="12"/>
  <c r="M224" i="12"/>
  <c r="I224" i="12"/>
  <c r="E224" i="12"/>
  <c r="L224" i="12"/>
  <c r="H224" i="12"/>
  <c r="K224" i="12"/>
  <c r="G224" i="12"/>
  <c r="X224" i="12"/>
  <c r="U224" i="12"/>
  <c r="AE224" i="12"/>
  <c r="R224" i="12"/>
  <c r="AH224" i="12"/>
  <c r="AJ224" i="12"/>
  <c r="AG224" i="12"/>
  <c r="AI224" i="12"/>
  <c r="Z224" i="12"/>
  <c r="T224" i="12"/>
  <c r="Y224" i="12"/>
  <c r="V224" i="12"/>
  <c r="W224" i="12"/>
  <c r="S224" i="12"/>
  <c r="AD224" i="12"/>
  <c r="AL224" i="12"/>
  <c r="AF224" i="12"/>
  <c r="AK224" i="12"/>
  <c r="AC222" i="12"/>
  <c r="AC312" i="12" s="1"/>
  <c r="Q223" i="12"/>
  <c r="Q313" i="12" s="1"/>
  <c r="D224" i="12"/>
  <c r="D121" i="12"/>
  <c r="P120" i="12"/>
  <c r="AB119" i="12"/>
  <c r="AL313" i="12"/>
  <c r="AH313" i="12"/>
  <c r="AD313" i="12"/>
  <c r="X313" i="12"/>
  <c r="X402" i="12" s="1"/>
  <c r="T313" i="12"/>
  <c r="N313" i="12"/>
  <c r="J313" i="12"/>
  <c r="F313" i="12"/>
  <c r="AJ313" i="12"/>
  <c r="AF313" i="12"/>
  <c r="Z313" i="12"/>
  <c r="V313" i="12"/>
  <c r="R313" i="12"/>
  <c r="L313" i="12"/>
  <c r="H313" i="12"/>
  <c r="D313" i="12"/>
  <c r="D402" i="12" s="1"/>
  <c r="AI313" i="12"/>
  <c r="AE313" i="12"/>
  <c r="Y313" i="12"/>
  <c r="Y402" i="12" s="1"/>
  <c r="U313" i="12"/>
  <c r="K313" i="12"/>
  <c r="G313" i="12"/>
  <c r="AK313" i="12"/>
  <c r="S313" i="12"/>
  <c r="AG313" i="12"/>
  <c r="M313" i="12"/>
  <c r="I313" i="12"/>
  <c r="W313" i="12"/>
  <c r="E313" i="12"/>
  <c r="K223" i="11"/>
  <c r="G223" i="11"/>
  <c r="J223" i="11"/>
  <c r="F223" i="11"/>
  <c r="M223" i="11"/>
  <c r="I223" i="11"/>
  <c r="E223" i="11"/>
  <c r="L223" i="11"/>
  <c r="H223" i="11"/>
  <c r="AD223" i="11"/>
  <c r="N223" i="11"/>
  <c r="T223" i="11"/>
  <c r="V223" i="11"/>
  <c r="AG223" i="11"/>
  <c r="W223" i="11"/>
  <c r="R223" i="11"/>
  <c r="AL223" i="11"/>
  <c r="U223" i="11"/>
  <c r="AE223" i="11"/>
  <c r="AF223" i="11"/>
  <c r="S223" i="11"/>
  <c r="AK223" i="11"/>
  <c r="Y223" i="11"/>
  <c r="AH223" i="11"/>
  <c r="Z223" i="11"/>
  <c r="AI223" i="11"/>
  <c r="X223" i="11"/>
  <c r="AJ223" i="11"/>
  <c r="D223" i="11"/>
  <c r="D120" i="11"/>
  <c r="AL312" i="11"/>
  <c r="AH312" i="11"/>
  <c r="AD312" i="11"/>
  <c r="X312" i="11"/>
  <c r="T312" i="11"/>
  <c r="T401" i="11" s="1"/>
  <c r="AK312" i="11"/>
  <c r="AG312" i="11"/>
  <c r="AC312" i="11"/>
  <c r="AC401" i="11" s="1"/>
  <c r="W312" i="11"/>
  <c r="W401" i="11" s="1"/>
  <c r="S312" i="11"/>
  <c r="M312" i="11"/>
  <c r="I312" i="11"/>
  <c r="E312" i="11"/>
  <c r="AE312" i="11"/>
  <c r="U312" i="11"/>
  <c r="L312" i="11"/>
  <c r="G312" i="11"/>
  <c r="AJ312" i="11"/>
  <c r="Z312" i="11"/>
  <c r="Z401" i="11" s="1"/>
  <c r="R312" i="11"/>
  <c r="K312" i="11"/>
  <c r="F312" i="11"/>
  <c r="AI312" i="11"/>
  <c r="Y312" i="11"/>
  <c r="Q312" i="11"/>
  <c r="Q401" i="11" s="1"/>
  <c r="J312" i="11"/>
  <c r="D312" i="11"/>
  <c r="D401" i="11" s="1"/>
  <c r="AF312" i="11"/>
  <c r="V312" i="11"/>
  <c r="N312" i="11"/>
  <c r="H312" i="11"/>
  <c r="AE223" i="8"/>
  <c r="S223" i="8"/>
  <c r="Y223" i="8"/>
  <c r="AK223" i="8"/>
  <c r="T223" i="8"/>
  <c r="AF223" i="8"/>
  <c r="X223" i="8"/>
  <c r="AJ223" i="8"/>
  <c r="AI223" i="8"/>
  <c r="W223" i="8"/>
  <c r="AG223" i="8"/>
  <c r="U223" i="8"/>
  <c r="AD223" i="8"/>
  <c r="R223" i="8"/>
  <c r="AH223" i="8"/>
  <c r="V223" i="8"/>
  <c r="N223" i="8"/>
  <c r="AL223" i="8"/>
  <c r="Z223" i="8"/>
  <c r="N223" i="10"/>
  <c r="J223" i="10"/>
  <c r="F223" i="10"/>
  <c r="M223" i="10"/>
  <c r="I223" i="10"/>
  <c r="E223" i="10"/>
  <c r="L223" i="10"/>
  <c r="H223" i="10"/>
  <c r="K223" i="10"/>
  <c r="G223" i="10"/>
  <c r="AD223" i="10"/>
  <c r="AJ223" i="10"/>
  <c r="AG223" i="10"/>
  <c r="AE223" i="10"/>
  <c r="W223" i="10"/>
  <c r="T223" i="10"/>
  <c r="Y223" i="10"/>
  <c r="R223" i="10"/>
  <c r="AF223" i="10"/>
  <c r="AH223" i="10"/>
  <c r="AK223" i="10"/>
  <c r="AI223" i="10"/>
  <c r="AL223" i="10"/>
  <c r="V223" i="10"/>
  <c r="X223" i="10"/>
  <c r="U223" i="10"/>
  <c r="Z223" i="10"/>
  <c r="S223" i="10"/>
  <c r="Q222" i="10"/>
  <c r="Q312" i="10" s="1"/>
  <c r="Q401" i="10" s="1"/>
  <c r="K223" i="8"/>
  <c r="G223" i="8"/>
  <c r="J223" i="8"/>
  <c r="F223" i="8"/>
  <c r="M223" i="8"/>
  <c r="I223" i="8"/>
  <c r="E223" i="8"/>
  <c r="L223" i="8"/>
  <c r="H223" i="8"/>
  <c r="AC221" i="10"/>
  <c r="AC311" i="10" s="1"/>
  <c r="AC400" i="10" s="1"/>
  <c r="AL400" i="10"/>
  <c r="D223" i="10"/>
  <c r="D120" i="10"/>
  <c r="P119" i="10"/>
  <c r="AB118" i="10"/>
  <c r="AI312" i="10"/>
  <c r="AI401" i="10" s="1"/>
  <c r="AE312" i="10"/>
  <c r="AE401" i="10" s="1"/>
  <c r="Y312" i="10"/>
  <c r="Y401" i="10" s="1"/>
  <c r="U312" i="10"/>
  <c r="U401" i="10" s="1"/>
  <c r="K312" i="10"/>
  <c r="K401" i="10" s="1"/>
  <c r="G312" i="10"/>
  <c r="G401" i="10" s="1"/>
  <c r="AL312" i="10"/>
  <c r="AH312" i="10"/>
  <c r="AH401" i="10" s="1"/>
  <c r="AD312" i="10"/>
  <c r="AD401" i="10" s="1"/>
  <c r="X312" i="10"/>
  <c r="X401" i="10" s="1"/>
  <c r="T312" i="10"/>
  <c r="T401" i="10" s="1"/>
  <c r="N312" i="10"/>
  <c r="N401" i="10" s="1"/>
  <c r="J312" i="10"/>
  <c r="J401" i="10" s="1"/>
  <c r="F312" i="10"/>
  <c r="F401" i="10" s="1"/>
  <c r="AK312" i="10"/>
  <c r="AK401" i="10" s="1"/>
  <c r="AG312" i="10"/>
  <c r="AG401" i="10" s="1"/>
  <c r="W312" i="10"/>
  <c r="W401" i="10" s="1"/>
  <c r="S312" i="10"/>
  <c r="S401" i="10" s="1"/>
  <c r="M312" i="10"/>
  <c r="M401" i="10" s="1"/>
  <c r="I312" i="10"/>
  <c r="I401" i="10" s="1"/>
  <c r="E312" i="10"/>
  <c r="E401" i="10" s="1"/>
  <c r="AJ312" i="10"/>
  <c r="AJ401" i="10" s="1"/>
  <c r="AF312" i="10"/>
  <c r="AF401" i="10" s="1"/>
  <c r="Z312" i="10"/>
  <c r="Z401" i="10" s="1"/>
  <c r="V312" i="10"/>
  <c r="V401" i="10" s="1"/>
  <c r="R312" i="10"/>
  <c r="R401" i="10" s="1"/>
  <c r="L312" i="10"/>
  <c r="L401" i="10" s="1"/>
  <c r="H312" i="10"/>
  <c r="H401" i="10" s="1"/>
  <c r="D312" i="10"/>
  <c r="D401" i="10" s="1"/>
  <c r="D223" i="8"/>
  <c r="D120" i="8"/>
  <c r="AJ312" i="8"/>
  <c r="AJ401" i="8" s="1"/>
  <c r="AF312" i="8"/>
  <c r="AF401" i="8" s="1"/>
  <c r="Z312" i="8"/>
  <c r="Z401" i="8" s="1"/>
  <c r="V312" i="8"/>
  <c r="V401" i="8" s="1"/>
  <c r="R312" i="8"/>
  <c r="R401" i="8" s="1"/>
  <c r="L312" i="8"/>
  <c r="L401" i="8" s="1"/>
  <c r="H312" i="8"/>
  <c r="H401" i="8" s="1"/>
  <c r="D312" i="8"/>
  <c r="D401" i="8" s="1"/>
  <c r="AK312" i="8"/>
  <c r="AK401" i="8" s="1"/>
  <c r="AE312" i="8"/>
  <c r="AE401" i="8" s="1"/>
  <c r="X312" i="8"/>
  <c r="X401" i="8" s="1"/>
  <c r="S312" i="8"/>
  <c r="S401" i="8" s="1"/>
  <c r="K312" i="8"/>
  <c r="K401" i="8" s="1"/>
  <c r="F312" i="8"/>
  <c r="F401" i="8" s="1"/>
  <c r="AH312" i="8"/>
  <c r="AH401" i="8" s="1"/>
  <c r="AC312" i="8"/>
  <c r="AC401" i="8" s="1"/>
  <c r="U312" i="8"/>
  <c r="U401" i="8" s="1"/>
  <c r="N312" i="8"/>
  <c r="N401" i="8" s="1"/>
  <c r="I312" i="8"/>
  <c r="I401" i="8" s="1"/>
  <c r="AL312" i="8"/>
  <c r="AL401" i="8" s="1"/>
  <c r="AG312" i="8"/>
  <c r="AG401" i="8" s="1"/>
  <c r="Y312" i="8"/>
  <c r="Y401" i="8" s="1"/>
  <c r="T312" i="8"/>
  <c r="T401" i="8" s="1"/>
  <c r="M312" i="8"/>
  <c r="M401" i="8" s="1"/>
  <c r="G312" i="8"/>
  <c r="G401" i="8" s="1"/>
  <c r="AD312" i="8"/>
  <c r="AD401" i="8" s="1"/>
  <c r="E312" i="8"/>
  <c r="E401" i="8" s="1"/>
  <c r="W312" i="8"/>
  <c r="W401" i="8" s="1"/>
  <c r="Q312" i="8"/>
  <c r="Q401" i="8" s="1"/>
  <c r="AI312" i="8"/>
  <c r="AI401" i="8" s="1"/>
  <c r="J312" i="8"/>
  <c r="J401" i="8" s="1"/>
  <c r="F222" i="7"/>
  <c r="J222" i="7"/>
  <c r="D222" i="7"/>
  <c r="G222" i="7"/>
  <c r="K222" i="7"/>
  <c r="E222" i="7"/>
  <c r="I222" i="7"/>
  <c r="H222" i="7"/>
  <c r="L222" i="7"/>
  <c r="M222" i="7"/>
  <c r="T222" i="7"/>
  <c r="AC222" i="7"/>
  <c r="S222" i="7"/>
  <c r="AD222" i="7"/>
  <c r="Y222" i="7"/>
  <c r="AF222" i="7"/>
  <c r="R222" i="7"/>
  <c r="AJ222" i="7"/>
  <c r="Q222" i="7"/>
  <c r="AE222" i="7"/>
  <c r="V222" i="7"/>
  <c r="U222" i="7"/>
  <c r="AI222" i="7"/>
  <c r="AK222" i="7"/>
  <c r="X222" i="7"/>
  <c r="AG222" i="7"/>
  <c r="W222" i="7"/>
  <c r="AH222" i="7"/>
  <c r="AH311" i="7"/>
  <c r="AH400" i="7" s="1"/>
  <c r="AD311" i="7"/>
  <c r="AD400" i="7" s="1"/>
  <c r="AK311" i="7"/>
  <c r="AK400" i="7" s="1"/>
  <c r="AG311" i="7"/>
  <c r="AG400" i="7" s="1"/>
  <c r="AC311" i="7"/>
  <c r="AC400" i="7" s="1"/>
  <c r="AJ311" i="7"/>
  <c r="AJ400" i="7" s="1"/>
  <c r="AF311" i="7"/>
  <c r="AF400" i="7" s="1"/>
  <c r="AB311" i="7"/>
  <c r="AB400" i="7" s="1"/>
  <c r="AE311" i="7"/>
  <c r="AE400" i="7" s="1"/>
  <c r="AI311" i="7"/>
  <c r="AI400" i="7" s="1"/>
  <c r="V311" i="7"/>
  <c r="V400" i="7" s="1"/>
  <c r="R311" i="7"/>
  <c r="R400" i="7" s="1"/>
  <c r="Y311" i="7"/>
  <c r="Y400" i="7" s="1"/>
  <c r="U311" i="7"/>
  <c r="U400" i="7" s="1"/>
  <c r="Q311" i="7"/>
  <c r="Q400" i="7" s="1"/>
  <c r="X311" i="7"/>
  <c r="X400" i="7" s="1"/>
  <c r="T311" i="7"/>
  <c r="T400" i="7" s="1"/>
  <c r="P311" i="7"/>
  <c r="P400" i="7" s="1"/>
  <c r="S311" i="7"/>
  <c r="S400" i="7" s="1"/>
  <c r="W311" i="7"/>
  <c r="W400" i="7" s="1"/>
  <c r="G311" i="7"/>
  <c r="G400" i="7" s="1"/>
  <c r="K311" i="7"/>
  <c r="K400" i="7" s="1"/>
  <c r="H311" i="7"/>
  <c r="H400" i="7" s="1"/>
  <c r="L311" i="7"/>
  <c r="L400" i="7" s="1"/>
  <c r="D311" i="7"/>
  <c r="D400" i="7" s="1"/>
  <c r="E311" i="7"/>
  <c r="E400" i="7" s="1"/>
  <c r="I311" i="7"/>
  <c r="I400" i="7" s="1"/>
  <c r="M311" i="7"/>
  <c r="M400" i="7" s="1"/>
  <c r="F311" i="7"/>
  <c r="F400" i="7" s="1"/>
  <c r="J311" i="7"/>
  <c r="J400" i="7" s="1"/>
  <c r="X119" i="7"/>
  <c r="R120" i="8"/>
  <c r="AD118" i="6"/>
  <c r="P120" i="7"/>
  <c r="AG119" i="7"/>
  <c r="M120" i="10"/>
  <c r="S121" i="12"/>
  <c r="R119" i="7"/>
  <c r="AF121" i="12"/>
  <c r="G119" i="7"/>
  <c r="AI121" i="12"/>
  <c r="F120" i="8"/>
  <c r="D118" i="6"/>
  <c r="AJ120" i="8"/>
  <c r="T120" i="11"/>
  <c r="Y120" i="11"/>
  <c r="AI120" i="10"/>
  <c r="L118" i="6"/>
  <c r="Q119" i="10"/>
  <c r="AL120" i="10"/>
  <c r="U119" i="7"/>
  <c r="X120" i="10"/>
  <c r="AG120" i="8"/>
  <c r="U121" i="12"/>
  <c r="U120" i="8"/>
  <c r="AJ119" i="7"/>
  <c r="R121" i="12"/>
  <c r="Y119" i="7"/>
  <c r="X118" i="6"/>
  <c r="W118" i="6"/>
  <c r="AG121" i="12"/>
  <c r="AE119" i="7"/>
  <c r="T120" i="8"/>
  <c r="N121" i="12"/>
  <c r="I119" i="7"/>
  <c r="X121" i="12"/>
  <c r="Q119" i="7"/>
  <c r="I121" i="12"/>
  <c r="AL120" i="8"/>
  <c r="U120" i="11"/>
  <c r="Z120" i="11"/>
  <c r="W120" i="10"/>
  <c r="H120" i="11"/>
  <c r="K120" i="10"/>
  <c r="T118" i="6"/>
  <c r="K118" i="6"/>
  <c r="AD120" i="11"/>
  <c r="AG120" i="10"/>
  <c r="Z120" i="8"/>
  <c r="J120" i="11"/>
  <c r="AH120" i="8"/>
  <c r="L120" i="8"/>
  <c r="AC118" i="10"/>
  <c r="X120" i="11"/>
  <c r="U120" i="10"/>
  <c r="Q118" i="6"/>
  <c r="I118" i="6"/>
  <c r="M121" i="12"/>
  <c r="E120" i="8"/>
  <c r="L120" i="10"/>
  <c r="S120" i="11"/>
  <c r="V120" i="10"/>
  <c r="AH120" i="11"/>
  <c r="Z120" i="10"/>
  <c r="W120" i="11"/>
  <c r="AJ118" i="6"/>
  <c r="K119" i="7"/>
  <c r="AI119" i="7"/>
  <c r="AL121" i="12"/>
  <c r="L119" i="7"/>
  <c r="W120" i="8"/>
  <c r="M118" i="6"/>
  <c r="AC119" i="12"/>
  <c r="M119" i="7"/>
  <c r="N120" i="8"/>
  <c r="T121" i="12"/>
  <c r="F119" i="7"/>
  <c r="W121" i="12"/>
  <c r="S119" i="7"/>
  <c r="K121" i="12"/>
  <c r="R120" i="10"/>
  <c r="AK118" i="6"/>
  <c r="J121" i="12"/>
  <c r="J120" i="10"/>
  <c r="AJ121" i="12"/>
  <c r="N120" i="10"/>
  <c r="AH119" i="7"/>
  <c r="S120" i="8"/>
  <c r="F120" i="11"/>
  <c r="E119" i="7"/>
  <c r="V121" i="12"/>
  <c r="H118" i="6"/>
  <c r="Q120" i="12"/>
  <c r="H120" i="8"/>
  <c r="Y121" i="12"/>
  <c r="G120" i="11"/>
  <c r="M120" i="8"/>
  <c r="S120" i="10"/>
  <c r="AF118" i="6"/>
  <c r="AF120" i="11"/>
  <c r="AE118" i="6"/>
  <c r="V119" i="7"/>
  <c r="E121" i="12"/>
  <c r="E118" i="6"/>
  <c r="AJ120" i="11"/>
  <c r="Y120" i="8"/>
  <c r="AI120" i="8"/>
  <c r="I120" i="11"/>
  <c r="AI118" i="6"/>
  <c r="T119" i="7"/>
  <c r="H119" i="7"/>
  <c r="AC119" i="7"/>
  <c r="R120" i="11"/>
  <c r="AK121" i="12"/>
  <c r="N120" i="11"/>
  <c r="F120" i="10"/>
  <c r="AC118" i="6"/>
  <c r="F118" i="6"/>
  <c r="AG120" i="11"/>
  <c r="Y120" i="10"/>
  <c r="G120" i="10"/>
  <c r="E120" i="11"/>
  <c r="AK120" i="8"/>
  <c r="K120" i="11"/>
  <c r="AD120" i="10"/>
  <c r="AD119" i="7"/>
  <c r="Y118" i="6"/>
  <c r="H120" i="10"/>
  <c r="AB119" i="7"/>
  <c r="F121" i="12"/>
  <c r="J119" i="7"/>
  <c r="V118" i="6"/>
  <c r="S118" i="6"/>
  <c r="AE121" i="12"/>
  <c r="W119" i="7"/>
  <c r="AE120" i="8"/>
  <c r="L121" i="12"/>
  <c r="K120" i="8"/>
  <c r="G121" i="12"/>
  <c r="D119" i="7"/>
  <c r="AE120" i="11"/>
  <c r="I120" i="10"/>
  <c r="AH118" i="6"/>
  <c r="L120" i="11"/>
  <c r="AD120" i="8"/>
  <c r="V120" i="11"/>
  <c r="Z121" i="12"/>
  <c r="AF120" i="10"/>
  <c r="AG118" i="6"/>
  <c r="AK120" i="10"/>
  <c r="V120" i="8"/>
  <c r="AK119" i="7"/>
  <c r="AK120" i="11"/>
  <c r="AF119" i="7"/>
  <c r="AE120" i="10"/>
  <c r="G120" i="8"/>
  <c r="AI120" i="11"/>
  <c r="J120" i="8"/>
  <c r="AL120" i="11"/>
  <c r="T120" i="10"/>
  <c r="M120" i="11"/>
  <c r="J118" i="6"/>
  <c r="AH120" i="10"/>
  <c r="X120" i="8"/>
  <c r="AJ120" i="10"/>
  <c r="AF120" i="8"/>
  <c r="U118" i="6"/>
  <c r="AH121" i="12"/>
  <c r="E120" i="10"/>
  <c r="AD121" i="12"/>
  <c r="I120" i="8"/>
  <c r="H121" i="12"/>
  <c r="R118" i="6"/>
  <c r="G118" i="6"/>
  <c r="AH537" i="18" l="1"/>
  <c r="BF536" i="18"/>
  <c r="V543" i="18"/>
  <c r="AT542" i="18"/>
  <c r="E543" i="18"/>
  <c r="AO542" i="18"/>
  <c r="BA542" i="18"/>
  <c r="AX540" i="18"/>
  <c r="BJ540" i="18"/>
  <c r="BC542" i="18"/>
  <c r="AQ542" i="18"/>
  <c r="AW541" i="18"/>
  <c r="BI541" i="18"/>
  <c r="AV540" i="18"/>
  <c r="BH540" i="18"/>
  <c r="BD539" i="18"/>
  <c r="AR539" i="18"/>
  <c r="AP541" i="18"/>
  <c r="BB541" i="18"/>
  <c r="BG544" i="18"/>
  <c r="AU544" i="18"/>
  <c r="F369" i="18"/>
  <c r="F458" i="18" s="1"/>
  <c r="G369" i="18"/>
  <c r="G458" i="18" s="1"/>
  <c r="L369" i="18"/>
  <c r="L458" i="18" s="1"/>
  <c r="AU441" i="18"/>
  <c r="BG441" i="18"/>
  <c r="BE441" i="18"/>
  <c r="AS441" i="18"/>
  <c r="AV441" i="18"/>
  <c r="BH441" i="18"/>
  <c r="M369" i="18"/>
  <c r="M458" i="18" s="1"/>
  <c r="AQ441" i="18"/>
  <c r="BC441" i="18"/>
  <c r="AX441" i="18"/>
  <c r="BJ441" i="18"/>
  <c r="BF441" i="18"/>
  <c r="AT441" i="18"/>
  <c r="AL369" i="18"/>
  <c r="AL458" i="18" s="1"/>
  <c r="BA441" i="18"/>
  <c r="AO441" i="18"/>
  <c r="BD441" i="18"/>
  <c r="AR441" i="18"/>
  <c r="BB441" i="18"/>
  <c r="AP441" i="18"/>
  <c r="I369" i="18"/>
  <c r="I458" i="18" s="1"/>
  <c r="N369" i="18"/>
  <c r="N458" i="18" s="1"/>
  <c r="Q176" i="18"/>
  <c r="AC176" i="18"/>
  <c r="AC370" i="18" s="1"/>
  <c r="AC459" i="18" s="1"/>
  <c r="E176" i="18"/>
  <c r="L176" i="18"/>
  <c r="G176" i="18"/>
  <c r="F176" i="18"/>
  <c r="K176" i="18"/>
  <c r="AI176" i="18"/>
  <c r="AI370" i="18" s="1"/>
  <c r="AI459" i="18" s="1"/>
  <c r="I176" i="18"/>
  <c r="H176" i="18"/>
  <c r="U176" i="18"/>
  <c r="U370" i="18" s="1"/>
  <c r="U459" i="18" s="1"/>
  <c r="N176" i="18"/>
  <c r="AG176" i="18"/>
  <c r="M176" i="18"/>
  <c r="R176" i="18"/>
  <c r="AL176" i="18"/>
  <c r="W176" i="18"/>
  <c r="W370" i="18" s="1"/>
  <c r="W459" i="18" s="1"/>
  <c r="V176" i="18"/>
  <c r="AD176" i="18"/>
  <c r="AJ176" i="18"/>
  <c r="AJ370" i="18" s="1"/>
  <c r="AJ459" i="18" s="1"/>
  <c r="J176" i="18"/>
  <c r="T176" i="18"/>
  <c r="AK176" i="18"/>
  <c r="AK370" i="18" s="1"/>
  <c r="AK459" i="18" s="1"/>
  <c r="Z176" i="18"/>
  <c r="Z370" i="18" s="1"/>
  <c r="Z459" i="18" s="1"/>
  <c r="X176" i="18"/>
  <c r="X370" i="18" s="1"/>
  <c r="X459" i="18" s="1"/>
  <c r="AE176" i="18"/>
  <c r="AE370" i="18" s="1"/>
  <c r="AE459" i="18" s="1"/>
  <c r="AF176" i="18"/>
  <c r="AF370" i="18" s="1"/>
  <c r="AF459" i="18" s="1"/>
  <c r="S176" i="18"/>
  <c r="Y176" i="18"/>
  <c r="Y370" i="18" s="1"/>
  <c r="Y459" i="18" s="1"/>
  <c r="AH176" i="18"/>
  <c r="BI441" i="18"/>
  <c r="AW441" i="18"/>
  <c r="J369" i="18"/>
  <c r="J458" i="18" s="1"/>
  <c r="AD370" i="18"/>
  <c r="AD459" i="18" s="1"/>
  <c r="R370" i="18"/>
  <c r="R459" i="18" s="1"/>
  <c r="BE425" i="17"/>
  <c r="AS425" i="17"/>
  <c r="I426" i="17"/>
  <c r="BA425" i="17"/>
  <c r="E426" i="17"/>
  <c r="AO425" i="17"/>
  <c r="K426" i="17"/>
  <c r="AU425" i="17"/>
  <c r="BG425" i="17"/>
  <c r="AR425" i="17"/>
  <c r="BD425" i="17"/>
  <c r="H426" i="17"/>
  <c r="G426" i="17"/>
  <c r="AQ425" i="17"/>
  <c r="BC425" i="17"/>
  <c r="BB425" i="17"/>
  <c r="F426" i="17"/>
  <c r="AP425" i="17"/>
  <c r="BF425" i="17"/>
  <c r="J426" i="17"/>
  <c r="AT425" i="17"/>
  <c r="BJ425" i="17"/>
  <c r="N426" i="17"/>
  <c r="AX425" i="17"/>
  <c r="AV425" i="17"/>
  <c r="L426" i="17"/>
  <c r="BH425" i="17"/>
  <c r="BI425" i="17"/>
  <c r="M426" i="17"/>
  <c r="AW425" i="17"/>
  <c r="C174" i="13"/>
  <c r="M61" i="9"/>
  <c r="Y61" i="9" s="1"/>
  <c r="G311" i="6"/>
  <c r="L62" i="9"/>
  <c r="BI423" i="14"/>
  <c r="BJ423" i="14"/>
  <c r="K62" i="9"/>
  <c r="BH423" i="14"/>
  <c r="J62" i="9"/>
  <c r="BG423" i="14"/>
  <c r="F62" i="9"/>
  <c r="BC423" i="14"/>
  <c r="AE61" i="9"/>
  <c r="S61" i="9"/>
  <c r="AH61" i="9"/>
  <c r="V61" i="9"/>
  <c r="AF61" i="9"/>
  <c r="T61" i="9"/>
  <c r="AG61" i="9"/>
  <c r="U61" i="9"/>
  <c r="F400" i="6"/>
  <c r="H62" i="9"/>
  <c r="BE423" i="14"/>
  <c r="G400" i="6"/>
  <c r="E62" i="9"/>
  <c r="BB423" i="14"/>
  <c r="D62" i="9"/>
  <c r="BA423" i="14"/>
  <c r="G62" i="9"/>
  <c r="BD423" i="14"/>
  <c r="H311" i="6"/>
  <c r="H400" i="6" s="1"/>
  <c r="I62" i="9"/>
  <c r="BF423" i="14"/>
  <c r="AD61" i="9"/>
  <c r="R61" i="9"/>
  <c r="AC61" i="9"/>
  <c r="Q61" i="9"/>
  <c r="Y60" i="9"/>
  <c r="AK60" i="9"/>
  <c r="AI61" i="9"/>
  <c r="W61" i="9"/>
  <c r="AB61" i="9"/>
  <c r="P61" i="9"/>
  <c r="AJ61" i="9"/>
  <c r="X61" i="9"/>
  <c r="S430" i="14"/>
  <c r="Y429" i="14"/>
  <c r="T429" i="14"/>
  <c r="Z429" i="14"/>
  <c r="X429" i="14"/>
  <c r="W445" i="13"/>
  <c r="Z454" i="13"/>
  <c r="V445" i="13"/>
  <c r="R446" i="13"/>
  <c r="Y450" i="13"/>
  <c r="T452" i="13"/>
  <c r="X452" i="13"/>
  <c r="S449" i="13"/>
  <c r="U451" i="13"/>
  <c r="AR423" i="14"/>
  <c r="H424" i="14"/>
  <c r="J424" i="14"/>
  <c r="AT423" i="14"/>
  <c r="K424" i="14"/>
  <c r="AU423" i="14"/>
  <c r="AJ351" i="14"/>
  <c r="AJ440" i="14" s="1"/>
  <c r="AF351" i="14"/>
  <c r="AF440" i="14" s="1"/>
  <c r="Z351" i="14"/>
  <c r="V351" i="14"/>
  <c r="V440" i="14" s="1"/>
  <c r="R351" i="14"/>
  <c r="R440" i="14" s="1"/>
  <c r="L351" i="14"/>
  <c r="H351" i="14"/>
  <c r="D351" i="14"/>
  <c r="D440" i="14" s="1"/>
  <c r="AH351" i="14"/>
  <c r="AH440" i="14" s="1"/>
  <c r="AC351" i="14"/>
  <c r="AC440" i="14" s="1"/>
  <c r="U351" i="14"/>
  <c r="U440" i="14" s="1"/>
  <c r="N351" i="14"/>
  <c r="I351" i="14"/>
  <c r="AL351" i="14"/>
  <c r="AL440" i="14" s="1"/>
  <c r="AG351" i="14"/>
  <c r="AG440" i="14" s="1"/>
  <c r="Y351" i="14"/>
  <c r="T351" i="14"/>
  <c r="M351" i="14"/>
  <c r="G351" i="14"/>
  <c r="AE351" i="14"/>
  <c r="AE440" i="14" s="1"/>
  <c r="S351" i="14"/>
  <c r="F351" i="14"/>
  <c r="AD351" i="14"/>
  <c r="AD440" i="14" s="1"/>
  <c r="Q351" i="14"/>
  <c r="Q440" i="14" s="1"/>
  <c r="E351" i="14"/>
  <c r="AI351" i="14"/>
  <c r="AI440" i="14" s="1"/>
  <c r="J351" i="14"/>
  <c r="X351" i="14"/>
  <c r="W351" i="14"/>
  <c r="W440" i="14" s="1"/>
  <c r="K351" i="14"/>
  <c r="AK351" i="14"/>
  <c r="AK440" i="14" s="1"/>
  <c r="D159" i="14"/>
  <c r="Q159" i="14" s="1"/>
  <c r="D262" i="14"/>
  <c r="P158" i="14"/>
  <c r="AB158" i="14" s="1"/>
  <c r="R158" i="14"/>
  <c r="R262" i="14" s="1"/>
  <c r="Q262" i="14"/>
  <c r="J158" i="14"/>
  <c r="J262" i="14" s="1"/>
  <c r="I158" i="14"/>
  <c r="I262" i="14" s="1"/>
  <c r="AL158" i="14"/>
  <c r="AL262" i="14" s="1"/>
  <c r="T158" i="14"/>
  <c r="T262" i="14" s="1"/>
  <c r="AJ158" i="14"/>
  <c r="AJ262" i="14" s="1"/>
  <c r="AE158" i="14"/>
  <c r="AE262" i="14" s="1"/>
  <c r="E158" i="14"/>
  <c r="E262" i="14" s="1"/>
  <c r="L158" i="14"/>
  <c r="L262" i="14" s="1"/>
  <c r="G158" i="14"/>
  <c r="G262" i="14" s="1"/>
  <c r="X158" i="14"/>
  <c r="X262" i="14" s="1"/>
  <c r="AG158" i="14"/>
  <c r="AG262" i="14" s="1"/>
  <c r="AI158" i="14"/>
  <c r="AI262" i="14" s="1"/>
  <c r="Z158" i="14"/>
  <c r="Z262" i="14" s="1"/>
  <c r="H158" i="14"/>
  <c r="H262" i="14" s="1"/>
  <c r="N158" i="14"/>
  <c r="N262" i="14" s="1"/>
  <c r="F158" i="14"/>
  <c r="F262" i="14" s="1"/>
  <c r="K158" i="14"/>
  <c r="K262" i="14" s="1"/>
  <c r="W158" i="14"/>
  <c r="W262" i="14" s="1"/>
  <c r="AH158" i="14"/>
  <c r="AH262" i="14" s="1"/>
  <c r="V158" i="14"/>
  <c r="V262" i="14" s="1"/>
  <c r="U158" i="14"/>
  <c r="U262" i="14" s="1"/>
  <c r="S158" i="14"/>
  <c r="S262" i="14" s="1"/>
  <c r="AK158" i="14"/>
  <c r="AK262" i="14" s="1"/>
  <c r="Y158" i="14"/>
  <c r="Y262" i="14" s="1"/>
  <c r="M158" i="14"/>
  <c r="M262" i="14" s="1"/>
  <c r="AD158" i="14"/>
  <c r="AD262" i="14" s="1"/>
  <c r="AF158" i="14"/>
  <c r="AF262" i="14" s="1"/>
  <c r="AC158" i="14"/>
  <c r="AC262" i="14" s="1"/>
  <c r="N424" i="14"/>
  <c r="AX423" i="14"/>
  <c r="I424" i="14"/>
  <c r="AS423" i="14"/>
  <c r="F424" i="14"/>
  <c r="AP423" i="14"/>
  <c r="M424" i="14"/>
  <c r="AW423" i="14"/>
  <c r="E424" i="14"/>
  <c r="AO423" i="14"/>
  <c r="AV423" i="14"/>
  <c r="L424" i="14"/>
  <c r="G424" i="14"/>
  <c r="AQ423" i="14"/>
  <c r="BA440" i="13"/>
  <c r="AO439" i="13"/>
  <c r="BE440" i="13"/>
  <c r="AS439" i="13"/>
  <c r="BB440" i="13"/>
  <c r="AP439" i="13"/>
  <c r="D278" i="13"/>
  <c r="D175" i="13"/>
  <c r="B175" i="13" s="1"/>
  <c r="Q174" i="13"/>
  <c r="AC174" i="13"/>
  <c r="I174" i="13"/>
  <c r="L174" i="13"/>
  <c r="X174" i="13"/>
  <c r="N174" i="13"/>
  <c r="Z174" i="13"/>
  <c r="V174" i="13"/>
  <c r="AF174" i="13"/>
  <c r="R174" i="13"/>
  <c r="G174" i="13"/>
  <c r="J174" i="13"/>
  <c r="U174" i="13"/>
  <c r="Y174" i="13"/>
  <c r="K174" i="13"/>
  <c r="F174" i="13"/>
  <c r="T174" i="13"/>
  <c r="AL174" i="13"/>
  <c r="AK174" i="13"/>
  <c r="AJ174" i="13"/>
  <c r="AG174" i="13"/>
  <c r="M174" i="13"/>
  <c r="E174" i="13"/>
  <c r="H174" i="13"/>
  <c r="W174" i="13"/>
  <c r="AI174" i="13"/>
  <c r="AE174" i="13"/>
  <c r="S174" i="13"/>
  <c r="AD174" i="13"/>
  <c r="AH174" i="13"/>
  <c r="BG440" i="13"/>
  <c r="AU439" i="13"/>
  <c r="BH440" i="13"/>
  <c r="AV439" i="13"/>
  <c r="BF440" i="13"/>
  <c r="AT439" i="13"/>
  <c r="AK367" i="13"/>
  <c r="AK456" i="13" s="1"/>
  <c r="AG367" i="13"/>
  <c r="AG456" i="13" s="1"/>
  <c r="AC367" i="13"/>
  <c r="AC456" i="13" s="1"/>
  <c r="W367" i="13"/>
  <c r="S367" i="13"/>
  <c r="M367" i="13"/>
  <c r="I367" i="13"/>
  <c r="E367" i="13"/>
  <c r="AJ367" i="13"/>
  <c r="AJ456" i="13" s="1"/>
  <c r="AE367" i="13"/>
  <c r="AE456" i="13" s="1"/>
  <c r="X367" i="13"/>
  <c r="R367" i="13"/>
  <c r="K367" i="13"/>
  <c r="F367" i="13"/>
  <c r="AI367" i="13"/>
  <c r="AI456" i="13" s="1"/>
  <c r="AD367" i="13"/>
  <c r="AD456" i="13" s="1"/>
  <c r="V367" i="13"/>
  <c r="Q367" i="13"/>
  <c r="Q456" i="13" s="1"/>
  <c r="J367" i="13"/>
  <c r="D367" i="13"/>
  <c r="D456" i="13" s="1"/>
  <c r="C79" i="9" s="1"/>
  <c r="AH367" i="13"/>
  <c r="AH456" i="13" s="1"/>
  <c r="Z367" i="13"/>
  <c r="U367" i="13"/>
  <c r="N367" i="13"/>
  <c r="H367" i="13"/>
  <c r="AF367" i="13"/>
  <c r="AF456" i="13" s="1"/>
  <c r="G367" i="13"/>
  <c r="Y367" i="13"/>
  <c r="T367" i="13"/>
  <c r="L367" i="13"/>
  <c r="AL367" i="13"/>
  <c r="AL456" i="13" s="1"/>
  <c r="AW439" i="13"/>
  <c r="BI440" i="13"/>
  <c r="BJ439" i="13"/>
  <c r="AX438" i="13"/>
  <c r="BC440" i="13"/>
  <c r="AQ439" i="13"/>
  <c r="AR439" i="13"/>
  <c r="BD440" i="13"/>
  <c r="Q385" i="12"/>
  <c r="AO384" i="12"/>
  <c r="R385" i="12"/>
  <c r="AP384" i="12"/>
  <c r="U385" i="12"/>
  <c r="AS384" i="12"/>
  <c r="W385" i="12"/>
  <c r="AU384" i="12"/>
  <c r="S385" i="12"/>
  <c r="AQ384" i="12"/>
  <c r="V385" i="12"/>
  <c r="AT384" i="12"/>
  <c r="T385" i="12"/>
  <c r="AR384" i="12"/>
  <c r="Z385" i="12"/>
  <c r="AX384" i="12"/>
  <c r="G387" i="12"/>
  <c r="H387" i="12"/>
  <c r="M386" i="12"/>
  <c r="AW385" i="12"/>
  <c r="J387" i="12"/>
  <c r="AH385" i="12"/>
  <c r="BF384" i="12"/>
  <c r="AC385" i="12"/>
  <c r="BA384" i="12"/>
  <c r="N387" i="12"/>
  <c r="AD385" i="12"/>
  <c r="BB384" i="12"/>
  <c r="F387" i="12"/>
  <c r="I387" i="12"/>
  <c r="AG385" i="12"/>
  <c r="BE384" i="12"/>
  <c r="AK385" i="12"/>
  <c r="BI384" i="12"/>
  <c r="AL385" i="12"/>
  <c r="BJ384" i="12"/>
  <c r="AI385" i="12"/>
  <c r="BG384" i="12"/>
  <c r="K387" i="12"/>
  <c r="L386" i="12"/>
  <c r="AV385" i="12"/>
  <c r="AE385" i="12"/>
  <c r="BC384" i="12"/>
  <c r="AF385" i="12"/>
  <c r="BD384" i="12"/>
  <c r="AJ385" i="12"/>
  <c r="BH384" i="12"/>
  <c r="E387" i="12"/>
  <c r="R385" i="11"/>
  <c r="AP384" i="11"/>
  <c r="X385" i="11"/>
  <c r="AV384" i="11"/>
  <c r="V385" i="11"/>
  <c r="AT384" i="11"/>
  <c r="U385" i="11"/>
  <c r="AS384" i="11"/>
  <c r="Y385" i="11"/>
  <c r="AW384" i="11"/>
  <c r="S385" i="11"/>
  <c r="AQ384" i="11"/>
  <c r="AH385" i="11"/>
  <c r="BF384" i="11"/>
  <c r="N385" i="11"/>
  <c r="AX384" i="11"/>
  <c r="AK385" i="11"/>
  <c r="BI384" i="11"/>
  <c r="H386" i="11"/>
  <c r="AR385" i="11"/>
  <c r="K386" i="11"/>
  <c r="AU385" i="11"/>
  <c r="AL385" i="11"/>
  <c r="BJ384" i="11"/>
  <c r="G387" i="11"/>
  <c r="L387" i="11"/>
  <c r="I387" i="11"/>
  <c r="AF385" i="11"/>
  <c r="BD384" i="11"/>
  <c r="AG385" i="11"/>
  <c r="BE384" i="11"/>
  <c r="AE385" i="11"/>
  <c r="BC384" i="11"/>
  <c r="J387" i="11"/>
  <c r="F387" i="11"/>
  <c r="AI385" i="11"/>
  <c r="BG384" i="11"/>
  <c r="M387" i="11"/>
  <c r="AD385" i="11"/>
  <c r="BB384" i="11"/>
  <c r="AJ385" i="11"/>
  <c r="BH384" i="11"/>
  <c r="E386" i="11"/>
  <c r="BA385" i="11"/>
  <c r="AO385" i="11"/>
  <c r="AB223" i="7"/>
  <c r="P224" i="7"/>
  <c r="D222" i="6"/>
  <c r="J222" i="6"/>
  <c r="K222" i="6"/>
  <c r="F222" i="6"/>
  <c r="E222" i="6"/>
  <c r="E312" i="6" s="1"/>
  <c r="H222" i="6"/>
  <c r="L222" i="6"/>
  <c r="I222" i="6"/>
  <c r="G222" i="6"/>
  <c r="AH222" i="6"/>
  <c r="S222" i="6"/>
  <c r="W222" i="6"/>
  <c r="Y222" i="6"/>
  <c r="AK222" i="6"/>
  <c r="M222" i="6"/>
  <c r="AD222" i="6"/>
  <c r="AG222" i="6"/>
  <c r="R222" i="6"/>
  <c r="T222" i="6"/>
  <c r="AC222" i="6"/>
  <c r="AJ222" i="6"/>
  <c r="AI222" i="6"/>
  <c r="AF222" i="6"/>
  <c r="Q222" i="6"/>
  <c r="U222" i="6"/>
  <c r="AE222" i="6"/>
  <c r="V222" i="6"/>
  <c r="X222" i="6"/>
  <c r="C122" i="7"/>
  <c r="O121" i="7"/>
  <c r="C225" i="7"/>
  <c r="C315" i="7" s="1"/>
  <c r="C404" i="7" s="1"/>
  <c r="C311" i="6"/>
  <c r="C400" i="6" s="1"/>
  <c r="I311" i="6"/>
  <c r="I400" i="6" s="1"/>
  <c r="K311" i="6"/>
  <c r="K400" i="6" s="1"/>
  <c r="L311" i="6"/>
  <c r="L400" i="6" s="1"/>
  <c r="J311" i="6"/>
  <c r="J400" i="6" s="1"/>
  <c r="E311" i="6"/>
  <c r="E400" i="6" s="1"/>
  <c r="W311" i="6"/>
  <c r="W400" i="6" s="1"/>
  <c r="AB311" i="6"/>
  <c r="AB400" i="6" s="1"/>
  <c r="AJ311" i="6"/>
  <c r="AJ400" i="6" s="1"/>
  <c r="AD311" i="6"/>
  <c r="AD400" i="6" s="1"/>
  <c r="AG311" i="6"/>
  <c r="AG400" i="6" s="1"/>
  <c r="AK311" i="6"/>
  <c r="AK400" i="6" s="1"/>
  <c r="AI311" i="6"/>
  <c r="AI400" i="6" s="1"/>
  <c r="Q311" i="6"/>
  <c r="Q400" i="6" s="1"/>
  <c r="M311" i="6"/>
  <c r="M400" i="6" s="1"/>
  <c r="Y311" i="6"/>
  <c r="Y400" i="6" s="1"/>
  <c r="AF311" i="6"/>
  <c r="AF400" i="6" s="1"/>
  <c r="U311" i="6"/>
  <c r="U400" i="6" s="1"/>
  <c r="X311" i="6"/>
  <c r="X400" i="6" s="1"/>
  <c r="V311" i="6"/>
  <c r="V400" i="6" s="1"/>
  <c r="S311" i="6"/>
  <c r="S400" i="6" s="1"/>
  <c r="AH311" i="6"/>
  <c r="AH400" i="6" s="1"/>
  <c r="T311" i="6"/>
  <c r="T400" i="6" s="1"/>
  <c r="AC311" i="6"/>
  <c r="AC400" i="6" s="1"/>
  <c r="P311" i="6"/>
  <c r="P400" i="6" s="1"/>
  <c r="R311" i="6"/>
  <c r="R400" i="6" s="1"/>
  <c r="AA120" i="7"/>
  <c r="C119" i="6"/>
  <c r="C222" i="6"/>
  <c r="V312" i="6" s="1"/>
  <c r="D311" i="6"/>
  <c r="D400" i="6" s="1"/>
  <c r="I312" i="6"/>
  <c r="AE311" i="6"/>
  <c r="AE400" i="6" s="1"/>
  <c r="T312" i="6"/>
  <c r="K312" i="6"/>
  <c r="Q224" i="12"/>
  <c r="Q314" i="12" s="1"/>
  <c r="M225" i="12"/>
  <c r="I225" i="12"/>
  <c r="E225" i="12"/>
  <c r="L225" i="12"/>
  <c r="H225" i="12"/>
  <c r="K225" i="12"/>
  <c r="G225" i="12"/>
  <c r="N225" i="12"/>
  <c r="J225" i="12"/>
  <c r="F225" i="12"/>
  <c r="X225" i="12"/>
  <c r="U225" i="12"/>
  <c r="AE225" i="12"/>
  <c r="R225" i="12"/>
  <c r="AH225" i="12"/>
  <c r="AJ225" i="12"/>
  <c r="AG225" i="12"/>
  <c r="AI225" i="12"/>
  <c r="Z225" i="12"/>
  <c r="T225" i="12"/>
  <c r="Y225" i="12"/>
  <c r="V225" i="12"/>
  <c r="W225" i="12"/>
  <c r="S225" i="12"/>
  <c r="AD225" i="12"/>
  <c r="AL225" i="12"/>
  <c r="AF225" i="12"/>
  <c r="AK225" i="12"/>
  <c r="AC223" i="12"/>
  <c r="AB120" i="12"/>
  <c r="D225" i="12"/>
  <c r="D122" i="12"/>
  <c r="P121" i="12"/>
  <c r="AI314" i="12"/>
  <c r="AE314" i="12"/>
  <c r="Y314" i="12"/>
  <c r="Y403" i="12" s="1"/>
  <c r="U314" i="12"/>
  <c r="K314" i="12"/>
  <c r="G314" i="12"/>
  <c r="AK314" i="12"/>
  <c r="AG314" i="12"/>
  <c r="W314" i="12"/>
  <c r="S314" i="12"/>
  <c r="M314" i="12"/>
  <c r="I314" i="12"/>
  <c r="E314" i="12"/>
  <c r="AJ314" i="12"/>
  <c r="AF314" i="12"/>
  <c r="Z314" i="12"/>
  <c r="V314" i="12"/>
  <c r="R314" i="12"/>
  <c r="L314" i="12"/>
  <c r="H314" i="12"/>
  <c r="D314" i="12"/>
  <c r="D403" i="12" s="1"/>
  <c r="AL314" i="12"/>
  <c r="T314" i="12"/>
  <c r="AH314" i="12"/>
  <c r="N314" i="12"/>
  <c r="AD314" i="12"/>
  <c r="J314" i="12"/>
  <c r="X314" i="12"/>
  <c r="X403" i="12" s="1"/>
  <c r="F314" i="12"/>
  <c r="J224" i="11"/>
  <c r="F224" i="11"/>
  <c r="M224" i="11"/>
  <c r="I224" i="11"/>
  <c r="E224" i="11"/>
  <c r="L224" i="11"/>
  <c r="H224" i="11"/>
  <c r="K224" i="11"/>
  <c r="G224" i="11"/>
  <c r="AD224" i="11"/>
  <c r="N224" i="11"/>
  <c r="T224" i="11"/>
  <c r="V224" i="11"/>
  <c r="AG224" i="11"/>
  <c r="W224" i="11"/>
  <c r="R224" i="11"/>
  <c r="AL224" i="11"/>
  <c r="U224" i="11"/>
  <c r="AE224" i="11"/>
  <c r="AF224" i="11"/>
  <c r="S224" i="11"/>
  <c r="AK224" i="11"/>
  <c r="Y224" i="11"/>
  <c r="AH224" i="11"/>
  <c r="Z224" i="11"/>
  <c r="AI224" i="11"/>
  <c r="X224" i="11"/>
  <c r="AJ224" i="11"/>
  <c r="AI313" i="11"/>
  <c r="AE313" i="11"/>
  <c r="Y313" i="11"/>
  <c r="U313" i="11"/>
  <c r="Q313" i="11"/>
  <c r="Q402" i="11" s="1"/>
  <c r="K313" i="11"/>
  <c r="G313" i="11"/>
  <c r="AL313" i="11"/>
  <c r="AH313" i="11"/>
  <c r="AD313" i="11"/>
  <c r="X313" i="11"/>
  <c r="T313" i="11"/>
  <c r="T402" i="11" s="1"/>
  <c r="N313" i="11"/>
  <c r="J313" i="11"/>
  <c r="F313" i="11"/>
  <c r="AF313" i="11"/>
  <c r="V313" i="11"/>
  <c r="L313" i="11"/>
  <c r="D313" i="11"/>
  <c r="D402" i="11" s="1"/>
  <c r="AK313" i="11"/>
  <c r="AC313" i="11"/>
  <c r="AC402" i="11" s="1"/>
  <c r="S313" i="11"/>
  <c r="I313" i="11"/>
  <c r="AJ313" i="11"/>
  <c r="Z313" i="11"/>
  <c r="Z402" i="11" s="1"/>
  <c r="R313" i="11"/>
  <c r="H313" i="11"/>
  <c r="AG313" i="11"/>
  <c r="W313" i="11"/>
  <c r="W402" i="11" s="1"/>
  <c r="M313" i="11"/>
  <c r="E313" i="11"/>
  <c r="D224" i="11"/>
  <c r="D121" i="11"/>
  <c r="AE224" i="8"/>
  <c r="S224" i="8"/>
  <c r="Y224" i="8"/>
  <c r="AK224" i="8"/>
  <c r="T224" i="8"/>
  <c r="AF224" i="8"/>
  <c r="X224" i="8"/>
  <c r="AJ224" i="8"/>
  <c r="AI224" i="8"/>
  <c r="W224" i="8"/>
  <c r="AG224" i="8"/>
  <c r="U224" i="8"/>
  <c r="AD224" i="8"/>
  <c r="R224" i="8"/>
  <c r="AH224" i="8"/>
  <c r="V224" i="8"/>
  <c r="N224" i="8"/>
  <c r="AL224" i="8"/>
  <c r="Z224" i="8"/>
  <c r="Q223" i="10"/>
  <c r="M224" i="10"/>
  <c r="I224" i="10"/>
  <c r="E224" i="10"/>
  <c r="L224" i="10"/>
  <c r="H224" i="10"/>
  <c r="K224" i="10"/>
  <c r="G224" i="10"/>
  <c r="N224" i="10"/>
  <c r="J224" i="10"/>
  <c r="F224" i="10"/>
  <c r="AD224" i="10"/>
  <c r="AJ224" i="10"/>
  <c r="AG224" i="10"/>
  <c r="AE224" i="10"/>
  <c r="W224" i="10"/>
  <c r="T224" i="10"/>
  <c r="Y224" i="10"/>
  <c r="R224" i="10"/>
  <c r="AF224" i="10"/>
  <c r="AH224" i="10"/>
  <c r="AK224" i="10"/>
  <c r="AI224" i="10"/>
  <c r="AL224" i="10"/>
  <c r="V224" i="10"/>
  <c r="X224" i="10"/>
  <c r="U224" i="10"/>
  <c r="Z224" i="10"/>
  <c r="S224" i="10"/>
  <c r="J224" i="8"/>
  <c r="F224" i="8"/>
  <c r="M224" i="8"/>
  <c r="I224" i="8"/>
  <c r="E224" i="8"/>
  <c r="L224" i="8"/>
  <c r="H224" i="8"/>
  <c r="K224" i="8"/>
  <c r="G224" i="8"/>
  <c r="AC222" i="10"/>
  <c r="AC312" i="10" s="1"/>
  <c r="AC401" i="10" s="1"/>
  <c r="AL401" i="10"/>
  <c r="AB119" i="10"/>
  <c r="D224" i="10"/>
  <c r="D121" i="10"/>
  <c r="P120" i="10"/>
  <c r="AJ313" i="10"/>
  <c r="AJ402" i="10" s="1"/>
  <c r="AF313" i="10"/>
  <c r="AF402" i="10" s="1"/>
  <c r="Z313" i="10"/>
  <c r="Z402" i="10" s="1"/>
  <c r="V313" i="10"/>
  <c r="V402" i="10" s="1"/>
  <c r="R313" i="10"/>
  <c r="R402" i="10" s="1"/>
  <c r="L313" i="10"/>
  <c r="L402" i="10" s="1"/>
  <c r="H313" i="10"/>
  <c r="H402" i="10" s="1"/>
  <c r="D313" i="10"/>
  <c r="D402" i="10" s="1"/>
  <c r="AI313" i="10"/>
  <c r="AI402" i="10" s="1"/>
  <c r="AE313" i="10"/>
  <c r="AE402" i="10" s="1"/>
  <c r="Y313" i="10"/>
  <c r="Y402" i="10" s="1"/>
  <c r="U313" i="10"/>
  <c r="U402" i="10" s="1"/>
  <c r="Q313" i="10"/>
  <c r="Q402" i="10" s="1"/>
  <c r="K313" i="10"/>
  <c r="K402" i="10" s="1"/>
  <c r="G313" i="10"/>
  <c r="G402" i="10" s="1"/>
  <c r="AL313" i="10"/>
  <c r="AH313" i="10"/>
  <c r="AH402" i="10" s="1"/>
  <c r="AD313" i="10"/>
  <c r="AD402" i="10" s="1"/>
  <c r="X313" i="10"/>
  <c r="X402" i="10" s="1"/>
  <c r="T313" i="10"/>
  <c r="T402" i="10" s="1"/>
  <c r="N313" i="10"/>
  <c r="N402" i="10" s="1"/>
  <c r="J313" i="10"/>
  <c r="J402" i="10" s="1"/>
  <c r="F313" i="10"/>
  <c r="F402" i="10" s="1"/>
  <c r="AK313" i="10"/>
  <c r="AK402" i="10" s="1"/>
  <c r="AG313" i="10"/>
  <c r="AG402" i="10" s="1"/>
  <c r="W313" i="10"/>
  <c r="W402" i="10" s="1"/>
  <c r="S313" i="10"/>
  <c r="S402" i="10" s="1"/>
  <c r="M313" i="10"/>
  <c r="M402" i="10" s="1"/>
  <c r="I313" i="10"/>
  <c r="I402" i="10" s="1"/>
  <c r="E313" i="10"/>
  <c r="E402" i="10" s="1"/>
  <c r="D224" i="8"/>
  <c r="D121" i="8"/>
  <c r="AK313" i="8"/>
  <c r="AK402" i="8" s="1"/>
  <c r="AG313" i="8"/>
  <c r="AG402" i="8" s="1"/>
  <c r="AC313" i="8"/>
  <c r="AC402" i="8" s="1"/>
  <c r="W313" i="8"/>
  <c r="W402" i="8" s="1"/>
  <c r="S313" i="8"/>
  <c r="S402" i="8" s="1"/>
  <c r="M313" i="8"/>
  <c r="M402" i="8" s="1"/>
  <c r="I313" i="8"/>
  <c r="I402" i="8" s="1"/>
  <c r="E313" i="8"/>
  <c r="E402" i="8" s="1"/>
  <c r="AL313" i="8"/>
  <c r="AL402" i="8" s="1"/>
  <c r="AF313" i="8"/>
  <c r="AF402" i="8" s="1"/>
  <c r="Y313" i="8"/>
  <c r="Y402" i="8" s="1"/>
  <c r="T313" i="8"/>
  <c r="T402" i="8" s="1"/>
  <c r="L313" i="8"/>
  <c r="L402" i="8" s="1"/>
  <c r="G313" i="8"/>
  <c r="G402" i="8" s="1"/>
  <c r="AI313" i="8"/>
  <c r="AI402" i="8" s="1"/>
  <c r="AD313" i="8"/>
  <c r="AD402" i="8" s="1"/>
  <c r="V313" i="8"/>
  <c r="V402" i="8" s="1"/>
  <c r="Q313" i="8"/>
  <c r="Q402" i="8" s="1"/>
  <c r="J313" i="8"/>
  <c r="J402" i="8" s="1"/>
  <c r="D313" i="8"/>
  <c r="D402" i="8" s="1"/>
  <c r="AH313" i="8"/>
  <c r="AH402" i="8" s="1"/>
  <c r="Z313" i="8"/>
  <c r="Z402" i="8" s="1"/>
  <c r="U313" i="8"/>
  <c r="U402" i="8" s="1"/>
  <c r="N313" i="8"/>
  <c r="N402" i="8" s="1"/>
  <c r="H313" i="8"/>
  <c r="H402" i="8" s="1"/>
  <c r="R313" i="8"/>
  <c r="R402" i="8" s="1"/>
  <c r="AJ313" i="8"/>
  <c r="AJ402" i="8" s="1"/>
  <c r="K313" i="8"/>
  <c r="K402" i="8" s="1"/>
  <c r="AE313" i="8"/>
  <c r="AE402" i="8" s="1"/>
  <c r="F313" i="8"/>
  <c r="F402" i="8" s="1"/>
  <c r="X313" i="8"/>
  <c r="X402" i="8" s="1"/>
  <c r="F223" i="7"/>
  <c r="J223" i="7"/>
  <c r="D223" i="7"/>
  <c r="G223" i="7"/>
  <c r="K223" i="7"/>
  <c r="E223" i="7"/>
  <c r="I223" i="7"/>
  <c r="H223" i="7"/>
  <c r="L223" i="7"/>
  <c r="M223" i="7"/>
  <c r="T223" i="7"/>
  <c r="AC223" i="7"/>
  <c r="S223" i="7"/>
  <c r="AD223" i="7"/>
  <c r="Y223" i="7"/>
  <c r="AF223" i="7"/>
  <c r="R223" i="7"/>
  <c r="AJ223" i="7"/>
  <c r="Q223" i="7"/>
  <c r="AE223" i="7"/>
  <c r="V223" i="7"/>
  <c r="U223" i="7"/>
  <c r="AI223" i="7"/>
  <c r="AK223" i="7"/>
  <c r="X223" i="7"/>
  <c r="AG223" i="7"/>
  <c r="W223" i="7"/>
  <c r="AH223" i="7"/>
  <c r="AJ312" i="7"/>
  <c r="AJ401" i="7" s="1"/>
  <c r="AF312" i="7"/>
  <c r="AF401" i="7" s="1"/>
  <c r="AB312" i="7"/>
  <c r="AB401" i="7" s="1"/>
  <c r="AI312" i="7"/>
  <c r="AI401" i="7" s="1"/>
  <c r="AE312" i="7"/>
  <c r="AE401" i="7" s="1"/>
  <c r="AH312" i="7"/>
  <c r="AH401" i="7" s="1"/>
  <c r="AD312" i="7"/>
  <c r="AD401" i="7" s="1"/>
  <c r="AK312" i="7"/>
  <c r="AK401" i="7" s="1"/>
  <c r="AG312" i="7"/>
  <c r="AG401" i="7" s="1"/>
  <c r="AC312" i="7"/>
  <c r="AC401" i="7" s="1"/>
  <c r="X312" i="7"/>
  <c r="X401" i="7" s="1"/>
  <c r="T312" i="7"/>
  <c r="T401" i="7" s="1"/>
  <c r="P312" i="7"/>
  <c r="P401" i="7" s="1"/>
  <c r="W312" i="7"/>
  <c r="W401" i="7" s="1"/>
  <c r="S312" i="7"/>
  <c r="S401" i="7" s="1"/>
  <c r="V312" i="7"/>
  <c r="V401" i="7" s="1"/>
  <c r="R312" i="7"/>
  <c r="R401" i="7" s="1"/>
  <c r="Y312" i="7"/>
  <c r="Y401" i="7" s="1"/>
  <c r="U312" i="7"/>
  <c r="U401" i="7" s="1"/>
  <c r="Q312" i="7"/>
  <c r="Q401" i="7" s="1"/>
  <c r="F312" i="7"/>
  <c r="F401" i="7" s="1"/>
  <c r="J312" i="7"/>
  <c r="J401" i="7" s="1"/>
  <c r="G312" i="7"/>
  <c r="G401" i="7" s="1"/>
  <c r="K312" i="7"/>
  <c r="K401" i="7" s="1"/>
  <c r="H312" i="7"/>
  <c r="H401" i="7" s="1"/>
  <c r="L312" i="7"/>
  <c r="L401" i="7" s="1"/>
  <c r="D312" i="7"/>
  <c r="D401" i="7" s="1"/>
  <c r="M312" i="7"/>
  <c r="M401" i="7" s="1"/>
  <c r="E312" i="7"/>
  <c r="E401" i="7" s="1"/>
  <c r="I312" i="7"/>
  <c r="I401" i="7" s="1"/>
  <c r="H122" i="12"/>
  <c r="I121" i="8"/>
  <c r="F122" i="12"/>
  <c r="AI119" i="6"/>
  <c r="K119" i="6"/>
  <c r="L122" i="12"/>
  <c r="H121" i="8"/>
  <c r="Q120" i="10"/>
  <c r="T122" i="12"/>
  <c r="E120" i="7"/>
  <c r="I120" i="7"/>
  <c r="N121" i="11"/>
  <c r="E121" i="10"/>
  <c r="AD121" i="10"/>
  <c r="D119" i="6"/>
  <c r="AD121" i="11"/>
  <c r="AE121" i="8"/>
  <c r="AJ122" i="12"/>
  <c r="T121" i="10"/>
  <c r="AE121" i="11"/>
  <c r="H120" i="7"/>
  <c r="Y122" i="12"/>
  <c r="X122" i="12"/>
  <c r="V121" i="8"/>
  <c r="AE119" i="6"/>
  <c r="S120" i="7"/>
  <c r="AF121" i="8"/>
  <c r="AK121" i="10"/>
  <c r="G120" i="7"/>
  <c r="AK122" i="12"/>
  <c r="W121" i="11"/>
  <c r="AE121" i="10"/>
  <c r="AC119" i="10"/>
  <c r="M119" i="6"/>
  <c r="J119" i="6"/>
  <c r="AG121" i="11"/>
  <c r="Y121" i="10"/>
  <c r="AH121" i="11"/>
  <c r="G122" i="12"/>
  <c r="J121" i="8"/>
  <c r="F121" i="10"/>
  <c r="D120" i="7"/>
  <c r="AF122" i="12"/>
  <c r="S119" i="6"/>
  <c r="I119" i="6"/>
  <c r="Y120" i="7"/>
  <c r="U121" i="8"/>
  <c r="V121" i="11"/>
  <c r="AH122" i="12"/>
  <c r="X120" i="7"/>
  <c r="Q119" i="6"/>
  <c r="I121" i="11"/>
  <c r="W121" i="10"/>
  <c r="AF121" i="10"/>
  <c r="AF119" i="6"/>
  <c r="R121" i="11"/>
  <c r="J122" i="12"/>
  <c r="J121" i="11"/>
  <c r="F119" i="6"/>
  <c r="G121" i="10"/>
  <c r="AC120" i="7"/>
  <c r="Y121" i="11"/>
  <c r="AI121" i="10"/>
  <c r="AF121" i="11"/>
  <c r="X119" i="6"/>
  <c r="E119" i="6"/>
  <c r="AK121" i="11"/>
  <c r="X121" i="10"/>
  <c r="AJ121" i="8"/>
  <c r="U122" i="12"/>
  <c r="F120" i="7"/>
  <c r="E121" i="8"/>
  <c r="N122" i="12"/>
  <c r="AH119" i="6"/>
  <c r="T120" i="7"/>
  <c r="V121" i="10"/>
  <c r="Q120" i="7"/>
  <c r="AL121" i="8"/>
  <c r="Z121" i="10"/>
  <c r="AK119" i="6"/>
  <c r="H119" i="6"/>
  <c r="AK120" i="7"/>
  <c r="L121" i="10"/>
  <c r="AH120" i="7"/>
  <c r="AL121" i="11"/>
  <c r="AH121" i="10"/>
  <c r="AB120" i="7"/>
  <c r="AE120" i="7"/>
  <c r="K122" i="12"/>
  <c r="R119" i="6"/>
  <c r="Q121" i="12"/>
  <c r="M121" i="8"/>
  <c r="G121" i="8"/>
  <c r="W120" i="7"/>
  <c r="AH121" i="8"/>
  <c r="R121" i="10"/>
  <c r="W119" i="6"/>
  <c r="F121" i="8"/>
  <c r="S121" i="11"/>
  <c r="X121" i="11"/>
  <c r="AE122" i="12"/>
  <c r="AC120" i="12"/>
  <c r="E121" i="11"/>
  <c r="X121" i="8"/>
  <c r="U121" i="11"/>
  <c r="AJ120" i="7"/>
  <c r="T121" i="11"/>
  <c r="G121" i="11"/>
  <c r="J121" i="10"/>
  <c r="J120" i="7"/>
  <c r="U119" i="6"/>
  <c r="G119" i="6"/>
  <c r="K121" i="11"/>
  <c r="I121" i="10"/>
  <c r="L121" i="11"/>
  <c r="Z121" i="11"/>
  <c r="S121" i="10"/>
  <c r="Y121" i="8"/>
  <c r="N121" i="10"/>
  <c r="M121" i="10"/>
  <c r="H121" i="10"/>
  <c r="N121" i="8"/>
  <c r="H121" i="11"/>
  <c r="T119" i="6"/>
  <c r="AF120" i="7"/>
  <c r="AJ121" i="11"/>
  <c r="AI122" i="12"/>
  <c r="L120" i="7"/>
  <c r="S121" i="8"/>
  <c r="P121" i="7"/>
  <c r="AG119" i="6"/>
  <c r="AG122" i="12"/>
  <c r="V120" i="7"/>
  <c r="T121" i="8"/>
  <c r="K121" i="10"/>
  <c r="M121" i="11"/>
  <c r="AK121" i="8"/>
  <c r="R122" i="12"/>
  <c r="U121" i="10"/>
  <c r="AI120" i="7"/>
  <c r="Y119" i="6"/>
  <c r="AI121" i="11"/>
  <c r="AG121" i="10"/>
  <c r="AG121" i="8"/>
  <c r="L121" i="8"/>
  <c r="V122" i="12"/>
  <c r="Z122" i="12"/>
  <c r="L119" i="6"/>
  <c r="AI121" i="8"/>
  <c r="U120" i="7"/>
  <c r="R121" i="8"/>
  <c r="K120" i="7"/>
  <c r="R120" i="7"/>
  <c r="K121" i="8"/>
  <c r="V119" i="6"/>
  <c r="M120" i="7"/>
  <c r="M122" i="12"/>
  <c r="AL122" i="12"/>
  <c r="AD120" i="7"/>
  <c r="W121" i="8"/>
  <c r="Z121" i="8"/>
  <c r="AC119" i="6"/>
  <c r="AD122" i="12"/>
  <c r="AG120" i="7"/>
  <c r="AD121" i="8"/>
  <c r="AL121" i="10"/>
  <c r="F121" i="11"/>
  <c r="S122" i="12"/>
  <c r="AJ119" i="6"/>
  <c r="E122" i="12"/>
  <c r="W122" i="12"/>
  <c r="I122" i="12"/>
  <c r="AJ121" i="10"/>
  <c r="AD119" i="6"/>
  <c r="AH538" i="18" l="1"/>
  <c r="BF537" i="18"/>
  <c r="V544" i="18"/>
  <c r="AT543" i="18"/>
  <c r="E544" i="18"/>
  <c r="BA543" i="18"/>
  <c r="AO543" i="18"/>
  <c r="BD540" i="18"/>
  <c r="AR540" i="18"/>
  <c r="BB542" i="18"/>
  <c r="AP542" i="18"/>
  <c r="AQ543" i="18"/>
  <c r="BC543" i="18"/>
  <c r="BG545" i="18"/>
  <c r="AU545" i="18"/>
  <c r="AW542" i="18"/>
  <c r="BI542" i="18"/>
  <c r="AX541" i="18"/>
  <c r="BJ541" i="18"/>
  <c r="AV541" i="18"/>
  <c r="BH541" i="18"/>
  <c r="K370" i="18"/>
  <c r="K459" i="18" s="1"/>
  <c r="E371" i="18"/>
  <c r="E460" i="18" s="1"/>
  <c r="J370" i="18"/>
  <c r="J459" i="18" s="1"/>
  <c r="G370" i="18"/>
  <c r="G459" i="18" s="1"/>
  <c r="F370" i="18"/>
  <c r="F459" i="18" s="1"/>
  <c r="BJ442" i="18"/>
  <c r="AX442" i="18"/>
  <c r="AV442" i="18"/>
  <c r="BH442" i="18"/>
  <c r="M370" i="18"/>
  <c r="M459" i="18" s="1"/>
  <c r="AR442" i="18"/>
  <c r="BD442" i="18"/>
  <c r="Q177" i="18"/>
  <c r="AC177" i="18"/>
  <c r="AC371" i="18" s="1"/>
  <c r="AC460" i="18" s="1"/>
  <c r="AL177" i="18"/>
  <c r="AL371" i="18" s="1"/>
  <c r="AL460" i="18" s="1"/>
  <c r="I177" i="18"/>
  <c r="H177" i="18"/>
  <c r="U177" i="18"/>
  <c r="N177" i="18"/>
  <c r="N371" i="18" s="1"/>
  <c r="N460" i="18" s="1"/>
  <c r="M177" i="18"/>
  <c r="J177" i="18"/>
  <c r="R177" i="18"/>
  <c r="T177" i="18"/>
  <c r="T371" i="18" s="1"/>
  <c r="T460" i="18" s="1"/>
  <c r="Z177" i="18"/>
  <c r="Z371" i="18" s="1"/>
  <c r="Z460" i="18" s="1"/>
  <c r="K177" i="18"/>
  <c r="W177" i="18"/>
  <c r="AG177" i="18"/>
  <c r="AG371" i="18" s="1"/>
  <c r="AG460" i="18" s="1"/>
  <c r="V177" i="18"/>
  <c r="AD177" i="18"/>
  <c r="AD371" i="18" s="1"/>
  <c r="AD460" i="18" s="1"/>
  <c r="AJ177" i="18"/>
  <c r="E177" i="18"/>
  <c r="L177" i="18"/>
  <c r="G177" i="18"/>
  <c r="AI177" i="18"/>
  <c r="AK177" i="18"/>
  <c r="AK371" i="18" s="1"/>
  <c r="AK460" i="18" s="1"/>
  <c r="F177" i="18"/>
  <c r="X177" i="18"/>
  <c r="X371" i="18" s="1"/>
  <c r="X460" i="18" s="1"/>
  <c r="AE177" i="18"/>
  <c r="AF177" i="18"/>
  <c r="AF371" i="18" s="1"/>
  <c r="AF460" i="18" s="1"/>
  <c r="S177" i="18"/>
  <c r="S371" i="18" s="1"/>
  <c r="S460" i="18" s="1"/>
  <c r="Y177" i="18"/>
  <c r="AH177" i="18"/>
  <c r="AW442" i="18"/>
  <c r="BI442" i="18"/>
  <c r="BB442" i="18"/>
  <c r="AP442" i="18"/>
  <c r="Q370" i="18"/>
  <c r="Q459" i="18" s="1"/>
  <c r="BF442" i="18"/>
  <c r="AT442" i="18"/>
  <c r="V370" i="18"/>
  <c r="V459" i="18" s="1"/>
  <c r="N370" i="18"/>
  <c r="N459" i="18" s="1"/>
  <c r="AU442" i="18"/>
  <c r="BG442" i="18"/>
  <c r="S370" i="18"/>
  <c r="S459" i="18" s="1"/>
  <c r="I370" i="18"/>
  <c r="I459" i="18" s="1"/>
  <c r="T370" i="18"/>
  <c r="T459" i="18" s="1"/>
  <c r="AG370" i="18"/>
  <c r="AG459" i="18" s="1"/>
  <c r="BA442" i="18"/>
  <c r="AO442" i="18"/>
  <c r="L370" i="18"/>
  <c r="L459" i="18" s="1"/>
  <c r="H370" i="18"/>
  <c r="H459" i="18" s="1"/>
  <c r="AH370" i="18"/>
  <c r="AH459" i="18" s="1"/>
  <c r="BC442" i="18"/>
  <c r="AQ442" i="18"/>
  <c r="BE442" i="18"/>
  <c r="AS442" i="18"/>
  <c r="AL370" i="18"/>
  <c r="AL459" i="18" s="1"/>
  <c r="BF426" i="17"/>
  <c r="J427" i="17"/>
  <c r="AT426" i="17"/>
  <c r="BJ426" i="17"/>
  <c r="AX426" i="17"/>
  <c r="N427" i="17"/>
  <c r="BG426" i="17"/>
  <c r="K427" i="17"/>
  <c r="AU426" i="17"/>
  <c r="AS426" i="17"/>
  <c r="I427" i="17"/>
  <c r="BE426" i="17"/>
  <c r="H427" i="17"/>
  <c r="AR426" i="17"/>
  <c r="BD426" i="17"/>
  <c r="L427" i="17"/>
  <c r="AV426" i="17"/>
  <c r="BH426" i="17"/>
  <c r="AW426" i="17"/>
  <c r="BI426" i="17"/>
  <c r="M427" i="17"/>
  <c r="BB426" i="17"/>
  <c r="AP426" i="17"/>
  <c r="F427" i="17"/>
  <c r="BC426" i="17"/>
  <c r="G427" i="17"/>
  <c r="AQ426" i="17"/>
  <c r="AO426" i="17"/>
  <c r="BA426" i="17"/>
  <c r="E427" i="17"/>
  <c r="AK61" i="9"/>
  <c r="B176" i="13"/>
  <c r="C175" i="13"/>
  <c r="Q175" i="13" s="1"/>
  <c r="K401" i="6"/>
  <c r="AB62" i="9"/>
  <c r="P62" i="9"/>
  <c r="AD62" i="9"/>
  <c r="R62" i="9"/>
  <c r="W62" i="9"/>
  <c r="AI62" i="9"/>
  <c r="M62" i="9"/>
  <c r="V401" i="6"/>
  <c r="F63" i="9"/>
  <c r="BC424" i="14"/>
  <c r="D63" i="9"/>
  <c r="BA424" i="14"/>
  <c r="E63" i="9"/>
  <c r="BB424" i="14"/>
  <c r="BJ424" i="14"/>
  <c r="I63" i="9"/>
  <c r="BF424" i="14"/>
  <c r="AG62" i="9"/>
  <c r="U62" i="9"/>
  <c r="T401" i="6"/>
  <c r="K63" i="9"/>
  <c r="BH424" i="14"/>
  <c r="G63" i="9"/>
  <c r="BD424" i="14"/>
  <c r="AE62" i="9"/>
  <c r="S62" i="9"/>
  <c r="AC62" i="9"/>
  <c r="Q62" i="9"/>
  <c r="AF62" i="9"/>
  <c r="T62" i="9"/>
  <c r="V62" i="9"/>
  <c r="AH62" i="9"/>
  <c r="AJ62" i="9"/>
  <c r="X62" i="9"/>
  <c r="E401" i="6"/>
  <c r="I401" i="6"/>
  <c r="L63" i="9"/>
  <c r="BI424" i="14"/>
  <c r="H63" i="9"/>
  <c r="BE424" i="14"/>
  <c r="J63" i="9"/>
  <c r="BG424" i="14"/>
  <c r="Z430" i="14"/>
  <c r="Y430" i="14"/>
  <c r="X430" i="14"/>
  <c r="T430" i="14"/>
  <c r="S431" i="14"/>
  <c r="S450" i="13"/>
  <c r="T453" i="13"/>
  <c r="R447" i="13"/>
  <c r="Z455" i="13"/>
  <c r="U452" i="13"/>
  <c r="X453" i="13"/>
  <c r="Y451" i="13"/>
  <c r="V446" i="13"/>
  <c r="W446" i="13"/>
  <c r="D263" i="14"/>
  <c r="R159" i="14"/>
  <c r="R263" i="14" s="1"/>
  <c r="P159" i="14"/>
  <c r="AB159" i="14" s="1"/>
  <c r="Q263" i="14"/>
  <c r="N159" i="14"/>
  <c r="N263" i="14" s="1"/>
  <c r="J159" i="14"/>
  <c r="J263" i="14" s="1"/>
  <c r="I159" i="14"/>
  <c r="I263" i="14" s="1"/>
  <c r="L159" i="14"/>
  <c r="L263" i="14" s="1"/>
  <c r="U159" i="14"/>
  <c r="U263" i="14" s="1"/>
  <c r="S159" i="14"/>
  <c r="S263" i="14" s="1"/>
  <c r="T159" i="14"/>
  <c r="T263" i="14" s="1"/>
  <c r="Y159" i="14"/>
  <c r="Y263" i="14" s="1"/>
  <c r="AH159" i="14"/>
  <c r="AH263" i="14" s="1"/>
  <c r="AD159" i="14"/>
  <c r="AD263" i="14" s="1"/>
  <c r="F159" i="14"/>
  <c r="F263" i="14" s="1"/>
  <c r="E159" i="14"/>
  <c r="E263" i="14" s="1"/>
  <c r="K159" i="14"/>
  <c r="K263" i="14" s="1"/>
  <c r="G159" i="14"/>
  <c r="G263" i="14" s="1"/>
  <c r="W159" i="14"/>
  <c r="W263" i="14" s="1"/>
  <c r="X159" i="14"/>
  <c r="X263" i="14" s="1"/>
  <c r="AL159" i="14"/>
  <c r="AL263" i="14" s="1"/>
  <c r="AE159" i="14"/>
  <c r="AE263" i="14" s="1"/>
  <c r="AJ159" i="14"/>
  <c r="AJ263" i="14" s="1"/>
  <c r="M159" i="14"/>
  <c r="M263" i="14" s="1"/>
  <c r="H159" i="14"/>
  <c r="H263" i="14" s="1"/>
  <c r="AG159" i="14"/>
  <c r="AG263" i="14" s="1"/>
  <c r="AI159" i="14"/>
  <c r="AI263" i="14" s="1"/>
  <c r="V159" i="14"/>
  <c r="V263" i="14" s="1"/>
  <c r="AF159" i="14"/>
  <c r="AF263" i="14" s="1"/>
  <c r="AK159" i="14"/>
  <c r="AK263" i="14" s="1"/>
  <c r="Z159" i="14"/>
  <c r="Z263" i="14" s="1"/>
  <c r="AC159" i="14"/>
  <c r="AC263" i="14" s="1"/>
  <c r="AO424" i="14"/>
  <c r="E425" i="14"/>
  <c r="F425" i="14"/>
  <c r="AP424" i="14"/>
  <c r="H425" i="14"/>
  <c r="AR424" i="14"/>
  <c r="J425" i="14"/>
  <c r="AT424" i="14"/>
  <c r="L425" i="14"/>
  <c r="AV424" i="14"/>
  <c r="K425" i="14"/>
  <c r="AU424" i="14"/>
  <c r="G425" i="14"/>
  <c r="AQ424" i="14"/>
  <c r="AW424" i="14"/>
  <c r="M425" i="14"/>
  <c r="AS424" i="14"/>
  <c r="I425" i="14"/>
  <c r="AX424" i="14"/>
  <c r="N425" i="14"/>
  <c r="AK352" i="14"/>
  <c r="AK441" i="14" s="1"/>
  <c r="AG352" i="14"/>
  <c r="AG441" i="14" s="1"/>
  <c r="AC352" i="14"/>
  <c r="AC441" i="14" s="1"/>
  <c r="W352" i="14"/>
  <c r="W441" i="14" s="1"/>
  <c r="S352" i="14"/>
  <c r="M352" i="14"/>
  <c r="I352" i="14"/>
  <c r="E352" i="14"/>
  <c r="AI352" i="14"/>
  <c r="AI441" i="14" s="1"/>
  <c r="AD352" i="14"/>
  <c r="AD441" i="14" s="1"/>
  <c r="V352" i="14"/>
  <c r="V441" i="14" s="1"/>
  <c r="Q352" i="14"/>
  <c r="Q441" i="14" s="1"/>
  <c r="J352" i="14"/>
  <c r="D352" i="14"/>
  <c r="D441" i="14" s="1"/>
  <c r="AH352" i="14"/>
  <c r="AH441" i="14" s="1"/>
  <c r="Z352" i="14"/>
  <c r="U352" i="14"/>
  <c r="U441" i="14" s="1"/>
  <c r="N352" i="14"/>
  <c r="H352" i="14"/>
  <c r="AF352" i="14"/>
  <c r="AF441" i="14" s="1"/>
  <c r="T352" i="14"/>
  <c r="G352" i="14"/>
  <c r="AE352" i="14"/>
  <c r="AE441" i="14" s="1"/>
  <c r="R352" i="14"/>
  <c r="R441" i="14" s="1"/>
  <c r="F352" i="14"/>
  <c r="X352" i="14"/>
  <c r="AL352" i="14"/>
  <c r="AL441" i="14" s="1"/>
  <c r="L352" i="14"/>
  <c r="AJ352" i="14"/>
  <c r="AJ441" i="14" s="1"/>
  <c r="K352" i="14"/>
  <c r="Y352" i="14"/>
  <c r="D279" i="13"/>
  <c r="F175" i="13"/>
  <c r="L175" i="13"/>
  <c r="N175" i="13"/>
  <c r="AJ175" i="13"/>
  <c r="I175" i="13"/>
  <c r="AF175" i="13"/>
  <c r="T175" i="13"/>
  <c r="AI175" i="13"/>
  <c r="S175" i="13"/>
  <c r="AG175" i="13"/>
  <c r="H175" i="13"/>
  <c r="U175" i="13"/>
  <c r="AH175" i="13"/>
  <c r="Y175" i="13"/>
  <c r="BF441" i="13"/>
  <c r="AT440" i="13"/>
  <c r="BB441" i="13"/>
  <c r="AP440" i="13"/>
  <c r="BA441" i="13"/>
  <c r="AO440" i="13"/>
  <c r="BJ440" i="13"/>
  <c r="AX439" i="13"/>
  <c r="AV440" i="13"/>
  <c r="BH441" i="13"/>
  <c r="AL368" i="13"/>
  <c r="AL457" i="13" s="1"/>
  <c r="AH368" i="13"/>
  <c r="AH457" i="13" s="1"/>
  <c r="AD368" i="13"/>
  <c r="AD457" i="13" s="1"/>
  <c r="X368" i="13"/>
  <c r="T368" i="13"/>
  <c r="N368" i="13"/>
  <c r="J368" i="13"/>
  <c r="F368" i="13"/>
  <c r="AK368" i="13"/>
  <c r="AK457" i="13" s="1"/>
  <c r="AF368" i="13"/>
  <c r="AF457" i="13" s="1"/>
  <c r="Y368" i="13"/>
  <c r="S368" i="13"/>
  <c r="L368" i="13"/>
  <c r="G368" i="13"/>
  <c r="AJ368" i="13"/>
  <c r="AJ457" i="13" s="1"/>
  <c r="AE368" i="13"/>
  <c r="AE457" i="13" s="1"/>
  <c r="W368" i="13"/>
  <c r="R368" i="13"/>
  <c r="K368" i="13"/>
  <c r="E368" i="13"/>
  <c r="AI368" i="13"/>
  <c r="AI457" i="13" s="1"/>
  <c r="AC368" i="13"/>
  <c r="AC457" i="13" s="1"/>
  <c r="V368" i="13"/>
  <c r="Q368" i="13"/>
  <c r="Q457" i="13" s="1"/>
  <c r="I368" i="13"/>
  <c r="D368" i="13"/>
  <c r="D457" i="13" s="1"/>
  <c r="C80" i="9" s="1"/>
  <c r="U368" i="13"/>
  <c r="M368" i="13"/>
  <c r="AG368" i="13"/>
  <c r="AG457" i="13" s="1"/>
  <c r="Z368" i="13"/>
  <c r="H368" i="13"/>
  <c r="BE441" i="13"/>
  <c r="AS440" i="13"/>
  <c r="BC441" i="13"/>
  <c r="AQ440" i="13"/>
  <c r="BI441" i="13"/>
  <c r="AW440" i="13"/>
  <c r="AR440" i="13"/>
  <c r="BD441" i="13"/>
  <c r="BG441" i="13"/>
  <c r="AU440" i="13"/>
  <c r="T386" i="12"/>
  <c r="AR385" i="12"/>
  <c r="S386" i="12"/>
  <c r="AQ385" i="12"/>
  <c r="U386" i="12"/>
  <c r="AS385" i="12"/>
  <c r="Q386" i="12"/>
  <c r="AO385" i="12"/>
  <c r="Z386" i="12"/>
  <c r="AX385" i="12"/>
  <c r="V386" i="12"/>
  <c r="AT385" i="12"/>
  <c r="W386" i="12"/>
  <c r="AU385" i="12"/>
  <c r="R386" i="12"/>
  <c r="AP385" i="12"/>
  <c r="E388" i="12"/>
  <c r="AJ386" i="12"/>
  <c r="BH385" i="12"/>
  <c r="AF386" i="12"/>
  <c r="BD385" i="12"/>
  <c r="AE386" i="12"/>
  <c r="BC385" i="12"/>
  <c r="L387" i="12"/>
  <c r="AV386" i="12"/>
  <c r="K388" i="12"/>
  <c r="AI386" i="12"/>
  <c r="BG385" i="12"/>
  <c r="AL386" i="12"/>
  <c r="BJ385" i="12"/>
  <c r="AK386" i="12"/>
  <c r="BI385" i="12"/>
  <c r="AG386" i="12"/>
  <c r="BE385" i="12"/>
  <c r="I388" i="12"/>
  <c r="F388" i="12"/>
  <c r="AD386" i="12"/>
  <c r="BB385" i="12"/>
  <c r="N388" i="12"/>
  <c r="AC386" i="12"/>
  <c r="BA385" i="12"/>
  <c r="AH386" i="12"/>
  <c r="BF385" i="12"/>
  <c r="J388" i="12"/>
  <c r="M387" i="12"/>
  <c r="AW386" i="12"/>
  <c r="H388" i="12"/>
  <c r="G388" i="12"/>
  <c r="X386" i="11"/>
  <c r="AV385" i="11"/>
  <c r="S386" i="11"/>
  <c r="AQ385" i="11"/>
  <c r="U386" i="11"/>
  <c r="AS385" i="11"/>
  <c r="Y386" i="11"/>
  <c r="AW385" i="11"/>
  <c r="V386" i="11"/>
  <c r="AT385" i="11"/>
  <c r="R386" i="11"/>
  <c r="AP385" i="11"/>
  <c r="AJ386" i="11"/>
  <c r="BH385" i="11"/>
  <c r="AD386" i="11"/>
  <c r="BB385" i="11"/>
  <c r="M388" i="11"/>
  <c r="AI386" i="11"/>
  <c r="BG385" i="11"/>
  <c r="F388" i="11"/>
  <c r="J388" i="11"/>
  <c r="AE386" i="11"/>
  <c r="BC385" i="11"/>
  <c r="AG386" i="11"/>
  <c r="BE385" i="11"/>
  <c r="AF386" i="11"/>
  <c r="BD385" i="11"/>
  <c r="I388" i="11"/>
  <c r="L388" i="11"/>
  <c r="G388" i="11"/>
  <c r="AL386" i="11"/>
  <c r="BJ385" i="11"/>
  <c r="K387" i="11"/>
  <c r="AU386" i="11"/>
  <c r="H387" i="11"/>
  <c r="AR386" i="11"/>
  <c r="AK386" i="11"/>
  <c r="BI385" i="11"/>
  <c r="N386" i="11"/>
  <c r="AX385" i="11"/>
  <c r="AH386" i="11"/>
  <c r="BF385" i="11"/>
  <c r="E387" i="11"/>
  <c r="BA386" i="11"/>
  <c r="AO386" i="11"/>
  <c r="H223" i="6"/>
  <c r="F223" i="6"/>
  <c r="G223" i="6"/>
  <c r="I223" i="6"/>
  <c r="J223" i="6"/>
  <c r="L223" i="6"/>
  <c r="E223" i="6"/>
  <c r="D223" i="6"/>
  <c r="K223" i="6"/>
  <c r="AJ223" i="6"/>
  <c r="AH223" i="6"/>
  <c r="AF223" i="6"/>
  <c r="AF313" i="6" s="1"/>
  <c r="AG223" i="6"/>
  <c r="W223" i="6"/>
  <c r="AC223" i="6"/>
  <c r="Y223" i="6"/>
  <c r="AK223" i="6"/>
  <c r="V223" i="6"/>
  <c r="U223" i="6"/>
  <c r="R223" i="6"/>
  <c r="M223" i="6"/>
  <c r="AD223" i="6"/>
  <c r="X223" i="6"/>
  <c r="S223" i="6"/>
  <c r="AI223" i="6"/>
  <c r="Q223" i="6"/>
  <c r="T223" i="6"/>
  <c r="AE223" i="6"/>
  <c r="P225" i="7"/>
  <c r="AB224" i="7"/>
  <c r="C312" i="6"/>
  <c r="C401" i="6" s="1"/>
  <c r="G312" i="6"/>
  <c r="G401" i="6" s="1"/>
  <c r="H312" i="6"/>
  <c r="H401" i="6" s="1"/>
  <c r="F312" i="6"/>
  <c r="F401" i="6" s="1"/>
  <c r="L312" i="6"/>
  <c r="L401" i="6" s="1"/>
  <c r="AD312" i="6"/>
  <c r="AD401" i="6" s="1"/>
  <c r="W312" i="6"/>
  <c r="W401" i="6" s="1"/>
  <c r="AJ312" i="6"/>
  <c r="AJ401" i="6" s="1"/>
  <c r="P312" i="6"/>
  <c r="P401" i="6" s="1"/>
  <c r="M312" i="6"/>
  <c r="M401" i="6" s="1"/>
  <c r="Y312" i="6"/>
  <c r="Y401" i="6" s="1"/>
  <c r="AB312" i="6"/>
  <c r="AB401" i="6" s="1"/>
  <c r="AF312" i="6"/>
  <c r="AF401" i="6" s="1"/>
  <c r="X312" i="6"/>
  <c r="X401" i="6" s="1"/>
  <c r="AE312" i="6"/>
  <c r="AE401" i="6" s="1"/>
  <c r="AC312" i="6"/>
  <c r="AC401" i="6" s="1"/>
  <c r="AH312" i="6"/>
  <c r="AH401" i="6" s="1"/>
  <c r="AK312" i="6"/>
  <c r="AK401" i="6" s="1"/>
  <c r="AG312" i="6"/>
  <c r="AG401" i="6" s="1"/>
  <c r="Q312" i="6"/>
  <c r="Q401" i="6" s="1"/>
  <c r="D312" i="6"/>
  <c r="D401" i="6" s="1"/>
  <c r="S312" i="6"/>
  <c r="S401" i="6" s="1"/>
  <c r="C120" i="6"/>
  <c r="C223" i="6"/>
  <c r="L313" i="6" s="1"/>
  <c r="R312" i="6"/>
  <c r="R401" i="6" s="1"/>
  <c r="J312" i="6"/>
  <c r="J401" i="6" s="1"/>
  <c r="AA121" i="7"/>
  <c r="F313" i="6"/>
  <c r="U312" i="6"/>
  <c r="U401" i="6" s="1"/>
  <c r="AI312" i="6"/>
  <c r="AI401" i="6" s="1"/>
  <c r="C123" i="7"/>
  <c r="O122" i="7"/>
  <c r="C226" i="7"/>
  <c r="C316" i="7" s="1"/>
  <c r="C405" i="7" s="1"/>
  <c r="V313" i="6"/>
  <c r="V402" i="6" s="1"/>
  <c r="K313" i="6"/>
  <c r="K402" i="6" s="1"/>
  <c r="AC224" i="12"/>
  <c r="AC314" i="12" s="1"/>
  <c r="L226" i="12"/>
  <c r="H226" i="12"/>
  <c r="K226" i="12"/>
  <c r="G226" i="12"/>
  <c r="N226" i="12"/>
  <c r="J226" i="12"/>
  <c r="F226" i="12"/>
  <c r="M226" i="12"/>
  <c r="I226" i="12"/>
  <c r="E226" i="12"/>
  <c r="X226" i="12"/>
  <c r="U226" i="12"/>
  <c r="AE226" i="12"/>
  <c r="R226" i="12"/>
  <c r="AH226" i="12"/>
  <c r="AJ226" i="12"/>
  <c r="AG226" i="12"/>
  <c r="AI226" i="12"/>
  <c r="Z226" i="12"/>
  <c r="T226" i="12"/>
  <c r="Y226" i="12"/>
  <c r="V226" i="12"/>
  <c r="W226" i="12"/>
  <c r="S226" i="12"/>
  <c r="AD226" i="12"/>
  <c r="AL226" i="12"/>
  <c r="AF226" i="12"/>
  <c r="AK226" i="12"/>
  <c r="Q225" i="12"/>
  <c r="Q315" i="12" s="1"/>
  <c r="D226" i="12"/>
  <c r="P122" i="12"/>
  <c r="D123" i="12"/>
  <c r="AC313" i="12"/>
  <c r="AB121" i="12"/>
  <c r="AJ315" i="12"/>
  <c r="AF315" i="12"/>
  <c r="Z315" i="12"/>
  <c r="V315" i="12"/>
  <c r="R315" i="12"/>
  <c r="L315" i="12"/>
  <c r="H315" i="12"/>
  <c r="D315" i="12"/>
  <c r="D404" i="12" s="1"/>
  <c r="AL315" i="12"/>
  <c r="AH315" i="12"/>
  <c r="AD315" i="12"/>
  <c r="X315" i="12"/>
  <c r="X404" i="12" s="1"/>
  <c r="T315" i="12"/>
  <c r="N315" i="12"/>
  <c r="J315" i="12"/>
  <c r="F315" i="12"/>
  <c r="AK315" i="12"/>
  <c r="AG315" i="12"/>
  <c r="W315" i="12"/>
  <c r="S315" i="12"/>
  <c r="M315" i="12"/>
  <c r="I315" i="12"/>
  <c r="E315" i="12"/>
  <c r="U315" i="12"/>
  <c r="AI315" i="12"/>
  <c r="AE315" i="12"/>
  <c r="K315" i="12"/>
  <c r="Y315" i="12"/>
  <c r="Y404" i="12" s="1"/>
  <c r="G315" i="12"/>
  <c r="M225" i="11"/>
  <c r="I225" i="11"/>
  <c r="E225" i="11"/>
  <c r="L225" i="11"/>
  <c r="H225" i="11"/>
  <c r="K225" i="11"/>
  <c r="G225" i="11"/>
  <c r="J225" i="11"/>
  <c r="F225" i="11"/>
  <c r="AD225" i="11"/>
  <c r="N225" i="11"/>
  <c r="T225" i="11"/>
  <c r="V225" i="11"/>
  <c r="AG225" i="11"/>
  <c r="W225" i="11"/>
  <c r="R225" i="11"/>
  <c r="AL225" i="11"/>
  <c r="U225" i="11"/>
  <c r="AE225" i="11"/>
  <c r="AF225" i="11"/>
  <c r="S225" i="11"/>
  <c r="AK225" i="11"/>
  <c r="Y225" i="11"/>
  <c r="AH225" i="11"/>
  <c r="Z225" i="11"/>
  <c r="AI225" i="11"/>
  <c r="X225" i="11"/>
  <c r="AJ225" i="11"/>
  <c r="AJ314" i="11"/>
  <c r="AF314" i="11"/>
  <c r="Z314" i="11"/>
  <c r="Z403" i="11" s="1"/>
  <c r="V314" i="11"/>
  <c r="R314" i="11"/>
  <c r="L314" i="11"/>
  <c r="H314" i="11"/>
  <c r="D314" i="11"/>
  <c r="D403" i="11" s="1"/>
  <c r="AI314" i="11"/>
  <c r="AE314" i="11"/>
  <c r="Y314" i="11"/>
  <c r="U314" i="11"/>
  <c r="Q314" i="11"/>
  <c r="Q403" i="11" s="1"/>
  <c r="K314" i="11"/>
  <c r="G314" i="11"/>
  <c r="AG314" i="11"/>
  <c r="W314" i="11"/>
  <c r="W403" i="11" s="1"/>
  <c r="M314" i="11"/>
  <c r="E314" i="11"/>
  <c r="AL314" i="11"/>
  <c r="AD314" i="11"/>
  <c r="T314" i="11"/>
  <c r="T403" i="11" s="1"/>
  <c r="J314" i="11"/>
  <c r="AK314" i="11"/>
  <c r="AC314" i="11"/>
  <c r="AC403" i="11" s="1"/>
  <c r="S314" i="11"/>
  <c r="I314" i="11"/>
  <c r="AH314" i="11"/>
  <c r="X314" i="11"/>
  <c r="N314" i="11"/>
  <c r="F314" i="11"/>
  <c r="D225" i="11"/>
  <c r="D122" i="11"/>
  <c r="AE225" i="8"/>
  <c r="S225" i="8"/>
  <c r="Y225" i="8"/>
  <c r="AK225" i="8"/>
  <c r="T225" i="8"/>
  <c r="AF225" i="8"/>
  <c r="X225" i="8"/>
  <c r="AJ225" i="8"/>
  <c r="AI225" i="8"/>
  <c r="W225" i="8"/>
  <c r="AG225" i="8"/>
  <c r="U225" i="8"/>
  <c r="AD225" i="8"/>
  <c r="R225" i="8"/>
  <c r="AH225" i="8"/>
  <c r="V225" i="8"/>
  <c r="N225" i="8"/>
  <c r="AL225" i="8"/>
  <c r="Z225" i="8"/>
  <c r="Q224" i="10"/>
  <c r="Q314" i="10" s="1"/>
  <c r="Q403" i="10" s="1"/>
  <c r="L225" i="10"/>
  <c r="H225" i="10"/>
  <c r="K225" i="10"/>
  <c r="G225" i="10"/>
  <c r="N225" i="10"/>
  <c r="J225" i="10"/>
  <c r="F225" i="10"/>
  <c r="M225" i="10"/>
  <c r="I225" i="10"/>
  <c r="E225" i="10"/>
  <c r="AD225" i="10"/>
  <c r="AJ225" i="10"/>
  <c r="AG225" i="10"/>
  <c r="AE225" i="10"/>
  <c r="W225" i="10"/>
  <c r="T225" i="10"/>
  <c r="Y225" i="10"/>
  <c r="R225" i="10"/>
  <c r="AF225" i="10"/>
  <c r="AH225" i="10"/>
  <c r="AK225" i="10"/>
  <c r="AI225" i="10"/>
  <c r="AL225" i="10"/>
  <c r="V225" i="10"/>
  <c r="X225" i="10"/>
  <c r="U225" i="10"/>
  <c r="Z225" i="10"/>
  <c r="S225" i="10"/>
  <c r="M225" i="8"/>
  <c r="I225" i="8"/>
  <c r="E225" i="8"/>
  <c r="L225" i="8"/>
  <c r="H225" i="8"/>
  <c r="K225" i="8"/>
  <c r="G225" i="8"/>
  <c r="J225" i="8"/>
  <c r="F225" i="8"/>
  <c r="AC223" i="10"/>
  <c r="AC313" i="10" s="1"/>
  <c r="AC402" i="10" s="1"/>
  <c r="AL402" i="10"/>
  <c r="AB120" i="10"/>
  <c r="D225" i="10"/>
  <c r="P121" i="10"/>
  <c r="D122" i="10"/>
  <c r="AK314" i="10"/>
  <c r="AK403" i="10" s="1"/>
  <c r="AG314" i="10"/>
  <c r="AG403" i="10" s="1"/>
  <c r="W314" i="10"/>
  <c r="W403" i="10" s="1"/>
  <c r="S314" i="10"/>
  <c r="S403" i="10" s="1"/>
  <c r="M314" i="10"/>
  <c r="M403" i="10" s="1"/>
  <c r="I314" i="10"/>
  <c r="I403" i="10" s="1"/>
  <c r="E314" i="10"/>
  <c r="E403" i="10" s="1"/>
  <c r="AJ314" i="10"/>
  <c r="AJ403" i="10" s="1"/>
  <c r="AF314" i="10"/>
  <c r="AF403" i="10" s="1"/>
  <c r="Z314" i="10"/>
  <c r="Z403" i="10" s="1"/>
  <c r="V314" i="10"/>
  <c r="V403" i="10" s="1"/>
  <c r="R314" i="10"/>
  <c r="R403" i="10" s="1"/>
  <c r="L314" i="10"/>
  <c r="L403" i="10" s="1"/>
  <c r="H314" i="10"/>
  <c r="H403" i="10" s="1"/>
  <c r="D314" i="10"/>
  <c r="D403" i="10" s="1"/>
  <c r="AI314" i="10"/>
  <c r="AI403" i="10" s="1"/>
  <c r="AE314" i="10"/>
  <c r="AE403" i="10" s="1"/>
  <c r="Y314" i="10"/>
  <c r="Y403" i="10" s="1"/>
  <c r="U314" i="10"/>
  <c r="U403" i="10" s="1"/>
  <c r="K314" i="10"/>
  <c r="K403" i="10" s="1"/>
  <c r="G314" i="10"/>
  <c r="G403" i="10" s="1"/>
  <c r="AL314" i="10"/>
  <c r="AH314" i="10"/>
  <c r="AH403" i="10" s="1"/>
  <c r="AD314" i="10"/>
  <c r="AD403" i="10" s="1"/>
  <c r="X314" i="10"/>
  <c r="X403" i="10" s="1"/>
  <c r="T314" i="10"/>
  <c r="T403" i="10" s="1"/>
  <c r="N314" i="10"/>
  <c r="N403" i="10" s="1"/>
  <c r="J314" i="10"/>
  <c r="J403" i="10" s="1"/>
  <c r="F314" i="10"/>
  <c r="F403" i="10" s="1"/>
  <c r="D225" i="8"/>
  <c r="D122" i="8"/>
  <c r="AL314" i="8"/>
  <c r="AL403" i="8" s="1"/>
  <c r="AH314" i="8"/>
  <c r="AH403" i="8" s="1"/>
  <c r="AD314" i="8"/>
  <c r="AD403" i="8" s="1"/>
  <c r="X314" i="8"/>
  <c r="X403" i="8" s="1"/>
  <c r="T314" i="8"/>
  <c r="T403" i="8" s="1"/>
  <c r="N314" i="8"/>
  <c r="N403" i="8" s="1"/>
  <c r="J314" i="8"/>
  <c r="J403" i="8" s="1"/>
  <c r="F314" i="8"/>
  <c r="F403" i="8" s="1"/>
  <c r="AG314" i="8"/>
  <c r="AG403" i="8" s="1"/>
  <c r="Z314" i="8"/>
  <c r="Z403" i="8" s="1"/>
  <c r="U314" i="8"/>
  <c r="U403" i="8" s="1"/>
  <c r="M314" i="8"/>
  <c r="M403" i="8" s="1"/>
  <c r="H314" i="8"/>
  <c r="H403" i="8" s="1"/>
  <c r="AK314" i="8"/>
  <c r="AK403" i="8" s="1"/>
  <c r="AJ314" i="8"/>
  <c r="AJ403" i="8" s="1"/>
  <c r="AE314" i="8"/>
  <c r="AE403" i="8" s="1"/>
  <c r="W314" i="8"/>
  <c r="W403" i="8" s="1"/>
  <c r="R314" i="8"/>
  <c r="R403" i="8" s="1"/>
  <c r="K314" i="8"/>
  <c r="K403" i="8" s="1"/>
  <c r="E314" i="8"/>
  <c r="E403" i="8" s="1"/>
  <c r="AI314" i="8"/>
  <c r="AI403" i="8" s="1"/>
  <c r="AC314" i="8"/>
  <c r="AC403" i="8" s="1"/>
  <c r="V314" i="8"/>
  <c r="V403" i="8" s="1"/>
  <c r="Q314" i="8"/>
  <c r="Q403" i="8" s="1"/>
  <c r="I314" i="8"/>
  <c r="I403" i="8" s="1"/>
  <c r="D314" i="8"/>
  <c r="D403" i="8" s="1"/>
  <c r="AF314" i="8"/>
  <c r="AF403" i="8" s="1"/>
  <c r="G314" i="8"/>
  <c r="G403" i="8" s="1"/>
  <c r="Y314" i="8"/>
  <c r="Y403" i="8" s="1"/>
  <c r="S314" i="8"/>
  <c r="S403" i="8" s="1"/>
  <c r="L314" i="8"/>
  <c r="L403" i="8" s="1"/>
  <c r="F224" i="7"/>
  <c r="J224" i="7"/>
  <c r="D224" i="7"/>
  <c r="G224" i="7"/>
  <c r="K224" i="7"/>
  <c r="E224" i="7"/>
  <c r="I224" i="7"/>
  <c r="H224" i="7"/>
  <c r="L224" i="7"/>
  <c r="M224" i="7"/>
  <c r="T224" i="7"/>
  <c r="AC224" i="7"/>
  <c r="S224" i="7"/>
  <c r="AD224" i="7"/>
  <c r="Y224" i="7"/>
  <c r="AF224" i="7"/>
  <c r="R224" i="7"/>
  <c r="AJ224" i="7"/>
  <c r="Q224" i="7"/>
  <c r="AE224" i="7"/>
  <c r="V224" i="7"/>
  <c r="U224" i="7"/>
  <c r="AI224" i="7"/>
  <c r="AK224" i="7"/>
  <c r="X224" i="7"/>
  <c r="AG224" i="7"/>
  <c r="W224" i="7"/>
  <c r="AH224" i="7"/>
  <c r="AH313" i="7"/>
  <c r="AH402" i="7" s="1"/>
  <c r="AD313" i="7"/>
  <c r="AD402" i="7" s="1"/>
  <c r="AK313" i="7"/>
  <c r="AK402" i="7" s="1"/>
  <c r="AG313" i="7"/>
  <c r="AG402" i="7" s="1"/>
  <c r="AC313" i="7"/>
  <c r="AC402" i="7" s="1"/>
  <c r="AJ313" i="7"/>
  <c r="AJ402" i="7" s="1"/>
  <c r="AF313" i="7"/>
  <c r="AF402" i="7" s="1"/>
  <c r="AB313" i="7"/>
  <c r="AB402" i="7" s="1"/>
  <c r="AI313" i="7"/>
  <c r="AI402" i="7" s="1"/>
  <c r="V313" i="7"/>
  <c r="V402" i="7" s="1"/>
  <c r="R313" i="7"/>
  <c r="R402" i="7" s="1"/>
  <c r="Y313" i="7"/>
  <c r="Y402" i="7" s="1"/>
  <c r="U313" i="7"/>
  <c r="U402" i="7" s="1"/>
  <c r="Q313" i="7"/>
  <c r="Q402" i="7" s="1"/>
  <c r="X313" i="7"/>
  <c r="X402" i="7" s="1"/>
  <c r="T313" i="7"/>
  <c r="T402" i="7" s="1"/>
  <c r="P313" i="7"/>
  <c r="P402" i="7" s="1"/>
  <c r="W313" i="7"/>
  <c r="W402" i="7" s="1"/>
  <c r="E313" i="7"/>
  <c r="E402" i="7" s="1"/>
  <c r="I313" i="7"/>
  <c r="I402" i="7" s="1"/>
  <c r="M313" i="7"/>
  <c r="M402" i="7" s="1"/>
  <c r="AE313" i="7"/>
  <c r="AE402" i="7" s="1"/>
  <c r="F313" i="7"/>
  <c r="F402" i="7" s="1"/>
  <c r="J313" i="7"/>
  <c r="J402" i="7" s="1"/>
  <c r="G313" i="7"/>
  <c r="G402" i="7" s="1"/>
  <c r="K313" i="7"/>
  <c r="K402" i="7" s="1"/>
  <c r="S313" i="7"/>
  <c r="S402" i="7" s="1"/>
  <c r="H313" i="7"/>
  <c r="H402" i="7" s="1"/>
  <c r="L313" i="7"/>
  <c r="L402" i="7" s="1"/>
  <c r="D313" i="7"/>
  <c r="D402" i="7" s="1"/>
  <c r="K123" i="12"/>
  <c r="X123" i="12"/>
  <c r="S122" i="11"/>
  <c r="N122" i="8"/>
  <c r="R122" i="11"/>
  <c r="AH122" i="10"/>
  <c r="I122" i="8"/>
  <c r="AG120" i="6"/>
  <c r="E120" i="6"/>
  <c r="K122" i="11"/>
  <c r="N122" i="10"/>
  <c r="Q121" i="10"/>
  <c r="F122" i="11"/>
  <c r="H122" i="10"/>
  <c r="L122" i="10"/>
  <c r="AE120" i="6"/>
  <c r="AJ123" i="12"/>
  <c r="R122" i="8"/>
  <c r="Y120" i="6"/>
  <c r="AG123" i="12"/>
  <c r="V121" i="7"/>
  <c r="Y122" i="8"/>
  <c r="U120" i="6"/>
  <c r="I120" i="6"/>
  <c r="N123" i="12"/>
  <c r="H122" i="8"/>
  <c r="L123" i="12"/>
  <c r="M123" i="12"/>
  <c r="E122" i="8"/>
  <c r="Z122" i="11"/>
  <c r="U123" i="12"/>
  <c r="S122" i="10"/>
  <c r="AC120" i="6"/>
  <c r="X122" i="11"/>
  <c r="AJ121" i="7"/>
  <c r="E121" i="7"/>
  <c r="T122" i="8"/>
  <c r="AD123" i="12"/>
  <c r="I121" i="7"/>
  <c r="AG122" i="8"/>
  <c r="R120" i="6"/>
  <c r="D121" i="7"/>
  <c r="AH123" i="12"/>
  <c r="AE122" i="8"/>
  <c r="W122" i="10"/>
  <c r="V120" i="6"/>
  <c r="E123" i="12"/>
  <c r="AI122" i="11"/>
  <c r="AF120" i="6"/>
  <c r="M122" i="11"/>
  <c r="U122" i="8"/>
  <c r="L122" i="11"/>
  <c r="AC120" i="10"/>
  <c r="J122" i="10"/>
  <c r="AJ122" i="8"/>
  <c r="S120" i="6"/>
  <c r="S123" i="12"/>
  <c r="M121" i="7"/>
  <c r="AF122" i="8"/>
  <c r="AF123" i="12"/>
  <c r="Y121" i="7"/>
  <c r="AD122" i="8"/>
  <c r="K121" i="7"/>
  <c r="T120" i="6"/>
  <c r="N122" i="11"/>
  <c r="F123" i="12"/>
  <c r="AL123" i="12"/>
  <c r="AJ122" i="11"/>
  <c r="K122" i="8"/>
  <c r="J122" i="11"/>
  <c r="AK120" i="6"/>
  <c r="L120" i="6"/>
  <c r="W122" i="11"/>
  <c r="X121" i="7"/>
  <c r="AI122" i="10"/>
  <c r="V122" i="11"/>
  <c r="D120" i="6"/>
  <c r="H121" i="7"/>
  <c r="AD122" i="11"/>
  <c r="Y123" i="12"/>
  <c r="AD121" i="7"/>
  <c r="X122" i="8"/>
  <c r="M120" i="6"/>
  <c r="F120" i="6"/>
  <c r="I123" i="12"/>
  <c r="F122" i="8"/>
  <c r="V123" i="12"/>
  <c r="H123" i="12"/>
  <c r="AH121" i="7"/>
  <c r="AE123" i="12"/>
  <c r="AH122" i="8"/>
  <c r="AI120" i="6"/>
  <c r="Q121" i="7"/>
  <c r="F122" i="10"/>
  <c r="AE122" i="10"/>
  <c r="T122" i="11"/>
  <c r="T122" i="10"/>
  <c r="X122" i="10"/>
  <c r="Q120" i="6"/>
  <c r="AB121" i="7"/>
  <c r="G121" i="7"/>
  <c r="AL122" i="8"/>
  <c r="Y122" i="10"/>
  <c r="H122" i="11"/>
  <c r="M122" i="10"/>
  <c r="V122" i="8"/>
  <c r="I122" i="11"/>
  <c r="AI123" i="12"/>
  <c r="J120" i="6"/>
  <c r="AD122" i="10"/>
  <c r="AG122" i="11"/>
  <c r="R122" i="10"/>
  <c r="G122" i="8"/>
  <c r="AF122" i="11"/>
  <c r="V122" i="10"/>
  <c r="K122" i="10"/>
  <c r="AK123" i="12"/>
  <c r="W122" i="8"/>
  <c r="AC121" i="7"/>
  <c r="W121" i="7"/>
  <c r="Z122" i="10"/>
  <c r="AK122" i="10"/>
  <c r="Z122" i="8"/>
  <c r="AD120" i="6"/>
  <c r="T123" i="12"/>
  <c r="R121" i="7"/>
  <c r="W123" i="12"/>
  <c r="AG121" i="7"/>
  <c r="AI122" i="8"/>
  <c r="AI121" i="7"/>
  <c r="AG122" i="10"/>
  <c r="Q122" i="12"/>
  <c r="U121" i="7"/>
  <c r="AK122" i="8"/>
  <c r="G122" i="11"/>
  <c r="E122" i="10"/>
  <c r="Y122" i="11"/>
  <c r="AK121" i="7"/>
  <c r="U122" i="11"/>
  <c r="L121" i="7"/>
  <c r="AJ122" i="10"/>
  <c r="Z123" i="12"/>
  <c r="AE121" i="7"/>
  <c r="AL122" i="10"/>
  <c r="H120" i="6"/>
  <c r="I122" i="10"/>
  <c r="S121" i="7"/>
  <c r="J123" i="12"/>
  <c r="M122" i="8"/>
  <c r="AL122" i="11"/>
  <c r="X120" i="6"/>
  <c r="K120" i="6"/>
  <c r="AE122" i="11"/>
  <c r="AF122" i="10"/>
  <c r="E122" i="11"/>
  <c r="AK122" i="11"/>
  <c r="U122" i="10"/>
  <c r="T121" i="7"/>
  <c r="G120" i="6"/>
  <c r="G123" i="12"/>
  <c r="AF121" i="7"/>
  <c r="W120" i="6"/>
  <c r="S122" i="8"/>
  <c r="AC121" i="12"/>
  <c r="P122" i="7"/>
  <c r="G122" i="10"/>
  <c r="AJ120" i="6"/>
  <c r="L122" i="8"/>
  <c r="AH122" i="11"/>
  <c r="F121" i="7"/>
  <c r="J122" i="8"/>
  <c r="J121" i="7"/>
  <c r="AH120" i="6"/>
  <c r="AH539" i="18" l="1"/>
  <c r="BF538" i="18"/>
  <c r="V545" i="18"/>
  <c r="AT544" i="18"/>
  <c r="E545" i="18"/>
  <c r="AO544" i="18"/>
  <c r="BA544" i="18"/>
  <c r="BJ542" i="18"/>
  <c r="AX542" i="18"/>
  <c r="AV542" i="18"/>
  <c r="BH542" i="18"/>
  <c r="BC544" i="18"/>
  <c r="AQ544" i="18"/>
  <c r="AU546" i="18"/>
  <c r="BG546" i="18"/>
  <c r="AP543" i="18"/>
  <c r="BB543" i="18"/>
  <c r="AW543" i="18"/>
  <c r="BI543" i="18"/>
  <c r="AR541" i="18"/>
  <c r="BD541" i="18"/>
  <c r="E370" i="18"/>
  <c r="E459" i="18" s="1"/>
  <c r="K371" i="18"/>
  <c r="K460" i="18" s="1"/>
  <c r="H371" i="18"/>
  <c r="H460" i="18" s="1"/>
  <c r="L371" i="18"/>
  <c r="L460" i="18" s="1"/>
  <c r="M371" i="18"/>
  <c r="M460" i="18" s="1"/>
  <c r="I371" i="18"/>
  <c r="I460" i="18" s="1"/>
  <c r="BG443" i="18"/>
  <c r="AU443" i="18"/>
  <c r="Y371" i="18"/>
  <c r="Y460" i="18" s="1"/>
  <c r="AE371" i="18"/>
  <c r="AE460" i="18" s="1"/>
  <c r="BC443" i="18"/>
  <c r="AQ443" i="18"/>
  <c r="AO443" i="18"/>
  <c r="BA443" i="18"/>
  <c r="U371" i="18"/>
  <c r="U460" i="18" s="1"/>
  <c r="AT443" i="18"/>
  <c r="BF443" i="18"/>
  <c r="AJ371" i="18"/>
  <c r="AJ460" i="18" s="1"/>
  <c r="AW443" i="18"/>
  <c r="BI443" i="18"/>
  <c r="AR443" i="18"/>
  <c r="BD443" i="18"/>
  <c r="V371" i="18"/>
  <c r="V460" i="18" s="1"/>
  <c r="BJ443" i="18"/>
  <c r="AX443" i="18"/>
  <c r="Q371" i="18"/>
  <c r="Q460" i="18" s="1"/>
  <c r="W371" i="18"/>
  <c r="W460" i="18" s="1"/>
  <c r="BB443" i="18"/>
  <c r="AP443" i="18"/>
  <c r="AC178" i="18"/>
  <c r="Q178" i="18"/>
  <c r="I178" i="18"/>
  <c r="H178" i="18"/>
  <c r="U178" i="18"/>
  <c r="U372" i="18" s="1"/>
  <c r="U461" i="18" s="1"/>
  <c r="N178" i="18"/>
  <c r="M178" i="18"/>
  <c r="J178" i="18"/>
  <c r="R178" i="18"/>
  <c r="T178" i="18"/>
  <c r="T372" i="18" s="1"/>
  <c r="T461" i="18" s="1"/>
  <c r="E178" i="18"/>
  <c r="L178" i="18"/>
  <c r="G178" i="18"/>
  <c r="F178" i="18"/>
  <c r="K178" i="18"/>
  <c r="AI178" i="18"/>
  <c r="X178" i="18"/>
  <c r="W178" i="18"/>
  <c r="W372" i="18" s="1"/>
  <c r="W461" i="18" s="1"/>
  <c r="AE178" i="18"/>
  <c r="AE372" i="18" s="1"/>
  <c r="AE461" i="18" s="1"/>
  <c r="V178" i="18"/>
  <c r="V372" i="18" s="1"/>
  <c r="V461" i="18" s="1"/>
  <c r="AK178" i="18"/>
  <c r="AF178" i="18"/>
  <c r="AF372" i="18" s="1"/>
  <c r="AF461" i="18" s="1"/>
  <c r="S178" i="18"/>
  <c r="S372" i="18" s="1"/>
  <c r="S461" i="18" s="1"/>
  <c r="Y178" i="18"/>
  <c r="AH178" i="18"/>
  <c r="AH372" i="18" s="1"/>
  <c r="AH461" i="18" s="1"/>
  <c r="Z178" i="18"/>
  <c r="Z372" i="18" s="1"/>
  <c r="Z461" i="18" s="1"/>
  <c r="AL178" i="18"/>
  <c r="AL372" i="18" s="1"/>
  <c r="AL461" i="18" s="1"/>
  <c r="AG178" i="18"/>
  <c r="AG372" i="18" s="1"/>
  <c r="AG461" i="18" s="1"/>
  <c r="AD178" i="18"/>
  <c r="AJ178" i="18"/>
  <c r="AS443" i="18"/>
  <c r="BE443" i="18"/>
  <c r="R371" i="18"/>
  <c r="R460" i="18" s="1"/>
  <c r="AI371" i="18"/>
  <c r="AI460" i="18" s="1"/>
  <c r="AH371" i="18"/>
  <c r="AH460" i="18" s="1"/>
  <c r="BH443" i="18"/>
  <c r="AV443" i="18"/>
  <c r="G371" i="18"/>
  <c r="G460" i="18" s="1"/>
  <c r="J371" i="18"/>
  <c r="J460" i="18" s="1"/>
  <c r="F371" i="18"/>
  <c r="F460" i="18" s="1"/>
  <c r="BG427" i="17"/>
  <c r="AU427" i="17"/>
  <c r="K428" i="17"/>
  <c r="I428" i="17"/>
  <c r="AS427" i="17"/>
  <c r="BE427" i="17"/>
  <c r="AP427" i="17"/>
  <c r="F428" i="17"/>
  <c r="BB427" i="17"/>
  <c r="E428" i="17"/>
  <c r="AO427" i="17"/>
  <c r="BA427" i="17"/>
  <c r="BC427" i="17"/>
  <c r="G428" i="17"/>
  <c r="AQ427" i="17"/>
  <c r="AX427" i="17"/>
  <c r="N428" i="17"/>
  <c r="BJ427" i="17"/>
  <c r="AT427" i="17"/>
  <c r="BF427" i="17"/>
  <c r="J428" i="17"/>
  <c r="BH427" i="17"/>
  <c r="L428" i="17"/>
  <c r="AV427" i="17"/>
  <c r="M428" i="17"/>
  <c r="AW427" i="17"/>
  <c r="BI427" i="17"/>
  <c r="BD427" i="17"/>
  <c r="H428" i="17"/>
  <c r="AR427" i="17"/>
  <c r="R175" i="13"/>
  <c r="V175" i="13"/>
  <c r="M175" i="13"/>
  <c r="AE175" i="13"/>
  <c r="AE369" i="13" s="1"/>
  <c r="AE458" i="13" s="1"/>
  <c r="E175" i="13"/>
  <c r="G175" i="13"/>
  <c r="AL175" i="13"/>
  <c r="AC175" i="13"/>
  <c r="AC369" i="13" s="1"/>
  <c r="AC458" i="13" s="1"/>
  <c r="X175" i="13"/>
  <c r="AD175" i="13"/>
  <c r="J175" i="13"/>
  <c r="J369" i="13" s="1"/>
  <c r="AK175" i="13"/>
  <c r="AK369" i="13" s="1"/>
  <c r="AK458" i="13" s="1"/>
  <c r="K175" i="13"/>
  <c r="Z175" i="13"/>
  <c r="W175" i="13"/>
  <c r="B177" i="13"/>
  <c r="C176" i="13"/>
  <c r="F402" i="6"/>
  <c r="BJ425" i="14"/>
  <c r="L64" i="9"/>
  <c r="BI425" i="14"/>
  <c r="AH63" i="9"/>
  <c r="V63" i="9"/>
  <c r="AJ63" i="9"/>
  <c r="X63" i="9"/>
  <c r="AI63" i="9"/>
  <c r="W63" i="9"/>
  <c r="J64" i="9"/>
  <c r="BG425" i="14"/>
  <c r="I64" i="9"/>
  <c r="BF425" i="14"/>
  <c r="E64" i="9"/>
  <c r="BB425" i="14"/>
  <c r="AG63" i="9"/>
  <c r="U63" i="9"/>
  <c r="AC63" i="9"/>
  <c r="Q63" i="9"/>
  <c r="AD63" i="9"/>
  <c r="R63" i="9"/>
  <c r="H64" i="9"/>
  <c r="BE425" i="14"/>
  <c r="D64" i="9"/>
  <c r="BA425" i="14"/>
  <c r="AF63" i="9"/>
  <c r="T63" i="9"/>
  <c r="AE63" i="9"/>
  <c r="S63" i="9"/>
  <c r="L402" i="6"/>
  <c r="F64" i="9"/>
  <c r="BC425" i="14"/>
  <c r="K64" i="9"/>
  <c r="BH425" i="14"/>
  <c r="G64" i="9"/>
  <c r="BD425" i="14"/>
  <c r="M63" i="9"/>
  <c r="AB63" i="9"/>
  <c r="P63" i="9"/>
  <c r="AK62" i="9"/>
  <c r="Y62" i="9"/>
  <c r="T431" i="14"/>
  <c r="Y431" i="14"/>
  <c r="S432" i="14"/>
  <c r="X431" i="14"/>
  <c r="Z431" i="14"/>
  <c r="T454" i="13"/>
  <c r="V447" i="13"/>
  <c r="X454" i="13"/>
  <c r="Z456" i="13"/>
  <c r="W447" i="13"/>
  <c r="Y452" i="13"/>
  <c r="U453" i="13"/>
  <c r="R448" i="13"/>
  <c r="S451" i="13"/>
  <c r="E426" i="14"/>
  <c r="AO425" i="14"/>
  <c r="I426" i="14"/>
  <c r="AS425" i="14"/>
  <c r="AU425" i="14"/>
  <c r="K426" i="14"/>
  <c r="J426" i="14"/>
  <c r="AT425" i="14"/>
  <c r="H426" i="14"/>
  <c r="AR425" i="14"/>
  <c r="AQ425" i="14"/>
  <c r="G426" i="14"/>
  <c r="N426" i="14"/>
  <c r="AX425" i="14"/>
  <c r="M426" i="14"/>
  <c r="AW425" i="14"/>
  <c r="AV425" i="14"/>
  <c r="L426" i="14"/>
  <c r="F426" i="14"/>
  <c r="AP425" i="14"/>
  <c r="AL353" i="14"/>
  <c r="AL442" i="14" s="1"/>
  <c r="AH353" i="14"/>
  <c r="AH442" i="14" s="1"/>
  <c r="AD353" i="14"/>
  <c r="AD442" i="14" s="1"/>
  <c r="X353" i="14"/>
  <c r="T353" i="14"/>
  <c r="N353" i="14"/>
  <c r="J353" i="14"/>
  <c r="F353" i="14"/>
  <c r="AJ353" i="14"/>
  <c r="AJ442" i="14" s="1"/>
  <c r="AE353" i="14"/>
  <c r="AE442" i="14" s="1"/>
  <c r="W353" i="14"/>
  <c r="W442" i="14" s="1"/>
  <c r="R353" i="14"/>
  <c r="R442" i="14" s="1"/>
  <c r="K353" i="14"/>
  <c r="E353" i="14"/>
  <c r="AI353" i="14"/>
  <c r="AI442" i="14" s="1"/>
  <c r="AC353" i="14"/>
  <c r="AC442" i="14" s="1"/>
  <c r="V353" i="14"/>
  <c r="V442" i="14" s="1"/>
  <c r="Q353" i="14"/>
  <c r="Q442" i="14" s="1"/>
  <c r="I353" i="14"/>
  <c r="D353" i="14"/>
  <c r="D442" i="14" s="1"/>
  <c r="AG353" i="14"/>
  <c r="AG442" i="14" s="1"/>
  <c r="U353" i="14"/>
  <c r="U442" i="14" s="1"/>
  <c r="H353" i="14"/>
  <c r="AF353" i="14"/>
  <c r="AF442" i="14" s="1"/>
  <c r="S353" i="14"/>
  <c r="G353" i="14"/>
  <c r="AK353" i="14"/>
  <c r="AK442" i="14" s="1"/>
  <c r="L353" i="14"/>
  <c r="Z353" i="14"/>
  <c r="Y353" i="14"/>
  <c r="M353" i="14"/>
  <c r="AC354" i="14"/>
  <c r="U354" i="14"/>
  <c r="AK354" i="14"/>
  <c r="L354" i="14"/>
  <c r="W354" i="14"/>
  <c r="AH354" i="14"/>
  <c r="T354" i="14"/>
  <c r="AL354" i="14"/>
  <c r="AE354" i="14"/>
  <c r="K354" i="14"/>
  <c r="X354" i="14"/>
  <c r="J354" i="14"/>
  <c r="G354" i="14"/>
  <c r="AD354" i="14"/>
  <c r="AG354" i="14"/>
  <c r="AI354" i="14"/>
  <c r="Q354" i="14"/>
  <c r="AF354" i="14"/>
  <c r="F354" i="14"/>
  <c r="R354" i="14"/>
  <c r="V354" i="14"/>
  <c r="H354" i="14"/>
  <c r="M354" i="14"/>
  <c r="AJ354" i="14"/>
  <c r="I354" i="14"/>
  <c r="N354" i="14"/>
  <c r="Y354" i="14"/>
  <c r="S354" i="14"/>
  <c r="E354" i="14"/>
  <c r="Z354" i="14"/>
  <c r="BC442" i="13"/>
  <c r="AQ441" i="13"/>
  <c r="AW441" i="13"/>
  <c r="BI442" i="13"/>
  <c r="AS441" i="13"/>
  <c r="BE442" i="13"/>
  <c r="BH442" i="13"/>
  <c r="AV441" i="13"/>
  <c r="AO441" i="13"/>
  <c r="BA442" i="13"/>
  <c r="BF442" i="13"/>
  <c r="AT441" i="13"/>
  <c r="BB442" i="13"/>
  <c r="AP441" i="13"/>
  <c r="BG442" i="13"/>
  <c r="AU441" i="13"/>
  <c r="BD442" i="13"/>
  <c r="AR441" i="13"/>
  <c r="BJ441" i="13"/>
  <c r="AX440" i="13"/>
  <c r="AG369" i="13"/>
  <c r="AG458" i="13" s="1"/>
  <c r="AI369" i="13"/>
  <c r="AI458" i="13" s="1"/>
  <c r="Y369" i="13"/>
  <c r="U369" i="13"/>
  <c r="Q369" i="13"/>
  <c r="Q458" i="13" s="1"/>
  <c r="K369" i="13"/>
  <c r="G369" i="13"/>
  <c r="AJ369" i="13"/>
  <c r="AJ458" i="13" s="1"/>
  <c r="Z369" i="13"/>
  <c r="T369" i="13"/>
  <c r="M369" i="13"/>
  <c r="H369" i="13"/>
  <c r="AH369" i="13"/>
  <c r="AH458" i="13" s="1"/>
  <c r="X369" i="13"/>
  <c r="S369" i="13"/>
  <c r="L369" i="13"/>
  <c r="F369" i="13"/>
  <c r="AF369" i="13"/>
  <c r="AF458" i="13" s="1"/>
  <c r="W369" i="13"/>
  <c r="R369" i="13"/>
  <c r="E369" i="13"/>
  <c r="AL369" i="13"/>
  <c r="AL458" i="13" s="1"/>
  <c r="I369" i="13"/>
  <c r="AD369" i="13"/>
  <c r="AD458" i="13" s="1"/>
  <c r="D369" i="13"/>
  <c r="D458" i="13" s="1"/>
  <c r="C81" i="9" s="1"/>
  <c r="V369" i="13"/>
  <c r="N369" i="13"/>
  <c r="W387" i="12"/>
  <c r="AU386" i="12"/>
  <c r="Z387" i="12"/>
  <c r="AX386" i="12"/>
  <c r="U387" i="12"/>
  <c r="AS386" i="12"/>
  <c r="T387" i="12"/>
  <c r="AR386" i="12"/>
  <c r="R387" i="12"/>
  <c r="AP386" i="12"/>
  <c r="V387" i="12"/>
  <c r="AT386" i="12"/>
  <c r="Q387" i="12"/>
  <c r="AO386" i="12"/>
  <c r="S387" i="12"/>
  <c r="AQ386" i="12"/>
  <c r="G389" i="12"/>
  <c r="H389" i="12"/>
  <c r="M388" i="12"/>
  <c r="AW387" i="12"/>
  <c r="J389" i="12"/>
  <c r="AH387" i="12"/>
  <c r="BF386" i="12"/>
  <c r="AC387" i="12"/>
  <c r="BA386" i="12"/>
  <c r="N389" i="12"/>
  <c r="AD387" i="12"/>
  <c r="BB386" i="12"/>
  <c r="F389" i="12"/>
  <c r="I389" i="12"/>
  <c r="AG387" i="12"/>
  <c r="BE386" i="12"/>
  <c r="AK387" i="12"/>
  <c r="BI386" i="12"/>
  <c r="AL387" i="12"/>
  <c r="BJ386" i="12"/>
  <c r="AI387" i="12"/>
  <c r="BG386" i="12"/>
  <c r="K389" i="12"/>
  <c r="L388" i="12"/>
  <c r="AV387" i="12"/>
  <c r="AE387" i="12"/>
  <c r="BC386" i="12"/>
  <c r="AF387" i="12"/>
  <c r="BD386" i="12"/>
  <c r="AJ387" i="12"/>
  <c r="BH386" i="12"/>
  <c r="E389" i="12"/>
  <c r="R387" i="11"/>
  <c r="AP386" i="11"/>
  <c r="Y387" i="11"/>
  <c r="AW386" i="11"/>
  <c r="S387" i="11"/>
  <c r="AQ386" i="11"/>
  <c r="V387" i="11"/>
  <c r="AT386" i="11"/>
  <c r="U387" i="11"/>
  <c r="AS386" i="11"/>
  <c r="X387" i="11"/>
  <c r="AV386" i="11"/>
  <c r="AH387" i="11"/>
  <c r="BF386" i="11"/>
  <c r="N387" i="11"/>
  <c r="AX386" i="11"/>
  <c r="AK387" i="11"/>
  <c r="BI386" i="11"/>
  <c r="H388" i="11"/>
  <c r="AR387" i="11"/>
  <c r="K388" i="11"/>
  <c r="AU387" i="11"/>
  <c r="AL387" i="11"/>
  <c r="BJ386" i="11"/>
  <c r="G389" i="11"/>
  <c r="L389" i="11"/>
  <c r="I389" i="11"/>
  <c r="AF387" i="11"/>
  <c r="BD386" i="11"/>
  <c r="AG387" i="11"/>
  <c r="BE386" i="11"/>
  <c r="AE387" i="11"/>
  <c r="BC386" i="11"/>
  <c r="J389" i="11"/>
  <c r="F389" i="11"/>
  <c r="AI387" i="11"/>
  <c r="BG386" i="11"/>
  <c r="M389" i="11"/>
  <c r="AD387" i="11"/>
  <c r="BB386" i="11"/>
  <c r="AJ387" i="11"/>
  <c r="BH386" i="11"/>
  <c r="E388" i="11"/>
  <c r="AO387" i="11"/>
  <c r="BA387" i="11"/>
  <c r="P226" i="7"/>
  <c r="AB225" i="7"/>
  <c r="E224" i="6"/>
  <c r="H224" i="6"/>
  <c r="G224" i="6"/>
  <c r="L224" i="6"/>
  <c r="K224" i="6"/>
  <c r="D224" i="6"/>
  <c r="J224" i="6"/>
  <c r="I224" i="6"/>
  <c r="F224" i="6"/>
  <c r="AH224" i="6"/>
  <c r="AI224" i="6"/>
  <c r="W224" i="6"/>
  <c r="S224" i="6"/>
  <c r="Y224" i="6"/>
  <c r="V224" i="6"/>
  <c r="Q224" i="6"/>
  <c r="AG224" i="6"/>
  <c r="R224" i="6"/>
  <c r="T224" i="6"/>
  <c r="AK224" i="6"/>
  <c r="X224" i="6"/>
  <c r="AF224" i="6"/>
  <c r="AC224" i="6"/>
  <c r="U224" i="6"/>
  <c r="M224" i="6"/>
  <c r="AJ224" i="6"/>
  <c r="AE224" i="6"/>
  <c r="AD224" i="6"/>
  <c r="AF402" i="6"/>
  <c r="C313" i="6"/>
  <c r="C402" i="6" s="1"/>
  <c r="J313" i="6"/>
  <c r="J402" i="6" s="1"/>
  <c r="E313" i="6"/>
  <c r="E402" i="6" s="1"/>
  <c r="H313" i="6"/>
  <c r="H402" i="6" s="1"/>
  <c r="D313" i="6"/>
  <c r="D402" i="6" s="1"/>
  <c r="I313" i="6"/>
  <c r="I402" i="6" s="1"/>
  <c r="Q313" i="6"/>
  <c r="Q402" i="6" s="1"/>
  <c r="X313" i="6"/>
  <c r="X402" i="6" s="1"/>
  <c r="M313" i="6"/>
  <c r="M402" i="6" s="1"/>
  <c r="AH313" i="6"/>
  <c r="AH402" i="6" s="1"/>
  <c r="Y313" i="6"/>
  <c r="Y402" i="6" s="1"/>
  <c r="S313" i="6"/>
  <c r="S402" i="6" s="1"/>
  <c r="U313" i="6"/>
  <c r="U402" i="6" s="1"/>
  <c r="T313" i="6"/>
  <c r="T402" i="6" s="1"/>
  <c r="AC313" i="6"/>
  <c r="AC402" i="6" s="1"/>
  <c r="AK313" i="6"/>
  <c r="AK402" i="6" s="1"/>
  <c r="AB313" i="6"/>
  <c r="AB402" i="6" s="1"/>
  <c r="P313" i="6"/>
  <c r="P402" i="6" s="1"/>
  <c r="AE313" i="6"/>
  <c r="AE402" i="6" s="1"/>
  <c r="AG313" i="6"/>
  <c r="AG402" i="6" s="1"/>
  <c r="W313" i="6"/>
  <c r="W402" i="6" s="1"/>
  <c r="AD313" i="6"/>
  <c r="AD402" i="6" s="1"/>
  <c r="AJ313" i="6"/>
  <c r="AJ402" i="6" s="1"/>
  <c r="AI313" i="6"/>
  <c r="AI402" i="6" s="1"/>
  <c r="R313" i="6"/>
  <c r="R402" i="6" s="1"/>
  <c r="AA122" i="7"/>
  <c r="C121" i="6"/>
  <c r="C224" i="6"/>
  <c r="G313" i="6"/>
  <c r="G402" i="6" s="1"/>
  <c r="C124" i="7"/>
  <c r="O123" i="7"/>
  <c r="C227" i="7"/>
  <c r="C317" i="7" s="1"/>
  <c r="C406" i="7" s="1"/>
  <c r="K227" i="12"/>
  <c r="G227" i="12"/>
  <c r="N227" i="12"/>
  <c r="J227" i="12"/>
  <c r="F227" i="12"/>
  <c r="M227" i="12"/>
  <c r="I227" i="12"/>
  <c r="E227" i="12"/>
  <c r="L227" i="12"/>
  <c r="H227" i="12"/>
  <c r="X227" i="12"/>
  <c r="U227" i="12"/>
  <c r="AE227" i="12"/>
  <c r="AH227" i="12"/>
  <c r="AJ227" i="12"/>
  <c r="AG227" i="12"/>
  <c r="AI227" i="12"/>
  <c r="Z227" i="12"/>
  <c r="T227" i="12"/>
  <c r="Y227" i="12"/>
  <c r="V227" i="12"/>
  <c r="W227" i="12"/>
  <c r="S227" i="12"/>
  <c r="AD227" i="12"/>
  <c r="AL227" i="12"/>
  <c r="AF227" i="12"/>
  <c r="AK227" i="12"/>
  <c r="AC225" i="12"/>
  <c r="AC315" i="12" s="1"/>
  <c r="Q226" i="12"/>
  <c r="Q316" i="12" s="1"/>
  <c r="D227" i="12"/>
  <c r="P123" i="12"/>
  <c r="D124" i="12"/>
  <c r="AB122" i="12"/>
  <c r="AK316" i="12"/>
  <c r="AG316" i="12"/>
  <c r="W316" i="12"/>
  <c r="S316" i="12"/>
  <c r="M316" i="12"/>
  <c r="I316" i="12"/>
  <c r="E316" i="12"/>
  <c r="AI316" i="12"/>
  <c r="AE316" i="12"/>
  <c r="Y316" i="12"/>
  <c r="Y405" i="12" s="1"/>
  <c r="U316" i="12"/>
  <c r="K316" i="12"/>
  <c r="G316" i="12"/>
  <c r="AL316" i="12"/>
  <c r="AH316" i="12"/>
  <c r="AD316" i="12"/>
  <c r="X316" i="12"/>
  <c r="X405" i="12" s="1"/>
  <c r="T316" i="12"/>
  <c r="N316" i="12"/>
  <c r="J316" i="12"/>
  <c r="F316" i="12"/>
  <c r="V316" i="12"/>
  <c r="D316" i="12"/>
  <c r="D405" i="12" s="1"/>
  <c r="AJ316" i="12"/>
  <c r="R316" i="12"/>
  <c r="AF316" i="12"/>
  <c r="L316" i="12"/>
  <c r="Z316" i="12"/>
  <c r="H316" i="12"/>
  <c r="L226" i="11"/>
  <c r="H226" i="11"/>
  <c r="K226" i="11"/>
  <c r="G226" i="11"/>
  <c r="J226" i="11"/>
  <c r="F226" i="11"/>
  <c r="M226" i="11"/>
  <c r="I226" i="11"/>
  <c r="E226" i="11"/>
  <c r="AD226" i="11"/>
  <c r="N226" i="11"/>
  <c r="T226" i="11"/>
  <c r="V226" i="11"/>
  <c r="AG226" i="11"/>
  <c r="W226" i="11"/>
  <c r="R226" i="11"/>
  <c r="AL226" i="11"/>
  <c r="U226" i="11"/>
  <c r="AE226" i="11"/>
  <c r="AF226" i="11"/>
  <c r="S226" i="11"/>
  <c r="AK226" i="11"/>
  <c r="Y226" i="11"/>
  <c r="AH226" i="11"/>
  <c r="Z226" i="11"/>
  <c r="AI226" i="11"/>
  <c r="X226" i="11"/>
  <c r="AJ226" i="11"/>
  <c r="AK315" i="11"/>
  <c r="AG315" i="11"/>
  <c r="AC315" i="11"/>
  <c r="AC404" i="11" s="1"/>
  <c r="W315" i="11"/>
  <c r="W404" i="11" s="1"/>
  <c r="S315" i="11"/>
  <c r="M315" i="11"/>
  <c r="I315" i="11"/>
  <c r="E315" i="11"/>
  <c r="AJ315" i="11"/>
  <c r="AF315" i="11"/>
  <c r="Z315" i="11"/>
  <c r="Z404" i="11" s="1"/>
  <c r="V315" i="11"/>
  <c r="R315" i="11"/>
  <c r="L315" i="11"/>
  <c r="H315" i="11"/>
  <c r="D315" i="11"/>
  <c r="D404" i="11" s="1"/>
  <c r="AH315" i="11"/>
  <c r="X315" i="11"/>
  <c r="N315" i="11"/>
  <c r="F315" i="11"/>
  <c r="AE315" i="11"/>
  <c r="U315" i="11"/>
  <c r="K315" i="11"/>
  <c r="AL315" i="11"/>
  <c r="AD315" i="11"/>
  <c r="T315" i="11"/>
  <c r="T404" i="11" s="1"/>
  <c r="J315" i="11"/>
  <c r="AI315" i="11"/>
  <c r="Y315" i="11"/>
  <c r="Q315" i="11"/>
  <c r="Q404" i="11" s="1"/>
  <c r="G315" i="11"/>
  <c r="D226" i="11"/>
  <c r="D123" i="11"/>
  <c r="AE226" i="8"/>
  <c r="S226" i="8"/>
  <c r="Y226" i="8"/>
  <c r="AK226" i="8"/>
  <c r="T226" i="8"/>
  <c r="AF226" i="8"/>
  <c r="X226" i="8"/>
  <c r="AJ226" i="8"/>
  <c r="AI226" i="8"/>
  <c r="W226" i="8"/>
  <c r="AG226" i="8"/>
  <c r="U226" i="8"/>
  <c r="AD226" i="8"/>
  <c r="R226" i="8"/>
  <c r="AH226" i="8"/>
  <c r="V226" i="8"/>
  <c r="N226" i="8"/>
  <c r="AL226" i="8"/>
  <c r="Z226" i="8"/>
  <c r="K226" i="10"/>
  <c r="G226" i="10"/>
  <c r="N226" i="10"/>
  <c r="J226" i="10"/>
  <c r="F226" i="10"/>
  <c r="M226" i="10"/>
  <c r="I226" i="10"/>
  <c r="E226" i="10"/>
  <c r="L226" i="10"/>
  <c r="H226" i="10"/>
  <c r="AD226" i="10"/>
  <c r="AJ226" i="10"/>
  <c r="AG226" i="10"/>
  <c r="AE226" i="10"/>
  <c r="W226" i="10"/>
  <c r="T226" i="10"/>
  <c r="Y226" i="10"/>
  <c r="R226" i="10"/>
  <c r="AF226" i="10"/>
  <c r="AH226" i="10"/>
  <c r="AK226" i="10"/>
  <c r="AI226" i="10"/>
  <c r="AL226" i="10"/>
  <c r="V226" i="10"/>
  <c r="X226" i="10"/>
  <c r="U226" i="10"/>
  <c r="Z226" i="10"/>
  <c r="S226" i="10"/>
  <c r="Q225" i="10"/>
  <c r="Q315" i="10" s="1"/>
  <c r="Q404" i="10" s="1"/>
  <c r="L226" i="8"/>
  <c r="H226" i="8"/>
  <c r="K226" i="8"/>
  <c r="G226" i="8"/>
  <c r="J226" i="8"/>
  <c r="F226" i="8"/>
  <c r="M226" i="8"/>
  <c r="I226" i="8"/>
  <c r="E226" i="8"/>
  <c r="AC224" i="10"/>
  <c r="AC314" i="10" s="1"/>
  <c r="AC403" i="10" s="1"/>
  <c r="AL403" i="10"/>
  <c r="D226" i="10"/>
  <c r="P122" i="10"/>
  <c r="D123" i="10"/>
  <c r="AB121" i="10"/>
  <c r="AL315" i="10"/>
  <c r="AH315" i="10"/>
  <c r="AH404" i="10" s="1"/>
  <c r="AD315" i="10"/>
  <c r="AD404" i="10" s="1"/>
  <c r="X315" i="10"/>
  <c r="X404" i="10" s="1"/>
  <c r="T315" i="10"/>
  <c r="T404" i="10" s="1"/>
  <c r="N315" i="10"/>
  <c r="N404" i="10" s="1"/>
  <c r="J315" i="10"/>
  <c r="J404" i="10" s="1"/>
  <c r="F315" i="10"/>
  <c r="F404" i="10" s="1"/>
  <c r="AK315" i="10"/>
  <c r="AK404" i="10" s="1"/>
  <c r="AG315" i="10"/>
  <c r="AG404" i="10" s="1"/>
  <c r="W315" i="10"/>
  <c r="W404" i="10" s="1"/>
  <c r="S315" i="10"/>
  <c r="S404" i="10" s="1"/>
  <c r="M315" i="10"/>
  <c r="M404" i="10" s="1"/>
  <c r="I315" i="10"/>
  <c r="I404" i="10" s="1"/>
  <c r="E315" i="10"/>
  <c r="E404" i="10" s="1"/>
  <c r="AJ315" i="10"/>
  <c r="AJ404" i="10" s="1"/>
  <c r="AF315" i="10"/>
  <c r="AF404" i="10" s="1"/>
  <c r="Z315" i="10"/>
  <c r="Z404" i="10" s="1"/>
  <c r="V315" i="10"/>
  <c r="V404" i="10" s="1"/>
  <c r="R315" i="10"/>
  <c r="R404" i="10" s="1"/>
  <c r="L315" i="10"/>
  <c r="L404" i="10" s="1"/>
  <c r="H315" i="10"/>
  <c r="H404" i="10" s="1"/>
  <c r="D315" i="10"/>
  <c r="D404" i="10" s="1"/>
  <c r="AI315" i="10"/>
  <c r="AI404" i="10" s="1"/>
  <c r="AE315" i="10"/>
  <c r="AE404" i="10" s="1"/>
  <c r="Y315" i="10"/>
  <c r="Y404" i="10" s="1"/>
  <c r="U315" i="10"/>
  <c r="U404" i="10" s="1"/>
  <c r="K315" i="10"/>
  <c r="K404" i="10" s="1"/>
  <c r="G315" i="10"/>
  <c r="G404" i="10" s="1"/>
  <c r="D226" i="8"/>
  <c r="D123" i="8"/>
  <c r="AI315" i="8"/>
  <c r="AI404" i="8" s="1"/>
  <c r="AE315" i="8"/>
  <c r="AE404" i="8" s="1"/>
  <c r="Y315" i="8"/>
  <c r="Y404" i="8" s="1"/>
  <c r="U315" i="8"/>
  <c r="U404" i="8" s="1"/>
  <c r="Q315" i="8"/>
  <c r="Q404" i="8" s="1"/>
  <c r="K315" i="8"/>
  <c r="K404" i="8" s="1"/>
  <c r="G315" i="8"/>
  <c r="G404" i="8" s="1"/>
  <c r="AH315" i="8"/>
  <c r="AH404" i="8" s="1"/>
  <c r="AC315" i="8"/>
  <c r="AC404" i="8" s="1"/>
  <c r="V315" i="8"/>
  <c r="V404" i="8" s="1"/>
  <c r="N315" i="8"/>
  <c r="N404" i="8" s="1"/>
  <c r="I315" i="8"/>
  <c r="I404" i="8" s="1"/>
  <c r="D315" i="8"/>
  <c r="D404" i="8" s="1"/>
  <c r="AL315" i="8"/>
  <c r="AL404" i="8" s="1"/>
  <c r="AG315" i="8"/>
  <c r="AG404" i="8" s="1"/>
  <c r="Z315" i="8"/>
  <c r="Z404" i="8" s="1"/>
  <c r="T315" i="8"/>
  <c r="T404" i="8" s="1"/>
  <c r="M315" i="8"/>
  <c r="M404" i="8" s="1"/>
  <c r="H315" i="8"/>
  <c r="H404" i="8" s="1"/>
  <c r="AK315" i="8"/>
  <c r="AK404" i="8" s="1"/>
  <c r="AF315" i="8"/>
  <c r="AF404" i="8" s="1"/>
  <c r="X315" i="8"/>
  <c r="X404" i="8" s="1"/>
  <c r="S315" i="8"/>
  <c r="S404" i="8" s="1"/>
  <c r="L315" i="8"/>
  <c r="L404" i="8" s="1"/>
  <c r="F315" i="8"/>
  <c r="F404" i="8" s="1"/>
  <c r="AJ315" i="8"/>
  <c r="AJ404" i="8" s="1"/>
  <c r="AD315" i="8"/>
  <c r="AD404" i="8" s="1"/>
  <c r="W315" i="8"/>
  <c r="W404" i="8" s="1"/>
  <c r="R315" i="8"/>
  <c r="R404" i="8" s="1"/>
  <c r="J315" i="8"/>
  <c r="J404" i="8" s="1"/>
  <c r="E315" i="8"/>
  <c r="E404" i="8" s="1"/>
  <c r="F225" i="7"/>
  <c r="J225" i="7"/>
  <c r="D225" i="7"/>
  <c r="G225" i="7"/>
  <c r="K225" i="7"/>
  <c r="E225" i="7"/>
  <c r="I225" i="7"/>
  <c r="H225" i="7"/>
  <c r="L225" i="7"/>
  <c r="M225" i="7"/>
  <c r="T225" i="7"/>
  <c r="AC225" i="7"/>
  <c r="S225" i="7"/>
  <c r="AD225" i="7"/>
  <c r="Y225" i="7"/>
  <c r="AF225" i="7"/>
  <c r="R225" i="7"/>
  <c r="AJ225" i="7"/>
  <c r="Q225" i="7"/>
  <c r="AE225" i="7"/>
  <c r="V225" i="7"/>
  <c r="U225" i="7"/>
  <c r="AI225" i="7"/>
  <c r="AK225" i="7"/>
  <c r="X225" i="7"/>
  <c r="AG225" i="7"/>
  <c r="W225" i="7"/>
  <c r="AH225" i="7"/>
  <c r="AJ314" i="7"/>
  <c r="AJ403" i="7" s="1"/>
  <c r="AF314" i="7"/>
  <c r="AF403" i="7" s="1"/>
  <c r="AB314" i="7"/>
  <c r="AB403" i="7" s="1"/>
  <c r="AI314" i="7"/>
  <c r="AI403" i="7" s="1"/>
  <c r="AE314" i="7"/>
  <c r="AE403" i="7" s="1"/>
  <c r="AH314" i="7"/>
  <c r="AH403" i="7" s="1"/>
  <c r="AD314" i="7"/>
  <c r="AD403" i="7" s="1"/>
  <c r="AG314" i="7"/>
  <c r="AG403" i="7" s="1"/>
  <c r="AC314" i="7"/>
  <c r="AC403" i="7" s="1"/>
  <c r="X314" i="7"/>
  <c r="X403" i="7" s="1"/>
  <c r="T314" i="7"/>
  <c r="T403" i="7" s="1"/>
  <c r="P314" i="7"/>
  <c r="P403" i="7" s="1"/>
  <c r="W314" i="7"/>
  <c r="W403" i="7" s="1"/>
  <c r="S314" i="7"/>
  <c r="S403" i="7" s="1"/>
  <c r="AK314" i="7"/>
  <c r="AK403" i="7" s="1"/>
  <c r="V314" i="7"/>
  <c r="V403" i="7" s="1"/>
  <c r="R314" i="7"/>
  <c r="R403" i="7" s="1"/>
  <c r="U314" i="7"/>
  <c r="U403" i="7" s="1"/>
  <c r="Q314" i="7"/>
  <c r="Q403" i="7" s="1"/>
  <c r="H314" i="7"/>
  <c r="H403" i="7" s="1"/>
  <c r="L314" i="7"/>
  <c r="L403" i="7" s="1"/>
  <c r="D314" i="7"/>
  <c r="D403" i="7" s="1"/>
  <c r="E314" i="7"/>
  <c r="E403" i="7" s="1"/>
  <c r="I314" i="7"/>
  <c r="I403" i="7" s="1"/>
  <c r="M314" i="7"/>
  <c r="M403" i="7" s="1"/>
  <c r="Y314" i="7"/>
  <c r="Y403" i="7" s="1"/>
  <c r="F314" i="7"/>
  <c r="F403" i="7" s="1"/>
  <c r="J314" i="7"/>
  <c r="J403" i="7" s="1"/>
  <c r="K314" i="7"/>
  <c r="K403" i="7" s="1"/>
  <c r="G314" i="7"/>
  <c r="G403" i="7" s="1"/>
  <c r="AG121" i="6"/>
  <c r="AC121" i="6"/>
  <c r="L123" i="11"/>
  <c r="Q123" i="12"/>
  <c r="Q121" i="6"/>
  <c r="S124" i="12"/>
  <c r="Q122" i="7"/>
  <c r="AI123" i="8"/>
  <c r="F123" i="10"/>
  <c r="J123" i="11"/>
  <c r="I123" i="10"/>
  <c r="AK122" i="7"/>
  <c r="AG123" i="11"/>
  <c r="AL123" i="11"/>
  <c r="J124" i="12"/>
  <c r="G123" i="8"/>
  <c r="AD121" i="6"/>
  <c r="AE123" i="10"/>
  <c r="M123" i="10"/>
  <c r="F122" i="7"/>
  <c r="AK121" i="6"/>
  <c r="J121" i="6"/>
  <c r="R122" i="7"/>
  <c r="AH121" i="6"/>
  <c r="T121" i="6"/>
  <c r="I124" i="12"/>
  <c r="AC122" i="7"/>
  <c r="Y123" i="8"/>
  <c r="W124" i="12"/>
  <c r="Y122" i="7"/>
  <c r="AK123" i="8"/>
  <c r="AE124" i="12"/>
  <c r="J122" i="7"/>
  <c r="Y124" i="12"/>
  <c r="AE122" i="7"/>
  <c r="F123" i="8"/>
  <c r="AE121" i="6"/>
  <c r="G121" i="6"/>
  <c r="AC121" i="10"/>
  <c r="J123" i="10"/>
  <c r="K122" i="7"/>
  <c r="W123" i="11"/>
  <c r="Y123" i="10"/>
  <c r="H123" i="10"/>
  <c r="AD122" i="7"/>
  <c r="AG123" i="10"/>
  <c r="M121" i="6"/>
  <c r="AK124" i="12"/>
  <c r="E124" i="12"/>
  <c r="AF121" i="6"/>
  <c r="D121" i="6"/>
  <c r="AF123" i="11"/>
  <c r="AL123" i="10"/>
  <c r="Z123" i="11"/>
  <c r="M124" i="12"/>
  <c r="H123" i="8"/>
  <c r="K123" i="11"/>
  <c r="AI123" i="11"/>
  <c r="Q122" i="10"/>
  <c r="M123" i="11"/>
  <c r="U123" i="8"/>
  <c r="J123" i="8"/>
  <c r="AI121" i="6"/>
  <c r="T124" i="12"/>
  <c r="D122" i="7"/>
  <c r="T123" i="8"/>
  <c r="R123" i="8"/>
  <c r="U122" i="7"/>
  <c r="N123" i="10"/>
  <c r="AL124" i="12"/>
  <c r="W122" i="7"/>
  <c r="AG123" i="8"/>
  <c r="K123" i="8"/>
  <c r="V124" i="12"/>
  <c r="AK123" i="10"/>
  <c r="L121" i="6"/>
  <c r="E123" i="11"/>
  <c r="AJ122" i="7"/>
  <c r="X121" i="6"/>
  <c r="F121" i="6"/>
  <c r="X122" i="7"/>
  <c r="N123" i="8"/>
  <c r="S123" i="10"/>
  <c r="N123" i="11"/>
  <c r="V122" i="7"/>
  <c r="W123" i="8"/>
  <c r="AD123" i="8"/>
  <c r="S122" i="7"/>
  <c r="T123" i="10"/>
  <c r="AH123" i="11"/>
  <c r="V123" i="11"/>
  <c r="S123" i="11"/>
  <c r="P123" i="7"/>
  <c r="R123" i="11"/>
  <c r="M123" i="8"/>
  <c r="AK123" i="11"/>
  <c r="AF122" i="7"/>
  <c r="AC122" i="12"/>
  <c r="E123" i="8"/>
  <c r="K121" i="6"/>
  <c r="AG124" i="12"/>
  <c r="T122" i="7"/>
  <c r="AF124" i="12"/>
  <c r="L123" i="10"/>
  <c r="AD123" i="10"/>
  <c r="L123" i="8"/>
  <c r="H124" i="12"/>
  <c r="E121" i="6"/>
  <c r="H123" i="11"/>
  <c r="Z123" i="10"/>
  <c r="U121" i="6"/>
  <c r="X124" i="12"/>
  <c r="U123" i="10"/>
  <c r="Y121" i="6"/>
  <c r="I121" i="6"/>
  <c r="F123" i="11"/>
  <c r="E123" i="10"/>
  <c r="I122" i="7"/>
  <c r="AE123" i="11"/>
  <c r="AI123" i="10"/>
  <c r="AH123" i="10"/>
  <c r="AD123" i="11"/>
  <c r="AJ123" i="10"/>
  <c r="V123" i="10"/>
  <c r="AF123" i="8"/>
  <c r="V121" i="6"/>
  <c r="W121" i="6"/>
  <c r="N124" i="12"/>
  <c r="I123" i="8"/>
  <c r="AD124" i="12"/>
  <c r="Z124" i="12"/>
  <c r="AG122" i="7"/>
  <c r="AB122" i="7"/>
  <c r="L124" i="12"/>
  <c r="L122" i="7"/>
  <c r="U124" i="12"/>
  <c r="V123" i="8"/>
  <c r="U123" i="11"/>
  <c r="X123" i="8"/>
  <c r="G123" i="10"/>
  <c r="K123" i="10"/>
  <c r="Z123" i="8"/>
  <c r="S121" i="6"/>
  <c r="AJ124" i="12"/>
  <c r="M122" i="7"/>
  <c r="AE123" i="8"/>
  <c r="S123" i="8"/>
  <c r="AH122" i="7"/>
  <c r="F124" i="12"/>
  <c r="G122" i="7"/>
  <c r="AH123" i="8"/>
  <c r="AJ123" i="8"/>
  <c r="AJ121" i="6"/>
  <c r="H121" i="6"/>
  <c r="AF123" i="10"/>
  <c r="G124" i="12"/>
  <c r="AI122" i="7"/>
  <c r="X123" i="10"/>
  <c r="G123" i="11"/>
  <c r="W123" i="10"/>
  <c r="R121" i="6"/>
  <c r="AJ123" i="11"/>
  <c r="AH124" i="12"/>
  <c r="E122" i="7"/>
  <c r="H122" i="7"/>
  <c r="AI124" i="12"/>
  <c r="I123" i="11"/>
  <c r="AL123" i="8"/>
  <c r="K124" i="12"/>
  <c r="T123" i="11"/>
  <c r="X123" i="11"/>
  <c r="Y123" i="11"/>
  <c r="AH540" i="18" l="1"/>
  <c r="BF539" i="18"/>
  <c r="V546" i="18"/>
  <c r="AT545" i="18"/>
  <c r="E546" i="18"/>
  <c r="BA545" i="18"/>
  <c r="AO545" i="18"/>
  <c r="AP544" i="18"/>
  <c r="BB544" i="18"/>
  <c r="AW544" i="18"/>
  <c r="BI544" i="18"/>
  <c r="AQ545" i="18"/>
  <c r="BC545" i="18"/>
  <c r="BD542" i="18"/>
  <c r="AR542" i="18"/>
  <c r="AV543" i="18"/>
  <c r="BH543" i="18"/>
  <c r="AU547" i="18"/>
  <c r="BG547" i="18"/>
  <c r="AX543" i="18"/>
  <c r="BJ543" i="18"/>
  <c r="K372" i="18"/>
  <c r="K461" i="18" s="1"/>
  <c r="E372" i="18"/>
  <c r="E461" i="18" s="1"/>
  <c r="I372" i="18"/>
  <c r="I461" i="18" s="1"/>
  <c r="J372" i="18"/>
  <c r="J461" i="18" s="1"/>
  <c r="H372" i="18"/>
  <c r="H461" i="18" s="1"/>
  <c r="G372" i="18"/>
  <c r="G461" i="18" s="1"/>
  <c r="BH444" i="18"/>
  <c r="AV444" i="18"/>
  <c r="AP444" i="18"/>
  <c r="BB444" i="18"/>
  <c r="AX444" i="18"/>
  <c r="BJ444" i="18"/>
  <c r="BD444" i="18"/>
  <c r="AR444" i="18"/>
  <c r="BI444" i="18"/>
  <c r="AW444" i="18"/>
  <c r="X372" i="18"/>
  <c r="X461" i="18" s="1"/>
  <c r="BG444" i="18"/>
  <c r="AU444" i="18"/>
  <c r="AT444" i="18"/>
  <c r="BF444" i="18"/>
  <c r="Q179" i="18"/>
  <c r="AC179" i="18"/>
  <c r="I179" i="18"/>
  <c r="M179" i="18"/>
  <c r="L179" i="18"/>
  <c r="R179" i="18"/>
  <c r="H179" i="18"/>
  <c r="G179" i="18"/>
  <c r="AL179" i="18"/>
  <c r="T179" i="18"/>
  <c r="AG179" i="18"/>
  <c r="S179" i="18"/>
  <c r="S373" i="18" s="1"/>
  <c r="S462" i="18" s="1"/>
  <c r="AH179" i="18"/>
  <c r="F179" i="18"/>
  <c r="K179" i="18"/>
  <c r="N179" i="18"/>
  <c r="AE179" i="18"/>
  <c r="V179" i="18"/>
  <c r="V373" i="18" s="1"/>
  <c r="V462" i="18" s="1"/>
  <c r="AD179" i="18"/>
  <c r="J179" i="18"/>
  <c r="U179" i="18"/>
  <c r="AI179" i="18"/>
  <c r="AI373" i="18" s="1"/>
  <c r="AI462" i="18" s="1"/>
  <c r="Z179" i="18"/>
  <c r="X179" i="18"/>
  <c r="X373" i="18" s="1"/>
  <c r="X462" i="18" s="1"/>
  <c r="Y179" i="18"/>
  <c r="E179" i="18"/>
  <c r="W179" i="18"/>
  <c r="W373" i="18" s="1"/>
  <c r="W462" i="18" s="1"/>
  <c r="AF179" i="18"/>
  <c r="AF373" i="18" s="1"/>
  <c r="AF462" i="18" s="1"/>
  <c r="AK179" i="18"/>
  <c r="AJ179" i="18"/>
  <c r="AJ373" i="18" s="1"/>
  <c r="AJ462" i="18" s="1"/>
  <c r="AS444" i="18"/>
  <c r="BE444" i="18"/>
  <c r="AG373" i="18"/>
  <c r="AG462" i="18" s="1"/>
  <c r="L373" i="18"/>
  <c r="L462" i="18" s="1"/>
  <c r="R372" i="18"/>
  <c r="R461" i="18" s="1"/>
  <c r="L372" i="18"/>
  <c r="L461" i="18" s="1"/>
  <c r="AQ444" i="18"/>
  <c r="BC444" i="18"/>
  <c r="AC372" i="18"/>
  <c r="AC461" i="18" s="1"/>
  <c r="Y372" i="18"/>
  <c r="Y461" i="18" s="1"/>
  <c r="AO444" i="18"/>
  <c r="BA444" i="18"/>
  <c r="N372" i="18"/>
  <c r="N461" i="18" s="1"/>
  <c r="AK372" i="18"/>
  <c r="AK461" i="18" s="1"/>
  <c r="AL373" i="18"/>
  <c r="AL462" i="18" s="1"/>
  <c r="AE373" i="18"/>
  <c r="AE462" i="18" s="1"/>
  <c r="AI372" i="18"/>
  <c r="AI461" i="18" s="1"/>
  <c r="M372" i="18"/>
  <c r="M461" i="18" s="1"/>
  <c r="F372" i="18"/>
  <c r="F461" i="18" s="1"/>
  <c r="AJ372" i="18"/>
  <c r="AJ461" i="18" s="1"/>
  <c r="Q372" i="18"/>
  <c r="Q461" i="18" s="1"/>
  <c r="AD372" i="18"/>
  <c r="AD461" i="18" s="1"/>
  <c r="BH428" i="17"/>
  <c r="AV428" i="17"/>
  <c r="L429" i="17"/>
  <c r="K429" i="17"/>
  <c r="BG428" i="17"/>
  <c r="AU428" i="17"/>
  <c r="F429" i="17"/>
  <c r="BB428" i="17"/>
  <c r="AP428" i="17"/>
  <c r="AQ428" i="17"/>
  <c r="G429" i="17"/>
  <c r="BC428" i="17"/>
  <c r="BA428" i="17"/>
  <c r="E429" i="17"/>
  <c r="AO428" i="17"/>
  <c r="BE428" i="17"/>
  <c r="I429" i="17"/>
  <c r="AS428" i="17"/>
  <c r="H429" i="17"/>
  <c r="BD428" i="17"/>
  <c r="AR428" i="17"/>
  <c r="BI428" i="17"/>
  <c r="AW428" i="17"/>
  <c r="M429" i="17"/>
  <c r="J429" i="17"/>
  <c r="BF428" i="17"/>
  <c r="AT428" i="17"/>
  <c r="N429" i="17"/>
  <c r="AX428" i="17"/>
  <c r="BJ428" i="17"/>
  <c r="K176" i="13"/>
  <c r="AH176" i="13"/>
  <c r="Z176" i="13"/>
  <c r="U176" i="13"/>
  <c r="J176" i="13"/>
  <c r="AC176" i="13"/>
  <c r="R176" i="13"/>
  <c r="S176" i="13"/>
  <c r="L176" i="13"/>
  <c r="AD176" i="13"/>
  <c r="I176" i="13"/>
  <c r="AG176" i="13"/>
  <c r="W176" i="13"/>
  <c r="AF176" i="13"/>
  <c r="AJ176" i="13"/>
  <c r="AK176" i="13"/>
  <c r="X176" i="13"/>
  <c r="AE176" i="13"/>
  <c r="E176" i="13"/>
  <c r="Q176" i="13"/>
  <c r="AL176" i="13"/>
  <c r="F176" i="13"/>
  <c r="N176" i="13"/>
  <c r="Y176" i="13"/>
  <c r="T176" i="13"/>
  <c r="V176" i="13"/>
  <c r="AI176" i="13"/>
  <c r="H176" i="13"/>
  <c r="M176" i="13"/>
  <c r="G176" i="13"/>
  <c r="B178" i="13"/>
  <c r="C177" i="13"/>
  <c r="Q443" i="14"/>
  <c r="Q444" i="14" s="1"/>
  <c r="Q445" i="14" s="1"/>
  <c r="Q446" i="14" s="1"/>
  <c r="Q447" i="14" s="1"/>
  <c r="Q448" i="14" s="1"/>
  <c r="Q449" i="14" s="1"/>
  <c r="Q450" i="14" s="1"/>
  <c r="R443" i="14"/>
  <c r="R444" i="14" s="1"/>
  <c r="R445" i="14" s="1"/>
  <c r="R446" i="14" s="1"/>
  <c r="R447" i="14" s="1"/>
  <c r="R448" i="14" s="1"/>
  <c r="R449" i="14" s="1"/>
  <c r="R450" i="14" s="1"/>
  <c r="Y314" i="6"/>
  <c r="U443" i="14"/>
  <c r="U444" i="14" s="1"/>
  <c r="U445" i="14" s="1"/>
  <c r="U446" i="14" s="1"/>
  <c r="U447" i="14" s="1"/>
  <c r="U448" i="14" s="1"/>
  <c r="U449" i="14" s="1"/>
  <c r="U450" i="14" s="1"/>
  <c r="AF443" i="14"/>
  <c r="AF444" i="14" s="1"/>
  <c r="AF445" i="14" s="1"/>
  <c r="AF446" i="14" s="1"/>
  <c r="AF447" i="14" s="1"/>
  <c r="AF448" i="14" s="1"/>
  <c r="AF449" i="14" s="1"/>
  <c r="AC443" i="14"/>
  <c r="AC444" i="14" s="1"/>
  <c r="AC445" i="14" s="1"/>
  <c r="AC446" i="14" s="1"/>
  <c r="AC447" i="14" s="1"/>
  <c r="AC448" i="14" s="1"/>
  <c r="AC449" i="14" s="1"/>
  <c r="AC450" i="14" s="1"/>
  <c r="AK443" i="14"/>
  <c r="AK444" i="14" s="1"/>
  <c r="AK445" i="14" s="1"/>
  <c r="AK446" i="14" s="1"/>
  <c r="AK447" i="14" s="1"/>
  <c r="AK448" i="14" s="1"/>
  <c r="AK449" i="14" s="1"/>
  <c r="AK450" i="14" s="1"/>
  <c r="AI443" i="14"/>
  <c r="AI444" i="14" s="1"/>
  <c r="AI445" i="14" s="1"/>
  <c r="AI446" i="14" s="1"/>
  <c r="AI447" i="14" s="1"/>
  <c r="AI448" i="14" s="1"/>
  <c r="AI449" i="14" s="1"/>
  <c r="AI450" i="14" s="1"/>
  <c r="W443" i="14"/>
  <c r="W444" i="14" s="1"/>
  <c r="W445" i="14" s="1"/>
  <c r="W446" i="14" s="1"/>
  <c r="W447" i="14" s="1"/>
  <c r="W448" i="14" s="1"/>
  <c r="W449" i="14" s="1"/>
  <c r="W450" i="14" s="1"/>
  <c r="AD443" i="14"/>
  <c r="AD444" i="14" s="1"/>
  <c r="AD445" i="14" s="1"/>
  <c r="AD446" i="14" s="1"/>
  <c r="AD447" i="14" s="1"/>
  <c r="AD448" i="14" s="1"/>
  <c r="AD449" i="14" s="1"/>
  <c r="AD450" i="14" s="1"/>
  <c r="AE443" i="14"/>
  <c r="AE444" i="14" s="1"/>
  <c r="AE445" i="14" s="1"/>
  <c r="AE446" i="14" s="1"/>
  <c r="AE447" i="14" s="1"/>
  <c r="AE448" i="14" s="1"/>
  <c r="AE449" i="14" s="1"/>
  <c r="AE450" i="14" s="1"/>
  <c r="AH443" i="14"/>
  <c r="AH444" i="14" s="1"/>
  <c r="AH445" i="14" s="1"/>
  <c r="AH446" i="14" s="1"/>
  <c r="AH447" i="14" s="1"/>
  <c r="AH448" i="14" s="1"/>
  <c r="AH449" i="14" s="1"/>
  <c r="AH450" i="14" s="1"/>
  <c r="AG443" i="14"/>
  <c r="AG444" i="14" s="1"/>
  <c r="AG445" i="14" s="1"/>
  <c r="AG446" i="14" s="1"/>
  <c r="AG447" i="14" s="1"/>
  <c r="AG448" i="14" s="1"/>
  <c r="AG449" i="14" s="1"/>
  <c r="AG450" i="14" s="1"/>
  <c r="V443" i="14"/>
  <c r="V444" i="14" s="1"/>
  <c r="V445" i="14" s="1"/>
  <c r="V446" i="14" s="1"/>
  <c r="V447" i="14" s="1"/>
  <c r="V448" i="14" s="1"/>
  <c r="V449" i="14" s="1"/>
  <c r="V450" i="14" s="1"/>
  <c r="AJ443" i="14"/>
  <c r="AJ444" i="14" s="1"/>
  <c r="AJ445" i="14" s="1"/>
  <c r="AJ446" i="14" s="1"/>
  <c r="AJ447" i="14" s="1"/>
  <c r="AJ448" i="14" s="1"/>
  <c r="AJ449" i="14" s="1"/>
  <c r="AJ450" i="14" s="1"/>
  <c r="AL443" i="14"/>
  <c r="AL444" i="14" s="1"/>
  <c r="AL445" i="14" s="1"/>
  <c r="AL446" i="14" s="1"/>
  <c r="AL447" i="14" s="1"/>
  <c r="AL448" i="14" s="1"/>
  <c r="AL449" i="14" s="1"/>
  <c r="AL450" i="14" s="1"/>
  <c r="BJ426" i="14"/>
  <c r="G65" i="9"/>
  <c r="BD426" i="14"/>
  <c r="D65" i="9"/>
  <c r="BA426" i="14"/>
  <c r="AB64" i="9"/>
  <c r="P64" i="9"/>
  <c r="U64" i="9"/>
  <c r="AG64" i="9"/>
  <c r="M64" i="9"/>
  <c r="F65" i="9"/>
  <c r="BC426" i="14"/>
  <c r="AE64" i="9"/>
  <c r="S64" i="9"/>
  <c r="AD64" i="9"/>
  <c r="R64" i="9"/>
  <c r="I314" i="6"/>
  <c r="E65" i="9"/>
  <c r="BB426" i="14"/>
  <c r="L65" i="9"/>
  <c r="BI426" i="14"/>
  <c r="I65" i="9"/>
  <c r="BF426" i="14"/>
  <c r="H65" i="9"/>
  <c r="BE426" i="14"/>
  <c r="T64" i="9"/>
  <c r="AF64" i="9"/>
  <c r="AC64" i="9"/>
  <c r="Q64" i="9"/>
  <c r="AH64" i="9"/>
  <c r="V64" i="9"/>
  <c r="AJ64" i="9"/>
  <c r="X64" i="9"/>
  <c r="Y403" i="6"/>
  <c r="K65" i="9"/>
  <c r="BH426" i="14"/>
  <c r="J65" i="9"/>
  <c r="BG426" i="14"/>
  <c r="AK63" i="9"/>
  <c r="Y63" i="9"/>
  <c r="AI64" i="9"/>
  <c r="W64" i="9"/>
  <c r="AF450" i="14"/>
  <c r="X432" i="14"/>
  <c r="Y432" i="14"/>
  <c r="Z432" i="14"/>
  <c r="S433" i="14"/>
  <c r="T432" i="14"/>
  <c r="X455" i="13"/>
  <c r="R449" i="13"/>
  <c r="Y453" i="13"/>
  <c r="Z457" i="13"/>
  <c r="V448" i="13"/>
  <c r="S452" i="13"/>
  <c r="U454" i="13"/>
  <c r="W448" i="13"/>
  <c r="T455" i="13"/>
  <c r="AS426" i="14"/>
  <c r="I427" i="14"/>
  <c r="F427" i="14"/>
  <c r="AP426" i="14"/>
  <c r="M427" i="14"/>
  <c r="AW426" i="14"/>
  <c r="G427" i="14"/>
  <c r="AQ426" i="14"/>
  <c r="AV426" i="14"/>
  <c r="L427" i="14"/>
  <c r="AR426" i="14"/>
  <c r="H427" i="14"/>
  <c r="J427" i="14"/>
  <c r="AT426" i="14"/>
  <c r="N427" i="14"/>
  <c r="AX426" i="14"/>
  <c r="K427" i="14"/>
  <c r="AU426" i="14"/>
  <c r="E427" i="14"/>
  <c r="AO426" i="14"/>
  <c r="BJ442" i="13"/>
  <c r="AX441" i="13"/>
  <c r="BD443" i="13"/>
  <c r="AR442" i="13"/>
  <c r="BI443" i="13"/>
  <c r="AW442" i="13"/>
  <c r="AP442" i="13"/>
  <c r="BB443" i="13"/>
  <c r="AT442" i="13"/>
  <c r="BF443" i="13"/>
  <c r="BH443" i="13"/>
  <c r="AV442" i="13"/>
  <c r="BC443" i="13"/>
  <c r="AQ442" i="13"/>
  <c r="BG443" i="13"/>
  <c r="AU442" i="13"/>
  <c r="BA443" i="13"/>
  <c r="AO442" i="13"/>
  <c r="BE443" i="13"/>
  <c r="AS442" i="13"/>
  <c r="Q388" i="12"/>
  <c r="AO387" i="12"/>
  <c r="R388" i="12"/>
  <c r="AP387" i="12"/>
  <c r="U388" i="12"/>
  <c r="AS387" i="12"/>
  <c r="W388" i="12"/>
  <c r="AU387" i="12"/>
  <c r="S388" i="12"/>
  <c r="AQ387" i="12"/>
  <c r="V388" i="12"/>
  <c r="AT387" i="12"/>
  <c r="T388" i="12"/>
  <c r="AR387" i="12"/>
  <c r="Z388" i="12"/>
  <c r="AX387" i="12"/>
  <c r="E390" i="12"/>
  <c r="AJ388" i="12"/>
  <c r="BH387" i="12"/>
  <c r="AF388" i="12"/>
  <c r="BD387" i="12"/>
  <c r="AE388" i="12"/>
  <c r="BC387" i="12"/>
  <c r="L389" i="12"/>
  <c r="AV388" i="12"/>
  <c r="K390" i="12"/>
  <c r="AI388" i="12"/>
  <c r="BG387" i="12"/>
  <c r="AL388" i="12"/>
  <c r="BJ387" i="12"/>
  <c r="AK388" i="12"/>
  <c r="BI387" i="12"/>
  <c r="AG388" i="12"/>
  <c r="BE387" i="12"/>
  <c r="I390" i="12"/>
  <c r="F390" i="12"/>
  <c r="AD388" i="12"/>
  <c r="BB387" i="12"/>
  <c r="N390" i="12"/>
  <c r="AC388" i="12"/>
  <c r="BA387" i="12"/>
  <c r="AH388" i="12"/>
  <c r="BF387" i="12"/>
  <c r="J390" i="12"/>
  <c r="M389" i="12"/>
  <c r="AW388" i="12"/>
  <c r="H390" i="12"/>
  <c r="G390" i="12"/>
  <c r="V388" i="11"/>
  <c r="AT387" i="11"/>
  <c r="X388" i="11"/>
  <c r="AV387" i="11"/>
  <c r="Y388" i="11"/>
  <c r="AW387" i="11"/>
  <c r="U388" i="11"/>
  <c r="AS387" i="11"/>
  <c r="S388" i="11"/>
  <c r="AQ387" i="11"/>
  <c r="R388" i="11"/>
  <c r="AP387" i="11"/>
  <c r="AJ388" i="11"/>
  <c r="BH387" i="11"/>
  <c r="AD388" i="11"/>
  <c r="BB387" i="11"/>
  <c r="M390" i="11"/>
  <c r="AI388" i="11"/>
  <c r="BG387" i="11"/>
  <c r="F390" i="11"/>
  <c r="J390" i="11"/>
  <c r="AE388" i="11"/>
  <c r="BC387" i="11"/>
  <c r="AG388" i="11"/>
  <c r="BE387" i="11"/>
  <c r="AF388" i="11"/>
  <c r="BD387" i="11"/>
  <c r="I390" i="11"/>
  <c r="L390" i="11"/>
  <c r="G390" i="11"/>
  <c r="AL388" i="11"/>
  <c r="BJ387" i="11"/>
  <c r="K389" i="11"/>
  <c r="AU388" i="11"/>
  <c r="H389" i="11"/>
  <c r="AR388" i="11"/>
  <c r="AK388" i="11"/>
  <c r="BI387" i="11"/>
  <c r="N388" i="11"/>
  <c r="AX387" i="11"/>
  <c r="AH388" i="11"/>
  <c r="BF387" i="11"/>
  <c r="E389" i="11"/>
  <c r="BA388" i="11"/>
  <c r="AO388" i="11"/>
  <c r="P227" i="7"/>
  <c r="AB226" i="7"/>
  <c r="F225" i="6"/>
  <c r="G225" i="6"/>
  <c r="I225" i="6"/>
  <c r="L225" i="6"/>
  <c r="E225" i="6"/>
  <c r="H225" i="6"/>
  <c r="D225" i="6"/>
  <c r="J225" i="6"/>
  <c r="K225" i="6"/>
  <c r="W225" i="6"/>
  <c r="T225" i="6"/>
  <c r="T315" i="6" s="1"/>
  <c r="AC225" i="6"/>
  <c r="S225" i="6"/>
  <c r="AI225" i="6"/>
  <c r="Q225" i="6"/>
  <c r="U225" i="6"/>
  <c r="X225" i="6"/>
  <c r="AE225" i="6"/>
  <c r="Y225" i="6"/>
  <c r="M225" i="6"/>
  <c r="AD225" i="6"/>
  <c r="AJ225" i="6"/>
  <c r="AF225" i="6"/>
  <c r="AK225" i="6"/>
  <c r="R225" i="6"/>
  <c r="V225" i="6"/>
  <c r="AH225" i="6"/>
  <c r="AG225" i="6"/>
  <c r="H314" i="6"/>
  <c r="H403" i="6" s="1"/>
  <c r="AA123" i="7"/>
  <c r="E314" i="6"/>
  <c r="E403" i="6" s="1"/>
  <c r="C125" i="7"/>
  <c r="O124" i="7"/>
  <c r="C228" i="7"/>
  <c r="C318" i="7" s="1"/>
  <c r="C407" i="7" s="1"/>
  <c r="C314" i="6"/>
  <c r="C403" i="6" s="1"/>
  <c r="F314" i="6"/>
  <c r="F403" i="6" s="1"/>
  <c r="G314" i="6"/>
  <c r="G403" i="6" s="1"/>
  <c r="J314" i="6"/>
  <c r="J403" i="6" s="1"/>
  <c r="D314" i="6"/>
  <c r="D403" i="6" s="1"/>
  <c r="K314" i="6"/>
  <c r="K403" i="6" s="1"/>
  <c r="AK314" i="6"/>
  <c r="AK403" i="6" s="1"/>
  <c r="U314" i="6"/>
  <c r="U403" i="6" s="1"/>
  <c r="Q314" i="6"/>
  <c r="Q403" i="6" s="1"/>
  <c r="P314" i="6"/>
  <c r="P403" i="6" s="1"/>
  <c r="AI314" i="6"/>
  <c r="AI403" i="6" s="1"/>
  <c r="AE314" i="6"/>
  <c r="AE403" i="6" s="1"/>
  <c r="M314" i="6"/>
  <c r="M403" i="6" s="1"/>
  <c r="AD314" i="6"/>
  <c r="AD403" i="6" s="1"/>
  <c r="AG314" i="6"/>
  <c r="AG403" i="6" s="1"/>
  <c r="AB314" i="6"/>
  <c r="AB403" i="6" s="1"/>
  <c r="AJ314" i="6"/>
  <c r="AJ403" i="6" s="1"/>
  <c r="AC314" i="6"/>
  <c r="AC403" i="6" s="1"/>
  <c r="V314" i="6"/>
  <c r="V403" i="6" s="1"/>
  <c r="R314" i="6"/>
  <c r="R403" i="6" s="1"/>
  <c r="T314" i="6"/>
  <c r="T403" i="6" s="1"/>
  <c r="X314" i="6"/>
  <c r="X403" i="6" s="1"/>
  <c r="AF314" i="6"/>
  <c r="AF403" i="6" s="1"/>
  <c r="W314" i="6"/>
  <c r="W403" i="6" s="1"/>
  <c r="AH314" i="6"/>
  <c r="AH403" i="6" s="1"/>
  <c r="I403" i="6"/>
  <c r="S314" i="6"/>
  <c r="S403" i="6" s="1"/>
  <c r="L314" i="6"/>
  <c r="L403" i="6" s="1"/>
  <c r="C122" i="6"/>
  <c r="C225" i="6"/>
  <c r="J315" i="6"/>
  <c r="G315" i="6"/>
  <c r="AC226" i="12"/>
  <c r="AC316" i="12" s="1"/>
  <c r="K228" i="12"/>
  <c r="G228" i="12"/>
  <c r="N228" i="12"/>
  <c r="J228" i="12"/>
  <c r="F228" i="12"/>
  <c r="M228" i="12"/>
  <c r="I228" i="12"/>
  <c r="E228" i="12"/>
  <c r="L228" i="12"/>
  <c r="H228" i="12"/>
  <c r="X228" i="12"/>
  <c r="U228" i="12"/>
  <c r="AE228" i="12"/>
  <c r="AH228" i="12"/>
  <c r="AJ228" i="12"/>
  <c r="AG228" i="12"/>
  <c r="AI228" i="12"/>
  <c r="Z228" i="12"/>
  <c r="T228" i="12"/>
  <c r="Y228" i="12"/>
  <c r="V228" i="12"/>
  <c r="W228" i="12"/>
  <c r="S228" i="12"/>
  <c r="AD228" i="12"/>
  <c r="AL228" i="12"/>
  <c r="AF228" i="12"/>
  <c r="AK228" i="12"/>
  <c r="Q227" i="12"/>
  <c r="Q317" i="12" s="1"/>
  <c r="AL317" i="12"/>
  <c r="AH317" i="12"/>
  <c r="AD317" i="12"/>
  <c r="X317" i="12"/>
  <c r="X406" i="12" s="1"/>
  <c r="T317" i="12"/>
  <c r="N317" i="12"/>
  <c r="J317" i="12"/>
  <c r="F317" i="12"/>
  <c r="AK317" i="12"/>
  <c r="AG317" i="12"/>
  <c r="AJ317" i="12"/>
  <c r="AF317" i="12"/>
  <c r="Z317" i="12"/>
  <c r="V317" i="12"/>
  <c r="R317" i="12"/>
  <c r="L317" i="12"/>
  <c r="H317" i="12"/>
  <c r="D317" i="12"/>
  <c r="D406" i="12" s="1"/>
  <c r="AI317" i="12"/>
  <c r="AE317" i="12"/>
  <c r="Y317" i="12"/>
  <c r="Y406" i="12" s="1"/>
  <c r="U317" i="12"/>
  <c r="K317" i="12"/>
  <c r="G317" i="12"/>
  <c r="W317" i="12"/>
  <c r="E317" i="12"/>
  <c r="S317" i="12"/>
  <c r="M317" i="12"/>
  <c r="I317" i="12"/>
  <c r="D228" i="12"/>
  <c r="P124" i="12"/>
  <c r="D125" i="12"/>
  <c r="AB123" i="12"/>
  <c r="K227" i="11"/>
  <c r="G227" i="11"/>
  <c r="J227" i="11"/>
  <c r="F227" i="11"/>
  <c r="M227" i="11"/>
  <c r="I227" i="11"/>
  <c r="E227" i="11"/>
  <c r="L227" i="11"/>
  <c r="H227" i="11"/>
  <c r="AD227" i="11"/>
  <c r="N227" i="11"/>
  <c r="T227" i="11"/>
  <c r="V227" i="11"/>
  <c r="AG227" i="11"/>
  <c r="W227" i="11"/>
  <c r="R227" i="11"/>
  <c r="AL227" i="11"/>
  <c r="U227" i="11"/>
  <c r="AE227" i="11"/>
  <c r="AF227" i="11"/>
  <c r="S227" i="11"/>
  <c r="AK227" i="11"/>
  <c r="Y227" i="11"/>
  <c r="AH227" i="11"/>
  <c r="Z227" i="11"/>
  <c r="AI227" i="11"/>
  <c r="X227" i="11"/>
  <c r="AJ227" i="11"/>
  <c r="D227" i="11"/>
  <c r="D124" i="11"/>
  <c r="AL316" i="11"/>
  <c r="AH316" i="11"/>
  <c r="AD316" i="11"/>
  <c r="AJ316" i="11"/>
  <c r="AE316" i="11"/>
  <c r="X316" i="11"/>
  <c r="T316" i="11"/>
  <c r="T405" i="11" s="1"/>
  <c r="N316" i="11"/>
  <c r="J316" i="11"/>
  <c r="F316" i="11"/>
  <c r="AI316" i="11"/>
  <c r="AC316" i="11"/>
  <c r="AC405" i="11" s="1"/>
  <c r="W316" i="11"/>
  <c r="W405" i="11" s="1"/>
  <c r="S316" i="11"/>
  <c r="M316" i="11"/>
  <c r="I316" i="11"/>
  <c r="E316" i="11"/>
  <c r="AK316" i="11"/>
  <c r="Y316" i="11"/>
  <c r="Q316" i="11"/>
  <c r="Q405" i="11" s="1"/>
  <c r="G316" i="11"/>
  <c r="AG316" i="11"/>
  <c r="V316" i="11"/>
  <c r="L316" i="11"/>
  <c r="D316" i="11"/>
  <c r="D405" i="11" s="1"/>
  <c r="AF316" i="11"/>
  <c r="U316" i="11"/>
  <c r="K316" i="11"/>
  <c r="Z316" i="11"/>
  <c r="Z405" i="11" s="1"/>
  <c r="R316" i="11"/>
  <c r="H316" i="11"/>
  <c r="AE227" i="8"/>
  <c r="S227" i="8"/>
  <c r="Y227" i="8"/>
  <c r="AK227" i="8"/>
  <c r="T227" i="8"/>
  <c r="AF227" i="8"/>
  <c r="X227" i="8"/>
  <c r="AJ227" i="8"/>
  <c r="AI227" i="8"/>
  <c r="W227" i="8"/>
  <c r="AG227" i="8"/>
  <c r="U227" i="8"/>
  <c r="AD227" i="8"/>
  <c r="R227" i="8"/>
  <c r="AH227" i="8"/>
  <c r="V227" i="8"/>
  <c r="N227" i="8"/>
  <c r="AL227" i="8"/>
  <c r="Z227" i="8"/>
  <c r="N227" i="10"/>
  <c r="J227" i="10"/>
  <c r="F227" i="10"/>
  <c r="M227" i="10"/>
  <c r="I227" i="10"/>
  <c r="E227" i="10"/>
  <c r="L227" i="10"/>
  <c r="H227" i="10"/>
  <c r="K227" i="10"/>
  <c r="G227" i="10"/>
  <c r="AD227" i="10"/>
  <c r="AJ227" i="10"/>
  <c r="AG227" i="10"/>
  <c r="AE227" i="10"/>
  <c r="W227" i="10"/>
  <c r="T227" i="10"/>
  <c r="Y227" i="10"/>
  <c r="AF227" i="10"/>
  <c r="AH227" i="10"/>
  <c r="AK227" i="10"/>
  <c r="AI227" i="10"/>
  <c r="AL227" i="10"/>
  <c r="V227" i="10"/>
  <c r="X227" i="10"/>
  <c r="U227" i="10"/>
  <c r="Z227" i="10"/>
  <c r="S227" i="10"/>
  <c r="Q226" i="10"/>
  <c r="Q316" i="10" s="1"/>
  <c r="Q405" i="10" s="1"/>
  <c r="K227" i="8"/>
  <c r="G227" i="8"/>
  <c r="J227" i="8"/>
  <c r="F227" i="8"/>
  <c r="M227" i="8"/>
  <c r="I227" i="8"/>
  <c r="E227" i="8"/>
  <c r="L227" i="8"/>
  <c r="H227" i="8"/>
  <c r="AC225" i="10"/>
  <c r="AC315" i="10" s="1"/>
  <c r="AC404" i="10" s="1"/>
  <c r="AL404" i="10"/>
  <c r="D227" i="10"/>
  <c r="D124" i="10"/>
  <c r="P123" i="10"/>
  <c r="AB122" i="10"/>
  <c r="AI316" i="10"/>
  <c r="AI405" i="10" s="1"/>
  <c r="AE316" i="10"/>
  <c r="AE405" i="10" s="1"/>
  <c r="Y316" i="10"/>
  <c r="Y405" i="10" s="1"/>
  <c r="U316" i="10"/>
  <c r="U405" i="10" s="1"/>
  <c r="K316" i="10"/>
  <c r="K405" i="10" s="1"/>
  <c r="G316" i="10"/>
  <c r="G405" i="10" s="1"/>
  <c r="AL316" i="10"/>
  <c r="AH316" i="10"/>
  <c r="AH405" i="10" s="1"/>
  <c r="AD316" i="10"/>
  <c r="AD405" i="10" s="1"/>
  <c r="X316" i="10"/>
  <c r="X405" i="10" s="1"/>
  <c r="T316" i="10"/>
  <c r="T405" i="10" s="1"/>
  <c r="N316" i="10"/>
  <c r="N405" i="10" s="1"/>
  <c r="J316" i="10"/>
  <c r="J405" i="10" s="1"/>
  <c r="F316" i="10"/>
  <c r="F405" i="10" s="1"/>
  <c r="AK316" i="10"/>
  <c r="AK405" i="10" s="1"/>
  <c r="AG316" i="10"/>
  <c r="AG405" i="10" s="1"/>
  <c r="W316" i="10"/>
  <c r="W405" i="10" s="1"/>
  <c r="S316" i="10"/>
  <c r="S405" i="10" s="1"/>
  <c r="M316" i="10"/>
  <c r="M405" i="10" s="1"/>
  <c r="I316" i="10"/>
  <c r="I405" i="10" s="1"/>
  <c r="E316" i="10"/>
  <c r="E405" i="10" s="1"/>
  <c r="AJ316" i="10"/>
  <c r="AJ405" i="10" s="1"/>
  <c r="AF316" i="10"/>
  <c r="AF405" i="10" s="1"/>
  <c r="Z316" i="10"/>
  <c r="Z405" i="10" s="1"/>
  <c r="V316" i="10"/>
  <c r="V405" i="10" s="1"/>
  <c r="R316" i="10"/>
  <c r="R405" i="10" s="1"/>
  <c r="L316" i="10"/>
  <c r="L405" i="10" s="1"/>
  <c r="H316" i="10"/>
  <c r="H405" i="10" s="1"/>
  <c r="D316" i="10"/>
  <c r="D405" i="10" s="1"/>
  <c r="D227" i="8"/>
  <c r="D124" i="8"/>
  <c r="AJ316" i="8"/>
  <c r="AJ405" i="8" s="1"/>
  <c r="AF316" i="8"/>
  <c r="AF405" i="8" s="1"/>
  <c r="Z316" i="8"/>
  <c r="Z405" i="8" s="1"/>
  <c r="V316" i="8"/>
  <c r="V405" i="8" s="1"/>
  <c r="R316" i="8"/>
  <c r="R405" i="8" s="1"/>
  <c r="L316" i="8"/>
  <c r="L405" i="8" s="1"/>
  <c r="H316" i="8"/>
  <c r="H405" i="8" s="1"/>
  <c r="D316" i="8"/>
  <c r="D405" i="8" s="1"/>
  <c r="AI316" i="8"/>
  <c r="AI405" i="8" s="1"/>
  <c r="AD316" i="8"/>
  <c r="AD405" i="8" s="1"/>
  <c r="W316" i="8"/>
  <c r="W405" i="8" s="1"/>
  <c r="Q316" i="8"/>
  <c r="Q405" i="8" s="1"/>
  <c r="J316" i="8"/>
  <c r="J405" i="8" s="1"/>
  <c r="E316" i="8"/>
  <c r="E405" i="8" s="1"/>
  <c r="AH316" i="8"/>
  <c r="AH405" i="8" s="1"/>
  <c r="AC316" i="8"/>
  <c r="AC405" i="8" s="1"/>
  <c r="U316" i="8"/>
  <c r="U405" i="8" s="1"/>
  <c r="N316" i="8"/>
  <c r="N405" i="8" s="1"/>
  <c r="I316" i="8"/>
  <c r="I405" i="8" s="1"/>
  <c r="AL316" i="8"/>
  <c r="AL405" i="8" s="1"/>
  <c r="AG316" i="8"/>
  <c r="AG405" i="8" s="1"/>
  <c r="Y316" i="8"/>
  <c r="Y405" i="8" s="1"/>
  <c r="T316" i="8"/>
  <c r="T405" i="8" s="1"/>
  <c r="M316" i="8"/>
  <c r="M405" i="8" s="1"/>
  <c r="G316" i="8"/>
  <c r="G405" i="8" s="1"/>
  <c r="AK316" i="8"/>
  <c r="AK405" i="8" s="1"/>
  <c r="AE316" i="8"/>
  <c r="AE405" i="8" s="1"/>
  <c r="X316" i="8"/>
  <c r="X405" i="8" s="1"/>
  <c r="S316" i="8"/>
  <c r="S405" i="8" s="1"/>
  <c r="K316" i="8"/>
  <c r="K405" i="8" s="1"/>
  <c r="F316" i="8"/>
  <c r="F405" i="8" s="1"/>
  <c r="F226" i="7"/>
  <c r="J226" i="7"/>
  <c r="D226" i="7"/>
  <c r="G226" i="7"/>
  <c r="K226" i="7"/>
  <c r="E226" i="7"/>
  <c r="I226" i="7"/>
  <c r="H226" i="7"/>
  <c r="L226" i="7"/>
  <c r="M226" i="7"/>
  <c r="T226" i="7"/>
  <c r="AC226" i="7"/>
  <c r="S226" i="7"/>
  <c r="AD226" i="7"/>
  <c r="Y226" i="7"/>
  <c r="AF226" i="7"/>
  <c r="R226" i="7"/>
  <c r="AJ226" i="7"/>
  <c r="Q226" i="7"/>
  <c r="AE226" i="7"/>
  <c r="V226" i="7"/>
  <c r="U226" i="7"/>
  <c r="AI226" i="7"/>
  <c r="AK226" i="7"/>
  <c r="X226" i="7"/>
  <c r="AG226" i="7"/>
  <c r="W226" i="7"/>
  <c r="AH226" i="7"/>
  <c r="AH315" i="7"/>
  <c r="AH404" i="7" s="1"/>
  <c r="AD315" i="7"/>
  <c r="AD404" i="7" s="1"/>
  <c r="AK315" i="7"/>
  <c r="AK404" i="7" s="1"/>
  <c r="AG315" i="7"/>
  <c r="AG404" i="7" s="1"/>
  <c r="AC315" i="7"/>
  <c r="AC404" i="7" s="1"/>
  <c r="AJ315" i="7"/>
  <c r="AJ404" i="7" s="1"/>
  <c r="AF315" i="7"/>
  <c r="AF404" i="7" s="1"/>
  <c r="AB315" i="7"/>
  <c r="AB404" i="7" s="1"/>
  <c r="AI315" i="7"/>
  <c r="AI404" i="7" s="1"/>
  <c r="AE315" i="7"/>
  <c r="AE404" i="7" s="1"/>
  <c r="V315" i="7"/>
  <c r="V404" i="7" s="1"/>
  <c r="R315" i="7"/>
  <c r="R404" i="7" s="1"/>
  <c r="Y315" i="7"/>
  <c r="Y404" i="7" s="1"/>
  <c r="U315" i="7"/>
  <c r="U404" i="7" s="1"/>
  <c r="Q315" i="7"/>
  <c r="Q404" i="7" s="1"/>
  <c r="X315" i="7"/>
  <c r="X404" i="7" s="1"/>
  <c r="T315" i="7"/>
  <c r="T404" i="7" s="1"/>
  <c r="P315" i="7"/>
  <c r="P404" i="7" s="1"/>
  <c r="W315" i="7"/>
  <c r="W404" i="7" s="1"/>
  <c r="S315" i="7"/>
  <c r="S404" i="7" s="1"/>
  <c r="G315" i="7"/>
  <c r="G404" i="7" s="1"/>
  <c r="K315" i="7"/>
  <c r="K404" i="7" s="1"/>
  <c r="H315" i="7"/>
  <c r="H404" i="7" s="1"/>
  <c r="L315" i="7"/>
  <c r="L404" i="7" s="1"/>
  <c r="D315" i="7"/>
  <c r="D404" i="7" s="1"/>
  <c r="E315" i="7"/>
  <c r="E404" i="7" s="1"/>
  <c r="I315" i="7"/>
  <c r="I404" i="7" s="1"/>
  <c r="M315" i="7"/>
  <c r="M404" i="7" s="1"/>
  <c r="F315" i="7"/>
  <c r="F404" i="7" s="1"/>
  <c r="J315" i="7"/>
  <c r="J404" i="7" s="1"/>
  <c r="AF125" i="12"/>
  <c r="W123" i="7"/>
  <c r="U124" i="8"/>
  <c r="H124" i="11"/>
  <c r="L124" i="10"/>
  <c r="J125" i="12"/>
  <c r="H124" i="8"/>
  <c r="M122" i="6"/>
  <c r="G122" i="6"/>
  <c r="V124" i="11"/>
  <c r="AG124" i="10"/>
  <c r="S125" i="12"/>
  <c r="M125" i="12"/>
  <c r="G124" i="8"/>
  <c r="V125" i="12"/>
  <c r="E123" i="7"/>
  <c r="X124" i="8"/>
  <c r="AG124" i="11"/>
  <c r="AE124" i="10"/>
  <c r="V122" i="6"/>
  <c r="AK125" i="12"/>
  <c r="Y123" i="7"/>
  <c r="AD124" i="8"/>
  <c r="AD124" i="11"/>
  <c r="W122" i="6"/>
  <c r="AI124" i="10"/>
  <c r="R124" i="11"/>
  <c r="K125" i="12"/>
  <c r="T124" i="11"/>
  <c r="R122" i="6"/>
  <c r="E124" i="11"/>
  <c r="H125" i="12"/>
  <c r="G123" i="7"/>
  <c r="AL125" i="12"/>
  <c r="AI123" i="7"/>
  <c r="AG124" i="8"/>
  <c r="U124" i="11"/>
  <c r="AF124" i="10"/>
  <c r="AF122" i="6"/>
  <c r="E122" i="6"/>
  <c r="X123" i="7"/>
  <c r="N124" i="8"/>
  <c r="AD123" i="7"/>
  <c r="AF124" i="11"/>
  <c r="AK124" i="10"/>
  <c r="F125" i="12"/>
  <c r="K124" i="8"/>
  <c r="R124" i="8"/>
  <c r="H123" i="7"/>
  <c r="AD122" i="6"/>
  <c r="T122" i="6"/>
  <c r="X125" i="12"/>
  <c r="AC123" i="7"/>
  <c r="S123" i="7"/>
  <c r="AF123" i="7"/>
  <c r="AK122" i="6"/>
  <c r="AB123" i="7"/>
  <c r="AC122" i="10"/>
  <c r="Q123" i="10"/>
  <c r="W124" i="11"/>
  <c r="Z124" i="8"/>
  <c r="E124" i="10"/>
  <c r="P124" i="7"/>
  <c r="AK123" i="7"/>
  <c r="V124" i="8"/>
  <c r="N124" i="11"/>
  <c r="U122" i="6"/>
  <c r="AH124" i="11"/>
  <c r="X124" i="10"/>
  <c r="L125" i="12"/>
  <c r="AH123" i="7"/>
  <c r="J124" i="10"/>
  <c r="F124" i="11"/>
  <c r="W124" i="8"/>
  <c r="AH122" i="6"/>
  <c r="AJ125" i="12"/>
  <c r="K123" i="7"/>
  <c r="AE124" i="8"/>
  <c r="AI124" i="8"/>
  <c r="I124" i="11"/>
  <c r="M124" i="10"/>
  <c r="AE124" i="11"/>
  <c r="AH124" i="10"/>
  <c r="AG125" i="12"/>
  <c r="L123" i="7"/>
  <c r="AC122" i="6"/>
  <c r="D122" i="6"/>
  <c r="Z124" i="11"/>
  <c r="U124" i="10"/>
  <c r="S124" i="8"/>
  <c r="Z124" i="10"/>
  <c r="I122" i="6"/>
  <c r="Z125" i="12"/>
  <c r="R123" i="7"/>
  <c r="AK124" i="8"/>
  <c r="AG123" i="7"/>
  <c r="Y124" i="8"/>
  <c r="AI122" i="6"/>
  <c r="AH125" i="12"/>
  <c r="F123" i="7"/>
  <c r="AF124" i="8"/>
  <c r="T123" i="7"/>
  <c r="AH124" i="8"/>
  <c r="AK124" i="11"/>
  <c r="AL124" i="10"/>
  <c r="X122" i="6"/>
  <c r="F122" i="6"/>
  <c r="J124" i="11"/>
  <c r="N124" i="10"/>
  <c r="I123" i="7"/>
  <c r="AC123" i="12"/>
  <c r="Q122" i="6"/>
  <c r="L122" i="6"/>
  <c r="K124" i="10"/>
  <c r="AI124" i="11"/>
  <c r="AE122" i="6"/>
  <c r="G125" i="12"/>
  <c r="E124" i="8"/>
  <c r="AI125" i="12"/>
  <c r="I124" i="8"/>
  <c r="I125" i="12"/>
  <c r="AJ124" i="11"/>
  <c r="J124" i="8"/>
  <c r="AE125" i="12"/>
  <c r="G124" i="10"/>
  <c r="L124" i="11"/>
  <c r="AL124" i="8"/>
  <c r="T125" i="12"/>
  <c r="U123" i="7"/>
  <c r="T124" i="8"/>
  <c r="T124" i="10"/>
  <c r="W124" i="10"/>
  <c r="I124" i="10"/>
  <c r="X124" i="11"/>
  <c r="AD125" i="12"/>
  <c r="AJ122" i="6"/>
  <c r="L124" i="8"/>
  <c r="AD124" i="10"/>
  <c r="AE123" i="7"/>
  <c r="AL124" i="11"/>
  <c r="K124" i="11"/>
  <c r="H124" i="10"/>
  <c r="Y124" i="11"/>
  <c r="V124" i="10"/>
  <c r="Y125" i="12"/>
  <c r="J123" i="7"/>
  <c r="S122" i="6"/>
  <c r="H122" i="6"/>
  <c r="Q124" i="12"/>
  <c r="F124" i="8"/>
  <c r="AG122" i="6"/>
  <c r="W125" i="12"/>
  <c r="M123" i="7"/>
  <c r="AJ124" i="8"/>
  <c r="M124" i="11"/>
  <c r="F124" i="10"/>
  <c r="M124" i="8"/>
  <c r="G124" i="11"/>
  <c r="S124" i="11"/>
  <c r="U125" i="12"/>
  <c r="V123" i="7"/>
  <c r="Y122" i="6"/>
  <c r="D123" i="7"/>
  <c r="AJ124" i="10"/>
  <c r="S124" i="10"/>
  <c r="AJ123" i="7"/>
  <c r="N125" i="12"/>
  <c r="J122" i="6"/>
  <c r="E125" i="12"/>
  <c r="K122" i="6"/>
  <c r="Y124" i="10"/>
  <c r="AH541" i="18" l="1"/>
  <c r="BF540" i="18"/>
  <c r="V547" i="18"/>
  <c r="AT546" i="18"/>
  <c r="E547" i="18"/>
  <c r="AO546" i="18"/>
  <c r="BA546" i="18"/>
  <c r="BG548" i="18"/>
  <c r="AU548" i="18"/>
  <c r="BC546" i="18"/>
  <c r="AQ546" i="18"/>
  <c r="AV544" i="18"/>
  <c r="BH544" i="18"/>
  <c r="BI545" i="18"/>
  <c r="AW545" i="18"/>
  <c r="AX544" i="18"/>
  <c r="BJ544" i="18"/>
  <c r="BD543" i="18"/>
  <c r="AR543" i="18"/>
  <c r="BB545" i="18"/>
  <c r="AP545" i="18"/>
  <c r="E373" i="18"/>
  <c r="E462" i="18" s="1"/>
  <c r="K373" i="18"/>
  <c r="K462" i="18" s="1"/>
  <c r="J373" i="18"/>
  <c r="J462" i="18" s="1"/>
  <c r="N373" i="18"/>
  <c r="N462" i="18" s="1"/>
  <c r="G373" i="18"/>
  <c r="G462" i="18" s="1"/>
  <c r="M373" i="18"/>
  <c r="M462" i="18" s="1"/>
  <c r="BD445" i="18"/>
  <c r="AR445" i="18"/>
  <c r="AC373" i="18"/>
  <c r="AC462" i="18" s="1"/>
  <c r="Z373" i="18"/>
  <c r="Z462" i="18" s="1"/>
  <c r="H373" i="18"/>
  <c r="H462" i="18" s="1"/>
  <c r="Q373" i="18"/>
  <c r="Q462" i="18" s="1"/>
  <c r="AC180" i="18"/>
  <c r="Q180" i="18"/>
  <c r="Q374" i="18" s="1"/>
  <c r="Q463" i="18" s="1"/>
  <c r="H180" i="18"/>
  <c r="J180" i="18"/>
  <c r="T180" i="18"/>
  <c r="T374" i="18" s="1"/>
  <c r="T463" i="18" s="1"/>
  <c r="N180" i="18"/>
  <c r="E180" i="18"/>
  <c r="L180" i="18"/>
  <c r="G180" i="18"/>
  <c r="F180" i="18"/>
  <c r="K180" i="18"/>
  <c r="R180" i="18"/>
  <c r="I180" i="18"/>
  <c r="U180" i="18"/>
  <c r="W180" i="18"/>
  <c r="W374" i="18" s="1"/>
  <c r="W463" i="18" s="1"/>
  <c r="AG180" i="18"/>
  <c r="Z180" i="18"/>
  <c r="X180" i="18"/>
  <c r="X374" i="18" s="1"/>
  <c r="X463" i="18" s="1"/>
  <c r="AF180" i="18"/>
  <c r="AF374" i="18" s="1"/>
  <c r="AF463" i="18" s="1"/>
  <c r="AD180" i="18"/>
  <c r="AH180" i="18"/>
  <c r="AH374" i="18" s="1"/>
  <c r="AH463" i="18" s="1"/>
  <c r="AK180" i="18"/>
  <c r="AK374" i="18" s="1"/>
  <c r="AK463" i="18" s="1"/>
  <c r="AI180" i="18"/>
  <c r="AI374" i="18" s="1"/>
  <c r="AI463" i="18" s="1"/>
  <c r="AL180" i="18"/>
  <c r="AL374" i="18" s="1"/>
  <c r="AL463" i="18" s="1"/>
  <c r="AE180" i="18"/>
  <c r="V180" i="18"/>
  <c r="V374" i="18" s="1"/>
  <c r="V463" i="18" s="1"/>
  <c r="S180" i="18"/>
  <c r="S374" i="18" s="1"/>
  <c r="S463" i="18" s="1"/>
  <c r="AJ180" i="18"/>
  <c r="M180" i="18"/>
  <c r="Y180" i="18"/>
  <c r="Y374" i="18" s="1"/>
  <c r="Y463" i="18" s="1"/>
  <c r="U373" i="18"/>
  <c r="U462" i="18" s="1"/>
  <c r="AK373" i="18"/>
  <c r="AK462" i="18" s="1"/>
  <c r="BF445" i="18"/>
  <c r="AT445" i="18"/>
  <c r="AD373" i="18"/>
  <c r="AD462" i="18" s="1"/>
  <c r="I373" i="18"/>
  <c r="I462" i="18" s="1"/>
  <c r="BA445" i="18"/>
  <c r="AO445" i="18"/>
  <c r="AQ445" i="18"/>
  <c r="BC445" i="18"/>
  <c r="Y373" i="18"/>
  <c r="Y462" i="18" s="1"/>
  <c r="BE445" i="18"/>
  <c r="AS445" i="18"/>
  <c r="F373" i="18"/>
  <c r="F462" i="18" s="1"/>
  <c r="AU445" i="18"/>
  <c r="BG445" i="18"/>
  <c r="BI445" i="18"/>
  <c r="AW445" i="18"/>
  <c r="BJ445" i="18"/>
  <c r="AX445" i="18"/>
  <c r="AP445" i="18"/>
  <c r="BB445" i="18"/>
  <c r="R373" i="18"/>
  <c r="R462" i="18" s="1"/>
  <c r="AH373" i="18"/>
  <c r="AH462" i="18" s="1"/>
  <c r="T373" i="18"/>
  <c r="T462" i="18" s="1"/>
  <c r="AV445" i="18"/>
  <c r="BH445" i="18"/>
  <c r="M430" i="17"/>
  <c r="BI429" i="17"/>
  <c r="AW429" i="17"/>
  <c r="AR429" i="17"/>
  <c r="H430" i="17"/>
  <c r="BD429" i="17"/>
  <c r="G430" i="17"/>
  <c r="AQ429" i="17"/>
  <c r="BC429" i="17"/>
  <c r="BB429" i="17"/>
  <c r="F430" i="17"/>
  <c r="AP429" i="17"/>
  <c r="AV429" i="17"/>
  <c r="L430" i="17"/>
  <c r="BH429" i="17"/>
  <c r="BA429" i="17"/>
  <c r="AO429" i="17"/>
  <c r="E430" i="17"/>
  <c r="BJ429" i="17"/>
  <c r="N430" i="17"/>
  <c r="AX429" i="17"/>
  <c r="K430" i="17"/>
  <c r="AU429" i="17"/>
  <c r="BG429" i="17"/>
  <c r="BF429" i="17"/>
  <c r="J430" i="17"/>
  <c r="AT429" i="17"/>
  <c r="I430" i="17"/>
  <c r="BE429" i="17"/>
  <c r="AS429" i="17"/>
  <c r="AF177" i="13"/>
  <c r="AD177" i="13"/>
  <c r="M177" i="13"/>
  <c r="M371" i="13" s="1"/>
  <c r="F177" i="13"/>
  <c r="W177" i="13"/>
  <c r="H177" i="13"/>
  <c r="J177" i="13"/>
  <c r="J371" i="13" s="1"/>
  <c r="AC177" i="13"/>
  <c r="N177" i="13"/>
  <c r="G177" i="13"/>
  <c r="AI177" i="13"/>
  <c r="AI371" i="13" s="1"/>
  <c r="AL177" i="13"/>
  <c r="T177" i="13"/>
  <c r="AH177" i="13"/>
  <c r="X177" i="13"/>
  <c r="I177" i="13"/>
  <c r="I371" i="13" s="1"/>
  <c r="Y177" i="13"/>
  <c r="V177" i="13"/>
  <c r="AK177" i="13"/>
  <c r="AK371" i="13" s="1"/>
  <c r="E177" i="13"/>
  <c r="AE177" i="13"/>
  <c r="R177" i="13"/>
  <c r="K177" i="13"/>
  <c r="Z177" i="13"/>
  <c r="Q177" i="13"/>
  <c r="AJ177" i="13"/>
  <c r="S177" i="13"/>
  <c r="AG177" i="13"/>
  <c r="AG371" i="13" s="1"/>
  <c r="L177" i="13"/>
  <c r="U177" i="13"/>
  <c r="U371" i="13" s="1"/>
  <c r="Q371" i="13"/>
  <c r="Q370" i="13"/>
  <c r="Q459" i="13" s="1"/>
  <c r="AK370" i="13"/>
  <c r="AK459" i="13" s="1"/>
  <c r="U370" i="13"/>
  <c r="B179" i="13"/>
  <c r="C178" i="13"/>
  <c r="AI370" i="13"/>
  <c r="AI459" i="13" s="1"/>
  <c r="N371" i="13"/>
  <c r="N370" i="13"/>
  <c r="E370" i="13"/>
  <c r="AJ371" i="13"/>
  <c r="AJ370" i="13"/>
  <c r="AJ459" i="13" s="1"/>
  <c r="I370" i="13"/>
  <c r="R371" i="13"/>
  <c r="R370" i="13"/>
  <c r="Z370" i="13"/>
  <c r="H371" i="13"/>
  <c r="H370" i="13"/>
  <c r="AG370" i="13"/>
  <c r="AG459" i="13" s="1"/>
  <c r="G371" i="13"/>
  <c r="G370" i="13"/>
  <c r="V371" i="13"/>
  <c r="V370" i="13"/>
  <c r="F370" i="13"/>
  <c r="AE371" i="13"/>
  <c r="AE370" i="13"/>
  <c r="AE459" i="13" s="1"/>
  <c r="AF371" i="13"/>
  <c r="AF370" i="13"/>
  <c r="AF459" i="13" s="1"/>
  <c r="AD371" i="13"/>
  <c r="AD370" i="13"/>
  <c r="AD459" i="13" s="1"/>
  <c r="AC370" i="13"/>
  <c r="AC459" i="13" s="1"/>
  <c r="AH371" i="13"/>
  <c r="AH370" i="13"/>
  <c r="AH459" i="13" s="1"/>
  <c r="Y371" i="13"/>
  <c r="Y370" i="13"/>
  <c r="S371" i="13"/>
  <c r="S370" i="13"/>
  <c r="M370" i="13"/>
  <c r="T371" i="13"/>
  <c r="T370" i="13"/>
  <c r="AL370" i="13"/>
  <c r="AL459" i="13" s="1"/>
  <c r="X371" i="13"/>
  <c r="X370" i="13"/>
  <c r="W371" i="13"/>
  <c r="W370" i="13"/>
  <c r="L371" i="13"/>
  <c r="L370" i="13"/>
  <c r="J370" i="13"/>
  <c r="K371" i="13"/>
  <c r="K370" i="13"/>
  <c r="D315" i="6"/>
  <c r="K66" i="9"/>
  <c r="BH427" i="14"/>
  <c r="H66" i="9"/>
  <c r="BE427" i="14"/>
  <c r="AI65" i="9"/>
  <c r="W65" i="9"/>
  <c r="AD65" i="9"/>
  <c r="R65" i="9"/>
  <c r="J404" i="6"/>
  <c r="J66" i="9"/>
  <c r="BG427" i="14"/>
  <c r="I66" i="9"/>
  <c r="BF427" i="14"/>
  <c r="L66" i="9"/>
  <c r="BI427" i="14"/>
  <c r="AG65" i="9"/>
  <c r="U65" i="9"/>
  <c r="AC65" i="9"/>
  <c r="Q65" i="9"/>
  <c r="AK64" i="9"/>
  <c r="Y64" i="9"/>
  <c r="AE65" i="9"/>
  <c r="S65" i="9"/>
  <c r="G404" i="6"/>
  <c r="G66" i="9"/>
  <c r="BD427" i="14"/>
  <c r="AH65" i="9"/>
  <c r="V65" i="9"/>
  <c r="D66" i="9"/>
  <c r="BA427" i="14"/>
  <c r="BJ427" i="14"/>
  <c r="F66" i="9"/>
  <c r="BC427" i="14"/>
  <c r="E66" i="9"/>
  <c r="BB427" i="14"/>
  <c r="AF65" i="9"/>
  <c r="T65" i="9"/>
  <c r="X65" i="9"/>
  <c r="AJ65" i="9"/>
  <c r="AB65" i="9"/>
  <c r="P65" i="9"/>
  <c r="M65" i="9"/>
  <c r="S434" i="14"/>
  <c r="Y433" i="14"/>
  <c r="T433" i="14"/>
  <c r="Z433" i="14"/>
  <c r="X433" i="14"/>
  <c r="W449" i="13"/>
  <c r="S453" i="13"/>
  <c r="Z458" i="13"/>
  <c r="R450" i="13"/>
  <c r="T456" i="13"/>
  <c r="U455" i="13"/>
  <c r="V449" i="13"/>
  <c r="Y454" i="13"/>
  <c r="X456" i="13"/>
  <c r="H428" i="14"/>
  <c r="AR427" i="14"/>
  <c r="AO427" i="14"/>
  <c r="E428" i="14"/>
  <c r="G428" i="14"/>
  <c r="AQ427" i="14"/>
  <c r="AW427" i="14"/>
  <c r="M428" i="14"/>
  <c r="L428" i="14"/>
  <c r="AV427" i="14"/>
  <c r="AS427" i="14"/>
  <c r="I428" i="14"/>
  <c r="K428" i="14"/>
  <c r="AU427" i="14"/>
  <c r="AX427" i="14"/>
  <c r="N428" i="14"/>
  <c r="J428" i="14"/>
  <c r="AT427" i="14"/>
  <c r="AP427" i="14"/>
  <c r="F428" i="14"/>
  <c r="AS443" i="13"/>
  <c r="BE444" i="13"/>
  <c r="AU443" i="13"/>
  <c r="BG444" i="13"/>
  <c r="BH444" i="13"/>
  <c r="AV443" i="13"/>
  <c r="BD444" i="13"/>
  <c r="AR443" i="13"/>
  <c r="BF444" i="13"/>
  <c r="AT443" i="13"/>
  <c r="BB444" i="13"/>
  <c r="AP443" i="13"/>
  <c r="AO443" i="13"/>
  <c r="BA444" i="13"/>
  <c r="AQ443" i="13"/>
  <c r="BC444" i="13"/>
  <c r="AW443" i="13"/>
  <c r="BI444" i="13"/>
  <c r="AX442" i="13"/>
  <c r="BJ443" i="13"/>
  <c r="T389" i="12"/>
  <c r="AR388" i="12"/>
  <c r="S389" i="12"/>
  <c r="AQ388" i="12"/>
  <c r="U389" i="12"/>
  <c r="AS388" i="12"/>
  <c r="Q389" i="12"/>
  <c r="AO388" i="12"/>
  <c r="Z389" i="12"/>
  <c r="AX388" i="12"/>
  <c r="V389" i="12"/>
  <c r="AT388" i="12"/>
  <c r="W389" i="12"/>
  <c r="AU388" i="12"/>
  <c r="R389" i="12"/>
  <c r="AP388" i="12"/>
  <c r="G391" i="12"/>
  <c r="H391" i="12"/>
  <c r="M390" i="12"/>
  <c r="AW389" i="12"/>
  <c r="J391" i="12"/>
  <c r="AH389" i="12"/>
  <c r="BF388" i="12"/>
  <c r="AC389" i="12"/>
  <c r="BA388" i="12"/>
  <c r="N391" i="12"/>
  <c r="AD389" i="12"/>
  <c r="BB388" i="12"/>
  <c r="F391" i="12"/>
  <c r="I391" i="12"/>
  <c r="AG389" i="12"/>
  <c r="BE388" i="12"/>
  <c r="AK389" i="12"/>
  <c r="BI388" i="12"/>
  <c r="AL389" i="12"/>
  <c r="BJ388" i="12"/>
  <c r="AI389" i="12"/>
  <c r="BG388" i="12"/>
  <c r="K391" i="12"/>
  <c r="L390" i="12"/>
  <c r="AV389" i="12"/>
  <c r="AE389" i="12"/>
  <c r="BC388" i="12"/>
  <c r="AF389" i="12"/>
  <c r="BD388" i="12"/>
  <c r="AJ389" i="12"/>
  <c r="BH388" i="12"/>
  <c r="E391" i="12"/>
  <c r="R389" i="11"/>
  <c r="AP388" i="11"/>
  <c r="U389" i="11"/>
  <c r="AS388" i="11"/>
  <c r="X389" i="11"/>
  <c r="AV388" i="11"/>
  <c r="S389" i="11"/>
  <c r="AQ388" i="11"/>
  <c r="Y389" i="11"/>
  <c r="AW388" i="11"/>
  <c r="V389" i="11"/>
  <c r="AT388" i="11"/>
  <c r="AH389" i="11"/>
  <c r="BF388" i="11"/>
  <c r="N389" i="11"/>
  <c r="AX388" i="11"/>
  <c r="AK389" i="11"/>
  <c r="BI388" i="11"/>
  <c r="H390" i="11"/>
  <c r="AR389" i="11"/>
  <c r="K390" i="11"/>
  <c r="AU389" i="11"/>
  <c r="AL389" i="11"/>
  <c r="BJ388" i="11"/>
  <c r="G391" i="11"/>
  <c r="L391" i="11"/>
  <c r="I391" i="11"/>
  <c r="AF389" i="11"/>
  <c r="BD388" i="11"/>
  <c r="AG389" i="11"/>
  <c r="BE388" i="11"/>
  <c r="AE389" i="11"/>
  <c r="BC388" i="11"/>
  <c r="J391" i="11"/>
  <c r="F391" i="11"/>
  <c r="AI389" i="11"/>
  <c r="BG388" i="11"/>
  <c r="M391" i="11"/>
  <c r="AD389" i="11"/>
  <c r="BB388" i="11"/>
  <c r="AJ389" i="11"/>
  <c r="BH388" i="11"/>
  <c r="E390" i="11"/>
  <c r="AO389" i="11"/>
  <c r="BA389" i="11"/>
  <c r="E226" i="6"/>
  <c r="F226" i="6"/>
  <c r="F316" i="6" s="1"/>
  <c r="J226" i="6"/>
  <c r="L226" i="6"/>
  <c r="G226" i="6"/>
  <c r="K226" i="6"/>
  <c r="K316" i="6" s="1"/>
  <c r="I226" i="6"/>
  <c r="D226" i="6"/>
  <c r="H226" i="6"/>
  <c r="H316" i="6" s="1"/>
  <c r="AJ226" i="6"/>
  <c r="AK226" i="6"/>
  <c r="T226" i="6"/>
  <c r="AH226" i="6"/>
  <c r="Y226" i="6"/>
  <c r="AI226" i="6"/>
  <c r="V226" i="6"/>
  <c r="AF226" i="6"/>
  <c r="X226" i="6"/>
  <c r="W226" i="6"/>
  <c r="Q226" i="6"/>
  <c r="M226" i="6"/>
  <c r="U226" i="6"/>
  <c r="AG226" i="6"/>
  <c r="AC226" i="6"/>
  <c r="S226" i="6"/>
  <c r="R226" i="6"/>
  <c r="AE226" i="6"/>
  <c r="AD226" i="6"/>
  <c r="P228" i="7"/>
  <c r="AB227" i="7"/>
  <c r="D404" i="6"/>
  <c r="C123" i="6"/>
  <c r="C226" i="6"/>
  <c r="T404" i="6"/>
  <c r="C126" i="7"/>
  <c r="C229" i="7"/>
  <c r="C319" i="7" s="1"/>
  <c r="C408" i="7" s="1"/>
  <c r="O125" i="7"/>
  <c r="AA125" i="7" s="1"/>
  <c r="K315" i="6"/>
  <c r="K404" i="6" s="1"/>
  <c r="C315" i="6"/>
  <c r="C404" i="6" s="1"/>
  <c r="H315" i="6"/>
  <c r="H404" i="6" s="1"/>
  <c r="I315" i="6"/>
  <c r="I404" i="6" s="1"/>
  <c r="L315" i="6"/>
  <c r="L404" i="6" s="1"/>
  <c r="F315" i="6"/>
  <c r="F404" i="6" s="1"/>
  <c r="AE315" i="6"/>
  <c r="AE404" i="6" s="1"/>
  <c r="W315" i="6"/>
  <c r="W404" i="6" s="1"/>
  <c r="AH315" i="6"/>
  <c r="AH404" i="6" s="1"/>
  <c r="V315" i="6"/>
  <c r="V404" i="6" s="1"/>
  <c r="Q315" i="6"/>
  <c r="Q404" i="6" s="1"/>
  <c r="R315" i="6"/>
  <c r="R404" i="6" s="1"/>
  <c r="S315" i="6"/>
  <c r="S404" i="6" s="1"/>
  <c r="AJ315" i="6"/>
  <c r="AJ404" i="6" s="1"/>
  <c r="AF315" i="6"/>
  <c r="AF404" i="6" s="1"/>
  <c r="AB315" i="6"/>
  <c r="AB404" i="6" s="1"/>
  <c r="AG315" i="6"/>
  <c r="AG404" i="6" s="1"/>
  <c r="AC315" i="6"/>
  <c r="AC404" i="6" s="1"/>
  <c r="M315" i="6"/>
  <c r="M404" i="6" s="1"/>
  <c r="AD315" i="6"/>
  <c r="AD404" i="6" s="1"/>
  <c r="U315" i="6"/>
  <c r="U404" i="6" s="1"/>
  <c r="P315" i="6"/>
  <c r="P404" i="6" s="1"/>
  <c r="X315" i="6"/>
  <c r="X404" i="6" s="1"/>
  <c r="AK315" i="6"/>
  <c r="AK404" i="6" s="1"/>
  <c r="AI315" i="6"/>
  <c r="AI404" i="6" s="1"/>
  <c r="Y315" i="6"/>
  <c r="Y404" i="6" s="1"/>
  <c r="AA124" i="7"/>
  <c r="E315" i="6"/>
  <c r="E404" i="6" s="1"/>
  <c r="Y316" i="6"/>
  <c r="Q228" i="12"/>
  <c r="Q318" i="12" s="1"/>
  <c r="AC227" i="12"/>
  <c r="AC317" i="12" s="1"/>
  <c r="K229" i="12"/>
  <c r="G229" i="12"/>
  <c r="N229" i="12"/>
  <c r="J229" i="12"/>
  <c r="F229" i="12"/>
  <c r="M229" i="12"/>
  <c r="I229" i="12"/>
  <c r="E229" i="12"/>
  <c r="L229" i="12"/>
  <c r="H229" i="12"/>
  <c r="X229" i="12"/>
  <c r="U229" i="12"/>
  <c r="AE229" i="12"/>
  <c r="AH229" i="12"/>
  <c r="AJ229" i="12"/>
  <c r="AG229" i="12"/>
  <c r="AI229" i="12"/>
  <c r="Z229" i="12"/>
  <c r="T229" i="12"/>
  <c r="Y229" i="12"/>
  <c r="V229" i="12"/>
  <c r="W229" i="12"/>
  <c r="S229" i="12"/>
  <c r="AD229" i="12"/>
  <c r="AL229" i="12"/>
  <c r="AF229" i="12"/>
  <c r="AK229" i="12"/>
  <c r="AB124" i="12"/>
  <c r="AI318" i="12"/>
  <c r="AE318" i="12"/>
  <c r="Y318" i="12"/>
  <c r="Y407" i="12" s="1"/>
  <c r="U318" i="12"/>
  <c r="K318" i="12"/>
  <c r="G318" i="12"/>
  <c r="AL318" i="12"/>
  <c r="AH318" i="12"/>
  <c r="AD318" i="12"/>
  <c r="X318" i="12"/>
  <c r="X407" i="12" s="1"/>
  <c r="T318" i="12"/>
  <c r="N318" i="12"/>
  <c r="J318" i="12"/>
  <c r="F318" i="12"/>
  <c r="AK318" i="12"/>
  <c r="AG318" i="12"/>
  <c r="W318" i="12"/>
  <c r="S318" i="12"/>
  <c r="M318" i="12"/>
  <c r="I318" i="12"/>
  <c r="E318" i="12"/>
  <c r="AJ318" i="12"/>
  <c r="AF318" i="12"/>
  <c r="Z318" i="12"/>
  <c r="V318" i="12"/>
  <c r="R318" i="12"/>
  <c r="L318" i="12"/>
  <c r="H318" i="12"/>
  <c r="D318" i="12"/>
  <c r="D407" i="12" s="1"/>
  <c r="D229" i="12"/>
  <c r="D126" i="12"/>
  <c r="P125" i="12"/>
  <c r="AB125" i="12" s="1"/>
  <c r="J228" i="11"/>
  <c r="F228" i="11"/>
  <c r="M228" i="11"/>
  <c r="I228" i="11"/>
  <c r="E228" i="11"/>
  <c r="L228" i="11"/>
  <c r="H228" i="11"/>
  <c r="K228" i="11"/>
  <c r="G228" i="11"/>
  <c r="AD228" i="11"/>
  <c r="N228" i="11"/>
  <c r="T228" i="11"/>
  <c r="V228" i="11"/>
  <c r="AG228" i="11"/>
  <c r="W228" i="11"/>
  <c r="R228" i="11"/>
  <c r="AL228" i="11"/>
  <c r="U228" i="11"/>
  <c r="AE228" i="11"/>
  <c r="AF228" i="11"/>
  <c r="S228" i="11"/>
  <c r="AK228" i="11"/>
  <c r="Y228" i="11"/>
  <c r="AH228" i="11"/>
  <c r="Z228" i="11"/>
  <c r="AI228" i="11"/>
  <c r="X228" i="11"/>
  <c r="AJ228" i="11"/>
  <c r="D228" i="11"/>
  <c r="D125" i="11"/>
  <c r="AI317" i="11"/>
  <c r="AE317" i="11"/>
  <c r="Y317" i="11"/>
  <c r="U317" i="11"/>
  <c r="Q317" i="11"/>
  <c r="Q406" i="11" s="1"/>
  <c r="K317" i="11"/>
  <c r="G317" i="11"/>
  <c r="AK317" i="11"/>
  <c r="AF317" i="11"/>
  <c r="X317" i="11"/>
  <c r="S317" i="11"/>
  <c r="L317" i="11"/>
  <c r="F317" i="11"/>
  <c r="AJ317" i="11"/>
  <c r="AD317" i="11"/>
  <c r="W317" i="11"/>
  <c r="W406" i="11" s="1"/>
  <c r="R317" i="11"/>
  <c r="J317" i="11"/>
  <c r="E317" i="11"/>
  <c r="AL317" i="11"/>
  <c r="Z317" i="11"/>
  <c r="Z406" i="11" s="1"/>
  <c r="M317" i="11"/>
  <c r="AH317" i="11"/>
  <c r="V317" i="11"/>
  <c r="I317" i="11"/>
  <c r="AG317" i="11"/>
  <c r="T317" i="11"/>
  <c r="T406" i="11" s="1"/>
  <c r="H317" i="11"/>
  <c r="AC317" i="11"/>
  <c r="AC406" i="11" s="1"/>
  <c r="N317" i="11"/>
  <c r="D317" i="11"/>
  <c r="D406" i="11" s="1"/>
  <c r="AE228" i="8"/>
  <c r="S228" i="8"/>
  <c r="Y228" i="8"/>
  <c r="AK228" i="8"/>
  <c r="T228" i="8"/>
  <c r="AF228" i="8"/>
  <c r="X228" i="8"/>
  <c r="AJ228" i="8"/>
  <c r="AI228" i="8"/>
  <c r="W228" i="8"/>
  <c r="AG228" i="8"/>
  <c r="U228" i="8"/>
  <c r="AD228" i="8"/>
  <c r="R228" i="8"/>
  <c r="AH228" i="8"/>
  <c r="V228" i="8"/>
  <c r="N228" i="8"/>
  <c r="AL228" i="8"/>
  <c r="Z228" i="8"/>
  <c r="Q227" i="10"/>
  <c r="Q317" i="10" s="1"/>
  <c r="Q406" i="10" s="1"/>
  <c r="N228" i="10"/>
  <c r="J228" i="10"/>
  <c r="F228" i="10"/>
  <c r="M228" i="10"/>
  <c r="I228" i="10"/>
  <c r="E228" i="10"/>
  <c r="L228" i="10"/>
  <c r="H228" i="10"/>
  <c r="K228" i="10"/>
  <c r="G228" i="10"/>
  <c r="AD228" i="10"/>
  <c r="AJ228" i="10"/>
  <c r="AG228" i="10"/>
  <c r="AE228" i="10"/>
  <c r="W228" i="10"/>
  <c r="T228" i="10"/>
  <c r="Y228" i="10"/>
  <c r="AF228" i="10"/>
  <c r="AH228" i="10"/>
  <c r="AK228" i="10"/>
  <c r="AI228" i="10"/>
  <c r="AL228" i="10"/>
  <c r="V228" i="10"/>
  <c r="X228" i="10"/>
  <c r="U228" i="10"/>
  <c r="Z228" i="10"/>
  <c r="S228" i="10"/>
  <c r="J228" i="8"/>
  <c r="F228" i="8"/>
  <c r="M228" i="8"/>
  <c r="I228" i="8"/>
  <c r="E228" i="8"/>
  <c r="L228" i="8"/>
  <c r="H228" i="8"/>
  <c r="K228" i="8"/>
  <c r="G228" i="8"/>
  <c r="AC226" i="10"/>
  <c r="AC316" i="10" s="1"/>
  <c r="AC405" i="10" s="1"/>
  <c r="AL405" i="10"/>
  <c r="AB123" i="10"/>
  <c r="D228" i="10"/>
  <c r="D125" i="10"/>
  <c r="P124" i="10"/>
  <c r="AJ317" i="10"/>
  <c r="AJ406" i="10" s="1"/>
  <c r="AF317" i="10"/>
  <c r="AF406" i="10" s="1"/>
  <c r="Z317" i="10"/>
  <c r="Z406" i="10" s="1"/>
  <c r="V317" i="10"/>
  <c r="V406" i="10" s="1"/>
  <c r="R317" i="10"/>
  <c r="R406" i="10" s="1"/>
  <c r="L317" i="10"/>
  <c r="L406" i="10" s="1"/>
  <c r="H317" i="10"/>
  <c r="H406" i="10" s="1"/>
  <c r="D317" i="10"/>
  <c r="D406" i="10" s="1"/>
  <c r="AI317" i="10"/>
  <c r="AI406" i="10" s="1"/>
  <c r="AE317" i="10"/>
  <c r="AE406" i="10" s="1"/>
  <c r="Y317" i="10"/>
  <c r="Y406" i="10" s="1"/>
  <c r="U317" i="10"/>
  <c r="U406" i="10" s="1"/>
  <c r="K317" i="10"/>
  <c r="K406" i="10" s="1"/>
  <c r="G317" i="10"/>
  <c r="G406" i="10" s="1"/>
  <c r="AL317" i="10"/>
  <c r="AH317" i="10"/>
  <c r="AH406" i="10" s="1"/>
  <c r="AD317" i="10"/>
  <c r="AD406" i="10" s="1"/>
  <c r="X317" i="10"/>
  <c r="X406" i="10" s="1"/>
  <c r="T317" i="10"/>
  <c r="T406" i="10" s="1"/>
  <c r="N317" i="10"/>
  <c r="N406" i="10" s="1"/>
  <c r="J317" i="10"/>
  <c r="J406" i="10" s="1"/>
  <c r="F317" i="10"/>
  <c r="F406" i="10" s="1"/>
  <c r="AK317" i="10"/>
  <c r="AK406" i="10" s="1"/>
  <c r="AG317" i="10"/>
  <c r="AG406" i="10" s="1"/>
  <c r="W317" i="10"/>
  <c r="W406" i="10" s="1"/>
  <c r="S317" i="10"/>
  <c r="S406" i="10" s="1"/>
  <c r="M317" i="10"/>
  <c r="M406" i="10" s="1"/>
  <c r="I317" i="10"/>
  <c r="I406" i="10" s="1"/>
  <c r="E317" i="10"/>
  <c r="E406" i="10" s="1"/>
  <c r="D228" i="8"/>
  <c r="D125" i="8"/>
  <c r="AK317" i="8"/>
  <c r="AK406" i="8" s="1"/>
  <c r="AG317" i="8"/>
  <c r="AG406" i="8" s="1"/>
  <c r="AC317" i="8"/>
  <c r="AC406" i="8" s="1"/>
  <c r="W317" i="8"/>
  <c r="W406" i="8" s="1"/>
  <c r="S317" i="8"/>
  <c r="S406" i="8" s="1"/>
  <c r="M317" i="8"/>
  <c r="M406" i="8" s="1"/>
  <c r="I317" i="8"/>
  <c r="I406" i="8" s="1"/>
  <c r="E317" i="8"/>
  <c r="E406" i="8" s="1"/>
  <c r="AJ317" i="8"/>
  <c r="AJ406" i="8" s="1"/>
  <c r="AE317" i="8"/>
  <c r="AE406" i="8" s="1"/>
  <c r="X317" i="8"/>
  <c r="X406" i="8" s="1"/>
  <c r="R317" i="8"/>
  <c r="R406" i="8" s="1"/>
  <c r="K317" i="8"/>
  <c r="K406" i="8" s="1"/>
  <c r="F317" i="8"/>
  <c r="F406" i="8" s="1"/>
  <c r="AI317" i="8"/>
  <c r="AI406" i="8" s="1"/>
  <c r="AD317" i="8"/>
  <c r="AD406" i="8" s="1"/>
  <c r="V317" i="8"/>
  <c r="V406" i="8" s="1"/>
  <c r="Q317" i="8"/>
  <c r="Q406" i="8" s="1"/>
  <c r="J317" i="8"/>
  <c r="J406" i="8" s="1"/>
  <c r="D317" i="8"/>
  <c r="D406" i="8" s="1"/>
  <c r="AH317" i="8"/>
  <c r="AH406" i="8" s="1"/>
  <c r="Z317" i="8"/>
  <c r="Z406" i="8" s="1"/>
  <c r="U317" i="8"/>
  <c r="U406" i="8" s="1"/>
  <c r="N317" i="8"/>
  <c r="N406" i="8" s="1"/>
  <c r="H317" i="8"/>
  <c r="H406" i="8" s="1"/>
  <c r="AL317" i="8"/>
  <c r="AL406" i="8" s="1"/>
  <c r="AF317" i="8"/>
  <c r="AF406" i="8" s="1"/>
  <c r="Y317" i="8"/>
  <c r="Y406" i="8" s="1"/>
  <c r="T317" i="8"/>
  <c r="T406" i="8" s="1"/>
  <c r="L317" i="8"/>
  <c r="L406" i="8" s="1"/>
  <c r="G317" i="8"/>
  <c r="G406" i="8" s="1"/>
  <c r="F227" i="7"/>
  <c r="J227" i="7"/>
  <c r="D227" i="7"/>
  <c r="G227" i="7"/>
  <c r="K227" i="7"/>
  <c r="E227" i="7"/>
  <c r="I227" i="7"/>
  <c r="H227" i="7"/>
  <c r="L227" i="7"/>
  <c r="M227" i="7"/>
  <c r="T227" i="7"/>
  <c r="AC227" i="7"/>
  <c r="S227" i="7"/>
  <c r="AD227" i="7"/>
  <c r="Y227" i="7"/>
  <c r="AF227" i="7"/>
  <c r="R227" i="7"/>
  <c r="AJ227" i="7"/>
  <c r="Q227" i="7"/>
  <c r="AE227" i="7"/>
  <c r="V227" i="7"/>
  <c r="U227" i="7"/>
  <c r="AI227" i="7"/>
  <c r="AK227" i="7"/>
  <c r="X227" i="7"/>
  <c r="AG227" i="7"/>
  <c r="W227" i="7"/>
  <c r="AH227" i="7"/>
  <c r="AJ316" i="7"/>
  <c r="AJ405" i="7" s="1"/>
  <c r="AF316" i="7"/>
  <c r="AF405" i="7" s="1"/>
  <c r="AB316" i="7"/>
  <c r="AB405" i="7" s="1"/>
  <c r="AI316" i="7"/>
  <c r="AI405" i="7" s="1"/>
  <c r="AE316" i="7"/>
  <c r="AE405" i="7" s="1"/>
  <c r="AH316" i="7"/>
  <c r="AH405" i="7" s="1"/>
  <c r="AD316" i="7"/>
  <c r="AD405" i="7" s="1"/>
  <c r="AC316" i="7"/>
  <c r="AC405" i="7" s="1"/>
  <c r="AK316" i="7"/>
  <c r="AK405" i="7" s="1"/>
  <c r="X316" i="7"/>
  <c r="X405" i="7" s="1"/>
  <c r="T316" i="7"/>
  <c r="T405" i="7" s="1"/>
  <c r="P316" i="7"/>
  <c r="P405" i="7" s="1"/>
  <c r="AG316" i="7"/>
  <c r="AG405" i="7" s="1"/>
  <c r="W316" i="7"/>
  <c r="W405" i="7" s="1"/>
  <c r="S316" i="7"/>
  <c r="S405" i="7" s="1"/>
  <c r="V316" i="7"/>
  <c r="V405" i="7" s="1"/>
  <c r="R316" i="7"/>
  <c r="R405" i="7" s="1"/>
  <c r="Q316" i="7"/>
  <c r="Q405" i="7" s="1"/>
  <c r="Y316" i="7"/>
  <c r="Y405" i="7" s="1"/>
  <c r="F316" i="7"/>
  <c r="F405" i="7" s="1"/>
  <c r="J316" i="7"/>
  <c r="J405" i="7" s="1"/>
  <c r="U316" i="7"/>
  <c r="U405" i="7" s="1"/>
  <c r="G316" i="7"/>
  <c r="G405" i="7" s="1"/>
  <c r="K316" i="7"/>
  <c r="K405" i="7" s="1"/>
  <c r="H316" i="7"/>
  <c r="H405" i="7" s="1"/>
  <c r="L316" i="7"/>
  <c r="L405" i="7" s="1"/>
  <c r="D316" i="7"/>
  <c r="D405" i="7" s="1"/>
  <c r="I316" i="7"/>
  <c r="I405" i="7" s="1"/>
  <c r="M316" i="7"/>
  <c r="M405" i="7" s="1"/>
  <c r="E316" i="7"/>
  <c r="E405" i="7" s="1"/>
  <c r="V123" i="6"/>
  <c r="AI126" i="12"/>
  <c r="L124" i="7"/>
  <c r="S125" i="8"/>
  <c r="AD126" i="12"/>
  <c r="AD124" i="7"/>
  <c r="AI125" i="8"/>
  <c r="F126" i="12"/>
  <c r="F125" i="8"/>
  <c r="Y125" i="11"/>
  <c r="AJ125" i="11"/>
  <c r="V125" i="10"/>
  <c r="U125" i="8"/>
  <c r="AH123" i="6"/>
  <c r="E123" i="6"/>
  <c r="AH124" i="7"/>
  <c r="R125" i="8"/>
  <c r="L125" i="10"/>
  <c r="M125" i="11"/>
  <c r="N125" i="10"/>
  <c r="R124" i="7"/>
  <c r="AE125" i="8"/>
  <c r="I126" i="12"/>
  <c r="J125" i="11"/>
  <c r="X125" i="10"/>
  <c r="J125" i="10"/>
  <c r="N125" i="11"/>
  <c r="R123" i="6"/>
  <c r="W123" i="6"/>
  <c r="L126" i="12"/>
  <c r="E125" i="8"/>
  <c r="J126" i="12"/>
  <c r="M126" i="12"/>
  <c r="I124" i="7"/>
  <c r="AI124" i="7"/>
  <c r="AF125" i="11"/>
  <c r="AK125" i="10"/>
  <c r="S124" i="7"/>
  <c r="T124" i="7"/>
  <c r="K125" i="10"/>
  <c r="E126" i="12"/>
  <c r="AJ123" i="6"/>
  <c r="AE126" i="12"/>
  <c r="V124" i="7"/>
  <c r="AF126" i="12"/>
  <c r="Y126" i="12"/>
  <c r="U124" i="7"/>
  <c r="T125" i="8"/>
  <c r="K126" i="12"/>
  <c r="H125" i="8"/>
  <c r="W125" i="11"/>
  <c r="AB124" i="7"/>
  <c r="E125" i="11"/>
  <c r="W124" i="7"/>
  <c r="AE123" i="6"/>
  <c r="G123" i="6"/>
  <c r="AE125" i="11"/>
  <c r="I125" i="11"/>
  <c r="X123" i="6"/>
  <c r="D123" i="6"/>
  <c r="AG125" i="11"/>
  <c r="AE125" i="10"/>
  <c r="AG124" i="7"/>
  <c r="S125" i="11"/>
  <c r="AI125" i="10"/>
  <c r="Z125" i="8"/>
  <c r="L125" i="11"/>
  <c r="M125" i="10"/>
  <c r="F125" i="10"/>
  <c r="AJ125" i="10"/>
  <c r="AK126" i="12"/>
  <c r="AG123" i="6"/>
  <c r="H123" i="6"/>
  <c r="AI125" i="11"/>
  <c r="Z125" i="10"/>
  <c r="X125" i="11"/>
  <c r="G126" i="12"/>
  <c r="K125" i="8"/>
  <c r="AE124" i="7"/>
  <c r="R125" i="11"/>
  <c r="T125" i="10"/>
  <c r="J125" i="8"/>
  <c r="T125" i="11"/>
  <c r="AD125" i="8"/>
  <c r="H125" i="10"/>
  <c r="M123" i="6"/>
  <c r="K123" i="6"/>
  <c r="K125" i="11"/>
  <c r="E125" i="10"/>
  <c r="X124" i="7"/>
  <c r="V125" i="11"/>
  <c r="AG125" i="10"/>
  <c r="F124" i="7"/>
  <c r="H126" i="12"/>
  <c r="AF123" i="6"/>
  <c r="V126" i="12"/>
  <c r="J124" i="7"/>
  <c r="AF125" i="8"/>
  <c r="AC124" i="12"/>
  <c r="D124" i="7"/>
  <c r="AH125" i="11"/>
  <c r="AH125" i="8"/>
  <c r="N125" i="8"/>
  <c r="AB125" i="7"/>
  <c r="Y123" i="6"/>
  <c r="N126" i="12"/>
  <c r="G125" i="8"/>
  <c r="U126" i="12"/>
  <c r="AC124" i="7"/>
  <c r="AK124" i="7"/>
  <c r="T126" i="12"/>
  <c r="V125" i="8"/>
  <c r="Q123" i="6"/>
  <c r="Y124" i="7"/>
  <c r="AG126" i="12"/>
  <c r="S125" i="10"/>
  <c r="J123" i="6"/>
  <c r="AF125" i="10"/>
  <c r="Z125" i="11"/>
  <c r="AK125" i="11"/>
  <c r="AC125" i="12"/>
  <c r="AJ126" i="12"/>
  <c r="F123" i="6"/>
  <c r="F125" i="11"/>
  <c r="AC123" i="6"/>
  <c r="I123" i="6"/>
  <c r="AF124" i="7"/>
  <c r="AL125" i="8"/>
  <c r="AH125" i="10"/>
  <c r="H125" i="11"/>
  <c r="I125" i="10"/>
  <c r="S126" i="12"/>
  <c r="M124" i="7"/>
  <c r="AJ125" i="8"/>
  <c r="X125" i="8"/>
  <c r="Z126" i="12"/>
  <c r="H124" i="7"/>
  <c r="AK123" i="6"/>
  <c r="L123" i="6"/>
  <c r="AD125" i="11"/>
  <c r="G125" i="10"/>
  <c r="E124" i="7"/>
  <c r="AL125" i="11"/>
  <c r="Y125" i="10"/>
  <c r="Y125" i="8"/>
  <c r="AC123" i="10"/>
  <c r="Q124" i="10"/>
  <c r="AG125" i="8"/>
  <c r="M125" i="8"/>
  <c r="AD125" i="10"/>
  <c r="W125" i="10"/>
  <c r="AD123" i="6"/>
  <c r="AL126" i="12"/>
  <c r="AJ124" i="7"/>
  <c r="W125" i="8"/>
  <c r="G124" i="7"/>
  <c r="AI123" i="6"/>
  <c r="AH126" i="12"/>
  <c r="AK125" i="8"/>
  <c r="X126" i="12"/>
  <c r="T123" i="6"/>
  <c r="W126" i="12"/>
  <c r="K124" i="7"/>
  <c r="S123" i="6"/>
  <c r="U125" i="11"/>
  <c r="G125" i="11"/>
  <c r="U125" i="10"/>
  <c r="AL125" i="10"/>
  <c r="I125" i="8"/>
  <c r="U123" i="6"/>
  <c r="L125" i="8"/>
  <c r="AH542" i="18" l="1"/>
  <c r="BF541" i="18"/>
  <c r="V548" i="18"/>
  <c r="AT547" i="18"/>
  <c r="E548" i="18"/>
  <c r="BA547" i="18"/>
  <c r="AO547" i="18"/>
  <c r="AR544" i="18"/>
  <c r="BD544" i="18"/>
  <c r="BH545" i="18"/>
  <c r="AV545" i="18"/>
  <c r="AP546" i="18"/>
  <c r="BB546" i="18"/>
  <c r="AW546" i="18"/>
  <c r="BI546" i="18"/>
  <c r="AQ547" i="18"/>
  <c r="BC547" i="18"/>
  <c r="BJ545" i="18"/>
  <c r="AX545" i="18"/>
  <c r="BG549" i="18"/>
  <c r="AU549" i="18"/>
  <c r="N374" i="18"/>
  <c r="N463" i="18" s="1"/>
  <c r="M374" i="18"/>
  <c r="M463" i="18" s="1"/>
  <c r="I374" i="18"/>
  <c r="I463" i="18" s="1"/>
  <c r="K374" i="18"/>
  <c r="K463" i="18" s="1"/>
  <c r="AV446" i="18"/>
  <c r="BH446" i="18"/>
  <c r="BJ446" i="18"/>
  <c r="AX446" i="18"/>
  <c r="BA446" i="18"/>
  <c r="AO446" i="18"/>
  <c r="BF446" i="18"/>
  <c r="AT446" i="18"/>
  <c r="AR446" i="18"/>
  <c r="BD446" i="18"/>
  <c r="R374" i="18"/>
  <c r="R463" i="18" s="1"/>
  <c r="BB446" i="18"/>
  <c r="AP446" i="18"/>
  <c r="BG446" i="18"/>
  <c r="AU446" i="18"/>
  <c r="J374" i="18"/>
  <c r="J463" i="18" s="1"/>
  <c r="BE446" i="18"/>
  <c r="AS446" i="18"/>
  <c r="BC446" i="18"/>
  <c r="AQ446" i="18"/>
  <c r="AE374" i="18"/>
  <c r="AE463" i="18" s="1"/>
  <c r="H374" i="18"/>
  <c r="H463" i="18" s="1"/>
  <c r="E374" i="18"/>
  <c r="E463" i="18" s="1"/>
  <c r="AC374" i="18"/>
  <c r="AC463" i="18" s="1"/>
  <c r="Z374" i="18"/>
  <c r="Z463" i="18" s="1"/>
  <c r="AW446" i="18"/>
  <c r="BI446" i="18"/>
  <c r="G374" i="18"/>
  <c r="G463" i="18" s="1"/>
  <c r="L374" i="18"/>
  <c r="L463" i="18" s="1"/>
  <c r="U374" i="18"/>
  <c r="U463" i="18" s="1"/>
  <c r="AD374" i="18"/>
  <c r="AD463" i="18" s="1"/>
  <c r="AC181" i="18"/>
  <c r="Q181" i="18"/>
  <c r="Q375" i="18" s="1"/>
  <c r="Q464" i="18" s="1"/>
  <c r="I181" i="18"/>
  <c r="N181" i="18"/>
  <c r="AL181" i="18"/>
  <c r="AL375" i="18" s="1"/>
  <c r="AL464" i="18" s="1"/>
  <c r="M181" i="18"/>
  <c r="H181" i="18"/>
  <c r="G181" i="18"/>
  <c r="K181" i="18"/>
  <c r="F181" i="18"/>
  <c r="R181" i="18"/>
  <c r="AI181" i="18"/>
  <c r="AI375" i="18" s="1"/>
  <c r="AI464" i="18" s="1"/>
  <c r="E181" i="18"/>
  <c r="L181" i="18"/>
  <c r="J181" i="18"/>
  <c r="AE181" i="18"/>
  <c r="AE375" i="18" s="1"/>
  <c r="AE464" i="18" s="1"/>
  <c r="V181" i="18"/>
  <c r="AF181" i="18"/>
  <c r="Y181" i="18"/>
  <c r="Y375" i="18" s="1"/>
  <c r="Y464" i="18" s="1"/>
  <c r="Z181" i="18"/>
  <c r="X181" i="18"/>
  <c r="X375" i="18" s="1"/>
  <c r="X464" i="18" s="1"/>
  <c r="W181" i="18"/>
  <c r="W375" i="18" s="1"/>
  <c r="W464" i="18" s="1"/>
  <c r="AD181" i="18"/>
  <c r="AD375" i="18" s="1"/>
  <c r="AD464" i="18" s="1"/>
  <c r="T181" i="18"/>
  <c r="T375" i="18" s="1"/>
  <c r="T464" i="18" s="1"/>
  <c r="AG181" i="18"/>
  <c r="S181" i="18"/>
  <c r="S375" i="18" s="1"/>
  <c r="S464" i="18" s="1"/>
  <c r="AJ181" i="18"/>
  <c r="U181" i="18"/>
  <c r="U375" i="18" s="1"/>
  <c r="U464" i="18" s="1"/>
  <c r="AK181" i="18"/>
  <c r="AK375" i="18" s="1"/>
  <c r="AK464" i="18" s="1"/>
  <c r="AH181" i="18"/>
  <c r="AH375" i="18" s="1"/>
  <c r="AH464" i="18" s="1"/>
  <c r="F374" i="18"/>
  <c r="F463" i="18" s="1"/>
  <c r="AJ374" i="18"/>
  <c r="AJ463" i="18" s="1"/>
  <c r="AG374" i="18"/>
  <c r="AG463" i="18" s="1"/>
  <c r="N431" i="17"/>
  <c r="AX430" i="17"/>
  <c r="BJ430" i="17"/>
  <c r="F431" i="17"/>
  <c r="AP430" i="17"/>
  <c r="BB430" i="17"/>
  <c r="BC430" i="17"/>
  <c r="G431" i="17"/>
  <c r="AQ430" i="17"/>
  <c r="I431" i="17"/>
  <c r="AS430" i="17"/>
  <c r="BE430" i="17"/>
  <c r="BF430" i="17"/>
  <c r="AT430" i="17"/>
  <c r="J431" i="17"/>
  <c r="BG430" i="17"/>
  <c r="AU430" i="17"/>
  <c r="K431" i="17"/>
  <c r="E431" i="17"/>
  <c r="AO430" i="17"/>
  <c r="BA430" i="17"/>
  <c r="BH430" i="17"/>
  <c r="L431" i="17"/>
  <c r="AV430" i="17"/>
  <c r="H431" i="17"/>
  <c r="AR430" i="17"/>
  <c r="BD430" i="17"/>
  <c r="M431" i="17"/>
  <c r="AW430" i="17"/>
  <c r="BI430" i="17"/>
  <c r="Q460" i="13"/>
  <c r="AI460" i="13"/>
  <c r="AK460" i="13"/>
  <c r="AD460" i="13"/>
  <c r="AE460" i="13"/>
  <c r="AH460" i="13"/>
  <c r="AF460" i="13"/>
  <c r="AJ460" i="13"/>
  <c r="AG460" i="13"/>
  <c r="Z371" i="13"/>
  <c r="E371" i="13"/>
  <c r="AJ178" i="13"/>
  <c r="AJ372" i="13" s="1"/>
  <c r="AJ461" i="13" s="1"/>
  <c r="AK178" i="13"/>
  <c r="N178" i="13"/>
  <c r="U178" i="13"/>
  <c r="AC178" i="13"/>
  <c r="F178" i="13"/>
  <c r="R178" i="13"/>
  <c r="AL178" i="13"/>
  <c r="L178" i="13"/>
  <c r="L372" i="13" s="1"/>
  <c r="W178" i="13"/>
  <c r="K178" i="13"/>
  <c r="K372" i="13" s="1"/>
  <c r="I178" i="13"/>
  <c r="S178" i="13"/>
  <c r="AH178" i="13"/>
  <c r="H178" i="13"/>
  <c r="J178" i="13"/>
  <c r="Q178" i="13"/>
  <c r="Q372" i="13" s="1"/>
  <c r="AG178" i="13"/>
  <c r="AG372" i="13" s="1"/>
  <c r="Z178" i="13"/>
  <c r="Z372" i="13" s="1"/>
  <c r="G178" i="13"/>
  <c r="E178" i="13"/>
  <c r="E372" i="13" s="1"/>
  <c r="AI178" i="13"/>
  <c r="AE178" i="13"/>
  <c r="V178" i="13"/>
  <c r="T178" i="13"/>
  <c r="T372" i="13" s="1"/>
  <c r="AF178" i="13"/>
  <c r="M178" i="13"/>
  <c r="M372" i="13" s="1"/>
  <c r="X178" i="13"/>
  <c r="X372" i="13" s="1"/>
  <c r="AD178" i="13"/>
  <c r="Y178" i="13"/>
  <c r="U372" i="13"/>
  <c r="R372" i="13"/>
  <c r="G372" i="13"/>
  <c r="H372" i="13"/>
  <c r="AC372" i="13"/>
  <c r="AL371" i="13"/>
  <c r="AL460" i="13" s="1"/>
  <c r="AC371" i="13"/>
  <c r="AC460" i="13" s="1"/>
  <c r="F371" i="13"/>
  <c r="B180" i="13"/>
  <c r="C179" i="13"/>
  <c r="AE372" i="13"/>
  <c r="N372" i="13"/>
  <c r="H405" i="6"/>
  <c r="F405" i="6"/>
  <c r="Y405" i="6"/>
  <c r="AG66" i="9"/>
  <c r="U66" i="9"/>
  <c r="AK65" i="9"/>
  <c r="Y65" i="9"/>
  <c r="AC66" i="9"/>
  <c r="Q66" i="9"/>
  <c r="M66" i="9"/>
  <c r="AF66" i="9"/>
  <c r="T66" i="9"/>
  <c r="D316" i="6"/>
  <c r="I67" i="9"/>
  <c r="BF428" i="14"/>
  <c r="J67" i="9"/>
  <c r="BG428" i="14"/>
  <c r="K67" i="9"/>
  <c r="BH428" i="14"/>
  <c r="F67" i="9"/>
  <c r="BC428" i="14"/>
  <c r="G67" i="9"/>
  <c r="BD428" i="14"/>
  <c r="AJ66" i="9"/>
  <c r="X66" i="9"/>
  <c r="V66" i="9"/>
  <c r="AH66" i="9"/>
  <c r="E67" i="9"/>
  <c r="BB428" i="14"/>
  <c r="BJ428" i="14"/>
  <c r="H67" i="9"/>
  <c r="BE428" i="14"/>
  <c r="L67" i="9"/>
  <c r="BI428" i="14"/>
  <c r="D67" i="9"/>
  <c r="BA428" i="14"/>
  <c r="AD66" i="9"/>
  <c r="R66" i="9"/>
  <c r="AB66" i="9"/>
  <c r="P66" i="9"/>
  <c r="AE66" i="9"/>
  <c r="S66" i="9"/>
  <c r="AI66" i="9"/>
  <c r="W66" i="9"/>
  <c r="Z434" i="14"/>
  <c r="Y434" i="14"/>
  <c r="X434" i="14"/>
  <c r="T434" i="14"/>
  <c r="S435" i="14"/>
  <c r="Y455" i="13"/>
  <c r="U456" i="13"/>
  <c r="R451" i="13"/>
  <c r="S454" i="13"/>
  <c r="X457" i="13"/>
  <c r="V450" i="13"/>
  <c r="T457" i="13"/>
  <c r="Z459" i="13"/>
  <c r="W450" i="13"/>
  <c r="M429" i="14"/>
  <c r="AW428" i="14"/>
  <c r="AT428" i="14"/>
  <c r="J429" i="14"/>
  <c r="AU428" i="14"/>
  <c r="K429" i="14"/>
  <c r="H429" i="14"/>
  <c r="AR428" i="14"/>
  <c r="E429" i="14"/>
  <c r="AO428" i="14"/>
  <c r="AX428" i="14"/>
  <c r="N429" i="14"/>
  <c r="I429" i="14"/>
  <c r="AS428" i="14"/>
  <c r="AP428" i="14"/>
  <c r="F429" i="14"/>
  <c r="L429" i="14"/>
  <c r="AV428" i="14"/>
  <c r="G429" i="14"/>
  <c r="AQ428" i="14"/>
  <c r="AR444" i="13"/>
  <c r="BD445" i="13"/>
  <c r="BC445" i="13"/>
  <c r="AQ444" i="13"/>
  <c r="BG445" i="13"/>
  <c r="AU444" i="13"/>
  <c r="BI445" i="13"/>
  <c r="AW444" i="13"/>
  <c r="BA445" i="13"/>
  <c r="AO444" i="13"/>
  <c r="BE445" i="13"/>
  <c r="AS444" i="13"/>
  <c r="BJ444" i="13"/>
  <c r="AX443" i="13"/>
  <c r="AP444" i="13"/>
  <c r="BB445" i="13"/>
  <c r="AT444" i="13"/>
  <c r="BF445" i="13"/>
  <c r="AV444" i="13"/>
  <c r="BH445" i="13"/>
  <c r="W390" i="12"/>
  <c r="AU389" i="12"/>
  <c r="Z390" i="12"/>
  <c r="AX389" i="12"/>
  <c r="U390" i="12"/>
  <c r="AS389" i="12"/>
  <c r="T390" i="12"/>
  <c r="AR389" i="12"/>
  <c r="R390" i="12"/>
  <c r="AP389" i="12"/>
  <c r="V390" i="12"/>
  <c r="AT389" i="12"/>
  <c r="Q390" i="12"/>
  <c r="AO389" i="12"/>
  <c r="S390" i="12"/>
  <c r="AQ389" i="12"/>
  <c r="E392" i="12"/>
  <c r="AJ390" i="12"/>
  <c r="BH389" i="12"/>
  <c r="AF390" i="12"/>
  <c r="BD389" i="12"/>
  <c r="AE390" i="12"/>
  <c r="BC389" i="12"/>
  <c r="L391" i="12"/>
  <c r="AV390" i="12"/>
  <c r="K392" i="12"/>
  <c r="AI390" i="12"/>
  <c r="BG389" i="12"/>
  <c r="AL390" i="12"/>
  <c r="BJ389" i="12"/>
  <c r="AK390" i="12"/>
  <c r="BI389" i="12"/>
  <c r="AG390" i="12"/>
  <c r="BE389" i="12"/>
  <c r="I392" i="12"/>
  <c r="F392" i="12"/>
  <c r="AD390" i="12"/>
  <c r="BB389" i="12"/>
  <c r="N392" i="12"/>
  <c r="AC390" i="12"/>
  <c r="BA389" i="12"/>
  <c r="AH390" i="12"/>
  <c r="BF389" i="12"/>
  <c r="J392" i="12"/>
  <c r="M391" i="12"/>
  <c r="AW390" i="12"/>
  <c r="H392" i="12"/>
  <c r="G392" i="12"/>
  <c r="V390" i="11"/>
  <c r="AT389" i="11"/>
  <c r="S390" i="11"/>
  <c r="AQ389" i="11"/>
  <c r="U390" i="11"/>
  <c r="AS389" i="11"/>
  <c r="Y390" i="11"/>
  <c r="AW389" i="11"/>
  <c r="X390" i="11"/>
  <c r="AV389" i="11"/>
  <c r="R390" i="11"/>
  <c r="AP389" i="11"/>
  <c r="AJ390" i="11"/>
  <c r="BH389" i="11"/>
  <c r="AD390" i="11"/>
  <c r="BB389" i="11"/>
  <c r="M392" i="11"/>
  <c r="AI390" i="11"/>
  <c r="BG389" i="11"/>
  <c r="F392" i="11"/>
  <c r="J392" i="11"/>
  <c r="AE390" i="11"/>
  <c r="BC389" i="11"/>
  <c r="AG390" i="11"/>
  <c r="BE389" i="11"/>
  <c r="AF390" i="11"/>
  <c r="BD389" i="11"/>
  <c r="I392" i="11"/>
  <c r="L392" i="11"/>
  <c r="G392" i="11"/>
  <c r="AL390" i="11"/>
  <c r="BJ389" i="11"/>
  <c r="K391" i="11"/>
  <c r="AU390" i="11"/>
  <c r="H391" i="11"/>
  <c r="AR390" i="11"/>
  <c r="AK390" i="11"/>
  <c r="BI389" i="11"/>
  <c r="N390" i="11"/>
  <c r="AX389" i="11"/>
  <c r="AH390" i="11"/>
  <c r="BF389" i="11"/>
  <c r="E391" i="11"/>
  <c r="BA390" i="11"/>
  <c r="AO390" i="11"/>
  <c r="AB229" i="7"/>
  <c r="AB228" i="7"/>
  <c r="E227" i="6"/>
  <c r="I227" i="6"/>
  <c r="F227" i="6"/>
  <c r="K227" i="6"/>
  <c r="L227" i="6"/>
  <c r="D227" i="6"/>
  <c r="J227" i="6"/>
  <c r="G227" i="6"/>
  <c r="H227" i="6"/>
  <c r="W227" i="6"/>
  <c r="Y227" i="6"/>
  <c r="T227" i="6"/>
  <c r="AJ227" i="6"/>
  <c r="V227" i="6"/>
  <c r="AF227" i="6"/>
  <c r="AD227" i="6"/>
  <c r="AH227" i="6"/>
  <c r="AC227" i="6"/>
  <c r="U227" i="6"/>
  <c r="M227" i="6"/>
  <c r="AK227" i="6"/>
  <c r="X227" i="6"/>
  <c r="S227" i="6"/>
  <c r="AE227" i="6"/>
  <c r="AG227" i="6"/>
  <c r="R227" i="6"/>
  <c r="AI227" i="6"/>
  <c r="Q227" i="6"/>
  <c r="K405" i="6"/>
  <c r="L316" i="6"/>
  <c r="L405" i="6" s="1"/>
  <c r="D405" i="6"/>
  <c r="C127" i="7"/>
  <c r="O126" i="7"/>
  <c r="AA126" i="7" s="1"/>
  <c r="C230" i="7"/>
  <c r="C320" i="7" s="1"/>
  <c r="C409" i="7" s="1"/>
  <c r="C316" i="6"/>
  <c r="C405" i="6" s="1"/>
  <c r="E316" i="6"/>
  <c r="E405" i="6" s="1"/>
  <c r="J316" i="6"/>
  <c r="J405" i="6" s="1"/>
  <c r="I316" i="6"/>
  <c r="I405" i="6" s="1"/>
  <c r="G316" i="6"/>
  <c r="G405" i="6" s="1"/>
  <c r="W316" i="6"/>
  <c r="W405" i="6" s="1"/>
  <c r="S316" i="6"/>
  <c r="S405" i="6" s="1"/>
  <c r="AD316" i="6"/>
  <c r="AD405" i="6" s="1"/>
  <c r="AH316" i="6"/>
  <c r="AH405" i="6" s="1"/>
  <c r="P316" i="6"/>
  <c r="P405" i="6" s="1"/>
  <c r="AB316" i="6"/>
  <c r="AB405" i="6" s="1"/>
  <c r="Q316" i="6"/>
  <c r="Q405" i="6" s="1"/>
  <c r="M316" i="6"/>
  <c r="M405" i="6" s="1"/>
  <c r="V316" i="6"/>
  <c r="V405" i="6" s="1"/>
  <c r="AG316" i="6"/>
  <c r="AG405" i="6" s="1"/>
  <c r="R316" i="6"/>
  <c r="R405" i="6" s="1"/>
  <c r="AC316" i="6"/>
  <c r="AC405" i="6" s="1"/>
  <c r="AJ316" i="6"/>
  <c r="AJ405" i="6" s="1"/>
  <c r="U316" i="6"/>
  <c r="U405" i="6" s="1"/>
  <c r="AI316" i="6"/>
  <c r="AI405" i="6" s="1"/>
  <c r="AK316" i="6"/>
  <c r="AK405" i="6" s="1"/>
  <c r="AE316" i="6"/>
  <c r="AE405" i="6" s="1"/>
  <c r="X316" i="6"/>
  <c r="X405" i="6" s="1"/>
  <c r="T316" i="6"/>
  <c r="T405" i="6" s="1"/>
  <c r="AF316" i="6"/>
  <c r="AF405" i="6" s="1"/>
  <c r="C124" i="6"/>
  <c r="C227" i="6"/>
  <c r="L317" i="6" s="1"/>
  <c r="AC229" i="12"/>
  <c r="L230" i="12"/>
  <c r="H230" i="12"/>
  <c r="K230" i="12"/>
  <c r="G230" i="12"/>
  <c r="N230" i="12"/>
  <c r="J230" i="12"/>
  <c r="F230" i="12"/>
  <c r="M230" i="12"/>
  <c r="I230" i="12"/>
  <c r="E230" i="12"/>
  <c r="X230" i="12"/>
  <c r="U230" i="12"/>
  <c r="AE230" i="12"/>
  <c r="AH230" i="12"/>
  <c r="AJ230" i="12"/>
  <c r="AG230" i="12"/>
  <c r="AI230" i="12"/>
  <c r="Z230" i="12"/>
  <c r="T230" i="12"/>
  <c r="Y230" i="12"/>
  <c r="V230" i="12"/>
  <c r="W230" i="12"/>
  <c r="S230" i="12"/>
  <c r="AD230" i="12"/>
  <c r="AL230" i="12"/>
  <c r="AF230" i="12"/>
  <c r="AK230" i="12"/>
  <c r="AC228" i="12"/>
  <c r="AC318" i="12" s="1"/>
  <c r="D230" i="12"/>
  <c r="D127" i="12"/>
  <c r="P126" i="12"/>
  <c r="AB126" i="12" s="1"/>
  <c r="AJ319" i="12"/>
  <c r="AF319" i="12"/>
  <c r="Z319" i="12"/>
  <c r="V319" i="12"/>
  <c r="R319" i="12"/>
  <c r="L319" i="12"/>
  <c r="H319" i="12"/>
  <c r="D319" i="12"/>
  <c r="D408" i="12" s="1"/>
  <c r="AI319" i="12"/>
  <c r="AE319" i="12"/>
  <c r="Y319" i="12"/>
  <c r="Y408" i="12" s="1"/>
  <c r="U319" i="12"/>
  <c r="Q319" i="12"/>
  <c r="K319" i="12"/>
  <c r="G319" i="12"/>
  <c r="AL319" i="12"/>
  <c r="AH319" i="12"/>
  <c r="AD319" i="12"/>
  <c r="X319" i="12"/>
  <c r="X408" i="12" s="1"/>
  <c r="T319" i="12"/>
  <c r="N319" i="12"/>
  <c r="J319" i="12"/>
  <c r="F319" i="12"/>
  <c r="AK319" i="12"/>
  <c r="AG319" i="12"/>
  <c r="W319" i="12"/>
  <c r="S319" i="12"/>
  <c r="M319" i="12"/>
  <c r="I319" i="12"/>
  <c r="E319" i="12"/>
  <c r="M229" i="11"/>
  <c r="I229" i="11"/>
  <c r="E229" i="11"/>
  <c r="L229" i="11"/>
  <c r="H229" i="11"/>
  <c r="K229" i="11"/>
  <c r="G229" i="11"/>
  <c r="J229" i="11"/>
  <c r="F229" i="11"/>
  <c r="AD229" i="11"/>
  <c r="N229" i="11"/>
  <c r="T229" i="11"/>
  <c r="V229" i="11"/>
  <c r="AG229" i="11"/>
  <c r="W229" i="11"/>
  <c r="R229" i="11"/>
  <c r="AL229" i="11"/>
  <c r="U229" i="11"/>
  <c r="AE229" i="11"/>
  <c r="AF229" i="11"/>
  <c r="S229" i="11"/>
  <c r="AK229" i="11"/>
  <c r="Y229" i="11"/>
  <c r="AH229" i="11"/>
  <c r="Z229" i="11"/>
  <c r="AI229" i="11"/>
  <c r="X229" i="11"/>
  <c r="AJ229" i="11"/>
  <c r="AJ318" i="11"/>
  <c r="AF318" i="11"/>
  <c r="Z318" i="11"/>
  <c r="Z407" i="11" s="1"/>
  <c r="V318" i="11"/>
  <c r="R318" i="11"/>
  <c r="L318" i="11"/>
  <c r="H318" i="11"/>
  <c r="D318" i="11"/>
  <c r="D407" i="11" s="1"/>
  <c r="AL318" i="11"/>
  <c r="AG318" i="11"/>
  <c r="Y318" i="11"/>
  <c r="T318" i="11"/>
  <c r="T407" i="11" s="1"/>
  <c r="M318" i="11"/>
  <c r="G318" i="11"/>
  <c r="AK318" i="11"/>
  <c r="AE318" i="11"/>
  <c r="X318" i="11"/>
  <c r="S318" i="11"/>
  <c r="K318" i="11"/>
  <c r="F318" i="11"/>
  <c r="AC318" i="11"/>
  <c r="AC407" i="11" s="1"/>
  <c r="N318" i="11"/>
  <c r="AI318" i="11"/>
  <c r="W318" i="11"/>
  <c r="W407" i="11" s="1"/>
  <c r="J318" i="11"/>
  <c r="AH318" i="11"/>
  <c r="U318" i="11"/>
  <c r="I318" i="11"/>
  <c r="AD318" i="11"/>
  <c r="Q318" i="11"/>
  <c r="Q407" i="11" s="1"/>
  <c r="E318" i="11"/>
  <c r="D229" i="11"/>
  <c r="D126" i="11"/>
  <c r="AE229" i="8"/>
  <c r="S229" i="8"/>
  <c r="Y229" i="8"/>
  <c r="AK229" i="8"/>
  <c r="T229" i="8"/>
  <c r="AF229" i="8"/>
  <c r="X229" i="8"/>
  <c r="AJ229" i="8"/>
  <c r="AI229" i="8"/>
  <c r="W229" i="8"/>
  <c r="AG229" i="8"/>
  <c r="U229" i="8"/>
  <c r="AD229" i="8"/>
  <c r="R229" i="8"/>
  <c r="AH229" i="8"/>
  <c r="V229" i="8"/>
  <c r="N229" i="8"/>
  <c r="AL229" i="8"/>
  <c r="Z229" i="8"/>
  <c r="Q228" i="10"/>
  <c r="N229" i="10"/>
  <c r="J229" i="10"/>
  <c r="F229" i="10"/>
  <c r="M229" i="10"/>
  <c r="I229" i="10"/>
  <c r="E229" i="10"/>
  <c r="L229" i="10"/>
  <c r="H229" i="10"/>
  <c r="K229" i="10"/>
  <c r="G229" i="10"/>
  <c r="AD229" i="10"/>
  <c r="AJ229" i="10"/>
  <c r="AG229" i="10"/>
  <c r="AE229" i="10"/>
  <c r="W229" i="10"/>
  <c r="T229" i="10"/>
  <c r="Y229" i="10"/>
  <c r="AF229" i="10"/>
  <c r="AH229" i="10"/>
  <c r="AK229" i="10"/>
  <c r="AI229" i="10"/>
  <c r="AL229" i="10"/>
  <c r="V229" i="10"/>
  <c r="X229" i="10"/>
  <c r="U229" i="10"/>
  <c r="Z229" i="10"/>
  <c r="S229" i="10"/>
  <c r="M229" i="8"/>
  <c r="I229" i="8"/>
  <c r="E229" i="8"/>
  <c r="L229" i="8"/>
  <c r="H229" i="8"/>
  <c r="K229" i="8"/>
  <c r="G229" i="8"/>
  <c r="J229" i="8"/>
  <c r="F229" i="8"/>
  <c r="AC227" i="10"/>
  <c r="AC317" i="10" s="1"/>
  <c r="AC406" i="10" s="1"/>
  <c r="AL406" i="10"/>
  <c r="AB124" i="10"/>
  <c r="D229" i="10"/>
  <c r="D126" i="10"/>
  <c r="P125" i="10"/>
  <c r="AB125" i="10" s="1"/>
  <c r="AK318" i="10"/>
  <c r="AK407" i="10" s="1"/>
  <c r="AG318" i="10"/>
  <c r="AG407" i="10" s="1"/>
  <c r="W318" i="10"/>
  <c r="W407" i="10" s="1"/>
  <c r="S318" i="10"/>
  <c r="S407" i="10" s="1"/>
  <c r="M318" i="10"/>
  <c r="M407" i="10" s="1"/>
  <c r="I318" i="10"/>
  <c r="I407" i="10" s="1"/>
  <c r="E318" i="10"/>
  <c r="E407" i="10" s="1"/>
  <c r="AJ318" i="10"/>
  <c r="AJ407" i="10" s="1"/>
  <c r="AF318" i="10"/>
  <c r="AF407" i="10" s="1"/>
  <c r="Z318" i="10"/>
  <c r="Z407" i="10" s="1"/>
  <c r="V318" i="10"/>
  <c r="V407" i="10" s="1"/>
  <c r="R318" i="10"/>
  <c r="R407" i="10" s="1"/>
  <c r="L318" i="10"/>
  <c r="L407" i="10" s="1"/>
  <c r="H318" i="10"/>
  <c r="H407" i="10" s="1"/>
  <c r="D318" i="10"/>
  <c r="D407" i="10" s="1"/>
  <c r="AI318" i="10"/>
  <c r="AI407" i="10" s="1"/>
  <c r="AE318" i="10"/>
  <c r="AE407" i="10" s="1"/>
  <c r="Y318" i="10"/>
  <c r="Y407" i="10" s="1"/>
  <c r="U318" i="10"/>
  <c r="U407" i="10" s="1"/>
  <c r="Q318" i="10"/>
  <c r="Q407" i="10" s="1"/>
  <c r="K318" i="10"/>
  <c r="K407" i="10" s="1"/>
  <c r="G318" i="10"/>
  <c r="G407" i="10" s="1"/>
  <c r="AL318" i="10"/>
  <c r="AH318" i="10"/>
  <c r="AH407" i="10" s="1"/>
  <c r="AD318" i="10"/>
  <c r="AD407" i="10" s="1"/>
  <c r="X318" i="10"/>
  <c r="X407" i="10" s="1"/>
  <c r="T318" i="10"/>
  <c r="T407" i="10" s="1"/>
  <c r="N318" i="10"/>
  <c r="N407" i="10" s="1"/>
  <c r="J318" i="10"/>
  <c r="J407" i="10" s="1"/>
  <c r="F318" i="10"/>
  <c r="F407" i="10" s="1"/>
  <c r="D229" i="8"/>
  <c r="D126" i="8"/>
  <c r="AL318" i="8"/>
  <c r="AL407" i="8" s="1"/>
  <c r="AH318" i="8"/>
  <c r="AH407" i="8" s="1"/>
  <c r="AD318" i="8"/>
  <c r="AD407" i="8" s="1"/>
  <c r="X318" i="8"/>
  <c r="X407" i="8" s="1"/>
  <c r="T318" i="8"/>
  <c r="T407" i="8" s="1"/>
  <c r="N318" i="8"/>
  <c r="N407" i="8" s="1"/>
  <c r="J318" i="8"/>
  <c r="J407" i="8" s="1"/>
  <c r="F318" i="8"/>
  <c r="F407" i="8" s="1"/>
  <c r="AK318" i="8"/>
  <c r="AK407" i="8" s="1"/>
  <c r="AF318" i="8"/>
  <c r="AF407" i="8" s="1"/>
  <c r="Y318" i="8"/>
  <c r="Y407" i="8" s="1"/>
  <c r="S318" i="8"/>
  <c r="S407" i="8" s="1"/>
  <c r="L318" i="8"/>
  <c r="L407" i="8" s="1"/>
  <c r="G318" i="8"/>
  <c r="G407" i="8" s="1"/>
  <c r="AJ318" i="8"/>
  <c r="AJ407" i="8" s="1"/>
  <c r="AE318" i="8"/>
  <c r="AE407" i="8" s="1"/>
  <c r="W318" i="8"/>
  <c r="W407" i="8" s="1"/>
  <c r="R318" i="8"/>
  <c r="R407" i="8" s="1"/>
  <c r="K318" i="8"/>
  <c r="K407" i="8" s="1"/>
  <c r="E318" i="8"/>
  <c r="E407" i="8" s="1"/>
  <c r="AI318" i="8"/>
  <c r="AI407" i="8" s="1"/>
  <c r="AC318" i="8"/>
  <c r="AC407" i="8" s="1"/>
  <c r="V318" i="8"/>
  <c r="V407" i="8" s="1"/>
  <c r="Q318" i="8"/>
  <c r="Q407" i="8" s="1"/>
  <c r="I318" i="8"/>
  <c r="I407" i="8" s="1"/>
  <c r="D318" i="8"/>
  <c r="D407" i="8" s="1"/>
  <c r="AG318" i="8"/>
  <c r="AG407" i="8" s="1"/>
  <c r="Z318" i="8"/>
  <c r="Z407" i="8" s="1"/>
  <c r="U318" i="8"/>
  <c r="U407" i="8" s="1"/>
  <c r="M318" i="8"/>
  <c r="M407" i="8" s="1"/>
  <c r="H318" i="8"/>
  <c r="H407" i="8" s="1"/>
  <c r="F228" i="7"/>
  <c r="J228" i="7"/>
  <c r="D228" i="7"/>
  <c r="G228" i="7"/>
  <c r="K228" i="7"/>
  <c r="E228" i="7"/>
  <c r="I228" i="7"/>
  <c r="H228" i="7"/>
  <c r="L228" i="7"/>
  <c r="M228" i="7"/>
  <c r="T228" i="7"/>
  <c r="AC228" i="7"/>
  <c r="S228" i="7"/>
  <c r="AD228" i="7"/>
  <c r="Y228" i="7"/>
  <c r="AF228" i="7"/>
  <c r="R228" i="7"/>
  <c r="AJ228" i="7"/>
  <c r="Q228" i="7"/>
  <c r="AE228" i="7"/>
  <c r="V228" i="7"/>
  <c r="U228" i="7"/>
  <c r="AI228" i="7"/>
  <c r="AK228" i="7"/>
  <c r="X228" i="7"/>
  <c r="AG228" i="7"/>
  <c r="W228" i="7"/>
  <c r="AH228" i="7"/>
  <c r="AH317" i="7"/>
  <c r="AH406" i="7" s="1"/>
  <c r="AD317" i="7"/>
  <c r="AD406" i="7" s="1"/>
  <c r="AK317" i="7"/>
  <c r="AK406" i="7" s="1"/>
  <c r="AG317" i="7"/>
  <c r="AG406" i="7" s="1"/>
  <c r="AC317" i="7"/>
  <c r="AC406" i="7" s="1"/>
  <c r="AJ317" i="7"/>
  <c r="AJ406" i="7" s="1"/>
  <c r="AF317" i="7"/>
  <c r="AF406" i="7" s="1"/>
  <c r="AB317" i="7"/>
  <c r="AB406" i="7" s="1"/>
  <c r="AI317" i="7"/>
  <c r="AI406" i="7" s="1"/>
  <c r="AE317" i="7"/>
  <c r="AE406" i="7" s="1"/>
  <c r="V317" i="7"/>
  <c r="V406" i="7" s="1"/>
  <c r="R317" i="7"/>
  <c r="R406" i="7" s="1"/>
  <c r="Y317" i="7"/>
  <c r="Y406" i="7" s="1"/>
  <c r="U317" i="7"/>
  <c r="U406" i="7" s="1"/>
  <c r="Q317" i="7"/>
  <c r="Q406" i="7" s="1"/>
  <c r="X317" i="7"/>
  <c r="X406" i="7" s="1"/>
  <c r="T317" i="7"/>
  <c r="T406" i="7" s="1"/>
  <c r="P317" i="7"/>
  <c r="P406" i="7" s="1"/>
  <c r="W317" i="7"/>
  <c r="W406" i="7" s="1"/>
  <c r="S317" i="7"/>
  <c r="S406" i="7" s="1"/>
  <c r="E317" i="7"/>
  <c r="E406" i="7" s="1"/>
  <c r="I317" i="7"/>
  <c r="I406" i="7" s="1"/>
  <c r="M317" i="7"/>
  <c r="M406" i="7" s="1"/>
  <c r="F317" i="7"/>
  <c r="F406" i="7" s="1"/>
  <c r="J317" i="7"/>
  <c r="J406" i="7" s="1"/>
  <c r="G317" i="7"/>
  <c r="G406" i="7" s="1"/>
  <c r="K317" i="7"/>
  <c r="K406" i="7" s="1"/>
  <c r="D317" i="7"/>
  <c r="D406" i="7" s="1"/>
  <c r="H317" i="7"/>
  <c r="H406" i="7" s="1"/>
  <c r="L317" i="7"/>
  <c r="L406" i="7" s="1"/>
  <c r="W127" i="12"/>
  <c r="AI125" i="7"/>
  <c r="AB126" i="7"/>
  <c r="I125" i="7"/>
  <c r="AD126" i="8"/>
  <c r="AC126" i="12"/>
  <c r="V125" i="7"/>
  <c r="AH124" i="6"/>
  <c r="L124" i="6"/>
  <c r="X126" i="11"/>
  <c r="L126" i="8"/>
  <c r="N127" i="12"/>
  <c r="M124" i="6"/>
  <c r="K124" i="6"/>
  <c r="M126" i="11"/>
  <c r="U124" i="6"/>
  <c r="AK126" i="10"/>
  <c r="AG125" i="7"/>
  <c r="AL126" i="8"/>
  <c r="J126" i="11"/>
  <c r="M126" i="10"/>
  <c r="G126" i="11"/>
  <c r="AH125" i="7"/>
  <c r="E126" i="8"/>
  <c r="AD126" i="11"/>
  <c r="AD126" i="10"/>
  <c r="AL126" i="11"/>
  <c r="AF126" i="10"/>
  <c r="R126" i="11"/>
  <c r="AI127" i="12"/>
  <c r="W126" i="11"/>
  <c r="H124" i="6"/>
  <c r="K127" i="12"/>
  <c r="I126" i="8"/>
  <c r="AE127" i="12"/>
  <c r="L125" i="7"/>
  <c r="H126" i="8"/>
  <c r="U127" i="12"/>
  <c r="K125" i="7"/>
  <c r="AD124" i="6"/>
  <c r="G124" i="6"/>
  <c r="N126" i="11"/>
  <c r="AJ126" i="10"/>
  <c r="AF126" i="11"/>
  <c r="AI124" i="6"/>
  <c r="J124" i="6"/>
  <c r="F125" i="7"/>
  <c r="E124" i="6"/>
  <c r="Z127" i="12"/>
  <c r="E125" i="7"/>
  <c r="AL127" i="12"/>
  <c r="T125" i="7"/>
  <c r="AI126" i="8"/>
  <c r="F126" i="10"/>
  <c r="T124" i="6"/>
  <c r="AH126" i="8"/>
  <c r="G125" i="7"/>
  <c r="R126" i="8"/>
  <c r="L126" i="11"/>
  <c r="G126" i="10"/>
  <c r="Y126" i="8"/>
  <c r="AC125" i="10"/>
  <c r="X124" i="6"/>
  <c r="AE126" i="11"/>
  <c r="V126" i="10"/>
  <c r="AJ126" i="11"/>
  <c r="U126" i="11"/>
  <c r="AH126" i="10"/>
  <c r="Z126" i="11"/>
  <c r="Z126" i="10"/>
  <c r="K126" i="10"/>
  <c r="AH126" i="11"/>
  <c r="Y126" i="10"/>
  <c r="S124" i="6"/>
  <c r="I124" i="6"/>
  <c r="AC125" i="7"/>
  <c r="AI126" i="10"/>
  <c r="Y125" i="7"/>
  <c r="Q124" i="6"/>
  <c r="X127" i="12"/>
  <c r="X126" i="10"/>
  <c r="G127" i="12"/>
  <c r="I127" i="12"/>
  <c r="G126" i="8"/>
  <c r="J127" i="12"/>
  <c r="AE125" i="7"/>
  <c r="V126" i="8"/>
  <c r="AC124" i="6"/>
  <c r="S127" i="12"/>
  <c r="AH127" i="12"/>
  <c r="S125" i="7"/>
  <c r="V127" i="12"/>
  <c r="AJ125" i="7"/>
  <c r="T126" i="8"/>
  <c r="Y127" i="12"/>
  <c r="AD125" i="7"/>
  <c r="AE124" i="6"/>
  <c r="J126" i="10"/>
  <c r="F126" i="11"/>
  <c r="I126" i="10"/>
  <c r="V126" i="11"/>
  <c r="AE126" i="10"/>
  <c r="AK126" i="8"/>
  <c r="T126" i="11"/>
  <c r="X126" i="8"/>
  <c r="AF124" i="6"/>
  <c r="T127" i="12"/>
  <c r="M125" i="7"/>
  <c r="M126" i="8"/>
  <c r="L127" i="12"/>
  <c r="F126" i="8"/>
  <c r="AF127" i="12"/>
  <c r="AK125" i="7"/>
  <c r="X125" i="7"/>
  <c r="N126" i="8"/>
  <c r="S126" i="8"/>
  <c r="R124" i="6"/>
  <c r="W124" i="6"/>
  <c r="E127" i="12"/>
  <c r="AJ126" i="8"/>
  <c r="U126" i="8"/>
  <c r="F127" i="12"/>
  <c r="J125" i="7"/>
  <c r="AG127" i="12"/>
  <c r="AG124" i="6"/>
  <c r="T126" i="10"/>
  <c r="M127" i="12"/>
  <c r="L126" i="10"/>
  <c r="Y124" i="6"/>
  <c r="H126" i="11"/>
  <c r="N126" i="10"/>
  <c r="E126" i="11"/>
  <c r="H126" i="10"/>
  <c r="Z126" i="8"/>
  <c r="I126" i="11"/>
  <c r="W126" i="8"/>
  <c r="AK124" i="6"/>
  <c r="AJ127" i="12"/>
  <c r="R125" i="7"/>
  <c r="AG126" i="8"/>
  <c r="D125" i="7"/>
  <c r="AJ124" i="6"/>
  <c r="Y126" i="11"/>
  <c r="E126" i="10"/>
  <c r="W125" i="7"/>
  <c r="AG126" i="11"/>
  <c r="W126" i="10"/>
  <c r="S126" i="11"/>
  <c r="AL126" i="10"/>
  <c r="AD127" i="12"/>
  <c r="AK127" i="12"/>
  <c r="K126" i="11"/>
  <c r="AI126" i="11"/>
  <c r="S126" i="10"/>
  <c r="H127" i="12"/>
  <c r="AG126" i="10"/>
  <c r="V124" i="6"/>
  <c r="AF126" i="8"/>
  <c r="AF125" i="7"/>
  <c r="J126" i="8"/>
  <c r="D124" i="6"/>
  <c r="H125" i="7"/>
  <c r="AE126" i="8"/>
  <c r="U125" i="7"/>
  <c r="F124" i="6"/>
  <c r="AK126" i="11"/>
  <c r="K126" i="8"/>
  <c r="U126" i="10"/>
  <c r="AC124" i="10"/>
  <c r="AH543" i="18" l="1"/>
  <c r="BF542" i="18"/>
  <c r="V549" i="18"/>
  <c r="AT548" i="18"/>
  <c r="E549" i="18"/>
  <c r="AO548" i="18"/>
  <c r="BA548" i="18"/>
  <c r="BC548" i="18"/>
  <c r="AQ548" i="18"/>
  <c r="AX546" i="18"/>
  <c r="BJ546" i="18"/>
  <c r="BH546" i="18"/>
  <c r="AV546" i="18"/>
  <c r="AU550" i="18"/>
  <c r="BG550" i="18"/>
  <c r="AP547" i="18"/>
  <c r="BB547" i="18"/>
  <c r="AW547" i="18"/>
  <c r="BI547" i="18"/>
  <c r="BD545" i="18"/>
  <c r="AR545" i="18"/>
  <c r="Q461" i="13"/>
  <c r="J375" i="18"/>
  <c r="J464" i="18" s="1"/>
  <c r="I375" i="18"/>
  <c r="I464" i="18" s="1"/>
  <c r="L375" i="18"/>
  <c r="L464" i="18" s="1"/>
  <c r="K375" i="18"/>
  <c r="K464" i="18" s="1"/>
  <c r="AP447" i="18"/>
  <c r="BB447" i="18"/>
  <c r="AC375" i="18"/>
  <c r="AC464" i="18" s="1"/>
  <c r="AW447" i="18"/>
  <c r="BI447" i="18"/>
  <c r="Q183" i="18"/>
  <c r="AC183" i="18"/>
  <c r="G183" i="18"/>
  <c r="R183" i="18"/>
  <c r="AL183" i="18"/>
  <c r="E183" i="18"/>
  <c r="K183" i="18"/>
  <c r="U183" i="18"/>
  <c r="I183" i="18"/>
  <c r="L183" i="18"/>
  <c r="J183" i="18"/>
  <c r="F183" i="18"/>
  <c r="T183" i="18"/>
  <c r="AI183" i="18"/>
  <c r="N183" i="18"/>
  <c r="W183" i="18"/>
  <c r="AE183" i="18"/>
  <c r="AG183" i="18"/>
  <c r="X183" i="18"/>
  <c r="V183" i="18"/>
  <c r="M183" i="18"/>
  <c r="Y183" i="18"/>
  <c r="AK183" i="18"/>
  <c r="H183" i="18"/>
  <c r="AF183" i="18"/>
  <c r="AJ183" i="18"/>
  <c r="Z183" i="18"/>
  <c r="S183" i="18"/>
  <c r="AD183" i="18"/>
  <c r="AH183" i="18"/>
  <c r="E375" i="18"/>
  <c r="E464" i="18" s="1"/>
  <c r="AO447" i="18"/>
  <c r="BA447" i="18"/>
  <c r="N375" i="18"/>
  <c r="N464" i="18" s="1"/>
  <c r="AS447" i="18"/>
  <c r="BE447" i="18"/>
  <c r="G375" i="18"/>
  <c r="G464" i="18" s="1"/>
  <c r="R375" i="18"/>
  <c r="R464" i="18" s="1"/>
  <c r="AJ375" i="18"/>
  <c r="AJ464" i="18" s="1"/>
  <c r="BC447" i="18"/>
  <c r="AQ447" i="18"/>
  <c r="BF447" i="18"/>
  <c r="AT447" i="18"/>
  <c r="F375" i="18"/>
  <c r="F464" i="18" s="1"/>
  <c r="V375" i="18"/>
  <c r="V464" i="18" s="1"/>
  <c r="M375" i="18"/>
  <c r="M464" i="18" s="1"/>
  <c r="AC182" i="18"/>
  <c r="Q182" i="18"/>
  <c r="Q377" i="18" s="1"/>
  <c r="Q466" i="18" s="1"/>
  <c r="M182" i="18"/>
  <c r="E182" i="18"/>
  <c r="L182" i="18"/>
  <c r="G182" i="18"/>
  <c r="F182" i="18"/>
  <c r="T182" i="18"/>
  <c r="T377" i="18" s="1"/>
  <c r="T466" i="18" s="1"/>
  <c r="AI182" i="18"/>
  <c r="I182" i="18"/>
  <c r="K182" i="18"/>
  <c r="U182" i="18"/>
  <c r="U377" i="18" s="1"/>
  <c r="U466" i="18" s="1"/>
  <c r="AL182" i="18"/>
  <c r="AL377" i="18" s="1"/>
  <c r="AL466" i="18" s="1"/>
  <c r="Z182" i="18"/>
  <c r="V182" i="18"/>
  <c r="S182" i="18"/>
  <c r="S377" i="18" s="1"/>
  <c r="S466" i="18" s="1"/>
  <c r="AD182" i="18"/>
  <c r="AD377" i="18" s="1"/>
  <c r="AD466" i="18" s="1"/>
  <c r="J182" i="18"/>
  <c r="R182" i="18"/>
  <c r="X182" i="18"/>
  <c r="W182" i="18"/>
  <c r="W376" i="18" s="1"/>
  <c r="W465" i="18" s="1"/>
  <c r="AE182" i="18"/>
  <c r="AE377" i="18" s="1"/>
  <c r="AE466" i="18" s="1"/>
  <c r="AG182" i="18"/>
  <c r="AG377" i="18" s="1"/>
  <c r="AG466" i="18" s="1"/>
  <c r="AH182" i="18"/>
  <c r="AF182" i="18"/>
  <c r="AF377" i="18" s="1"/>
  <c r="AF466" i="18" s="1"/>
  <c r="Y182" i="18"/>
  <c r="Y377" i="18" s="1"/>
  <c r="Y466" i="18" s="1"/>
  <c r="AJ182" i="18"/>
  <c r="AJ377" i="18" s="1"/>
  <c r="AJ466" i="18" s="1"/>
  <c r="H182" i="18"/>
  <c r="N182" i="18"/>
  <c r="AK182" i="18"/>
  <c r="H375" i="18"/>
  <c r="H464" i="18" s="1"/>
  <c r="AF375" i="18"/>
  <c r="AF464" i="18" s="1"/>
  <c r="BG447" i="18"/>
  <c r="AU447" i="18"/>
  <c r="Z375" i="18"/>
  <c r="Z464" i="18" s="1"/>
  <c r="BD447" i="18"/>
  <c r="AR447" i="18"/>
  <c r="AG375" i="18"/>
  <c r="AG464" i="18" s="1"/>
  <c r="AX447" i="18"/>
  <c r="BJ447" i="18"/>
  <c r="AV447" i="18"/>
  <c r="BH447" i="18"/>
  <c r="BI431" i="17"/>
  <c r="M432" i="17"/>
  <c r="AW431" i="17"/>
  <c r="AQ431" i="17"/>
  <c r="BC431" i="17"/>
  <c r="G432" i="17"/>
  <c r="BH431" i="17"/>
  <c r="L432" i="17"/>
  <c r="AV431" i="17"/>
  <c r="BA431" i="17"/>
  <c r="E432" i="17"/>
  <c r="AO431" i="17"/>
  <c r="J432" i="17"/>
  <c r="AT431" i="17"/>
  <c r="BF431" i="17"/>
  <c r="AU431" i="17"/>
  <c r="K432" i="17"/>
  <c r="BG431" i="17"/>
  <c r="BE431" i="17"/>
  <c r="I432" i="17"/>
  <c r="AS431" i="17"/>
  <c r="F432" i="17"/>
  <c r="AP431" i="17"/>
  <c r="BB431" i="17"/>
  <c r="BD431" i="17"/>
  <c r="AR431" i="17"/>
  <c r="H432" i="17"/>
  <c r="N432" i="17"/>
  <c r="AX431" i="17"/>
  <c r="BJ431" i="17"/>
  <c r="AE461" i="13"/>
  <c r="AC461" i="13"/>
  <c r="AK372" i="13"/>
  <c r="AK461" i="13" s="1"/>
  <c r="AF372" i="13"/>
  <c r="AF461" i="13" s="1"/>
  <c r="Y372" i="13"/>
  <c r="T179" i="13"/>
  <c r="T373" i="13" s="1"/>
  <c r="K179" i="13"/>
  <c r="K373" i="13" s="1"/>
  <c r="X179" i="13"/>
  <c r="X373" i="13" s="1"/>
  <c r="G179" i="13"/>
  <c r="G373" i="13" s="1"/>
  <c r="AC179" i="13"/>
  <c r="Q179" i="13"/>
  <c r="S179" i="13"/>
  <c r="Z179" i="13"/>
  <c r="AG179" i="13"/>
  <c r="N179" i="13"/>
  <c r="AI179" i="13"/>
  <c r="AJ179" i="13"/>
  <c r="AJ373" i="13" s="1"/>
  <c r="AJ462" i="13" s="1"/>
  <c r="AL179" i="13"/>
  <c r="L179" i="13"/>
  <c r="L373" i="13" s="1"/>
  <c r="AF179" i="13"/>
  <c r="AF373" i="13" s="1"/>
  <c r="I179" i="13"/>
  <c r="W179" i="13"/>
  <c r="Y179" i="13"/>
  <c r="Y373" i="13" s="1"/>
  <c r="AH179" i="13"/>
  <c r="V179" i="13"/>
  <c r="AE179" i="13"/>
  <c r="AK179" i="13"/>
  <c r="AD179" i="13"/>
  <c r="H179" i="13"/>
  <c r="H373" i="13" s="1"/>
  <c r="R179" i="13"/>
  <c r="M179" i="13"/>
  <c r="J179" i="13"/>
  <c r="J373" i="13" s="1"/>
  <c r="F179" i="13"/>
  <c r="U179" i="13"/>
  <c r="E179" i="13"/>
  <c r="AH372" i="13"/>
  <c r="AH461" i="13" s="1"/>
  <c r="AL373" i="13"/>
  <c r="U373" i="13"/>
  <c r="I372" i="13"/>
  <c r="J372" i="13"/>
  <c r="F372" i="13"/>
  <c r="AG461" i="13"/>
  <c r="AI373" i="13"/>
  <c r="W373" i="13"/>
  <c r="W372" i="13"/>
  <c r="B181" i="13"/>
  <c r="C180" i="13"/>
  <c r="AD372" i="13"/>
  <c r="AD461" i="13" s="1"/>
  <c r="V372" i="13"/>
  <c r="M373" i="13"/>
  <c r="AE373" i="13"/>
  <c r="AE462" i="13" s="1"/>
  <c r="R373" i="13"/>
  <c r="N373" i="13"/>
  <c r="AI372" i="13"/>
  <c r="AI461" i="13" s="1"/>
  <c r="S372" i="13"/>
  <c r="AL372" i="13"/>
  <c r="AL461" i="13" s="1"/>
  <c r="AL462" i="13" s="1"/>
  <c r="G317" i="6"/>
  <c r="F68" i="9"/>
  <c r="BC429" i="14"/>
  <c r="G68" i="9"/>
  <c r="BD429" i="14"/>
  <c r="AJ67" i="9"/>
  <c r="X67" i="9"/>
  <c r="M67" i="9"/>
  <c r="AE67" i="9"/>
  <c r="S67" i="9"/>
  <c r="AI67" i="9"/>
  <c r="W67" i="9"/>
  <c r="AG67" i="9"/>
  <c r="U67" i="9"/>
  <c r="AK66" i="9"/>
  <c r="Y66" i="9"/>
  <c r="H317" i="6"/>
  <c r="H406" i="6" s="1"/>
  <c r="J68" i="9"/>
  <c r="BG429" i="14"/>
  <c r="K68" i="9"/>
  <c r="BH429" i="14"/>
  <c r="H68" i="9"/>
  <c r="BE429" i="14"/>
  <c r="D68" i="9"/>
  <c r="BA429" i="14"/>
  <c r="L68" i="9"/>
  <c r="BI429" i="14"/>
  <c r="AB67" i="9"/>
  <c r="P67" i="9"/>
  <c r="AF67" i="9"/>
  <c r="T67" i="9"/>
  <c r="Q67" i="9"/>
  <c r="AC67" i="9"/>
  <c r="R67" i="9"/>
  <c r="AD67" i="9"/>
  <c r="AH67" i="9"/>
  <c r="V67" i="9"/>
  <c r="E68" i="9"/>
  <c r="BB429" i="14"/>
  <c r="BJ429" i="14"/>
  <c r="I68" i="9"/>
  <c r="BF429" i="14"/>
  <c r="T435" i="14"/>
  <c r="Y435" i="14"/>
  <c r="S436" i="14"/>
  <c r="X435" i="14"/>
  <c r="Z435" i="14"/>
  <c r="Z460" i="13"/>
  <c r="V451" i="13"/>
  <c r="U457" i="13"/>
  <c r="S455" i="13"/>
  <c r="W451" i="13"/>
  <c r="T458" i="13"/>
  <c r="X458" i="13"/>
  <c r="R452" i="13"/>
  <c r="Y456" i="13"/>
  <c r="AQ429" i="14"/>
  <c r="G430" i="14"/>
  <c r="E430" i="14"/>
  <c r="AO429" i="14"/>
  <c r="M430" i="14"/>
  <c r="AW429" i="14"/>
  <c r="AU429" i="14"/>
  <c r="K430" i="14"/>
  <c r="F430" i="14"/>
  <c r="AP429" i="14"/>
  <c r="J430" i="14"/>
  <c r="AT429" i="14"/>
  <c r="N430" i="14"/>
  <c r="AX429" i="14"/>
  <c r="L430" i="14"/>
  <c r="AV429" i="14"/>
  <c r="I430" i="14"/>
  <c r="AS429" i="14"/>
  <c r="AR429" i="14"/>
  <c r="H430" i="14"/>
  <c r="BE446" i="13"/>
  <c r="AS445" i="13"/>
  <c r="BA446" i="13"/>
  <c r="AO445" i="13"/>
  <c r="AU445" i="13"/>
  <c r="BG446" i="13"/>
  <c r="BH446" i="13"/>
  <c r="AV445" i="13"/>
  <c r="BF446" i="13"/>
  <c r="AT445" i="13"/>
  <c r="BB446" i="13"/>
  <c r="AP445" i="13"/>
  <c r="BD446" i="13"/>
  <c r="AR445" i="13"/>
  <c r="AX444" i="13"/>
  <c r="BJ445" i="13"/>
  <c r="BI446" i="13"/>
  <c r="AW445" i="13"/>
  <c r="AQ445" i="13"/>
  <c r="BC446" i="13"/>
  <c r="AC319" i="12"/>
  <c r="Q391" i="12"/>
  <c r="AO390" i="12"/>
  <c r="R391" i="12"/>
  <c r="AP390" i="12"/>
  <c r="U391" i="12"/>
  <c r="AS390" i="12"/>
  <c r="W391" i="12"/>
  <c r="AU390" i="12"/>
  <c r="S391" i="12"/>
  <c r="AQ390" i="12"/>
  <c r="V391" i="12"/>
  <c r="AT390" i="12"/>
  <c r="T391" i="12"/>
  <c r="AR390" i="12"/>
  <c r="Z391" i="12"/>
  <c r="AX390" i="12"/>
  <c r="G393" i="12"/>
  <c r="H393" i="12"/>
  <c r="M392" i="12"/>
  <c r="AW391" i="12"/>
  <c r="J393" i="12"/>
  <c r="AH391" i="12"/>
  <c r="BF390" i="12"/>
  <c r="AC391" i="12"/>
  <c r="BA390" i="12"/>
  <c r="N393" i="12"/>
  <c r="AD391" i="12"/>
  <c r="BB390" i="12"/>
  <c r="F393" i="12"/>
  <c r="I393" i="12"/>
  <c r="AG391" i="12"/>
  <c r="BE390" i="12"/>
  <c r="AK391" i="12"/>
  <c r="BI390" i="12"/>
  <c r="AL391" i="12"/>
  <c r="BJ390" i="12"/>
  <c r="AI391" i="12"/>
  <c r="BG390" i="12"/>
  <c r="K393" i="12"/>
  <c r="L392" i="12"/>
  <c r="AV391" i="12"/>
  <c r="AE391" i="12"/>
  <c r="BC390" i="12"/>
  <c r="AF391" i="12"/>
  <c r="BD390" i="12"/>
  <c r="AJ391" i="12"/>
  <c r="BH390" i="12"/>
  <c r="E393" i="12"/>
  <c r="R391" i="11"/>
  <c r="AP390" i="11"/>
  <c r="Y391" i="11"/>
  <c r="AW390" i="11"/>
  <c r="S391" i="11"/>
  <c r="AQ390" i="11"/>
  <c r="X391" i="11"/>
  <c r="AV390" i="11"/>
  <c r="U391" i="11"/>
  <c r="AS390" i="11"/>
  <c r="V391" i="11"/>
  <c r="AT390" i="11"/>
  <c r="AH391" i="11"/>
  <c r="BF390" i="11"/>
  <c r="N391" i="11"/>
  <c r="AX390" i="11"/>
  <c r="AK391" i="11"/>
  <c r="BI390" i="11"/>
  <c r="H392" i="11"/>
  <c r="AR391" i="11"/>
  <c r="K392" i="11"/>
  <c r="AU391" i="11"/>
  <c r="AL391" i="11"/>
  <c r="BJ390" i="11"/>
  <c r="G393" i="11"/>
  <c r="L393" i="11"/>
  <c r="I393" i="11"/>
  <c r="AF391" i="11"/>
  <c r="BD390" i="11"/>
  <c r="AG391" i="11"/>
  <c r="BE390" i="11"/>
  <c r="AE391" i="11"/>
  <c r="BC390" i="11"/>
  <c r="J393" i="11"/>
  <c r="F393" i="11"/>
  <c r="AI391" i="11"/>
  <c r="BG390" i="11"/>
  <c r="M393" i="11"/>
  <c r="AD391" i="11"/>
  <c r="BB390" i="11"/>
  <c r="AJ391" i="11"/>
  <c r="BH390" i="11"/>
  <c r="E392" i="11"/>
  <c r="BA391" i="11"/>
  <c r="AO391" i="11"/>
  <c r="I228" i="6"/>
  <c r="H228" i="6"/>
  <c r="E228" i="6"/>
  <c r="J228" i="6"/>
  <c r="G228" i="6"/>
  <c r="F228" i="6"/>
  <c r="F318" i="6" s="1"/>
  <c r="D228" i="6"/>
  <c r="K228" i="6"/>
  <c r="L228" i="6"/>
  <c r="W228" i="6"/>
  <c r="T228" i="6"/>
  <c r="AJ228" i="6"/>
  <c r="AK228" i="6"/>
  <c r="AF228" i="6"/>
  <c r="U228" i="6"/>
  <c r="AC228" i="6"/>
  <c r="S228" i="6"/>
  <c r="Y228" i="6"/>
  <c r="V228" i="6"/>
  <c r="V318" i="6" s="1"/>
  <c r="Q228" i="6"/>
  <c r="AD228" i="6"/>
  <c r="AG228" i="6"/>
  <c r="AE228" i="6"/>
  <c r="AI228" i="6"/>
  <c r="AH228" i="6"/>
  <c r="R228" i="6"/>
  <c r="X228" i="6"/>
  <c r="X318" i="6" s="1"/>
  <c r="M228" i="6"/>
  <c r="AB230" i="7"/>
  <c r="L406" i="6"/>
  <c r="C125" i="6"/>
  <c r="C228" i="6"/>
  <c r="G406" i="6"/>
  <c r="J317" i="6"/>
  <c r="J406" i="6" s="1"/>
  <c r="AC317" i="6"/>
  <c r="AC406" i="6" s="1"/>
  <c r="D318" i="6"/>
  <c r="I317" i="6"/>
  <c r="I406" i="6" s="1"/>
  <c r="AK318" i="6"/>
  <c r="E318" i="6"/>
  <c r="AF317" i="6"/>
  <c r="AF406" i="6" s="1"/>
  <c r="F317" i="6"/>
  <c r="F406" i="6" s="1"/>
  <c r="AG317" i="6"/>
  <c r="AG406" i="6" s="1"/>
  <c r="C317" i="6"/>
  <c r="C406" i="6" s="1"/>
  <c r="E317" i="6"/>
  <c r="E406" i="6" s="1"/>
  <c r="D317" i="6"/>
  <c r="D406" i="6" s="1"/>
  <c r="K317" i="6"/>
  <c r="K406" i="6" s="1"/>
  <c r="AI317" i="6"/>
  <c r="AI406" i="6" s="1"/>
  <c r="M317" i="6"/>
  <c r="M406" i="6" s="1"/>
  <c r="AD317" i="6"/>
  <c r="AD406" i="6" s="1"/>
  <c r="AH317" i="6"/>
  <c r="AH406" i="6" s="1"/>
  <c r="AE317" i="6"/>
  <c r="AE406" i="6" s="1"/>
  <c r="Q317" i="6"/>
  <c r="Q406" i="6" s="1"/>
  <c r="Y317" i="6"/>
  <c r="Y406" i="6" s="1"/>
  <c r="X317" i="6"/>
  <c r="X406" i="6" s="1"/>
  <c r="AK317" i="6"/>
  <c r="AK406" i="6" s="1"/>
  <c r="AB317" i="6"/>
  <c r="AB406" i="6" s="1"/>
  <c r="AJ317" i="6"/>
  <c r="AJ406" i="6" s="1"/>
  <c r="W317" i="6"/>
  <c r="W406" i="6" s="1"/>
  <c r="P317" i="6"/>
  <c r="P406" i="6" s="1"/>
  <c r="S317" i="6"/>
  <c r="S406" i="6" s="1"/>
  <c r="R317" i="6"/>
  <c r="R406" i="6" s="1"/>
  <c r="V317" i="6"/>
  <c r="V406" i="6" s="1"/>
  <c r="U317" i="6"/>
  <c r="U406" i="6" s="1"/>
  <c r="C128" i="7"/>
  <c r="O127" i="7"/>
  <c r="AA127" i="7" s="1"/>
  <c r="C231" i="7"/>
  <c r="C321" i="7" s="1"/>
  <c r="C410" i="7" s="1"/>
  <c r="T317" i="6"/>
  <c r="T406" i="6" s="1"/>
  <c r="U318" i="6"/>
  <c r="J318" i="6"/>
  <c r="M231" i="12"/>
  <c r="I231" i="12"/>
  <c r="E231" i="12"/>
  <c r="L231" i="12"/>
  <c r="H231" i="12"/>
  <c r="K231" i="12"/>
  <c r="G231" i="12"/>
  <c r="N231" i="12"/>
  <c r="J231" i="12"/>
  <c r="F231" i="12"/>
  <c r="X231" i="12"/>
  <c r="U231" i="12"/>
  <c r="AE231" i="12"/>
  <c r="AH231" i="12"/>
  <c r="AJ231" i="12"/>
  <c r="AG231" i="12"/>
  <c r="AI231" i="12"/>
  <c r="Z231" i="12"/>
  <c r="T231" i="12"/>
  <c r="Y231" i="12"/>
  <c r="V231" i="12"/>
  <c r="W231" i="12"/>
  <c r="S231" i="12"/>
  <c r="AD231" i="12"/>
  <c r="AL231" i="12"/>
  <c r="AF231" i="12"/>
  <c r="AK231" i="12"/>
  <c r="AC230" i="12"/>
  <c r="AC320" i="12" s="1"/>
  <c r="D231" i="12"/>
  <c r="D128" i="12"/>
  <c r="P127" i="12"/>
  <c r="AB127" i="12" s="1"/>
  <c r="AK320" i="12"/>
  <c r="AG320" i="12"/>
  <c r="W320" i="12"/>
  <c r="S320" i="12"/>
  <c r="M320" i="12"/>
  <c r="I320" i="12"/>
  <c r="E320" i="12"/>
  <c r="AJ320" i="12"/>
  <c r="AF320" i="12"/>
  <c r="Z320" i="12"/>
  <c r="V320" i="12"/>
  <c r="R320" i="12"/>
  <c r="L320" i="12"/>
  <c r="H320" i="12"/>
  <c r="D320" i="12"/>
  <c r="D409" i="12" s="1"/>
  <c r="AI320" i="12"/>
  <c r="AE320" i="12"/>
  <c r="Y320" i="12"/>
  <c r="Y409" i="12" s="1"/>
  <c r="U320" i="12"/>
  <c r="Q320" i="12"/>
  <c r="K320" i="12"/>
  <c r="G320" i="12"/>
  <c r="AL320" i="12"/>
  <c r="AH320" i="12"/>
  <c r="AD320" i="12"/>
  <c r="X320" i="12"/>
  <c r="X409" i="12" s="1"/>
  <c r="T320" i="12"/>
  <c r="N320" i="12"/>
  <c r="J320" i="12"/>
  <c r="F320" i="12"/>
  <c r="L230" i="11"/>
  <c r="H230" i="11"/>
  <c r="K230" i="11"/>
  <c r="G230" i="11"/>
  <c r="J230" i="11"/>
  <c r="F230" i="11"/>
  <c r="M230" i="11"/>
  <c r="I230" i="11"/>
  <c r="E230" i="11"/>
  <c r="AD230" i="11"/>
  <c r="N230" i="11"/>
  <c r="T230" i="11"/>
  <c r="V230" i="11"/>
  <c r="AG230" i="11"/>
  <c r="W230" i="11"/>
  <c r="R230" i="11"/>
  <c r="AL230" i="11"/>
  <c r="U230" i="11"/>
  <c r="AE230" i="11"/>
  <c r="AF230" i="11"/>
  <c r="S230" i="11"/>
  <c r="AK230" i="11"/>
  <c r="Y230" i="11"/>
  <c r="AH230" i="11"/>
  <c r="Z230" i="11"/>
  <c r="AI230" i="11"/>
  <c r="X230" i="11"/>
  <c r="AJ230" i="11"/>
  <c r="D230" i="11"/>
  <c r="D127" i="11"/>
  <c r="AK319" i="11"/>
  <c r="AG319" i="11"/>
  <c r="AC319" i="11"/>
  <c r="AC408" i="11" s="1"/>
  <c r="W319" i="11"/>
  <c r="W408" i="11" s="1"/>
  <c r="S319" i="11"/>
  <c r="M319" i="11"/>
  <c r="I319" i="11"/>
  <c r="E319" i="11"/>
  <c r="AH319" i="11"/>
  <c r="Z319" i="11"/>
  <c r="Z408" i="11" s="1"/>
  <c r="U319" i="11"/>
  <c r="N319" i="11"/>
  <c r="H319" i="11"/>
  <c r="AL319" i="11"/>
  <c r="AF319" i="11"/>
  <c r="Y319" i="11"/>
  <c r="T319" i="11"/>
  <c r="T408" i="11" s="1"/>
  <c r="L319" i="11"/>
  <c r="G319" i="11"/>
  <c r="AD319" i="11"/>
  <c r="Q319" i="11"/>
  <c r="Q408" i="11" s="1"/>
  <c r="D319" i="11"/>
  <c r="D408" i="11" s="1"/>
  <c r="AJ319" i="11"/>
  <c r="X319" i="11"/>
  <c r="K319" i="11"/>
  <c r="AI319" i="11"/>
  <c r="V319" i="11"/>
  <c r="J319" i="11"/>
  <c r="AE319" i="11"/>
  <c r="R319" i="11"/>
  <c r="F319" i="11"/>
  <c r="AE230" i="8"/>
  <c r="S230" i="8"/>
  <c r="Y230" i="8"/>
  <c r="AK230" i="8"/>
  <c r="T230" i="8"/>
  <c r="AF230" i="8"/>
  <c r="X230" i="8"/>
  <c r="AJ230" i="8"/>
  <c r="AI230" i="8"/>
  <c r="W230" i="8"/>
  <c r="AG230" i="8"/>
  <c r="U230" i="8"/>
  <c r="AD230" i="8"/>
  <c r="R230" i="8"/>
  <c r="AH230" i="8"/>
  <c r="V230" i="8"/>
  <c r="N230" i="8"/>
  <c r="AL230" i="8"/>
  <c r="Z230" i="8"/>
  <c r="K230" i="10"/>
  <c r="G230" i="10"/>
  <c r="N230" i="10"/>
  <c r="J230" i="10"/>
  <c r="F230" i="10"/>
  <c r="M230" i="10"/>
  <c r="I230" i="10"/>
  <c r="E230" i="10"/>
  <c r="L230" i="10"/>
  <c r="H230" i="10"/>
  <c r="AD230" i="10"/>
  <c r="AJ230" i="10"/>
  <c r="AG230" i="10"/>
  <c r="AE230" i="10"/>
  <c r="W230" i="10"/>
  <c r="T230" i="10"/>
  <c r="Y230" i="10"/>
  <c r="AF230" i="10"/>
  <c r="AH230" i="10"/>
  <c r="AK230" i="10"/>
  <c r="AI230" i="10"/>
  <c r="AL230" i="10"/>
  <c r="V230" i="10"/>
  <c r="X230" i="10"/>
  <c r="U230" i="10"/>
  <c r="Z230" i="10"/>
  <c r="S230" i="10"/>
  <c r="L230" i="8"/>
  <c r="H230" i="8"/>
  <c r="K230" i="8"/>
  <c r="G230" i="8"/>
  <c r="J230" i="8"/>
  <c r="F230" i="8"/>
  <c r="M230" i="8"/>
  <c r="I230" i="8"/>
  <c r="E230" i="8"/>
  <c r="AC228" i="10"/>
  <c r="AC318" i="10" s="1"/>
  <c r="AC407" i="10" s="1"/>
  <c r="AC229" i="10"/>
  <c r="AL407" i="10"/>
  <c r="D230" i="10"/>
  <c r="D127" i="10"/>
  <c r="P126" i="10"/>
  <c r="AB126" i="10" s="1"/>
  <c r="AL319" i="10"/>
  <c r="AH319" i="10"/>
  <c r="AH408" i="10" s="1"/>
  <c r="AD319" i="10"/>
  <c r="AD408" i="10" s="1"/>
  <c r="X319" i="10"/>
  <c r="X408" i="10" s="1"/>
  <c r="T319" i="10"/>
  <c r="T408" i="10" s="1"/>
  <c r="N319" i="10"/>
  <c r="N408" i="10" s="1"/>
  <c r="J319" i="10"/>
  <c r="J408" i="10" s="1"/>
  <c r="F319" i="10"/>
  <c r="F408" i="10" s="1"/>
  <c r="AK319" i="10"/>
  <c r="AK408" i="10" s="1"/>
  <c r="AG319" i="10"/>
  <c r="AG408" i="10" s="1"/>
  <c r="W319" i="10"/>
  <c r="W408" i="10" s="1"/>
  <c r="S319" i="10"/>
  <c r="S408" i="10" s="1"/>
  <c r="M319" i="10"/>
  <c r="M408" i="10" s="1"/>
  <c r="I319" i="10"/>
  <c r="I408" i="10" s="1"/>
  <c r="E319" i="10"/>
  <c r="E408" i="10" s="1"/>
  <c r="AJ319" i="10"/>
  <c r="AJ408" i="10" s="1"/>
  <c r="AF319" i="10"/>
  <c r="AF408" i="10" s="1"/>
  <c r="Z319" i="10"/>
  <c r="Z408" i="10" s="1"/>
  <c r="V319" i="10"/>
  <c r="V408" i="10" s="1"/>
  <c r="R319" i="10"/>
  <c r="R408" i="10" s="1"/>
  <c r="L319" i="10"/>
  <c r="L408" i="10" s="1"/>
  <c r="H319" i="10"/>
  <c r="H408" i="10" s="1"/>
  <c r="D319" i="10"/>
  <c r="D408" i="10" s="1"/>
  <c r="AI319" i="10"/>
  <c r="AI408" i="10" s="1"/>
  <c r="AE319" i="10"/>
  <c r="AE408" i="10" s="1"/>
  <c r="Y319" i="10"/>
  <c r="Y408" i="10" s="1"/>
  <c r="U319" i="10"/>
  <c r="U408" i="10" s="1"/>
  <c r="Q319" i="10"/>
  <c r="Q408" i="10" s="1"/>
  <c r="K319" i="10"/>
  <c r="K408" i="10" s="1"/>
  <c r="G319" i="10"/>
  <c r="G408" i="10" s="1"/>
  <c r="D230" i="8"/>
  <c r="D127" i="8"/>
  <c r="AI319" i="8"/>
  <c r="AI408" i="8" s="1"/>
  <c r="AE319" i="8"/>
  <c r="AE408" i="8" s="1"/>
  <c r="Y319" i="8"/>
  <c r="Y408" i="8" s="1"/>
  <c r="U319" i="8"/>
  <c r="U408" i="8" s="1"/>
  <c r="Q319" i="8"/>
  <c r="Q408" i="8" s="1"/>
  <c r="K319" i="8"/>
  <c r="K408" i="8" s="1"/>
  <c r="G319" i="8"/>
  <c r="G408" i="8" s="1"/>
  <c r="AL319" i="8"/>
  <c r="AL408" i="8" s="1"/>
  <c r="AG319" i="8"/>
  <c r="AG408" i="8" s="1"/>
  <c r="Z319" i="8"/>
  <c r="Z408" i="8" s="1"/>
  <c r="T319" i="8"/>
  <c r="T408" i="8" s="1"/>
  <c r="M319" i="8"/>
  <c r="M408" i="8" s="1"/>
  <c r="H319" i="8"/>
  <c r="H408" i="8" s="1"/>
  <c r="AK319" i="8"/>
  <c r="AK408" i="8" s="1"/>
  <c r="AF319" i="8"/>
  <c r="AF408" i="8" s="1"/>
  <c r="X319" i="8"/>
  <c r="X408" i="8" s="1"/>
  <c r="S319" i="8"/>
  <c r="S408" i="8" s="1"/>
  <c r="L319" i="8"/>
  <c r="L408" i="8" s="1"/>
  <c r="F319" i="8"/>
  <c r="F408" i="8" s="1"/>
  <c r="AJ319" i="8"/>
  <c r="AJ408" i="8" s="1"/>
  <c r="AD319" i="8"/>
  <c r="AD408" i="8" s="1"/>
  <c r="W319" i="8"/>
  <c r="W408" i="8" s="1"/>
  <c r="R319" i="8"/>
  <c r="R408" i="8" s="1"/>
  <c r="J319" i="8"/>
  <c r="J408" i="8" s="1"/>
  <c r="E319" i="8"/>
  <c r="E408" i="8" s="1"/>
  <c r="AH319" i="8"/>
  <c r="AH408" i="8" s="1"/>
  <c r="AC319" i="8"/>
  <c r="AC408" i="8" s="1"/>
  <c r="V319" i="8"/>
  <c r="V408" i="8" s="1"/>
  <c r="N319" i="8"/>
  <c r="N408" i="8" s="1"/>
  <c r="I319" i="8"/>
  <c r="I408" i="8" s="1"/>
  <c r="D319" i="8"/>
  <c r="D408" i="8" s="1"/>
  <c r="F229" i="7"/>
  <c r="J229" i="7"/>
  <c r="D229" i="7"/>
  <c r="G229" i="7"/>
  <c r="K229" i="7"/>
  <c r="E229" i="7"/>
  <c r="I229" i="7"/>
  <c r="H229" i="7"/>
  <c r="L229" i="7"/>
  <c r="M229" i="7"/>
  <c r="T229" i="7"/>
  <c r="AC229" i="7"/>
  <c r="S229" i="7"/>
  <c r="AD229" i="7"/>
  <c r="Y229" i="7"/>
  <c r="AF229" i="7"/>
  <c r="R229" i="7"/>
  <c r="AJ229" i="7"/>
  <c r="Q229" i="7"/>
  <c r="AE229" i="7"/>
  <c r="V229" i="7"/>
  <c r="U229" i="7"/>
  <c r="AI229" i="7"/>
  <c r="AK229" i="7"/>
  <c r="X229" i="7"/>
  <c r="AG229" i="7"/>
  <c r="W229" i="7"/>
  <c r="AH229" i="7"/>
  <c r="AJ318" i="7"/>
  <c r="AJ407" i="7" s="1"/>
  <c r="AF318" i="7"/>
  <c r="AF407" i="7" s="1"/>
  <c r="AB318" i="7"/>
  <c r="AB407" i="7" s="1"/>
  <c r="AI318" i="7"/>
  <c r="AI407" i="7" s="1"/>
  <c r="AE318" i="7"/>
  <c r="AE407" i="7" s="1"/>
  <c r="AH318" i="7"/>
  <c r="AH407" i="7" s="1"/>
  <c r="AD318" i="7"/>
  <c r="AD407" i="7" s="1"/>
  <c r="AK318" i="7"/>
  <c r="AK407" i="7" s="1"/>
  <c r="AG318" i="7"/>
  <c r="AG407" i="7" s="1"/>
  <c r="AC318" i="7"/>
  <c r="AC407" i="7" s="1"/>
  <c r="X318" i="7"/>
  <c r="X407" i="7" s="1"/>
  <c r="T318" i="7"/>
  <c r="T407" i="7" s="1"/>
  <c r="P318" i="7"/>
  <c r="P407" i="7" s="1"/>
  <c r="W318" i="7"/>
  <c r="W407" i="7" s="1"/>
  <c r="S318" i="7"/>
  <c r="S407" i="7" s="1"/>
  <c r="V318" i="7"/>
  <c r="V407" i="7" s="1"/>
  <c r="R318" i="7"/>
  <c r="R407" i="7" s="1"/>
  <c r="Y318" i="7"/>
  <c r="Y407" i="7" s="1"/>
  <c r="U318" i="7"/>
  <c r="U407" i="7" s="1"/>
  <c r="Q318" i="7"/>
  <c r="Q407" i="7" s="1"/>
  <c r="H318" i="7"/>
  <c r="H407" i="7" s="1"/>
  <c r="L318" i="7"/>
  <c r="L407" i="7" s="1"/>
  <c r="D318" i="7"/>
  <c r="D407" i="7" s="1"/>
  <c r="E318" i="7"/>
  <c r="E407" i="7" s="1"/>
  <c r="I318" i="7"/>
  <c r="I407" i="7" s="1"/>
  <c r="M318" i="7"/>
  <c r="M407" i="7" s="1"/>
  <c r="F318" i="7"/>
  <c r="F407" i="7" s="1"/>
  <c r="J318" i="7"/>
  <c r="J407" i="7" s="1"/>
  <c r="G318" i="7"/>
  <c r="G407" i="7" s="1"/>
  <c r="K318" i="7"/>
  <c r="K407" i="7" s="1"/>
  <c r="Q125" i="6"/>
  <c r="F125" i="6"/>
  <c r="U127" i="11"/>
  <c r="E127" i="10"/>
  <c r="M127" i="11"/>
  <c r="N127" i="10"/>
  <c r="T128" i="12"/>
  <c r="AI126" i="7"/>
  <c r="J128" i="12"/>
  <c r="F127" i="8"/>
  <c r="N127" i="8"/>
  <c r="AH125" i="6"/>
  <c r="I125" i="6"/>
  <c r="AG127" i="11"/>
  <c r="H127" i="10"/>
  <c r="K127" i="11"/>
  <c r="L127" i="10"/>
  <c r="AJ128" i="12"/>
  <c r="E126" i="7"/>
  <c r="X127" i="11"/>
  <c r="S127" i="10"/>
  <c r="AI127" i="8"/>
  <c r="Y127" i="11"/>
  <c r="M125" i="6"/>
  <c r="E125" i="6"/>
  <c r="AD127" i="11"/>
  <c r="AD127" i="8"/>
  <c r="AK126" i="7"/>
  <c r="V127" i="8"/>
  <c r="X128" i="12"/>
  <c r="AF128" i="12"/>
  <c r="T125" i="6"/>
  <c r="G125" i="6"/>
  <c r="AK127" i="11"/>
  <c r="AL127" i="10"/>
  <c r="H127" i="11"/>
  <c r="S128" i="12"/>
  <c r="AI125" i="6"/>
  <c r="H125" i="6"/>
  <c r="G127" i="11"/>
  <c r="AD128" i="12"/>
  <c r="K126" i="7"/>
  <c r="AJ127" i="8"/>
  <c r="F128" i="12"/>
  <c r="X127" i="10"/>
  <c r="W127" i="11"/>
  <c r="W127" i="10"/>
  <c r="V127" i="10"/>
  <c r="AE125" i="6"/>
  <c r="K125" i="6"/>
  <c r="AH126" i="7"/>
  <c r="Y128" i="12"/>
  <c r="W126" i="7"/>
  <c r="AK127" i="8"/>
  <c r="AJ127" i="11"/>
  <c r="T127" i="10"/>
  <c r="N127" i="11"/>
  <c r="AD127" i="10"/>
  <c r="AH127" i="11"/>
  <c r="U126" i="7"/>
  <c r="AF125" i="6"/>
  <c r="D125" i="6"/>
  <c r="T126" i="7"/>
  <c r="AG128" i="12"/>
  <c r="M126" i="7"/>
  <c r="H127" i="8"/>
  <c r="L127" i="11"/>
  <c r="E127" i="11"/>
  <c r="U125" i="6"/>
  <c r="J125" i="6"/>
  <c r="I127" i="11"/>
  <c r="AE127" i="8"/>
  <c r="I126" i="7"/>
  <c r="U127" i="8"/>
  <c r="L128" i="12"/>
  <c r="M127" i="8"/>
  <c r="AE127" i="11"/>
  <c r="AH127" i="10"/>
  <c r="X126" i="7"/>
  <c r="AH127" i="8"/>
  <c r="K127" i="10"/>
  <c r="V126" i="7"/>
  <c r="L127" i="8"/>
  <c r="AJ125" i="6"/>
  <c r="V128" i="12"/>
  <c r="G126" i="7"/>
  <c r="H128" i="12"/>
  <c r="H126" i="7"/>
  <c r="AK127" i="10"/>
  <c r="R127" i="11"/>
  <c r="Y127" i="8"/>
  <c r="AG126" i="7"/>
  <c r="AL127" i="8"/>
  <c r="T127" i="8"/>
  <c r="S125" i="6"/>
  <c r="AI128" i="12"/>
  <c r="AD126" i="7"/>
  <c r="M128" i="12"/>
  <c r="I127" i="8"/>
  <c r="AJ127" i="10"/>
  <c r="T127" i="11"/>
  <c r="AB127" i="7"/>
  <c r="Y126" i="7"/>
  <c r="R127" i="8"/>
  <c r="M127" i="10"/>
  <c r="F127" i="10"/>
  <c r="AK125" i="6"/>
  <c r="AE128" i="12"/>
  <c r="R126" i="7"/>
  <c r="AC127" i="12"/>
  <c r="G127" i="8"/>
  <c r="G127" i="10"/>
  <c r="D126" i="7"/>
  <c r="W127" i="8"/>
  <c r="V125" i="6"/>
  <c r="AL128" i="12"/>
  <c r="S126" i="7"/>
  <c r="U128" i="12"/>
  <c r="L126" i="7"/>
  <c r="K127" i="8"/>
  <c r="AF127" i="11"/>
  <c r="J127" i="11"/>
  <c r="AE127" i="10"/>
  <c r="J127" i="10"/>
  <c r="R125" i="6"/>
  <c r="AC125" i="6"/>
  <c r="I128" i="12"/>
  <c r="E127" i="8"/>
  <c r="S127" i="11"/>
  <c r="AI127" i="10"/>
  <c r="AG127" i="8"/>
  <c r="AC126" i="10"/>
  <c r="Z128" i="12"/>
  <c r="AJ126" i="7"/>
  <c r="S127" i="8"/>
  <c r="AG125" i="6"/>
  <c r="W125" i="6"/>
  <c r="N128" i="12"/>
  <c r="J127" i="8"/>
  <c r="AL127" i="11"/>
  <c r="Y127" i="10"/>
  <c r="X127" i="8"/>
  <c r="AE126" i="7"/>
  <c r="AH128" i="12"/>
  <c r="J126" i="7"/>
  <c r="AF127" i="10"/>
  <c r="G128" i="12"/>
  <c r="AD125" i="6"/>
  <c r="L125" i="6"/>
  <c r="AI127" i="11"/>
  <c r="Z127" i="10"/>
  <c r="V127" i="11"/>
  <c r="AG127" i="10"/>
  <c r="AK128" i="12"/>
  <c r="F126" i="7"/>
  <c r="X125" i="6"/>
  <c r="Y125" i="6"/>
  <c r="K128" i="12"/>
  <c r="AF126" i="7"/>
  <c r="Z127" i="11"/>
  <c r="U127" i="10"/>
  <c r="Z127" i="8"/>
  <c r="F127" i="11"/>
  <c r="W128" i="12"/>
  <c r="AC126" i="7"/>
  <c r="AF127" i="8"/>
  <c r="I127" i="10"/>
  <c r="E128" i="12"/>
  <c r="AH544" i="18" l="1"/>
  <c r="BF543" i="18"/>
  <c r="V550" i="18"/>
  <c r="AT549" i="18"/>
  <c r="E550" i="18"/>
  <c r="BA549" i="18"/>
  <c r="AO549" i="18"/>
  <c r="AX547" i="18"/>
  <c r="BJ547" i="18"/>
  <c r="AW548" i="18"/>
  <c r="BI548" i="18"/>
  <c r="BH547" i="18"/>
  <c r="AV547" i="18"/>
  <c r="BD546" i="18"/>
  <c r="AR546" i="18"/>
  <c r="AU551" i="18"/>
  <c r="BG551" i="18"/>
  <c r="AP548" i="18"/>
  <c r="BB548" i="18"/>
  <c r="AQ549" i="18"/>
  <c r="BC549" i="18"/>
  <c r="M377" i="18"/>
  <c r="M466" i="18" s="1"/>
  <c r="I377" i="18"/>
  <c r="I466" i="18" s="1"/>
  <c r="H377" i="18"/>
  <c r="H466" i="18" s="1"/>
  <c r="J377" i="18"/>
  <c r="J466" i="18" s="1"/>
  <c r="Z377" i="18"/>
  <c r="Z466" i="18" s="1"/>
  <c r="AI377" i="18"/>
  <c r="AI466" i="18" s="1"/>
  <c r="L377" i="18"/>
  <c r="L466" i="18" s="1"/>
  <c r="AC377" i="18"/>
  <c r="AC466" i="18" s="1"/>
  <c r="AK377" i="18"/>
  <c r="AK466" i="18" s="1"/>
  <c r="G377" i="18"/>
  <c r="G466" i="18" s="1"/>
  <c r="AH377" i="18"/>
  <c r="AH466" i="18" s="1"/>
  <c r="E377" i="18"/>
  <c r="E466" i="18" s="1"/>
  <c r="AD376" i="18"/>
  <c r="AD465" i="18" s="1"/>
  <c r="N377" i="18"/>
  <c r="N466" i="18" s="1"/>
  <c r="AC376" i="18"/>
  <c r="AC465" i="18" s="1"/>
  <c r="X377" i="18"/>
  <c r="X466" i="18" s="1"/>
  <c r="Q376" i="18"/>
  <c r="Q465" i="18" s="1"/>
  <c r="AK376" i="18"/>
  <c r="AK465" i="18" s="1"/>
  <c r="G376" i="18"/>
  <c r="G465" i="18" s="1"/>
  <c r="K377" i="18"/>
  <c r="K466" i="18" s="1"/>
  <c r="AF376" i="18"/>
  <c r="AF465" i="18" s="1"/>
  <c r="X376" i="18"/>
  <c r="X465" i="18" s="1"/>
  <c r="T376" i="18"/>
  <c r="T465" i="18" s="1"/>
  <c r="R377" i="18"/>
  <c r="R466" i="18" s="1"/>
  <c r="V377" i="18"/>
  <c r="V466" i="18" s="1"/>
  <c r="F377" i="18"/>
  <c r="F466" i="18" s="1"/>
  <c r="M376" i="18"/>
  <c r="M465" i="18" s="1"/>
  <c r="AS448" i="18"/>
  <c r="BE448" i="18"/>
  <c r="R376" i="18"/>
  <c r="R465" i="18" s="1"/>
  <c r="AJ376" i="18"/>
  <c r="AJ465" i="18" s="1"/>
  <c r="BI448" i="18"/>
  <c r="AW448" i="18"/>
  <c r="AP448" i="18"/>
  <c r="BB448" i="18"/>
  <c r="AI376" i="18"/>
  <c r="AI465" i="18" s="1"/>
  <c r="U376" i="18"/>
  <c r="U465" i="18" s="1"/>
  <c r="E376" i="18"/>
  <c r="E465" i="18" s="1"/>
  <c r="H376" i="18"/>
  <c r="H465" i="18" s="1"/>
  <c r="BD448" i="18"/>
  <c r="AR448" i="18"/>
  <c r="AU448" i="18"/>
  <c r="BG448" i="18"/>
  <c r="F376" i="18"/>
  <c r="F465" i="18" s="1"/>
  <c r="S376" i="18"/>
  <c r="S465" i="18" s="1"/>
  <c r="AT448" i="18"/>
  <c r="BF448" i="18"/>
  <c r="AL376" i="18"/>
  <c r="AL465" i="18" s="1"/>
  <c r="J376" i="18"/>
  <c r="J465" i="18" s="1"/>
  <c r="AE376" i="18"/>
  <c r="AE465" i="18" s="1"/>
  <c r="AG376" i="18"/>
  <c r="AG465" i="18" s="1"/>
  <c r="AX448" i="18"/>
  <c r="BJ448" i="18"/>
  <c r="BC448" i="18"/>
  <c r="AQ448" i="18"/>
  <c r="BH448" i="18"/>
  <c r="AV448" i="18"/>
  <c r="W377" i="18"/>
  <c r="W466" i="18" s="1"/>
  <c r="L376" i="18"/>
  <c r="L465" i="18" s="1"/>
  <c r="AH376" i="18"/>
  <c r="AH465" i="18" s="1"/>
  <c r="V376" i="18"/>
  <c r="V465" i="18" s="1"/>
  <c r="I376" i="18"/>
  <c r="I465" i="18" s="1"/>
  <c r="Y376" i="18"/>
  <c r="Y465" i="18" s="1"/>
  <c r="BA448" i="18"/>
  <c r="AO448" i="18"/>
  <c r="K376" i="18"/>
  <c r="K465" i="18" s="1"/>
  <c r="N376" i="18"/>
  <c r="N465" i="18" s="1"/>
  <c r="Z376" i="18"/>
  <c r="Z465" i="18" s="1"/>
  <c r="BE432" i="17"/>
  <c r="I433" i="17"/>
  <c r="AS432" i="17"/>
  <c r="AV432" i="17"/>
  <c r="BH432" i="17"/>
  <c r="L433" i="17"/>
  <c r="AR432" i="17"/>
  <c r="H433" i="17"/>
  <c r="BD432" i="17"/>
  <c r="BA432" i="17"/>
  <c r="AO432" i="17"/>
  <c r="E433" i="17"/>
  <c r="BJ432" i="17"/>
  <c r="N433" i="17"/>
  <c r="AX432" i="17"/>
  <c r="BB432" i="17"/>
  <c r="F433" i="17"/>
  <c r="AP432" i="17"/>
  <c r="G433" i="17"/>
  <c r="AQ432" i="17"/>
  <c r="BC432" i="17"/>
  <c r="BI432" i="17"/>
  <c r="AW432" i="17"/>
  <c r="M433" i="17"/>
  <c r="K433" i="17"/>
  <c r="AU432" i="17"/>
  <c r="BG432" i="17"/>
  <c r="BF432" i="17"/>
  <c r="J433" i="17"/>
  <c r="AT432" i="17"/>
  <c r="B182" i="13"/>
  <c r="C181" i="13"/>
  <c r="AI462" i="13"/>
  <c r="AF462" i="13"/>
  <c r="S373" i="13"/>
  <c r="AD373" i="13"/>
  <c r="AD462" i="13" s="1"/>
  <c r="Z373" i="13"/>
  <c r="V373" i="13"/>
  <c r="F373" i="13"/>
  <c r="Q373" i="13"/>
  <c r="Q462" i="13" s="1"/>
  <c r="AK373" i="13"/>
  <c r="AK462" i="13" s="1"/>
  <c r="W180" i="13"/>
  <c r="AJ180" i="13"/>
  <c r="AJ374" i="13" s="1"/>
  <c r="AJ463" i="13" s="1"/>
  <c r="E180" i="13"/>
  <c r="E374" i="13" s="1"/>
  <c r="R180" i="13"/>
  <c r="G180" i="13"/>
  <c r="G374" i="13" s="1"/>
  <c r="M180" i="13"/>
  <c r="H180" i="13"/>
  <c r="N180" i="13"/>
  <c r="F180" i="13"/>
  <c r="F374" i="13" s="1"/>
  <c r="L180" i="13"/>
  <c r="L374" i="13" s="1"/>
  <c r="AC180" i="13"/>
  <c r="AC374" i="13" s="1"/>
  <c r="AG180" i="13"/>
  <c r="AF180" i="13"/>
  <c r="AF374" i="13" s="1"/>
  <c r="V180" i="13"/>
  <c r="Z180" i="13"/>
  <c r="I180" i="13"/>
  <c r="AL180" i="13"/>
  <c r="AI180" i="13"/>
  <c r="AI374" i="13" s="1"/>
  <c r="T180" i="13"/>
  <c r="T374" i="13" s="1"/>
  <c r="Q180" i="13"/>
  <c r="Q374" i="13" s="1"/>
  <c r="Y180" i="13"/>
  <c r="Y374" i="13" s="1"/>
  <c r="U180" i="13"/>
  <c r="U374" i="13" s="1"/>
  <c r="J180" i="13"/>
  <c r="S180" i="13"/>
  <c r="X180" i="13"/>
  <c r="AE180" i="13"/>
  <c r="AE374" i="13" s="1"/>
  <c r="AE463" i="13" s="1"/>
  <c r="AK180" i="13"/>
  <c r="AH180" i="13"/>
  <c r="AD180" i="13"/>
  <c r="AD374" i="13" s="1"/>
  <c r="K180" i="13"/>
  <c r="K374" i="13" s="1"/>
  <c r="I373" i="13"/>
  <c r="W374" i="13"/>
  <c r="AL374" i="13"/>
  <c r="AL463" i="13" s="1"/>
  <c r="AG373" i="13"/>
  <c r="AG462" i="13" s="1"/>
  <c r="AC373" i="13"/>
  <c r="AC462" i="13" s="1"/>
  <c r="E373" i="13"/>
  <c r="AH373" i="13"/>
  <c r="AH462" i="13" s="1"/>
  <c r="D407" i="6"/>
  <c r="E407" i="6"/>
  <c r="U407" i="6"/>
  <c r="AK407" i="6"/>
  <c r="V407" i="6"/>
  <c r="X407" i="6"/>
  <c r="K69" i="9"/>
  <c r="BH430" i="14"/>
  <c r="I69" i="9"/>
  <c r="BF430" i="14"/>
  <c r="D69" i="9"/>
  <c r="BA430" i="14"/>
  <c r="M68" i="9"/>
  <c r="AB68" i="9"/>
  <c r="P68" i="9"/>
  <c r="AI68" i="9"/>
  <c r="W68" i="9"/>
  <c r="AK67" i="9"/>
  <c r="Y67" i="9"/>
  <c r="AE68" i="9"/>
  <c r="S68" i="9"/>
  <c r="F69" i="9"/>
  <c r="BC430" i="14"/>
  <c r="H69" i="9"/>
  <c r="BE430" i="14"/>
  <c r="BJ430" i="14"/>
  <c r="E69" i="9"/>
  <c r="BB430" i="14"/>
  <c r="L69" i="9"/>
  <c r="BI430" i="14"/>
  <c r="AG68" i="9"/>
  <c r="U68" i="9"/>
  <c r="AC68" i="9"/>
  <c r="Q68" i="9"/>
  <c r="AJ68" i="9"/>
  <c r="X68" i="9"/>
  <c r="T68" i="9"/>
  <c r="AF68" i="9"/>
  <c r="AH68" i="9"/>
  <c r="V68" i="9"/>
  <c r="AD68" i="9"/>
  <c r="R68" i="9"/>
  <c r="G69" i="9"/>
  <c r="BD430" i="14"/>
  <c r="J69" i="9"/>
  <c r="BG430" i="14"/>
  <c r="S437" i="14"/>
  <c r="X436" i="14"/>
  <c r="Y436" i="14"/>
  <c r="Z436" i="14"/>
  <c r="T436" i="14"/>
  <c r="V452" i="13"/>
  <c r="R453" i="13"/>
  <c r="T459" i="13"/>
  <c r="S456" i="13"/>
  <c r="Y457" i="13"/>
  <c r="X459" i="13"/>
  <c r="W452" i="13"/>
  <c r="U458" i="13"/>
  <c r="Z461" i="13"/>
  <c r="I431" i="14"/>
  <c r="AS430" i="14"/>
  <c r="N431" i="14"/>
  <c r="AX430" i="14"/>
  <c r="F431" i="14"/>
  <c r="AP430" i="14"/>
  <c r="AO430" i="14"/>
  <c r="E431" i="14"/>
  <c r="AR430" i="14"/>
  <c r="H431" i="14"/>
  <c r="K431" i="14"/>
  <c r="AU430" i="14"/>
  <c r="G431" i="14"/>
  <c r="AQ430" i="14"/>
  <c r="AV430" i="14"/>
  <c r="L431" i="14"/>
  <c r="J431" i="14"/>
  <c r="AT430" i="14"/>
  <c r="AW430" i="14"/>
  <c r="M431" i="14"/>
  <c r="BI447" i="13"/>
  <c r="AW446" i="13"/>
  <c r="BD447" i="13"/>
  <c r="AR446" i="13"/>
  <c r="BF447" i="13"/>
  <c r="AT446" i="13"/>
  <c r="BA447" i="13"/>
  <c r="AO446" i="13"/>
  <c r="BJ446" i="13"/>
  <c r="AX445" i="13"/>
  <c r="BC447" i="13"/>
  <c r="AQ446" i="13"/>
  <c r="AU446" i="13"/>
  <c r="BG447" i="13"/>
  <c r="BB447" i="13"/>
  <c r="AP446" i="13"/>
  <c r="AV446" i="13"/>
  <c r="BH447" i="13"/>
  <c r="BE447" i="13"/>
  <c r="AS446" i="13"/>
  <c r="T392" i="12"/>
  <c r="AR391" i="12"/>
  <c r="S392" i="12"/>
  <c r="AQ391" i="12"/>
  <c r="U392" i="12"/>
  <c r="AS391" i="12"/>
  <c r="Q392" i="12"/>
  <c r="AO391" i="12"/>
  <c r="Z392" i="12"/>
  <c r="AX391" i="12"/>
  <c r="V392" i="12"/>
  <c r="AT391" i="12"/>
  <c r="W392" i="12"/>
  <c r="AU391" i="12"/>
  <c r="R392" i="12"/>
  <c r="AP391" i="12"/>
  <c r="E394" i="12"/>
  <c r="AJ392" i="12"/>
  <c r="BH391" i="12"/>
  <c r="AF392" i="12"/>
  <c r="BD391" i="12"/>
  <c r="AE392" i="12"/>
  <c r="BC391" i="12"/>
  <c r="L393" i="12"/>
  <c r="AV392" i="12"/>
  <c r="K394" i="12"/>
  <c r="AI392" i="12"/>
  <c r="BG391" i="12"/>
  <c r="AL392" i="12"/>
  <c r="BJ391" i="12"/>
  <c r="AK392" i="12"/>
  <c r="BI391" i="12"/>
  <c r="AG392" i="12"/>
  <c r="BE391" i="12"/>
  <c r="I394" i="12"/>
  <c r="F394" i="12"/>
  <c r="AD392" i="12"/>
  <c r="BB391" i="12"/>
  <c r="N394" i="12"/>
  <c r="AC392" i="12"/>
  <c r="BA391" i="12"/>
  <c r="AH392" i="12"/>
  <c r="BF391" i="12"/>
  <c r="J394" i="12"/>
  <c r="M393" i="12"/>
  <c r="AW392" i="12"/>
  <c r="H394" i="12"/>
  <c r="G394" i="12"/>
  <c r="V392" i="11"/>
  <c r="AT391" i="11"/>
  <c r="Y392" i="11"/>
  <c r="AW391" i="11"/>
  <c r="X392" i="11"/>
  <c r="AV391" i="11"/>
  <c r="U392" i="11"/>
  <c r="AS391" i="11"/>
  <c r="S392" i="11"/>
  <c r="AQ391" i="11"/>
  <c r="R392" i="11"/>
  <c r="AP391" i="11"/>
  <c r="AJ392" i="11"/>
  <c r="BH391" i="11"/>
  <c r="AD392" i="11"/>
  <c r="BB391" i="11"/>
  <c r="M394" i="11"/>
  <c r="AI392" i="11"/>
  <c r="BG391" i="11"/>
  <c r="F394" i="11"/>
  <c r="J394" i="11"/>
  <c r="AE392" i="11"/>
  <c r="BC391" i="11"/>
  <c r="AG392" i="11"/>
  <c r="BE391" i="11"/>
  <c r="AF392" i="11"/>
  <c r="BD391" i="11"/>
  <c r="I394" i="11"/>
  <c r="L394" i="11"/>
  <c r="G394" i="11"/>
  <c r="AL392" i="11"/>
  <c r="BJ391" i="11"/>
  <c r="K393" i="11"/>
  <c r="AU392" i="11"/>
  <c r="H393" i="11"/>
  <c r="AR392" i="11"/>
  <c r="AK392" i="11"/>
  <c r="BI391" i="11"/>
  <c r="N392" i="11"/>
  <c r="AX391" i="11"/>
  <c r="AH392" i="11"/>
  <c r="BF391" i="11"/>
  <c r="E393" i="11"/>
  <c r="AO392" i="11"/>
  <c r="BA392" i="11"/>
  <c r="AB231" i="7"/>
  <c r="D229" i="6"/>
  <c r="K229" i="6"/>
  <c r="H229" i="6"/>
  <c r="J229" i="6"/>
  <c r="E229" i="6"/>
  <c r="I229" i="6"/>
  <c r="F229" i="6"/>
  <c r="G229" i="6"/>
  <c r="L229" i="6"/>
  <c r="W229" i="6"/>
  <c r="AC229" i="6"/>
  <c r="Y229" i="6"/>
  <c r="AK229" i="6"/>
  <c r="S229" i="6"/>
  <c r="AJ229" i="6"/>
  <c r="V229" i="6"/>
  <c r="AF229" i="6"/>
  <c r="AE229" i="6"/>
  <c r="AI229" i="6"/>
  <c r="U229" i="6"/>
  <c r="M229" i="6"/>
  <c r="AH229" i="6"/>
  <c r="Q229" i="6"/>
  <c r="T229" i="6"/>
  <c r="AD229" i="6"/>
  <c r="AG229" i="6"/>
  <c r="R229" i="6"/>
  <c r="X229" i="6"/>
  <c r="AC319" i="10"/>
  <c r="J407" i="6"/>
  <c r="C129" i="7"/>
  <c r="C232" i="7"/>
  <c r="C322" i="7" s="1"/>
  <c r="C411" i="7" s="1"/>
  <c r="O128" i="7"/>
  <c r="AA128" i="7" s="1"/>
  <c r="F407" i="6"/>
  <c r="C318" i="6"/>
  <c r="C407" i="6" s="1"/>
  <c r="K318" i="6"/>
  <c r="K407" i="6" s="1"/>
  <c r="I318" i="6"/>
  <c r="I407" i="6" s="1"/>
  <c r="L318" i="6"/>
  <c r="L407" i="6" s="1"/>
  <c r="H318" i="6"/>
  <c r="H407" i="6" s="1"/>
  <c r="G318" i="6"/>
  <c r="G407" i="6" s="1"/>
  <c r="AE318" i="6"/>
  <c r="AE407" i="6" s="1"/>
  <c r="Y318" i="6"/>
  <c r="Y407" i="6" s="1"/>
  <c r="AH318" i="6"/>
  <c r="AH407" i="6" s="1"/>
  <c r="R318" i="6"/>
  <c r="R407" i="6" s="1"/>
  <c r="W318" i="6"/>
  <c r="W407" i="6" s="1"/>
  <c r="P318" i="6"/>
  <c r="P407" i="6" s="1"/>
  <c r="M318" i="6"/>
  <c r="M407" i="6" s="1"/>
  <c r="AB318" i="6"/>
  <c r="AB407" i="6" s="1"/>
  <c r="T318" i="6"/>
  <c r="T407" i="6" s="1"/>
  <c r="S318" i="6"/>
  <c r="S407" i="6" s="1"/>
  <c r="AI318" i="6"/>
  <c r="AI407" i="6" s="1"/>
  <c r="Q318" i="6"/>
  <c r="Q407" i="6" s="1"/>
  <c r="AG318" i="6"/>
  <c r="AG407" i="6" s="1"/>
  <c r="AC318" i="6"/>
  <c r="AC407" i="6" s="1"/>
  <c r="AJ318" i="6"/>
  <c r="AJ407" i="6" s="1"/>
  <c r="AF318" i="6"/>
  <c r="AF407" i="6" s="1"/>
  <c r="AD318" i="6"/>
  <c r="AD407" i="6" s="1"/>
  <c r="AC408" i="10"/>
  <c r="C126" i="6"/>
  <c r="C229" i="6"/>
  <c r="AC231" i="12"/>
  <c r="AC321" i="12" s="1"/>
  <c r="N232" i="12"/>
  <c r="J232" i="12"/>
  <c r="F232" i="12"/>
  <c r="M232" i="12"/>
  <c r="I232" i="12"/>
  <c r="E232" i="12"/>
  <c r="L232" i="12"/>
  <c r="H232" i="12"/>
  <c r="K232" i="12"/>
  <c r="G232" i="12"/>
  <c r="X232" i="12"/>
  <c r="U232" i="12"/>
  <c r="AE232" i="12"/>
  <c r="AH232" i="12"/>
  <c r="AJ232" i="12"/>
  <c r="AG232" i="12"/>
  <c r="AI232" i="12"/>
  <c r="Z232" i="12"/>
  <c r="T232" i="12"/>
  <c r="Y232" i="12"/>
  <c r="V232" i="12"/>
  <c r="W232" i="12"/>
  <c r="S232" i="12"/>
  <c r="AD232" i="12"/>
  <c r="AL232" i="12"/>
  <c r="AF232" i="12"/>
  <c r="AK232" i="12"/>
  <c r="D232" i="12"/>
  <c r="D129" i="12"/>
  <c r="P128" i="12"/>
  <c r="AB128" i="12" s="1"/>
  <c r="AI321" i="12"/>
  <c r="AE321" i="12"/>
  <c r="AL321" i="12"/>
  <c r="AH321" i="12"/>
  <c r="AD321" i="12"/>
  <c r="X321" i="12"/>
  <c r="X410" i="12" s="1"/>
  <c r="AG321" i="12"/>
  <c r="Y321" i="12"/>
  <c r="Y410" i="12" s="1"/>
  <c r="T321" i="12"/>
  <c r="N321" i="12"/>
  <c r="J321" i="12"/>
  <c r="F321" i="12"/>
  <c r="AF321" i="12"/>
  <c r="W321" i="12"/>
  <c r="S321" i="12"/>
  <c r="M321" i="12"/>
  <c r="I321" i="12"/>
  <c r="E321" i="12"/>
  <c r="AK321" i="12"/>
  <c r="V321" i="12"/>
  <c r="R321" i="12"/>
  <c r="L321" i="12"/>
  <c r="H321" i="12"/>
  <c r="D321" i="12"/>
  <c r="D410" i="12" s="1"/>
  <c r="AJ321" i="12"/>
  <c r="Z321" i="12"/>
  <c r="U321" i="12"/>
  <c r="Q321" i="12"/>
  <c r="K321" i="12"/>
  <c r="G321" i="12"/>
  <c r="K231" i="11"/>
  <c r="G231" i="11"/>
  <c r="J231" i="11"/>
  <c r="F231" i="11"/>
  <c r="M231" i="11"/>
  <c r="I231" i="11"/>
  <c r="E231" i="11"/>
  <c r="L231" i="11"/>
  <c r="H231" i="11"/>
  <c r="AD231" i="11"/>
  <c r="N231" i="11"/>
  <c r="T231" i="11"/>
  <c r="V231" i="11"/>
  <c r="AG231" i="11"/>
  <c r="W231" i="11"/>
  <c r="R231" i="11"/>
  <c r="AL231" i="11"/>
  <c r="U231" i="11"/>
  <c r="AE231" i="11"/>
  <c r="AF231" i="11"/>
  <c r="S231" i="11"/>
  <c r="AK231" i="11"/>
  <c r="Y231" i="11"/>
  <c r="AH231" i="11"/>
  <c r="Z231" i="11"/>
  <c r="AI231" i="11"/>
  <c r="X231" i="11"/>
  <c r="AJ231" i="11"/>
  <c r="D231" i="11"/>
  <c r="D128" i="11"/>
  <c r="AL320" i="11"/>
  <c r="AH320" i="11"/>
  <c r="AD320" i="11"/>
  <c r="X320" i="11"/>
  <c r="T320" i="11"/>
  <c r="T409" i="11" s="1"/>
  <c r="N320" i="11"/>
  <c r="J320" i="11"/>
  <c r="F320" i="11"/>
  <c r="AJ320" i="11"/>
  <c r="AE320" i="11"/>
  <c r="W320" i="11"/>
  <c r="W409" i="11" s="1"/>
  <c r="R320" i="11"/>
  <c r="K320" i="11"/>
  <c r="AI320" i="11"/>
  <c r="AC320" i="11"/>
  <c r="AC409" i="11" s="1"/>
  <c r="V320" i="11"/>
  <c r="Q320" i="11"/>
  <c r="Q409" i="11" s="1"/>
  <c r="I320" i="11"/>
  <c r="D320" i="11"/>
  <c r="D409" i="11" s="1"/>
  <c r="AG320" i="11"/>
  <c r="Z320" i="11"/>
  <c r="Z409" i="11" s="1"/>
  <c r="U320" i="11"/>
  <c r="M320" i="11"/>
  <c r="H320" i="11"/>
  <c r="Y320" i="11"/>
  <c r="E320" i="11"/>
  <c r="S320" i="11"/>
  <c r="AK320" i="11"/>
  <c r="L320" i="11"/>
  <c r="AF320" i="11"/>
  <c r="G320" i="11"/>
  <c r="AE231" i="8"/>
  <c r="S231" i="8"/>
  <c r="Y231" i="8"/>
  <c r="AK231" i="8"/>
  <c r="T231" i="8"/>
  <c r="AF231" i="8"/>
  <c r="X231" i="8"/>
  <c r="AJ231" i="8"/>
  <c r="AI231" i="8"/>
  <c r="W231" i="8"/>
  <c r="AG231" i="8"/>
  <c r="U231" i="8"/>
  <c r="AD231" i="8"/>
  <c r="R231" i="8"/>
  <c r="AH231" i="8"/>
  <c r="V231" i="8"/>
  <c r="N231" i="8"/>
  <c r="AL231" i="8"/>
  <c r="Z231" i="8"/>
  <c r="L231" i="10"/>
  <c r="H231" i="10"/>
  <c r="K231" i="10"/>
  <c r="G231" i="10"/>
  <c r="N231" i="10"/>
  <c r="J231" i="10"/>
  <c r="F231" i="10"/>
  <c r="M231" i="10"/>
  <c r="I231" i="10"/>
  <c r="E231" i="10"/>
  <c r="AD231" i="10"/>
  <c r="AJ231" i="10"/>
  <c r="AG231" i="10"/>
  <c r="AE231" i="10"/>
  <c r="W231" i="10"/>
  <c r="T231" i="10"/>
  <c r="Y231" i="10"/>
  <c r="AF231" i="10"/>
  <c r="AH231" i="10"/>
  <c r="AK231" i="10"/>
  <c r="AI231" i="10"/>
  <c r="AL231" i="10"/>
  <c r="V231" i="10"/>
  <c r="X231" i="10"/>
  <c r="U231" i="10"/>
  <c r="Z231" i="10"/>
  <c r="S231" i="10"/>
  <c r="K231" i="8"/>
  <c r="G231" i="8"/>
  <c r="J231" i="8"/>
  <c r="F231" i="8"/>
  <c r="M231" i="8"/>
  <c r="I231" i="8"/>
  <c r="E231" i="8"/>
  <c r="L231" i="8"/>
  <c r="H231" i="8"/>
  <c r="AC230" i="10"/>
  <c r="AC320" i="10" s="1"/>
  <c r="AC409" i="10" s="1"/>
  <c r="AL408" i="10"/>
  <c r="D231" i="10"/>
  <c r="D128" i="10"/>
  <c r="P127" i="10"/>
  <c r="AB127" i="10" s="1"/>
  <c r="AI320" i="10"/>
  <c r="AI409" i="10" s="1"/>
  <c r="AE320" i="10"/>
  <c r="AE409" i="10" s="1"/>
  <c r="Y320" i="10"/>
  <c r="Y409" i="10" s="1"/>
  <c r="U320" i="10"/>
  <c r="U409" i="10" s="1"/>
  <c r="Q320" i="10"/>
  <c r="Q409" i="10" s="1"/>
  <c r="K320" i="10"/>
  <c r="K409" i="10" s="1"/>
  <c r="G320" i="10"/>
  <c r="G409" i="10" s="1"/>
  <c r="AL320" i="10"/>
  <c r="AH320" i="10"/>
  <c r="AH409" i="10" s="1"/>
  <c r="AD320" i="10"/>
  <c r="AD409" i="10" s="1"/>
  <c r="X320" i="10"/>
  <c r="X409" i="10" s="1"/>
  <c r="T320" i="10"/>
  <c r="T409" i="10" s="1"/>
  <c r="N320" i="10"/>
  <c r="N409" i="10" s="1"/>
  <c r="J320" i="10"/>
  <c r="J409" i="10" s="1"/>
  <c r="F320" i="10"/>
  <c r="F409" i="10" s="1"/>
  <c r="AK320" i="10"/>
  <c r="AK409" i="10" s="1"/>
  <c r="AG320" i="10"/>
  <c r="AG409" i="10" s="1"/>
  <c r="W320" i="10"/>
  <c r="W409" i="10" s="1"/>
  <c r="S320" i="10"/>
  <c r="S409" i="10" s="1"/>
  <c r="M320" i="10"/>
  <c r="M409" i="10" s="1"/>
  <c r="I320" i="10"/>
  <c r="I409" i="10" s="1"/>
  <c r="E320" i="10"/>
  <c r="E409" i="10" s="1"/>
  <c r="AJ320" i="10"/>
  <c r="AJ409" i="10" s="1"/>
  <c r="AF320" i="10"/>
  <c r="AF409" i="10" s="1"/>
  <c r="Z320" i="10"/>
  <c r="Z409" i="10" s="1"/>
  <c r="V320" i="10"/>
  <c r="V409" i="10" s="1"/>
  <c r="R320" i="10"/>
  <c r="R409" i="10" s="1"/>
  <c r="L320" i="10"/>
  <c r="L409" i="10" s="1"/>
  <c r="H320" i="10"/>
  <c r="H409" i="10" s="1"/>
  <c r="D320" i="10"/>
  <c r="D409" i="10" s="1"/>
  <c r="D231" i="8"/>
  <c r="D128" i="8"/>
  <c r="AJ320" i="8"/>
  <c r="AJ409" i="8" s="1"/>
  <c r="AF320" i="8"/>
  <c r="AF409" i="8" s="1"/>
  <c r="Z320" i="8"/>
  <c r="Z409" i="8" s="1"/>
  <c r="V320" i="8"/>
  <c r="V409" i="8" s="1"/>
  <c r="R320" i="8"/>
  <c r="R409" i="8" s="1"/>
  <c r="L320" i="8"/>
  <c r="L409" i="8" s="1"/>
  <c r="H320" i="8"/>
  <c r="H409" i="8" s="1"/>
  <c r="D320" i="8"/>
  <c r="D409" i="8" s="1"/>
  <c r="AH320" i="8"/>
  <c r="AH409" i="8" s="1"/>
  <c r="AC320" i="8"/>
  <c r="AC409" i="8" s="1"/>
  <c r="U320" i="8"/>
  <c r="U409" i="8" s="1"/>
  <c r="N320" i="8"/>
  <c r="N409" i="8" s="1"/>
  <c r="I320" i="8"/>
  <c r="I409" i="8" s="1"/>
  <c r="AL320" i="8"/>
  <c r="AL409" i="8" s="1"/>
  <c r="AG320" i="8"/>
  <c r="AG409" i="8" s="1"/>
  <c r="Y320" i="8"/>
  <c r="Y409" i="8" s="1"/>
  <c r="T320" i="8"/>
  <c r="T409" i="8" s="1"/>
  <c r="M320" i="8"/>
  <c r="M409" i="8" s="1"/>
  <c r="G320" i="8"/>
  <c r="G409" i="8" s="1"/>
  <c r="AK320" i="8"/>
  <c r="AK409" i="8" s="1"/>
  <c r="AE320" i="8"/>
  <c r="AE409" i="8" s="1"/>
  <c r="X320" i="8"/>
  <c r="X409" i="8" s="1"/>
  <c r="S320" i="8"/>
  <c r="S409" i="8" s="1"/>
  <c r="K320" i="8"/>
  <c r="K409" i="8" s="1"/>
  <c r="F320" i="8"/>
  <c r="F409" i="8" s="1"/>
  <c r="AI320" i="8"/>
  <c r="AI409" i="8" s="1"/>
  <c r="AD320" i="8"/>
  <c r="AD409" i="8" s="1"/>
  <c r="W320" i="8"/>
  <c r="W409" i="8" s="1"/>
  <c r="Q320" i="8"/>
  <c r="Q409" i="8" s="1"/>
  <c r="J320" i="8"/>
  <c r="J409" i="8" s="1"/>
  <c r="E320" i="8"/>
  <c r="E409" i="8" s="1"/>
  <c r="F230" i="7"/>
  <c r="J230" i="7"/>
  <c r="D230" i="7"/>
  <c r="G230" i="7"/>
  <c r="K230" i="7"/>
  <c r="E230" i="7"/>
  <c r="I230" i="7"/>
  <c r="H230" i="7"/>
  <c r="L230" i="7"/>
  <c r="M230" i="7"/>
  <c r="T230" i="7"/>
  <c r="AC230" i="7"/>
  <c r="S230" i="7"/>
  <c r="AD230" i="7"/>
  <c r="Y230" i="7"/>
  <c r="AF230" i="7"/>
  <c r="R230" i="7"/>
  <c r="AJ230" i="7"/>
  <c r="Q230" i="7"/>
  <c r="AE230" i="7"/>
  <c r="V230" i="7"/>
  <c r="U230" i="7"/>
  <c r="AI230" i="7"/>
  <c r="AK230" i="7"/>
  <c r="X230" i="7"/>
  <c r="AG230" i="7"/>
  <c r="W230" i="7"/>
  <c r="AH230" i="7"/>
  <c r="AH319" i="7"/>
  <c r="AH408" i="7" s="1"/>
  <c r="AD319" i="7"/>
  <c r="AD408" i="7" s="1"/>
  <c r="AK319" i="7"/>
  <c r="AK408" i="7" s="1"/>
  <c r="AG319" i="7"/>
  <c r="AG408" i="7" s="1"/>
  <c r="AC319" i="7"/>
  <c r="AC408" i="7" s="1"/>
  <c r="AJ319" i="7"/>
  <c r="AJ408" i="7" s="1"/>
  <c r="AF319" i="7"/>
  <c r="AF408" i="7" s="1"/>
  <c r="AB319" i="7"/>
  <c r="AB408" i="7" s="1"/>
  <c r="AE319" i="7"/>
  <c r="AE408" i="7" s="1"/>
  <c r="V319" i="7"/>
  <c r="V408" i="7" s="1"/>
  <c r="R319" i="7"/>
  <c r="R408" i="7" s="1"/>
  <c r="Y319" i="7"/>
  <c r="Y408" i="7" s="1"/>
  <c r="U319" i="7"/>
  <c r="U408" i="7" s="1"/>
  <c r="Q319" i="7"/>
  <c r="Q408" i="7" s="1"/>
  <c r="X319" i="7"/>
  <c r="X408" i="7" s="1"/>
  <c r="T319" i="7"/>
  <c r="T408" i="7" s="1"/>
  <c r="P319" i="7"/>
  <c r="P408" i="7" s="1"/>
  <c r="S319" i="7"/>
  <c r="S408" i="7" s="1"/>
  <c r="AI319" i="7"/>
  <c r="AI408" i="7" s="1"/>
  <c r="G319" i="7"/>
  <c r="G408" i="7" s="1"/>
  <c r="K319" i="7"/>
  <c r="K408" i="7" s="1"/>
  <c r="H319" i="7"/>
  <c r="H408" i="7" s="1"/>
  <c r="L319" i="7"/>
  <c r="L408" i="7" s="1"/>
  <c r="D319" i="7"/>
  <c r="D408" i="7" s="1"/>
  <c r="E319" i="7"/>
  <c r="E408" i="7" s="1"/>
  <c r="I319" i="7"/>
  <c r="I408" i="7" s="1"/>
  <c r="M319" i="7"/>
  <c r="M408" i="7" s="1"/>
  <c r="W319" i="7"/>
  <c r="W408" i="7" s="1"/>
  <c r="F319" i="7"/>
  <c r="F408" i="7" s="1"/>
  <c r="J319" i="7"/>
  <c r="J408" i="7" s="1"/>
  <c r="AH129" i="12"/>
  <c r="M127" i="7"/>
  <c r="R126" i="6"/>
  <c r="AH126" i="6"/>
  <c r="AK128" i="11"/>
  <c r="AL128" i="11"/>
  <c r="H129" i="12"/>
  <c r="F127" i="7"/>
  <c r="AG126" i="6"/>
  <c r="T126" i="6"/>
  <c r="F129" i="12"/>
  <c r="H128" i="8"/>
  <c r="J128" i="10"/>
  <c r="V128" i="11"/>
  <c r="U128" i="8"/>
  <c r="AH127" i="7"/>
  <c r="AE128" i="11"/>
  <c r="AH128" i="10"/>
  <c r="AF126" i="6"/>
  <c r="H126" i="6"/>
  <c r="AG128" i="11"/>
  <c r="AE128" i="10"/>
  <c r="AB128" i="7"/>
  <c r="Y127" i="7"/>
  <c r="X129" i="12"/>
  <c r="L127" i="7"/>
  <c r="N129" i="12"/>
  <c r="AD127" i="7"/>
  <c r="AG127" i="7"/>
  <c r="AL128" i="8"/>
  <c r="AE126" i="6"/>
  <c r="E126" i="6"/>
  <c r="AE127" i="7"/>
  <c r="AD128" i="8"/>
  <c r="E129" i="12"/>
  <c r="H127" i="7"/>
  <c r="AF128" i="11"/>
  <c r="AK128" i="10"/>
  <c r="L128" i="11"/>
  <c r="Y128" i="10"/>
  <c r="X127" i="7"/>
  <c r="E128" i="8"/>
  <c r="AC127" i="7"/>
  <c r="W127" i="7"/>
  <c r="S128" i="8"/>
  <c r="AE129" i="12"/>
  <c r="E127" i="7"/>
  <c r="S128" i="11"/>
  <c r="AG128" i="10"/>
  <c r="L128" i="10"/>
  <c r="AF127" i="7"/>
  <c r="Y129" i="12"/>
  <c r="Z128" i="8"/>
  <c r="AK127" i="7"/>
  <c r="V126" i="6"/>
  <c r="AJ128" i="8"/>
  <c r="I127" i="7"/>
  <c r="V129" i="12"/>
  <c r="T128" i="8"/>
  <c r="T128" i="11"/>
  <c r="K128" i="8"/>
  <c r="K129" i="12"/>
  <c r="AK129" i="12"/>
  <c r="Y128" i="8"/>
  <c r="W128" i="10"/>
  <c r="K126" i="6"/>
  <c r="AD129" i="12"/>
  <c r="I129" i="12"/>
  <c r="AI128" i="8"/>
  <c r="AH128" i="8"/>
  <c r="X128" i="11"/>
  <c r="S128" i="10"/>
  <c r="M126" i="6"/>
  <c r="I126" i="6"/>
  <c r="D127" i="7"/>
  <c r="M128" i="10"/>
  <c r="Y128" i="11"/>
  <c r="V128" i="10"/>
  <c r="AD126" i="6"/>
  <c r="L126" i="6"/>
  <c r="U128" i="11"/>
  <c r="AF128" i="10"/>
  <c r="AK128" i="8"/>
  <c r="V127" i="7"/>
  <c r="AJ129" i="12"/>
  <c r="AJ128" i="10"/>
  <c r="M128" i="11"/>
  <c r="E128" i="10"/>
  <c r="S126" i="6"/>
  <c r="F126" i="6"/>
  <c r="G127" i="7"/>
  <c r="N128" i="8"/>
  <c r="U129" i="12"/>
  <c r="J127" i="7"/>
  <c r="AH128" i="11"/>
  <c r="X128" i="10"/>
  <c r="Z129" i="12"/>
  <c r="AC126" i="6"/>
  <c r="F128" i="8"/>
  <c r="I128" i="11"/>
  <c r="L128" i="8"/>
  <c r="R128" i="8"/>
  <c r="L129" i="12"/>
  <c r="AF129" i="12"/>
  <c r="W128" i="8"/>
  <c r="K127" i="7"/>
  <c r="AC128" i="12"/>
  <c r="M129" i="12"/>
  <c r="W126" i="6"/>
  <c r="M128" i="8"/>
  <c r="G128" i="11"/>
  <c r="AG128" i="8"/>
  <c r="Q126" i="6"/>
  <c r="F128" i="10"/>
  <c r="U127" i="7"/>
  <c r="J126" i="6"/>
  <c r="R128" i="11"/>
  <c r="N128" i="11"/>
  <c r="AD128" i="10"/>
  <c r="X126" i="6"/>
  <c r="AL129" i="12"/>
  <c r="K128" i="10"/>
  <c r="AC127" i="10"/>
  <c r="H128" i="11"/>
  <c r="G128" i="10"/>
  <c r="AJ126" i="6"/>
  <c r="G126" i="6"/>
  <c r="F128" i="11"/>
  <c r="I128" i="10"/>
  <c r="AG129" i="12"/>
  <c r="AJ127" i="7"/>
  <c r="AJ128" i="11"/>
  <c r="W129" i="12"/>
  <c r="S127" i="7"/>
  <c r="AF128" i="8"/>
  <c r="Y126" i="6"/>
  <c r="AI129" i="12"/>
  <c r="AI127" i="7"/>
  <c r="AE128" i="8"/>
  <c r="Z128" i="11"/>
  <c r="AI128" i="10"/>
  <c r="K128" i="11"/>
  <c r="N128" i="10"/>
  <c r="T128" i="10"/>
  <c r="G129" i="12"/>
  <c r="I128" i="8"/>
  <c r="AI126" i="6"/>
  <c r="D126" i="6"/>
  <c r="AI128" i="11"/>
  <c r="Z128" i="10"/>
  <c r="V128" i="8"/>
  <c r="E128" i="11"/>
  <c r="S129" i="12"/>
  <c r="R127" i="7"/>
  <c r="X128" i="8"/>
  <c r="AL128" i="10"/>
  <c r="J129" i="12"/>
  <c r="T129" i="12"/>
  <c r="J128" i="8"/>
  <c r="AK126" i="6"/>
  <c r="U128" i="10"/>
  <c r="U126" i="6"/>
  <c r="H128" i="10"/>
  <c r="T127" i="7"/>
  <c r="W128" i="11"/>
  <c r="AD128" i="11"/>
  <c r="G128" i="8"/>
  <c r="J128" i="11"/>
  <c r="AH545" i="18" l="1"/>
  <c r="BF544" i="18"/>
  <c r="V551" i="18"/>
  <c r="AT550" i="18"/>
  <c r="E551" i="18"/>
  <c r="AO550" i="18"/>
  <c r="BA550" i="18"/>
  <c r="BB549" i="18"/>
  <c r="AP549" i="18"/>
  <c r="BI549" i="18"/>
  <c r="AW549" i="18"/>
  <c r="BC550" i="18"/>
  <c r="AQ550" i="18"/>
  <c r="AV548" i="18"/>
  <c r="BH548" i="18"/>
  <c r="BG552" i="18"/>
  <c r="AU552" i="18"/>
  <c r="AX548" i="18"/>
  <c r="BJ548" i="18"/>
  <c r="BD547" i="18"/>
  <c r="AR547" i="18"/>
  <c r="BE449" i="18"/>
  <c r="AS449" i="18"/>
  <c r="BJ449" i="18"/>
  <c r="AX449" i="18"/>
  <c r="AU449" i="18"/>
  <c r="BG449" i="18"/>
  <c r="AP449" i="18"/>
  <c r="BB449" i="18"/>
  <c r="BA449" i="18"/>
  <c r="AO449" i="18"/>
  <c r="BH449" i="18"/>
  <c r="AV449" i="18"/>
  <c r="AQ449" i="18"/>
  <c r="BC449" i="18"/>
  <c r="BF449" i="18"/>
  <c r="AT449" i="18"/>
  <c r="AR449" i="18"/>
  <c r="BD449" i="18"/>
  <c r="BI449" i="18"/>
  <c r="AW449" i="18"/>
  <c r="AW433" i="17"/>
  <c r="M434" i="17"/>
  <c r="BI433" i="17"/>
  <c r="H434" i="17"/>
  <c r="AR433" i="17"/>
  <c r="BD433" i="17"/>
  <c r="BC433" i="17"/>
  <c r="G434" i="17"/>
  <c r="AQ433" i="17"/>
  <c r="AO433" i="17"/>
  <c r="E434" i="17"/>
  <c r="BA433" i="17"/>
  <c r="BJ433" i="17"/>
  <c r="N434" i="17"/>
  <c r="AX433" i="17"/>
  <c r="L434" i="17"/>
  <c r="AV433" i="17"/>
  <c r="BH433" i="17"/>
  <c r="AS433" i="17"/>
  <c r="BE433" i="17"/>
  <c r="I434" i="17"/>
  <c r="BF433" i="17"/>
  <c r="AT433" i="17"/>
  <c r="J434" i="17"/>
  <c r="BG433" i="17"/>
  <c r="K434" i="17"/>
  <c r="AU433" i="17"/>
  <c r="BB433" i="17"/>
  <c r="F434" i="17"/>
  <c r="AP433" i="17"/>
  <c r="AI463" i="13"/>
  <c r="H374" i="13"/>
  <c r="I374" i="13"/>
  <c r="J374" i="13"/>
  <c r="Z374" i="13"/>
  <c r="B183" i="13"/>
  <c r="C183" i="13" s="1"/>
  <c r="C182" i="13"/>
  <c r="S374" i="13"/>
  <c r="AK374" i="13"/>
  <c r="AK463" i="13" s="1"/>
  <c r="AD463" i="13"/>
  <c r="AF463" i="13"/>
  <c r="V374" i="13"/>
  <c r="K181" i="13"/>
  <c r="K375" i="13" s="1"/>
  <c r="H181" i="13"/>
  <c r="H375" i="13" s="1"/>
  <c r="J181" i="13"/>
  <c r="J375" i="13" s="1"/>
  <c r="L181" i="13"/>
  <c r="AH181" i="13"/>
  <c r="AH375" i="13" s="1"/>
  <c r="Z181" i="13"/>
  <c r="AD181" i="13"/>
  <c r="AD375" i="13" s="1"/>
  <c r="AF181" i="13"/>
  <c r="V181" i="13"/>
  <c r="V375" i="13" s="1"/>
  <c r="I181" i="13"/>
  <c r="I375" i="13" s="1"/>
  <c r="W181" i="13"/>
  <c r="F181" i="13"/>
  <c r="F375" i="13" s="1"/>
  <c r="AK181" i="13"/>
  <c r="AK375" i="13" s="1"/>
  <c r="Q181" i="13"/>
  <c r="Q375" i="13" s="1"/>
  <c r="Y181" i="13"/>
  <c r="E181" i="13"/>
  <c r="M181" i="13"/>
  <c r="N181" i="13"/>
  <c r="AL181" i="13"/>
  <c r="AC181" i="13"/>
  <c r="S181" i="13"/>
  <c r="S375" i="13" s="1"/>
  <c r="AI181" i="13"/>
  <c r="X181" i="13"/>
  <c r="X375" i="13" s="1"/>
  <c r="G181" i="13"/>
  <c r="G375" i="13" s="1"/>
  <c r="T181" i="13"/>
  <c r="AE181" i="13"/>
  <c r="AE375" i="13" s="1"/>
  <c r="AE464" i="13" s="1"/>
  <c r="AJ181" i="13"/>
  <c r="AJ375" i="13" s="1"/>
  <c r="AJ464" i="13" s="1"/>
  <c r="U181" i="13"/>
  <c r="R181" i="13"/>
  <c r="AG181" i="13"/>
  <c r="AG375" i="13" s="1"/>
  <c r="AC463" i="13"/>
  <c r="AG374" i="13"/>
  <c r="AG463" i="13" s="1"/>
  <c r="R374" i="13"/>
  <c r="Y375" i="13"/>
  <c r="Q463" i="13"/>
  <c r="N374" i="13"/>
  <c r="M374" i="13"/>
  <c r="X374" i="13"/>
  <c r="AH374" i="13"/>
  <c r="AH463" i="13" s="1"/>
  <c r="K319" i="6"/>
  <c r="I70" i="9"/>
  <c r="BF431" i="14"/>
  <c r="F70" i="9"/>
  <c r="BC431" i="14"/>
  <c r="E70" i="9"/>
  <c r="BB431" i="14"/>
  <c r="H70" i="9"/>
  <c r="BE431" i="14"/>
  <c r="V69" i="9"/>
  <c r="AH69" i="9"/>
  <c r="AJ69" i="9"/>
  <c r="X69" i="9"/>
  <c r="M69" i="9"/>
  <c r="AD69" i="9"/>
  <c r="R69" i="9"/>
  <c r="L70" i="9"/>
  <c r="BI431" i="14"/>
  <c r="K70" i="9"/>
  <c r="BH431" i="14"/>
  <c r="D70" i="9"/>
  <c r="BA431" i="14"/>
  <c r="AK68" i="9"/>
  <c r="Y68" i="9"/>
  <c r="AG69" i="9"/>
  <c r="U69" i="9"/>
  <c r="J70" i="9"/>
  <c r="BG431" i="14"/>
  <c r="BJ431" i="14"/>
  <c r="AE69" i="9"/>
  <c r="S69" i="9"/>
  <c r="AC69" i="9"/>
  <c r="Q69" i="9"/>
  <c r="T69" i="9"/>
  <c r="AF69" i="9"/>
  <c r="G70" i="9"/>
  <c r="BD431" i="14"/>
  <c r="AB69" i="9"/>
  <c r="P69" i="9"/>
  <c r="AI69" i="9"/>
  <c r="W69" i="9"/>
  <c r="T437" i="14"/>
  <c r="S438" i="14"/>
  <c r="Y437" i="14"/>
  <c r="Z437" i="14"/>
  <c r="X437" i="14"/>
  <c r="U459" i="13"/>
  <c r="X460" i="13"/>
  <c r="S457" i="13"/>
  <c r="R454" i="13"/>
  <c r="Z462" i="13"/>
  <c r="W453" i="13"/>
  <c r="Y458" i="13"/>
  <c r="T460" i="13"/>
  <c r="V453" i="13"/>
  <c r="J432" i="14"/>
  <c r="AT431" i="14"/>
  <c r="AQ431" i="14"/>
  <c r="G432" i="14"/>
  <c r="AU431" i="14"/>
  <c r="K432" i="14"/>
  <c r="N432" i="14"/>
  <c r="AX431" i="14"/>
  <c r="M432" i="14"/>
  <c r="AW431" i="14"/>
  <c r="L432" i="14"/>
  <c r="AV431" i="14"/>
  <c r="AR431" i="14"/>
  <c r="H432" i="14"/>
  <c r="E432" i="14"/>
  <c r="AO431" i="14"/>
  <c r="F432" i="14"/>
  <c r="AP431" i="14"/>
  <c r="I432" i="14"/>
  <c r="AS431" i="14"/>
  <c r="BJ447" i="13"/>
  <c r="AX446" i="13"/>
  <c r="BA448" i="13"/>
  <c r="AO447" i="13"/>
  <c r="AR447" i="13"/>
  <c r="BD448" i="13"/>
  <c r="BI448" i="13"/>
  <c r="AW447" i="13"/>
  <c r="BG448" i="13"/>
  <c r="AU447" i="13"/>
  <c r="AV447" i="13"/>
  <c r="BH448" i="13"/>
  <c r="BE448" i="13"/>
  <c r="AS447" i="13"/>
  <c r="BB448" i="13"/>
  <c r="AP447" i="13"/>
  <c r="BC448" i="13"/>
  <c r="AQ447" i="13"/>
  <c r="BF448" i="13"/>
  <c r="AT447" i="13"/>
  <c r="W393" i="12"/>
  <c r="AU392" i="12"/>
  <c r="Z393" i="12"/>
  <c r="AX392" i="12"/>
  <c r="U393" i="12"/>
  <c r="AS392" i="12"/>
  <c r="T393" i="12"/>
  <c r="AR392" i="12"/>
  <c r="R393" i="12"/>
  <c r="AP392" i="12"/>
  <c r="V393" i="12"/>
  <c r="AT392" i="12"/>
  <c r="Q393" i="12"/>
  <c r="AO392" i="12"/>
  <c r="S393" i="12"/>
  <c r="AQ392" i="12"/>
  <c r="G395" i="12"/>
  <c r="H395" i="12"/>
  <c r="M394" i="12"/>
  <c r="AW393" i="12"/>
  <c r="J395" i="12"/>
  <c r="AH393" i="12"/>
  <c r="BF392" i="12"/>
  <c r="AC393" i="12"/>
  <c r="BA392" i="12"/>
  <c r="N395" i="12"/>
  <c r="AD393" i="12"/>
  <c r="BB392" i="12"/>
  <c r="F395" i="12"/>
  <c r="I395" i="12"/>
  <c r="AG393" i="12"/>
  <c r="BE392" i="12"/>
  <c r="AK393" i="12"/>
  <c r="BI392" i="12"/>
  <c r="AL393" i="12"/>
  <c r="BJ392" i="12"/>
  <c r="AI393" i="12"/>
  <c r="BG392" i="12"/>
  <c r="K395" i="12"/>
  <c r="L394" i="12"/>
  <c r="AV393" i="12"/>
  <c r="AE393" i="12"/>
  <c r="BC392" i="12"/>
  <c r="AF393" i="12"/>
  <c r="BD392" i="12"/>
  <c r="AJ393" i="12"/>
  <c r="BH392" i="12"/>
  <c r="E395" i="12"/>
  <c r="R393" i="11"/>
  <c r="AP392" i="11"/>
  <c r="U393" i="11"/>
  <c r="AS392" i="11"/>
  <c r="Y393" i="11"/>
  <c r="AW392" i="11"/>
  <c r="S393" i="11"/>
  <c r="AQ392" i="11"/>
  <c r="X393" i="11"/>
  <c r="AV392" i="11"/>
  <c r="V393" i="11"/>
  <c r="AT392" i="11"/>
  <c r="AH393" i="11"/>
  <c r="BF392" i="11"/>
  <c r="N393" i="11"/>
  <c r="AX392" i="11"/>
  <c r="AK393" i="11"/>
  <c r="BI392" i="11"/>
  <c r="H394" i="11"/>
  <c r="AR393" i="11"/>
  <c r="K394" i="11"/>
  <c r="AU393" i="11"/>
  <c r="AL393" i="11"/>
  <c r="BJ392" i="11"/>
  <c r="G395" i="11"/>
  <c r="L395" i="11"/>
  <c r="I395" i="11"/>
  <c r="AF393" i="11"/>
  <c r="BD392" i="11"/>
  <c r="AG393" i="11"/>
  <c r="BE392" i="11"/>
  <c r="AE393" i="11"/>
  <c r="BC392" i="11"/>
  <c r="J395" i="11"/>
  <c r="F395" i="11"/>
  <c r="AI393" i="11"/>
  <c r="BG392" i="11"/>
  <c r="M395" i="11"/>
  <c r="AD393" i="11"/>
  <c r="BB392" i="11"/>
  <c r="AJ393" i="11"/>
  <c r="BH392" i="11"/>
  <c r="E394" i="11"/>
  <c r="BA393" i="11"/>
  <c r="AO393" i="11"/>
  <c r="AB232" i="7"/>
  <c r="E230" i="6"/>
  <c r="F230" i="6"/>
  <c r="G230" i="6"/>
  <c r="J230" i="6"/>
  <c r="K230" i="6"/>
  <c r="H230" i="6"/>
  <c r="L230" i="6"/>
  <c r="I230" i="6"/>
  <c r="D230" i="6"/>
  <c r="W230" i="6"/>
  <c r="T230" i="6"/>
  <c r="AH230" i="6"/>
  <c r="AC230" i="6"/>
  <c r="Y230" i="6"/>
  <c r="AK230" i="6"/>
  <c r="V230" i="6"/>
  <c r="V320" i="6" s="1"/>
  <c r="AE230" i="6"/>
  <c r="S230" i="6"/>
  <c r="AJ230" i="6"/>
  <c r="X230" i="6"/>
  <c r="Q230" i="6"/>
  <c r="AF230" i="6"/>
  <c r="AD230" i="6"/>
  <c r="M230" i="6"/>
  <c r="AI230" i="6"/>
  <c r="U230" i="6"/>
  <c r="AG230" i="6"/>
  <c r="R230" i="6"/>
  <c r="K408" i="6"/>
  <c r="G319" i="6"/>
  <c r="G408" i="6" s="1"/>
  <c r="W319" i="6"/>
  <c r="W408" i="6" s="1"/>
  <c r="C319" i="6"/>
  <c r="C408" i="6" s="1"/>
  <c r="I319" i="6"/>
  <c r="I408" i="6" s="1"/>
  <c r="J319" i="6"/>
  <c r="J408" i="6" s="1"/>
  <c r="F319" i="6"/>
  <c r="F408" i="6" s="1"/>
  <c r="H319" i="6"/>
  <c r="H408" i="6" s="1"/>
  <c r="L319" i="6"/>
  <c r="L408" i="6" s="1"/>
  <c r="E319" i="6"/>
  <c r="E408" i="6" s="1"/>
  <c r="AC319" i="6"/>
  <c r="AC408" i="6" s="1"/>
  <c r="AK319" i="6"/>
  <c r="AK408" i="6" s="1"/>
  <c r="T319" i="6"/>
  <c r="T408" i="6" s="1"/>
  <c r="R319" i="6"/>
  <c r="R408" i="6" s="1"/>
  <c r="AD319" i="6"/>
  <c r="AD408" i="6" s="1"/>
  <c r="X319" i="6"/>
  <c r="X408" i="6" s="1"/>
  <c r="U319" i="6"/>
  <c r="U408" i="6" s="1"/>
  <c r="M319" i="6"/>
  <c r="M408" i="6" s="1"/>
  <c r="AH319" i="6"/>
  <c r="AH408" i="6" s="1"/>
  <c r="AF319" i="6"/>
  <c r="AF408" i="6" s="1"/>
  <c r="P319" i="6"/>
  <c r="P408" i="6" s="1"/>
  <c r="S319" i="6"/>
  <c r="S408" i="6" s="1"/>
  <c r="V319" i="6"/>
  <c r="V408" i="6" s="1"/>
  <c r="AI319" i="6"/>
  <c r="AI408" i="6" s="1"/>
  <c r="AE319" i="6"/>
  <c r="AE408" i="6" s="1"/>
  <c r="Q319" i="6"/>
  <c r="Q408" i="6" s="1"/>
  <c r="AB319" i="6"/>
  <c r="AB408" i="6" s="1"/>
  <c r="AG319" i="6"/>
  <c r="AG408" i="6" s="1"/>
  <c r="Y319" i="6"/>
  <c r="Y408" i="6" s="1"/>
  <c r="AJ319" i="6"/>
  <c r="AJ408" i="6" s="1"/>
  <c r="D319" i="6"/>
  <c r="D408" i="6" s="1"/>
  <c r="C127" i="6"/>
  <c r="C230" i="6"/>
  <c r="F320" i="6" s="1"/>
  <c r="C130" i="7"/>
  <c r="C233" i="7"/>
  <c r="C323" i="7" s="1"/>
  <c r="C412" i="7" s="1"/>
  <c r="O129" i="7"/>
  <c r="AA129" i="7" s="1"/>
  <c r="AC232" i="12"/>
  <c r="AC322" i="12" s="1"/>
  <c r="K233" i="12"/>
  <c r="G233" i="12"/>
  <c r="N233" i="12"/>
  <c r="J233" i="12"/>
  <c r="F233" i="12"/>
  <c r="M233" i="12"/>
  <c r="I233" i="12"/>
  <c r="E233" i="12"/>
  <c r="L233" i="12"/>
  <c r="H233" i="12"/>
  <c r="X233" i="12"/>
  <c r="U233" i="12"/>
  <c r="AE233" i="12"/>
  <c r="AH233" i="12"/>
  <c r="AJ233" i="12"/>
  <c r="AG233" i="12"/>
  <c r="AI233" i="12"/>
  <c r="Z233" i="12"/>
  <c r="T233" i="12"/>
  <c r="Y233" i="12"/>
  <c r="V233" i="12"/>
  <c r="W233" i="12"/>
  <c r="S233" i="12"/>
  <c r="AD233" i="12"/>
  <c r="AL233" i="12"/>
  <c r="AF233" i="12"/>
  <c r="AK233" i="12"/>
  <c r="AJ322" i="12"/>
  <c r="AF322" i="12"/>
  <c r="Z322" i="12"/>
  <c r="V322" i="12"/>
  <c r="R322" i="12"/>
  <c r="L322" i="12"/>
  <c r="H322" i="12"/>
  <c r="D322" i="12"/>
  <c r="D411" i="12" s="1"/>
  <c r="AI322" i="12"/>
  <c r="AE322" i="12"/>
  <c r="Y322" i="12"/>
  <c r="Y411" i="12" s="1"/>
  <c r="U322" i="12"/>
  <c r="Q322" i="12"/>
  <c r="K322" i="12"/>
  <c r="G322" i="12"/>
  <c r="AH322" i="12"/>
  <c r="X322" i="12"/>
  <c r="X411" i="12" s="1"/>
  <c r="N322" i="12"/>
  <c r="F322" i="12"/>
  <c r="AG322" i="12"/>
  <c r="W322" i="12"/>
  <c r="M322" i="12"/>
  <c r="E322" i="12"/>
  <c r="AL322" i="12"/>
  <c r="AD322" i="12"/>
  <c r="T322" i="12"/>
  <c r="J322" i="12"/>
  <c r="AK322" i="12"/>
  <c r="S322" i="12"/>
  <c r="I322" i="12"/>
  <c r="D233" i="12"/>
  <c r="P129" i="12"/>
  <c r="AB129" i="12" s="1"/>
  <c r="D130" i="12"/>
  <c r="G155" i="12" s="1"/>
  <c r="G259" i="12" s="1"/>
  <c r="J232" i="11"/>
  <c r="F232" i="11"/>
  <c r="M232" i="11"/>
  <c r="I232" i="11"/>
  <c r="E232" i="11"/>
  <c r="L232" i="11"/>
  <c r="H232" i="11"/>
  <c r="K232" i="11"/>
  <c r="G232" i="11"/>
  <c r="AD232" i="11"/>
  <c r="N232" i="11"/>
  <c r="T232" i="11"/>
  <c r="V232" i="11"/>
  <c r="AG232" i="11"/>
  <c r="W232" i="11"/>
  <c r="R232" i="11"/>
  <c r="AL232" i="11"/>
  <c r="U232" i="11"/>
  <c r="AE232" i="11"/>
  <c r="AF232" i="11"/>
  <c r="S232" i="11"/>
  <c r="AK232" i="11"/>
  <c r="Y232" i="11"/>
  <c r="AH232" i="11"/>
  <c r="Z232" i="11"/>
  <c r="AI232" i="11"/>
  <c r="X232" i="11"/>
  <c r="AJ232" i="11"/>
  <c r="D232" i="11"/>
  <c r="D129" i="11"/>
  <c r="AI321" i="11"/>
  <c r="AE321" i="11"/>
  <c r="Y321" i="11"/>
  <c r="U321" i="11"/>
  <c r="Q321" i="11"/>
  <c r="Q410" i="11" s="1"/>
  <c r="K321" i="11"/>
  <c r="G321" i="11"/>
  <c r="AK321" i="11"/>
  <c r="AF321" i="11"/>
  <c r="X321" i="11"/>
  <c r="S321" i="11"/>
  <c r="L321" i="11"/>
  <c r="F321" i="11"/>
  <c r="AJ321" i="11"/>
  <c r="AD321" i="11"/>
  <c r="W321" i="11"/>
  <c r="W410" i="11" s="1"/>
  <c r="R321" i="11"/>
  <c r="J321" i="11"/>
  <c r="E321" i="11"/>
  <c r="AH321" i="11"/>
  <c r="AC321" i="11"/>
  <c r="AC410" i="11" s="1"/>
  <c r="V321" i="11"/>
  <c r="N321" i="11"/>
  <c r="I321" i="11"/>
  <c r="D321" i="11"/>
  <c r="D410" i="11" s="1"/>
  <c r="AL321" i="11"/>
  <c r="M321" i="11"/>
  <c r="AG321" i="11"/>
  <c r="H321" i="11"/>
  <c r="Z321" i="11"/>
  <c r="Z410" i="11" s="1"/>
  <c r="T321" i="11"/>
  <c r="T410" i="11" s="1"/>
  <c r="AE232" i="8"/>
  <c r="S232" i="8"/>
  <c r="Y232" i="8"/>
  <c r="AK232" i="8"/>
  <c r="T232" i="8"/>
  <c r="AF232" i="8"/>
  <c r="X232" i="8"/>
  <c r="AJ232" i="8"/>
  <c r="AI232" i="8"/>
  <c r="W232" i="8"/>
  <c r="AG232" i="8"/>
  <c r="U232" i="8"/>
  <c r="AD232" i="8"/>
  <c r="R232" i="8"/>
  <c r="AH232" i="8"/>
  <c r="V232" i="8"/>
  <c r="N232" i="8"/>
  <c r="AL232" i="8"/>
  <c r="Z232" i="8"/>
  <c r="M232" i="10"/>
  <c r="I232" i="10"/>
  <c r="E232" i="10"/>
  <c r="L232" i="10"/>
  <c r="H232" i="10"/>
  <c r="K232" i="10"/>
  <c r="G232" i="10"/>
  <c r="N232" i="10"/>
  <c r="J232" i="10"/>
  <c r="F232" i="10"/>
  <c r="AD232" i="10"/>
  <c r="AJ232" i="10"/>
  <c r="AG232" i="10"/>
  <c r="AE232" i="10"/>
  <c r="W232" i="10"/>
  <c r="T232" i="10"/>
  <c r="Y232" i="10"/>
  <c r="AF232" i="10"/>
  <c r="AH232" i="10"/>
  <c r="AK232" i="10"/>
  <c r="AI232" i="10"/>
  <c r="AL232" i="10"/>
  <c r="V232" i="10"/>
  <c r="X232" i="10"/>
  <c r="U232" i="10"/>
  <c r="Z232" i="10"/>
  <c r="S232" i="10"/>
  <c r="J232" i="8"/>
  <c r="F232" i="8"/>
  <c r="M232" i="8"/>
  <c r="I232" i="8"/>
  <c r="E232" i="8"/>
  <c r="L232" i="8"/>
  <c r="H232" i="8"/>
  <c r="K232" i="8"/>
  <c r="G232" i="8"/>
  <c r="AC231" i="10"/>
  <c r="AC321" i="10" s="1"/>
  <c r="AC410" i="10" s="1"/>
  <c r="AL409" i="10"/>
  <c r="D232" i="10"/>
  <c r="D129" i="10"/>
  <c r="P128" i="10"/>
  <c r="AB128" i="10" s="1"/>
  <c r="AL321" i="10"/>
  <c r="AJ321" i="10"/>
  <c r="AJ410" i="10" s="1"/>
  <c r="AF321" i="10"/>
  <c r="AF410" i="10" s="1"/>
  <c r="Z321" i="10"/>
  <c r="Z410" i="10" s="1"/>
  <c r="V321" i="10"/>
  <c r="V410" i="10" s="1"/>
  <c r="R321" i="10"/>
  <c r="R410" i="10" s="1"/>
  <c r="L321" i="10"/>
  <c r="L410" i="10" s="1"/>
  <c r="H321" i="10"/>
  <c r="H410" i="10" s="1"/>
  <c r="D321" i="10"/>
  <c r="D410" i="10" s="1"/>
  <c r="AI321" i="10"/>
  <c r="AI410" i="10" s="1"/>
  <c r="AE321" i="10"/>
  <c r="AE410" i="10" s="1"/>
  <c r="Y321" i="10"/>
  <c r="Y410" i="10" s="1"/>
  <c r="U321" i="10"/>
  <c r="U410" i="10" s="1"/>
  <c r="Q321" i="10"/>
  <c r="Q410" i="10" s="1"/>
  <c r="K321" i="10"/>
  <c r="K410" i="10" s="1"/>
  <c r="G321" i="10"/>
  <c r="G410" i="10" s="1"/>
  <c r="AH321" i="10"/>
  <c r="AH410" i="10" s="1"/>
  <c r="AD321" i="10"/>
  <c r="AD410" i="10" s="1"/>
  <c r="X321" i="10"/>
  <c r="X410" i="10" s="1"/>
  <c r="T321" i="10"/>
  <c r="T410" i="10" s="1"/>
  <c r="N321" i="10"/>
  <c r="N410" i="10" s="1"/>
  <c r="J321" i="10"/>
  <c r="J410" i="10" s="1"/>
  <c r="F321" i="10"/>
  <c r="F410" i="10" s="1"/>
  <c r="AK321" i="10"/>
  <c r="AK410" i="10" s="1"/>
  <c r="AG321" i="10"/>
  <c r="AG410" i="10" s="1"/>
  <c r="W321" i="10"/>
  <c r="W410" i="10" s="1"/>
  <c r="S321" i="10"/>
  <c r="S410" i="10" s="1"/>
  <c r="M321" i="10"/>
  <c r="M410" i="10" s="1"/>
  <c r="I321" i="10"/>
  <c r="I410" i="10" s="1"/>
  <c r="E321" i="10"/>
  <c r="E410" i="10" s="1"/>
  <c r="D232" i="8"/>
  <c r="D129" i="8"/>
  <c r="AK321" i="8"/>
  <c r="AK410" i="8" s="1"/>
  <c r="AG321" i="8"/>
  <c r="AG410" i="8" s="1"/>
  <c r="AC321" i="8"/>
  <c r="AC410" i="8" s="1"/>
  <c r="W321" i="8"/>
  <c r="W410" i="8" s="1"/>
  <c r="S321" i="8"/>
  <c r="S410" i="8" s="1"/>
  <c r="M321" i="8"/>
  <c r="M410" i="8" s="1"/>
  <c r="I321" i="8"/>
  <c r="I410" i="8" s="1"/>
  <c r="E321" i="8"/>
  <c r="E410" i="8" s="1"/>
  <c r="AI321" i="8"/>
  <c r="AI410" i="8" s="1"/>
  <c r="AD321" i="8"/>
  <c r="AD410" i="8" s="1"/>
  <c r="V321" i="8"/>
  <c r="V410" i="8" s="1"/>
  <c r="Q321" i="8"/>
  <c r="Q410" i="8" s="1"/>
  <c r="J321" i="8"/>
  <c r="J410" i="8" s="1"/>
  <c r="D321" i="8"/>
  <c r="D410" i="8" s="1"/>
  <c r="AH321" i="8"/>
  <c r="AH410" i="8" s="1"/>
  <c r="Z321" i="8"/>
  <c r="Z410" i="8" s="1"/>
  <c r="U321" i="8"/>
  <c r="U410" i="8" s="1"/>
  <c r="N321" i="8"/>
  <c r="N410" i="8" s="1"/>
  <c r="H321" i="8"/>
  <c r="H410" i="8" s="1"/>
  <c r="AL321" i="8"/>
  <c r="AL410" i="8" s="1"/>
  <c r="AF321" i="8"/>
  <c r="AF410" i="8" s="1"/>
  <c r="Y321" i="8"/>
  <c r="Y410" i="8" s="1"/>
  <c r="T321" i="8"/>
  <c r="T410" i="8" s="1"/>
  <c r="L321" i="8"/>
  <c r="L410" i="8" s="1"/>
  <c r="G321" i="8"/>
  <c r="G410" i="8" s="1"/>
  <c r="AJ321" i="8"/>
  <c r="AJ410" i="8" s="1"/>
  <c r="AE321" i="8"/>
  <c r="AE410" i="8" s="1"/>
  <c r="X321" i="8"/>
  <c r="X410" i="8" s="1"/>
  <c r="R321" i="8"/>
  <c r="R410" i="8" s="1"/>
  <c r="K321" i="8"/>
  <c r="K410" i="8" s="1"/>
  <c r="F321" i="8"/>
  <c r="F410" i="8" s="1"/>
  <c r="F231" i="7"/>
  <c r="J231" i="7"/>
  <c r="D231" i="7"/>
  <c r="G231" i="7"/>
  <c r="K231" i="7"/>
  <c r="E231" i="7"/>
  <c r="I231" i="7"/>
  <c r="H231" i="7"/>
  <c r="L231" i="7"/>
  <c r="M231" i="7"/>
  <c r="T231" i="7"/>
  <c r="AC231" i="7"/>
  <c r="S231" i="7"/>
  <c r="AD231" i="7"/>
  <c r="Y231" i="7"/>
  <c r="AF231" i="7"/>
  <c r="R231" i="7"/>
  <c r="AJ231" i="7"/>
  <c r="Q231" i="7"/>
  <c r="AE231" i="7"/>
  <c r="V231" i="7"/>
  <c r="U231" i="7"/>
  <c r="AI231" i="7"/>
  <c r="AK231" i="7"/>
  <c r="X231" i="7"/>
  <c r="AG231" i="7"/>
  <c r="W231" i="7"/>
  <c r="AH231" i="7"/>
  <c r="AJ320" i="7"/>
  <c r="AJ409" i="7" s="1"/>
  <c r="AF320" i="7"/>
  <c r="AF409" i="7" s="1"/>
  <c r="AB320" i="7"/>
  <c r="AB409" i="7" s="1"/>
  <c r="AI320" i="7"/>
  <c r="AI409" i="7" s="1"/>
  <c r="AE320" i="7"/>
  <c r="AE409" i="7" s="1"/>
  <c r="AH320" i="7"/>
  <c r="AH409" i="7" s="1"/>
  <c r="AD320" i="7"/>
  <c r="AD409" i="7" s="1"/>
  <c r="AK320" i="7"/>
  <c r="AK409" i="7" s="1"/>
  <c r="X320" i="7"/>
  <c r="X409" i="7" s="1"/>
  <c r="T320" i="7"/>
  <c r="T409" i="7" s="1"/>
  <c r="AG320" i="7"/>
  <c r="AG409" i="7" s="1"/>
  <c r="AC320" i="7"/>
  <c r="AC409" i="7" s="1"/>
  <c r="U320" i="7"/>
  <c r="U409" i="7" s="1"/>
  <c r="P320" i="7"/>
  <c r="P409" i="7" s="1"/>
  <c r="Y320" i="7"/>
  <c r="Y409" i="7" s="1"/>
  <c r="S320" i="7"/>
  <c r="S409" i="7" s="1"/>
  <c r="W320" i="7"/>
  <c r="W409" i="7" s="1"/>
  <c r="R320" i="7"/>
  <c r="R409" i="7" s="1"/>
  <c r="V320" i="7"/>
  <c r="V409" i="7" s="1"/>
  <c r="Q320" i="7"/>
  <c r="Q409" i="7" s="1"/>
  <c r="F320" i="7"/>
  <c r="F409" i="7" s="1"/>
  <c r="J320" i="7"/>
  <c r="J409" i="7" s="1"/>
  <c r="G320" i="7"/>
  <c r="G409" i="7" s="1"/>
  <c r="K320" i="7"/>
  <c r="K409" i="7" s="1"/>
  <c r="H320" i="7"/>
  <c r="H409" i="7" s="1"/>
  <c r="L320" i="7"/>
  <c r="L409" i="7" s="1"/>
  <c r="D320" i="7"/>
  <c r="D409" i="7" s="1"/>
  <c r="E320" i="7"/>
  <c r="E409" i="7" s="1"/>
  <c r="I320" i="7"/>
  <c r="I409" i="7" s="1"/>
  <c r="M320" i="7"/>
  <c r="M409" i="7" s="1"/>
  <c r="W129" i="11"/>
  <c r="W129" i="10"/>
  <c r="I129" i="11"/>
  <c r="AD129" i="8"/>
  <c r="N129" i="10"/>
  <c r="U127" i="6"/>
  <c r="T129" i="10"/>
  <c r="J128" i="7"/>
  <c r="AC129" i="12"/>
  <c r="Z129" i="10"/>
  <c r="T128" i="7"/>
  <c r="F129" i="8"/>
  <c r="I129" i="8"/>
  <c r="AI127" i="6"/>
  <c r="H129" i="11"/>
  <c r="L129" i="10"/>
  <c r="Y128" i="7"/>
  <c r="T129" i="8"/>
  <c r="AK129" i="8"/>
  <c r="S129" i="11"/>
  <c r="AK127" i="6"/>
  <c r="L127" i="6"/>
  <c r="S128" i="7"/>
  <c r="AE129" i="11"/>
  <c r="AH129" i="10"/>
  <c r="J129" i="11"/>
  <c r="N129" i="8"/>
  <c r="K129" i="10"/>
  <c r="X129" i="8"/>
  <c r="AC127" i="6"/>
  <c r="AJ127" i="6"/>
  <c r="AK128" i="7"/>
  <c r="AJ129" i="10"/>
  <c r="Q127" i="6"/>
  <c r="AF129" i="11"/>
  <c r="AI128" i="7"/>
  <c r="X129" i="11"/>
  <c r="U129" i="10"/>
  <c r="M129" i="10"/>
  <c r="AH127" i="6"/>
  <c r="D128" i="7"/>
  <c r="AG128" i="7"/>
  <c r="AL129" i="11"/>
  <c r="L128" i="7"/>
  <c r="M127" i="6"/>
  <c r="H127" i="6"/>
  <c r="E129" i="11"/>
  <c r="F129" i="10"/>
  <c r="R128" i="7"/>
  <c r="AH129" i="11"/>
  <c r="V129" i="11"/>
  <c r="S127" i="6"/>
  <c r="H129" i="8"/>
  <c r="G129" i="11"/>
  <c r="R127" i="6"/>
  <c r="U129" i="11"/>
  <c r="K129" i="8"/>
  <c r="R129" i="8"/>
  <c r="AH128" i="7"/>
  <c r="V129" i="10"/>
  <c r="AH129" i="8"/>
  <c r="K129" i="11"/>
  <c r="T129" i="11"/>
  <c r="AF129" i="10"/>
  <c r="AG129" i="10"/>
  <c r="X127" i="6"/>
  <c r="F128" i="7"/>
  <c r="AL129" i="8"/>
  <c r="G128" i="7"/>
  <c r="AB129" i="7"/>
  <c r="E128" i="7"/>
  <c r="I127" i="6"/>
  <c r="S129" i="10"/>
  <c r="AG129" i="11"/>
  <c r="G129" i="10"/>
  <c r="V129" i="8"/>
  <c r="W129" i="8"/>
  <c r="AC128" i="10"/>
  <c r="H129" i="10"/>
  <c r="AE129" i="8"/>
  <c r="K127" i="6"/>
  <c r="X129" i="10"/>
  <c r="G127" i="6"/>
  <c r="Z129" i="11"/>
  <c r="AF127" i="6"/>
  <c r="E129" i="10"/>
  <c r="AJ129" i="8"/>
  <c r="J129" i="8"/>
  <c r="AK129" i="10"/>
  <c r="AJ129" i="11"/>
  <c r="J127" i="6"/>
  <c r="AJ128" i="7"/>
  <c r="S129" i="8"/>
  <c r="E129" i="8"/>
  <c r="M129" i="11"/>
  <c r="V128" i="7"/>
  <c r="X128" i="7"/>
  <c r="N129" i="11"/>
  <c r="AD129" i="10"/>
  <c r="AF128" i="7"/>
  <c r="AI129" i="8"/>
  <c r="U129" i="8"/>
  <c r="J129" i="10"/>
  <c r="V127" i="6"/>
  <c r="Y129" i="8"/>
  <c r="K128" i="7"/>
  <c r="AI129" i="11"/>
  <c r="AL129" i="10"/>
  <c r="W128" i="7"/>
  <c r="M129" i="8"/>
  <c r="AI129" i="10"/>
  <c r="T127" i="6"/>
  <c r="F127" i="6"/>
  <c r="AG127" i="6"/>
  <c r="AC128" i="7"/>
  <c r="AF129" i="8"/>
  <c r="G129" i="8"/>
  <c r="L129" i="11"/>
  <c r="I128" i="7"/>
  <c r="M128" i="7"/>
  <c r="AE127" i="6"/>
  <c r="D127" i="6"/>
  <c r="Z129" i="8"/>
  <c r="H128" i="7"/>
  <c r="Y127" i="6"/>
  <c r="AG129" i="8"/>
  <c r="AE129" i="10"/>
  <c r="I129" i="10"/>
  <c r="AE128" i="7"/>
  <c r="AD128" i="7"/>
  <c r="F129" i="11"/>
  <c r="Y129" i="11"/>
  <c r="Y129" i="10"/>
  <c r="AD127" i="6"/>
  <c r="AK129" i="11"/>
  <c r="U128" i="7"/>
  <c r="W127" i="6"/>
  <c r="E127" i="6"/>
  <c r="L129" i="8"/>
  <c r="AD129" i="11"/>
  <c r="R129" i="11"/>
  <c r="AH546" i="18" l="1"/>
  <c r="BF545" i="18"/>
  <c r="V552" i="18"/>
  <c r="AT551" i="18"/>
  <c r="E552" i="18"/>
  <c r="BA551" i="18"/>
  <c r="AO551" i="18"/>
  <c r="BJ549" i="18"/>
  <c r="AX549" i="18"/>
  <c r="BD548" i="18"/>
  <c r="AR548" i="18"/>
  <c r="BC551" i="18"/>
  <c r="AQ551" i="18"/>
  <c r="BI550" i="18"/>
  <c r="AW550" i="18"/>
  <c r="BH549" i="18"/>
  <c r="AV549" i="18"/>
  <c r="BG553" i="18"/>
  <c r="AU553" i="18"/>
  <c r="AP550" i="18"/>
  <c r="BB550" i="18"/>
  <c r="BH450" i="18"/>
  <c r="AV450" i="18"/>
  <c r="BA450" i="18"/>
  <c r="AO450" i="18"/>
  <c r="AQ450" i="18"/>
  <c r="BC450" i="18"/>
  <c r="AT450" i="18"/>
  <c r="BF450" i="18"/>
  <c r="AP450" i="18"/>
  <c r="BB450" i="18"/>
  <c r="BE450" i="18"/>
  <c r="AS450" i="18"/>
  <c r="AX450" i="18"/>
  <c r="BJ450" i="18"/>
  <c r="AW450" i="18"/>
  <c r="BI450" i="18"/>
  <c r="BD450" i="18"/>
  <c r="AR450" i="18"/>
  <c r="BG450" i="18"/>
  <c r="AU450" i="18"/>
  <c r="AT434" i="17"/>
  <c r="J435" i="17"/>
  <c r="BF434" i="17"/>
  <c r="BH434" i="17"/>
  <c r="L435" i="17"/>
  <c r="AV434" i="17"/>
  <c r="E435" i="17"/>
  <c r="AO434" i="17"/>
  <c r="BA434" i="17"/>
  <c r="BC434" i="17"/>
  <c r="AQ434" i="17"/>
  <c r="G435" i="17"/>
  <c r="BG434" i="17"/>
  <c r="K435" i="17"/>
  <c r="AU434" i="17"/>
  <c r="AX434" i="17"/>
  <c r="BJ434" i="17"/>
  <c r="N435" i="17"/>
  <c r="M435" i="17"/>
  <c r="AW434" i="17"/>
  <c r="BI434" i="17"/>
  <c r="BD434" i="17"/>
  <c r="H435" i="17"/>
  <c r="AR434" i="17"/>
  <c r="AP434" i="17"/>
  <c r="BB434" i="17"/>
  <c r="F435" i="17"/>
  <c r="I435" i="17"/>
  <c r="AS434" i="17"/>
  <c r="BE434" i="17"/>
  <c r="AG464" i="13"/>
  <c r="AK464" i="13"/>
  <c r="I182" i="13"/>
  <c r="H182" i="13"/>
  <c r="H376" i="13" s="1"/>
  <c r="M182" i="13"/>
  <c r="AF182" i="13"/>
  <c r="N182" i="13"/>
  <c r="E182" i="13"/>
  <c r="E376" i="13" s="1"/>
  <c r="R182" i="13"/>
  <c r="U182" i="13"/>
  <c r="S182" i="13"/>
  <c r="X182" i="13"/>
  <c r="AJ182" i="13"/>
  <c r="K182" i="13"/>
  <c r="AG182" i="13"/>
  <c r="W182" i="13"/>
  <c r="W376" i="13" s="1"/>
  <c r="AK182" i="13"/>
  <c r="T182" i="13"/>
  <c r="AC182" i="13"/>
  <c r="AH182" i="13"/>
  <c r="AH376" i="13" s="1"/>
  <c r="Z182" i="13"/>
  <c r="AD182" i="13"/>
  <c r="L182" i="13"/>
  <c r="Y182" i="13"/>
  <c r="Y376" i="13" s="1"/>
  <c r="G182" i="13"/>
  <c r="AL182" i="13"/>
  <c r="F182" i="13"/>
  <c r="F376" i="13" s="1"/>
  <c r="Q182" i="13"/>
  <c r="Q376" i="13" s="1"/>
  <c r="AE182" i="13"/>
  <c r="V182" i="13"/>
  <c r="J182" i="13"/>
  <c r="AI182" i="13"/>
  <c r="AI376" i="13" s="1"/>
  <c r="Q464" i="13"/>
  <c r="AF375" i="13"/>
  <c r="AF464" i="13" s="1"/>
  <c r="AG376" i="13"/>
  <c r="AE376" i="13"/>
  <c r="AE465" i="13" s="1"/>
  <c r="Z376" i="13"/>
  <c r="AI375" i="13"/>
  <c r="L183" i="13"/>
  <c r="R183" i="13"/>
  <c r="Y183" i="13"/>
  <c r="AD183" i="13"/>
  <c r="X183" i="13"/>
  <c r="Z183" i="13"/>
  <c r="N183" i="13"/>
  <c r="AJ183" i="13"/>
  <c r="AG183" i="13"/>
  <c r="V183" i="13"/>
  <c r="T183" i="13"/>
  <c r="AE183" i="13"/>
  <c r="U183" i="13"/>
  <c r="M183" i="13"/>
  <c r="Q183" i="13"/>
  <c r="S183" i="13"/>
  <c r="I183" i="13"/>
  <c r="J183" i="13"/>
  <c r="W183" i="13"/>
  <c r="E183" i="13"/>
  <c r="AC183" i="13"/>
  <c r="AI183" i="13"/>
  <c r="G183" i="13"/>
  <c r="H183" i="13"/>
  <c r="AK183" i="13"/>
  <c r="K183" i="13"/>
  <c r="AL183" i="13"/>
  <c r="F183" i="13"/>
  <c r="AH183" i="13"/>
  <c r="AF183" i="13"/>
  <c r="Z375" i="13"/>
  <c r="AI464" i="13"/>
  <c r="AD464" i="13"/>
  <c r="L375" i="13"/>
  <c r="AJ376" i="13"/>
  <c r="AJ465" i="13" s="1"/>
  <c r="AL376" i="13"/>
  <c r="AC375" i="13"/>
  <c r="AC464" i="13" s="1"/>
  <c r="AH464" i="13"/>
  <c r="W375" i="13"/>
  <c r="AL375" i="13"/>
  <c r="AL464" i="13" s="1"/>
  <c r="R376" i="13"/>
  <c r="T376" i="13"/>
  <c r="M376" i="13"/>
  <c r="AK376" i="13"/>
  <c r="AK465" i="13" s="1"/>
  <c r="V376" i="13"/>
  <c r="M375" i="13"/>
  <c r="U375" i="13"/>
  <c r="N375" i="13"/>
  <c r="E375" i="13"/>
  <c r="T375" i="13"/>
  <c r="R375" i="13"/>
  <c r="I320" i="6"/>
  <c r="I409" i="6" s="1"/>
  <c r="AC320" i="6"/>
  <c r="AF130" i="12"/>
  <c r="AF234" i="12" s="1"/>
  <c r="AF160" i="12"/>
  <c r="AF264" i="12" s="1"/>
  <c r="AF157" i="12"/>
  <c r="AF261" i="12" s="1"/>
  <c r="W155" i="12"/>
  <c r="W259" i="12" s="1"/>
  <c r="W156" i="12"/>
  <c r="W260" i="12" s="1"/>
  <c r="Z158" i="12"/>
  <c r="Z262" i="12" s="1"/>
  <c r="Z162" i="12"/>
  <c r="Z266" i="12" s="1"/>
  <c r="AH157" i="12"/>
  <c r="AH261" i="12" s="1"/>
  <c r="AH160" i="12"/>
  <c r="AH264" i="12" s="1"/>
  <c r="H159" i="12"/>
  <c r="H263" i="12" s="1"/>
  <c r="H157" i="12"/>
  <c r="H261" i="12" s="1"/>
  <c r="M159" i="12"/>
  <c r="M263" i="12" s="1"/>
  <c r="M161" i="12"/>
  <c r="M265" i="12" s="1"/>
  <c r="E320" i="6"/>
  <c r="E409" i="6" s="1"/>
  <c r="AH320" i="6"/>
  <c r="AF158" i="12"/>
  <c r="AF262" i="12" s="1"/>
  <c r="AF159" i="12"/>
  <c r="AF263" i="12" s="1"/>
  <c r="W159" i="12"/>
  <c r="W263" i="12" s="1"/>
  <c r="W157" i="12"/>
  <c r="W261" i="12" s="1"/>
  <c r="W158" i="12"/>
  <c r="W262" i="12" s="1"/>
  <c r="Z155" i="12"/>
  <c r="Z259" i="12" s="1"/>
  <c r="Z159" i="12"/>
  <c r="Z263" i="12" s="1"/>
  <c r="AH155" i="12"/>
  <c r="AH259" i="12" s="1"/>
  <c r="AH161" i="12"/>
  <c r="AH265" i="12" s="1"/>
  <c r="AH162" i="12"/>
  <c r="AH266" i="12" s="1"/>
  <c r="H160" i="12"/>
  <c r="H264" i="12" s="1"/>
  <c r="M157" i="12"/>
  <c r="M261" i="12" s="1"/>
  <c r="G161" i="12"/>
  <c r="G265" i="12" s="1"/>
  <c r="G162" i="12"/>
  <c r="G266" i="12" s="1"/>
  <c r="G159" i="12"/>
  <c r="G263" i="12" s="1"/>
  <c r="AL157" i="12"/>
  <c r="AL261" i="12" s="1"/>
  <c r="AF162" i="12"/>
  <c r="AF266" i="12" s="1"/>
  <c r="AF161" i="12"/>
  <c r="AF265" i="12" s="1"/>
  <c r="W161" i="12"/>
  <c r="W265" i="12" s="1"/>
  <c r="W355" i="12" s="1"/>
  <c r="W160" i="12"/>
  <c r="W264" i="12" s="1"/>
  <c r="Z156" i="12"/>
  <c r="Z260" i="12" s="1"/>
  <c r="Z160" i="12"/>
  <c r="Z264" i="12" s="1"/>
  <c r="AH159" i="12"/>
  <c r="AH263" i="12" s="1"/>
  <c r="AH354" i="12" s="1"/>
  <c r="AH156" i="12"/>
  <c r="AH260" i="12" s="1"/>
  <c r="H155" i="12"/>
  <c r="H259" i="12" s="1"/>
  <c r="H156" i="12"/>
  <c r="H260" i="12" s="1"/>
  <c r="H351" i="12" s="1"/>
  <c r="H162" i="12"/>
  <c r="H266" i="12" s="1"/>
  <c r="H130" i="12"/>
  <c r="H234" i="12" s="1"/>
  <c r="M155" i="12"/>
  <c r="M259" i="12" s="1"/>
  <c r="M160" i="12"/>
  <c r="M264" i="12" s="1"/>
  <c r="G157" i="12"/>
  <c r="G261" i="12" s="1"/>
  <c r="Q130" i="12"/>
  <c r="Q234" i="12" s="1"/>
  <c r="R130" i="12"/>
  <c r="R234" i="12" s="1"/>
  <c r="R157" i="12"/>
  <c r="R261" i="12" s="1"/>
  <c r="R352" i="12" s="1"/>
  <c r="R158" i="12"/>
  <c r="R262" i="12" s="1"/>
  <c r="Q157" i="12"/>
  <c r="Q261" i="12" s="1"/>
  <c r="Q156" i="12"/>
  <c r="Q260" i="12" s="1"/>
  <c r="Q351" i="12" s="1"/>
  <c r="R155" i="12"/>
  <c r="R259" i="12" s="1"/>
  <c r="R350" i="12" s="1"/>
  <c r="Q162" i="12"/>
  <c r="Q266" i="12" s="1"/>
  <c r="R156" i="12"/>
  <c r="R260" i="12" s="1"/>
  <c r="R351" i="12" s="1"/>
  <c r="Q155" i="12"/>
  <c r="Q259" i="12" s="1"/>
  <c r="Q350" i="12" s="1"/>
  <c r="R162" i="12"/>
  <c r="R266" i="12" s="1"/>
  <c r="Q158" i="12"/>
  <c r="Q262" i="12" s="1"/>
  <c r="R159" i="12"/>
  <c r="R263" i="12" s="1"/>
  <c r="R354" i="12" s="1"/>
  <c r="Q159" i="12"/>
  <c r="Q263" i="12" s="1"/>
  <c r="Q354" i="12" s="1"/>
  <c r="Q160" i="12"/>
  <c r="Q264" i="12" s="1"/>
  <c r="R160" i="12"/>
  <c r="R264" i="12" s="1"/>
  <c r="R161" i="12"/>
  <c r="R265" i="12" s="1"/>
  <c r="R356" i="12" s="1"/>
  <c r="Q161" i="12"/>
  <c r="Q265" i="12" s="1"/>
  <c r="Q356" i="12" s="1"/>
  <c r="N161" i="12"/>
  <c r="N265" i="12" s="1"/>
  <c r="N130" i="12"/>
  <c r="N234" i="12" s="1"/>
  <c r="X161" i="12"/>
  <c r="X265" i="12" s="1"/>
  <c r="X156" i="12"/>
  <c r="X260" i="12" s="1"/>
  <c r="X157" i="12"/>
  <c r="X261" i="12" s="1"/>
  <c r="AJ157" i="12"/>
  <c r="AJ261" i="12" s="1"/>
  <c r="AJ162" i="12"/>
  <c r="AJ266" i="12" s="1"/>
  <c r="AJ130" i="12"/>
  <c r="T159" i="12"/>
  <c r="T263" i="12" s="1"/>
  <c r="T158" i="12"/>
  <c r="T262" i="12" s="1"/>
  <c r="T156" i="12"/>
  <c r="T260" i="12" s="1"/>
  <c r="S162" i="12"/>
  <c r="S266" i="12" s="1"/>
  <c r="S130" i="12"/>
  <c r="S161" i="12"/>
  <c r="S265" i="12" s="1"/>
  <c r="AK156" i="12"/>
  <c r="AK260" i="12" s="1"/>
  <c r="AK155" i="12"/>
  <c r="AK259" i="12" s="1"/>
  <c r="AK350" i="12" s="1"/>
  <c r="J155" i="12"/>
  <c r="J259" i="12" s="1"/>
  <c r="J156" i="12"/>
  <c r="J260" i="12" s="1"/>
  <c r="J350" i="12" s="1"/>
  <c r="E161" i="12"/>
  <c r="E265" i="12" s="1"/>
  <c r="E130" i="12"/>
  <c r="E234" i="12" s="1"/>
  <c r="E162" i="12"/>
  <c r="E266" i="12" s="1"/>
  <c r="E356" i="12" s="1"/>
  <c r="U161" i="12"/>
  <c r="U265" i="12" s="1"/>
  <c r="U356" i="12" s="1"/>
  <c r="U162" i="12"/>
  <c r="U266" i="12" s="1"/>
  <c r="U130" i="12"/>
  <c r="AG156" i="12"/>
  <c r="AG260" i="12" s="1"/>
  <c r="AG157" i="12"/>
  <c r="AG261" i="12" s="1"/>
  <c r="AG351" i="12" s="1"/>
  <c r="AG159" i="12"/>
  <c r="AG263" i="12" s="1"/>
  <c r="Y157" i="12"/>
  <c r="Y261" i="12" s="1"/>
  <c r="Y162" i="12"/>
  <c r="Y266" i="12" s="1"/>
  <c r="AD160" i="12"/>
  <c r="AD264" i="12" s="1"/>
  <c r="AD155" i="12"/>
  <c r="AD259" i="12" s="1"/>
  <c r="K130" i="12"/>
  <c r="K234" i="12" s="1"/>
  <c r="K160" i="12"/>
  <c r="K264" i="12" s="1"/>
  <c r="F159" i="12"/>
  <c r="F263" i="12" s="1"/>
  <c r="F354" i="12" s="1"/>
  <c r="F160" i="12"/>
  <c r="F264" i="12" s="1"/>
  <c r="F158" i="12"/>
  <c r="F262" i="12" s="1"/>
  <c r="F130" i="12"/>
  <c r="F234" i="12" s="1"/>
  <c r="F157" i="12"/>
  <c r="F261" i="12" s="1"/>
  <c r="F351" i="12" s="1"/>
  <c r="L157" i="12"/>
  <c r="L261" i="12" s="1"/>
  <c r="L158" i="12"/>
  <c r="L262" i="12" s="1"/>
  <c r="AE159" i="12"/>
  <c r="AE263" i="12" s="1"/>
  <c r="AE162" i="12"/>
  <c r="AE266" i="12" s="1"/>
  <c r="AE130" i="12"/>
  <c r="AI161" i="12"/>
  <c r="AI265" i="12" s="1"/>
  <c r="AI162" i="12"/>
  <c r="AI266" i="12" s="1"/>
  <c r="AI356" i="12" s="1"/>
  <c r="V159" i="12"/>
  <c r="V263" i="12" s="1"/>
  <c r="V155" i="12"/>
  <c r="V259" i="12" s="1"/>
  <c r="AL158" i="12"/>
  <c r="AL262" i="12" s="1"/>
  <c r="AL161" i="12"/>
  <c r="AL265" i="12" s="1"/>
  <c r="G156" i="12"/>
  <c r="G260" i="12" s="1"/>
  <c r="G351" i="12" s="1"/>
  <c r="G160" i="12"/>
  <c r="G264" i="12" s="1"/>
  <c r="N155" i="12"/>
  <c r="N259" i="12" s="1"/>
  <c r="N156" i="12"/>
  <c r="N260" i="12" s="1"/>
  <c r="I158" i="12"/>
  <c r="I262" i="12" s="1"/>
  <c r="X155" i="12"/>
  <c r="X259" i="12" s="1"/>
  <c r="X130" i="12"/>
  <c r="AJ155" i="12"/>
  <c r="AJ259" i="12" s="1"/>
  <c r="AJ158" i="12"/>
  <c r="AJ262" i="12" s="1"/>
  <c r="T157" i="12"/>
  <c r="T261" i="12" s="1"/>
  <c r="S160" i="12"/>
  <c r="S264" i="12" s="1"/>
  <c r="S159" i="12"/>
  <c r="S263" i="12" s="1"/>
  <c r="S157" i="12"/>
  <c r="S261" i="12" s="1"/>
  <c r="AK162" i="12"/>
  <c r="AK266" i="12" s="1"/>
  <c r="AK130" i="12"/>
  <c r="AK157" i="12"/>
  <c r="AK261" i="12" s="1"/>
  <c r="J159" i="12"/>
  <c r="J263" i="12" s="1"/>
  <c r="J354" i="12" s="1"/>
  <c r="J160" i="12"/>
  <c r="J264" i="12" s="1"/>
  <c r="J161" i="12"/>
  <c r="J265" i="12" s="1"/>
  <c r="J157" i="12"/>
  <c r="J261" i="12" s="1"/>
  <c r="J162" i="12"/>
  <c r="J266" i="12" s="1"/>
  <c r="J356" i="12" s="1"/>
  <c r="E156" i="12"/>
  <c r="E260" i="12" s="1"/>
  <c r="U159" i="12"/>
  <c r="U263" i="12" s="1"/>
  <c r="U160" i="12"/>
  <c r="U264" i="12" s="1"/>
  <c r="U354" i="12" s="1"/>
  <c r="AG162" i="12"/>
  <c r="AG266" i="12" s="1"/>
  <c r="AG130" i="12"/>
  <c r="Y155" i="12"/>
  <c r="Y259" i="12" s="1"/>
  <c r="Y158" i="12"/>
  <c r="Y262" i="12" s="1"/>
  <c r="AD158" i="12"/>
  <c r="AD262" i="12" s="1"/>
  <c r="K157" i="12"/>
  <c r="K261" i="12" s="1"/>
  <c r="F162" i="12"/>
  <c r="F266" i="12" s="1"/>
  <c r="L130" i="12"/>
  <c r="L234" i="12" s="1"/>
  <c r="L162" i="12"/>
  <c r="L266" i="12" s="1"/>
  <c r="L160" i="12"/>
  <c r="L264" i="12" s="1"/>
  <c r="L159" i="12"/>
  <c r="L263" i="12" s="1"/>
  <c r="L354" i="12" s="1"/>
  <c r="L155" i="12"/>
  <c r="L259" i="12" s="1"/>
  <c r="AE157" i="12"/>
  <c r="AE261" i="12" s="1"/>
  <c r="AE352" i="12" s="1"/>
  <c r="AE158" i="12"/>
  <c r="AE262" i="12" s="1"/>
  <c r="AE156" i="12"/>
  <c r="AE260" i="12" s="1"/>
  <c r="AE160" i="12"/>
  <c r="AE264" i="12" s="1"/>
  <c r="AI159" i="12"/>
  <c r="AI263" i="12" s="1"/>
  <c r="AI130" i="12"/>
  <c r="V162" i="12"/>
  <c r="V266" i="12" s="1"/>
  <c r="V158" i="12"/>
  <c r="V262" i="12" s="1"/>
  <c r="AL156" i="12"/>
  <c r="AL260" i="12" s="1"/>
  <c r="AL351" i="12" s="1"/>
  <c r="N159" i="12"/>
  <c r="N263" i="12" s="1"/>
  <c r="N160" i="12"/>
  <c r="N264" i="12" s="1"/>
  <c r="N158" i="12"/>
  <c r="N262" i="12" s="1"/>
  <c r="N353" i="12" s="1"/>
  <c r="I156" i="12"/>
  <c r="I260" i="12" s="1"/>
  <c r="I157" i="12"/>
  <c r="I261" i="12" s="1"/>
  <c r="I162" i="12"/>
  <c r="I266" i="12" s="1"/>
  <c r="X160" i="12"/>
  <c r="X264" i="12" s="1"/>
  <c r="X162" i="12"/>
  <c r="X266" i="12" s="1"/>
  <c r="X356" i="12" s="1"/>
  <c r="AJ161" i="12"/>
  <c r="AJ265" i="12" s="1"/>
  <c r="AJ160" i="12"/>
  <c r="AJ264" i="12" s="1"/>
  <c r="AJ355" i="12" s="1"/>
  <c r="T155" i="12"/>
  <c r="T259" i="12" s="1"/>
  <c r="T350" i="12" s="1"/>
  <c r="S158" i="12"/>
  <c r="S262" i="12" s="1"/>
  <c r="S353" i="12" s="1"/>
  <c r="S155" i="12"/>
  <c r="S259" i="12" s="1"/>
  <c r="AK160" i="12"/>
  <c r="AK264" i="12" s="1"/>
  <c r="J130" i="12"/>
  <c r="J234" i="12" s="1"/>
  <c r="J158" i="12"/>
  <c r="J262" i="12" s="1"/>
  <c r="J353" i="12" s="1"/>
  <c r="E160" i="12"/>
  <c r="E264" i="12" s="1"/>
  <c r="U157" i="12"/>
  <c r="U261" i="12" s="1"/>
  <c r="U158" i="12"/>
  <c r="U262" i="12" s="1"/>
  <c r="U353" i="12" s="1"/>
  <c r="AG160" i="12"/>
  <c r="AG264" i="12" s="1"/>
  <c r="AG155" i="12"/>
  <c r="AG259" i="12" s="1"/>
  <c r="Y161" i="12"/>
  <c r="Y265" i="12" s="1"/>
  <c r="Y160" i="12"/>
  <c r="Y264" i="12" s="1"/>
  <c r="AD156" i="12"/>
  <c r="AD260" i="12" s="1"/>
  <c r="AD350" i="12" s="1"/>
  <c r="AD161" i="12"/>
  <c r="AD265" i="12" s="1"/>
  <c r="K155" i="12"/>
  <c r="K259" i="12" s="1"/>
  <c r="L156" i="12"/>
  <c r="L260" i="12" s="1"/>
  <c r="L161" i="12"/>
  <c r="L265" i="12" s="1"/>
  <c r="L356" i="12" s="1"/>
  <c r="AE155" i="12"/>
  <c r="AE259" i="12" s="1"/>
  <c r="AI157" i="12"/>
  <c r="AI261" i="12" s="1"/>
  <c r="AI160" i="12"/>
  <c r="AI264" i="12" s="1"/>
  <c r="AI355" i="12" s="1"/>
  <c r="AI158" i="12"/>
  <c r="AI262" i="12" s="1"/>
  <c r="AI353" i="12" s="1"/>
  <c r="V161" i="12"/>
  <c r="V265" i="12" s="1"/>
  <c r="V157" i="12"/>
  <c r="V261" i="12" s="1"/>
  <c r="V130" i="12"/>
  <c r="V234" i="12" s="1"/>
  <c r="AL162" i="12"/>
  <c r="AL266" i="12" s="1"/>
  <c r="AL356" i="12" s="1"/>
  <c r="AL159" i="12"/>
  <c r="AL263" i="12" s="1"/>
  <c r="N157" i="12"/>
  <c r="N261" i="12" s="1"/>
  <c r="N162" i="12"/>
  <c r="N266" i="12" s="1"/>
  <c r="I160" i="12"/>
  <c r="I264" i="12" s="1"/>
  <c r="I355" i="12" s="1"/>
  <c r="I161" i="12"/>
  <c r="I265" i="12" s="1"/>
  <c r="I155" i="12"/>
  <c r="I259" i="12" s="1"/>
  <c r="I130" i="12"/>
  <c r="I234" i="12" s="1"/>
  <c r="I159" i="12"/>
  <c r="I263" i="12" s="1"/>
  <c r="I354" i="12" s="1"/>
  <c r="X159" i="12"/>
  <c r="X263" i="12" s="1"/>
  <c r="X158" i="12"/>
  <c r="X262" i="12" s="1"/>
  <c r="X353" i="12" s="1"/>
  <c r="AJ159" i="12"/>
  <c r="AJ263" i="12" s="1"/>
  <c r="AJ354" i="12" s="1"/>
  <c r="AJ156" i="12"/>
  <c r="AJ260" i="12" s="1"/>
  <c r="AJ350" i="12" s="1"/>
  <c r="T161" i="12"/>
  <c r="T265" i="12" s="1"/>
  <c r="T162" i="12"/>
  <c r="T266" i="12" s="1"/>
  <c r="T160" i="12"/>
  <c r="T264" i="12" s="1"/>
  <c r="T355" i="12" s="1"/>
  <c r="T130" i="12"/>
  <c r="T234" i="12" s="1"/>
  <c r="S156" i="12"/>
  <c r="S260" i="12" s="1"/>
  <c r="AK158" i="12"/>
  <c r="AK262" i="12" s="1"/>
  <c r="AK159" i="12"/>
  <c r="AK263" i="12" s="1"/>
  <c r="AK353" i="12" s="1"/>
  <c r="AK161" i="12"/>
  <c r="AK265" i="12" s="1"/>
  <c r="AK356" i="12" s="1"/>
  <c r="E155" i="12"/>
  <c r="E259" i="12" s="1"/>
  <c r="E350" i="12" s="1"/>
  <c r="E157" i="12"/>
  <c r="E261" i="12" s="1"/>
  <c r="E158" i="12"/>
  <c r="E262" i="12" s="1"/>
  <c r="E159" i="12"/>
  <c r="E263" i="12" s="1"/>
  <c r="E354" i="12" s="1"/>
  <c r="U155" i="12"/>
  <c r="U259" i="12" s="1"/>
  <c r="U156" i="12"/>
  <c r="U260" i="12" s="1"/>
  <c r="AG158" i="12"/>
  <c r="AG262" i="12" s="1"/>
  <c r="AG353" i="12" s="1"/>
  <c r="AG161" i="12"/>
  <c r="AG265" i="12" s="1"/>
  <c r="AG356" i="12" s="1"/>
  <c r="Y159" i="12"/>
  <c r="Y263" i="12" s="1"/>
  <c r="Y156" i="12"/>
  <c r="Y260" i="12" s="1"/>
  <c r="Y130" i="12"/>
  <c r="AD162" i="12"/>
  <c r="AD266" i="12" s="1"/>
  <c r="AD159" i="12"/>
  <c r="AD263" i="12" s="1"/>
  <c r="AD130" i="12"/>
  <c r="AD157" i="12"/>
  <c r="AD261" i="12" s="1"/>
  <c r="K158" i="12"/>
  <c r="K262" i="12" s="1"/>
  <c r="K353" i="12" s="1"/>
  <c r="K159" i="12"/>
  <c r="K263" i="12" s="1"/>
  <c r="K161" i="12"/>
  <c r="K265" i="12" s="1"/>
  <c r="K162" i="12"/>
  <c r="K266" i="12" s="1"/>
  <c r="K156" i="12"/>
  <c r="K260" i="12" s="1"/>
  <c r="K350" i="12" s="1"/>
  <c r="F155" i="12"/>
  <c r="F259" i="12" s="1"/>
  <c r="F156" i="12"/>
  <c r="F260" i="12" s="1"/>
  <c r="F161" i="12"/>
  <c r="F265" i="12" s="1"/>
  <c r="AE161" i="12"/>
  <c r="AE265" i="12" s="1"/>
  <c r="AE356" i="12" s="1"/>
  <c r="AI155" i="12"/>
  <c r="AI259" i="12" s="1"/>
  <c r="AI156" i="12"/>
  <c r="AI260" i="12" s="1"/>
  <c r="AI351" i="12" s="1"/>
  <c r="V160" i="12"/>
  <c r="V264" i="12" s="1"/>
  <c r="V355" i="12" s="1"/>
  <c r="V156" i="12"/>
  <c r="V260" i="12" s="1"/>
  <c r="V351" i="12" s="1"/>
  <c r="AL160" i="12"/>
  <c r="AL264" i="12" s="1"/>
  <c r="AL155" i="12"/>
  <c r="AL259" i="12" s="1"/>
  <c r="G130" i="12"/>
  <c r="G234" i="12" s="1"/>
  <c r="AH409" i="6"/>
  <c r="AC409" i="6"/>
  <c r="F409" i="6"/>
  <c r="AF156" i="12"/>
  <c r="AF260" i="12" s="1"/>
  <c r="AF351" i="12" s="1"/>
  <c r="AF155" i="12"/>
  <c r="AF259" i="12" s="1"/>
  <c r="AF350" i="12" s="1"/>
  <c r="W130" i="12"/>
  <c r="W162" i="12"/>
  <c r="W266" i="12" s="1"/>
  <c r="Z130" i="12"/>
  <c r="Z234" i="12" s="1"/>
  <c r="Z157" i="12"/>
  <c r="Z261" i="12" s="1"/>
  <c r="Z352" i="12" s="1"/>
  <c r="Z161" i="12"/>
  <c r="Z265" i="12" s="1"/>
  <c r="Z356" i="12" s="1"/>
  <c r="AH130" i="12"/>
  <c r="AH158" i="12"/>
  <c r="AH262" i="12" s="1"/>
  <c r="H158" i="12"/>
  <c r="H262" i="12" s="1"/>
  <c r="H353" i="12" s="1"/>
  <c r="H161" i="12"/>
  <c r="H265" i="12" s="1"/>
  <c r="M158" i="12"/>
  <c r="M262" i="12" s="1"/>
  <c r="M353" i="12" s="1"/>
  <c r="M130" i="12"/>
  <c r="M234" i="12" s="1"/>
  <c r="M162" i="12"/>
  <c r="M266" i="12" s="1"/>
  <c r="M156" i="12"/>
  <c r="M260" i="12" s="1"/>
  <c r="G158" i="12"/>
  <c r="G262" i="12" s="1"/>
  <c r="AL130" i="12"/>
  <c r="AL234" i="12" s="1"/>
  <c r="E71" i="9"/>
  <c r="BB432" i="14"/>
  <c r="L71" i="9"/>
  <c r="BI432" i="14"/>
  <c r="I71" i="9"/>
  <c r="BF432" i="14"/>
  <c r="AE70" i="9"/>
  <c r="S70" i="9"/>
  <c r="M70" i="9"/>
  <c r="AB70" i="9"/>
  <c r="P70" i="9"/>
  <c r="AJ70" i="9"/>
  <c r="X70" i="9"/>
  <c r="F71" i="9"/>
  <c r="BC432" i="14"/>
  <c r="AF70" i="9"/>
  <c r="T70" i="9"/>
  <c r="R70" i="9"/>
  <c r="AD70" i="9"/>
  <c r="H71" i="9"/>
  <c r="BE432" i="14"/>
  <c r="D71" i="9"/>
  <c r="BA432" i="14"/>
  <c r="K71" i="9"/>
  <c r="BH432" i="14"/>
  <c r="BJ432" i="14"/>
  <c r="V70" i="9"/>
  <c r="AH70" i="9"/>
  <c r="W70" i="9"/>
  <c r="AI70" i="9"/>
  <c r="G71" i="9"/>
  <c r="BD432" i="14"/>
  <c r="J71" i="9"/>
  <c r="BG432" i="14"/>
  <c r="AK69" i="9"/>
  <c r="Y69" i="9"/>
  <c r="AC70" i="9"/>
  <c r="Q70" i="9"/>
  <c r="AG70" i="9"/>
  <c r="U70" i="9"/>
  <c r="Z438" i="14"/>
  <c r="S439" i="14"/>
  <c r="X438" i="14"/>
  <c r="Y438" i="14"/>
  <c r="T438" i="14"/>
  <c r="T461" i="13"/>
  <c r="W454" i="13"/>
  <c r="R455" i="13"/>
  <c r="X461" i="13"/>
  <c r="V454" i="13"/>
  <c r="Y459" i="13"/>
  <c r="Z463" i="13"/>
  <c r="S458" i="13"/>
  <c r="U460" i="13"/>
  <c r="K433" i="14"/>
  <c r="AU432" i="14"/>
  <c r="I433" i="14"/>
  <c r="AS432" i="14"/>
  <c r="M433" i="14"/>
  <c r="AW432" i="14"/>
  <c r="J433" i="14"/>
  <c r="AT432" i="14"/>
  <c r="G433" i="14"/>
  <c r="AQ432" i="14"/>
  <c r="AR432" i="14"/>
  <c r="H433" i="14"/>
  <c r="F433" i="14"/>
  <c r="AP432" i="14"/>
  <c r="E433" i="14"/>
  <c r="AO432" i="14"/>
  <c r="AV432" i="14"/>
  <c r="L433" i="14"/>
  <c r="N433" i="14"/>
  <c r="AX432" i="14"/>
  <c r="BH449" i="13"/>
  <c r="AV448" i="13"/>
  <c r="BC449" i="13"/>
  <c r="AQ448" i="13"/>
  <c r="AS448" i="13"/>
  <c r="BE449" i="13"/>
  <c r="BJ448" i="13"/>
  <c r="AX447" i="13"/>
  <c r="BD449" i="13"/>
  <c r="AR448" i="13"/>
  <c r="BF449" i="13"/>
  <c r="AT448" i="13"/>
  <c r="BB449" i="13"/>
  <c r="AP448" i="13"/>
  <c r="BG449" i="13"/>
  <c r="AU448" i="13"/>
  <c r="AW448" i="13"/>
  <c r="BI449" i="13"/>
  <c r="AO448" i="13"/>
  <c r="BA449" i="13"/>
  <c r="G355" i="12"/>
  <c r="AL353" i="12"/>
  <c r="T354" i="12"/>
  <c r="N356" i="12"/>
  <c r="U351" i="12"/>
  <c r="AK354" i="12"/>
  <c r="M351" i="12"/>
  <c r="AH351" i="12"/>
  <c r="M350" i="12"/>
  <c r="AL352" i="12"/>
  <c r="L352" i="12"/>
  <c r="X351" i="12"/>
  <c r="AF352" i="12"/>
  <c r="W351" i="12"/>
  <c r="AH355" i="12"/>
  <c r="M355" i="12"/>
  <c r="AL355" i="12"/>
  <c r="AI350" i="12"/>
  <c r="F356" i="12"/>
  <c r="F350" i="12"/>
  <c r="K356" i="12"/>
  <c r="K354" i="12"/>
  <c r="Y351" i="12"/>
  <c r="Y354" i="12"/>
  <c r="U350" i="12"/>
  <c r="E352" i="12"/>
  <c r="T356" i="12"/>
  <c r="I356" i="12"/>
  <c r="Q394" i="12"/>
  <c r="AO393" i="12"/>
  <c r="R394" i="12"/>
  <c r="AP393" i="12"/>
  <c r="U394" i="12"/>
  <c r="AS393" i="12"/>
  <c r="W394" i="12"/>
  <c r="AU393" i="12"/>
  <c r="AE350" i="12"/>
  <c r="L351" i="12"/>
  <c r="Y356" i="12"/>
  <c r="AG350" i="12"/>
  <c r="E355" i="12"/>
  <c r="AJ356" i="12"/>
  <c r="X355" i="12"/>
  <c r="N355" i="12"/>
  <c r="N354" i="12"/>
  <c r="AE353" i="12"/>
  <c r="Y350" i="12"/>
  <c r="E351" i="12"/>
  <c r="J355" i="12"/>
  <c r="X350" i="12"/>
  <c r="N350" i="12"/>
  <c r="S394" i="12"/>
  <c r="AQ393" i="12"/>
  <c r="V394" i="12"/>
  <c r="AT393" i="12"/>
  <c r="T394" i="12"/>
  <c r="AR393" i="12"/>
  <c r="Z394" i="12"/>
  <c r="AX393" i="12"/>
  <c r="AC162" i="12"/>
  <c r="AC266" i="12" s="1"/>
  <c r="AC160" i="12"/>
  <c r="AC264" i="12" s="1"/>
  <c r="AC158" i="12"/>
  <c r="AC262" i="12" s="1"/>
  <c r="AC156" i="12"/>
  <c r="AC260" i="12" s="1"/>
  <c r="AC130" i="12"/>
  <c r="AC159" i="12"/>
  <c r="AC263" i="12" s="1"/>
  <c r="AC155" i="12"/>
  <c r="AC259" i="12" s="1"/>
  <c r="AC161" i="12"/>
  <c r="AC265" i="12" s="1"/>
  <c r="AC157" i="12"/>
  <c r="AC261" i="12" s="1"/>
  <c r="E396" i="12"/>
  <c r="AJ394" i="12"/>
  <c r="BH393" i="12"/>
  <c r="AF394" i="12"/>
  <c r="BD393" i="12"/>
  <c r="AE394" i="12"/>
  <c r="BC393" i="12"/>
  <c r="L395" i="12"/>
  <c r="AV394" i="12"/>
  <c r="K396" i="12"/>
  <c r="AI394" i="12"/>
  <c r="BG393" i="12"/>
  <c r="AL394" i="12"/>
  <c r="BJ393" i="12"/>
  <c r="AK394" i="12"/>
  <c r="BI393" i="12"/>
  <c r="AG394" i="12"/>
  <c r="BE393" i="12"/>
  <c r="I396" i="12"/>
  <c r="F396" i="12"/>
  <c r="AD394" i="12"/>
  <c r="BB393" i="12"/>
  <c r="N396" i="12"/>
  <c r="AC394" i="12"/>
  <c r="BA393" i="12"/>
  <c r="AH394" i="12"/>
  <c r="BF393" i="12"/>
  <c r="J396" i="12"/>
  <c r="M395" i="12"/>
  <c r="AW394" i="12"/>
  <c r="H396" i="12"/>
  <c r="G396" i="12"/>
  <c r="V394" i="11"/>
  <c r="AT393" i="11"/>
  <c r="U394" i="11"/>
  <c r="AS393" i="11"/>
  <c r="S394" i="11"/>
  <c r="AQ393" i="11"/>
  <c r="X394" i="11"/>
  <c r="AV393" i="11"/>
  <c r="Y394" i="11"/>
  <c r="AW393" i="11"/>
  <c r="R394" i="11"/>
  <c r="AP393" i="11"/>
  <c r="AJ394" i="11"/>
  <c r="BH393" i="11"/>
  <c r="AD394" i="11"/>
  <c r="BB393" i="11"/>
  <c r="M396" i="11"/>
  <c r="AI394" i="11"/>
  <c r="BG393" i="11"/>
  <c r="F396" i="11"/>
  <c r="J396" i="11"/>
  <c r="AE394" i="11"/>
  <c r="BC393" i="11"/>
  <c r="AG394" i="11"/>
  <c r="BE393" i="11"/>
  <c r="AF394" i="11"/>
  <c r="BD393" i="11"/>
  <c r="I396" i="11"/>
  <c r="L396" i="11"/>
  <c r="G396" i="11"/>
  <c r="AL394" i="11"/>
  <c r="BJ393" i="11"/>
  <c r="K395" i="11"/>
  <c r="AU394" i="11"/>
  <c r="H395" i="11"/>
  <c r="AR394" i="11"/>
  <c r="AK394" i="11"/>
  <c r="BI393" i="11"/>
  <c r="N394" i="11"/>
  <c r="AX393" i="11"/>
  <c r="AH394" i="11"/>
  <c r="BF393" i="11"/>
  <c r="E395" i="11"/>
  <c r="BA394" i="11"/>
  <c r="AO394" i="11"/>
  <c r="H130" i="10"/>
  <c r="H134" i="10"/>
  <c r="H138" i="10"/>
  <c r="H142" i="10"/>
  <c r="H146" i="10"/>
  <c r="H150" i="10"/>
  <c r="H154" i="10"/>
  <c r="H158" i="10"/>
  <c r="H162" i="10"/>
  <c r="H132" i="10"/>
  <c r="H135" i="10"/>
  <c r="H145" i="10"/>
  <c r="H148" i="10"/>
  <c r="H151" i="10"/>
  <c r="H131" i="10"/>
  <c r="H141" i="10"/>
  <c r="H144" i="10"/>
  <c r="H147" i="10"/>
  <c r="H157" i="10"/>
  <c r="H160" i="10"/>
  <c r="H137" i="10"/>
  <c r="H140" i="10"/>
  <c r="H143" i="10"/>
  <c r="H153" i="10"/>
  <c r="H156" i="10"/>
  <c r="H159" i="10"/>
  <c r="H133" i="10"/>
  <c r="H136" i="10"/>
  <c r="H139" i="10"/>
  <c r="H149" i="10"/>
  <c r="H152" i="10"/>
  <c r="H155" i="10"/>
  <c r="H161" i="10"/>
  <c r="H130" i="8"/>
  <c r="H136" i="8"/>
  <c r="H161" i="8"/>
  <c r="H134" i="8"/>
  <c r="H140" i="8"/>
  <c r="H146" i="8"/>
  <c r="H148" i="8"/>
  <c r="H157" i="8"/>
  <c r="H160" i="8"/>
  <c r="H132" i="8"/>
  <c r="H145" i="8"/>
  <c r="H152" i="8"/>
  <c r="H141" i="8"/>
  <c r="H144" i="8"/>
  <c r="H150" i="8"/>
  <c r="H156" i="8"/>
  <c r="H162" i="8"/>
  <c r="H147" i="8"/>
  <c r="H131" i="8"/>
  <c r="H158" i="8"/>
  <c r="H142" i="8"/>
  <c r="H154" i="8"/>
  <c r="H159" i="8"/>
  <c r="H143" i="8"/>
  <c r="H133" i="8"/>
  <c r="H155" i="8"/>
  <c r="H139" i="8"/>
  <c r="H149" i="8"/>
  <c r="H137" i="8"/>
  <c r="H151" i="8"/>
  <c r="H135" i="8"/>
  <c r="H138" i="8"/>
  <c r="H153" i="8"/>
  <c r="F231" i="6"/>
  <c r="G231" i="6"/>
  <c r="E231" i="6"/>
  <c r="D231" i="6"/>
  <c r="H231" i="6"/>
  <c r="H321" i="6" s="1"/>
  <c r="J231" i="6"/>
  <c r="I231" i="6"/>
  <c r="K231" i="6"/>
  <c r="L231" i="6"/>
  <c r="L321" i="6" s="1"/>
  <c r="AH231" i="6"/>
  <c r="Y231" i="6"/>
  <c r="AJ231" i="6"/>
  <c r="AD231" i="6"/>
  <c r="AG231" i="6"/>
  <c r="R231" i="6"/>
  <c r="W231" i="6"/>
  <c r="T231" i="6"/>
  <c r="AI231" i="6"/>
  <c r="U231" i="6"/>
  <c r="AE231" i="6"/>
  <c r="M231" i="6"/>
  <c r="AF231" i="6"/>
  <c r="Q231" i="6"/>
  <c r="S231" i="6"/>
  <c r="AK231" i="6"/>
  <c r="V231" i="6"/>
  <c r="X231" i="6"/>
  <c r="AC231" i="6"/>
  <c r="I133" i="10"/>
  <c r="I137" i="10"/>
  <c r="I141" i="10"/>
  <c r="I145" i="10"/>
  <c r="I149" i="10"/>
  <c r="I153" i="10"/>
  <c r="I157" i="10"/>
  <c r="I161" i="10"/>
  <c r="I136" i="10"/>
  <c r="I139" i="10"/>
  <c r="I142" i="10"/>
  <c r="I152" i="10"/>
  <c r="I155" i="10"/>
  <c r="I158" i="10"/>
  <c r="I132" i="10"/>
  <c r="I135" i="10"/>
  <c r="I138" i="10"/>
  <c r="I148" i="10"/>
  <c r="I151" i="10"/>
  <c r="I154" i="10"/>
  <c r="I131" i="10"/>
  <c r="I134" i="10"/>
  <c r="I144" i="10"/>
  <c r="I147" i="10"/>
  <c r="I150" i="10"/>
  <c r="I160" i="10"/>
  <c r="I130" i="10"/>
  <c r="I140" i="10"/>
  <c r="I143" i="10"/>
  <c r="I146" i="10"/>
  <c r="I156" i="10"/>
  <c r="I159" i="10"/>
  <c r="I162" i="10"/>
  <c r="I132" i="8"/>
  <c r="I141" i="8"/>
  <c r="I144" i="8"/>
  <c r="I151" i="8"/>
  <c r="I153" i="8"/>
  <c r="I156" i="8"/>
  <c r="I162" i="8"/>
  <c r="I131" i="8"/>
  <c r="I135" i="8"/>
  <c r="I139" i="8"/>
  <c r="I143" i="8"/>
  <c r="I155" i="8"/>
  <c r="I158" i="8"/>
  <c r="I136" i="8"/>
  <c r="I137" i="8"/>
  <c r="I140" i="8"/>
  <c r="I146" i="8"/>
  <c r="I148" i="8"/>
  <c r="I157" i="8"/>
  <c r="I160" i="8"/>
  <c r="I130" i="8"/>
  <c r="I142" i="8"/>
  <c r="I147" i="8"/>
  <c r="I152" i="8"/>
  <c r="I159" i="8"/>
  <c r="I150" i="8"/>
  <c r="I154" i="8"/>
  <c r="I138" i="8"/>
  <c r="I133" i="8"/>
  <c r="I145" i="8"/>
  <c r="I149" i="8"/>
  <c r="I161" i="8"/>
  <c r="I134" i="8"/>
  <c r="J132" i="10"/>
  <c r="J136" i="10"/>
  <c r="J140" i="10"/>
  <c r="J144" i="10"/>
  <c r="J148" i="10"/>
  <c r="J152" i="10"/>
  <c r="J156" i="10"/>
  <c r="J160" i="10"/>
  <c r="J130" i="10"/>
  <c r="J133" i="10"/>
  <c r="J143" i="10"/>
  <c r="J146" i="10"/>
  <c r="J149" i="10"/>
  <c r="J139" i="10"/>
  <c r="J142" i="10"/>
  <c r="J145" i="10"/>
  <c r="J155" i="10"/>
  <c r="J158" i="10"/>
  <c r="J161" i="10"/>
  <c r="J135" i="10"/>
  <c r="J138" i="10"/>
  <c r="J141" i="10"/>
  <c r="J151" i="10"/>
  <c r="J154" i="10"/>
  <c r="J157" i="10"/>
  <c r="J131" i="10"/>
  <c r="J134" i="10"/>
  <c r="J137" i="10"/>
  <c r="J147" i="10"/>
  <c r="J150" i="10"/>
  <c r="J153" i="10"/>
  <c r="J159" i="10"/>
  <c r="J162" i="10"/>
  <c r="M133" i="10"/>
  <c r="M137" i="10"/>
  <c r="M141" i="10"/>
  <c r="M145" i="10"/>
  <c r="M149" i="10"/>
  <c r="M153" i="10"/>
  <c r="M157" i="10"/>
  <c r="M161" i="10"/>
  <c r="M132" i="10"/>
  <c r="M135" i="10"/>
  <c r="M138" i="10"/>
  <c r="M148" i="10"/>
  <c r="M151" i="10"/>
  <c r="M154" i="10"/>
  <c r="M131" i="10"/>
  <c r="M134" i="10"/>
  <c r="M144" i="10"/>
  <c r="M147" i="10"/>
  <c r="M150" i="10"/>
  <c r="M160" i="10"/>
  <c r="M130" i="10"/>
  <c r="M140" i="10"/>
  <c r="M143" i="10"/>
  <c r="M146" i="10"/>
  <c r="M156" i="10"/>
  <c r="M159" i="10"/>
  <c r="M136" i="10"/>
  <c r="M139" i="10"/>
  <c r="M142" i="10"/>
  <c r="M152" i="10"/>
  <c r="M155" i="10"/>
  <c r="M158" i="10"/>
  <c r="M162" i="10"/>
  <c r="M131" i="8"/>
  <c r="M136" i="8"/>
  <c r="M143" i="8"/>
  <c r="M145" i="8"/>
  <c r="M146" i="8"/>
  <c r="M155" i="8"/>
  <c r="M132" i="8"/>
  <c r="M140" i="8"/>
  <c r="M141" i="8"/>
  <c r="M142" i="8"/>
  <c r="M148" i="8"/>
  <c r="M160" i="8"/>
  <c r="M130" i="8"/>
  <c r="M147" i="8"/>
  <c r="M152" i="8"/>
  <c r="M159" i="8"/>
  <c r="M161" i="8"/>
  <c r="M162" i="8"/>
  <c r="M135" i="8"/>
  <c r="M139" i="8"/>
  <c r="M144" i="8"/>
  <c r="M151" i="8"/>
  <c r="M156" i="8"/>
  <c r="M157" i="8"/>
  <c r="M158" i="8"/>
  <c r="M133" i="8"/>
  <c r="M138" i="8"/>
  <c r="M149" i="8"/>
  <c r="M154" i="8"/>
  <c r="M137" i="8"/>
  <c r="M134" i="8"/>
  <c r="M153" i="8"/>
  <c r="M150" i="8"/>
  <c r="F135" i="8"/>
  <c r="F138" i="8"/>
  <c r="F140" i="8"/>
  <c r="F131" i="8"/>
  <c r="F148" i="8"/>
  <c r="F158" i="8"/>
  <c r="F160" i="8"/>
  <c r="F132" i="8"/>
  <c r="F136" i="8"/>
  <c r="F147" i="8"/>
  <c r="F152" i="8"/>
  <c r="F159" i="8"/>
  <c r="F142" i="8"/>
  <c r="F144" i="8"/>
  <c r="F151" i="8"/>
  <c r="F154" i="8"/>
  <c r="F156" i="8"/>
  <c r="F139" i="8"/>
  <c r="F143" i="8"/>
  <c r="F155" i="8"/>
  <c r="F130" i="8"/>
  <c r="F153" i="8"/>
  <c r="F137" i="8"/>
  <c r="F149" i="8"/>
  <c r="F133" i="8"/>
  <c r="F146" i="8"/>
  <c r="F150" i="8"/>
  <c r="F134" i="8"/>
  <c r="F161" i="8"/>
  <c r="F145" i="8"/>
  <c r="F162" i="8"/>
  <c r="F157" i="8"/>
  <c r="F141" i="8"/>
  <c r="N132" i="10"/>
  <c r="N136" i="10"/>
  <c r="N140" i="10"/>
  <c r="N144" i="10"/>
  <c r="N148" i="10"/>
  <c r="N152" i="10"/>
  <c r="N156" i="10"/>
  <c r="N160" i="10"/>
  <c r="N139" i="10"/>
  <c r="N142" i="10"/>
  <c r="N145" i="10"/>
  <c r="N155" i="10"/>
  <c r="N158" i="10"/>
  <c r="N135" i="10"/>
  <c r="N138" i="10"/>
  <c r="N141" i="10"/>
  <c r="N151" i="10"/>
  <c r="N154" i="10"/>
  <c r="N157" i="10"/>
  <c r="N131" i="10"/>
  <c r="N134" i="10"/>
  <c r="N137" i="10"/>
  <c r="N147" i="10"/>
  <c r="N150" i="10"/>
  <c r="N153" i="10"/>
  <c r="N130" i="10"/>
  <c r="N133" i="10"/>
  <c r="N143" i="10"/>
  <c r="N146" i="10"/>
  <c r="N149" i="10"/>
  <c r="N159" i="10"/>
  <c r="N162" i="10"/>
  <c r="N161" i="10"/>
  <c r="K131" i="10"/>
  <c r="K135" i="10"/>
  <c r="K139" i="10"/>
  <c r="K143" i="10"/>
  <c r="K147" i="10"/>
  <c r="K151" i="10"/>
  <c r="K155" i="10"/>
  <c r="K159" i="10"/>
  <c r="K134" i="10"/>
  <c r="K137" i="10"/>
  <c r="K140" i="10"/>
  <c r="K150" i="10"/>
  <c r="K153" i="10"/>
  <c r="K156" i="10"/>
  <c r="K130" i="10"/>
  <c r="K133" i="10"/>
  <c r="K136" i="10"/>
  <c r="K146" i="10"/>
  <c r="K149" i="10"/>
  <c r="K152" i="10"/>
  <c r="K162" i="10"/>
  <c r="K132" i="10"/>
  <c r="K142" i="10"/>
  <c r="K145" i="10"/>
  <c r="K148" i="10"/>
  <c r="K158" i="10"/>
  <c r="K161" i="10"/>
  <c r="K138" i="10"/>
  <c r="K141" i="10"/>
  <c r="K144" i="10"/>
  <c r="K154" i="10"/>
  <c r="K157" i="10"/>
  <c r="K160" i="10"/>
  <c r="K135" i="8"/>
  <c r="K149" i="8"/>
  <c r="K150" i="8"/>
  <c r="K130" i="8"/>
  <c r="K147" i="8"/>
  <c r="K153" i="8"/>
  <c r="K154" i="8"/>
  <c r="K159" i="8"/>
  <c r="K134" i="8"/>
  <c r="K138" i="8"/>
  <c r="K139" i="8"/>
  <c r="K151" i="8"/>
  <c r="K131" i="8"/>
  <c r="K133" i="8"/>
  <c r="K137" i="8"/>
  <c r="K143" i="8"/>
  <c r="K155" i="8"/>
  <c r="K158" i="8"/>
  <c r="K162" i="8"/>
  <c r="K145" i="8"/>
  <c r="K141" i="8"/>
  <c r="K161" i="8"/>
  <c r="K160" i="8"/>
  <c r="K156" i="8"/>
  <c r="K152" i="8"/>
  <c r="K148" i="8"/>
  <c r="K144" i="8"/>
  <c r="K140" i="8"/>
  <c r="K136" i="8"/>
  <c r="K132" i="8"/>
  <c r="K157" i="8"/>
  <c r="K142" i="8"/>
  <c r="K146" i="8"/>
  <c r="AB233" i="7"/>
  <c r="N132" i="8"/>
  <c r="N138" i="8"/>
  <c r="N131" i="8"/>
  <c r="N135" i="8"/>
  <c r="N139" i="8"/>
  <c r="N144" i="8"/>
  <c r="N151" i="8"/>
  <c r="N156" i="8"/>
  <c r="N158" i="8"/>
  <c r="N136" i="8"/>
  <c r="N143" i="8"/>
  <c r="N155" i="8"/>
  <c r="N140" i="8"/>
  <c r="N142" i="8"/>
  <c r="N148" i="8"/>
  <c r="N154" i="8"/>
  <c r="N160" i="8"/>
  <c r="N130" i="8"/>
  <c r="N147" i="8"/>
  <c r="N152" i="8"/>
  <c r="N159" i="8"/>
  <c r="N162" i="8"/>
  <c r="N150" i="8"/>
  <c r="N146" i="8"/>
  <c r="N161" i="8"/>
  <c r="N145" i="8"/>
  <c r="N134" i="8"/>
  <c r="N157" i="8"/>
  <c r="N141" i="8"/>
  <c r="N153" i="8"/>
  <c r="N137" i="8"/>
  <c r="N149" i="8"/>
  <c r="N133" i="8"/>
  <c r="E132" i="10"/>
  <c r="E136" i="10"/>
  <c r="E140" i="10"/>
  <c r="E144" i="10"/>
  <c r="E148" i="10"/>
  <c r="E152" i="10"/>
  <c r="E156" i="10"/>
  <c r="E160" i="10"/>
  <c r="E133" i="10"/>
  <c r="E138" i="10"/>
  <c r="E135" i="10"/>
  <c r="E141" i="10"/>
  <c r="E146" i="10"/>
  <c r="E151" i="10"/>
  <c r="E157" i="10"/>
  <c r="E162" i="10"/>
  <c r="E131" i="10"/>
  <c r="E142" i="10"/>
  <c r="E149" i="10"/>
  <c r="E155" i="10"/>
  <c r="E130" i="10"/>
  <c r="E134" i="10"/>
  <c r="E143" i="10"/>
  <c r="E150" i="10"/>
  <c r="E158" i="10"/>
  <c r="E137" i="10"/>
  <c r="E145" i="10"/>
  <c r="E153" i="10"/>
  <c r="E159" i="10"/>
  <c r="E139" i="10"/>
  <c r="E147" i="10"/>
  <c r="E154" i="10"/>
  <c r="E161" i="10"/>
  <c r="G131" i="10"/>
  <c r="G135" i="10"/>
  <c r="G139" i="10"/>
  <c r="G143" i="10"/>
  <c r="G147" i="10"/>
  <c r="G151" i="10"/>
  <c r="G155" i="10"/>
  <c r="G159" i="10"/>
  <c r="G138" i="10"/>
  <c r="G141" i="10"/>
  <c r="G144" i="10"/>
  <c r="G154" i="10"/>
  <c r="G157" i="10"/>
  <c r="G134" i="10"/>
  <c r="G137" i="10"/>
  <c r="G140" i="10"/>
  <c r="G150" i="10"/>
  <c r="G153" i="10"/>
  <c r="G156" i="10"/>
  <c r="G130" i="10"/>
  <c r="G133" i="10"/>
  <c r="G136" i="10"/>
  <c r="G146" i="10"/>
  <c r="G149" i="10"/>
  <c r="G152" i="10"/>
  <c r="G162" i="10"/>
  <c r="G132" i="10"/>
  <c r="G142" i="10"/>
  <c r="G145" i="10"/>
  <c r="G148" i="10"/>
  <c r="G158" i="10"/>
  <c r="G161" i="10"/>
  <c r="G160" i="10"/>
  <c r="E132" i="8"/>
  <c r="E138" i="8"/>
  <c r="E144" i="8"/>
  <c r="E151" i="8"/>
  <c r="E156" i="8"/>
  <c r="E134" i="8"/>
  <c r="E139" i="8"/>
  <c r="E147" i="8"/>
  <c r="E152" i="8"/>
  <c r="E159" i="8"/>
  <c r="E135" i="8"/>
  <c r="E140" i="8"/>
  <c r="E148" i="8"/>
  <c r="E154" i="8"/>
  <c r="E160" i="8"/>
  <c r="E131" i="8"/>
  <c r="E136" i="8"/>
  <c r="E143" i="8"/>
  <c r="E150" i="8"/>
  <c r="E155" i="8"/>
  <c r="E130" i="8"/>
  <c r="E157" i="8"/>
  <c r="E141" i="8"/>
  <c r="E153" i="8"/>
  <c r="E137" i="8"/>
  <c r="E162" i="8"/>
  <c r="E158" i="8"/>
  <c r="E149" i="8"/>
  <c r="E133" i="8"/>
  <c r="E146" i="8"/>
  <c r="E142" i="8"/>
  <c r="E161" i="8"/>
  <c r="E145" i="8"/>
  <c r="G131" i="8"/>
  <c r="G134" i="8"/>
  <c r="G135" i="8"/>
  <c r="G138" i="8"/>
  <c r="G139" i="8"/>
  <c r="G143" i="8"/>
  <c r="G155" i="8"/>
  <c r="G145" i="8"/>
  <c r="G133" i="8"/>
  <c r="G147" i="8"/>
  <c r="G150" i="8"/>
  <c r="G159" i="8"/>
  <c r="G149" i="8"/>
  <c r="G151" i="8"/>
  <c r="G154" i="8"/>
  <c r="G161" i="8"/>
  <c r="G152" i="8"/>
  <c r="G136" i="8"/>
  <c r="G142" i="8"/>
  <c r="G157" i="8"/>
  <c r="G148" i="8"/>
  <c r="G132" i="8"/>
  <c r="G158" i="8"/>
  <c r="G137" i="8"/>
  <c r="G160" i="8"/>
  <c r="G144" i="8"/>
  <c r="G153" i="8"/>
  <c r="G130" i="8"/>
  <c r="G162" i="8"/>
  <c r="G140" i="8"/>
  <c r="G141" i="8"/>
  <c r="G146" i="8"/>
  <c r="G156" i="8"/>
  <c r="F132" i="10"/>
  <c r="F136" i="10"/>
  <c r="F140" i="10"/>
  <c r="F144" i="10"/>
  <c r="F148" i="10"/>
  <c r="F152" i="10"/>
  <c r="F156" i="10"/>
  <c r="F160" i="10"/>
  <c r="F131" i="10"/>
  <c r="F134" i="10"/>
  <c r="F137" i="10"/>
  <c r="F147" i="10"/>
  <c r="F150" i="10"/>
  <c r="F153" i="10"/>
  <c r="F130" i="10"/>
  <c r="F133" i="10"/>
  <c r="F143" i="10"/>
  <c r="F146" i="10"/>
  <c r="F149" i="10"/>
  <c r="F159" i="10"/>
  <c r="F162" i="10"/>
  <c r="F139" i="10"/>
  <c r="F142" i="10"/>
  <c r="F145" i="10"/>
  <c r="F155" i="10"/>
  <c r="F158" i="10"/>
  <c r="F161" i="10"/>
  <c r="F135" i="10"/>
  <c r="F138" i="10"/>
  <c r="F141" i="10"/>
  <c r="F151" i="10"/>
  <c r="F154" i="10"/>
  <c r="F157" i="10"/>
  <c r="L130" i="10"/>
  <c r="L134" i="10"/>
  <c r="L138" i="10"/>
  <c r="L142" i="10"/>
  <c r="L146" i="10"/>
  <c r="L150" i="10"/>
  <c r="L154" i="10"/>
  <c r="L158" i="10"/>
  <c r="L162" i="10"/>
  <c r="L131" i="10"/>
  <c r="L141" i="10"/>
  <c r="L144" i="10"/>
  <c r="L147" i="10"/>
  <c r="L157" i="10"/>
  <c r="L137" i="10"/>
  <c r="L140" i="10"/>
  <c r="L143" i="10"/>
  <c r="L153" i="10"/>
  <c r="L156" i="10"/>
  <c r="L159" i="10"/>
  <c r="L133" i="10"/>
  <c r="L136" i="10"/>
  <c r="L139" i="10"/>
  <c r="L149" i="10"/>
  <c r="L152" i="10"/>
  <c r="L155" i="10"/>
  <c r="L132" i="10"/>
  <c r="L135" i="10"/>
  <c r="L145" i="10"/>
  <c r="L148" i="10"/>
  <c r="L151" i="10"/>
  <c r="L161" i="10"/>
  <c r="L160" i="10"/>
  <c r="L130" i="8"/>
  <c r="L132" i="8"/>
  <c r="L133" i="8"/>
  <c r="L136" i="8"/>
  <c r="L140" i="8"/>
  <c r="L148" i="8"/>
  <c r="L160" i="8"/>
  <c r="L149" i="8"/>
  <c r="L150" i="8"/>
  <c r="L152" i="8"/>
  <c r="L161" i="8"/>
  <c r="L162" i="8"/>
  <c r="L144" i="8"/>
  <c r="L156" i="8"/>
  <c r="L134" i="8"/>
  <c r="L145" i="8"/>
  <c r="L146" i="8"/>
  <c r="L137" i="8"/>
  <c r="L153" i="8"/>
  <c r="L142" i="8"/>
  <c r="L138" i="8"/>
  <c r="L158" i="8"/>
  <c r="L141" i="8"/>
  <c r="L159" i="8"/>
  <c r="L155" i="8"/>
  <c r="L151" i="8"/>
  <c r="L147" i="8"/>
  <c r="L143" i="8"/>
  <c r="L139" i="8"/>
  <c r="L135" i="8"/>
  <c r="L131" i="8"/>
  <c r="L157" i="8"/>
  <c r="L154" i="8"/>
  <c r="J139" i="8"/>
  <c r="J130" i="8"/>
  <c r="J142" i="8"/>
  <c r="J147" i="8"/>
  <c r="J152" i="8"/>
  <c r="J154" i="8"/>
  <c r="J159" i="8"/>
  <c r="J138" i="8"/>
  <c r="J144" i="8"/>
  <c r="J151" i="8"/>
  <c r="J156" i="8"/>
  <c r="J131" i="8"/>
  <c r="J135" i="8"/>
  <c r="J143" i="8"/>
  <c r="J155" i="8"/>
  <c r="J158" i="8"/>
  <c r="J132" i="8"/>
  <c r="J136" i="8"/>
  <c r="J140" i="8"/>
  <c r="J148" i="8"/>
  <c r="J160" i="8"/>
  <c r="J146" i="8"/>
  <c r="J134" i="8"/>
  <c r="J161" i="8"/>
  <c r="J157" i="8"/>
  <c r="J153" i="8"/>
  <c r="J149" i="8"/>
  <c r="J145" i="8"/>
  <c r="J141" i="8"/>
  <c r="J137" i="8"/>
  <c r="J133" i="8"/>
  <c r="J162" i="8"/>
  <c r="J150" i="8"/>
  <c r="C128" i="6"/>
  <c r="C231" i="6"/>
  <c r="G321" i="6"/>
  <c r="V409" i="6"/>
  <c r="AL410" i="10"/>
  <c r="G320" i="6"/>
  <c r="G409" i="6" s="1"/>
  <c r="C131" i="7"/>
  <c r="C234" i="7"/>
  <c r="C324" i="7" s="1"/>
  <c r="C413" i="7" s="1"/>
  <c r="O130" i="7"/>
  <c r="AA130" i="7" s="1"/>
  <c r="C320" i="6"/>
  <c r="C409" i="6" s="1"/>
  <c r="D320" i="6"/>
  <c r="D409" i="6" s="1"/>
  <c r="J320" i="6"/>
  <c r="J409" i="6" s="1"/>
  <c r="K320" i="6"/>
  <c r="K409" i="6" s="1"/>
  <c r="H320" i="6"/>
  <c r="H409" i="6" s="1"/>
  <c r="L320" i="6"/>
  <c r="L409" i="6" s="1"/>
  <c r="Q320" i="6"/>
  <c r="Q409" i="6" s="1"/>
  <c r="Y320" i="6"/>
  <c r="Y409" i="6" s="1"/>
  <c r="M320" i="6"/>
  <c r="M409" i="6" s="1"/>
  <c r="AI320" i="6"/>
  <c r="AI409" i="6" s="1"/>
  <c r="AB320" i="6"/>
  <c r="AB409" i="6" s="1"/>
  <c r="X320" i="6"/>
  <c r="X409" i="6" s="1"/>
  <c r="AK320" i="6"/>
  <c r="AK409" i="6" s="1"/>
  <c r="P320" i="6"/>
  <c r="P409" i="6" s="1"/>
  <c r="AD320" i="6"/>
  <c r="AD409" i="6" s="1"/>
  <c r="AF320" i="6"/>
  <c r="AF409" i="6" s="1"/>
  <c r="T320" i="6"/>
  <c r="T409" i="6" s="1"/>
  <c r="U320" i="6"/>
  <c r="U409" i="6" s="1"/>
  <c r="R320" i="6"/>
  <c r="R409" i="6" s="1"/>
  <c r="AJ320" i="6"/>
  <c r="AJ409" i="6" s="1"/>
  <c r="S320" i="6"/>
  <c r="S409" i="6" s="1"/>
  <c r="AE320" i="6"/>
  <c r="AE409" i="6" s="1"/>
  <c r="W320" i="6"/>
  <c r="W409" i="6" s="1"/>
  <c r="AG320" i="6"/>
  <c r="AG409" i="6" s="1"/>
  <c r="X234" i="12"/>
  <c r="U234" i="12"/>
  <c r="AE234" i="12"/>
  <c r="AH234" i="12"/>
  <c r="AJ234" i="12"/>
  <c r="AG234" i="12"/>
  <c r="AI234" i="12"/>
  <c r="Y234" i="12"/>
  <c r="W234" i="12"/>
  <c r="S234" i="12"/>
  <c r="AD234" i="12"/>
  <c r="AK234" i="12"/>
  <c r="AC233" i="12"/>
  <c r="AC323" i="12" s="1"/>
  <c r="D234" i="12"/>
  <c r="P130" i="12"/>
  <c r="AB130" i="12" s="1"/>
  <c r="D131" i="12"/>
  <c r="AK323" i="12"/>
  <c r="AG323" i="12"/>
  <c r="W323" i="12"/>
  <c r="S323" i="12"/>
  <c r="M323" i="12"/>
  <c r="I323" i="12"/>
  <c r="E323" i="12"/>
  <c r="AJ323" i="12"/>
  <c r="AF323" i="12"/>
  <c r="Z323" i="12"/>
  <c r="V323" i="12"/>
  <c r="R323" i="12"/>
  <c r="L323" i="12"/>
  <c r="H323" i="12"/>
  <c r="D323" i="12"/>
  <c r="D412" i="12" s="1"/>
  <c r="AI323" i="12"/>
  <c r="Y323" i="12"/>
  <c r="Y412" i="12" s="1"/>
  <c r="Q323" i="12"/>
  <c r="G323" i="12"/>
  <c r="AH323" i="12"/>
  <c r="X323" i="12"/>
  <c r="X412" i="12" s="1"/>
  <c r="N323" i="12"/>
  <c r="F323" i="12"/>
  <c r="AE323" i="12"/>
  <c r="U323" i="12"/>
  <c r="K323" i="12"/>
  <c r="AL323" i="12"/>
  <c r="AD323" i="12"/>
  <c r="T323" i="12"/>
  <c r="J323" i="12"/>
  <c r="M233" i="11"/>
  <c r="I233" i="11"/>
  <c r="E233" i="11"/>
  <c r="K233" i="11"/>
  <c r="G233" i="11"/>
  <c r="J233" i="11"/>
  <c r="H233" i="11"/>
  <c r="F233" i="11"/>
  <c r="L233" i="11"/>
  <c r="AD233" i="11"/>
  <c r="N233" i="11"/>
  <c r="T233" i="11"/>
  <c r="V233" i="11"/>
  <c r="AG233" i="11"/>
  <c r="W233" i="11"/>
  <c r="R233" i="11"/>
  <c r="AL233" i="11"/>
  <c r="U233" i="11"/>
  <c r="AE233" i="11"/>
  <c r="AF233" i="11"/>
  <c r="S233" i="11"/>
  <c r="AK233" i="11"/>
  <c r="Y233" i="11"/>
  <c r="AH233" i="11"/>
  <c r="Z233" i="11"/>
  <c r="AI233" i="11"/>
  <c r="X233" i="11"/>
  <c r="AJ233" i="11"/>
  <c r="AJ322" i="11"/>
  <c r="AF322" i="11"/>
  <c r="Z322" i="11"/>
  <c r="Z411" i="11" s="1"/>
  <c r="V322" i="11"/>
  <c r="R322" i="11"/>
  <c r="L322" i="11"/>
  <c r="H322" i="11"/>
  <c r="D322" i="11"/>
  <c r="D411" i="11" s="1"/>
  <c r="AL322" i="11"/>
  <c r="AG322" i="11"/>
  <c r="Y322" i="11"/>
  <c r="T322" i="11"/>
  <c r="T411" i="11" s="1"/>
  <c r="M322" i="11"/>
  <c r="G322" i="11"/>
  <c r="AK322" i="11"/>
  <c r="AE322" i="11"/>
  <c r="X322" i="11"/>
  <c r="S322" i="11"/>
  <c r="K322" i="11"/>
  <c r="F322" i="11"/>
  <c r="AI322" i="11"/>
  <c r="AD322" i="11"/>
  <c r="W322" i="11"/>
  <c r="W411" i="11" s="1"/>
  <c r="Q322" i="11"/>
  <c r="Q411" i="11" s="1"/>
  <c r="J322" i="11"/>
  <c r="E322" i="11"/>
  <c r="AC322" i="11"/>
  <c r="AC411" i="11" s="1"/>
  <c r="U322" i="11"/>
  <c r="N322" i="11"/>
  <c r="AH322" i="11"/>
  <c r="I322" i="11"/>
  <c r="D233" i="11"/>
  <c r="D130" i="11"/>
  <c r="Z155" i="11" s="1"/>
  <c r="Z259" i="11" s="1"/>
  <c r="AE233" i="8"/>
  <c r="S233" i="8"/>
  <c r="Y233" i="8"/>
  <c r="AK233" i="8"/>
  <c r="T233" i="8"/>
  <c r="AF233" i="8"/>
  <c r="X233" i="8"/>
  <c r="AJ233" i="8"/>
  <c r="AI233" i="8"/>
  <c r="W233" i="8"/>
  <c r="AG233" i="8"/>
  <c r="U233" i="8"/>
  <c r="AD233" i="8"/>
  <c r="R233" i="8"/>
  <c r="AH233" i="8"/>
  <c r="V233" i="8"/>
  <c r="N233" i="8"/>
  <c r="AL233" i="8"/>
  <c r="Z233" i="8"/>
  <c r="N233" i="10"/>
  <c r="J233" i="10"/>
  <c r="F233" i="10"/>
  <c r="M233" i="10"/>
  <c r="I233" i="10"/>
  <c r="E233" i="10"/>
  <c r="L233" i="10"/>
  <c r="H233" i="10"/>
  <c r="K233" i="10"/>
  <c r="G233" i="10"/>
  <c r="AD233" i="10"/>
  <c r="AJ233" i="10"/>
  <c r="AG233" i="10"/>
  <c r="AE233" i="10"/>
  <c r="W233" i="10"/>
  <c r="T233" i="10"/>
  <c r="Y233" i="10"/>
  <c r="AF233" i="10"/>
  <c r="AH233" i="10"/>
  <c r="AK233" i="10"/>
  <c r="AI233" i="10"/>
  <c r="AL233" i="10"/>
  <c r="V233" i="10"/>
  <c r="X233" i="10"/>
  <c r="U233" i="10"/>
  <c r="Z233" i="10"/>
  <c r="S233" i="10"/>
  <c r="M233" i="8"/>
  <c r="I233" i="8"/>
  <c r="E233" i="8"/>
  <c r="L233" i="8"/>
  <c r="H233" i="8"/>
  <c r="K233" i="8"/>
  <c r="G233" i="8"/>
  <c r="J233" i="8"/>
  <c r="F233" i="8"/>
  <c r="AC232" i="10"/>
  <c r="D233" i="10"/>
  <c r="D130" i="10"/>
  <c r="P129" i="10"/>
  <c r="AB129" i="10" s="1"/>
  <c r="AI322" i="10"/>
  <c r="AI411" i="10" s="1"/>
  <c r="AE322" i="10"/>
  <c r="AE411" i="10" s="1"/>
  <c r="Y322" i="10"/>
  <c r="Y411" i="10" s="1"/>
  <c r="U322" i="10"/>
  <c r="U411" i="10" s="1"/>
  <c r="Q322" i="10"/>
  <c r="Q411" i="10" s="1"/>
  <c r="K322" i="10"/>
  <c r="K411" i="10" s="1"/>
  <c r="G322" i="10"/>
  <c r="G411" i="10" s="1"/>
  <c r="AL322" i="10"/>
  <c r="AH322" i="10"/>
  <c r="AH411" i="10" s="1"/>
  <c r="AD322" i="10"/>
  <c r="AD411" i="10" s="1"/>
  <c r="AK322" i="10"/>
  <c r="AK411" i="10" s="1"/>
  <c r="AG322" i="10"/>
  <c r="AG411" i="10" s="1"/>
  <c r="AC322" i="10"/>
  <c r="AC411" i="10" s="1"/>
  <c r="W322" i="10"/>
  <c r="W411" i="10" s="1"/>
  <c r="S322" i="10"/>
  <c r="S411" i="10" s="1"/>
  <c r="M322" i="10"/>
  <c r="M411" i="10" s="1"/>
  <c r="I322" i="10"/>
  <c r="I411" i="10" s="1"/>
  <c r="E322" i="10"/>
  <c r="E411" i="10" s="1"/>
  <c r="Z322" i="10"/>
  <c r="Z411" i="10" s="1"/>
  <c r="R322" i="10"/>
  <c r="R411" i="10" s="1"/>
  <c r="H322" i="10"/>
  <c r="H411" i="10" s="1"/>
  <c r="X322" i="10"/>
  <c r="X411" i="10" s="1"/>
  <c r="N322" i="10"/>
  <c r="N411" i="10" s="1"/>
  <c r="F322" i="10"/>
  <c r="F411" i="10" s="1"/>
  <c r="AJ322" i="10"/>
  <c r="AJ411" i="10" s="1"/>
  <c r="V322" i="10"/>
  <c r="V411" i="10" s="1"/>
  <c r="L322" i="10"/>
  <c r="L411" i="10" s="1"/>
  <c r="D322" i="10"/>
  <c r="D411" i="10" s="1"/>
  <c r="AF322" i="10"/>
  <c r="AF411" i="10" s="1"/>
  <c r="T322" i="10"/>
  <c r="T411" i="10" s="1"/>
  <c r="J322" i="10"/>
  <c r="J411" i="10" s="1"/>
  <c r="D233" i="8"/>
  <c r="D130" i="8"/>
  <c r="AL322" i="8"/>
  <c r="AL411" i="8" s="1"/>
  <c r="AH322" i="8"/>
  <c r="AH411" i="8" s="1"/>
  <c r="AD322" i="8"/>
  <c r="AD411" i="8" s="1"/>
  <c r="X322" i="8"/>
  <c r="X411" i="8" s="1"/>
  <c r="T322" i="8"/>
  <c r="T411" i="8" s="1"/>
  <c r="N322" i="8"/>
  <c r="N411" i="8" s="1"/>
  <c r="J322" i="8"/>
  <c r="J411" i="8" s="1"/>
  <c r="F322" i="8"/>
  <c r="F411" i="8" s="1"/>
  <c r="AJ322" i="8"/>
  <c r="AJ411" i="8" s="1"/>
  <c r="AE322" i="8"/>
  <c r="AE411" i="8" s="1"/>
  <c r="W322" i="8"/>
  <c r="W411" i="8" s="1"/>
  <c r="R322" i="8"/>
  <c r="R411" i="8" s="1"/>
  <c r="K322" i="8"/>
  <c r="K411" i="8" s="1"/>
  <c r="E322" i="8"/>
  <c r="E411" i="8" s="1"/>
  <c r="AI322" i="8"/>
  <c r="AI411" i="8" s="1"/>
  <c r="AC322" i="8"/>
  <c r="AC411" i="8" s="1"/>
  <c r="V322" i="8"/>
  <c r="V411" i="8" s="1"/>
  <c r="Q322" i="8"/>
  <c r="Q411" i="8" s="1"/>
  <c r="I322" i="8"/>
  <c r="I411" i="8" s="1"/>
  <c r="D322" i="8"/>
  <c r="D411" i="8" s="1"/>
  <c r="AG322" i="8"/>
  <c r="AG411" i="8" s="1"/>
  <c r="Z322" i="8"/>
  <c r="Z411" i="8" s="1"/>
  <c r="U322" i="8"/>
  <c r="U411" i="8" s="1"/>
  <c r="M322" i="8"/>
  <c r="M411" i="8" s="1"/>
  <c r="H322" i="8"/>
  <c r="H411" i="8" s="1"/>
  <c r="AK322" i="8"/>
  <c r="AK411" i="8" s="1"/>
  <c r="AF322" i="8"/>
  <c r="AF411" i="8" s="1"/>
  <c r="Y322" i="8"/>
  <c r="Y411" i="8" s="1"/>
  <c r="S322" i="8"/>
  <c r="S411" i="8" s="1"/>
  <c r="L322" i="8"/>
  <c r="L411" i="8" s="1"/>
  <c r="G322" i="8"/>
  <c r="G411" i="8" s="1"/>
  <c r="F232" i="7"/>
  <c r="J232" i="7"/>
  <c r="D232" i="7"/>
  <c r="G232" i="7"/>
  <c r="K232" i="7"/>
  <c r="E232" i="7"/>
  <c r="I232" i="7"/>
  <c r="H232" i="7"/>
  <c r="L232" i="7"/>
  <c r="M232" i="7"/>
  <c r="T232" i="7"/>
  <c r="AC232" i="7"/>
  <c r="S232" i="7"/>
  <c r="AD232" i="7"/>
  <c r="Y232" i="7"/>
  <c r="AF232" i="7"/>
  <c r="R232" i="7"/>
  <c r="AJ232" i="7"/>
  <c r="Q232" i="7"/>
  <c r="AE232" i="7"/>
  <c r="V232" i="7"/>
  <c r="U232" i="7"/>
  <c r="AI232" i="7"/>
  <c r="AK232" i="7"/>
  <c r="X232" i="7"/>
  <c r="AG232" i="7"/>
  <c r="W232" i="7"/>
  <c r="AH232" i="7"/>
  <c r="AH321" i="7"/>
  <c r="AH410" i="7" s="1"/>
  <c r="AD321" i="7"/>
  <c r="AD410" i="7" s="1"/>
  <c r="AK321" i="7"/>
  <c r="AK410" i="7" s="1"/>
  <c r="AG321" i="7"/>
  <c r="AG410" i="7" s="1"/>
  <c r="AC321" i="7"/>
  <c r="AC410" i="7" s="1"/>
  <c r="AJ321" i="7"/>
  <c r="AJ410" i="7" s="1"/>
  <c r="AF321" i="7"/>
  <c r="AF410" i="7" s="1"/>
  <c r="AB321" i="7"/>
  <c r="AB410" i="7" s="1"/>
  <c r="V321" i="7"/>
  <c r="V410" i="7" s="1"/>
  <c r="R321" i="7"/>
  <c r="R410" i="7" s="1"/>
  <c r="AI321" i="7"/>
  <c r="AI410" i="7" s="1"/>
  <c r="U321" i="7"/>
  <c r="U410" i="7" s="1"/>
  <c r="P321" i="7"/>
  <c r="P410" i="7" s="1"/>
  <c r="Y321" i="7"/>
  <c r="Y410" i="7" s="1"/>
  <c r="T321" i="7"/>
  <c r="T410" i="7" s="1"/>
  <c r="AE321" i="7"/>
  <c r="AE410" i="7" s="1"/>
  <c r="X321" i="7"/>
  <c r="X410" i="7" s="1"/>
  <c r="S321" i="7"/>
  <c r="S410" i="7" s="1"/>
  <c r="Q321" i="7"/>
  <c r="Q410" i="7" s="1"/>
  <c r="E321" i="7"/>
  <c r="E410" i="7" s="1"/>
  <c r="I321" i="7"/>
  <c r="I410" i="7" s="1"/>
  <c r="M321" i="7"/>
  <c r="M410" i="7" s="1"/>
  <c r="F321" i="7"/>
  <c r="F410" i="7" s="1"/>
  <c r="J321" i="7"/>
  <c r="J410" i="7" s="1"/>
  <c r="W321" i="7"/>
  <c r="W410" i="7" s="1"/>
  <c r="G321" i="7"/>
  <c r="G410" i="7" s="1"/>
  <c r="K321" i="7"/>
  <c r="K410" i="7" s="1"/>
  <c r="L321" i="7"/>
  <c r="L410" i="7" s="1"/>
  <c r="D321" i="7"/>
  <c r="D410" i="7" s="1"/>
  <c r="H321" i="7"/>
  <c r="H410" i="7" s="1"/>
  <c r="Q128" i="6"/>
  <c r="E129" i="7"/>
  <c r="R130" i="8"/>
  <c r="AK129" i="7"/>
  <c r="AL130" i="8"/>
  <c r="K128" i="6"/>
  <c r="Z130" i="8"/>
  <c r="AE128" i="6"/>
  <c r="L129" i="7"/>
  <c r="AF128" i="6"/>
  <c r="AK128" i="6"/>
  <c r="R129" i="7"/>
  <c r="W130" i="8"/>
  <c r="AL130" i="10"/>
  <c r="AC129" i="7"/>
  <c r="X128" i="6"/>
  <c r="F128" i="6"/>
  <c r="AI130" i="8"/>
  <c r="T130" i="10"/>
  <c r="AI128" i="6"/>
  <c r="T130" i="8"/>
  <c r="AG130" i="8"/>
  <c r="T129" i="7"/>
  <c r="AG128" i="6"/>
  <c r="J128" i="6"/>
  <c r="Y129" i="7"/>
  <c r="D129" i="7"/>
  <c r="E128" i="6"/>
  <c r="F129" i="7"/>
  <c r="R128" i="6"/>
  <c r="W128" i="6"/>
  <c r="I128" i="6"/>
  <c r="AD130" i="10"/>
  <c r="V130" i="8"/>
  <c r="U130" i="8"/>
  <c r="X130" i="10"/>
  <c r="S130" i="8"/>
  <c r="AF129" i="7"/>
  <c r="AI129" i="7"/>
  <c r="AH129" i="7"/>
  <c r="U128" i="6"/>
  <c r="L128" i="6"/>
  <c r="AH130" i="8"/>
  <c r="AB130" i="7"/>
  <c r="AK130" i="8"/>
  <c r="AK130" i="10"/>
  <c r="AD128" i="6"/>
  <c r="X129" i="7"/>
  <c r="AD130" i="8"/>
  <c r="T128" i="6"/>
  <c r="G129" i="7"/>
  <c r="U130" i="10"/>
  <c r="I129" i="7"/>
  <c r="AC128" i="6"/>
  <c r="G128" i="6"/>
  <c r="Y130" i="8"/>
  <c r="AJ129" i="7"/>
  <c r="AD129" i="7"/>
  <c r="AJ130" i="8"/>
  <c r="H129" i="7"/>
  <c r="X130" i="8"/>
  <c r="M129" i="7"/>
  <c r="AH128" i="6"/>
  <c r="AC129" i="10"/>
  <c r="J129" i="7"/>
  <c r="AG129" i="7"/>
  <c r="Y128" i="6"/>
  <c r="S128" i="6"/>
  <c r="W129" i="7"/>
  <c r="AJ128" i="6"/>
  <c r="AE130" i="10"/>
  <c r="AE130" i="8"/>
  <c r="AI130" i="10"/>
  <c r="AH130" i="10"/>
  <c r="V129" i="7"/>
  <c r="V130" i="10"/>
  <c r="Y130" i="10"/>
  <c r="V128" i="6"/>
  <c r="S129" i="7"/>
  <c r="W130" i="10"/>
  <c r="K129" i="7"/>
  <c r="Z130" i="10"/>
  <c r="AF130" i="10"/>
  <c r="AJ130" i="10"/>
  <c r="S130" i="10"/>
  <c r="U129" i="7"/>
  <c r="H128" i="6"/>
  <c r="M128" i="6"/>
  <c r="AG130" i="10"/>
  <c r="AE129" i="7"/>
  <c r="D128" i="6"/>
  <c r="AF130" i="8"/>
  <c r="AH547" i="18" l="1"/>
  <c r="BF546" i="18"/>
  <c r="V553" i="18"/>
  <c r="AT552" i="18"/>
  <c r="E553" i="18"/>
  <c r="AO552" i="18"/>
  <c r="BA552" i="18"/>
  <c r="AV550" i="18"/>
  <c r="BH550" i="18"/>
  <c r="AU554" i="18"/>
  <c r="BG554" i="18"/>
  <c r="BC552" i="18"/>
  <c r="AQ552" i="18"/>
  <c r="AP551" i="18"/>
  <c r="BB551" i="18"/>
  <c r="AW551" i="18"/>
  <c r="BI551" i="18"/>
  <c r="AR549" i="18"/>
  <c r="BD549" i="18"/>
  <c r="AX550" i="18"/>
  <c r="BJ550" i="18"/>
  <c r="AG465" i="13"/>
  <c r="BJ451" i="18"/>
  <c r="AX451" i="18"/>
  <c r="BE451" i="18"/>
  <c r="AS451" i="18"/>
  <c r="BA451" i="18"/>
  <c r="AO451" i="18"/>
  <c r="BB451" i="18"/>
  <c r="AP451" i="18"/>
  <c r="AT451" i="18"/>
  <c r="BF451" i="18"/>
  <c r="AQ451" i="18"/>
  <c r="BC451" i="18"/>
  <c r="BH451" i="18"/>
  <c r="AV451" i="18"/>
  <c r="BD451" i="18"/>
  <c r="AR451" i="18"/>
  <c r="BI451" i="18"/>
  <c r="AW451" i="18"/>
  <c r="AU451" i="18"/>
  <c r="BG451" i="18"/>
  <c r="BE435" i="17"/>
  <c r="I436" i="17"/>
  <c r="AS435" i="17"/>
  <c r="F436" i="17"/>
  <c r="AP435" i="17"/>
  <c r="BB435" i="17"/>
  <c r="BD435" i="17"/>
  <c r="H436" i="17"/>
  <c r="AR435" i="17"/>
  <c r="BI435" i="17"/>
  <c r="M436" i="17"/>
  <c r="AW435" i="17"/>
  <c r="BA435" i="17"/>
  <c r="E436" i="17"/>
  <c r="AO435" i="17"/>
  <c r="AQ435" i="17"/>
  <c r="G436" i="17"/>
  <c r="BC435" i="17"/>
  <c r="N436" i="17"/>
  <c r="AX435" i="17"/>
  <c r="BJ435" i="17"/>
  <c r="AU435" i="17"/>
  <c r="BG435" i="17"/>
  <c r="K436" i="17"/>
  <c r="J436" i="17"/>
  <c r="AT435" i="17"/>
  <c r="BF435" i="17"/>
  <c r="BH435" i="17"/>
  <c r="AV435" i="17"/>
  <c r="L436" i="17"/>
  <c r="J377" i="13"/>
  <c r="L377" i="13"/>
  <c r="AC377" i="13"/>
  <c r="AG377" i="13"/>
  <c r="AG466" i="13" s="1"/>
  <c r="I377" i="13"/>
  <c r="N377" i="13"/>
  <c r="V377" i="13"/>
  <c r="U377" i="13"/>
  <c r="AF377" i="13"/>
  <c r="L376" i="13"/>
  <c r="AH465" i="13"/>
  <c r="AI465" i="13"/>
  <c r="N376" i="13"/>
  <c r="AD377" i="13"/>
  <c r="K376" i="13"/>
  <c r="K377" i="13"/>
  <c r="J376" i="13"/>
  <c r="AL465" i="13"/>
  <c r="AD376" i="13"/>
  <c r="AC376" i="13"/>
  <c r="AC465" i="13" s="1"/>
  <c r="Q465" i="13"/>
  <c r="AE377" i="13"/>
  <c r="AE466" i="13" s="1"/>
  <c r="G377" i="13"/>
  <c r="Z377" i="13"/>
  <c r="AK377" i="13"/>
  <c r="AK466" i="13" s="1"/>
  <c r="AJ377" i="13"/>
  <c r="AJ466" i="13" s="1"/>
  <c r="R377" i="13"/>
  <c r="M377" i="13"/>
  <c r="F377" i="13"/>
  <c r="S377" i="13"/>
  <c r="AL377" i="13"/>
  <c r="T377" i="13"/>
  <c r="AF376" i="13"/>
  <c r="AF465" i="13" s="1"/>
  <c r="S376" i="13"/>
  <c r="AD465" i="13"/>
  <c r="U376" i="13"/>
  <c r="I376" i="13"/>
  <c r="AI377" i="13"/>
  <c r="Q377" i="13"/>
  <c r="Y377" i="13"/>
  <c r="AH377" i="13"/>
  <c r="W377" i="13"/>
  <c r="X377" i="13"/>
  <c r="E377" i="13"/>
  <c r="H377" i="13"/>
  <c r="X376" i="13"/>
  <c r="G376" i="13"/>
  <c r="S352" i="12"/>
  <c r="H354" i="12"/>
  <c r="U355" i="12"/>
  <c r="AK355" i="12"/>
  <c r="AJ351" i="12"/>
  <c r="V353" i="12"/>
  <c r="D321" i="6"/>
  <c r="AG355" i="12"/>
  <c r="I350" i="12"/>
  <c r="AI354" i="12"/>
  <c r="AD353" i="12"/>
  <c r="S351" i="12"/>
  <c r="I352" i="12"/>
  <c r="AD355" i="12"/>
  <c r="S355" i="12"/>
  <c r="T352" i="12"/>
  <c r="AJ352" i="12"/>
  <c r="W356" i="12"/>
  <c r="G354" i="12"/>
  <c r="W353" i="12"/>
  <c r="Z353" i="12"/>
  <c r="X354" i="12"/>
  <c r="L350" i="12"/>
  <c r="N351" i="12"/>
  <c r="Z355" i="12"/>
  <c r="AF356" i="12"/>
  <c r="M356" i="12"/>
  <c r="E353" i="12"/>
  <c r="G350" i="12"/>
  <c r="AG354" i="12"/>
  <c r="J352" i="12"/>
  <c r="AH353" i="12"/>
  <c r="AF354" i="12"/>
  <c r="AC350" i="12"/>
  <c r="I351" i="12"/>
  <c r="U352" i="12"/>
  <c r="AD351" i="12"/>
  <c r="AI352" i="12"/>
  <c r="AD354" i="12"/>
  <c r="K351" i="12"/>
  <c r="AH352" i="12"/>
  <c r="N352" i="12"/>
  <c r="G353" i="12"/>
  <c r="AL350" i="12"/>
  <c r="V352" i="12"/>
  <c r="AE351" i="12"/>
  <c r="F353" i="12"/>
  <c r="H350" i="12"/>
  <c r="G356" i="12"/>
  <c r="AH356" i="12"/>
  <c r="AF353" i="12"/>
  <c r="AD352" i="12"/>
  <c r="L355" i="12"/>
  <c r="H352" i="12"/>
  <c r="Z351" i="12"/>
  <c r="H356" i="12"/>
  <c r="W350" i="12"/>
  <c r="AC352" i="12"/>
  <c r="AC356" i="12"/>
  <c r="AE160" i="11"/>
  <c r="AE264" i="11" s="1"/>
  <c r="W157" i="11"/>
  <c r="W261" i="11" s="1"/>
  <c r="AG162" i="11"/>
  <c r="AG266" i="11" s="1"/>
  <c r="AD156" i="11"/>
  <c r="AD260" i="11" s="1"/>
  <c r="I159" i="11"/>
  <c r="I263" i="11" s="1"/>
  <c r="AE155" i="11"/>
  <c r="AE259" i="11" s="1"/>
  <c r="N160" i="11"/>
  <c r="N264" i="11" s="1"/>
  <c r="H156" i="11"/>
  <c r="H260" i="11" s="1"/>
  <c r="H162" i="11"/>
  <c r="H266" i="11" s="1"/>
  <c r="AI159" i="11"/>
  <c r="AI263" i="11" s="1"/>
  <c r="AI158" i="11"/>
  <c r="AI262" i="11" s="1"/>
  <c r="AI353" i="11" s="1"/>
  <c r="AK155" i="11"/>
  <c r="AK259" i="11" s="1"/>
  <c r="J159" i="11"/>
  <c r="J263" i="11" s="1"/>
  <c r="J353" i="11" s="1"/>
  <c r="I155" i="11"/>
  <c r="I259" i="11" s="1"/>
  <c r="AC157" i="11"/>
  <c r="AC261" i="11" s="1"/>
  <c r="AC162" i="11"/>
  <c r="AC266" i="11" s="1"/>
  <c r="AC156" i="11"/>
  <c r="AC260" i="11" s="1"/>
  <c r="Q155" i="11"/>
  <c r="Q259" i="11" s="1"/>
  <c r="Q157" i="11"/>
  <c r="Q261" i="11" s="1"/>
  <c r="Q162" i="11"/>
  <c r="Q266" i="11" s="1"/>
  <c r="AC155" i="11"/>
  <c r="AC259" i="11" s="1"/>
  <c r="AC350" i="11" s="1"/>
  <c r="AC158" i="11"/>
  <c r="AC262" i="11" s="1"/>
  <c r="Q158" i="11"/>
  <c r="Q262" i="11" s="1"/>
  <c r="Q156" i="11"/>
  <c r="Q260" i="11" s="1"/>
  <c r="AC159" i="11"/>
  <c r="AC263" i="11" s="1"/>
  <c r="AC130" i="11"/>
  <c r="AC234" i="11" s="1"/>
  <c r="Q130" i="11"/>
  <c r="Q234" i="11" s="1"/>
  <c r="Q159" i="11"/>
  <c r="Q263" i="11" s="1"/>
  <c r="Q160" i="11"/>
  <c r="Q264" i="11" s="1"/>
  <c r="AC160" i="11"/>
  <c r="AC264" i="11" s="1"/>
  <c r="AC161" i="11"/>
  <c r="AC265" i="11" s="1"/>
  <c r="Q161" i="11"/>
  <c r="Q265" i="11" s="1"/>
  <c r="Q356" i="11" s="1"/>
  <c r="K130" i="11"/>
  <c r="K234" i="11" s="1"/>
  <c r="K162" i="11"/>
  <c r="K266" i="11" s="1"/>
  <c r="K159" i="11"/>
  <c r="K263" i="11" s="1"/>
  <c r="K156" i="11"/>
  <c r="K260" i="11" s="1"/>
  <c r="T156" i="11"/>
  <c r="T260" i="11" s="1"/>
  <c r="T351" i="11" s="1"/>
  <c r="AF158" i="11"/>
  <c r="AF262" i="11" s="1"/>
  <c r="AF157" i="11"/>
  <c r="AF261" i="11" s="1"/>
  <c r="AF159" i="11"/>
  <c r="AF263" i="11" s="1"/>
  <c r="AF353" i="11" s="1"/>
  <c r="AJ160" i="11"/>
  <c r="AJ264" i="11" s="1"/>
  <c r="AJ159" i="11"/>
  <c r="AJ263" i="11" s="1"/>
  <c r="G130" i="11"/>
  <c r="G234" i="11" s="1"/>
  <c r="G162" i="11"/>
  <c r="G266" i="11" s="1"/>
  <c r="G159" i="11"/>
  <c r="G263" i="11" s="1"/>
  <c r="G354" i="11" s="1"/>
  <c r="G160" i="11"/>
  <c r="G264" i="11" s="1"/>
  <c r="G157" i="11"/>
  <c r="G261" i="11" s="1"/>
  <c r="V155" i="11"/>
  <c r="V259" i="11" s="1"/>
  <c r="V159" i="11"/>
  <c r="V263" i="11" s="1"/>
  <c r="S157" i="11"/>
  <c r="S261" i="11" s="1"/>
  <c r="F158" i="11"/>
  <c r="F262" i="11" s="1"/>
  <c r="R162" i="11"/>
  <c r="R266" i="11" s="1"/>
  <c r="R130" i="11"/>
  <c r="R234" i="11" s="1"/>
  <c r="AH155" i="11"/>
  <c r="AH259" i="11" s="1"/>
  <c r="AH162" i="11"/>
  <c r="AH266" i="11" s="1"/>
  <c r="M156" i="11"/>
  <c r="M260" i="11" s="1"/>
  <c r="M157" i="11"/>
  <c r="M261" i="11" s="1"/>
  <c r="M352" i="11" s="1"/>
  <c r="M159" i="11"/>
  <c r="M263" i="11" s="1"/>
  <c r="M155" i="11"/>
  <c r="M259" i="11" s="1"/>
  <c r="L159" i="11"/>
  <c r="L263" i="11" s="1"/>
  <c r="AL161" i="11"/>
  <c r="AL265" i="11" s="1"/>
  <c r="AL356" i="11" s="1"/>
  <c r="AL162" i="11"/>
  <c r="AL266" i="11" s="1"/>
  <c r="AL160" i="11"/>
  <c r="AL264" i="11" s="1"/>
  <c r="Z161" i="11"/>
  <c r="Z265" i="11" s="1"/>
  <c r="Z156" i="11"/>
  <c r="Z260" i="11" s="1"/>
  <c r="Z350" i="11" s="1"/>
  <c r="I156" i="11"/>
  <c r="I260" i="11" s="1"/>
  <c r="I157" i="11"/>
  <c r="I261" i="11" s="1"/>
  <c r="I351" i="11" s="1"/>
  <c r="I162" i="11"/>
  <c r="I266" i="11" s="1"/>
  <c r="J130" i="11"/>
  <c r="J234" i="11" s="1"/>
  <c r="J161" i="11"/>
  <c r="J265" i="11" s="1"/>
  <c r="AD161" i="11"/>
  <c r="AD265" i="11" s="1"/>
  <c r="AD162" i="11"/>
  <c r="AD266" i="11" s="1"/>
  <c r="AD130" i="11"/>
  <c r="AD234" i="11" s="1"/>
  <c r="AG155" i="11"/>
  <c r="AG259" i="11" s="1"/>
  <c r="AG158" i="11"/>
  <c r="AG262" i="11" s="1"/>
  <c r="U158" i="11"/>
  <c r="U262" i="11" s="1"/>
  <c r="U157" i="11"/>
  <c r="U261" i="11" s="1"/>
  <c r="AK159" i="11"/>
  <c r="AK263" i="11" s="1"/>
  <c r="AK162" i="11"/>
  <c r="AK266" i="11" s="1"/>
  <c r="AK160" i="11"/>
  <c r="AK264" i="11" s="1"/>
  <c r="AI162" i="11"/>
  <c r="AI266" i="11" s="1"/>
  <c r="AI130" i="11"/>
  <c r="E159" i="11"/>
  <c r="E263" i="11" s="1"/>
  <c r="E156" i="11"/>
  <c r="E260" i="11" s="1"/>
  <c r="H157" i="11"/>
  <c r="H261" i="11" s="1"/>
  <c r="H352" i="11" s="1"/>
  <c r="H155" i="11"/>
  <c r="H259" i="11" s="1"/>
  <c r="N157" i="11"/>
  <c r="N261" i="11" s="1"/>
  <c r="W161" i="11"/>
  <c r="W265" i="11" s="1"/>
  <c r="W162" i="11"/>
  <c r="W266" i="11" s="1"/>
  <c r="W130" i="11"/>
  <c r="W160" i="11"/>
  <c r="W264" i="11" s="1"/>
  <c r="AE156" i="11"/>
  <c r="AE260" i="11" s="1"/>
  <c r="AE161" i="11"/>
  <c r="AE265" i="11" s="1"/>
  <c r="AE356" i="11" s="1"/>
  <c r="Y158" i="11"/>
  <c r="Y262" i="11" s="1"/>
  <c r="X155" i="11"/>
  <c r="X259" i="11" s="1"/>
  <c r="X159" i="11"/>
  <c r="X263" i="11" s="1"/>
  <c r="X157" i="11"/>
  <c r="X261" i="11" s="1"/>
  <c r="T158" i="11"/>
  <c r="T262" i="11" s="1"/>
  <c r="T160" i="11"/>
  <c r="T264" i="11" s="1"/>
  <c r="T162" i="11"/>
  <c r="T266" i="11" s="1"/>
  <c r="T155" i="11"/>
  <c r="T259" i="11" s="1"/>
  <c r="T350" i="11" s="1"/>
  <c r="AF156" i="11"/>
  <c r="AF260" i="11" s="1"/>
  <c r="AF155" i="11"/>
  <c r="AF259" i="11" s="1"/>
  <c r="AF130" i="11"/>
  <c r="AF234" i="11" s="1"/>
  <c r="AJ158" i="11"/>
  <c r="AJ262" i="11" s="1"/>
  <c r="AJ353" i="11" s="1"/>
  <c r="AJ155" i="11"/>
  <c r="AJ259" i="11" s="1"/>
  <c r="G156" i="11"/>
  <c r="G260" i="11" s="1"/>
  <c r="G351" i="11" s="1"/>
  <c r="V161" i="11"/>
  <c r="V265" i="11" s="1"/>
  <c r="V157" i="11"/>
  <c r="V261" i="11" s="1"/>
  <c r="V158" i="11"/>
  <c r="V262" i="11" s="1"/>
  <c r="S155" i="11"/>
  <c r="S259" i="11" s="1"/>
  <c r="F155" i="11"/>
  <c r="F259" i="11" s="1"/>
  <c r="F156" i="11"/>
  <c r="F260" i="11" s="1"/>
  <c r="F351" i="11" s="1"/>
  <c r="F157" i="11"/>
  <c r="F261" i="11" s="1"/>
  <c r="F130" i="11"/>
  <c r="F234" i="11" s="1"/>
  <c r="F162" i="11"/>
  <c r="F266" i="11" s="1"/>
  <c r="R155" i="11"/>
  <c r="R259" i="11" s="1"/>
  <c r="R350" i="11" s="1"/>
  <c r="R157" i="11"/>
  <c r="R261" i="11" s="1"/>
  <c r="R159" i="11"/>
  <c r="R263" i="11" s="1"/>
  <c r="AH161" i="11"/>
  <c r="AH265" i="11" s="1"/>
  <c r="AH160" i="11"/>
  <c r="AH264" i="11" s="1"/>
  <c r="AH158" i="11"/>
  <c r="AH262" i="11" s="1"/>
  <c r="M160" i="11"/>
  <c r="M264" i="11" s="1"/>
  <c r="M354" i="11" s="1"/>
  <c r="M161" i="11"/>
  <c r="M265" i="11" s="1"/>
  <c r="M158" i="11"/>
  <c r="M262" i="11" s="1"/>
  <c r="L157" i="11"/>
  <c r="L261" i="11" s="1"/>
  <c r="L156" i="11"/>
  <c r="L260" i="11" s="1"/>
  <c r="AL159" i="11"/>
  <c r="AL263" i="11" s="1"/>
  <c r="AL158" i="11"/>
  <c r="AL262" i="11" s="1"/>
  <c r="AL130" i="11"/>
  <c r="AL156" i="11"/>
  <c r="AL260" i="11" s="1"/>
  <c r="Z159" i="11"/>
  <c r="Z263" i="11" s="1"/>
  <c r="Z354" i="11" s="1"/>
  <c r="Z162" i="11"/>
  <c r="Z266" i="11" s="1"/>
  <c r="Z160" i="11"/>
  <c r="Z264" i="11" s="1"/>
  <c r="Z157" i="11"/>
  <c r="Z261" i="11" s="1"/>
  <c r="Z130" i="11"/>
  <c r="Z234" i="11" s="1"/>
  <c r="I160" i="11"/>
  <c r="I264" i="11" s="1"/>
  <c r="I161" i="11"/>
  <c r="I265" i="11" s="1"/>
  <c r="I158" i="11"/>
  <c r="I262" i="11" s="1"/>
  <c r="J155" i="11"/>
  <c r="J259" i="11" s="1"/>
  <c r="J156" i="11"/>
  <c r="J260" i="11" s="1"/>
  <c r="J158" i="11"/>
  <c r="J262" i="11" s="1"/>
  <c r="AD159" i="11"/>
  <c r="AD263" i="11" s="1"/>
  <c r="AD158" i="11"/>
  <c r="AD262" i="11" s="1"/>
  <c r="AD160" i="11"/>
  <c r="AD264" i="11" s="1"/>
  <c r="AG161" i="11"/>
  <c r="AG265" i="11" s="1"/>
  <c r="AG130" i="11"/>
  <c r="U156" i="11"/>
  <c r="U260" i="11" s="1"/>
  <c r="AK157" i="11"/>
  <c r="AK261" i="11" s="1"/>
  <c r="AK158" i="11"/>
  <c r="AK262" i="11" s="1"/>
  <c r="AK353" i="11" s="1"/>
  <c r="AI160" i="11"/>
  <c r="AI264" i="11" s="1"/>
  <c r="E130" i="11"/>
  <c r="E234" i="11" s="1"/>
  <c r="E160" i="11"/>
  <c r="E264" i="11" s="1"/>
  <c r="E355" i="11" s="1"/>
  <c r="E161" i="11"/>
  <c r="E265" i="11" s="1"/>
  <c r="E162" i="11"/>
  <c r="E266" i="11" s="1"/>
  <c r="E158" i="11"/>
  <c r="E262" i="11" s="1"/>
  <c r="H161" i="11"/>
  <c r="H265" i="11" s="1"/>
  <c r="H158" i="11"/>
  <c r="H262" i="11" s="1"/>
  <c r="N155" i="11"/>
  <c r="N259" i="11" s="1"/>
  <c r="N156" i="11"/>
  <c r="N260" i="11" s="1"/>
  <c r="N130" i="11"/>
  <c r="N234" i="11" s="1"/>
  <c r="N162" i="11"/>
  <c r="N266" i="11" s="1"/>
  <c r="W159" i="11"/>
  <c r="W263" i="11" s="1"/>
  <c r="W354" i="11" s="1"/>
  <c r="W158" i="11"/>
  <c r="W262" i="11" s="1"/>
  <c r="AE162" i="11"/>
  <c r="AE266" i="11" s="1"/>
  <c r="AE130" i="11"/>
  <c r="AE157" i="11"/>
  <c r="AE261" i="11" s="1"/>
  <c r="K161" i="11"/>
  <c r="K265" i="11" s="1"/>
  <c r="K157" i="11"/>
  <c r="K261" i="11" s="1"/>
  <c r="T157" i="11"/>
  <c r="T261" i="11" s="1"/>
  <c r="T352" i="11" s="1"/>
  <c r="T159" i="11"/>
  <c r="T263" i="11" s="1"/>
  <c r="T354" i="11" s="1"/>
  <c r="T161" i="11"/>
  <c r="T265" i="11" s="1"/>
  <c r="T356" i="11" s="1"/>
  <c r="AF162" i="11"/>
  <c r="AF266" i="11" s="1"/>
  <c r="AJ156" i="11"/>
  <c r="AJ260" i="11" s="1"/>
  <c r="AJ161" i="11"/>
  <c r="AJ265" i="11" s="1"/>
  <c r="V160" i="11"/>
  <c r="V264" i="11" s="1"/>
  <c r="V355" i="11" s="1"/>
  <c r="V156" i="11"/>
  <c r="V260" i="11" s="1"/>
  <c r="V351" i="11" s="1"/>
  <c r="S161" i="11"/>
  <c r="S265" i="11" s="1"/>
  <c r="S156" i="11"/>
  <c r="S260" i="11" s="1"/>
  <c r="S158" i="11"/>
  <c r="S262" i="11" s="1"/>
  <c r="S352" i="11" s="1"/>
  <c r="S160" i="11"/>
  <c r="S264" i="11" s="1"/>
  <c r="S130" i="11"/>
  <c r="F159" i="11"/>
  <c r="F263" i="11" s="1"/>
  <c r="F160" i="11"/>
  <c r="F264" i="11" s="1"/>
  <c r="F161" i="11"/>
  <c r="F265" i="11" s="1"/>
  <c r="F355" i="11" s="1"/>
  <c r="R156" i="11"/>
  <c r="R260" i="11" s="1"/>
  <c r="R351" i="11" s="1"/>
  <c r="R158" i="11"/>
  <c r="R262" i="11" s="1"/>
  <c r="R353" i="11" s="1"/>
  <c r="R161" i="11"/>
  <c r="R265" i="11" s="1"/>
  <c r="R356" i="11" s="1"/>
  <c r="AH159" i="11"/>
  <c r="AH263" i="11" s="1"/>
  <c r="AH354" i="11" s="1"/>
  <c r="AH156" i="11"/>
  <c r="AH260" i="11" s="1"/>
  <c r="M130" i="11"/>
  <c r="M234" i="11" s="1"/>
  <c r="M162" i="11"/>
  <c r="M266" i="11" s="1"/>
  <c r="L161" i="11"/>
  <c r="L265" i="11" s="1"/>
  <c r="L158" i="11"/>
  <c r="L262" i="11" s="1"/>
  <c r="K158" i="11"/>
  <c r="K262" i="11" s="1"/>
  <c r="K353" i="11" s="1"/>
  <c r="K155" i="11"/>
  <c r="K259" i="11" s="1"/>
  <c r="K350" i="11" s="1"/>
  <c r="K160" i="11"/>
  <c r="K264" i="11" s="1"/>
  <c r="T130" i="11"/>
  <c r="AF160" i="11"/>
  <c r="AF264" i="11" s="1"/>
  <c r="AF161" i="11"/>
  <c r="AF265" i="11" s="1"/>
  <c r="AJ162" i="11"/>
  <c r="AJ266" i="11" s="1"/>
  <c r="AJ130" i="11"/>
  <c r="AJ157" i="11"/>
  <c r="AJ261" i="11" s="1"/>
  <c r="G158" i="11"/>
  <c r="G262" i="11" s="1"/>
  <c r="G155" i="11"/>
  <c r="G259" i="11" s="1"/>
  <c r="G161" i="11"/>
  <c r="G265" i="11" s="1"/>
  <c r="V162" i="11"/>
  <c r="V266" i="11" s="1"/>
  <c r="V130" i="11"/>
  <c r="V234" i="11" s="1"/>
  <c r="S159" i="11"/>
  <c r="S263" i="11" s="1"/>
  <c r="S354" i="11" s="1"/>
  <c r="S162" i="11"/>
  <c r="S266" i="11" s="1"/>
  <c r="R160" i="11"/>
  <c r="R264" i="11" s="1"/>
  <c r="AH157" i="11"/>
  <c r="AH261" i="11" s="1"/>
  <c r="AH352" i="11" s="1"/>
  <c r="AH130" i="11"/>
  <c r="AH234" i="11" s="1"/>
  <c r="L130" i="11"/>
  <c r="L234" i="11" s="1"/>
  <c r="L162" i="11"/>
  <c r="L266" i="11" s="1"/>
  <c r="L155" i="11"/>
  <c r="L259" i="11" s="1"/>
  <c r="L160" i="11"/>
  <c r="L264" i="11" s="1"/>
  <c r="L355" i="11" s="1"/>
  <c r="AL155" i="11"/>
  <c r="AL259" i="11" s="1"/>
  <c r="I130" i="11"/>
  <c r="I234" i="11" s="1"/>
  <c r="J162" i="11"/>
  <c r="J266" i="11" s="1"/>
  <c r="AD155" i="11"/>
  <c r="AD259" i="11" s="1"/>
  <c r="AG157" i="11"/>
  <c r="AG261" i="11" s="1"/>
  <c r="AG156" i="11"/>
  <c r="AG260" i="11" s="1"/>
  <c r="U160" i="11"/>
  <c r="U264" i="11" s="1"/>
  <c r="U159" i="11"/>
  <c r="U263" i="11" s="1"/>
  <c r="U161" i="11"/>
  <c r="U265" i="11" s="1"/>
  <c r="U155" i="11"/>
  <c r="U259" i="11" s="1"/>
  <c r="AK161" i="11"/>
  <c r="AK265" i="11" s="1"/>
  <c r="AI156" i="11"/>
  <c r="AI260" i="11" s="1"/>
  <c r="AI155" i="11"/>
  <c r="AI259" i="11" s="1"/>
  <c r="AI157" i="11"/>
  <c r="AI261" i="11" s="1"/>
  <c r="E155" i="11"/>
  <c r="E259" i="11" s="1"/>
  <c r="E350" i="11" s="1"/>
  <c r="E157" i="11"/>
  <c r="E261" i="11" s="1"/>
  <c r="N158" i="11"/>
  <c r="N262" i="11" s="1"/>
  <c r="W155" i="11"/>
  <c r="W259" i="11" s="1"/>
  <c r="W156" i="11"/>
  <c r="W260" i="11" s="1"/>
  <c r="AE158" i="11"/>
  <c r="AE262" i="11" s="1"/>
  <c r="AE159" i="11"/>
  <c r="AE263" i="11" s="1"/>
  <c r="Y160" i="11"/>
  <c r="Y264" i="11" s="1"/>
  <c r="Y157" i="11"/>
  <c r="Y261" i="11" s="1"/>
  <c r="Y352" i="11" s="1"/>
  <c r="Y161" i="11"/>
  <c r="Y265" i="11" s="1"/>
  <c r="X156" i="11"/>
  <c r="X260" i="11" s="1"/>
  <c r="X160" i="11"/>
  <c r="X264" i="11" s="1"/>
  <c r="X158" i="11"/>
  <c r="X262" i="11" s="1"/>
  <c r="X353" i="11" s="1"/>
  <c r="X161" i="11"/>
  <c r="X265" i="11" s="1"/>
  <c r="X355" i="11" s="1"/>
  <c r="AL411" i="10"/>
  <c r="R131" i="12"/>
  <c r="R235" i="12" s="1"/>
  <c r="Q131" i="12"/>
  <c r="Q235" i="12" s="1"/>
  <c r="I131" i="12"/>
  <c r="I235" i="12" s="1"/>
  <c r="AG131" i="12"/>
  <c r="K131" i="12"/>
  <c r="K235" i="12" s="1"/>
  <c r="AL131" i="12"/>
  <c r="AL235" i="12" s="1"/>
  <c r="AJ131" i="12"/>
  <c r="AJ235" i="12" s="1"/>
  <c r="S131" i="12"/>
  <c r="AK131" i="12"/>
  <c r="AK235" i="12" s="1"/>
  <c r="E131" i="12"/>
  <c r="E235" i="12" s="1"/>
  <c r="Y131" i="12"/>
  <c r="Y235" i="12" s="1"/>
  <c r="F131" i="12"/>
  <c r="F235" i="12" s="1"/>
  <c r="V131" i="12"/>
  <c r="V235" i="12" s="1"/>
  <c r="T131" i="12"/>
  <c r="T235" i="12" s="1"/>
  <c r="J131" i="12"/>
  <c r="J235" i="12" s="1"/>
  <c r="AD131" i="12"/>
  <c r="L131" i="12"/>
  <c r="L235" i="12" s="1"/>
  <c r="AE131" i="12"/>
  <c r="AE235" i="12" s="1"/>
  <c r="N131" i="12"/>
  <c r="N235" i="12" s="1"/>
  <c r="X131" i="12"/>
  <c r="U131" i="12"/>
  <c r="AI131" i="12"/>
  <c r="M131" i="12"/>
  <c r="M235" i="12" s="1"/>
  <c r="W131" i="12"/>
  <c r="W235" i="12" s="1"/>
  <c r="G131" i="12"/>
  <c r="G235" i="12" s="1"/>
  <c r="AF131" i="12"/>
  <c r="AF235" i="12" s="1"/>
  <c r="H131" i="12"/>
  <c r="H235" i="12" s="1"/>
  <c r="AH131" i="12"/>
  <c r="AH235" i="12" s="1"/>
  <c r="Z131" i="12"/>
  <c r="Z235" i="12" s="1"/>
  <c r="AC131" i="12"/>
  <c r="L410" i="6"/>
  <c r="D410" i="6"/>
  <c r="U321" i="6"/>
  <c r="U410" i="6" s="1"/>
  <c r="Y156" i="11"/>
  <c r="Y260" i="11" s="1"/>
  <c r="Y351" i="11" s="1"/>
  <c r="H160" i="11"/>
  <c r="H264" i="11" s="1"/>
  <c r="H355" i="11" s="1"/>
  <c r="AI161" i="11"/>
  <c r="AI265" i="11" s="1"/>
  <c r="AK156" i="11"/>
  <c r="AK260" i="11" s="1"/>
  <c r="U130" i="11"/>
  <c r="U234" i="11" s="1"/>
  <c r="U162" i="11"/>
  <c r="U266" i="11" s="1"/>
  <c r="AG160" i="11"/>
  <c r="AG264" i="11" s="1"/>
  <c r="AG355" i="11" s="1"/>
  <c r="AG159" i="11"/>
  <c r="AG263" i="11" s="1"/>
  <c r="AD157" i="11"/>
  <c r="AD261" i="11" s="1"/>
  <c r="AD352" i="11" s="1"/>
  <c r="J157" i="11"/>
  <c r="J261" i="11" s="1"/>
  <c r="J352" i="11" s="1"/>
  <c r="Y159" i="11"/>
  <c r="Y263" i="11" s="1"/>
  <c r="N161" i="11"/>
  <c r="N265" i="11" s="1"/>
  <c r="H159" i="11"/>
  <c r="H263" i="11" s="1"/>
  <c r="H353" i="11" s="1"/>
  <c r="J321" i="6"/>
  <c r="H410" i="6"/>
  <c r="G410" i="6"/>
  <c r="X162" i="11"/>
  <c r="X266" i="11" s="1"/>
  <c r="X130" i="11"/>
  <c r="Y155" i="11"/>
  <c r="Y259" i="11" s="1"/>
  <c r="Y130" i="11"/>
  <c r="Y234" i="11" s="1"/>
  <c r="Y162" i="11"/>
  <c r="Y266" i="11" s="1"/>
  <c r="N159" i="11"/>
  <c r="N263" i="11" s="1"/>
  <c r="H130" i="11"/>
  <c r="H234" i="11" s="1"/>
  <c r="AK130" i="11"/>
  <c r="AK234" i="11" s="1"/>
  <c r="J160" i="11"/>
  <c r="J264" i="11" s="1"/>
  <c r="Z158" i="11"/>
  <c r="Z262" i="11" s="1"/>
  <c r="AL157" i="11"/>
  <c r="AL261" i="11" s="1"/>
  <c r="E72" i="9"/>
  <c r="BB433" i="14"/>
  <c r="F72" i="9"/>
  <c r="BC433" i="14"/>
  <c r="L72" i="9"/>
  <c r="BI433" i="14"/>
  <c r="J72" i="9"/>
  <c r="BG433" i="14"/>
  <c r="AE71" i="9"/>
  <c r="S71" i="9"/>
  <c r="AI71" i="9"/>
  <c r="W71" i="9"/>
  <c r="AF71" i="9"/>
  <c r="T71" i="9"/>
  <c r="Y355" i="12"/>
  <c r="AE355" i="12"/>
  <c r="Y353" i="12"/>
  <c r="AK352" i="12"/>
  <c r="S354" i="12"/>
  <c r="AE354" i="12"/>
  <c r="K355" i="12"/>
  <c r="X352" i="12"/>
  <c r="Q355" i="12"/>
  <c r="Z350" i="12"/>
  <c r="G72" i="9"/>
  <c r="BD433" i="14"/>
  <c r="AJ71" i="9"/>
  <c r="X71" i="9"/>
  <c r="L353" i="12"/>
  <c r="Y352" i="12"/>
  <c r="M354" i="12"/>
  <c r="M352" i="12"/>
  <c r="BJ433" i="14"/>
  <c r="D72" i="9"/>
  <c r="BA433" i="14"/>
  <c r="I72" i="9"/>
  <c r="BF433" i="14"/>
  <c r="H72" i="9"/>
  <c r="BE433" i="14"/>
  <c r="AH71" i="9"/>
  <c r="V71" i="9"/>
  <c r="M71" i="9"/>
  <c r="P71" i="9"/>
  <c r="AB71" i="9"/>
  <c r="AD71" i="9"/>
  <c r="R71" i="9"/>
  <c r="AL354" i="12"/>
  <c r="V356" i="12"/>
  <c r="AD356" i="12"/>
  <c r="S350" i="12"/>
  <c r="K352" i="12"/>
  <c r="V350" i="12"/>
  <c r="F355" i="12"/>
  <c r="AK351" i="12"/>
  <c r="T351" i="12"/>
  <c r="Q352" i="12"/>
  <c r="AH350" i="12"/>
  <c r="W352" i="12"/>
  <c r="AC355" i="12"/>
  <c r="K72" i="9"/>
  <c r="BH433" i="14"/>
  <c r="AK70" i="9"/>
  <c r="Y70" i="9"/>
  <c r="AG71" i="9"/>
  <c r="U71" i="9"/>
  <c r="AC71" i="9"/>
  <c r="Q71" i="9"/>
  <c r="AJ353" i="12"/>
  <c r="I353" i="12"/>
  <c r="V354" i="12"/>
  <c r="F352" i="12"/>
  <c r="AG352" i="12"/>
  <c r="J351" i="12"/>
  <c r="S356" i="12"/>
  <c r="T353" i="12"/>
  <c r="R355" i="12"/>
  <c r="Q353" i="12"/>
  <c r="R353" i="12"/>
  <c r="G352" i="12"/>
  <c r="H355" i="12"/>
  <c r="Z354" i="12"/>
  <c r="W354" i="12"/>
  <c r="AF355" i="12"/>
  <c r="Y439" i="14"/>
  <c r="S440" i="14"/>
  <c r="T439" i="14"/>
  <c r="X439" i="14"/>
  <c r="Z439" i="14"/>
  <c r="S459" i="13"/>
  <c r="Y460" i="13"/>
  <c r="X462" i="13"/>
  <c r="W455" i="13"/>
  <c r="R456" i="13"/>
  <c r="U461" i="13"/>
  <c r="Z464" i="13"/>
  <c r="V455" i="13"/>
  <c r="T462" i="13"/>
  <c r="L434" i="14"/>
  <c r="AV433" i="14"/>
  <c r="F434" i="14"/>
  <c r="AP433" i="14"/>
  <c r="G434" i="14"/>
  <c r="AQ433" i="14"/>
  <c r="K434" i="14"/>
  <c r="AU433" i="14"/>
  <c r="H434" i="14"/>
  <c r="AR433" i="14"/>
  <c r="N434" i="14"/>
  <c r="AX433" i="14"/>
  <c r="E434" i="14"/>
  <c r="AO433" i="14"/>
  <c r="AT433" i="14"/>
  <c r="J434" i="14"/>
  <c r="M434" i="14"/>
  <c r="AW433" i="14"/>
  <c r="I434" i="14"/>
  <c r="AS433" i="14"/>
  <c r="BG450" i="13"/>
  <c r="AU449" i="13"/>
  <c r="AT449" i="13"/>
  <c r="BF450" i="13"/>
  <c r="BD450" i="13"/>
  <c r="AR449" i="13"/>
  <c r="BJ449" i="13"/>
  <c r="AX448" i="13"/>
  <c r="BA450" i="13"/>
  <c r="AO449" i="13"/>
  <c r="BI450" i="13"/>
  <c r="AW449" i="13"/>
  <c r="BE450" i="13"/>
  <c r="AS449" i="13"/>
  <c r="AP449" i="13"/>
  <c r="BB450" i="13"/>
  <c r="BC450" i="13"/>
  <c r="AQ449" i="13"/>
  <c r="BH450" i="13"/>
  <c r="AV449" i="13"/>
  <c r="R395" i="12"/>
  <c r="AP394" i="12"/>
  <c r="T395" i="12"/>
  <c r="AR394" i="12"/>
  <c r="S395" i="12"/>
  <c r="AQ394" i="12"/>
  <c r="W395" i="12"/>
  <c r="AU394" i="12"/>
  <c r="AC351" i="12"/>
  <c r="U395" i="12"/>
  <c r="AS394" i="12"/>
  <c r="Q395" i="12"/>
  <c r="AO394" i="12"/>
  <c r="AC354" i="12"/>
  <c r="AC353" i="12"/>
  <c r="Z395" i="12"/>
  <c r="AX394" i="12"/>
  <c r="V395" i="12"/>
  <c r="AT394" i="12"/>
  <c r="G397" i="12"/>
  <c r="H397" i="12"/>
  <c r="M396" i="12"/>
  <c r="AW395" i="12"/>
  <c r="J397" i="12"/>
  <c r="AH395" i="12"/>
  <c r="BF394" i="12"/>
  <c r="AC395" i="12"/>
  <c r="BA394" i="12"/>
  <c r="N397" i="12"/>
  <c r="AD395" i="12"/>
  <c r="BB394" i="12"/>
  <c r="F397" i="12"/>
  <c r="I397" i="12"/>
  <c r="AG395" i="12"/>
  <c r="BE394" i="12"/>
  <c r="AK395" i="12"/>
  <c r="BI394" i="12"/>
  <c r="AL395" i="12"/>
  <c r="BJ394" i="12"/>
  <c r="AI395" i="12"/>
  <c r="BG394" i="12"/>
  <c r="K397" i="12"/>
  <c r="L396" i="12"/>
  <c r="AV395" i="12"/>
  <c r="AE395" i="12"/>
  <c r="BC394" i="12"/>
  <c r="AF395" i="12"/>
  <c r="BD394" i="12"/>
  <c r="AJ395" i="12"/>
  <c r="BH394" i="12"/>
  <c r="E397" i="12"/>
  <c r="R395" i="11"/>
  <c r="AP394" i="11"/>
  <c r="H356" i="11"/>
  <c r="E356" i="11"/>
  <c r="I355" i="11"/>
  <c r="Y353" i="11"/>
  <c r="AK354" i="11"/>
  <c r="I352" i="11"/>
  <c r="AE353" i="11"/>
  <c r="W351" i="11"/>
  <c r="AG352" i="11"/>
  <c r="L352" i="11"/>
  <c r="AH353" i="11"/>
  <c r="R352" i="11"/>
  <c r="V352" i="11"/>
  <c r="AJ350" i="11"/>
  <c r="X395" i="11"/>
  <c r="AV394" i="11"/>
  <c r="U395" i="11"/>
  <c r="AS394" i="11"/>
  <c r="Z356" i="11"/>
  <c r="AH350" i="11"/>
  <c r="V350" i="11"/>
  <c r="Y395" i="11"/>
  <c r="AW394" i="11"/>
  <c r="S395" i="11"/>
  <c r="AQ394" i="11"/>
  <c r="V395" i="11"/>
  <c r="AT394" i="11"/>
  <c r="AH395" i="11"/>
  <c r="BF394" i="11"/>
  <c r="N395" i="11"/>
  <c r="AX394" i="11"/>
  <c r="AK395" i="11"/>
  <c r="BI394" i="11"/>
  <c r="H396" i="11"/>
  <c r="AR395" i="11"/>
  <c r="K396" i="11"/>
  <c r="AU395" i="11"/>
  <c r="AL395" i="11"/>
  <c r="BJ394" i="11"/>
  <c r="G397" i="11"/>
  <c r="L397" i="11"/>
  <c r="I397" i="11"/>
  <c r="AF395" i="11"/>
  <c r="BD394" i="11"/>
  <c r="AG395" i="11"/>
  <c r="BE394" i="11"/>
  <c r="AE395" i="11"/>
  <c r="BC394" i="11"/>
  <c r="J397" i="11"/>
  <c r="F397" i="11"/>
  <c r="AI395" i="11"/>
  <c r="BG394" i="11"/>
  <c r="M397" i="11"/>
  <c r="AD395" i="11"/>
  <c r="BB394" i="11"/>
  <c r="AJ395" i="11"/>
  <c r="BH394" i="11"/>
  <c r="E396" i="11"/>
  <c r="AO395" i="11"/>
  <c r="BA395" i="11"/>
  <c r="AB234" i="7"/>
  <c r="G232" i="6"/>
  <c r="D232" i="6"/>
  <c r="K232" i="6"/>
  <c r="L232" i="6"/>
  <c r="I232" i="6"/>
  <c r="H232" i="6"/>
  <c r="F232" i="6"/>
  <c r="E232" i="6"/>
  <c r="J232" i="6"/>
  <c r="AI232" i="6"/>
  <c r="S232" i="6"/>
  <c r="AK232" i="6"/>
  <c r="Q232" i="6"/>
  <c r="AE232" i="6"/>
  <c r="AD232" i="6"/>
  <c r="AH232" i="6"/>
  <c r="AC232" i="6"/>
  <c r="AJ232" i="6"/>
  <c r="V232" i="6"/>
  <c r="U232" i="6"/>
  <c r="W232" i="6"/>
  <c r="T232" i="6"/>
  <c r="X232" i="6"/>
  <c r="M232" i="6"/>
  <c r="AG232" i="6"/>
  <c r="R232" i="6"/>
  <c r="Y232" i="6"/>
  <c r="AF232" i="6"/>
  <c r="C132" i="7"/>
  <c r="C235" i="7"/>
  <c r="C325" i="7" s="1"/>
  <c r="C414" i="7" s="1"/>
  <c r="O131" i="7"/>
  <c r="AA131" i="7" s="1"/>
  <c r="J410" i="6"/>
  <c r="C321" i="6"/>
  <c r="C410" i="6" s="1"/>
  <c r="E321" i="6"/>
  <c r="E410" i="6" s="1"/>
  <c r="K321" i="6"/>
  <c r="K410" i="6" s="1"/>
  <c r="I321" i="6"/>
  <c r="I410" i="6" s="1"/>
  <c r="F321" i="6"/>
  <c r="F410" i="6" s="1"/>
  <c r="AG321" i="6"/>
  <c r="AG410" i="6" s="1"/>
  <c r="S321" i="6"/>
  <c r="S410" i="6" s="1"/>
  <c r="T321" i="6"/>
  <c r="T410" i="6" s="1"/>
  <c r="W321" i="6"/>
  <c r="W410" i="6" s="1"/>
  <c r="AK321" i="6"/>
  <c r="AK410" i="6" s="1"/>
  <c r="AE321" i="6"/>
  <c r="AE410" i="6" s="1"/>
  <c r="AD321" i="6"/>
  <c r="AD410" i="6" s="1"/>
  <c r="AI321" i="6"/>
  <c r="AI410" i="6" s="1"/>
  <c r="AB321" i="6"/>
  <c r="AB410" i="6" s="1"/>
  <c r="X321" i="6"/>
  <c r="X410" i="6" s="1"/>
  <c r="AJ321" i="6"/>
  <c r="AJ410" i="6" s="1"/>
  <c r="P321" i="6"/>
  <c r="P410" i="6" s="1"/>
  <c r="Q321" i="6"/>
  <c r="Q410" i="6" s="1"/>
  <c r="Y321" i="6"/>
  <c r="Y410" i="6" s="1"/>
  <c r="AC321" i="6"/>
  <c r="AC410" i="6" s="1"/>
  <c r="R321" i="6"/>
  <c r="R410" i="6" s="1"/>
  <c r="AH321" i="6"/>
  <c r="AH410" i="6" s="1"/>
  <c r="AF321" i="6"/>
  <c r="AF410" i="6" s="1"/>
  <c r="V321" i="6"/>
  <c r="V410" i="6" s="1"/>
  <c r="M321" i="6"/>
  <c r="M410" i="6" s="1"/>
  <c r="C129" i="6"/>
  <c r="C232" i="6"/>
  <c r="X235" i="12"/>
  <c r="U235" i="12"/>
  <c r="AG235" i="12"/>
  <c r="AI235" i="12"/>
  <c r="S235" i="12"/>
  <c r="AD235" i="12"/>
  <c r="AC234" i="12"/>
  <c r="AC324" i="12" s="1"/>
  <c r="D235" i="12"/>
  <c r="P131" i="12"/>
  <c r="AB131" i="12" s="1"/>
  <c r="D132" i="12"/>
  <c r="AL324" i="12"/>
  <c r="AH324" i="12"/>
  <c r="AD324" i="12"/>
  <c r="X324" i="12"/>
  <c r="X413" i="12" s="1"/>
  <c r="T324" i="12"/>
  <c r="N324" i="12"/>
  <c r="J324" i="12"/>
  <c r="F324" i="12"/>
  <c r="AK324" i="12"/>
  <c r="AG324" i="12"/>
  <c r="W324" i="12"/>
  <c r="S324" i="12"/>
  <c r="M324" i="12"/>
  <c r="I324" i="12"/>
  <c r="E324" i="12"/>
  <c r="AJ324" i="12"/>
  <c r="Z324" i="12"/>
  <c r="R324" i="12"/>
  <c r="H324" i="12"/>
  <c r="AI324" i="12"/>
  <c r="Y324" i="12"/>
  <c r="Y413" i="12" s="1"/>
  <c r="Q324" i="12"/>
  <c r="G324" i="12"/>
  <c r="AF324" i="12"/>
  <c r="V324" i="12"/>
  <c r="L324" i="12"/>
  <c r="D324" i="12"/>
  <c r="D413" i="12" s="1"/>
  <c r="AE324" i="12"/>
  <c r="U324" i="12"/>
  <c r="K324" i="12"/>
  <c r="T234" i="11"/>
  <c r="AG234" i="11"/>
  <c r="W234" i="11"/>
  <c r="AL234" i="11"/>
  <c r="AE234" i="11"/>
  <c r="S234" i="11"/>
  <c r="AI234" i="11"/>
  <c r="X234" i="11"/>
  <c r="AJ234" i="11"/>
  <c r="AK323" i="11"/>
  <c r="AG323" i="11"/>
  <c r="AC323" i="11"/>
  <c r="AC412" i="11" s="1"/>
  <c r="W323" i="11"/>
  <c r="W412" i="11" s="1"/>
  <c r="S323" i="11"/>
  <c r="M323" i="11"/>
  <c r="I323" i="11"/>
  <c r="E323" i="11"/>
  <c r="AH323" i="11"/>
  <c r="Z323" i="11"/>
  <c r="Z412" i="11" s="1"/>
  <c r="U323" i="11"/>
  <c r="N323" i="11"/>
  <c r="H323" i="11"/>
  <c r="AL323" i="11"/>
  <c r="AF323" i="11"/>
  <c r="Y323" i="11"/>
  <c r="T323" i="11"/>
  <c r="T412" i="11" s="1"/>
  <c r="L323" i="11"/>
  <c r="G323" i="11"/>
  <c r="AJ323" i="11"/>
  <c r="AE323" i="11"/>
  <c r="X323" i="11"/>
  <c r="R323" i="11"/>
  <c r="K323" i="11"/>
  <c r="F323" i="11"/>
  <c r="Q323" i="11"/>
  <c r="Q412" i="11" s="1"/>
  <c r="AI323" i="11"/>
  <c r="J323" i="11"/>
  <c r="AD323" i="11"/>
  <c r="D323" i="11"/>
  <c r="D412" i="11" s="1"/>
  <c r="V323" i="11"/>
  <c r="D234" i="11"/>
  <c r="D131" i="11"/>
  <c r="AE234" i="8"/>
  <c r="S234" i="8"/>
  <c r="Y234" i="8"/>
  <c r="AK234" i="8"/>
  <c r="T234" i="8"/>
  <c r="AF234" i="8"/>
  <c r="X234" i="8"/>
  <c r="AJ234" i="8"/>
  <c r="AI234" i="8"/>
  <c r="W234" i="8"/>
  <c r="AG234" i="8"/>
  <c r="U234" i="8"/>
  <c r="AD234" i="8"/>
  <c r="R234" i="8"/>
  <c r="AH234" i="8"/>
  <c r="V234" i="8"/>
  <c r="N234" i="8"/>
  <c r="AL234" i="8"/>
  <c r="Z234" i="8"/>
  <c r="K234" i="10"/>
  <c r="G234" i="10"/>
  <c r="N234" i="10"/>
  <c r="J234" i="10"/>
  <c r="F234" i="10"/>
  <c r="M234" i="10"/>
  <c r="I234" i="10"/>
  <c r="E234" i="10"/>
  <c r="L234" i="10"/>
  <c r="H234" i="10"/>
  <c r="AD234" i="10"/>
  <c r="AJ234" i="10"/>
  <c r="AG234" i="10"/>
  <c r="AE234" i="10"/>
  <c r="W234" i="10"/>
  <c r="T234" i="10"/>
  <c r="Y234" i="10"/>
  <c r="AF234" i="10"/>
  <c r="AH234" i="10"/>
  <c r="AK234" i="10"/>
  <c r="AI234" i="10"/>
  <c r="AL234" i="10"/>
  <c r="V234" i="10"/>
  <c r="X234" i="10"/>
  <c r="U234" i="10"/>
  <c r="Z234" i="10"/>
  <c r="S234" i="10"/>
  <c r="L234" i="8"/>
  <c r="H234" i="8"/>
  <c r="K234" i="8"/>
  <c r="G234" i="8"/>
  <c r="J234" i="8"/>
  <c r="F234" i="8"/>
  <c r="M234" i="8"/>
  <c r="I234" i="8"/>
  <c r="E234" i="8"/>
  <c r="AC233" i="10"/>
  <c r="AC323" i="10" s="1"/>
  <c r="AC412" i="10" s="1"/>
  <c r="D234" i="10"/>
  <c r="D131" i="10"/>
  <c r="P130" i="10"/>
  <c r="AB130" i="10" s="1"/>
  <c r="AJ323" i="10"/>
  <c r="AJ412" i="10" s="1"/>
  <c r="AF323" i="10"/>
  <c r="AF412" i="10" s="1"/>
  <c r="Z323" i="10"/>
  <c r="Z412" i="10" s="1"/>
  <c r="V323" i="10"/>
  <c r="V412" i="10" s="1"/>
  <c r="R323" i="10"/>
  <c r="R412" i="10" s="1"/>
  <c r="L323" i="10"/>
  <c r="L412" i="10" s="1"/>
  <c r="H323" i="10"/>
  <c r="H412" i="10" s="1"/>
  <c r="D323" i="10"/>
  <c r="D412" i="10" s="1"/>
  <c r="AI323" i="10"/>
  <c r="AI412" i="10" s="1"/>
  <c r="AE323" i="10"/>
  <c r="AE412" i="10" s="1"/>
  <c r="Y323" i="10"/>
  <c r="Y412" i="10" s="1"/>
  <c r="U323" i="10"/>
  <c r="U412" i="10" s="1"/>
  <c r="Q323" i="10"/>
  <c r="Q412" i="10" s="1"/>
  <c r="K323" i="10"/>
  <c r="K412" i="10" s="1"/>
  <c r="G323" i="10"/>
  <c r="G412" i="10" s="1"/>
  <c r="AL323" i="10"/>
  <c r="AL412" i="10" s="1"/>
  <c r="AH323" i="10"/>
  <c r="AH412" i="10" s="1"/>
  <c r="AD323" i="10"/>
  <c r="AD412" i="10" s="1"/>
  <c r="X323" i="10"/>
  <c r="X412" i="10" s="1"/>
  <c r="T323" i="10"/>
  <c r="T412" i="10" s="1"/>
  <c r="N323" i="10"/>
  <c r="N412" i="10" s="1"/>
  <c r="J323" i="10"/>
  <c r="J412" i="10" s="1"/>
  <c r="F323" i="10"/>
  <c r="F412" i="10" s="1"/>
  <c r="I323" i="10"/>
  <c r="I412" i="10" s="1"/>
  <c r="W323" i="10"/>
  <c r="W412" i="10" s="1"/>
  <c r="E323" i="10"/>
  <c r="E412" i="10" s="1"/>
  <c r="AK323" i="10"/>
  <c r="AK412" i="10" s="1"/>
  <c r="S323" i="10"/>
  <c r="S412" i="10" s="1"/>
  <c r="AG323" i="10"/>
  <c r="AG412" i="10" s="1"/>
  <c r="M323" i="10"/>
  <c r="M412" i="10" s="1"/>
  <c r="D234" i="8"/>
  <c r="D131" i="8"/>
  <c r="AI323" i="8"/>
  <c r="AI412" i="8" s="1"/>
  <c r="AE323" i="8"/>
  <c r="AE412" i="8" s="1"/>
  <c r="Y323" i="8"/>
  <c r="Y412" i="8" s="1"/>
  <c r="U323" i="8"/>
  <c r="U412" i="8" s="1"/>
  <c r="Q323" i="8"/>
  <c r="Q412" i="8" s="1"/>
  <c r="K323" i="8"/>
  <c r="K412" i="8" s="1"/>
  <c r="G323" i="8"/>
  <c r="G412" i="8" s="1"/>
  <c r="AK323" i="8"/>
  <c r="AK412" i="8" s="1"/>
  <c r="AF323" i="8"/>
  <c r="AF412" i="8" s="1"/>
  <c r="X323" i="8"/>
  <c r="X412" i="8" s="1"/>
  <c r="S323" i="8"/>
  <c r="S412" i="8" s="1"/>
  <c r="L323" i="8"/>
  <c r="L412" i="8" s="1"/>
  <c r="F323" i="8"/>
  <c r="F412" i="8" s="1"/>
  <c r="AJ323" i="8"/>
  <c r="AJ412" i="8" s="1"/>
  <c r="AD323" i="8"/>
  <c r="AD412" i="8" s="1"/>
  <c r="W323" i="8"/>
  <c r="W412" i="8" s="1"/>
  <c r="R323" i="8"/>
  <c r="R412" i="8" s="1"/>
  <c r="J323" i="8"/>
  <c r="J412" i="8" s="1"/>
  <c r="E323" i="8"/>
  <c r="E412" i="8" s="1"/>
  <c r="AH323" i="8"/>
  <c r="AH412" i="8" s="1"/>
  <c r="AC323" i="8"/>
  <c r="AC412" i="8" s="1"/>
  <c r="V323" i="8"/>
  <c r="V412" i="8" s="1"/>
  <c r="N323" i="8"/>
  <c r="N412" i="8" s="1"/>
  <c r="I323" i="8"/>
  <c r="I412" i="8" s="1"/>
  <c r="D323" i="8"/>
  <c r="D412" i="8" s="1"/>
  <c r="AL323" i="8"/>
  <c r="AL412" i="8" s="1"/>
  <c r="AG323" i="8"/>
  <c r="AG412" i="8" s="1"/>
  <c r="Z323" i="8"/>
  <c r="Z412" i="8" s="1"/>
  <c r="T323" i="8"/>
  <c r="T412" i="8" s="1"/>
  <c r="M323" i="8"/>
  <c r="M412" i="8" s="1"/>
  <c r="H323" i="8"/>
  <c r="H412" i="8" s="1"/>
  <c r="F233" i="7"/>
  <c r="J233" i="7"/>
  <c r="D233" i="7"/>
  <c r="G233" i="7"/>
  <c r="K233" i="7"/>
  <c r="E233" i="7"/>
  <c r="I233" i="7"/>
  <c r="H233" i="7"/>
  <c r="L233" i="7"/>
  <c r="M233" i="7"/>
  <c r="T233" i="7"/>
  <c r="AC233" i="7"/>
  <c r="S233" i="7"/>
  <c r="AD233" i="7"/>
  <c r="Y233" i="7"/>
  <c r="AF233" i="7"/>
  <c r="R233" i="7"/>
  <c r="AJ233" i="7"/>
  <c r="Q233" i="7"/>
  <c r="AE233" i="7"/>
  <c r="V233" i="7"/>
  <c r="U233" i="7"/>
  <c r="AI233" i="7"/>
  <c r="AK233" i="7"/>
  <c r="X233" i="7"/>
  <c r="AG233" i="7"/>
  <c r="W233" i="7"/>
  <c r="AH233" i="7"/>
  <c r="AJ322" i="7"/>
  <c r="AJ411" i="7" s="1"/>
  <c r="AF322" i="7"/>
  <c r="AF411" i="7" s="1"/>
  <c r="AB322" i="7"/>
  <c r="AB411" i="7" s="1"/>
  <c r="AI322" i="7"/>
  <c r="AI411" i="7" s="1"/>
  <c r="AE322" i="7"/>
  <c r="AE411" i="7" s="1"/>
  <c r="AH322" i="7"/>
  <c r="AH411" i="7" s="1"/>
  <c r="AD322" i="7"/>
  <c r="AD411" i="7" s="1"/>
  <c r="AG322" i="7"/>
  <c r="AG411" i="7" s="1"/>
  <c r="X322" i="7"/>
  <c r="X411" i="7" s="1"/>
  <c r="T322" i="7"/>
  <c r="T411" i="7" s="1"/>
  <c r="P322" i="7"/>
  <c r="P411" i="7" s="1"/>
  <c r="AC322" i="7"/>
  <c r="AC411" i="7" s="1"/>
  <c r="V322" i="7"/>
  <c r="V411" i="7" s="1"/>
  <c r="Q322" i="7"/>
  <c r="Q411" i="7" s="1"/>
  <c r="AK322" i="7"/>
  <c r="AK411" i="7" s="1"/>
  <c r="U322" i="7"/>
  <c r="U411" i="7" s="1"/>
  <c r="Y322" i="7"/>
  <c r="Y411" i="7" s="1"/>
  <c r="S322" i="7"/>
  <c r="S411" i="7" s="1"/>
  <c r="W322" i="7"/>
  <c r="W411" i="7" s="1"/>
  <c r="R322" i="7"/>
  <c r="R411" i="7" s="1"/>
  <c r="H322" i="7"/>
  <c r="H411" i="7" s="1"/>
  <c r="L322" i="7"/>
  <c r="L411" i="7" s="1"/>
  <c r="D322" i="7"/>
  <c r="D411" i="7" s="1"/>
  <c r="E322" i="7"/>
  <c r="E411" i="7" s="1"/>
  <c r="I322" i="7"/>
  <c r="I411" i="7" s="1"/>
  <c r="M322" i="7"/>
  <c r="M411" i="7" s="1"/>
  <c r="F322" i="7"/>
  <c r="F411" i="7" s="1"/>
  <c r="J322" i="7"/>
  <c r="J411" i="7" s="1"/>
  <c r="G322" i="7"/>
  <c r="G411" i="7" s="1"/>
  <c r="K322" i="7"/>
  <c r="K411" i="7" s="1"/>
  <c r="S130" i="7"/>
  <c r="L129" i="6"/>
  <c r="AI131" i="10"/>
  <c r="F130" i="7"/>
  <c r="AD131" i="10"/>
  <c r="AJ129" i="6"/>
  <c r="U131" i="8"/>
  <c r="L130" i="7"/>
  <c r="T131" i="8"/>
  <c r="AD131" i="8"/>
  <c r="AC130" i="7"/>
  <c r="U131" i="10"/>
  <c r="AH131" i="8"/>
  <c r="Z131" i="10"/>
  <c r="U129" i="6"/>
  <c r="F129" i="6"/>
  <c r="U130" i="7"/>
  <c r="E130" i="7"/>
  <c r="Y130" i="7"/>
  <c r="W129" i="6"/>
  <c r="X131" i="8"/>
  <c r="AK129" i="6"/>
  <c r="T129" i="6"/>
  <c r="T131" i="10"/>
  <c r="R130" i="7"/>
  <c r="D130" i="7"/>
  <c r="S131" i="10"/>
  <c r="S129" i="6"/>
  <c r="J130" i="7"/>
  <c r="AF130" i="7"/>
  <c r="Z131" i="8"/>
  <c r="R129" i="6"/>
  <c r="Y131" i="10"/>
  <c r="AG130" i="7"/>
  <c r="AF129" i="6"/>
  <c r="W130" i="7"/>
  <c r="K129" i="6"/>
  <c r="AG131" i="8"/>
  <c r="W131" i="10"/>
  <c r="Y129" i="6"/>
  <c r="V130" i="7"/>
  <c r="X129" i="6"/>
  <c r="AC130" i="10"/>
  <c r="G129" i="6"/>
  <c r="H129" i="6"/>
  <c r="J129" i="6"/>
  <c r="V131" i="8"/>
  <c r="AE129" i="6"/>
  <c r="AF131" i="10"/>
  <c r="D129" i="6"/>
  <c r="H130" i="7"/>
  <c r="AK131" i="10"/>
  <c r="AD130" i="7"/>
  <c r="AE131" i="10"/>
  <c r="Y131" i="8"/>
  <c r="V131" i="10"/>
  <c r="AE131" i="8"/>
  <c r="X131" i="10"/>
  <c r="AH131" i="10"/>
  <c r="M129" i="6"/>
  <c r="Q129" i="6"/>
  <c r="AH130" i="7"/>
  <c r="AL131" i="10"/>
  <c r="AG131" i="10"/>
  <c r="V129" i="6"/>
  <c r="AI130" i="7"/>
  <c r="AF131" i="8"/>
  <c r="T130" i="7"/>
  <c r="AL131" i="8"/>
  <c r="AJ130" i="7"/>
  <c r="AI131" i="8"/>
  <c r="I129" i="6"/>
  <c r="AJ131" i="10"/>
  <c r="AK130" i="7"/>
  <c r="AB131" i="7"/>
  <c r="S131" i="8"/>
  <c r="AC129" i="6"/>
  <c r="E129" i="6"/>
  <c r="I130" i="7"/>
  <c r="AE130" i="7"/>
  <c r="AD129" i="6"/>
  <c r="K130" i="7"/>
  <c r="W131" i="8"/>
  <c r="M130" i="7"/>
  <c r="AI129" i="6"/>
  <c r="AJ131" i="8"/>
  <c r="AK131" i="8"/>
  <c r="G130" i="7"/>
  <c r="AH129" i="6"/>
  <c r="R131" i="8"/>
  <c r="X130" i="7"/>
  <c r="AG129" i="6"/>
  <c r="AH548" i="18" l="1"/>
  <c r="BF547" i="18"/>
  <c r="V554" i="18"/>
  <c r="AT553" i="18"/>
  <c r="E554" i="18"/>
  <c r="BA553" i="18"/>
  <c r="AO553" i="18"/>
  <c r="BD550" i="18"/>
  <c r="AR550" i="18"/>
  <c r="BC553" i="18"/>
  <c r="AQ553" i="18"/>
  <c r="BB552" i="18"/>
  <c r="AP552" i="18"/>
  <c r="AU555" i="18"/>
  <c r="BG555" i="18"/>
  <c r="AX551" i="18"/>
  <c r="BJ551" i="18"/>
  <c r="AW552" i="18"/>
  <c r="BI552" i="18"/>
  <c r="BH551" i="18"/>
  <c r="AV551" i="18"/>
  <c r="AV452" i="18"/>
  <c r="BH452" i="18"/>
  <c r="AO452" i="18"/>
  <c r="BA452" i="18"/>
  <c r="BI452" i="18"/>
  <c r="AW452" i="18"/>
  <c r="AR452" i="18"/>
  <c r="BD452" i="18"/>
  <c r="BB452" i="18"/>
  <c r="AP452" i="18"/>
  <c r="BE452" i="18"/>
  <c r="AS452" i="18"/>
  <c r="AU452" i="18"/>
  <c r="BG452" i="18"/>
  <c r="AQ452" i="18"/>
  <c r="BC452" i="18"/>
  <c r="BF452" i="18"/>
  <c r="AT452" i="18"/>
  <c r="BJ452" i="18"/>
  <c r="AX452" i="18"/>
  <c r="BJ436" i="17"/>
  <c r="N437" i="17"/>
  <c r="AX436" i="17"/>
  <c r="BI436" i="17"/>
  <c r="M437" i="17"/>
  <c r="AW436" i="17"/>
  <c r="BB436" i="17"/>
  <c r="F437" i="17"/>
  <c r="AP436" i="17"/>
  <c r="AV436" i="17"/>
  <c r="L437" i="17"/>
  <c r="BH436" i="17"/>
  <c r="BA436" i="17"/>
  <c r="E437" i="17"/>
  <c r="AO436" i="17"/>
  <c r="BE436" i="17"/>
  <c r="AS436" i="17"/>
  <c r="I437" i="17"/>
  <c r="K437" i="17"/>
  <c r="AU436" i="17"/>
  <c r="BG436" i="17"/>
  <c r="AR436" i="17"/>
  <c r="BD436" i="17"/>
  <c r="H437" i="17"/>
  <c r="BF436" i="17"/>
  <c r="J437" i="17"/>
  <c r="AT436" i="17"/>
  <c r="G437" i="17"/>
  <c r="AQ436" i="17"/>
  <c r="BC436" i="17"/>
  <c r="AH466" i="13"/>
  <c r="AC466" i="13"/>
  <c r="AF466" i="13"/>
  <c r="Q466" i="13"/>
  <c r="AL466" i="13"/>
  <c r="AD466" i="13"/>
  <c r="AI466" i="13"/>
  <c r="J354" i="11"/>
  <c r="Y356" i="11"/>
  <c r="X356" i="11"/>
  <c r="G353" i="11"/>
  <c r="AF356" i="11"/>
  <c r="K355" i="11"/>
  <c r="J350" i="11"/>
  <c r="F350" i="11"/>
  <c r="W356" i="11"/>
  <c r="M351" i="11"/>
  <c r="Y355" i="11"/>
  <c r="AI351" i="11"/>
  <c r="AJ352" i="11"/>
  <c r="AJ355" i="11"/>
  <c r="AD354" i="11"/>
  <c r="I353" i="11"/>
  <c r="Z351" i="11"/>
  <c r="S350" i="11"/>
  <c r="E354" i="11"/>
  <c r="AF351" i="11"/>
  <c r="AG356" i="11"/>
  <c r="AL352" i="11"/>
  <c r="AI356" i="11"/>
  <c r="X351" i="11"/>
  <c r="AE354" i="11"/>
  <c r="V353" i="11"/>
  <c r="AI352" i="11"/>
  <c r="M355" i="11"/>
  <c r="G350" i="11"/>
  <c r="T353" i="11"/>
  <c r="AK356" i="11"/>
  <c r="L350" i="11"/>
  <c r="W353" i="11"/>
  <c r="N351" i="11"/>
  <c r="E353" i="11"/>
  <c r="U350" i="11"/>
  <c r="AD353" i="11"/>
  <c r="AL354" i="11"/>
  <c r="AH356" i="11"/>
  <c r="V356" i="11"/>
  <c r="AE351" i="11"/>
  <c r="K351" i="11"/>
  <c r="Q351" i="11"/>
  <c r="AK350" i="11"/>
  <c r="H350" i="11"/>
  <c r="AD350" i="11"/>
  <c r="M356" i="11"/>
  <c r="W350" i="11"/>
  <c r="R355" i="11"/>
  <c r="AF355" i="11"/>
  <c r="F354" i="11"/>
  <c r="N350" i="11"/>
  <c r="AI355" i="11"/>
  <c r="AL350" i="11"/>
  <c r="T355" i="11"/>
  <c r="AG353" i="11"/>
  <c r="AD356" i="11"/>
  <c r="F353" i="11"/>
  <c r="K354" i="11"/>
  <c r="N355" i="11"/>
  <c r="V354" i="11"/>
  <c r="AC356" i="11"/>
  <c r="E352" i="11"/>
  <c r="H354" i="11"/>
  <c r="N354" i="11"/>
  <c r="Y350" i="11"/>
  <c r="Y354" i="11"/>
  <c r="G356" i="11"/>
  <c r="L353" i="11"/>
  <c r="I356" i="11"/>
  <c r="Z355" i="11"/>
  <c r="F352" i="11"/>
  <c r="AC355" i="11"/>
  <c r="Z353" i="11"/>
  <c r="F356" i="11"/>
  <c r="AD355" i="11"/>
  <c r="AL353" i="11"/>
  <c r="AH355" i="11"/>
  <c r="U352" i="11"/>
  <c r="Q355" i="11"/>
  <c r="AC351" i="11"/>
  <c r="N353" i="11"/>
  <c r="AI350" i="11"/>
  <c r="U356" i="11"/>
  <c r="AJ354" i="11"/>
  <c r="AC353" i="11"/>
  <c r="Q350" i="11"/>
  <c r="M353" i="11"/>
  <c r="U355" i="11"/>
  <c r="J355" i="11"/>
  <c r="K356" i="11"/>
  <c r="U351" i="11"/>
  <c r="K322" i="6"/>
  <c r="G355" i="11"/>
  <c r="AL351" i="11"/>
  <c r="AG354" i="11"/>
  <c r="Z352" i="11"/>
  <c r="J351" i="11"/>
  <c r="AK352" i="11"/>
  <c r="N356" i="11"/>
  <c r="AK351" i="11"/>
  <c r="S351" i="11"/>
  <c r="AG351" i="11"/>
  <c r="AJ356" i="11"/>
  <c r="AE352" i="11"/>
  <c r="L351" i="11"/>
  <c r="R354" i="11"/>
  <c r="AF350" i="11"/>
  <c r="X350" i="11"/>
  <c r="W355" i="11"/>
  <c r="N352" i="11"/>
  <c r="AL355" i="11"/>
  <c r="M350" i="11"/>
  <c r="G352" i="11"/>
  <c r="AF352" i="11"/>
  <c r="Q353" i="11"/>
  <c r="Q352" i="11"/>
  <c r="AC352" i="11"/>
  <c r="AC131" i="11"/>
  <c r="AC235" i="11" s="1"/>
  <c r="Q131" i="11"/>
  <c r="Q235" i="11" s="1"/>
  <c r="T131" i="11"/>
  <c r="L131" i="11"/>
  <c r="L235" i="11" s="1"/>
  <c r="AL131" i="11"/>
  <c r="AL235" i="11" s="1"/>
  <c r="AD131" i="11"/>
  <c r="AD235" i="11" s="1"/>
  <c r="AG131" i="11"/>
  <c r="U131" i="11"/>
  <c r="U235" i="11" s="1"/>
  <c r="AI131" i="11"/>
  <c r="AI235" i="11" s="1"/>
  <c r="K131" i="11"/>
  <c r="K235" i="11" s="1"/>
  <c r="G131" i="11"/>
  <c r="G235" i="11" s="1"/>
  <c r="S131" i="11"/>
  <c r="S235" i="11" s="1"/>
  <c r="M131" i="11"/>
  <c r="M235" i="11" s="1"/>
  <c r="I131" i="11"/>
  <c r="I235" i="11" s="1"/>
  <c r="E131" i="11"/>
  <c r="E235" i="11" s="1"/>
  <c r="AF131" i="11"/>
  <c r="AF235" i="11" s="1"/>
  <c r="AJ131" i="11"/>
  <c r="AJ235" i="11" s="1"/>
  <c r="V131" i="11"/>
  <c r="V235" i="11" s="1"/>
  <c r="F131" i="11"/>
  <c r="F235" i="11" s="1"/>
  <c r="R131" i="11"/>
  <c r="AH131" i="11"/>
  <c r="AH235" i="11" s="1"/>
  <c r="Z131" i="11"/>
  <c r="Z235" i="11" s="1"/>
  <c r="J131" i="11"/>
  <c r="J235" i="11" s="1"/>
  <c r="H131" i="11"/>
  <c r="H235" i="11" s="1"/>
  <c r="N131" i="11"/>
  <c r="N235" i="11" s="1"/>
  <c r="W131" i="11"/>
  <c r="W235" i="11" s="1"/>
  <c r="X131" i="11"/>
  <c r="AE131" i="11"/>
  <c r="AE235" i="11" s="1"/>
  <c r="AK131" i="11"/>
  <c r="AK235" i="11" s="1"/>
  <c r="Y131" i="11"/>
  <c r="Y235" i="11" s="1"/>
  <c r="L73" i="9"/>
  <c r="BI434" i="14"/>
  <c r="D73" i="9"/>
  <c r="BA434" i="14"/>
  <c r="G73" i="9"/>
  <c r="BD434" i="14"/>
  <c r="F73" i="9"/>
  <c r="BC434" i="14"/>
  <c r="K73" i="9"/>
  <c r="BH434" i="14"/>
  <c r="Y71" i="9"/>
  <c r="AK71" i="9"/>
  <c r="AF72" i="9"/>
  <c r="T72" i="9"/>
  <c r="AB72" i="9"/>
  <c r="P72" i="9"/>
  <c r="AH72" i="9"/>
  <c r="V72" i="9"/>
  <c r="AD72" i="9"/>
  <c r="R72" i="9"/>
  <c r="AH351" i="11"/>
  <c r="S356" i="11"/>
  <c r="AJ351" i="11"/>
  <c r="AG350" i="11"/>
  <c r="J356" i="11"/>
  <c r="I350" i="11"/>
  <c r="AI354" i="11"/>
  <c r="AE350" i="11"/>
  <c r="W352" i="11"/>
  <c r="Q132" i="12"/>
  <c r="Q236" i="12" s="1"/>
  <c r="R132" i="12"/>
  <c r="R236" i="12" s="1"/>
  <c r="I132" i="12"/>
  <c r="I236" i="12" s="1"/>
  <c r="X132" i="12"/>
  <c r="AJ132" i="12"/>
  <c r="AJ236" i="12" s="1"/>
  <c r="AK132" i="12"/>
  <c r="AK236" i="12" s="1"/>
  <c r="AG132" i="12"/>
  <c r="AG236" i="12" s="1"/>
  <c r="K132" i="12"/>
  <c r="K236" i="12" s="1"/>
  <c r="AI132" i="12"/>
  <c r="AI236" i="12" s="1"/>
  <c r="M132" i="12"/>
  <c r="M236" i="12" s="1"/>
  <c r="AD132" i="12"/>
  <c r="AD236" i="12" s="1"/>
  <c r="F132" i="12"/>
  <c r="F236" i="12" s="1"/>
  <c r="V132" i="12"/>
  <c r="V236" i="12" s="1"/>
  <c r="T132" i="12"/>
  <c r="J132" i="12"/>
  <c r="J236" i="12" s="1"/>
  <c r="Y132" i="12"/>
  <c r="N132" i="12"/>
  <c r="N236" i="12" s="1"/>
  <c r="S132" i="12"/>
  <c r="S236" i="12" s="1"/>
  <c r="E132" i="12"/>
  <c r="E236" i="12" s="1"/>
  <c r="U132" i="12"/>
  <c r="L132" i="12"/>
  <c r="L236" i="12" s="1"/>
  <c r="AE132" i="12"/>
  <c r="AE236" i="12" s="1"/>
  <c r="AL132" i="12"/>
  <c r="AL236" i="12" s="1"/>
  <c r="G132" i="12"/>
  <c r="G236" i="12" s="1"/>
  <c r="AH132" i="12"/>
  <c r="AH236" i="12" s="1"/>
  <c r="AF132" i="12"/>
  <c r="AF236" i="12" s="1"/>
  <c r="H132" i="12"/>
  <c r="H236" i="12" s="1"/>
  <c r="Z132" i="12"/>
  <c r="W132" i="12"/>
  <c r="W236" i="12" s="1"/>
  <c r="AC132" i="12"/>
  <c r="F322" i="6"/>
  <c r="F411" i="6" s="1"/>
  <c r="I73" i="9"/>
  <c r="BF434" i="14"/>
  <c r="U354" i="11"/>
  <c r="L356" i="11"/>
  <c r="S355" i="11"/>
  <c r="K352" i="11"/>
  <c r="X352" i="11"/>
  <c r="AC354" i="11"/>
  <c r="I354" i="11"/>
  <c r="AE355" i="11"/>
  <c r="H73" i="9"/>
  <c r="BE434" i="14"/>
  <c r="BJ434" i="14"/>
  <c r="J73" i="9"/>
  <c r="BG434" i="14"/>
  <c r="E73" i="9"/>
  <c r="BB434" i="14"/>
  <c r="AI72" i="9"/>
  <c r="W72" i="9"/>
  <c r="AG72" i="9"/>
  <c r="U72" i="9"/>
  <c r="M72" i="9"/>
  <c r="AE72" i="9"/>
  <c r="S72" i="9"/>
  <c r="AJ72" i="9"/>
  <c r="X72" i="9"/>
  <c r="AC72" i="9"/>
  <c r="Q72" i="9"/>
  <c r="S353" i="11"/>
  <c r="X354" i="11"/>
  <c r="E351" i="11"/>
  <c r="AK355" i="11"/>
  <c r="U353" i="11"/>
  <c r="L354" i="11"/>
  <c r="AF354" i="11"/>
  <c r="Q354" i="11"/>
  <c r="H351" i="11"/>
  <c r="AD351" i="11"/>
  <c r="X440" i="14"/>
  <c r="S441" i="14"/>
  <c r="Z440" i="14"/>
  <c r="T440" i="14"/>
  <c r="Y440" i="14"/>
  <c r="T463" i="13"/>
  <c r="Z465" i="13"/>
  <c r="R457" i="13"/>
  <c r="S460" i="13"/>
  <c r="V456" i="13"/>
  <c r="U462" i="13"/>
  <c r="W456" i="13"/>
  <c r="Y461" i="13"/>
  <c r="X463" i="13"/>
  <c r="M435" i="14"/>
  <c r="AW434" i="14"/>
  <c r="E435" i="14"/>
  <c r="AO434" i="14"/>
  <c r="AU434" i="14"/>
  <c r="K435" i="14"/>
  <c r="F435" i="14"/>
  <c r="AP434" i="14"/>
  <c r="J435" i="14"/>
  <c r="AT434" i="14"/>
  <c r="I435" i="14"/>
  <c r="AS434" i="14"/>
  <c r="N435" i="14"/>
  <c r="AX434" i="14"/>
  <c r="AR434" i="14"/>
  <c r="H435" i="14"/>
  <c r="AQ434" i="14"/>
  <c r="G435" i="14"/>
  <c r="L435" i="14"/>
  <c r="AV434" i="14"/>
  <c r="BH451" i="13"/>
  <c r="AV450" i="13"/>
  <c r="BI451" i="13"/>
  <c r="AW450" i="13"/>
  <c r="BA451" i="13"/>
  <c r="AO450" i="13"/>
  <c r="AX449" i="13"/>
  <c r="BJ450" i="13"/>
  <c r="BB451" i="13"/>
  <c r="AP450" i="13"/>
  <c r="BF451" i="13"/>
  <c r="AT450" i="13"/>
  <c r="AQ450" i="13"/>
  <c r="BC451" i="13"/>
  <c r="BE451" i="13"/>
  <c r="AS450" i="13"/>
  <c r="BD451" i="13"/>
  <c r="AR450" i="13"/>
  <c r="AU450" i="13"/>
  <c r="BG451" i="13"/>
  <c r="W396" i="12"/>
  <c r="AU395" i="12"/>
  <c r="Z396" i="12"/>
  <c r="AX395" i="12"/>
  <c r="Q396" i="12"/>
  <c r="AO395" i="12"/>
  <c r="S396" i="12"/>
  <c r="AQ395" i="12"/>
  <c r="R396" i="12"/>
  <c r="AP395" i="12"/>
  <c r="T396" i="12"/>
  <c r="AR395" i="12"/>
  <c r="V396" i="12"/>
  <c r="AT395" i="12"/>
  <c r="U396" i="12"/>
  <c r="AS395" i="12"/>
  <c r="E398" i="12"/>
  <c r="AJ396" i="12"/>
  <c r="BH395" i="12"/>
  <c r="AF396" i="12"/>
  <c r="BD395" i="12"/>
  <c r="AE396" i="12"/>
  <c r="BC395" i="12"/>
  <c r="L397" i="12"/>
  <c r="AV396" i="12"/>
  <c r="K398" i="12"/>
  <c r="AI396" i="12"/>
  <c r="BG395" i="12"/>
  <c r="AL396" i="12"/>
  <c r="BJ395" i="12"/>
  <c r="AK396" i="12"/>
  <c r="BI395" i="12"/>
  <c r="AG396" i="12"/>
  <c r="BE395" i="12"/>
  <c r="I398" i="12"/>
  <c r="F398" i="12"/>
  <c r="AD396" i="12"/>
  <c r="BB395" i="12"/>
  <c r="N398" i="12"/>
  <c r="AC396" i="12"/>
  <c r="BA395" i="12"/>
  <c r="AH396" i="12"/>
  <c r="BF395" i="12"/>
  <c r="J398" i="12"/>
  <c r="M397" i="12"/>
  <c r="AW396" i="12"/>
  <c r="H398" i="12"/>
  <c r="G398" i="12"/>
  <c r="S396" i="11"/>
  <c r="AQ395" i="11"/>
  <c r="Y396" i="11"/>
  <c r="AW395" i="11"/>
  <c r="U396" i="11"/>
  <c r="AS395" i="11"/>
  <c r="X396" i="11"/>
  <c r="AV395" i="11"/>
  <c r="V396" i="11"/>
  <c r="AT395" i="11"/>
  <c r="R396" i="11"/>
  <c r="AP395" i="11"/>
  <c r="AJ396" i="11"/>
  <c r="BH395" i="11"/>
  <c r="AD396" i="11"/>
  <c r="BB395" i="11"/>
  <c r="M398" i="11"/>
  <c r="AI396" i="11"/>
  <c r="BG395" i="11"/>
  <c r="F398" i="11"/>
  <c r="J398" i="11"/>
  <c r="AE396" i="11"/>
  <c r="BC395" i="11"/>
  <c r="AG396" i="11"/>
  <c r="BE395" i="11"/>
  <c r="AF396" i="11"/>
  <c r="BD395" i="11"/>
  <c r="I398" i="11"/>
  <c r="L398" i="11"/>
  <c r="G398" i="11"/>
  <c r="AL396" i="11"/>
  <c r="BJ395" i="11"/>
  <c r="K397" i="11"/>
  <c r="AU396" i="11"/>
  <c r="H397" i="11"/>
  <c r="AR396" i="11"/>
  <c r="AK396" i="11"/>
  <c r="BI395" i="11"/>
  <c r="N396" i="11"/>
  <c r="AX395" i="11"/>
  <c r="AH396" i="11"/>
  <c r="BF395" i="11"/>
  <c r="E397" i="11"/>
  <c r="AO396" i="11"/>
  <c r="BA396" i="11"/>
  <c r="E233" i="6"/>
  <c r="I233" i="6"/>
  <c r="D233" i="6"/>
  <c r="H233" i="6"/>
  <c r="G233" i="6"/>
  <c r="J233" i="6"/>
  <c r="K233" i="6"/>
  <c r="L233" i="6"/>
  <c r="F233" i="6"/>
  <c r="AJ233" i="6"/>
  <c r="AJ323" i="6" s="1"/>
  <c r="V233" i="6"/>
  <c r="W233" i="6"/>
  <c r="AH233" i="6"/>
  <c r="T233" i="6"/>
  <c r="AK233" i="6"/>
  <c r="M233" i="6"/>
  <c r="AC233" i="6"/>
  <c r="S233" i="6"/>
  <c r="Y233" i="6"/>
  <c r="AD233" i="6"/>
  <c r="R233" i="6"/>
  <c r="AI233" i="6"/>
  <c r="X233" i="6"/>
  <c r="AE233" i="6"/>
  <c r="U233" i="6"/>
  <c r="AG233" i="6"/>
  <c r="Q233" i="6"/>
  <c r="AF233" i="6"/>
  <c r="AB235" i="7"/>
  <c r="K411" i="6"/>
  <c r="C130" i="6"/>
  <c r="C233" i="6"/>
  <c r="D322" i="6"/>
  <c r="D411" i="6" s="1"/>
  <c r="H322" i="6"/>
  <c r="H411" i="6" s="1"/>
  <c r="E322" i="6"/>
  <c r="E411" i="6" s="1"/>
  <c r="C322" i="6"/>
  <c r="C411" i="6" s="1"/>
  <c r="I322" i="6"/>
  <c r="I411" i="6" s="1"/>
  <c r="J322" i="6"/>
  <c r="J411" i="6" s="1"/>
  <c r="G322" i="6"/>
  <c r="G411" i="6" s="1"/>
  <c r="L322" i="6"/>
  <c r="L411" i="6" s="1"/>
  <c r="AB322" i="6"/>
  <c r="AB411" i="6" s="1"/>
  <c r="M322" i="6"/>
  <c r="M411" i="6" s="1"/>
  <c r="AC322" i="6"/>
  <c r="AC411" i="6" s="1"/>
  <c r="S322" i="6"/>
  <c r="S411" i="6" s="1"/>
  <c r="U322" i="6"/>
  <c r="U411" i="6" s="1"/>
  <c r="AD322" i="6"/>
  <c r="AD411" i="6" s="1"/>
  <c r="AJ322" i="6"/>
  <c r="AJ411" i="6" s="1"/>
  <c r="AF322" i="6"/>
  <c r="AF411" i="6" s="1"/>
  <c r="V322" i="6"/>
  <c r="V411" i="6" s="1"/>
  <c r="AH322" i="6"/>
  <c r="AH411" i="6" s="1"/>
  <c r="AG322" i="6"/>
  <c r="AG411" i="6" s="1"/>
  <c r="Q322" i="6"/>
  <c r="Q411" i="6" s="1"/>
  <c r="AI322" i="6"/>
  <c r="AI411" i="6" s="1"/>
  <c r="Y322" i="6"/>
  <c r="Y411" i="6" s="1"/>
  <c r="T322" i="6"/>
  <c r="T411" i="6" s="1"/>
  <c r="W322" i="6"/>
  <c r="W411" i="6" s="1"/>
  <c r="X322" i="6"/>
  <c r="X411" i="6" s="1"/>
  <c r="P322" i="6"/>
  <c r="P411" i="6" s="1"/>
  <c r="AK322" i="6"/>
  <c r="AK411" i="6" s="1"/>
  <c r="AE322" i="6"/>
  <c r="AE411" i="6" s="1"/>
  <c r="R322" i="6"/>
  <c r="R411" i="6" s="1"/>
  <c r="C133" i="7"/>
  <c r="C236" i="7"/>
  <c r="C326" i="7" s="1"/>
  <c r="C415" i="7" s="1"/>
  <c r="O132" i="7"/>
  <c r="AA132" i="7" s="1"/>
  <c r="L323" i="6"/>
  <c r="X236" i="12"/>
  <c r="U236" i="12"/>
  <c r="Z236" i="12"/>
  <c r="T236" i="12"/>
  <c r="Y236" i="12"/>
  <c r="AC235" i="12"/>
  <c r="D236" i="12"/>
  <c r="D133" i="12"/>
  <c r="P132" i="12"/>
  <c r="AB132" i="12" s="1"/>
  <c r="AI325" i="12"/>
  <c r="AE325" i="12"/>
  <c r="Y325" i="12"/>
  <c r="Y414" i="12" s="1"/>
  <c r="U325" i="12"/>
  <c r="Q325" i="12"/>
  <c r="K325" i="12"/>
  <c r="G325" i="12"/>
  <c r="AL325" i="12"/>
  <c r="AH325" i="12"/>
  <c r="AD325" i="12"/>
  <c r="X325" i="12"/>
  <c r="X414" i="12" s="1"/>
  <c r="T325" i="12"/>
  <c r="N325" i="12"/>
  <c r="J325" i="12"/>
  <c r="F325" i="12"/>
  <c r="AK325" i="12"/>
  <c r="AC325" i="12"/>
  <c r="S325" i="12"/>
  <c r="I325" i="12"/>
  <c r="AJ325" i="12"/>
  <c r="Z325" i="12"/>
  <c r="R325" i="12"/>
  <c r="H325" i="12"/>
  <c r="AG325" i="12"/>
  <c r="W325" i="12"/>
  <c r="M325" i="12"/>
  <c r="E325" i="12"/>
  <c r="AF325" i="12"/>
  <c r="V325" i="12"/>
  <c r="L325" i="12"/>
  <c r="D325" i="12"/>
  <c r="D414" i="12" s="1"/>
  <c r="T235" i="11"/>
  <c r="AG235" i="11"/>
  <c r="R235" i="11"/>
  <c r="X235" i="11"/>
  <c r="D235" i="11"/>
  <c r="D132" i="11"/>
  <c r="AL324" i="11"/>
  <c r="AH324" i="11"/>
  <c r="AD324" i="11"/>
  <c r="X324" i="11"/>
  <c r="T324" i="11"/>
  <c r="T413" i="11" s="1"/>
  <c r="N324" i="11"/>
  <c r="J324" i="11"/>
  <c r="F324" i="11"/>
  <c r="AI324" i="11"/>
  <c r="AC324" i="11"/>
  <c r="AC413" i="11" s="1"/>
  <c r="V324" i="11"/>
  <c r="Q324" i="11"/>
  <c r="Q413" i="11" s="1"/>
  <c r="I324" i="11"/>
  <c r="D324" i="11"/>
  <c r="D413" i="11" s="1"/>
  <c r="AG324" i="11"/>
  <c r="Z324" i="11"/>
  <c r="Z413" i="11" s="1"/>
  <c r="U324" i="11"/>
  <c r="M324" i="11"/>
  <c r="H324" i="11"/>
  <c r="AK324" i="11"/>
  <c r="AF324" i="11"/>
  <c r="Y324" i="11"/>
  <c r="S324" i="11"/>
  <c r="L324" i="11"/>
  <c r="G324" i="11"/>
  <c r="AE324" i="11"/>
  <c r="E324" i="11"/>
  <c r="W324" i="11"/>
  <c r="W413" i="11" s="1"/>
  <c r="R324" i="11"/>
  <c r="AJ324" i="11"/>
  <c r="K324" i="11"/>
  <c r="AE235" i="8"/>
  <c r="S235" i="8"/>
  <c r="Y235" i="8"/>
  <c r="AK235" i="8"/>
  <c r="T235" i="8"/>
  <c r="AF235" i="8"/>
  <c r="X235" i="8"/>
  <c r="AJ235" i="8"/>
  <c r="AI235" i="8"/>
  <c r="W235" i="8"/>
  <c r="AG235" i="8"/>
  <c r="U235" i="8"/>
  <c r="AD235" i="8"/>
  <c r="R235" i="8"/>
  <c r="AH235" i="8"/>
  <c r="V235" i="8"/>
  <c r="N235" i="8"/>
  <c r="AL235" i="8"/>
  <c r="Z235" i="8"/>
  <c r="L235" i="10"/>
  <c r="H235" i="10"/>
  <c r="K235" i="10"/>
  <c r="G235" i="10"/>
  <c r="N235" i="10"/>
  <c r="J235" i="10"/>
  <c r="F235" i="10"/>
  <c r="M235" i="10"/>
  <c r="I235" i="10"/>
  <c r="E235" i="10"/>
  <c r="AD235" i="10"/>
  <c r="AJ235" i="10"/>
  <c r="AG235" i="10"/>
  <c r="AE235" i="10"/>
  <c r="W235" i="10"/>
  <c r="T235" i="10"/>
  <c r="Y235" i="10"/>
  <c r="AF235" i="10"/>
  <c r="AH235" i="10"/>
  <c r="AK235" i="10"/>
  <c r="AI235" i="10"/>
  <c r="AL235" i="10"/>
  <c r="V235" i="10"/>
  <c r="X235" i="10"/>
  <c r="U235" i="10"/>
  <c r="Z235" i="10"/>
  <c r="S235" i="10"/>
  <c r="K235" i="8"/>
  <c r="G235" i="8"/>
  <c r="J235" i="8"/>
  <c r="F235" i="8"/>
  <c r="M235" i="8"/>
  <c r="I235" i="8"/>
  <c r="E235" i="8"/>
  <c r="L235" i="8"/>
  <c r="H235" i="8"/>
  <c r="AC234" i="10"/>
  <c r="AC324" i="10" s="1"/>
  <c r="AC413" i="10" s="1"/>
  <c r="D235" i="10"/>
  <c r="D132" i="10"/>
  <c r="P131" i="10"/>
  <c r="AB131" i="10" s="1"/>
  <c r="AK324" i="10"/>
  <c r="AK413" i="10" s="1"/>
  <c r="AG324" i="10"/>
  <c r="AG413" i="10" s="1"/>
  <c r="W324" i="10"/>
  <c r="W413" i="10" s="1"/>
  <c r="S324" i="10"/>
  <c r="S413" i="10" s="1"/>
  <c r="M324" i="10"/>
  <c r="M413" i="10" s="1"/>
  <c r="I324" i="10"/>
  <c r="I413" i="10" s="1"/>
  <c r="E324" i="10"/>
  <c r="E413" i="10" s="1"/>
  <c r="AJ324" i="10"/>
  <c r="AJ413" i="10" s="1"/>
  <c r="AF324" i="10"/>
  <c r="AF413" i="10" s="1"/>
  <c r="Z324" i="10"/>
  <c r="Z413" i="10" s="1"/>
  <c r="V324" i="10"/>
  <c r="V413" i="10" s="1"/>
  <c r="R324" i="10"/>
  <c r="R413" i="10" s="1"/>
  <c r="L324" i="10"/>
  <c r="L413" i="10" s="1"/>
  <c r="H324" i="10"/>
  <c r="H413" i="10" s="1"/>
  <c r="D324" i="10"/>
  <c r="D413" i="10" s="1"/>
  <c r="AI324" i="10"/>
  <c r="AI413" i="10" s="1"/>
  <c r="AE324" i="10"/>
  <c r="AE413" i="10" s="1"/>
  <c r="Y324" i="10"/>
  <c r="Y413" i="10" s="1"/>
  <c r="U324" i="10"/>
  <c r="U413" i="10" s="1"/>
  <c r="Q324" i="10"/>
  <c r="Q413" i="10" s="1"/>
  <c r="K324" i="10"/>
  <c r="K413" i="10" s="1"/>
  <c r="G324" i="10"/>
  <c r="G413" i="10" s="1"/>
  <c r="AD324" i="10"/>
  <c r="AD413" i="10" s="1"/>
  <c r="J324" i="10"/>
  <c r="J413" i="10" s="1"/>
  <c r="X324" i="10"/>
  <c r="X413" i="10" s="1"/>
  <c r="F324" i="10"/>
  <c r="F413" i="10" s="1"/>
  <c r="AL324" i="10"/>
  <c r="AL413" i="10" s="1"/>
  <c r="T324" i="10"/>
  <c r="T413" i="10" s="1"/>
  <c r="AH324" i="10"/>
  <c r="AH413" i="10" s="1"/>
  <c r="N324" i="10"/>
  <c r="N413" i="10" s="1"/>
  <c r="D235" i="8"/>
  <c r="D132" i="8"/>
  <c r="AI324" i="8"/>
  <c r="AI413" i="8" s="1"/>
  <c r="AJ324" i="8"/>
  <c r="AJ413" i="8" s="1"/>
  <c r="AF324" i="8"/>
  <c r="AF413" i="8" s="1"/>
  <c r="Z324" i="8"/>
  <c r="Z413" i="8" s="1"/>
  <c r="V324" i="8"/>
  <c r="V413" i="8" s="1"/>
  <c r="R324" i="8"/>
  <c r="R413" i="8" s="1"/>
  <c r="L324" i="8"/>
  <c r="L413" i="8" s="1"/>
  <c r="H324" i="8"/>
  <c r="H413" i="8" s="1"/>
  <c r="D324" i="8"/>
  <c r="D413" i="8" s="1"/>
  <c r="AG324" i="8"/>
  <c r="AG413" i="8" s="1"/>
  <c r="Y324" i="8"/>
  <c r="Y413" i="8" s="1"/>
  <c r="T324" i="8"/>
  <c r="T413" i="8" s="1"/>
  <c r="M324" i="8"/>
  <c r="M413" i="8" s="1"/>
  <c r="G324" i="8"/>
  <c r="G413" i="8" s="1"/>
  <c r="AL324" i="8"/>
  <c r="AL413" i="8" s="1"/>
  <c r="AE324" i="8"/>
  <c r="AE413" i="8" s="1"/>
  <c r="X324" i="8"/>
  <c r="X413" i="8" s="1"/>
  <c r="S324" i="8"/>
  <c r="S413" i="8" s="1"/>
  <c r="K324" i="8"/>
  <c r="K413" i="8" s="1"/>
  <c r="F324" i="8"/>
  <c r="F413" i="8" s="1"/>
  <c r="AK324" i="8"/>
  <c r="AK413" i="8" s="1"/>
  <c r="AD324" i="8"/>
  <c r="AD413" i="8" s="1"/>
  <c r="W324" i="8"/>
  <c r="W413" i="8" s="1"/>
  <c r="Q324" i="8"/>
  <c r="Q413" i="8" s="1"/>
  <c r="J324" i="8"/>
  <c r="J413" i="8" s="1"/>
  <c r="E324" i="8"/>
  <c r="E413" i="8" s="1"/>
  <c r="AH324" i="8"/>
  <c r="AH413" i="8" s="1"/>
  <c r="AC324" i="8"/>
  <c r="AC413" i="8" s="1"/>
  <c r="U324" i="8"/>
  <c r="U413" i="8" s="1"/>
  <c r="N324" i="8"/>
  <c r="N413" i="8" s="1"/>
  <c r="I324" i="8"/>
  <c r="I413" i="8" s="1"/>
  <c r="F234" i="7"/>
  <c r="J234" i="7"/>
  <c r="D234" i="7"/>
  <c r="G234" i="7"/>
  <c r="K234" i="7"/>
  <c r="E234" i="7"/>
  <c r="I234" i="7"/>
  <c r="H234" i="7"/>
  <c r="L234" i="7"/>
  <c r="M234" i="7"/>
  <c r="T234" i="7"/>
  <c r="AC234" i="7"/>
  <c r="S234" i="7"/>
  <c r="AD234" i="7"/>
  <c r="Y234" i="7"/>
  <c r="AF234" i="7"/>
  <c r="R234" i="7"/>
  <c r="AJ234" i="7"/>
  <c r="Q234" i="7"/>
  <c r="AE234" i="7"/>
  <c r="V234" i="7"/>
  <c r="U234" i="7"/>
  <c r="AI234" i="7"/>
  <c r="AK234" i="7"/>
  <c r="X234" i="7"/>
  <c r="AG234" i="7"/>
  <c r="W234" i="7"/>
  <c r="AH234" i="7"/>
  <c r="AH323" i="7"/>
  <c r="AH412" i="7" s="1"/>
  <c r="AD323" i="7"/>
  <c r="AD412" i="7" s="1"/>
  <c r="AK323" i="7"/>
  <c r="AK412" i="7" s="1"/>
  <c r="AG323" i="7"/>
  <c r="AG412" i="7" s="1"/>
  <c r="AC323" i="7"/>
  <c r="AC412" i="7" s="1"/>
  <c r="AJ323" i="7"/>
  <c r="AJ412" i="7" s="1"/>
  <c r="AF323" i="7"/>
  <c r="AF412" i="7" s="1"/>
  <c r="AB323" i="7"/>
  <c r="AB412" i="7" s="1"/>
  <c r="V323" i="7"/>
  <c r="V412" i="7" s="1"/>
  <c r="R323" i="7"/>
  <c r="R412" i="7" s="1"/>
  <c r="AI323" i="7"/>
  <c r="AI412" i="7" s="1"/>
  <c r="AE323" i="7"/>
  <c r="AE412" i="7" s="1"/>
  <c r="W323" i="7"/>
  <c r="W412" i="7" s="1"/>
  <c r="Q323" i="7"/>
  <c r="Q412" i="7" s="1"/>
  <c r="U323" i="7"/>
  <c r="U412" i="7" s="1"/>
  <c r="P323" i="7"/>
  <c r="P412" i="7" s="1"/>
  <c r="Y323" i="7"/>
  <c r="Y412" i="7" s="1"/>
  <c r="T323" i="7"/>
  <c r="T412" i="7" s="1"/>
  <c r="S323" i="7"/>
  <c r="S412" i="7" s="1"/>
  <c r="G323" i="7"/>
  <c r="G412" i="7" s="1"/>
  <c r="K323" i="7"/>
  <c r="K412" i="7" s="1"/>
  <c r="X323" i="7"/>
  <c r="X412" i="7" s="1"/>
  <c r="H323" i="7"/>
  <c r="H412" i="7" s="1"/>
  <c r="L323" i="7"/>
  <c r="L412" i="7" s="1"/>
  <c r="D323" i="7"/>
  <c r="D412" i="7" s="1"/>
  <c r="E323" i="7"/>
  <c r="E412" i="7" s="1"/>
  <c r="I323" i="7"/>
  <c r="I412" i="7" s="1"/>
  <c r="M323" i="7"/>
  <c r="M412" i="7" s="1"/>
  <c r="J323" i="7"/>
  <c r="J412" i="7" s="1"/>
  <c r="F323" i="7"/>
  <c r="F412" i="7" s="1"/>
  <c r="AK131" i="7"/>
  <c r="AE132" i="10"/>
  <c r="AE131" i="7"/>
  <c r="T130" i="6"/>
  <c r="D130" i="6"/>
  <c r="AG132" i="10"/>
  <c r="Q130" i="6"/>
  <c r="AC131" i="10"/>
  <c r="AF131" i="7"/>
  <c r="AJ132" i="10"/>
  <c r="T131" i="7"/>
  <c r="AC130" i="6"/>
  <c r="X132" i="10"/>
  <c r="AF132" i="8"/>
  <c r="AI131" i="7"/>
  <c r="AG131" i="7"/>
  <c r="AJ131" i="7"/>
  <c r="AF130" i="6"/>
  <c r="V130" i="6"/>
  <c r="W132" i="8"/>
  <c r="AD132" i="10"/>
  <c r="M131" i="7"/>
  <c r="J130" i="6"/>
  <c r="T132" i="10"/>
  <c r="K131" i="7"/>
  <c r="W132" i="10"/>
  <c r="R130" i="6"/>
  <c r="E130" i="6"/>
  <c r="AI132" i="10"/>
  <c r="AH132" i="8"/>
  <c r="AE132" i="8"/>
  <c r="AK132" i="8"/>
  <c r="S131" i="7"/>
  <c r="AE130" i="6"/>
  <c r="V132" i="8"/>
  <c r="Y132" i="10"/>
  <c r="AC131" i="7"/>
  <c r="AF132" i="10"/>
  <c r="H131" i="7"/>
  <c r="H130" i="6"/>
  <c r="U132" i="10"/>
  <c r="AI130" i="6"/>
  <c r="AD132" i="8"/>
  <c r="Z132" i="8"/>
  <c r="AK130" i="6"/>
  <c r="AI132" i="8"/>
  <c r="R132" i="8"/>
  <c r="Z132" i="10"/>
  <c r="AH130" i="6"/>
  <c r="AG132" i="8"/>
  <c r="V131" i="7"/>
  <c r="K130" i="6"/>
  <c r="AG130" i="6"/>
  <c r="L131" i="7"/>
  <c r="AJ130" i="6"/>
  <c r="S132" i="8"/>
  <c r="L130" i="6"/>
  <c r="F131" i="7"/>
  <c r="U132" i="8"/>
  <c r="X130" i="6"/>
  <c r="I130" i="6"/>
  <c r="AJ132" i="8"/>
  <c r="T132" i="8"/>
  <c r="X132" i="8"/>
  <c r="Y130" i="6"/>
  <c r="Y131" i="7"/>
  <c r="AB132" i="7"/>
  <c r="AL132" i="10"/>
  <c r="M130" i="6"/>
  <c r="R131" i="7"/>
  <c r="G131" i="7"/>
  <c r="U130" i="6"/>
  <c r="AD131" i="7"/>
  <c r="I131" i="7"/>
  <c r="V132" i="10"/>
  <c r="AK132" i="10"/>
  <c r="W131" i="7"/>
  <c r="AH132" i="10"/>
  <c r="AD130" i="6"/>
  <c r="G130" i="6"/>
  <c r="AH131" i="7"/>
  <c r="S130" i="6"/>
  <c r="X131" i="7"/>
  <c r="U131" i="7"/>
  <c r="J131" i="7"/>
  <c r="Y132" i="8"/>
  <c r="F130" i="6"/>
  <c r="AL132" i="8"/>
  <c r="W130" i="6"/>
  <c r="E131" i="7"/>
  <c r="D131" i="7"/>
  <c r="S132" i="10"/>
  <c r="AH549" i="18" l="1"/>
  <c r="BF548" i="18"/>
  <c r="V555" i="18"/>
  <c r="AT554" i="18"/>
  <c r="E555" i="18"/>
  <c r="AO554" i="18"/>
  <c r="BA554" i="18"/>
  <c r="AW553" i="18"/>
  <c r="BI553" i="18"/>
  <c r="AV552" i="18"/>
  <c r="BH552" i="18"/>
  <c r="BB553" i="18"/>
  <c r="AP553" i="18"/>
  <c r="BC554" i="18"/>
  <c r="AQ554" i="18"/>
  <c r="BJ552" i="18"/>
  <c r="AX552" i="18"/>
  <c r="BD551" i="18"/>
  <c r="AR551" i="18"/>
  <c r="BG453" i="18"/>
  <c r="AU453" i="18"/>
  <c r="BB453" i="18"/>
  <c r="AP453" i="18"/>
  <c r="BD453" i="18"/>
  <c r="AR453" i="18"/>
  <c r="AW453" i="18"/>
  <c r="BI453" i="18"/>
  <c r="BF453" i="18"/>
  <c r="AT453" i="18"/>
  <c r="BC453" i="18"/>
  <c r="AQ453" i="18"/>
  <c r="BH453" i="18"/>
  <c r="AV453" i="18"/>
  <c r="AO453" i="18"/>
  <c r="BA453" i="18"/>
  <c r="BJ453" i="18"/>
  <c r="AX453" i="18"/>
  <c r="AS453" i="18"/>
  <c r="BE453" i="18"/>
  <c r="BC437" i="17"/>
  <c r="G438" i="17"/>
  <c r="AQ437" i="17"/>
  <c r="F438" i="17"/>
  <c r="AP437" i="17"/>
  <c r="BB437" i="17"/>
  <c r="BG437" i="17"/>
  <c r="K438" i="17"/>
  <c r="AU437" i="17"/>
  <c r="L438" i="17"/>
  <c r="AV437" i="17"/>
  <c r="BH437" i="17"/>
  <c r="J438" i="17"/>
  <c r="BF437" i="17"/>
  <c r="AT437" i="17"/>
  <c r="AS437" i="17"/>
  <c r="I438" i="17"/>
  <c r="BE437" i="17"/>
  <c r="AO437" i="17"/>
  <c r="E438" i="17"/>
  <c r="BA437" i="17"/>
  <c r="N438" i="17"/>
  <c r="BJ437" i="17"/>
  <c r="AX437" i="17"/>
  <c r="H438" i="17"/>
  <c r="AR437" i="17"/>
  <c r="BD437" i="17"/>
  <c r="AW437" i="17"/>
  <c r="M438" i="17"/>
  <c r="BI437" i="17"/>
  <c r="AJ412" i="6"/>
  <c r="BJ435" i="14"/>
  <c r="I74" i="9"/>
  <c r="BF435" i="14"/>
  <c r="L74" i="9"/>
  <c r="BI435" i="14"/>
  <c r="Q132" i="11"/>
  <c r="Q236" i="11" s="1"/>
  <c r="AC132" i="11"/>
  <c r="AC236" i="11" s="1"/>
  <c r="G132" i="11"/>
  <c r="G236" i="11" s="1"/>
  <c r="V132" i="11"/>
  <c r="R132" i="11"/>
  <c r="AE132" i="11"/>
  <c r="AE236" i="11" s="1"/>
  <c r="K132" i="11"/>
  <c r="K236" i="11" s="1"/>
  <c r="AJ132" i="11"/>
  <c r="S132" i="11"/>
  <c r="S236" i="11" s="1"/>
  <c r="U132" i="11"/>
  <c r="U236" i="11" s="1"/>
  <c r="H132" i="11"/>
  <c r="H236" i="11" s="1"/>
  <c r="AF132" i="11"/>
  <c r="AH132" i="11"/>
  <c r="M132" i="11"/>
  <c r="M236" i="11" s="1"/>
  <c r="T132" i="11"/>
  <c r="F132" i="11"/>
  <c r="F236" i="11" s="1"/>
  <c r="AL132" i="11"/>
  <c r="Z132" i="11"/>
  <c r="Z236" i="11" s="1"/>
  <c r="J132" i="11"/>
  <c r="J236" i="11" s="1"/>
  <c r="AD132" i="11"/>
  <c r="AK132" i="11"/>
  <c r="AK236" i="11" s="1"/>
  <c r="AI132" i="11"/>
  <c r="AI236" i="11" s="1"/>
  <c r="N132" i="11"/>
  <c r="N236" i="11" s="1"/>
  <c r="I132" i="11"/>
  <c r="I236" i="11" s="1"/>
  <c r="AG132" i="11"/>
  <c r="AG236" i="11" s="1"/>
  <c r="E132" i="11"/>
  <c r="E236" i="11" s="1"/>
  <c r="X132" i="11"/>
  <c r="L132" i="11"/>
  <c r="L236" i="11" s="1"/>
  <c r="W132" i="11"/>
  <c r="W236" i="11" s="1"/>
  <c r="Y132" i="11"/>
  <c r="Y236" i="11" s="1"/>
  <c r="R133" i="12"/>
  <c r="R237" i="12" s="1"/>
  <c r="Q133" i="12"/>
  <c r="Q237" i="12" s="1"/>
  <c r="I133" i="12"/>
  <c r="I237" i="12" s="1"/>
  <c r="S133" i="12"/>
  <c r="S237" i="12" s="1"/>
  <c r="E133" i="12"/>
  <c r="E237" i="12" s="1"/>
  <c r="Y133" i="12"/>
  <c r="AD133" i="12"/>
  <c r="AD237" i="12" s="1"/>
  <c r="K133" i="12"/>
  <c r="K237" i="12" s="1"/>
  <c r="V133" i="12"/>
  <c r="M133" i="12"/>
  <c r="M237" i="12" s="1"/>
  <c r="N133" i="12"/>
  <c r="N237" i="12" s="1"/>
  <c r="T133" i="12"/>
  <c r="T237" i="12" s="1"/>
  <c r="AE133" i="12"/>
  <c r="X133" i="12"/>
  <c r="AK133" i="12"/>
  <c r="AK237" i="12" s="1"/>
  <c r="J133" i="12"/>
  <c r="J237" i="12" s="1"/>
  <c r="U133" i="12"/>
  <c r="AG133" i="12"/>
  <c r="F133" i="12"/>
  <c r="F237" i="12" s="1"/>
  <c r="L133" i="12"/>
  <c r="L237" i="12" s="1"/>
  <c r="AI133" i="12"/>
  <c r="AL133" i="12"/>
  <c r="AJ133" i="12"/>
  <c r="AJ237" i="12" s="1"/>
  <c r="AF133" i="12"/>
  <c r="AF237" i="12" s="1"/>
  <c r="H133" i="12"/>
  <c r="H237" i="12" s="1"/>
  <c r="W133" i="12"/>
  <c r="Z133" i="12"/>
  <c r="Z237" i="12" s="1"/>
  <c r="G133" i="12"/>
  <c r="G237" i="12" s="1"/>
  <c r="AH133" i="12"/>
  <c r="AC133" i="12"/>
  <c r="G74" i="9"/>
  <c r="BD435" i="14"/>
  <c r="AC73" i="9"/>
  <c r="Q73" i="9"/>
  <c r="M73" i="9"/>
  <c r="AG73" i="9"/>
  <c r="U73" i="9"/>
  <c r="W73" i="9"/>
  <c r="AI73" i="9"/>
  <c r="AE73" i="9"/>
  <c r="S73" i="9"/>
  <c r="AJ73" i="9"/>
  <c r="X73" i="9"/>
  <c r="K74" i="9"/>
  <c r="BH435" i="14"/>
  <c r="H74" i="9"/>
  <c r="BE435" i="14"/>
  <c r="E74" i="9"/>
  <c r="BB435" i="14"/>
  <c r="D74" i="9"/>
  <c r="BA435" i="14"/>
  <c r="F74" i="9"/>
  <c r="BC435" i="14"/>
  <c r="J74" i="9"/>
  <c r="BG435" i="14"/>
  <c r="Y72" i="9"/>
  <c r="AK72" i="9"/>
  <c r="AH73" i="9"/>
  <c r="V73" i="9"/>
  <c r="AF73" i="9"/>
  <c r="T73" i="9"/>
  <c r="AD73" i="9"/>
  <c r="R73" i="9"/>
  <c r="AB73" i="9"/>
  <c r="P73" i="9"/>
  <c r="Y441" i="14"/>
  <c r="X441" i="14"/>
  <c r="Z441" i="14"/>
  <c r="T441" i="14"/>
  <c r="S442" i="14"/>
  <c r="X464" i="13"/>
  <c r="W457" i="13"/>
  <c r="V457" i="13"/>
  <c r="R458" i="13"/>
  <c r="T464" i="13"/>
  <c r="Y462" i="13"/>
  <c r="U463" i="13"/>
  <c r="S461" i="13"/>
  <c r="Z466" i="13"/>
  <c r="AV435" i="14"/>
  <c r="L436" i="14"/>
  <c r="I436" i="14"/>
  <c r="AS435" i="14"/>
  <c r="J436" i="14"/>
  <c r="AT435" i="14"/>
  <c r="F436" i="14"/>
  <c r="AP435" i="14"/>
  <c r="AW435" i="14"/>
  <c r="M436" i="14"/>
  <c r="G436" i="14"/>
  <c r="AQ435" i="14"/>
  <c r="K436" i="14"/>
  <c r="AU435" i="14"/>
  <c r="AR435" i="14"/>
  <c r="H436" i="14"/>
  <c r="N436" i="14"/>
  <c r="AX435" i="14"/>
  <c r="AO435" i="14"/>
  <c r="E436" i="14"/>
  <c r="BE452" i="13"/>
  <c r="AS451" i="13"/>
  <c r="BF452" i="13"/>
  <c r="AT451" i="13"/>
  <c r="AO451" i="13"/>
  <c r="BA452" i="13"/>
  <c r="AV451" i="13"/>
  <c r="BH452" i="13"/>
  <c r="BC452" i="13"/>
  <c r="AQ451" i="13"/>
  <c r="BJ451" i="13"/>
  <c r="AX450" i="13"/>
  <c r="BG452" i="13"/>
  <c r="AU451" i="13"/>
  <c r="AR451" i="13"/>
  <c r="BD452" i="13"/>
  <c r="BB452" i="13"/>
  <c r="AP451" i="13"/>
  <c r="AW451" i="13"/>
  <c r="BI452" i="13"/>
  <c r="Z397" i="12"/>
  <c r="AX396" i="12"/>
  <c r="U397" i="12"/>
  <c r="AS396" i="12"/>
  <c r="T397" i="12"/>
  <c r="AR396" i="12"/>
  <c r="R397" i="12"/>
  <c r="AP396" i="12"/>
  <c r="Q397" i="12"/>
  <c r="AO396" i="12"/>
  <c r="W397" i="12"/>
  <c r="AU396" i="12"/>
  <c r="V397" i="12"/>
  <c r="AT396" i="12"/>
  <c r="S397" i="12"/>
  <c r="AQ396" i="12"/>
  <c r="G399" i="12"/>
  <c r="H399" i="12"/>
  <c r="M398" i="12"/>
  <c r="AW397" i="12"/>
  <c r="J399" i="12"/>
  <c r="AH397" i="12"/>
  <c r="BF396" i="12"/>
  <c r="AC397" i="12"/>
  <c r="BA396" i="12"/>
  <c r="N399" i="12"/>
  <c r="AD397" i="12"/>
  <c r="BB396" i="12"/>
  <c r="F399" i="12"/>
  <c r="I399" i="12"/>
  <c r="AG397" i="12"/>
  <c r="BE396" i="12"/>
  <c r="AK397" i="12"/>
  <c r="BI396" i="12"/>
  <c r="AL397" i="12"/>
  <c r="BJ396" i="12"/>
  <c r="AI397" i="12"/>
  <c r="BG396" i="12"/>
  <c r="K399" i="12"/>
  <c r="L398" i="12"/>
  <c r="AV397" i="12"/>
  <c r="AE397" i="12"/>
  <c r="BC396" i="12"/>
  <c r="AF397" i="12"/>
  <c r="BD396" i="12"/>
  <c r="AJ397" i="12"/>
  <c r="BH396" i="12"/>
  <c r="E399" i="12"/>
  <c r="R397" i="11"/>
  <c r="AP396" i="11"/>
  <c r="X397" i="11"/>
  <c r="AV396" i="11"/>
  <c r="Y397" i="11"/>
  <c r="AW396" i="11"/>
  <c r="V397" i="11"/>
  <c r="AT396" i="11"/>
  <c r="U397" i="11"/>
  <c r="AS396" i="11"/>
  <c r="S397" i="11"/>
  <c r="AQ396" i="11"/>
  <c r="AH397" i="11"/>
  <c r="BF396" i="11"/>
  <c r="N397" i="11"/>
  <c r="AX396" i="11"/>
  <c r="AK397" i="11"/>
  <c r="BI396" i="11"/>
  <c r="H398" i="11"/>
  <c r="AR397" i="11"/>
  <c r="K398" i="11"/>
  <c r="AU397" i="11"/>
  <c r="AL397" i="11"/>
  <c r="BJ396" i="11"/>
  <c r="G399" i="11"/>
  <c r="L399" i="11"/>
  <c r="I399" i="11"/>
  <c r="AF397" i="11"/>
  <c r="BD396" i="11"/>
  <c r="AG397" i="11"/>
  <c r="BE396" i="11"/>
  <c r="AE397" i="11"/>
  <c r="BC396" i="11"/>
  <c r="J399" i="11"/>
  <c r="F399" i="11"/>
  <c r="AI397" i="11"/>
  <c r="BG396" i="11"/>
  <c r="M399" i="11"/>
  <c r="AD397" i="11"/>
  <c r="BB396" i="11"/>
  <c r="AJ397" i="11"/>
  <c r="BH396" i="11"/>
  <c r="E398" i="11"/>
  <c r="BA397" i="11"/>
  <c r="AO397" i="11"/>
  <c r="I234" i="6"/>
  <c r="I324" i="6" s="1"/>
  <c r="E234" i="6"/>
  <c r="G234" i="6"/>
  <c r="L234" i="6"/>
  <c r="F234" i="6"/>
  <c r="D234" i="6"/>
  <c r="H234" i="6"/>
  <c r="J234" i="6"/>
  <c r="K234" i="6"/>
  <c r="AK234" i="6"/>
  <c r="V234" i="6"/>
  <c r="AH234" i="6"/>
  <c r="S234" i="6"/>
  <c r="Y234" i="6"/>
  <c r="X234" i="6"/>
  <c r="AE234" i="6"/>
  <c r="Q234" i="6"/>
  <c r="R234" i="6"/>
  <c r="AD234" i="6"/>
  <c r="M234" i="6"/>
  <c r="AI234" i="6"/>
  <c r="T234" i="6"/>
  <c r="AG234" i="6"/>
  <c r="W234" i="6"/>
  <c r="U234" i="6"/>
  <c r="AJ234" i="6"/>
  <c r="AF234" i="6"/>
  <c r="AC234" i="6"/>
  <c r="AB236" i="7"/>
  <c r="L412" i="6"/>
  <c r="C134" i="7"/>
  <c r="C237" i="7"/>
  <c r="C327" i="7" s="1"/>
  <c r="C416" i="7" s="1"/>
  <c r="O133" i="7"/>
  <c r="AA133" i="7" s="1"/>
  <c r="C323" i="6"/>
  <c r="C412" i="6" s="1"/>
  <c r="I323" i="6"/>
  <c r="I412" i="6" s="1"/>
  <c r="D323" i="6"/>
  <c r="D412" i="6" s="1"/>
  <c r="F323" i="6"/>
  <c r="F412" i="6" s="1"/>
  <c r="J323" i="6"/>
  <c r="J412" i="6" s="1"/>
  <c r="K323" i="6"/>
  <c r="K412" i="6" s="1"/>
  <c r="E323" i="6"/>
  <c r="E412" i="6" s="1"/>
  <c r="AK323" i="6"/>
  <c r="AK412" i="6" s="1"/>
  <c r="S323" i="6"/>
  <c r="S412" i="6" s="1"/>
  <c r="T323" i="6"/>
  <c r="T412" i="6" s="1"/>
  <c r="AB323" i="6"/>
  <c r="AB412" i="6" s="1"/>
  <c r="AD323" i="6"/>
  <c r="AD412" i="6" s="1"/>
  <c r="P323" i="6"/>
  <c r="P412" i="6" s="1"/>
  <c r="AC323" i="6"/>
  <c r="AC412" i="6" s="1"/>
  <c r="Y323" i="6"/>
  <c r="Y412" i="6" s="1"/>
  <c r="AI323" i="6"/>
  <c r="AI412" i="6" s="1"/>
  <c r="AG323" i="6"/>
  <c r="AG412" i="6" s="1"/>
  <c r="AH323" i="6"/>
  <c r="AH412" i="6" s="1"/>
  <c r="U323" i="6"/>
  <c r="U412" i="6" s="1"/>
  <c r="X323" i="6"/>
  <c r="X412" i="6" s="1"/>
  <c r="AF323" i="6"/>
  <c r="AF412" i="6" s="1"/>
  <c r="W323" i="6"/>
  <c r="W412" i="6" s="1"/>
  <c r="M323" i="6"/>
  <c r="M412" i="6" s="1"/>
  <c r="R323" i="6"/>
  <c r="R412" i="6" s="1"/>
  <c r="G323" i="6"/>
  <c r="G412" i="6" s="1"/>
  <c r="C234" i="6"/>
  <c r="Q323" i="6"/>
  <c r="Q412" i="6" s="1"/>
  <c r="H323" i="6"/>
  <c r="H412" i="6" s="1"/>
  <c r="C131" i="6"/>
  <c r="AE323" i="6"/>
  <c r="AE412" i="6" s="1"/>
  <c r="V323" i="6"/>
  <c r="V412" i="6" s="1"/>
  <c r="AC236" i="12"/>
  <c r="AC326" i="12" s="1"/>
  <c r="X237" i="12"/>
  <c r="U237" i="12"/>
  <c r="AE237" i="12"/>
  <c r="AH237" i="12"/>
  <c r="AG237" i="12"/>
  <c r="AI237" i="12"/>
  <c r="Y237" i="12"/>
  <c r="V237" i="12"/>
  <c r="W237" i="12"/>
  <c r="AL237" i="12"/>
  <c r="AJ326" i="12"/>
  <c r="AF326" i="12"/>
  <c r="Z326" i="12"/>
  <c r="V326" i="12"/>
  <c r="R326" i="12"/>
  <c r="L326" i="12"/>
  <c r="H326" i="12"/>
  <c r="D326" i="12"/>
  <c r="D415" i="12" s="1"/>
  <c r="AI326" i="12"/>
  <c r="AE326" i="12"/>
  <c r="Y326" i="12"/>
  <c r="Y415" i="12" s="1"/>
  <c r="U326" i="12"/>
  <c r="Q326" i="12"/>
  <c r="K326" i="12"/>
  <c r="G326" i="12"/>
  <c r="AL326" i="12"/>
  <c r="AD326" i="12"/>
  <c r="T326" i="12"/>
  <c r="J326" i="12"/>
  <c r="AK326" i="12"/>
  <c r="S326" i="12"/>
  <c r="I326" i="12"/>
  <c r="AH326" i="12"/>
  <c r="X326" i="12"/>
  <c r="X415" i="12" s="1"/>
  <c r="N326" i="12"/>
  <c r="F326" i="12"/>
  <c r="AG326" i="12"/>
  <c r="W326" i="12"/>
  <c r="M326" i="12"/>
  <c r="E326" i="12"/>
  <c r="D237" i="12"/>
  <c r="D134" i="12"/>
  <c r="P133" i="12"/>
  <c r="AB133" i="12" s="1"/>
  <c r="AD236" i="11"/>
  <c r="T236" i="11"/>
  <c r="V236" i="11"/>
  <c r="R236" i="11"/>
  <c r="AL236" i="11"/>
  <c r="AF236" i="11"/>
  <c r="AH236" i="11"/>
  <c r="X236" i="11"/>
  <c r="AJ236" i="11"/>
  <c r="D236" i="11"/>
  <c r="D133" i="11"/>
  <c r="AI325" i="11"/>
  <c r="AE325" i="11"/>
  <c r="Y325" i="11"/>
  <c r="U325" i="11"/>
  <c r="Q325" i="11"/>
  <c r="Q414" i="11" s="1"/>
  <c r="K325" i="11"/>
  <c r="G325" i="11"/>
  <c r="AJ325" i="11"/>
  <c r="AD325" i="11"/>
  <c r="W325" i="11"/>
  <c r="W414" i="11" s="1"/>
  <c r="R325" i="11"/>
  <c r="J325" i="11"/>
  <c r="E325" i="11"/>
  <c r="AH325" i="11"/>
  <c r="AC325" i="11"/>
  <c r="AC414" i="11" s="1"/>
  <c r="V325" i="11"/>
  <c r="N325" i="11"/>
  <c r="I325" i="11"/>
  <c r="D325" i="11"/>
  <c r="D414" i="11" s="1"/>
  <c r="AL325" i="11"/>
  <c r="AG325" i="11"/>
  <c r="Z325" i="11"/>
  <c r="Z414" i="11" s="1"/>
  <c r="T325" i="11"/>
  <c r="T414" i="11" s="1"/>
  <c r="M325" i="11"/>
  <c r="H325" i="11"/>
  <c r="S325" i="11"/>
  <c r="AK325" i="11"/>
  <c r="L325" i="11"/>
  <c r="AF325" i="11"/>
  <c r="F325" i="11"/>
  <c r="X325" i="11"/>
  <c r="AE236" i="8"/>
  <c r="S236" i="8"/>
  <c r="Y236" i="8"/>
  <c r="AK236" i="8"/>
  <c r="T236" i="8"/>
  <c r="AF236" i="8"/>
  <c r="X236" i="8"/>
  <c r="AJ236" i="8"/>
  <c r="AI236" i="8"/>
  <c r="W236" i="8"/>
  <c r="AG236" i="8"/>
  <c r="U236" i="8"/>
  <c r="AD236" i="8"/>
  <c r="R236" i="8"/>
  <c r="AH236" i="8"/>
  <c r="V236" i="8"/>
  <c r="N236" i="8"/>
  <c r="AL236" i="8"/>
  <c r="Z236" i="8"/>
  <c r="M236" i="10"/>
  <c r="I236" i="10"/>
  <c r="E236" i="10"/>
  <c r="L236" i="10"/>
  <c r="H236" i="10"/>
  <c r="K236" i="10"/>
  <c r="G236" i="10"/>
  <c r="N236" i="10"/>
  <c r="J236" i="10"/>
  <c r="F236" i="10"/>
  <c r="AD236" i="10"/>
  <c r="AJ236" i="10"/>
  <c r="AG236" i="10"/>
  <c r="AE236" i="10"/>
  <c r="W236" i="10"/>
  <c r="T236" i="10"/>
  <c r="Y236" i="10"/>
  <c r="AF236" i="10"/>
  <c r="AH236" i="10"/>
  <c r="AK236" i="10"/>
  <c r="AI236" i="10"/>
  <c r="AL236" i="10"/>
  <c r="V236" i="10"/>
  <c r="X236" i="10"/>
  <c r="U236" i="10"/>
  <c r="Z236" i="10"/>
  <c r="S236" i="10"/>
  <c r="J236" i="8"/>
  <c r="F236" i="8"/>
  <c r="M236" i="8"/>
  <c r="I236" i="8"/>
  <c r="E236" i="8"/>
  <c r="L236" i="8"/>
  <c r="H236" i="8"/>
  <c r="K236" i="8"/>
  <c r="G236" i="8"/>
  <c r="AC235" i="10"/>
  <c r="AC325" i="10" s="1"/>
  <c r="AC414" i="10" s="1"/>
  <c r="D236" i="10"/>
  <c r="D133" i="10"/>
  <c r="P132" i="10"/>
  <c r="AB132" i="10" s="1"/>
  <c r="AL325" i="10"/>
  <c r="AL414" i="10" s="1"/>
  <c r="AH325" i="10"/>
  <c r="AH414" i="10" s="1"/>
  <c r="AD325" i="10"/>
  <c r="AD414" i="10" s="1"/>
  <c r="X325" i="10"/>
  <c r="X414" i="10" s="1"/>
  <c r="T325" i="10"/>
  <c r="T414" i="10" s="1"/>
  <c r="N325" i="10"/>
  <c r="N414" i="10" s="1"/>
  <c r="J325" i="10"/>
  <c r="J414" i="10" s="1"/>
  <c r="F325" i="10"/>
  <c r="F414" i="10" s="1"/>
  <c r="AK325" i="10"/>
  <c r="AK414" i="10" s="1"/>
  <c r="AG325" i="10"/>
  <c r="AG414" i="10" s="1"/>
  <c r="W325" i="10"/>
  <c r="W414" i="10" s="1"/>
  <c r="S325" i="10"/>
  <c r="S414" i="10" s="1"/>
  <c r="M325" i="10"/>
  <c r="M414" i="10" s="1"/>
  <c r="I325" i="10"/>
  <c r="I414" i="10" s="1"/>
  <c r="E325" i="10"/>
  <c r="E414" i="10" s="1"/>
  <c r="AJ325" i="10"/>
  <c r="AJ414" i="10" s="1"/>
  <c r="AF325" i="10"/>
  <c r="AF414" i="10" s="1"/>
  <c r="Z325" i="10"/>
  <c r="Z414" i="10" s="1"/>
  <c r="V325" i="10"/>
  <c r="V414" i="10" s="1"/>
  <c r="R325" i="10"/>
  <c r="R414" i="10" s="1"/>
  <c r="L325" i="10"/>
  <c r="L414" i="10" s="1"/>
  <c r="H325" i="10"/>
  <c r="H414" i="10" s="1"/>
  <c r="D325" i="10"/>
  <c r="D414" i="10" s="1"/>
  <c r="AE325" i="10"/>
  <c r="AE414" i="10" s="1"/>
  <c r="K325" i="10"/>
  <c r="K414" i="10" s="1"/>
  <c r="Y325" i="10"/>
  <c r="Y414" i="10" s="1"/>
  <c r="G325" i="10"/>
  <c r="G414" i="10" s="1"/>
  <c r="U325" i="10"/>
  <c r="U414" i="10" s="1"/>
  <c r="AI325" i="10"/>
  <c r="AI414" i="10" s="1"/>
  <c r="Q325" i="10"/>
  <c r="Q414" i="10" s="1"/>
  <c r="D236" i="8"/>
  <c r="D133" i="8"/>
  <c r="AJ325" i="8"/>
  <c r="AJ414" i="8" s="1"/>
  <c r="AF325" i="8"/>
  <c r="AF414" i="8" s="1"/>
  <c r="Z325" i="8"/>
  <c r="Z414" i="8" s="1"/>
  <c r="V325" i="8"/>
  <c r="V414" i="8" s="1"/>
  <c r="R325" i="8"/>
  <c r="R414" i="8" s="1"/>
  <c r="L325" i="8"/>
  <c r="L414" i="8" s="1"/>
  <c r="H325" i="8"/>
  <c r="H414" i="8" s="1"/>
  <c r="D325" i="8"/>
  <c r="D414" i="8" s="1"/>
  <c r="AK325" i="8"/>
  <c r="AK414" i="8" s="1"/>
  <c r="AG325" i="8"/>
  <c r="AG414" i="8" s="1"/>
  <c r="AC325" i="8"/>
  <c r="AC414" i="8" s="1"/>
  <c r="W325" i="8"/>
  <c r="W414" i="8" s="1"/>
  <c r="S325" i="8"/>
  <c r="S414" i="8" s="1"/>
  <c r="M325" i="8"/>
  <c r="M414" i="8" s="1"/>
  <c r="I325" i="8"/>
  <c r="I414" i="8" s="1"/>
  <c r="E325" i="8"/>
  <c r="E414" i="8" s="1"/>
  <c r="AH325" i="8"/>
  <c r="AH414" i="8" s="1"/>
  <c r="X325" i="8"/>
  <c r="X414" i="8" s="1"/>
  <c r="N325" i="8"/>
  <c r="N414" i="8" s="1"/>
  <c r="F325" i="8"/>
  <c r="F414" i="8" s="1"/>
  <c r="AE325" i="8"/>
  <c r="AE414" i="8" s="1"/>
  <c r="U325" i="8"/>
  <c r="U414" i="8" s="1"/>
  <c r="K325" i="8"/>
  <c r="K414" i="8" s="1"/>
  <c r="AL325" i="8"/>
  <c r="AL414" i="8" s="1"/>
  <c r="AD325" i="8"/>
  <c r="AD414" i="8" s="1"/>
  <c r="T325" i="8"/>
  <c r="T414" i="8" s="1"/>
  <c r="J325" i="8"/>
  <c r="J414" i="8" s="1"/>
  <c r="AI325" i="8"/>
  <c r="AI414" i="8" s="1"/>
  <c r="Y325" i="8"/>
  <c r="Y414" i="8" s="1"/>
  <c r="Q325" i="8"/>
  <c r="Q414" i="8" s="1"/>
  <c r="G325" i="8"/>
  <c r="G414" i="8" s="1"/>
  <c r="F235" i="7"/>
  <c r="J235" i="7"/>
  <c r="D235" i="7"/>
  <c r="G235" i="7"/>
  <c r="K235" i="7"/>
  <c r="E235" i="7"/>
  <c r="I235" i="7"/>
  <c r="H235" i="7"/>
  <c r="L235" i="7"/>
  <c r="M235" i="7"/>
  <c r="T235" i="7"/>
  <c r="AC235" i="7"/>
  <c r="S235" i="7"/>
  <c r="AD235" i="7"/>
  <c r="Y235" i="7"/>
  <c r="AF235" i="7"/>
  <c r="R235" i="7"/>
  <c r="AJ235" i="7"/>
  <c r="Q235" i="7"/>
  <c r="AE235" i="7"/>
  <c r="V235" i="7"/>
  <c r="U235" i="7"/>
  <c r="AI235" i="7"/>
  <c r="AK235" i="7"/>
  <c r="X235" i="7"/>
  <c r="AG235" i="7"/>
  <c r="W235" i="7"/>
  <c r="AH235" i="7"/>
  <c r="AJ324" i="7"/>
  <c r="AJ413" i="7" s="1"/>
  <c r="AF324" i="7"/>
  <c r="AF413" i="7" s="1"/>
  <c r="AB324" i="7"/>
  <c r="AB413" i="7" s="1"/>
  <c r="AI324" i="7"/>
  <c r="AI413" i="7" s="1"/>
  <c r="AE324" i="7"/>
  <c r="AE413" i="7" s="1"/>
  <c r="AH324" i="7"/>
  <c r="AH413" i="7" s="1"/>
  <c r="AD324" i="7"/>
  <c r="AD413" i="7" s="1"/>
  <c r="AC324" i="7"/>
  <c r="AC413" i="7" s="1"/>
  <c r="X324" i="7"/>
  <c r="X413" i="7" s="1"/>
  <c r="T324" i="7"/>
  <c r="T413" i="7" s="1"/>
  <c r="P324" i="7"/>
  <c r="P413" i="7" s="1"/>
  <c r="AK324" i="7"/>
  <c r="AK413" i="7" s="1"/>
  <c r="AG324" i="7"/>
  <c r="AG413" i="7" s="1"/>
  <c r="W324" i="7"/>
  <c r="W413" i="7" s="1"/>
  <c r="R324" i="7"/>
  <c r="R413" i="7" s="1"/>
  <c r="V324" i="7"/>
  <c r="V413" i="7" s="1"/>
  <c r="Q324" i="7"/>
  <c r="Q413" i="7" s="1"/>
  <c r="U324" i="7"/>
  <c r="U413" i="7" s="1"/>
  <c r="Y324" i="7"/>
  <c r="Y413" i="7" s="1"/>
  <c r="S324" i="7"/>
  <c r="S413" i="7" s="1"/>
  <c r="F324" i="7"/>
  <c r="F413" i="7" s="1"/>
  <c r="J324" i="7"/>
  <c r="J413" i="7" s="1"/>
  <c r="G324" i="7"/>
  <c r="G413" i="7" s="1"/>
  <c r="K324" i="7"/>
  <c r="K413" i="7" s="1"/>
  <c r="H324" i="7"/>
  <c r="H413" i="7" s="1"/>
  <c r="L324" i="7"/>
  <c r="L413" i="7" s="1"/>
  <c r="D324" i="7"/>
  <c r="D413" i="7" s="1"/>
  <c r="E324" i="7"/>
  <c r="E413" i="7" s="1"/>
  <c r="I324" i="7"/>
  <c r="I413" i="7" s="1"/>
  <c r="M324" i="7"/>
  <c r="M413" i="7" s="1"/>
  <c r="AF133" i="10"/>
  <c r="V133" i="10"/>
  <c r="AL133" i="8"/>
  <c r="W134" i="7"/>
  <c r="K134" i="7"/>
  <c r="Q131" i="6"/>
  <c r="H131" i="6"/>
  <c r="S133" i="10"/>
  <c r="H132" i="7"/>
  <c r="T132" i="7"/>
  <c r="AI133" i="10"/>
  <c r="U133" i="8"/>
  <c r="U134" i="7"/>
  <c r="AK131" i="6"/>
  <c r="G131" i="6"/>
  <c r="L131" i="6"/>
  <c r="S133" i="8"/>
  <c r="AK132" i="7"/>
  <c r="U132" i="7"/>
  <c r="AJ134" i="7"/>
  <c r="I134" i="7"/>
  <c r="R131" i="6"/>
  <c r="AL133" i="10"/>
  <c r="AF132" i="7"/>
  <c r="AG133" i="10"/>
  <c r="AH134" i="7"/>
  <c r="Y134" i="7"/>
  <c r="W131" i="6"/>
  <c r="AE133" i="10"/>
  <c r="AG131" i="6"/>
  <c r="T133" i="10"/>
  <c r="T134" i="7"/>
  <c r="R133" i="8"/>
  <c r="J134" i="7"/>
  <c r="X132" i="7"/>
  <c r="AE133" i="8"/>
  <c r="AD132" i="7"/>
  <c r="I132" i="7"/>
  <c r="S134" i="7"/>
  <c r="L134" i="7"/>
  <c r="M131" i="6"/>
  <c r="R132" i="7"/>
  <c r="G132" i="7"/>
  <c r="AF133" i="8"/>
  <c r="V132" i="7"/>
  <c r="M132" i="7"/>
  <c r="AE134" i="7"/>
  <c r="M134" i="7"/>
  <c r="Y131" i="6"/>
  <c r="J131" i="6"/>
  <c r="Z133" i="10"/>
  <c r="E132" i="7"/>
  <c r="Y133" i="10"/>
  <c r="AK133" i="8"/>
  <c r="AF134" i="7"/>
  <c r="U131" i="6"/>
  <c r="S132" i="7"/>
  <c r="AI133" i="8"/>
  <c r="AH132" i="7"/>
  <c r="F132" i="7"/>
  <c r="AD134" i="7"/>
  <c r="E134" i="7"/>
  <c r="X131" i="6"/>
  <c r="AI132" i="7"/>
  <c r="L132" i="7"/>
  <c r="U133" i="10"/>
  <c r="V133" i="8"/>
  <c r="AI134" i="7"/>
  <c r="AC131" i="6"/>
  <c r="AG133" i="8"/>
  <c r="D132" i="7"/>
  <c r="AG132" i="7"/>
  <c r="X133" i="10"/>
  <c r="AC134" i="7"/>
  <c r="AJ131" i="6"/>
  <c r="Y133" i="8"/>
  <c r="AH133" i="8"/>
  <c r="T133" i="8"/>
  <c r="D134" i="7"/>
  <c r="AI131" i="6"/>
  <c r="AJ133" i="8"/>
  <c r="Y132" i="7"/>
  <c r="AJ133" i="10"/>
  <c r="AF131" i="6"/>
  <c r="AE131" i="6"/>
  <c r="K131" i="6"/>
  <c r="F131" i="6"/>
  <c r="W133" i="8"/>
  <c r="AB133" i="7"/>
  <c r="V134" i="7"/>
  <c r="AD131" i="6"/>
  <c r="V131" i="6"/>
  <c r="AD133" i="8"/>
  <c r="G134" i="7"/>
  <c r="AJ132" i="7"/>
  <c r="AK133" i="10"/>
  <c r="AH133" i="10"/>
  <c r="AC132" i="7"/>
  <c r="T131" i="6"/>
  <c r="AC132" i="10"/>
  <c r="AH131" i="6"/>
  <c r="W132" i="7"/>
  <c r="H134" i="7"/>
  <c r="Z133" i="8"/>
  <c r="X134" i="7"/>
  <c r="J132" i="7"/>
  <c r="R134" i="7"/>
  <c r="AD133" i="10"/>
  <c r="AE132" i="7"/>
  <c r="F134" i="7"/>
  <c r="E131" i="6"/>
  <c r="W133" i="10"/>
  <c r="AG134" i="7"/>
  <c r="I131" i="6"/>
  <c r="K132" i="7"/>
  <c r="S131" i="6"/>
  <c r="X133" i="8"/>
  <c r="AK134" i="7"/>
  <c r="D131" i="6"/>
  <c r="AH550" i="18" l="1"/>
  <c r="BF549" i="18"/>
  <c r="AT555" i="18"/>
  <c r="BA555" i="18"/>
  <c r="AO555" i="18"/>
  <c r="BC555" i="18"/>
  <c r="AQ555" i="18"/>
  <c r="BJ553" i="18"/>
  <c r="AX553" i="18"/>
  <c r="AP554" i="18"/>
  <c r="BB554" i="18"/>
  <c r="AR552" i="18"/>
  <c r="BD552" i="18"/>
  <c r="BH553" i="18"/>
  <c r="AV553" i="18"/>
  <c r="BI554" i="18"/>
  <c r="AW554" i="18"/>
  <c r="BA454" i="18"/>
  <c r="AO454" i="18"/>
  <c r="BH454" i="18"/>
  <c r="AV454" i="18"/>
  <c r="BI454" i="18"/>
  <c r="AW454" i="18"/>
  <c r="BD454" i="18"/>
  <c r="AR454" i="18"/>
  <c r="AX454" i="18"/>
  <c r="BJ454" i="18"/>
  <c r="AP454" i="18"/>
  <c r="BB454" i="18"/>
  <c r="BG454" i="18"/>
  <c r="AU454" i="18"/>
  <c r="AS454" i="18"/>
  <c r="BE454" i="18"/>
  <c r="BC454" i="18"/>
  <c r="AQ454" i="18"/>
  <c r="AT454" i="18"/>
  <c r="BF454" i="18"/>
  <c r="E439" i="17"/>
  <c r="AO438" i="17"/>
  <c r="BA438" i="17"/>
  <c r="AP438" i="17"/>
  <c r="F439" i="17"/>
  <c r="BB438" i="17"/>
  <c r="AX438" i="17"/>
  <c r="N439" i="17"/>
  <c r="BJ438" i="17"/>
  <c r="BH438" i="17"/>
  <c r="L439" i="17"/>
  <c r="AV438" i="17"/>
  <c r="BC438" i="17"/>
  <c r="G439" i="17"/>
  <c r="AQ438" i="17"/>
  <c r="K439" i="17"/>
  <c r="BG438" i="17"/>
  <c r="AU438" i="17"/>
  <c r="M439" i="17"/>
  <c r="AW438" i="17"/>
  <c r="BI438" i="17"/>
  <c r="BD438" i="17"/>
  <c r="H439" i="17"/>
  <c r="AR438" i="17"/>
  <c r="I439" i="17"/>
  <c r="AS438" i="17"/>
  <c r="BE438" i="17"/>
  <c r="AT438" i="17"/>
  <c r="J439" i="17"/>
  <c r="BF438" i="17"/>
  <c r="I413" i="6"/>
  <c r="BJ436" i="14"/>
  <c r="J75" i="9"/>
  <c r="BG436" i="14"/>
  <c r="I75" i="9"/>
  <c r="BF436" i="14"/>
  <c r="R74" i="9"/>
  <c r="AD74" i="9"/>
  <c r="AC74" i="9"/>
  <c r="Q74" i="9"/>
  <c r="AI74" i="9"/>
  <c r="W74" i="9"/>
  <c r="AC133" i="11"/>
  <c r="AC237" i="11" s="1"/>
  <c r="Q133" i="11"/>
  <c r="Q237" i="11" s="1"/>
  <c r="T133" i="11"/>
  <c r="AJ133" i="11"/>
  <c r="AJ237" i="11" s="1"/>
  <c r="S133" i="11"/>
  <c r="AH133" i="11"/>
  <c r="AL133" i="11"/>
  <c r="AL237" i="11" s="1"/>
  <c r="AF133" i="11"/>
  <c r="AF237" i="11" s="1"/>
  <c r="AK133" i="11"/>
  <c r="AI133" i="11"/>
  <c r="G133" i="11"/>
  <c r="G237" i="11" s="1"/>
  <c r="M133" i="11"/>
  <c r="M237" i="11" s="1"/>
  <c r="K133" i="11"/>
  <c r="K237" i="11" s="1"/>
  <c r="V133" i="11"/>
  <c r="F133" i="11"/>
  <c r="F237" i="11" s="1"/>
  <c r="R133" i="11"/>
  <c r="R237" i="11" s="1"/>
  <c r="L133" i="11"/>
  <c r="L237" i="11" s="1"/>
  <c r="J133" i="11"/>
  <c r="J237" i="11" s="1"/>
  <c r="AG133" i="11"/>
  <c r="AG237" i="11" s="1"/>
  <c r="Z133" i="11"/>
  <c r="Z237" i="11" s="1"/>
  <c r="U133" i="11"/>
  <c r="E133" i="11"/>
  <c r="E237" i="11" s="1"/>
  <c r="N133" i="11"/>
  <c r="N237" i="11" s="1"/>
  <c r="AE133" i="11"/>
  <c r="AE237" i="11" s="1"/>
  <c r="I133" i="11"/>
  <c r="I237" i="11" s="1"/>
  <c r="AD133" i="11"/>
  <c r="H133" i="11"/>
  <c r="H237" i="11" s="1"/>
  <c r="W133" i="11"/>
  <c r="W237" i="11" s="1"/>
  <c r="Y133" i="11"/>
  <c r="X133" i="11"/>
  <c r="D75" i="9"/>
  <c r="BA436" i="14"/>
  <c r="G75" i="9"/>
  <c r="BD436" i="14"/>
  <c r="AK73" i="9"/>
  <c r="Y73" i="9"/>
  <c r="S74" i="9"/>
  <c r="AE74" i="9"/>
  <c r="AG74" i="9"/>
  <c r="U74" i="9"/>
  <c r="R134" i="12"/>
  <c r="R238" i="12" s="1"/>
  <c r="Q134" i="12"/>
  <c r="Q238" i="12" s="1"/>
  <c r="V134" i="12"/>
  <c r="V238" i="12" s="1"/>
  <c r="G134" i="12"/>
  <c r="G238" i="12" s="1"/>
  <c r="Y134" i="12"/>
  <c r="Y238" i="12" s="1"/>
  <c r="K134" i="12"/>
  <c r="K238" i="12" s="1"/>
  <c r="F134" i="12"/>
  <c r="F238" i="12" s="1"/>
  <c r="AI134" i="12"/>
  <c r="AI238" i="12" s="1"/>
  <c r="AL134" i="12"/>
  <c r="AL238" i="12" s="1"/>
  <c r="I134" i="12"/>
  <c r="I238" i="12" s="1"/>
  <c r="AJ134" i="12"/>
  <c r="AJ238" i="12" s="1"/>
  <c r="T134" i="12"/>
  <c r="T238" i="12" s="1"/>
  <c r="S134" i="12"/>
  <c r="S238" i="12" s="1"/>
  <c r="J134" i="12"/>
  <c r="J238" i="12" s="1"/>
  <c r="U134" i="12"/>
  <c r="U238" i="12" s="1"/>
  <c r="L134" i="12"/>
  <c r="L238" i="12" s="1"/>
  <c r="AE134" i="12"/>
  <c r="AE238" i="12" s="1"/>
  <c r="N134" i="12"/>
  <c r="N238" i="12" s="1"/>
  <c r="X134" i="12"/>
  <c r="X238" i="12" s="1"/>
  <c r="AK134" i="12"/>
  <c r="AK238" i="12" s="1"/>
  <c r="E134" i="12"/>
  <c r="E238" i="12" s="1"/>
  <c r="AG134" i="12"/>
  <c r="AG238" i="12" s="1"/>
  <c r="AD134" i="12"/>
  <c r="AD238" i="12" s="1"/>
  <c r="M134" i="12"/>
  <c r="M238" i="12" s="1"/>
  <c r="H134" i="12"/>
  <c r="H238" i="12" s="1"/>
  <c r="AH134" i="12"/>
  <c r="AH238" i="12" s="1"/>
  <c r="Z134" i="12"/>
  <c r="Z238" i="12" s="1"/>
  <c r="W134" i="12"/>
  <c r="W238" i="12" s="1"/>
  <c r="AF134" i="12"/>
  <c r="AF238" i="12" s="1"/>
  <c r="AC134" i="12"/>
  <c r="AC238" i="12" s="1"/>
  <c r="F75" i="9"/>
  <c r="BC436" i="14"/>
  <c r="E75" i="9"/>
  <c r="BB436" i="14"/>
  <c r="H75" i="9"/>
  <c r="BE436" i="14"/>
  <c r="AH74" i="9"/>
  <c r="V74" i="9"/>
  <c r="AB74" i="9"/>
  <c r="P74" i="9"/>
  <c r="AF74" i="9"/>
  <c r="T74" i="9"/>
  <c r="L75" i="9"/>
  <c r="BI436" i="14"/>
  <c r="K75" i="9"/>
  <c r="BH436" i="14"/>
  <c r="AJ74" i="9"/>
  <c r="X74" i="9"/>
  <c r="M74" i="9"/>
  <c r="T442" i="14"/>
  <c r="X442" i="14"/>
  <c r="S443" i="14"/>
  <c r="Z442" i="14"/>
  <c r="Y442" i="14"/>
  <c r="S462" i="13"/>
  <c r="Y463" i="13"/>
  <c r="R459" i="13"/>
  <c r="W458" i="13"/>
  <c r="U464" i="13"/>
  <c r="T465" i="13"/>
  <c r="V458" i="13"/>
  <c r="X465" i="13"/>
  <c r="G437" i="14"/>
  <c r="AQ436" i="14"/>
  <c r="F437" i="14"/>
  <c r="AP436" i="14"/>
  <c r="AS436" i="14"/>
  <c r="I437" i="14"/>
  <c r="AO436" i="14"/>
  <c r="E437" i="14"/>
  <c r="L437" i="14"/>
  <c r="AV436" i="14"/>
  <c r="H437" i="14"/>
  <c r="AR436" i="14"/>
  <c r="AW436" i="14"/>
  <c r="M437" i="14"/>
  <c r="N437" i="14"/>
  <c r="AX436" i="14"/>
  <c r="K437" i="14"/>
  <c r="AU436" i="14"/>
  <c r="AT436" i="14"/>
  <c r="J437" i="14"/>
  <c r="BD453" i="13"/>
  <c r="AR452" i="13"/>
  <c r="BH453" i="13"/>
  <c r="AV452" i="13"/>
  <c r="BJ452" i="13"/>
  <c r="AX451" i="13"/>
  <c r="AS452" i="13"/>
  <c r="BE453" i="13"/>
  <c r="AO452" i="13"/>
  <c r="BA453" i="13"/>
  <c r="AW452" i="13"/>
  <c r="BI453" i="13"/>
  <c r="BB453" i="13"/>
  <c r="AP452" i="13"/>
  <c r="BG453" i="13"/>
  <c r="AU452" i="13"/>
  <c r="BC453" i="13"/>
  <c r="AQ452" i="13"/>
  <c r="AT452" i="13"/>
  <c r="BF453" i="13"/>
  <c r="S398" i="12"/>
  <c r="AQ397" i="12"/>
  <c r="W398" i="12"/>
  <c r="AU397" i="12"/>
  <c r="Q398" i="12"/>
  <c r="AO397" i="12"/>
  <c r="R398" i="12"/>
  <c r="AP397" i="12"/>
  <c r="U398" i="12"/>
  <c r="AS397" i="12"/>
  <c r="T398" i="12"/>
  <c r="AR397" i="12"/>
  <c r="Z398" i="12"/>
  <c r="AX397" i="12"/>
  <c r="V398" i="12"/>
  <c r="AT397" i="12"/>
  <c r="E400" i="12"/>
  <c r="AJ398" i="12"/>
  <c r="BH397" i="12"/>
  <c r="AF398" i="12"/>
  <c r="BD397" i="12"/>
  <c r="AE398" i="12"/>
  <c r="BC397" i="12"/>
  <c r="L399" i="12"/>
  <c r="AV398" i="12"/>
  <c r="K400" i="12"/>
  <c r="AI398" i="12"/>
  <c r="BG397" i="12"/>
  <c r="AL398" i="12"/>
  <c r="BJ397" i="12"/>
  <c r="AK398" i="12"/>
  <c r="BI397" i="12"/>
  <c r="AG398" i="12"/>
  <c r="BE397" i="12"/>
  <c r="I400" i="12"/>
  <c r="F400" i="12"/>
  <c r="AD398" i="12"/>
  <c r="BB397" i="12"/>
  <c r="N400" i="12"/>
  <c r="AC398" i="12"/>
  <c r="BA397" i="12"/>
  <c r="AH398" i="12"/>
  <c r="BF397" i="12"/>
  <c r="J400" i="12"/>
  <c r="M399" i="12"/>
  <c r="AW398" i="12"/>
  <c r="H400" i="12"/>
  <c r="G400" i="12"/>
  <c r="S398" i="11"/>
  <c r="AQ397" i="11"/>
  <c r="V398" i="11"/>
  <c r="AT397" i="11"/>
  <c r="Y398" i="11"/>
  <c r="AW397" i="11"/>
  <c r="R398" i="11"/>
  <c r="AP397" i="11"/>
  <c r="U398" i="11"/>
  <c r="AS397" i="11"/>
  <c r="X398" i="11"/>
  <c r="AV397" i="11"/>
  <c r="AJ398" i="11"/>
  <c r="BH397" i="11"/>
  <c r="AD398" i="11"/>
  <c r="BB397" i="11"/>
  <c r="M400" i="11"/>
  <c r="AI398" i="11"/>
  <c r="BG397" i="11"/>
  <c r="F400" i="11"/>
  <c r="J400" i="11"/>
  <c r="AE398" i="11"/>
  <c r="BC397" i="11"/>
  <c r="AG398" i="11"/>
  <c r="BE397" i="11"/>
  <c r="AF398" i="11"/>
  <c r="BD397" i="11"/>
  <c r="I400" i="11"/>
  <c r="L400" i="11"/>
  <c r="G400" i="11"/>
  <c r="AL398" i="11"/>
  <c r="BJ397" i="11"/>
  <c r="K399" i="11"/>
  <c r="AU398" i="11"/>
  <c r="H399" i="11"/>
  <c r="AR398" i="11"/>
  <c r="AK398" i="11"/>
  <c r="BI397" i="11"/>
  <c r="N398" i="11"/>
  <c r="AX397" i="11"/>
  <c r="AH398" i="11"/>
  <c r="BF397" i="11"/>
  <c r="E399" i="11"/>
  <c r="BA398" i="11"/>
  <c r="AO398" i="11"/>
  <c r="J235" i="6"/>
  <c r="E235" i="6"/>
  <c r="D235" i="6"/>
  <c r="L235" i="6"/>
  <c r="I235" i="6"/>
  <c r="I325" i="6" s="1"/>
  <c r="I414" i="6" s="1"/>
  <c r="H235" i="6"/>
  <c r="K235" i="6"/>
  <c r="F235" i="6"/>
  <c r="G235" i="6"/>
  <c r="AC235" i="6"/>
  <c r="AE235" i="6"/>
  <c r="R235" i="6"/>
  <c r="AJ235" i="6"/>
  <c r="M235" i="6"/>
  <c r="X235" i="6"/>
  <c r="V235" i="6"/>
  <c r="Y235" i="6"/>
  <c r="AD235" i="6"/>
  <c r="T235" i="6"/>
  <c r="AI235" i="6"/>
  <c r="AG235" i="6"/>
  <c r="Q235" i="6"/>
  <c r="W235" i="6"/>
  <c r="U235" i="6"/>
  <c r="AK235" i="6"/>
  <c r="AH235" i="6"/>
  <c r="AF235" i="6"/>
  <c r="S235" i="6"/>
  <c r="AB237" i="7"/>
  <c r="C132" i="6"/>
  <c r="C235" i="6"/>
  <c r="C324" i="6"/>
  <c r="C413" i="6" s="1"/>
  <c r="G324" i="6"/>
  <c r="G413" i="6" s="1"/>
  <c r="H324" i="6"/>
  <c r="H413" i="6" s="1"/>
  <c r="L324" i="6"/>
  <c r="L413" i="6" s="1"/>
  <c r="F324" i="6"/>
  <c r="K324" i="6"/>
  <c r="K413" i="6" s="1"/>
  <c r="X324" i="6"/>
  <c r="Y324" i="6"/>
  <c r="Y413" i="6" s="1"/>
  <c r="AH324" i="6"/>
  <c r="AH413" i="6" s="1"/>
  <c r="T324" i="6"/>
  <c r="T413" i="6" s="1"/>
  <c r="AB324" i="6"/>
  <c r="AB413" i="6" s="1"/>
  <c r="Q324" i="6"/>
  <c r="Q413" i="6" s="1"/>
  <c r="AC324" i="6"/>
  <c r="AC413" i="6" s="1"/>
  <c r="R324" i="6"/>
  <c r="R413" i="6" s="1"/>
  <c r="AD324" i="6"/>
  <c r="S324" i="6"/>
  <c r="S413" i="6" s="1"/>
  <c r="V324" i="6"/>
  <c r="V413" i="6" s="1"/>
  <c r="AI324" i="6"/>
  <c r="AI413" i="6" s="1"/>
  <c r="M324" i="6"/>
  <c r="M413" i="6" s="1"/>
  <c r="AG324" i="6"/>
  <c r="AJ324" i="6"/>
  <c r="AJ413" i="6" s="1"/>
  <c r="W324" i="6"/>
  <c r="W413" i="6" s="1"/>
  <c r="AF324" i="6"/>
  <c r="AF413" i="6" s="1"/>
  <c r="AK324" i="6"/>
  <c r="AK413" i="6" s="1"/>
  <c r="P324" i="6"/>
  <c r="P413" i="6" s="1"/>
  <c r="U324" i="6"/>
  <c r="U413" i="6" s="1"/>
  <c r="AE324" i="6"/>
  <c r="AE413" i="6" s="1"/>
  <c r="C135" i="7"/>
  <c r="O134" i="7"/>
  <c r="AA134" i="7" s="1"/>
  <c r="C238" i="7"/>
  <c r="C328" i="7" s="1"/>
  <c r="C417" i="7" s="1"/>
  <c r="AG413" i="6"/>
  <c r="J324" i="6"/>
  <c r="J413" i="6" s="1"/>
  <c r="F413" i="6"/>
  <c r="AD413" i="6"/>
  <c r="D324" i="6"/>
  <c r="D413" i="6" s="1"/>
  <c r="E324" i="6"/>
  <c r="E413" i="6" s="1"/>
  <c r="X413" i="6"/>
  <c r="AC237" i="12"/>
  <c r="D238" i="12"/>
  <c r="P134" i="12"/>
  <c r="AB134" i="12" s="1"/>
  <c r="D135" i="12"/>
  <c r="AK327" i="12"/>
  <c r="AG327" i="12"/>
  <c r="W327" i="12"/>
  <c r="S327" i="12"/>
  <c r="M327" i="12"/>
  <c r="I327" i="12"/>
  <c r="E327" i="12"/>
  <c r="AJ327" i="12"/>
  <c r="AF327" i="12"/>
  <c r="Z327" i="12"/>
  <c r="V327" i="12"/>
  <c r="R327" i="12"/>
  <c r="L327" i="12"/>
  <c r="H327" i="12"/>
  <c r="D327" i="12"/>
  <c r="D416" i="12" s="1"/>
  <c r="AE327" i="12"/>
  <c r="U327" i="12"/>
  <c r="K327" i="12"/>
  <c r="AL327" i="12"/>
  <c r="AD327" i="12"/>
  <c r="T327" i="12"/>
  <c r="J327" i="12"/>
  <c r="AI327" i="12"/>
  <c r="Y327" i="12"/>
  <c r="Y416" i="12" s="1"/>
  <c r="Q327" i="12"/>
  <c r="G327" i="12"/>
  <c r="AH327" i="12"/>
  <c r="X327" i="12"/>
  <c r="X416" i="12" s="1"/>
  <c r="N327" i="12"/>
  <c r="F327" i="12"/>
  <c r="AD237" i="11"/>
  <c r="T237" i="11"/>
  <c r="V237" i="11"/>
  <c r="U237" i="11"/>
  <c r="S237" i="11"/>
  <c r="AK237" i="11"/>
  <c r="Y237" i="11"/>
  <c r="AH237" i="11"/>
  <c r="AI237" i="11"/>
  <c r="X237" i="11"/>
  <c r="D237" i="11"/>
  <c r="D134" i="11"/>
  <c r="AJ326" i="11"/>
  <c r="AF326" i="11"/>
  <c r="Z326" i="11"/>
  <c r="Z415" i="11" s="1"/>
  <c r="V326" i="11"/>
  <c r="R326" i="11"/>
  <c r="L326" i="11"/>
  <c r="H326" i="11"/>
  <c r="D326" i="11"/>
  <c r="D415" i="11" s="1"/>
  <c r="AK326" i="11"/>
  <c r="AE326" i="11"/>
  <c r="X326" i="11"/>
  <c r="S326" i="11"/>
  <c r="K326" i="11"/>
  <c r="F326" i="11"/>
  <c r="AI326" i="11"/>
  <c r="AD326" i="11"/>
  <c r="W326" i="11"/>
  <c r="W415" i="11" s="1"/>
  <c r="Q326" i="11"/>
  <c r="Q415" i="11" s="1"/>
  <c r="J326" i="11"/>
  <c r="E326" i="11"/>
  <c r="AH326" i="11"/>
  <c r="AC326" i="11"/>
  <c r="AC415" i="11" s="1"/>
  <c r="U326" i="11"/>
  <c r="N326" i="11"/>
  <c r="I326" i="11"/>
  <c r="AG326" i="11"/>
  <c r="G326" i="11"/>
  <c r="Y326" i="11"/>
  <c r="T326" i="11"/>
  <c r="T415" i="11" s="1"/>
  <c r="AL326" i="11"/>
  <c r="M326" i="11"/>
  <c r="AE237" i="8"/>
  <c r="S237" i="8"/>
  <c r="Y237" i="8"/>
  <c r="AK237" i="8"/>
  <c r="T237" i="8"/>
  <c r="AF237" i="8"/>
  <c r="X237" i="8"/>
  <c r="AJ237" i="8"/>
  <c r="AI237" i="8"/>
  <c r="W237" i="8"/>
  <c r="AG237" i="8"/>
  <c r="U237" i="8"/>
  <c r="AD237" i="8"/>
  <c r="R237" i="8"/>
  <c r="AH237" i="8"/>
  <c r="V237" i="8"/>
  <c r="N237" i="8"/>
  <c r="AL237" i="8"/>
  <c r="Z237" i="8"/>
  <c r="N237" i="10"/>
  <c r="J237" i="10"/>
  <c r="F237" i="10"/>
  <c r="M237" i="10"/>
  <c r="I237" i="10"/>
  <c r="E237" i="10"/>
  <c r="L237" i="10"/>
  <c r="H237" i="10"/>
  <c r="K237" i="10"/>
  <c r="G237" i="10"/>
  <c r="AD237" i="10"/>
  <c r="AJ237" i="10"/>
  <c r="AG237" i="10"/>
  <c r="AE237" i="10"/>
  <c r="W237" i="10"/>
  <c r="T237" i="10"/>
  <c r="Y237" i="10"/>
  <c r="AF237" i="10"/>
  <c r="AH237" i="10"/>
  <c r="AK237" i="10"/>
  <c r="AI237" i="10"/>
  <c r="AL237" i="10"/>
  <c r="V237" i="10"/>
  <c r="X237" i="10"/>
  <c r="U237" i="10"/>
  <c r="Z237" i="10"/>
  <c r="S237" i="10"/>
  <c r="M237" i="8"/>
  <c r="I237" i="8"/>
  <c r="E237" i="8"/>
  <c r="L237" i="8"/>
  <c r="H237" i="8"/>
  <c r="K237" i="8"/>
  <c r="G237" i="8"/>
  <c r="J237" i="8"/>
  <c r="F237" i="8"/>
  <c r="AC236" i="10"/>
  <c r="AC326" i="10" s="1"/>
  <c r="AC415" i="10" s="1"/>
  <c r="D237" i="10"/>
  <c r="D134" i="10"/>
  <c r="P133" i="10"/>
  <c r="AB133" i="10" s="1"/>
  <c r="AI326" i="10"/>
  <c r="AI415" i="10" s="1"/>
  <c r="AE326" i="10"/>
  <c r="AE415" i="10" s="1"/>
  <c r="Y326" i="10"/>
  <c r="Y415" i="10" s="1"/>
  <c r="U326" i="10"/>
  <c r="U415" i="10" s="1"/>
  <c r="Q326" i="10"/>
  <c r="Q415" i="10" s="1"/>
  <c r="K326" i="10"/>
  <c r="K415" i="10" s="1"/>
  <c r="G326" i="10"/>
  <c r="G415" i="10" s="1"/>
  <c r="AL326" i="10"/>
  <c r="AL415" i="10" s="1"/>
  <c r="AH326" i="10"/>
  <c r="AH415" i="10" s="1"/>
  <c r="AD326" i="10"/>
  <c r="AD415" i="10" s="1"/>
  <c r="X326" i="10"/>
  <c r="X415" i="10" s="1"/>
  <c r="T326" i="10"/>
  <c r="T415" i="10" s="1"/>
  <c r="N326" i="10"/>
  <c r="N415" i="10" s="1"/>
  <c r="J326" i="10"/>
  <c r="J415" i="10" s="1"/>
  <c r="F326" i="10"/>
  <c r="F415" i="10" s="1"/>
  <c r="AK326" i="10"/>
  <c r="AK415" i="10" s="1"/>
  <c r="AG326" i="10"/>
  <c r="AG415" i="10" s="1"/>
  <c r="W326" i="10"/>
  <c r="W415" i="10" s="1"/>
  <c r="S326" i="10"/>
  <c r="S415" i="10" s="1"/>
  <c r="M326" i="10"/>
  <c r="M415" i="10" s="1"/>
  <c r="I326" i="10"/>
  <c r="I415" i="10" s="1"/>
  <c r="E326" i="10"/>
  <c r="E415" i="10" s="1"/>
  <c r="AF326" i="10"/>
  <c r="AF415" i="10" s="1"/>
  <c r="L326" i="10"/>
  <c r="L415" i="10" s="1"/>
  <c r="Z326" i="10"/>
  <c r="Z415" i="10" s="1"/>
  <c r="H326" i="10"/>
  <c r="H415" i="10" s="1"/>
  <c r="V326" i="10"/>
  <c r="V415" i="10" s="1"/>
  <c r="D326" i="10"/>
  <c r="D415" i="10" s="1"/>
  <c r="AJ326" i="10"/>
  <c r="AJ415" i="10" s="1"/>
  <c r="R326" i="10"/>
  <c r="R415" i="10" s="1"/>
  <c r="D237" i="8"/>
  <c r="D134" i="8"/>
  <c r="AK326" i="8"/>
  <c r="AK415" i="8" s="1"/>
  <c r="AG326" i="8"/>
  <c r="AG415" i="8" s="1"/>
  <c r="AC326" i="8"/>
  <c r="AC415" i="8" s="1"/>
  <c r="W326" i="8"/>
  <c r="W415" i="8" s="1"/>
  <c r="S326" i="8"/>
  <c r="S415" i="8" s="1"/>
  <c r="M326" i="8"/>
  <c r="M415" i="8" s="1"/>
  <c r="I326" i="8"/>
  <c r="I415" i="8" s="1"/>
  <c r="E326" i="8"/>
  <c r="E415" i="8" s="1"/>
  <c r="AL326" i="8"/>
  <c r="AL415" i="8" s="1"/>
  <c r="AH326" i="8"/>
  <c r="AH415" i="8" s="1"/>
  <c r="AD326" i="8"/>
  <c r="AD415" i="8" s="1"/>
  <c r="X326" i="8"/>
  <c r="X415" i="8" s="1"/>
  <c r="T326" i="8"/>
  <c r="T415" i="8" s="1"/>
  <c r="N326" i="8"/>
  <c r="N415" i="8" s="1"/>
  <c r="J326" i="8"/>
  <c r="J415" i="8" s="1"/>
  <c r="F326" i="8"/>
  <c r="F415" i="8" s="1"/>
  <c r="AI326" i="8"/>
  <c r="AI415" i="8" s="1"/>
  <c r="Y326" i="8"/>
  <c r="Y415" i="8" s="1"/>
  <c r="Q326" i="8"/>
  <c r="Q415" i="8" s="1"/>
  <c r="G326" i="8"/>
  <c r="G415" i="8" s="1"/>
  <c r="AF326" i="8"/>
  <c r="AF415" i="8" s="1"/>
  <c r="V326" i="8"/>
  <c r="V415" i="8" s="1"/>
  <c r="L326" i="8"/>
  <c r="L415" i="8" s="1"/>
  <c r="D326" i="8"/>
  <c r="D415" i="8" s="1"/>
  <c r="AE326" i="8"/>
  <c r="AE415" i="8" s="1"/>
  <c r="U326" i="8"/>
  <c r="U415" i="8" s="1"/>
  <c r="K326" i="8"/>
  <c r="K415" i="8" s="1"/>
  <c r="AJ326" i="8"/>
  <c r="AJ415" i="8" s="1"/>
  <c r="Z326" i="8"/>
  <c r="Z415" i="8" s="1"/>
  <c r="R326" i="8"/>
  <c r="R415" i="8" s="1"/>
  <c r="H326" i="8"/>
  <c r="H415" i="8" s="1"/>
  <c r="F236" i="7"/>
  <c r="J236" i="7"/>
  <c r="D236" i="7"/>
  <c r="G236" i="7"/>
  <c r="K236" i="7"/>
  <c r="E236" i="7"/>
  <c r="I236" i="7"/>
  <c r="H236" i="7"/>
  <c r="L236" i="7"/>
  <c r="M236" i="7"/>
  <c r="T236" i="7"/>
  <c r="AC236" i="7"/>
  <c r="S236" i="7"/>
  <c r="AD236" i="7"/>
  <c r="Y236" i="7"/>
  <c r="AF236" i="7"/>
  <c r="R236" i="7"/>
  <c r="AJ236" i="7"/>
  <c r="Q236" i="7"/>
  <c r="AE236" i="7"/>
  <c r="V236" i="7"/>
  <c r="U236" i="7"/>
  <c r="AI236" i="7"/>
  <c r="AK236" i="7"/>
  <c r="X236" i="7"/>
  <c r="AG236" i="7"/>
  <c r="W236" i="7"/>
  <c r="AH236" i="7"/>
  <c r="AH325" i="7"/>
  <c r="AH414" i="7" s="1"/>
  <c r="AD325" i="7"/>
  <c r="AD414" i="7" s="1"/>
  <c r="AK325" i="7"/>
  <c r="AK414" i="7" s="1"/>
  <c r="AG325" i="7"/>
  <c r="AG414" i="7" s="1"/>
  <c r="AC325" i="7"/>
  <c r="AC414" i="7" s="1"/>
  <c r="AJ325" i="7"/>
  <c r="AJ414" i="7" s="1"/>
  <c r="AF325" i="7"/>
  <c r="AF414" i="7" s="1"/>
  <c r="AB325" i="7"/>
  <c r="AB414" i="7" s="1"/>
  <c r="AI325" i="7"/>
  <c r="AI414" i="7" s="1"/>
  <c r="V325" i="7"/>
  <c r="V414" i="7" s="1"/>
  <c r="R325" i="7"/>
  <c r="R414" i="7" s="1"/>
  <c r="AE325" i="7"/>
  <c r="AE414" i="7" s="1"/>
  <c r="X325" i="7"/>
  <c r="X414" i="7" s="1"/>
  <c r="T325" i="7"/>
  <c r="T414" i="7" s="1"/>
  <c r="P325" i="7"/>
  <c r="P414" i="7" s="1"/>
  <c r="U325" i="7"/>
  <c r="U414" i="7" s="1"/>
  <c r="S325" i="7"/>
  <c r="S414" i="7" s="1"/>
  <c r="Y325" i="7"/>
  <c r="Y414" i="7" s="1"/>
  <c r="Q325" i="7"/>
  <c r="Q414" i="7" s="1"/>
  <c r="W325" i="7"/>
  <c r="W414" i="7" s="1"/>
  <c r="E325" i="7"/>
  <c r="E414" i="7" s="1"/>
  <c r="I325" i="7"/>
  <c r="I414" i="7" s="1"/>
  <c r="M325" i="7"/>
  <c r="M414" i="7" s="1"/>
  <c r="F325" i="7"/>
  <c r="F414" i="7" s="1"/>
  <c r="J325" i="7"/>
  <c r="J414" i="7" s="1"/>
  <c r="G325" i="7"/>
  <c r="G414" i="7" s="1"/>
  <c r="K325" i="7"/>
  <c r="K414" i="7" s="1"/>
  <c r="H325" i="7"/>
  <c r="H414" i="7" s="1"/>
  <c r="L325" i="7"/>
  <c r="L414" i="7" s="1"/>
  <c r="D325" i="7"/>
  <c r="D414" i="7" s="1"/>
  <c r="S134" i="10"/>
  <c r="Z134" i="10"/>
  <c r="R132" i="6"/>
  <c r="F132" i="6"/>
  <c r="AL134" i="8"/>
  <c r="T135" i="7"/>
  <c r="Y133" i="7"/>
  <c r="I133" i="7"/>
  <c r="AF134" i="10"/>
  <c r="AK133" i="7"/>
  <c r="F135" i="7"/>
  <c r="G133" i="7"/>
  <c r="AC133" i="10"/>
  <c r="H133" i="7"/>
  <c r="W132" i="6"/>
  <c r="T134" i="10"/>
  <c r="G135" i="7"/>
  <c r="Z134" i="8"/>
  <c r="H132" i="6"/>
  <c r="AF135" i="7"/>
  <c r="T132" i="6"/>
  <c r="AG135" i="7"/>
  <c r="Q132" i="6"/>
  <c r="AD135" i="7"/>
  <c r="V135" i="7"/>
  <c r="E132" i="6"/>
  <c r="AC135" i="7"/>
  <c r="AD134" i="10"/>
  <c r="AJ133" i="7"/>
  <c r="K135" i="7"/>
  <c r="AB134" i="7"/>
  <c r="Y134" i="8"/>
  <c r="S134" i="8"/>
  <c r="AI132" i="6"/>
  <c r="E133" i="7"/>
  <c r="X135" i="7"/>
  <c r="D135" i="7"/>
  <c r="AK134" i="10"/>
  <c r="AG134" i="8"/>
  <c r="S132" i="6"/>
  <c r="W135" i="7"/>
  <c r="AJ134" i="10"/>
  <c r="U135" i="7"/>
  <c r="V134" i="10"/>
  <c r="AL134" i="10"/>
  <c r="V132" i="6"/>
  <c r="G132" i="6"/>
  <c r="AD134" i="8"/>
  <c r="R135" i="7"/>
  <c r="T133" i="7"/>
  <c r="AF133" i="7"/>
  <c r="J132" i="6"/>
  <c r="AI135" i="7"/>
  <c r="AE133" i="7"/>
  <c r="AF134" i="8"/>
  <c r="AG134" i="10"/>
  <c r="V134" i="8"/>
  <c r="W134" i="10"/>
  <c r="K132" i="6"/>
  <c r="M135" i="7"/>
  <c r="AJ135" i="7"/>
  <c r="U134" i="8"/>
  <c r="K133" i="7"/>
  <c r="S135" i="7"/>
  <c r="AD132" i="6"/>
  <c r="AH134" i="8"/>
  <c r="R134" i="8"/>
  <c r="X132" i="6"/>
  <c r="AH135" i="7"/>
  <c r="Y135" i="7"/>
  <c r="X133" i="7"/>
  <c r="F133" i="7"/>
  <c r="L135" i="7"/>
  <c r="V133" i="7"/>
  <c r="AE135" i="7"/>
  <c r="AH134" i="10"/>
  <c r="W133" i="7"/>
  <c r="X134" i="10"/>
  <c r="M132" i="6"/>
  <c r="R133" i="7"/>
  <c r="J135" i="7"/>
  <c r="AI134" i="8"/>
  <c r="X134" i="8"/>
  <c r="AC132" i="6"/>
  <c r="T134" i="8"/>
  <c r="AK132" i="6"/>
  <c r="AE134" i="8"/>
  <c r="S133" i="7"/>
  <c r="Y134" i="10"/>
  <c r="U133" i="7"/>
  <c r="AI134" i="10"/>
  <c r="AJ134" i="8"/>
  <c r="U132" i="6"/>
  <c r="AC133" i="7"/>
  <c r="AJ132" i="6"/>
  <c r="AD133" i="7"/>
  <c r="M133" i="7"/>
  <c r="AF132" i="6"/>
  <c r="L132" i="6"/>
  <c r="U134" i="10"/>
  <c r="I135" i="7"/>
  <c r="I132" i="6"/>
  <c r="J133" i="7"/>
  <c r="AH133" i="7"/>
  <c r="W134" i="8"/>
  <c r="Y132" i="6"/>
  <c r="AI133" i="7"/>
  <c r="AK135" i="7"/>
  <c r="AE132" i="6"/>
  <c r="D133" i="7"/>
  <c r="AH132" i="6"/>
  <c r="AE134" i="10"/>
  <c r="AG132" i="6"/>
  <c r="L133" i="7"/>
  <c r="AG133" i="7"/>
  <c r="D132" i="6"/>
  <c r="E135" i="7"/>
  <c r="AK134" i="8"/>
  <c r="H135" i="7"/>
  <c r="AH551" i="18" l="1"/>
  <c r="BF550" i="18"/>
  <c r="AW555" i="18"/>
  <c r="BI555" i="18"/>
  <c r="AP555" i="18"/>
  <c r="BB555" i="18"/>
  <c r="AR553" i="18"/>
  <c r="BD553" i="18"/>
  <c r="AX554" i="18"/>
  <c r="BJ554" i="18"/>
  <c r="BH554" i="18"/>
  <c r="AV554" i="18"/>
  <c r="AR455" i="18"/>
  <c r="BD455" i="18"/>
  <c r="AX455" i="18"/>
  <c r="BJ455" i="18"/>
  <c r="BI455" i="18"/>
  <c r="AW455" i="18"/>
  <c r="BE455" i="18"/>
  <c r="AS455" i="18"/>
  <c r="BB455" i="18"/>
  <c r="AP455" i="18"/>
  <c r="AU455" i="18"/>
  <c r="BG455" i="18"/>
  <c r="BF455" i="18"/>
  <c r="AT455" i="18"/>
  <c r="AQ455" i="18"/>
  <c r="BC455" i="18"/>
  <c r="BH455" i="18"/>
  <c r="AV455" i="18"/>
  <c r="BA455" i="18"/>
  <c r="AO455" i="18"/>
  <c r="K440" i="17"/>
  <c r="AU439" i="17"/>
  <c r="BG439" i="17"/>
  <c r="AR439" i="17"/>
  <c r="BD439" i="17"/>
  <c r="H440" i="17"/>
  <c r="BI439" i="17"/>
  <c r="M440" i="17"/>
  <c r="AW439" i="17"/>
  <c r="AV439" i="17"/>
  <c r="L440" i="17"/>
  <c r="BH439" i="17"/>
  <c r="BJ439" i="17"/>
  <c r="N440" i="17"/>
  <c r="AX439" i="17"/>
  <c r="G440" i="17"/>
  <c r="AQ439" i="17"/>
  <c r="BC439" i="17"/>
  <c r="BF439" i="17"/>
  <c r="J440" i="17"/>
  <c r="AT439" i="17"/>
  <c r="BE439" i="17"/>
  <c r="AS439" i="17"/>
  <c r="I440" i="17"/>
  <c r="BB439" i="17"/>
  <c r="F440" i="17"/>
  <c r="AP439" i="17"/>
  <c r="BA439" i="17"/>
  <c r="E440" i="17"/>
  <c r="AO439" i="17"/>
  <c r="AC134" i="11"/>
  <c r="AC238" i="11" s="1"/>
  <c r="Q134" i="11"/>
  <c r="Q238" i="11" s="1"/>
  <c r="V134" i="11"/>
  <c r="V238" i="11" s="1"/>
  <c r="R134" i="11"/>
  <c r="R238" i="11" s="1"/>
  <c r="L134" i="11"/>
  <c r="L238" i="11" s="1"/>
  <c r="Z134" i="11"/>
  <c r="Z238" i="11" s="1"/>
  <c r="U134" i="11"/>
  <c r="U238" i="11" s="1"/>
  <c r="E134" i="11"/>
  <c r="E238" i="11" s="1"/>
  <c r="Y134" i="11"/>
  <c r="Y238" i="11" s="1"/>
  <c r="K134" i="11"/>
  <c r="K238" i="11" s="1"/>
  <c r="AJ134" i="11"/>
  <c r="AJ238" i="11" s="1"/>
  <c r="G134" i="11"/>
  <c r="G238" i="11" s="1"/>
  <c r="S134" i="11"/>
  <c r="S238" i="11" s="1"/>
  <c r="AH134" i="11"/>
  <c r="AH238" i="11" s="1"/>
  <c r="AD134" i="11"/>
  <c r="AD238" i="11" s="1"/>
  <c r="AG134" i="11"/>
  <c r="AG238" i="11" s="1"/>
  <c r="N134" i="11"/>
  <c r="N238" i="11" s="1"/>
  <c r="F134" i="11"/>
  <c r="F238" i="11" s="1"/>
  <c r="T134" i="11"/>
  <c r="T238" i="11" s="1"/>
  <c r="AF134" i="11"/>
  <c r="AF238" i="11" s="1"/>
  <c r="M134" i="11"/>
  <c r="M238" i="11" s="1"/>
  <c r="AL134" i="11"/>
  <c r="AL238" i="11" s="1"/>
  <c r="AK134" i="11"/>
  <c r="AK238" i="11" s="1"/>
  <c r="H134" i="11"/>
  <c r="H238" i="11" s="1"/>
  <c r="W134" i="11"/>
  <c r="W238" i="11" s="1"/>
  <c r="AE134" i="11"/>
  <c r="AE238" i="11" s="1"/>
  <c r="I134" i="11"/>
  <c r="I238" i="11" s="1"/>
  <c r="AI134" i="11"/>
  <c r="AI238" i="11" s="1"/>
  <c r="X134" i="11"/>
  <c r="X238" i="11" s="1"/>
  <c r="J134" i="11"/>
  <c r="J238" i="11" s="1"/>
  <c r="D328" i="12"/>
  <c r="D417" i="12" s="1"/>
  <c r="M328" i="12"/>
  <c r="H328" i="12"/>
  <c r="I328" i="12"/>
  <c r="G328" i="12"/>
  <c r="I76" i="9"/>
  <c r="BF437" i="14"/>
  <c r="D76" i="9"/>
  <c r="BA437" i="14"/>
  <c r="R328" i="12"/>
  <c r="W328" i="12"/>
  <c r="AC75" i="9"/>
  <c r="Q75" i="9"/>
  <c r="AJ328" i="12"/>
  <c r="N328" i="12"/>
  <c r="Y328" i="12"/>
  <c r="K328" i="12"/>
  <c r="AH75" i="9"/>
  <c r="V75" i="9"/>
  <c r="AE328" i="12"/>
  <c r="AC328" i="12"/>
  <c r="BJ437" i="14"/>
  <c r="G76" i="9"/>
  <c r="BD437" i="14"/>
  <c r="E76" i="9"/>
  <c r="BB437" i="14"/>
  <c r="AK74" i="9"/>
  <c r="Y74" i="9"/>
  <c r="E328" i="12"/>
  <c r="AJ75" i="9"/>
  <c r="X75" i="9"/>
  <c r="AF328" i="12"/>
  <c r="T328" i="12"/>
  <c r="F328" i="12"/>
  <c r="AB75" i="9"/>
  <c r="P75" i="9"/>
  <c r="AD328" i="12"/>
  <c r="J328" i="12"/>
  <c r="AI328" i="12"/>
  <c r="Y417" i="12"/>
  <c r="R135" i="12"/>
  <c r="R239" i="12" s="1"/>
  <c r="Q135" i="12"/>
  <c r="Q239" i="12" s="1"/>
  <c r="N135" i="12"/>
  <c r="N239" i="12" s="1"/>
  <c r="I135" i="12"/>
  <c r="I239" i="12" s="1"/>
  <c r="T135" i="12"/>
  <c r="T239" i="12" s="1"/>
  <c r="AD135" i="12"/>
  <c r="AD239" i="12" s="1"/>
  <c r="AE135" i="12"/>
  <c r="AE239" i="12" s="1"/>
  <c r="AL135" i="12"/>
  <c r="AL239" i="12" s="1"/>
  <c r="G135" i="12"/>
  <c r="G239" i="12" s="1"/>
  <c r="X135" i="12"/>
  <c r="X239" i="12" s="1"/>
  <c r="AK135" i="12"/>
  <c r="AK239" i="12" s="1"/>
  <c r="U135" i="12"/>
  <c r="U239" i="12" s="1"/>
  <c r="K135" i="12"/>
  <c r="K239" i="12" s="1"/>
  <c r="AI135" i="12"/>
  <c r="AI239" i="12" s="1"/>
  <c r="AG135" i="12"/>
  <c r="AG239" i="12" s="1"/>
  <c r="F135" i="12"/>
  <c r="F239" i="12" s="1"/>
  <c r="AJ135" i="12"/>
  <c r="AJ239" i="12" s="1"/>
  <c r="S135" i="12"/>
  <c r="S239" i="12" s="1"/>
  <c r="J135" i="12"/>
  <c r="J239" i="12" s="1"/>
  <c r="E135" i="12"/>
  <c r="E239" i="12" s="1"/>
  <c r="Y135" i="12"/>
  <c r="Y239" i="12" s="1"/>
  <c r="L135" i="12"/>
  <c r="L239" i="12" s="1"/>
  <c r="V135" i="12"/>
  <c r="V239" i="12" s="1"/>
  <c r="M135" i="12"/>
  <c r="M239" i="12" s="1"/>
  <c r="H135" i="12"/>
  <c r="H239" i="12" s="1"/>
  <c r="W135" i="12"/>
  <c r="W239" i="12" s="1"/>
  <c r="AH135" i="12"/>
  <c r="AH239" i="12" s="1"/>
  <c r="Z135" i="12"/>
  <c r="Z239" i="12" s="1"/>
  <c r="AF135" i="12"/>
  <c r="AF239" i="12" s="1"/>
  <c r="AC135" i="12"/>
  <c r="AC239" i="12" s="1"/>
  <c r="L76" i="9"/>
  <c r="BI437" i="14"/>
  <c r="H76" i="9"/>
  <c r="BE437" i="14"/>
  <c r="AH328" i="12"/>
  <c r="Q328" i="12"/>
  <c r="AF75" i="9"/>
  <c r="T75" i="9"/>
  <c r="AD75" i="9"/>
  <c r="R75" i="9"/>
  <c r="S328" i="12"/>
  <c r="U328" i="12"/>
  <c r="L328" i="12"/>
  <c r="U75" i="9"/>
  <c r="AG75" i="9"/>
  <c r="M75" i="9"/>
  <c r="V328" i="12"/>
  <c r="J76" i="9"/>
  <c r="BG437" i="14"/>
  <c r="K76" i="9"/>
  <c r="BH437" i="14"/>
  <c r="F76" i="9"/>
  <c r="BC437" i="14"/>
  <c r="AI75" i="9"/>
  <c r="W75" i="9"/>
  <c r="Z328" i="12"/>
  <c r="X328" i="12"/>
  <c r="X417" i="12" s="1"/>
  <c r="AK328" i="12"/>
  <c r="AE75" i="9"/>
  <c r="S75" i="9"/>
  <c r="AG328" i="12"/>
  <c r="AL328" i="12"/>
  <c r="Z443" i="14"/>
  <c r="X443" i="14"/>
  <c r="Y443" i="14"/>
  <c r="S444" i="14"/>
  <c r="T443" i="14"/>
  <c r="V459" i="13"/>
  <c r="U465" i="13"/>
  <c r="R460" i="13"/>
  <c r="S463" i="13"/>
  <c r="W459" i="13"/>
  <c r="X466" i="13"/>
  <c r="T466" i="13"/>
  <c r="Y464" i="13"/>
  <c r="M438" i="14"/>
  <c r="AW437" i="14"/>
  <c r="K438" i="14"/>
  <c r="AU437" i="14"/>
  <c r="L438" i="14"/>
  <c r="AV437" i="14"/>
  <c r="AP437" i="14"/>
  <c r="F438" i="14"/>
  <c r="AT437" i="14"/>
  <c r="J438" i="14"/>
  <c r="E438" i="14"/>
  <c r="AO437" i="14"/>
  <c r="I438" i="14"/>
  <c r="AS437" i="14"/>
  <c r="AX437" i="14"/>
  <c r="N438" i="14"/>
  <c r="H438" i="14"/>
  <c r="AR437" i="14"/>
  <c r="AQ437" i="14"/>
  <c r="G438" i="14"/>
  <c r="AQ453" i="13"/>
  <c r="BC454" i="13"/>
  <c r="AP453" i="13"/>
  <c r="BB454" i="13"/>
  <c r="BH454" i="13"/>
  <c r="AV453" i="13"/>
  <c r="BA454" i="13"/>
  <c r="AO453" i="13"/>
  <c r="BI454" i="13"/>
  <c r="AW453" i="13"/>
  <c r="BE454" i="13"/>
  <c r="AS453" i="13"/>
  <c r="AT453" i="13"/>
  <c r="BF454" i="13"/>
  <c r="BG454" i="13"/>
  <c r="AU453" i="13"/>
  <c r="BJ453" i="13"/>
  <c r="AX452" i="13"/>
  <c r="BD454" i="13"/>
  <c r="AR453" i="13"/>
  <c r="W399" i="12"/>
  <c r="AU398" i="12"/>
  <c r="V399" i="12"/>
  <c r="AT398" i="12"/>
  <c r="T399" i="12"/>
  <c r="AR398" i="12"/>
  <c r="U399" i="12"/>
  <c r="AS398" i="12"/>
  <c r="Q399" i="12"/>
  <c r="AO398" i="12"/>
  <c r="R399" i="12"/>
  <c r="AP398" i="12"/>
  <c r="Z399" i="12"/>
  <c r="AX398" i="12"/>
  <c r="S399" i="12"/>
  <c r="AQ398" i="12"/>
  <c r="G401" i="12"/>
  <c r="H401" i="12"/>
  <c r="M400" i="12"/>
  <c r="AW399" i="12"/>
  <c r="J401" i="12"/>
  <c r="AH399" i="12"/>
  <c r="BF398" i="12"/>
  <c r="AC399" i="12"/>
  <c r="BA398" i="12"/>
  <c r="N401" i="12"/>
  <c r="AD399" i="12"/>
  <c r="BB398" i="12"/>
  <c r="F401" i="12"/>
  <c r="I401" i="12"/>
  <c r="AG399" i="12"/>
  <c r="BE398" i="12"/>
  <c r="AK399" i="12"/>
  <c r="BI398" i="12"/>
  <c r="AL399" i="12"/>
  <c r="BJ398" i="12"/>
  <c r="AI399" i="12"/>
  <c r="BG398" i="12"/>
  <c r="K401" i="12"/>
  <c r="L400" i="12"/>
  <c r="AV399" i="12"/>
  <c r="AE399" i="12"/>
  <c r="BC398" i="12"/>
  <c r="AF399" i="12"/>
  <c r="BD398" i="12"/>
  <c r="AJ399" i="12"/>
  <c r="BH398" i="12"/>
  <c r="E401" i="12"/>
  <c r="R399" i="11"/>
  <c r="AP398" i="11"/>
  <c r="X399" i="11"/>
  <c r="AV398" i="11"/>
  <c r="V399" i="11"/>
  <c r="AT398" i="11"/>
  <c r="U399" i="11"/>
  <c r="AS398" i="11"/>
  <c r="Y399" i="11"/>
  <c r="AW398" i="11"/>
  <c r="S399" i="11"/>
  <c r="AQ398" i="11"/>
  <c r="AH399" i="11"/>
  <c r="BF398" i="11"/>
  <c r="N399" i="11"/>
  <c r="AX398" i="11"/>
  <c r="AK399" i="11"/>
  <c r="BI398" i="11"/>
  <c r="H400" i="11"/>
  <c r="AR399" i="11"/>
  <c r="K400" i="11"/>
  <c r="AU399" i="11"/>
  <c r="AL399" i="11"/>
  <c r="BJ398" i="11"/>
  <c r="G401" i="11"/>
  <c r="L401" i="11"/>
  <c r="I401" i="11"/>
  <c r="AF399" i="11"/>
  <c r="BD398" i="11"/>
  <c r="AG399" i="11"/>
  <c r="BE398" i="11"/>
  <c r="AE399" i="11"/>
  <c r="BC398" i="11"/>
  <c r="J401" i="11"/>
  <c r="F401" i="11"/>
  <c r="AI399" i="11"/>
  <c r="BG398" i="11"/>
  <c r="M401" i="11"/>
  <c r="AD399" i="11"/>
  <c r="BB398" i="11"/>
  <c r="AJ399" i="11"/>
  <c r="BH398" i="11"/>
  <c r="E400" i="11"/>
  <c r="BA399" i="11"/>
  <c r="AO399" i="11"/>
  <c r="AC327" i="12"/>
  <c r="H236" i="6"/>
  <c r="E236" i="6"/>
  <c r="J236" i="6"/>
  <c r="G236" i="6"/>
  <c r="F236" i="6"/>
  <c r="K236" i="6"/>
  <c r="I236" i="6"/>
  <c r="D236" i="6"/>
  <c r="L236" i="6"/>
  <c r="AH236" i="6"/>
  <c r="AC236" i="6"/>
  <c r="W236" i="6"/>
  <c r="AI236" i="6"/>
  <c r="AD236" i="6"/>
  <c r="U236" i="6"/>
  <c r="X236" i="6"/>
  <c r="AK236" i="6"/>
  <c r="AJ236" i="6"/>
  <c r="S236" i="6"/>
  <c r="V236" i="6"/>
  <c r="R236" i="6"/>
  <c r="Y236" i="6"/>
  <c r="AE236" i="6"/>
  <c r="Q236" i="6"/>
  <c r="AF236" i="6"/>
  <c r="AG236" i="6"/>
  <c r="T236" i="6"/>
  <c r="M236" i="6"/>
  <c r="C136" i="7"/>
  <c r="O135" i="7"/>
  <c r="AA135" i="7" s="1"/>
  <c r="C239" i="7"/>
  <c r="C329" i="7" s="1"/>
  <c r="C418" i="7" s="1"/>
  <c r="C325" i="6"/>
  <c r="C414" i="6" s="1"/>
  <c r="K325" i="6"/>
  <c r="K414" i="6" s="1"/>
  <c r="E325" i="6"/>
  <c r="E414" i="6" s="1"/>
  <c r="D325" i="6"/>
  <c r="D414" i="6" s="1"/>
  <c r="J325" i="6"/>
  <c r="J414" i="6" s="1"/>
  <c r="T325" i="6"/>
  <c r="T414" i="6" s="1"/>
  <c r="AC325" i="6"/>
  <c r="AC414" i="6" s="1"/>
  <c r="Q325" i="6"/>
  <c r="Q414" i="6" s="1"/>
  <c r="AB325" i="6"/>
  <c r="AB414" i="6" s="1"/>
  <c r="AE325" i="6"/>
  <c r="AE414" i="6" s="1"/>
  <c r="X325" i="6"/>
  <c r="X414" i="6" s="1"/>
  <c r="M325" i="6"/>
  <c r="M414" i="6" s="1"/>
  <c r="P325" i="6"/>
  <c r="P414" i="6" s="1"/>
  <c r="AI325" i="6"/>
  <c r="AI414" i="6" s="1"/>
  <c r="V325" i="6"/>
  <c r="V414" i="6" s="1"/>
  <c r="AK325" i="6"/>
  <c r="AK414" i="6" s="1"/>
  <c r="AF325" i="6"/>
  <c r="AG325" i="6"/>
  <c r="AG414" i="6" s="1"/>
  <c r="W325" i="6"/>
  <c r="W414" i="6" s="1"/>
  <c r="S325" i="6"/>
  <c r="S414" i="6" s="1"/>
  <c r="Y325" i="6"/>
  <c r="Y414" i="6" s="1"/>
  <c r="U325" i="6"/>
  <c r="U414" i="6" s="1"/>
  <c r="AD325" i="6"/>
  <c r="AD414" i="6" s="1"/>
  <c r="R325" i="6"/>
  <c r="R414" i="6" s="1"/>
  <c r="AF414" i="6"/>
  <c r="F325" i="6"/>
  <c r="F414" i="6" s="1"/>
  <c r="C236" i="6"/>
  <c r="C133" i="6"/>
  <c r="L325" i="6"/>
  <c r="L414" i="6" s="1"/>
  <c r="G325" i="6"/>
  <c r="G414" i="6" s="1"/>
  <c r="AJ325" i="6"/>
  <c r="H325" i="6"/>
  <c r="H414" i="6" s="1"/>
  <c r="AH325" i="6"/>
  <c r="AH414" i="6" s="1"/>
  <c r="AJ414" i="6"/>
  <c r="J326" i="6"/>
  <c r="D239" i="12"/>
  <c r="P135" i="12"/>
  <c r="AB135" i="12" s="1"/>
  <c r="D136" i="12"/>
  <c r="D238" i="11"/>
  <c r="D135" i="11"/>
  <c r="AK327" i="11"/>
  <c r="AG327" i="11"/>
  <c r="AC327" i="11"/>
  <c r="AC416" i="11" s="1"/>
  <c r="W327" i="11"/>
  <c r="W416" i="11" s="1"/>
  <c r="S327" i="11"/>
  <c r="M327" i="11"/>
  <c r="I327" i="11"/>
  <c r="E327" i="11"/>
  <c r="AL327" i="11"/>
  <c r="AF327" i="11"/>
  <c r="Y327" i="11"/>
  <c r="T327" i="11"/>
  <c r="T416" i="11" s="1"/>
  <c r="L327" i="11"/>
  <c r="G327" i="11"/>
  <c r="AJ327" i="11"/>
  <c r="AE327" i="11"/>
  <c r="X327" i="11"/>
  <c r="R327" i="11"/>
  <c r="K327" i="11"/>
  <c r="F327" i="11"/>
  <c r="AI327" i="11"/>
  <c r="AD327" i="11"/>
  <c r="V327" i="11"/>
  <c r="Q327" i="11"/>
  <c r="Q416" i="11" s="1"/>
  <c r="J327" i="11"/>
  <c r="D327" i="11"/>
  <c r="D416" i="11" s="1"/>
  <c r="U327" i="11"/>
  <c r="N327" i="11"/>
  <c r="AH327" i="11"/>
  <c r="H327" i="11"/>
  <c r="Z327" i="11"/>
  <c r="Z416" i="11" s="1"/>
  <c r="AC237" i="10"/>
  <c r="D238" i="10"/>
  <c r="D328" i="10" s="1"/>
  <c r="D417" i="10" s="1"/>
  <c r="D135" i="10"/>
  <c r="P134" i="10"/>
  <c r="AB134" i="10" s="1"/>
  <c r="AJ327" i="10"/>
  <c r="AJ416" i="10" s="1"/>
  <c r="AF327" i="10"/>
  <c r="AF416" i="10" s="1"/>
  <c r="Z327" i="10"/>
  <c r="Z416" i="10" s="1"/>
  <c r="V327" i="10"/>
  <c r="V416" i="10" s="1"/>
  <c r="R327" i="10"/>
  <c r="R416" i="10" s="1"/>
  <c r="L327" i="10"/>
  <c r="L416" i="10" s="1"/>
  <c r="H327" i="10"/>
  <c r="H416" i="10" s="1"/>
  <c r="D327" i="10"/>
  <c r="D416" i="10" s="1"/>
  <c r="AI327" i="10"/>
  <c r="AI416" i="10" s="1"/>
  <c r="AE327" i="10"/>
  <c r="AE416" i="10" s="1"/>
  <c r="Y327" i="10"/>
  <c r="Y416" i="10" s="1"/>
  <c r="U327" i="10"/>
  <c r="U416" i="10" s="1"/>
  <c r="Q327" i="10"/>
  <c r="Q416" i="10" s="1"/>
  <c r="K327" i="10"/>
  <c r="K416" i="10" s="1"/>
  <c r="G327" i="10"/>
  <c r="G416" i="10" s="1"/>
  <c r="AL327" i="10"/>
  <c r="AL416" i="10" s="1"/>
  <c r="AH327" i="10"/>
  <c r="AH416" i="10" s="1"/>
  <c r="AD327" i="10"/>
  <c r="AD416" i="10" s="1"/>
  <c r="X327" i="10"/>
  <c r="X416" i="10" s="1"/>
  <c r="T327" i="10"/>
  <c r="T416" i="10" s="1"/>
  <c r="N327" i="10"/>
  <c r="N416" i="10" s="1"/>
  <c r="J327" i="10"/>
  <c r="J416" i="10" s="1"/>
  <c r="F327" i="10"/>
  <c r="F416" i="10" s="1"/>
  <c r="AG327" i="10"/>
  <c r="AG416" i="10" s="1"/>
  <c r="M327" i="10"/>
  <c r="M416" i="10" s="1"/>
  <c r="AC327" i="10"/>
  <c r="AC416" i="10" s="1"/>
  <c r="I327" i="10"/>
  <c r="I416" i="10" s="1"/>
  <c r="W327" i="10"/>
  <c r="W416" i="10" s="1"/>
  <c r="E327" i="10"/>
  <c r="E416" i="10" s="1"/>
  <c r="AK327" i="10"/>
  <c r="AK416" i="10" s="1"/>
  <c r="S327" i="10"/>
  <c r="S416" i="10" s="1"/>
  <c r="D238" i="8"/>
  <c r="D328" i="8" s="1"/>
  <c r="D417" i="8" s="1"/>
  <c r="D135" i="8"/>
  <c r="AL327" i="8"/>
  <c r="AL416" i="8" s="1"/>
  <c r="AH327" i="8"/>
  <c r="AH416" i="8" s="1"/>
  <c r="AD327" i="8"/>
  <c r="AD416" i="8" s="1"/>
  <c r="X327" i="8"/>
  <c r="X416" i="8" s="1"/>
  <c r="T327" i="8"/>
  <c r="T416" i="8" s="1"/>
  <c r="N327" i="8"/>
  <c r="N416" i="8" s="1"/>
  <c r="J327" i="8"/>
  <c r="J416" i="8" s="1"/>
  <c r="F327" i="8"/>
  <c r="F416" i="8" s="1"/>
  <c r="AI327" i="8"/>
  <c r="AI416" i="8" s="1"/>
  <c r="AE327" i="8"/>
  <c r="AE416" i="8" s="1"/>
  <c r="Y327" i="8"/>
  <c r="Y416" i="8" s="1"/>
  <c r="U327" i="8"/>
  <c r="U416" i="8" s="1"/>
  <c r="Q327" i="8"/>
  <c r="Q416" i="8" s="1"/>
  <c r="K327" i="8"/>
  <c r="K416" i="8" s="1"/>
  <c r="G327" i="8"/>
  <c r="G416" i="8" s="1"/>
  <c r="AJ327" i="8"/>
  <c r="AJ416" i="8" s="1"/>
  <c r="Z327" i="8"/>
  <c r="Z416" i="8" s="1"/>
  <c r="R327" i="8"/>
  <c r="R416" i="8" s="1"/>
  <c r="H327" i="8"/>
  <c r="H416" i="8" s="1"/>
  <c r="AG327" i="8"/>
  <c r="AG416" i="8" s="1"/>
  <c r="W327" i="8"/>
  <c r="W416" i="8" s="1"/>
  <c r="M327" i="8"/>
  <c r="M416" i="8" s="1"/>
  <c r="E327" i="8"/>
  <c r="E416" i="8" s="1"/>
  <c r="AF327" i="8"/>
  <c r="AF416" i="8" s="1"/>
  <c r="V327" i="8"/>
  <c r="V416" i="8" s="1"/>
  <c r="L327" i="8"/>
  <c r="L416" i="8" s="1"/>
  <c r="D327" i="8"/>
  <c r="D416" i="8" s="1"/>
  <c r="AK327" i="8"/>
  <c r="AK416" i="8" s="1"/>
  <c r="AC327" i="8"/>
  <c r="AC416" i="8" s="1"/>
  <c r="S327" i="8"/>
  <c r="S416" i="8" s="1"/>
  <c r="I327" i="8"/>
  <c r="I416" i="8" s="1"/>
  <c r="F237" i="7"/>
  <c r="J237" i="7"/>
  <c r="D237" i="7"/>
  <c r="G237" i="7"/>
  <c r="K237" i="7"/>
  <c r="E237" i="7"/>
  <c r="I237" i="7"/>
  <c r="H237" i="7"/>
  <c r="L237" i="7"/>
  <c r="M237" i="7"/>
  <c r="T237" i="7"/>
  <c r="AC237" i="7"/>
  <c r="S237" i="7"/>
  <c r="AD237" i="7"/>
  <c r="Y237" i="7"/>
  <c r="AF237" i="7"/>
  <c r="R237" i="7"/>
  <c r="AJ237" i="7"/>
  <c r="Q237" i="7"/>
  <c r="AE237" i="7"/>
  <c r="V237" i="7"/>
  <c r="U237" i="7"/>
  <c r="AI237" i="7"/>
  <c r="AK237" i="7"/>
  <c r="X237" i="7"/>
  <c r="AG237" i="7"/>
  <c r="W237" i="7"/>
  <c r="AH237" i="7"/>
  <c r="AJ326" i="7"/>
  <c r="AJ415" i="7" s="1"/>
  <c r="AF326" i="7"/>
  <c r="AF415" i="7" s="1"/>
  <c r="AB326" i="7"/>
  <c r="AB415" i="7" s="1"/>
  <c r="AI326" i="7"/>
  <c r="AI415" i="7" s="1"/>
  <c r="AE326" i="7"/>
  <c r="AE415" i="7" s="1"/>
  <c r="AH326" i="7"/>
  <c r="AH415" i="7" s="1"/>
  <c r="AD326" i="7"/>
  <c r="AD415" i="7" s="1"/>
  <c r="X326" i="7"/>
  <c r="X415" i="7" s="1"/>
  <c r="T326" i="7"/>
  <c r="T415" i="7" s="1"/>
  <c r="P326" i="7"/>
  <c r="P415" i="7" s="1"/>
  <c r="AK326" i="7"/>
  <c r="AK415" i="7" s="1"/>
  <c r="AG326" i="7"/>
  <c r="AG415" i="7" s="1"/>
  <c r="V326" i="7"/>
  <c r="V415" i="7" s="1"/>
  <c r="R326" i="7"/>
  <c r="R415" i="7" s="1"/>
  <c r="S326" i="7"/>
  <c r="S415" i="7" s="1"/>
  <c r="Y326" i="7"/>
  <c r="Y415" i="7" s="1"/>
  <c r="Q326" i="7"/>
  <c r="Q415" i="7" s="1"/>
  <c r="W326" i="7"/>
  <c r="W415" i="7" s="1"/>
  <c r="AC326" i="7"/>
  <c r="AC415" i="7" s="1"/>
  <c r="U326" i="7"/>
  <c r="U415" i="7" s="1"/>
  <c r="H326" i="7"/>
  <c r="H415" i="7" s="1"/>
  <c r="L326" i="7"/>
  <c r="L415" i="7" s="1"/>
  <c r="D326" i="7"/>
  <c r="D415" i="7" s="1"/>
  <c r="E326" i="7"/>
  <c r="E415" i="7" s="1"/>
  <c r="I326" i="7"/>
  <c r="I415" i="7" s="1"/>
  <c r="M326" i="7"/>
  <c r="M415" i="7" s="1"/>
  <c r="F326" i="7"/>
  <c r="F415" i="7" s="1"/>
  <c r="J326" i="7"/>
  <c r="J415" i="7" s="1"/>
  <c r="G326" i="7"/>
  <c r="G415" i="7" s="1"/>
  <c r="K326" i="7"/>
  <c r="K415" i="7" s="1"/>
  <c r="S136" i="7"/>
  <c r="T133" i="6"/>
  <c r="Z135" i="10"/>
  <c r="T135" i="10"/>
  <c r="AG136" i="7"/>
  <c r="G136" i="7"/>
  <c r="AG135" i="10"/>
  <c r="Q133" i="6"/>
  <c r="V133" i="6"/>
  <c r="R135" i="8"/>
  <c r="Y135" i="10"/>
  <c r="AJ136" i="7"/>
  <c r="X133" i="6"/>
  <c r="AE135" i="10"/>
  <c r="AI133" i="6"/>
  <c r="AH135" i="10"/>
  <c r="AE133" i="6"/>
  <c r="W133" i="6"/>
  <c r="Z135" i="8"/>
  <c r="S135" i="8"/>
  <c r="AE136" i="7"/>
  <c r="M136" i="7"/>
  <c r="W136" i="7"/>
  <c r="AG133" i="6"/>
  <c r="F133" i="6"/>
  <c r="U135" i="10"/>
  <c r="X135" i="8"/>
  <c r="T136" i="7"/>
  <c r="AJ135" i="8"/>
  <c r="AH133" i="6"/>
  <c r="J133" i="6"/>
  <c r="AE135" i="8"/>
  <c r="AJ135" i="10"/>
  <c r="AC136" i="7"/>
  <c r="H136" i="7"/>
  <c r="F136" i="7"/>
  <c r="S133" i="6"/>
  <c r="E133" i="6"/>
  <c r="U135" i="8"/>
  <c r="V135" i="8"/>
  <c r="AF136" i="7"/>
  <c r="AF135" i="8"/>
  <c r="U133" i="6"/>
  <c r="AI135" i="8"/>
  <c r="W135" i="10"/>
  <c r="J136" i="7"/>
  <c r="AK133" i="6"/>
  <c r="AK135" i="10"/>
  <c r="Y135" i="8"/>
  <c r="AF133" i="6"/>
  <c r="AH135" i="8"/>
  <c r="AL135" i="10"/>
  <c r="AG135" i="8"/>
  <c r="D136" i="7"/>
  <c r="R133" i="6"/>
  <c r="AJ133" i="6"/>
  <c r="AH136" i="7"/>
  <c r="E136" i="7"/>
  <c r="K133" i="6"/>
  <c r="AK136" i="7"/>
  <c r="AC133" i="6"/>
  <c r="V136" i="7"/>
  <c r="I136" i="7"/>
  <c r="AK135" i="8"/>
  <c r="AB135" i="7"/>
  <c r="AI136" i="7"/>
  <c r="L133" i="6"/>
  <c r="S135" i="10"/>
  <c r="AF135" i="10"/>
  <c r="X135" i="10"/>
  <c r="V135" i="10"/>
  <c r="H133" i="6"/>
  <c r="AD133" i="6"/>
  <c r="G133" i="6"/>
  <c r="AL135" i="8"/>
  <c r="AC134" i="10"/>
  <c r="U136" i="7"/>
  <c r="AD135" i="10"/>
  <c r="L136" i="7"/>
  <c r="M133" i="6"/>
  <c r="X136" i="7"/>
  <c r="AI135" i="10"/>
  <c r="W135" i="8"/>
  <c r="I133" i="6"/>
  <c r="AD136" i="7"/>
  <c r="Y136" i="7"/>
  <c r="K136" i="7"/>
  <c r="Y133" i="6"/>
  <c r="R136" i="7"/>
  <c r="D133" i="6"/>
  <c r="T135" i="8"/>
  <c r="AH552" i="18" l="1"/>
  <c r="BF551" i="18"/>
  <c r="BD554" i="18"/>
  <c r="AR554" i="18"/>
  <c r="AX555" i="18"/>
  <c r="BJ555" i="18"/>
  <c r="AV555" i="18"/>
  <c r="BH555" i="18"/>
  <c r="BC456" i="18"/>
  <c r="AQ456" i="18"/>
  <c r="BF456" i="18"/>
  <c r="AT456" i="18"/>
  <c r="BE456" i="18"/>
  <c r="AS456" i="18"/>
  <c r="BA456" i="18"/>
  <c r="AO456" i="18"/>
  <c r="AV456" i="18"/>
  <c r="BH456" i="18"/>
  <c r="BJ456" i="18"/>
  <c r="AX456" i="18"/>
  <c r="AU456" i="18"/>
  <c r="BG456" i="18"/>
  <c r="BB456" i="18"/>
  <c r="AP456" i="18"/>
  <c r="AW456" i="18"/>
  <c r="BI456" i="18"/>
  <c r="AR456" i="18"/>
  <c r="BD456" i="18"/>
  <c r="AS440" i="17"/>
  <c r="I441" i="17"/>
  <c r="BE440" i="17"/>
  <c r="BC440" i="17"/>
  <c r="G441" i="17"/>
  <c r="AQ440" i="17"/>
  <c r="L441" i="17"/>
  <c r="AV440" i="17"/>
  <c r="BH440" i="17"/>
  <c r="BF440" i="17"/>
  <c r="J441" i="17"/>
  <c r="AT440" i="17"/>
  <c r="AW440" i="17"/>
  <c r="BI440" i="17"/>
  <c r="M441" i="17"/>
  <c r="BB440" i="17"/>
  <c r="AP440" i="17"/>
  <c r="F441" i="17"/>
  <c r="BJ440" i="17"/>
  <c r="AX440" i="17"/>
  <c r="N441" i="17"/>
  <c r="H441" i="17"/>
  <c r="AR440" i="17"/>
  <c r="BD440" i="17"/>
  <c r="AO440" i="17"/>
  <c r="BA440" i="17"/>
  <c r="E441" i="17"/>
  <c r="BG440" i="17"/>
  <c r="K441" i="17"/>
  <c r="AU440" i="17"/>
  <c r="H329" i="12"/>
  <c r="AI328" i="11"/>
  <c r="D77" i="9"/>
  <c r="BA438" i="14"/>
  <c r="J77" i="9"/>
  <c r="BG438" i="14"/>
  <c r="V329" i="12"/>
  <c r="W76" i="9"/>
  <c r="AI76" i="9"/>
  <c r="W328" i="11"/>
  <c r="M329" i="12"/>
  <c r="AJ76" i="9"/>
  <c r="X76" i="9"/>
  <c r="AH328" i="11"/>
  <c r="G328" i="11"/>
  <c r="AL328" i="11"/>
  <c r="U76" i="9"/>
  <c r="AG76" i="9"/>
  <c r="AK328" i="11"/>
  <c r="W417" i="11"/>
  <c r="AC135" i="11"/>
  <c r="AC239" i="11" s="1"/>
  <c r="Q135" i="11"/>
  <c r="Q239" i="11" s="1"/>
  <c r="T135" i="11"/>
  <c r="T239" i="11" s="1"/>
  <c r="AJ135" i="11"/>
  <c r="AJ239" i="11" s="1"/>
  <c r="F135" i="11"/>
  <c r="F239" i="11" s="1"/>
  <c r="AH135" i="11"/>
  <c r="AH239" i="11" s="1"/>
  <c r="J135" i="11"/>
  <c r="J239" i="11" s="1"/>
  <c r="AK135" i="11"/>
  <c r="AK239" i="11" s="1"/>
  <c r="AI135" i="11"/>
  <c r="AI239" i="11" s="1"/>
  <c r="N135" i="11"/>
  <c r="N239" i="11" s="1"/>
  <c r="Y135" i="11"/>
  <c r="Y239" i="11" s="1"/>
  <c r="X135" i="11"/>
  <c r="X239" i="11" s="1"/>
  <c r="R135" i="11"/>
  <c r="R239" i="11" s="1"/>
  <c r="W135" i="11"/>
  <c r="W239" i="11" s="1"/>
  <c r="K135" i="11"/>
  <c r="K239" i="11" s="1"/>
  <c r="AF135" i="11"/>
  <c r="AF239" i="11" s="1"/>
  <c r="G135" i="11"/>
  <c r="G239" i="11" s="1"/>
  <c r="V135" i="11"/>
  <c r="V239" i="11" s="1"/>
  <c r="M135" i="11"/>
  <c r="M239" i="11" s="1"/>
  <c r="S135" i="11"/>
  <c r="S239" i="11" s="1"/>
  <c r="AL135" i="11"/>
  <c r="AL239" i="11" s="1"/>
  <c r="Z135" i="11"/>
  <c r="Z239" i="11" s="1"/>
  <c r="I135" i="11"/>
  <c r="I239" i="11" s="1"/>
  <c r="AD135" i="11"/>
  <c r="AD239" i="11" s="1"/>
  <c r="H135" i="11"/>
  <c r="H239" i="11" s="1"/>
  <c r="AE135" i="11"/>
  <c r="AE239" i="11" s="1"/>
  <c r="AG135" i="11"/>
  <c r="AG239" i="11" s="1"/>
  <c r="L135" i="11"/>
  <c r="L239" i="11" s="1"/>
  <c r="U135" i="11"/>
  <c r="U239" i="11" s="1"/>
  <c r="E135" i="11"/>
  <c r="E239" i="11" s="1"/>
  <c r="D329" i="12"/>
  <c r="D418" i="12" s="1"/>
  <c r="R329" i="12"/>
  <c r="Q329" i="12"/>
  <c r="AF329" i="12"/>
  <c r="AD329" i="12"/>
  <c r="S329" i="12"/>
  <c r="T329" i="12"/>
  <c r="G329" i="12"/>
  <c r="E329" i="12"/>
  <c r="AK329" i="12"/>
  <c r="L329" i="12"/>
  <c r="K329" i="12"/>
  <c r="AL329" i="12"/>
  <c r="AJ329" i="12"/>
  <c r="I329" i="12"/>
  <c r="F329" i="12"/>
  <c r="AG329" i="12"/>
  <c r="N329" i="12"/>
  <c r="AE329" i="12"/>
  <c r="AC329" i="12"/>
  <c r="J415" i="6"/>
  <c r="I77" i="9"/>
  <c r="BF438" i="14"/>
  <c r="U329" i="12"/>
  <c r="AE328" i="11"/>
  <c r="AK75" i="9"/>
  <c r="Y75" i="9"/>
  <c r="E328" i="11"/>
  <c r="W329" i="12"/>
  <c r="T328" i="11"/>
  <c r="T417" i="11" s="1"/>
  <c r="AJ328" i="11"/>
  <c r="N328" i="11"/>
  <c r="AC76" i="9"/>
  <c r="Q76" i="9"/>
  <c r="M76" i="9"/>
  <c r="S328" i="11"/>
  <c r="D328" i="11"/>
  <c r="D417" i="11" s="1"/>
  <c r="AC328" i="11"/>
  <c r="AC417" i="11" s="1"/>
  <c r="Q328" i="11"/>
  <c r="Q417" i="11" s="1"/>
  <c r="I328" i="11"/>
  <c r="J328" i="11"/>
  <c r="K328" i="11"/>
  <c r="L328" i="11"/>
  <c r="F328" i="11"/>
  <c r="G77" i="9"/>
  <c r="BD438" i="14"/>
  <c r="H77" i="9"/>
  <c r="BE438" i="14"/>
  <c r="K77" i="9"/>
  <c r="BH438" i="14"/>
  <c r="L77" i="9"/>
  <c r="BI438" i="14"/>
  <c r="X329" i="12"/>
  <c r="X418" i="12" s="1"/>
  <c r="AD76" i="9"/>
  <c r="R76" i="9"/>
  <c r="AH76" i="9"/>
  <c r="V76" i="9"/>
  <c r="Y328" i="11"/>
  <c r="AF76" i="9"/>
  <c r="T76" i="9"/>
  <c r="R328" i="11"/>
  <c r="H328" i="11"/>
  <c r="Z328" i="11"/>
  <c r="Z417" i="11" s="1"/>
  <c r="J329" i="12"/>
  <c r="AB76" i="9"/>
  <c r="P76" i="9"/>
  <c r="AG328" i="11"/>
  <c r="R136" i="12"/>
  <c r="R240" i="12" s="1"/>
  <c r="Q136" i="12"/>
  <c r="Q240" i="12" s="1"/>
  <c r="N136" i="12"/>
  <c r="N240" i="12" s="1"/>
  <c r="E136" i="12"/>
  <c r="E240" i="12" s="1"/>
  <c r="Y136" i="12"/>
  <c r="Y240" i="12" s="1"/>
  <c r="I136" i="12"/>
  <c r="I240" i="12" s="1"/>
  <c r="T136" i="12"/>
  <c r="T240" i="12" s="1"/>
  <c r="S136" i="12"/>
  <c r="S240" i="12" s="1"/>
  <c r="U136" i="12"/>
  <c r="U240" i="12" s="1"/>
  <c r="X136" i="12"/>
  <c r="X240" i="12" s="1"/>
  <c r="AJ136" i="12"/>
  <c r="AJ240" i="12" s="1"/>
  <c r="AK136" i="12"/>
  <c r="AK240" i="12" s="1"/>
  <c r="AG136" i="12"/>
  <c r="AG240" i="12" s="1"/>
  <c r="AD136" i="12"/>
  <c r="AD240" i="12" s="1"/>
  <c r="K136" i="12"/>
  <c r="K240" i="12" s="1"/>
  <c r="F136" i="12"/>
  <c r="F240" i="12" s="1"/>
  <c r="L136" i="12"/>
  <c r="L240" i="12" s="1"/>
  <c r="J136" i="12"/>
  <c r="J240" i="12" s="1"/>
  <c r="AE136" i="12"/>
  <c r="AE240" i="12" s="1"/>
  <c r="AI136" i="12"/>
  <c r="AI240" i="12" s="1"/>
  <c r="V136" i="12"/>
  <c r="V240" i="12" s="1"/>
  <c r="AL136" i="12"/>
  <c r="AL240" i="12" s="1"/>
  <c r="M136" i="12"/>
  <c r="M240" i="12" s="1"/>
  <c r="H136" i="12"/>
  <c r="H240" i="12" s="1"/>
  <c r="AH136" i="12"/>
  <c r="AH240" i="12" s="1"/>
  <c r="Z136" i="12"/>
  <c r="Z240" i="12" s="1"/>
  <c r="W136" i="12"/>
  <c r="W240" i="12" s="1"/>
  <c r="AF136" i="12"/>
  <c r="AF240" i="12" s="1"/>
  <c r="G136" i="12"/>
  <c r="G240" i="12" s="1"/>
  <c r="AC136" i="12"/>
  <c r="AC240" i="12" s="1"/>
  <c r="F77" i="9"/>
  <c r="BC438" i="14"/>
  <c r="BJ438" i="14"/>
  <c r="E77" i="9"/>
  <c r="BB438" i="14"/>
  <c r="Z329" i="12"/>
  <c r="AD328" i="11"/>
  <c r="X328" i="11"/>
  <c r="AI329" i="12"/>
  <c r="AF328" i="11"/>
  <c r="Y329" i="12"/>
  <c r="Y418" i="12" s="1"/>
  <c r="AE76" i="9"/>
  <c r="S76" i="9"/>
  <c r="V328" i="11"/>
  <c r="M328" i="11"/>
  <c r="AH329" i="12"/>
  <c r="U328" i="11"/>
  <c r="X444" i="14"/>
  <c r="S445" i="14"/>
  <c r="T444" i="14"/>
  <c r="Y444" i="14"/>
  <c r="Z444" i="14"/>
  <c r="Y465" i="13"/>
  <c r="S464" i="13"/>
  <c r="U466" i="13"/>
  <c r="V460" i="13"/>
  <c r="W460" i="13"/>
  <c r="R461" i="13"/>
  <c r="J439" i="14"/>
  <c r="AT438" i="14"/>
  <c r="H439" i="14"/>
  <c r="AR438" i="14"/>
  <c r="I439" i="14"/>
  <c r="AS438" i="14"/>
  <c r="AV438" i="14"/>
  <c r="L439" i="14"/>
  <c r="N439" i="14"/>
  <c r="AX438" i="14"/>
  <c r="F439" i="14"/>
  <c r="AP438" i="14"/>
  <c r="AQ438" i="14"/>
  <c r="G439" i="14"/>
  <c r="E439" i="14"/>
  <c r="AO438" i="14"/>
  <c r="AU438" i="14"/>
  <c r="K439" i="14"/>
  <c r="M439" i="14"/>
  <c r="AW438" i="14"/>
  <c r="BF455" i="13"/>
  <c r="AT454" i="13"/>
  <c r="BB455" i="13"/>
  <c r="AP454" i="13"/>
  <c r="BD455" i="13"/>
  <c r="AR454" i="13"/>
  <c r="AU454" i="13"/>
  <c r="BG455" i="13"/>
  <c r="BE455" i="13"/>
  <c r="AS454" i="13"/>
  <c r="BI455" i="13"/>
  <c r="AW454" i="13"/>
  <c r="BA455" i="13"/>
  <c r="AO454" i="13"/>
  <c r="AQ454" i="13"/>
  <c r="BC455" i="13"/>
  <c r="AX453" i="13"/>
  <c r="BJ454" i="13"/>
  <c r="AV454" i="13"/>
  <c r="BH455" i="13"/>
  <c r="Q400" i="12"/>
  <c r="AO399" i="12"/>
  <c r="V400" i="12"/>
  <c r="AT399" i="12"/>
  <c r="Z400" i="12"/>
  <c r="AX399" i="12"/>
  <c r="S400" i="12"/>
  <c r="AQ399" i="12"/>
  <c r="R400" i="12"/>
  <c r="AP399" i="12"/>
  <c r="U400" i="12"/>
  <c r="AS399" i="12"/>
  <c r="T400" i="12"/>
  <c r="AR399" i="12"/>
  <c r="W400" i="12"/>
  <c r="AU399" i="12"/>
  <c r="E402" i="12"/>
  <c r="AJ400" i="12"/>
  <c r="BH399" i="12"/>
  <c r="AF400" i="12"/>
  <c r="BD399" i="12"/>
  <c r="AE400" i="12"/>
  <c r="BC399" i="12"/>
  <c r="L401" i="12"/>
  <c r="AV400" i="12"/>
  <c r="K402" i="12"/>
  <c r="AI400" i="12"/>
  <c r="BG399" i="12"/>
  <c r="AL400" i="12"/>
  <c r="BJ399" i="12"/>
  <c r="AK400" i="12"/>
  <c r="BI399" i="12"/>
  <c r="AG400" i="12"/>
  <c r="BE399" i="12"/>
  <c r="I402" i="12"/>
  <c r="F402" i="12"/>
  <c r="AD400" i="12"/>
  <c r="BB399" i="12"/>
  <c r="N402" i="12"/>
  <c r="AC400" i="12"/>
  <c r="BA399" i="12"/>
  <c r="AH400" i="12"/>
  <c r="BF399" i="12"/>
  <c r="J402" i="12"/>
  <c r="M401" i="12"/>
  <c r="AW400" i="12"/>
  <c r="H402" i="12"/>
  <c r="G402" i="12"/>
  <c r="V400" i="11"/>
  <c r="AT399" i="11"/>
  <c r="R400" i="11"/>
  <c r="AP399" i="11"/>
  <c r="Y400" i="11"/>
  <c r="AW399" i="11"/>
  <c r="S400" i="11"/>
  <c r="AQ399" i="11"/>
  <c r="U400" i="11"/>
  <c r="AS399" i="11"/>
  <c r="X400" i="11"/>
  <c r="AV399" i="11"/>
  <c r="AJ400" i="11"/>
  <c r="BH399" i="11"/>
  <c r="AD400" i="11"/>
  <c r="BB399" i="11"/>
  <c r="M402" i="11"/>
  <c r="AI400" i="11"/>
  <c r="BG399" i="11"/>
  <c r="F402" i="11"/>
  <c r="J402" i="11"/>
  <c r="AE400" i="11"/>
  <c r="BC399" i="11"/>
  <c r="AG400" i="11"/>
  <c r="BE399" i="11"/>
  <c r="AF400" i="11"/>
  <c r="BD399" i="11"/>
  <c r="I402" i="11"/>
  <c r="L402" i="11"/>
  <c r="G402" i="11"/>
  <c r="AL400" i="11"/>
  <c r="BJ399" i="11"/>
  <c r="K401" i="11"/>
  <c r="AU400" i="11"/>
  <c r="H401" i="11"/>
  <c r="AR400" i="11"/>
  <c r="AK400" i="11"/>
  <c r="BI399" i="11"/>
  <c r="N400" i="11"/>
  <c r="AX399" i="11"/>
  <c r="AH400" i="11"/>
  <c r="BF399" i="11"/>
  <c r="E401" i="11"/>
  <c r="BA400" i="11"/>
  <c r="AO400" i="11"/>
  <c r="L237" i="6"/>
  <c r="D237" i="6"/>
  <c r="E237" i="6"/>
  <c r="G237" i="6"/>
  <c r="H237" i="6"/>
  <c r="I237" i="6"/>
  <c r="F237" i="6"/>
  <c r="J237" i="6"/>
  <c r="K237" i="6"/>
  <c r="AJ237" i="6"/>
  <c r="V237" i="6"/>
  <c r="W237" i="6"/>
  <c r="AC237" i="6"/>
  <c r="U237" i="6"/>
  <c r="M237" i="6"/>
  <c r="T237" i="6"/>
  <c r="AK237" i="6"/>
  <c r="Y237" i="6"/>
  <c r="S237" i="6"/>
  <c r="AD237" i="6"/>
  <c r="AF237" i="6"/>
  <c r="X237" i="6"/>
  <c r="AG237" i="6"/>
  <c r="AH237" i="6"/>
  <c r="AI237" i="6"/>
  <c r="R237" i="6"/>
  <c r="Q237" i="6"/>
  <c r="AE237" i="6"/>
  <c r="C326" i="6"/>
  <c r="C415" i="6" s="1"/>
  <c r="F326" i="6"/>
  <c r="F415" i="6" s="1"/>
  <c r="D326" i="6"/>
  <c r="D415" i="6" s="1"/>
  <c r="H326" i="6"/>
  <c r="H415" i="6" s="1"/>
  <c r="I326" i="6"/>
  <c r="I415" i="6" s="1"/>
  <c r="K326" i="6"/>
  <c r="K415" i="6" s="1"/>
  <c r="G326" i="6"/>
  <c r="G415" i="6" s="1"/>
  <c r="E326" i="6"/>
  <c r="E415" i="6" s="1"/>
  <c r="AF326" i="6"/>
  <c r="AJ326" i="6"/>
  <c r="AJ415" i="6" s="1"/>
  <c r="V326" i="6"/>
  <c r="V415" i="6" s="1"/>
  <c r="W326" i="6"/>
  <c r="W415" i="6" s="1"/>
  <c r="P326" i="6"/>
  <c r="M326" i="6"/>
  <c r="M415" i="6" s="1"/>
  <c r="AH326" i="6"/>
  <c r="AH415" i="6" s="1"/>
  <c r="AB326" i="6"/>
  <c r="AB415" i="6" s="1"/>
  <c r="U326" i="6"/>
  <c r="U415" i="6" s="1"/>
  <c r="AE326" i="6"/>
  <c r="AE415" i="6" s="1"/>
  <c r="AD326" i="6"/>
  <c r="AD415" i="6" s="1"/>
  <c r="X326" i="6"/>
  <c r="X415" i="6" s="1"/>
  <c r="T326" i="6"/>
  <c r="T415" i="6" s="1"/>
  <c r="S326" i="6"/>
  <c r="S415" i="6" s="1"/>
  <c r="Q326" i="6"/>
  <c r="Q415" i="6" s="1"/>
  <c r="AG326" i="6"/>
  <c r="AG415" i="6" s="1"/>
  <c r="Y326" i="6"/>
  <c r="Y415" i="6" s="1"/>
  <c r="AI326" i="6"/>
  <c r="AI415" i="6" s="1"/>
  <c r="AF415" i="6"/>
  <c r="C137" i="7"/>
  <c r="O136" i="7"/>
  <c r="AA136" i="7" s="1"/>
  <c r="C240" i="7"/>
  <c r="C330" i="7" s="1"/>
  <c r="C419" i="7" s="1"/>
  <c r="AC326" i="6"/>
  <c r="AC415" i="6" s="1"/>
  <c r="P415" i="6"/>
  <c r="L326" i="6"/>
  <c r="L415" i="6" s="1"/>
  <c r="R326" i="6"/>
  <c r="R415" i="6" s="1"/>
  <c r="AK326" i="6"/>
  <c r="AK415" i="6" s="1"/>
  <c r="C134" i="6"/>
  <c r="C237" i="6"/>
  <c r="H327" i="6"/>
  <c r="D240" i="12"/>
  <c r="V330" i="12" s="1"/>
  <c r="P136" i="12"/>
  <c r="AB136" i="12" s="1"/>
  <c r="D137" i="12"/>
  <c r="D239" i="11"/>
  <c r="D136" i="11"/>
  <c r="D239" i="10"/>
  <c r="D329" i="10" s="1"/>
  <c r="D418" i="10" s="1"/>
  <c r="D136" i="10"/>
  <c r="P135" i="10"/>
  <c r="AB135" i="10" s="1"/>
  <c r="D239" i="8"/>
  <c r="D329" i="8" s="1"/>
  <c r="D418" i="8" s="1"/>
  <c r="D136" i="8"/>
  <c r="AH327" i="7"/>
  <c r="AH416" i="7" s="1"/>
  <c r="AD327" i="7"/>
  <c r="AD416" i="7" s="1"/>
  <c r="AK327" i="7"/>
  <c r="AK416" i="7" s="1"/>
  <c r="AG327" i="7"/>
  <c r="AG416" i="7" s="1"/>
  <c r="AC327" i="7"/>
  <c r="AC416" i="7" s="1"/>
  <c r="AJ327" i="7"/>
  <c r="AJ416" i="7" s="1"/>
  <c r="AF327" i="7"/>
  <c r="AF416" i="7" s="1"/>
  <c r="AB327" i="7"/>
  <c r="AB416" i="7" s="1"/>
  <c r="AE327" i="7"/>
  <c r="AE416" i="7" s="1"/>
  <c r="V327" i="7"/>
  <c r="V416" i="7" s="1"/>
  <c r="R327" i="7"/>
  <c r="R416" i="7" s="1"/>
  <c r="X327" i="7"/>
  <c r="X416" i="7" s="1"/>
  <c r="T327" i="7"/>
  <c r="T416" i="7" s="1"/>
  <c r="P327" i="7"/>
  <c r="P416" i="7" s="1"/>
  <c r="Y327" i="7"/>
  <c r="Y416" i="7" s="1"/>
  <c r="Q327" i="7"/>
  <c r="Q416" i="7" s="1"/>
  <c r="W327" i="7"/>
  <c r="W416" i="7" s="1"/>
  <c r="AI327" i="7"/>
  <c r="AI416" i="7" s="1"/>
  <c r="U327" i="7"/>
  <c r="U416" i="7" s="1"/>
  <c r="S327" i="7"/>
  <c r="S416" i="7" s="1"/>
  <c r="G327" i="7"/>
  <c r="G416" i="7" s="1"/>
  <c r="K327" i="7"/>
  <c r="K416" i="7" s="1"/>
  <c r="H327" i="7"/>
  <c r="H416" i="7" s="1"/>
  <c r="L327" i="7"/>
  <c r="L416" i="7" s="1"/>
  <c r="D327" i="7"/>
  <c r="D416" i="7" s="1"/>
  <c r="E327" i="7"/>
  <c r="E416" i="7" s="1"/>
  <c r="I327" i="7"/>
  <c r="I416" i="7" s="1"/>
  <c r="M327" i="7"/>
  <c r="M416" i="7" s="1"/>
  <c r="F327" i="7"/>
  <c r="F416" i="7" s="1"/>
  <c r="J327" i="7"/>
  <c r="J416" i="7" s="1"/>
  <c r="M134" i="6"/>
  <c r="H134" i="6"/>
  <c r="S136" i="8"/>
  <c r="X137" i="7"/>
  <c r="D137" i="7"/>
  <c r="U136" i="8"/>
  <c r="AH134" i="6"/>
  <c r="V136" i="8"/>
  <c r="AK137" i="7"/>
  <c r="AE136" i="10"/>
  <c r="T136" i="8"/>
  <c r="AE134" i="6"/>
  <c r="E137" i="7"/>
  <c r="S136" i="10"/>
  <c r="W134" i="6"/>
  <c r="AI136" i="10"/>
  <c r="AI136" i="8"/>
  <c r="AI137" i="7"/>
  <c r="X136" i="8"/>
  <c r="AJ134" i="6"/>
  <c r="AE137" i="7"/>
  <c r="U134" i="6"/>
  <c r="V134" i="6"/>
  <c r="J134" i="6"/>
  <c r="AJ137" i="7"/>
  <c r="R134" i="6"/>
  <c r="AL136" i="10"/>
  <c r="G134" i="6"/>
  <c r="Y134" i="6"/>
  <c r="W136" i="10"/>
  <c r="L134" i="6"/>
  <c r="I137" i="7"/>
  <c r="K137" i="7"/>
  <c r="AC134" i="6"/>
  <c r="F134" i="6"/>
  <c r="AJ136" i="10"/>
  <c r="T137" i="7"/>
  <c r="Z136" i="10"/>
  <c r="AG134" i="6"/>
  <c r="K134" i="6"/>
  <c r="AH136" i="8"/>
  <c r="Y137" i="7"/>
  <c r="AJ136" i="8"/>
  <c r="H137" i="7"/>
  <c r="X136" i="10"/>
  <c r="AG137" i="7"/>
  <c r="X134" i="6"/>
  <c r="E134" i="6"/>
  <c r="Z136" i="8"/>
  <c r="V137" i="7"/>
  <c r="F137" i="7"/>
  <c r="AK136" i="8"/>
  <c r="Y136" i="10"/>
  <c r="AD136" i="10"/>
  <c r="Y136" i="8"/>
  <c r="AD137" i="7"/>
  <c r="AI134" i="6"/>
  <c r="AK136" i="10"/>
  <c r="L137" i="7"/>
  <c r="AD134" i="6"/>
  <c r="Q134" i="6"/>
  <c r="M137" i="7"/>
  <c r="AC135" i="10"/>
  <c r="AH136" i="10"/>
  <c r="T134" i="6"/>
  <c r="W137" i="7"/>
  <c r="G137" i="7"/>
  <c r="AB136" i="7"/>
  <c r="AF134" i="6"/>
  <c r="AG136" i="10"/>
  <c r="AE136" i="8"/>
  <c r="AF137" i="7"/>
  <c r="V136" i="10"/>
  <c r="AK134" i="6"/>
  <c r="U136" i="10"/>
  <c r="AH137" i="7"/>
  <c r="J137" i="7"/>
  <c r="D134" i="6"/>
  <c r="AF136" i="10"/>
  <c r="AC137" i="7"/>
  <c r="I134" i="6"/>
  <c r="S137" i="7"/>
  <c r="T136" i="10"/>
  <c r="AG136" i="8"/>
  <c r="R137" i="7"/>
  <c r="U137" i="7"/>
  <c r="AF136" i="8"/>
  <c r="W136" i="8"/>
  <c r="S134" i="6"/>
  <c r="AH553" i="18" l="1"/>
  <c r="BF552" i="18"/>
  <c r="AR555" i="18"/>
  <c r="BD555" i="18"/>
  <c r="AP457" i="18"/>
  <c r="BB457" i="18"/>
  <c r="BG457" i="18"/>
  <c r="AU457" i="18"/>
  <c r="AS457" i="18"/>
  <c r="BE457" i="18"/>
  <c r="AV457" i="18"/>
  <c r="BH457" i="18"/>
  <c r="AO457" i="18"/>
  <c r="BA457" i="18"/>
  <c r="BF457" i="18"/>
  <c r="AT457" i="18"/>
  <c r="AR457" i="18"/>
  <c r="BD457" i="18"/>
  <c r="AW457" i="18"/>
  <c r="BI457" i="18"/>
  <c r="BJ457" i="18"/>
  <c r="AX457" i="18"/>
  <c r="BC457" i="18"/>
  <c r="AQ457" i="18"/>
  <c r="E442" i="17"/>
  <c r="AO441" i="17"/>
  <c r="BA441" i="17"/>
  <c r="M442" i="17"/>
  <c r="AW441" i="17"/>
  <c r="BI441" i="17"/>
  <c r="AT441" i="17"/>
  <c r="BF441" i="17"/>
  <c r="J442" i="17"/>
  <c r="BH441" i="17"/>
  <c r="L442" i="17"/>
  <c r="AV441" i="17"/>
  <c r="BD441" i="17"/>
  <c r="H442" i="17"/>
  <c r="AR441" i="17"/>
  <c r="AP441" i="17"/>
  <c r="F442" i="17"/>
  <c r="BB441" i="17"/>
  <c r="I442" i="17"/>
  <c r="AS441" i="17"/>
  <c r="BE441" i="17"/>
  <c r="BG441" i="17"/>
  <c r="AU441" i="17"/>
  <c r="K442" i="17"/>
  <c r="AX441" i="17"/>
  <c r="N442" i="17"/>
  <c r="BJ441" i="17"/>
  <c r="BC441" i="17"/>
  <c r="G442" i="17"/>
  <c r="AQ441" i="17"/>
  <c r="M327" i="6"/>
  <c r="D329" i="11"/>
  <c r="D418" i="11" s="1"/>
  <c r="Q329" i="11"/>
  <c r="Q418" i="11" s="1"/>
  <c r="AC329" i="11"/>
  <c r="AC418" i="11" s="1"/>
  <c r="E329" i="11"/>
  <c r="H329" i="11"/>
  <c r="R329" i="11"/>
  <c r="AL329" i="11"/>
  <c r="AE329" i="11"/>
  <c r="W329" i="11"/>
  <c r="G329" i="11"/>
  <c r="K329" i="11"/>
  <c r="L329" i="11"/>
  <c r="M329" i="11"/>
  <c r="AG329" i="11"/>
  <c r="Y329" i="11"/>
  <c r="AK329" i="11"/>
  <c r="V329" i="11"/>
  <c r="AF329" i="11"/>
  <c r="U329" i="11"/>
  <c r="T329" i="11"/>
  <c r="T418" i="11" s="1"/>
  <c r="BJ439" i="14"/>
  <c r="H78" i="9"/>
  <c r="BE439" i="14"/>
  <c r="I78" i="9"/>
  <c r="BF439" i="14"/>
  <c r="S329" i="11"/>
  <c r="I330" i="12"/>
  <c r="Z329" i="11"/>
  <c r="Z418" i="11" s="1"/>
  <c r="G330" i="12"/>
  <c r="AD329" i="11"/>
  <c r="AE330" i="12"/>
  <c r="AH77" i="9"/>
  <c r="V77" i="9"/>
  <c r="Q137" i="12"/>
  <c r="Q241" i="12" s="1"/>
  <c r="R137" i="12"/>
  <c r="R241" i="12" s="1"/>
  <c r="N137" i="12"/>
  <c r="N241" i="12" s="1"/>
  <c r="U137" i="12"/>
  <c r="U241" i="12" s="1"/>
  <c r="K137" i="12"/>
  <c r="K241" i="12" s="1"/>
  <c r="F137" i="12"/>
  <c r="F241" i="12" s="1"/>
  <c r="AI137" i="12"/>
  <c r="AI241" i="12" s="1"/>
  <c r="I137" i="12"/>
  <c r="I241" i="12" s="1"/>
  <c r="X137" i="12"/>
  <c r="X241" i="12" s="1"/>
  <c r="E137" i="12"/>
  <c r="E241" i="12" s="1"/>
  <c r="AG137" i="12"/>
  <c r="AG241" i="12" s="1"/>
  <c r="AD137" i="12"/>
  <c r="AD241" i="12" s="1"/>
  <c r="AJ137" i="12"/>
  <c r="AJ241" i="12" s="1"/>
  <c r="S137" i="12"/>
  <c r="S241" i="12" s="1"/>
  <c r="AK137" i="12"/>
  <c r="AK241" i="12" s="1"/>
  <c r="Y137" i="12"/>
  <c r="Y241" i="12" s="1"/>
  <c r="V137" i="12"/>
  <c r="V241" i="12" s="1"/>
  <c r="AL137" i="12"/>
  <c r="AL241" i="12" s="1"/>
  <c r="T137" i="12"/>
  <c r="T241" i="12" s="1"/>
  <c r="J137" i="12"/>
  <c r="J241" i="12" s="1"/>
  <c r="L137" i="12"/>
  <c r="L241" i="12" s="1"/>
  <c r="AE137" i="12"/>
  <c r="AE241" i="12" s="1"/>
  <c r="AH137" i="12"/>
  <c r="AH241" i="12" s="1"/>
  <c r="Z137" i="12"/>
  <c r="Z241" i="12" s="1"/>
  <c r="G137" i="12"/>
  <c r="G241" i="12" s="1"/>
  <c r="M137" i="12"/>
  <c r="M241" i="12" s="1"/>
  <c r="H137" i="12"/>
  <c r="H241" i="12" s="1"/>
  <c r="AF137" i="12"/>
  <c r="AF241" i="12" s="1"/>
  <c r="W137" i="12"/>
  <c r="W241" i="12" s="1"/>
  <c r="AC137" i="12"/>
  <c r="AC241" i="12" s="1"/>
  <c r="K78" i="9"/>
  <c r="BH439" i="14"/>
  <c r="N329" i="11"/>
  <c r="AL330" i="12"/>
  <c r="AC77" i="9"/>
  <c r="Q77" i="9"/>
  <c r="AD77" i="9"/>
  <c r="R77" i="9"/>
  <c r="AH329" i="11"/>
  <c r="AF330" i="12"/>
  <c r="W77" i="9"/>
  <c r="AI77" i="9"/>
  <c r="S77" i="9"/>
  <c r="AE77" i="9"/>
  <c r="I329" i="11"/>
  <c r="S330" i="12"/>
  <c r="AI329" i="11"/>
  <c r="AG330" i="12"/>
  <c r="H416" i="6"/>
  <c r="L78" i="9"/>
  <c r="BI439" i="14"/>
  <c r="D78" i="9"/>
  <c r="BA439" i="14"/>
  <c r="E78" i="9"/>
  <c r="BB439" i="14"/>
  <c r="G78" i="9"/>
  <c r="BD439" i="14"/>
  <c r="X329" i="11"/>
  <c r="M330" i="12"/>
  <c r="F329" i="11"/>
  <c r="W330" i="12"/>
  <c r="AG77" i="9"/>
  <c r="U77" i="9"/>
  <c r="W418" i="11"/>
  <c r="AB77" i="9"/>
  <c r="P77" i="9"/>
  <c r="Q136" i="11"/>
  <c r="Q240" i="11" s="1"/>
  <c r="AC136" i="11"/>
  <c r="AC240" i="11" s="1"/>
  <c r="V136" i="11"/>
  <c r="V240" i="11" s="1"/>
  <c r="F136" i="11"/>
  <c r="F240" i="11" s="1"/>
  <c r="J136" i="11"/>
  <c r="J240" i="11" s="1"/>
  <c r="AD136" i="11"/>
  <c r="AD240" i="11" s="1"/>
  <c r="AG136" i="11"/>
  <c r="AG240" i="11" s="1"/>
  <c r="AK136" i="11"/>
  <c r="AK240" i="11" s="1"/>
  <c r="N136" i="11"/>
  <c r="N240" i="11" s="1"/>
  <c r="K136" i="11"/>
  <c r="K240" i="11" s="1"/>
  <c r="AF136" i="11"/>
  <c r="AF240" i="11" s="1"/>
  <c r="G136" i="11"/>
  <c r="G240" i="11" s="1"/>
  <c r="L136" i="11"/>
  <c r="L240" i="11" s="1"/>
  <c r="AI136" i="11"/>
  <c r="AI240" i="11" s="1"/>
  <c r="W136" i="11"/>
  <c r="W240" i="11" s="1"/>
  <c r="S136" i="11"/>
  <c r="S240" i="11" s="1"/>
  <c r="R136" i="11"/>
  <c r="R240" i="11" s="1"/>
  <c r="T136" i="11"/>
  <c r="T240" i="11" s="1"/>
  <c r="AJ136" i="11"/>
  <c r="AJ240" i="11" s="1"/>
  <c r="AH136" i="11"/>
  <c r="AH240" i="11" s="1"/>
  <c r="M136" i="11"/>
  <c r="M240" i="11" s="1"/>
  <c r="Z136" i="11"/>
  <c r="Z240" i="11" s="1"/>
  <c r="I136" i="11"/>
  <c r="I240" i="11" s="1"/>
  <c r="U136" i="11"/>
  <c r="U240" i="11" s="1"/>
  <c r="E136" i="11"/>
  <c r="E240" i="11" s="1"/>
  <c r="H136" i="11"/>
  <c r="H240" i="11" s="1"/>
  <c r="Y136" i="11"/>
  <c r="Y240" i="11" s="1"/>
  <c r="AL136" i="11"/>
  <c r="AL240" i="11" s="1"/>
  <c r="AE136" i="11"/>
  <c r="AE240" i="11" s="1"/>
  <c r="X136" i="11"/>
  <c r="X240" i="11" s="1"/>
  <c r="D330" i="12"/>
  <c r="D419" i="12" s="1"/>
  <c r="R330" i="12"/>
  <c r="Q330" i="12"/>
  <c r="AD330" i="12"/>
  <c r="H330" i="12"/>
  <c r="E330" i="12"/>
  <c r="J330" i="12"/>
  <c r="AJ330" i="12"/>
  <c r="X330" i="12"/>
  <c r="X419" i="12" s="1"/>
  <c r="AK330" i="12"/>
  <c r="L330" i="12"/>
  <c r="Y330" i="12"/>
  <c r="Y419" i="12" s="1"/>
  <c r="AI330" i="12"/>
  <c r="U330" i="12"/>
  <c r="N330" i="12"/>
  <c r="F330" i="12"/>
  <c r="K330" i="12"/>
  <c r="AC330" i="12"/>
  <c r="V327" i="6"/>
  <c r="V416" i="6" s="1"/>
  <c r="J78" i="9"/>
  <c r="BG439" i="14"/>
  <c r="F78" i="9"/>
  <c r="BC439" i="14"/>
  <c r="Z330" i="12"/>
  <c r="M77" i="9"/>
  <c r="J329" i="11"/>
  <c r="T330" i="12"/>
  <c r="X77" i="9"/>
  <c r="AJ77" i="9"/>
  <c r="AF77" i="9"/>
  <c r="T77" i="9"/>
  <c r="AJ329" i="11"/>
  <c r="AK76" i="9"/>
  <c r="Y76" i="9"/>
  <c r="AH330" i="12"/>
  <c r="Y445" i="14"/>
  <c r="S446" i="14"/>
  <c r="Z445" i="14"/>
  <c r="T445" i="14"/>
  <c r="X445" i="14"/>
  <c r="W461" i="13"/>
  <c r="Y466" i="13"/>
  <c r="R462" i="13"/>
  <c r="V461" i="13"/>
  <c r="S465" i="13"/>
  <c r="AV439" i="14"/>
  <c r="L440" i="14"/>
  <c r="M440" i="14"/>
  <c r="AW439" i="14"/>
  <c r="E440" i="14"/>
  <c r="AO439" i="14"/>
  <c r="F440" i="14"/>
  <c r="AP439" i="14"/>
  <c r="J440" i="14"/>
  <c r="AT439" i="14"/>
  <c r="K440" i="14"/>
  <c r="AU439" i="14"/>
  <c r="G440" i="14"/>
  <c r="AQ439" i="14"/>
  <c r="N440" i="14"/>
  <c r="AX439" i="14"/>
  <c r="AS439" i="14"/>
  <c r="I440" i="14"/>
  <c r="AR439" i="14"/>
  <c r="H440" i="14"/>
  <c r="BC456" i="13"/>
  <c r="AQ455" i="13"/>
  <c r="BA456" i="13"/>
  <c r="AO455" i="13"/>
  <c r="BE456" i="13"/>
  <c r="AS455" i="13"/>
  <c r="AR455" i="13"/>
  <c r="BD456" i="13"/>
  <c r="BF456" i="13"/>
  <c r="AT455" i="13"/>
  <c r="AV455" i="13"/>
  <c r="BH456" i="13"/>
  <c r="BJ455" i="13"/>
  <c r="AX454" i="13"/>
  <c r="BG456" i="13"/>
  <c r="AU455" i="13"/>
  <c r="BI456" i="13"/>
  <c r="AW455" i="13"/>
  <c r="BB456" i="13"/>
  <c r="AP455" i="13"/>
  <c r="U401" i="12"/>
  <c r="AS400" i="12"/>
  <c r="W401" i="12"/>
  <c r="AU400" i="12"/>
  <c r="S401" i="12"/>
  <c r="AQ400" i="12"/>
  <c r="T401" i="12"/>
  <c r="AR400" i="12"/>
  <c r="R401" i="12"/>
  <c r="AP400" i="12"/>
  <c r="Z401" i="12"/>
  <c r="AX400" i="12"/>
  <c r="Q401" i="12"/>
  <c r="AO400" i="12"/>
  <c r="V401" i="12"/>
  <c r="AT400" i="12"/>
  <c r="G403" i="12"/>
  <c r="H403" i="12"/>
  <c r="M402" i="12"/>
  <c r="AW401" i="12"/>
  <c r="J403" i="12"/>
  <c r="AH401" i="12"/>
  <c r="BF400" i="12"/>
  <c r="AC401" i="12"/>
  <c r="BA400" i="12"/>
  <c r="N403" i="12"/>
  <c r="AD401" i="12"/>
  <c r="BB400" i="12"/>
  <c r="F403" i="12"/>
  <c r="I403" i="12"/>
  <c r="AG401" i="12"/>
  <c r="BE400" i="12"/>
  <c r="AK401" i="12"/>
  <c r="BI400" i="12"/>
  <c r="AL401" i="12"/>
  <c r="BJ400" i="12"/>
  <c r="AI401" i="12"/>
  <c r="BG400" i="12"/>
  <c r="K403" i="12"/>
  <c r="L402" i="12"/>
  <c r="AV401" i="12"/>
  <c r="AE401" i="12"/>
  <c r="BC400" i="12"/>
  <c r="AF401" i="12"/>
  <c r="BD400" i="12"/>
  <c r="AJ401" i="12"/>
  <c r="BH400" i="12"/>
  <c r="E403" i="12"/>
  <c r="U401" i="11"/>
  <c r="AS400" i="11"/>
  <c r="V401" i="11"/>
  <c r="AT400" i="11"/>
  <c r="X401" i="11"/>
  <c r="AV400" i="11"/>
  <c r="S401" i="11"/>
  <c r="AQ400" i="11"/>
  <c r="R401" i="11"/>
  <c r="AP400" i="11"/>
  <c r="Y401" i="11"/>
  <c r="AW400" i="11"/>
  <c r="AH401" i="11"/>
  <c r="BF400" i="11"/>
  <c r="N401" i="11"/>
  <c r="AX400" i="11"/>
  <c r="AK401" i="11"/>
  <c r="BI400" i="11"/>
  <c r="H402" i="11"/>
  <c r="AR401" i="11"/>
  <c r="K402" i="11"/>
  <c r="AU401" i="11"/>
  <c r="AL401" i="11"/>
  <c r="BJ400" i="11"/>
  <c r="G403" i="11"/>
  <c r="L403" i="11"/>
  <c r="I403" i="11"/>
  <c r="AF401" i="11"/>
  <c r="BD400" i="11"/>
  <c r="AG401" i="11"/>
  <c r="BE400" i="11"/>
  <c r="AE401" i="11"/>
  <c r="BC400" i="11"/>
  <c r="J403" i="11"/>
  <c r="F403" i="11"/>
  <c r="AI401" i="11"/>
  <c r="BG400" i="11"/>
  <c r="M403" i="11"/>
  <c r="AD401" i="11"/>
  <c r="BB400" i="11"/>
  <c r="AJ401" i="11"/>
  <c r="BH400" i="11"/>
  <c r="E402" i="11"/>
  <c r="BA401" i="11"/>
  <c r="AO401" i="11"/>
  <c r="M416" i="6"/>
  <c r="E327" i="6"/>
  <c r="E416" i="6" s="1"/>
  <c r="C138" i="7"/>
  <c r="O137" i="7"/>
  <c r="AA137" i="7" s="1"/>
  <c r="C241" i="7"/>
  <c r="C331" i="7" s="1"/>
  <c r="C420" i="7" s="1"/>
  <c r="C327" i="6"/>
  <c r="C416" i="6" s="1"/>
  <c r="L327" i="6"/>
  <c r="L416" i="6" s="1"/>
  <c r="I327" i="6"/>
  <c r="I416" i="6" s="1"/>
  <c r="G327" i="6"/>
  <c r="G416" i="6" s="1"/>
  <c r="F327" i="6"/>
  <c r="F416" i="6" s="1"/>
  <c r="AE327" i="6"/>
  <c r="AE416" i="6" s="1"/>
  <c r="R327" i="6"/>
  <c r="R416" i="6" s="1"/>
  <c r="W327" i="6"/>
  <c r="W416" i="6" s="1"/>
  <c r="S327" i="6"/>
  <c r="S416" i="6" s="1"/>
  <c r="X327" i="6"/>
  <c r="X416" i="6" s="1"/>
  <c r="U327" i="6"/>
  <c r="U416" i="6" s="1"/>
  <c r="P327" i="6"/>
  <c r="P416" i="6" s="1"/>
  <c r="AI327" i="6"/>
  <c r="AI416" i="6" s="1"/>
  <c r="AG327" i="6"/>
  <c r="AG416" i="6" s="1"/>
  <c r="AC327" i="6"/>
  <c r="AC416" i="6" s="1"/>
  <c r="AK327" i="6"/>
  <c r="AK416" i="6" s="1"/>
  <c r="T327" i="6"/>
  <c r="T416" i="6" s="1"/>
  <c r="AH327" i="6"/>
  <c r="AH416" i="6" s="1"/>
  <c r="AJ327" i="6"/>
  <c r="AJ416" i="6" s="1"/>
  <c r="AF327" i="6"/>
  <c r="AF416" i="6" s="1"/>
  <c r="AB327" i="6"/>
  <c r="AB416" i="6" s="1"/>
  <c r="AD327" i="6"/>
  <c r="AD416" i="6" s="1"/>
  <c r="Q327" i="6"/>
  <c r="Q416" i="6" s="1"/>
  <c r="K327" i="6"/>
  <c r="K416" i="6" s="1"/>
  <c r="C135" i="6"/>
  <c r="C238" i="6"/>
  <c r="C328" i="6" s="1"/>
  <c r="C417" i="6" s="1"/>
  <c r="Y327" i="6"/>
  <c r="Y416" i="6" s="1"/>
  <c r="J327" i="6"/>
  <c r="J416" i="6" s="1"/>
  <c r="D327" i="6"/>
  <c r="D416" i="6" s="1"/>
  <c r="D241" i="12"/>
  <c r="P137" i="12"/>
  <c r="AB137" i="12" s="1"/>
  <c r="D138" i="12"/>
  <c r="D240" i="11"/>
  <c r="D137" i="11"/>
  <c r="D240" i="10"/>
  <c r="D330" i="10" s="1"/>
  <c r="D419" i="10" s="1"/>
  <c r="D137" i="10"/>
  <c r="P136" i="10"/>
  <c r="AB136" i="10" s="1"/>
  <c r="D240" i="8"/>
  <c r="D330" i="8" s="1"/>
  <c r="D419" i="8" s="1"/>
  <c r="D137" i="8"/>
  <c r="AK137" i="10"/>
  <c r="X138" i="7"/>
  <c r="D138" i="7"/>
  <c r="AB137" i="7"/>
  <c r="E135" i="6"/>
  <c r="T137" i="8"/>
  <c r="AD138" i="7"/>
  <c r="E138" i="7"/>
  <c r="Z137" i="8"/>
  <c r="AH135" i="6"/>
  <c r="W137" i="8"/>
  <c r="R135" i="6"/>
  <c r="M135" i="6"/>
  <c r="U137" i="10"/>
  <c r="U138" i="7"/>
  <c r="X137" i="10"/>
  <c r="AJ135" i="6"/>
  <c r="AI137" i="8"/>
  <c r="AJ138" i="7"/>
  <c r="I138" i="7"/>
  <c r="AE137" i="10"/>
  <c r="AE135" i="6"/>
  <c r="AK137" i="8"/>
  <c r="R138" i="7"/>
  <c r="V137" i="10"/>
  <c r="AD135" i="6"/>
  <c r="T135" i="6"/>
  <c r="AH137" i="10"/>
  <c r="AC136" i="10"/>
  <c r="G138" i="7"/>
  <c r="U137" i="8"/>
  <c r="T138" i="7"/>
  <c r="S137" i="10"/>
  <c r="Y137" i="8"/>
  <c r="L135" i="6"/>
  <c r="AH138" i="7"/>
  <c r="Y138" i="7"/>
  <c r="AI137" i="10"/>
  <c r="W135" i="6"/>
  <c r="AK135" i="6"/>
  <c r="AL137" i="10"/>
  <c r="V135" i="6"/>
  <c r="D135" i="6"/>
  <c r="AJ137" i="10"/>
  <c r="V138" i="7"/>
  <c r="F138" i="7"/>
  <c r="G135" i="6"/>
  <c r="AH137" i="8"/>
  <c r="AE138" i="7"/>
  <c r="M138" i="7"/>
  <c r="AF137" i="10"/>
  <c r="Y135" i="6"/>
  <c r="F135" i="6"/>
  <c r="S138" i="7"/>
  <c r="L138" i="7"/>
  <c r="W137" i="10"/>
  <c r="AC138" i="7"/>
  <c r="X137" i="8"/>
  <c r="AI135" i="6"/>
  <c r="Y137" i="10"/>
  <c r="AG137" i="10"/>
  <c r="V137" i="8"/>
  <c r="AF135" i="6"/>
  <c r="U135" i="6"/>
  <c r="K138" i="7"/>
  <c r="AG138" i="7"/>
  <c r="S137" i="8"/>
  <c r="AF138" i="7"/>
  <c r="AJ137" i="8"/>
  <c r="K135" i="6"/>
  <c r="T137" i="10"/>
  <c r="AK138" i="7"/>
  <c r="J138" i="7"/>
  <c r="Z137" i="10"/>
  <c r="H135" i="6"/>
  <c r="AG135" i="6"/>
  <c r="AG137" i="8"/>
  <c r="X135" i="6"/>
  <c r="AE137" i="8"/>
  <c r="I135" i="6"/>
  <c r="H138" i="7"/>
  <c r="AI138" i="7"/>
  <c r="Q135" i="6"/>
  <c r="AD137" i="10"/>
  <c r="S135" i="6"/>
  <c r="W138" i="7"/>
  <c r="J135" i="6"/>
  <c r="AF137" i="8"/>
  <c r="AH554" i="18" l="1"/>
  <c r="BF553" i="18"/>
  <c r="BE458" i="18"/>
  <c r="AS458" i="18"/>
  <c r="BI458" i="18"/>
  <c r="AW458" i="18"/>
  <c r="BD458" i="18"/>
  <c r="AR458" i="18"/>
  <c r="AQ458" i="18"/>
  <c r="BC458" i="18"/>
  <c r="BA458" i="18"/>
  <c r="AO458" i="18"/>
  <c r="AV458" i="18"/>
  <c r="BH458" i="18"/>
  <c r="AX458" i="18"/>
  <c r="BJ458" i="18"/>
  <c r="AT458" i="18"/>
  <c r="BF458" i="18"/>
  <c r="AU458" i="18"/>
  <c r="BG458" i="18"/>
  <c r="BB458" i="18"/>
  <c r="AP458" i="18"/>
  <c r="AU442" i="17"/>
  <c r="K443" i="17"/>
  <c r="BG442" i="17"/>
  <c r="BI442" i="17"/>
  <c r="M443" i="17"/>
  <c r="AW442" i="17"/>
  <c r="BE442" i="17"/>
  <c r="I443" i="17"/>
  <c r="AS442" i="17"/>
  <c r="L443" i="17"/>
  <c r="BH442" i="17"/>
  <c r="AV442" i="17"/>
  <c r="N443" i="17"/>
  <c r="BJ442" i="17"/>
  <c r="AX442" i="17"/>
  <c r="H443" i="17"/>
  <c r="BD442" i="17"/>
  <c r="AR442" i="17"/>
  <c r="AQ442" i="17"/>
  <c r="G443" i="17"/>
  <c r="BC442" i="17"/>
  <c r="F443" i="17"/>
  <c r="AP442" i="17"/>
  <c r="BB442" i="17"/>
  <c r="J443" i="17"/>
  <c r="AT442" i="17"/>
  <c r="BF442" i="17"/>
  <c r="BA442" i="17"/>
  <c r="E443" i="17"/>
  <c r="AO442" i="17"/>
  <c r="E331" i="12"/>
  <c r="D330" i="11"/>
  <c r="D419" i="11" s="1"/>
  <c r="AC330" i="11"/>
  <c r="AC419" i="11" s="1"/>
  <c r="W330" i="11"/>
  <c r="N330" i="11"/>
  <c r="J330" i="11"/>
  <c r="AE330" i="11"/>
  <c r="AD330" i="11"/>
  <c r="F330" i="11"/>
  <c r="T330" i="11"/>
  <c r="T419" i="11" s="1"/>
  <c r="Z330" i="11"/>
  <c r="Z419" i="11" s="1"/>
  <c r="S330" i="11"/>
  <c r="AI330" i="11"/>
  <c r="AJ330" i="11"/>
  <c r="AK330" i="11"/>
  <c r="H330" i="11"/>
  <c r="R330" i="11"/>
  <c r="AL330" i="11"/>
  <c r="G79" i="9"/>
  <c r="BD440" i="14"/>
  <c r="K330" i="11"/>
  <c r="X330" i="11"/>
  <c r="AD331" i="12"/>
  <c r="AE78" i="9"/>
  <c r="S78" i="9"/>
  <c r="AB78" i="9"/>
  <c r="P78" i="9"/>
  <c r="T331" i="12"/>
  <c r="AH330" i="11"/>
  <c r="AF78" i="9"/>
  <c r="T78" i="9"/>
  <c r="Q138" i="12"/>
  <c r="Q242" i="12" s="1"/>
  <c r="R138" i="12"/>
  <c r="R242" i="12" s="1"/>
  <c r="I138" i="12"/>
  <c r="I242" i="12" s="1"/>
  <c r="S138" i="12"/>
  <c r="S242" i="12" s="1"/>
  <c r="U138" i="12"/>
  <c r="U242" i="12" s="1"/>
  <c r="AI138" i="12"/>
  <c r="AI242" i="12" s="1"/>
  <c r="N138" i="12"/>
  <c r="N242" i="12" s="1"/>
  <c r="X138" i="12"/>
  <c r="X242" i="12" s="1"/>
  <c r="AJ138" i="12"/>
  <c r="AJ242" i="12" s="1"/>
  <c r="T138" i="12"/>
  <c r="T242" i="12" s="1"/>
  <c r="AK138" i="12"/>
  <c r="AK242" i="12" s="1"/>
  <c r="E138" i="12"/>
  <c r="E242" i="12" s="1"/>
  <c r="AG138" i="12"/>
  <c r="AG242" i="12" s="1"/>
  <c r="AD138" i="12"/>
  <c r="AD242" i="12" s="1"/>
  <c r="F138" i="12"/>
  <c r="F242" i="12" s="1"/>
  <c r="V138" i="12"/>
  <c r="V242" i="12" s="1"/>
  <c r="Y138" i="12"/>
  <c r="Y242" i="12" s="1"/>
  <c r="K138" i="12"/>
  <c r="K242" i="12" s="1"/>
  <c r="AL138" i="12"/>
  <c r="AL242" i="12" s="1"/>
  <c r="J138" i="12"/>
  <c r="J242" i="12" s="1"/>
  <c r="L138" i="12"/>
  <c r="L242" i="12" s="1"/>
  <c r="AE138" i="12"/>
  <c r="AE242" i="12" s="1"/>
  <c r="W138" i="12"/>
  <c r="W242" i="12" s="1"/>
  <c r="G138" i="12"/>
  <c r="G242" i="12" s="1"/>
  <c r="M138" i="12"/>
  <c r="M242" i="12" s="1"/>
  <c r="AF138" i="12"/>
  <c r="AF242" i="12" s="1"/>
  <c r="AH138" i="12"/>
  <c r="AH242" i="12" s="1"/>
  <c r="H138" i="12"/>
  <c r="H242" i="12" s="1"/>
  <c r="Z138" i="12"/>
  <c r="Z242" i="12" s="1"/>
  <c r="AC138" i="12"/>
  <c r="AC242" i="12" s="1"/>
  <c r="BJ440" i="14"/>
  <c r="J79" i="9"/>
  <c r="BG440" i="14"/>
  <c r="E79" i="9"/>
  <c r="BB440" i="14"/>
  <c r="L79" i="9"/>
  <c r="BI440" i="14"/>
  <c r="M330" i="11"/>
  <c r="L331" i="12"/>
  <c r="AD78" i="9"/>
  <c r="R78" i="9"/>
  <c r="AF330" i="11"/>
  <c r="AE331" i="12"/>
  <c r="AI78" i="9"/>
  <c r="W78" i="9"/>
  <c r="V330" i="11"/>
  <c r="H79" i="9"/>
  <c r="BE440" i="14"/>
  <c r="K79" i="9"/>
  <c r="BH440" i="14"/>
  <c r="I330" i="11"/>
  <c r="AK77" i="9"/>
  <c r="Y77" i="9"/>
  <c r="L330" i="11"/>
  <c r="AC78" i="9"/>
  <c r="Q78" i="9"/>
  <c r="AJ78" i="9"/>
  <c r="X78" i="9"/>
  <c r="G330" i="11"/>
  <c r="E330" i="11"/>
  <c r="AG78" i="9"/>
  <c r="U78" i="9"/>
  <c r="M78" i="9"/>
  <c r="Q137" i="11"/>
  <c r="Q241" i="11" s="1"/>
  <c r="AC137" i="11"/>
  <c r="AC241" i="11" s="1"/>
  <c r="K137" i="11"/>
  <c r="K241" i="11" s="1"/>
  <c r="T137" i="11"/>
  <c r="T241" i="11" s="1"/>
  <c r="AF137" i="11"/>
  <c r="AF241" i="11" s="1"/>
  <c r="G137" i="11"/>
  <c r="G241" i="11" s="1"/>
  <c r="L137" i="11"/>
  <c r="L241" i="11" s="1"/>
  <c r="W137" i="11"/>
  <c r="W241" i="11" s="1"/>
  <c r="Y137" i="11"/>
  <c r="Y241" i="11" s="1"/>
  <c r="R137" i="11"/>
  <c r="R241" i="11" s="1"/>
  <c r="AG137" i="11"/>
  <c r="AG241" i="11" s="1"/>
  <c r="AI137" i="11"/>
  <c r="AI241" i="11" s="1"/>
  <c r="AE137" i="11"/>
  <c r="AE241" i="11" s="1"/>
  <c r="AJ137" i="11"/>
  <c r="AJ241" i="11" s="1"/>
  <c r="S137" i="11"/>
  <c r="S241" i="11" s="1"/>
  <c r="AH137" i="11"/>
  <c r="AH241" i="11" s="1"/>
  <c r="V137" i="11"/>
  <c r="V241" i="11" s="1"/>
  <c r="F137" i="11"/>
  <c r="F241" i="11" s="1"/>
  <c r="M137" i="11"/>
  <c r="M241" i="11" s="1"/>
  <c r="I137" i="11"/>
  <c r="I241" i="11" s="1"/>
  <c r="AD137" i="11"/>
  <c r="AD241" i="11" s="1"/>
  <c r="AK137" i="11"/>
  <c r="AK241" i="11" s="1"/>
  <c r="H137" i="11"/>
  <c r="H241" i="11" s="1"/>
  <c r="N137" i="11"/>
  <c r="N241" i="11" s="1"/>
  <c r="Z137" i="11"/>
  <c r="Z241" i="11" s="1"/>
  <c r="J137" i="11"/>
  <c r="J241" i="11" s="1"/>
  <c r="X137" i="11"/>
  <c r="X241" i="11" s="1"/>
  <c r="E137" i="11"/>
  <c r="E241" i="11" s="1"/>
  <c r="AL137" i="11"/>
  <c r="AL241" i="11" s="1"/>
  <c r="U137" i="11"/>
  <c r="U241" i="11" s="1"/>
  <c r="D331" i="12"/>
  <c r="D420" i="12" s="1"/>
  <c r="R331" i="12"/>
  <c r="Q331" i="12"/>
  <c r="H331" i="12"/>
  <c r="W331" i="12"/>
  <c r="Z331" i="12"/>
  <c r="K331" i="12"/>
  <c r="S331" i="12"/>
  <c r="I331" i="12"/>
  <c r="Y331" i="12"/>
  <c r="Y420" i="12" s="1"/>
  <c r="AF331" i="12"/>
  <c r="AH331" i="12"/>
  <c r="M331" i="12"/>
  <c r="N331" i="12"/>
  <c r="F331" i="12"/>
  <c r="AG331" i="12"/>
  <c r="AJ331" i="12"/>
  <c r="G331" i="12"/>
  <c r="AL331" i="12"/>
  <c r="V331" i="12"/>
  <c r="J331" i="12"/>
  <c r="AK331" i="12"/>
  <c r="U331" i="12"/>
  <c r="AI331" i="12"/>
  <c r="AC331" i="12"/>
  <c r="F79" i="9"/>
  <c r="BC440" i="14"/>
  <c r="I79" i="9"/>
  <c r="BF440" i="14"/>
  <c r="D79" i="9"/>
  <c r="BA440" i="14"/>
  <c r="Y330" i="11"/>
  <c r="AG330" i="11"/>
  <c r="AH78" i="9"/>
  <c r="V78" i="9"/>
  <c r="W419" i="11"/>
  <c r="X331" i="12"/>
  <c r="X420" i="12" s="1"/>
  <c r="U330" i="11"/>
  <c r="Q330" i="11"/>
  <c r="Q419" i="11" s="1"/>
  <c r="S447" i="14"/>
  <c r="T446" i="14"/>
  <c r="X446" i="14"/>
  <c r="Z446" i="14"/>
  <c r="Y446" i="14"/>
  <c r="S466" i="13"/>
  <c r="R463" i="13"/>
  <c r="W462" i="13"/>
  <c r="V462" i="13"/>
  <c r="K441" i="14"/>
  <c r="AU440" i="14"/>
  <c r="J441" i="14"/>
  <c r="AT440" i="14"/>
  <c r="AP440" i="14"/>
  <c r="F441" i="14"/>
  <c r="AW440" i="14"/>
  <c r="M441" i="14"/>
  <c r="AS440" i="14"/>
  <c r="I441" i="14"/>
  <c r="H441" i="14"/>
  <c r="AR440" i="14"/>
  <c r="L441" i="14"/>
  <c r="AV440" i="14"/>
  <c r="AX440" i="14"/>
  <c r="N441" i="14"/>
  <c r="G441" i="14"/>
  <c r="AQ440" i="14"/>
  <c r="AO440" i="14"/>
  <c r="E441" i="14"/>
  <c r="BD457" i="13"/>
  <c r="AR456" i="13"/>
  <c r="BB457" i="13"/>
  <c r="AP456" i="13"/>
  <c r="AU456" i="13"/>
  <c r="BG457" i="13"/>
  <c r="BA457" i="13"/>
  <c r="AO456" i="13"/>
  <c r="BH457" i="13"/>
  <c r="AV456" i="13"/>
  <c r="BI457" i="13"/>
  <c r="AW456" i="13"/>
  <c r="BJ456" i="13"/>
  <c r="AX455" i="13"/>
  <c r="BF457" i="13"/>
  <c r="AT456" i="13"/>
  <c r="BE457" i="13"/>
  <c r="AS456" i="13"/>
  <c r="AQ456" i="13"/>
  <c r="BC457" i="13"/>
  <c r="V402" i="12"/>
  <c r="AT401" i="12"/>
  <c r="Z402" i="12"/>
  <c r="AX401" i="12"/>
  <c r="T402" i="12"/>
  <c r="AR401" i="12"/>
  <c r="W402" i="12"/>
  <c r="AU401" i="12"/>
  <c r="Q402" i="12"/>
  <c r="AO401" i="12"/>
  <c r="R402" i="12"/>
  <c r="AP401" i="12"/>
  <c r="S402" i="12"/>
  <c r="AQ401" i="12"/>
  <c r="U402" i="12"/>
  <c r="AS401" i="12"/>
  <c r="E404" i="12"/>
  <c r="AJ402" i="12"/>
  <c r="BH401" i="12"/>
  <c r="AF402" i="12"/>
  <c r="BD401" i="12"/>
  <c r="AE402" i="12"/>
  <c r="BC401" i="12"/>
  <c r="L403" i="12"/>
  <c r="AV402" i="12"/>
  <c r="K404" i="12"/>
  <c r="AI402" i="12"/>
  <c r="BG401" i="12"/>
  <c r="AL402" i="12"/>
  <c r="BJ401" i="12"/>
  <c r="AK402" i="12"/>
  <c r="BI401" i="12"/>
  <c r="AG402" i="12"/>
  <c r="BE401" i="12"/>
  <c r="I404" i="12"/>
  <c r="F404" i="12"/>
  <c r="AD402" i="12"/>
  <c r="BB401" i="12"/>
  <c r="N404" i="12"/>
  <c r="AC402" i="12"/>
  <c r="BA401" i="12"/>
  <c r="AH402" i="12"/>
  <c r="BF401" i="12"/>
  <c r="J404" i="12"/>
  <c r="M403" i="12"/>
  <c r="AW402" i="12"/>
  <c r="H404" i="12"/>
  <c r="G404" i="12"/>
  <c r="Y402" i="11"/>
  <c r="AW401" i="11"/>
  <c r="S402" i="11"/>
  <c r="AQ401" i="11"/>
  <c r="V402" i="11"/>
  <c r="AT401" i="11"/>
  <c r="R402" i="11"/>
  <c r="AP401" i="11"/>
  <c r="X402" i="11"/>
  <c r="AV401" i="11"/>
  <c r="U402" i="11"/>
  <c r="AS401" i="11"/>
  <c r="AJ402" i="11"/>
  <c r="BH401" i="11"/>
  <c r="AD402" i="11"/>
  <c r="BB401" i="11"/>
  <c r="M404" i="11"/>
  <c r="AI402" i="11"/>
  <c r="BG401" i="11"/>
  <c r="F404" i="11"/>
  <c r="J404" i="11"/>
  <c r="AE402" i="11"/>
  <c r="BC401" i="11"/>
  <c r="AG402" i="11"/>
  <c r="BE401" i="11"/>
  <c r="AF402" i="11"/>
  <c r="BD401" i="11"/>
  <c r="I404" i="11"/>
  <c r="L404" i="11"/>
  <c r="G404" i="11"/>
  <c r="AL402" i="11"/>
  <c r="BJ401" i="11"/>
  <c r="K403" i="11"/>
  <c r="AU402" i="11"/>
  <c r="H403" i="11"/>
  <c r="AR402" i="11"/>
  <c r="AK402" i="11"/>
  <c r="BI401" i="11"/>
  <c r="N402" i="11"/>
  <c r="AX401" i="11"/>
  <c r="AH402" i="11"/>
  <c r="BF401" i="11"/>
  <c r="E403" i="11"/>
  <c r="BA402" i="11"/>
  <c r="AO402" i="11"/>
  <c r="C239" i="6"/>
  <c r="C329" i="6" s="1"/>
  <c r="C418" i="6" s="1"/>
  <c r="C136" i="6"/>
  <c r="C139" i="7"/>
  <c r="C242" i="7"/>
  <c r="C332" i="7" s="1"/>
  <c r="C421" i="7" s="1"/>
  <c r="O138" i="7"/>
  <c r="AA138" i="7" s="1"/>
  <c r="D242" i="12"/>
  <c r="Z332" i="12" s="1"/>
  <c r="D139" i="12"/>
  <c r="P138" i="12"/>
  <c r="AB138" i="12" s="1"/>
  <c r="D241" i="11"/>
  <c r="D138" i="11"/>
  <c r="D241" i="10"/>
  <c r="D331" i="10" s="1"/>
  <c r="D420" i="10" s="1"/>
  <c r="D138" i="10"/>
  <c r="P137" i="10"/>
  <c r="AB137" i="10" s="1"/>
  <c r="D241" i="8"/>
  <c r="D331" i="8" s="1"/>
  <c r="D420" i="8" s="1"/>
  <c r="D138" i="8"/>
  <c r="X138" i="10"/>
  <c r="AI136" i="6"/>
  <c r="S138" i="10"/>
  <c r="R139" i="7"/>
  <c r="AL138" i="10"/>
  <c r="AH138" i="10"/>
  <c r="AF136" i="6"/>
  <c r="S139" i="7"/>
  <c r="X138" i="8"/>
  <c r="G136" i="6"/>
  <c r="AF138" i="10"/>
  <c r="V138" i="10"/>
  <c r="H136" i="6"/>
  <c r="W136" i="6"/>
  <c r="M139" i="7"/>
  <c r="AJ139" i="7"/>
  <c r="T136" i="6"/>
  <c r="AH138" i="8"/>
  <c r="AD136" i="6"/>
  <c r="AH139" i="7"/>
  <c r="Y139" i="7"/>
  <c r="AG138" i="8"/>
  <c r="AK138" i="10"/>
  <c r="V136" i="6"/>
  <c r="AI139" i="7"/>
  <c r="Y138" i="10"/>
  <c r="K136" i="6"/>
  <c r="AF138" i="8"/>
  <c r="AB138" i="7"/>
  <c r="AC139" i="7"/>
  <c r="T139" i="7"/>
  <c r="AJ136" i="6"/>
  <c r="Y136" i="6"/>
  <c r="AK139" i="7"/>
  <c r="J139" i="7"/>
  <c r="AI138" i="10"/>
  <c r="U136" i="6"/>
  <c r="W138" i="10"/>
  <c r="F139" i="7"/>
  <c r="AD138" i="10"/>
  <c r="V139" i="7"/>
  <c r="Z138" i="10"/>
  <c r="T138" i="10"/>
  <c r="M136" i="6"/>
  <c r="U138" i="8"/>
  <c r="U139" i="7"/>
  <c r="AE138" i="10"/>
  <c r="AJ138" i="8"/>
  <c r="AJ138" i="10"/>
  <c r="F136" i="6"/>
  <c r="AK138" i="8"/>
  <c r="AF139" i="7"/>
  <c r="AD139" i="7"/>
  <c r="E139" i="7"/>
  <c r="AG136" i="6"/>
  <c r="W139" i="7"/>
  <c r="L139" i="7"/>
  <c r="K139" i="7"/>
  <c r="Z138" i="8"/>
  <c r="T138" i="8"/>
  <c r="AG139" i="7"/>
  <c r="G139" i="7"/>
  <c r="Y138" i="8"/>
  <c r="AE138" i="8"/>
  <c r="X136" i="6"/>
  <c r="D139" i="7"/>
  <c r="AE139" i="7"/>
  <c r="AG138" i="10"/>
  <c r="D136" i="6"/>
  <c r="U138" i="10"/>
  <c r="R136" i="6"/>
  <c r="S138" i="8"/>
  <c r="J136" i="6"/>
  <c r="AE136" i="6"/>
  <c r="L136" i="6"/>
  <c r="W138" i="8"/>
  <c r="AI138" i="8"/>
  <c r="S136" i="6"/>
  <c r="I139" i="7"/>
  <c r="X139" i="7"/>
  <c r="V138" i="8"/>
  <c r="AH136" i="6"/>
  <c r="I136" i="6"/>
  <c r="H139" i="7"/>
  <c r="AC137" i="10"/>
  <c r="AH555" i="18" l="1"/>
  <c r="BF554" i="18"/>
  <c r="AV459" i="18"/>
  <c r="BH459" i="18"/>
  <c r="BJ459" i="18"/>
  <c r="AX459" i="18"/>
  <c r="BB459" i="18"/>
  <c r="AP459" i="18"/>
  <c r="AU459" i="18"/>
  <c r="BG459" i="18"/>
  <c r="BF459" i="18"/>
  <c r="AT459" i="18"/>
  <c r="AO459" i="18"/>
  <c r="BA459" i="18"/>
  <c r="AQ459" i="18"/>
  <c r="BC459" i="18"/>
  <c r="BI459" i="18"/>
  <c r="AW459" i="18"/>
  <c r="BE459" i="18"/>
  <c r="AS459" i="18"/>
  <c r="AR459" i="18"/>
  <c r="BD459" i="18"/>
  <c r="H444" i="17"/>
  <c r="AR443" i="17"/>
  <c r="BD443" i="17"/>
  <c r="AS443" i="17"/>
  <c r="BE443" i="17"/>
  <c r="I444" i="17"/>
  <c r="BB443" i="17"/>
  <c r="F444" i="17"/>
  <c r="AP443" i="17"/>
  <c r="L444" i="17"/>
  <c r="AV443" i="17"/>
  <c r="BH443" i="17"/>
  <c r="BG443" i="17"/>
  <c r="K444" i="17"/>
  <c r="AU443" i="17"/>
  <c r="BC443" i="17"/>
  <c r="G444" i="17"/>
  <c r="AQ443" i="17"/>
  <c r="AO443" i="17"/>
  <c r="E444" i="17"/>
  <c r="BA443" i="17"/>
  <c r="BF443" i="17"/>
  <c r="AT443" i="17"/>
  <c r="J444" i="17"/>
  <c r="BJ443" i="17"/>
  <c r="N444" i="17"/>
  <c r="AX443" i="17"/>
  <c r="AW443" i="17"/>
  <c r="M444" i="17"/>
  <c r="BI443" i="17"/>
  <c r="D331" i="11"/>
  <c r="D420" i="11" s="1"/>
  <c r="Q331" i="11"/>
  <c r="Q420" i="11" s="1"/>
  <c r="AI331" i="11"/>
  <c r="E331" i="11"/>
  <c r="AH331" i="11"/>
  <c r="AL331" i="11"/>
  <c r="Z331" i="11"/>
  <c r="Z420" i="11" s="1"/>
  <c r="AJ331" i="11"/>
  <c r="T331" i="11"/>
  <c r="T420" i="11" s="1"/>
  <c r="J331" i="11"/>
  <c r="Y331" i="11"/>
  <c r="G331" i="11"/>
  <c r="K331" i="11"/>
  <c r="F331" i="11"/>
  <c r="V331" i="11"/>
  <c r="M331" i="11"/>
  <c r="AG331" i="11"/>
  <c r="X331" i="11"/>
  <c r="U331" i="11"/>
  <c r="I331" i="11"/>
  <c r="G80" i="9"/>
  <c r="BD441" i="14"/>
  <c r="I80" i="9"/>
  <c r="BF441" i="14"/>
  <c r="AD331" i="11"/>
  <c r="AC332" i="12"/>
  <c r="W331" i="11"/>
  <c r="H332" i="12"/>
  <c r="AJ79" i="9"/>
  <c r="X79" i="9"/>
  <c r="AH79" i="9"/>
  <c r="V79" i="9"/>
  <c r="AD332" i="12"/>
  <c r="L331" i="11"/>
  <c r="H80" i="9"/>
  <c r="BE441" i="14"/>
  <c r="E80" i="9"/>
  <c r="BB441" i="14"/>
  <c r="AJ332" i="12"/>
  <c r="H331" i="11"/>
  <c r="AG79" i="9"/>
  <c r="U79" i="9"/>
  <c r="AI79" i="9"/>
  <c r="W79" i="9"/>
  <c r="N332" i="12"/>
  <c r="AK331" i="11"/>
  <c r="J332" i="12"/>
  <c r="R331" i="11"/>
  <c r="AE79" i="9"/>
  <c r="S79" i="9"/>
  <c r="R139" i="12"/>
  <c r="R243" i="12" s="1"/>
  <c r="Q139" i="12"/>
  <c r="Q243" i="12" s="1"/>
  <c r="AK139" i="12"/>
  <c r="AK243" i="12" s="1"/>
  <c r="J139" i="12"/>
  <c r="J243" i="12" s="1"/>
  <c r="E139" i="12"/>
  <c r="E243" i="12" s="1"/>
  <c r="AD139" i="12"/>
  <c r="AD243" i="12" s="1"/>
  <c r="V139" i="12"/>
  <c r="V243" i="12" s="1"/>
  <c r="N139" i="12"/>
  <c r="N243" i="12" s="1"/>
  <c r="I139" i="12"/>
  <c r="I243" i="12" s="1"/>
  <c r="X139" i="12"/>
  <c r="X243" i="12" s="1"/>
  <c r="AJ139" i="12"/>
  <c r="AJ243" i="12" s="1"/>
  <c r="Y139" i="12"/>
  <c r="Y243" i="12" s="1"/>
  <c r="T139" i="12"/>
  <c r="T243" i="12" s="1"/>
  <c r="K139" i="12"/>
  <c r="K243" i="12" s="1"/>
  <c r="AE139" i="12"/>
  <c r="AE243" i="12" s="1"/>
  <c r="S139" i="12"/>
  <c r="S243" i="12" s="1"/>
  <c r="U139" i="12"/>
  <c r="U243" i="12" s="1"/>
  <c r="AG139" i="12"/>
  <c r="AG243" i="12" s="1"/>
  <c r="F139" i="12"/>
  <c r="F243" i="12" s="1"/>
  <c r="L139" i="12"/>
  <c r="L243" i="12" s="1"/>
  <c r="AI139" i="12"/>
  <c r="AI243" i="12" s="1"/>
  <c r="AL139" i="12"/>
  <c r="AL243" i="12" s="1"/>
  <c r="AF139" i="12"/>
  <c r="AF243" i="12" s="1"/>
  <c r="M139" i="12"/>
  <c r="M243" i="12" s="1"/>
  <c r="G139" i="12"/>
  <c r="G243" i="12" s="1"/>
  <c r="AH139" i="12"/>
  <c r="AH243" i="12" s="1"/>
  <c r="Z139" i="12"/>
  <c r="Z243" i="12" s="1"/>
  <c r="H139" i="12"/>
  <c r="H243" i="12" s="1"/>
  <c r="W139" i="12"/>
  <c r="W243" i="12" s="1"/>
  <c r="AC139" i="12"/>
  <c r="AC243" i="12" s="1"/>
  <c r="F80" i="9"/>
  <c r="BC441" i="14"/>
  <c r="K80" i="9"/>
  <c r="BH441" i="14"/>
  <c r="J80" i="9"/>
  <c r="BG441" i="14"/>
  <c r="V332" i="12"/>
  <c r="W420" i="11"/>
  <c r="AG332" i="12"/>
  <c r="S331" i="11"/>
  <c r="Q79" i="9"/>
  <c r="AC79" i="9"/>
  <c r="M79" i="9"/>
  <c r="AE331" i="11"/>
  <c r="AC138" i="11"/>
  <c r="AC242" i="11" s="1"/>
  <c r="Q138" i="11"/>
  <c r="Q242" i="11" s="1"/>
  <c r="S138" i="11"/>
  <c r="S242" i="11" s="1"/>
  <c r="AG138" i="11"/>
  <c r="AG242" i="11" s="1"/>
  <c r="AI138" i="11"/>
  <c r="AI242" i="11" s="1"/>
  <c r="H138" i="11"/>
  <c r="H242" i="11" s="1"/>
  <c r="T138" i="11"/>
  <c r="T242" i="11" s="1"/>
  <c r="V138" i="11"/>
  <c r="V242" i="11" s="1"/>
  <c r="AH138" i="11"/>
  <c r="AH242" i="11" s="1"/>
  <c r="L138" i="11"/>
  <c r="L242" i="11" s="1"/>
  <c r="J138" i="11"/>
  <c r="J242" i="11" s="1"/>
  <c r="AE138" i="11"/>
  <c r="AE242" i="11" s="1"/>
  <c r="K138" i="11"/>
  <c r="K242" i="11" s="1"/>
  <c r="AF138" i="11"/>
  <c r="AF242" i="11" s="1"/>
  <c r="G138" i="11"/>
  <c r="G242" i="11" s="1"/>
  <c r="F138" i="11"/>
  <c r="F242" i="11" s="1"/>
  <c r="R138" i="11"/>
  <c r="R242" i="11" s="1"/>
  <c r="AJ138" i="11"/>
  <c r="AJ242" i="11" s="1"/>
  <c r="M138" i="11"/>
  <c r="M242" i="11" s="1"/>
  <c r="W138" i="11"/>
  <c r="W242" i="11" s="1"/>
  <c r="X138" i="11"/>
  <c r="X242" i="11" s="1"/>
  <c r="AL138" i="11"/>
  <c r="AL242" i="11" s="1"/>
  <c r="U138" i="11"/>
  <c r="U242" i="11" s="1"/>
  <c r="E138" i="11"/>
  <c r="E242" i="11" s="1"/>
  <c r="N138" i="11"/>
  <c r="N242" i="11" s="1"/>
  <c r="I138" i="11"/>
  <c r="I242" i="11" s="1"/>
  <c r="AD138" i="11"/>
  <c r="AD242" i="11" s="1"/>
  <c r="Y138" i="11"/>
  <c r="Y242" i="11" s="1"/>
  <c r="Z138" i="11"/>
  <c r="Z242" i="11" s="1"/>
  <c r="AK138" i="11"/>
  <c r="AK242" i="11" s="1"/>
  <c r="D332" i="12"/>
  <c r="D421" i="12" s="1"/>
  <c r="R332" i="12"/>
  <c r="Q332" i="12"/>
  <c r="AI332" i="12"/>
  <c r="AE332" i="12"/>
  <c r="L332" i="12"/>
  <c r="T332" i="12"/>
  <c r="Y332" i="12"/>
  <c r="Y421" i="12" s="1"/>
  <c r="AL332" i="12"/>
  <c r="W332" i="12"/>
  <c r="K332" i="12"/>
  <c r="S332" i="12"/>
  <c r="X332" i="12"/>
  <c r="X421" i="12" s="1"/>
  <c r="I332" i="12"/>
  <c r="M332" i="12"/>
  <c r="U332" i="12"/>
  <c r="AH332" i="12"/>
  <c r="E332" i="12"/>
  <c r="D80" i="9"/>
  <c r="BA441" i="14"/>
  <c r="BJ441" i="14"/>
  <c r="L80" i="9"/>
  <c r="BI441" i="14"/>
  <c r="G332" i="12"/>
  <c r="AC331" i="11"/>
  <c r="AB79" i="9"/>
  <c r="P79" i="9"/>
  <c r="AD79" i="9"/>
  <c r="R79" i="9"/>
  <c r="Y78" i="9"/>
  <c r="AK78" i="9"/>
  <c r="F332" i="12"/>
  <c r="AF331" i="11"/>
  <c r="AF79" i="9"/>
  <c r="T79" i="9"/>
  <c r="AK332" i="12"/>
  <c r="AF332" i="12"/>
  <c r="N331" i="11"/>
  <c r="Z447" i="14"/>
  <c r="T447" i="14"/>
  <c r="Y447" i="14"/>
  <c r="X447" i="14"/>
  <c r="S448" i="14"/>
  <c r="V463" i="13"/>
  <c r="R464" i="13"/>
  <c r="W463" i="13"/>
  <c r="AW441" i="14"/>
  <c r="M442" i="14"/>
  <c r="H442" i="14"/>
  <c r="AR441" i="14"/>
  <c r="J442" i="14"/>
  <c r="AT441" i="14"/>
  <c r="K442" i="14"/>
  <c r="AU441" i="14"/>
  <c r="N442" i="14"/>
  <c r="AX441" i="14"/>
  <c r="AS441" i="14"/>
  <c r="I442" i="14"/>
  <c r="F442" i="14"/>
  <c r="AP441" i="14"/>
  <c r="AO441" i="14"/>
  <c r="E442" i="14"/>
  <c r="G442" i="14"/>
  <c r="AQ441" i="14"/>
  <c r="L442" i="14"/>
  <c r="AV441" i="14"/>
  <c r="BF458" i="13"/>
  <c r="AT457" i="13"/>
  <c r="BJ457" i="13"/>
  <c r="AX456" i="13"/>
  <c r="BI458" i="13"/>
  <c r="AW457" i="13"/>
  <c r="BA458" i="13"/>
  <c r="AO457" i="13"/>
  <c r="AR457" i="13"/>
  <c r="BD458" i="13"/>
  <c r="BC458" i="13"/>
  <c r="AQ457" i="13"/>
  <c r="BG458" i="13"/>
  <c r="AU457" i="13"/>
  <c r="BE458" i="13"/>
  <c r="AS457" i="13"/>
  <c r="AV457" i="13"/>
  <c r="BH458" i="13"/>
  <c r="BB458" i="13"/>
  <c r="AP457" i="13"/>
  <c r="U403" i="12"/>
  <c r="AS402" i="12"/>
  <c r="R403" i="12"/>
  <c r="AP402" i="12"/>
  <c r="W403" i="12"/>
  <c r="AU402" i="12"/>
  <c r="Z403" i="12"/>
  <c r="AX402" i="12"/>
  <c r="S403" i="12"/>
  <c r="AQ402" i="12"/>
  <c r="Q403" i="12"/>
  <c r="AO402" i="12"/>
  <c r="T403" i="12"/>
  <c r="AR402" i="12"/>
  <c r="V403" i="12"/>
  <c r="AT402" i="12"/>
  <c r="G405" i="12"/>
  <c r="H405" i="12"/>
  <c r="M404" i="12"/>
  <c r="AW403" i="12"/>
  <c r="J405" i="12"/>
  <c r="AH403" i="12"/>
  <c r="BF402" i="12"/>
  <c r="AC403" i="12"/>
  <c r="BA402" i="12"/>
  <c r="N405" i="12"/>
  <c r="AD403" i="12"/>
  <c r="BB402" i="12"/>
  <c r="F405" i="12"/>
  <c r="I405" i="12"/>
  <c r="AG403" i="12"/>
  <c r="BE402" i="12"/>
  <c r="AK403" i="12"/>
  <c r="BI402" i="12"/>
  <c r="AL403" i="12"/>
  <c r="BJ402" i="12"/>
  <c r="AI403" i="12"/>
  <c r="BG402" i="12"/>
  <c r="K405" i="12"/>
  <c r="L404" i="12"/>
  <c r="AV403" i="12"/>
  <c r="AE403" i="12"/>
  <c r="BC402" i="12"/>
  <c r="AF403" i="12"/>
  <c r="BD402" i="12"/>
  <c r="AJ403" i="12"/>
  <c r="BH402" i="12"/>
  <c r="E405" i="12"/>
  <c r="U403" i="11"/>
  <c r="AS402" i="11"/>
  <c r="R403" i="11"/>
  <c r="AP402" i="11"/>
  <c r="S403" i="11"/>
  <c r="AQ402" i="11"/>
  <c r="X403" i="11"/>
  <c r="AV402" i="11"/>
  <c r="V403" i="11"/>
  <c r="AT402" i="11"/>
  <c r="Y403" i="11"/>
  <c r="AW402" i="11"/>
  <c r="AH403" i="11"/>
  <c r="BF402" i="11"/>
  <c r="N403" i="11"/>
  <c r="AX402" i="11"/>
  <c r="AK403" i="11"/>
  <c r="BI402" i="11"/>
  <c r="H404" i="11"/>
  <c r="AR403" i="11"/>
  <c r="K404" i="11"/>
  <c r="AU403" i="11"/>
  <c r="AL403" i="11"/>
  <c r="BJ402" i="11"/>
  <c r="G405" i="11"/>
  <c r="L405" i="11"/>
  <c r="I405" i="11"/>
  <c r="AF403" i="11"/>
  <c r="BD402" i="11"/>
  <c r="AG403" i="11"/>
  <c r="BE402" i="11"/>
  <c r="AE403" i="11"/>
  <c r="BC402" i="11"/>
  <c r="J405" i="11"/>
  <c r="F405" i="11"/>
  <c r="AI403" i="11"/>
  <c r="BG402" i="11"/>
  <c r="M405" i="11"/>
  <c r="AD403" i="11"/>
  <c r="BB402" i="11"/>
  <c r="AJ403" i="11"/>
  <c r="BH402" i="11"/>
  <c r="E404" i="11"/>
  <c r="BA403" i="11"/>
  <c r="AO403" i="11"/>
  <c r="AC420" i="11"/>
  <c r="C140" i="7"/>
  <c r="C243" i="7"/>
  <c r="C333" i="7" s="1"/>
  <c r="C422" i="7" s="1"/>
  <c r="O139" i="7"/>
  <c r="AA139" i="7" s="1"/>
  <c r="C240" i="6"/>
  <c r="C330" i="6" s="1"/>
  <c r="C419" i="6" s="1"/>
  <c r="C137" i="6"/>
  <c r="D243" i="12"/>
  <c r="D140" i="12"/>
  <c r="P139" i="12"/>
  <c r="AB139" i="12" s="1"/>
  <c r="D242" i="11"/>
  <c r="S332" i="11" s="1"/>
  <c r="D139" i="11"/>
  <c r="D242" i="10"/>
  <c r="D332" i="10" s="1"/>
  <c r="D421" i="10" s="1"/>
  <c r="D139" i="10"/>
  <c r="P138" i="10"/>
  <c r="AB138" i="10" s="1"/>
  <c r="D242" i="8"/>
  <c r="D332" i="8" s="1"/>
  <c r="D421" i="8" s="1"/>
  <c r="D139" i="8"/>
  <c r="AJ140" i="7"/>
  <c r="I140" i="7"/>
  <c r="F137" i="6"/>
  <c r="AJ139" i="10"/>
  <c r="U139" i="10"/>
  <c r="AK140" i="7"/>
  <c r="J140" i="7"/>
  <c r="I137" i="6"/>
  <c r="X139" i="10"/>
  <c r="AE139" i="10"/>
  <c r="S139" i="8"/>
  <c r="AG139" i="8"/>
  <c r="S140" i="7"/>
  <c r="AJ139" i="8"/>
  <c r="T140" i="7"/>
  <c r="AE137" i="6"/>
  <c r="AH137" i="6"/>
  <c r="AE139" i="8"/>
  <c r="S139" i="10"/>
  <c r="AD140" i="7"/>
  <c r="E140" i="7"/>
  <c r="T137" i="6"/>
  <c r="AH139" i="8"/>
  <c r="Y139" i="10"/>
  <c r="AK139" i="10"/>
  <c r="V139" i="8"/>
  <c r="Z139" i="8"/>
  <c r="AI140" i="7"/>
  <c r="AF137" i="6"/>
  <c r="X137" i="6"/>
  <c r="AG139" i="10"/>
  <c r="U140" i="7"/>
  <c r="L137" i="6"/>
  <c r="AD137" i="6"/>
  <c r="AF140" i="7"/>
  <c r="AJ137" i="6"/>
  <c r="J137" i="6"/>
  <c r="U139" i="8"/>
  <c r="W139" i="8"/>
  <c r="R140" i="7"/>
  <c r="U137" i="6"/>
  <c r="S137" i="6"/>
  <c r="V139" i="10"/>
  <c r="W139" i="10"/>
  <c r="AI139" i="8"/>
  <c r="AI139" i="10"/>
  <c r="W140" i="7"/>
  <c r="K140" i="7"/>
  <c r="Y137" i="6"/>
  <c r="AG137" i="6"/>
  <c r="AG140" i="7"/>
  <c r="G140" i="7"/>
  <c r="R137" i="6"/>
  <c r="M137" i="6"/>
  <c r="Z139" i="10"/>
  <c r="D140" i="7"/>
  <c r="AC138" i="10"/>
  <c r="AH140" i="7"/>
  <c r="Y140" i="7"/>
  <c r="K137" i="6"/>
  <c r="AK139" i="8"/>
  <c r="AB139" i="7"/>
  <c r="Y139" i="8"/>
  <c r="F140" i="7"/>
  <c r="V137" i="6"/>
  <c r="AE140" i="7"/>
  <c r="M140" i="7"/>
  <c r="T139" i="10"/>
  <c r="AF139" i="8"/>
  <c r="AL139" i="10"/>
  <c r="D137" i="6"/>
  <c r="H140" i="7"/>
  <c r="T139" i="8"/>
  <c r="X140" i="7"/>
  <c r="G137" i="6"/>
  <c r="AF139" i="10"/>
  <c r="AI137" i="6"/>
  <c r="X139" i="8"/>
  <c r="V140" i="7"/>
  <c r="AH139" i="10"/>
  <c r="W137" i="6"/>
  <c r="L140" i="7"/>
  <c r="AC140" i="7"/>
  <c r="H137" i="6"/>
  <c r="AD139" i="10"/>
  <c r="BF555" i="18" l="1"/>
  <c r="AS460" i="18"/>
  <c r="BE460" i="18"/>
  <c r="BC460" i="18"/>
  <c r="AQ460" i="18"/>
  <c r="AV460" i="18"/>
  <c r="BH460" i="18"/>
  <c r="BA460" i="18"/>
  <c r="AO460" i="18"/>
  <c r="BI460" i="18"/>
  <c r="AW460" i="18"/>
  <c r="BF460" i="18"/>
  <c r="AT460" i="18"/>
  <c r="BG460" i="18"/>
  <c r="AU460" i="18"/>
  <c r="BJ460" i="18"/>
  <c r="AX460" i="18"/>
  <c r="BB460" i="18"/>
  <c r="AP460" i="18"/>
  <c r="AR460" i="18"/>
  <c r="BD460" i="18"/>
  <c r="AO444" i="17"/>
  <c r="E445" i="17"/>
  <c r="BA444" i="17"/>
  <c r="F445" i="17"/>
  <c r="BB444" i="17"/>
  <c r="AP444" i="17"/>
  <c r="N445" i="17"/>
  <c r="BJ444" i="17"/>
  <c r="AX444" i="17"/>
  <c r="BG444" i="17"/>
  <c r="K445" i="17"/>
  <c r="AU444" i="17"/>
  <c r="L445" i="17"/>
  <c r="BH444" i="17"/>
  <c r="AV444" i="17"/>
  <c r="AS444" i="17"/>
  <c r="BE444" i="17"/>
  <c r="I445" i="17"/>
  <c r="J445" i="17"/>
  <c r="BF444" i="17"/>
  <c r="AT444" i="17"/>
  <c r="AW444" i="17"/>
  <c r="M445" i="17"/>
  <c r="BI444" i="17"/>
  <c r="BC444" i="17"/>
  <c r="G445" i="17"/>
  <c r="AQ444" i="17"/>
  <c r="H445" i="17"/>
  <c r="BD444" i="17"/>
  <c r="AR444" i="17"/>
  <c r="Q139" i="11"/>
  <c r="Q243" i="11" s="1"/>
  <c r="AC139" i="11"/>
  <c r="AC243" i="11" s="1"/>
  <c r="V139" i="11"/>
  <c r="V243" i="11" s="1"/>
  <c r="AH139" i="11"/>
  <c r="AH243" i="11" s="1"/>
  <c r="AG139" i="11"/>
  <c r="AG243" i="11" s="1"/>
  <c r="X139" i="11"/>
  <c r="X243" i="11" s="1"/>
  <c r="AJ139" i="11"/>
  <c r="AJ243" i="11" s="1"/>
  <c r="S139" i="11"/>
  <c r="S243" i="11" s="1"/>
  <c r="F139" i="11"/>
  <c r="F243" i="11" s="1"/>
  <c r="R139" i="11"/>
  <c r="R243" i="11" s="1"/>
  <c r="L139" i="11"/>
  <c r="L243" i="11" s="1"/>
  <c r="Z139" i="11"/>
  <c r="Z243" i="11" s="1"/>
  <c r="I139" i="11"/>
  <c r="I243" i="11" s="1"/>
  <c r="J139" i="11"/>
  <c r="J243" i="11" s="1"/>
  <c r="N139" i="11"/>
  <c r="N243" i="11" s="1"/>
  <c r="M139" i="11"/>
  <c r="M243" i="11" s="1"/>
  <c r="K139" i="11"/>
  <c r="K243" i="11" s="1"/>
  <c r="T139" i="11"/>
  <c r="T243" i="11" s="1"/>
  <c r="AF139" i="11"/>
  <c r="AF243" i="11" s="1"/>
  <c r="G139" i="11"/>
  <c r="G243" i="11" s="1"/>
  <c r="AL139" i="11"/>
  <c r="AL243" i="11" s="1"/>
  <c r="AD139" i="11"/>
  <c r="AD243" i="11" s="1"/>
  <c r="AI139" i="11"/>
  <c r="AI243" i="11" s="1"/>
  <c r="E139" i="11"/>
  <c r="E243" i="11" s="1"/>
  <c r="H139" i="11"/>
  <c r="H243" i="11" s="1"/>
  <c r="W139" i="11"/>
  <c r="W243" i="11" s="1"/>
  <c r="AE139" i="11"/>
  <c r="AE243" i="11" s="1"/>
  <c r="U139" i="11"/>
  <c r="U243" i="11" s="1"/>
  <c r="AK139" i="11"/>
  <c r="AK243" i="11" s="1"/>
  <c r="Y139" i="11"/>
  <c r="Y243" i="11" s="1"/>
  <c r="D333" i="12"/>
  <c r="D422" i="12" s="1"/>
  <c r="Q333" i="12"/>
  <c r="R333" i="12"/>
  <c r="AF333" i="12"/>
  <c r="J333" i="12"/>
  <c r="K333" i="12"/>
  <c r="T333" i="12"/>
  <c r="AE333" i="12"/>
  <c r="AH333" i="12"/>
  <c r="AK333" i="12"/>
  <c r="V333" i="12"/>
  <c r="Z333" i="12"/>
  <c r="H333" i="12"/>
  <c r="L333" i="12"/>
  <c r="AD333" i="12"/>
  <c r="E333" i="12"/>
  <c r="G333" i="12"/>
  <c r="AG333" i="12"/>
  <c r="AC333" i="12"/>
  <c r="D81" i="9"/>
  <c r="BA442" i="14"/>
  <c r="H81" i="9"/>
  <c r="BE442" i="14"/>
  <c r="AH332" i="11"/>
  <c r="X80" i="9"/>
  <c r="AJ80" i="9"/>
  <c r="P80" i="9"/>
  <c r="AB80" i="9"/>
  <c r="F333" i="12"/>
  <c r="Q332" i="11"/>
  <c r="Q421" i="11" s="1"/>
  <c r="AI80" i="9"/>
  <c r="W80" i="9"/>
  <c r="J332" i="11"/>
  <c r="U333" i="12"/>
  <c r="AG80" i="9"/>
  <c r="U80" i="9"/>
  <c r="D332" i="11"/>
  <c r="D421" i="11" s="1"/>
  <c r="AC332" i="11"/>
  <c r="AC421" i="11" s="1"/>
  <c r="Z332" i="11"/>
  <c r="Z421" i="11" s="1"/>
  <c r="Y332" i="11"/>
  <c r="AK332" i="11"/>
  <c r="G332" i="11"/>
  <c r="M332" i="11"/>
  <c r="F332" i="11"/>
  <c r="AF332" i="11"/>
  <c r="T332" i="11"/>
  <c r="T421" i="11" s="1"/>
  <c r="I332" i="11"/>
  <c r="E332" i="11"/>
  <c r="N332" i="11"/>
  <c r="H332" i="11"/>
  <c r="AD332" i="11"/>
  <c r="K332" i="11"/>
  <c r="V332" i="11"/>
  <c r="R332" i="11"/>
  <c r="L332" i="11"/>
  <c r="K81" i="9"/>
  <c r="BH442" i="14"/>
  <c r="J81" i="9"/>
  <c r="BG442" i="14"/>
  <c r="G81" i="9"/>
  <c r="BD442" i="14"/>
  <c r="AL333" i="12"/>
  <c r="AE332" i="11"/>
  <c r="S333" i="12"/>
  <c r="U332" i="11"/>
  <c r="AF80" i="9"/>
  <c r="T80" i="9"/>
  <c r="AJ333" i="12"/>
  <c r="X332" i="11"/>
  <c r="L81" i="9"/>
  <c r="BI442" i="14"/>
  <c r="AI333" i="12"/>
  <c r="W332" i="11"/>
  <c r="W421" i="11" s="1"/>
  <c r="M80" i="9"/>
  <c r="I333" i="12"/>
  <c r="W333" i="12"/>
  <c r="AL332" i="11"/>
  <c r="AH80" i="9"/>
  <c r="V80" i="9"/>
  <c r="AD80" i="9"/>
  <c r="R80" i="9"/>
  <c r="X333" i="12"/>
  <c r="X422" i="12" s="1"/>
  <c r="Y333" i="12"/>
  <c r="Y422" i="12" s="1"/>
  <c r="AE80" i="9"/>
  <c r="S80" i="9"/>
  <c r="Q140" i="12"/>
  <c r="Q244" i="12" s="1"/>
  <c r="R140" i="12"/>
  <c r="R244" i="12" s="1"/>
  <c r="X140" i="12"/>
  <c r="X244" i="12" s="1"/>
  <c r="T140" i="12"/>
  <c r="T244" i="12" s="1"/>
  <c r="AK140" i="12"/>
  <c r="AK244" i="12" s="1"/>
  <c r="J140" i="12"/>
  <c r="J244" i="12" s="1"/>
  <c r="AG140" i="12"/>
  <c r="AG244" i="12" s="1"/>
  <c r="L140" i="12"/>
  <c r="L244" i="12" s="1"/>
  <c r="N140" i="12"/>
  <c r="N244" i="12" s="1"/>
  <c r="E140" i="12"/>
  <c r="E244" i="12" s="1"/>
  <c r="K140" i="12"/>
  <c r="K244" i="12" s="1"/>
  <c r="AL140" i="12"/>
  <c r="AL244" i="12" s="1"/>
  <c r="I140" i="12"/>
  <c r="I244" i="12" s="1"/>
  <c r="AD140" i="12"/>
  <c r="AD244" i="12" s="1"/>
  <c r="AE140" i="12"/>
  <c r="AE244" i="12" s="1"/>
  <c r="AJ140" i="12"/>
  <c r="AJ244" i="12" s="1"/>
  <c r="S140" i="12"/>
  <c r="S244" i="12" s="1"/>
  <c r="U140" i="12"/>
  <c r="U244" i="12" s="1"/>
  <c r="Y140" i="12"/>
  <c r="Y244" i="12" s="1"/>
  <c r="F140" i="12"/>
  <c r="F244" i="12" s="1"/>
  <c r="AI140" i="12"/>
  <c r="AI244" i="12" s="1"/>
  <c r="V140" i="12"/>
  <c r="V244" i="12" s="1"/>
  <c r="AF140" i="12"/>
  <c r="AF244" i="12" s="1"/>
  <c r="M140" i="12"/>
  <c r="M244" i="12" s="1"/>
  <c r="AH140" i="12"/>
  <c r="AH244" i="12" s="1"/>
  <c r="Z140" i="12"/>
  <c r="Z244" i="12" s="1"/>
  <c r="G140" i="12"/>
  <c r="G244" i="12" s="1"/>
  <c r="H140" i="12"/>
  <c r="H244" i="12" s="1"/>
  <c r="W140" i="12"/>
  <c r="W244" i="12" s="1"/>
  <c r="AC140" i="12"/>
  <c r="AC244" i="12" s="1"/>
  <c r="F81" i="9"/>
  <c r="BC442" i="14"/>
  <c r="E81" i="9"/>
  <c r="BB442" i="14"/>
  <c r="BJ442" i="14"/>
  <c r="I81" i="9"/>
  <c r="BF442" i="14"/>
  <c r="AI332" i="11"/>
  <c r="N333" i="12"/>
  <c r="AK79" i="9"/>
  <c r="Y79" i="9"/>
  <c r="AJ332" i="11"/>
  <c r="Q80" i="9"/>
  <c r="AC80" i="9"/>
  <c r="M333" i="12"/>
  <c r="AG332" i="11"/>
  <c r="X448" i="14"/>
  <c r="T448" i="14"/>
  <c r="S449" i="14"/>
  <c r="Y448" i="14"/>
  <c r="Z448" i="14"/>
  <c r="R465" i="13"/>
  <c r="W464" i="13"/>
  <c r="V464" i="13"/>
  <c r="L443" i="14"/>
  <c r="AV442" i="14"/>
  <c r="N443" i="14"/>
  <c r="AX442" i="14"/>
  <c r="J443" i="14"/>
  <c r="AT442" i="14"/>
  <c r="I443" i="14"/>
  <c r="AS442" i="14"/>
  <c r="E443" i="14"/>
  <c r="AO442" i="14"/>
  <c r="M443" i="14"/>
  <c r="AW442" i="14"/>
  <c r="G443" i="14"/>
  <c r="AQ442" i="14"/>
  <c r="F443" i="14"/>
  <c r="AP442" i="14"/>
  <c r="AU442" i="14"/>
  <c r="K443" i="14"/>
  <c r="AR442" i="14"/>
  <c r="H443" i="14"/>
  <c r="BH459" i="13"/>
  <c r="AV458" i="13"/>
  <c r="AS458" i="13"/>
  <c r="BE459" i="13"/>
  <c r="BG459" i="13"/>
  <c r="AU458" i="13"/>
  <c r="BJ458" i="13"/>
  <c r="AX457" i="13"/>
  <c r="BD459" i="13"/>
  <c r="AR458" i="13"/>
  <c r="BB459" i="13"/>
  <c r="AP458" i="13"/>
  <c r="BC459" i="13"/>
  <c r="AQ458" i="13"/>
  <c r="AO458" i="13"/>
  <c r="BA459" i="13"/>
  <c r="AW458" i="13"/>
  <c r="BI459" i="13"/>
  <c r="BF459" i="13"/>
  <c r="AT458" i="13"/>
  <c r="V404" i="12"/>
  <c r="AT403" i="12"/>
  <c r="Q404" i="12"/>
  <c r="AO403" i="12"/>
  <c r="Z404" i="12"/>
  <c r="AX403" i="12"/>
  <c r="R404" i="12"/>
  <c r="AP403" i="12"/>
  <c r="T404" i="12"/>
  <c r="AR403" i="12"/>
  <c r="S404" i="12"/>
  <c r="AQ403" i="12"/>
  <c r="W404" i="12"/>
  <c r="AU403" i="12"/>
  <c r="U404" i="12"/>
  <c r="AS403" i="12"/>
  <c r="E406" i="12"/>
  <c r="AJ404" i="12"/>
  <c r="BH403" i="12"/>
  <c r="AF404" i="12"/>
  <c r="BD403" i="12"/>
  <c r="AE404" i="12"/>
  <c r="BC403" i="12"/>
  <c r="L405" i="12"/>
  <c r="AV404" i="12"/>
  <c r="K406" i="12"/>
  <c r="AI404" i="12"/>
  <c r="BG403" i="12"/>
  <c r="AL404" i="12"/>
  <c r="BJ403" i="12"/>
  <c r="AK404" i="12"/>
  <c r="BI403" i="12"/>
  <c r="AG404" i="12"/>
  <c r="BE403" i="12"/>
  <c r="I406" i="12"/>
  <c r="F406" i="12"/>
  <c r="AD404" i="12"/>
  <c r="BB403" i="12"/>
  <c r="N406" i="12"/>
  <c r="AC404" i="12"/>
  <c r="BA403" i="12"/>
  <c r="AH404" i="12"/>
  <c r="BF403" i="12"/>
  <c r="J406" i="12"/>
  <c r="M405" i="12"/>
  <c r="AW404" i="12"/>
  <c r="H406" i="12"/>
  <c r="G406" i="12"/>
  <c r="Y404" i="11"/>
  <c r="AW403" i="11"/>
  <c r="X404" i="11"/>
  <c r="AV403" i="11"/>
  <c r="R404" i="11"/>
  <c r="AP403" i="11"/>
  <c r="V404" i="11"/>
  <c r="AT403" i="11"/>
  <c r="S404" i="11"/>
  <c r="AQ403" i="11"/>
  <c r="U404" i="11"/>
  <c r="AS403" i="11"/>
  <c r="AJ404" i="11"/>
  <c r="BH403" i="11"/>
  <c r="AD404" i="11"/>
  <c r="BB403" i="11"/>
  <c r="M406" i="11"/>
  <c r="AI404" i="11"/>
  <c r="BG403" i="11"/>
  <c r="F406" i="11"/>
  <c r="J406" i="11"/>
  <c r="AE404" i="11"/>
  <c r="BC403" i="11"/>
  <c r="AG404" i="11"/>
  <c r="BE403" i="11"/>
  <c r="AF404" i="11"/>
  <c r="BD403" i="11"/>
  <c r="I406" i="11"/>
  <c r="L406" i="11"/>
  <c r="G406" i="11"/>
  <c r="AL404" i="11"/>
  <c r="BJ403" i="11"/>
  <c r="K405" i="11"/>
  <c r="AU404" i="11"/>
  <c r="H405" i="11"/>
  <c r="AR404" i="11"/>
  <c r="AK404" i="11"/>
  <c r="BI403" i="11"/>
  <c r="N404" i="11"/>
  <c r="AX403" i="11"/>
  <c r="AH404" i="11"/>
  <c r="BF403" i="11"/>
  <c r="E405" i="11"/>
  <c r="AO404" i="11"/>
  <c r="BA404" i="11"/>
  <c r="C241" i="6"/>
  <c r="C331" i="6" s="1"/>
  <c r="C420" i="6" s="1"/>
  <c r="C138" i="6"/>
  <c r="C141" i="7"/>
  <c r="C244" i="7"/>
  <c r="C334" i="7" s="1"/>
  <c r="C423" i="7" s="1"/>
  <c r="O140" i="7"/>
  <c r="AA140" i="7" s="1"/>
  <c r="D244" i="12"/>
  <c r="D141" i="12"/>
  <c r="P140" i="12"/>
  <c r="AB140" i="12" s="1"/>
  <c r="D243" i="11"/>
  <c r="D140" i="11"/>
  <c r="D243" i="10"/>
  <c r="D333" i="10" s="1"/>
  <c r="D422" i="10" s="1"/>
  <c r="D140" i="10"/>
  <c r="P139" i="10"/>
  <c r="AB139" i="10" s="1"/>
  <c r="D243" i="8"/>
  <c r="D333" i="8" s="1"/>
  <c r="D422" i="8" s="1"/>
  <c r="D140" i="8"/>
  <c r="T140" i="8"/>
  <c r="AI138" i="6"/>
  <c r="Y140" i="8"/>
  <c r="T141" i="7"/>
  <c r="AK140" i="8"/>
  <c r="AD138" i="6"/>
  <c r="Z140" i="8"/>
  <c r="AD141" i="7"/>
  <c r="L141" i="7"/>
  <c r="AD140" i="10"/>
  <c r="U140" i="8"/>
  <c r="AG140" i="8"/>
  <c r="V138" i="6"/>
  <c r="W140" i="8"/>
  <c r="L138" i="6"/>
  <c r="H138" i="6"/>
  <c r="AE140" i="8"/>
  <c r="E141" i="7"/>
  <c r="D138" i="6"/>
  <c r="G138" i="6"/>
  <c r="AC139" i="10"/>
  <c r="R141" i="7"/>
  <c r="AG140" i="10"/>
  <c r="S141" i="7"/>
  <c r="AH140" i="10"/>
  <c r="AE138" i="6"/>
  <c r="M138" i="6"/>
  <c r="X141" i="7"/>
  <c r="AB140" i="7"/>
  <c r="W138" i="6"/>
  <c r="AH138" i="6"/>
  <c r="AH141" i="7"/>
  <c r="K141" i="7"/>
  <c r="AF140" i="8"/>
  <c r="S140" i="8"/>
  <c r="AI140" i="10"/>
  <c r="AF138" i="6"/>
  <c r="K138" i="6"/>
  <c r="T140" i="10"/>
  <c r="AI141" i="7"/>
  <c r="AH140" i="8"/>
  <c r="T138" i="6"/>
  <c r="R138" i="6"/>
  <c r="AI140" i="8"/>
  <c r="AF141" i="7"/>
  <c r="I141" i="7"/>
  <c r="J138" i="6"/>
  <c r="S138" i="6"/>
  <c r="M141" i="7"/>
  <c r="V140" i="10"/>
  <c r="I138" i="6"/>
  <c r="AG141" i="7"/>
  <c r="D141" i="7"/>
  <c r="H141" i="7"/>
  <c r="AJ138" i="6"/>
  <c r="V141" i="7"/>
  <c r="Y138" i="6"/>
  <c r="AE141" i="7"/>
  <c r="Y140" i="10"/>
  <c r="X140" i="10"/>
  <c r="J141" i="7"/>
  <c r="X140" i="8"/>
  <c r="AJ140" i="8"/>
  <c r="F138" i="6"/>
  <c r="AE140" i="10"/>
  <c r="AJ141" i="7"/>
  <c r="W140" i="10"/>
  <c r="U138" i="6"/>
  <c r="Z140" i="10"/>
  <c r="AK141" i="7"/>
  <c r="F141" i="7"/>
  <c r="G141" i="7"/>
  <c r="S140" i="10"/>
  <c r="W141" i="7"/>
  <c r="X138" i="6"/>
  <c r="V140" i="8"/>
  <c r="AL140" i="10"/>
  <c r="AK140" i="10"/>
  <c r="AF140" i="10"/>
  <c r="U140" i="10"/>
  <c r="Y141" i="7"/>
  <c r="AG138" i="6"/>
  <c r="AJ140" i="10"/>
  <c r="AC141" i="7"/>
  <c r="BB461" i="18" l="1"/>
  <c r="AP461" i="18"/>
  <c r="BG461" i="18"/>
  <c r="AU461" i="18"/>
  <c r="BD461" i="18"/>
  <c r="AR461" i="18"/>
  <c r="AW461" i="18"/>
  <c r="BI461" i="18"/>
  <c r="AO461" i="18"/>
  <c r="BA461" i="18"/>
  <c r="BJ461" i="18"/>
  <c r="AX461" i="18"/>
  <c r="BC461" i="18"/>
  <c r="AQ461" i="18"/>
  <c r="BF461" i="18"/>
  <c r="AT461" i="18"/>
  <c r="AV461" i="18"/>
  <c r="BH461" i="18"/>
  <c r="AS461" i="18"/>
  <c r="BE461" i="18"/>
  <c r="M446" i="17"/>
  <c r="AW445" i="17"/>
  <c r="BI445" i="17"/>
  <c r="AT445" i="17"/>
  <c r="J446" i="17"/>
  <c r="BF445" i="17"/>
  <c r="K446" i="17"/>
  <c r="AU445" i="17"/>
  <c r="BG445" i="17"/>
  <c r="AX445" i="17"/>
  <c r="N446" i="17"/>
  <c r="BJ445" i="17"/>
  <c r="BD445" i="17"/>
  <c r="H446" i="17"/>
  <c r="AR445" i="17"/>
  <c r="G446" i="17"/>
  <c r="BC445" i="17"/>
  <c r="AQ445" i="17"/>
  <c r="I446" i="17"/>
  <c r="BE445" i="17"/>
  <c r="AS445" i="17"/>
  <c r="E446" i="17"/>
  <c r="AO445" i="17"/>
  <c r="E455" i="17" s="1"/>
  <c r="BA445" i="17"/>
  <c r="AP445" i="17"/>
  <c r="F446" i="17"/>
  <c r="BB445" i="17"/>
  <c r="BH445" i="17"/>
  <c r="L446" i="17"/>
  <c r="AV445" i="17"/>
  <c r="Z333" i="11"/>
  <c r="Z422" i="11" s="1"/>
  <c r="AC140" i="11"/>
  <c r="AC244" i="11" s="1"/>
  <c r="Q140" i="11"/>
  <c r="Q244" i="11" s="1"/>
  <c r="S140" i="11"/>
  <c r="S244" i="11" s="1"/>
  <c r="M140" i="11"/>
  <c r="M244" i="11" s="1"/>
  <c r="Z140" i="11"/>
  <c r="Z244" i="11" s="1"/>
  <c r="I140" i="11"/>
  <c r="I244" i="11" s="1"/>
  <c r="E140" i="11"/>
  <c r="E244" i="11" s="1"/>
  <c r="AE140" i="11"/>
  <c r="AE244" i="11" s="1"/>
  <c r="AF140" i="11"/>
  <c r="AF244" i="11" s="1"/>
  <c r="G140" i="11"/>
  <c r="G244" i="11" s="1"/>
  <c r="V140" i="11"/>
  <c r="V244" i="11" s="1"/>
  <c r="F140" i="11"/>
  <c r="F244" i="11" s="1"/>
  <c r="AL140" i="11"/>
  <c r="AL244" i="11" s="1"/>
  <c r="J140" i="11"/>
  <c r="J244" i="11" s="1"/>
  <c r="U140" i="11"/>
  <c r="U244" i="11" s="1"/>
  <c r="H140" i="11"/>
  <c r="H244" i="11" s="1"/>
  <c r="N140" i="11"/>
  <c r="N244" i="11" s="1"/>
  <c r="W140" i="11"/>
  <c r="W244" i="11" s="1"/>
  <c r="K140" i="11"/>
  <c r="K244" i="11" s="1"/>
  <c r="T140" i="11"/>
  <c r="T244" i="11" s="1"/>
  <c r="AJ140" i="11"/>
  <c r="AJ244" i="11" s="1"/>
  <c r="R140" i="11"/>
  <c r="R244" i="11" s="1"/>
  <c r="AH140" i="11"/>
  <c r="AH244" i="11" s="1"/>
  <c r="L140" i="11"/>
  <c r="L244" i="11" s="1"/>
  <c r="AG140" i="11"/>
  <c r="AG244" i="11" s="1"/>
  <c r="AK140" i="11"/>
  <c r="AK244" i="11" s="1"/>
  <c r="AI140" i="11"/>
  <c r="AI244" i="11" s="1"/>
  <c r="X140" i="11"/>
  <c r="X244" i="11" s="1"/>
  <c r="AD140" i="11"/>
  <c r="AD244" i="11" s="1"/>
  <c r="Y140" i="11"/>
  <c r="Y244" i="11" s="1"/>
  <c r="D334" i="12"/>
  <c r="D423" i="12" s="1"/>
  <c r="Q334" i="12"/>
  <c r="R334" i="12"/>
  <c r="M334" i="12"/>
  <c r="AF334" i="12"/>
  <c r="AI334" i="12"/>
  <c r="L334" i="12"/>
  <c r="AE334" i="12"/>
  <c r="Y334" i="12"/>
  <c r="Y423" i="12" s="1"/>
  <c r="AJ334" i="12"/>
  <c r="AD334" i="12"/>
  <c r="G334" i="12"/>
  <c r="F334" i="12"/>
  <c r="J334" i="12"/>
  <c r="K334" i="12"/>
  <c r="T334" i="12"/>
  <c r="N334" i="12"/>
  <c r="I334" i="12"/>
  <c r="AG334" i="12"/>
  <c r="U334" i="12"/>
  <c r="X334" i="12"/>
  <c r="X423" i="12" s="1"/>
  <c r="G82" i="9"/>
  <c r="BD443" i="14"/>
  <c r="H333" i="11"/>
  <c r="AK333" i="11"/>
  <c r="AK334" i="12"/>
  <c r="G333" i="11"/>
  <c r="F333" i="11"/>
  <c r="AH333" i="11"/>
  <c r="D333" i="11"/>
  <c r="D422" i="11" s="1"/>
  <c r="AC333" i="11"/>
  <c r="AC422" i="11" s="1"/>
  <c r="Q333" i="11"/>
  <c r="Q422" i="11" s="1"/>
  <c r="X333" i="11"/>
  <c r="U333" i="11"/>
  <c r="S333" i="11"/>
  <c r="M333" i="11"/>
  <c r="L333" i="11"/>
  <c r="AJ333" i="11"/>
  <c r="E82" i="9"/>
  <c r="BB443" i="14"/>
  <c r="L82" i="9"/>
  <c r="BI443" i="14"/>
  <c r="H82" i="9"/>
  <c r="BE443" i="14"/>
  <c r="BJ443" i="14"/>
  <c r="AL334" i="12"/>
  <c r="AF333" i="11"/>
  <c r="M81" i="9"/>
  <c r="AD81" i="9"/>
  <c r="R81" i="9"/>
  <c r="V334" i="12"/>
  <c r="AD333" i="11"/>
  <c r="S334" i="12"/>
  <c r="AG333" i="11"/>
  <c r="W333" i="11"/>
  <c r="W422" i="11" s="1"/>
  <c r="S81" i="9"/>
  <c r="AE81" i="9"/>
  <c r="AI81" i="9"/>
  <c r="W81" i="9"/>
  <c r="E334" i="12"/>
  <c r="K333" i="11"/>
  <c r="AB81" i="9"/>
  <c r="P81" i="9"/>
  <c r="J82" i="9"/>
  <c r="BG443" i="14"/>
  <c r="AH334" i="12"/>
  <c r="AL333" i="11"/>
  <c r="Z334" i="12"/>
  <c r="T333" i="11"/>
  <c r="T422" i="11" s="1"/>
  <c r="AK80" i="9"/>
  <c r="Y80" i="9"/>
  <c r="AJ81" i="9"/>
  <c r="X81" i="9"/>
  <c r="H334" i="12"/>
  <c r="V333" i="11"/>
  <c r="E333" i="11"/>
  <c r="W334" i="12"/>
  <c r="R333" i="11"/>
  <c r="R141" i="12"/>
  <c r="R245" i="12" s="1"/>
  <c r="Q141" i="12"/>
  <c r="Q245" i="12" s="1"/>
  <c r="X141" i="12"/>
  <c r="X245" i="12" s="1"/>
  <c r="AJ141" i="12"/>
  <c r="AJ245" i="12" s="1"/>
  <c r="E141" i="12"/>
  <c r="E245" i="12" s="1"/>
  <c r="AG141" i="12"/>
  <c r="AG245" i="12" s="1"/>
  <c r="Y141" i="12"/>
  <c r="Y245" i="12" s="1"/>
  <c r="K141" i="12"/>
  <c r="K245" i="12" s="1"/>
  <c r="L141" i="12"/>
  <c r="L245" i="12" s="1"/>
  <c r="G141" i="12"/>
  <c r="G245" i="12" s="1"/>
  <c r="T141" i="12"/>
  <c r="T245" i="12" s="1"/>
  <c r="S141" i="12"/>
  <c r="S245" i="12" s="1"/>
  <c r="AE141" i="12"/>
  <c r="AE245" i="12" s="1"/>
  <c r="I141" i="12"/>
  <c r="I245" i="12" s="1"/>
  <c r="AK141" i="12"/>
  <c r="AK245" i="12" s="1"/>
  <c r="U141" i="12"/>
  <c r="U245" i="12" s="1"/>
  <c r="AI141" i="12"/>
  <c r="AI245" i="12" s="1"/>
  <c r="V141" i="12"/>
  <c r="V245" i="12" s="1"/>
  <c r="N141" i="12"/>
  <c r="N245" i="12" s="1"/>
  <c r="J141" i="12"/>
  <c r="J245" i="12" s="1"/>
  <c r="AD141" i="12"/>
  <c r="AD245" i="12" s="1"/>
  <c r="F141" i="12"/>
  <c r="F245" i="12" s="1"/>
  <c r="Z141" i="12"/>
  <c r="Z245" i="12" s="1"/>
  <c r="W141" i="12"/>
  <c r="W245" i="12" s="1"/>
  <c r="AL141" i="12"/>
  <c r="AL245" i="12" s="1"/>
  <c r="M141" i="12"/>
  <c r="M245" i="12" s="1"/>
  <c r="H141" i="12"/>
  <c r="H245" i="12" s="1"/>
  <c r="AH141" i="12"/>
  <c r="AH245" i="12" s="1"/>
  <c r="AF141" i="12"/>
  <c r="AF245" i="12" s="1"/>
  <c r="AC141" i="12"/>
  <c r="AC245" i="12" s="1"/>
  <c r="F82" i="9"/>
  <c r="BC443" i="14"/>
  <c r="D82" i="9"/>
  <c r="BA443" i="14"/>
  <c r="I82" i="9"/>
  <c r="BF443" i="14"/>
  <c r="K82" i="9"/>
  <c r="BH443" i="14"/>
  <c r="AC334" i="12"/>
  <c r="I333" i="11"/>
  <c r="AG81" i="9"/>
  <c r="U81" i="9"/>
  <c r="AC81" i="9"/>
  <c r="Q81" i="9"/>
  <c r="J333" i="11"/>
  <c r="AE333" i="11"/>
  <c r="Y333" i="11"/>
  <c r="AH81" i="9"/>
  <c r="V81" i="9"/>
  <c r="AI333" i="11"/>
  <c r="N333" i="11"/>
  <c r="T81" i="9"/>
  <c r="AF81" i="9"/>
  <c r="T449" i="14"/>
  <c r="Y449" i="14"/>
  <c r="Z449" i="14"/>
  <c r="S450" i="14"/>
  <c r="X449" i="14"/>
  <c r="W465" i="13"/>
  <c r="V465" i="13"/>
  <c r="R466" i="13"/>
  <c r="F444" i="14"/>
  <c r="AP443" i="14"/>
  <c r="AO443" i="14"/>
  <c r="E444" i="14"/>
  <c r="N444" i="14"/>
  <c r="AX443" i="14"/>
  <c r="K444" i="14"/>
  <c r="AU443" i="14"/>
  <c r="AR443" i="14"/>
  <c r="H444" i="14"/>
  <c r="G444" i="14"/>
  <c r="AQ443" i="14"/>
  <c r="AW443" i="14"/>
  <c r="M444" i="14"/>
  <c r="I444" i="14"/>
  <c r="AS443" i="14"/>
  <c r="J444" i="14"/>
  <c r="AT443" i="14"/>
  <c r="AV443" i="14"/>
  <c r="L444" i="14"/>
  <c r="AT459" i="13"/>
  <c r="BF460" i="13"/>
  <c r="AP459" i="13"/>
  <c r="BB460" i="13"/>
  <c r="BJ459" i="13"/>
  <c r="AX458" i="13"/>
  <c r="BI460" i="13"/>
  <c r="AW459" i="13"/>
  <c r="BE460" i="13"/>
  <c r="AS459" i="13"/>
  <c r="BA460" i="13"/>
  <c r="AO459" i="13"/>
  <c r="BC460" i="13"/>
  <c r="AQ459" i="13"/>
  <c r="BD460" i="13"/>
  <c r="AR459" i="13"/>
  <c r="BG460" i="13"/>
  <c r="AU459" i="13"/>
  <c r="BH460" i="13"/>
  <c r="AV459" i="13"/>
  <c r="U405" i="12"/>
  <c r="AS404" i="12"/>
  <c r="S405" i="12"/>
  <c r="AQ404" i="12"/>
  <c r="R405" i="12"/>
  <c r="AP404" i="12"/>
  <c r="Q405" i="12"/>
  <c r="AO404" i="12"/>
  <c r="W405" i="12"/>
  <c r="AU404" i="12"/>
  <c r="T405" i="12"/>
  <c r="AR404" i="12"/>
  <c r="Z405" i="12"/>
  <c r="AX404" i="12"/>
  <c r="V405" i="12"/>
  <c r="AT404" i="12"/>
  <c r="G407" i="12"/>
  <c r="H407" i="12"/>
  <c r="M406" i="12"/>
  <c r="AW405" i="12"/>
  <c r="J407" i="12"/>
  <c r="AH405" i="12"/>
  <c r="BF404" i="12"/>
  <c r="AC405" i="12"/>
  <c r="BA404" i="12"/>
  <c r="N407" i="12"/>
  <c r="AD405" i="12"/>
  <c r="BB404" i="12"/>
  <c r="F407" i="12"/>
  <c r="I407" i="12"/>
  <c r="AG405" i="12"/>
  <c r="BE404" i="12"/>
  <c r="AK405" i="12"/>
  <c r="BI404" i="12"/>
  <c r="AL405" i="12"/>
  <c r="BJ404" i="12"/>
  <c r="AI405" i="12"/>
  <c r="BG404" i="12"/>
  <c r="K407" i="12"/>
  <c r="L406" i="12"/>
  <c r="AV405" i="12"/>
  <c r="AE405" i="12"/>
  <c r="BC404" i="12"/>
  <c r="AF405" i="12"/>
  <c r="BD404" i="12"/>
  <c r="AJ405" i="12"/>
  <c r="BH404" i="12"/>
  <c r="E407" i="12"/>
  <c r="U405" i="11"/>
  <c r="AS404" i="11"/>
  <c r="V405" i="11"/>
  <c r="AT404" i="11"/>
  <c r="X405" i="11"/>
  <c r="AV404" i="11"/>
  <c r="S405" i="11"/>
  <c r="AQ404" i="11"/>
  <c r="R405" i="11"/>
  <c r="AP404" i="11"/>
  <c r="Y405" i="11"/>
  <c r="AW404" i="11"/>
  <c r="AH405" i="11"/>
  <c r="BF404" i="11"/>
  <c r="N405" i="11"/>
  <c r="AX404" i="11"/>
  <c r="AK405" i="11"/>
  <c r="BI404" i="11"/>
  <c r="H406" i="11"/>
  <c r="AR405" i="11"/>
  <c r="K406" i="11"/>
  <c r="AU405" i="11"/>
  <c r="AL405" i="11"/>
  <c r="BJ404" i="11"/>
  <c r="G407" i="11"/>
  <c r="L407" i="11"/>
  <c r="I407" i="11"/>
  <c r="AF405" i="11"/>
  <c r="BD404" i="11"/>
  <c r="AG405" i="11"/>
  <c r="BE404" i="11"/>
  <c r="AE405" i="11"/>
  <c r="BC404" i="11"/>
  <c r="J407" i="11"/>
  <c r="F407" i="11"/>
  <c r="AI405" i="11"/>
  <c r="BG404" i="11"/>
  <c r="M407" i="11"/>
  <c r="AD405" i="11"/>
  <c r="BB404" i="11"/>
  <c r="AJ405" i="11"/>
  <c r="BH404" i="11"/>
  <c r="E406" i="11"/>
  <c r="AO405" i="11"/>
  <c r="BA405" i="11"/>
  <c r="C142" i="7"/>
  <c r="C245" i="7"/>
  <c r="C335" i="7" s="1"/>
  <c r="C424" i="7" s="1"/>
  <c r="O141" i="7"/>
  <c r="AA141" i="7" s="1"/>
  <c r="C139" i="6"/>
  <c r="C242" i="6"/>
  <c r="C332" i="6" s="1"/>
  <c r="C421" i="6" s="1"/>
  <c r="D245" i="12"/>
  <c r="D142" i="12"/>
  <c r="P141" i="12"/>
  <c r="AB141" i="12" s="1"/>
  <c r="D244" i="11"/>
  <c r="D141" i="11"/>
  <c r="D244" i="10"/>
  <c r="D334" i="10" s="1"/>
  <c r="D423" i="10" s="1"/>
  <c r="D141" i="10"/>
  <c r="P140" i="10"/>
  <c r="AB140" i="10" s="1"/>
  <c r="D244" i="8"/>
  <c r="D334" i="8" s="1"/>
  <c r="D423" i="8" s="1"/>
  <c r="D141" i="8"/>
  <c r="AD142" i="7"/>
  <c r="L142" i="7"/>
  <c r="U141" i="10"/>
  <c r="AD139" i="6"/>
  <c r="AI142" i="7"/>
  <c r="AE141" i="10"/>
  <c r="W141" i="10"/>
  <c r="V139" i="6"/>
  <c r="AF142" i="7"/>
  <c r="Z141" i="8"/>
  <c r="AJ141" i="8"/>
  <c r="R139" i="6"/>
  <c r="X142" i="7"/>
  <c r="J142" i="7"/>
  <c r="AF141" i="8"/>
  <c r="AJ141" i="10"/>
  <c r="X139" i="6"/>
  <c r="R142" i="7"/>
  <c r="AF141" i="10"/>
  <c r="W139" i="6"/>
  <c r="W142" i="7"/>
  <c r="G142" i="7"/>
  <c r="Y141" i="8"/>
  <c r="AK141" i="10"/>
  <c r="AG142" i="7"/>
  <c r="D142" i="7"/>
  <c r="V141" i="8"/>
  <c r="T141" i="10"/>
  <c r="G139" i="6"/>
  <c r="AJ142" i="7"/>
  <c r="E142" i="7"/>
  <c r="Z141" i="10"/>
  <c r="AE141" i="8"/>
  <c r="J139" i="6"/>
  <c r="AC140" i="10"/>
  <c r="AH142" i="7"/>
  <c r="K142" i="7"/>
  <c r="X141" i="8"/>
  <c r="AJ139" i="6"/>
  <c r="V142" i="7"/>
  <c r="M142" i="7"/>
  <c r="AH141" i="10"/>
  <c r="AI141" i="8"/>
  <c r="AE142" i="7"/>
  <c r="I142" i="7"/>
  <c r="U141" i="8"/>
  <c r="T141" i="8"/>
  <c r="H139" i="6"/>
  <c r="T142" i="7"/>
  <c r="AL141" i="10"/>
  <c r="W141" i="8"/>
  <c r="AF139" i="6"/>
  <c r="U139" i="6"/>
  <c r="AH141" i="8"/>
  <c r="T139" i="6"/>
  <c r="AG139" i="6"/>
  <c r="X141" i="10"/>
  <c r="AD141" i="10"/>
  <c r="I139" i="6"/>
  <c r="M139" i="6"/>
  <c r="AI139" i="6"/>
  <c r="AK142" i="7"/>
  <c r="F142" i="7"/>
  <c r="S141" i="8"/>
  <c r="L139" i="6"/>
  <c r="S142" i="7"/>
  <c r="H142" i="7"/>
  <c r="Y141" i="10"/>
  <c r="AE139" i="6"/>
  <c r="AC142" i="7"/>
  <c r="S141" i="10"/>
  <c r="AG141" i="10"/>
  <c r="D139" i="6"/>
  <c r="F139" i="6"/>
  <c r="Y142" i="7"/>
  <c r="AG141" i="8"/>
  <c r="AB141" i="7"/>
  <c r="AH139" i="6"/>
  <c r="K139" i="6"/>
  <c r="S139" i="6"/>
  <c r="AI141" i="10"/>
  <c r="AK141" i="8"/>
  <c r="Y139" i="6"/>
  <c r="AQ462" i="18" l="1"/>
  <c r="BC462" i="18"/>
  <c r="AX462" i="18"/>
  <c r="BJ462" i="18"/>
  <c r="BA462" i="18"/>
  <c r="AO462" i="18"/>
  <c r="AW462" i="18"/>
  <c r="BI462" i="18"/>
  <c r="BD462" i="18"/>
  <c r="AR462" i="18"/>
  <c r="AT462" i="18"/>
  <c r="BF462" i="18"/>
  <c r="BG462" i="18"/>
  <c r="AU462" i="18"/>
  <c r="AP462" i="18"/>
  <c r="BB462" i="18"/>
  <c r="AS462" i="18"/>
  <c r="BE462" i="18"/>
  <c r="BH462" i="18"/>
  <c r="AV462" i="18"/>
  <c r="F447" i="17"/>
  <c r="BB446" i="17"/>
  <c r="AP446" i="17"/>
  <c r="BE446" i="17"/>
  <c r="I447" i="17"/>
  <c r="AS446" i="17"/>
  <c r="N447" i="17"/>
  <c r="AX446" i="17"/>
  <c r="BJ446" i="17"/>
  <c r="AU446" i="17"/>
  <c r="K447" i="17"/>
  <c r="BG446" i="17"/>
  <c r="BH446" i="17"/>
  <c r="AV446" i="17"/>
  <c r="L447" i="17"/>
  <c r="BA446" i="17"/>
  <c r="E447" i="17"/>
  <c r="AO446" i="17"/>
  <c r="H447" i="17"/>
  <c r="BD446" i="17"/>
  <c r="AR446" i="17"/>
  <c r="AQ446" i="17"/>
  <c r="G447" i="17"/>
  <c r="BC446" i="17"/>
  <c r="J447" i="17"/>
  <c r="AT446" i="17"/>
  <c r="BF446" i="17"/>
  <c r="BI446" i="17"/>
  <c r="AW446" i="17"/>
  <c r="M447" i="17"/>
  <c r="T335" i="12"/>
  <c r="AK334" i="11"/>
  <c r="Q142" i="12"/>
  <c r="Q246" i="12" s="1"/>
  <c r="R142" i="12"/>
  <c r="R246" i="12" s="1"/>
  <c r="N142" i="12"/>
  <c r="N246" i="12" s="1"/>
  <c r="X142" i="12"/>
  <c r="X246" i="12" s="1"/>
  <c r="T142" i="12"/>
  <c r="T246" i="12" s="1"/>
  <c r="L142" i="12"/>
  <c r="L246" i="12" s="1"/>
  <c r="AL142" i="12"/>
  <c r="AL246" i="12" s="1"/>
  <c r="AJ142" i="12"/>
  <c r="AJ246" i="12" s="1"/>
  <c r="Y142" i="12"/>
  <c r="Y246" i="12" s="1"/>
  <c r="AD142" i="12"/>
  <c r="AD246" i="12" s="1"/>
  <c r="AE142" i="12"/>
  <c r="AE246" i="12" s="1"/>
  <c r="V142" i="12"/>
  <c r="V246" i="12" s="1"/>
  <c r="S142" i="12"/>
  <c r="S246" i="12" s="1"/>
  <c r="E142" i="12"/>
  <c r="E246" i="12" s="1"/>
  <c r="U142" i="12"/>
  <c r="U246" i="12" s="1"/>
  <c r="F142" i="12"/>
  <c r="F246" i="12" s="1"/>
  <c r="I142" i="12"/>
  <c r="I246" i="12" s="1"/>
  <c r="AK142" i="12"/>
  <c r="AK246" i="12" s="1"/>
  <c r="J142" i="12"/>
  <c r="J246" i="12" s="1"/>
  <c r="AG142" i="12"/>
  <c r="AG246" i="12" s="1"/>
  <c r="K142" i="12"/>
  <c r="K246" i="12" s="1"/>
  <c r="AI142" i="12"/>
  <c r="AI246" i="12" s="1"/>
  <c r="H142" i="12"/>
  <c r="H246" i="12" s="1"/>
  <c r="AH142" i="12"/>
  <c r="AH246" i="12" s="1"/>
  <c r="G142" i="12"/>
  <c r="G246" i="12" s="1"/>
  <c r="W142" i="12"/>
  <c r="W246" i="12" s="1"/>
  <c r="AF142" i="12"/>
  <c r="AF246" i="12" s="1"/>
  <c r="M142" i="12"/>
  <c r="M246" i="12" s="1"/>
  <c r="Z142" i="12"/>
  <c r="Z246" i="12" s="1"/>
  <c r="AC142" i="12"/>
  <c r="AC246" i="12" s="1"/>
  <c r="I83" i="9"/>
  <c r="BF444" i="14"/>
  <c r="BJ444" i="14"/>
  <c r="E83" i="9"/>
  <c r="BB444" i="14"/>
  <c r="U334" i="11"/>
  <c r="I334" i="11"/>
  <c r="AF82" i="9"/>
  <c r="T82" i="9"/>
  <c r="AC82" i="9"/>
  <c r="Q82" i="9"/>
  <c r="AC141" i="11"/>
  <c r="AC245" i="11" s="1"/>
  <c r="Q141" i="11"/>
  <c r="Q245" i="11" s="1"/>
  <c r="K141" i="11"/>
  <c r="K245" i="11" s="1"/>
  <c r="AF141" i="11"/>
  <c r="AF245" i="11" s="1"/>
  <c r="V141" i="11"/>
  <c r="V245" i="11" s="1"/>
  <c r="S141" i="11"/>
  <c r="S245" i="11" s="1"/>
  <c r="F141" i="11"/>
  <c r="F245" i="11" s="1"/>
  <c r="M141" i="11"/>
  <c r="M245" i="11" s="1"/>
  <c r="I141" i="11"/>
  <c r="I245" i="11" s="1"/>
  <c r="J141" i="11"/>
  <c r="J245" i="11" s="1"/>
  <c r="AI141" i="11"/>
  <c r="AI245" i="11" s="1"/>
  <c r="H141" i="11"/>
  <c r="H245" i="11" s="1"/>
  <c r="X141" i="11"/>
  <c r="X245" i="11" s="1"/>
  <c r="R141" i="11"/>
  <c r="R245" i="11" s="1"/>
  <c r="L141" i="11"/>
  <c r="L245" i="11" s="1"/>
  <c r="U141" i="11"/>
  <c r="U245" i="11" s="1"/>
  <c r="AK141" i="11"/>
  <c r="AK245" i="11" s="1"/>
  <c r="AE141" i="11"/>
  <c r="AE245" i="11" s="1"/>
  <c r="T141" i="11"/>
  <c r="T245" i="11" s="1"/>
  <c r="AJ141" i="11"/>
  <c r="AJ245" i="11" s="1"/>
  <c r="G141" i="11"/>
  <c r="G245" i="11" s="1"/>
  <c r="AH141" i="11"/>
  <c r="AH245" i="11" s="1"/>
  <c r="Z141" i="11"/>
  <c r="Z245" i="11" s="1"/>
  <c r="AG141" i="11"/>
  <c r="AG245" i="11" s="1"/>
  <c r="N141" i="11"/>
  <c r="N245" i="11" s="1"/>
  <c r="E141" i="11"/>
  <c r="E245" i="11" s="1"/>
  <c r="W141" i="11"/>
  <c r="W245" i="11" s="1"/>
  <c r="Y141" i="11"/>
  <c r="Y245" i="11" s="1"/>
  <c r="AL141" i="11"/>
  <c r="AL245" i="11" s="1"/>
  <c r="AD141" i="11"/>
  <c r="AD245" i="11" s="1"/>
  <c r="D335" i="12"/>
  <c r="D424" i="12" s="1"/>
  <c r="R335" i="12"/>
  <c r="Q335" i="12"/>
  <c r="U335" i="12"/>
  <c r="Y335" i="12"/>
  <c r="Y424" i="12" s="1"/>
  <c r="K335" i="12"/>
  <c r="N335" i="12"/>
  <c r="Z335" i="12"/>
  <c r="AG335" i="12"/>
  <c r="S335" i="12"/>
  <c r="AJ335" i="12"/>
  <c r="AD335" i="12"/>
  <c r="G335" i="12"/>
  <c r="E335" i="12"/>
  <c r="AK335" i="12"/>
  <c r="AI335" i="12"/>
  <c r="M335" i="12"/>
  <c r="AH335" i="12"/>
  <c r="AL335" i="12"/>
  <c r="W335" i="12"/>
  <c r="V335" i="12"/>
  <c r="F335" i="12"/>
  <c r="I335" i="12"/>
  <c r="AC335" i="12"/>
  <c r="K83" i="9"/>
  <c r="BH444" i="14"/>
  <c r="D83" i="9"/>
  <c r="BA444" i="14"/>
  <c r="S334" i="11"/>
  <c r="AI82" i="9"/>
  <c r="W82" i="9"/>
  <c r="P82" i="9"/>
  <c r="AB82" i="9"/>
  <c r="J335" i="12"/>
  <c r="V82" i="9"/>
  <c r="AH82" i="9"/>
  <c r="X335" i="12"/>
  <c r="X424" i="12" s="1"/>
  <c r="L335" i="12"/>
  <c r="D334" i="11"/>
  <c r="D423" i="11" s="1"/>
  <c r="AC334" i="11"/>
  <c r="AC423" i="11" s="1"/>
  <c r="AF334" i="11"/>
  <c r="W334" i="11"/>
  <c r="W423" i="11" s="1"/>
  <c r="AD334" i="11"/>
  <c r="V334" i="11"/>
  <c r="T334" i="11"/>
  <c r="T423" i="11" s="1"/>
  <c r="K334" i="11"/>
  <c r="J334" i="11"/>
  <c r="H334" i="11"/>
  <c r="AH334" i="11"/>
  <c r="AE334" i="11"/>
  <c r="E334" i="11"/>
  <c r="R334" i="11"/>
  <c r="F334" i="11"/>
  <c r="AJ334" i="11"/>
  <c r="AL334" i="11"/>
  <c r="G334" i="11"/>
  <c r="N334" i="11"/>
  <c r="H83" i="9"/>
  <c r="BE444" i="14"/>
  <c r="F83" i="9"/>
  <c r="BC444" i="14"/>
  <c r="J83" i="9"/>
  <c r="BG444" i="14"/>
  <c r="Z334" i="11"/>
  <c r="Z423" i="11" s="1"/>
  <c r="Q334" i="11"/>
  <c r="Q423" i="11" s="1"/>
  <c r="X334" i="11"/>
  <c r="AE335" i="12"/>
  <c r="AK81" i="9"/>
  <c r="Y81" i="9"/>
  <c r="M82" i="9"/>
  <c r="AJ82" i="9"/>
  <c r="X82" i="9"/>
  <c r="L334" i="11"/>
  <c r="H335" i="12"/>
  <c r="L83" i="9"/>
  <c r="BI444" i="14"/>
  <c r="G83" i="9"/>
  <c r="BD444" i="14"/>
  <c r="M334" i="11"/>
  <c r="AG82" i="9"/>
  <c r="U82" i="9"/>
  <c r="AD82" i="9"/>
  <c r="R82" i="9"/>
  <c r="AG334" i="11"/>
  <c r="Y334" i="11"/>
  <c r="AF335" i="12"/>
  <c r="AI334" i="11"/>
  <c r="AE82" i="9"/>
  <c r="S82" i="9"/>
  <c r="Y450" i="14"/>
  <c r="X450" i="14"/>
  <c r="Z450" i="14"/>
  <c r="T450" i="14"/>
  <c r="V466" i="13"/>
  <c r="W466" i="13"/>
  <c r="AT444" i="14"/>
  <c r="J445" i="14"/>
  <c r="G445" i="14"/>
  <c r="AQ444" i="14"/>
  <c r="K445" i="14"/>
  <c r="AU444" i="14"/>
  <c r="AX444" i="14"/>
  <c r="N445" i="14"/>
  <c r="H445" i="14"/>
  <c r="AR444" i="14"/>
  <c r="E445" i="14"/>
  <c r="AO444" i="14"/>
  <c r="L445" i="14"/>
  <c r="AV444" i="14"/>
  <c r="M445" i="14"/>
  <c r="AW444" i="14"/>
  <c r="I445" i="14"/>
  <c r="AS444" i="14"/>
  <c r="AP444" i="14"/>
  <c r="F445" i="14"/>
  <c r="BH461" i="13"/>
  <c r="AV460" i="13"/>
  <c r="AQ460" i="13"/>
  <c r="BC461" i="13"/>
  <c r="BE461" i="13"/>
  <c r="AS460" i="13"/>
  <c r="BI461" i="13"/>
  <c r="AW460" i="13"/>
  <c r="AX459" i="13"/>
  <c r="BJ460" i="13"/>
  <c r="AT460" i="13"/>
  <c r="BF461" i="13"/>
  <c r="AP460" i="13"/>
  <c r="BB461" i="13"/>
  <c r="AU460" i="13"/>
  <c r="BG461" i="13"/>
  <c r="BD461" i="13"/>
  <c r="AR460" i="13"/>
  <c r="BA461" i="13"/>
  <c r="AO460" i="13"/>
  <c r="V406" i="12"/>
  <c r="AT405" i="12"/>
  <c r="T406" i="12"/>
  <c r="AR405" i="12"/>
  <c r="Q406" i="12"/>
  <c r="AO405" i="12"/>
  <c r="S406" i="12"/>
  <c r="AQ405" i="12"/>
  <c r="Z406" i="12"/>
  <c r="AX405" i="12"/>
  <c r="W406" i="12"/>
  <c r="AU405" i="12"/>
  <c r="R406" i="12"/>
  <c r="AP405" i="12"/>
  <c r="U406" i="12"/>
  <c r="AS405" i="12"/>
  <c r="E408" i="12"/>
  <c r="AJ406" i="12"/>
  <c r="BH405" i="12"/>
  <c r="AF406" i="12"/>
  <c r="BD405" i="12"/>
  <c r="AE406" i="12"/>
  <c r="BC405" i="12"/>
  <c r="L407" i="12"/>
  <c r="AV406" i="12"/>
  <c r="K408" i="12"/>
  <c r="AI406" i="12"/>
  <c r="BG405" i="12"/>
  <c r="AL406" i="12"/>
  <c r="BJ405" i="12"/>
  <c r="AK406" i="12"/>
  <c r="BI405" i="12"/>
  <c r="AG406" i="12"/>
  <c r="BE405" i="12"/>
  <c r="I408" i="12"/>
  <c r="F408" i="12"/>
  <c r="AD406" i="12"/>
  <c r="BB405" i="12"/>
  <c r="N408" i="12"/>
  <c r="AC406" i="12"/>
  <c r="BA405" i="12"/>
  <c r="AH406" i="12"/>
  <c r="BF405" i="12"/>
  <c r="J408" i="12"/>
  <c r="M407" i="12"/>
  <c r="AW406" i="12"/>
  <c r="H408" i="12"/>
  <c r="G408" i="12"/>
  <c r="Y406" i="11"/>
  <c r="AW405" i="11"/>
  <c r="S406" i="11"/>
  <c r="AQ405" i="11"/>
  <c r="V406" i="11"/>
  <c r="AT405" i="11"/>
  <c r="R406" i="11"/>
  <c r="AP405" i="11"/>
  <c r="X406" i="11"/>
  <c r="AV405" i="11"/>
  <c r="U406" i="11"/>
  <c r="AS405" i="11"/>
  <c r="AJ406" i="11"/>
  <c r="BH405" i="11"/>
  <c r="AD406" i="11"/>
  <c r="BB405" i="11"/>
  <c r="M408" i="11"/>
  <c r="AI406" i="11"/>
  <c r="BG405" i="11"/>
  <c r="F408" i="11"/>
  <c r="J408" i="11"/>
  <c r="AE406" i="11"/>
  <c r="BC405" i="11"/>
  <c r="AG406" i="11"/>
  <c r="BE405" i="11"/>
  <c r="AF406" i="11"/>
  <c r="BD405" i="11"/>
  <c r="I408" i="11"/>
  <c r="L408" i="11"/>
  <c r="G408" i="11"/>
  <c r="AL406" i="11"/>
  <c r="BJ405" i="11"/>
  <c r="K407" i="11"/>
  <c r="AU406" i="11"/>
  <c r="H407" i="11"/>
  <c r="AR406" i="11"/>
  <c r="AK406" i="11"/>
  <c r="BI405" i="11"/>
  <c r="N406" i="11"/>
  <c r="AX405" i="11"/>
  <c r="AH406" i="11"/>
  <c r="BF405" i="11"/>
  <c r="E407" i="11"/>
  <c r="BA406" i="11"/>
  <c r="AO406" i="11"/>
  <c r="C243" i="6"/>
  <c r="C333" i="6" s="1"/>
  <c r="C422" i="6" s="1"/>
  <c r="C140" i="6"/>
  <c r="C143" i="7"/>
  <c r="C246" i="7"/>
  <c r="C336" i="7" s="1"/>
  <c r="C425" i="7" s="1"/>
  <c r="O142" i="7"/>
  <c r="AA142" i="7" s="1"/>
  <c r="D246" i="12"/>
  <c r="D143" i="12"/>
  <c r="P142" i="12"/>
  <c r="AB142" i="12" s="1"/>
  <c r="D245" i="11"/>
  <c r="D142" i="11"/>
  <c r="D245" i="10"/>
  <c r="D335" i="10" s="1"/>
  <c r="D424" i="10" s="1"/>
  <c r="D142" i="10"/>
  <c r="P141" i="10"/>
  <c r="AB141" i="10" s="1"/>
  <c r="D245" i="8"/>
  <c r="D335" i="8" s="1"/>
  <c r="D424" i="8" s="1"/>
  <c r="D142" i="8"/>
  <c r="Z142" i="10"/>
  <c r="V140" i="6"/>
  <c r="U142" i="10"/>
  <c r="AC141" i="10"/>
  <c r="W142" i="8"/>
  <c r="AF142" i="8"/>
  <c r="AK142" i="8"/>
  <c r="H143" i="7"/>
  <c r="D140" i="6"/>
  <c r="V142" i="8"/>
  <c r="AI140" i="6"/>
  <c r="AH142" i="8"/>
  <c r="AI143" i="7"/>
  <c r="AD142" i="10"/>
  <c r="E143" i="7"/>
  <c r="AG143" i="7"/>
  <c r="M140" i="6"/>
  <c r="AB142" i="7"/>
  <c r="X140" i="6"/>
  <c r="U140" i="6"/>
  <c r="AH143" i="7"/>
  <c r="G143" i="7"/>
  <c r="S142" i="10"/>
  <c r="U142" i="8"/>
  <c r="AC143" i="7"/>
  <c r="W142" i="10"/>
  <c r="S140" i="6"/>
  <c r="AH140" i="6"/>
  <c r="V143" i="7"/>
  <c r="AG142" i="8"/>
  <c r="L143" i="7"/>
  <c r="AE142" i="10"/>
  <c r="G140" i="6"/>
  <c r="T142" i="8"/>
  <c r="AG142" i="10"/>
  <c r="W140" i="6"/>
  <c r="AJ142" i="10"/>
  <c r="R143" i="7"/>
  <c r="K140" i="6"/>
  <c r="K143" i="7"/>
  <c r="AD143" i="7"/>
  <c r="AJ142" i="8"/>
  <c r="AI142" i="8"/>
  <c r="AE143" i="7"/>
  <c r="Y140" i="6"/>
  <c r="H140" i="6"/>
  <c r="X143" i="7"/>
  <c r="T140" i="6"/>
  <c r="X142" i="10"/>
  <c r="R140" i="6"/>
  <c r="I140" i="6"/>
  <c r="J140" i="6"/>
  <c r="AD140" i="6"/>
  <c r="AK143" i="7"/>
  <c r="M143" i="7"/>
  <c r="Z142" i="8"/>
  <c r="AL142" i="10"/>
  <c r="AH142" i="10"/>
  <c r="AI142" i="10"/>
  <c r="F140" i="6"/>
  <c r="AK142" i="10"/>
  <c r="S143" i="7"/>
  <c r="T142" i="10"/>
  <c r="AF142" i="10"/>
  <c r="Y142" i="10"/>
  <c r="AJ140" i="6"/>
  <c r="J143" i="7"/>
  <c r="S142" i="8"/>
  <c r="AE142" i="8"/>
  <c r="AF143" i="7"/>
  <c r="AE140" i="6"/>
  <c r="AF140" i="6"/>
  <c r="D143" i="7"/>
  <c r="X142" i="8"/>
  <c r="Y142" i="8"/>
  <c r="AG140" i="6"/>
  <c r="F143" i="7"/>
  <c r="W143" i="7"/>
  <c r="Y143" i="7"/>
  <c r="L140" i="6"/>
  <c r="AJ143" i="7"/>
  <c r="AP463" i="18" l="1"/>
  <c r="BB463" i="18"/>
  <c r="BD463" i="18"/>
  <c r="AR463" i="18"/>
  <c r="BA463" i="18"/>
  <c r="AO463" i="18"/>
  <c r="BI463" i="18"/>
  <c r="AW463" i="18"/>
  <c r="BH463" i="18"/>
  <c r="AV463" i="18"/>
  <c r="BE463" i="18"/>
  <c r="AS463" i="18"/>
  <c r="AU463" i="18"/>
  <c r="BG463" i="18"/>
  <c r="BF463" i="18"/>
  <c r="AT463" i="18"/>
  <c r="BJ463" i="18"/>
  <c r="AX463" i="18"/>
  <c r="AQ463" i="18"/>
  <c r="BC463" i="18"/>
  <c r="G448" i="17"/>
  <c r="AQ447" i="17"/>
  <c r="BC447" i="17"/>
  <c r="AR447" i="17"/>
  <c r="H448" i="17"/>
  <c r="BD447" i="17"/>
  <c r="AV447" i="17"/>
  <c r="L448" i="17"/>
  <c r="BH447" i="17"/>
  <c r="K448" i="17"/>
  <c r="AU447" i="17"/>
  <c r="BG447" i="17"/>
  <c r="BJ447" i="17"/>
  <c r="N448" i="17"/>
  <c r="AX447" i="17"/>
  <c r="M448" i="17"/>
  <c r="BI447" i="17"/>
  <c r="AW447" i="17"/>
  <c r="BF447" i="17"/>
  <c r="J448" i="17"/>
  <c r="AT447" i="17"/>
  <c r="BA447" i="17"/>
  <c r="AO447" i="17"/>
  <c r="E448" i="17"/>
  <c r="I448" i="17"/>
  <c r="BE447" i="17"/>
  <c r="AS447" i="17"/>
  <c r="BB447" i="17"/>
  <c r="F448" i="17"/>
  <c r="AP447" i="17"/>
  <c r="AC336" i="12"/>
  <c r="V335" i="11"/>
  <c r="I84" i="9"/>
  <c r="BF445" i="14"/>
  <c r="Z336" i="12"/>
  <c r="N335" i="11"/>
  <c r="AK82" i="9"/>
  <c r="Y82" i="9"/>
  <c r="AD83" i="9"/>
  <c r="R83" i="9"/>
  <c r="AB83" i="9"/>
  <c r="P83" i="9"/>
  <c r="AH335" i="11"/>
  <c r="M336" i="12"/>
  <c r="AC83" i="9"/>
  <c r="Q83" i="9"/>
  <c r="AG83" i="9"/>
  <c r="U83" i="9"/>
  <c r="R143" i="12"/>
  <c r="R247" i="12" s="1"/>
  <c r="Q143" i="12"/>
  <c r="Q247" i="12" s="1"/>
  <c r="T143" i="12"/>
  <c r="T247" i="12" s="1"/>
  <c r="F143" i="12"/>
  <c r="F247" i="12" s="1"/>
  <c r="AE143" i="12"/>
  <c r="AE247" i="12" s="1"/>
  <c r="V143" i="12"/>
  <c r="V247" i="12" s="1"/>
  <c r="I143" i="12"/>
  <c r="I247" i="12" s="1"/>
  <c r="J143" i="12"/>
  <c r="J247" i="12" s="1"/>
  <c r="E143" i="12"/>
  <c r="E247" i="12" s="1"/>
  <c r="U143" i="12"/>
  <c r="U247" i="12" s="1"/>
  <c r="AG143" i="12"/>
  <c r="AG247" i="12" s="1"/>
  <c r="AI143" i="12"/>
  <c r="AI247" i="12" s="1"/>
  <c r="N143" i="12"/>
  <c r="N247" i="12" s="1"/>
  <c r="S143" i="12"/>
  <c r="S247" i="12" s="1"/>
  <c r="L143" i="12"/>
  <c r="L247" i="12" s="1"/>
  <c r="AL143" i="12"/>
  <c r="AL247" i="12" s="1"/>
  <c r="X143" i="12"/>
  <c r="X247" i="12" s="1"/>
  <c r="X337" i="12" s="1"/>
  <c r="AJ143" i="12"/>
  <c r="AJ247" i="12" s="1"/>
  <c r="AK143" i="12"/>
  <c r="AK247" i="12" s="1"/>
  <c r="Y143" i="12"/>
  <c r="Y247" i="12" s="1"/>
  <c r="AD143" i="12"/>
  <c r="AD247" i="12" s="1"/>
  <c r="K143" i="12"/>
  <c r="K247" i="12" s="1"/>
  <c r="M143" i="12"/>
  <c r="M247" i="12" s="1"/>
  <c r="H143" i="12"/>
  <c r="H247" i="12" s="1"/>
  <c r="AH143" i="12"/>
  <c r="AH247" i="12" s="1"/>
  <c r="Z143" i="12"/>
  <c r="Z247" i="12" s="1"/>
  <c r="W143" i="12"/>
  <c r="W247" i="12" s="1"/>
  <c r="AF143" i="12"/>
  <c r="AF247" i="12" s="1"/>
  <c r="G143" i="12"/>
  <c r="G247" i="12" s="1"/>
  <c r="AC143" i="12"/>
  <c r="AC247" i="12" s="1"/>
  <c r="H84" i="9"/>
  <c r="BE445" i="14"/>
  <c r="K84" i="9"/>
  <c r="BH445" i="14"/>
  <c r="G84" i="9"/>
  <c r="BD445" i="14"/>
  <c r="J84" i="9"/>
  <c r="BG445" i="14"/>
  <c r="F335" i="11"/>
  <c r="X83" i="9"/>
  <c r="AJ83" i="9"/>
  <c r="AJ335" i="11"/>
  <c r="AD336" i="12"/>
  <c r="S335" i="11"/>
  <c r="AC142" i="11"/>
  <c r="AC246" i="11" s="1"/>
  <c r="Q142" i="11"/>
  <c r="Q246" i="11" s="1"/>
  <c r="AF142" i="11"/>
  <c r="AF246" i="11" s="1"/>
  <c r="S142" i="11"/>
  <c r="S246" i="11" s="1"/>
  <c r="R142" i="11"/>
  <c r="R246" i="11" s="1"/>
  <c r="M142" i="11"/>
  <c r="M246" i="11" s="1"/>
  <c r="U142" i="11"/>
  <c r="U246" i="11" s="1"/>
  <c r="E142" i="11"/>
  <c r="E246" i="11" s="1"/>
  <c r="N142" i="11"/>
  <c r="N246" i="11" s="1"/>
  <c r="W142" i="11"/>
  <c r="W246" i="11" s="1"/>
  <c r="Y142" i="11"/>
  <c r="Y246" i="11" s="1"/>
  <c r="T142" i="11"/>
  <c r="T246" i="11" s="1"/>
  <c r="AJ142" i="11"/>
  <c r="AJ246" i="11" s="1"/>
  <c r="AH142" i="11"/>
  <c r="AH246" i="11" s="1"/>
  <c r="AL142" i="11"/>
  <c r="AL246" i="11" s="1"/>
  <c r="AD142" i="11"/>
  <c r="AD246" i="11" s="1"/>
  <c r="AG142" i="11"/>
  <c r="AG246" i="11" s="1"/>
  <c r="AK142" i="11"/>
  <c r="AK246" i="11" s="1"/>
  <c r="H142" i="11"/>
  <c r="H246" i="11" s="1"/>
  <c r="V142" i="11"/>
  <c r="V246" i="11" s="1"/>
  <c r="L142" i="11"/>
  <c r="L246" i="11" s="1"/>
  <c r="K142" i="11"/>
  <c r="K246" i="11" s="1"/>
  <c r="G142" i="11"/>
  <c r="G246" i="11" s="1"/>
  <c r="F142" i="11"/>
  <c r="F246" i="11" s="1"/>
  <c r="I142" i="11"/>
  <c r="I246" i="11" s="1"/>
  <c r="J142" i="11"/>
  <c r="J246" i="11" s="1"/>
  <c r="AE142" i="11"/>
  <c r="AE246" i="11" s="1"/>
  <c r="X142" i="11"/>
  <c r="X246" i="11" s="1"/>
  <c r="AI142" i="11"/>
  <c r="AI246" i="11" s="1"/>
  <c r="Z142" i="11"/>
  <c r="Z246" i="11" s="1"/>
  <c r="D336" i="12"/>
  <c r="D425" i="12" s="1"/>
  <c r="Q336" i="12"/>
  <c r="R336" i="12"/>
  <c r="AJ336" i="12"/>
  <c r="AL336" i="12"/>
  <c r="AH336" i="12"/>
  <c r="H336" i="12"/>
  <c r="AI336" i="12"/>
  <c r="AE336" i="12"/>
  <c r="T336" i="12"/>
  <c r="L336" i="12"/>
  <c r="E336" i="12"/>
  <c r="U336" i="12"/>
  <c r="I336" i="12"/>
  <c r="X336" i="12"/>
  <c r="X425" i="12" s="1"/>
  <c r="AF336" i="12"/>
  <c r="N336" i="12"/>
  <c r="S336" i="12"/>
  <c r="G336" i="12"/>
  <c r="F336" i="12"/>
  <c r="J336" i="12"/>
  <c r="E84" i="9"/>
  <c r="BB445" i="14"/>
  <c r="BJ445" i="14"/>
  <c r="H335" i="11"/>
  <c r="Y336" i="12"/>
  <c r="Y425" i="12" s="1"/>
  <c r="AC335" i="11"/>
  <c r="AC424" i="11" s="1"/>
  <c r="AG335" i="11"/>
  <c r="K336" i="12"/>
  <c r="V83" i="9"/>
  <c r="AH83" i="9"/>
  <c r="AF83" i="9"/>
  <c r="T83" i="9"/>
  <c r="J335" i="11"/>
  <c r="AI83" i="9"/>
  <c r="W83" i="9"/>
  <c r="AG336" i="12"/>
  <c r="M83" i="9"/>
  <c r="I337" i="12"/>
  <c r="D335" i="11"/>
  <c r="D424" i="11" s="1"/>
  <c r="Q335" i="11"/>
  <c r="Q424" i="11" s="1"/>
  <c r="Y335" i="11"/>
  <c r="AL335" i="11"/>
  <c r="AK335" i="11"/>
  <c r="AF335" i="11"/>
  <c r="M335" i="11"/>
  <c r="AE335" i="11"/>
  <c r="I335" i="11"/>
  <c r="X335" i="11"/>
  <c r="AI335" i="11"/>
  <c r="G335" i="11"/>
  <c r="U335" i="11"/>
  <c r="E335" i="11"/>
  <c r="W335" i="11"/>
  <c r="W424" i="11" s="1"/>
  <c r="L335" i="11"/>
  <c r="L84" i="9"/>
  <c r="BI445" i="14"/>
  <c r="D84" i="9"/>
  <c r="BA445" i="14"/>
  <c r="AO445" i="14"/>
  <c r="E455" i="14" s="1"/>
  <c r="F84" i="9"/>
  <c r="BC445" i="14"/>
  <c r="T335" i="11"/>
  <c r="T424" i="11" s="1"/>
  <c r="AK336" i="12"/>
  <c r="AE83" i="9"/>
  <c r="S83" i="9"/>
  <c r="Z335" i="11"/>
  <c r="Z424" i="11" s="1"/>
  <c r="AD335" i="11"/>
  <c r="W336" i="12"/>
  <c r="R335" i="11"/>
  <c r="AE336" i="11"/>
  <c r="K335" i="11"/>
  <c r="V336" i="12"/>
  <c r="N446" i="14"/>
  <c r="AX445" i="14"/>
  <c r="M446" i="14"/>
  <c r="AW445" i="14"/>
  <c r="E446" i="14"/>
  <c r="AU445" i="14"/>
  <c r="K446" i="14"/>
  <c r="F446" i="14"/>
  <c r="AP445" i="14"/>
  <c r="J446" i="14"/>
  <c r="AT445" i="14"/>
  <c r="I446" i="14"/>
  <c r="AS445" i="14"/>
  <c r="AV445" i="14"/>
  <c r="L446" i="14"/>
  <c r="H446" i="14"/>
  <c r="AR445" i="14"/>
  <c r="AQ445" i="14"/>
  <c r="G446" i="14"/>
  <c r="BA462" i="13"/>
  <c r="AO461" i="13"/>
  <c r="BI462" i="13"/>
  <c r="AW461" i="13"/>
  <c r="BE462" i="13"/>
  <c r="AS461" i="13"/>
  <c r="BH462" i="13"/>
  <c r="AV461" i="13"/>
  <c r="AU461" i="13"/>
  <c r="BG462" i="13"/>
  <c r="BB462" i="13"/>
  <c r="AP461" i="13"/>
  <c r="AX460" i="13"/>
  <c r="BJ461" i="13"/>
  <c r="AQ461" i="13"/>
  <c r="BC462" i="13"/>
  <c r="BF462" i="13"/>
  <c r="AT461" i="13"/>
  <c r="BD462" i="13"/>
  <c r="AR461" i="13"/>
  <c r="U407" i="12"/>
  <c r="AS406" i="12"/>
  <c r="W407" i="12"/>
  <c r="AU406" i="12"/>
  <c r="S407" i="12"/>
  <c r="AQ406" i="12"/>
  <c r="T407" i="12"/>
  <c r="AR406" i="12"/>
  <c r="R407" i="12"/>
  <c r="AP406" i="12"/>
  <c r="Z407" i="12"/>
  <c r="AX406" i="12"/>
  <c r="Q407" i="12"/>
  <c r="AO406" i="12"/>
  <c r="V407" i="12"/>
  <c r="AT406" i="12"/>
  <c r="G409" i="12"/>
  <c r="H409" i="12"/>
  <c r="M408" i="12"/>
  <c r="AW407" i="12"/>
  <c r="J409" i="12"/>
  <c r="AH407" i="12"/>
  <c r="BF406" i="12"/>
  <c r="AC407" i="12"/>
  <c r="BA406" i="12"/>
  <c r="N409" i="12"/>
  <c r="AD407" i="12"/>
  <c r="BB406" i="12"/>
  <c r="F409" i="12"/>
  <c r="I409" i="12"/>
  <c r="AG407" i="12"/>
  <c r="BE406" i="12"/>
  <c r="AK407" i="12"/>
  <c r="BI406" i="12"/>
  <c r="AL407" i="12"/>
  <c r="BJ406" i="12"/>
  <c r="AI407" i="12"/>
  <c r="BG406" i="12"/>
  <c r="K409" i="12"/>
  <c r="L408" i="12"/>
  <c r="AV407" i="12"/>
  <c r="AE407" i="12"/>
  <c r="BC406" i="12"/>
  <c r="AF407" i="12"/>
  <c r="BD406" i="12"/>
  <c r="AJ407" i="12"/>
  <c r="BH406" i="12"/>
  <c r="E409" i="12"/>
  <c r="U407" i="11"/>
  <c r="AS406" i="11"/>
  <c r="R407" i="11"/>
  <c r="AP406" i="11"/>
  <c r="S407" i="11"/>
  <c r="AQ406" i="11"/>
  <c r="X407" i="11"/>
  <c r="AV406" i="11"/>
  <c r="V407" i="11"/>
  <c r="AT406" i="11"/>
  <c r="Y407" i="11"/>
  <c r="AW406" i="11"/>
  <c r="AH407" i="11"/>
  <c r="BF406" i="11"/>
  <c r="N407" i="11"/>
  <c r="AX406" i="11"/>
  <c r="AK407" i="11"/>
  <c r="BI406" i="11"/>
  <c r="H408" i="11"/>
  <c r="AR407" i="11"/>
  <c r="K408" i="11"/>
  <c r="AU407" i="11"/>
  <c r="AL407" i="11"/>
  <c r="BJ406" i="11"/>
  <c r="G409" i="11"/>
  <c r="L409" i="11"/>
  <c r="I409" i="11"/>
  <c r="AF407" i="11"/>
  <c r="BD406" i="11"/>
  <c r="AG407" i="11"/>
  <c r="BE406" i="11"/>
  <c r="AE407" i="11"/>
  <c r="BC406" i="11"/>
  <c r="J409" i="11"/>
  <c r="F409" i="11"/>
  <c r="AI407" i="11"/>
  <c r="BG406" i="11"/>
  <c r="M409" i="11"/>
  <c r="AD407" i="11"/>
  <c r="BB406" i="11"/>
  <c r="AJ407" i="11"/>
  <c r="BH406" i="11"/>
  <c r="E408" i="11"/>
  <c r="AO407" i="11"/>
  <c r="BA407" i="11"/>
  <c r="C144" i="7"/>
  <c r="C247" i="7"/>
  <c r="C337" i="7" s="1"/>
  <c r="C426" i="7" s="1"/>
  <c r="O143" i="7"/>
  <c r="AA143" i="7" s="1"/>
  <c r="C244" i="6"/>
  <c r="C334" i="6" s="1"/>
  <c r="C423" i="6" s="1"/>
  <c r="C141" i="6"/>
  <c r="D247" i="12"/>
  <c r="P143" i="12"/>
  <c r="AB143" i="12" s="1"/>
  <c r="D144" i="12"/>
  <c r="D246" i="11"/>
  <c r="G336" i="11" s="1"/>
  <c r="D143" i="11"/>
  <c r="D246" i="10"/>
  <c r="D336" i="10" s="1"/>
  <c r="D425" i="10" s="1"/>
  <c r="P142" i="10"/>
  <c r="AB142" i="10" s="1"/>
  <c r="D143" i="10"/>
  <c r="D246" i="8"/>
  <c r="D336" i="8" s="1"/>
  <c r="D425" i="8" s="1"/>
  <c r="D143" i="8"/>
  <c r="Y144" i="7"/>
  <c r="F141" i="6"/>
  <c r="AI141" i="6"/>
  <c r="Y143" i="8"/>
  <c r="G144" i="7"/>
  <c r="R144" i="7"/>
  <c r="AG141" i="6"/>
  <c r="AG143" i="8"/>
  <c r="AE141" i="6"/>
  <c r="AF143" i="10"/>
  <c r="W144" i="7"/>
  <c r="J144" i="7"/>
  <c r="H141" i="6"/>
  <c r="W143" i="10"/>
  <c r="Y143" i="10"/>
  <c r="G141" i="6"/>
  <c r="V143" i="8"/>
  <c r="K144" i="7"/>
  <c r="R141" i="6"/>
  <c r="D141" i="6"/>
  <c r="AB143" i="7"/>
  <c r="AE143" i="8"/>
  <c r="AD144" i="7"/>
  <c r="AF141" i="6"/>
  <c r="U143" i="8"/>
  <c r="AE144" i="7"/>
  <c r="L144" i="7"/>
  <c r="X141" i="6"/>
  <c r="AK143" i="8"/>
  <c r="AF143" i="8"/>
  <c r="W141" i="6"/>
  <c r="X144" i="7"/>
  <c r="F144" i="7"/>
  <c r="L141" i="6"/>
  <c r="AD143" i="10"/>
  <c r="AG143" i="10"/>
  <c r="M144" i="7"/>
  <c r="Z143" i="10"/>
  <c r="AF144" i="7"/>
  <c r="I141" i="6"/>
  <c r="AJ141" i="6"/>
  <c r="X143" i="8"/>
  <c r="AI143" i="8"/>
  <c r="S141" i="6"/>
  <c r="S143" i="10"/>
  <c r="T143" i="8"/>
  <c r="S144" i="7"/>
  <c r="AI144" i="7"/>
  <c r="AC144" i="7"/>
  <c r="J141" i="6"/>
  <c r="T141" i="6"/>
  <c r="AE143" i="10"/>
  <c r="AK144" i="7"/>
  <c r="X143" i="10"/>
  <c r="AJ144" i="7"/>
  <c r="H144" i="7"/>
  <c r="M141" i="6"/>
  <c r="AC142" i="10"/>
  <c r="S143" i="8"/>
  <c r="AD141" i="6"/>
  <c r="AH144" i="7"/>
  <c r="D144" i="7"/>
  <c r="Y141" i="6"/>
  <c r="AH143" i="10"/>
  <c r="AI143" i="10"/>
  <c r="T143" i="10"/>
  <c r="AH141" i="6"/>
  <c r="AH143" i="8"/>
  <c r="AL143" i="10"/>
  <c r="V141" i="6"/>
  <c r="Z143" i="8"/>
  <c r="AJ143" i="10"/>
  <c r="V144" i="7"/>
  <c r="E144" i="7"/>
  <c r="AJ143" i="8"/>
  <c r="W143" i="8"/>
  <c r="U141" i="6"/>
  <c r="K141" i="6"/>
  <c r="AK143" i="10"/>
  <c r="AU464" i="18" l="1"/>
  <c r="BG464" i="18"/>
  <c r="AW464" i="18"/>
  <c r="BI464" i="18"/>
  <c r="BF464" i="18"/>
  <c r="AT464" i="18"/>
  <c r="BE464" i="18"/>
  <c r="AS464" i="18"/>
  <c r="AO464" i="18"/>
  <c r="BA464" i="18"/>
  <c r="AQ464" i="18"/>
  <c r="BC464" i="18"/>
  <c r="BJ464" i="18"/>
  <c r="AX464" i="18"/>
  <c r="AV464" i="18"/>
  <c r="BH464" i="18"/>
  <c r="AR464" i="18"/>
  <c r="BD464" i="18"/>
  <c r="BB464" i="18"/>
  <c r="AP464" i="18"/>
  <c r="AW448" i="17"/>
  <c r="M449" i="17"/>
  <c r="BI448" i="17"/>
  <c r="L449" i="17"/>
  <c r="AV448" i="17"/>
  <c r="BH448" i="17"/>
  <c r="J449" i="17"/>
  <c r="BF448" i="17"/>
  <c r="AT448" i="17"/>
  <c r="N449" i="17"/>
  <c r="BJ448" i="17"/>
  <c r="AX448" i="17"/>
  <c r="BG448" i="17"/>
  <c r="K449" i="17"/>
  <c r="AU448" i="17"/>
  <c r="AO448" i="17"/>
  <c r="E449" i="17"/>
  <c r="BA448" i="17"/>
  <c r="F449" i="17"/>
  <c r="AP448" i="17"/>
  <c r="BB448" i="17"/>
  <c r="AS448" i="17"/>
  <c r="I449" i="17"/>
  <c r="BE448" i="17"/>
  <c r="H449" i="17"/>
  <c r="AR448" i="17"/>
  <c r="BD448" i="17"/>
  <c r="BC448" i="17"/>
  <c r="G449" i="17"/>
  <c r="AQ448" i="17"/>
  <c r="AF337" i="12"/>
  <c r="X426" i="12"/>
  <c r="R144" i="12"/>
  <c r="R248" i="12" s="1"/>
  <c r="Q144" i="12"/>
  <c r="Q248" i="12" s="1"/>
  <c r="AD144" i="12"/>
  <c r="AD248" i="12" s="1"/>
  <c r="F144" i="12"/>
  <c r="F248" i="12" s="1"/>
  <c r="S144" i="12"/>
  <c r="S248" i="12" s="1"/>
  <c r="J144" i="12"/>
  <c r="J248" i="12" s="1"/>
  <c r="U144" i="12"/>
  <c r="U248" i="12" s="1"/>
  <c r="N144" i="12"/>
  <c r="N248" i="12" s="1"/>
  <c r="X144" i="12"/>
  <c r="X248" i="12" s="1"/>
  <c r="AJ144" i="12"/>
  <c r="AJ248" i="12" s="1"/>
  <c r="AK144" i="12"/>
  <c r="AK248" i="12" s="1"/>
  <c r="E144" i="12"/>
  <c r="E248" i="12" s="1"/>
  <c r="AG144" i="12"/>
  <c r="AG248" i="12" s="1"/>
  <c r="Y144" i="12"/>
  <c r="Y248" i="12" s="1"/>
  <c r="K144" i="12"/>
  <c r="K248" i="12" s="1"/>
  <c r="AE144" i="12"/>
  <c r="AE248" i="12" s="1"/>
  <c r="AI144" i="12"/>
  <c r="AI248" i="12" s="1"/>
  <c r="I144" i="12"/>
  <c r="I248" i="12" s="1"/>
  <c r="T144" i="12"/>
  <c r="T248" i="12" s="1"/>
  <c r="L144" i="12"/>
  <c r="L248" i="12" s="1"/>
  <c r="V144" i="12"/>
  <c r="V248" i="12" s="1"/>
  <c r="AL144" i="12"/>
  <c r="AL248" i="12" s="1"/>
  <c r="H144" i="12"/>
  <c r="H248" i="12" s="1"/>
  <c r="Z144" i="12"/>
  <c r="Z248" i="12" s="1"/>
  <c r="W144" i="12"/>
  <c r="W248" i="12" s="1"/>
  <c r="M144" i="12"/>
  <c r="M248" i="12" s="1"/>
  <c r="G144" i="12"/>
  <c r="G248" i="12" s="1"/>
  <c r="AH144" i="12"/>
  <c r="AH248" i="12" s="1"/>
  <c r="AF144" i="12"/>
  <c r="AF248" i="12" s="1"/>
  <c r="AC144" i="12"/>
  <c r="AC248" i="12" s="1"/>
  <c r="D85" i="9"/>
  <c r="BA446" i="14"/>
  <c r="BJ446" i="14"/>
  <c r="M337" i="12"/>
  <c r="J336" i="11"/>
  <c r="AB84" i="9"/>
  <c r="P84" i="9"/>
  <c r="Y337" i="12"/>
  <c r="Y426" i="12" s="1"/>
  <c r="K336" i="11"/>
  <c r="M84" i="9"/>
  <c r="AF336" i="11"/>
  <c r="H337" i="12"/>
  <c r="I336" i="11"/>
  <c r="H85" i="9"/>
  <c r="BE446" i="14"/>
  <c r="AD84" i="9"/>
  <c r="R84" i="9"/>
  <c r="T336" i="11"/>
  <c r="T425" i="11" s="1"/>
  <c r="U336" i="11"/>
  <c r="AH84" i="9"/>
  <c r="V84" i="9"/>
  <c r="AI84" i="9"/>
  <c r="W84" i="9"/>
  <c r="X336" i="11"/>
  <c r="G85" i="9"/>
  <c r="BD446" i="14"/>
  <c r="E85" i="9"/>
  <c r="BB446" i="14"/>
  <c r="Q143" i="11"/>
  <c r="Q247" i="11" s="1"/>
  <c r="AC143" i="11"/>
  <c r="AC247" i="11" s="1"/>
  <c r="K143" i="11"/>
  <c r="K247" i="11" s="1"/>
  <c r="AF143" i="11"/>
  <c r="AF247" i="11" s="1"/>
  <c r="AJ143" i="11"/>
  <c r="AJ247" i="11" s="1"/>
  <c r="G143" i="11"/>
  <c r="G247" i="11" s="1"/>
  <c r="I143" i="11"/>
  <c r="I247" i="11" s="1"/>
  <c r="AK143" i="11"/>
  <c r="AK247" i="11" s="1"/>
  <c r="E143" i="11"/>
  <c r="E247" i="11" s="1"/>
  <c r="H143" i="11"/>
  <c r="H247" i="11" s="1"/>
  <c r="AE143" i="11"/>
  <c r="AE247" i="11" s="1"/>
  <c r="V143" i="11"/>
  <c r="V247" i="11" s="1"/>
  <c r="AL143" i="11"/>
  <c r="AL247" i="11" s="1"/>
  <c r="Z143" i="11"/>
  <c r="Z247" i="11" s="1"/>
  <c r="AD143" i="11"/>
  <c r="AD247" i="11" s="1"/>
  <c r="U143" i="11"/>
  <c r="U247" i="11" s="1"/>
  <c r="W143" i="11"/>
  <c r="W247" i="11" s="1"/>
  <c r="T143" i="11"/>
  <c r="T247" i="11" s="1"/>
  <c r="F143" i="11"/>
  <c r="F247" i="11" s="1"/>
  <c r="AH143" i="11"/>
  <c r="AH247" i="11" s="1"/>
  <c r="M143" i="11"/>
  <c r="M247" i="11" s="1"/>
  <c r="S143" i="11"/>
  <c r="S247" i="11" s="1"/>
  <c r="R143" i="11"/>
  <c r="R247" i="11" s="1"/>
  <c r="L143" i="11"/>
  <c r="L247" i="11" s="1"/>
  <c r="Y143" i="11"/>
  <c r="Y247" i="11" s="1"/>
  <c r="AI143" i="11"/>
  <c r="AI247" i="11" s="1"/>
  <c r="J143" i="11"/>
  <c r="J247" i="11" s="1"/>
  <c r="X143" i="11"/>
  <c r="X247" i="11" s="1"/>
  <c r="AG143" i="11"/>
  <c r="AG247" i="11" s="1"/>
  <c r="N143" i="11"/>
  <c r="N247" i="11" s="1"/>
  <c r="D337" i="12"/>
  <c r="D426" i="12" s="1"/>
  <c r="Q337" i="12"/>
  <c r="R337" i="12"/>
  <c r="L337" i="12"/>
  <c r="N337" i="12"/>
  <c r="G337" i="12"/>
  <c r="AG337" i="12"/>
  <c r="AD337" i="12"/>
  <c r="S337" i="12"/>
  <c r="AL337" i="12"/>
  <c r="AK337" i="12"/>
  <c r="E337" i="12"/>
  <c r="AE337" i="12"/>
  <c r="W337" i="12"/>
  <c r="V337" i="12"/>
  <c r="Z337" i="12"/>
  <c r="K337" i="12"/>
  <c r="F337" i="12"/>
  <c r="AC337" i="12"/>
  <c r="F85" i="9"/>
  <c r="BC446" i="14"/>
  <c r="K85" i="9"/>
  <c r="BH446" i="14"/>
  <c r="J85" i="9"/>
  <c r="BG446" i="14"/>
  <c r="L85" i="9"/>
  <c r="BI446" i="14"/>
  <c r="AJ337" i="12"/>
  <c r="E336" i="11"/>
  <c r="X84" i="9"/>
  <c r="AJ84" i="9"/>
  <c r="AK83" i="9"/>
  <c r="Y83" i="9"/>
  <c r="W336" i="11"/>
  <c r="W425" i="11" s="1"/>
  <c r="AC84" i="9"/>
  <c r="Q84" i="9"/>
  <c r="AI337" i="12"/>
  <c r="Y336" i="11"/>
  <c r="U337" i="12"/>
  <c r="AG84" i="9"/>
  <c r="U84" i="9"/>
  <c r="D336" i="11"/>
  <c r="D425" i="11" s="1"/>
  <c r="AC336" i="11"/>
  <c r="N336" i="11"/>
  <c r="R336" i="11"/>
  <c r="Z336" i="11"/>
  <c r="Z425" i="11" s="1"/>
  <c r="AJ336" i="11"/>
  <c r="AG336" i="11"/>
  <c r="L336" i="11"/>
  <c r="V336" i="11"/>
  <c r="AI336" i="11"/>
  <c r="M336" i="11"/>
  <c r="S336" i="11"/>
  <c r="AH336" i="11"/>
  <c r="AK336" i="11"/>
  <c r="H336" i="11"/>
  <c r="F336" i="11"/>
  <c r="I85" i="9"/>
  <c r="BF446" i="14"/>
  <c r="AH337" i="12"/>
  <c r="Q336" i="11"/>
  <c r="Q425" i="11" s="1"/>
  <c r="AD336" i="11"/>
  <c r="T337" i="12"/>
  <c r="AE84" i="9"/>
  <c r="S84" i="9"/>
  <c r="T84" i="9"/>
  <c r="AF84" i="9"/>
  <c r="J337" i="12"/>
  <c r="AL336" i="11"/>
  <c r="AR446" i="14"/>
  <c r="H447" i="14"/>
  <c r="E447" i="14"/>
  <c r="AO446" i="14"/>
  <c r="N447" i="14"/>
  <c r="AX446" i="14"/>
  <c r="G447" i="14"/>
  <c r="AQ446" i="14"/>
  <c r="AV446" i="14"/>
  <c r="L447" i="14"/>
  <c r="K447" i="14"/>
  <c r="AU446" i="14"/>
  <c r="AS446" i="14"/>
  <c r="I447" i="14"/>
  <c r="J447" i="14"/>
  <c r="AT446" i="14"/>
  <c r="F447" i="14"/>
  <c r="AP446" i="14"/>
  <c r="M447" i="14"/>
  <c r="AW446" i="14"/>
  <c r="BC463" i="13"/>
  <c r="AQ462" i="13"/>
  <c r="BF463" i="13"/>
  <c r="AT462" i="13"/>
  <c r="BB463" i="13"/>
  <c r="AP462" i="13"/>
  <c r="AV462" i="13"/>
  <c r="BH463" i="13"/>
  <c r="BI463" i="13"/>
  <c r="AW462" i="13"/>
  <c r="BA463" i="13"/>
  <c r="AO462" i="13"/>
  <c r="BJ462" i="13"/>
  <c r="AX461" i="13"/>
  <c r="BG463" i="13"/>
  <c r="AU462" i="13"/>
  <c r="AR462" i="13"/>
  <c r="BD463" i="13"/>
  <c r="BE463" i="13"/>
  <c r="AS462" i="13"/>
  <c r="V408" i="12"/>
  <c r="AT407" i="12"/>
  <c r="Z408" i="12"/>
  <c r="AX407" i="12"/>
  <c r="T408" i="12"/>
  <c r="AR407" i="12"/>
  <c r="W408" i="12"/>
  <c r="AU407" i="12"/>
  <c r="Q408" i="12"/>
  <c r="AO407" i="12"/>
  <c r="R408" i="12"/>
  <c r="AP407" i="12"/>
  <c r="S408" i="12"/>
  <c r="AQ407" i="12"/>
  <c r="U408" i="12"/>
  <c r="AS407" i="12"/>
  <c r="E410" i="12"/>
  <c r="AJ408" i="12"/>
  <c r="BH407" i="12"/>
  <c r="AF408" i="12"/>
  <c r="BD407" i="12"/>
  <c r="AE408" i="12"/>
  <c r="BC407" i="12"/>
  <c r="L409" i="12"/>
  <c r="AV408" i="12"/>
  <c r="K410" i="12"/>
  <c r="AI408" i="12"/>
  <c r="BG407" i="12"/>
  <c r="AL408" i="12"/>
  <c r="BJ407" i="12"/>
  <c r="AK408" i="12"/>
  <c r="BI407" i="12"/>
  <c r="AG408" i="12"/>
  <c r="BE407" i="12"/>
  <c r="I410" i="12"/>
  <c r="F410" i="12"/>
  <c r="AD408" i="12"/>
  <c r="BB407" i="12"/>
  <c r="N410" i="12"/>
  <c r="AC408" i="12"/>
  <c r="BA407" i="12"/>
  <c r="AH408" i="12"/>
  <c r="BF407" i="12"/>
  <c r="J410" i="12"/>
  <c r="M409" i="12"/>
  <c r="AW408" i="12"/>
  <c r="H410" i="12"/>
  <c r="G410" i="12"/>
  <c r="Y408" i="11"/>
  <c r="AW407" i="11"/>
  <c r="X408" i="11"/>
  <c r="AV407" i="11"/>
  <c r="R408" i="11"/>
  <c r="AP407" i="11"/>
  <c r="V408" i="11"/>
  <c r="AT407" i="11"/>
  <c r="S408" i="11"/>
  <c r="AQ407" i="11"/>
  <c r="U408" i="11"/>
  <c r="AS407" i="11"/>
  <c r="AJ408" i="11"/>
  <c r="BH407" i="11"/>
  <c r="AD408" i="11"/>
  <c r="BB407" i="11"/>
  <c r="M410" i="11"/>
  <c r="AI408" i="11"/>
  <c r="BG407" i="11"/>
  <c r="F410" i="11"/>
  <c r="J410" i="11"/>
  <c r="AE408" i="11"/>
  <c r="BC407" i="11"/>
  <c r="AG408" i="11"/>
  <c r="BE407" i="11"/>
  <c r="AF408" i="11"/>
  <c r="BD407" i="11"/>
  <c r="I410" i="11"/>
  <c r="L410" i="11"/>
  <c r="G410" i="11"/>
  <c r="AL408" i="11"/>
  <c r="BJ407" i="11"/>
  <c r="K409" i="11"/>
  <c r="AU408" i="11"/>
  <c r="H409" i="11"/>
  <c r="AR408" i="11"/>
  <c r="AK408" i="11"/>
  <c r="BI407" i="11"/>
  <c r="N408" i="11"/>
  <c r="AX407" i="11"/>
  <c r="AH408" i="11"/>
  <c r="BF407" i="11"/>
  <c r="E409" i="11"/>
  <c r="BA408" i="11"/>
  <c r="AO408" i="11"/>
  <c r="AC425" i="11"/>
  <c r="C245" i="6"/>
  <c r="C335" i="6" s="1"/>
  <c r="C424" i="6" s="1"/>
  <c r="C142" i="6"/>
  <c r="C145" i="7"/>
  <c r="O144" i="7"/>
  <c r="AA144" i="7" s="1"/>
  <c r="C248" i="7"/>
  <c r="C338" i="7" s="1"/>
  <c r="C427" i="7" s="1"/>
  <c r="D248" i="12"/>
  <c r="D145" i="12"/>
  <c r="P144" i="12"/>
  <c r="AB144" i="12" s="1"/>
  <c r="D247" i="11"/>
  <c r="Z337" i="11" s="1"/>
  <c r="D144" i="11"/>
  <c r="D247" i="10"/>
  <c r="D337" i="10" s="1"/>
  <c r="D426" i="10" s="1"/>
  <c r="P143" i="10"/>
  <c r="AB143" i="10" s="1"/>
  <c r="D144" i="10"/>
  <c r="D247" i="8"/>
  <c r="D337" i="8" s="1"/>
  <c r="D426" i="8" s="1"/>
  <c r="D144" i="8"/>
  <c r="AG144" i="10"/>
  <c r="AE145" i="7"/>
  <c r="L145" i="7"/>
  <c r="I142" i="6"/>
  <c r="AK145" i="7"/>
  <c r="AF144" i="10"/>
  <c r="AJ144" i="8"/>
  <c r="K145" i="7"/>
  <c r="R142" i="6"/>
  <c r="Y142" i="6"/>
  <c r="AI144" i="10"/>
  <c r="Y144" i="10"/>
  <c r="H142" i="6"/>
  <c r="AI142" i="6"/>
  <c r="F145" i="7"/>
  <c r="S145" i="7"/>
  <c r="T142" i="6"/>
  <c r="AE144" i="8"/>
  <c r="G145" i="7"/>
  <c r="AD144" i="10"/>
  <c r="U144" i="8"/>
  <c r="Y145" i="7"/>
  <c r="W144" i="8"/>
  <c r="D142" i="6"/>
  <c r="W142" i="6"/>
  <c r="V144" i="8"/>
  <c r="AJ145" i="7"/>
  <c r="H145" i="7"/>
  <c r="AI145" i="7"/>
  <c r="AL144" i="10"/>
  <c r="X144" i="10"/>
  <c r="T144" i="10"/>
  <c r="AF145" i="7"/>
  <c r="AE144" i="10"/>
  <c r="G142" i="6"/>
  <c r="Z144" i="8"/>
  <c r="AJ142" i="6"/>
  <c r="AH142" i="6"/>
  <c r="AE142" i="6"/>
  <c r="R145" i="7"/>
  <c r="AB144" i="7"/>
  <c r="AI144" i="8"/>
  <c r="Z144" i="10"/>
  <c r="AH145" i="7"/>
  <c r="X142" i="6"/>
  <c r="AG142" i="6"/>
  <c r="AG144" i="8"/>
  <c r="AJ144" i="10"/>
  <c r="AD142" i="6"/>
  <c r="V145" i="7"/>
  <c r="AF142" i="6"/>
  <c r="AF144" i="8"/>
  <c r="AC145" i="7"/>
  <c r="X145" i="7"/>
  <c r="F142" i="6"/>
  <c r="T144" i="8"/>
  <c r="W144" i="10"/>
  <c r="M145" i="7"/>
  <c r="W145" i="7"/>
  <c r="J145" i="7"/>
  <c r="L142" i="6"/>
  <c r="Y144" i="8"/>
  <c r="S142" i="6"/>
  <c r="S144" i="10"/>
  <c r="AK144" i="10"/>
  <c r="D145" i="7"/>
  <c r="J142" i="6"/>
  <c r="E145" i="7"/>
  <c r="K142" i="6"/>
  <c r="AK144" i="8"/>
  <c r="X144" i="8"/>
  <c r="AC143" i="10"/>
  <c r="U142" i="6"/>
  <c r="AD145" i="7"/>
  <c r="V142" i="6"/>
  <c r="S144" i="8"/>
  <c r="BC465" i="18" l="1"/>
  <c r="AQ465" i="18"/>
  <c r="BD465" i="18"/>
  <c r="AR465" i="18"/>
  <c r="BH465" i="18"/>
  <c r="AV465" i="18"/>
  <c r="BB465" i="18"/>
  <c r="AP465" i="18"/>
  <c r="AS465" i="18"/>
  <c r="BE465" i="18"/>
  <c r="BJ465" i="18"/>
  <c r="AX465" i="18"/>
  <c r="AW465" i="18"/>
  <c r="BI465" i="18"/>
  <c r="AO465" i="18"/>
  <c r="BA465" i="18"/>
  <c r="AT465" i="18"/>
  <c r="BF465" i="18"/>
  <c r="BG465" i="18"/>
  <c r="AU465" i="18"/>
  <c r="I450" i="17"/>
  <c r="AS449" i="17"/>
  <c r="BE449" i="17"/>
  <c r="AP449" i="17"/>
  <c r="F450" i="17"/>
  <c r="BB449" i="17"/>
  <c r="AT449" i="17"/>
  <c r="BF449" i="17"/>
  <c r="J450" i="17"/>
  <c r="BG449" i="17"/>
  <c r="AU449" i="17"/>
  <c r="K450" i="17"/>
  <c r="AX449" i="17"/>
  <c r="N450" i="17"/>
  <c r="BJ449" i="17"/>
  <c r="M450" i="17"/>
  <c r="AW449" i="17"/>
  <c r="BI449" i="17"/>
  <c r="BH449" i="17"/>
  <c r="L450" i="17"/>
  <c r="AV449" i="17"/>
  <c r="BC449" i="17"/>
  <c r="G450" i="17"/>
  <c r="AQ449" i="17"/>
  <c r="BD449" i="17"/>
  <c r="H450" i="17"/>
  <c r="AR449" i="17"/>
  <c r="E450" i="17"/>
  <c r="AO449" i="17"/>
  <c r="BA449" i="17"/>
  <c r="Z426" i="11"/>
  <c r="Q144" i="11"/>
  <c r="Q248" i="11" s="1"/>
  <c r="AC144" i="11"/>
  <c r="AC248" i="11" s="1"/>
  <c r="AJ144" i="11"/>
  <c r="AJ248" i="11" s="1"/>
  <c r="S144" i="11"/>
  <c r="S248" i="11" s="1"/>
  <c r="AL144" i="11"/>
  <c r="AL248" i="11" s="1"/>
  <c r="H144" i="11"/>
  <c r="H248" i="11" s="1"/>
  <c r="T144" i="11"/>
  <c r="T248" i="11" s="1"/>
  <c r="AH144" i="11"/>
  <c r="AH248" i="11" s="1"/>
  <c r="M144" i="11"/>
  <c r="M248" i="11" s="1"/>
  <c r="L144" i="11"/>
  <c r="L248" i="11" s="1"/>
  <c r="Z144" i="11"/>
  <c r="Z248" i="11" s="1"/>
  <c r="I144" i="11"/>
  <c r="I248" i="11" s="1"/>
  <c r="AD144" i="11"/>
  <c r="AD248" i="11" s="1"/>
  <c r="AK144" i="11"/>
  <c r="AK248" i="11" s="1"/>
  <c r="AI144" i="11"/>
  <c r="AI248" i="11" s="1"/>
  <c r="E144" i="11"/>
  <c r="E248" i="11" s="1"/>
  <c r="K144" i="11"/>
  <c r="K248" i="11" s="1"/>
  <c r="G144" i="11"/>
  <c r="G248" i="11" s="1"/>
  <c r="V144" i="11"/>
  <c r="V248" i="11" s="1"/>
  <c r="F144" i="11"/>
  <c r="F248" i="11" s="1"/>
  <c r="R144" i="11"/>
  <c r="R248" i="11" s="1"/>
  <c r="AF144" i="11"/>
  <c r="AF248" i="11" s="1"/>
  <c r="U144" i="11"/>
  <c r="U248" i="11" s="1"/>
  <c r="W144" i="11"/>
  <c r="W248" i="11" s="1"/>
  <c r="Y144" i="11"/>
  <c r="Y248" i="11" s="1"/>
  <c r="N144" i="11"/>
  <c r="N248" i="11" s="1"/>
  <c r="AE144" i="11"/>
  <c r="AE248" i="11" s="1"/>
  <c r="AG144" i="11"/>
  <c r="AG248" i="11" s="1"/>
  <c r="X144" i="11"/>
  <c r="X248" i="11" s="1"/>
  <c r="J144" i="11"/>
  <c r="J248" i="11" s="1"/>
  <c r="D338" i="12"/>
  <c r="D427" i="12" s="1"/>
  <c r="Q338" i="12"/>
  <c r="R338" i="12"/>
  <c r="AG338" i="12"/>
  <c r="J338" i="12"/>
  <c r="AK338" i="12"/>
  <c r="M338" i="12"/>
  <c r="K338" i="12"/>
  <c r="AD338" i="12"/>
  <c r="G338" i="12"/>
  <c r="F338" i="12"/>
  <c r="X338" i="12"/>
  <c r="X427" i="12" s="1"/>
  <c r="E338" i="12"/>
  <c r="AE338" i="12"/>
  <c r="AH338" i="12"/>
  <c r="H338" i="12"/>
  <c r="Y338" i="12"/>
  <c r="Y427" i="12" s="1"/>
  <c r="AJ338" i="12"/>
  <c r="N338" i="12"/>
  <c r="AI338" i="12"/>
  <c r="U338" i="12"/>
  <c r="AC338" i="12"/>
  <c r="L338" i="12"/>
  <c r="H337" i="11"/>
  <c r="AD337" i="11"/>
  <c r="AJ85" i="9"/>
  <c r="X85" i="9"/>
  <c r="AI85" i="9"/>
  <c r="W85" i="9"/>
  <c r="AF85" i="9"/>
  <c r="T85" i="9"/>
  <c r="S338" i="12"/>
  <c r="D337" i="11"/>
  <c r="D426" i="11" s="1"/>
  <c r="Q337" i="11"/>
  <c r="Q426" i="11" s="1"/>
  <c r="AC337" i="11"/>
  <c r="U337" i="11"/>
  <c r="J337" i="11"/>
  <c r="AJ337" i="11"/>
  <c r="M337" i="11"/>
  <c r="G337" i="11"/>
  <c r="AG337" i="11"/>
  <c r="N337" i="11"/>
  <c r="X337" i="11"/>
  <c r="AE337" i="11"/>
  <c r="I337" i="11"/>
  <c r="AH337" i="11"/>
  <c r="AF337" i="11"/>
  <c r="F337" i="11"/>
  <c r="K337" i="11"/>
  <c r="W337" i="11"/>
  <c r="W426" i="11" s="1"/>
  <c r="AI337" i="11"/>
  <c r="T337" i="11"/>
  <c r="T426" i="11" s="1"/>
  <c r="L86" i="9"/>
  <c r="BI447" i="14"/>
  <c r="I86" i="9"/>
  <c r="BF447" i="14"/>
  <c r="J86" i="9"/>
  <c r="BG447" i="14"/>
  <c r="F86" i="9"/>
  <c r="BC447" i="14"/>
  <c r="D86" i="9"/>
  <c r="BA447" i="14"/>
  <c r="W338" i="12"/>
  <c r="V337" i="11"/>
  <c r="AC85" i="9"/>
  <c r="Q85" i="9"/>
  <c r="Z338" i="12"/>
  <c r="Y84" i="9"/>
  <c r="AK84" i="9"/>
  <c r="M85" i="9"/>
  <c r="H86" i="9"/>
  <c r="BE447" i="14"/>
  <c r="K86" i="9"/>
  <c r="BH447" i="14"/>
  <c r="G86" i="9"/>
  <c r="BD447" i="14"/>
  <c r="T338" i="12"/>
  <c r="Y337" i="11"/>
  <c r="AG85" i="9"/>
  <c r="U85" i="9"/>
  <c r="AL338" i="12"/>
  <c r="S337" i="11"/>
  <c r="AH85" i="9"/>
  <c r="V85" i="9"/>
  <c r="AD85" i="9"/>
  <c r="R85" i="9"/>
  <c r="R337" i="11"/>
  <c r="Q145" i="12"/>
  <c r="Q249" i="12" s="1"/>
  <c r="R145" i="12"/>
  <c r="R249" i="12" s="1"/>
  <c r="S145" i="12"/>
  <c r="S249" i="12" s="1"/>
  <c r="AK145" i="12"/>
  <c r="AK249" i="12" s="1"/>
  <c r="U145" i="12"/>
  <c r="U249" i="12" s="1"/>
  <c r="AI145" i="12"/>
  <c r="AI249" i="12" s="1"/>
  <c r="AL145" i="12"/>
  <c r="AL249" i="12" s="1"/>
  <c r="G145" i="12"/>
  <c r="G249" i="12" s="1"/>
  <c r="N145" i="12"/>
  <c r="N249" i="12" s="1"/>
  <c r="E145" i="12"/>
  <c r="E249" i="12" s="1"/>
  <c r="K145" i="12"/>
  <c r="K249" i="12" s="1"/>
  <c r="F145" i="12"/>
  <c r="F249" i="12" s="1"/>
  <c r="L145" i="12"/>
  <c r="L249" i="12" s="1"/>
  <c r="AJ145" i="12"/>
  <c r="AJ249" i="12" s="1"/>
  <c r="J145" i="12"/>
  <c r="J249" i="12" s="1"/>
  <c r="Y145" i="12"/>
  <c r="Y249" i="12" s="1"/>
  <c r="AD145" i="12"/>
  <c r="AD249" i="12" s="1"/>
  <c r="V145" i="12"/>
  <c r="V249" i="12" s="1"/>
  <c r="I145" i="12"/>
  <c r="I249" i="12" s="1"/>
  <c r="X145" i="12"/>
  <c r="X249" i="12" s="1"/>
  <c r="T145" i="12"/>
  <c r="T249" i="12" s="1"/>
  <c r="AG145" i="12"/>
  <c r="AG249" i="12" s="1"/>
  <c r="AE145" i="12"/>
  <c r="AE249" i="12" s="1"/>
  <c r="M145" i="12"/>
  <c r="M249" i="12" s="1"/>
  <c r="H145" i="12"/>
  <c r="H249" i="12" s="1"/>
  <c r="Z145" i="12"/>
  <c r="Z249" i="12" s="1"/>
  <c r="W145" i="12"/>
  <c r="W249" i="12" s="1"/>
  <c r="AF145" i="12"/>
  <c r="AF249" i="12" s="1"/>
  <c r="AH145" i="12"/>
  <c r="AH249" i="12" s="1"/>
  <c r="AC145" i="12"/>
  <c r="AC249" i="12" s="1"/>
  <c r="E86" i="9"/>
  <c r="BB447" i="14"/>
  <c r="BJ447" i="14"/>
  <c r="I338" i="12"/>
  <c r="AL337" i="11"/>
  <c r="AF338" i="12"/>
  <c r="E337" i="11"/>
  <c r="AE85" i="9"/>
  <c r="S85" i="9"/>
  <c r="L337" i="11"/>
  <c r="V338" i="12"/>
  <c r="AK337" i="11"/>
  <c r="AB85" i="9"/>
  <c r="P85" i="9"/>
  <c r="AP447" i="14"/>
  <c r="F448" i="14"/>
  <c r="K448" i="14"/>
  <c r="AU447" i="14"/>
  <c r="G448" i="14"/>
  <c r="AQ447" i="14"/>
  <c r="AX447" i="14"/>
  <c r="N448" i="14"/>
  <c r="L448" i="14"/>
  <c r="AV447" i="14"/>
  <c r="H448" i="14"/>
  <c r="AR447" i="14"/>
  <c r="AS447" i="14"/>
  <c r="I448" i="14"/>
  <c r="AW447" i="14"/>
  <c r="M448" i="14"/>
  <c r="J448" i="14"/>
  <c r="AT447" i="14"/>
  <c r="AO447" i="14"/>
  <c r="E448" i="14"/>
  <c r="BJ463" i="13"/>
  <c r="AX462" i="13"/>
  <c r="BF464" i="13"/>
  <c r="AT463" i="13"/>
  <c r="BD464" i="13"/>
  <c r="AR463" i="13"/>
  <c r="BH464" i="13"/>
  <c r="AV463" i="13"/>
  <c r="AS463" i="13"/>
  <c r="BE464" i="13"/>
  <c r="BG464" i="13"/>
  <c r="AU463" i="13"/>
  <c r="AO463" i="13"/>
  <c r="BA464" i="13"/>
  <c r="AW463" i="13"/>
  <c r="BI464" i="13"/>
  <c r="BB464" i="13"/>
  <c r="AP463" i="13"/>
  <c r="BC464" i="13"/>
  <c r="AQ463" i="13"/>
  <c r="U409" i="12"/>
  <c r="AS408" i="12"/>
  <c r="R409" i="12"/>
  <c r="AP408" i="12"/>
  <c r="W409" i="12"/>
  <c r="AU408" i="12"/>
  <c r="Z409" i="12"/>
  <c r="AX408" i="12"/>
  <c r="S409" i="12"/>
  <c r="AQ408" i="12"/>
  <c r="Q409" i="12"/>
  <c r="AO408" i="12"/>
  <c r="T409" i="12"/>
  <c r="AR408" i="12"/>
  <c r="V409" i="12"/>
  <c r="AT408" i="12"/>
  <c r="G411" i="12"/>
  <c r="H411" i="12"/>
  <c r="M410" i="12"/>
  <c r="AW409" i="12"/>
  <c r="J411" i="12"/>
  <c r="AH409" i="12"/>
  <c r="BF408" i="12"/>
  <c r="AC409" i="12"/>
  <c r="BA408" i="12"/>
  <c r="N411" i="12"/>
  <c r="AD409" i="12"/>
  <c r="BB408" i="12"/>
  <c r="F411" i="12"/>
  <c r="I411" i="12"/>
  <c r="AG409" i="12"/>
  <c r="BE408" i="12"/>
  <c r="AK409" i="12"/>
  <c r="BI408" i="12"/>
  <c r="AL409" i="12"/>
  <c r="BJ408" i="12"/>
  <c r="AI409" i="12"/>
  <c r="BG408" i="12"/>
  <c r="K411" i="12"/>
  <c r="L410" i="12"/>
  <c r="AV409" i="12"/>
  <c r="AE409" i="12"/>
  <c r="BC408" i="12"/>
  <c r="AF409" i="12"/>
  <c r="BD408" i="12"/>
  <c r="AJ409" i="12"/>
  <c r="BH408" i="12"/>
  <c r="E411" i="12"/>
  <c r="U409" i="11"/>
  <c r="AS408" i="11"/>
  <c r="V409" i="11"/>
  <c r="AT408" i="11"/>
  <c r="X409" i="11"/>
  <c r="AV408" i="11"/>
  <c r="S409" i="11"/>
  <c r="AQ408" i="11"/>
  <c r="R409" i="11"/>
  <c r="AP408" i="11"/>
  <c r="Y409" i="11"/>
  <c r="AW408" i="11"/>
  <c r="AH409" i="11"/>
  <c r="BF408" i="11"/>
  <c r="N409" i="11"/>
  <c r="AX408" i="11"/>
  <c r="AK409" i="11"/>
  <c r="BI408" i="11"/>
  <c r="H410" i="11"/>
  <c r="AR409" i="11"/>
  <c r="K410" i="11"/>
  <c r="AU409" i="11"/>
  <c r="AL409" i="11"/>
  <c r="BJ408" i="11"/>
  <c r="G411" i="11"/>
  <c r="L411" i="11"/>
  <c r="I411" i="11"/>
  <c r="AF409" i="11"/>
  <c r="BD408" i="11"/>
  <c r="AG409" i="11"/>
  <c r="BE408" i="11"/>
  <c r="AE409" i="11"/>
  <c r="BC408" i="11"/>
  <c r="J411" i="11"/>
  <c r="F411" i="11"/>
  <c r="AI409" i="11"/>
  <c r="BG408" i="11"/>
  <c r="M411" i="11"/>
  <c r="AD409" i="11"/>
  <c r="BB408" i="11"/>
  <c r="AJ409" i="11"/>
  <c r="BH408" i="11"/>
  <c r="E410" i="11"/>
  <c r="BA409" i="11"/>
  <c r="AO409" i="11"/>
  <c r="AC426" i="11"/>
  <c r="C246" i="6"/>
  <c r="C336" i="6" s="1"/>
  <c r="C425" i="6" s="1"/>
  <c r="C143" i="6"/>
  <c r="C146" i="7"/>
  <c r="O145" i="7"/>
  <c r="AA145" i="7" s="1"/>
  <c r="C249" i="7"/>
  <c r="C339" i="7" s="1"/>
  <c r="C428" i="7" s="1"/>
  <c r="D249" i="12"/>
  <c r="Y339" i="12" s="1"/>
  <c r="P145" i="12"/>
  <c r="AB145" i="12" s="1"/>
  <c r="D146" i="12"/>
  <c r="D248" i="11"/>
  <c r="AH338" i="11" s="1"/>
  <c r="D145" i="11"/>
  <c r="D248" i="10"/>
  <c r="D338" i="10" s="1"/>
  <c r="D427" i="10" s="1"/>
  <c r="P144" i="10"/>
  <c r="AB144" i="10" s="1"/>
  <c r="D145" i="10"/>
  <c r="D248" i="8"/>
  <c r="D338" i="8" s="1"/>
  <c r="D427" i="8" s="1"/>
  <c r="D145" i="8"/>
  <c r="AI145" i="8"/>
  <c r="D143" i="6"/>
  <c r="S145" i="10"/>
  <c r="R146" i="7"/>
  <c r="AD145" i="10"/>
  <c r="AG145" i="8"/>
  <c r="AJ145" i="10"/>
  <c r="T145" i="8"/>
  <c r="G143" i="6"/>
  <c r="AI145" i="10"/>
  <c r="AI146" i="7"/>
  <c r="F143" i="6"/>
  <c r="AK145" i="10"/>
  <c r="V146" i="7"/>
  <c r="V143" i="6"/>
  <c r="Z145" i="10"/>
  <c r="Z145" i="8"/>
  <c r="J146" i="7"/>
  <c r="U145" i="8"/>
  <c r="T143" i="6"/>
  <c r="AE145" i="10"/>
  <c r="K146" i="7"/>
  <c r="AB145" i="7"/>
  <c r="AE145" i="8"/>
  <c r="S146" i="7"/>
  <c r="AD143" i="6"/>
  <c r="AG145" i="10"/>
  <c r="S145" i="8"/>
  <c r="K143" i="6"/>
  <c r="X146" i="7"/>
  <c r="F146" i="7"/>
  <c r="G146" i="7"/>
  <c r="AJ143" i="6"/>
  <c r="E146" i="7"/>
  <c r="S143" i="6"/>
  <c r="R143" i="6"/>
  <c r="AK146" i="7"/>
  <c r="AF145" i="10"/>
  <c r="AH146" i="7"/>
  <c r="L143" i="6"/>
  <c r="AC144" i="10"/>
  <c r="U143" i="6"/>
  <c r="AE143" i="6"/>
  <c r="AE146" i="7"/>
  <c r="L146" i="7"/>
  <c r="X145" i="8"/>
  <c r="AC146" i="7"/>
  <c r="W145" i="10"/>
  <c r="T145" i="10"/>
  <c r="Y146" i="7"/>
  <c r="AK145" i="8"/>
  <c r="W145" i="8"/>
  <c r="W146" i="7"/>
  <c r="AL145" i="10"/>
  <c r="W143" i="6"/>
  <c r="AI143" i="6"/>
  <c r="AJ146" i="7"/>
  <c r="H146" i="7"/>
  <c r="M146" i="7"/>
  <c r="AG143" i="6"/>
  <c r="Y145" i="10"/>
  <c r="AF143" i="6"/>
  <c r="AH143" i="6"/>
  <c r="AD146" i="7"/>
  <c r="X145" i="10"/>
  <c r="AF146" i="7"/>
  <c r="J143" i="6"/>
  <c r="V145" i="8"/>
  <c r="I143" i="6"/>
  <c r="H143" i="6"/>
  <c r="AJ145" i="8"/>
  <c r="Y145" i="8"/>
  <c r="AF145" i="8"/>
  <c r="Y143" i="6"/>
  <c r="X143" i="6"/>
  <c r="D146" i="7"/>
  <c r="BA466" i="18" l="1"/>
  <c r="AO466" i="18"/>
  <c r="BE466" i="18"/>
  <c r="AS466" i="18"/>
  <c r="BH466" i="18"/>
  <c r="AV466" i="18"/>
  <c r="AQ466" i="18"/>
  <c r="BC466" i="18"/>
  <c r="AW466" i="18"/>
  <c r="BI466" i="18"/>
  <c r="BD466" i="18"/>
  <c r="AR466" i="18"/>
  <c r="AP466" i="18"/>
  <c r="BB466" i="18"/>
  <c r="BG466" i="18"/>
  <c r="AU466" i="18"/>
  <c r="AT466" i="18"/>
  <c r="BF466" i="18"/>
  <c r="AX466" i="18"/>
  <c r="BJ466" i="18"/>
  <c r="BA450" i="17"/>
  <c r="AO450" i="17"/>
  <c r="AU450" i="17"/>
  <c r="BG450" i="17"/>
  <c r="AQ450" i="17"/>
  <c r="BC450" i="17"/>
  <c r="BH450" i="17"/>
  <c r="AV450" i="17"/>
  <c r="BD450" i="17"/>
  <c r="AR450" i="17"/>
  <c r="AX450" i="17"/>
  <c r="BJ450" i="17"/>
  <c r="BI450" i="17"/>
  <c r="AW450" i="17"/>
  <c r="AT450" i="17"/>
  <c r="BF450" i="17"/>
  <c r="AP450" i="17"/>
  <c r="BB450" i="17"/>
  <c r="BE450" i="17"/>
  <c r="AS450" i="17"/>
  <c r="Y428" i="12"/>
  <c r="Q146" i="12"/>
  <c r="Q250" i="12" s="1"/>
  <c r="R146" i="12"/>
  <c r="R250" i="12" s="1"/>
  <c r="I146" i="12"/>
  <c r="I250" i="12" s="1"/>
  <c r="AJ146" i="12"/>
  <c r="AJ250" i="12" s="1"/>
  <c r="S146" i="12"/>
  <c r="S250" i="12" s="1"/>
  <c r="J146" i="12"/>
  <c r="J250" i="12" s="1"/>
  <c r="U146" i="12"/>
  <c r="U250" i="12" s="1"/>
  <c r="Y146" i="12"/>
  <c r="Y250" i="12" s="1"/>
  <c r="K146" i="12"/>
  <c r="K250" i="12" s="1"/>
  <c r="AE146" i="12"/>
  <c r="AE250" i="12" s="1"/>
  <c r="AK146" i="12"/>
  <c r="AK250" i="12" s="1"/>
  <c r="E146" i="12"/>
  <c r="E250" i="12" s="1"/>
  <c r="AG146" i="12"/>
  <c r="AG250" i="12" s="1"/>
  <c r="L146" i="12"/>
  <c r="L250" i="12" s="1"/>
  <c r="AI146" i="12"/>
  <c r="AI250" i="12" s="1"/>
  <c r="V146" i="12"/>
  <c r="V250" i="12" s="1"/>
  <c r="N146" i="12"/>
  <c r="N250" i="12" s="1"/>
  <c r="F146" i="12"/>
  <c r="F250" i="12" s="1"/>
  <c r="AL146" i="12"/>
  <c r="AL250" i="12" s="1"/>
  <c r="X146" i="12"/>
  <c r="X250" i="12" s="1"/>
  <c r="T146" i="12"/>
  <c r="T250" i="12" s="1"/>
  <c r="AD146" i="12"/>
  <c r="AD250" i="12" s="1"/>
  <c r="G146" i="12"/>
  <c r="G250" i="12" s="1"/>
  <c r="W146" i="12"/>
  <c r="W250" i="12" s="1"/>
  <c r="H146" i="12"/>
  <c r="H250" i="12" s="1"/>
  <c r="AF146" i="12"/>
  <c r="AF250" i="12" s="1"/>
  <c r="M146" i="12"/>
  <c r="M250" i="12" s="1"/>
  <c r="AH146" i="12"/>
  <c r="AH250" i="12" s="1"/>
  <c r="Z146" i="12"/>
  <c r="Z250" i="12" s="1"/>
  <c r="AC146" i="12"/>
  <c r="AC250" i="12" s="1"/>
  <c r="H87" i="9"/>
  <c r="BE448" i="14"/>
  <c r="E87" i="9"/>
  <c r="BB448" i="14"/>
  <c r="AL338" i="11"/>
  <c r="L339" i="12"/>
  <c r="AF339" i="12"/>
  <c r="R86" i="9"/>
  <c r="AD86" i="9"/>
  <c r="AG86" i="9"/>
  <c r="U86" i="9"/>
  <c r="AF338" i="11"/>
  <c r="I87" i="9"/>
  <c r="BF448" i="14"/>
  <c r="K87" i="9"/>
  <c r="BH448" i="14"/>
  <c r="F87" i="9"/>
  <c r="BC448" i="14"/>
  <c r="W338" i="11"/>
  <c r="W427" i="11" s="1"/>
  <c r="M86" i="9"/>
  <c r="AI86" i="9"/>
  <c r="W86" i="9"/>
  <c r="AK85" i="9"/>
  <c r="Y85" i="9"/>
  <c r="U338" i="11"/>
  <c r="AC145" i="11"/>
  <c r="AC249" i="11" s="1"/>
  <c r="Q145" i="11"/>
  <c r="Q249" i="11" s="1"/>
  <c r="K145" i="11"/>
  <c r="K249" i="11" s="1"/>
  <c r="F145" i="11"/>
  <c r="F249" i="11" s="1"/>
  <c r="AL145" i="11"/>
  <c r="AL249" i="11" s="1"/>
  <c r="Z145" i="11"/>
  <c r="Z249" i="11" s="1"/>
  <c r="AD145" i="11"/>
  <c r="AD249" i="11" s="1"/>
  <c r="N145" i="11"/>
  <c r="N249" i="11" s="1"/>
  <c r="W145" i="11"/>
  <c r="W249" i="11" s="1"/>
  <c r="AE145" i="11"/>
  <c r="AE249" i="11" s="1"/>
  <c r="G145" i="11"/>
  <c r="G249" i="11" s="1"/>
  <c r="V145" i="11"/>
  <c r="V249" i="11" s="1"/>
  <c r="AH145" i="11"/>
  <c r="AH249" i="11" s="1"/>
  <c r="M145" i="11"/>
  <c r="M249" i="11" s="1"/>
  <c r="I145" i="11"/>
  <c r="I249" i="11" s="1"/>
  <c r="AG145" i="11"/>
  <c r="AG249" i="11" s="1"/>
  <c r="U145" i="11"/>
  <c r="U249" i="11" s="1"/>
  <c r="H145" i="11"/>
  <c r="H249" i="11" s="1"/>
  <c r="T145" i="11"/>
  <c r="T249" i="11" s="1"/>
  <c r="AJ145" i="11"/>
  <c r="AJ249" i="11" s="1"/>
  <c r="S145" i="11"/>
  <c r="S249" i="11" s="1"/>
  <c r="L145" i="11"/>
  <c r="L249" i="11" s="1"/>
  <c r="AF145" i="11"/>
  <c r="AF249" i="11" s="1"/>
  <c r="R145" i="11"/>
  <c r="R249" i="11" s="1"/>
  <c r="J145" i="11"/>
  <c r="J249" i="11" s="1"/>
  <c r="AK145" i="11"/>
  <c r="AK249" i="11" s="1"/>
  <c r="AI145" i="11"/>
  <c r="AI249" i="11" s="1"/>
  <c r="E145" i="11"/>
  <c r="E249" i="11" s="1"/>
  <c r="Y145" i="11"/>
  <c r="Y249" i="11" s="1"/>
  <c r="X145" i="11"/>
  <c r="X249" i="11" s="1"/>
  <c r="D339" i="12"/>
  <c r="D428" i="12" s="1"/>
  <c r="Q339" i="12"/>
  <c r="R339" i="12"/>
  <c r="G339" i="12"/>
  <c r="V339" i="12"/>
  <c r="W339" i="12"/>
  <c r="M339" i="12"/>
  <c r="I339" i="12"/>
  <c r="E339" i="12"/>
  <c r="N339" i="12"/>
  <c r="S339" i="12"/>
  <c r="Z339" i="12"/>
  <c r="H339" i="12"/>
  <c r="AH339" i="12"/>
  <c r="AI339" i="12"/>
  <c r="AG339" i="12"/>
  <c r="X339" i="12"/>
  <c r="X428" i="12" s="1"/>
  <c r="J339" i="12"/>
  <c r="AD339" i="12"/>
  <c r="AL339" i="12"/>
  <c r="AK339" i="12"/>
  <c r="U339" i="12"/>
  <c r="AC339" i="12"/>
  <c r="D87" i="9"/>
  <c r="BA448" i="14"/>
  <c r="L87" i="9"/>
  <c r="BI448" i="14"/>
  <c r="BJ448" i="14"/>
  <c r="K339" i="12"/>
  <c r="M338" i="11"/>
  <c r="F339" i="12"/>
  <c r="T338" i="11"/>
  <c r="T427" i="11" s="1"/>
  <c r="AB86" i="9"/>
  <c r="P86" i="9"/>
  <c r="AH86" i="9"/>
  <c r="V86" i="9"/>
  <c r="AJ86" i="9"/>
  <c r="X86" i="9"/>
  <c r="D338" i="11"/>
  <c r="D427" i="11" s="1"/>
  <c r="Q338" i="11"/>
  <c r="Q427" i="11" s="1"/>
  <c r="AC338" i="11"/>
  <c r="AD338" i="11"/>
  <c r="AG338" i="11"/>
  <c r="H338" i="11"/>
  <c r="E338" i="11"/>
  <c r="F338" i="11"/>
  <c r="V338" i="11"/>
  <c r="K338" i="11"/>
  <c r="S338" i="11"/>
  <c r="I338" i="11"/>
  <c r="Z338" i="11"/>
  <c r="Z427" i="11" s="1"/>
  <c r="AE338" i="11"/>
  <c r="J338" i="11"/>
  <c r="L338" i="11"/>
  <c r="R338" i="11"/>
  <c r="N338" i="11"/>
  <c r="AK338" i="11"/>
  <c r="G338" i="11"/>
  <c r="G87" i="9"/>
  <c r="BD448" i="14"/>
  <c r="J87" i="9"/>
  <c r="BG448" i="14"/>
  <c r="T339" i="12"/>
  <c r="AJ338" i="11"/>
  <c r="Y338" i="11"/>
  <c r="AC86" i="9"/>
  <c r="Q86" i="9"/>
  <c r="AE339" i="12"/>
  <c r="AI338" i="11"/>
  <c r="AE86" i="9"/>
  <c r="S86" i="9"/>
  <c r="AF86" i="9"/>
  <c r="T86" i="9"/>
  <c r="AJ339" i="12"/>
  <c r="X338" i="11"/>
  <c r="I449" i="14"/>
  <c r="AS448" i="14"/>
  <c r="AT448" i="14"/>
  <c r="J449" i="14"/>
  <c r="H449" i="14"/>
  <c r="AR448" i="14"/>
  <c r="L449" i="14"/>
  <c r="AV448" i="14"/>
  <c r="G449" i="14"/>
  <c r="AQ448" i="14"/>
  <c r="M449" i="14"/>
  <c r="AW448" i="14"/>
  <c r="AX448" i="14"/>
  <c r="N449" i="14"/>
  <c r="E449" i="14"/>
  <c r="AO448" i="14"/>
  <c r="AP448" i="14"/>
  <c r="F449" i="14"/>
  <c r="AU448" i="14"/>
  <c r="K449" i="14"/>
  <c r="BC465" i="13"/>
  <c r="AQ464" i="13"/>
  <c r="AP464" i="13"/>
  <c r="BB465" i="13"/>
  <c r="BH465" i="13"/>
  <c r="AV464" i="13"/>
  <c r="BD465" i="13"/>
  <c r="AR464" i="13"/>
  <c r="BJ464" i="13"/>
  <c r="AX463" i="13"/>
  <c r="BI465" i="13"/>
  <c r="AW464" i="13"/>
  <c r="BE465" i="13"/>
  <c r="AS464" i="13"/>
  <c r="BA465" i="13"/>
  <c r="AO464" i="13"/>
  <c r="BG465" i="13"/>
  <c r="AU464" i="13"/>
  <c r="AT464" i="13"/>
  <c r="BF465" i="13"/>
  <c r="V410" i="12"/>
  <c r="AT409" i="12"/>
  <c r="Q410" i="12"/>
  <c r="AO409" i="12"/>
  <c r="Z410" i="12"/>
  <c r="AX409" i="12"/>
  <c r="R410" i="12"/>
  <c r="AP409" i="12"/>
  <c r="T410" i="12"/>
  <c r="AR409" i="12"/>
  <c r="S410" i="12"/>
  <c r="AQ409" i="12"/>
  <c r="W410" i="12"/>
  <c r="AU409" i="12"/>
  <c r="U410" i="12"/>
  <c r="AS409" i="12"/>
  <c r="E412" i="12"/>
  <c r="AJ410" i="12"/>
  <c r="BH409" i="12"/>
  <c r="AF410" i="12"/>
  <c r="BD409" i="12"/>
  <c r="AE410" i="12"/>
  <c r="BC409" i="12"/>
  <c r="L411" i="12"/>
  <c r="AV410" i="12"/>
  <c r="K412" i="12"/>
  <c r="AI410" i="12"/>
  <c r="BG409" i="12"/>
  <c r="AL410" i="12"/>
  <c r="BJ409" i="12"/>
  <c r="AK410" i="12"/>
  <c r="BI409" i="12"/>
  <c r="AG410" i="12"/>
  <c r="BE409" i="12"/>
  <c r="I412" i="12"/>
  <c r="F412" i="12"/>
  <c r="AD410" i="12"/>
  <c r="BB409" i="12"/>
  <c r="N412" i="12"/>
  <c r="AC410" i="12"/>
  <c r="BA409" i="12"/>
  <c r="AH410" i="12"/>
  <c r="BF409" i="12"/>
  <c r="J412" i="12"/>
  <c r="M411" i="12"/>
  <c r="AW410" i="12"/>
  <c r="H412" i="12"/>
  <c r="G412" i="12"/>
  <c r="Y410" i="11"/>
  <c r="AW409" i="11"/>
  <c r="S410" i="11"/>
  <c r="AQ409" i="11"/>
  <c r="V410" i="11"/>
  <c r="AT409" i="11"/>
  <c r="R410" i="11"/>
  <c r="AP409" i="11"/>
  <c r="X410" i="11"/>
  <c r="AV409" i="11"/>
  <c r="U410" i="11"/>
  <c r="AS409" i="11"/>
  <c r="AJ410" i="11"/>
  <c r="BH409" i="11"/>
  <c r="AD410" i="11"/>
  <c r="BB409" i="11"/>
  <c r="M412" i="11"/>
  <c r="AI410" i="11"/>
  <c r="BG409" i="11"/>
  <c r="F412" i="11"/>
  <c r="J412" i="11"/>
  <c r="AE410" i="11"/>
  <c r="BC409" i="11"/>
  <c r="AG410" i="11"/>
  <c r="BE409" i="11"/>
  <c r="AF410" i="11"/>
  <c r="BD409" i="11"/>
  <c r="I412" i="11"/>
  <c r="L412" i="11"/>
  <c r="G412" i="11"/>
  <c r="AL410" i="11"/>
  <c r="BJ409" i="11"/>
  <c r="K411" i="11"/>
  <c r="AU410" i="11"/>
  <c r="H411" i="11"/>
  <c r="AR410" i="11"/>
  <c r="AK410" i="11"/>
  <c r="BI409" i="11"/>
  <c r="N410" i="11"/>
  <c r="AX409" i="11"/>
  <c r="AH410" i="11"/>
  <c r="BF409" i="11"/>
  <c r="E411" i="11"/>
  <c r="BA410" i="11"/>
  <c r="AO410" i="11"/>
  <c r="AC427" i="11"/>
  <c r="C147" i="7"/>
  <c r="O146" i="7"/>
  <c r="AA146" i="7" s="1"/>
  <c r="C250" i="7"/>
  <c r="C340" i="7" s="1"/>
  <c r="C429" i="7" s="1"/>
  <c r="C144" i="6"/>
  <c r="C247" i="6"/>
  <c r="C337" i="6" s="1"/>
  <c r="C426" i="6" s="1"/>
  <c r="D250" i="12"/>
  <c r="P146" i="12"/>
  <c r="AB146" i="12" s="1"/>
  <c r="D147" i="12"/>
  <c r="D249" i="11"/>
  <c r="AE339" i="11" s="1"/>
  <c r="D146" i="11"/>
  <c r="D249" i="10"/>
  <c r="D339" i="10" s="1"/>
  <c r="D428" i="10" s="1"/>
  <c r="D146" i="10"/>
  <c r="P145" i="10"/>
  <c r="AB145" i="10" s="1"/>
  <c r="D249" i="8"/>
  <c r="D339" i="8" s="1"/>
  <c r="D428" i="8" s="1"/>
  <c r="D146" i="8"/>
  <c r="AF147" i="7"/>
  <c r="AK146" i="8"/>
  <c r="S144" i="6"/>
  <c r="AJ144" i="6"/>
  <c r="T146" i="8"/>
  <c r="AE146" i="8"/>
  <c r="Y147" i="7"/>
  <c r="W146" i="8"/>
  <c r="X144" i="6"/>
  <c r="AF146" i="10"/>
  <c r="W147" i="7"/>
  <c r="M147" i="7"/>
  <c r="AJ146" i="10"/>
  <c r="V144" i="6"/>
  <c r="S146" i="10"/>
  <c r="AH144" i="6"/>
  <c r="AB146" i="7"/>
  <c r="D147" i="7"/>
  <c r="AL146" i="10"/>
  <c r="AE147" i="7"/>
  <c r="AK147" i="7"/>
  <c r="E147" i="7"/>
  <c r="S146" i="8"/>
  <c r="U144" i="6"/>
  <c r="AI146" i="8"/>
  <c r="G144" i="6"/>
  <c r="V147" i="7"/>
  <c r="L147" i="7"/>
  <c r="X146" i="10"/>
  <c r="J144" i="6"/>
  <c r="F144" i="6"/>
  <c r="R147" i="7"/>
  <c r="AD146" i="10"/>
  <c r="AI147" i="7"/>
  <c r="U146" i="8"/>
  <c r="AF144" i="6"/>
  <c r="T144" i="6"/>
  <c r="X146" i="8"/>
  <c r="AI144" i="6"/>
  <c r="S147" i="7"/>
  <c r="AF146" i="8"/>
  <c r="I144" i="6"/>
  <c r="D144" i="6"/>
  <c r="H144" i="6"/>
  <c r="T146" i="10"/>
  <c r="Y144" i="6"/>
  <c r="Y146" i="10"/>
  <c r="AG146" i="10"/>
  <c r="W144" i="6"/>
  <c r="G147" i="7"/>
  <c r="Z146" i="10"/>
  <c r="AC145" i="10"/>
  <c r="AD144" i="6"/>
  <c r="Z146" i="8"/>
  <c r="F147" i="7"/>
  <c r="AG146" i="8"/>
  <c r="V146" i="8"/>
  <c r="AK146" i="10"/>
  <c r="J147" i="7"/>
  <c r="AE144" i="6"/>
  <c r="AD147" i="7"/>
  <c r="AJ146" i="8"/>
  <c r="AI146" i="10"/>
  <c r="AC147" i="7"/>
  <c r="K147" i="7"/>
  <c r="K144" i="6"/>
  <c r="X147" i="7"/>
  <c r="R144" i="6"/>
  <c r="Y146" i="8"/>
  <c r="L144" i="6"/>
  <c r="AH147" i="7"/>
  <c r="W146" i="10"/>
  <c r="H147" i="7"/>
  <c r="AE146" i="10"/>
  <c r="AC146" i="11" l="1"/>
  <c r="AC250" i="11" s="1"/>
  <c r="Q146" i="11"/>
  <c r="Q250" i="11" s="1"/>
  <c r="K146" i="11"/>
  <c r="K250" i="11" s="1"/>
  <c r="G146" i="11"/>
  <c r="G250" i="11" s="1"/>
  <c r="R146" i="11"/>
  <c r="R250" i="11" s="1"/>
  <c r="AH146" i="11"/>
  <c r="AH250" i="11" s="1"/>
  <c r="M146" i="11"/>
  <c r="M250" i="11" s="1"/>
  <c r="AL146" i="11"/>
  <c r="AL250" i="11" s="1"/>
  <c r="Z146" i="11"/>
  <c r="Z250" i="11" s="1"/>
  <c r="AD146" i="11"/>
  <c r="AD250" i="11" s="1"/>
  <c r="AK146" i="11"/>
  <c r="AK250" i="11" s="1"/>
  <c r="AI146" i="11"/>
  <c r="AI250" i="11" s="1"/>
  <c r="X146" i="11"/>
  <c r="X250" i="11" s="1"/>
  <c r="T146" i="11"/>
  <c r="T250" i="11" s="1"/>
  <c r="S146" i="11"/>
  <c r="S250" i="11" s="1"/>
  <c r="J146" i="11"/>
  <c r="J250" i="11" s="1"/>
  <c r="AE146" i="11"/>
  <c r="AE250" i="11" s="1"/>
  <c r="AF146" i="11"/>
  <c r="AF250" i="11" s="1"/>
  <c r="AJ146" i="11"/>
  <c r="AJ250" i="11" s="1"/>
  <c r="V146" i="11"/>
  <c r="V250" i="11" s="1"/>
  <c r="F146" i="11"/>
  <c r="F250" i="11" s="1"/>
  <c r="L146" i="11"/>
  <c r="L250" i="11" s="1"/>
  <c r="I146" i="11"/>
  <c r="I250" i="11" s="1"/>
  <c r="AG146" i="11"/>
  <c r="AG250" i="11" s="1"/>
  <c r="E146" i="11"/>
  <c r="E250" i="11" s="1"/>
  <c r="N146" i="11"/>
  <c r="N250" i="11" s="1"/>
  <c r="Y146" i="11"/>
  <c r="Y250" i="11" s="1"/>
  <c r="W146" i="11"/>
  <c r="W250" i="11" s="1"/>
  <c r="H146" i="11"/>
  <c r="H250" i="11" s="1"/>
  <c r="U146" i="11"/>
  <c r="U250" i="11" s="1"/>
  <c r="D340" i="12"/>
  <c r="D429" i="12" s="1"/>
  <c r="Q340" i="12"/>
  <c r="R340" i="12"/>
  <c r="AL340" i="12"/>
  <c r="U340" i="12"/>
  <c r="E340" i="12"/>
  <c r="AE340" i="12"/>
  <c r="T340" i="12"/>
  <c r="Y340" i="12"/>
  <c r="Y429" i="12" s="1"/>
  <c r="L340" i="12"/>
  <c r="K340" i="12"/>
  <c r="N340" i="12"/>
  <c r="F340" i="12"/>
  <c r="W340" i="12"/>
  <c r="J340" i="12"/>
  <c r="AF340" i="12"/>
  <c r="M340" i="12"/>
  <c r="I340" i="12"/>
  <c r="AJ340" i="12"/>
  <c r="J88" i="9"/>
  <c r="BG449" i="14"/>
  <c r="I88" i="9"/>
  <c r="BF449" i="14"/>
  <c r="AH339" i="11"/>
  <c r="S340" i="12"/>
  <c r="AD339" i="11"/>
  <c r="G340" i="12"/>
  <c r="AK339" i="11"/>
  <c r="AH340" i="12"/>
  <c r="R87" i="9"/>
  <c r="AD87" i="9"/>
  <c r="AG87" i="9"/>
  <c r="U87" i="9"/>
  <c r="AI340" i="12"/>
  <c r="AC340" i="12"/>
  <c r="D339" i="11"/>
  <c r="D428" i="11" s="1"/>
  <c r="Q339" i="11"/>
  <c r="Q428" i="11" s="1"/>
  <c r="I339" i="11"/>
  <c r="U339" i="11"/>
  <c r="M339" i="11"/>
  <c r="T339" i="11"/>
  <c r="T428" i="11" s="1"/>
  <c r="S339" i="11"/>
  <c r="AF339" i="11"/>
  <c r="H339" i="11"/>
  <c r="X339" i="11"/>
  <c r="W339" i="11"/>
  <c r="W428" i="11" s="1"/>
  <c r="L339" i="11"/>
  <c r="AJ339" i="11"/>
  <c r="Y339" i="11"/>
  <c r="D88" i="9"/>
  <c r="BA449" i="14"/>
  <c r="L88" i="9"/>
  <c r="BI449" i="14"/>
  <c r="K88" i="9"/>
  <c r="BH449" i="14"/>
  <c r="E339" i="11"/>
  <c r="AE87" i="9"/>
  <c r="S87" i="9"/>
  <c r="K339" i="11"/>
  <c r="X340" i="12"/>
  <c r="X429" i="12" s="1"/>
  <c r="M87" i="9"/>
  <c r="P87" i="9"/>
  <c r="AB87" i="9"/>
  <c r="G339" i="11"/>
  <c r="AK86" i="9"/>
  <c r="Y86" i="9"/>
  <c r="Z339" i="11"/>
  <c r="Z428" i="11" s="1"/>
  <c r="V340" i="12"/>
  <c r="AF87" i="9"/>
  <c r="T87" i="9"/>
  <c r="Q147" i="12"/>
  <c r="Q251" i="12" s="1"/>
  <c r="R147" i="12"/>
  <c r="R251" i="12" s="1"/>
  <c r="S147" i="12"/>
  <c r="S251" i="12" s="1"/>
  <c r="K147" i="12"/>
  <c r="K251" i="12" s="1"/>
  <c r="L147" i="12"/>
  <c r="L251" i="12" s="1"/>
  <c r="V147" i="12"/>
  <c r="V251" i="12" s="1"/>
  <c r="X147" i="12"/>
  <c r="X251" i="12" s="1"/>
  <c r="AJ147" i="12"/>
  <c r="AJ251" i="12" s="1"/>
  <c r="Y147" i="12"/>
  <c r="Y251" i="12" s="1"/>
  <c r="F147" i="12"/>
  <c r="F251" i="12" s="1"/>
  <c r="AL147" i="12"/>
  <c r="AL251" i="12" s="1"/>
  <c r="I147" i="12"/>
  <c r="I251" i="12" s="1"/>
  <c r="T147" i="12"/>
  <c r="T251" i="12" s="1"/>
  <c r="AK147" i="12"/>
  <c r="AK251" i="12" s="1"/>
  <c r="J147" i="12"/>
  <c r="J251" i="12" s="1"/>
  <c r="E147" i="12"/>
  <c r="E251" i="12" s="1"/>
  <c r="AD147" i="12"/>
  <c r="AD251" i="12" s="1"/>
  <c r="AE147" i="12"/>
  <c r="AE251" i="12" s="1"/>
  <c r="N147" i="12"/>
  <c r="N251" i="12" s="1"/>
  <c r="U147" i="12"/>
  <c r="U251" i="12" s="1"/>
  <c r="AG147" i="12"/>
  <c r="AG251" i="12" s="1"/>
  <c r="AI147" i="12"/>
  <c r="AI251" i="12" s="1"/>
  <c r="G147" i="12"/>
  <c r="G251" i="12" s="1"/>
  <c r="H147" i="12"/>
  <c r="H251" i="12" s="1"/>
  <c r="AH147" i="12"/>
  <c r="AH251" i="12" s="1"/>
  <c r="AF147" i="12"/>
  <c r="AF251" i="12" s="1"/>
  <c r="W147" i="12"/>
  <c r="W251" i="12" s="1"/>
  <c r="M147" i="12"/>
  <c r="M251" i="12" s="1"/>
  <c r="Z147" i="12"/>
  <c r="Z251" i="12" s="1"/>
  <c r="AC147" i="12"/>
  <c r="AC251" i="12" s="1"/>
  <c r="E88" i="9"/>
  <c r="BB449" i="14"/>
  <c r="BJ449" i="14"/>
  <c r="F339" i="11"/>
  <c r="R339" i="11"/>
  <c r="N339" i="11"/>
  <c r="AD340" i="12"/>
  <c r="AI87" i="9"/>
  <c r="W87" i="9"/>
  <c r="AI339" i="11"/>
  <c r="AG340" i="12"/>
  <c r="F88" i="9"/>
  <c r="BC449" i="14"/>
  <c r="G88" i="9"/>
  <c r="BD449" i="14"/>
  <c r="H88" i="9"/>
  <c r="BE449" i="14"/>
  <c r="AG339" i="11"/>
  <c r="AH87" i="9"/>
  <c r="V87" i="9"/>
  <c r="AL339" i="11"/>
  <c r="AK340" i="12"/>
  <c r="AJ87" i="9"/>
  <c r="X87" i="9"/>
  <c r="AC339" i="11"/>
  <c r="J339" i="11"/>
  <c r="H340" i="12"/>
  <c r="V339" i="11"/>
  <c r="Z340" i="12"/>
  <c r="AC87" i="9"/>
  <c r="Q87" i="9"/>
  <c r="J450" i="14"/>
  <c r="BF450" i="14" s="1"/>
  <c r="AT449" i="14"/>
  <c r="L450" i="14"/>
  <c r="BH450" i="14" s="1"/>
  <c r="AV449" i="14"/>
  <c r="AU449" i="14"/>
  <c r="K450" i="14"/>
  <c r="BG450" i="14" s="1"/>
  <c r="F450" i="14"/>
  <c r="BB450" i="14" s="1"/>
  <c r="AP449" i="14"/>
  <c r="N450" i="14"/>
  <c r="BJ450" i="14" s="1"/>
  <c r="AX449" i="14"/>
  <c r="E450" i="14"/>
  <c r="BA450" i="14" s="1"/>
  <c r="AO449" i="14"/>
  <c r="M450" i="14"/>
  <c r="BI450" i="14" s="1"/>
  <c r="AW449" i="14"/>
  <c r="AQ449" i="14"/>
  <c r="G450" i="14"/>
  <c r="BC450" i="14" s="1"/>
  <c r="AR449" i="14"/>
  <c r="H450" i="14"/>
  <c r="BD450" i="14" s="1"/>
  <c r="I450" i="14"/>
  <c r="BE450" i="14" s="1"/>
  <c r="AS449" i="14"/>
  <c r="AU465" i="13"/>
  <c r="AS465" i="13"/>
  <c r="AR465" i="13"/>
  <c r="AQ465" i="13"/>
  <c r="AT465" i="13"/>
  <c r="AP465" i="13"/>
  <c r="BA466" i="13"/>
  <c r="AO465" i="13"/>
  <c r="AW465" i="13"/>
  <c r="AX464" i="13"/>
  <c r="BJ465" i="13"/>
  <c r="AV465" i="13"/>
  <c r="G413" i="12"/>
  <c r="N413" i="12"/>
  <c r="F413" i="12"/>
  <c r="K413" i="12"/>
  <c r="U411" i="12"/>
  <c r="AS410" i="12"/>
  <c r="S411" i="12"/>
  <c r="AQ410" i="12"/>
  <c r="R411" i="12"/>
  <c r="AP410" i="12"/>
  <c r="Q411" i="12"/>
  <c r="AO410" i="12"/>
  <c r="H413" i="12"/>
  <c r="J413" i="12"/>
  <c r="I413" i="12"/>
  <c r="E413" i="12"/>
  <c r="W411" i="12"/>
  <c r="AU410" i="12"/>
  <c r="T411" i="12"/>
  <c r="AR410" i="12"/>
  <c r="Z411" i="12"/>
  <c r="AX410" i="12"/>
  <c r="V411" i="12"/>
  <c r="AT410" i="12"/>
  <c r="M412" i="12"/>
  <c r="AW411" i="12"/>
  <c r="AH411" i="12"/>
  <c r="BF410" i="12"/>
  <c r="AC411" i="12"/>
  <c r="BA410" i="12"/>
  <c r="AD411" i="12"/>
  <c r="BB410" i="12"/>
  <c r="AG411" i="12"/>
  <c r="BE410" i="12"/>
  <c r="AK411" i="12"/>
  <c r="BI410" i="12"/>
  <c r="AL411" i="12"/>
  <c r="BJ410" i="12"/>
  <c r="AI411" i="12"/>
  <c r="BG410" i="12"/>
  <c r="L412" i="12"/>
  <c r="AV411" i="12"/>
  <c r="AE411" i="12"/>
  <c r="BC410" i="12"/>
  <c r="AF411" i="12"/>
  <c r="BD410" i="12"/>
  <c r="AJ411" i="12"/>
  <c r="BH410" i="12"/>
  <c r="G413" i="11"/>
  <c r="I413" i="11"/>
  <c r="J413" i="11"/>
  <c r="U411" i="11"/>
  <c r="AS410" i="11"/>
  <c r="R411" i="11"/>
  <c r="AP410" i="11"/>
  <c r="S411" i="11"/>
  <c r="AQ410" i="11"/>
  <c r="L413" i="11"/>
  <c r="F413" i="11"/>
  <c r="M413" i="11"/>
  <c r="X411" i="11"/>
  <c r="AV410" i="11"/>
  <c r="V411" i="11"/>
  <c r="AT410" i="11"/>
  <c r="Y411" i="11"/>
  <c r="AW410" i="11"/>
  <c r="AH411" i="11"/>
  <c r="BF410" i="11"/>
  <c r="N411" i="11"/>
  <c r="AX410" i="11"/>
  <c r="AK411" i="11"/>
  <c r="BI410" i="11"/>
  <c r="H412" i="11"/>
  <c r="AR411" i="11"/>
  <c r="K412" i="11"/>
  <c r="AU411" i="11"/>
  <c r="AL411" i="11"/>
  <c r="BJ410" i="11"/>
  <c r="AF411" i="11"/>
  <c r="BD410" i="11"/>
  <c r="AG411" i="11"/>
  <c r="BE410" i="11"/>
  <c r="AE411" i="11"/>
  <c r="BC410" i="11"/>
  <c r="AI411" i="11"/>
  <c r="BG410" i="11"/>
  <c r="AD411" i="11"/>
  <c r="BB410" i="11"/>
  <c r="AJ411" i="11"/>
  <c r="BH410" i="11"/>
  <c r="E412" i="11"/>
  <c r="AO411" i="11"/>
  <c r="BA411" i="11"/>
  <c r="AC428" i="11"/>
  <c r="C248" i="6"/>
  <c r="C338" i="6" s="1"/>
  <c r="C427" i="6" s="1"/>
  <c r="C145" i="6"/>
  <c r="C148" i="7"/>
  <c r="O147" i="7"/>
  <c r="AA147" i="7" s="1"/>
  <c r="C251" i="7"/>
  <c r="C341" i="7" s="1"/>
  <c r="C430" i="7" s="1"/>
  <c r="D251" i="12"/>
  <c r="D148" i="12"/>
  <c r="P147" i="12"/>
  <c r="AB147" i="12" s="1"/>
  <c r="D250" i="11"/>
  <c r="K340" i="11" s="1"/>
  <c r="D147" i="11"/>
  <c r="D250" i="10"/>
  <c r="D340" i="10" s="1"/>
  <c r="D429" i="10" s="1"/>
  <c r="D147" i="10"/>
  <c r="P146" i="10"/>
  <c r="AB146" i="10" s="1"/>
  <c r="D250" i="8"/>
  <c r="D340" i="8" s="1"/>
  <c r="D429" i="8" s="1"/>
  <c r="D147" i="8"/>
  <c r="V145" i="6"/>
  <c r="K145" i="6"/>
  <c r="R148" i="7"/>
  <c r="V147" i="8"/>
  <c r="AD145" i="6"/>
  <c r="Z147" i="10"/>
  <c r="M148" i="7"/>
  <c r="Y147" i="8"/>
  <c r="E148" i="7"/>
  <c r="W147" i="8"/>
  <c r="X145" i="6"/>
  <c r="Y147" i="10"/>
  <c r="S147" i="10"/>
  <c r="D145" i="6"/>
  <c r="AH148" i="7"/>
  <c r="J148" i="7"/>
  <c r="AJ147" i="10"/>
  <c r="S148" i="7"/>
  <c r="T147" i="10"/>
  <c r="V148" i="7"/>
  <c r="S145" i="6"/>
  <c r="Z147" i="8"/>
  <c r="K148" i="7"/>
  <c r="AC146" i="10"/>
  <c r="AE145" i="6"/>
  <c r="X148" i="7"/>
  <c r="X147" i="10"/>
  <c r="I145" i="6"/>
  <c r="J145" i="6"/>
  <c r="D148" i="7"/>
  <c r="AI147" i="10"/>
  <c r="G145" i="6"/>
  <c r="W148" i="7"/>
  <c r="F148" i="7"/>
  <c r="U147" i="8"/>
  <c r="U145" i="6"/>
  <c r="AD148" i="7"/>
  <c r="AL147" i="10"/>
  <c r="AF147" i="10"/>
  <c r="AD147" i="10"/>
  <c r="AI147" i="8"/>
  <c r="S147" i="8"/>
  <c r="AF145" i="6"/>
  <c r="H145" i="6"/>
  <c r="L145" i="6"/>
  <c r="AC148" i="7"/>
  <c r="AG147" i="10"/>
  <c r="T147" i="8"/>
  <c r="AE147" i="8"/>
  <c r="AG147" i="8"/>
  <c r="AI148" i="7"/>
  <c r="AK148" i="7"/>
  <c r="Y145" i="6"/>
  <c r="AF148" i="7"/>
  <c r="AK147" i="8"/>
  <c r="AE147" i="10"/>
  <c r="AB147" i="7"/>
  <c r="R145" i="6"/>
  <c r="G148" i="7"/>
  <c r="AJ145" i="6"/>
  <c r="L148" i="7"/>
  <c r="W145" i="6"/>
  <c r="T145" i="6"/>
  <c r="AE148" i="7"/>
  <c r="H148" i="7"/>
  <c r="F145" i="6"/>
  <c r="AJ147" i="8"/>
  <c r="X147" i="8"/>
  <c r="AH145" i="6"/>
  <c r="Y148" i="7"/>
  <c r="AF147" i="8"/>
  <c r="AI145" i="6"/>
  <c r="W147" i="10"/>
  <c r="AJ341" i="12" l="1"/>
  <c r="AU466" i="13"/>
  <c r="BG466" i="13"/>
  <c r="AG340" i="11"/>
  <c r="F341" i="12"/>
  <c r="U341" i="12"/>
  <c r="L340" i="11"/>
  <c r="Y87" i="9"/>
  <c r="AK87" i="9"/>
  <c r="W341" i="12"/>
  <c r="I340" i="11"/>
  <c r="Q148" i="12"/>
  <c r="Q252" i="12" s="1"/>
  <c r="R148" i="12"/>
  <c r="R252" i="12" s="1"/>
  <c r="I148" i="12"/>
  <c r="I252" i="12" s="1"/>
  <c r="X148" i="12"/>
  <c r="X252" i="12" s="1"/>
  <c r="AK148" i="12"/>
  <c r="AK252" i="12" s="1"/>
  <c r="AG148" i="12"/>
  <c r="AG252" i="12" s="1"/>
  <c r="M148" i="12"/>
  <c r="M252" i="12" s="1"/>
  <c r="AJ148" i="12"/>
  <c r="AJ252" i="12" s="1"/>
  <c r="Y148" i="12"/>
  <c r="Y252" i="12" s="1"/>
  <c r="F148" i="12"/>
  <c r="F252" i="12" s="1"/>
  <c r="L148" i="12"/>
  <c r="L252" i="12" s="1"/>
  <c r="AI148" i="12"/>
  <c r="AI252" i="12" s="1"/>
  <c r="AL148" i="12"/>
  <c r="AL252" i="12" s="1"/>
  <c r="T148" i="12"/>
  <c r="T252" i="12" s="1"/>
  <c r="J148" i="12"/>
  <c r="J252" i="12" s="1"/>
  <c r="AD148" i="12"/>
  <c r="AD252" i="12" s="1"/>
  <c r="K148" i="12"/>
  <c r="K252" i="12" s="1"/>
  <c r="N148" i="12"/>
  <c r="N252" i="12" s="1"/>
  <c r="S148" i="12"/>
  <c r="S252" i="12" s="1"/>
  <c r="E148" i="12"/>
  <c r="E252" i="12" s="1"/>
  <c r="U148" i="12"/>
  <c r="U252" i="12" s="1"/>
  <c r="AE148" i="12"/>
  <c r="AE252" i="12" s="1"/>
  <c r="V148" i="12"/>
  <c r="V252" i="12" s="1"/>
  <c r="H148" i="12"/>
  <c r="H252" i="12" s="1"/>
  <c r="G148" i="12"/>
  <c r="G252" i="12" s="1"/>
  <c r="AH148" i="12"/>
  <c r="AH252" i="12" s="1"/>
  <c r="Z148" i="12"/>
  <c r="Z252" i="12" s="1"/>
  <c r="AF148" i="12"/>
  <c r="AF252" i="12" s="1"/>
  <c r="W148" i="12"/>
  <c r="W252" i="12" s="1"/>
  <c r="AC148" i="12"/>
  <c r="AC252" i="12" s="1"/>
  <c r="AT466" i="13"/>
  <c r="BF466" i="13"/>
  <c r="AR466" i="13"/>
  <c r="BD466" i="13"/>
  <c r="AJ340" i="11"/>
  <c r="AE88" i="9"/>
  <c r="S88" i="9"/>
  <c r="AC88" i="9"/>
  <c r="Q88" i="9"/>
  <c r="AI341" i="12"/>
  <c r="X340" i="11"/>
  <c r="AJ88" i="9"/>
  <c r="X88" i="9"/>
  <c r="AH341" i="12"/>
  <c r="T340" i="11"/>
  <c r="T429" i="11" s="1"/>
  <c r="AH88" i="9"/>
  <c r="V88" i="9"/>
  <c r="AC147" i="11"/>
  <c r="AC251" i="11" s="1"/>
  <c r="Q147" i="11"/>
  <c r="Q251" i="11" s="1"/>
  <c r="AH147" i="11"/>
  <c r="AH251" i="11" s="1"/>
  <c r="AG147" i="11"/>
  <c r="AG251" i="11" s="1"/>
  <c r="H147" i="11"/>
  <c r="H251" i="11" s="1"/>
  <c r="K147" i="11"/>
  <c r="K251" i="11" s="1"/>
  <c r="G147" i="11"/>
  <c r="G251" i="11" s="1"/>
  <c r="S147" i="11"/>
  <c r="S251" i="11" s="1"/>
  <c r="AI147" i="11"/>
  <c r="AI251" i="11" s="1"/>
  <c r="E147" i="11"/>
  <c r="E251" i="11" s="1"/>
  <c r="T147" i="11"/>
  <c r="T251" i="11" s="1"/>
  <c r="V147" i="11"/>
  <c r="V251" i="11" s="1"/>
  <c r="AF147" i="11"/>
  <c r="AF251" i="11" s="1"/>
  <c r="AJ147" i="11"/>
  <c r="AJ251" i="11" s="1"/>
  <c r="F147" i="11"/>
  <c r="F251" i="11" s="1"/>
  <c r="R147" i="11"/>
  <c r="R251" i="11" s="1"/>
  <c r="M147" i="11"/>
  <c r="M251" i="11" s="1"/>
  <c r="AL147" i="11"/>
  <c r="AL251" i="11" s="1"/>
  <c r="J147" i="11"/>
  <c r="J251" i="11" s="1"/>
  <c r="AD147" i="11"/>
  <c r="AD251" i="11" s="1"/>
  <c r="U147" i="11"/>
  <c r="U251" i="11" s="1"/>
  <c r="N147" i="11"/>
  <c r="N251" i="11" s="1"/>
  <c r="W147" i="11"/>
  <c r="W251" i="11" s="1"/>
  <c r="L147" i="11"/>
  <c r="L251" i="11" s="1"/>
  <c r="I147" i="11"/>
  <c r="I251" i="11" s="1"/>
  <c r="AK147" i="11"/>
  <c r="AK251" i="11" s="1"/>
  <c r="Y147" i="11"/>
  <c r="Y251" i="11" s="1"/>
  <c r="Z147" i="11"/>
  <c r="Z251" i="11" s="1"/>
  <c r="X147" i="11"/>
  <c r="X251" i="11" s="1"/>
  <c r="AE147" i="11"/>
  <c r="AE251" i="11" s="1"/>
  <c r="AQ466" i="13"/>
  <c r="BC466" i="13"/>
  <c r="R340" i="11"/>
  <c r="AL341" i="12"/>
  <c r="D341" i="12"/>
  <c r="D430" i="12" s="1"/>
  <c r="Q341" i="12"/>
  <c r="R341" i="12"/>
  <c r="T341" i="12"/>
  <c r="V341" i="12"/>
  <c r="S341" i="12"/>
  <c r="Z341" i="12"/>
  <c r="G341" i="12"/>
  <c r="L341" i="12"/>
  <c r="AG341" i="12"/>
  <c r="H341" i="12"/>
  <c r="X341" i="12"/>
  <c r="X430" i="12" s="1"/>
  <c r="E341" i="12"/>
  <c r="AE341" i="12"/>
  <c r="J341" i="12"/>
  <c r="I341" i="12"/>
  <c r="AD341" i="12"/>
  <c r="AF341" i="12"/>
  <c r="AK341" i="12"/>
  <c r="K341" i="12"/>
  <c r="AC341" i="12"/>
  <c r="D340" i="11"/>
  <c r="D429" i="11" s="1"/>
  <c r="Q340" i="11"/>
  <c r="Q429" i="11" s="1"/>
  <c r="AC340" i="11"/>
  <c r="AC429" i="11" s="1"/>
  <c r="AL340" i="11"/>
  <c r="F340" i="11"/>
  <c r="U340" i="11"/>
  <c r="W340" i="11"/>
  <c r="W429" i="11" s="1"/>
  <c r="AK340" i="11"/>
  <c r="E340" i="11"/>
  <c r="Z340" i="11"/>
  <c r="Z429" i="11" s="1"/>
  <c r="H340" i="11"/>
  <c r="AE340" i="11"/>
  <c r="AD340" i="11"/>
  <c r="Y340" i="11"/>
  <c r="AI340" i="11"/>
  <c r="J340" i="11"/>
  <c r="AH340" i="11"/>
  <c r="V340" i="11"/>
  <c r="AF340" i="11"/>
  <c r="AV466" i="13"/>
  <c r="BH466" i="13"/>
  <c r="AW466" i="13"/>
  <c r="BI466" i="13"/>
  <c r="AP466" i="13"/>
  <c r="BB466" i="13"/>
  <c r="AS466" i="13"/>
  <c r="BE466" i="13"/>
  <c r="N341" i="12"/>
  <c r="N340" i="11"/>
  <c r="T88" i="9"/>
  <c r="AF88" i="9"/>
  <c r="AD88" i="9"/>
  <c r="R88" i="9"/>
  <c r="S340" i="11"/>
  <c r="M88" i="9"/>
  <c r="M341" i="12"/>
  <c r="M340" i="11"/>
  <c r="AI88" i="9"/>
  <c r="W88" i="9"/>
  <c r="AB88" i="9"/>
  <c r="P88" i="9"/>
  <c r="Y341" i="12"/>
  <c r="Y430" i="12" s="1"/>
  <c r="G340" i="11"/>
  <c r="U88" i="9"/>
  <c r="AG88" i="9"/>
  <c r="AS450" i="14"/>
  <c r="H89" i="9"/>
  <c r="AR450" i="14"/>
  <c r="G89" i="9"/>
  <c r="AQ450" i="14"/>
  <c r="F89" i="9"/>
  <c r="AW450" i="14"/>
  <c r="L89" i="9"/>
  <c r="AO450" i="14"/>
  <c r="D89" i="9"/>
  <c r="AX450" i="14"/>
  <c r="AP450" i="14"/>
  <c r="E89" i="9"/>
  <c r="AU450" i="14"/>
  <c r="J89" i="9"/>
  <c r="AV450" i="14"/>
  <c r="K89" i="9"/>
  <c r="AT450" i="14"/>
  <c r="I89" i="9"/>
  <c r="AX465" i="13"/>
  <c r="V412" i="12"/>
  <c r="AT411" i="12"/>
  <c r="T412" i="12"/>
  <c r="AR411" i="12"/>
  <c r="Q412" i="12"/>
  <c r="AO411" i="12"/>
  <c r="S412" i="12"/>
  <c r="AQ411" i="12"/>
  <c r="E414" i="12"/>
  <c r="N414" i="12"/>
  <c r="I414" i="12"/>
  <c r="H414" i="12"/>
  <c r="F414" i="12"/>
  <c r="G414" i="12"/>
  <c r="J414" i="12"/>
  <c r="K414" i="12"/>
  <c r="AV412" i="12"/>
  <c r="L413" i="12"/>
  <c r="AW412" i="12"/>
  <c r="M413" i="12"/>
  <c r="Z412" i="12"/>
  <c r="AX411" i="12"/>
  <c r="W412" i="12"/>
  <c r="AU411" i="12"/>
  <c r="R412" i="12"/>
  <c r="AP411" i="12"/>
  <c r="U412" i="12"/>
  <c r="AS411" i="12"/>
  <c r="AJ412" i="12"/>
  <c r="BH411" i="12"/>
  <c r="AF412" i="12"/>
  <c r="BD411" i="12"/>
  <c r="AE412" i="12"/>
  <c r="BC411" i="12"/>
  <c r="AI412" i="12"/>
  <c r="BG411" i="12"/>
  <c r="AL412" i="12"/>
  <c r="BJ411" i="12"/>
  <c r="AK412" i="12"/>
  <c r="BI411" i="12"/>
  <c r="AG412" i="12"/>
  <c r="BE411" i="12"/>
  <c r="AD412" i="12"/>
  <c r="BB411" i="12"/>
  <c r="AC412" i="12"/>
  <c r="BA411" i="12"/>
  <c r="AH412" i="12"/>
  <c r="BF411" i="12"/>
  <c r="F414" i="11"/>
  <c r="AR412" i="11"/>
  <c r="H413" i="11"/>
  <c r="Y412" i="11"/>
  <c r="AW411" i="11"/>
  <c r="X412" i="11"/>
  <c r="AV411" i="11"/>
  <c r="S412" i="11"/>
  <c r="AQ411" i="11"/>
  <c r="U412" i="11"/>
  <c r="AS411" i="11"/>
  <c r="M414" i="11"/>
  <c r="L414" i="11"/>
  <c r="J414" i="11"/>
  <c r="G414" i="11"/>
  <c r="I414" i="11"/>
  <c r="AU412" i="11"/>
  <c r="K413" i="11"/>
  <c r="V412" i="11"/>
  <c r="AT411" i="11"/>
  <c r="R412" i="11"/>
  <c r="AP411" i="11"/>
  <c r="AJ412" i="11"/>
  <c r="BH411" i="11"/>
  <c r="AD412" i="11"/>
  <c r="BB411" i="11"/>
  <c r="AI412" i="11"/>
  <c r="BG411" i="11"/>
  <c r="AE412" i="11"/>
  <c r="BC411" i="11"/>
  <c r="AG412" i="11"/>
  <c r="BE411" i="11"/>
  <c r="AF412" i="11"/>
  <c r="BD411" i="11"/>
  <c r="AL412" i="11"/>
  <c r="BJ411" i="11"/>
  <c r="AK412" i="11"/>
  <c r="BI411" i="11"/>
  <c r="N412" i="11"/>
  <c r="AX411" i="11"/>
  <c r="AH412" i="11"/>
  <c r="BF411" i="11"/>
  <c r="AO412" i="11"/>
  <c r="BA412" i="11"/>
  <c r="E413" i="11"/>
  <c r="C149" i="7"/>
  <c r="O148" i="7"/>
  <c r="AA148" i="7" s="1"/>
  <c r="C252" i="7"/>
  <c r="C342" i="7" s="1"/>
  <c r="C431" i="7" s="1"/>
  <c r="C146" i="6"/>
  <c r="C249" i="6"/>
  <c r="C339" i="6" s="1"/>
  <c r="C428" i="6" s="1"/>
  <c r="D252" i="12"/>
  <c r="M342" i="12" s="1"/>
  <c r="D149" i="12"/>
  <c r="P148" i="12"/>
  <c r="AB148" i="12" s="1"/>
  <c r="D251" i="11"/>
  <c r="D148" i="11"/>
  <c r="D251" i="10"/>
  <c r="D341" i="10" s="1"/>
  <c r="D430" i="10" s="1"/>
  <c r="D148" i="10"/>
  <c r="P147" i="10"/>
  <c r="AB147" i="10" s="1"/>
  <c r="D251" i="8"/>
  <c r="D341" i="8" s="1"/>
  <c r="D430" i="8" s="1"/>
  <c r="D148" i="8"/>
  <c r="AD149" i="7"/>
  <c r="S148" i="10"/>
  <c r="AE148" i="8"/>
  <c r="X146" i="6"/>
  <c r="I146" i="6"/>
  <c r="AF149" i="7"/>
  <c r="AF148" i="8"/>
  <c r="AD146" i="6"/>
  <c r="Y149" i="7"/>
  <c r="AG148" i="10"/>
  <c r="F146" i="6"/>
  <c r="J146" i="6"/>
  <c r="F149" i="7"/>
  <c r="D146" i="6"/>
  <c r="Y148" i="8"/>
  <c r="S146" i="6"/>
  <c r="AI149" i="7"/>
  <c r="AG148" i="8"/>
  <c r="AJ146" i="6"/>
  <c r="L146" i="6"/>
  <c r="X148" i="10"/>
  <c r="D149" i="7"/>
  <c r="Z148" i="10"/>
  <c r="AH149" i="7"/>
  <c r="J149" i="7"/>
  <c r="AF148" i="10"/>
  <c r="AE146" i="6"/>
  <c r="AJ148" i="10"/>
  <c r="AD148" i="10"/>
  <c r="AJ148" i="8"/>
  <c r="G149" i="7"/>
  <c r="AB148" i="7"/>
  <c r="AF146" i="6"/>
  <c r="AL148" i="10"/>
  <c r="AK149" i="7"/>
  <c r="E149" i="7"/>
  <c r="S148" i="8"/>
  <c r="V149" i="7"/>
  <c r="L149" i="7"/>
  <c r="AI148" i="8"/>
  <c r="AH146" i="6"/>
  <c r="X148" i="8"/>
  <c r="AE148" i="10"/>
  <c r="T146" i="6"/>
  <c r="Y146" i="6"/>
  <c r="AE149" i="7"/>
  <c r="T148" i="8"/>
  <c r="U146" i="6"/>
  <c r="AC147" i="10"/>
  <c r="W146" i="6"/>
  <c r="R146" i="6"/>
  <c r="T148" i="10"/>
  <c r="AK148" i="8"/>
  <c r="K146" i="6"/>
  <c r="H149" i="7"/>
  <c r="X149" i="7"/>
  <c r="M149" i="7"/>
  <c r="Z148" i="8"/>
  <c r="G146" i="6"/>
  <c r="W148" i="8"/>
  <c r="S149" i="7"/>
  <c r="AI148" i="10"/>
  <c r="V146" i="6"/>
  <c r="AC149" i="7"/>
  <c r="W148" i="10"/>
  <c r="H146" i="6"/>
  <c r="AI146" i="6"/>
  <c r="V148" i="8"/>
  <c r="Y148" i="10"/>
  <c r="R149" i="7"/>
  <c r="K149" i="7"/>
  <c r="W149" i="7"/>
  <c r="U148" i="8"/>
  <c r="D341" i="11" l="1"/>
  <c r="D430" i="11" s="1"/>
  <c r="Q341" i="11"/>
  <c r="Q430" i="11" s="1"/>
  <c r="AC341" i="11"/>
  <c r="R341" i="11"/>
  <c r="AI341" i="11"/>
  <c r="E341" i="11"/>
  <c r="AG341" i="11"/>
  <c r="G341" i="11"/>
  <c r="AJ341" i="11"/>
  <c r="AE341" i="11"/>
  <c r="AK341" i="11"/>
  <c r="I341" i="11"/>
  <c r="L341" i="11"/>
  <c r="V341" i="11"/>
  <c r="Z341" i="11"/>
  <c r="Z430" i="11" s="1"/>
  <c r="K341" i="11"/>
  <c r="X341" i="11"/>
  <c r="T341" i="11"/>
  <c r="T430" i="11" s="1"/>
  <c r="AX466" i="13"/>
  <c r="BJ466" i="13"/>
  <c r="AH342" i="12"/>
  <c r="AH341" i="11"/>
  <c r="U341" i="11"/>
  <c r="S341" i="11"/>
  <c r="E342" i="12"/>
  <c r="AG89" i="9"/>
  <c r="U89" i="9"/>
  <c r="AH89" i="9"/>
  <c r="V89" i="9"/>
  <c r="M89" i="9"/>
  <c r="AJ89" i="9"/>
  <c r="X89" i="9"/>
  <c r="AE89" i="9"/>
  <c r="S89" i="9"/>
  <c r="AL341" i="11"/>
  <c r="Z342" i="12"/>
  <c r="V342" i="12"/>
  <c r="AD341" i="11"/>
  <c r="S342" i="12"/>
  <c r="Y341" i="11"/>
  <c r="H342" i="12"/>
  <c r="R149" i="12"/>
  <c r="R253" i="12" s="1"/>
  <c r="Q149" i="12"/>
  <c r="Q253" i="12" s="1"/>
  <c r="I149" i="12"/>
  <c r="I253" i="12" s="1"/>
  <c r="AJ149" i="12"/>
  <c r="AJ253" i="12" s="1"/>
  <c r="AK149" i="12"/>
  <c r="AK253" i="12" s="1"/>
  <c r="J149" i="12"/>
  <c r="J253" i="12" s="1"/>
  <c r="Y149" i="12"/>
  <c r="Y253" i="12" s="1"/>
  <c r="M149" i="12"/>
  <c r="M253" i="12" s="1"/>
  <c r="T149" i="12"/>
  <c r="T253" i="12" s="1"/>
  <c r="AD149" i="12"/>
  <c r="AD253" i="12" s="1"/>
  <c r="K149" i="12"/>
  <c r="K253" i="12" s="1"/>
  <c r="AE149" i="12"/>
  <c r="AE253" i="12" s="1"/>
  <c r="N149" i="12"/>
  <c r="N253" i="12" s="1"/>
  <c r="X149" i="12"/>
  <c r="X253" i="12" s="1"/>
  <c r="E149" i="12"/>
  <c r="E253" i="12" s="1"/>
  <c r="U149" i="12"/>
  <c r="U253" i="12" s="1"/>
  <c r="AG149" i="12"/>
  <c r="AG253" i="12" s="1"/>
  <c r="L149" i="12"/>
  <c r="L253" i="12" s="1"/>
  <c r="AI149" i="12"/>
  <c r="AI253" i="12" s="1"/>
  <c r="V149" i="12"/>
  <c r="V253" i="12" s="1"/>
  <c r="S149" i="12"/>
  <c r="S253" i="12" s="1"/>
  <c r="F149" i="12"/>
  <c r="F253" i="12" s="1"/>
  <c r="AL149" i="12"/>
  <c r="AL253" i="12" s="1"/>
  <c r="G149" i="12"/>
  <c r="G253" i="12" s="1"/>
  <c r="Z149" i="12"/>
  <c r="Z253" i="12" s="1"/>
  <c r="W149" i="12"/>
  <c r="W253" i="12" s="1"/>
  <c r="H149" i="12"/>
  <c r="H253" i="12" s="1"/>
  <c r="AH149" i="12"/>
  <c r="AH253" i="12" s="1"/>
  <c r="AF149" i="12"/>
  <c r="AF253" i="12" s="1"/>
  <c r="AC149" i="12"/>
  <c r="AC253" i="12" s="1"/>
  <c r="J341" i="11"/>
  <c r="L342" i="12"/>
  <c r="AK88" i="9"/>
  <c r="Y88" i="9"/>
  <c r="F341" i="11"/>
  <c r="AF341" i="11"/>
  <c r="AL342" i="12"/>
  <c r="Q148" i="11"/>
  <c r="Q252" i="11" s="1"/>
  <c r="AC148" i="11"/>
  <c r="AC252" i="11" s="1"/>
  <c r="R148" i="11"/>
  <c r="R252" i="11" s="1"/>
  <c r="AH148" i="11"/>
  <c r="AH252" i="11" s="1"/>
  <c r="L148" i="11"/>
  <c r="L252" i="11" s="1"/>
  <c r="AD148" i="11"/>
  <c r="AD252" i="11" s="1"/>
  <c r="W148" i="11"/>
  <c r="W252" i="11" s="1"/>
  <c r="AE148" i="11"/>
  <c r="AE252" i="11" s="1"/>
  <c r="T148" i="11"/>
  <c r="T252" i="11" s="1"/>
  <c r="AF148" i="11"/>
  <c r="AF252" i="11" s="1"/>
  <c r="Z148" i="11"/>
  <c r="Z252" i="11" s="1"/>
  <c r="AG148" i="11"/>
  <c r="AG252" i="11" s="1"/>
  <c r="U148" i="11"/>
  <c r="U252" i="11" s="1"/>
  <c r="AJ148" i="11"/>
  <c r="AJ252" i="11" s="1"/>
  <c r="G148" i="11"/>
  <c r="G252" i="11" s="1"/>
  <c r="V148" i="11"/>
  <c r="V252" i="11" s="1"/>
  <c r="M148" i="11"/>
  <c r="M252" i="11" s="1"/>
  <c r="K148" i="11"/>
  <c r="K252" i="11" s="1"/>
  <c r="S148" i="11"/>
  <c r="S252" i="11" s="1"/>
  <c r="F148" i="11"/>
  <c r="F252" i="11" s="1"/>
  <c r="AL148" i="11"/>
  <c r="AL252" i="11" s="1"/>
  <c r="J148" i="11"/>
  <c r="J252" i="11" s="1"/>
  <c r="AK148" i="11"/>
  <c r="AK252" i="11" s="1"/>
  <c r="AI148" i="11"/>
  <c r="AI252" i="11" s="1"/>
  <c r="N148" i="11"/>
  <c r="N252" i="11" s="1"/>
  <c r="H148" i="11"/>
  <c r="H252" i="11" s="1"/>
  <c r="Y148" i="11"/>
  <c r="Y252" i="11" s="1"/>
  <c r="I148" i="11"/>
  <c r="I252" i="11" s="1"/>
  <c r="E148" i="11"/>
  <c r="E252" i="11" s="1"/>
  <c r="X148" i="11"/>
  <c r="X252" i="11" s="1"/>
  <c r="D342" i="12"/>
  <c r="D431" i="12" s="1"/>
  <c r="R342" i="12"/>
  <c r="Q342" i="12"/>
  <c r="U342" i="12"/>
  <c r="J342" i="12"/>
  <c r="X342" i="12"/>
  <c r="X431" i="12" s="1"/>
  <c r="AI342" i="12"/>
  <c r="N342" i="12"/>
  <c r="AE342" i="12"/>
  <c r="AK342" i="12"/>
  <c r="Y342" i="12"/>
  <c r="Y431" i="12" s="1"/>
  <c r="AJ342" i="12"/>
  <c r="AG342" i="12"/>
  <c r="K342" i="12"/>
  <c r="AF342" i="12"/>
  <c r="G342" i="12"/>
  <c r="T342" i="12"/>
  <c r="I342" i="12"/>
  <c r="F342" i="12"/>
  <c r="AC342" i="12"/>
  <c r="W89" i="9"/>
  <c r="AI89" i="9"/>
  <c r="AC89" i="9"/>
  <c r="Q89" i="9"/>
  <c r="AB89" i="9"/>
  <c r="P89" i="9"/>
  <c r="AD89" i="9"/>
  <c r="R89" i="9"/>
  <c r="AF89" i="9"/>
  <c r="T89" i="9"/>
  <c r="W341" i="11"/>
  <c r="W430" i="11" s="1"/>
  <c r="AD342" i="12"/>
  <c r="H341" i="11"/>
  <c r="N341" i="11"/>
  <c r="W342" i="12"/>
  <c r="M341" i="11"/>
  <c r="AO466" i="13"/>
  <c r="K415" i="12"/>
  <c r="H415" i="12"/>
  <c r="BF412" i="12"/>
  <c r="AH413" i="12"/>
  <c r="BB412" i="12"/>
  <c r="AD413" i="12"/>
  <c r="BI412" i="12"/>
  <c r="AK413" i="12"/>
  <c r="BG412" i="12"/>
  <c r="AI413" i="12"/>
  <c r="BD412" i="12"/>
  <c r="AF413" i="12"/>
  <c r="U413" i="12"/>
  <c r="AS412" i="12"/>
  <c r="W413" i="12"/>
  <c r="AU412" i="12"/>
  <c r="S413" i="12"/>
  <c r="AQ412" i="12"/>
  <c r="T413" i="12"/>
  <c r="AR412" i="12"/>
  <c r="AW413" i="12"/>
  <c r="M414" i="12"/>
  <c r="N415" i="12"/>
  <c r="AV413" i="12"/>
  <c r="L414" i="12"/>
  <c r="J415" i="12"/>
  <c r="F415" i="12"/>
  <c r="I415" i="12"/>
  <c r="E415" i="12"/>
  <c r="G415" i="12"/>
  <c r="BA412" i="12"/>
  <c r="AC413" i="12"/>
  <c r="BE412" i="12"/>
  <c r="AG413" i="12"/>
  <c r="BJ412" i="12"/>
  <c r="AL413" i="12"/>
  <c r="BC412" i="12"/>
  <c r="AE413" i="12"/>
  <c r="BH412" i="12"/>
  <c r="AJ413" i="12"/>
  <c r="R413" i="12"/>
  <c r="AP412" i="12"/>
  <c r="Z413" i="12"/>
  <c r="AX412" i="12"/>
  <c r="Q413" i="12"/>
  <c r="AO412" i="12"/>
  <c r="V413" i="12"/>
  <c r="AT412" i="12"/>
  <c r="BF412" i="11"/>
  <c r="AH413" i="11"/>
  <c r="BI412" i="11"/>
  <c r="AK413" i="11"/>
  <c r="BD412" i="11"/>
  <c r="AF413" i="11"/>
  <c r="BC412" i="11"/>
  <c r="AE413" i="11"/>
  <c r="BB412" i="11"/>
  <c r="AD413" i="11"/>
  <c r="R413" i="11"/>
  <c r="AP412" i="11"/>
  <c r="L415" i="11"/>
  <c r="U413" i="11"/>
  <c r="AS412" i="11"/>
  <c r="X413" i="11"/>
  <c r="AV412" i="11"/>
  <c r="AU413" i="11"/>
  <c r="K414" i="11"/>
  <c r="G415" i="11"/>
  <c r="J415" i="11"/>
  <c r="M415" i="11"/>
  <c r="F415" i="11"/>
  <c r="AR413" i="11"/>
  <c r="H414" i="11"/>
  <c r="AX412" i="11"/>
  <c r="N413" i="11"/>
  <c r="BJ412" i="11"/>
  <c r="AL413" i="11"/>
  <c r="BE412" i="11"/>
  <c r="AG413" i="11"/>
  <c r="BG412" i="11"/>
  <c r="AI413" i="11"/>
  <c r="BH412" i="11"/>
  <c r="AJ413" i="11"/>
  <c r="V413" i="11"/>
  <c r="AT412" i="11"/>
  <c r="I415" i="11"/>
  <c r="S413" i="11"/>
  <c r="AQ412" i="11"/>
  <c r="Y413" i="11"/>
  <c r="AW412" i="11"/>
  <c r="AO413" i="11"/>
  <c r="BA413" i="11"/>
  <c r="E414" i="11"/>
  <c r="AC430" i="11"/>
  <c r="C250" i="6"/>
  <c r="C340" i="6" s="1"/>
  <c r="C429" i="6" s="1"/>
  <c r="C147" i="6"/>
  <c r="C150" i="7"/>
  <c r="O149" i="7"/>
  <c r="AA149" i="7" s="1"/>
  <c r="C253" i="7"/>
  <c r="C343" i="7" s="1"/>
  <c r="C432" i="7" s="1"/>
  <c r="D253" i="12"/>
  <c r="T343" i="12" s="1"/>
  <c r="D150" i="12"/>
  <c r="P149" i="12"/>
  <c r="AB149" i="12" s="1"/>
  <c r="D252" i="11"/>
  <c r="Y342" i="11" s="1"/>
  <c r="D149" i="11"/>
  <c r="D252" i="10"/>
  <c r="D342" i="10" s="1"/>
  <c r="D431" i="10" s="1"/>
  <c r="D149" i="10"/>
  <c r="P148" i="10"/>
  <c r="AB148" i="10" s="1"/>
  <c r="D252" i="8"/>
  <c r="D342" i="8" s="1"/>
  <c r="D431" i="8" s="1"/>
  <c r="D149" i="8"/>
  <c r="L147" i="6"/>
  <c r="Z149" i="10"/>
  <c r="AF150" i="7"/>
  <c r="AB149" i="7"/>
  <c r="AE149" i="8"/>
  <c r="AJ147" i="6"/>
  <c r="AH150" i="7"/>
  <c r="J150" i="7"/>
  <c r="U149" i="8"/>
  <c r="X147" i="6"/>
  <c r="I147" i="6"/>
  <c r="M150" i="7"/>
  <c r="S147" i="6"/>
  <c r="S149" i="8"/>
  <c r="D150" i="7"/>
  <c r="AJ149" i="10"/>
  <c r="AF149" i="8"/>
  <c r="AH147" i="6"/>
  <c r="V150" i="7"/>
  <c r="L150" i="7"/>
  <c r="W149" i="10"/>
  <c r="F150" i="7"/>
  <c r="G150" i="7"/>
  <c r="AE147" i="6"/>
  <c r="AF147" i="6"/>
  <c r="AD149" i="10"/>
  <c r="D147" i="6"/>
  <c r="AK150" i="7"/>
  <c r="E150" i="7"/>
  <c r="AI149" i="10"/>
  <c r="U147" i="6"/>
  <c r="V147" i="6"/>
  <c r="AC150" i="7"/>
  <c r="AG149" i="10"/>
  <c r="W149" i="8"/>
  <c r="V149" i="8"/>
  <c r="X149" i="10"/>
  <c r="W147" i="6"/>
  <c r="AE149" i="10"/>
  <c r="AL149" i="10"/>
  <c r="S149" i="10"/>
  <c r="G147" i="6"/>
  <c r="X150" i="7"/>
  <c r="T149" i="10"/>
  <c r="Y149" i="8"/>
  <c r="AF149" i="10"/>
  <c r="Y150" i="7"/>
  <c r="AE150" i="7"/>
  <c r="AJ149" i="8"/>
  <c r="AI147" i="6"/>
  <c r="W150" i="7"/>
  <c r="F147" i="6"/>
  <c r="R147" i="6"/>
  <c r="AD150" i="7"/>
  <c r="K150" i="7"/>
  <c r="K147" i="6"/>
  <c r="T149" i="8"/>
  <c r="AI150" i="7"/>
  <c r="H150" i="7"/>
  <c r="Z149" i="8"/>
  <c r="AD147" i="6"/>
  <c r="J147" i="6"/>
  <c r="S150" i="7"/>
  <c r="Y149" i="10"/>
  <c r="H147" i="6"/>
  <c r="AC148" i="10"/>
  <c r="AK149" i="8"/>
  <c r="AI149" i="8"/>
  <c r="AG149" i="8"/>
  <c r="R150" i="7"/>
  <c r="T147" i="6"/>
  <c r="Y147" i="6"/>
  <c r="X149" i="8"/>
  <c r="H343" i="12" l="1"/>
  <c r="AI342" i="11"/>
  <c r="Z342" i="11"/>
  <c r="Z431" i="11" s="1"/>
  <c r="Q150" i="12"/>
  <c r="Q254" i="12" s="1"/>
  <c r="R150" i="12"/>
  <c r="R254" i="12" s="1"/>
  <c r="I150" i="12"/>
  <c r="I254" i="12" s="1"/>
  <c r="J150" i="12"/>
  <c r="J254" i="12" s="1"/>
  <c r="AI150" i="12"/>
  <c r="AI254" i="12" s="1"/>
  <c r="AL150" i="12"/>
  <c r="AL254" i="12" s="1"/>
  <c r="G150" i="12"/>
  <c r="G254" i="12" s="1"/>
  <c r="N150" i="12"/>
  <c r="N254" i="12" s="1"/>
  <c r="AD150" i="12"/>
  <c r="AD254" i="12" s="1"/>
  <c r="K150" i="12"/>
  <c r="K254" i="12" s="1"/>
  <c r="V150" i="12"/>
  <c r="V254" i="12" s="1"/>
  <c r="X150" i="12"/>
  <c r="X254" i="12" s="1"/>
  <c r="T150" i="12"/>
  <c r="T254" i="12" s="1"/>
  <c r="S150" i="12"/>
  <c r="S254" i="12" s="1"/>
  <c r="E150" i="12"/>
  <c r="E254" i="12" s="1"/>
  <c r="U150" i="12"/>
  <c r="U254" i="12" s="1"/>
  <c r="L150" i="12"/>
  <c r="L254" i="12" s="1"/>
  <c r="AJ150" i="12"/>
  <c r="AJ254" i="12" s="1"/>
  <c r="AK150" i="12"/>
  <c r="AK254" i="12" s="1"/>
  <c r="AG150" i="12"/>
  <c r="AG254" i="12" s="1"/>
  <c r="Y150" i="12"/>
  <c r="Y254" i="12" s="1"/>
  <c r="F150" i="12"/>
  <c r="F254" i="12" s="1"/>
  <c r="AE150" i="12"/>
  <c r="AE254" i="12" s="1"/>
  <c r="AH150" i="12"/>
  <c r="AH254" i="12" s="1"/>
  <c r="AF150" i="12"/>
  <c r="AF254" i="12" s="1"/>
  <c r="H150" i="12"/>
  <c r="H254" i="12" s="1"/>
  <c r="W150" i="12"/>
  <c r="W254" i="12" s="1"/>
  <c r="M150" i="12"/>
  <c r="M254" i="12" s="1"/>
  <c r="Z150" i="12"/>
  <c r="Z254" i="12" s="1"/>
  <c r="AC150" i="12"/>
  <c r="AC254" i="12" s="1"/>
  <c r="AF343" i="12"/>
  <c r="I342" i="11"/>
  <c r="T342" i="11"/>
  <c r="T431" i="11" s="1"/>
  <c r="AC149" i="11"/>
  <c r="AC253" i="11" s="1"/>
  <c r="Q149" i="11"/>
  <c r="Q253" i="11" s="1"/>
  <c r="T149" i="11"/>
  <c r="T253" i="11" s="1"/>
  <c r="S149" i="11"/>
  <c r="S253" i="11" s="1"/>
  <c r="Z149" i="11"/>
  <c r="Z253" i="11" s="1"/>
  <c r="Y149" i="11"/>
  <c r="Y253" i="11" s="1"/>
  <c r="K149" i="11"/>
  <c r="K253" i="11" s="1"/>
  <c r="AJ149" i="11"/>
  <c r="AJ253" i="11" s="1"/>
  <c r="V149" i="11"/>
  <c r="V253" i="11" s="1"/>
  <c r="J149" i="11"/>
  <c r="J253" i="11" s="1"/>
  <c r="U149" i="11"/>
  <c r="U253" i="11" s="1"/>
  <c r="AK149" i="11"/>
  <c r="AK253" i="11" s="1"/>
  <c r="AF149" i="11"/>
  <c r="AF253" i="11" s="1"/>
  <c r="F149" i="11"/>
  <c r="F253" i="11" s="1"/>
  <c r="M149" i="11"/>
  <c r="M253" i="11" s="1"/>
  <c r="G149" i="11"/>
  <c r="G253" i="11" s="1"/>
  <c r="R149" i="11"/>
  <c r="R253" i="11" s="1"/>
  <c r="AH149" i="11"/>
  <c r="AH253" i="11" s="1"/>
  <c r="L149" i="11"/>
  <c r="L253" i="11" s="1"/>
  <c r="AG149" i="11"/>
  <c r="AG253" i="11" s="1"/>
  <c r="E149" i="11"/>
  <c r="E253" i="11" s="1"/>
  <c r="N149" i="11"/>
  <c r="N253" i="11" s="1"/>
  <c r="AE149" i="11"/>
  <c r="AE253" i="11" s="1"/>
  <c r="AI149" i="11"/>
  <c r="AI253" i="11" s="1"/>
  <c r="W149" i="11"/>
  <c r="W253" i="11" s="1"/>
  <c r="X149" i="11"/>
  <c r="X253" i="11" s="1"/>
  <c r="AL149" i="11"/>
  <c r="AL253" i="11" s="1"/>
  <c r="AD149" i="11"/>
  <c r="AD253" i="11" s="1"/>
  <c r="I149" i="11"/>
  <c r="I253" i="11" s="1"/>
  <c r="H149" i="11"/>
  <c r="H253" i="11" s="1"/>
  <c r="D343" i="12"/>
  <c r="D432" i="12" s="1"/>
  <c r="Q343" i="12"/>
  <c r="R343" i="12"/>
  <c r="L343" i="12"/>
  <c r="AG343" i="12"/>
  <c r="AH343" i="12"/>
  <c r="AL343" i="12"/>
  <c r="I343" i="12"/>
  <c r="W343" i="12"/>
  <c r="N343" i="12"/>
  <c r="U343" i="12"/>
  <c r="M343" i="12"/>
  <c r="V343" i="12"/>
  <c r="E343" i="12"/>
  <c r="S343" i="12"/>
  <c r="AD343" i="12"/>
  <c r="F343" i="12"/>
  <c r="AI343" i="12"/>
  <c r="X343" i="12"/>
  <c r="X432" i="12" s="1"/>
  <c r="Z343" i="12"/>
  <c r="AK343" i="12"/>
  <c r="J343" i="12"/>
  <c r="Y343" i="12"/>
  <c r="Y432" i="12" s="1"/>
  <c r="AJ343" i="12"/>
  <c r="AC343" i="12"/>
  <c r="X342" i="11"/>
  <c r="K343" i="12"/>
  <c r="AK342" i="11"/>
  <c r="AE343" i="12"/>
  <c r="AK89" i="9"/>
  <c r="Y89" i="9"/>
  <c r="D342" i="11"/>
  <c r="D431" i="11" s="1"/>
  <c r="Q342" i="11"/>
  <c r="Q431" i="11" s="1"/>
  <c r="AC342" i="11"/>
  <c r="N342" i="11"/>
  <c r="U342" i="11"/>
  <c r="J342" i="11"/>
  <c r="M342" i="11"/>
  <c r="V342" i="11"/>
  <c r="H342" i="11"/>
  <c r="AG342" i="11"/>
  <c r="W342" i="11"/>
  <c r="W431" i="11" s="1"/>
  <c r="AD342" i="11"/>
  <c r="R342" i="11"/>
  <c r="AH342" i="11"/>
  <c r="F342" i="11"/>
  <c r="AJ342" i="11"/>
  <c r="AF342" i="11"/>
  <c r="E342" i="11"/>
  <c r="S342" i="11"/>
  <c r="G342" i="11"/>
  <c r="K342" i="11"/>
  <c r="AL342" i="11"/>
  <c r="G343" i="12"/>
  <c r="AE342" i="11"/>
  <c r="L342" i="11"/>
  <c r="BA413" i="12"/>
  <c r="AC414" i="12"/>
  <c r="AW414" i="12"/>
  <c r="M415" i="12"/>
  <c r="V414" i="12"/>
  <c r="AT413" i="12"/>
  <c r="Z414" i="12"/>
  <c r="AX413" i="12"/>
  <c r="S414" i="12"/>
  <c r="AQ413" i="12"/>
  <c r="U414" i="12"/>
  <c r="AS413" i="12"/>
  <c r="BH413" i="12"/>
  <c r="AJ414" i="12"/>
  <c r="E416" i="12"/>
  <c r="AV414" i="12"/>
  <c r="L415" i="12"/>
  <c r="BG413" i="12"/>
  <c r="AI414" i="12"/>
  <c r="BB413" i="12"/>
  <c r="AD414" i="12"/>
  <c r="BC413" i="12"/>
  <c r="AE414" i="12"/>
  <c r="BE413" i="12"/>
  <c r="AG414" i="12"/>
  <c r="G416" i="12"/>
  <c r="I416" i="12"/>
  <c r="J416" i="12"/>
  <c r="N416" i="12"/>
  <c r="BD413" i="12"/>
  <c r="AF414" i="12"/>
  <c r="BI413" i="12"/>
  <c r="AK414" i="12"/>
  <c r="BF413" i="12"/>
  <c r="AH414" i="12"/>
  <c r="K416" i="12"/>
  <c r="BJ413" i="12"/>
  <c r="AL414" i="12"/>
  <c r="F416" i="12"/>
  <c r="H416" i="12"/>
  <c r="Q414" i="12"/>
  <c r="AO413" i="12"/>
  <c r="R414" i="12"/>
  <c r="AP413" i="12"/>
  <c r="T414" i="12"/>
  <c r="AR413" i="12"/>
  <c r="W414" i="12"/>
  <c r="AU413" i="12"/>
  <c r="BH413" i="11"/>
  <c r="AJ414" i="11"/>
  <c r="Y414" i="11"/>
  <c r="AW413" i="11"/>
  <c r="F416" i="11"/>
  <c r="U414" i="11"/>
  <c r="AS413" i="11"/>
  <c r="R414" i="11"/>
  <c r="AP413" i="11"/>
  <c r="BE413" i="11"/>
  <c r="AG414" i="11"/>
  <c r="J416" i="11"/>
  <c r="BC413" i="11"/>
  <c r="AE414" i="11"/>
  <c r="BG413" i="11"/>
  <c r="AI414" i="11"/>
  <c r="BJ413" i="11"/>
  <c r="AL414" i="11"/>
  <c r="AR414" i="11"/>
  <c r="H415" i="11"/>
  <c r="M416" i="11"/>
  <c r="BB413" i="11"/>
  <c r="AD414" i="11"/>
  <c r="BD413" i="11"/>
  <c r="AF414" i="11"/>
  <c r="BF413" i="11"/>
  <c r="AH414" i="11"/>
  <c r="I416" i="11"/>
  <c r="AX413" i="11"/>
  <c r="N414" i="11"/>
  <c r="AU414" i="11"/>
  <c r="K415" i="11"/>
  <c r="BI413" i="11"/>
  <c r="AK414" i="11"/>
  <c r="S414" i="11"/>
  <c r="AQ413" i="11"/>
  <c r="V414" i="11"/>
  <c r="AT413" i="11"/>
  <c r="G416" i="11"/>
  <c r="X414" i="11"/>
  <c r="AV413" i="11"/>
  <c r="L416" i="11"/>
  <c r="BA414" i="11"/>
  <c r="AO414" i="11"/>
  <c r="E415" i="11"/>
  <c r="AC431" i="11"/>
  <c r="C151" i="7"/>
  <c r="O150" i="7"/>
  <c r="AA150" i="7" s="1"/>
  <c r="C254" i="7"/>
  <c r="C344" i="7" s="1"/>
  <c r="C433" i="7" s="1"/>
  <c r="C251" i="6"/>
  <c r="C341" i="6" s="1"/>
  <c r="C430" i="6" s="1"/>
  <c r="C148" i="6"/>
  <c r="D254" i="12"/>
  <c r="K344" i="12" s="1"/>
  <c r="D151" i="12"/>
  <c r="P150" i="12"/>
  <c r="AB150" i="12" s="1"/>
  <c r="D253" i="11"/>
  <c r="E343" i="11" s="1"/>
  <c r="D150" i="11"/>
  <c r="D253" i="10"/>
  <c r="D343" i="10" s="1"/>
  <c r="D432" i="10" s="1"/>
  <c r="D150" i="10"/>
  <c r="P149" i="10"/>
  <c r="AB149" i="10" s="1"/>
  <c r="D253" i="8"/>
  <c r="D343" i="8" s="1"/>
  <c r="D432" i="8" s="1"/>
  <c r="D150" i="8"/>
  <c r="V151" i="7"/>
  <c r="L151" i="7"/>
  <c r="L148" i="6"/>
  <c r="AC149" i="10"/>
  <c r="AJ150" i="8"/>
  <c r="D148" i="6"/>
  <c r="AD150" i="10"/>
  <c r="U150" i="8"/>
  <c r="W151" i="7"/>
  <c r="H151" i="7"/>
  <c r="AE150" i="8"/>
  <c r="X151" i="7"/>
  <c r="X150" i="8"/>
  <c r="T148" i="6"/>
  <c r="AC151" i="7"/>
  <c r="AF148" i="6"/>
  <c r="H148" i="6"/>
  <c r="AI150" i="10"/>
  <c r="Y150" i="8"/>
  <c r="G148" i="6"/>
  <c r="AG150" i="10"/>
  <c r="V150" i="8"/>
  <c r="AE151" i="7"/>
  <c r="AH148" i="6"/>
  <c r="AL150" i="10"/>
  <c r="AI148" i="6"/>
  <c r="Y151" i="7"/>
  <c r="U148" i="6"/>
  <c r="AB150" i="7"/>
  <c r="Y150" i="10"/>
  <c r="F151" i="7"/>
  <c r="Z150" i="10"/>
  <c r="S150" i="10"/>
  <c r="W150" i="10"/>
  <c r="R151" i="7"/>
  <c r="Y148" i="6"/>
  <c r="X150" i="10"/>
  <c r="AI151" i="7"/>
  <c r="K148" i="6"/>
  <c r="F148" i="6"/>
  <c r="S151" i="7"/>
  <c r="AD148" i="6"/>
  <c r="AE148" i="6"/>
  <c r="AK150" i="8"/>
  <c r="AF150" i="8"/>
  <c r="V148" i="6"/>
  <c r="I148" i="6"/>
  <c r="M151" i="7"/>
  <c r="R148" i="6"/>
  <c r="J148" i="6"/>
  <c r="AD151" i="7"/>
  <c r="E151" i="7"/>
  <c r="AH151" i="7"/>
  <c r="J151" i="7"/>
  <c r="AJ148" i="6"/>
  <c r="Z150" i="8"/>
  <c r="T150" i="8"/>
  <c r="W148" i="6"/>
  <c r="T150" i="10"/>
  <c r="AF150" i="10"/>
  <c r="AI150" i="8"/>
  <c r="K151" i="7"/>
  <c r="W150" i="8"/>
  <c r="AG150" i="8"/>
  <c r="G151" i="7"/>
  <c r="S148" i="6"/>
  <c r="AF151" i="7"/>
  <c r="AJ150" i="10"/>
  <c r="D151" i="7"/>
  <c r="AE150" i="10"/>
  <c r="X148" i="6"/>
  <c r="AK151" i="7"/>
  <c r="S150" i="8"/>
  <c r="R151" i="12" l="1"/>
  <c r="R255" i="12" s="1"/>
  <c r="Q151" i="12"/>
  <c r="Q255" i="12" s="1"/>
  <c r="N151" i="12"/>
  <c r="N255" i="12" s="1"/>
  <c r="T151" i="12"/>
  <c r="T255" i="12" s="1"/>
  <c r="L151" i="12"/>
  <c r="L255" i="12" s="1"/>
  <c r="AE151" i="12"/>
  <c r="AE255" i="12" s="1"/>
  <c r="V151" i="12"/>
  <c r="V255" i="12" s="1"/>
  <c r="AL151" i="12"/>
  <c r="AL255" i="12" s="1"/>
  <c r="G151" i="12"/>
  <c r="G255" i="12" s="1"/>
  <c r="AK151" i="12"/>
  <c r="AK255" i="12" s="1"/>
  <c r="U151" i="12"/>
  <c r="U255" i="12" s="1"/>
  <c r="AG151" i="12"/>
  <c r="AG255" i="12" s="1"/>
  <c r="AD151" i="12"/>
  <c r="AD255" i="12" s="1"/>
  <c r="K151" i="12"/>
  <c r="K255" i="12" s="1"/>
  <c r="AI151" i="12"/>
  <c r="AI255" i="12" s="1"/>
  <c r="I151" i="12"/>
  <c r="I255" i="12" s="1"/>
  <c r="E151" i="12"/>
  <c r="E255" i="12" s="1"/>
  <c r="F151" i="12"/>
  <c r="F255" i="12" s="1"/>
  <c r="X151" i="12"/>
  <c r="X255" i="12" s="1"/>
  <c r="AJ151" i="12"/>
  <c r="AJ255" i="12" s="1"/>
  <c r="S151" i="12"/>
  <c r="S255" i="12" s="1"/>
  <c r="J151" i="12"/>
  <c r="J255" i="12" s="1"/>
  <c r="Y151" i="12"/>
  <c r="Y255" i="12" s="1"/>
  <c r="W151" i="12"/>
  <c r="W255" i="12" s="1"/>
  <c r="M151" i="12"/>
  <c r="M255" i="12" s="1"/>
  <c r="H151" i="12"/>
  <c r="H255" i="12" s="1"/>
  <c r="Z151" i="12"/>
  <c r="Z255" i="12" s="1"/>
  <c r="AF151" i="12"/>
  <c r="AF255" i="12" s="1"/>
  <c r="AH151" i="12"/>
  <c r="AH255" i="12" s="1"/>
  <c r="AC151" i="12"/>
  <c r="AC255" i="12" s="1"/>
  <c r="G343" i="11"/>
  <c r="AK344" i="12"/>
  <c r="AG343" i="11"/>
  <c r="X344" i="12"/>
  <c r="X433" i="12" s="1"/>
  <c r="T343" i="11"/>
  <c r="T432" i="11" s="1"/>
  <c r="AC150" i="11"/>
  <c r="AC254" i="11" s="1"/>
  <c r="Q150" i="11"/>
  <c r="Q254" i="11" s="1"/>
  <c r="AF150" i="11"/>
  <c r="AF254" i="11" s="1"/>
  <c r="R150" i="11"/>
  <c r="R254" i="11" s="1"/>
  <c r="L150" i="11"/>
  <c r="L254" i="11" s="1"/>
  <c r="Z150" i="11"/>
  <c r="Z254" i="11" s="1"/>
  <c r="I150" i="11"/>
  <c r="I254" i="11" s="1"/>
  <c r="J150" i="11"/>
  <c r="J254" i="11" s="1"/>
  <c r="U150" i="11"/>
  <c r="U254" i="11" s="1"/>
  <c r="Y150" i="11"/>
  <c r="Y254" i="11" s="1"/>
  <c r="K150" i="11"/>
  <c r="K254" i="11" s="1"/>
  <c r="AJ150" i="11"/>
  <c r="AJ254" i="11" s="1"/>
  <c r="G150" i="11"/>
  <c r="G254" i="11" s="1"/>
  <c r="M150" i="11"/>
  <c r="M254" i="11" s="1"/>
  <c r="AG150" i="11"/>
  <c r="AG254" i="11" s="1"/>
  <c r="E150" i="11"/>
  <c r="E254" i="11" s="1"/>
  <c r="T150" i="11"/>
  <c r="T254" i="11" s="1"/>
  <c r="V150" i="11"/>
  <c r="V254" i="11" s="1"/>
  <c r="S150" i="11"/>
  <c r="S254" i="11" s="1"/>
  <c r="F150" i="11"/>
  <c r="F254" i="11" s="1"/>
  <c r="AH150" i="11"/>
  <c r="AH254" i="11" s="1"/>
  <c r="AL150" i="11"/>
  <c r="AL254" i="11" s="1"/>
  <c r="AD150" i="11"/>
  <c r="AD254" i="11" s="1"/>
  <c r="AK150" i="11"/>
  <c r="AK254" i="11" s="1"/>
  <c r="H150" i="11"/>
  <c r="H254" i="11" s="1"/>
  <c r="AE150" i="11"/>
  <c r="AE254" i="11" s="1"/>
  <c r="W150" i="11"/>
  <c r="W254" i="11" s="1"/>
  <c r="N150" i="11"/>
  <c r="N254" i="11" s="1"/>
  <c r="AI150" i="11"/>
  <c r="AI254" i="11" s="1"/>
  <c r="X150" i="11"/>
  <c r="X254" i="11" s="1"/>
  <c r="D344" i="12"/>
  <c r="D433" i="12" s="1"/>
  <c r="R344" i="12"/>
  <c r="Q344" i="12"/>
  <c r="J344" i="12"/>
  <c r="AJ344" i="12"/>
  <c r="AL344" i="12"/>
  <c r="AI344" i="12"/>
  <c r="AE344" i="12"/>
  <c r="T344" i="12"/>
  <c r="AH344" i="12"/>
  <c r="H344" i="12"/>
  <c r="W344" i="12"/>
  <c r="L344" i="12"/>
  <c r="U344" i="12"/>
  <c r="S344" i="12"/>
  <c r="G344" i="12"/>
  <c r="I344" i="12"/>
  <c r="AF344" i="12"/>
  <c r="S343" i="11"/>
  <c r="N344" i="12"/>
  <c r="V343" i="11"/>
  <c r="F344" i="12"/>
  <c r="E344" i="12"/>
  <c r="D343" i="11"/>
  <c r="D432" i="11" s="1"/>
  <c r="AC343" i="11"/>
  <c r="Q343" i="11"/>
  <c r="Q432" i="11" s="1"/>
  <c r="W343" i="11"/>
  <c r="W432" i="11" s="1"/>
  <c r="AK343" i="11"/>
  <c r="AF343" i="11"/>
  <c r="F343" i="11"/>
  <c r="M343" i="11"/>
  <c r="AD343" i="11"/>
  <c r="AI343" i="11"/>
  <c r="AL343" i="11"/>
  <c r="K343" i="11"/>
  <c r="X343" i="11"/>
  <c r="U343" i="11"/>
  <c r="I343" i="11"/>
  <c r="N343" i="11"/>
  <c r="J343" i="11"/>
  <c r="M344" i="12"/>
  <c r="R343" i="11"/>
  <c r="Y343" i="11"/>
  <c r="AG344" i="12"/>
  <c r="AH343" i="11"/>
  <c r="AC344" i="12"/>
  <c r="AJ343" i="11"/>
  <c r="V344" i="12"/>
  <c r="Z343" i="11"/>
  <c r="Z432" i="11" s="1"/>
  <c r="Z344" i="12"/>
  <c r="AE343" i="11"/>
  <c r="AD344" i="12"/>
  <c r="L343" i="11"/>
  <c r="Y344" i="12"/>
  <c r="Y433" i="12" s="1"/>
  <c r="H343" i="11"/>
  <c r="BF414" i="12"/>
  <c r="AH415" i="12"/>
  <c r="E417" i="12"/>
  <c r="W415" i="12"/>
  <c r="AU414" i="12"/>
  <c r="R415" i="12"/>
  <c r="AP414" i="12"/>
  <c r="U415" i="12"/>
  <c r="AS414" i="12"/>
  <c r="Z415" i="12"/>
  <c r="AX414" i="12"/>
  <c r="H417" i="12"/>
  <c r="BD414" i="12"/>
  <c r="AF415" i="12"/>
  <c r="G417" i="12"/>
  <c r="BG414" i="12"/>
  <c r="AI415" i="12"/>
  <c r="AW415" i="12"/>
  <c r="M416" i="12"/>
  <c r="F417" i="12"/>
  <c r="K417" i="12"/>
  <c r="BI414" i="12"/>
  <c r="AK415" i="12"/>
  <c r="N417" i="12"/>
  <c r="I417" i="12"/>
  <c r="BE414" i="12"/>
  <c r="AG415" i="12"/>
  <c r="BB414" i="12"/>
  <c r="AD415" i="12"/>
  <c r="AV415" i="12"/>
  <c r="L416" i="12"/>
  <c r="BH414" i="12"/>
  <c r="AJ415" i="12"/>
  <c r="BA414" i="12"/>
  <c r="AC415" i="12"/>
  <c r="BJ414" i="12"/>
  <c r="AL415" i="12"/>
  <c r="J417" i="12"/>
  <c r="BC414" i="12"/>
  <c r="AE415" i="12"/>
  <c r="T415" i="12"/>
  <c r="AR414" i="12"/>
  <c r="Q415" i="12"/>
  <c r="AO414" i="12"/>
  <c r="S415" i="12"/>
  <c r="AQ414" i="12"/>
  <c r="V415" i="12"/>
  <c r="AT414" i="12"/>
  <c r="AU415" i="11"/>
  <c r="K416" i="11"/>
  <c r="BJ414" i="11"/>
  <c r="AL415" i="11"/>
  <c r="S415" i="11"/>
  <c r="AQ414" i="11"/>
  <c r="U415" i="11"/>
  <c r="AS414" i="11"/>
  <c r="Y415" i="11"/>
  <c r="AW414" i="11"/>
  <c r="G417" i="11"/>
  <c r="I417" i="11"/>
  <c r="AF415" i="11"/>
  <c r="BD414" i="11"/>
  <c r="BC414" i="11"/>
  <c r="AE415" i="11"/>
  <c r="BE414" i="11"/>
  <c r="AG415" i="11"/>
  <c r="BI414" i="11"/>
  <c r="AK415" i="11"/>
  <c r="AX414" i="11"/>
  <c r="N415" i="11"/>
  <c r="BF414" i="11"/>
  <c r="AH415" i="11"/>
  <c r="BB414" i="11"/>
  <c r="AD415" i="11"/>
  <c r="AR415" i="11"/>
  <c r="H416" i="11"/>
  <c r="BG414" i="11"/>
  <c r="AI415" i="11"/>
  <c r="J417" i="11"/>
  <c r="F417" i="11"/>
  <c r="BH414" i="11"/>
  <c r="AJ415" i="11"/>
  <c r="L417" i="11"/>
  <c r="M417" i="11"/>
  <c r="X415" i="11"/>
  <c r="AV414" i="11"/>
  <c r="V415" i="11"/>
  <c r="AT414" i="11"/>
  <c r="R415" i="11"/>
  <c r="AP414" i="11"/>
  <c r="AO415" i="11"/>
  <c r="BA415" i="11"/>
  <c r="E416" i="11"/>
  <c r="AC432" i="11"/>
  <c r="C252" i="6"/>
  <c r="C342" i="6" s="1"/>
  <c r="C431" i="6" s="1"/>
  <c r="C149" i="6"/>
  <c r="C152" i="7"/>
  <c r="O151" i="7"/>
  <c r="AA151" i="7" s="1"/>
  <c r="C255" i="7"/>
  <c r="C345" i="7" s="1"/>
  <c r="C434" i="7" s="1"/>
  <c r="D255" i="12"/>
  <c r="D152" i="12"/>
  <c r="P151" i="12"/>
  <c r="AB151" i="12" s="1"/>
  <c r="D254" i="11"/>
  <c r="D151" i="11"/>
  <c r="D254" i="10"/>
  <c r="D344" i="10" s="1"/>
  <c r="D433" i="10" s="1"/>
  <c r="D151" i="10"/>
  <c r="P150" i="10"/>
  <c r="AB150" i="10" s="1"/>
  <c r="D254" i="8"/>
  <c r="D344" i="8" s="1"/>
  <c r="D433" i="8" s="1"/>
  <c r="D151" i="8"/>
  <c r="AD152" i="7"/>
  <c r="Y151" i="10"/>
  <c r="L149" i="6"/>
  <c r="Z151" i="10"/>
  <c r="U149" i="6"/>
  <c r="AF149" i="6"/>
  <c r="AF151" i="8"/>
  <c r="D152" i="7"/>
  <c r="S149" i="6"/>
  <c r="X151" i="8"/>
  <c r="Y152" i="7"/>
  <c r="T151" i="10"/>
  <c r="AI149" i="6"/>
  <c r="W152" i="7"/>
  <c r="F152" i="7"/>
  <c r="F149" i="6"/>
  <c r="Y149" i="6"/>
  <c r="G149" i="6"/>
  <c r="AH152" i="7"/>
  <c r="AK151" i="8"/>
  <c r="AE152" i="7"/>
  <c r="H152" i="7"/>
  <c r="D149" i="6"/>
  <c r="AD151" i="10"/>
  <c r="AI152" i="7"/>
  <c r="AC150" i="10"/>
  <c r="AD149" i="6"/>
  <c r="S151" i="8"/>
  <c r="T149" i="6"/>
  <c r="AE151" i="10"/>
  <c r="AK152" i="7"/>
  <c r="E152" i="7"/>
  <c r="H149" i="6"/>
  <c r="J152" i="7"/>
  <c r="AG151" i="10"/>
  <c r="J149" i="6"/>
  <c r="W151" i="8"/>
  <c r="G152" i="7"/>
  <c r="U151" i="8"/>
  <c r="AE149" i="6"/>
  <c r="AE151" i="8"/>
  <c r="AJ149" i="6"/>
  <c r="S151" i="10"/>
  <c r="S152" i="7"/>
  <c r="V151" i="8"/>
  <c r="X151" i="10"/>
  <c r="V152" i="7"/>
  <c r="L152" i="7"/>
  <c r="V149" i="6"/>
  <c r="W151" i="10"/>
  <c r="R152" i="7"/>
  <c r="AB151" i="7"/>
  <c r="K149" i="6"/>
  <c r="Z151" i="8"/>
  <c r="X152" i="7"/>
  <c r="M152" i="7"/>
  <c r="X149" i="6"/>
  <c r="R149" i="6"/>
  <c r="AJ151" i="8"/>
  <c r="AF151" i="10"/>
  <c r="AG151" i="8"/>
  <c r="AF152" i="7"/>
  <c r="AL151" i="10"/>
  <c r="AI151" i="10"/>
  <c r="AC152" i="7"/>
  <c r="T151" i="8"/>
  <c r="W149" i="6"/>
  <c r="Y151" i="8"/>
  <c r="K152" i="7"/>
  <c r="AJ151" i="10"/>
  <c r="AH149" i="6"/>
  <c r="AI151" i="8"/>
  <c r="H344" i="11" l="1"/>
  <c r="Q151" i="11"/>
  <c r="Q255" i="11" s="1"/>
  <c r="AC151" i="11"/>
  <c r="AC255" i="11" s="1"/>
  <c r="T151" i="11"/>
  <c r="T255" i="11" s="1"/>
  <c r="F151" i="11"/>
  <c r="F255" i="11" s="1"/>
  <c r="R151" i="11"/>
  <c r="R255" i="11" s="1"/>
  <c r="L151" i="11"/>
  <c r="L255" i="11" s="1"/>
  <c r="J151" i="11"/>
  <c r="J255" i="11" s="1"/>
  <c r="U151" i="11"/>
  <c r="U255" i="11" s="1"/>
  <c r="AK151" i="11"/>
  <c r="AK255" i="11" s="1"/>
  <c r="AI151" i="11"/>
  <c r="AI255" i="11" s="1"/>
  <c r="N151" i="11"/>
  <c r="N255" i="11" s="1"/>
  <c r="AE151" i="11"/>
  <c r="AE255" i="11" s="1"/>
  <c r="AL151" i="11"/>
  <c r="AL255" i="11" s="1"/>
  <c r="I151" i="11"/>
  <c r="I255" i="11" s="1"/>
  <c r="AD151" i="11"/>
  <c r="AD255" i="11" s="1"/>
  <c r="H151" i="11"/>
  <c r="H255" i="11" s="1"/>
  <c r="W151" i="11"/>
  <c r="W255" i="11" s="1"/>
  <c r="K151" i="11"/>
  <c r="K255" i="11" s="1"/>
  <c r="AF151" i="11"/>
  <c r="AF255" i="11" s="1"/>
  <c r="AJ151" i="11"/>
  <c r="AJ255" i="11" s="1"/>
  <c r="G151" i="11"/>
  <c r="G255" i="11" s="1"/>
  <c r="AH151" i="11"/>
  <c r="AH255" i="11" s="1"/>
  <c r="V151" i="11"/>
  <c r="V255" i="11" s="1"/>
  <c r="S151" i="11"/>
  <c r="S255" i="11" s="1"/>
  <c r="M151" i="11"/>
  <c r="M255" i="11" s="1"/>
  <c r="Z151" i="11"/>
  <c r="Z255" i="11" s="1"/>
  <c r="Y151" i="11"/>
  <c r="Y255" i="11" s="1"/>
  <c r="AG151" i="11"/>
  <c r="AG255" i="11" s="1"/>
  <c r="X151" i="11"/>
  <c r="X255" i="11" s="1"/>
  <c r="E151" i="11"/>
  <c r="E255" i="11" s="1"/>
  <c r="D345" i="12"/>
  <c r="D434" i="12" s="1"/>
  <c r="R345" i="12"/>
  <c r="Q345" i="12"/>
  <c r="F345" i="12"/>
  <c r="H345" i="12"/>
  <c r="L345" i="12"/>
  <c r="K345" i="12"/>
  <c r="I345" i="12"/>
  <c r="V345" i="12"/>
  <c r="Z345" i="12"/>
  <c r="M345" i="12"/>
  <c r="AG345" i="12"/>
  <c r="T345" i="12"/>
  <c r="X345" i="12"/>
  <c r="X434" i="12" s="1"/>
  <c r="AD345" i="12"/>
  <c r="AF345" i="12"/>
  <c r="G345" i="12"/>
  <c r="S345" i="12"/>
  <c r="N345" i="12"/>
  <c r="AL345" i="12"/>
  <c r="AE345" i="12"/>
  <c r="AK345" i="12"/>
  <c r="E345" i="12"/>
  <c r="AE344" i="11"/>
  <c r="U345" i="12"/>
  <c r="AK344" i="11"/>
  <c r="I344" i="11"/>
  <c r="AJ345" i="12"/>
  <c r="Y344" i="11"/>
  <c r="D344" i="11"/>
  <c r="D433" i="11" s="1"/>
  <c r="AC344" i="11"/>
  <c r="Q344" i="11"/>
  <c r="Q433" i="11" s="1"/>
  <c r="G344" i="11"/>
  <c r="R344" i="11"/>
  <c r="W344" i="11"/>
  <c r="W433" i="11" s="1"/>
  <c r="N344" i="11"/>
  <c r="AG344" i="11"/>
  <c r="L344" i="11"/>
  <c r="T344" i="11"/>
  <c r="T433" i="11" s="1"/>
  <c r="E344" i="11"/>
  <c r="S344" i="11"/>
  <c r="AH344" i="11"/>
  <c r="K344" i="11"/>
  <c r="AL344" i="11"/>
  <c r="AH345" i="12"/>
  <c r="AI344" i="11"/>
  <c r="Z344" i="11"/>
  <c r="Z433" i="11" s="1"/>
  <c r="AC345" i="12"/>
  <c r="J344" i="11"/>
  <c r="W345" i="12"/>
  <c r="U344" i="11"/>
  <c r="AD344" i="11"/>
  <c r="AI345" i="12"/>
  <c r="V344" i="11"/>
  <c r="F344" i="11"/>
  <c r="R152" i="12"/>
  <c r="R256" i="12" s="1"/>
  <c r="Q152" i="12"/>
  <c r="Q256" i="12" s="1"/>
  <c r="N152" i="12"/>
  <c r="N256" i="12" s="1"/>
  <c r="AJ152" i="12"/>
  <c r="AJ256" i="12" s="1"/>
  <c r="E152" i="12"/>
  <c r="E256" i="12" s="1"/>
  <c r="Y152" i="12"/>
  <c r="Y256" i="12" s="1"/>
  <c r="AD152" i="12"/>
  <c r="AD256" i="12" s="1"/>
  <c r="L152" i="12"/>
  <c r="L256" i="12" s="1"/>
  <c r="AE152" i="12"/>
  <c r="AE256" i="12" s="1"/>
  <c r="AI152" i="12"/>
  <c r="AI256" i="12" s="1"/>
  <c r="I152" i="12"/>
  <c r="I256" i="12" s="1"/>
  <c r="T152" i="12"/>
  <c r="T256" i="12" s="1"/>
  <c r="S152" i="12"/>
  <c r="S256" i="12" s="1"/>
  <c r="U152" i="12"/>
  <c r="U256" i="12" s="1"/>
  <c r="X152" i="12"/>
  <c r="X256" i="12" s="1"/>
  <c r="AK152" i="12"/>
  <c r="AK256" i="12" s="1"/>
  <c r="AG152" i="12"/>
  <c r="AG256" i="12" s="1"/>
  <c r="F152" i="12"/>
  <c r="F256" i="12" s="1"/>
  <c r="J152" i="12"/>
  <c r="J256" i="12" s="1"/>
  <c r="K152" i="12"/>
  <c r="K256" i="12" s="1"/>
  <c r="V152" i="12"/>
  <c r="V256" i="12" s="1"/>
  <c r="AL152" i="12"/>
  <c r="AL256" i="12" s="1"/>
  <c r="G152" i="12"/>
  <c r="G256" i="12" s="1"/>
  <c r="Z152" i="12"/>
  <c r="Z256" i="12" s="1"/>
  <c r="W152" i="12"/>
  <c r="W256" i="12" s="1"/>
  <c r="AF152" i="12"/>
  <c r="AF256" i="12" s="1"/>
  <c r="H152" i="12"/>
  <c r="H256" i="12" s="1"/>
  <c r="M152" i="12"/>
  <c r="M256" i="12" s="1"/>
  <c r="AH152" i="12"/>
  <c r="AH256" i="12" s="1"/>
  <c r="AC152" i="12"/>
  <c r="AC256" i="12" s="1"/>
  <c r="M344" i="11"/>
  <c r="J345" i="12"/>
  <c r="AJ344" i="11"/>
  <c r="Y345" i="12"/>
  <c r="Y434" i="12" s="1"/>
  <c r="AF344" i="11"/>
  <c r="X344" i="11"/>
  <c r="BC415" i="12"/>
  <c r="AE416" i="12"/>
  <c r="BB415" i="12"/>
  <c r="AD416" i="12"/>
  <c r="BG415" i="12"/>
  <c r="AI416" i="12"/>
  <c r="V416" i="12"/>
  <c r="AT415" i="12"/>
  <c r="Q416" i="12"/>
  <c r="AO415" i="12"/>
  <c r="I418" i="12"/>
  <c r="Z416" i="12"/>
  <c r="AX415" i="12"/>
  <c r="R416" i="12"/>
  <c r="AP415" i="12"/>
  <c r="E418" i="12"/>
  <c r="BJ415" i="12"/>
  <c r="AL416" i="12"/>
  <c r="BI415" i="12"/>
  <c r="AK416" i="12"/>
  <c r="BD415" i="12"/>
  <c r="AF416" i="12"/>
  <c r="J418" i="12"/>
  <c r="BA415" i="12"/>
  <c r="AC416" i="12"/>
  <c r="AV416" i="12"/>
  <c r="L417" i="12"/>
  <c r="BE415" i="12"/>
  <c r="AG416" i="12"/>
  <c r="AW416" i="12"/>
  <c r="M417" i="12"/>
  <c r="BF415" i="12"/>
  <c r="AH416" i="12"/>
  <c r="BH415" i="12"/>
  <c r="AJ416" i="12"/>
  <c r="F418" i="12"/>
  <c r="S416" i="12"/>
  <c r="AQ415" i="12"/>
  <c r="T416" i="12"/>
  <c r="AR415" i="12"/>
  <c r="N418" i="12"/>
  <c r="K418" i="12"/>
  <c r="G418" i="12"/>
  <c r="H418" i="12"/>
  <c r="U416" i="12"/>
  <c r="AS415" i="12"/>
  <c r="W416" i="12"/>
  <c r="AU415" i="12"/>
  <c r="BE415" i="11"/>
  <c r="AG416" i="11"/>
  <c r="R416" i="11"/>
  <c r="AP415" i="11"/>
  <c r="X416" i="11"/>
  <c r="AV415" i="11"/>
  <c r="L418" i="11"/>
  <c r="F418" i="11"/>
  <c r="BD415" i="11"/>
  <c r="AF416" i="11"/>
  <c r="U416" i="11"/>
  <c r="AS415" i="11"/>
  <c r="BG415" i="11"/>
  <c r="AI416" i="11"/>
  <c r="AX415" i="11"/>
  <c r="N416" i="11"/>
  <c r="G418" i="11"/>
  <c r="BJ415" i="11"/>
  <c r="AL416" i="11"/>
  <c r="M418" i="11"/>
  <c r="BH415" i="11"/>
  <c r="AJ416" i="11"/>
  <c r="H417" i="11"/>
  <c r="AR416" i="11"/>
  <c r="BF415" i="11"/>
  <c r="AH416" i="11"/>
  <c r="BI415" i="11"/>
  <c r="AK416" i="11"/>
  <c r="BC415" i="11"/>
  <c r="AE416" i="11"/>
  <c r="AU416" i="11"/>
  <c r="K417" i="11"/>
  <c r="BB415" i="11"/>
  <c r="AD416" i="11"/>
  <c r="V416" i="11"/>
  <c r="AT415" i="11"/>
  <c r="J418" i="11"/>
  <c r="I418" i="11"/>
  <c r="Y416" i="11"/>
  <c r="AW415" i="11"/>
  <c r="S416" i="11"/>
  <c r="AQ415" i="11"/>
  <c r="E417" i="11"/>
  <c r="AO416" i="11"/>
  <c r="BA416" i="11"/>
  <c r="AC433" i="11"/>
  <c r="C253" i="6"/>
  <c r="C343" i="6" s="1"/>
  <c r="C432" i="6" s="1"/>
  <c r="C150" i="6"/>
  <c r="C153" i="7"/>
  <c r="O152" i="7"/>
  <c r="AA152" i="7" s="1"/>
  <c r="C256" i="7"/>
  <c r="C346" i="7" s="1"/>
  <c r="C435" i="7" s="1"/>
  <c r="D256" i="12"/>
  <c r="D153" i="12"/>
  <c r="P152" i="12"/>
  <c r="AB152" i="12" s="1"/>
  <c r="D255" i="11"/>
  <c r="D152" i="11"/>
  <c r="D255" i="10"/>
  <c r="D345" i="10" s="1"/>
  <c r="D434" i="10" s="1"/>
  <c r="D152" i="10"/>
  <c r="P151" i="10"/>
  <c r="AB151" i="10" s="1"/>
  <c r="D255" i="8"/>
  <c r="D345" i="8" s="1"/>
  <c r="D434" i="8" s="1"/>
  <c r="D152" i="8"/>
  <c r="D150" i="6"/>
  <c r="H150" i="6"/>
  <c r="AI153" i="7"/>
  <c r="D153" i="7"/>
  <c r="AG152" i="10"/>
  <c r="J150" i="6"/>
  <c r="K150" i="6"/>
  <c r="E153" i="7"/>
  <c r="AG152" i="8"/>
  <c r="X150" i="6"/>
  <c r="J153" i="7"/>
  <c r="AH150" i="6"/>
  <c r="W153" i="7"/>
  <c r="AJ152" i="8"/>
  <c r="Z152" i="8"/>
  <c r="W152" i="10"/>
  <c r="S152" i="10"/>
  <c r="AE150" i="6"/>
  <c r="AE153" i="7"/>
  <c r="T152" i="10"/>
  <c r="G153" i="7"/>
  <c r="L153" i="7"/>
  <c r="U150" i="6"/>
  <c r="X153" i="7"/>
  <c r="X152" i="10"/>
  <c r="V153" i="7"/>
  <c r="AI152" i="10"/>
  <c r="G150" i="6"/>
  <c r="AK153" i="7"/>
  <c r="AC151" i="10"/>
  <c r="W150" i="6"/>
  <c r="Z152" i="10"/>
  <c r="T150" i="6"/>
  <c r="AD150" i="6"/>
  <c r="R153" i="7"/>
  <c r="V152" i="8"/>
  <c r="W152" i="8"/>
  <c r="X152" i="8"/>
  <c r="AJ152" i="10"/>
  <c r="U152" i="8"/>
  <c r="AF152" i="10"/>
  <c r="K153" i="7"/>
  <c r="M153" i="7"/>
  <c r="AI152" i="8"/>
  <c r="Y152" i="8"/>
  <c r="F153" i="7"/>
  <c r="AF153" i="7"/>
  <c r="S150" i="6"/>
  <c r="AF152" i="8"/>
  <c r="H153" i="7"/>
  <c r="Y152" i="10"/>
  <c r="AE152" i="8"/>
  <c r="AF150" i="6"/>
  <c r="AD153" i="7"/>
  <c r="AK152" i="8"/>
  <c r="Y153" i="7"/>
  <c r="AJ150" i="6"/>
  <c r="L150" i="6"/>
  <c r="S153" i="7"/>
  <c r="AE152" i="10"/>
  <c r="F150" i="6"/>
  <c r="AH153" i="7"/>
  <c r="V150" i="6"/>
  <c r="AL152" i="10"/>
  <c r="T152" i="8"/>
  <c r="AC153" i="7"/>
  <c r="AI150" i="6"/>
  <c r="AB152" i="7"/>
  <c r="S152" i="8"/>
  <c r="R150" i="6"/>
  <c r="Y150" i="6"/>
  <c r="AD152" i="10"/>
  <c r="N345" i="11" l="1"/>
  <c r="AC152" i="11"/>
  <c r="AC256" i="11" s="1"/>
  <c r="Q152" i="11"/>
  <c r="Q256" i="11" s="1"/>
  <c r="AJ152" i="11"/>
  <c r="AJ256" i="11" s="1"/>
  <c r="V152" i="11"/>
  <c r="V256" i="11" s="1"/>
  <c r="F152" i="11"/>
  <c r="F256" i="11" s="1"/>
  <c r="J152" i="11"/>
  <c r="J256" i="11" s="1"/>
  <c r="AG152" i="11"/>
  <c r="AG256" i="11" s="1"/>
  <c r="N152" i="11"/>
  <c r="N256" i="11" s="1"/>
  <c r="R152" i="11"/>
  <c r="R256" i="11" s="1"/>
  <c r="AK152" i="11"/>
  <c r="AK256" i="11" s="1"/>
  <c r="AI152" i="11"/>
  <c r="AI256" i="11" s="1"/>
  <c r="H152" i="11"/>
  <c r="H256" i="11" s="1"/>
  <c r="K152" i="11"/>
  <c r="K256" i="11" s="1"/>
  <c r="T152" i="11"/>
  <c r="T256" i="11" s="1"/>
  <c r="AF152" i="11"/>
  <c r="AF256" i="11" s="1"/>
  <c r="G152" i="11"/>
  <c r="G256" i="11" s="1"/>
  <c r="S152" i="11"/>
  <c r="S256" i="11" s="1"/>
  <c r="AH152" i="11"/>
  <c r="AH256" i="11" s="1"/>
  <c r="M152" i="11"/>
  <c r="M256" i="11" s="1"/>
  <c r="Z152" i="11"/>
  <c r="Z256" i="11" s="1"/>
  <c r="I152" i="11"/>
  <c r="I256" i="11" s="1"/>
  <c r="AD152" i="11"/>
  <c r="AD256" i="11" s="1"/>
  <c r="U152" i="11"/>
  <c r="U256" i="11" s="1"/>
  <c r="E152" i="11"/>
  <c r="E256" i="11" s="1"/>
  <c r="Y152" i="11"/>
  <c r="Y256" i="11" s="1"/>
  <c r="AE152" i="11"/>
  <c r="AE256" i="11" s="1"/>
  <c r="X152" i="11"/>
  <c r="X256" i="11" s="1"/>
  <c r="AL152" i="11"/>
  <c r="AL256" i="11" s="1"/>
  <c r="W152" i="11"/>
  <c r="W256" i="11" s="1"/>
  <c r="L152" i="11"/>
  <c r="L256" i="11" s="1"/>
  <c r="D346" i="12"/>
  <c r="D435" i="12" s="1"/>
  <c r="Q346" i="12"/>
  <c r="R346" i="12"/>
  <c r="Y346" i="12"/>
  <c r="Y435" i="12" s="1"/>
  <c r="AJ346" i="12"/>
  <c r="E346" i="12"/>
  <c r="AI346" i="12"/>
  <c r="U346" i="12"/>
  <c r="AG346" i="12"/>
  <c r="T346" i="12"/>
  <c r="AK346" i="12"/>
  <c r="N346" i="12"/>
  <c r="F346" i="12"/>
  <c r="K346" i="12"/>
  <c r="H346" i="12"/>
  <c r="AE346" i="12"/>
  <c r="J346" i="12"/>
  <c r="X346" i="12"/>
  <c r="X435" i="12" s="1"/>
  <c r="AD346" i="12"/>
  <c r="AC346" i="12"/>
  <c r="V346" i="12"/>
  <c r="AI345" i="11"/>
  <c r="AL346" i="12"/>
  <c r="L346" i="12"/>
  <c r="AH346" i="12"/>
  <c r="W345" i="11"/>
  <c r="W434" i="11" s="1"/>
  <c r="D345" i="11"/>
  <c r="D434" i="11" s="1"/>
  <c r="Q345" i="11"/>
  <c r="Q434" i="11" s="1"/>
  <c r="E345" i="11"/>
  <c r="AG345" i="11"/>
  <c r="G345" i="11"/>
  <c r="K345" i="11"/>
  <c r="L345" i="11"/>
  <c r="V345" i="11"/>
  <c r="T345" i="11"/>
  <c r="T434" i="11" s="1"/>
  <c r="U345" i="11"/>
  <c r="AJ345" i="11"/>
  <c r="AL345" i="11"/>
  <c r="X345" i="11"/>
  <c r="I345" i="11"/>
  <c r="Y345" i="11"/>
  <c r="AE345" i="11"/>
  <c r="H345" i="11"/>
  <c r="AK345" i="11"/>
  <c r="AD345" i="11"/>
  <c r="AF345" i="11"/>
  <c r="AH345" i="11"/>
  <c r="Z346" i="12"/>
  <c r="I346" i="12"/>
  <c r="Z345" i="11"/>
  <c r="Z434" i="11" s="1"/>
  <c r="G346" i="12"/>
  <c r="R345" i="11"/>
  <c r="W346" i="12"/>
  <c r="M345" i="11"/>
  <c r="S346" i="12"/>
  <c r="J345" i="11"/>
  <c r="Q153" i="12"/>
  <c r="Q257" i="12" s="1"/>
  <c r="R153" i="12"/>
  <c r="R257" i="12" s="1"/>
  <c r="J153" i="12"/>
  <c r="J257" i="12" s="1"/>
  <c r="U153" i="12"/>
  <c r="U257" i="12" s="1"/>
  <c r="AD153" i="12"/>
  <c r="AD257" i="12" s="1"/>
  <c r="AI153" i="12"/>
  <c r="AI257" i="12" s="1"/>
  <c r="I153" i="12"/>
  <c r="I257" i="12" s="1"/>
  <c r="X153" i="12"/>
  <c r="X257" i="12" s="1"/>
  <c r="AG153" i="12"/>
  <c r="AG257" i="12" s="1"/>
  <c r="N153" i="12"/>
  <c r="N257" i="12" s="1"/>
  <c r="AJ153" i="12"/>
  <c r="AJ257" i="12" s="1"/>
  <c r="S153" i="12"/>
  <c r="S257" i="12" s="1"/>
  <c r="Y153" i="12"/>
  <c r="Y257" i="12" s="1"/>
  <c r="K153" i="12"/>
  <c r="K257" i="12" s="1"/>
  <c r="F153" i="12"/>
  <c r="F257" i="12" s="1"/>
  <c r="V153" i="12"/>
  <c r="V257" i="12" s="1"/>
  <c r="AL153" i="12"/>
  <c r="AL257" i="12" s="1"/>
  <c r="T153" i="12"/>
  <c r="T257" i="12" s="1"/>
  <c r="AK153" i="12"/>
  <c r="AK257" i="12" s="1"/>
  <c r="E153" i="12"/>
  <c r="E257" i="12" s="1"/>
  <c r="L153" i="12"/>
  <c r="L257" i="12" s="1"/>
  <c r="AE153" i="12"/>
  <c r="AE257" i="12" s="1"/>
  <c r="AH153" i="12"/>
  <c r="AH257" i="12" s="1"/>
  <c r="Z153" i="12"/>
  <c r="Z257" i="12" s="1"/>
  <c r="M153" i="12"/>
  <c r="M257" i="12" s="1"/>
  <c r="AF153" i="12"/>
  <c r="AF257" i="12" s="1"/>
  <c r="H153" i="12"/>
  <c r="H257" i="12" s="1"/>
  <c r="G153" i="12"/>
  <c r="G257" i="12" s="1"/>
  <c r="W153" i="12"/>
  <c r="W257" i="12" s="1"/>
  <c r="AC153" i="12"/>
  <c r="AC257" i="12" s="1"/>
  <c r="AC345" i="11"/>
  <c r="AC434" i="11" s="1"/>
  <c r="AF346" i="12"/>
  <c r="M346" i="12"/>
  <c r="S345" i="11"/>
  <c r="F345" i="11"/>
  <c r="AH417" i="12"/>
  <c r="BF416" i="12"/>
  <c r="AL417" i="12"/>
  <c r="BJ416" i="12"/>
  <c r="W417" i="12"/>
  <c r="AU416" i="12"/>
  <c r="H419" i="12"/>
  <c r="T417" i="12"/>
  <c r="AR416" i="12"/>
  <c r="F419" i="12"/>
  <c r="R417" i="12"/>
  <c r="AP416" i="12"/>
  <c r="I419" i="12"/>
  <c r="V417" i="12"/>
  <c r="AT416" i="12"/>
  <c r="BE416" i="12"/>
  <c r="AG417" i="12"/>
  <c r="AF417" i="12"/>
  <c r="BD416" i="12"/>
  <c r="AD417" i="12"/>
  <c r="BB416" i="12"/>
  <c r="N419" i="12"/>
  <c r="BH416" i="12"/>
  <c r="AJ417" i="12"/>
  <c r="M418" i="12"/>
  <c r="AW417" i="12"/>
  <c r="AV417" i="12"/>
  <c r="L418" i="12"/>
  <c r="AK417" i="12"/>
  <c r="BI416" i="12"/>
  <c r="E419" i="12"/>
  <c r="AI417" i="12"/>
  <c r="BG416" i="12"/>
  <c r="AE417" i="12"/>
  <c r="BC416" i="12"/>
  <c r="K419" i="12"/>
  <c r="BA416" i="12"/>
  <c r="AC417" i="12"/>
  <c r="U417" i="12"/>
  <c r="AS416" i="12"/>
  <c r="G419" i="12"/>
  <c r="S417" i="12"/>
  <c r="AQ416" i="12"/>
  <c r="J419" i="12"/>
  <c r="Z417" i="12"/>
  <c r="AX416" i="12"/>
  <c r="Q417" i="12"/>
  <c r="AO416" i="12"/>
  <c r="AK417" i="11"/>
  <c r="BI416" i="11"/>
  <c r="S417" i="11"/>
  <c r="AQ416" i="11"/>
  <c r="I419" i="11"/>
  <c r="V417" i="11"/>
  <c r="AT416" i="11"/>
  <c r="AR417" i="11"/>
  <c r="H418" i="11"/>
  <c r="G419" i="11"/>
  <c r="R417" i="11"/>
  <c r="AP416" i="11"/>
  <c r="AU417" i="11"/>
  <c r="K418" i="11"/>
  <c r="AI417" i="11"/>
  <c r="BG416" i="11"/>
  <c r="AF417" i="11"/>
  <c r="BD416" i="11"/>
  <c r="L419" i="11"/>
  <c r="AD417" i="11"/>
  <c r="BB416" i="11"/>
  <c r="AE417" i="11"/>
  <c r="BC416" i="11"/>
  <c r="BF416" i="11"/>
  <c r="AH417" i="11"/>
  <c r="AJ417" i="11"/>
  <c r="BH416" i="11"/>
  <c r="BJ416" i="11"/>
  <c r="AL417" i="11"/>
  <c r="N417" i="11"/>
  <c r="AX416" i="11"/>
  <c r="F419" i="11"/>
  <c r="BE416" i="11"/>
  <c r="AG417" i="11"/>
  <c r="M419" i="11"/>
  <c r="Y417" i="11"/>
  <c r="AW416" i="11"/>
  <c r="J419" i="11"/>
  <c r="U417" i="11"/>
  <c r="AS416" i="11"/>
  <c r="X417" i="11"/>
  <c r="AV416" i="11"/>
  <c r="BA417" i="11"/>
  <c r="AO417" i="11"/>
  <c r="E418" i="11"/>
  <c r="C154" i="7"/>
  <c r="O153" i="7"/>
  <c r="AA153" i="7" s="1"/>
  <c r="C257" i="7"/>
  <c r="C347" i="7" s="1"/>
  <c r="C436" i="7" s="1"/>
  <c r="C151" i="6"/>
  <c r="C254" i="6"/>
  <c r="C344" i="6" s="1"/>
  <c r="C433" i="6" s="1"/>
  <c r="D257" i="12"/>
  <c r="T347" i="12" s="1"/>
  <c r="D154" i="12"/>
  <c r="P153" i="12"/>
  <c r="AB153" i="12" s="1"/>
  <c r="D256" i="11"/>
  <c r="K346" i="11" s="1"/>
  <c r="D153" i="11"/>
  <c r="D256" i="10"/>
  <c r="D346" i="10" s="1"/>
  <c r="D435" i="10" s="1"/>
  <c r="D153" i="10"/>
  <c r="P152" i="10"/>
  <c r="AB152" i="10" s="1"/>
  <c r="D256" i="8"/>
  <c r="D346" i="8" s="1"/>
  <c r="D435" i="8" s="1"/>
  <c r="D153" i="8"/>
  <c r="AD154" i="7"/>
  <c r="S153" i="10"/>
  <c r="F151" i="6"/>
  <c r="T153" i="10"/>
  <c r="AJ153" i="10"/>
  <c r="G151" i="6"/>
  <c r="S154" i="7"/>
  <c r="AI153" i="10"/>
  <c r="U153" i="8"/>
  <c r="J154" i="7"/>
  <c r="AI154" i="7"/>
  <c r="AG153" i="8"/>
  <c r="X151" i="6"/>
  <c r="Z153" i="10"/>
  <c r="W154" i="7"/>
  <c r="AC152" i="10"/>
  <c r="AF154" i="7"/>
  <c r="X153" i="8"/>
  <c r="AD151" i="6"/>
  <c r="AF153" i="10"/>
  <c r="AE153" i="10"/>
  <c r="V151" i="6"/>
  <c r="V154" i="7"/>
  <c r="L154" i="7"/>
  <c r="H151" i="6"/>
  <c r="AE151" i="6"/>
  <c r="G154" i="7"/>
  <c r="V153" i="8"/>
  <c r="K151" i="6"/>
  <c r="W153" i="8"/>
  <c r="K154" i="7"/>
  <c r="X153" i="10"/>
  <c r="D154" i="7"/>
  <c r="T153" i="8"/>
  <c r="S151" i="6"/>
  <c r="AF153" i="8"/>
  <c r="AE153" i="8"/>
  <c r="AB153" i="7"/>
  <c r="AC154" i="7"/>
  <c r="W153" i="10"/>
  <c r="AJ151" i="6"/>
  <c r="AK153" i="8"/>
  <c r="H154" i="7"/>
  <c r="AJ153" i="8"/>
  <c r="Y153" i="10"/>
  <c r="Y151" i="6"/>
  <c r="AE154" i="7"/>
  <c r="L151" i="6"/>
  <c r="Z153" i="8"/>
  <c r="X154" i="7"/>
  <c r="M154" i="7"/>
  <c r="AF151" i="6"/>
  <c r="J151" i="6"/>
  <c r="AG153" i="10"/>
  <c r="AD153" i="10"/>
  <c r="AK154" i="7"/>
  <c r="E154" i="7"/>
  <c r="AH151" i="6"/>
  <c r="D151" i="6"/>
  <c r="AI153" i="8"/>
  <c r="R154" i="7"/>
  <c r="AL153" i="10"/>
  <c r="Y154" i="7"/>
  <c r="Y153" i="8"/>
  <c r="T151" i="6"/>
  <c r="S153" i="8"/>
  <c r="U151" i="6"/>
  <c r="R151" i="6"/>
  <c r="AH154" i="7"/>
  <c r="W151" i="6"/>
  <c r="AI151" i="6"/>
  <c r="F154" i="7"/>
  <c r="V346" i="11" l="1"/>
  <c r="AJ346" i="11"/>
  <c r="Q346" i="11"/>
  <c r="Q435" i="11" s="1"/>
  <c r="G347" i="12"/>
  <c r="I346" i="11"/>
  <c r="L347" i="12"/>
  <c r="R154" i="12"/>
  <c r="R258" i="12" s="1"/>
  <c r="Q154" i="12"/>
  <c r="Q258" i="12" s="1"/>
  <c r="S154" i="12"/>
  <c r="S258" i="12" s="1"/>
  <c r="U154" i="12"/>
  <c r="U258" i="12" s="1"/>
  <c r="I154" i="12"/>
  <c r="I258" i="12" s="1"/>
  <c r="X154" i="12"/>
  <c r="X258" i="12" s="1"/>
  <c r="T154" i="12"/>
  <c r="T258" i="12" s="1"/>
  <c r="AK154" i="12"/>
  <c r="AK258" i="12" s="1"/>
  <c r="J154" i="12"/>
  <c r="J258" i="12" s="1"/>
  <c r="AG154" i="12"/>
  <c r="AG258" i="12" s="1"/>
  <c r="F154" i="12"/>
  <c r="F258" i="12" s="1"/>
  <c r="V154" i="12"/>
  <c r="V258" i="12" s="1"/>
  <c r="AJ154" i="12"/>
  <c r="AJ258" i="12" s="1"/>
  <c r="E154" i="12"/>
  <c r="E258" i="12" s="1"/>
  <c r="Y154" i="12"/>
  <c r="Y258" i="12" s="1"/>
  <c r="K154" i="12"/>
  <c r="K258" i="12" s="1"/>
  <c r="AE154" i="12"/>
  <c r="AE258" i="12" s="1"/>
  <c r="AI154" i="12"/>
  <c r="AI258" i="12" s="1"/>
  <c r="AL154" i="12"/>
  <c r="AL258" i="12" s="1"/>
  <c r="N154" i="12"/>
  <c r="N258" i="12" s="1"/>
  <c r="AD154" i="12"/>
  <c r="AD258" i="12" s="1"/>
  <c r="L154" i="12"/>
  <c r="L258" i="12" s="1"/>
  <c r="W154" i="12"/>
  <c r="W258" i="12" s="1"/>
  <c r="AH154" i="12"/>
  <c r="AH258" i="12" s="1"/>
  <c r="G154" i="12"/>
  <c r="G258" i="12" s="1"/>
  <c r="M154" i="12"/>
  <c r="M258" i="12" s="1"/>
  <c r="H154" i="12"/>
  <c r="H258" i="12" s="1"/>
  <c r="Z154" i="12"/>
  <c r="Z258" i="12" s="1"/>
  <c r="AF154" i="12"/>
  <c r="AF258" i="12" s="1"/>
  <c r="AC154" i="12"/>
  <c r="AC258" i="12" s="1"/>
  <c r="Y346" i="11"/>
  <c r="AG346" i="11"/>
  <c r="G346" i="11"/>
  <c r="H347" i="12"/>
  <c r="D346" i="11"/>
  <c r="D435" i="11" s="1"/>
  <c r="AC346" i="11"/>
  <c r="H346" i="11"/>
  <c r="AK346" i="11"/>
  <c r="W346" i="11"/>
  <c r="W435" i="11" s="1"/>
  <c r="AE346" i="11"/>
  <c r="AL346" i="11"/>
  <c r="R346" i="11"/>
  <c r="T346" i="11"/>
  <c r="T435" i="11" s="1"/>
  <c r="Z346" i="11"/>
  <c r="Z435" i="11" s="1"/>
  <c r="S346" i="11"/>
  <c r="N346" i="11"/>
  <c r="AI346" i="11"/>
  <c r="J346" i="11"/>
  <c r="L346" i="11"/>
  <c r="F346" i="11"/>
  <c r="AC153" i="11"/>
  <c r="AC257" i="11" s="1"/>
  <c r="Q153" i="11"/>
  <c r="Q257" i="11" s="1"/>
  <c r="T153" i="11"/>
  <c r="T257" i="11" s="1"/>
  <c r="AJ153" i="11"/>
  <c r="AJ257" i="11" s="1"/>
  <c r="L153" i="11"/>
  <c r="L257" i="11" s="1"/>
  <c r="AL153" i="11"/>
  <c r="AL257" i="11" s="1"/>
  <c r="AD153" i="11"/>
  <c r="AD257" i="11" s="1"/>
  <c r="U153" i="11"/>
  <c r="U257" i="11" s="1"/>
  <c r="E153" i="11"/>
  <c r="E257" i="11" s="1"/>
  <c r="W153" i="11"/>
  <c r="W257" i="11" s="1"/>
  <c r="Y153" i="11"/>
  <c r="Y257" i="11" s="1"/>
  <c r="X153" i="11"/>
  <c r="X257" i="11" s="1"/>
  <c r="K153" i="11"/>
  <c r="K257" i="11" s="1"/>
  <c r="AF153" i="11"/>
  <c r="AF257" i="11" s="1"/>
  <c r="F153" i="11"/>
  <c r="F257" i="11" s="1"/>
  <c r="AH153" i="11"/>
  <c r="AH257" i="11" s="1"/>
  <c r="AG153" i="11"/>
  <c r="AG257" i="11" s="1"/>
  <c r="AI153" i="11"/>
  <c r="AI257" i="11" s="1"/>
  <c r="N153" i="11"/>
  <c r="N257" i="11" s="1"/>
  <c r="G153" i="11"/>
  <c r="G257" i="11" s="1"/>
  <c r="S153" i="11"/>
  <c r="S257" i="11" s="1"/>
  <c r="V153" i="11"/>
  <c r="V257" i="11" s="1"/>
  <c r="R153" i="11"/>
  <c r="R257" i="11" s="1"/>
  <c r="M153" i="11"/>
  <c r="M257" i="11" s="1"/>
  <c r="I153" i="11"/>
  <c r="I257" i="11" s="1"/>
  <c r="J153" i="11"/>
  <c r="J257" i="11" s="1"/>
  <c r="AK153" i="11"/>
  <c r="AK257" i="11" s="1"/>
  <c r="H153" i="11"/>
  <c r="H257" i="11" s="1"/>
  <c r="AE153" i="11"/>
  <c r="AE257" i="11" s="1"/>
  <c r="Z153" i="11"/>
  <c r="Z257" i="11" s="1"/>
  <c r="D347" i="12"/>
  <c r="D436" i="12" s="1"/>
  <c r="R347" i="12"/>
  <c r="Q347" i="12"/>
  <c r="Z347" i="12"/>
  <c r="M347" i="12"/>
  <c r="AD347" i="12"/>
  <c r="AL347" i="12"/>
  <c r="F347" i="12"/>
  <c r="AK347" i="12"/>
  <c r="U347" i="12"/>
  <c r="N347" i="12"/>
  <c r="K347" i="12"/>
  <c r="J347" i="12"/>
  <c r="Y347" i="12"/>
  <c r="Y436" i="12" s="1"/>
  <c r="W347" i="12"/>
  <c r="V347" i="12"/>
  <c r="S347" i="12"/>
  <c r="AJ347" i="12"/>
  <c r="AH347" i="12"/>
  <c r="AG347" i="12"/>
  <c r="X347" i="12"/>
  <c r="X436" i="12" s="1"/>
  <c r="I347" i="12"/>
  <c r="AC347" i="12"/>
  <c r="AD346" i="11"/>
  <c r="E347" i="12"/>
  <c r="AI347" i="12"/>
  <c r="M346" i="11"/>
  <c r="AH346" i="11"/>
  <c r="AF346" i="11"/>
  <c r="AE347" i="12"/>
  <c r="U346" i="11"/>
  <c r="AF347" i="12"/>
  <c r="X346" i="11"/>
  <c r="E346" i="11"/>
  <c r="J420" i="12"/>
  <c r="AG418" i="12"/>
  <c r="BE417" i="12"/>
  <c r="F420" i="12"/>
  <c r="Q418" i="12"/>
  <c r="AO417" i="12"/>
  <c r="G420" i="12"/>
  <c r="AE418" i="12"/>
  <c r="BC417" i="12"/>
  <c r="E420" i="12"/>
  <c r="AD418" i="12"/>
  <c r="BB417" i="12"/>
  <c r="I420" i="12"/>
  <c r="BJ417" i="12"/>
  <c r="AL418" i="12"/>
  <c r="BA417" i="12"/>
  <c r="AC418" i="12"/>
  <c r="AJ418" i="12"/>
  <c r="BH417" i="12"/>
  <c r="K420" i="12"/>
  <c r="N420" i="12"/>
  <c r="AV418" i="12"/>
  <c r="L419" i="12"/>
  <c r="H420" i="12"/>
  <c r="Z418" i="12"/>
  <c r="AX417" i="12"/>
  <c r="S418" i="12"/>
  <c r="AQ417" i="12"/>
  <c r="U418" i="12"/>
  <c r="AS417" i="12"/>
  <c r="AI418" i="12"/>
  <c r="BG417" i="12"/>
  <c r="BI417" i="12"/>
  <c r="AK418" i="12"/>
  <c r="M419" i="12"/>
  <c r="AW418" i="12"/>
  <c r="AF418" i="12"/>
  <c r="BD417" i="12"/>
  <c r="V418" i="12"/>
  <c r="AT417" i="12"/>
  <c r="R418" i="12"/>
  <c r="AP417" i="12"/>
  <c r="T418" i="12"/>
  <c r="AR417" i="12"/>
  <c r="W418" i="12"/>
  <c r="AU417" i="12"/>
  <c r="AH418" i="12"/>
  <c r="BF417" i="12"/>
  <c r="BJ417" i="11"/>
  <c r="AL418" i="11"/>
  <c r="X418" i="11"/>
  <c r="AV417" i="11"/>
  <c r="J420" i="11"/>
  <c r="AD418" i="11"/>
  <c r="BB417" i="11"/>
  <c r="AF418" i="11"/>
  <c r="BD417" i="11"/>
  <c r="V418" i="11"/>
  <c r="AT417" i="11"/>
  <c r="S418" i="11"/>
  <c r="AQ417" i="11"/>
  <c r="M420" i="11"/>
  <c r="AH418" i="11"/>
  <c r="BF417" i="11"/>
  <c r="K419" i="11"/>
  <c r="AU418" i="11"/>
  <c r="AG418" i="11"/>
  <c r="BE417" i="11"/>
  <c r="L420" i="11"/>
  <c r="AR418" i="11"/>
  <c r="H419" i="11"/>
  <c r="F420" i="11"/>
  <c r="G420" i="11"/>
  <c r="U418" i="11"/>
  <c r="AS417" i="11"/>
  <c r="Y418" i="11"/>
  <c r="AW417" i="11"/>
  <c r="N418" i="11"/>
  <c r="AX417" i="11"/>
  <c r="AJ418" i="11"/>
  <c r="BH417" i="11"/>
  <c r="BC417" i="11"/>
  <c r="AE418" i="11"/>
  <c r="BG417" i="11"/>
  <c r="AI418" i="11"/>
  <c r="R418" i="11"/>
  <c r="AP417" i="11"/>
  <c r="I420" i="11"/>
  <c r="AK418" i="11"/>
  <c r="BI417" i="11"/>
  <c r="BA418" i="11"/>
  <c r="E419" i="11"/>
  <c r="AO418" i="11"/>
  <c r="AC435" i="11"/>
  <c r="C255" i="6"/>
  <c r="C345" i="6" s="1"/>
  <c r="C434" i="6" s="1"/>
  <c r="C152" i="6"/>
  <c r="C258" i="7"/>
  <c r="C348" i="7" s="1"/>
  <c r="C437" i="7" s="1"/>
  <c r="O154" i="7"/>
  <c r="AA154" i="7" s="1"/>
  <c r="D258" i="12"/>
  <c r="H348" i="12" s="1"/>
  <c r="P154" i="12"/>
  <c r="AB154" i="12" s="1"/>
  <c r="D257" i="11"/>
  <c r="D154" i="11"/>
  <c r="D257" i="10"/>
  <c r="D347" i="10" s="1"/>
  <c r="D436" i="10" s="1"/>
  <c r="D154" i="10"/>
  <c r="P153" i="10"/>
  <c r="AB153" i="10" s="1"/>
  <c r="D257" i="8"/>
  <c r="D347" i="8" s="1"/>
  <c r="D436" i="8" s="1"/>
  <c r="D154" i="8"/>
  <c r="X152" i="6"/>
  <c r="S152" i="6"/>
  <c r="V154" i="8"/>
  <c r="V152" i="6"/>
  <c r="X154" i="10"/>
  <c r="AF154" i="8"/>
  <c r="AI154" i="8"/>
  <c r="Y152" i="6"/>
  <c r="G152" i="6"/>
  <c r="U152" i="6"/>
  <c r="AE154" i="10"/>
  <c r="W152" i="6"/>
  <c r="AI154" i="10"/>
  <c r="AC153" i="10"/>
  <c r="AD152" i="6"/>
  <c r="AI152" i="6"/>
  <c r="W154" i="8"/>
  <c r="AE152" i="6"/>
  <c r="Z154" i="8"/>
  <c r="AJ154" i="8"/>
  <c r="D152" i="6"/>
  <c r="AF154" i="10"/>
  <c r="L152" i="6"/>
  <c r="H152" i="6"/>
  <c r="AH152" i="6"/>
  <c r="T152" i="6"/>
  <c r="AJ152" i="6"/>
  <c r="AG154" i="10"/>
  <c r="AL154" i="10"/>
  <c r="S154" i="10"/>
  <c r="J152" i="6"/>
  <c r="Y154" i="8"/>
  <c r="U154" i="8"/>
  <c r="X154" i="8"/>
  <c r="T154" i="10"/>
  <c r="AK154" i="8"/>
  <c r="K152" i="6"/>
  <c r="AB154" i="7"/>
  <c r="S154" i="8"/>
  <c r="Z154" i="10"/>
  <c r="AJ154" i="10"/>
  <c r="W154" i="10"/>
  <c r="F152" i="6"/>
  <c r="AD154" i="10"/>
  <c r="AF152" i="6"/>
  <c r="AE154" i="8"/>
  <c r="AG154" i="8"/>
  <c r="Y154" i="10"/>
  <c r="T154" i="8"/>
  <c r="R152" i="6"/>
  <c r="AK347" i="11" l="1"/>
  <c r="X347" i="11"/>
  <c r="G348" i="12"/>
  <c r="AL347" i="11"/>
  <c r="AD348" i="12"/>
  <c r="K348" i="12"/>
  <c r="AE349" i="12"/>
  <c r="AJ349" i="12"/>
  <c r="I349" i="12"/>
  <c r="D348" i="12"/>
  <c r="D437" i="12" s="1"/>
  <c r="Q348" i="12"/>
  <c r="Q349" i="12"/>
  <c r="R348" i="12"/>
  <c r="R349" i="12"/>
  <c r="S349" i="12"/>
  <c r="H349" i="12"/>
  <c r="E348" i="12"/>
  <c r="AF348" i="12"/>
  <c r="AH348" i="12"/>
  <c r="AJ348" i="12"/>
  <c r="V349" i="12"/>
  <c r="J349" i="12"/>
  <c r="AI348" i="12"/>
  <c r="U348" i="12"/>
  <c r="AF349" i="12"/>
  <c r="L349" i="12"/>
  <c r="E349" i="12"/>
  <c r="AG349" i="12"/>
  <c r="I348" i="12"/>
  <c r="T349" i="12"/>
  <c r="AH349" i="12"/>
  <c r="M348" i="12"/>
  <c r="G349" i="12"/>
  <c r="W348" i="12"/>
  <c r="Z349" i="12"/>
  <c r="AE348" i="12"/>
  <c r="T348" i="12"/>
  <c r="Y348" i="12"/>
  <c r="Y437" i="12" s="1"/>
  <c r="L348" i="12"/>
  <c r="AD349" i="12"/>
  <c r="K349" i="12"/>
  <c r="S348" i="12"/>
  <c r="AK349" i="12"/>
  <c r="X349" i="12"/>
  <c r="AC349" i="12"/>
  <c r="X348" i="12"/>
  <c r="X437" i="12" s="1"/>
  <c r="AG348" i="12"/>
  <c r="AC348" i="12"/>
  <c r="N349" i="12"/>
  <c r="U349" i="12"/>
  <c r="J347" i="11"/>
  <c r="J348" i="12"/>
  <c r="AC154" i="11"/>
  <c r="AC258" i="11" s="1"/>
  <c r="Q154" i="11"/>
  <c r="Q258" i="11" s="1"/>
  <c r="F154" i="11"/>
  <c r="F258" i="11" s="1"/>
  <c r="I154" i="11"/>
  <c r="I258" i="11" s="1"/>
  <c r="AI154" i="11"/>
  <c r="AI258" i="11" s="1"/>
  <c r="E154" i="11"/>
  <c r="E258" i="11" s="1"/>
  <c r="H154" i="11"/>
  <c r="H258" i="11" s="1"/>
  <c r="N154" i="11"/>
  <c r="N258" i="11" s="1"/>
  <c r="V154" i="11"/>
  <c r="V258" i="11" s="1"/>
  <c r="S154" i="11"/>
  <c r="S258" i="11" s="1"/>
  <c r="M154" i="11"/>
  <c r="M258" i="11" s="1"/>
  <c r="L154" i="11"/>
  <c r="L258" i="11" s="1"/>
  <c r="W154" i="11"/>
  <c r="W258" i="11" s="1"/>
  <c r="AE154" i="11"/>
  <c r="AE258" i="11" s="1"/>
  <c r="K154" i="11"/>
  <c r="K258" i="11" s="1"/>
  <c r="AF154" i="11"/>
  <c r="AF258" i="11" s="1"/>
  <c r="G154" i="11"/>
  <c r="G258" i="11" s="1"/>
  <c r="R154" i="11"/>
  <c r="R258" i="11" s="1"/>
  <c r="AH154" i="11"/>
  <c r="AH258" i="11" s="1"/>
  <c r="T154" i="11"/>
  <c r="T258" i="11" s="1"/>
  <c r="AJ154" i="11"/>
  <c r="AJ258" i="11" s="1"/>
  <c r="Z154" i="11"/>
  <c r="Z258" i="11" s="1"/>
  <c r="AG154" i="11"/>
  <c r="AG258" i="11" s="1"/>
  <c r="J154" i="11"/>
  <c r="J258" i="11" s="1"/>
  <c r="AD154" i="11"/>
  <c r="AD258" i="11" s="1"/>
  <c r="U154" i="11"/>
  <c r="U258" i="11" s="1"/>
  <c r="AK154" i="11"/>
  <c r="AK258" i="11" s="1"/>
  <c r="Y154" i="11"/>
  <c r="Y258" i="11" s="1"/>
  <c r="X154" i="11"/>
  <c r="X258" i="11" s="1"/>
  <c r="AL154" i="11"/>
  <c r="AL258" i="11" s="1"/>
  <c r="V348" i="12"/>
  <c r="AL348" i="12"/>
  <c r="R347" i="11"/>
  <c r="W349" i="12"/>
  <c r="AL349" i="12"/>
  <c r="Y349" i="12"/>
  <c r="F349" i="12"/>
  <c r="F348" i="12"/>
  <c r="D347" i="11"/>
  <c r="D436" i="11" s="1"/>
  <c r="AC347" i="11"/>
  <c r="AC436" i="11" s="1"/>
  <c r="Q347" i="11"/>
  <c r="Q436" i="11" s="1"/>
  <c r="AG347" i="11"/>
  <c r="Y347" i="11"/>
  <c r="G347" i="11"/>
  <c r="AI347" i="11"/>
  <c r="AE347" i="11"/>
  <c r="U347" i="11"/>
  <c r="AD347" i="11"/>
  <c r="F347" i="11"/>
  <c r="M347" i="11"/>
  <c r="AH347" i="11"/>
  <c r="K347" i="11"/>
  <c r="N347" i="11"/>
  <c r="I347" i="11"/>
  <c r="Z347" i="11"/>
  <c r="Z436" i="11" s="1"/>
  <c r="AF347" i="11"/>
  <c r="T347" i="11"/>
  <c r="T436" i="11" s="1"/>
  <c r="E347" i="11"/>
  <c r="V347" i="11"/>
  <c r="AJ347" i="11"/>
  <c r="S347" i="11"/>
  <c r="Z348" i="12"/>
  <c r="H347" i="11"/>
  <c r="W347" i="11"/>
  <c r="W436" i="11" s="1"/>
  <c r="N348" i="12"/>
  <c r="M349" i="12"/>
  <c r="AI349" i="12"/>
  <c r="L347" i="11"/>
  <c r="AK348" i="12"/>
  <c r="N421" i="12"/>
  <c r="BF418" i="12"/>
  <c r="AH419" i="12"/>
  <c r="T419" i="12"/>
  <c r="AR418" i="12"/>
  <c r="V419" i="12"/>
  <c r="AT418" i="12"/>
  <c r="AW419" i="12"/>
  <c r="M420" i="12"/>
  <c r="BG418" i="12"/>
  <c r="AI419" i="12"/>
  <c r="S419" i="12"/>
  <c r="AQ418" i="12"/>
  <c r="AJ419" i="12"/>
  <c r="BH418" i="12"/>
  <c r="BB418" i="12"/>
  <c r="AD419" i="12"/>
  <c r="AE419" i="12"/>
  <c r="BC418" i="12"/>
  <c r="Q419" i="12"/>
  <c r="AO418" i="12"/>
  <c r="BE418" i="12"/>
  <c r="AG419" i="12"/>
  <c r="H421" i="12"/>
  <c r="AL419" i="12"/>
  <c r="BJ418" i="12"/>
  <c r="AK419" i="12"/>
  <c r="BI418" i="12"/>
  <c r="AV419" i="12"/>
  <c r="L420" i="12"/>
  <c r="AC419" i="12"/>
  <c r="BA418" i="12"/>
  <c r="I421" i="12"/>
  <c r="E421" i="12"/>
  <c r="G421" i="12"/>
  <c r="J421" i="12"/>
  <c r="W419" i="12"/>
  <c r="AU418" i="12"/>
  <c r="R419" i="12"/>
  <c r="AP418" i="12"/>
  <c r="AF419" i="12"/>
  <c r="BD418" i="12"/>
  <c r="U419" i="12"/>
  <c r="AS418" i="12"/>
  <c r="Z419" i="12"/>
  <c r="AX418" i="12"/>
  <c r="K421" i="12"/>
  <c r="F421" i="12"/>
  <c r="BI418" i="11"/>
  <c r="AK419" i="11"/>
  <c r="R419" i="11"/>
  <c r="AP418" i="11"/>
  <c r="AX418" i="11"/>
  <c r="N419" i="11"/>
  <c r="U419" i="11"/>
  <c r="AS418" i="11"/>
  <c r="F421" i="11"/>
  <c r="L421" i="11"/>
  <c r="K420" i="11"/>
  <c r="AU419" i="11"/>
  <c r="M421" i="11"/>
  <c r="V419" i="11"/>
  <c r="AT418" i="11"/>
  <c r="BB418" i="11"/>
  <c r="AD419" i="11"/>
  <c r="X419" i="11"/>
  <c r="AV418" i="11"/>
  <c r="AE419" i="11"/>
  <c r="BC418" i="11"/>
  <c r="AI419" i="11"/>
  <c r="BG418" i="11"/>
  <c r="AR419" i="11"/>
  <c r="H420" i="11"/>
  <c r="J421" i="11"/>
  <c r="AL419" i="11"/>
  <c r="BJ418" i="11"/>
  <c r="I421" i="11"/>
  <c r="AJ419" i="11"/>
  <c r="BH418" i="11"/>
  <c r="Y419" i="11"/>
  <c r="AW418" i="11"/>
  <c r="G421" i="11"/>
  <c r="AG419" i="11"/>
  <c r="BE418" i="11"/>
  <c r="BF418" i="11"/>
  <c r="AH419" i="11"/>
  <c r="S419" i="11"/>
  <c r="AQ418" i="11"/>
  <c r="BD418" i="11"/>
  <c r="AF419" i="11"/>
  <c r="AO419" i="11"/>
  <c r="BA419" i="11"/>
  <c r="E420" i="11"/>
  <c r="C153" i="6"/>
  <c r="C256" i="6"/>
  <c r="C346" i="6" s="1"/>
  <c r="C435" i="6" s="1"/>
  <c r="D258" i="11"/>
  <c r="D258" i="10"/>
  <c r="D348" i="10" s="1"/>
  <c r="D437" i="10" s="1"/>
  <c r="P154" i="10"/>
  <c r="AB154" i="10" s="1"/>
  <c r="D258" i="8"/>
  <c r="D348" i="8" s="1"/>
  <c r="D437" i="8" s="1"/>
  <c r="W153" i="6"/>
  <c r="K153" i="6"/>
  <c r="AE153" i="6"/>
  <c r="Y153" i="6"/>
  <c r="AF153" i="6"/>
  <c r="H153" i="6"/>
  <c r="R153" i="6"/>
  <c r="G153" i="6"/>
  <c r="AC154" i="10"/>
  <c r="X153" i="6"/>
  <c r="U153" i="6"/>
  <c r="T153" i="6"/>
  <c r="AJ153" i="6"/>
  <c r="D153" i="6"/>
  <c r="AI153" i="6"/>
  <c r="V153" i="6"/>
  <c r="AD153" i="6"/>
  <c r="AH153" i="6"/>
  <c r="J153" i="6"/>
  <c r="S153" i="6"/>
  <c r="F153" i="6"/>
  <c r="L153" i="6"/>
  <c r="X438" i="12" l="1"/>
  <c r="X439" i="12" s="1"/>
  <c r="X440" i="12" s="1"/>
  <c r="X441" i="12" s="1"/>
  <c r="X442" i="12" s="1"/>
  <c r="X443" i="12" s="1"/>
  <c r="X444" i="12" s="1"/>
  <c r="X445" i="12" s="1"/>
  <c r="Y438" i="12"/>
  <c r="Y439" i="12" s="1"/>
  <c r="Y440" i="12" s="1"/>
  <c r="Y441" i="12" s="1"/>
  <c r="Y442" i="12" s="1"/>
  <c r="Y443" i="12" s="1"/>
  <c r="Y444" i="12" s="1"/>
  <c r="Y445" i="12" s="1"/>
  <c r="D348" i="11"/>
  <c r="D437" i="11" s="1"/>
  <c r="AC348" i="11"/>
  <c r="AC437" i="11" s="1"/>
  <c r="Q349" i="11"/>
  <c r="AC349" i="11"/>
  <c r="Q348" i="11"/>
  <c r="Q437" i="11" s="1"/>
  <c r="N349" i="11"/>
  <c r="AD348" i="11"/>
  <c r="Y349" i="11"/>
  <c r="AH348" i="11"/>
  <c r="F349" i="11"/>
  <c r="T349" i="11"/>
  <c r="Y348" i="11"/>
  <c r="H349" i="11"/>
  <c r="E348" i="11"/>
  <c r="I349" i="11"/>
  <c r="H348" i="11"/>
  <c r="J348" i="11"/>
  <c r="K348" i="11"/>
  <c r="AL348" i="11"/>
  <c r="AJ349" i="11"/>
  <c r="AE349" i="11"/>
  <c r="X348" i="11"/>
  <c r="W348" i="11"/>
  <c r="W437" i="11" s="1"/>
  <c r="U348" i="11"/>
  <c r="AK348" i="11"/>
  <c r="L348" i="11"/>
  <c r="AG349" i="11"/>
  <c r="I348" i="11"/>
  <c r="AF348" i="11"/>
  <c r="T348" i="11"/>
  <c r="T437" i="11" s="1"/>
  <c r="T438" i="11" s="1"/>
  <c r="T439" i="11" s="1"/>
  <c r="T440" i="11" s="1"/>
  <c r="T441" i="11" s="1"/>
  <c r="T442" i="11" s="1"/>
  <c r="T443" i="11" s="1"/>
  <c r="T444" i="11" s="1"/>
  <c r="T445" i="11" s="1"/>
  <c r="Z349" i="11"/>
  <c r="M348" i="11"/>
  <c r="R348" i="11"/>
  <c r="V348" i="11"/>
  <c r="N348" i="11"/>
  <c r="AJ348" i="11"/>
  <c r="AL349" i="11"/>
  <c r="U349" i="11"/>
  <c r="R349" i="11"/>
  <c r="S349" i="11"/>
  <c r="E349" i="11"/>
  <c r="S348" i="11"/>
  <c r="AI348" i="11"/>
  <c r="G348" i="11"/>
  <c r="X349" i="11"/>
  <c r="AD349" i="11"/>
  <c r="G349" i="11"/>
  <c r="W349" i="11"/>
  <c r="V349" i="11"/>
  <c r="AI349" i="11"/>
  <c r="AE348" i="11"/>
  <c r="Z348" i="11"/>
  <c r="Z437" i="11" s="1"/>
  <c r="Z438" i="11" s="1"/>
  <c r="Z439" i="11" s="1"/>
  <c r="Z440" i="11" s="1"/>
  <c r="Z441" i="11" s="1"/>
  <c r="Z442" i="11" s="1"/>
  <c r="Z443" i="11" s="1"/>
  <c r="Z444" i="11" s="1"/>
  <c r="Z445" i="11" s="1"/>
  <c r="J349" i="11"/>
  <c r="AF349" i="11"/>
  <c r="L349" i="11"/>
  <c r="F348" i="11"/>
  <c r="AK349" i="11"/>
  <c r="AH349" i="11"/>
  <c r="K349" i="11"/>
  <c r="M349" i="11"/>
  <c r="AG348" i="11"/>
  <c r="BG419" i="12"/>
  <c r="AI420" i="12"/>
  <c r="Z420" i="12"/>
  <c r="AX419" i="12"/>
  <c r="BD419" i="12"/>
  <c r="AF420" i="12"/>
  <c r="W420" i="12"/>
  <c r="AU419" i="12"/>
  <c r="G422" i="12"/>
  <c r="BJ419" i="12"/>
  <c r="AL420" i="12"/>
  <c r="BC419" i="12"/>
  <c r="AE420" i="12"/>
  <c r="AJ420" i="12"/>
  <c r="BH419" i="12"/>
  <c r="V420" i="12"/>
  <c r="AT419" i="12"/>
  <c r="I422" i="12"/>
  <c r="AG420" i="12"/>
  <c r="BE419" i="12"/>
  <c r="BF419" i="12"/>
  <c r="AH420" i="12"/>
  <c r="K422" i="12"/>
  <c r="J422" i="12"/>
  <c r="H422" i="12"/>
  <c r="BB419" i="12"/>
  <c r="AD420" i="12"/>
  <c r="M421" i="12"/>
  <c r="AW420" i="12"/>
  <c r="N422" i="12"/>
  <c r="F422" i="12"/>
  <c r="L421" i="12"/>
  <c r="AV420" i="12"/>
  <c r="U420" i="12"/>
  <c r="AS419" i="12"/>
  <c r="R420" i="12"/>
  <c r="AP419" i="12"/>
  <c r="E422" i="12"/>
  <c r="BA419" i="12"/>
  <c r="AC420" i="12"/>
  <c r="BI419" i="12"/>
  <c r="AK420" i="12"/>
  <c r="Q420" i="12"/>
  <c r="AO419" i="12"/>
  <c r="S420" i="12"/>
  <c r="AQ419" i="12"/>
  <c r="T420" i="12"/>
  <c r="AR419" i="12"/>
  <c r="AF420" i="11"/>
  <c r="BD419" i="11"/>
  <c r="BH419" i="11"/>
  <c r="AJ420" i="11"/>
  <c r="BJ419" i="11"/>
  <c r="AL420" i="11"/>
  <c r="BC419" i="11"/>
  <c r="AE420" i="11"/>
  <c r="M422" i="11"/>
  <c r="U420" i="11"/>
  <c r="AS419" i="11"/>
  <c r="R420" i="11"/>
  <c r="AP419" i="11"/>
  <c r="G422" i="11"/>
  <c r="H421" i="11"/>
  <c r="AR420" i="11"/>
  <c r="F422" i="11"/>
  <c r="N420" i="11"/>
  <c r="AX419" i="11"/>
  <c r="AK420" i="11"/>
  <c r="BI419" i="11"/>
  <c r="AH420" i="11"/>
  <c r="BF419" i="11"/>
  <c r="BB419" i="11"/>
  <c r="AD420" i="11"/>
  <c r="L422" i="11"/>
  <c r="S420" i="11"/>
  <c r="AQ419" i="11"/>
  <c r="AG420" i="11"/>
  <c r="BE419" i="11"/>
  <c r="Y420" i="11"/>
  <c r="AW419" i="11"/>
  <c r="I422" i="11"/>
  <c r="J422" i="11"/>
  <c r="AI420" i="11"/>
  <c r="BG419" i="11"/>
  <c r="X420" i="11"/>
  <c r="AV419" i="11"/>
  <c r="V420" i="11"/>
  <c r="AT419" i="11"/>
  <c r="K421" i="11"/>
  <c r="AU420" i="11"/>
  <c r="AO420" i="11"/>
  <c r="BA420" i="11"/>
  <c r="E421" i="11"/>
  <c r="C257" i="6"/>
  <c r="C347" i="6" s="1"/>
  <c r="C436" i="6" s="1"/>
  <c r="C154" i="6"/>
  <c r="W154" i="6"/>
  <c r="T154" i="6"/>
  <c r="R154" i="6"/>
  <c r="S154" i="6"/>
  <c r="L154" i="6"/>
  <c r="J154" i="6"/>
  <c r="AI154" i="6"/>
  <c r="AD154" i="6"/>
  <c r="U154" i="6"/>
  <c r="F154" i="6"/>
  <c r="H154" i="6"/>
  <c r="AE154" i="6"/>
  <c r="K154" i="6"/>
  <c r="Y154" i="6"/>
  <c r="AF154" i="6"/>
  <c r="AH154" i="6"/>
  <c r="D154" i="6"/>
  <c r="X154" i="6"/>
  <c r="G154" i="6"/>
  <c r="AJ154" i="6"/>
  <c r="V154" i="6"/>
  <c r="W438" i="11" l="1"/>
  <c r="W439" i="11" s="1"/>
  <c r="W440" i="11" s="1"/>
  <c r="W441" i="11" s="1"/>
  <c r="W442" i="11" s="1"/>
  <c r="W443" i="11" s="1"/>
  <c r="W444" i="11" s="1"/>
  <c r="W445" i="11" s="1"/>
  <c r="Q438" i="11"/>
  <c r="Q439" i="11" s="1"/>
  <c r="Q440" i="11" s="1"/>
  <c r="Q441" i="11" s="1"/>
  <c r="Q442" i="11" s="1"/>
  <c r="Q443" i="11" s="1"/>
  <c r="Q444" i="11" s="1"/>
  <c r="Q445" i="11" s="1"/>
  <c r="AC421" i="12"/>
  <c r="BA420" i="12"/>
  <c r="AD421" i="12"/>
  <c r="BB420" i="12"/>
  <c r="BJ420" i="12"/>
  <c r="AL421" i="12"/>
  <c r="T421" i="12"/>
  <c r="AR420" i="12"/>
  <c r="Q421" i="12"/>
  <c r="AO420" i="12"/>
  <c r="R421" i="12"/>
  <c r="AP420" i="12"/>
  <c r="AV421" i="12"/>
  <c r="L422" i="12"/>
  <c r="N423" i="12"/>
  <c r="BH420" i="12"/>
  <c r="AJ421" i="12"/>
  <c r="W421" i="12"/>
  <c r="AU420" i="12"/>
  <c r="Z421" i="12"/>
  <c r="AX420" i="12"/>
  <c r="BF420" i="12"/>
  <c r="AH421" i="12"/>
  <c r="BI420" i="12"/>
  <c r="AK421" i="12"/>
  <c r="E423" i="12"/>
  <c r="F423" i="12"/>
  <c r="AE421" i="12"/>
  <c r="BC420" i="12"/>
  <c r="G423" i="12"/>
  <c r="BD420" i="12"/>
  <c r="AF421" i="12"/>
  <c r="BG420" i="12"/>
  <c r="AI421" i="12"/>
  <c r="J423" i="12"/>
  <c r="I423" i="12"/>
  <c r="S421" i="12"/>
  <c r="AQ420" i="12"/>
  <c r="U421" i="12"/>
  <c r="AS420" i="12"/>
  <c r="AW421" i="12"/>
  <c r="M422" i="12"/>
  <c r="H423" i="12"/>
  <c r="K423" i="12"/>
  <c r="BE420" i="12"/>
  <c r="AG421" i="12"/>
  <c r="V421" i="12"/>
  <c r="AT420" i="12"/>
  <c r="K422" i="11"/>
  <c r="AU421" i="11"/>
  <c r="X421" i="11"/>
  <c r="AV420" i="11"/>
  <c r="Y421" i="11"/>
  <c r="AW420" i="11"/>
  <c r="S421" i="11"/>
  <c r="AQ420" i="11"/>
  <c r="BI420" i="11"/>
  <c r="AK421" i="11"/>
  <c r="F423" i="11"/>
  <c r="G423" i="11"/>
  <c r="U421" i="11"/>
  <c r="AS420" i="11"/>
  <c r="AD421" i="11"/>
  <c r="BB420" i="11"/>
  <c r="BH420" i="11"/>
  <c r="AJ421" i="11"/>
  <c r="BJ420" i="11"/>
  <c r="AL421" i="11"/>
  <c r="J423" i="11"/>
  <c r="AE421" i="11"/>
  <c r="BC420" i="11"/>
  <c r="V421" i="11"/>
  <c r="AT420" i="11"/>
  <c r="AI421" i="11"/>
  <c r="BG420" i="11"/>
  <c r="I423" i="11"/>
  <c r="AG421" i="11"/>
  <c r="BE420" i="11"/>
  <c r="L423" i="11"/>
  <c r="AH421" i="11"/>
  <c r="BF420" i="11"/>
  <c r="AX420" i="11"/>
  <c r="N421" i="11"/>
  <c r="AR421" i="11"/>
  <c r="H422" i="11"/>
  <c r="R421" i="11"/>
  <c r="AP420" i="11"/>
  <c r="M423" i="11"/>
  <c r="AF421" i="11"/>
  <c r="BD420" i="11"/>
  <c r="AO421" i="11"/>
  <c r="E422" i="11"/>
  <c r="BA421" i="11"/>
  <c r="AC438" i="11"/>
  <c r="C258" i="6"/>
  <c r="C348" i="6" s="1"/>
  <c r="C437" i="6" s="1"/>
  <c r="AH422" i="12" l="1"/>
  <c r="BF421" i="12"/>
  <c r="V422" i="12"/>
  <c r="AT421" i="12"/>
  <c r="S422" i="12"/>
  <c r="AQ421" i="12"/>
  <c r="AE422" i="12"/>
  <c r="BC421" i="12"/>
  <c r="E424" i="12"/>
  <c r="W422" i="12"/>
  <c r="AU421" i="12"/>
  <c r="R422" i="12"/>
  <c r="AP421" i="12"/>
  <c r="T422" i="12"/>
  <c r="AR421" i="12"/>
  <c r="AD422" i="12"/>
  <c r="BB421" i="12"/>
  <c r="M423" i="12"/>
  <c r="AW422" i="12"/>
  <c r="AF422" i="12"/>
  <c r="BD421" i="12"/>
  <c r="N424" i="12"/>
  <c r="AG422" i="12"/>
  <c r="BE421" i="12"/>
  <c r="H424" i="12"/>
  <c r="BG421" i="12"/>
  <c r="AI422" i="12"/>
  <c r="F424" i="12"/>
  <c r="AK422" i="12"/>
  <c r="BI421" i="12"/>
  <c r="BH421" i="12"/>
  <c r="AJ422" i="12"/>
  <c r="AV422" i="12"/>
  <c r="L423" i="12"/>
  <c r="BJ421" i="12"/>
  <c r="AL422" i="12"/>
  <c r="K424" i="12"/>
  <c r="J424" i="12"/>
  <c r="U422" i="12"/>
  <c r="AS421" i="12"/>
  <c r="I424" i="12"/>
  <c r="G424" i="12"/>
  <c r="Z422" i="12"/>
  <c r="AX421" i="12"/>
  <c r="Q422" i="12"/>
  <c r="AO421" i="12"/>
  <c r="BA421" i="12"/>
  <c r="AC422" i="12"/>
  <c r="I424" i="11"/>
  <c r="AJ422" i="11"/>
  <c r="BH421" i="11"/>
  <c r="BD421" i="11"/>
  <c r="AF422" i="11"/>
  <c r="R422" i="11"/>
  <c r="AP421" i="11"/>
  <c r="L424" i="11"/>
  <c r="V422" i="11"/>
  <c r="AT421" i="11"/>
  <c r="U422" i="11"/>
  <c r="AS421" i="11"/>
  <c r="F424" i="11"/>
  <c r="S422" i="11"/>
  <c r="AQ421" i="11"/>
  <c r="X422" i="11"/>
  <c r="AV421" i="11"/>
  <c r="H423" i="11"/>
  <c r="AR422" i="11"/>
  <c r="AL422" i="11"/>
  <c r="BJ421" i="11"/>
  <c r="AK422" i="11"/>
  <c r="BI421" i="11"/>
  <c r="N422" i="11"/>
  <c r="AX421" i="11"/>
  <c r="J424" i="11"/>
  <c r="M424" i="11"/>
  <c r="AH422" i="11"/>
  <c r="BF421" i="11"/>
  <c r="BE421" i="11"/>
  <c r="AG422" i="11"/>
  <c r="AI422" i="11"/>
  <c r="BG421" i="11"/>
  <c r="AE422" i="11"/>
  <c r="BC421" i="11"/>
  <c r="AD422" i="11"/>
  <c r="BB421" i="11"/>
  <c r="G424" i="11"/>
  <c r="Y422" i="11"/>
  <c r="AW421" i="11"/>
  <c r="AU422" i="11"/>
  <c r="K423" i="11"/>
  <c r="BA422" i="11"/>
  <c r="AO422" i="11"/>
  <c r="E423" i="11"/>
  <c r="AC439" i="11"/>
  <c r="AL423" i="12" l="1"/>
  <c r="BJ422" i="12"/>
  <c r="Z423" i="12"/>
  <c r="AX422" i="12"/>
  <c r="J425" i="12"/>
  <c r="H425" i="12"/>
  <c r="AW423" i="12"/>
  <c r="M424" i="12"/>
  <c r="T423" i="12"/>
  <c r="AR422" i="12"/>
  <c r="W423" i="12"/>
  <c r="AU422" i="12"/>
  <c r="AE423" i="12"/>
  <c r="BC422" i="12"/>
  <c r="V423" i="12"/>
  <c r="AT422" i="12"/>
  <c r="I425" i="12"/>
  <c r="BH422" i="12"/>
  <c r="AJ423" i="12"/>
  <c r="N425" i="12"/>
  <c r="G425" i="12"/>
  <c r="K425" i="12"/>
  <c r="AV423" i="12"/>
  <c r="L424" i="12"/>
  <c r="BG422" i="12"/>
  <c r="AI423" i="12"/>
  <c r="AC423" i="12"/>
  <c r="BA422" i="12"/>
  <c r="F425" i="12"/>
  <c r="Q423" i="12"/>
  <c r="AO422" i="12"/>
  <c r="U423" i="12"/>
  <c r="AS422" i="12"/>
  <c r="AK423" i="12"/>
  <c r="BI422" i="12"/>
  <c r="AG423" i="12"/>
  <c r="BE422" i="12"/>
  <c r="AF423" i="12"/>
  <c r="BD422" i="12"/>
  <c r="BB422" i="12"/>
  <c r="AD423" i="12"/>
  <c r="R423" i="12"/>
  <c r="AP422" i="12"/>
  <c r="E425" i="12"/>
  <c r="S423" i="12"/>
  <c r="AQ422" i="12"/>
  <c r="AH423" i="12"/>
  <c r="BF422" i="12"/>
  <c r="G425" i="11"/>
  <c r="F425" i="11"/>
  <c r="AE423" i="11"/>
  <c r="BC422" i="11"/>
  <c r="M425" i="11"/>
  <c r="AX422" i="11"/>
  <c r="N423" i="11"/>
  <c r="AL423" i="11"/>
  <c r="BJ422" i="11"/>
  <c r="X423" i="11"/>
  <c r="AV422" i="11"/>
  <c r="V423" i="11"/>
  <c r="AT422" i="11"/>
  <c r="R423" i="11"/>
  <c r="AP422" i="11"/>
  <c r="AJ423" i="11"/>
  <c r="BH422" i="11"/>
  <c r="AU423" i="11"/>
  <c r="K424" i="11"/>
  <c r="L425" i="11"/>
  <c r="AF423" i="11"/>
  <c r="BD422" i="11"/>
  <c r="BE422" i="11"/>
  <c r="AG423" i="11"/>
  <c r="Y423" i="11"/>
  <c r="AW422" i="11"/>
  <c r="AD423" i="11"/>
  <c r="BB422" i="11"/>
  <c r="AI423" i="11"/>
  <c r="BG422" i="11"/>
  <c r="AH423" i="11"/>
  <c r="BF422" i="11"/>
  <c r="J425" i="11"/>
  <c r="AK423" i="11"/>
  <c r="BI422" i="11"/>
  <c r="AR423" i="11"/>
  <c r="H424" i="11"/>
  <c r="S423" i="11"/>
  <c r="AQ422" i="11"/>
  <c r="U423" i="11"/>
  <c r="AS422" i="11"/>
  <c r="I425" i="11"/>
  <c r="AO423" i="11"/>
  <c r="BA423" i="11"/>
  <c r="E424" i="11"/>
  <c r="AC440" i="11"/>
  <c r="AI424" i="12" l="1"/>
  <c r="BG423" i="12"/>
  <c r="BF423" i="12"/>
  <c r="AH424" i="12"/>
  <c r="E426" i="12"/>
  <c r="AG424" i="12"/>
  <c r="BE423" i="12"/>
  <c r="U424" i="12"/>
  <c r="AS423" i="12"/>
  <c r="K426" i="12"/>
  <c r="I426" i="12"/>
  <c r="AE424" i="12"/>
  <c r="BC423" i="12"/>
  <c r="T424" i="12"/>
  <c r="AR423" i="12"/>
  <c r="Z424" i="12"/>
  <c r="AX423" i="12"/>
  <c r="AD424" i="12"/>
  <c r="BB423" i="12"/>
  <c r="H426" i="12"/>
  <c r="L425" i="12"/>
  <c r="AV424" i="12"/>
  <c r="G426" i="12"/>
  <c r="BH423" i="12"/>
  <c r="AJ424" i="12"/>
  <c r="M425" i="12"/>
  <c r="AW424" i="12"/>
  <c r="F426" i="12"/>
  <c r="N426" i="12"/>
  <c r="S424" i="12"/>
  <c r="AQ423" i="12"/>
  <c r="R424" i="12"/>
  <c r="AP423" i="12"/>
  <c r="BD423" i="12"/>
  <c r="AF424" i="12"/>
  <c r="AK424" i="12"/>
  <c r="BI423" i="12"/>
  <c r="Q424" i="12"/>
  <c r="AO423" i="12"/>
  <c r="BA423" i="12"/>
  <c r="AC424" i="12"/>
  <c r="V424" i="12"/>
  <c r="AT423" i="12"/>
  <c r="W424" i="12"/>
  <c r="AU423" i="12"/>
  <c r="J426" i="12"/>
  <c r="AL424" i="12"/>
  <c r="BJ423" i="12"/>
  <c r="I426" i="11"/>
  <c r="AG424" i="11"/>
  <c r="BE423" i="11"/>
  <c r="S424" i="11"/>
  <c r="AQ423" i="11"/>
  <c r="BI423" i="11"/>
  <c r="AK424" i="11"/>
  <c r="AH424" i="11"/>
  <c r="BF423" i="11"/>
  <c r="AD424" i="11"/>
  <c r="BB423" i="11"/>
  <c r="L426" i="11"/>
  <c r="BH423" i="11"/>
  <c r="AJ424" i="11"/>
  <c r="V424" i="11"/>
  <c r="AT423" i="11"/>
  <c r="AL424" i="11"/>
  <c r="BJ423" i="11"/>
  <c r="F426" i="11"/>
  <c r="H425" i="11"/>
  <c r="AR424" i="11"/>
  <c r="K425" i="11"/>
  <c r="AU424" i="11"/>
  <c r="N424" i="11"/>
  <c r="AX423" i="11"/>
  <c r="M426" i="11"/>
  <c r="U424" i="11"/>
  <c r="AS423" i="11"/>
  <c r="J426" i="11"/>
  <c r="BG423" i="11"/>
  <c r="AI424" i="11"/>
  <c r="Y424" i="11"/>
  <c r="AW423" i="11"/>
  <c r="BD423" i="11"/>
  <c r="AF424" i="11"/>
  <c r="R424" i="11"/>
  <c r="AP423" i="11"/>
  <c r="X424" i="11"/>
  <c r="AV423" i="11"/>
  <c r="BC423" i="11"/>
  <c r="AE424" i="11"/>
  <c r="G426" i="11"/>
  <c r="E425" i="11"/>
  <c r="BA424" i="11"/>
  <c r="AO424" i="11"/>
  <c r="AC441" i="11"/>
  <c r="G427" i="12" l="1"/>
  <c r="BJ424" i="12"/>
  <c r="AL425" i="12"/>
  <c r="W425" i="12"/>
  <c r="AU424" i="12"/>
  <c r="AK425" i="12"/>
  <c r="BI424" i="12"/>
  <c r="R425" i="12"/>
  <c r="AP424" i="12"/>
  <c r="AW425" i="12"/>
  <c r="M426" i="12"/>
  <c r="Z425" i="12"/>
  <c r="AX424" i="12"/>
  <c r="AE425" i="12"/>
  <c r="BC424" i="12"/>
  <c r="K427" i="12"/>
  <c r="BE424" i="12"/>
  <c r="AG425" i="12"/>
  <c r="N427" i="12"/>
  <c r="H427" i="12"/>
  <c r="AH425" i="12"/>
  <c r="BF424" i="12"/>
  <c r="J427" i="12"/>
  <c r="BD424" i="12"/>
  <c r="AF425" i="12"/>
  <c r="BH424" i="12"/>
  <c r="AJ425" i="12"/>
  <c r="I427" i="12"/>
  <c r="AC425" i="12"/>
  <c r="BA424" i="12"/>
  <c r="V425" i="12"/>
  <c r="AT424" i="12"/>
  <c r="Q425" i="12"/>
  <c r="AO424" i="12"/>
  <c r="S425" i="12"/>
  <c r="AQ424" i="12"/>
  <c r="F427" i="12"/>
  <c r="AV425" i="12"/>
  <c r="L426" i="12"/>
  <c r="AD425" i="12"/>
  <c r="BB424" i="12"/>
  <c r="T425" i="12"/>
  <c r="AR424" i="12"/>
  <c r="U425" i="12"/>
  <c r="AS424" i="12"/>
  <c r="E427" i="12"/>
  <c r="BG424" i="12"/>
  <c r="AI425" i="12"/>
  <c r="AF425" i="11"/>
  <c r="BD424" i="11"/>
  <c r="G427" i="11"/>
  <c r="X425" i="11"/>
  <c r="AV424" i="11"/>
  <c r="U425" i="11"/>
  <c r="AS424" i="11"/>
  <c r="AX424" i="11"/>
  <c r="N425" i="11"/>
  <c r="AR425" i="11"/>
  <c r="H426" i="11"/>
  <c r="AL425" i="11"/>
  <c r="BJ424" i="11"/>
  <c r="AD425" i="11"/>
  <c r="BB424" i="11"/>
  <c r="BE424" i="11"/>
  <c r="AG425" i="11"/>
  <c r="AI425" i="11"/>
  <c r="BG424" i="11"/>
  <c r="AJ425" i="11"/>
  <c r="BH424" i="11"/>
  <c r="BC424" i="11"/>
  <c r="AE425" i="11"/>
  <c r="J427" i="11"/>
  <c r="F427" i="11"/>
  <c r="AK425" i="11"/>
  <c r="BI424" i="11"/>
  <c r="R425" i="11"/>
  <c r="AP424" i="11"/>
  <c r="Y425" i="11"/>
  <c r="AW424" i="11"/>
  <c r="M427" i="11"/>
  <c r="AU425" i="11"/>
  <c r="K426" i="11"/>
  <c r="V425" i="11"/>
  <c r="AT424" i="11"/>
  <c r="L427" i="11"/>
  <c r="AH425" i="11"/>
  <c r="BF424" i="11"/>
  <c r="S425" i="11"/>
  <c r="AQ424" i="11"/>
  <c r="I427" i="11"/>
  <c r="AO425" i="11"/>
  <c r="BA425" i="11"/>
  <c r="E426" i="11"/>
  <c r="AC442" i="11"/>
  <c r="AW426" i="12" l="1"/>
  <c r="M427" i="12"/>
  <c r="U426" i="12"/>
  <c r="AS425" i="12"/>
  <c r="AD426" i="12"/>
  <c r="BB425" i="12"/>
  <c r="Q426" i="12"/>
  <c r="AO425" i="12"/>
  <c r="BA425" i="12"/>
  <c r="AC426" i="12"/>
  <c r="J428" i="12"/>
  <c r="H428" i="12"/>
  <c r="BC425" i="12"/>
  <c r="AE426" i="12"/>
  <c r="AK426" i="12"/>
  <c r="BI425" i="12"/>
  <c r="F428" i="12"/>
  <c r="AJ426" i="12"/>
  <c r="BH425" i="12"/>
  <c r="AL426" i="12"/>
  <c r="BJ425" i="12"/>
  <c r="AV426" i="12"/>
  <c r="L427" i="12"/>
  <c r="BD425" i="12"/>
  <c r="AF426" i="12"/>
  <c r="N428" i="12"/>
  <c r="K428" i="12"/>
  <c r="G428" i="12"/>
  <c r="AI426" i="12"/>
  <c r="BG425" i="12"/>
  <c r="BE425" i="12"/>
  <c r="AG426" i="12"/>
  <c r="E428" i="12"/>
  <c r="T426" i="12"/>
  <c r="AR425" i="12"/>
  <c r="S426" i="12"/>
  <c r="AQ425" i="12"/>
  <c r="V426" i="12"/>
  <c r="AT425" i="12"/>
  <c r="I428" i="12"/>
  <c r="AH426" i="12"/>
  <c r="BF425" i="12"/>
  <c r="Z426" i="12"/>
  <c r="AX425" i="12"/>
  <c r="R426" i="12"/>
  <c r="AP425" i="12"/>
  <c r="W426" i="12"/>
  <c r="AU425" i="12"/>
  <c r="AH426" i="11"/>
  <c r="BF425" i="11"/>
  <c r="V426" i="11"/>
  <c r="AT425" i="11"/>
  <c r="R426" i="11"/>
  <c r="AP425" i="11"/>
  <c r="F428" i="11"/>
  <c r="AI426" i="11"/>
  <c r="BG425" i="11"/>
  <c r="BB425" i="11"/>
  <c r="AD426" i="11"/>
  <c r="U426" i="11"/>
  <c r="AS425" i="11"/>
  <c r="G428" i="11"/>
  <c r="I428" i="11"/>
  <c r="M428" i="11"/>
  <c r="H427" i="11"/>
  <c r="AR426" i="11"/>
  <c r="L428" i="11"/>
  <c r="AU426" i="11"/>
  <c r="K427" i="11"/>
  <c r="AG426" i="11"/>
  <c r="BE425" i="11"/>
  <c r="AX425" i="11"/>
  <c r="N426" i="11"/>
  <c r="AE426" i="11"/>
  <c r="BC425" i="11"/>
  <c r="S426" i="11"/>
  <c r="AQ425" i="11"/>
  <c r="Y426" i="11"/>
  <c r="AW425" i="11"/>
  <c r="AK426" i="11"/>
  <c r="BI425" i="11"/>
  <c r="J428" i="11"/>
  <c r="AJ426" i="11"/>
  <c r="BH425" i="11"/>
  <c r="AL426" i="11"/>
  <c r="BJ425" i="11"/>
  <c r="X426" i="11"/>
  <c r="AV425" i="11"/>
  <c r="AF426" i="11"/>
  <c r="BD425" i="11"/>
  <c r="AO426" i="11"/>
  <c r="BA426" i="11"/>
  <c r="E427" i="11"/>
  <c r="AC443" i="11"/>
  <c r="I429" i="12" l="1"/>
  <c r="AE427" i="12"/>
  <c r="BC426" i="12"/>
  <c r="W427" i="12"/>
  <c r="AU426" i="12"/>
  <c r="Z427" i="12"/>
  <c r="AX426" i="12"/>
  <c r="S427" i="12"/>
  <c r="AQ426" i="12"/>
  <c r="AI427" i="12"/>
  <c r="BG426" i="12"/>
  <c r="K429" i="12"/>
  <c r="AL427" i="12"/>
  <c r="BJ426" i="12"/>
  <c r="Q427" i="12"/>
  <c r="AO426" i="12"/>
  <c r="U427" i="12"/>
  <c r="AS426" i="12"/>
  <c r="E429" i="12"/>
  <c r="AF427" i="12"/>
  <c r="BD426" i="12"/>
  <c r="F429" i="12"/>
  <c r="J429" i="12"/>
  <c r="BE426" i="12"/>
  <c r="AG427" i="12"/>
  <c r="G429" i="12"/>
  <c r="AV427" i="12"/>
  <c r="L428" i="12"/>
  <c r="AC427" i="12"/>
  <c r="BA426" i="12"/>
  <c r="AW427" i="12"/>
  <c r="M428" i="12"/>
  <c r="R427" i="12"/>
  <c r="AP426" i="12"/>
  <c r="AH427" i="12"/>
  <c r="BF426" i="12"/>
  <c r="V427" i="12"/>
  <c r="AT426" i="12"/>
  <c r="T427" i="12"/>
  <c r="AR426" i="12"/>
  <c r="N429" i="12"/>
  <c r="BH426" i="12"/>
  <c r="AJ427" i="12"/>
  <c r="BI426" i="12"/>
  <c r="AK427" i="12"/>
  <c r="H429" i="12"/>
  <c r="AD427" i="12"/>
  <c r="BB426" i="12"/>
  <c r="BB426" i="11"/>
  <c r="AD427" i="11"/>
  <c r="AF427" i="11"/>
  <c r="BD426" i="11"/>
  <c r="AL427" i="11"/>
  <c r="BJ426" i="11"/>
  <c r="J429" i="11"/>
  <c r="Y427" i="11"/>
  <c r="AW426" i="11"/>
  <c r="BC426" i="11"/>
  <c r="AE427" i="11"/>
  <c r="BE426" i="11"/>
  <c r="AG427" i="11"/>
  <c r="L429" i="11"/>
  <c r="M429" i="11"/>
  <c r="F429" i="11"/>
  <c r="V427" i="11"/>
  <c r="AT426" i="11"/>
  <c r="G429" i="11"/>
  <c r="AX426" i="11"/>
  <c r="N427" i="11"/>
  <c r="K428" i="11"/>
  <c r="AU427" i="11"/>
  <c r="X427" i="11"/>
  <c r="AV426" i="11"/>
  <c r="AJ427" i="11"/>
  <c r="BH426" i="11"/>
  <c r="AK427" i="11"/>
  <c r="BI426" i="11"/>
  <c r="S427" i="11"/>
  <c r="AQ426" i="11"/>
  <c r="AR427" i="11"/>
  <c r="H428" i="11"/>
  <c r="I429" i="11"/>
  <c r="U427" i="11"/>
  <c r="AS426" i="11"/>
  <c r="BG426" i="11"/>
  <c r="AI427" i="11"/>
  <c r="R427" i="11"/>
  <c r="AP426" i="11"/>
  <c r="AH427" i="11"/>
  <c r="BF426" i="11"/>
  <c r="BA427" i="11"/>
  <c r="AO427" i="11"/>
  <c r="E428" i="11"/>
  <c r="AC444" i="11"/>
  <c r="BI427" i="12" l="1"/>
  <c r="AK428" i="12"/>
  <c r="AD428" i="12"/>
  <c r="BB427" i="12"/>
  <c r="N430" i="12"/>
  <c r="V428" i="12"/>
  <c r="AT427" i="12"/>
  <c r="R428" i="12"/>
  <c r="AP427" i="12"/>
  <c r="AC428" i="12"/>
  <c r="BA427" i="12"/>
  <c r="J430" i="12"/>
  <c r="BD427" i="12"/>
  <c r="AF428" i="12"/>
  <c r="U428" i="12"/>
  <c r="AS427" i="12"/>
  <c r="AL428" i="12"/>
  <c r="BJ427" i="12"/>
  <c r="BG427" i="12"/>
  <c r="AI428" i="12"/>
  <c r="Z428" i="12"/>
  <c r="AX427" i="12"/>
  <c r="BC427" i="12"/>
  <c r="AE428" i="12"/>
  <c r="G430" i="12"/>
  <c r="H430" i="12"/>
  <c r="AJ428" i="12"/>
  <c r="BH427" i="12"/>
  <c r="M429" i="12"/>
  <c r="AW428" i="12"/>
  <c r="AV428" i="12"/>
  <c r="L429" i="12"/>
  <c r="AG428" i="12"/>
  <c r="BE427" i="12"/>
  <c r="F430" i="12"/>
  <c r="K430" i="12"/>
  <c r="T428" i="12"/>
  <c r="AR427" i="12"/>
  <c r="BF427" i="12"/>
  <c r="AH428" i="12"/>
  <c r="E430" i="12"/>
  <c r="Q428" i="12"/>
  <c r="AO427" i="12"/>
  <c r="S428" i="12"/>
  <c r="AQ427" i="12"/>
  <c r="W428" i="12"/>
  <c r="AU427" i="12"/>
  <c r="I430" i="12"/>
  <c r="AI428" i="11"/>
  <c r="BG427" i="11"/>
  <c r="G430" i="11"/>
  <c r="AE428" i="11"/>
  <c r="BC427" i="11"/>
  <c r="AH428" i="11"/>
  <c r="BF427" i="11"/>
  <c r="I430" i="11"/>
  <c r="S428" i="11"/>
  <c r="AQ427" i="11"/>
  <c r="AJ428" i="11"/>
  <c r="BH427" i="11"/>
  <c r="K429" i="11"/>
  <c r="AU428" i="11"/>
  <c r="AF428" i="11"/>
  <c r="BD427" i="11"/>
  <c r="L430" i="11"/>
  <c r="J430" i="11"/>
  <c r="H429" i="11"/>
  <c r="AR428" i="11"/>
  <c r="N428" i="11"/>
  <c r="AX427" i="11"/>
  <c r="M430" i="11"/>
  <c r="BE427" i="11"/>
  <c r="AG428" i="11"/>
  <c r="AD428" i="11"/>
  <c r="BB427" i="11"/>
  <c r="F430" i="11"/>
  <c r="R428" i="11"/>
  <c r="AP427" i="11"/>
  <c r="U428" i="11"/>
  <c r="AS427" i="11"/>
  <c r="AK428" i="11"/>
  <c r="BI427" i="11"/>
  <c r="X428" i="11"/>
  <c r="AV427" i="11"/>
  <c r="V428" i="11"/>
  <c r="AT427" i="11"/>
  <c r="Y428" i="11"/>
  <c r="AW427" i="11"/>
  <c r="AL428" i="11"/>
  <c r="BJ427" i="11"/>
  <c r="AO428" i="11"/>
  <c r="BA428" i="11"/>
  <c r="E429" i="11"/>
  <c r="AC445" i="11"/>
  <c r="I431" i="12" l="1"/>
  <c r="S429" i="12"/>
  <c r="AQ428" i="12"/>
  <c r="T429" i="12"/>
  <c r="AR428" i="12"/>
  <c r="BH428" i="12"/>
  <c r="AJ429" i="12"/>
  <c r="G431" i="12"/>
  <c r="Z429" i="12"/>
  <c r="AX428" i="12"/>
  <c r="AL429" i="12"/>
  <c r="BJ428" i="12"/>
  <c r="BA428" i="12"/>
  <c r="AC429" i="12"/>
  <c r="V429" i="12"/>
  <c r="AT428" i="12"/>
  <c r="BB428" i="12"/>
  <c r="AD429" i="12"/>
  <c r="E431" i="12"/>
  <c r="F431" i="12"/>
  <c r="BD428" i="12"/>
  <c r="AF429" i="12"/>
  <c r="AH429" i="12"/>
  <c r="BF428" i="12"/>
  <c r="K431" i="12"/>
  <c r="BC428" i="12"/>
  <c r="AE429" i="12"/>
  <c r="AI429" i="12"/>
  <c r="BG428" i="12"/>
  <c r="AK429" i="12"/>
  <c r="BI428" i="12"/>
  <c r="AV429" i="12"/>
  <c r="L430" i="12"/>
  <c r="W429" i="12"/>
  <c r="AU428" i="12"/>
  <c r="Q429" i="12"/>
  <c r="AO428" i="12"/>
  <c r="BE428" i="12"/>
  <c r="AG429" i="12"/>
  <c r="AW429" i="12"/>
  <c r="M430" i="12"/>
  <c r="H431" i="12"/>
  <c r="U429" i="12"/>
  <c r="AS428" i="12"/>
  <c r="J431" i="12"/>
  <c r="R429" i="12"/>
  <c r="AP428" i="12"/>
  <c r="N431" i="12"/>
  <c r="AL429" i="11"/>
  <c r="BJ428" i="11"/>
  <c r="V429" i="11"/>
  <c r="AT428" i="11"/>
  <c r="AK429" i="11"/>
  <c r="BI428" i="11"/>
  <c r="R429" i="11"/>
  <c r="AP428" i="11"/>
  <c r="AD429" i="11"/>
  <c r="BB428" i="11"/>
  <c r="M431" i="11"/>
  <c r="AR429" i="11"/>
  <c r="H430" i="11"/>
  <c r="L431" i="11"/>
  <c r="K430" i="11"/>
  <c r="AU429" i="11"/>
  <c r="S429" i="11"/>
  <c r="AQ428" i="11"/>
  <c r="AH429" i="11"/>
  <c r="BF428" i="11"/>
  <c r="G431" i="11"/>
  <c r="F431" i="11"/>
  <c r="BE428" i="11"/>
  <c r="AG429" i="11"/>
  <c r="Y429" i="11"/>
  <c r="AW428" i="11"/>
  <c r="X429" i="11"/>
  <c r="AV428" i="11"/>
  <c r="U429" i="11"/>
  <c r="AS428" i="11"/>
  <c r="AX428" i="11"/>
  <c r="N429" i="11"/>
  <c r="J431" i="11"/>
  <c r="BD428" i="11"/>
  <c r="AF429" i="11"/>
  <c r="AJ429" i="11"/>
  <c r="BH428" i="11"/>
  <c r="I431" i="11"/>
  <c r="BC428" i="11"/>
  <c r="AE429" i="11"/>
  <c r="BG428" i="11"/>
  <c r="AI429" i="11"/>
  <c r="BA429" i="11"/>
  <c r="AO429" i="11"/>
  <c r="E430" i="11"/>
  <c r="W430" i="12" l="1"/>
  <c r="AU429" i="12"/>
  <c r="AK430" i="12"/>
  <c r="BI429" i="12"/>
  <c r="BF429" i="12"/>
  <c r="AH430" i="12"/>
  <c r="Z430" i="12"/>
  <c r="AX429" i="12"/>
  <c r="S430" i="12"/>
  <c r="AQ429" i="12"/>
  <c r="H432" i="12"/>
  <c r="BA429" i="12"/>
  <c r="AC430" i="12"/>
  <c r="N432" i="12"/>
  <c r="J432" i="12"/>
  <c r="M431" i="12"/>
  <c r="AW430" i="12"/>
  <c r="L431" i="12"/>
  <c r="AV430" i="12"/>
  <c r="AF430" i="12"/>
  <c r="BD429" i="12"/>
  <c r="I432" i="12"/>
  <c r="AG430" i="12"/>
  <c r="BE429" i="12"/>
  <c r="BC429" i="12"/>
  <c r="AE430" i="12"/>
  <c r="F432" i="12"/>
  <c r="BB429" i="12"/>
  <c r="AD430" i="12"/>
  <c r="AJ430" i="12"/>
  <c r="BH429" i="12"/>
  <c r="R430" i="12"/>
  <c r="AP429" i="12"/>
  <c r="U430" i="12"/>
  <c r="AS429" i="12"/>
  <c r="Q430" i="12"/>
  <c r="AO429" i="12"/>
  <c r="AI430" i="12"/>
  <c r="BG429" i="12"/>
  <c r="K432" i="12"/>
  <c r="E432" i="12"/>
  <c r="V430" i="12"/>
  <c r="AT429" i="12"/>
  <c r="AL430" i="12"/>
  <c r="BJ429" i="12"/>
  <c r="G432" i="12"/>
  <c r="T430" i="12"/>
  <c r="AR429" i="12"/>
  <c r="I432" i="11"/>
  <c r="BE429" i="11"/>
  <c r="AG430" i="11"/>
  <c r="M432" i="11"/>
  <c r="X430" i="11"/>
  <c r="AV429" i="11"/>
  <c r="S430" i="11"/>
  <c r="AQ429" i="11"/>
  <c r="R430" i="11"/>
  <c r="AP429" i="11"/>
  <c r="V430" i="11"/>
  <c r="AT429" i="11"/>
  <c r="N430" i="11"/>
  <c r="AX429" i="11"/>
  <c r="G432" i="11"/>
  <c r="H431" i="11"/>
  <c r="AR430" i="11"/>
  <c r="BG429" i="11"/>
  <c r="AI430" i="11"/>
  <c r="AF430" i="11"/>
  <c r="BD429" i="11"/>
  <c r="L432" i="11"/>
  <c r="BC429" i="11"/>
  <c r="AE430" i="11"/>
  <c r="AJ430" i="11"/>
  <c r="BH429" i="11"/>
  <c r="J432" i="11"/>
  <c r="U430" i="11"/>
  <c r="AS429" i="11"/>
  <c r="Y430" i="11"/>
  <c r="AW429" i="11"/>
  <c r="F432" i="11"/>
  <c r="AH430" i="11"/>
  <c r="BF429" i="11"/>
  <c r="AU430" i="11"/>
  <c r="K431" i="11"/>
  <c r="AD430" i="11"/>
  <c r="BB429" i="11"/>
  <c r="BI429" i="11"/>
  <c r="AK430" i="11"/>
  <c r="BJ429" i="11"/>
  <c r="AL430" i="11"/>
  <c r="BA430" i="11"/>
  <c r="E431" i="11"/>
  <c r="AO430" i="11"/>
  <c r="T431" i="12" l="1"/>
  <c r="AR430" i="12"/>
  <c r="BJ430" i="12"/>
  <c r="AL431" i="12"/>
  <c r="AI431" i="12"/>
  <c r="BG430" i="12"/>
  <c r="U431" i="12"/>
  <c r="AS430" i="12"/>
  <c r="BH430" i="12"/>
  <c r="AJ431" i="12"/>
  <c r="F433" i="12"/>
  <c r="BE430" i="12"/>
  <c r="AG431" i="12"/>
  <c r="BD430" i="12"/>
  <c r="AF431" i="12"/>
  <c r="AW431" i="12"/>
  <c r="M432" i="12"/>
  <c r="N433" i="12"/>
  <c r="H433" i="12"/>
  <c r="Z431" i="12"/>
  <c r="AX430" i="12"/>
  <c r="BI430" i="12"/>
  <c r="AK431" i="12"/>
  <c r="E433" i="12"/>
  <c r="G433" i="12"/>
  <c r="K433" i="12"/>
  <c r="AD431" i="12"/>
  <c r="BB430" i="12"/>
  <c r="BC430" i="12"/>
  <c r="AE431" i="12"/>
  <c r="I433" i="12"/>
  <c r="J433" i="12"/>
  <c r="BA430" i="12"/>
  <c r="AC431" i="12"/>
  <c r="BF430" i="12"/>
  <c r="AH431" i="12"/>
  <c r="V431" i="12"/>
  <c r="AT430" i="12"/>
  <c r="Q431" i="12"/>
  <c r="AO430" i="12"/>
  <c r="R431" i="12"/>
  <c r="AP430" i="12"/>
  <c r="AV431" i="12"/>
  <c r="L432" i="12"/>
  <c r="S431" i="12"/>
  <c r="AQ430" i="12"/>
  <c r="W431" i="12"/>
  <c r="AU430" i="12"/>
  <c r="AG431" i="11"/>
  <c r="BE430" i="11"/>
  <c r="AD431" i="11"/>
  <c r="BB430" i="11"/>
  <c r="AH431" i="11"/>
  <c r="BF430" i="11"/>
  <c r="Y431" i="11"/>
  <c r="AW430" i="11"/>
  <c r="J433" i="11"/>
  <c r="AF431" i="11"/>
  <c r="BD430" i="11"/>
  <c r="H432" i="11"/>
  <c r="AR431" i="11"/>
  <c r="AX430" i="11"/>
  <c r="N431" i="11"/>
  <c r="R431" i="11"/>
  <c r="AP430" i="11"/>
  <c r="X431" i="11"/>
  <c r="AV430" i="11"/>
  <c r="BC430" i="11"/>
  <c r="AE431" i="11"/>
  <c r="K432" i="11"/>
  <c r="AU431" i="11"/>
  <c r="L433" i="11"/>
  <c r="AI431" i="11"/>
  <c r="BG430" i="11"/>
  <c r="BJ430" i="11"/>
  <c r="AL431" i="11"/>
  <c r="AK431" i="11"/>
  <c r="BI430" i="11"/>
  <c r="F433" i="11"/>
  <c r="U431" i="11"/>
  <c r="AS430" i="11"/>
  <c r="AJ431" i="11"/>
  <c r="BH430" i="11"/>
  <c r="G433" i="11"/>
  <c r="V431" i="11"/>
  <c r="AT430" i="11"/>
  <c r="S431" i="11"/>
  <c r="AQ430" i="11"/>
  <c r="M433" i="11"/>
  <c r="I433" i="11"/>
  <c r="BA431" i="11"/>
  <c r="E432" i="11"/>
  <c r="AO431" i="11"/>
  <c r="Q432" i="12" l="1"/>
  <c r="AO431" i="12"/>
  <c r="E434" i="12"/>
  <c r="Z432" i="12"/>
  <c r="AX431" i="12"/>
  <c r="U432" i="12"/>
  <c r="AS431" i="12"/>
  <c r="L433" i="12"/>
  <c r="AV432" i="12"/>
  <c r="AH432" i="12"/>
  <c r="BF431" i="12"/>
  <c r="BC431" i="12"/>
  <c r="AE432" i="12"/>
  <c r="BD431" i="12"/>
  <c r="AF432" i="12"/>
  <c r="F434" i="12"/>
  <c r="W432" i="12"/>
  <c r="AU431" i="12"/>
  <c r="BA431" i="12"/>
  <c r="AC432" i="12"/>
  <c r="I434" i="12"/>
  <c r="AK432" i="12"/>
  <c r="BI431" i="12"/>
  <c r="AW432" i="12"/>
  <c r="M433" i="12"/>
  <c r="AG432" i="12"/>
  <c r="BE431" i="12"/>
  <c r="AJ432" i="12"/>
  <c r="BH431" i="12"/>
  <c r="J434" i="12"/>
  <c r="K434" i="12"/>
  <c r="N434" i="12"/>
  <c r="BJ431" i="12"/>
  <c r="AL432" i="12"/>
  <c r="S432" i="12"/>
  <c r="AQ431" i="12"/>
  <c r="R432" i="12"/>
  <c r="AP431" i="12"/>
  <c r="V432" i="12"/>
  <c r="AT431" i="12"/>
  <c r="AD432" i="12"/>
  <c r="BB431" i="12"/>
  <c r="G434" i="12"/>
  <c r="H434" i="12"/>
  <c r="AI432" i="12"/>
  <c r="BG431" i="12"/>
  <c r="T432" i="12"/>
  <c r="AR431" i="12"/>
  <c r="G434" i="11"/>
  <c r="AX431" i="11"/>
  <c r="N432" i="11"/>
  <c r="I434" i="11"/>
  <c r="S432" i="11"/>
  <c r="AQ431" i="11"/>
  <c r="U432" i="11"/>
  <c r="AS431" i="11"/>
  <c r="BI431" i="11"/>
  <c r="AK432" i="11"/>
  <c r="AI432" i="11"/>
  <c r="BG431" i="11"/>
  <c r="AU432" i="11"/>
  <c r="K433" i="11"/>
  <c r="X432" i="11"/>
  <c r="AV431" i="11"/>
  <c r="BD431" i="11"/>
  <c r="AF432" i="11"/>
  <c r="Y432" i="11"/>
  <c r="AW431" i="11"/>
  <c r="AD432" i="11"/>
  <c r="BB431" i="11"/>
  <c r="BJ431" i="11"/>
  <c r="AL432" i="11"/>
  <c r="L434" i="11"/>
  <c r="AE432" i="11"/>
  <c r="BC431" i="11"/>
  <c r="M434" i="11"/>
  <c r="V432" i="11"/>
  <c r="AT431" i="11"/>
  <c r="BH431" i="11"/>
  <c r="AJ432" i="11"/>
  <c r="F434" i="11"/>
  <c r="R432" i="11"/>
  <c r="AP431" i="11"/>
  <c r="H433" i="11"/>
  <c r="AR432" i="11"/>
  <c r="J434" i="11"/>
  <c r="BF431" i="11"/>
  <c r="AH432" i="11"/>
  <c r="BE431" i="11"/>
  <c r="AG432" i="11"/>
  <c r="AO432" i="11"/>
  <c r="BA432" i="11"/>
  <c r="E433" i="11"/>
  <c r="T433" i="12" l="1"/>
  <c r="AR432" i="12"/>
  <c r="R433" i="12"/>
  <c r="AP432" i="12"/>
  <c r="BH432" i="12"/>
  <c r="AJ433" i="12"/>
  <c r="I435" i="12"/>
  <c r="W433" i="12"/>
  <c r="AU432" i="12"/>
  <c r="BF432" i="12"/>
  <c r="AH433" i="12"/>
  <c r="U433" i="12"/>
  <c r="AS432" i="12"/>
  <c r="H435" i="12"/>
  <c r="K435" i="12"/>
  <c r="BD432" i="12"/>
  <c r="AF433" i="12"/>
  <c r="E435" i="12"/>
  <c r="BB432" i="12"/>
  <c r="AD433" i="12"/>
  <c r="G435" i="12"/>
  <c r="N435" i="12"/>
  <c r="AC433" i="12"/>
  <c r="BA432" i="12"/>
  <c r="AE433" i="12"/>
  <c r="BC432" i="12"/>
  <c r="AL433" i="12"/>
  <c r="BJ432" i="12"/>
  <c r="AW433" i="12"/>
  <c r="M434" i="12"/>
  <c r="AI433" i="12"/>
  <c r="BG432" i="12"/>
  <c r="V433" i="12"/>
  <c r="AT432" i="12"/>
  <c r="S433" i="12"/>
  <c r="AQ432" i="12"/>
  <c r="J435" i="12"/>
  <c r="BE432" i="12"/>
  <c r="AG433" i="12"/>
  <c r="AK433" i="12"/>
  <c r="BI432" i="12"/>
  <c r="F435" i="12"/>
  <c r="AV433" i="12"/>
  <c r="L434" i="12"/>
  <c r="Z433" i="12"/>
  <c r="AX432" i="12"/>
  <c r="Q433" i="12"/>
  <c r="AO432" i="12"/>
  <c r="AJ433" i="11"/>
  <c r="BH432" i="11"/>
  <c r="BD432" i="11"/>
  <c r="AF433" i="11"/>
  <c r="AK433" i="11"/>
  <c r="BI432" i="11"/>
  <c r="AX432" i="11"/>
  <c r="N433" i="11"/>
  <c r="J435" i="11"/>
  <c r="R433" i="11"/>
  <c r="AP432" i="11"/>
  <c r="M435" i="11"/>
  <c r="L435" i="11"/>
  <c r="AD433" i="11"/>
  <c r="BB432" i="11"/>
  <c r="S433" i="11"/>
  <c r="AQ432" i="11"/>
  <c r="AU433" i="11"/>
  <c r="K434" i="11"/>
  <c r="AH433" i="11"/>
  <c r="BF432" i="11"/>
  <c r="F435" i="11"/>
  <c r="BJ432" i="11"/>
  <c r="AL433" i="11"/>
  <c r="AG433" i="11"/>
  <c r="BE432" i="11"/>
  <c r="AR433" i="11"/>
  <c r="H434" i="11"/>
  <c r="V433" i="11"/>
  <c r="AT432" i="11"/>
  <c r="AE433" i="11"/>
  <c r="BC432" i="11"/>
  <c r="Y433" i="11"/>
  <c r="AW432" i="11"/>
  <c r="X433" i="11"/>
  <c r="AV432" i="11"/>
  <c r="AI433" i="11"/>
  <c r="BG432" i="11"/>
  <c r="U433" i="11"/>
  <c r="AS432" i="11"/>
  <c r="I435" i="11"/>
  <c r="G435" i="11"/>
  <c r="AO433" i="11"/>
  <c r="E434" i="11"/>
  <c r="BA433" i="11"/>
  <c r="M435" i="12" l="1"/>
  <c r="AW434" i="12"/>
  <c r="AD434" i="12"/>
  <c r="BB433" i="12"/>
  <c r="AK434" i="12"/>
  <c r="BI433" i="12"/>
  <c r="V434" i="12"/>
  <c r="AT433" i="12"/>
  <c r="BC433" i="12"/>
  <c r="AE434" i="12"/>
  <c r="R434" i="12"/>
  <c r="AP433" i="12"/>
  <c r="N436" i="12"/>
  <c r="BD433" i="12"/>
  <c r="AF434" i="12"/>
  <c r="H436" i="12"/>
  <c r="I436" i="12"/>
  <c r="Q434" i="12"/>
  <c r="AO433" i="12"/>
  <c r="J436" i="12"/>
  <c r="F436" i="12"/>
  <c r="BE433" i="12"/>
  <c r="AG434" i="12"/>
  <c r="E436" i="12"/>
  <c r="AJ434" i="12"/>
  <c r="BH433" i="12"/>
  <c r="L435" i="12"/>
  <c r="AV434" i="12"/>
  <c r="BF433" i="12"/>
  <c r="AH434" i="12"/>
  <c r="Z434" i="12"/>
  <c r="AX433" i="12"/>
  <c r="S434" i="12"/>
  <c r="AQ433" i="12"/>
  <c r="BG433" i="12"/>
  <c r="AI434" i="12"/>
  <c r="AL434" i="12"/>
  <c r="BJ433" i="12"/>
  <c r="AC434" i="12"/>
  <c r="BA433" i="12"/>
  <c r="G436" i="12"/>
  <c r="K436" i="12"/>
  <c r="U434" i="12"/>
  <c r="AS433" i="12"/>
  <c r="W434" i="12"/>
  <c r="AU433" i="12"/>
  <c r="T434" i="12"/>
  <c r="AR433" i="12"/>
  <c r="H435" i="11"/>
  <c r="AR434" i="11"/>
  <c r="U434" i="11"/>
  <c r="AS433" i="11"/>
  <c r="X434" i="11"/>
  <c r="AV433" i="11"/>
  <c r="AE434" i="11"/>
  <c r="BC433" i="11"/>
  <c r="AH434" i="11"/>
  <c r="BF433" i="11"/>
  <c r="S434" i="11"/>
  <c r="AQ433" i="11"/>
  <c r="L436" i="11"/>
  <c r="R434" i="11"/>
  <c r="AP433" i="11"/>
  <c r="AL434" i="11"/>
  <c r="BJ433" i="11"/>
  <c r="AF434" i="11"/>
  <c r="BD433" i="11"/>
  <c r="I436" i="11"/>
  <c r="K435" i="11"/>
  <c r="AU434" i="11"/>
  <c r="M436" i="11"/>
  <c r="G436" i="11"/>
  <c r="AX433" i="11"/>
  <c r="N434" i="11"/>
  <c r="BG433" i="11"/>
  <c r="AI434" i="11"/>
  <c r="Y434" i="11"/>
  <c r="AW433" i="11"/>
  <c r="V434" i="11"/>
  <c r="AT433" i="11"/>
  <c r="BE433" i="11"/>
  <c r="AG434" i="11"/>
  <c r="F436" i="11"/>
  <c r="AD434" i="11"/>
  <c r="BB433" i="11"/>
  <c r="J436" i="11"/>
  <c r="BI433" i="11"/>
  <c r="AK434" i="11"/>
  <c r="BH433" i="11"/>
  <c r="AJ434" i="11"/>
  <c r="AO434" i="11"/>
  <c r="E435" i="11"/>
  <c r="BA434" i="11"/>
  <c r="AH435" i="12" l="1"/>
  <c r="BF434" i="12"/>
  <c r="G437" i="12"/>
  <c r="S435" i="12"/>
  <c r="AQ434" i="12"/>
  <c r="BH434" i="12"/>
  <c r="AJ435" i="12"/>
  <c r="I437" i="12"/>
  <c r="R435" i="12"/>
  <c r="AP434" i="12"/>
  <c r="V435" i="12"/>
  <c r="AT434" i="12"/>
  <c r="AD435" i="12"/>
  <c r="BB434" i="12"/>
  <c r="J437" i="12"/>
  <c r="BD434" i="12"/>
  <c r="AF435" i="12"/>
  <c r="U435" i="12"/>
  <c r="AS434" i="12"/>
  <c r="BJ434" i="12"/>
  <c r="AL435" i="12"/>
  <c r="K437" i="12"/>
  <c r="BG434" i="12"/>
  <c r="AI435" i="12"/>
  <c r="F437" i="12"/>
  <c r="H437" i="12"/>
  <c r="N437" i="12"/>
  <c r="AE435" i="12"/>
  <c r="BC434" i="12"/>
  <c r="BE434" i="12"/>
  <c r="AG435" i="12"/>
  <c r="T435" i="12"/>
  <c r="AR434" i="12"/>
  <c r="W435" i="12"/>
  <c r="AU434" i="12"/>
  <c r="AC435" i="12"/>
  <c r="BA434" i="12"/>
  <c r="Z435" i="12"/>
  <c r="AX434" i="12"/>
  <c r="AV435" i="12"/>
  <c r="L436" i="12"/>
  <c r="E437" i="12"/>
  <c r="Q435" i="12"/>
  <c r="AO434" i="12"/>
  <c r="AK435" i="12"/>
  <c r="BI434" i="12"/>
  <c r="AW435" i="12"/>
  <c r="M436" i="12"/>
  <c r="K436" i="11"/>
  <c r="AU435" i="11"/>
  <c r="AF435" i="11"/>
  <c r="BD434" i="11"/>
  <c r="R435" i="11"/>
  <c r="AP434" i="11"/>
  <c r="S435" i="11"/>
  <c r="AQ434" i="11"/>
  <c r="AE435" i="11"/>
  <c r="BC434" i="11"/>
  <c r="U435" i="11"/>
  <c r="AS434" i="11"/>
  <c r="F437" i="11"/>
  <c r="G437" i="11"/>
  <c r="AK435" i="11"/>
  <c r="BI434" i="11"/>
  <c r="AG435" i="11"/>
  <c r="BE434" i="11"/>
  <c r="AX434" i="11"/>
  <c r="N435" i="11"/>
  <c r="I437" i="11"/>
  <c r="AJ435" i="11"/>
  <c r="BH434" i="11"/>
  <c r="AI435" i="11"/>
  <c r="BG434" i="11"/>
  <c r="J437" i="11"/>
  <c r="V435" i="11"/>
  <c r="AT434" i="11"/>
  <c r="AD435" i="11"/>
  <c r="BB434" i="11"/>
  <c r="Y435" i="11"/>
  <c r="AW434" i="11"/>
  <c r="M437" i="11"/>
  <c r="BJ434" i="11"/>
  <c r="AL435" i="11"/>
  <c r="L437" i="11"/>
  <c r="AH435" i="11"/>
  <c r="BF434" i="11"/>
  <c r="X435" i="11"/>
  <c r="AV434" i="11"/>
  <c r="H436" i="11"/>
  <c r="AR435" i="11"/>
  <c r="BA435" i="11"/>
  <c r="AO435" i="11"/>
  <c r="E436" i="11"/>
  <c r="AV436" i="12" l="1"/>
  <c r="L437" i="12"/>
  <c r="Q436" i="12"/>
  <c r="AO435" i="12"/>
  <c r="AC436" i="12"/>
  <c r="BA435" i="12"/>
  <c r="BC435" i="12"/>
  <c r="AE436" i="12"/>
  <c r="H438" i="12"/>
  <c r="BB435" i="12"/>
  <c r="AD436" i="12"/>
  <c r="R436" i="12"/>
  <c r="AP435" i="12"/>
  <c r="G438" i="12"/>
  <c r="M437" i="12"/>
  <c r="AW436" i="12"/>
  <c r="BJ435" i="12"/>
  <c r="AL436" i="12"/>
  <c r="AJ436" i="12"/>
  <c r="BH435" i="12"/>
  <c r="T436" i="12"/>
  <c r="AR435" i="12"/>
  <c r="E438" i="12"/>
  <c r="BE435" i="12"/>
  <c r="AG436" i="12"/>
  <c r="N438" i="12"/>
  <c r="I438" i="12"/>
  <c r="AI436" i="12"/>
  <c r="BG435" i="12"/>
  <c r="AF436" i="12"/>
  <c r="BD435" i="12"/>
  <c r="AK436" i="12"/>
  <c r="BI435" i="12"/>
  <c r="Z436" i="12"/>
  <c r="AX435" i="12"/>
  <c r="W436" i="12"/>
  <c r="AU435" i="12"/>
  <c r="F438" i="12"/>
  <c r="K438" i="12"/>
  <c r="U436" i="12"/>
  <c r="AS435" i="12"/>
  <c r="J438" i="12"/>
  <c r="V436" i="12"/>
  <c r="AT435" i="12"/>
  <c r="S436" i="12"/>
  <c r="AQ435" i="12"/>
  <c r="AH436" i="12"/>
  <c r="BF435" i="12"/>
  <c r="AR436" i="11"/>
  <c r="H437" i="11"/>
  <c r="BG435" i="11"/>
  <c r="AI436" i="11"/>
  <c r="U436" i="11"/>
  <c r="AS435" i="11"/>
  <c r="S436" i="11"/>
  <c r="AQ435" i="11"/>
  <c r="AF436" i="11"/>
  <c r="BD435" i="11"/>
  <c r="AL436" i="11"/>
  <c r="BJ435" i="11"/>
  <c r="BF435" i="11"/>
  <c r="AH436" i="11"/>
  <c r="Y436" i="11"/>
  <c r="AW435" i="11"/>
  <c r="I438" i="11"/>
  <c r="N436" i="11"/>
  <c r="AX435" i="11"/>
  <c r="F438" i="11"/>
  <c r="G438" i="11"/>
  <c r="V436" i="11"/>
  <c r="AT435" i="11"/>
  <c r="AG436" i="11"/>
  <c r="BE435" i="11"/>
  <c r="X436" i="11"/>
  <c r="AV435" i="11"/>
  <c r="L438" i="11"/>
  <c r="M438" i="11"/>
  <c r="AD436" i="11"/>
  <c r="BB435" i="11"/>
  <c r="J438" i="11"/>
  <c r="BH435" i="11"/>
  <c r="AJ436" i="11"/>
  <c r="AK436" i="11"/>
  <c r="BI435" i="11"/>
  <c r="AE436" i="11"/>
  <c r="BC435" i="11"/>
  <c r="R436" i="11"/>
  <c r="AP435" i="11"/>
  <c r="K437" i="11"/>
  <c r="AU436" i="11"/>
  <c r="AO436" i="11"/>
  <c r="E437" i="11"/>
  <c r="BA436" i="11"/>
  <c r="AH437" i="12" l="1"/>
  <c r="BF436" i="12"/>
  <c r="BD436" i="12"/>
  <c r="AF437" i="12"/>
  <c r="I439" i="12"/>
  <c r="T437" i="12"/>
  <c r="AR436" i="12"/>
  <c r="Q437" i="12"/>
  <c r="AO436" i="12"/>
  <c r="BB436" i="12"/>
  <c r="AD437" i="12"/>
  <c r="V437" i="12"/>
  <c r="AT436" i="12"/>
  <c r="U437" i="12"/>
  <c r="AS436" i="12"/>
  <c r="Z437" i="12"/>
  <c r="AX436" i="12"/>
  <c r="J439" i="12"/>
  <c r="K439" i="12"/>
  <c r="AV437" i="12"/>
  <c r="L438" i="12"/>
  <c r="F439" i="12"/>
  <c r="BE436" i="12"/>
  <c r="AG437" i="12"/>
  <c r="BJ436" i="12"/>
  <c r="AL437" i="12"/>
  <c r="G439" i="12"/>
  <c r="BC436" i="12"/>
  <c r="AE437" i="12"/>
  <c r="S437" i="12"/>
  <c r="AQ436" i="12"/>
  <c r="W437" i="12"/>
  <c r="AU436" i="12"/>
  <c r="BI436" i="12"/>
  <c r="AK437" i="12"/>
  <c r="AI437" i="12"/>
  <c r="BG436" i="12"/>
  <c r="N439" i="12"/>
  <c r="E439" i="12"/>
  <c r="AJ437" i="12"/>
  <c r="BH436" i="12"/>
  <c r="AW437" i="12"/>
  <c r="M438" i="12"/>
  <c r="R437" i="12"/>
  <c r="AP436" i="12"/>
  <c r="H439" i="12"/>
  <c r="AC437" i="12"/>
  <c r="BA436" i="12"/>
  <c r="AJ437" i="11"/>
  <c r="BH436" i="11"/>
  <c r="L439" i="11"/>
  <c r="AX436" i="11"/>
  <c r="N437" i="11"/>
  <c r="Y437" i="11"/>
  <c r="AW436" i="11"/>
  <c r="AL437" i="11"/>
  <c r="BJ436" i="11"/>
  <c r="S437" i="11"/>
  <c r="AQ436" i="11"/>
  <c r="AE437" i="11"/>
  <c r="BC436" i="11"/>
  <c r="BB436" i="11"/>
  <c r="AD437" i="11"/>
  <c r="G439" i="11"/>
  <c r="F439" i="11"/>
  <c r="I439" i="11"/>
  <c r="AH437" i="11"/>
  <c r="BF436" i="11"/>
  <c r="AR437" i="11"/>
  <c r="H438" i="11"/>
  <c r="AI437" i="11"/>
  <c r="BG436" i="11"/>
  <c r="K438" i="11"/>
  <c r="AU437" i="11"/>
  <c r="BE436" i="11"/>
  <c r="AG437" i="11"/>
  <c r="R437" i="11"/>
  <c r="AP436" i="11"/>
  <c r="BI436" i="11"/>
  <c r="AK437" i="11"/>
  <c r="J439" i="11"/>
  <c r="M439" i="11"/>
  <c r="X437" i="11"/>
  <c r="AV436" i="11"/>
  <c r="V437" i="11"/>
  <c r="AT436" i="11"/>
  <c r="BD436" i="11"/>
  <c r="AF437" i="11"/>
  <c r="U437" i="11"/>
  <c r="AS436" i="11"/>
  <c r="AO437" i="11"/>
  <c r="E438" i="11"/>
  <c r="BA437" i="11"/>
  <c r="N440" i="12" l="1"/>
  <c r="AG438" i="12"/>
  <c r="BE437" i="12"/>
  <c r="BA437" i="12"/>
  <c r="AC438" i="12"/>
  <c r="BH437" i="12"/>
  <c r="AJ438" i="12"/>
  <c r="S438" i="12"/>
  <c r="AQ437" i="12"/>
  <c r="G440" i="12"/>
  <c r="J440" i="12"/>
  <c r="U438" i="12"/>
  <c r="AS437" i="12"/>
  <c r="T438" i="12"/>
  <c r="AR437" i="12"/>
  <c r="BI437" i="12"/>
  <c r="AK438" i="12"/>
  <c r="BB437" i="12"/>
  <c r="AD438" i="12"/>
  <c r="R438" i="12"/>
  <c r="AP437" i="12"/>
  <c r="H440" i="12"/>
  <c r="M439" i="12"/>
  <c r="AW438" i="12"/>
  <c r="AE438" i="12"/>
  <c r="BC437" i="12"/>
  <c r="BJ437" i="12"/>
  <c r="AL438" i="12"/>
  <c r="F440" i="12"/>
  <c r="K440" i="12"/>
  <c r="I440" i="12"/>
  <c r="AV438" i="12"/>
  <c r="L439" i="12"/>
  <c r="BD437" i="12"/>
  <c r="AF438" i="12"/>
  <c r="E440" i="12"/>
  <c r="AI438" i="12"/>
  <c r="BG437" i="12"/>
  <c r="W438" i="12"/>
  <c r="AU437" i="12"/>
  <c r="Z438" i="12"/>
  <c r="AX437" i="12"/>
  <c r="V438" i="12"/>
  <c r="AT437" i="12"/>
  <c r="Q438" i="12"/>
  <c r="AO437" i="12"/>
  <c r="BF437" i="12"/>
  <c r="AH438" i="12"/>
  <c r="AG438" i="11"/>
  <c r="BE437" i="11"/>
  <c r="BB437" i="11"/>
  <c r="AD438" i="11"/>
  <c r="U438" i="11"/>
  <c r="AS437" i="11"/>
  <c r="M440" i="11"/>
  <c r="AI438" i="11"/>
  <c r="BG437" i="11"/>
  <c r="BF437" i="11"/>
  <c r="AH438" i="11"/>
  <c r="F440" i="11"/>
  <c r="S438" i="11"/>
  <c r="AQ437" i="11"/>
  <c r="Y438" i="11"/>
  <c r="AW437" i="11"/>
  <c r="L440" i="11"/>
  <c r="AK438" i="11"/>
  <c r="BI437" i="11"/>
  <c r="J440" i="11"/>
  <c r="H439" i="11"/>
  <c r="AR438" i="11"/>
  <c r="N438" i="11"/>
  <c r="AX437" i="11"/>
  <c r="V438" i="11"/>
  <c r="AT437" i="11"/>
  <c r="AF438" i="11"/>
  <c r="BD437" i="11"/>
  <c r="X438" i="11"/>
  <c r="AV437" i="11"/>
  <c r="R438" i="11"/>
  <c r="AP437" i="11"/>
  <c r="K439" i="11"/>
  <c r="AU438" i="11"/>
  <c r="I440" i="11"/>
  <c r="G440" i="11"/>
  <c r="AE438" i="11"/>
  <c r="BC437" i="11"/>
  <c r="AL438" i="11"/>
  <c r="BJ437" i="11"/>
  <c r="BH437" i="11"/>
  <c r="AJ438" i="11"/>
  <c r="AO438" i="11"/>
  <c r="BA438" i="11"/>
  <c r="E439" i="11"/>
  <c r="V439" i="12" l="1"/>
  <c r="AT438" i="12"/>
  <c r="K441" i="12"/>
  <c r="AW439" i="12"/>
  <c r="M440" i="12"/>
  <c r="R439" i="12"/>
  <c r="AP438" i="12"/>
  <c r="U439" i="12"/>
  <c r="AS438" i="12"/>
  <c r="BE438" i="12"/>
  <c r="AG439" i="12"/>
  <c r="E441" i="12"/>
  <c r="BJ438" i="12"/>
  <c r="AL439" i="12"/>
  <c r="AK439" i="12"/>
  <c r="BI438" i="12"/>
  <c r="G441" i="12"/>
  <c r="AJ439" i="12"/>
  <c r="BH438" i="12"/>
  <c r="W439" i="12"/>
  <c r="AU438" i="12"/>
  <c r="BD438" i="12"/>
  <c r="AF439" i="12"/>
  <c r="F441" i="12"/>
  <c r="AD439" i="12"/>
  <c r="BB438" i="12"/>
  <c r="AC439" i="12"/>
  <c r="BA438" i="12"/>
  <c r="N441" i="12"/>
  <c r="AH439" i="12"/>
  <c r="BF438" i="12"/>
  <c r="L440" i="12"/>
  <c r="AV439" i="12"/>
  <c r="Q439" i="12"/>
  <c r="AO438" i="12"/>
  <c r="Z439" i="12"/>
  <c r="AX438" i="12"/>
  <c r="BG438" i="12"/>
  <c r="AI439" i="12"/>
  <c r="I441" i="12"/>
  <c r="AE439" i="12"/>
  <c r="BC438" i="12"/>
  <c r="H441" i="12"/>
  <c r="T439" i="12"/>
  <c r="AR438" i="12"/>
  <c r="J441" i="12"/>
  <c r="S439" i="12"/>
  <c r="AQ438" i="12"/>
  <c r="I441" i="11"/>
  <c r="J441" i="11"/>
  <c r="S439" i="11"/>
  <c r="AQ438" i="11"/>
  <c r="M441" i="11"/>
  <c r="BH438" i="11"/>
  <c r="AJ439" i="11"/>
  <c r="BF438" i="11"/>
  <c r="AH439" i="11"/>
  <c r="R439" i="11"/>
  <c r="AP438" i="11"/>
  <c r="AX438" i="11"/>
  <c r="N439" i="11"/>
  <c r="L441" i="11"/>
  <c r="AD439" i="11"/>
  <c r="BB438" i="11"/>
  <c r="AE439" i="11"/>
  <c r="BC438" i="11"/>
  <c r="BD438" i="11"/>
  <c r="AF439" i="11"/>
  <c r="AL439" i="11"/>
  <c r="BJ438" i="11"/>
  <c r="G441" i="11"/>
  <c r="AU439" i="11"/>
  <c r="K440" i="11"/>
  <c r="X439" i="11"/>
  <c r="AV438" i="11"/>
  <c r="V439" i="11"/>
  <c r="AT438" i="11"/>
  <c r="H440" i="11"/>
  <c r="AR439" i="11"/>
  <c r="AK439" i="11"/>
  <c r="BI438" i="11"/>
  <c r="Y439" i="11"/>
  <c r="AW438" i="11"/>
  <c r="F441" i="11"/>
  <c r="AI439" i="11"/>
  <c r="BG438" i="11"/>
  <c r="U439" i="11"/>
  <c r="AS438" i="11"/>
  <c r="BE438" i="11"/>
  <c r="AG439" i="11"/>
  <c r="BA439" i="11"/>
  <c r="AO439" i="11"/>
  <c r="E440" i="11"/>
  <c r="S440" i="12" l="1"/>
  <c r="AQ439" i="12"/>
  <c r="AE440" i="12"/>
  <c r="BC439" i="12"/>
  <c r="Q440" i="12"/>
  <c r="AO439" i="12"/>
  <c r="BF439" i="12"/>
  <c r="AH440" i="12"/>
  <c r="AC440" i="12"/>
  <c r="BA439" i="12"/>
  <c r="W440" i="12"/>
  <c r="AU439" i="12"/>
  <c r="R440" i="12"/>
  <c r="AP439" i="12"/>
  <c r="AI440" i="12"/>
  <c r="BG439" i="12"/>
  <c r="F442" i="12"/>
  <c r="G442" i="12"/>
  <c r="BE439" i="12"/>
  <c r="AG440" i="12"/>
  <c r="K442" i="12"/>
  <c r="T440" i="12"/>
  <c r="AR439" i="12"/>
  <c r="H442" i="12"/>
  <c r="I442" i="12"/>
  <c r="N442" i="12"/>
  <c r="BD439" i="12"/>
  <c r="AF440" i="12"/>
  <c r="M441" i="12"/>
  <c r="AW440" i="12"/>
  <c r="BJ439" i="12"/>
  <c r="AL440" i="12"/>
  <c r="J442" i="12"/>
  <c r="Z440" i="12"/>
  <c r="AX439" i="12"/>
  <c r="AV440" i="12"/>
  <c r="L441" i="12"/>
  <c r="BB439" i="12"/>
  <c r="AD440" i="12"/>
  <c r="AJ440" i="12"/>
  <c r="BH439" i="12"/>
  <c r="BI439" i="12"/>
  <c r="AK440" i="12"/>
  <c r="E442" i="12"/>
  <c r="U440" i="12"/>
  <c r="AS439" i="12"/>
  <c r="V440" i="12"/>
  <c r="AT439" i="12"/>
  <c r="N440" i="11"/>
  <c r="AX439" i="11"/>
  <c r="X440" i="11"/>
  <c r="AV439" i="11"/>
  <c r="AD440" i="11"/>
  <c r="BB439" i="11"/>
  <c r="AH440" i="11"/>
  <c r="BF439" i="11"/>
  <c r="J442" i="11"/>
  <c r="Y440" i="11"/>
  <c r="AW439" i="11"/>
  <c r="G442" i="11"/>
  <c r="AU440" i="11"/>
  <c r="K441" i="11"/>
  <c r="BH439" i="11"/>
  <c r="AJ440" i="11"/>
  <c r="AG440" i="11"/>
  <c r="BE439" i="11"/>
  <c r="BD439" i="11"/>
  <c r="AF440" i="11"/>
  <c r="M442" i="11"/>
  <c r="AI440" i="11"/>
  <c r="BG439" i="11"/>
  <c r="H441" i="11"/>
  <c r="AR440" i="11"/>
  <c r="U440" i="11"/>
  <c r="AS439" i="11"/>
  <c r="F442" i="11"/>
  <c r="AK440" i="11"/>
  <c r="BI439" i="11"/>
  <c r="V440" i="11"/>
  <c r="AT439" i="11"/>
  <c r="BJ439" i="11"/>
  <c r="AL440" i="11"/>
  <c r="AE440" i="11"/>
  <c r="BC439" i="11"/>
  <c r="L442" i="11"/>
  <c r="R440" i="11"/>
  <c r="AP439" i="11"/>
  <c r="S440" i="11"/>
  <c r="AQ439" i="11"/>
  <c r="I442" i="11"/>
  <c r="AO440" i="11"/>
  <c r="E441" i="11"/>
  <c r="BA440" i="11"/>
  <c r="J443" i="12" l="1"/>
  <c r="V441" i="12"/>
  <c r="AT440" i="12"/>
  <c r="AJ441" i="12"/>
  <c r="BH440" i="12"/>
  <c r="AW441" i="12"/>
  <c r="M442" i="12"/>
  <c r="N443" i="12"/>
  <c r="BG440" i="12"/>
  <c r="AI441" i="12"/>
  <c r="W441" i="12"/>
  <c r="AU440" i="12"/>
  <c r="AE441" i="12"/>
  <c r="BC440" i="12"/>
  <c r="L442" i="12"/>
  <c r="AV441" i="12"/>
  <c r="H443" i="12"/>
  <c r="G443" i="12"/>
  <c r="E443" i="12"/>
  <c r="BI440" i="12"/>
  <c r="AK441" i="12"/>
  <c r="BB440" i="12"/>
  <c r="AD441" i="12"/>
  <c r="BJ440" i="12"/>
  <c r="AL441" i="12"/>
  <c r="AF441" i="12"/>
  <c r="BD440" i="12"/>
  <c r="AG441" i="12"/>
  <c r="BE440" i="12"/>
  <c r="F443" i="12"/>
  <c r="K443" i="12"/>
  <c r="AH441" i="12"/>
  <c r="BF440" i="12"/>
  <c r="U441" i="12"/>
  <c r="AS440" i="12"/>
  <c r="Z441" i="12"/>
  <c r="AX440" i="12"/>
  <c r="I443" i="12"/>
  <c r="T441" i="12"/>
  <c r="AR440" i="12"/>
  <c r="R441" i="12"/>
  <c r="AP440" i="12"/>
  <c r="AC441" i="12"/>
  <c r="BA440" i="12"/>
  <c r="Q441" i="12"/>
  <c r="AO440" i="12"/>
  <c r="S441" i="12"/>
  <c r="AQ440" i="12"/>
  <c r="AE441" i="11"/>
  <c r="BC440" i="11"/>
  <c r="M443" i="11"/>
  <c r="Y441" i="11"/>
  <c r="AW440" i="11"/>
  <c r="AH441" i="11"/>
  <c r="BF440" i="11"/>
  <c r="X441" i="11"/>
  <c r="AV440" i="11"/>
  <c r="K442" i="11"/>
  <c r="AU441" i="11"/>
  <c r="I443" i="11"/>
  <c r="V441" i="11"/>
  <c r="AT440" i="11"/>
  <c r="H442" i="11"/>
  <c r="AR441" i="11"/>
  <c r="BE440" i="11"/>
  <c r="AG441" i="11"/>
  <c r="AL441" i="11"/>
  <c r="BJ440" i="11"/>
  <c r="AF441" i="11"/>
  <c r="BD440" i="11"/>
  <c r="AJ441" i="11"/>
  <c r="BH440" i="11"/>
  <c r="J443" i="11"/>
  <c r="R441" i="11"/>
  <c r="AP440" i="11"/>
  <c r="F443" i="11"/>
  <c r="S441" i="11"/>
  <c r="AQ440" i="11"/>
  <c r="L443" i="11"/>
  <c r="AK441" i="11"/>
  <c r="BI440" i="11"/>
  <c r="U441" i="11"/>
  <c r="AS440" i="11"/>
  <c r="AI441" i="11"/>
  <c r="BG440" i="11"/>
  <c r="G443" i="11"/>
  <c r="BB440" i="11"/>
  <c r="AD441" i="11"/>
  <c r="AX440" i="11"/>
  <c r="N441" i="11"/>
  <c r="BA441" i="11"/>
  <c r="AO441" i="11"/>
  <c r="E442" i="11"/>
  <c r="S442" i="12" l="1"/>
  <c r="AQ441" i="12"/>
  <c r="T442" i="12"/>
  <c r="AR441" i="12"/>
  <c r="Z442" i="12"/>
  <c r="AX441" i="12"/>
  <c r="BF441" i="12"/>
  <c r="AH442" i="12"/>
  <c r="F444" i="12"/>
  <c r="BD441" i="12"/>
  <c r="AF442" i="12"/>
  <c r="E444" i="12"/>
  <c r="H444" i="12"/>
  <c r="AE442" i="12"/>
  <c r="BC441" i="12"/>
  <c r="V442" i="12"/>
  <c r="AT441" i="12"/>
  <c r="BB441" i="12"/>
  <c r="AD442" i="12"/>
  <c r="BG441" i="12"/>
  <c r="AI442" i="12"/>
  <c r="AC442" i="12"/>
  <c r="BA441" i="12"/>
  <c r="I444" i="12"/>
  <c r="K444" i="12"/>
  <c r="AL442" i="12"/>
  <c r="BJ441" i="12"/>
  <c r="AK442" i="12"/>
  <c r="BI441" i="12"/>
  <c r="N444" i="12"/>
  <c r="J444" i="12"/>
  <c r="AW442" i="12"/>
  <c r="M443" i="12"/>
  <c r="Q442" i="12"/>
  <c r="AO441" i="12"/>
  <c r="R442" i="12"/>
  <c r="AP441" i="12"/>
  <c r="U442" i="12"/>
  <c r="AS441" i="12"/>
  <c r="AG442" i="12"/>
  <c r="BE441" i="12"/>
  <c r="G444" i="12"/>
  <c r="L443" i="12"/>
  <c r="AV442" i="12"/>
  <c r="W442" i="12"/>
  <c r="AU441" i="12"/>
  <c r="AJ442" i="12"/>
  <c r="BH441" i="12"/>
  <c r="J444" i="11"/>
  <c r="K443" i="11"/>
  <c r="AU442" i="11"/>
  <c r="AH442" i="11"/>
  <c r="BF441" i="11"/>
  <c r="M444" i="11"/>
  <c r="N442" i="11"/>
  <c r="AX441" i="11"/>
  <c r="F444" i="11"/>
  <c r="AG442" i="11"/>
  <c r="BE441" i="11"/>
  <c r="U442" i="11"/>
  <c r="AS441" i="11"/>
  <c r="AF442" i="11"/>
  <c r="BD441" i="11"/>
  <c r="V442" i="11"/>
  <c r="AT441" i="11"/>
  <c r="AD442" i="11"/>
  <c r="BB441" i="11"/>
  <c r="G444" i="11"/>
  <c r="L444" i="11"/>
  <c r="AI442" i="11"/>
  <c r="BG441" i="11"/>
  <c r="BI441" i="11"/>
  <c r="AK442" i="11"/>
  <c r="S442" i="11"/>
  <c r="AQ441" i="11"/>
  <c r="R442" i="11"/>
  <c r="AP441" i="11"/>
  <c r="AJ442" i="11"/>
  <c r="BH441" i="11"/>
  <c r="AL442" i="11"/>
  <c r="BJ441" i="11"/>
  <c r="AR442" i="11"/>
  <c r="H443" i="11"/>
  <c r="I444" i="11"/>
  <c r="X442" i="11"/>
  <c r="AV441" i="11"/>
  <c r="Y442" i="11"/>
  <c r="AW441" i="11"/>
  <c r="AE442" i="11"/>
  <c r="BC441" i="11"/>
  <c r="AO442" i="11"/>
  <c r="BA442" i="11"/>
  <c r="E443" i="11"/>
  <c r="AW443" i="12" l="1"/>
  <c r="M444" i="12"/>
  <c r="AF443" i="12"/>
  <c r="BD442" i="12"/>
  <c r="AJ443" i="12"/>
  <c r="BH442" i="12"/>
  <c r="AV443" i="12"/>
  <c r="L444" i="12"/>
  <c r="BE442" i="12"/>
  <c r="AG443" i="12"/>
  <c r="R443" i="12"/>
  <c r="AP442" i="12"/>
  <c r="BJ442" i="12"/>
  <c r="AL443" i="12"/>
  <c r="I445" i="12"/>
  <c r="V443" i="12"/>
  <c r="AT442" i="12"/>
  <c r="H445" i="12"/>
  <c r="T443" i="12"/>
  <c r="AR442" i="12"/>
  <c r="N445" i="12"/>
  <c r="BG442" i="12"/>
  <c r="AI443" i="12"/>
  <c r="AH443" i="12"/>
  <c r="BF442" i="12"/>
  <c r="G445" i="12"/>
  <c r="J445" i="12"/>
  <c r="BB442" i="12"/>
  <c r="AD443" i="12"/>
  <c r="W443" i="12"/>
  <c r="AU442" i="12"/>
  <c r="U443" i="12"/>
  <c r="AS442" i="12"/>
  <c r="Q443" i="12"/>
  <c r="AO442" i="12"/>
  <c r="AK443" i="12"/>
  <c r="BI442" i="12"/>
  <c r="K445" i="12"/>
  <c r="AC443" i="12"/>
  <c r="BA442" i="12"/>
  <c r="BC442" i="12"/>
  <c r="AE443" i="12"/>
  <c r="E445" i="12"/>
  <c r="F445" i="12"/>
  <c r="Z443" i="12"/>
  <c r="AX442" i="12"/>
  <c r="S443" i="12"/>
  <c r="AQ442" i="12"/>
  <c r="BG442" i="11"/>
  <c r="AI443" i="11"/>
  <c r="V443" i="11"/>
  <c r="AT442" i="11"/>
  <c r="U443" i="11"/>
  <c r="AS442" i="11"/>
  <c r="K444" i="11"/>
  <c r="AU443" i="11"/>
  <c r="H444" i="11"/>
  <c r="AR443" i="11"/>
  <c r="F445" i="11"/>
  <c r="BC442" i="11"/>
  <c r="AE443" i="11"/>
  <c r="AJ443" i="11"/>
  <c r="BH442" i="11"/>
  <c r="G445" i="11"/>
  <c r="BI442" i="11"/>
  <c r="AK443" i="11"/>
  <c r="M445" i="11"/>
  <c r="X443" i="11"/>
  <c r="AV442" i="11"/>
  <c r="S443" i="11"/>
  <c r="AQ442" i="11"/>
  <c r="Y443" i="11"/>
  <c r="AW442" i="11"/>
  <c r="I445" i="11"/>
  <c r="AL443" i="11"/>
  <c r="BJ442" i="11"/>
  <c r="R443" i="11"/>
  <c r="AP442" i="11"/>
  <c r="L445" i="11"/>
  <c r="BB442" i="11"/>
  <c r="AD443" i="11"/>
  <c r="BD442" i="11"/>
  <c r="AF443" i="11"/>
  <c r="BE442" i="11"/>
  <c r="AG443" i="11"/>
  <c r="AX442" i="11"/>
  <c r="N443" i="11"/>
  <c r="AH443" i="11"/>
  <c r="BF442" i="11"/>
  <c r="J445" i="11"/>
  <c r="BA443" i="11"/>
  <c r="E444" i="11"/>
  <c r="AO443" i="11"/>
  <c r="S444" i="12" l="1"/>
  <c r="AQ443" i="12"/>
  <c r="W444" i="12"/>
  <c r="AU443" i="12"/>
  <c r="BF443" i="12"/>
  <c r="AH444" i="12"/>
  <c r="R444" i="12"/>
  <c r="AP443" i="12"/>
  <c r="BD443" i="12"/>
  <c r="AF444" i="12"/>
  <c r="Q444" i="12"/>
  <c r="AO443" i="12"/>
  <c r="BB443" i="12"/>
  <c r="AD444" i="12"/>
  <c r="AI444" i="12"/>
  <c r="BG443" i="12"/>
  <c r="AL444" i="12"/>
  <c r="BJ443" i="12"/>
  <c r="AG444" i="12"/>
  <c r="BE443" i="12"/>
  <c r="M445" i="12"/>
  <c r="AW445" i="12" s="1"/>
  <c r="AW444" i="12"/>
  <c r="BC443" i="12"/>
  <c r="AE444" i="12"/>
  <c r="L445" i="12"/>
  <c r="AV445" i="12" s="1"/>
  <c r="AV444" i="12"/>
  <c r="Z444" i="12"/>
  <c r="AX443" i="12"/>
  <c r="BA443" i="12"/>
  <c r="AC444" i="12"/>
  <c r="AK444" i="12"/>
  <c r="BI443" i="12"/>
  <c r="U444" i="12"/>
  <c r="AS443" i="12"/>
  <c r="T444" i="12"/>
  <c r="AR443" i="12"/>
  <c r="V444" i="12"/>
  <c r="AT443" i="12"/>
  <c r="BH443" i="12"/>
  <c r="AJ444" i="12"/>
  <c r="AL444" i="11"/>
  <c r="BJ443" i="11"/>
  <c r="Y444" i="11"/>
  <c r="AW443" i="11"/>
  <c r="X444" i="11"/>
  <c r="AV443" i="11"/>
  <c r="AJ444" i="11"/>
  <c r="BH443" i="11"/>
  <c r="K445" i="11"/>
  <c r="AU445" i="11" s="1"/>
  <c r="AU444" i="11"/>
  <c r="V444" i="11"/>
  <c r="AT443" i="11"/>
  <c r="AX443" i="11"/>
  <c r="N444" i="11"/>
  <c r="BI443" i="11"/>
  <c r="AK444" i="11"/>
  <c r="AG444" i="11"/>
  <c r="BE443" i="11"/>
  <c r="AD444" i="11"/>
  <c r="BB443" i="11"/>
  <c r="BC443" i="11"/>
  <c r="AE444" i="11"/>
  <c r="BG443" i="11"/>
  <c r="AI444" i="11"/>
  <c r="AF444" i="11"/>
  <c r="BD443" i="11"/>
  <c r="AH444" i="11"/>
  <c r="BF443" i="11"/>
  <c r="R444" i="11"/>
  <c r="AP443" i="11"/>
  <c r="S444" i="11"/>
  <c r="AQ443" i="11"/>
  <c r="H445" i="11"/>
  <c r="AR445" i="11" s="1"/>
  <c r="AR444" i="11"/>
  <c r="U444" i="11"/>
  <c r="AS443" i="11"/>
  <c r="E445" i="11"/>
  <c r="AO444" i="11"/>
  <c r="BA444" i="11"/>
  <c r="AD445" i="12" l="1"/>
  <c r="BB445" i="12" s="1"/>
  <c r="BB444" i="12"/>
  <c r="BH444" i="12"/>
  <c r="AJ445" i="12"/>
  <c r="BH445" i="12" s="1"/>
  <c r="BE444" i="12"/>
  <c r="AG445" i="12"/>
  <c r="BE445" i="12" s="1"/>
  <c r="BG444" i="12"/>
  <c r="AI445" i="12"/>
  <c r="BG445" i="12" s="1"/>
  <c r="BF444" i="12"/>
  <c r="AH445" i="12"/>
  <c r="BF445" i="12" s="1"/>
  <c r="T445" i="12"/>
  <c r="AR445" i="12" s="1"/>
  <c r="AR444" i="12"/>
  <c r="AK445" i="12"/>
  <c r="BI445" i="12" s="1"/>
  <c r="BI444" i="12"/>
  <c r="BJ444" i="12"/>
  <c r="AL445" i="12"/>
  <c r="BJ445" i="12" s="1"/>
  <c r="R445" i="12"/>
  <c r="AP445" i="12" s="1"/>
  <c r="AP444" i="12"/>
  <c r="S445" i="12"/>
  <c r="AQ445" i="12" s="1"/>
  <c r="AQ444" i="12"/>
  <c r="U445" i="12"/>
  <c r="AS445" i="12" s="1"/>
  <c r="AS444" i="12"/>
  <c r="Q445" i="12"/>
  <c r="AO445" i="12" s="1"/>
  <c r="AO444" i="12"/>
  <c r="V445" i="12"/>
  <c r="AT445" i="12" s="1"/>
  <c r="AT444" i="12"/>
  <c r="AC445" i="12"/>
  <c r="BA445" i="12" s="1"/>
  <c r="BA444" i="12"/>
  <c r="Z445" i="12"/>
  <c r="AX445" i="12" s="1"/>
  <c r="AX444" i="12"/>
  <c r="BC444" i="12"/>
  <c r="AE445" i="12"/>
  <c r="BC445" i="12" s="1"/>
  <c r="AF445" i="12"/>
  <c r="BD445" i="12" s="1"/>
  <c r="BD444" i="12"/>
  <c r="W445" i="12"/>
  <c r="AU445" i="12" s="1"/>
  <c r="AU444" i="12"/>
  <c r="R445" i="11"/>
  <c r="AP445" i="11" s="1"/>
  <c r="AP444" i="11"/>
  <c r="AG445" i="11"/>
  <c r="BE445" i="11" s="1"/>
  <c r="BE444" i="11"/>
  <c r="BG444" i="11"/>
  <c r="AI445" i="11"/>
  <c r="BG445" i="11" s="1"/>
  <c r="AF445" i="11"/>
  <c r="BD445" i="11" s="1"/>
  <c r="BD444" i="11"/>
  <c r="AL445" i="11"/>
  <c r="BJ444" i="11"/>
  <c r="AH445" i="11"/>
  <c r="BF445" i="11" s="1"/>
  <c r="BF444" i="11"/>
  <c r="AD445" i="11"/>
  <c r="BB445" i="11" s="1"/>
  <c r="BB444" i="11"/>
  <c r="V445" i="11"/>
  <c r="AT445" i="11" s="1"/>
  <c r="AT444" i="11"/>
  <c r="AJ445" i="11"/>
  <c r="BH445" i="11" s="1"/>
  <c r="BH444" i="11"/>
  <c r="Y445" i="11"/>
  <c r="AW445" i="11" s="1"/>
  <c r="AW444" i="11"/>
  <c r="X445" i="11"/>
  <c r="AV445" i="11" s="1"/>
  <c r="AV444" i="11"/>
  <c r="S445" i="11"/>
  <c r="AQ445" i="11" s="1"/>
  <c r="AQ444" i="11"/>
  <c r="BI444" i="11"/>
  <c r="AK445" i="11"/>
  <c r="BI445" i="11" s="1"/>
  <c r="U445" i="11"/>
  <c r="AS445" i="11" s="1"/>
  <c r="AS444" i="11"/>
  <c r="AE445" i="11"/>
  <c r="BC445" i="11" s="1"/>
  <c r="BC444" i="11"/>
  <c r="N445" i="11"/>
  <c r="AX445" i="11" s="1"/>
  <c r="AX444" i="11"/>
  <c r="AO445" i="11"/>
  <c r="BA445" i="11"/>
  <c r="BJ445" i="11" l="1"/>
</calcChain>
</file>

<file path=xl/sharedStrings.xml><?xml version="1.0" encoding="utf-8"?>
<sst xmlns="http://schemas.openxmlformats.org/spreadsheetml/2006/main" count="1006" uniqueCount="170">
  <si>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</si>
  <si>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</si>
  <si>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</si>
  <si>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</si>
  <si>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</si>
  <si>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</si>
  <si>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</si>
  <si>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</si>
  <si>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</si>
  <si>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</si>
  <si>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</si>
  <si>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</si>
  <si>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</si>
  <si>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Injected</t>
  </si>
  <si>
    <t>nCi per animal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</si>
  <si>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</si>
  <si>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</si>
  <si>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</si>
  <si>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</si>
  <si>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</si>
  <si>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</si>
  <si>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</si>
  <si>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</si>
  <si>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fgh</t>
  </si>
  <si>
    <t>Monotonic Cubic Spline</t>
  </si>
  <si>
    <t>From package, SRS1 Splines</t>
  </si>
  <si>
    <t>dfg</t>
  </si>
  <si>
    <t>Assume Ac-225 is in equilibrium instantly with daughters everywhere</t>
  </si>
  <si>
    <t>Equilibrium energy is</t>
  </si>
  <si>
    <t>Ac-225</t>
  </si>
  <si>
    <t>MeV</t>
  </si>
  <si>
    <t>Alphas</t>
  </si>
  <si>
    <t>Fr221</t>
  </si>
  <si>
    <t>At217</t>
  </si>
  <si>
    <t>Po213</t>
  </si>
  <si>
    <t>SUM</t>
  </si>
  <si>
    <t>per Ac-225 destruction</t>
  </si>
  <si>
    <t>Assuming that the activity injected, 20 nCi is at equilibrium,</t>
  </si>
  <si>
    <t>x</t>
  </si>
  <si>
    <t>the total activity of Ac-225</t>
  </si>
  <si>
    <t>Then divide activity by this 4x and 2220 DPM/nCi to get total destructions of Ac-225 only</t>
  </si>
  <si>
    <t>Then multiply total sum energy to the total DPM to get MeV per time point</t>
  </si>
  <si>
    <t>nCi/g</t>
  </si>
  <si>
    <t>Th227</t>
  </si>
  <si>
    <t>Ra223</t>
  </si>
  <si>
    <t>Rn219</t>
  </si>
  <si>
    <t>Po215</t>
  </si>
  <si>
    <t>Bi211</t>
  </si>
  <si>
    <t>Gy</t>
  </si>
  <si>
    <t>is</t>
  </si>
  <si>
    <t>J/kg</t>
  </si>
  <si>
    <t>MeV/g</t>
  </si>
  <si>
    <t>MeV/kg</t>
  </si>
  <si>
    <t>Integrate with simpsons 3/8 rule to convert power to energy</t>
  </si>
  <si>
    <t>Convert to same integration units, days</t>
  </si>
  <si>
    <t>1)</t>
  </si>
  <si>
    <t>2)</t>
  </si>
  <si>
    <t>MeV/g/day from equilibrium daughters</t>
  </si>
  <si>
    <t>3)</t>
  </si>
  <si>
    <t>Cumulative energy over time</t>
  </si>
  <si>
    <t>mGy</t>
  </si>
  <si>
    <t>Average +STDEV</t>
  </si>
  <si>
    <t>Average -STDEV</t>
  </si>
  <si>
    <t>Extrapolated and decayed</t>
  </si>
  <si>
    <t>(multiply by decay percent)</t>
  </si>
  <si>
    <t>nCi/g tissue</t>
  </si>
  <si>
    <t>Fraction of total CPM remaining of total counts(t) / t(0)</t>
  </si>
  <si>
    <t>This doesn't use extrapolated cubic spline</t>
  </si>
  <si>
    <t>Just final number and DECAY</t>
  </si>
  <si>
    <t>This only uses extrapolated cubic spline</t>
  </si>
  <si>
    <t>Starting at EQ at this time</t>
  </si>
  <si>
    <t>normalized</t>
  </si>
  <si>
    <t>For compartmental decay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</si>
  <si>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</si>
  <si>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</si>
  <si>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</si>
  <si>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</si>
  <si>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</si>
  <si>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</si>
  <si>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</si>
  <si>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Stdev -</t>
  </si>
  <si>
    <t>stdev+</t>
  </si>
  <si>
    <t>1) monotonic cubic spline to interpolate data points</t>
  </si>
  <si>
    <t>2) assume pure Ac-225 or 227 at t=0</t>
  </si>
  <si>
    <t>3) find equilibrium fraction for each time point beyond direct measurement</t>
  </si>
  <si>
    <t>4) normalize that activity equilibrium to be 1 at final time point (10d)</t>
  </si>
  <si>
    <t>5) modify each extrapolated timepoint by an elimination half life if desired</t>
  </si>
  <si>
    <t>see yellow box 'equal elimination'</t>
  </si>
  <si>
    <t>6) convert units accordingly</t>
  </si>
  <si>
    <t>7) integrate area under curve via simpsons rule</t>
  </si>
  <si>
    <t>8) convert to Gy</t>
  </si>
  <si>
    <t>Using 20 nCi as a starting injection for all animals</t>
  </si>
  <si>
    <t>METHOD</t>
  </si>
  <si>
    <t>Then divide activity by this 5.5x and 2220 DPM/nCi to get total destructions of Ac-227 only</t>
  </si>
  <si>
    <t>Then divide activity by this 4.5x and 2220 DPM/nCi to get total destructions of Ac-225 only</t>
  </si>
  <si>
    <t>ALL</t>
  </si>
  <si>
    <t>Ab + Ac-225 DOTA @ 1 h</t>
  </si>
  <si>
    <t>Ab + Ac-225 DOTA @ 4 h</t>
  </si>
  <si>
    <t>Ab + Ac-225 DOTA @ 1 d</t>
  </si>
  <si>
    <t>Ab + Ac-225 DOTA @ 6 d</t>
  </si>
  <si>
    <t>Ab + Ac-225 DOTA @ 10 d</t>
  </si>
  <si>
    <t>Ab + Ac-227 DOTA @ 1 h</t>
  </si>
  <si>
    <t>Ab + Ac-227 DOTA @ 4 h</t>
  </si>
  <si>
    <t>Ab + Ac-227 DOTA @ 1 d</t>
  </si>
  <si>
    <t>Ab + Ac-227 DOTA @ 6 d</t>
  </si>
  <si>
    <t>Ab + Ac-227 DOTA @ 10 d</t>
  </si>
  <si>
    <t>Fraction Ac-227 over Ac-225</t>
  </si>
  <si>
    <t>Fraction dose Ac-227 / Ac-225</t>
  </si>
  <si>
    <t>Error propogation:</t>
  </si>
  <si>
    <t>-ave</t>
  </si>
  <si>
    <t>+ave</t>
  </si>
  <si>
    <t>actual stdevs</t>
  </si>
  <si>
    <t>average - stdev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</si>
  <si>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</si>
  <si>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</si>
  <si>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</si>
  <si>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</si>
  <si>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</si>
  <si>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</si>
  <si>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</si>
  <si>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</si>
  <si>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</si>
  <si>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</si>
  <si>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</si>
  <si>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</si>
  <si>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</si>
  <si>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</si>
  <si>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</si>
  <si>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</si>
  <si>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</si>
  <si>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</si>
  <si>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</si>
  <si>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PE stds (not used)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</si>
  <si>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</si>
  <si>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</si>
  <si>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</si>
  <si>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</si>
  <si>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6)</t>
  </si>
  <si>
    <t>7)</t>
  </si>
  <si>
    <t>8)</t>
  </si>
  <si>
    <t>find equilibrium fraction for each time point beyond actual data</t>
  </si>
  <si>
    <t>normalize that activity equilibrium to be 1 at final time point (10d)</t>
  </si>
  <si>
    <t>modify each extrapolated timepoint by an elimination half life if desired</t>
  </si>
  <si>
    <t>convert units accordingly</t>
  </si>
  <si>
    <t>integrate area under curve via simpsons rule</t>
  </si>
  <si>
    <t>convert to Gy</t>
  </si>
  <si>
    <t>fit actual data - monotonic cubic spline to interpolate actual data points taken (orange scatter to far right) -&gt; for excel use package SRS1 splines, it's free</t>
  </si>
  <si>
    <t>Initial activity value from R code @ final time point, assuming bolus injection at t=0 with specified activity</t>
  </si>
  <si>
    <t>times</t>
  </si>
  <si>
    <t>Fraction of total ALPHA CPM remaining of total counts(t) / t(0)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</si>
  <si>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</si>
  <si>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</si>
  <si>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</si>
  <si>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</si>
  <si>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</si>
  <si>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</si>
  <si>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</si>
  <si>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</si>
  <si>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</si>
  <si>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</si>
  <si>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</si>
  <si>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</si>
  <si>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</si>
  <si>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MeV/(g*day) from equilibrium daughters</t>
  </si>
  <si>
    <t>This is MeV per count</t>
  </si>
  <si>
    <t>Cumulative dose</t>
  </si>
  <si>
    <t>(which is in MeV/min per Count)</t>
  </si>
  <si>
    <t>MeV/count</t>
  </si>
  <si>
    <t>(SUMPower/SUMActivity) ((MeV/day)/CPM)</t>
  </si>
  <si>
    <t>nCi/g * 2220 CPM/nCi * (MeV / day) / (CPM) = MeV/(g*day)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</si>
</sst>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%"/>
    <numFmt numFmtId="165" formatCode="0.000"/>
    <numFmt numFmtId="166" formatCode="0.0"/>
    <numFmt numFmtId="169" formatCode="0.00000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Segoe UI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2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65" fontId="8" fillId="0" borderId="5" xfId="2" applyNumberFormat="1" applyFont="1" applyFill="1" applyBorder="1" applyAlignment="1" applyProtection="1">
      <alignment horizontal="center" vertical="center"/>
    </xf>
    <xf numFmtId="165" fontId="8" fillId="0" borderId="6" xfId="2" applyNumberFormat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165" fontId="8" fillId="0" borderId="4" xfId="2" applyNumberFormat="1" applyFont="1" applyFill="1" applyBorder="1" applyAlignment="1" applyProtection="1">
      <alignment horizontal="center" vertical="center"/>
    </xf>
    <xf numFmtId="165" fontId="8" fillId="0" borderId="8" xfId="2" applyNumberFormat="1" applyFont="1" applyFill="1" applyBorder="1" applyAlignment="1" applyProtection="1">
      <alignment horizontal="center" vertical="center"/>
    </xf>
    <xf numFmtId="165" fontId="8" fillId="0" borderId="9" xfId="2" applyNumberFormat="1" applyFont="1" applyFill="1" applyBorder="1" applyAlignment="1" applyProtection="1">
      <alignment horizontal="center" vertical="center"/>
    </xf>
    <xf numFmtId="165" fontId="8" fillId="0" borderId="7" xfId="2" applyNumberFormat="1" applyFont="1" applyFill="1" applyBorder="1" applyAlignment="1" applyProtection="1">
      <alignment horizontal="center" vertical="center"/>
    </xf>
    <xf numFmtId="165" fontId="8" fillId="3" borderId="9" xfId="2" applyNumberFormat="1" applyFont="1" applyFill="1" applyBorder="1" applyAlignment="1" applyProtection="1">
      <alignment horizontal="center" vertical="center"/>
    </xf>
    <xf numFmtId="165" fontId="8" fillId="0" borderId="11" xfId="2" applyNumberFormat="1" applyFont="1" applyFill="1" applyBorder="1" applyAlignment="1" applyProtection="1">
      <alignment horizontal="center" vertical="center"/>
    </xf>
    <xf numFmtId="165" fontId="8" fillId="0" borderId="12" xfId="2" applyNumberFormat="1" applyFont="1" applyFill="1" applyBorder="1" applyAlignment="1" applyProtection="1">
      <alignment horizontal="center" vertical="center"/>
    </xf>
    <xf numFmtId="165" fontId="8" fillId="0" borderId="1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0" fontId="1" fillId="3" borderId="0" xfId="3" applyFont="1" applyFill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" fillId="0" borderId="0" xfId="3" applyFont="1" applyAlignment="1"/>
    <xf numFmtId="0" fontId="14" fillId="4" borderId="0" xfId="3" applyFont="1" applyFill="1"/>
    <xf numFmtId="11" fontId="14" fillId="4" borderId="0" xfId="3" applyNumberFormat="1" applyFont="1" applyFill="1"/>
    <xf numFmtId="11" fontId="13" fillId="4" borderId="0" xfId="0" applyNumberFormat="1" applyFont="1" applyFill="1"/>
    <xf numFmtId="11" fontId="13" fillId="4" borderId="0" xfId="0" applyNumberFormat="1" applyFont="1" applyFill="1" applyAlignment="1">
      <alignment horizontal="right" vertical="center"/>
    </xf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0" fontId="1" fillId="3" borderId="1" xfId="3" applyFont="1" applyFill="1" applyBorder="1"/>
    <xf numFmtId="0" fontId="1" fillId="3" borderId="3" xfId="3" applyFont="1" applyFill="1" applyBorder="1"/>
    <xf numFmtId="0" fontId="12" fillId="3" borderId="1" xfId="3" applyFont="1" applyFill="1" applyBorder="1"/>
    <xf numFmtId="0" fontId="12" fillId="3" borderId="2" xfId="3" applyFont="1" applyFill="1" applyBorder="1"/>
    <xf numFmtId="0" fontId="12" fillId="3" borderId="3" xfId="3" applyFont="1" applyFill="1" applyBorder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166" fontId="7" fillId="0" borderId="0" xfId="2" applyNumberFormat="1" applyFont="1" applyFill="1" applyBorder="1" applyAlignment="1" applyProtection="1">
      <alignment horizontal="center" vertical="center"/>
    </xf>
    <xf numFmtId="0" fontId="16" fillId="0" borderId="0" xfId="0" applyFont="1"/>
    <xf numFmtId="0" fontId="17" fillId="0" borderId="0" xfId="0" applyFont="1"/>
    <xf numFmtId="0" fontId="0" fillId="0" borderId="0" xfId="0" applyNumberFormat="1"/>
    <xf numFmtId="0" fontId="17" fillId="0" borderId="0" xfId="0" quotePrefix="1" applyFon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169" fontId="1" fillId="0" borderId="0" xfId="3" applyNumberFormat="1" applyFont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2" fillId="0" borderId="13" xfId="3" applyFont="1" applyBorder="1"/>
    <xf numFmtId="0" fontId="1" fillId="0" borderId="0" xfId="3" applyFont="1" applyFill="1" applyBorder="1"/>
    <xf numFmtId="0" fontId="1" fillId="0" borderId="0" xfId="3" applyFont="1" applyFill="1"/>
    <xf numFmtId="0" fontId="15" fillId="0" borderId="0" xfId="3" applyFon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2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2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2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2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2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2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2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2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2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2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2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D2-4425-98EC-0F59708394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D2-4425-98EC-0F59708394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ED2-4425-98EC-0F59708394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ED2-4425-98EC-0F59708394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ED2-4425-98EC-0F59708394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ED2-4425-98EC-0F59708394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ED2-4425-98EC-0F59708394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ED2-4425-98EC-0F59708394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ED2-4425-98EC-0F59708394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ED2-4425-98EC-0F59708394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ED2-4425-98EC-0F59708394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ED2-4425-98EC-0F5970839417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D2-4425-98EC-0F5970839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7175168"/>
        <c:axId val="194179840"/>
      </c:barChart>
      <c:catAx>
        <c:axId val="1771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9840"/>
        <c:crosses val="autoZero"/>
        <c:auto val="1"/>
        <c:lblAlgn val="ctr"/>
        <c:lblOffset val="100"/>
        <c:noMultiLvlLbl val="0"/>
      </c:catAx>
      <c:valAx>
        <c:axId val="19417984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24-4FA1-91ED-FEE14D366B6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024-4FA1-91ED-FEE14D366B6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024-4FA1-91ED-FEE14D366B6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24-4FA1-91ED-FEE14D366B6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024-4FA1-91ED-FEE14D366B6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024-4FA1-91ED-FEE14D366B6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024-4FA1-91ED-FEE14D366B6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024-4FA1-91ED-FEE14D366B6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024-4FA1-91ED-FEE14D366B6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024-4FA1-91ED-FEE14D366B6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024-4FA1-91ED-FEE14D366B6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024-4FA1-91ED-FEE14D366B6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024-4FA1-91ED-FEE14D36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111744"/>
        <c:axId val="256113280"/>
      </c:barChart>
      <c:catAx>
        <c:axId val="2561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3280"/>
        <c:crosses val="autoZero"/>
        <c:auto val="1"/>
        <c:lblAlgn val="ctr"/>
        <c:lblOffset val="100"/>
        <c:noMultiLvlLbl val="0"/>
      </c:catAx>
      <c:valAx>
        <c:axId val="25611328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E0-48CA-853E-DDE36B76BEE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E0-48CA-853E-DDE36B76BEE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E0-48CA-853E-DDE36B76BEE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AE0-48CA-853E-DDE36B76BEE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AE0-48CA-853E-DDE36B76BEE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AE0-48CA-853E-DDE36B76BEE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AE0-48CA-853E-DDE36B76BEE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AE0-48CA-853E-DDE36B76BEE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AE0-48CA-853E-DDE36B76BEE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AE0-48CA-853E-DDE36B76BEE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AE0-48CA-853E-DDE36B76BEE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AE0-48CA-853E-DDE36B76BEE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AE0-48CA-853E-DDE36B76B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3720320"/>
        <c:axId val="433840896"/>
      </c:barChart>
      <c:catAx>
        <c:axId val="4337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0896"/>
        <c:crosses val="autoZero"/>
        <c:auto val="1"/>
        <c:lblAlgn val="ctr"/>
        <c:lblOffset val="100"/>
        <c:noMultiLvlLbl val="0"/>
      </c:catAx>
      <c:valAx>
        <c:axId val="433840896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2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C5-4AF6-A4E1-AE75C1423C8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C5-4AF6-A4E1-AE75C1423C8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C5-4AF6-A4E1-AE75C1423C8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2C5-4AF6-A4E1-AE75C1423C8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2C5-4AF6-A4E1-AE75C1423C8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2C5-4AF6-A4E1-AE75C1423C8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2C5-4AF6-A4E1-AE75C1423C8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2C5-4AF6-A4E1-AE75C1423C8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2C5-4AF6-A4E1-AE75C1423C8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2C5-4AF6-A4E1-AE75C1423C8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2C5-4AF6-A4E1-AE75C1423C8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2C5-4AF6-A4E1-AE75C1423C8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2C5-4AF6-A4E1-AE75C142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0905472"/>
        <c:axId val="500907008"/>
      </c:barChart>
      <c:catAx>
        <c:axId val="50090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7008"/>
        <c:crosses val="autoZero"/>
        <c:auto val="1"/>
        <c:lblAlgn val="ctr"/>
        <c:lblOffset val="100"/>
        <c:noMultiLvlLbl val="0"/>
      </c:catAx>
      <c:valAx>
        <c:axId val="500907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plus>
            <c:min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Ac-225'!$B$11:$B$15</c:f>
              <c:numCache>
                <c:formatCode>0.000</c:formatCode>
                <c:ptCount val="5"/>
                <c:pt idx="0">
                  <c:v>24.728396362008862</c:v>
                </c:pt>
                <c:pt idx="1">
                  <c:v>18.576359844897937</c:v>
                </c:pt>
                <c:pt idx="2">
                  <c:v>2.4184417272278895</c:v>
                </c:pt>
                <c:pt idx="3">
                  <c:v>0.16497552588890771</c:v>
                </c:pt>
                <c:pt idx="4">
                  <c:v>6.8052596874755053E-2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C-469B-9DB2-27A36221E41A}"/>
            </c:ext>
          </c:extLst>
        </c:ser>
        <c:ser>
          <c:idx val="1"/>
          <c:order val="1"/>
          <c:tx>
            <c:strRef>
              <c:f>'% avg per gram Ac-225'!$C$10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plus>
            <c:min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Ac-225'!$C$11:$C$15</c:f>
              <c:numCache>
                <c:formatCode>0.000</c:formatCode>
                <c:ptCount val="5"/>
                <c:pt idx="0">
                  <c:v>17.120158689234088</c:v>
                </c:pt>
                <c:pt idx="1">
                  <c:v>13.244121646523121</c:v>
                </c:pt>
                <c:pt idx="2">
                  <c:v>3.7746107797647714</c:v>
                </c:pt>
                <c:pt idx="3">
                  <c:v>3.1525287663286514</c:v>
                </c:pt>
                <c:pt idx="4">
                  <c:v>1.5890627323728752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C-469B-9DB2-27A36221E41A}"/>
            </c:ext>
          </c:extLst>
        </c:ser>
        <c:ser>
          <c:idx val="2"/>
          <c:order val="2"/>
          <c:tx>
            <c:strRef>
              <c:f>'% avg per gram Ac-225'!$D$10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plus>
            <c:min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Ac-225'!$D$11:$D$15</c:f>
              <c:numCache>
                <c:formatCode>0.000</c:formatCode>
                <c:ptCount val="5"/>
                <c:pt idx="0">
                  <c:v>9.5882593715484248</c:v>
                </c:pt>
                <c:pt idx="1">
                  <c:v>7.052936068853076</c:v>
                </c:pt>
                <c:pt idx="2">
                  <c:v>4.0226943397849464</c:v>
                </c:pt>
                <c:pt idx="3">
                  <c:v>1.8623709703158124</c:v>
                </c:pt>
                <c:pt idx="4">
                  <c:v>2.0914648883886806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C-469B-9DB2-27A36221E41A}"/>
            </c:ext>
          </c:extLst>
        </c:ser>
        <c:ser>
          <c:idx val="3"/>
          <c:order val="3"/>
          <c:tx>
            <c:strRef>
              <c:f>'% avg per gram Ac-225'!$E$10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plus>
            <c:min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Ac-225'!$E$11:$E$15</c:f>
              <c:numCache>
                <c:formatCode>0.000</c:formatCode>
                <c:ptCount val="5"/>
                <c:pt idx="0">
                  <c:v>13.319939096603825</c:v>
                </c:pt>
                <c:pt idx="1">
                  <c:v>10.943499243405427</c:v>
                </c:pt>
                <c:pt idx="2">
                  <c:v>10.203156504942061</c:v>
                </c:pt>
                <c:pt idx="3">
                  <c:v>1.5480260205877991</c:v>
                </c:pt>
                <c:pt idx="4">
                  <c:v>2.5118111616447321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C-469B-9DB2-27A36221E41A}"/>
            </c:ext>
          </c:extLst>
        </c:ser>
        <c:ser>
          <c:idx val="4"/>
          <c:order val="4"/>
          <c:tx>
            <c:strRef>
              <c:f>'% avg per gram Ac-225'!$F$10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plus>
            <c:min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Ac-225'!$F$11:$F$15</c:f>
              <c:numCache>
                <c:formatCode>0.000</c:formatCode>
                <c:ptCount val="5"/>
                <c:pt idx="0">
                  <c:v>14.128432884323658</c:v>
                </c:pt>
                <c:pt idx="1">
                  <c:v>11.50791283785972</c:v>
                </c:pt>
                <c:pt idx="2">
                  <c:v>12.428149674750385</c:v>
                </c:pt>
                <c:pt idx="3">
                  <c:v>3.4534003910843132</c:v>
                </c:pt>
                <c:pt idx="4">
                  <c:v>3.0348438988576172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C-469B-9DB2-27A36221E41A}"/>
            </c:ext>
          </c:extLst>
        </c:ser>
        <c:ser>
          <c:idx val="5"/>
          <c:order val="5"/>
          <c:tx>
            <c:strRef>
              <c:f>'% avg per gram Ac-225'!$G$10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plus>
            <c:min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Ac-225'!$G$11:$G$15</c:f>
              <c:numCache>
                <c:formatCode>0.000</c:formatCode>
                <c:ptCount val="5"/>
                <c:pt idx="0">
                  <c:v>66.241115937962221</c:v>
                </c:pt>
                <c:pt idx="1">
                  <c:v>95.009467621249101</c:v>
                </c:pt>
                <c:pt idx="2">
                  <c:v>118.9876600609598</c:v>
                </c:pt>
                <c:pt idx="3">
                  <c:v>179.69905614935408</c:v>
                </c:pt>
                <c:pt idx="4">
                  <c:v>175.64076541956004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C-469B-9DB2-27A36221E41A}"/>
            </c:ext>
          </c:extLst>
        </c:ser>
        <c:ser>
          <c:idx val="6"/>
          <c:order val="6"/>
          <c:tx>
            <c:strRef>
              <c:f>'% avg per gram Ac-225'!$H$10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plus>
            <c:min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Ac-225'!$H$11:$H$15</c:f>
              <c:numCache>
                <c:formatCode>0.000</c:formatCode>
                <c:ptCount val="5"/>
                <c:pt idx="0">
                  <c:v>18.258713377699564</c:v>
                </c:pt>
                <c:pt idx="1">
                  <c:v>23.194329188891203</c:v>
                </c:pt>
                <c:pt idx="2">
                  <c:v>28.241241029932386</c:v>
                </c:pt>
                <c:pt idx="3">
                  <c:v>22.767421709539626</c:v>
                </c:pt>
                <c:pt idx="4">
                  <c:v>25.474437995585546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C-469B-9DB2-27A36221E41A}"/>
            </c:ext>
          </c:extLst>
        </c:ser>
        <c:ser>
          <c:idx val="7"/>
          <c:order val="7"/>
          <c:tx>
            <c:strRef>
              <c:f>'% avg per gram Ac-225'!$I$10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plus>
            <c:min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Ac-225'!$I$11:$I$15</c:f>
              <c:numCache>
                <c:formatCode>0.000</c:formatCode>
                <c:ptCount val="5"/>
                <c:pt idx="0">
                  <c:v>1.5560484277461173</c:v>
                </c:pt>
                <c:pt idx="1">
                  <c:v>2.77654651830392</c:v>
                </c:pt>
                <c:pt idx="2">
                  <c:v>2.9426596537105092</c:v>
                </c:pt>
                <c:pt idx="3">
                  <c:v>1.4818959361045527</c:v>
                </c:pt>
                <c:pt idx="4">
                  <c:v>1.4298343429443452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0C-469B-9DB2-27A36221E41A}"/>
            </c:ext>
          </c:extLst>
        </c:ser>
        <c:ser>
          <c:idx val="8"/>
          <c:order val="8"/>
          <c:tx>
            <c:strRef>
              <c:f>'% avg per gram Ac-225'!$J$10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plus>
            <c:min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Ac-225'!$J$11:$J$15</c:f>
              <c:numCache>
                <c:formatCode>0.000</c:formatCode>
                <c:ptCount val="5"/>
                <c:pt idx="0">
                  <c:v>3.1078773695020394</c:v>
                </c:pt>
                <c:pt idx="1">
                  <c:v>2.9325760628353348</c:v>
                </c:pt>
                <c:pt idx="2">
                  <c:v>3.0685297878156605</c:v>
                </c:pt>
                <c:pt idx="3">
                  <c:v>2.0586001678718007</c:v>
                </c:pt>
                <c:pt idx="4">
                  <c:v>2.0720698459473161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0C-469B-9DB2-27A36221E41A}"/>
            </c:ext>
          </c:extLst>
        </c:ser>
        <c:ser>
          <c:idx val="9"/>
          <c:order val="9"/>
          <c:tx>
            <c:strRef>
              <c:f>'% avg per gram Ac-225'!$K$10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plus>
            <c:min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Ac-225'!$K$11:$K$15</c:f>
              <c:numCache>
                <c:formatCode>0.000</c:formatCode>
                <c:ptCount val="5"/>
                <c:pt idx="0">
                  <c:v>2.599155520449048</c:v>
                </c:pt>
                <c:pt idx="1">
                  <c:v>7.2469365492985744</c:v>
                </c:pt>
                <c:pt idx="2">
                  <c:v>0</c:v>
                </c:pt>
                <c:pt idx="3">
                  <c:v>8.6905012805742512</c:v>
                </c:pt>
                <c:pt idx="4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0C-469B-9DB2-27A36221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244416"/>
        <c:axId val="519250304"/>
      </c:barChart>
      <c:catAx>
        <c:axId val="5192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50304"/>
        <c:crosses val="autoZero"/>
        <c:auto val="1"/>
        <c:lblAlgn val="ctr"/>
        <c:lblOffset val="100"/>
        <c:noMultiLvlLbl val="0"/>
      </c:catAx>
      <c:valAx>
        <c:axId val="519250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D-4257-BBA0-A2C334EAA474}"/>
            </c:ext>
          </c:extLst>
        </c:ser>
        <c:ser>
          <c:idx val="1"/>
          <c:order val="1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D-4257-BBA0-A2C334EAA474}"/>
            </c:ext>
          </c:extLst>
        </c:ser>
        <c:ser>
          <c:idx val="2"/>
          <c:order val="2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D-4257-BBA0-A2C334EAA474}"/>
            </c:ext>
          </c:extLst>
        </c:ser>
        <c:ser>
          <c:idx val="3"/>
          <c:order val="3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1D-4257-BBA0-A2C334EAA474}"/>
            </c:ext>
          </c:extLst>
        </c:ser>
        <c:ser>
          <c:idx val="4"/>
          <c:order val="4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1D-4257-BBA0-A2C334EA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79136"/>
        <c:axId val="525276672"/>
      </c:barChart>
      <c:catAx>
        <c:axId val="52517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76672"/>
        <c:crosses val="autoZero"/>
        <c:auto val="1"/>
        <c:lblAlgn val="ctr"/>
        <c:lblOffset val="100"/>
        <c:noMultiLvlLbl val="0"/>
      </c:catAx>
      <c:valAx>
        <c:axId val="525276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7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A4-42AC-A7F1-28CD08751DD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A4-42AC-A7F1-28CD08751DD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A4-42AC-A7F1-28CD08751DD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A4-42AC-A7F1-28CD08751DD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6A4-42AC-A7F1-28CD08751DD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6A4-42AC-A7F1-28CD08751DD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6A4-42AC-A7F1-28CD08751DD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6A4-42AC-A7F1-28CD08751DD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6A4-42AC-A7F1-28CD08751DD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6A4-42AC-A7F1-28CD08751DD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6A4-42AC-A7F1-28CD08751DD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6A4-42AC-A7F1-28CD08751DD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6A4-42AC-A7F1-28CD08751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61429888"/>
        <c:axId val="561432064"/>
      </c:barChart>
      <c:catAx>
        <c:axId val="5614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2064"/>
        <c:crosses val="autoZero"/>
        <c:auto val="1"/>
        <c:lblAlgn val="ctr"/>
        <c:lblOffset val="100"/>
        <c:noMultiLvlLbl val="0"/>
      </c:catAx>
      <c:valAx>
        <c:axId val="561432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E06-47AA-8A04-287775C665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06-47AA-8A04-287775C665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E06-47AA-8A04-287775C665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E06-47AA-8A04-287775C665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06-47AA-8A04-287775C665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E06-47AA-8A04-287775C665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E06-47AA-8A04-287775C665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E06-47AA-8A04-287775C665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E06-47AA-8A04-287775C665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E06-47AA-8A04-287775C665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E06-47AA-8A04-287775C665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E06-47AA-8A04-287775C6652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E06-47AA-8A04-287775C6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84180096"/>
        <c:axId val="584182016"/>
      </c:barChart>
      <c:catAx>
        <c:axId val="5841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2016"/>
        <c:crosses val="autoZero"/>
        <c:auto val="1"/>
        <c:lblAlgn val="ctr"/>
        <c:lblOffset val="100"/>
        <c:noMultiLvlLbl val="0"/>
      </c:catAx>
      <c:valAx>
        <c:axId val="58418201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836-4C5D-9CC8-251E17F2949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36-4C5D-9CC8-251E17F2949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836-4C5D-9CC8-251E17F2949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836-4C5D-9CC8-251E17F2949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836-4C5D-9CC8-251E17F2949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836-4C5D-9CC8-251E17F2949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836-4C5D-9CC8-251E17F2949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836-4C5D-9CC8-251E17F2949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836-4C5D-9CC8-251E17F2949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836-4C5D-9CC8-251E17F2949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836-4C5D-9CC8-251E17F2949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836-4C5D-9CC8-251E17F2949C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836-4C5D-9CC8-251E17F29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36672"/>
        <c:axId val="74238208"/>
      </c:barChart>
      <c:catAx>
        <c:axId val="742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8208"/>
        <c:crosses val="autoZero"/>
        <c:auto val="1"/>
        <c:lblAlgn val="ctr"/>
        <c:lblOffset val="100"/>
        <c:noMultiLvlLbl val="0"/>
      </c:catAx>
      <c:valAx>
        <c:axId val="7423820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5B-4830-8634-7248F5906FF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C5B-4830-8634-7248F5906FF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C5B-4830-8634-7248F5906FF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C5B-4830-8634-7248F5906FF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C5B-4830-8634-7248F5906FF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C5B-4830-8634-7248F5906FF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C5B-4830-8634-7248F5906FF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C5B-4830-8634-7248F5906FF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C5B-4830-8634-7248F5906FF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C5B-4830-8634-7248F5906FF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C5B-4830-8634-7248F5906FF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C5B-4830-8634-7248F5906FF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C5B-4830-8634-7248F5906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77248"/>
        <c:axId val="74278784"/>
      </c:barChart>
      <c:catAx>
        <c:axId val="742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8784"/>
        <c:crosses val="autoZero"/>
        <c:auto val="1"/>
        <c:lblAlgn val="ctr"/>
        <c:lblOffset val="100"/>
        <c:noMultiLvlLbl val="0"/>
      </c:catAx>
      <c:valAx>
        <c:axId val="7427878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C5-4367-8310-D52246DF0B8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C5-4367-8310-D52246DF0B8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C5-4367-8310-D52246DF0B8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6C5-4367-8310-D52246DF0B8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6C5-4367-8310-D52246DF0B8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6C5-4367-8310-D52246DF0B8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6C5-4367-8310-D52246DF0B8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6C5-4367-8310-D52246DF0B8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6C5-4367-8310-D52246DF0B8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6C5-4367-8310-D52246DF0B8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6C5-4367-8310-D52246DF0B8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6C5-4367-8310-D52246DF0B86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6C5-4367-8310-D52246DF0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453376"/>
        <c:axId val="74454912"/>
      </c:barChart>
      <c:catAx>
        <c:axId val="744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4912"/>
        <c:crosses val="autoZero"/>
        <c:auto val="1"/>
        <c:lblAlgn val="ctr"/>
        <c:lblOffset val="100"/>
        <c:noMultiLvlLbl val="0"/>
      </c:catAx>
      <c:valAx>
        <c:axId val="7445491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plus>
            <c:min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Ac-227'!$B$11:$B$15</c:f>
              <c:numCache>
                <c:formatCode>0.000</c:formatCode>
                <c:ptCount val="5"/>
                <c:pt idx="0">
                  <c:v>32.029610423097736</c:v>
                </c:pt>
                <c:pt idx="1">
                  <c:v>16.499781925434561</c:v>
                </c:pt>
                <c:pt idx="2">
                  <c:v>1.2054213753305378</c:v>
                </c:pt>
                <c:pt idx="3">
                  <c:v>7.4015660561149152E-2</c:v>
                </c:pt>
                <c:pt idx="4">
                  <c:v>6.2982325554080129E-3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2-4971-8BD3-596D106EE41D}"/>
            </c:ext>
          </c:extLst>
        </c:ser>
        <c:ser>
          <c:idx val="1"/>
          <c:order val="1"/>
          <c:tx>
            <c:strRef>
              <c:f>'% avg per gram Ac-227'!$C$10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plus>
            <c:min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Ac-227'!$C$11:$C$15</c:f>
              <c:numCache>
                <c:formatCode>0.000</c:formatCode>
                <c:ptCount val="5"/>
                <c:pt idx="0">
                  <c:v>10.644653217238808</c:v>
                </c:pt>
                <c:pt idx="1">
                  <c:v>7.0863014516824414</c:v>
                </c:pt>
                <c:pt idx="2">
                  <c:v>14.87932032798526</c:v>
                </c:pt>
                <c:pt idx="3">
                  <c:v>1.1952036555230028</c:v>
                </c:pt>
                <c:pt idx="4">
                  <c:v>0.92547237611995892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2-4971-8BD3-596D106EE41D}"/>
            </c:ext>
          </c:extLst>
        </c:ser>
        <c:ser>
          <c:idx val="2"/>
          <c:order val="2"/>
          <c:tx>
            <c:strRef>
              <c:f>'% avg per gram Ac-227'!$D$10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plus>
            <c:min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Ac-227'!$D$11:$D$15</c:f>
              <c:numCache>
                <c:formatCode>0.000</c:formatCode>
                <c:ptCount val="5"/>
                <c:pt idx="0">
                  <c:v>9.356251773757613</c:v>
                </c:pt>
                <c:pt idx="1">
                  <c:v>6.9070021568706741</c:v>
                </c:pt>
                <c:pt idx="2">
                  <c:v>4.5385691599390734</c:v>
                </c:pt>
                <c:pt idx="3">
                  <c:v>1.554593817033042</c:v>
                </c:pt>
                <c:pt idx="4">
                  <c:v>1.3356769711682719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2-4971-8BD3-596D106EE41D}"/>
            </c:ext>
          </c:extLst>
        </c:ser>
        <c:ser>
          <c:idx val="3"/>
          <c:order val="3"/>
          <c:tx>
            <c:strRef>
              <c:f>'% avg per gram Ac-227'!$E$10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plus>
            <c:min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Ac-227'!$E$11:$E$15</c:f>
              <c:numCache>
                <c:formatCode>0.000</c:formatCode>
                <c:ptCount val="5"/>
                <c:pt idx="0">
                  <c:v>15.256241690916772</c:v>
                </c:pt>
                <c:pt idx="1">
                  <c:v>9.982592486058957</c:v>
                </c:pt>
                <c:pt idx="2">
                  <c:v>7.5664777560518859</c:v>
                </c:pt>
                <c:pt idx="3">
                  <c:v>1.2441414321114368</c:v>
                </c:pt>
                <c:pt idx="4">
                  <c:v>1.4067703833351997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02-4971-8BD3-596D106EE41D}"/>
            </c:ext>
          </c:extLst>
        </c:ser>
        <c:ser>
          <c:idx val="4"/>
          <c:order val="4"/>
          <c:tx>
            <c:strRef>
              <c:f>'% avg per gram Ac-227'!$F$10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plus>
            <c:min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Ac-227'!$F$11:$F$15</c:f>
              <c:numCache>
                <c:formatCode>0.000</c:formatCode>
                <c:ptCount val="5"/>
                <c:pt idx="0">
                  <c:v>12.929868415254328</c:v>
                </c:pt>
                <c:pt idx="1">
                  <c:v>11.334900271360654</c:v>
                </c:pt>
                <c:pt idx="2">
                  <c:v>7.6521781092578678</c:v>
                </c:pt>
                <c:pt idx="3">
                  <c:v>3.3838744583395965</c:v>
                </c:pt>
                <c:pt idx="4">
                  <c:v>2.5212710890395811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02-4971-8BD3-596D106EE41D}"/>
            </c:ext>
          </c:extLst>
        </c:ser>
        <c:ser>
          <c:idx val="5"/>
          <c:order val="5"/>
          <c:tx>
            <c:strRef>
              <c:f>'% avg per gram Ac-227'!$G$10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plus>
            <c:min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Ac-227'!$G$11:$G$15</c:f>
              <c:numCache>
                <c:formatCode>0.000</c:formatCode>
                <c:ptCount val="5"/>
                <c:pt idx="0">
                  <c:v>48.776162189872551</c:v>
                </c:pt>
                <c:pt idx="1">
                  <c:v>42.16019689195123</c:v>
                </c:pt>
                <c:pt idx="2">
                  <c:v>62.003466962832086</c:v>
                </c:pt>
                <c:pt idx="3">
                  <c:v>70.142986155597555</c:v>
                </c:pt>
                <c:pt idx="4">
                  <c:v>59.715534414079727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02-4971-8BD3-596D106EE41D}"/>
            </c:ext>
          </c:extLst>
        </c:ser>
        <c:ser>
          <c:idx val="6"/>
          <c:order val="6"/>
          <c:tx>
            <c:strRef>
              <c:f>'% avg per gram Ac-227'!$H$10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plus>
            <c:min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Ac-227'!$H$11:$H$15</c:f>
              <c:numCache>
                <c:formatCode>0.000</c:formatCode>
                <c:ptCount val="5"/>
                <c:pt idx="0">
                  <c:v>18.575315695386582</c:v>
                </c:pt>
                <c:pt idx="1">
                  <c:v>19.758487554561132</c:v>
                </c:pt>
                <c:pt idx="2">
                  <c:v>29.04709203799694</c:v>
                </c:pt>
                <c:pt idx="3">
                  <c:v>20.193431254704677</c:v>
                </c:pt>
                <c:pt idx="4">
                  <c:v>20.871789303244967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02-4971-8BD3-596D106EE41D}"/>
            </c:ext>
          </c:extLst>
        </c:ser>
        <c:ser>
          <c:idx val="7"/>
          <c:order val="7"/>
          <c:tx>
            <c:strRef>
              <c:f>'% avg per gram Ac-227'!$I$10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plus>
            <c:min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Ac-227'!$I$11:$I$15</c:f>
              <c:numCache>
                <c:formatCode>0.000</c:formatCode>
                <c:ptCount val="5"/>
                <c:pt idx="0">
                  <c:v>1.5655538226359229</c:v>
                </c:pt>
                <c:pt idx="1">
                  <c:v>2.8348588173673974</c:v>
                </c:pt>
                <c:pt idx="2">
                  <c:v>2.5020089771002318</c:v>
                </c:pt>
                <c:pt idx="3">
                  <c:v>1.2534338255987569</c:v>
                </c:pt>
                <c:pt idx="4">
                  <c:v>1.1051348171480435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02-4971-8BD3-596D106EE41D}"/>
            </c:ext>
          </c:extLst>
        </c:ser>
        <c:ser>
          <c:idx val="8"/>
          <c:order val="8"/>
          <c:tx>
            <c:strRef>
              <c:f>'% avg per gram Ac-227'!$J$10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plus>
            <c:min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Ac-227'!$J$11:$J$15</c:f>
              <c:numCache>
                <c:formatCode>0.000</c:formatCode>
                <c:ptCount val="5"/>
                <c:pt idx="0">
                  <c:v>2.4996340548989897</c:v>
                </c:pt>
                <c:pt idx="1">
                  <c:v>2.8154741694983909</c:v>
                </c:pt>
                <c:pt idx="2">
                  <c:v>3.0306669522527208</c:v>
                </c:pt>
                <c:pt idx="3">
                  <c:v>2.2323554896134716</c:v>
                </c:pt>
                <c:pt idx="4">
                  <c:v>2.0349578178236603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02-4971-8BD3-596D106EE41D}"/>
            </c:ext>
          </c:extLst>
        </c:ser>
        <c:ser>
          <c:idx val="9"/>
          <c:order val="9"/>
          <c:tx>
            <c:strRef>
              <c:f>'% avg per gram Ac-227'!$K$10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plus>
            <c:min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Ac-227'!$K$11:$K$15</c:f>
              <c:numCache>
                <c:formatCode>0.000</c:formatCode>
                <c:ptCount val="5"/>
                <c:pt idx="0">
                  <c:v>2.078573165214054</c:v>
                </c:pt>
                <c:pt idx="1">
                  <c:v>12.21500647182719</c:v>
                </c:pt>
                <c:pt idx="2">
                  <c:v>40.574544221826322</c:v>
                </c:pt>
                <c:pt idx="3">
                  <c:v>7.8537089015243229</c:v>
                </c:pt>
                <c:pt idx="4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02-4971-8BD3-596D106EE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35776"/>
        <c:axId val="75037312"/>
      </c:barChart>
      <c:catAx>
        <c:axId val="7503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7312"/>
        <c:crosses val="autoZero"/>
        <c:auto val="1"/>
        <c:lblAlgn val="ctr"/>
        <c:lblOffset val="100"/>
        <c:noMultiLvlLbl val="0"/>
      </c:catAx>
      <c:valAx>
        <c:axId val="75037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7-4E8D-9610-D073056E261C}"/>
            </c:ext>
          </c:extLst>
        </c:ser>
        <c:ser>
          <c:idx val="1"/>
          <c:order val="1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7-4E8D-9610-D073056E261C}"/>
            </c:ext>
          </c:extLst>
        </c:ser>
        <c:ser>
          <c:idx val="2"/>
          <c:order val="2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7-4E8D-9610-D073056E261C}"/>
            </c:ext>
          </c:extLst>
        </c:ser>
        <c:ser>
          <c:idx val="3"/>
          <c:order val="3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7-4E8D-9610-D073056E261C}"/>
            </c:ext>
          </c:extLst>
        </c:ser>
        <c:ser>
          <c:idx val="4"/>
          <c:order val="4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67-4E8D-9610-D073056E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61120"/>
        <c:axId val="75062656"/>
      </c:barChart>
      <c:catAx>
        <c:axId val="750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2656"/>
        <c:crosses val="autoZero"/>
        <c:auto val="1"/>
        <c:lblAlgn val="ctr"/>
        <c:lblOffset val="100"/>
        <c:noMultiLvlLbl val="0"/>
      </c:catAx>
      <c:valAx>
        <c:axId val="75062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3F-45B4-A956-DBAC5D05AE6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3F-45B4-A956-DBAC5D05AE6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3F-45B4-A956-DBAC5D05AE6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53F-45B4-A956-DBAC5D05AE6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53F-45B4-A956-DBAC5D05AE6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53F-45B4-A956-DBAC5D05AE6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53F-45B4-A956-DBAC5D05AE6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53F-45B4-A956-DBAC5D05AE6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53F-45B4-A956-DBAC5D05AE6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53F-45B4-A956-DBAC5D05AE6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53F-45B4-A956-DBAC5D05AE6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53F-45B4-A956-DBAC5D05AE6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53F-45B4-A956-DBAC5D05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093888"/>
        <c:axId val="75095424"/>
      </c:barChart>
      <c:catAx>
        <c:axId val="750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5424"/>
        <c:crosses val="autoZero"/>
        <c:auto val="1"/>
        <c:lblAlgn val="ctr"/>
        <c:lblOffset val="100"/>
        <c:noMultiLvlLbl val="0"/>
      </c:catAx>
      <c:valAx>
        <c:axId val="75095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Theo'!$D$13:$M$13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581696"/>
        <c:axId val="75583488"/>
      </c:barChart>
      <c:catAx>
        <c:axId val="755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3488"/>
        <c:crosses val="autoZero"/>
        <c:auto val="1"/>
        <c:lblAlgn val="ctr"/>
        <c:lblOffset val="100"/>
        <c:noMultiLvlLbl val="0"/>
      </c:catAx>
      <c:valAx>
        <c:axId val="75583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Theo'!$D$14:$M$14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610752"/>
        <c:axId val="75612544"/>
      </c:barChart>
      <c:catAx>
        <c:axId val="7561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2544"/>
        <c:crosses val="autoZero"/>
        <c:auto val="1"/>
        <c:lblAlgn val="ctr"/>
        <c:lblOffset val="100"/>
        <c:noMultiLvlLbl val="0"/>
      </c:catAx>
      <c:valAx>
        <c:axId val="75612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Theo'!$D$15:$M$15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999872"/>
        <c:axId val="76546432"/>
      </c:barChart>
      <c:catAx>
        <c:axId val="759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6432"/>
        <c:crosses val="autoZero"/>
        <c:auto val="1"/>
        <c:lblAlgn val="ctr"/>
        <c:lblOffset val="100"/>
        <c:noMultiLvlLbl val="0"/>
      </c:catAx>
      <c:valAx>
        <c:axId val="76546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Theo'!$D$16:$M$16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573312"/>
        <c:axId val="76616064"/>
      </c:barChart>
      <c:catAx>
        <c:axId val="7657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6064"/>
        <c:crosses val="autoZero"/>
        <c:auto val="1"/>
        <c:lblAlgn val="ctr"/>
        <c:lblOffset val="100"/>
        <c:noMultiLvlLbl val="0"/>
      </c:catAx>
      <c:valAx>
        <c:axId val="76616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Theo'!$D$12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Theo'!$Q$13:$Q$17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Theo'!$Q$13:$Q$17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Theo'!$D$13:$D$17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Theo'!$E$12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Theo'!$R$13:$R$17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Theo'!$R$13:$R$17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Theo'!$E$13:$E$17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Theo'!$F$12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Theo'!$S$13:$S$17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Theo'!$S$13:$S$17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Theo'!$F$13:$F$17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Theo'!$G$12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Theo'!$T$13:$T$17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Theo'!$T$13:$T$17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Theo'!$G$13:$G$17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Theo'!$H$12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Theo'!$U$13:$U$17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Theo'!$U$13:$U$17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Theo'!$H$13:$H$17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Theo'!$I$12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Theo'!$V$13:$V$17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Theo'!$V$13:$V$17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Theo'!$I$13:$I$17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Theo'!$J$12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Theo'!$W$13:$W$17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Theo'!$W$13:$W$17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Theo'!$J$13:$J$17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Theo'!$K$12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Theo'!$X$13:$X$17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Theo'!$X$13:$X$17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Theo'!$K$13:$K$17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Theo'!$L$12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Theo'!$Y$13:$Y$17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Theo'!$Y$13:$Y$17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Theo'!$L$13:$L$17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Theo'!$M$12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Theo'!$Z$13:$Z$17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Theo'!$Z$13:$Z$17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Theo'!$M$13:$M$17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64192"/>
        <c:axId val="76665984"/>
      </c:barChart>
      <c:catAx>
        <c:axId val="766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984"/>
        <c:crosses val="autoZero"/>
        <c:auto val="1"/>
        <c:lblAlgn val="ctr"/>
        <c:lblOffset val="100"/>
        <c:noMultiLvlLbl val="0"/>
      </c:catAx>
      <c:valAx>
        <c:axId val="766659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Theo'!$D$13:$M$13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Theo'!$C$14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Theo'!$D$14:$M$14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Theo'!$C$15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Theo'!$D$15:$M$15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Theo'!$C$16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Theo'!$D$16:$M$16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Theo'!$C$17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Theo'!$D$17:$M$17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812672"/>
        <c:axId val="76814208"/>
      </c:barChart>
      <c:catAx>
        <c:axId val="768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4208"/>
        <c:crosses val="autoZero"/>
        <c:auto val="1"/>
        <c:lblAlgn val="ctr"/>
        <c:lblOffset val="100"/>
        <c:noMultiLvlLbl val="0"/>
      </c:catAx>
      <c:valAx>
        <c:axId val="76814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Theo'!$D$17:$M$17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845440"/>
        <c:axId val="76846976"/>
      </c:barChart>
      <c:catAx>
        <c:axId val="768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6976"/>
        <c:crosses val="autoZero"/>
        <c:auto val="1"/>
        <c:lblAlgn val="ctr"/>
        <c:lblOffset val="100"/>
        <c:noMultiLvlLbl val="0"/>
      </c:catAx>
      <c:valAx>
        <c:axId val="76846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1.3610519374951001E-2</c:v>
                </c:pt>
                <c:pt idx="51">
                  <c:v>1.3610519374951001E-2</c:v>
                </c:pt>
                <c:pt idx="52">
                  <c:v>1.3610519374951001E-2</c:v>
                </c:pt>
                <c:pt idx="53">
                  <c:v>1.3610519374951001E-2</c:v>
                </c:pt>
                <c:pt idx="54">
                  <c:v>1.3610519374951001E-2</c:v>
                </c:pt>
                <c:pt idx="55">
                  <c:v>1.3610519374951001E-2</c:v>
                </c:pt>
                <c:pt idx="56">
                  <c:v>1.3610519374951001E-2</c:v>
                </c:pt>
                <c:pt idx="57">
                  <c:v>1.3610519374951001E-2</c:v>
                </c:pt>
                <c:pt idx="58">
                  <c:v>1.3610519374951001E-2</c:v>
                </c:pt>
                <c:pt idx="59">
                  <c:v>1.3610519374951001E-2</c:v>
                </c:pt>
                <c:pt idx="60">
                  <c:v>1.3610519374951001E-2</c:v>
                </c:pt>
                <c:pt idx="61">
                  <c:v>1.3610519374951001E-2</c:v>
                </c:pt>
                <c:pt idx="62">
                  <c:v>1.3610519374951001E-2</c:v>
                </c:pt>
                <c:pt idx="63">
                  <c:v>1.3610519374951001E-2</c:v>
                </c:pt>
                <c:pt idx="64">
                  <c:v>1.3610519374951001E-2</c:v>
                </c:pt>
                <c:pt idx="65">
                  <c:v>1.3610519374951001E-2</c:v>
                </c:pt>
                <c:pt idx="66">
                  <c:v>1.3610519374951001E-2</c:v>
                </c:pt>
                <c:pt idx="67">
                  <c:v>1.3610519374951001E-2</c:v>
                </c:pt>
                <c:pt idx="68">
                  <c:v>1.3610519374951001E-2</c:v>
                </c:pt>
                <c:pt idx="69">
                  <c:v>1.3610519374951001E-2</c:v>
                </c:pt>
                <c:pt idx="70">
                  <c:v>1.3610519374951001E-2</c:v>
                </c:pt>
                <c:pt idx="71">
                  <c:v>1.3610519374951001E-2</c:v>
                </c:pt>
                <c:pt idx="72">
                  <c:v>1.3610519374951001E-2</c:v>
                </c:pt>
                <c:pt idx="73">
                  <c:v>1.3610519374951001E-2</c:v>
                </c:pt>
                <c:pt idx="74">
                  <c:v>1.3610519374951001E-2</c:v>
                </c:pt>
                <c:pt idx="75">
                  <c:v>1.3610519374951001E-2</c:v>
                </c:pt>
                <c:pt idx="76">
                  <c:v>1.3610519374951001E-2</c:v>
                </c:pt>
                <c:pt idx="77">
                  <c:v>1.3610519374951001E-2</c:v>
                </c:pt>
                <c:pt idx="78">
                  <c:v>1.3610519374951001E-2</c:v>
                </c:pt>
                <c:pt idx="79">
                  <c:v>1.3610519374951001E-2</c:v>
                </c:pt>
                <c:pt idx="80">
                  <c:v>1.3610519374951001E-2</c:v>
                </c:pt>
                <c:pt idx="81">
                  <c:v>1.3610519374951001E-2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Theo'!$D$56:$D$60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1824"/>
        <c:axId val="76863360"/>
      </c:scatterChart>
      <c:valAx>
        <c:axId val="76861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863360"/>
        <c:crossesAt val="1.0000000000000002E-2"/>
        <c:crossBetween val="midCat"/>
      </c:valAx>
      <c:valAx>
        <c:axId val="768633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8618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Theo'!$E$81:$E$162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0.292348107587867</c:v>
                </c:pt>
                <c:pt idx="50">
                  <c:v>0.26688366870115998</c:v>
                </c:pt>
                <c:pt idx="51">
                  <c:v>0.24141922981445199</c:v>
                </c:pt>
                <c:pt idx="52">
                  <c:v>0.215954790927744</c:v>
                </c:pt>
                <c:pt idx="53">
                  <c:v>0.11409703538091399</c:v>
                </c:pt>
                <c:pt idx="54">
                  <c:v>1.2239279834083299E-2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Theo'!$E$56:$E$60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81920"/>
        <c:axId val="76883456"/>
      </c:scatterChart>
      <c:valAx>
        <c:axId val="768819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883456"/>
        <c:crossesAt val="1.0000000000000002E-2"/>
        <c:crossBetween val="midCat"/>
      </c:valAx>
      <c:valAx>
        <c:axId val="768834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8819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Theo'!$G$81:$G$162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0.52645686085537002</c:v>
                </c:pt>
                <c:pt idx="50">
                  <c:v>0.55055148938179299</c:v>
                </c:pt>
                <c:pt idx="51">
                  <c:v>0.57464611790821596</c:v>
                </c:pt>
                <c:pt idx="52">
                  <c:v>0.59874074643464004</c:v>
                </c:pt>
                <c:pt idx="53">
                  <c:v>0.69511926054033302</c:v>
                </c:pt>
                <c:pt idx="54">
                  <c:v>0.791497774646026</c:v>
                </c:pt>
                <c:pt idx="55">
                  <c:v>0.88787628875171998</c:v>
                </c:pt>
                <c:pt idx="56">
                  <c:v>0.98425480285741296</c:v>
                </c:pt>
                <c:pt idx="57">
                  <c:v>1.0806333169631099</c:v>
                </c:pt>
                <c:pt idx="58">
                  <c:v>1.1770118310688</c:v>
                </c:pt>
                <c:pt idx="59">
                  <c:v>1.2733903451744899</c:v>
                </c:pt>
                <c:pt idx="60">
                  <c:v>1.36976885928019</c:v>
                </c:pt>
                <c:pt idx="61">
                  <c:v>1.4661473733858801</c:v>
                </c:pt>
                <c:pt idx="62">
                  <c:v>1.9480399439143501</c:v>
                </c:pt>
                <c:pt idx="63">
                  <c:v>2.4299325144428101</c:v>
                </c:pt>
                <c:pt idx="64">
                  <c:v>3.3937176554997501</c:v>
                </c:pt>
                <c:pt idx="65">
                  <c:v>4.3575027965566804</c:v>
                </c:pt>
                <c:pt idx="66">
                  <c:v>5.3212879376136097</c:v>
                </c:pt>
                <c:pt idx="67">
                  <c:v>6.76696564919901</c:v>
                </c:pt>
                <c:pt idx="68">
                  <c:v>9.1764285018413396</c:v>
                </c:pt>
                <c:pt idx="69">
                  <c:v>11.585891354483699</c:v>
                </c:pt>
                <c:pt idx="70">
                  <c:v>13.995354207126001</c:v>
                </c:pt>
                <c:pt idx="71">
                  <c:v>16.404817059768298</c:v>
                </c:pt>
                <c:pt idx="72">
                  <c:v>18.814279912410701</c:v>
                </c:pt>
                <c:pt idx="73">
                  <c:v>21.223742765053</c:v>
                </c:pt>
                <c:pt idx="74">
                  <c:v>23.6332056176953</c:v>
                </c:pt>
                <c:pt idx="75">
                  <c:v>28.452131322980001</c:v>
                </c:pt>
                <c:pt idx="76">
                  <c:v>34.716734739850097</c:v>
                </c:pt>
                <c:pt idx="77">
                  <c:v>69.894892388428104</c:v>
                </c:pt>
                <c:pt idx="78">
                  <c:v>140.25120768558401</c:v>
                </c:pt>
                <c:pt idx="79">
                  <c:v>280.96383827989598</c:v>
                </c:pt>
                <c:pt idx="80">
                  <c:v>562.38909946852095</c:v>
                </c:pt>
                <c:pt idx="81">
                  <c:v>765.437425416113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Theo'!$G$56:$G$60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5856"/>
        <c:axId val="76911744"/>
      </c:scatterChart>
      <c:valAx>
        <c:axId val="769058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911744"/>
        <c:crossesAt val="1.0000000000000002E-2"/>
        <c:crossBetween val="midCat"/>
      </c:valAx>
      <c:valAx>
        <c:axId val="769117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9058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0.60696877977152297</c:v>
                </c:pt>
                <c:pt idx="51">
                  <c:v>0.60696877977152297</c:v>
                </c:pt>
                <c:pt idx="52">
                  <c:v>0.60696877977152297</c:v>
                </c:pt>
                <c:pt idx="53">
                  <c:v>0.60696877977152297</c:v>
                </c:pt>
                <c:pt idx="54">
                  <c:v>0.60696877977152297</c:v>
                </c:pt>
                <c:pt idx="55">
                  <c:v>0.60696877977152297</c:v>
                </c:pt>
                <c:pt idx="56">
                  <c:v>0.60696877977152297</c:v>
                </c:pt>
                <c:pt idx="57">
                  <c:v>0.60696877977152297</c:v>
                </c:pt>
                <c:pt idx="58">
                  <c:v>0.60696877977152297</c:v>
                </c:pt>
                <c:pt idx="59">
                  <c:v>0.60696877977152297</c:v>
                </c:pt>
                <c:pt idx="60">
                  <c:v>0.60696877977152297</c:v>
                </c:pt>
                <c:pt idx="61">
                  <c:v>0.60696877977152297</c:v>
                </c:pt>
                <c:pt idx="62">
                  <c:v>0.60696877977152297</c:v>
                </c:pt>
                <c:pt idx="63">
                  <c:v>0.60696877977152297</c:v>
                </c:pt>
                <c:pt idx="64">
                  <c:v>0.60696877977152297</c:v>
                </c:pt>
                <c:pt idx="65">
                  <c:v>0.60696877977152297</c:v>
                </c:pt>
                <c:pt idx="66">
                  <c:v>0.60696877977152297</c:v>
                </c:pt>
                <c:pt idx="67">
                  <c:v>0.60696877977152297</c:v>
                </c:pt>
                <c:pt idx="68">
                  <c:v>0.60696877977152297</c:v>
                </c:pt>
                <c:pt idx="69">
                  <c:v>0.60696877977152297</c:v>
                </c:pt>
                <c:pt idx="70">
                  <c:v>0.60696877977152297</c:v>
                </c:pt>
                <c:pt idx="71">
                  <c:v>0.60696877977152297</c:v>
                </c:pt>
                <c:pt idx="72">
                  <c:v>0.60696877977152297</c:v>
                </c:pt>
                <c:pt idx="73">
                  <c:v>0.60696877977152297</c:v>
                </c:pt>
                <c:pt idx="74">
                  <c:v>0.60696877977152297</c:v>
                </c:pt>
                <c:pt idx="75">
                  <c:v>0.60696877977152297</c:v>
                </c:pt>
                <c:pt idx="76">
                  <c:v>0.60696877977152297</c:v>
                </c:pt>
                <c:pt idx="77">
                  <c:v>0.60696877977152297</c:v>
                </c:pt>
                <c:pt idx="78">
                  <c:v>0.60696877977152297</c:v>
                </c:pt>
                <c:pt idx="79">
                  <c:v>0.60696877977152297</c:v>
                </c:pt>
                <c:pt idx="80">
                  <c:v>0.60696877977152297</c:v>
                </c:pt>
                <c:pt idx="81">
                  <c:v>0.60696877977152297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Theo'!$H$56:$H$60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5952"/>
        <c:axId val="76927744"/>
      </c:scatterChart>
      <c:valAx>
        <c:axId val="769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927744"/>
        <c:crossesAt val="1.0000000000000002E-2"/>
        <c:crossBetween val="midCat"/>
      </c:valAx>
      <c:valAx>
        <c:axId val="769277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9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Theo'!$I$81:$I$162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35.026695815667203</c:v>
                </c:pt>
                <c:pt idx="50">
                  <c:v>34.925238547422303</c:v>
                </c:pt>
                <c:pt idx="51">
                  <c:v>34.823781279177503</c:v>
                </c:pt>
                <c:pt idx="52">
                  <c:v>34.722324010932603</c:v>
                </c:pt>
                <c:pt idx="53">
                  <c:v>34.316494937953202</c:v>
                </c:pt>
                <c:pt idx="54">
                  <c:v>33.910665864973801</c:v>
                </c:pt>
                <c:pt idx="55">
                  <c:v>33.5048367919944</c:v>
                </c:pt>
                <c:pt idx="56">
                  <c:v>33.099007719014999</c:v>
                </c:pt>
                <c:pt idx="57">
                  <c:v>32.693178646035598</c:v>
                </c:pt>
                <c:pt idx="58">
                  <c:v>32.287349573056197</c:v>
                </c:pt>
                <c:pt idx="59">
                  <c:v>31.8815205000768</c:v>
                </c:pt>
                <c:pt idx="60">
                  <c:v>31.475691427097399</c:v>
                </c:pt>
                <c:pt idx="61">
                  <c:v>31.069862354118001</c:v>
                </c:pt>
                <c:pt idx="62">
                  <c:v>29.040716989221</c:v>
                </c:pt>
                <c:pt idx="63">
                  <c:v>27.011571624323999</c:v>
                </c:pt>
                <c:pt idx="64">
                  <c:v>22.95328089453</c:v>
                </c:pt>
                <c:pt idx="65">
                  <c:v>18.894990164736001</c:v>
                </c:pt>
                <c:pt idx="66">
                  <c:v>14.836699434942</c:v>
                </c:pt>
                <c:pt idx="67">
                  <c:v>8.7492633402509501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Theo'!$I$56:$I$60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38592"/>
        <c:axId val="176644480"/>
      </c:scatterChart>
      <c:valAx>
        <c:axId val="17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644480"/>
        <c:crossesAt val="1"/>
        <c:crossBetween val="midCat"/>
      </c:valAx>
      <c:valAx>
        <c:axId val="17664448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6385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Theo'!$J$81:$J$162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5.1625630062682601</c:v>
                </c:pt>
                <c:pt idx="50">
                  <c:v>5.2302384134194098</c:v>
                </c:pt>
                <c:pt idx="51">
                  <c:v>5.2979138205705496</c:v>
                </c:pt>
                <c:pt idx="52">
                  <c:v>5.3655892277217001</c:v>
                </c:pt>
                <c:pt idx="53">
                  <c:v>5.6362908563262897</c:v>
                </c:pt>
                <c:pt idx="54">
                  <c:v>5.9069924849308899</c:v>
                </c:pt>
                <c:pt idx="55">
                  <c:v>6.1776941135354804</c:v>
                </c:pt>
                <c:pt idx="56">
                  <c:v>6.4483957421400699</c:v>
                </c:pt>
                <c:pt idx="57">
                  <c:v>6.7190973707446604</c:v>
                </c:pt>
                <c:pt idx="58">
                  <c:v>6.9897989993492597</c:v>
                </c:pt>
                <c:pt idx="59">
                  <c:v>7.2605006279538502</c:v>
                </c:pt>
                <c:pt idx="60">
                  <c:v>7.5312022565584398</c:v>
                </c:pt>
                <c:pt idx="61">
                  <c:v>7.8019038851630302</c:v>
                </c:pt>
                <c:pt idx="62">
                  <c:v>9.1554120281859905</c:v>
                </c:pt>
                <c:pt idx="63">
                  <c:v>10.508920171209001</c:v>
                </c:pt>
                <c:pt idx="64">
                  <c:v>13.2159364572549</c:v>
                </c:pt>
                <c:pt idx="65">
                  <c:v>15.922952743300799</c:v>
                </c:pt>
                <c:pt idx="66">
                  <c:v>18.6299690293467</c:v>
                </c:pt>
                <c:pt idx="67">
                  <c:v>22.690493458415599</c:v>
                </c:pt>
                <c:pt idx="68">
                  <c:v>29.4580341735304</c:v>
                </c:pt>
                <c:pt idx="69">
                  <c:v>36.225574888645198</c:v>
                </c:pt>
                <c:pt idx="70">
                  <c:v>42.993115603760003</c:v>
                </c:pt>
                <c:pt idx="71">
                  <c:v>49.760656318874801</c:v>
                </c:pt>
                <c:pt idx="72">
                  <c:v>56.528197033989599</c:v>
                </c:pt>
                <c:pt idx="73">
                  <c:v>63.295737749104397</c:v>
                </c:pt>
                <c:pt idx="74">
                  <c:v>70.063278464219295</c:v>
                </c:pt>
                <c:pt idx="75">
                  <c:v>83.598359894448905</c:v>
                </c:pt>
                <c:pt idx="76">
                  <c:v>101.19396575374699</c:v>
                </c:pt>
                <c:pt idx="77">
                  <c:v>200.00006019442401</c:v>
                </c:pt>
                <c:pt idx="78">
                  <c:v>397.61224907577599</c:v>
                </c:pt>
                <c:pt idx="79">
                  <c:v>792.83662683848002</c:v>
                </c:pt>
                <c:pt idx="80">
                  <c:v>1583.28538236389</c:v>
                </c:pt>
                <c:pt idx="81">
                  <c:v>2153.59415947547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Theo'!$J$56:$J$60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62784"/>
        <c:axId val="176664576"/>
      </c:scatterChart>
      <c:valAx>
        <c:axId val="176662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664576"/>
        <c:crossesAt val="1.0000000000000002E-2"/>
        <c:crossBetween val="midCat"/>
      </c:valAx>
      <c:valAx>
        <c:axId val="17666457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662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Theo'!$K$81:$K$162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0.28596686858886899</c:v>
                </c:pt>
                <c:pt idx="51">
                  <c:v>0.28596686858886899</c:v>
                </c:pt>
                <c:pt idx="52">
                  <c:v>0.28596686858886899</c:v>
                </c:pt>
                <c:pt idx="53">
                  <c:v>0.28596686858886899</c:v>
                </c:pt>
                <c:pt idx="54">
                  <c:v>0.28596686858886899</c:v>
                </c:pt>
                <c:pt idx="55">
                  <c:v>0.28596686858886899</c:v>
                </c:pt>
                <c:pt idx="56">
                  <c:v>0.28596686858886899</c:v>
                </c:pt>
                <c:pt idx="57">
                  <c:v>0.28596686858886899</c:v>
                </c:pt>
                <c:pt idx="58">
                  <c:v>0.28596686858886899</c:v>
                </c:pt>
                <c:pt idx="59">
                  <c:v>0.28596686858886899</c:v>
                </c:pt>
                <c:pt idx="60">
                  <c:v>0.28596686858886899</c:v>
                </c:pt>
                <c:pt idx="61">
                  <c:v>0.28596686858886899</c:v>
                </c:pt>
                <c:pt idx="62">
                  <c:v>0.28596686858886899</c:v>
                </c:pt>
                <c:pt idx="63">
                  <c:v>0.28596686858886899</c:v>
                </c:pt>
                <c:pt idx="64">
                  <c:v>0.28596686858886899</c:v>
                </c:pt>
                <c:pt idx="65">
                  <c:v>0.28596686858886899</c:v>
                </c:pt>
                <c:pt idx="66">
                  <c:v>0.28596686858886899</c:v>
                </c:pt>
                <c:pt idx="67">
                  <c:v>0.28596686858886899</c:v>
                </c:pt>
                <c:pt idx="68">
                  <c:v>0.28596686858886899</c:v>
                </c:pt>
                <c:pt idx="69">
                  <c:v>0.28596686858886899</c:v>
                </c:pt>
                <c:pt idx="70">
                  <c:v>0.28596686858886899</c:v>
                </c:pt>
                <c:pt idx="71">
                  <c:v>0.28596686858886899</c:v>
                </c:pt>
                <c:pt idx="72">
                  <c:v>0.28596686858886899</c:v>
                </c:pt>
                <c:pt idx="73">
                  <c:v>0.28596686858886899</c:v>
                </c:pt>
                <c:pt idx="74">
                  <c:v>0.28596686858886899</c:v>
                </c:pt>
                <c:pt idx="75">
                  <c:v>0.28596686858886899</c:v>
                </c:pt>
                <c:pt idx="76">
                  <c:v>0.28596686858886899</c:v>
                </c:pt>
                <c:pt idx="77">
                  <c:v>0.28596686858886899</c:v>
                </c:pt>
                <c:pt idx="78">
                  <c:v>0.28596686858886899</c:v>
                </c:pt>
                <c:pt idx="79">
                  <c:v>0.28596686858886899</c:v>
                </c:pt>
                <c:pt idx="80">
                  <c:v>0.28596686858886899</c:v>
                </c:pt>
                <c:pt idx="81">
                  <c:v>0.28596686858886899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Theo'!$K$56:$K$60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18048"/>
        <c:axId val="176819584"/>
      </c:scatterChart>
      <c:valAx>
        <c:axId val="176818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19584"/>
        <c:crossesAt val="1.0000000000000002E-2"/>
        <c:crossBetween val="midCat"/>
      </c:valAx>
      <c:valAx>
        <c:axId val="176819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18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0.41475071114135098</c:v>
                </c:pt>
                <c:pt idx="50">
                  <c:v>0.41508745309323902</c:v>
                </c:pt>
                <c:pt idx="51">
                  <c:v>0.41542419504512701</c:v>
                </c:pt>
                <c:pt idx="52">
                  <c:v>0.415760936997015</c:v>
                </c:pt>
                <c:pt idx="53">
                  <c:v>0.417107904804566</c:v>
                </c:pt>
                <c:pt idx="54">
                  <c:v>0.418454872612118</c:v>
                </c:pt>
                <c:pt idx="55">
                  <c:v>0.419801840419669</c:v>
                </c:pt>
                <c:pt idx="56">
                  <c:v>0.42114880822722101</c:v>
                </c:pt>
                <c:pt idx="57">
                  <c:v>0.42249577603477201</c:v>
                </c:pt>
                <c:pt idx="58">
                  <c:v>0.42384274384232401</c:v>
                </c:pt>
                <c:pt idx="59">
                  <c:v>0.42518971164987501</c:v>
                </c:pt>
                <c:pt idx="60">
                  <c:v>0.42653667945742701</c:v>
                </c:pt>
                <c:pt idx="61">
                  <c:v>0.42788364726497902</c:v>
                </c:pt>
                <c:pt idx="62">
                  <c:v>0.43461848630273597</c:v>
                </c:pt>
                <c:pt idx="63">
                  <c:v>0.44135332534049398</c:v>
                </c:pt>
                <c:pt idx="64">
                  <c:v>0.45482300341600901</c:v>
                </c:pt>
                <c:pt idx="65">
                  <c:v>0.46829268149152398</c:v>
                </c:pt>
                <c:pt idx="66">
                  <c:v>0.48176235956704</c:v>
                </c:pt>
                <c:pt idx="67">
                  <c:v>0.50196687668031303</c:v>
                </c:pt>
                <c:pt idx="68">
                  <c:v>0.53564107186910104</c:v>
                </c:pt>
                <c:pt idx="69">
                  <c:v>0.56931526705788904</c:v>
                </c:pt>
                <c:pt idx="70">
                  <c:v>0.60298946224667704</c:v>
                </c:pt>
                <c:pt idx="71">
                  <c:v>0.63666365743546605</c:v>
                </c:pt>
                <c:pt idx="72">
                  <c:v>0.67033785262425405</c:v>
                </c:pt>
                <c:pt idx="73">
                  <c:v>0.70401204781304205</c:v>
                </c:pt>
                <c:pt idx="74">
                  <c:v>0.73768624300183105</c:v>
                </c:pt>
                <c:pt idx="75">
                  <c:v>0.80503463337940695</c:v>
                </c:pt>
                <c:pt idx="76">
                  <c:v>0.89258754087025605</c:v>
                </c:pt>
                <c:pt idx="77">
                  <c:v>1.3842307906265701</c:v>
                </c:pt>
                <c:pt idx="78">
                  <c:v>2.3675172901391801</c:v>
                </c:pt>
                <c:pt idx="79">
                  <c:v>4.3340902891644202</c:v>
                </c:pt>
                <c:pt idx="80">
                  <c:v>8.2672362872148799</c:v>
                </c:pt>
                <c:pt idx="81">
                  <c:v>11.1050011248083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Theo'!$L$56:$L$60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29568"/>
        <c:axId val="176831488"/>
      </c:scatterChart>
      <c:valAx>
        <c:axId val="176829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31488"/>
        <c:crossesAt val="1.0000000000000002E-2"/>
        <c:crossBetween val="midCat"/>
      </c:valAx>
      <c:valAx>
        <c:axId val="17683148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29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1.35289832555867</c:v>
                </c:pt>
                <c:pt idx="50">
                  <c:v>1.3171406328250801</c:v>
                </c:pt>
                <c:pt idx="51">
                  <c:v>1.2813829400915</c:v>
                </c:pt>
                <c:pt idx="52">
                  <c:v>1.2456252473579199</c:v>
                </c:pt>
                <c:pt idx="53">
                  <c:v>1.10259447642358</c:v>
                </c:pt>
                <c:pt idx="54">
                  <c:v>0.95956370548924397</c:v>
                </c:pt>
                <c:pt idx="55">
                  <c:v>0.81653293455490905</c:v>
                </c:pt>
                <c:pt idx="56">
                  <c:v>0.67350216362057302</c:v>
                </c:pt>
                <c:pt idx="57">
                  <c:v>0.530471392686238</c:v>
                </c:pt>
                <c:pt idx="58">
                  <c:v>0.38744062175190203</c:v>
                </c:pt>
                <c:pt idx="59">
                  <c:v>0.244409850817567</c:v>
                </c:pt>
                <c:pt idx="60">
                  <c:v>0.101379079883231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Theo'!$M$56:$M$60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0048"/>
        <c:axId val="176851584"/>
      </c:scatterChart>
      <c:valAx>
        <c:axId val="176850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51584"/>
        <c:crossesAt val="1.0000000000000002E-2"/>
        <c:crossBetween val="midCat"/>
      </c:valAx>
      <c:valAx>
        <c:axId val="176851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50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Theo'!$F$81:$F$162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0.42402032562955799</c:v>
                </c:pt>
                <c:pt idx="50">
                  <c:v>0.42974767358138</c:v>
                </c:pt>
                <c:pt idx="51">
                  <c:v>0.435475021533201</c:v>
                </c:pt>
                <c:pt idx="52">
                  <c:v>0.441202369485023</c:v>
                </c:pt>
                <c:pt idx="53">
                  <c:v>0.46411176129231002</c:v>
                </c:pt>
                <c:pt idx="54">
                  <c:v>0.48702115309959598</c:v>
                </c:pt>
                <c:pt idx="55">
                  <c:v>0.50993054490688305</c:v>
                </c:pt>
                <c:pt idx="56">
                  <c:v>0.53283993671416996</c:v>
                </c:pt>
                <c:pt idx="57">
                  <c:v>0.55574932852145698</c:v>
                </c:pt>
                <c:pt idx="58">
                  <c:v>0.57865872032874399</c:v>
                </c:pt>
                <c:pt idx="59">
                  <c:v>0.60156811213603001</c:v>
                </c:pt>
                <c:pt idx="60">
                  <c:v>0.62447750394331702</c:v>
                </c:pt>
                <c:pt idx="61">
                  <c:v>0.64738689575060404</c:v>
                </c:pt>
                <c:pt idx="62">
                  <c:v>0.76193385478703801</c:v>
                </c:pt>
                <c:pt idx="63">
                  <c:v>0.87648081382347198</c:v>
                </c:pt>
                <c:pt idx="64">
                  <c:v>1.10557473189634</c:v>
                </c:pt>
                <c:pt idx="65">
                  <c:v>1.33466864996921</c:v>
                </c:pt>
                <c:pt idx="66">
                  <c:v>1.5637625680420799</c:v>
                </c:pt>
                <c:pt idx="67">
                  <c:v>1.9074034451513799</c:v>
                </c:pt>
                <c:pt idx="68">
                  <c:v>2.4801382403335501</c:v>
                </c:pt>
                <c:pt idx="69">
                  <c:v>3.0528730355157201</c:v>
                </c:pt>
                <c:pt idx="70">
                  <c:v>3.6256078306978901</c:v>
                </c:pt>
                <c:pt idx="71">
                  <c:v>4.19834262588006</c:v>
                </c:pt>
                <c:pt idx="72">
                  <c:v>4.7710774210622304</c:v>
                </c:pt>
                <c:pt idx="73">
                  <c:v>5.3438122162443999</c:v>
                </c:pt>
                <c:pt idx="74">
                  <c:v>5.9165470114265704</c:v>
                </c:pt>
                <c:pt idx="75">
                  <c:v>7.0620166017909103</c:v>
                </c:pt>
                <c:pt idx="76">
                  <c:v>8.5511270692645507</c:v>
                </c:pt>
                <c:pt idx="77">
                  <c:v>16.913055078924199</c:v>
                </c:pt>
                <c:pt idx="78">
                  <c:v>33.636911098243601</c:v>
                </c:pt>
                <c:pt idx="79">
                  <c:v>67.0846231368823</c:v>
                </c:pt>
                <c:pt idx="80">
                  <c:v>133.98004721416001</c:v>
                </c:pt>
                <c:pt idx="81">
                  <c:v>182.245095685915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Theo'!$F$56:$F$60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66048"/>
        <c:axId val="176867584"/>
      </c:scatterChart>
      <c:valAx>
        <c:axId val="176866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67584"/>
        <c:crossesAt val="1.0000000000000002E-2"/>
        <c:crossBetween val="midCat"/>
      </c:valAx>
      <c:valAx>
        <c:axId val="176867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6604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1.3610519374951001E-2</c:v>
                </c:pt>
                <c:pt idx="51">
                  <c:v>1.3610519374951001E-2</c:v>
                </c:pt>
                <c:pt idx="52">
                  <c:v>1.3610519374951001E-2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Theo'!$D$56:$D$60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47904"/>
        <c:axId val="177149440"/>
      </c:scatterChart>
      <c:valAx>
        <c:axId val="17714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149440"/>
        <c:crossesAt val="1.0000000000000002E-2"/>
        <c:crossBetween val="midCat"/>
      </c:valAx>
      <c:valAx>
        <c:axId val="177149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14790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Theo'!$E$81:$E$133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0.292348107587867</c:v>
                </c:pt>
                <c:pt idx="50">
                  <c:v>0.26688366870115998</c:v>
                </c:pt>
                <c:pt idx="51">
                  <c:v>0.24141922981445199</c:v>
                </c:pt>
                <c:pt idx="52">
                  <c:v>0.215954790927744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Theo'!$E$56:$E$60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71072"/>
        <c:axId val="177181056"/>
      </c:scatterChart>
      <c:valAx>
        <c:axId val="17717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181056"/>
        <c:crossesAt val="1.0000000000000002E-2"/>
        <c:crossBetween val="midCat"/>
      </c:valAx>
      <c:valAx>
        <c:axId val="177181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17107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Theo'!$G$81:$G$133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0.52645686085537002</c:v>
                </c:pt>
                <c:pt idx="50">
                  <c:v>0.55055148938179299</c:v>
                </c:pt>
                <c:pt idx="51">
                  <c:v>0.57464611790821596</c:v>
                </c:pt>
                <c:pt idx="52">
                  <c:v>0.59874074643464004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Theo'!$G$56:$G$60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06784"/>
        <c:axId val="177208320"/>
      </c:scatterChart>
      <c:valAx>
        <c:axId val="17720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208320"/>
        <c:crossesAt val="1.0000000000000002E-2"/>
        <c:crossBetween val="midCat"/>
      </c:valAx>
      <c:valAx>
        <c:axId val="17720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20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0.60696877977152297</c:v>
                </c:pt>
                <c:pt idx="51">
                  <c:v>0.60696877977152297</c:v>
                </c:pt>
                <c:pt idx="52">
                  <c:v>0.60696877977152297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Theo'!$H$56:$H$60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62752"/>
        <c:axId val="177564288"/>
      </c:scatterChart>
      <c:valAx>
        <c:axId val="17756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564288"/>
        <c:crossesAt val="1.0000000000000002E-2"/>
        <c:crossBetween val="midCat"/>
      </c:valAx>
      <c:valAx>
        <c:axId val="17756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5627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Theo'!$I$81:$I$133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35.026695815667203</c:v>
                </c:pt>
                <c:pt idx="50">
                  <c:v>34.925238547422303</c:v>
                </c:pt>
                <c:pt idx="51">
                  <c:v>34.823781279177503</c:v>
                </c:pt>
                <c:pt idx="52">
                  <c:v>34.722324010932603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Theo'!$I$56:$I$60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2080"/>
        <c:axId val="177583616"/>
      </c:scatterChart>
      <c:valAx>
        <c:axId val="17758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583616"/>
        <c:crossesAt val="1"/>
        <c:crossBetween val="midCat"/>
      </c:valAx>
      <c:valAx>
        <c:axId val="17758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582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Theo'!$J$81:$J$133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5.1625630062682601</c:v>
                </c:pt>
                <c:pt idx="50">
                  <c:v>5.2302384134194098</c:v>
                </c:pt>
                <c:pt idx="51">
                  <c:v>5.2979138205705496</c:v>
                </c:pt>
                <c:pt idx="52">
                  <c:v>5.3655892277217001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Theo'!$J$56:$J$60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05248"/>
        <c:axId val="177607040"/>
      </c:scatterChart>
      <c:valAx>
        <c:axId val="17760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07040"/>
        <c:crossesAt val="1.0000000000000002E-2"/>
        <c:crossBetween val="midCat"/>
      </c:valAx>
      <c:valAx>
        <c:axId val="177607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05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Theo'!$K$81:$K$133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0.28596686858886899</c:v>
                </c:pt>
                <c:pt idx="51">
                  <c:v>0.28596686858886899</c:v>
                </c:pt>
                <c:pt idx="52">
                  <c:v>0.28596686858886899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Theo'!$K$56:$K$60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20480"/>
        <c:axId val="177622016"/>
      </c:scatterChart>
      <c:valAx>
        <c:axId val="17762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22016"/>
        <c:crossesAt val="1.0000000000000002E-2"/>
        <c:crossBetween val="midCat"/>
      </c:valAx>
      <c:valAx>
        <c:axId val="177622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20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0.41475071114135098</c:v>
                </c:pt>
                <c:pt idx="50">
                  <c:v>0.41508745309323902</c:v>
                </c:pt>
                <c:pt idx="51">
                  <c:v>0.41542419504512701</c:v>
                </c:pt>
                <c:pt idx="52">
                  <c:v>0.415760936997015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Theo'!$L$56:$L$60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8784"/>
        <c:axId val="177645056"/>
      </c:scatterChart>
      <c:valAx>
        <c:axId val="1776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45056"/>
        <c:crossesAt val="1.0000000000000002E-2"/>
        <c:crossBetween val="midCat"/>
      </c:valAx>
      <c:valAx>
        <c:axId val="17764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3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1.35289832555867</c:v>
                </c:pt>
                <c:pt idx="50">
                  <c:v>1.3171406328250801</c:v>
                </c:pt>
                <c:pt idx="51">
                  <c:v>1.2813829400915</c:v>
                </c:pt>
                <c:pt idx="52">
                  <c:v>1.2456252473579199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Theo'!$M$56:$M$60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70784"/>
        <c:axId val="177676672"/>
      </c:scatterChart>
      <c:valAx>
        <c:axId val="17767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76672"/>
        <c:crossesAt val="1.0000000000000002E-2"/>
        <c:crossBetween val="midCat"/>
      </c:valAx>
      <c:valAx>
        <c:axId val="177676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70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Theo'!$F$81:$F$133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0.42402032562955799</c:v>
                </c:pt>
                <c:pt idx="50">
                  <c:v>0.42974767358138</c:v>
                </c:pt>
                <c:pt idx="51">
                  <c:v>0.435475021533201</c:v>
                </c:pt>
                <c:pt idx="52">
                  <c:v>0.441202369485023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Theo'!$F$56:$F$60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86016"/>
        <c:axId val="177687552"/>
      </c:scatterChart>
      <c:valAx>
        <c:axId val="17768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87552"/>
        <c:crossesAt val="1.0000000000000002E-2"/>
        <c:crossBetween val="midCat"/>
      </c:valAx>
      <c:valAx>
        <c:axId val="177687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860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Theo'!$D$13:$M$13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460544"/>
        <c:axId val="178462080"/>
      </c:barChart>
      <c:catAx>
        <c:axId val="17846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2080"/>
        <c:crosses val="autoZero"/>
        <c:auto val="1"/>
        <c:lblAlgn val="ctr"/>
        <c:lblOffset val="100"/>
        <c:noMultiLvlLbl val="0"/>
      </c:catAx>
      <c:valAx>
        <c:axId val="1784620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Theo'!$D$14:$M$14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481408"/>
        <c:axId val="178483200"/>
      </c:barChart>
      <c:catAx>
        <c:axId val="1784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3200"/>
        <c:crosses val="autoZero"/>
        <c:auto val="1"/>
        <c:lblAlgn val="ctr"/>
        <c:lblOffset val="100"/>
        <c:noMultiLvlLbl val="0"/>
      </c:catAx>
      <c:valAx>
        <c:axId val="1784832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Theo'!$D$15:$M$15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522368"/>
        <c:axId val="178524160"/>
      </c:barChart>
      <c:catAx>
        <c:axId val="1785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4160"/>
        <c:crosses val="autoZero"/>
        <c:auto val="1"/>
        <c:lblAlgn val="ctr"/>
        <c:lblOffset val="100"/>
        <c:noMultiLvlLbl val="0"/>
      </c:catAx>
      <c:valAx>
        <c:axId val="178524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Theo'!$D$16:$M$16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546944"/>
        <c:axId val="178556928"/>
      </c:barChart>
      <c:catAx>
        <c:axId val="1785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6928"/>
        <c:crosses val="autoZero"/>
        <c:auto val="1"/>
        <c:lblAlgn val="ctr"/>
        <c:lblOffset val="100"/>
        <c:noMultiLvlLbl val="0"/>
      </c:catAx>
      <c:valAx>
        <c:axId val="178556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Theo'!$D$12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Theo'!$Q$13:$Q$17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Theo'!$Q$13:$Q$17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Theo'!$D$13:$D$17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Theo'!$E$12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Theo'!$R$13:$R$17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Theo'!$R$13:$R$17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Theo'!$E$13:$E$17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Theo'!$F$12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Theo'!$S$13:$S$17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Theo'!$S$13:$S$17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Theo'!$F$13:$F$17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Theo'!$G$12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Theo'!$T$13:$T$17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Theo'!$T$13:$T$17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Theo'!$G$13:$G$17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Theo'!$H$12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Theo'!$U$13:$U$17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Theo'!$U$13:$U$17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Theo'!$H$13:$H$17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Theo'!$I$12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Theo'!$V$13:$V$17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Theo'!$V$13:$V$17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Theo'!$I$13:$I$17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Theo'!$J$12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Theo'!$W$13:$W$17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Theo'!$W$13:$W$17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Theo'!$J$13:$J$17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Theo'!$K$12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Theo'!$X$13:$X$17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Theo'!$X$13:$X$17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Theo'!$K$13:$K$17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Theo'!$L$12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Theo'!$Y$13:$Y$17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Theo'!$Y$13:$Y$17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Theo'!$L$13:$L$17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Theo'!$M$12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Theo'!$Z$13:$Z$17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Theo'!$Z$13:$Z$17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Theo'!$M$13:$M$17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00576"/>
        <c:axId val="178602368"/>
      </c:barChart>
      <c:catAx>
        <c:axId val="1786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2368"/>
        <c:crosses val="autoZero"/>
        <c:auto val="1"/>
        <c:lblAlgn val="ctr"/>
        <c:lblOffset val="100"/>
        <c:noMultiLvlLbl val="0"/>
      </c:catAx>
      <c:valAx>
        <c:axId val="1786023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Theo'!$D$13:$M$13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Theo'!$C$14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Theo'!$D$14:$M$14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Theo'!$C$15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Theo'!$D$15:$M$15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Theo'!$C$16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Theo'!$D$16:$M$16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Theo'!$C$17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Theo'!$D$17:$M$17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34112"/>
        <c:axId val="178640000"/>
      </c:barChart>
      <c:catAx>
        <c:axId val="17863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40000"/>
        <c:crosses val="autoZero"/>
        <c:auto val="1"/>
        <c:lblAlgn val="ctr"/>
        <c:lblOffset val="100"/>
        <c:noMultiLvlLbl val="0"/>
      </c:catAx>
      <c:valAx>
        <c:axId val="1786400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3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Theo'!$D$17:$M$17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679168"/>
        <c:axId val="178680960"/>
      </c:barChart>
      <c:catAx>
        <c:axId val="1786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0960"/>
        <c:crosses val="autoZero"/>
        <c:auto val="1"/>
        <c:lblAlgn val="ctr"/>
        <c:lblOffset val="100"/>
        <c:noMultiLvlLbl val="0"/>
      </c:catAx>
      <c:valAx>
        <c:axId val="1786809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Theo'!$D$81:$D$133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1.2596465110815999E-3</c:v>
                </c:pt>
                <c:pt idx="51">
                  <c:v>1.2596465110815999E-3</c:v>
                </c:pt>
                <c:pt idx="52">
                  <c:v>1.2596465110815999E-3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Theo'!$D$56:$D$60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94784"/>
        <c:axId val="178700672"/>
      </c:scatterChart>
      <c:valAx>
        <c:axId val="17869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00672"/>
        <c:crosses val="autoZero"/>
        <c:crossBetween val="midCat"/>
      </c:valAx>
      <c:valAx>
        <c:axId val="178700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694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Theo'!$E$81:$E$133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0.185094475223992</c:v>
                </c:pt>
                <c:pt idx="51">
                  <c:v>0.185094475223992</c:v>
                </c:pt>
                <c:pt idx="52">
                  <c:v>0.185094475223992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Theo'!$E$56:$E$60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4592"/>
        <c:axId val="178736128"/>
      </c:scatterChart>
      <c:valAx>
        <c:axId val="17873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36128"/>
        <c:crosses val="autoZero"/>
        <c:crossBetween val="midCat"/>
      </c:valAx>
      <c:valAx>
        <c:axId val="178736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34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Theo'!$G$81:$G$133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0.28541980044763399</c:v>
                </c:pt>
                <c:pt idx="50">
                  <c:v>0.28948552422822799</c:v>
                </c:pt>
                <c:pt idx="51">
                  <c:v>0.29355124800882199</c:v>
                </c:pt>
                <c:pt idx="52">
                  <c:v>0.29761697178941598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Theo'!$G$56:$G$60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8016"/>
        <c:axId val="178759552"/>
      </c:scatterChart>
      <c:valAx>
        <c:axId val="17875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59552"/>
        <c:crosses val="autoZero"/>
        <c:crossBetween val="midCat"/>
      </c:valAx>
      <c:valAx>
        <c:axId val="17875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58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0.50425421780791602</c:v>
                </c:pt>
                <c:pt idx="51">
                  <c:v>0.50425421780791602</c:v>
                </c:pt>
                <c:pt idx="52">
                  <c:v>0.50425421780791602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Theo'!$H$56:$H$60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85280"/>
        <c:axId val="178799360"/>
      </c:scatterChart>
      <c:valAx>
        <c:axId val="17878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99360"/>
        <c:crosses val="autoZero"/>
        <c:crossBetween val="midCat"/>
      </c:valAx>
      <c:valAx>
        <c:axId val="17879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8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Theo'!$I$81:$I$133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11.718657807737401</c:v>
                </c:pt>
                <c:pt idx="50">
                  <c:v>11.4942087326588</c:v>
                </c:pt>
                <c:pt idx="51">
                  <c:v>11.269759657580201</c:v>
                </c:pt>
                <c:pt idx="52">
                  <c:v>11.0453105825016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Theo'!$I$56:$I$60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20992"/>
        <c:axId val="178822528"/>
      </c:scatterChart>
      <c:valAx>
        <c:axId val="1788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22528"/>
        <c:crosses val="autoZero"/>
        <c:crossBetween val="midCat"/>
      </c:valAx>
      <c:valAx>
        <c:axId val="178822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20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Theo'!$J$81:$J$133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4.1913168118625004</c:v>
                </c:pt>
                <c:pt idx="50">
                  <c:v>4.2082757630760099</c:v>
                </c:pt>
                <c:pt idx="51">
                  <c:v>4.2252347142895204</c:v>
                </c:pt>
                <c:pt idx="52">
                  <c:v>4.2421936655030201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Theo'!$J$56:$J$60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4416"/>
        <c:axId val="178845952"/>
      </c:scatterChart>
      <c:valAx>
        <c:axId val="17884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45952"/>
        <c:crosses val="autoZero"/>
        <c:crossBetween val="midCat"/>
      </c:valAx>
      <c:valAx>
        <c:axId val="17884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4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Theo'!$K$81:$K$133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0.22102696342960901</c:v>
                </c:pt>
                <c:pt idx="51">
                  <c:v>0.22102696342960901</c:v>
                </c:pt>
                <c:pt idx="52">
                  <c:v>0.22102696342960901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Theo'!$K$56:$K$60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5776"/>
        <c:axId val="178877568"/>
      </c:scatterChart>
      <c:valAx>
        <c:axId val="17887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77568"/>
        <c:crosses val="autoZero"/>
        <c:crossBetween val="midCat"/>
      </c:valAx>
      <c:valAx>
        <c:axId val="178877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75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0.406975489880257</c:v>
                </c:pt>
                <c:pt idx="50">
                  <c:v>0.40695941619578202</c:v>
                </c:pt>
                <c:pt idx="51">
                  <c:v>0.40694334251130698</c:v>
                </c:pt>
                <c:pt idx="52">
                  <c:v>0.406927268826832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Theo'!$L$56:$L$60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1104"/>
        <c:axId val="178925568"/>
      </c:scatterChart>
      <c:valAx>
        <c:axId val="17891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925568"/>
        <c:crosses val="autoZero"/>
        <c:crossBetween val="midCat"/>
      </c:valAx>
      <c:valAx>
        <c:axId val="178925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911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1.2917733888878</c:v>
                </c:pt>
                <c:pt idx="51">
                  <c:v>1.2917733888878</c:v>
                </c:pt>
                <c:pt idx="52">
                  <c:v>1.2917733888878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Theo'!$M$56:$M$60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51296"/>
        <c:axId val="178952832"/>
      </c:scatterChart>
      <c:valAx>
        <c:axId val="1789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952832"/>
        <c:crosses val="autoZero"/>
        <c:crossBetween val="midCat"/>
      </c:valAx>
      <c:valAx>
        <c:axId val="17895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951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Theo'!$F$81:$F$133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0.26713539423365401</c:v>
                </c:pt>
                <c:pt idx="51">
                  <c:v>0.26713539423365401</c:v>
                </c:pt>
                <c:pt idx="52">
                  <c:v>0.26713539423365401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Theo'!$F$56:$F$60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64832"/>
        <c:axId val="179066368"/>
      </c:scatterChart>
      <c:valAx>
        <c:axId val="17906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9066368"/>
        <c:crosses val="autoZero"/>
        <c:crossBetween val="midCat"/>
      </c:valAx>
      <c:valAx>
        <c:axId val="179066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9064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Theo'!$D$81:$D$162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1.2596465110815999E-3</c:v>
                </c:pt>
                <c:pt idx="51">
                  <c:v>1.2596465110815999E-3</c:v>
                </c:pt>
                <c:pt idx="52">
                  <c:v>1.2596465110815999E-3</c:v>
                </c:pt>
                <c:pt idx="53">
                  <c:v>1.2596465110815999E-3</c:v>
                </c:pt>
                <c:pt idx="54">
                  <c:v>1.2596465110815999E-3</c:v>
                </c:pt>
                <c:pt idx="55">
                  <c:v>1.2596465110815999E-3</c:v>
                </c:pt>
                <c:pt idx="56">
                  <c:v>1.2596465110815999E-3</c:v>
                </c:pt>
                <c:pt idx="57">
                  <c:v>1.2596465110815999E-3</c:v>
                </c:pt>
                <c:pt idx="58">
                  <c:v>1.2596465110815999E-3</c:v>
                </c:pt>
                <c:pt idx="59">
                  <c:v>1.2596465110815999E-3</c:v>
                </c:pt>
                <c:pt idx="60">
                  <c:v>1.2596465110815999E-3</c:v>
                </c:pt>
                <c:pt idx="61">
                  <c:v>1.2596465110815999E-3</c:v>
                </c:pt>
                <c:pt idx="62">
                  <c:v>1.2596465110815999E-3</c:v>
                </c:pt>
                <c:pt idx="63">
                  <c:v>1.2596465110815999E-3</c:v>
                </c:pt>
                <c:pt idx="64">
                  <c:v>1.2596465110815999E-3</c:v>
                </c:pt>
                <c:pt idx="65">
                  <c:v>1.2596465110815999E-3</c:v>
                </c:pt>
                <c:pt idx="66">
                  <c:v>1.2596465110815999E-3</c:v>
                </c:pt>
                <c:pt idx="67">
                  <c:v>1.2596465110815999E-3</c:v>
                </c:pt>
                <c:pt idx="68">
                  <c:v>1.2596465110815999E-3</c:v>
                </c:pt>
                <c:pt idx="69">
                  <c:v>1.2596465110815999E-3</c:v>
                </c:pt>
                <c:pt idx="70">
                  <c:v>1.2596465110815999E-3</c:v>
                </c:pt>
                <c:pt idx="71">
                  <c:v>1.2596465110815999E-3</c:v>
                </c:pt>
                <c:pt idx="72">
                  <c:v>1.2596465110815999E-3</c:v>
                </c:pt>
                <c:pt idx="73">
                  <c:v>1.2596465110815999E-3</c:v>
                </c:pt>
                <c:pt idx="74">
                  <c:v>1.2596465110815999E-3</c:v>
                </c:pt>
                <c:pt idx="75">
                  <c:v>1.2596465110815999E-3</c:v>
                </c:pt>
                <c:pt idx="76">
                  <c:v>1.2596465110815999E-3</c:v>
                </c:pt>
                <c:pt idx="77">
                  <c:v>1.2596465110815999E-3</c:v>
                </c:pt>
                <c:pt idx="78">
                  <c:v>1.2596465110815999E-3</c:v>
                </c:pt>
                <c:pt idx="79">
                  <c:v>1.2596465110815999E-3</c:v>
                </c:pt>
                <c:pt idx="80">
                  <c:v>1.2596465110815999E-3</c:v>
                </c:pt>
                <c:pt idx="81">
                  <c:v>1.2596465110815999E-3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Theo'!$D$56:$D$60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1024"/>
        <c:axId val="193922560"/>
      </c:scatterChart>
      <c:valAx>
        <c:axId val="193921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22560"/>
        <c:crossesAt val="1.0000000000000002E-2"/>
        <c:crossBetween val="midCat"/>
      </c:valAx>
      <c:valAx>
        <c:axId val="1939225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210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Theo'!$E$81:$E$162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0.185094475223992</c:v>
                </c:pt>
                <c:pt idx="51">
                  <c:v>0.185094475223992</c:v>
                </c:pt>
                <c:pt idx="52">
                  <c:v>0.185094475223992</c:v>
                </c:pt>
                <c:pt idx="53">
                  <c:v>0.185094475223992</c:v>
                </c:pt>
                <c:pt idx="54">
                  <c:v>0.185094475223992</c:v>
                </c:pt>
                <c:pt idx="55">
                  <c:v>0.185094475223992</c:v>
                </c:pt>
                <c:pt idx="56">
                  <c:v>0.185094475223992</c:v>
                </c:pt>
                <c:pt idx="57">
                  <c:v>0.185094475223992</c:v>
                </c:pt>
                <c:pt idx="58">
                  <c:v>0.185094475223992</c:v>
                </c:pt>
                <c:pt idx="59">
                  <c:v>0.185094475223992</c:v>
                </c:pt>
                <c:pt idx="60">
                  <c:v>0.185094475223992</c:v>
                </c:pt>
                <c:pt idx="61">
                  <c:v>0.185094475223992</c:v>
                </c:pt>
                <c:pt idx="62">
                  <c:v>0.185094475223992</c:v>
                </c:pt>
                <c:pt idx="63">
                  <c:v>0.185094475223992</c:v>
                </c:pt>
                <c:pt idx="64">
                  <c:v>0.185094475223992</c:v>
                </c:pt>
                <c:pt idx="65">
                  <c:v>0.185094475223992</c:v>
                </c:pt>
                <c:pt idx="66">
                  <c:v>0.185094475223992</c:v>
                </c:pt>
                <c:pt idx="67">
                  <c:v>0.185094475223992</c:v>
                </c:pt>
                <c:pt idx="68">
                  <c:v>0.185094475223992</c:v>
                </c:pt>
                <c:pt idx="69">
                  <c:v>0.185094475223992</c:v>
                </c:pt>
                <c:pt idx="70">
                  <c:v>0.185094475223992</c:v>
                </c:pt>
                <c:pt idx="71">
                  <c:v>0.185094475223992</c:v>
                </c:pt>
                <c:pt idx="72">
                  <c:v>0.185094475223992</c:v>
                </c:pt>
                <c:pt idx="73">
                  <c:v>0.185094475223992</c:v>
                </c:pt>
                <c:pt idx="74">
                  <c:v>0.185094475223992</c:v>
                </c:pt>
                <c:pt idx="75">
                  <c:v>0.185094475223992</c:v>
                </c:pt>
                <c:pt idx="76">
                  <c:v>0.185094475223992</c:v>
                </c:pt>
                <c:pt idx="77">
                  <c:v>0.185094475223992</c:v>
                </c:pt>
                <c:pt idx="78">
                  <c:v>0.185094475223992</c:v>
                </c:pt>
                <c:pt idx="79">
                  <c:v>0.185094475223992</c:v>
                </c:pt>
                <c:pt idx="80">
                  <c:v>0.185094475223992</c:v>
                </c:pt>
                <c:pt idx="81">
                  <c:v>0.185094475223992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Theo'!$E$56:$E$60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36768"/>
        <c:axId val="193942656"/>
      </c:scatterChart>
      <c:valAx>
        <c:axId val="193936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42656"/>
        <c:crossesAt val="1.0000000000000002E-2"/>
        <c:crossBetween val="midCat"/>
      </c:valAx>
      <c:valAx>
        <c:axId val="1939426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3676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Theo'!$G$81:$G$162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0.28541980044763399</c:v>
                </c:pt>
                <c:pt idx="50">
                  <c:v>0.28948552422822799</c:v>
                </c:pt>
                <c:pt idx="51">
                  <c:v>0.29355124800882199</c:v>
                </c:pt>
                <c:pt idx="52">
                  <c:v>0.29761697178941598</c:v>
                </c:pt>
                <c:pt idx="53">
                  <c:v>0.31387986691179198</c:v>
                </c:pt>
                <c:pt idx="54">
                  <c:v>0.33014276203416898</c:v>
                </c:pt>
                <c:pt idx="55">
                  <c:v>0.34640565715654498</c:v>
                </c:pt>
                <c:pt idx="56">
                  <c:v>0.36266855227892097</c:v>
                </c:pt>
                <c:pt idx="57">
                  <c:v>0.37893144740129803</c:v>
                </c:pt>
                <c:pt idx="58">
                  <c:v>0.39519434252367402</c:v>
                </c:pt>
                <c:pt idx="59">
                  <c:v>0.41145723764605002</c:v>
                </c:pt>
                <c:pt idx="60">
                  <c:v>0.42772013276842602</c:v>
                </c:pt>
                <c:pt idx="61">
                  <c:v>0.44398302789080302</c:v>
                </c:pt>
                <c:pt idx="62">
                  <c:v>0.525297503502684</c:v>
                </c:pt>
                <c:pt idx="63">
                  <c:v>0.60661197911456499</c:v>
                </c:pt>
                <c:pt idx="64">
                  <c:v>0.76924093033832797</c:v>
                </c:pt>
                <c:pt idx="65">
                  <c:v>0.93186988156209105</c:v>
                </c:pt>
                <c:pt idx="66">
                  <c:v>1.09449883278585</c:v>
                </c:pt>
                <c:pt idx="67">
                  <c:v>1.3384422596215</c:v>
                </c:pt>
                <c:pt idx="68">
                  <c:v>1.7450146376808999</c:v>
                </c:pt>
                <c:pt idx="69">
                  <c:v>2.1515870157403101</c:v>
                </c:pt>
                <c:pt idx="70">
                  <c:v>2.5581593937997198</c:v>
                </c:pt>
                <c:pt idx="71">
                  <c:v>2.9647317718591299</c:v>
                </c:pt>
                <c:pt idx="72">
                  <c:v>3.3713041499185299</c:v>
                </c:pt>
                <c:pt idx="73">
                  <c:v>3.77787652797794</c:v>
                </c:pt>
                <c:pt idx="74">
                  <c:v>4.1844489060373498</c:v>
                </c:pt>
                <c:pt idx="75">
                  <c:v>4.9975936621561603</c:v>
                </c:pt>
                <c:pt idx="76">
                  <c:v>6.0546818451106201</c:v>
                </c:pt>
                <c:pt idx="77">
                  <c:v>11.990638564777999</c:v>
                </c:pt>
                <c:pt idx="78">
                  <c:v>23.862552004112601</c:v>
                </c:pt>
                <c:pt idx="79">
                  <c:v>47.606378882782003</c:v>
                </c:pt>
                <c:pt idx="80">
                  <c:v>95.094032640120702</c:v>
                </c:pt>
                <c:pt idx="81">
                  <c:v>129.35637482604099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Theo'!$G$56:$G$60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3248"/>
        <c:axId val="193987328"/>
      </c:scatterChart>
      <c:valAx>
        <c:axId val="1939732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87328"/>
        <c:crossesAt val="1.0000000000000002E-2"/>
        <c:crossBetween val="midCat"/>
      </c:valAx>
      <c:valAx>
        <c:axId val="19398732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73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0.50425421780791602</c:v>
                </c:pt>
                <c:pt idx="51">
                  <c:v>0.50425421780791602</c:v>
                </c:pt>
                <c:pt idx="52">
                  <c:v>0.50425421780791602</c:v>
                </c:pt>
                <c:pt idx="53">
                  <c:v>0.50425421780791602</c:v>
                </c:pt>
                <c:pt idx="54">
                  <c:v>0.50425421780791602</c:v>
                </c:pt>
                <c:pt idx="55">
                  <c:v>0.50425421780791602</c:v>
                </c:pt>
                <c:pt idx="56">
                  <c:v>0.50425421780791602</c:v>
                </c:pt>
                <c:pt idx="57">
                  <c:v>0.50425421780791602</c:v>
                </c:pt>
                <c:pt idx="58">
                  <c:v>0.50425421780791602</c:v>
                </c:pt>
                <c:pt idx="59">
                  <c:v>0.50425421780791602</c:v>
                </c:pt>
                <c:pt idx="60">
                  <c:v>0.50425421780791602</c:v>
                </c:pt>
                <c:pt idx="61">
                  <c:v>0.50425421780791602</c:v>
                </c:pt>
                <c:pt idx="62">
                  <c:v>0.50425421780791602</c:v>
                </c:pt>
                <c:pt idx="63">
                  <c:v>0.50425421780791602</c:v>
                </c:pt>
                <c:pt idx="64">
                  <c:v>0.50425421780791602</c:v>
                </c:pt>
                <c:pt idx="65">
                  <c:v>0.50425421780791602</c:v>
                </c:pt>
                <c:pt idx="66">
                  <c:v>0.50425421780791602</c:v>
                </c:pt>
                <c:pt idx="67">
                  <c:v>0.50425421780791602</c:v>
                </c:pt>
                <c:pt idx="68">
                  <c:v>0.50425421780791602</c:v>
                </c:pt>
                <c:pt idx="69">
                  <c:v>0.50425421780791602</c:v>
                </c:pt>
                <c:pt idx="70">
                  <c:v>0.50425421780791602</c:v>
                </c:pt>
                <c:pt idx="71">
                  <c:v>0.50425421780791602</c:v>
                </c:pt>
                <c:pt idx="72">
                  <c:v>0.50425421780791602</c:v>
                </c:pt>
                <c:pt idx="73">
                  <c:v>0.50425421780791602</c:v>
                </c:pt>
                <c:pt idx="74">
                  <c:v>0.50425421780791602</c:v>
                </c:pt>
                <c:pt idx="75">
                  <c:v>0.50425421780791602</c:v>
                </c:pt>
                <c:pt idx="76">
                  <c:v>0.50425421780791602</c:v>
                </c:pt>
                <c:pt idx="77">
                  <c:v>0.50425421780791602</c:v>
                </c:pt>
                <c:pt idx="78">
                  <c:v>0.50425421780791602</c:v>
                </c:pt>
                <c:pt idx="79">
                  <c:v>0.50425421780791602</c:v>
                </c:pt>
                <c:pt idx="80">
                  <c:v>0.50425421780791602</c:v>
                </c:pt>
                <c:pt idx="81">
                  <c:v>0.50425421780791602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Theo'!$H$56:$H$60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6016"/>
        <c:axId val="194011904"/>
      </c:scatterChart>
      <c:valAx>
        <c:axId val="194006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011904"/>
        <c:crossesAt val="1.0000000000000002E-2"/>
        <c:crossBetween val="midCat"/>
      </c:valAx>
      <c:valAx>
        <c:axId val="19401190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06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Theo'!$I$81:$I$162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11.718657807737401</c:v>
                </c:pt>
                <c:pt idx="50">
                  <c:v>11.4942087326588</c:v>
                </c:pt>
                <c:pt idx="51">
                  <c:v>11.269759657580201</c:v>
                </c:pt>
                <c:pt idx="52">
                  <c:v>11.0453105825016</c:v>
                </c:pt>
                <c:pt idx="53">
                  <c:v>10.1475142821873</c:v>
                </c:pt>
                <c:pt idx="54">
                  <c:v>9.24971798187293</c:v>
                </c:pt>
                <c:pt idx="55">
                  <c:v>8.3519216815585899</c:v>
                </c:pt>
                <c:pt idx="56">
                  <c:v>7.4541253812442498</c:v>
                </c:pt>
                <c:pt idx="57">
                  <c:v>6.5563290809299097</c:v>
                </c:pt>
                <c:pt idx="58">
                  <c:v>5.6585327806155696</c:v>
                </c:pt>
                <c:pt idx="59">
                  <c:v>4.7607364803012304</c:v>
                </c:pt>
                <c:pt idx="60">
                  <c:v>3.8629401799868899</c:v>
                </c:pt>
                <c:pt idx="61">
                  <c:v>2.9651438796725502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Theo'!$I$56:$I$60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30208"/>
        <c:axId val="194052480"/>
      </c:scatterChart>
      <c:valAx>
        <c:axId val="194030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052480"/>
        <c:crossesAt val="1.0000000000000002E-2"/>
        <c:crossBetween val="midCat"/>
      </c:valAx>
      <c:valAx>
        <c:axId val="19405248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30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Theo'!$J$81:$J$162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4.1913168118625004</c:v>
                </c:pt>
                <c:pt idx="50">
                  <c:v>4.2082757630760099</c:v>
                </c:pt>
                <c:pt idx="51">
                  <c:v>4.2252347142895204</c:v>
                </c:pt>
                <c:pt idx="52">
                  <c:v>4.2421936655030201</c:v>
                </c:pt>
                <c:pt idx="53">
                  <c:v>4.3100294703570503</c:v>
                </c:pt>
                <c:pt idx="54">
                  <c:v>4.3778652752110796</c:v>
                </c:pt>
                <c:pt idx="55">
                  <c:v>4.4457010800651098</c:v>
                </c:pt>
                <c:pt idx="56">
                  <c:v>4.51353688491914</c:v>
                </c:pt>
                <c:pt idx="57">
                  <c:v>4.5813726897731701</c:v>
                </c:pt>
                <c:pt idx="58">
                  <c:v>4.6492084946272003</c:v>
                </c:pt>
                <c:pt idx="59">
                  <c:v>4.7170442994812198</c:v>
                </c:pt>
                <c:pt idx="60">
                  <c:v>4.78488010433525</c:v>
                </c:pt>
                <c:pt idx="61">
                  <c:v>4.8527159091892802</c:v>
                </c:pt>
                <c:pt idx="62">
                  <c:v>5.1918949334594302</c:v>
                </c:pt>
                <c:pt idx="63">
                  <c:v>5.5310739577295704</c:v>
                </c:pt>
                <c:pt idx="64">
                  <c:v>6.2094320062698598</c:v>
                </c:pt>
                <c:pt idx="65">
                  <c:v>6.8877900548101501</c:v>
                </c:pt>
                <c:pt idx="66">
                  <c:v>7.5661481033504403</c:v>
                </c:pt>
                <c:pt idx="67">
                  <c:v>8.5836851761608699</c:v>
                </c:pt>
                <c:pt idx="68">
                  <c:v>10.2795802975116</c:v>
                </c:pt>
                <c:pt idx="69">
                  <c:v>11.975475418862301</c:v>
                </c:pt>
                <c:pt idx="70">
                  <c:v>13.671370540212999</c:v>
                </c:pt>
                <c:pt idx="71">
                  <c:v>15.367265661563801</c:v>
                </c:pt>
                <c:pt idx="72">
                  <c:v>17.063160782914501</c:v>
                </c:pt>
                <c:pt idx="73">
                  <c:v>18.7590559042652</c:v>
                </c:pt>
                <c:pt idx="74">
                  <c:v>20.454951025615902</c:v>
                </c:pt>
                <c:pt idx="75">
                  <c:v>23.846741268317398</c:v>
                </c:pt>
                <c:pt idx="76">
                  <c:v>28.256068583829201</c:v>
                </c:pt>
                <c:pt idx="77">
                  <c:v>53.016137355549802</c:v>
                </c:pt>
                <c:pt idx="78">
                  <c:v>102.536274898991</c:v>
                </c:pt>
                <c:pt idx="79">
                  <c:v>201.57654998587299</c:v>
                </c:pt>
                <c:pt idx="80">
                  <c:v>399.65710015963703</c:v>
                </c:pt>
                <c:pt idx="81">
                  <c:v>542.57221711000795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Theo'!$J$56:$J$60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4880"/>
        <c:axId val="194109440"/>
      </c:scatterChart>
      <c:valAx>
        <c:axId val="194074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109440"/>
        <c:crossesAt val="1.0000000000000002E-2"/>
        <c:crossBetween val="midCat"/>
      </c:valAx>
      <c:valAx>
        <c:axId val="19410944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74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Theo'!$K$81:$K$162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0.22102696342960901</c:v>
                </c:pt>
                <c:pt idx="51">
                  <c:v>0.22102696342960901</c:v>
                </c:pt>
                <c:pt idx="52">
                  <c:v>0.22102696342960901</c:v>
                </c:pt>
                <c:pt idx="53">
                  <c:v>0.22102696342960901</c:v>
                </c:pt>
                <c:pt idx="54">
                  <c:v>0.22102696342960901</c:v>
                </c:pt>
                <c:pt idx="55">
                  <c:v>0.22102696342960901</c:v>
                </c:pt>
                <c:pt idx="56">
                  <c:v>0.22102696342960901</c:v>
                </c:pt>
                <c:pt idx="57">
                  <c:v>0.22102696342960901</c:v>
                </c:pt>
                <c:pt idx="58">
                  <c:v>0.22102696342960901</c:v>
                </c:pt>
                <c:pt idx="59">
                  <c:v>0.22102696342960901</c:v>
                </c:pt>
                <c:pt idx="60">
                  <c:v>0.22102696342960901</c:v>
                </c:pt>
                <c:pt idx="61">
                  <c:v>0.22102696342960901</c:v>
                </c:pt>
                <c:pt idx="62">
                  <c:v>0.22102696342960901</c:v>
                </c:pt>
                <c:pt idx="63">
                  <c:v>0.22102696342960901</c:v>
                </c:pt>
                <c:pt idx="64">
                  <c:v>0.22102696342960901</c:v>
                </c:pt>
                <c:pt idx="65">
                  <c:v>0.22102696342960901</c:v>
                </c:pt>
                <c:pt idx="66">
                  <c:v>0.22102696342960901</c:v>
                </c:pt>
                <c:pt idx="67">
                  <c:v>0.22102696342960901</c:v>
                </c:pt>
                <c:pt idx="68">
                  <c:v>0.22102696342960901</c:v>
                </c:pt>
                <c:pt idx="69">
                  <c:v>0.22102696342960901</c:v>
                </c:pt>
                <c:pt idx="70">
                  <c:v>0.22102696342960901</c:v>
                </c:pt>
                <c:pt idx="71">
                  <c:v>0.22102696342960901</c:v>
                </c:pt>
                <c:pt idx="72">
                  <c:v>0.22102696342960901</c:v>
                </c:pt>
                <c:pt idx="73">
                  <c:v>0.22102696342960901</c:v>
                </c:pt>
                <c:pt idx="74">
                  <c:v>0.22102696342960901</c:v>
                </c:pt>
                <c:pt idx="75">
                  <c:v>0.22102696342960901</c:v>
                </c:pt>
                <c:pt idx="76">
                  <c:v>0.22102696342960901</c:v>
                </c:pt>
                <c:pt idx="77">
                  <c:v>0.22102696342960901</c:v>
                </c:pt>
                <c:pt idx="78">
                  <c:v>0.22102696342960901</c:v>
                </c:pt>
                <c:pt idx="79">
                  <c:v>0.22102696342960901</c:v>
                </c:pt>
                <c:pt idx="80">
                  <c:v>0.22102696342960901</c:v>
                </c:pt>
                <c:pt idx="81">
                  <c:v>0.22102696342960901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Theo'!$K$56:$K$60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23648"/>
        <c:axId val="194125184"/>
      </c:scatterChart>
      <c:valAx>
        <c:axId val="194123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125184"/>
        <c:crossesAt val="1.0000000000000002E-2"/>
        <c:crossBetween val="midCat"/>
      </c:valAx>
      <c:valAx>
        <c:axId val="1941251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123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0.406975489880257</c:v>
                </c:pt>
                <c:pt idx="50">
                  <c:v>0.40695941619578202</c:v>
                </c:pt>
                <c:pt idx="51">
                  <c:v>0.40694334251130698</c:v>
                </c:pt>
                <c:pt idx="52">
                  <c:v>0.406927268826832</c:v>
                </c:pt>
                <c:pt idx="53">
                  <c:v>0.40686297408893302</c:v>
                </c:pt>
                <c:pt idx="54">
                  <c:v>0.40679867935103298</c:v>
                </c:pt>
                <c:pt idx="55">
                  <c:v>0.40673438461313299</c:v>
                </c:pt>
                <c:pt idx="56">
                  <c:v>0.40667008987523301</c:v>
                </c:pt>
                <c:pt idx="57">
                  <c:v>0.40660579513733403</c:v>
                </c:pt>
                <c:pt idx="58">
                  <c:v>0.40654150039943399</c:v>
                </c:pt>
                <c:pt idx="59">
                  <c:v>0.406477205661534</c:v>
                </c:pt>
                <c:pt idx="60">
                  <c:v>0.40641291092363402</c:v>
                </c:pt>
                <c:pt idx="61">
                  <c:v>0.40634861618573498</c:v>
                </c:pt>
                <c:pt idx="62">
                  <c:v>0.406027142496236</c:v>
                </c:pt>
                <c:pt idx="63">
                  <c:v>0.40570566880673697</c:v>
                </c:pt>
                <c:pt idx="64">
                  <c:v>0.40506272142774002</c:v>
                </c:pt>
                <c:pt idx="65">
                  <c:v>0.40441977404874202</c:v>
                </c:pt>
                <c:pt idx="66">
                  <c:v>0.40377682666974501</c:v>
                </c:pt>
                <c:pt idx="67">
                  <c:v>0.40281240560124898</c:v>
                </c:pt>
                <c:pt idx="68">
                  <c:v>0.401205037153755</c:v>
                </c:pt>
                <c:pt idx="69">
                  <c:v>0.39959766870626201</c:v>
                </c:pt>
                <c:pt idx="70">
                  <c:v>0.39799030025876803</c:v>
                </c:pt>
                <c:pt idx="71">
                  <c:v>0.39638293181127499</c:v>
                </c:pt>
                <c:pt idx="72">
                  <c:v>0.394775563363781</c:v>
                </c:pt>
                <c:pt idx="73">
                  <c:v>0.39316819491628702</c:v>
                </c:pt>
                <c:pt idx="74">
                  <c:v>0.39156082646879398</c:v>
                </c:pt>
                <c:pt idx="75">
                  <c:v>0.38834608957380701</c:v>
                </c:pt>
                <c:pt idx="76">
                  <c:v>0.384166931610323</c:v>
                </c:pt>
                <c:pt idx="77">
                  <c:v>0.36069935227691702</c:v>
                </c:pt>
                <c:pt idx="78">
                  <c:v>0.31376419361010499</c:v>
                </c:pt>
                <c:pt idx="79">
                  <c:v>0.21989387627648099</c:v>
                </c:pt>
                <c:pt idx="80">
                  <c:v>3.2153241609233198E-2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Theo'!$L$56:$L$60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22048"/>
        <c:axId val="205523968"/>
      </c:scatterChart>
      <c:valAx>
        <c:axId val="205522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23968"/>
        <c:crossesAt val="1.0000000000000002E-2"/>
        <c:crossBetween val="midCat"/>
      </c:valAx>
      <c:valAx>
        <c:axId val="20552396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22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1.2917733888878</c:v>
                </c:pt>
                <c:pt idx="51">
                  <c:v>1.2917733888878</c:v>
                </c:pt>
                <c:pt idx="52">
                  <c:v>1.2917733888878</c:v>
                </c:pt>
                <c:pt idx="53">
                  <c:v>1.2917733888878</c:v>
                </c:pt>
                <c:pt idx="54">
                  <c:v>1.2917733888878</c:v>
                </c:pt>
                <c:pt idx="55">
                  <c:v>1.2917733888878</c:v>
                </c:pt>
                <c:pt idx="56">
                  <c:v>1.2917733888878</c:v>
                </c:pt>
                <c:pt idx="57">
                  <c:v>1.2917733888878</c:v>
                </c:pt>
                <c:pt idx="58">
                  <c:v>1.2917733888878</c:v>
                </c:pt>
                <c:pt idx="59">
                  <c:v>1.2917733888878</c:v>
                </c:pt>
                <c:pt idx="60">
                  <c:v>1.2917733888878</c:v>
                </c:pt>
                <c:pt idx="61">
                  <c:v>1.2917733888878</c:v>
                </c:pt>
                <c:pt idx="62">
                  <c:v>1.2917733888878</c:v>
                </c:pt>
                <c:pt idx="63">
                  <c:v>1.2917733888878</c:v>
                </c:pt>
                <c:pt idx="64">
                  <c:v>1.2917733888878</c:v>
                </c:pt>
                <c:pt idx="65">
                  <c:v>1.2917733888878</c:v>
                </c:pt>
                <c:pt idx="66">
                  <c:v>1.2917733888878</c:v>
                </c:pt>
                <c:pt idx="67">
                  <c:v>1.2917733888878</c:v>
                </c:pt>
                <c:pt idx="68">
                  <c:v>1.2917733888878</c:v>
                </c:pt>
                <c:pt idx="69">
                  <c:v>1.2917733888878</c:v>
                </c:pt>
                <c:pt idx="70">
                  <c:v>1.2917733888878</c:v>
                </c:pt>
                <c:pt idx="71">
                  <c:v>1.2917733888878</c:v>
                </c:pt>
                <c:pt idx="72">
                  <c:v>1.2917733888878</c:v>
                </c:pt>
                <c:pt idx="73">
                  <c:v>1.2917733888878</c:v>
                </c:pt>
                <c:pt idx="74">
                  <c:v>1.2917733888878</c:v>
                </c:pt>
                <c:pt idx="75">
                  <c:v>1.2917733888878</c:v>
                </c:pt>
                <c:pt idx="76">
                  <c:v>1.2917733888878</c:v>
                </c:pt>
                <c:pt idx="77">
                  <c:v>1.2917733888878</c:v>
                </c:pt>
                <c:pt idx="78">
                  <c:v>1.2917733888878</c:v>
                </c:pt>
                <c:pt idx="79">
                  <c:v>1.2917733888878</c:v>
                </c:pt>
                <c:pt idx="80">
                  <c:v>1.2917733888878</c:v>
                </c:pt>
                <c:pt idx="81">
                  <c:v>1.2917733888878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Theo'!$M$56:$M$60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50720"/>
        <c:axId val="205552256"/>
      </c:scatterChart>
      <c:valAx>
        <c:axId val="2055507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52256"/>
        <c:crossesAt val="1.0000000000000002E-2"/>
        <c:crossBetween val="midCat"/>
      </c:valAx>
      <c:valAx>
        <c:axId val="2055522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50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Theo'!$F$81:$F$162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0.26713539423365401</c:v>
                </c:pt>
                <c:pt idx="51">
                  <c:v>0.26713539423365401</c:v>
                </c:pt>
                <c:pt idx="52">
                  <c:v>0.26713539423365401</c:v>
                </c:pt>
                <c:pt idx="53">
                  <c:v>0.26713539423365401</c:v>
                </c:pt>
                <c:pt idx="54">
                  <c:v>0.26713539423365401</c:v>
                </c:pt>
                <c:pt idx="55">
                  <c:v>0.26713539423365401</c:v>
                </c:pt>
                <c:pt idx="56">
                  <c:v>0.26713539423365401</c:v>
                </c:pt>
                <c:pt idx="57">
                  <c:v>0.26713539423365401</c:v>
                </c:pt>
                <c:pt idx="58">
                  <c:v>0.26713539423365401</c:v>
                </c:pt>
                <c:pt idx="59">
                  <c:v>0.26713539423365401</c:v>
                </c:pt>
                <c:pt idx="60">
                  <c:v>0.26713539423365401</c:v>
                </c:pt>
                <c:pt idx="61">
                  <c:v>0.26713539423365401</c:v>
                </c:pt>
                <c:pt idx="62">
                  <c:v>0.26713539423365401</c:v>
                </c:pt>
                <c:pt idx="63">
                  <c:v>0.26713539423365401</c:v>
                </c:pt>
                <c:pt idx="64">
                  <c:v>0.26713539423365401</c:v>
                </c:pt>
                <c:pt idx="65">
                  <c:v>0.26713539423365401</c:v>
                </c:pt>
                <c:pt idx="66">
                  <c:v>0.26713539423365401</c:v>
                </c:pt>
                <c:pt idx="67">
                  <c:v>0.26713539423365401</c:v>
                </c:pt>
                <c:pt idx="68">
                  <c:v>0.26713539423365401</c:v>
                </c:pt>
                <c:pt idx="69">
                  <c:v>0.26713539423365401</c:v>
                </c:pt>
                <c:pt idx="70">
                  <c:v>0.26713539423365401</c:v>
                </c:pt>
                <c:pt idx="71">
                  <c:v>0.26713539423365401</c:v>
                </c:pt>
                <c:pt idx="72">
                  <c:v>0.26713539423365401</c:v>
                </c:pt>
                <c:pt idx="73">
                  <c:v>0.26713539423365401</c:v>
                </c:pt>
                <c:pt idx="74">
                  <c:v>0.26713539423365401</c:v>
                </c:pt>
                <c:pt idx="75">
                  <c:v>0.26713539423365401</c:v>
                </c:pt>
                <c:pt idx="76">
                  <c:v>0.26713539423365401</c:v>
                </c:pt>
                <c:pt idx="77">
                  <c:v>0.26713539423365401</c:v>
                </c:pt>
                <c:pt idx="78">
                  <c:v>0.26713539423365401</c:v>
                </c:pt>
                <c:pt idx="79">
                  <c:v>0.26713539423365401</c:v>
                </c:pt>
                <c:pt idx="80">
                  <c:v>0.26713539423365401</c:v>
                </c:pt>
                <c:pt idx="81">
                  <c:v>0.26713539423365401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Theo'!$F$56:$F$60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9008"/>
        <c:axId val="205580544"/>
      </c:scatterChart>
      <c:valAx>
        <c:axId val="2055790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80544"/>
        <c:crossesAt val="1.0000000000000002E-2"/>
        <c:crossBetween val="midCat"/>
      </c:valAx>
      <c:valAx>
        <c:axId val="2055805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790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6443264"/>
        <c:axId val="206444800"/>
      </c:barChart>
      <c:catAx>
        <c:axId val="2064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4800"/>
        <c:crosses val="autoZero"/>
        <c:auto val="1"/>
        <c:lblAlgn val="ctr"/>
        <c:lblOffset val="100"/>
        <c:noMultiLvlLbl val="0"/>
      </c:catAx>
      <c:valAx>
        <c:axId val="206444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6492800"/>
        <c:axId val="206494336"/>
      </c:barChart>
      <c:catAx>
        <c:axId val="2064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4336"/>
        <c:crosses val="autoZero"/>
        <c:auto val="1"/>
        <c:lblAlgn val="ctr"/>
        <c:lblOffset val="100"/>
        <c:noMultiLvlLbl val="0"/>
      </c:catAx>
      <c:valAx>
        <c:axId val="206494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7058048"/>
        <c:axId val="207059584"/>
      </c:barChart>
      <c:catAx>
        <c:axId val="20705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9584"/>
        <c:crosses val="autoZero"/>
        <c:auto val="1"/>
        <c:lblAlgn val="ctr"/>
        <c:lblOffset val="100"/>
        <c:noMultiLvlLbl val="0"/>
      </c:catAx>
      <c:valAx>
        <c:axId val="20705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7225984"/>
        <c:axId val="207227520"/>
      </c:barChart>
      <c:catAx>
        <c:axId val="2072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7520"/>
        <c:crosses val="autoZero"/>
        <c:auto val="1"/>
        <c:lblAlgn val="ctr"/>
        <c:lblOffset val="100"/>
        <c:noMultiLvlLbl val="0"/>
      </c:catAx>
      <c:valAx>
        <c:axId val="20722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decay'!$R$13:$R$17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decay'!$E$13:$E$17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decay'!$F$12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decay'!$S$13:$S$17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decay'!$F$13:$F$17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decay'!$G$12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decay'!$T$13:$T$17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decay'!$G$13:$G$17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decay'!$H$12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decay'!$U$13:$U$17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decay'!$H$13:$H$17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decay'!$I$12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decay'!$V$13:$V$17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decay'!$I$13:$I$17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decay'!$J$12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decay'!$W$13:$W$17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decay'!$J$13:$J$17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decay'!$K$12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decay'!$X$13:$X$17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decay'!$K$13:$K$17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decay'!$L$12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decay'!$Y$13:$Y$17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decay'!$L$13:$L$17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decay'!$M$12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decay'!$Z$13:$Z$17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decay'!$M$13:$M$17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decay'!$N$12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decay'!$AA$13:$AA$17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decay'!$AA$13:$AA$17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decay'!$N$13:$N$17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221504"/>
        <c:axId val="209223040"/>
      </c:barChart>
      <c:catAx>
        <c:axId val="20922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3040"/>
        <c:crosses val="autoZero"/>
        <c:auto val="1"/>
        <c:lblAlgn val="ctr"/>
        <c:lblOffset val="100"/>
        <c:noMultiLvlLbl val="0"/>
      </c:catAx>
      <c:valAx>
        <c:axId val="209223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decay'!$D$14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decay'!$D$15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decay'!$D$16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decay'!$D$17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24672"/>
        <c:axId val="209330560"/>
      </c:barChart>
      <c:catAx>
        <c:axId val="2093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0560"/>
        <c:crosses val="autoZero"/>
        <c:auto val="1"/>
        <c:lblAlgn val="ctr"/>
        <c:lblOffset val="100"/>
        <c:noMultiLvlLbl val="0"/>
      </c:catAx>
      <c:valAx>
        <c:axId val="20933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9402496"/>
        <c:axId val="209416576"/>
      </c:barChart>
      <c:catAx>
        <c:axId val="2094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6576"/>
        <c:crosses val="autoZero"/>
        <c:auto val="1"/>
        <c:lblAlgn val="ctr"/>
        <c:lblOffset val="100"/>
        <c:noMultiLvlLbl val="0"/>
      </c:catAx>
      <c:valAx>
        <c:axId val="209416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decay'!$E$81:$E$162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1.3331989011622815E-2</c:v>
                </c:pt>
                <c:pt idx="51">
                  <c:v>1.3056167209364271E-2</c:v>
                </c:pt>
                <c:pt idx="52">
                  <c:v>1.2875596471388138E-2</c:v>
                </c:pt>
                <c:pt idx="53">
                  <c:v>1.2008856929102705E-2</c:v>
                </c:pt>
                <c:pt idx="54">
                  <c:v>1.1014815016544093E-2</c:v>
                </c:pt>
                <c:pt idx="55">
                  <c:v>1.0427960118121662E-2</c:v>
                </c:pt>
                <c:pt idx="56">
                  <c:v>9.7417913138123577E-3</c:v>
                </c:pt>
                <c:pt idx="57">
                  <c:v>9.088576669183699E-3</c:v>
                </c:pt>
                <c:pt idx="58">
                  <c:v>8.4768932942895486E-3</c:v>
                </c:pt>
                <c:pt idx="59">
                  <c:v>7.9044840549052069E-3</c:v>
                </c:pt>
                <c:pt idx="60">
                  <c:v>7.3718003778756157E-3</c:v>
                </c:pt>
                <c:pt idx="61">
                  <c:v>6.87523084844125E-3</c:v>
                </c:pt>
                <c:pt idx="62">
                  <c:v>4.8528385831085657E-3</c:v>
                </c:pt>
                <c:pt idx="63">
                  <c:v>3.4033069840051608E-3</c:v>
                </c:pt>
                <c:pt idx="64">
                  <c:v>1.7063934738744536E-3</c:v>
                </c:pt>
                <c:pt idx="65">
                  <c:v>8.5048817586758486E-4</c:v>
                </c:pt>
                <c:pt idx="66">
                  <c:v>4.2388980739897146E-4</c:v>
                </c:pt>
                <c:pt idx="67">
                  <c:v>1.4897085883030947E-4</c:v>
                </c:pt>
                <c:pt idx="68">
                  <c:v>2.6137614322045206E-5</c:v>
                </c:pt>
                <c:pt idx="69">
                  <c:v>4.5142684494033168E-6</c:v>
                </c:pt>
                <c:pt idx="70">
                  <c:v>8.125683208925971E-7</c:v>
                </c:pt>
                <c:pt idx="71">
                  <c:v>1.4425985856188114E-7</c:v>
                </c:pt>
                <c:pt idx="72">
                  <c:v>2.5257833058209444E-8</c:v>
                </c:pt>
                <c:pt idx="73">
                  <c:v>4.4530915348038481E-9</c:v>
                </c:pt>
                <c:pt idx="74">
                  <c:v>7.4786395692676439E-10</c:v>
                </c:pt>
                <c:pt idx="75">
                  <c:v>2.403986537348663E-11</c:v>
                </c:pt>
                <c:pt idx="76">
                  <c:v>2.5783804018054771E-13</c:v>
                </c:pt>
                <c:pt idx="77">
                  <c:v>2.3032903624625822E-24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43456"/>
        <c:axId val="209445248"/>
      </c:scatterChart>
      <c:valAx>
        <c:axId val="2094434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45248"/>
        <c:crossesAt val="1.0000000000000002E-2"/>
        <c:crossBetween val="midCat"/>
      </c:valAx>
      <c:valAx>
        <c:axId val="20944524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43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decay'!$F$81:$F$162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0.31130872089663758</c:v>
                </c:pt>
                <c:pt idx="51">
                  <c:v>0.30486814159660558</c:v>
                </c:pt>
                <c:pt idx="52">
                  <c:v>0.30065172306957966</c:v>
                </c:pt>
                <c:pt idx="53">
                  <c:v>0.28041291413985553</c:v>
                </c:pt>
                <c:pt idx="54">
                  <c:v>0.25720153014857811</c:v>
                </c:pt>
                <c:pt idx="55">
                  <c:v>0.24349816993574402</c:v>
                </c:pt>
                <c:pt idx="56">
                  <c:v>0.22747577953304571</c:v>
                </c:pt>
                <c:pt idx="57">
                  <c:v>0.21222288551152965</c:v>
                </c:pt>
                <c:pt idx="58">
                  <c:v>0.19793976775122951</c:v>
                </c:pt>
                <c:pt idx="59">
                  <c:v>0.1845737210205575</c:v>
                </c:pt>
                <c:pt idx="60">
                  <c:v>0.17213528636583117</c:v>
                </c:pt>
                <c:pt idx="61">
                  <c:v>0.16054013541650999</c:v>
                </c:pt>
                <c:pt idx="62">
                  <c:v>0.11331624791382028</c:v>
                </c:pt>
                <c:pt idx="63">
                  <c:v>7.94689481881201E-2</c:v>
                </c:pt>
                <c:pt idx="64">
                  <c:v>3.9845155080394476E-2</c:v>
                </c:pt>
                <c:pt idx="65">
                  <c:v>1.9859331262291852E-2</c:v>
                </c:pt>
                <c:pt idx="66">
                  <c:v>9.8980424921932316E-3</c:v>
                </c:pt>
                <c:pt idx="67">
                  <c:v>3.4785452847963436E-3</c:v>
                </c:pt>
                <c:pt idx="68">
                  <c:v>6.1032658178699478E-4</c:v>
                </c:pt>
                <c:pt idx="69">
                  <c:v>1.0541046317564677E-4</c:v>
                </c:pt>
                <c:pt idx="70">
                  <c:v>1.8973883371616419E-5</c:v>
                </c:pt>
                <c:pt idx="71">
                  <c:v>3.3685410336355018E-6</c:v>
                </c:pt>
                <c:pt idx="72">
                  <c:v>5.8978324202915618E-7</c:v>
                </c:pt>
                <c:pt idx="73">
                  <c:v>1.0398195111973673E-7</c:v>
                </c:pt>
                <c:pt idx="74">
                  <c:v>1.746300357978092E-8</c:v>
                </c:pt>
                <c:pt idx="75">
                  <c:v>5.6134307742251402E-10</c:v>
                </c:pt>
                <c:pt idx="76">
                  <c:v>6.0206493132514033E-12</c:v>
                </c:pt>
                <c:pt idx="77">
                  <c:v>5.378300086856278E-23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55360"/>
        <c:axId val="209465344"/>
      </c:scatterChart>
      <c:valAx>
        <c:axId val="2094553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65344"/>
        <c:crossesAt val="1.0000000000000002E-2"/>
        <c:crossBetween val="midCat"/>
      </c:valAx>
      <c:valAx>
        <c:axId val="2094653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553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0.49208171832075487</c:v>
                </c:pt>
                <c:pt idx="51">
                  <c:v>0.48190117689611189</c:v>
                </c:pt>
                <c:pt idx="52">
                  <c:v>0.4752363379929086</c:v>
                </c:pt>
                <c:pt idx="53">
                  <c:v>0.44324511125753302</c:v>
                </c:pt>
                <c:pt idx="54">
                  <c:v>0.40655517309539901</c:v>
                </c:pt>
                <c:pt idx="55">
                  <c:v>0.3848944466599884</c:v>
                </c:pt>
                <c:pt idx="56">
                  <c:v>0.35956805882781601</c:v>
                </c:pt>
                <c:pt idx="57">
                  <c:v>0.33545800409547827</c:v>
                </c:pt>
                <c:pt idx="58">
                  <c:v>0.31288086231087719</c:v>
                </c:pt>
                <c:pt idx="59">
                  <c:v>0.29175332298772283</c:v>
                </c:pt>
                <c:pt idx="60">
                  <c:v>0.27209204822327321</c:v>
                </c:pt>
                <c:pt idx="61">
                  <c:v>0.25376374123946421</c:v>
                </c:pt>
                <c:pt idx="62">
                  <c:v>0.17911754552358769</c:v>
                </c:pt>
                <c:pt idx="63">
                  <c:v>0.12561555122812348</c:v>
                </c:pt>
                <c:pt idx="64">
                  <c:v>6.2982727635270824E-2</c:v>
                </c:pt>
                <c:pt idx="65">
                  <c:v>3.1391391234087372E-2</c:v>
                </c:pt>
                <c:pt idx="66">
                  <c:v>1.5645709325269659E-2</c:v>
                </c:pt>
                <c:pt idx="67">
                  <c:v>5.4984920951426921E-3</c:v>
                </c:pt>
                <c:pt idx="68">
                  <c:v>9.6473543123867236E-4</c:v>
                </c:pt>
                <c:pt idx="69">
                  <c:v>1.6662097258008158E-4</c:v>
                </c:pt>
                <c:pt idx="70">
                  <c:v>2.9991775064414685E-5</c:v>
                </c:pt>
                <c:pt idx="71">
                  <c:v>5.3246097805775699E-6</c:v>
                </c:pt>
                <c:pt idx="72">
                  <c:v>9.322628365135128E-7</c:v>
                </c:pt>
                <c:pt idx="73">
                  <c:v>1.6436294182177358E-7</c:v>
                </c:pt>
                <c:pt idx="74">
                  <c:v>2.7603546678132597E-8</c:v>
                </c:pt>
                <c:pt idx="75">
                  <c:v>8.8730783162751649E-10</c:v>
                </c:pt>
                <c:pt idx="76">
                  <c:v>9.5167634589173583E-12</c:v>
                </c:pt>
                <c:pt idx="77">
                  <c:v>8.501410242418581E-23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5936"/>
        <c:axId val="209497472"/>
      </c:scatterChart>
      <c:valAx>
        <c:axId val="209495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97472"/>
        <c:crossesAt val="1.0000000000000002E-2"/>
        <c:crossBetween val="midCat"/>
      </c:valAx>
      <c:valAx>
        <c:axId val="20949747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95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0.59454756129327979</c:v>
                </c:pt>
                <c:pt idx="51">
                  <c:v>0.58224713262195638</c:v>
                </c:pt>
                <c:pt idx="52">
                  <c:v>0.57419447882730934</c:v>
                </c:pt>
                <c:pt idx="53">
                  <c:v>0.53554174061300341</c:v>
                </c:pt>
                <c:pt idx="54">
                  <c:v>0.49121188147347133</c:v>
                </c:pt>
                <c:pt idx="55">
                  <c:v>0.4650407566408683</c:v>
                </c:pt>
                <c:pt idx="56">
                  <c:v>0.43444067222120941</c:v>
                </c:pt>
                <c:pt idx="57">
                  <c:v>0.40531019711907373</c:v>
                </c:pt>
                <c:pt idx="58">
                  <c:v>0.37803183238970672</c:v>
                </c:pt>
                <c:pt idx="59">
                  <c:v>0.3525049198606755</c:v>
                </c:pt>
                <c:pt idx="60">
                  <c:v>0.32874959116646663</c:v>
                </c:pt>
                <c:pt idx="61">
                  <c:v>0.30660479323118717</c:v>
                </c:pt>
                <c:pt idx="62">
                  <c:v>0.21641507073114002</c:v>
                </c:pt>
                <c:pt idx="63">
                  <c:v>0.15177239239461066</c:v>
                </c:pt>
                <c:pt idx="64">
                  <c:v>7.6097578359414816E-2</c:v>
                </c:pt>
                <c:pt idx="65">
                  <c:v>3.7927999372787707E-2</c:v>
                </c:pt>
                <c:pt idx="66">
                  <c:v>1.8903604782934E-2</c:v>
                </c:pt>
                <c:pt idx="67">
                  <c:v>6.6434393805838337E-3</c:v>
                </c:pt>
                <c:pt idx="68">
                  <c:v>1.1656216367751636E-3</c:v>
                </c:pt>
                <c:pt idx="69">
                  <c:v>2.0131634486617676E-4</c:v>
                </c:pt>
                <c:pt idx="70">
                  <c:v>3.6236942075911818E-5</c:v>
                </c:pt>
                <c:pt idx="71">
                  <c:v>6.4333496694083888E-6</c:v>
                </c:pt>
                <c:pt idx="72">
                  <c:v>1.1263872956405391E-6</c:v>
                </c:pt>
                <c:pt idx="73">
                  <c:v>1.9858812589218484E-7</c:v>
                </c:pt>
                <c:pt idx="74">
                  <c:v>3.3351414510041443E-8</c:v>
                </c:pt>
                <c:pt idx="75">
                  <c:v>1.0720713405302651E-9</c:v>
                </c:pt>
                <c:pt idx="76">
                  <c:v>1.149843266929932E-11</c:v>
                </c:pt>
                <c:pt idx="77">
                  <c:v>1.0271653140117259E-22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4224"/>
        <c:axId val="209525760"/>
      </c:scatterChart>
      <c:valAx>
        <c:axId val="209524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25760"/>
        <c:crossesAt val="1.0000000000000002E-2"/>
        <c:crossBetween val="midCat"/>
      </c:valAx>
      <c:valAx>
        <c:axId val="2095257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524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decay'!$J$81:$J$162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34.409278442028956</c:v>
                </c:pt>
                <c:pt idx="51">
                  <c:v>33.697394477376541</c:v>
                </c:pt>
                <c:pt idx="52">
                  <c:v>33.231349328667918</c:v>
                </c:pt>
                <c:pt idx="53">
                  <c:v>30.994332614866565</c:v>
                </c:pt>
                <c:pt idx="54">
                  <c:v>28.428754071225629</c:v>
                </c:pt>
                <c:pt idx="55">
                  <c:v>26.914107337922623</c:v>
                </c:pt>
                <c:pt idx="56">
                  <c:v>25.143135772829879</c:v>
                </c:pt>
                <c:pt idx="57">
                  <c:v>23.457217447376461</c:v>
                </c:pt>
                <c:pt idx="58">
                  <c:v>21.878489506126019</c:v>
                </c:pt>
                <c:pt idx="59">
                  <c:v>20.401126384719703</c:v>
                </c:pt>
                <c:pt idx="60">
                  <c:v>19.026293196029282</c:v>
                </c:pt>
                <c:pt idx="61">
                  <c:v>17.744669037080584</c:v>
                </c:pt>
                <c:pt idx="62">
                  <c:v>12.524963371544079</c:v>
                </c:pt>
                <c:pt idx="63">
                  <c:v>8.7837859402856573</c:v>
                </c:pt>
                <c:pt idx="64">
                  <c:v>4.4041266552964293</c:v>
                </c:pt>
                <c:pt idx="65">
                  <c:v>2.1950726504175853</c:v>
                </c:pt>
                <c:pt idx="66">
                  <c:v>1.0940409865934781</c:v>
                </c:pt>
                <c:pt idx="67">
                  <c:v>0.38448724768460896</c:v>
                </c:pt>
                <c:pt idx="68">
                  <c:v>6.7460035275572289E-2</c:v>
                </c:pt>
                <c:pt idx="69">
                  <c:v>1.1651128717715422E-2</c:v>
                </c:pt>
                <c:pt idx="70">
                  <c:v>2.097203169188776E-3</c:v>
                </c:pt>
                <c:pt idx="71">
                  <c:v>3.7232836277737547E-4</c:v>
                </c:pt>
                <c:pt idx="72">
                  <c:v>6.5189358450905448E-5</c:v>
                </c:pt>
                <c:pt idx="73">
                  <c:v>1.1493233786445814E-5</c:v>
                </c:pt>
                <c:pt idx="74">
                  <c:v>1.9302040459391452E-6</c:v>
                </c:pt>
                <c:pt idx="75">
                  <c:v>6.2045837318350957E-8</c:v>
                </c:pt>
                <c:pt idx="76">
                  <c:v>6.6546866411192631E-10</c:v>
                </c:pt>
                <c:pt idx="77">
                  <c:v>5.9446913244319914E-21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8896"/>
        <c:axId val="209570432"/>
      </c:scatterChart>
      <c:valAx>
        <c:axId val="209568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70432"/>
        <c:crossesAt val="1"/>
        <c:crossBetween val="midCat"/>
      </c:valAx>
      <c:valAx>
        <c:axId val="2095704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56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4.990624061848278</c:v>
                </c:pt>
                <c:pt idx="51">
                  <c:v>4.8873744325593709</c:v>
                </c:pt>
                <c:pt idx="52">
                  <c:v>4.8197805672311169</c:v>
                </c:pt>
                <c:pt idx="53">
                  <c:v>4.4953300136555008</c:v>
                </c:pt>
                <c:pt idx="54">
                  <c:v>4.1232257850234655</c:v>
                </c:pt>
                <c:pt idx="55">
                  <c:v>3.903545722706641</c:v>
                </c:pt>
                <c:pt idx="56">
                  <c:v>3.6466890344592775</c:v>
                </c:pt>
                <c:pt idx="57">
                  <c:v>3.4021682266343207</c:v>
                </c:pt>
                <c:pt idx="58">
                  <c:v>3.1731940078348617</c:v>
                </c:pt>
                <c:pt idx="59">
                  <c:v>2.9589214547442979</c:v>
                </c:pt>
                <c:pt idx="60">
                  <c:v>2.7595195520259499</c:v>
                </c:pt>
                <c:pt idx="61">
                  <c:v>2.5736364223732524</c:v>
                </c:pt>
                <c:pt idx="62">
                  <c:v>1.8165851306968135</c:v>
                </c:pt>
                <c:pt idx="63">
                  <c:v>1.2739753767742583</c:v>
                </c:pt>
                <c:pt idx="64">
                  <c:v>0.63876202735199583</c:v>
                </c:pt>
                <c:pt idx="65">
                  <c:v>0.31836710569607413</c:v>
                </c:pt>
                <c:pt idx="66">
                  <c:v>0.15867659885807514</c:v>
                </c:pt>
                <c:pt idx="67">
                  <c:v>5.5764938895809163E-2</c:v>
                </c:pt>
                <c:pt idx="68">
                  <c:v>9.7842120062646976E-3</c:v>
                </c:pt>
                <c:pt idx="69">
                  <c:v>1.6898466332063381E-3</c:v>
                </c:pt>
                <c:pt idx="70">
                  <c:v>3.0417239397714091E-4</c:v>
                </c:pt>
                <c:pt idx="71">
                  <c:v>5.4001448746327688E-5</c:v>
                </c:pt>
                <c:pt idx="72">
                  <c:v>9.454879485765749E-6</c:v>
                </c:pt>
                <c:pt idx="73">
                  <c:v>1.6669460006177893E-6</c:v>
                </c:pt>
                <c:pt idx="74">
                  <c:v>2.7995131522940444E-7</c:v>
                </c:pt>
                <c:pt idx="75">
                  <c:v>8.9989521047401449E-9</c:v>
                </c:pt>
                <c:pt idx="76">
                  <c:v>9.6517685865405179E-11</c:v>
                </c:pt>
                <c:pt idx="77">
                  <c:v>8.6220115350438706E-22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01280"/>
        <c:axId val="209602816"/>
      </c:scatterChart>
      <c:valAx>
        <c:axId val="2096012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02816"/>
        <c:crossesAt val="1.0000000000000002E-2"/>
        <c:crossBetween val="midCat"/>
      </c:valAx>
      <c:valAx>
        <c:axId val="2096028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601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0.2801147439480951</c:v>
                </c:pt>
                <c:pt idx="51">
                  <c:v>0.27431952813689114</c:v>
                </c:pt>
                <c:pt idx="52">
                  <c:v>0.27052560616556287</c:v>
                </c:pt>
                <c:pt idx="53">
                  <c:v>0.25231478070318719</c:v>
                </c:pt>
                <c:pt idx="54">
                  <c:v>0.23142924025102499</c:v>
                </c:pt>
                <c:pt idx="55">
                  <c:v>0.21909899384420808</c:v>
                </c:pt>
                <c:pt idx="56">
                  <c:v>0.20468209035316062</c:v>
                </c:pt>
                <c:pt idx="57">
                  <c:v>0.19095757762188059</c:v>
                </c:pt>
                <c:pt idx="58">
                  <c:v>0.17810566694400604</c:v>
                </c:pt>
                <c:pt idx="59">
                  <c:v>0.1660789342948954</c:v>
                </c:pt>
                <c:pt idx="60">
                  <c:v>0.15488686447947697</c:v>
                </c:pt>
                <c:pt idx="61">
                  <c:v>0.14445357905832418</c:v>
                </c:pt>
                <c:pt idx="62">
                  <c:v>0.10196165297944748</c:v>
                </c:pt>
                <c:pt idx="63">
                  <c:v>7.1505944354609732E-2</c:v>
                </c:pt>
                <c:pt idx="64">
                  <c:v>3.5852562629052231E-2</c:v>
                </c:pt>
                <c:pt idx="65">
                  <c:v>1.7869372484956191E-2</c:v>
                </c:pt>
                <c:pt idx="66">
                  <c:v>8.9062318276931333E-3</c:v>
                </c:pt>
                <c:pt idx="67">
                  <c:v>3.1299856263458299E-3</c:v>
                </c:pt>
                <c:pt idx="68">
                  <c:v>5.4917020534976831E-4</c:v>
                </c:pt>
                <c:pt idx="69">
                  <c:v>9.4848049283206961E-5</c:v>
                </c:pt>
                <c:pt idx="70">
                  <c:v>1.7072648870977255E-5</c:v>
                </c:pt>
                <c:pt idx="71">
                  <c:v>3.0310040990748608E-6</c:v>
                </c:pt>
                <c:pt idx="72">
                  <c:v>5.3068536387301336E-7</c:v>
                </c:pt>
                <c:pt idx="73">
                  <c:v>9.356267800412587E-8</c:v>
                </c:pt>
                <c:pt idx="74">
                  <c:v>1.5713163326186262E-8</c:v>
                </c:pt>
                <c:pt idx="75">
                  <c:v>5.0509498078420704E-10</c:v>
                </c:pt>
                <c:pt idx="76">
                  <c:v>5.4173639463914772E-12</c:v>
                </c:pt>
                <c:pt idx="77">
                  <c:v>4.8393798521499623E-23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5472"/>
        <c:axId val="209627008"/>
      </c:scatterChart>
      <c:valAx>
        <c:axId val="2096254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27008"/>
        <c:crossesAt val="1.0000000000000002E-2"/>
        <c:crossBetween val="midCat"/>
      </c:valAx>
      <c:valAx>
        <c:axId val="20962700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6254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0.40593325877520431</c:v>
                </c:pt>
                <c:pt idx="51">
                  <c:v>0.39753501880257536</c:v>
                </c:pt>
                <c:pt idx="52">
                  <c:v>0.39203698936059245</c:v>
                </c:pt>
                <c:pt idx="53">
                  <c:v>0.36564644803907448</c:v>
                </c:pt>
                <c:pt idx="54">
                  <c:v>0.33537979596095846</c:v>
                </c:pt>
                <c:pt idx="55">
                  <c:v>0.31751120027451391</c:v>
                </c:pt>
                <c:pt idx="56">
                  <c:v>0.29661868839497879</c:v>
                </c:pt>
                <c:pt idx="57">
                  <c:v>0.27672956688860562</c:v>
                </c:pt>
                <c:pt idx="58">
                  <c:v>0.25810499215388844</c:v>
                </c:pt>
                <c:pt idx="59">
                  <c:v>0.24067623882280254</c:v>
                </c:pt>
                <c:pt idx="60">
                  <c:v>0.22445705196895291</c:v>
                </c:pt>
                <c:pt idx="61">
                  <c:v>0.20933747100349984</c:v>
                </c:pt>
                <c:pt idx="62">
                  <c:v>0.1477595412532911</c:v>
                </c:pt>
                <c:pt idx="63">
                  <c:v>0.10362410990777318</c:v>
                </c:pt>
                <c:pt idx="64">
                  <c:v>5.1956378226738639E-2</c:v>
                </c:pt>
                <c:pt idx="65">
                  <c:v>2.5895718671739579E-2</c:v>
                </c:pt>
                <c:pt idx="66">
                  <c:v>1.2906624115054917E-2</c:v>
                </c:pt>
                <c:pt idx="67">
                  <c:v>4.5358742896359138E-3</c:v>
                </c:pt>
                <c:pt idx="68">
                  <c:v>7.9583976172702847E-4</c:v>
                </c:pt>
                <c:pt idx="69">
                  <c:v>1.3745073604957313E-4</c:v>
                </c:pt>
                <c:pt idx="70">
                  <c:v>2.4741132488923165E-5</c:v>
                </c:pt>
                <c:pt idx="71">
                  <c:v>4.3924334505092994E-6</c:v>
                </c:pt>
                <c:pt idx="72">
                  <c:v>7.6905212522906317E-7</c:v>
                </c:pt>
                <c:pt idx="73">
                  <c:v>1.3558801741970291E-7</c:v>
                </c:pt>
                <c:pt idx="74">
                  <c:v>2.2771009853903816E-8</c:v>
                </c:pt>
                <c:pt idx="75">
                  <c:v>7.3196736683994411E-10</c:v>
                </c:pt>
                <c:pt idx="76">
                  <c:v>7.8506692283840703E-12</c:v>
                </c:pt>
                <c:pt idx="77">
                  <c:v>7.0130733075525408E-23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22752"/>
        <c:axId val="209729024"/>
      </c:scatterChart>
      <c:valAx>
        <c:axId val="2097227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29024"/>
        <c:crossesAt val="1.0000000000000002E-2"/>
        <c:crossBetween val="midCat"/>
      </c:valAx>
      <c:valAx>
        <c:axId val="20972902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7227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1.360238082528193</c:v>
                </c:pt>
                <c:pt idx="51">
                  <c:v>1.3320964962205124</c:v>
                </c:pt>
                <c:pt idx="52">
                  <c:v>1.3136731991287414</c:v>
                </c:pt>
                <c:pt idx="53">
                  <c:v>1.2252413730882401</c:v>
                </c:pt>
                <c:pt idx="54">
                  <c:v>1.1238211225980399</c:v>
                </c:pt>
                <c:pt idx="55">
                  <c:v>1.0639454070497836</c:v>
                </c:pt>
                <c:pt idx="56">
                  <c:v>0.99393687810105313</c:v>
                </c:pt>
                <c:pt idx="57">
                  <c:v>0.92729060087157122</c:v>
                </c:pt>
                <c:pt idx="58">
                  <c:v>0.86488168197319637</c:v>
                </c:pt>
                <c:pt idx="59">
                  <c:v>0.80647983019228187</c:v>
                </c:pt>
                <c:pt idx="60">
                  <c:v>0.7521311037715569</c:v>
                </c:pt>
                <c:pt idx="61">
                  <c:v>0.7014670367691862</c:v>
                </c:pt>
                <c:pt idx="62">
                  <c:v>0.49512610934134949</c:v>
                </c:pt>
                <c:pt idx="63">
                  <c:v>0.34723309193715668</c:v>
                </c:pt>
                <c:pt idx="64">
                  <c:v>0.17410015751723731</c:v>
                </c:pt>
                <c:pt idx="65">
                  <c:v>8.6773729302242086E-2</c:v>
                </c:pt>
                <c:pt idx="66">
                  <c:v>4.3248689922932765E-2</c:v>
                </c:pt>
                <c:pt idx="67">
                  <c:v>1.5199220100711196E-2</c:v>
                </c:pt>
                <c:pt idx="68">
                  <c:v>2.6667722540338733E-3</c:v>
                </c:pt>
                <c:pt idx="69">
                  <c:v>4.6058242729427864E-4</c:v>
                </c:pt>
                <c:pt idx="70">
                  <c:v>8.290483691297015E-5</c:v>
                </c:pt>
                <c:pt idx="71">
                  <c:v>1.4718565491235431E-5</c:v>
                </c:pt>
                <c:pt idx="72">
                  <c:v>2.5770098053609186E-6</c:v>
                </c:pt>
                <c:pt idx="73">
                  <c:v>4.5434066029782927E-7</c:v>
                </c:pt>
                <c:pt idx="74">
                  <c:v>7.6303170807833069E-8</c:v>
                </c:pt>
                <c:pt idx="75">
                  <c:v>2.4527428241472128E-9</c:v>
                </c:pt>
                <c:pt idx="76">
                  <c:v>2.6306736457122567E-11</c:v>
                </c:pt>
                <c:pt idx="77">
                  <c:v>2.3500043867500962E-22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55520"/>
        <c:axId val="209769600"/>
      </c:scatterChart>
      <c:valAx>
        <c:axId val="209755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69600"/>
        <c:crossesAt val="1.0000000000000002E-2"/>
        <c:crossBetween val="midCat"/>
      </c:valAx>
      <c:valAx>
        <c:axId val="20976960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755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0.40973288589574053</c:v>
                </c:pt>
                <c:pt idx="51">
                  <c:v>0.40125603649736247</c:v>
                </c:pt>
                <c:pt idx="52">
                  <c:v>0.3957065442561985</c:v>
                </c:pt>
                <c:pt idx="53">
                  <c:v>0.36906898149861139</c:v>
                </c:pt>
                <c:pt idx="54">
                  <c:v>0.33851902671100359</c:v>
                </c:pt>
                <c:pt idx="55">
                  <c:v>0.32048317692722061</c:v>
                </c:pt>
                <c:pt idx="56">
                  <c:v>0.29939510641079742</c:v>
                </c:pt>
                <c:pt idx="57">
                  <c:v>0.2793198182283867</c:v>
                </c:pt>
                <c:pt idx="58">
                  <c:v>0.26052091326144367</c:v>
                </c:pt>
                <c:pt idx="59">
                  <c:v>0.24292902285695378</c:v>
                </c:pt>
                <c:pt idx="60">
                  <c:v>0.22655802074552001</c:v>
                </c:pt>
                <c:pt idx="61">
                  <c:v>0.21129691708231899</c:v>
                </c:pt>
                <c:pt idx="62">
                  <c:v>0.14914260398128232</c:v>
                </c:pt>
                <c:pt idx="63">
                  <c:v>0.10459405501533836</c:v>
                </c:pt>
                <c:pt idx="64">
                  <c:v>5.2442701678999733E-2</c:v>
                </c:pt>
                <c:pt idx="65">
                  <c:v>2.6138108455882408E-2</c:v>
                </c:pt>
                <c:pt idx="66">
                  <c:v>1.3027433036132473E-2</c:v>
                </c:pt>
                <c:pt idx="67">
                  <c:v>4.5783310989602945E-3</c:v>
                </c:pt>
                <c:pt idx="68">
                  <c:v>8.0328900190848802E-4</c:v>
                </c:pt>
                <c:pt idx="69">
                  <c:v>1.3873730602909982E-4</c:v>
                </c:pt>
                <c:pt idx="70">
                  <c:v>2.4972715085237969E-5</c:v>
                </c:pt>
                <c:pt idx="71">
                  <c:v>4.433547621134446E-6</c:v>
                </c:pt>
                <c:pt idx="72">
                  <c:v>7.7625062707378285E-7</c:v>
                </c:pt>
                <c:pt idx="73">
                  <c:v>1.3685715193152407E-7</c:v>
                </c:pt>
                <c:pt idx="74">
                  <c:v>2.2984151656731072E-8</c:v>
                </c:pt>
                <c:pt idx="75">
                  <c:v>7.3881874695790749E-10</c:v>
                </c:pt>
                <c:pt idx="76">
                  <c:v>7.9241532681115123E-12</c:v>
                </c:pt>
                <c:pt idx="77">
                  <c:v>7.0787172600044429E-23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5952"/>
        <c:axId val="210060032"/>
      </c:scatterChart>
      <c:valAx>
        <c:axId val="21004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060032"/>
        <c:crossesAt val="1.0000000000000002E-2"/>
        <c:crossBetween val="midCat"/>
      </c:valAx>
      <c:valAx>
        <c:axId val="2100600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4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decay'!$E$81:$E$133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1.3331989011622815E-2</c:v>
                </c:pt>
                <c:pt idx="51">
                  <c:v>1.3056167209364271E-2</c:v>
                </c:pt>
                <c:pt idx="52">
                  <c:v>1.2875596471388138E-2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7952"/>
        <c:axId val="210104320"/>
      </c:scatterChart>
      <c:valAx>
        <c:axId val="21007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04320"/>
        <c:crossesAt val="1.0000000000000002E-2"/>
        <c:crossBetween val="midCat"/>
      </c:valAx>
      <c:valAx>
        <c:axId val="210104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77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decay'!$F$81:$F$133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0.31130872089663758</c:v>
                </c:pt>
                <c:pt idx="51">
                  <c:v>0.30486814159660558</c:v>
                </c:pt>
                <c:pt idx="52">
                  <c:v>0.30065172306957966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42336"/>
        <c:axId val="210143872"/>
      </c:scatterChart>
      <c:valAx>
        <c:axId val="21014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43872"/>
        <c:crossesAt val="1.0000000000000002E-2"/>
        <c:crossBetween val="midCat"/>
      </c:valAx>
      <c:valAx>
        <c:axId val="210143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142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0.49208171832075487</c:v>
                </c:pt>
                <c:pt idx="51">
                  <c:v>0.48190117689611189</c:v>
                </c:pt>
                <c:pt idx="52">
                  <c:v>0.4752363379929086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94432"/>
        <c:axId val="210195968"/>
      </c:scatterChart>
      <c:valAx>
        <c:axId val="21019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95968"/>
        <c:crossesAt val="1.0000000000000002E-2"/>
        <c:crossBetween val="midCat"/>
      </c:valAx>
      <c:valAx>
        <c:axId val="210195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1944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0.59454756129327979</c:v>
                </c:pt>
                <c:pt idx="51">
                  <c:v>0.58224713262195638</c:v>
                </c:pt>
                <c:pt idx="52">
                  <c:v>0.57419447882730934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26560"/>
        <c:axId val="210236544"/>
      </c:scatterChart>
      <c:valAx>
        <c:axId val="21022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36544"/>
        <c:crossesAt val="1.0000000000000002E-2"/>
        <c:crossBetween val="midCat"/>
      </c:valAx>
      <c:valAx>
        <c:axId val="210236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226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decay'!$J$81:$J$133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34.409278442028956</c:v>
                </c:pt>
                <c:pt idx="51">
                  <c:v>33.697394477376541</c:v>
                </c:pt>
                <c:pt idx="52">
                  <c:v>33.231349328667918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66368"/>
        <c:axId val="210280448"/>
      </c:scatterChart>
      <c:valAx>
        <c:axId val="21026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80448"/>
        <c:crossesAt val="1"/>
        <c:crossBetween val="midCat"/>
      </c:valAx>
      <c:valAx>
        <c:axId val="210280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2663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4.990624061848278</c:v>
                </c:pt>
                <c:pt idx="51">
                  <c:v>4.8873744325593709</c:v>
                </c:pt>
                <c:pt idx="52">
                  <c:v>4.8197805672311169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37248"/>
        <c:axId val="210438784"/>
      </c:scatterChart>
      <c:valAx>
        <c:axId val="21043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38784"/>
        <c:crossesAt val="1.0000000000000002E-2"/>
        <c:crossBetween val="midCat"/>
      </c:valAx>
      <c:valAx>
        <c:axId val="21043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37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0.2801147439480951</c:v>
                </c:pt>
                <c:pt idx="51">
                  <c:v>0.27431952813689114</c:v>
                </c:pt>
                <c:pt idx="52">
                  <c:v>0.27052560616556287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77056"/>
        <c:axId val="210478592"/>
      </c:scatterChart>
      <c:valAx>
        <c:axId val="21047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78592"/>
        <c:crossesAt val="1.0000000000000002E-2"/>
        <c:crossBetween val="midCat"/>
      </c:valAx>
      <c:valAx>
        <c:axId val="210478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77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0.40593325877520431</c:v>
                </c:pt>
                <c:pt idx="51">
                  <c:v>0.39753501880257536</c:v>
                </c:pt>
                <c:pt idx="52">
                  <c:v>0.39203698936059245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9456"/>
        <c:axId val="254984192"/>
      </c:scatterChart>
      <c:valAx>
        <c:axId val="2104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984192"/>
        <c:crossesAt val="1.0000000000000002E-2"/>
        <c:crossBetween val="midCat"/>
      </c:valAx>
      <c:valAx>
        <c:axId val="254984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9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1.360238082528193</c:v>
                </c:pt>
                <c:pt idx="51">
                  <c:v>1.3320964962205124</c:v>
                </c:pt>
                <c:pt idx="52">
                  <c:v>1.3136731991287414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53984"/>
        <c:axId val="255355520"/>
      </c:scatterChart>
      <c:valAx>
        <c:axId val="25535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355520"/>
        <c:crossesAt val="1.0000000000000002E-2"/>
        <c:crossBetween val="midCat"/>
      </c:valAx>
      <c:valAx>
        <c:axId val="255355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5353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0.40973288589574053</c:v>
                </c:pt>
                <c:pt idx="51">
                  <c:v>0.40125603649736247</c:v>
                </c:pt>
                <c:pt idx="52">
                  <c:v>0.3957065442561985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69216"/>
        <c:axId val="255370752"/>
      </c:scatterChart>
      <c:valAx>
        <c:axId val="2553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370752"/>
        <c:crossesAt val="1.0000000000000002E-2"/>
        <c:crossBetween val="midCat"/>
      </c:valAx>
      <c:valAx>
        <c:axId val="255370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5369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143360"/>
        <c:axId val="256144896"/>
      </c:barChart>
      <c:catAx>
        <c:axId val="2561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4896"/>
        <c:crosses val="autoZero"/>
        <c:auto val="1"/>
        <c:lblAlgn val="ctr"/>
        <c:lblOffset val="100"/>
        <c:noMultiLvlLbl val="0"/>
      </c:catAx>
      <c:valAx>
        <c:axId val="256144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344448"/>
        <c:axId val="256345984"/>
      </c:barChart>
      <c:catAx>
        <c:axId val="2563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45984"/>
        <c:crosses val="autoZero"/>
        <c:auto val="1"/>
        <c:lblAlgn val="ctr"/>
        <c:lblOffset val="100"/>
        <c:noMultiLvlLbl val="0"/>
      </c:catAx>
      <c:valAx>
        <c:axId val="2563459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4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520576"/>
        <c:axId val="256522112"/>
      </c:barChart>
      <c:catAx>
        <c:axId val="2565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22112"/>
        <c:crosses val="autoZero"/>
        <c:auto val="1"/>
        <c:lblAlgn val="ctr"/>
        <c:lblOffset val="100"/>
        <c:noMultiLvlLbl val="0"/>
      </c:catAx>
      <c:valAx>
        <c:axId val="256522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2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586112"/>
        <c:axId val="256587648"/>
      </c:barChart>
      <c:catAx>
        <c:axId val="25658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87648"/>
        <c:crosses val="autoZero"/>
        <c:auto val="1"/>
        <c:lblAlgn val="ctr"/>
        <c:lblOffset val="100"/>
        <c:noMultiLvlLbl val="0"/>
      </c:catAx>
      <c:valAx>
        <c:axId val="256587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8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decay'!$R$13:$R$17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decay'!$E$13:$E$17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decay'!$F$12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decay'!$S$13:$S$17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decay'!$F$13:$F$17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decay'!$G$12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decay'!$T$13:$T$17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decay'!$G$13:$G$17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decay'!$H$12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decay'!$U$13:$U$17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decay'!$H$13:$H$17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decay'!$I$12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decay'!$V$13:$V$17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decay'!$I$13:$I$17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decay'!$J$12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decay'!$W$13:$W$17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decay'!$J$13:$J$17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decay'!$K$12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decay'!$X$13:$X$17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decay'!$K$13:$K$17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decay'!$L$12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decay'!$Y$13:$Y$17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decay'!$L$13:$L$17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decay'!$M$12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decay'!$Z$13:$Z$17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decay'!$M$13:$M$17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decay'!$N$12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decay'!$AA$13:$AA$17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decay'!$AA$13:$AA$17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decay'!$N$13:$N$17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681088"/>
        <c:axId val="256682624"/>
      </c:barChart>
      <c:catAx>
        <c:axId val="25668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82624"/>
        <c:crosses val="autoZero"/>
        <c:auto val="1"/>
        <c:lblAlgn val="ctr"/>
        <c:lblOffset val="100"/>
        <c:noMultiLvlLbl val="0"/>
      </c:catAx>
      <c:valAx>
        <c:axId val="256682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8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decay'!$D$14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decay'!$D$15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decay'!$D$16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decay'!$D$17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747392"/>
        <c:axId val="256748928"/>
      </c:barChart>
      <c:catAx>
        <c:axId val="25674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48928"/>
        <c:crosses val="autoZero"/>
        <c:auto val="1"/>
        <c:lblAlgn val="ctr"/>
        <c:lblOffset val="100"/>
        <c:noMultiLvlLbl val="0"/>
      </c:catAx>
      <c:valAx>
        <c:axId val="256748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4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837504"/>
        <c:axId val="256839040"/>
      </c:barChart>
      <c:catAx>
        <c:axId val="2568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39040"/>
        <c:crosses val="autoZero"/>
        <c:auto val="1"/>
        <c:lblAlgn val="ctr"/>
        <c:lblOffset val="100"/>
        <c:noMultiLvlLbl val="0"/>
      </c:catAx>
      <c:valAx>
        <c:axId val="2568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decay'!$E$81:$E$133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1.2746095633298588E-3</c:v>
                </c:pt>
                <c:pt idx="51">
                  <c:v>1.2971973143663894E-3</c:v>
                </c:pt>
                <c:pt idx="52">
                  <c:v>1.3123474634450726E-3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decay'!$E$55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81792"/>
        <c:axId val="256883328"/>
      </c:scatterChart>
      <c:valAx>
        <c:axId val="25688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6883328"/>
        <c:crosses val="autoZero"/>
        <c:crossBetween val="midCat"/>
      </c:valAx>
      <c:valAx>
        <c:axId val="25688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6881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decay'!$F$81:$F$133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0.18729317007947377</c:v>
                </c:pt>
                <c:pt idx="51">
                  <c:v>0.19061225038320664</c:v>
                </c:pt>
                <c:pt idx="52">
                  <c:v>0.19283843754652144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decay'!$F$55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92544"/>
        <c:axId val="266094080"/>
      </c:scatterChart>
      <c:valAx>
        <c:axId val="26609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094080"/>
        <c:crosses val="autoZero"/>
        <c:crossBetween val="midCat"/>
      </c:valAx>
      <c:valAx>
        <c:axId val="266094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609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decay'!$H$81:$H$133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0.28469621726949734</c:v>
                </c:pt>
                <c:pt idx="51">
                  <c:v>0.28974140715488123</c:v>
                </c:pt>
                <c:pt idx="52">
                  <c:v>0.29312533762100934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decay'!$H$55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23904"/>
        <c:axId val="266125696"/>
      </c:scatterChart>
      <c:valAx>
        <c:axId val="26612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125696"/>
        <c:crosses val="autoZero"/>
        <c:crossBetween val="midCat"/>
      </c:valAx>
      <c:valAx>
        <c:axId val="26612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6123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0.51024413810784686</c:v>
                </c:pt>
                <c:pt idx="51">
                  <c:v>0.51928633258920631</c:v>
                </c:pt>
                <c:pt idx="52">
                  <c:v>0.52535115038224334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decay'!$I$55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03232"/>
        <c:axId val="268704768"/>
      </c:scatterChart>
      <c:valAx>
        <c:axId val="26870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704768"/>
        <c:crosses val="autoZero"/>
        <c:crossBetween val="midCat"/>
      </c:valAx>
      <c:valAx>
        <c:axId val="26870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0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decay'!$J$81:$J$133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12.08497631262972</c:v>
                </c:pt>
                <c:pt idx="51">
                  <c:v>12.299137922651633</c:v>
                </c:pt>
                <c:pt idx="52">
                  <c:v>12.442781276676362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decay'!$J$55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34848"/>
        <c:axId val="268736384"/>
      </c:scatterChart>
      <c:valAx>
        <c:axId val="26873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736384"/>
        <c:crosses val="autoZero"/>
        <c:crossBetween val="midCat"/>
      </c:valAx>
      <c:valAx>
        <c:axId val="268736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34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4.2239441010921031</c:v>
                </c:pt>
                <c:pt idx="51">
                  <c:v>4.2987979233860747</c:v>
                </c:pt>
                <c:pt idx="52">
                  <c:v>4.3490041862862139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decay'!$K$55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49824"/>
        <c:axId val="269136640"/>
      </c:scatterChart>
      <c:valAx>
        <c:axId val="26874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9136640"/>
        <c:crosses val="autoZero"/>
        <c:crossBetween val="midCat"/>
      </c:valAx>
      <c:valAx>
        <c:axId val="269136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49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0.22365249207830226</c:v>
                </c:pt>
                <c:pt idx="51">
                  <c:v>0.22761590719388219</c:v>
                </c:pt>
                <c:pt idx="52">
                  <c:v>0.23027426524664416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decay'!$L$55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17152"/>
        <c:axId val="270818688"/>
      </c:scatterChart>
      <c:valAx>
        <c:axId val="27081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818688"/>
        <c:crosses val="autoZero"/>
        <c:crossBetween val="midCat"/>
      </c:valAx>
      <c:valAx>
        <c:axId val="270818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0817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0.41182612308333105</c:v>
                </c:pt>
                <c:pt idx="51">
                  <c:v>0.41912422142353511</c:v>
                </c:pt>
                <c:pt idx="52">
                  <c:v>0.42401923189474872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decay'!$M$55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56576"/>
        <c:axId val="270858496"/>
      </c:scatterChart>
      <c:valAx>
        <c:axId val="27085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858496"/>
        <c:crosses val="autoZero"/>
        <c:crossBetween val="midCat"/>
      </c:valAx>
      <c:valAx>
        <c:axId val="270858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085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1.3071180689554183</c:v>
                </c:pt>
                <c:pt idx="51">
                  <c:v>1.3302819132935881</c:v>
                </c:pt>
                <c:pt idx="52">
                  <c:v>1.3458184620359188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decay'!$N$55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34784"/>
        <c:axId val="271336576"/>
      </c:scatterChart>
      <c:valAx>
        <c:axId val="27133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336576"/>
        <c:crosses val="autoZero"/>
        <c:crossBetween val="midCat"/>
      </c:valAx>
      <c:valAx>
        <c:axId val="271336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334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0.2703086343657965</c:v>
                </c:pt>
                <c:pt idx="51">
                  <c:v>0.27509885743624674</c:v>
                </c:pt>
                <c:pt idx="52">
                  <c:v>0.27831177551384106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decay'!$G$55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82784"/>
        <c:axId val="271388672"/>
      </c:scatterChart>
      <c:valAx>
        <c:axId val="27138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388672"/>
        <c:crosses val="autoZero"/>
        <c:crossBetween val="midCat"/>
      </c:valAx>
      <c:valAx>
        <c:axId val="271388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382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decay'!$E$81:$E$162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1.2746095633298588E-3</c:v>
                </c:pt>
                <c:pt idx="51">
                  <c:v>1.2971973143663894E-3</c:v>
                </c:pt>
                <c:pt idx="52">
                  <c:v>1.3123474634450726E-3</c:v>
                </c:pt>
                <c:pt idx="53">
                  <c:v>1.3890766112599577E-3</c:v>
                </c:pt>
                <c:pt idx="54">
                  <c:v>1.4672012734265048E-3</c:v>
                </c:pt>
                <c:pt idx="55">
                  <c:v>1.5465195999592011E-3</c:v>
                </c:pt>
                <c:pt idx="56">
                  <c:v>1.6266024081646009E-3</c:v>
                </c:pt>
                <c:pt idx="57">
                  <c:v>1.7073457553591336E-3</c:v>
                </c:pt>
                <c:pt idx="58">
                  <c:v>1.7883506357574855E-3</c:v>
                </c:pt>
                <c:pt idx="59">
                  <c:v>1.8696378378963707E-3</c:v>
                </c:pt>
                <c:pt idx="60">
                  <c:v>1.9508231091455623E-3</c:v>
                </c:pt>
                <c:pt idx="61">
                  <c:v>2.0317978126357817E-3</c:v>
                </c:pt>
                <c:pt idx="62">
                  <c:v>2.4286375665439138E-3</c:v>
                </c:pt>
                <c:pt idx="63">
                  <c:v>2.8024288686180191E-3</c:v>
                </c:pt>
                <c:pt idx="64">
                  <c:v>3.4554571606161587E-3</c:v>
                </c:pt>
                <c:pt idx="65">
                  <c:v>3.971079930915368E-3</c:v>
                </c:pt>
                <c:pt idx="66">
                  <c:v>4.3615691221563996E-3</c:v>
                </c:pt>
                <c:pt idx="67">
                  <c:v>4.7621803189831979E-3</c:v>
                </c:pt>
                <c:pt idx="68">
                  <c:v>5.1099564438548224E-3</c:v>
                </c:pt>
                <c:pt idx="69">
                  <c:v>5.2480996233081152E-3</c:v>
                </c:pt>
                <c:pt idx="70">
                  <c:v>5.2988638887674086E-3</c:v>
                </c:pt>
                <c:pt idx="71">
                  <c:v>5.3118064293666729E-3</c:v>
                </c:pt>
                <c:pt idx="72">
                  <c:v>5.3104652334496506E-3</c:v>
                </c:pt>
                <c:pt idx="73">
                  <c:v>5.302418057947518E-3</c:v>
                </c:pt>
                <c:pt idx="74">
                  <c:v>5.2923590885698502E-3</c:v>
                </c:pt>
                <c:pt idx="75">
                  <c:v>5.2702293559389836E-3</c:v>
                </c:pt>
                <c:pt idx="76">
                  <c:v>5.240723045764493E-3</c:v>
                </c:pt>
                <c:pt idx="77">
                  <c:v>5.0766277253168181E-3</c:v>
                </c:pt>
                <c:pt idx="78">
                  <c:v>4.7632572993045671E-3</c:v>
                </c:pt>
                <c:pt idx="79">
                  <c:v>4.1932490345701059E-3</c:v>
                </c:pt>
                <c:pt idx="80">
                  <c:v>3.2564236865300546E-3</c:v>
                </c:pt>
                <c:pt idx="81">
                  <c:v>2.7054604038173093E-3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decay'!$E$55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23744"/>
        <c:axId val="271433728"/>
      </c:scatterChart>
      <c:valAx>
        <c:axId val="2714237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33728"/>
        <c:crossesAt val="1.0000000000000002E-2"/>
        <c:crossBetween val="midCat"/>
      </c:valAx>
      <c:valAx>
        <c:axId val="27143372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423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decay'!$F$81:$F$162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0.18729317007947377</c:v>
                </c:pt>
                <c:pt idx="51">
                  <c:v>0.19061225038320664</c:v>
                </c:pt>
                <c:pt idx="52">
                  <c:v>0.19283843754652144</c:v>
                </c:pt>
                <c:pt idx="53">
                  <c:v>0.20411314138147715</c:v>
                </c:pt>
                <c:pt idx="54">
                  <c:v>0.21559290432969677</c:v>
                </c:pt>
                <c:pt idx="55">
                  <c:v>0.22724806623111662</c:v>
                </c:pt>
                <c:pt idx="56">
                  <c:v>0.2390155622935749</c:v>
                </c:pt>
                <c:pt idx="57">
                  <c:v>0.25088011901271984</c:v>
                </c:pt>
                <c:pt idx="58">
                  <c:v>0.26278310583958836</c:v>
                </c:pt>
                <c:pt idx="59">
                  <c:v>0.27472757747505089</c:v>
                </c:pt>
                <c:pt idx="60">
                  <c:v>0.28665707122237499</c:v>
                </c:pt>
                <c:pt idx="61">
                  <c:v>0.29855562380604467</c:v>
                </c:pt>
                <c:pt idx="62">
                  <c:v>0.35686789264611257</c:v>
                </c:pt>
                <c:pt idx="63">
                  <c:v>0.41179338506961144</c:v>
                </c:pt>
                <c:pt idx="64">
                  <c:v>0.50775040789344184</c:v>
                </c:pt>
                <c:pt idx="65">
                  <c:v>0.58351684335169129</c:v>
                </c:pt>
                <c:pt idx="66">
                  <c:v>0.64089595034523872</c:v>
                </c:pt>
                <c:pt idx="67">
                  <c:v>0.69976240104642928</c:v>
                </c:pt>
                <c:pt idx="68">
                  <c:v>0.75086518167753991</c:v>
                </c:pt>
                <c:pt idx="69">
                  <c:v>0.77116416165464907</c:v>
                </c:pt>
                <c:pt idx="70">
                  <c:v>0.77862354410254819</c:v>
                </c:pt>
                <c:pt idx="71">
                  <c:v>0.78052534174118016</c:v>
                </c:pt>
                <c:pt idx="72">
                  <c:v>0.78032826426567425</c:v>
                </c:pt>
                <c:pt idx="73">
                  <c:v>0.77914579941263884</c:v>
                </c:pt>
                <c:pt idx="74">
                  <c:v>0.77766771834634441</c:v>
                </c:pt>
                <c:pt idx="75">
                  <c:v>0.77441594000049685</c:v>
                </c:pt>
                <c:pt idx="76">
                  <c:v>0.77008023553936666</c:v>
                </c:pt>
                <c:pt idx="77">
                  <c:v>0.74596780641121774</c:v>
                </c:pt>
                <c:pt idx="78">
                  <c:v>0.69992065425926053</c:v>
                </c:pt>
                <c:pt idx="79">
                  <c:v>0.61616272716924625</c:v>
                </c:pt>
                <c:pt idx="80">
                  <c:v>0.47850411052836395</c:v>
                </c:pt>
                <c:pt idx="81">
                  <c:v>0.39754468359053369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decay'!$F$55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64320"/>
        <c:axId val="271465856"/>
      </c:scatterChart>
      <c:valAx>
        <c:axId val="27146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65856"/>
        <c:crossesAt val="1.0000000000000002E-2"/>
        <c:crossBetween val="midCat"/>
      </c:valAx>
      <c:valAx>
        <c:axId val="2714658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46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decay'!$H$81:$H$162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0.28469621726949734</c:v>
                </c:pt>
                <c:pt idx="51">
                  <c:v>0.28974140715488123</c:v>
                </c:pt>
                <c:pt idx="52">
                  <c:v>0.29312533762100934</c:v>
                </c:pt>
                <c:pt idx="53">
                  <c:v>0.31026352547529013</c:v>
                </c:pt>
                <c:pt idx="54">
                  <c:v>0.32771341478583921</c:v>
                </c:pt>
                <c:pt idx="55">
                  <c:v>0.34542992043091847</c:v>
                </c:pt>
                <c:pt idx="56">
                  <c:v>0.36331718035766331</c:v>
                </c:pt>
                <c:pt idx="57">
                  <c:v>0.38135197797514536</c:v>
                </c:pt>
                <c:pt idx="58">
                  <c:v>0.39944519153109187</c:v>
                </c:pt>
                <c:pt idx="59">
                  <c:v>0.4176014643436885</c:v>
                </c:pt>
                <c:pt idx="60">
                  <c:v>0.43573496991872979</c:v>
                </c:pt>
                <c:pt idx="61">
                  <c:v>0.45382144317408435</c:v>
                </c:pt>
                <c:pt idx="62">
                  <c:v>0.54245939164879342</c:v>
                </c:pt>
                <c:pt idx="63">
                  <c:v>0.62594924831574661</c:v>
                </c:pt>
                <c:pt idx="64">
                  <c:v>0.77180935312787236</c:v>
                </c:pt>
                <c:pt idx="65">
                  <c:v>0.88697862257749627</c:v>
                </c:pt>
                <c:pt idx="66">
                  <c:v>0.9741981122387211</c:v>
                </c:pt>
                <c:pt idx="67">
                  <c:v>1.0636784485029798</c:v>
                </c:pt>
                <c:pt idx="68">
                  <c:v>1.1413575669217491</c:v>
                </c:pt>
                <c:pt idx="69">
                  <c:v>1.1722131651876124</c:v>
                </c:pt>
                <c:pt idx="70">
                  <c:v>1.1835518486280294</c:v>
                </c:pt>
                <c:pt idx="71">
                  <c:v>1.1864426886597339</c:v>
                </c:pt>
                <c:pt idx="72">
                  <c:v>1.1861431197445316</c:v>
                </c:pt>
                <c:pt idx="73">
                  <c:v>1.1843457062533163</c:v>
                </c:pt>
                <c:pt idx="74">
                  <c:v>1.1820989393892969</c:v>
                </c:pt>
                <c:pt idx="75">
                  <c:v>1.1771560522884548</c:v>
                </c:pt>
                <c:pt idx="76">
                  <c:v>1.1705655361539984</c:v>
                </c:pt>
                <c:pt idx="77">
                  <c:v>1.1339132793789652</c:v>
                </c:pt>
                <c:pt idx="78">
                  <c:v>1.0639190023418874</c:v>
                </c:pt>
                <c:pt idx="79">
                  <c:v>0.93660221338080007</c:v>
                </c:pt>
                <c:pt idx="80">
                  <c:v>0.72735332611181269</c:v>
                </c:pt>
                <c:pt idx="81">
                  <c:v>0.60429041574660158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decay'!$H$55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04896"/>
        <c:axId val="271506432"/>
      </c:scatterChart>
      <c:valAx>
        <c:axId val="27150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506432"/>
        <c:crossesAt val="1.0000000000000002E-2"/>
        <c:crossBetween val="midCat"/>
      </c:valAx>
      <c:valAx>
        <c:axId val="2715064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50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0.51024413810784686</c:v>
                </c:pt>
                <c:pt idx="51">
                  <c:v>0.51928633258920631</c:v>
                </c:pt>
                <c:pt idx="52">
                  <c:v>0.52535115038224334</c:v>
                </c:pt>
                <c:pt idx="53">
                  <c:v>0.55606690759990973</c:v>
                </c:pt>
                <c:pt idx="54">
                  <c:v>0.58734130884321845</c:v>
                </c:pt>
                <c:pt idx="55">
                  <c:v>0.6190935507235491</c:v>
                </c:pt>
                <c:pt idx="56">
                  <c:v>0.65115182537141114</c:v>
                </c:pt>
                <c:pt idx="57">
                  <c:v>0.68347452306841183</c:v>
                </c:pt>
                <c:pt idx="58">
                  <c:v>0.71590191618588361</c:v>
                </c:pt>
                <c:pt idx="59">
                  <c:v>0.74844232666750499</c:v>
                </c:pt>
                <c:pt idx="60">
                  <c:v>0.78094193278012225</c:v>
                </c:pt>
                <c:pt idx="61">
                  <c:v>0.81335724565677059</c:v>
                </c:pt>
                <c:pt idx="62">
                  <c:v>0.97221778148297433</c:v>
                </c:pt>
                <c:pt idx="63">
                  <c:v>1.1218516978179121</c:v>
                </c:pt>
                <c:pt idx="64">
                  <c:v>1.3832681092405208</c:v>
                </c:pt>
                <c:pt idx="65">
                  <c:v>1.589679157446358</c:v>
                </c:pt>
                <c:pt idx="66">
                  <c:v>1.7459974737036847</c:v>
                </c:pt>
                <c:pt idx="67">
                  <c:v>1.906367771183042</c:v>
                </c:pt>
                <c:pt idx="68">
                  <c:v>2.0455874461288559</c:v>
                </c:pt>
                <c:pt idx="69">
                  <c:v>2.1008881041213154</c:v>
                </c:pt>
                <c:pt idx="70">
                  <c:v>2.1212097536845644</c:v>
                </c:pt>
                <c:pt idx="71">
                  <c:v>2.1263908347489067</c:v>
                </c:pt>
                <c:pt idx="72">
                  <c:v>2.1258539351567469</c:v>
                </c:pt>
                <c:pt idx="73">
                  <c:v>2.122632537603788</c:v>
                </c:pt>
                <c:pt idx="74">
                  <c:v>2.1186057906625892</c:v>
                </c:pt>
                <c:pt idx="75">
                  <c:v>2.1097469473919528</c:v>
                </c:pt>
                <c:pt idx="76">
                  <c:v>2.0979351563644371</c:v>
                </c:pt>
                <c:pt idx="77">
                  <c:v>2.0322454912636845</c:v>
                </c:pt>
                <c:pt idx="78">
                  <c:v>1.9067989015555462</c:v>
                </c:pt>
                <c:pt idx="79">
                  <c:v>1.6786165748876296</c:v>
                </c:pt>
                <c:pt idx="80">
                  <c:v>1.3035922097640058</c:v>
                </c:pt>
                <c:pt idx="81">
                  <c:v>1.0830338573047582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decay'!$I$55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59936"/>
        <c:axId val="271961472"/>
      </c:scatterChart>
      <c:valAx>
        <c:axId val="271959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961472"/>
        <c:crossesAt val="1.0000000000000002E-2"/>
        <c:crossBetween val="midCat"/>
      </c:valAx>
      <c:valAx>
        <c:axId val="27196147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959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decay'!$J$81:$J$162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12.08497631262972</c:v>
                </c:pt>
                <c:pt idx="51">
                  <c:v>12.299137922651633</c:v>
                </c:pt>
                <c:pt idx="52">
                  <c:v>12.442781276676362</c:v>
                </c:pt>
                <c:pt idx="53">
                  <c:v>13.170274589537364</c:v>
                </c:pt>
                <c:pt idx="54">
                  <c:v>13.91099921524032</c:v>
                </c:pt>
                <c:pt idx="55">
                  <c:v>14.663041350245861</c:v>
                </c:pt>
                <c:pt idx="56">
                  <c:v>15.422331777726093</c:v>
                </c:pt>
                <c:pt idx="57">
                  <c:v>16.187884984230511</c:v>
                </c:pt>
                <c:pt idx="58">
                  <c:v>16.955917869739423</c:v>
                </c:pt>
                <c:pt idx="59">
                  <c:v>17.726627536942935</c:v>
                </c:pt>
                <c:pt idx="60">
                  <c:v>18.496370765149827</c:v>
                </c:pt>
                <c:pt idx="61">
                  <c:v>19.264117533850531</c:v>
                </c:pt>
                <c:pt idx="62">
                  <c:v>23.026680724856867</c:v>
                </c:pt>
                <c:pt idx="63">
                  <c:v>26.570714255902601</c:v>
                </c:pt>
                <c:pt idx="64">
                  <c:v>32.762281985598207</c:v>
                </c:pt>
                <c:pt idx="65">
                  <c:v>37.651064515237721</c:v>
                </c:pt>
                <c:pt idx="66">
                  <c:v>41.353416013493778</c:v>
                </c:pt>
                <c:pt idx="67">
                  <c:v>45.151737447375247</c:v>
                </c:pt>
                <c:pt idx="68">
                  <c:v>48.44911285713755</c:v>
                </c:pt>
                <c:pt idx="69">
                  <c:v>49.758892023616589</c:v>
                </c:pt>
                <c:pt idx="70">
                  <c:v>50.240204076541175</c:v>
                </c:pt>
                <c:pt idx="71">
                  <c:v>50.362916396507416</c:v>
                </c:pt>
                <c:pt idx="72">
                  <c:v>50.350200093920236</c:v>
                </c:pt>
                <c:pt idx="73">
                  <c:v>50.273902278397195</c:v>
                </c:pt>
                <c:pt idx="74">
                  <c:v>50.178530008993377</c:v>
                </c:pt>
                <c:pt idx="75">
                  <c:v>49.968711016304987</c:v>
                </c:pt>
                <c:pt idx="76">
                  <c:v>49.68895235938713</c:v>
                </c:pt>
                <c:pt idx="77">
                  <c:v>48.133112737846233</c:v>
                </c:pt>
                <c:pt idx="78">
                  <c:v>45.161948638352747</c:v>
                </c:pt>
                <c:pt idx="79">
                  <c:v>39.757520038803293</c:v>
                </c:pt>
                <c:pt idx="80">
                  <c:v>30.875182681661403</c:v>
                </c:pt>
                <c:pt idx="81">
                  <c:v>25.651325578849832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decay'!$J$55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88224"/>
        <c:axId val="271989760"/>
      </c:scatterChart>
      <c:valAx>
        <c:axId val="271988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989760"/>
        <c:crossesAt val="1.0000000000000002E-2"/>
        <c:crossBetween val="midCat"/>
      </c:valAx>
      <c:valAx>
        <c:axId val="2719897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988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4.2239441010921031</c:v>
                </c:pt>
                <c:pt idx="51">
                  <c:v>4.2987979233860747</c:v>
                </c:pt>
                <c:pt idx="52">
                  <c:v>4.3490041862862139</c:v>
                </c:pt>
                <c:pt idx="53">
                  <c:v>4.6032778404456991</c:v>
                </c:pt>
                <c:pt idx="54">
                  <c:v>4.8621761065516775</c:v>
                </c:pt>
                <c:pt idx="55">
                  <c:v>5.1250300714874291</c:v>
                </c:pt>
                <c:pt idx="56">
                  <c:v>5.3904174615164084</c:v>
                </c:pt>
                <c:pt idx="57">
                  <c:v>5.6579938197180422</c:v>
                </c:pt>
                <c:pt idx="58">
                  <c:v>5.9264368759778847</c:v>
                </c:pt>
                <c:pt idx="59">
                  <c:v>6.1958155216800499</c:v>
                </c:pt>
                <c:pt idx="60">
                  <c:v>6.4648563773697854</c:v>
                </c:pt>
                <c:pt idx="61">
                  <c:v>6.7331994300075273</c:v>
                </c:pt>
                <c:pt idx="62">
                  <c:v>8.0482915066902301</c:v>
                </c:pt>
                <c:pt idx="63">
                  <c:v>9.2870030391148877</c:v>
                </c:pt>
                <c:pt idx="64">
                  <c:v>11.451081421380996</c:v>
                </c:pt>
                <c:pt idx="65">
                  <c:v>13.159809977680457</c:v>
                </c:pt>
                <c:pt idx="66">
                  <c:v>14.453856847667677</c:v>
                </c:pt>
                <c:pt idx="67">
                  <c:v>15.781447154810294</c:v>
                </c:pt>
                <c:pt idx="68">
                  <c:v>16.933946675773019</c:v>
                </c:pt>
                <c:pt idx="69">
                  <c:v>17.391741034724358</c:v>
                </c:pt>
                <c:pt idx="70">
                  <c:v>17.559969350125414</c:v>
                </c:pt>
                <c:pt idx="71">
                  <c:v>17.602859792493184</c:v>
                </c:pt>
                <c:pt idx="72">
                  <c:v>17.598415187066472</c:v>
                </c:pt>
                <c:pt idx="73">
                  <c:v>17.571747554506203</c:v>
                </c:pt>
                <c:pt idx="74">
                  <c:v>17.538413013805858</c:v>
                </c:pt>
                <c:pt idx="75">
                  <c:v>17.46507702426511</c:v>
                </c:pt>
                <c:pt idx="76">
                  <c:v>17.367295704877446</c:v>
                </c:pt>
                <c:pt idx="77">
                  <c:v>16.82349823091922</c:v>
                </c:pt>
                <c:pt idx="78">
                  <c:v>15.785016172967943</c:v>
                </c:pt>
                <c:pt idx="79">
                  <c:v>13.896058866615313</c:v>
                </c:pt>
                <c:pt idx="80">
                  <c:v>10.791501976056924</c:v>
                </c:pt>
                <c:pt idx="81">
                  <c:v>8.9656580667636039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decay'!$K$55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028800"/>
        <c:axId val="272030336"/>
      </c:scatterChart>
      <c:valAx>
        <c:axId val="2720288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030336"/>
        <c:crossesAt val="1.0000000000000002E-2"/>
        <c:crossBetween val="midCat"/>
      </c:valAx>
      <c:valAx>
        <c:axId val="27203033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0288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0.22365249207830226</c:v>
                </c:pt>
                <c:pt idx="51">
                  <c:v>0.22761590719388219</c:v>
                </c:pt>
                <c:pt idx="52">
                  <c:v>0.23027426524664416</c:v>
                </c:pt>
                <c:pt idx="53">
                  <c:v>0.24373773329015391</c:v>
                </c:pt>
                <c:pt idx="54">
                  <c:v>0.25744606868085729</c:v>
                </c:pt>
                <c:pt idx="55">
                  <c:v>0.27136385331615676</c:v>
                </c:pt>
                <c:pt idx="56">
                  <c:v>0.28541577960248982</c:v>
                </c:pt>
                <c:pt idx="57">
                  <c:v>0.29958360898204034</c:v>
                </c:pt>
                <c:pt idx="58">
                  <c:v>0.3137973289264181</c:v>
                </c:pt>
                <c:pt idx="59">
                  <c:v>0.32806058714718633</c:v>
                </c:pt>
                <c:pt idx="60">
                  <c:v>0.34230595981448342</c:v>
                </c:pt>
                <c:pt idx="61">
                  <c:v>0.35651438469368885</c:v>
                </c:pt>
                <c:pt idx="62">
                  <c:v>0.42614684507271477</c:v>
                </c:pt>
                <c:pt idx="63">
                  <c:v>0.49173505234119597</c:v>
                </c:pt>
                <c:pt idx="64">
                  <c:v>0.60632026267138417</c:v>
                </c:pt>
                <c:pt idx="65">
                  <c:v>0.69679527625002635</c:v>
                </c:pt>
                <c:pt idx="66">
                  <c:v>0.76531341958055477</c:v>
                </c:pt>
                <c:pt idx="67">
                  <c:v>0.83560764543801258</c:v>
                </c:pt>
                <c:pt idx="68">
                  <c:v>0.89663103585544701</c:v>
                </c:pt>
                <c:pt idx="69">
                  <c:v>0.92087066753342883</c:v>
                </c:pt>
                <c:pt idx="70">
                  <c:v>0.92977814383451263</c:v>
                </c:pt>
                <c:pt idx="71">
                  <c:v>0.93204913845288662</c:v>
                </c:pt>
                <c:pt idx="72">
                  <c:v>0.93181380222300325</c:v>
                </c:pt>
                <c:pt idx="73">
                  <c:v>0.93040178484370339</c:v>
                </c:pt>
                <c:pt idx="74">
                  <c:v>0.92863676311957843</c:v>
                </c:pt>
                <c:pt idx="75">
                  <c:v>0.92475371532650374</c:v>
                </c:pt>
                <c:pt idx="76">
                  <c:v>0.9195763182690706</c:v>
                </c:pt>
                <c:pt idx="77">
                  <c:v>0.89078293054284641</c:v>
                </c:pt>
                <c:pt idx="78">
                  <c:v>0.83579662043060887</c:v>
                </c:pt>
                <c:pt idx="79">
                  <c:v>0.73577872273019818</c:v>
                </c:pt>
                <c:pt idx="80">
                  <c:v>0.57139636615669953</c:v>
                </c:pt>
                <c:pt idx="81">
                  <c:v>0.47472024292063197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decay'!$L$55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147200"/>
        <c:axId val="272148736"/>
      </c:scatterChart>
      <c:valAx>
        <c:axId val="27214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148736"/>
        <c:crossesAt val="1.0000000000000002E-2"/>
        <c:crossBetween val="midCat"/>
      </c:valAx>
      <c:valAx>
        <c:axId val="27214873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14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0.41182612308333105</c:v>
                </c:pt>
                <c:pt idx="51">
                  <c:v>0.41912422142353511</c:v>
                </c:pt>
                <c:pt idx="52">
                  <c:v>0.42401923189474872</c:v>
                </c:pt>
                <c:pt idx="53">
                  <c:v>0.44881040589907745</c:v>
                </c:pt>
                <c:pt idx="54">
                  <c:v>0.47405247034208348</c:v>
                </c:pt>
                <c:pt idx="55">
                  <c:v>0.49968020752936876</c:v>
                </c:pt>
                <c:pt idx="56">
                  <c:v>0.52555494860905783</c:v>
                </c:pt>
                <c:pt idx="57">
                  <c:v>0.55164310971858688</c:v>
                </c:pt>
                <c:pt idx="58">
                  <c:v>0.57781577215972757</c:v>
                </c:pt>
                <c:pt idx="59">
                  <c:v>0.60407965270499286</c:v>
                </c:pt>
                <c:pt idx="60">
                  <c:v>0.63031059939793777</c:v>
                </c:pt>
                <c:pt idx="61">
                  <c:v>0.65647351168543111</c:v>
                </c:pt>
                <c:pt idx="62">
                  <c:v>0.7846923655518484</c:v>
                </c:pt>
                <c:pt idx="63">
                  <c:v>0.90546426873237662</c:v>
                </c:pt>
                <c:pt idx="64">
                  <c:v>1.1164575936645584</c:v>
                </c:pt>
                <c:pt idx="65">
                  <c:v>1.2830552189883979</c:v>
                </c:pt>
                <c:pt idx="66">
                  <c:v>1.4092222071872162</c:v>
                </c:pt>
                <c:pt idx="67">
                  <c:v>1.5386596135894919</c:v>
                </c:pt>
                <c:pt idx="68">
                  <c:v>1.6510260176455396</c:v>
                </c:pt>
                <c:pt idx="69">
                  <c:v>1.6956600543430433</c:v>
                </c:pt>
                <c:pt idx="70">
                  <c:v>1.7120619794789711</c:v>
                </c:pt>
                <c:pt idx="71">
                  <c:v>1.7162437120433487</c:v>
                </c:pt>
                <c:pt idx="72">
                  <c:v>1.7158103718812372</c:v>
                </c:pt>
                <c:pt idx="73">
                  <c:v>1.7132103309085671</c:v>
                </c:pt>
                <c:pt idx="74">
                  <c:v>1.7099602796927293</c:v>
                </c:pt>
                <c:pt idx="75">
                  <c:v>1.7028101670178866</c:v>
                </c:pt>
                <c:pt idx="76">
                  <c:v>1.6932766834514292</c:v>
                </c:pt>
                <c:pt idx="77">
                  <c:v>1.6402575146170637</c:v>
                </c:pt>
                <c:pt idx="78">
                  <c:v>1.5390075857396674</c:v>
                </c:pt>
                <c:pt idx="79">
                  <c:v>1.3548380168421994</c:v>
                </c:pt>
                <c:pt idx="80">
                  <c:v>1.0521499136071837</c:v>
                </c:pt>
                <c:pt idx="81">
                  <c:v>0.87413377501170142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decay'!$M$55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45504"/>
        <c:axId val="272651776"/>
      </c:scatterChart>
      <c:valAx>
        <c:axId val="2726455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651776"/>
        <c:crossesAt val="1.0000000000000002E-2"/>
        <c:crossBetween val="midCat"/>
      </c:valAx>
      <c:valAx>
        <c:axId val="27265177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6455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1.3071180689554183</c:v>
                </c:pt>
                <c:pt idx="51">
                  <c:v>1.3302819132935881</c:v>
                </c:pt>
                <c:pt idx="52">
                  <c:v>1.3458184620359188</c:v>
                </c:pt>
                <c:pt idx="53">
                  <c:v>1.4245045620070926</c:v>
                </c:pt>
                <c:pt idx="54">
                  <c:v>1.5046217684731671</c:v>
                </c:pt>
                <c:pt idx="55">
                  <c:v>1.5859630833298817</c:v>
                </c:pt>
                <c:pt idx="56">
                  <c:v>1.6680883777176809</c:v>
                </c:pt>
                <c:pt idx="57">
                  <c:v>1.7508910579283907</c:v>
                </c:pt>
                <c:pt idx="58">
                  <c:v>1.8339619416628923</c:v>
                </c:pt>
                <c:pt idx="59">
                  <c:v>1.9173223476628205</c:v>
                </c:pt>
                <c:pt idx="60">
                  <c:v>2.0005782230586044</c:v>
                </c:pt>
                <c:pt idx="61">
                  <c:v>2.0836181602326689</c:v>
                </c:pt>
                <c:pt idx="62">
                  <c:v>2.490579184013173</c:v>
                </c:pt>
                <c:pt idx="63">
                  <c:v>2.8739039126328287</c:v>
                </c:pt>
                <c:pt idx="64">
                  <c:v>3.5435874805011816</c:v>
                </c:pt>
                <c:pt idx="65">
                  <c:v>4.0723610431772723</c:v>
                </c:pt>
                <c:pt idx="66">
                  <c:v>4.4728095352390316</c:v>
                </c:pt>
                <c:pt idx="67">
                  <c:v>4.8836381913728859</c:v>
                </c:pt>
                <c:pt idx="68">
                  <c:v>5.2402842340900104</c:v>
                </c:pt>
                <c:pt idx="69">
                  <c:v>5.381950710759634</c:v>
                </c:pt>
                <c:pt idx="70">
                  <c:v>5.434009702429007</c:v>
                </c:pt>
                <c:pt idx="71">
                  <c:v>5.4472823383499964</c:v>
                </c:pt>
                <c:pt idx="72">
                  <c:v>5.4459069356638832</c:v>
                </c:pt>
                <c:pt idx="73">
                  <c:v>5.4376545195472064</c:v>
                </c:pt>
                <c:pt idx="74">
                  <c:v>5.4273389994013597</c:v>
                </c:pt>
                <c:pt idx="75">
                  <c:v>5.4046448550804973</c:v>
                </c:pt>
                <c:pt idx="76">
                  <c:v>5.3743859959860139</c:v>
                </c:pt>
                <c:pt idx="77">
                  <c:v>5.2061054773401052</c:v>
                </c:pt>
                <c:pt idx="78">
                  <c:v>4.8847426397298346</c:v>
                </c:pt>
                <c:pt idx="79">
                  <c:v>4.3001964981318679</c:v>
                </c:pt>
                <c:pt idx="80">
                  <c:v>3.3394777218820324</c:v>
                </c:pt>
                <c:pt idx="81">
                  <c:v>2.7744622984268683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decay'!$N$55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78272"/>
        <c:axId val="272831616"/>
      </c:scatterChart>
      <c:valAx>
        <c:axId val="272678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831616"/>
        <c:crossesAt val="1.0000000000000002E-2"/>
        <c:crossBetween val="midCat"/>
      </c:valAx>
      <c:valAx>
        <c:axId val="2728316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678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0.2703086343657965</c:v>
                </c:pt>
                <c:pt idx="51">
                  <c:v>0.27509885743624674</c:v>
                </c:pt>
                <c:pt idx="52">
                  <c:v>0.27831177551384106</c:v>
                </c:pt>
                <c:pt idx="53">
                  <c:v>0.29458385738000031</c:v>
                </c:pt>
                <c:pt idx="54">
                  <c:v>0.3111518883661788</c:v>
                </c:pt>
                <c:pt idx="55">
                  <c:v>0.32797306180004299</c:v>
                </c:pt>
                <c:pt idx="56">
                  <c:v>0.34495636017231285</c:v>
                </c:pt>
                <c:pt idx="57">
                  <c:v>0.36207974017995936</c:v>
                </c:pt>
                <c:pt idx="58">
                  <c:v>0.37925858398232348</c:v>
                </c:pt>
                <c:pt idx="59">
                  <c:v>0.39649730024001106</c:v>
                </c:pt>
                <c:pt idx="60">
                  <c:v>0.41371439983924457</c:v>
                </c:pt>
                <c:pt idx="61">
                  <c:v>0.43088684397298754</c:v>
                </c:pt>
                <c:pt idx="62">
                  <c:v>0.51504533063986147</c:v>
                </c:pt>
                <c:pt idx="63">
                  <c:v>0.59431589262866724</c:v>
                </c:pt>
                <c:pt idx="64">
                  <c:v>0.73280472159296395</c:v>
                </c:pt>
                <c:pt idx="65">
                  <c:v>0.84215372610174188</c:v>
                </c:pt>
                <c:pt idx="66">
                  <c:v>0.92496543806098386</c:v>
                </c:pt>
                <c:pt idx="67">
                  <c:v>1.0099237410906585</c:v>
                </c:pt>
                <c:pt idx="68">
                  <c:v>1.0836772198684959</c:v>
                </c:pt>
                <c:pt idx="69">
                  <c:v>1.1129734806680902</c:v>
                </c:pt>
                <c:pt idx="70">
                  <c:v>1.1237391454376502</c:v>
                </c:pt>
                <c:pt idx="71">
                  <c:v>1.1264838922018841</c:v>
                </c:pt>
                <c:pt idx="72">
                  <c:v>1.1261994624853831</c:v>
                </c:pt>
                <c:pt idx="73">
                  <c:v>1.1244928841863777</c:v>
                </c:pt>
                <c:pt idx="74">
                  <c:v>1.1223596613126208</c:v>
                </c:pt>
                <c:pt idx="75">
                  <c:v>1.1176665709903557</c:v>
                </c:pt>
                <c:pt idx="76">
                  <c:v>1.1114091172273353</c:v>
                </c:pt>
                <c:pt idx="77">
                  <c:v>1.076609141413448</c:v>
                </c:pt>
                <c:pt idx="78">
                  <c:v>1.0101521381530085</c:v>
                </c:pt>
                <c:pt idx="79">
                  <c:v>0.88926950864011878</c:v>
                </c:pt>
                <c:pt idx="80">
                  <c:v>0.69059535166422781</c:v>
                </c:pt>
                <c:pt idx="81">
                  <c:v>0.57375162412565095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decay'!$G$55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45824"/>
        <c:axId val="272847616"/>
      </c:scatterChart>
      <c:valAx>
        <c:axId val="272845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847616"/>
        <c:crossesAt val="1.0000000000000002E-2"/>
        <c:crossBetween val="midCat"/>
      </c:valAx>
      <c:valAx>
        <c:axId val="2728476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845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2587392"/>
        <c:axId val="422597376"/>
      </c:barChart>
      <c:catAx>
        <c:axId val="42258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97376"/>
        <c:crosses val="autoZero"/>
        <c:auto val="1"/>
        <c:lblAlgn val="ctr"/>
        <c:lblOffset val="100"/>
        <c:noMultiLvlLbl val="0"/>
      </c:catAx>
      <c:valAx>
        <c:axId val="4225973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3632256"/>
        <c:axId val="423634048"/>
      </c:barChart>
      <c:catAx>
        <c:axId val="4236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4048"/>
        <c:crosses val="autoZero"/>
        <c:auto val="1"/>
        <c:lblAlgn val="ctr"/>
        <c:lblOffset val="100"/>
        <c:noMultiLvlLbl val="0"/>
      </c:catAx>
      <c:valAx>
        <c:axId val="423634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2086400"/>
        <c:axId val="432092288"/>
      </c:barChart>
      <c:catAx>
        <c:axId val="43208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92288"/>
        <c:crosses val="autoZero"/>
        <c:auto val="1"/>
        <c:lblAlgn val="ctr"/>
        <c:lblOffset val="100"/>
        <c:noMultiLvlLbl val="0"/>
      </c:catAx>
      <c:valAx>
        <c:axId val="432092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8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2135552"/>
        <c:axId val="432141440"/>
      </c:barChart>
      <c:catAx>
        <c:axId val="4321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41440"/>
        <c:crosses val="autoZero"/>
        <c:auto val="1"/>
        <c:lblAlgn val="ctr"/>
        <c:lblOffset val="100"/>
        <c:noMultiLvlLbl val="0"/>
      </c:catAx>
      <c:valAx>
        <c:axId val="4321414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3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decay cmprt'!$R$13:$R$17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cmprt'!$E$13:$E$17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decay cmprt'!$F$12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decay cmprt'!$S$13:$S$17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cmprt'!$F$13:$F$17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decay cmprt'!$G$12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decay cmprt'!$T$13:$T$17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cmprt'!$G$13:$G$17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decay cmprt'!$H$12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decay cmprt'!$U$13:$U$17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cmprt'!$H$13:$H$17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decay cmprt'!$I$12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decay cmprt'!$V$13:$V$17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cmprt'!$I$13:$I$17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decay cmprt'!$J$12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decay cmprt'!$W$13:$W$17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cmprt'!$J$13:$J$17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decay cmprt'!$K$12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decay cmprt'!$X$13:$X$17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cmprt'!$K$13:$K$17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decay cmprt'!$L$12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decay cmprt'!$Y$13:$Y$17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cmprt'!$L$13:$L$17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decay cmprt'!$M$12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decay cmprt'!$Z$13:$Z$17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cmprt'!$M$13:$M$17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decay cmprt'!$N$12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decay cmprt'!$AA$13:$AA$17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decay cmprt'!$AA$13:$AA$17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cmprt'!$N$13:$N$17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296320"/>
        <c:axId val="432297856"/>
      </c:barChart>
      <c:catAx>
        <c:axId val="43229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97856"/>
        <c:crosses val="autoZero"/>
        <c:auto val="1"/>
        <c:lblAlgn val="ctr"/>
        <c:lblOffset val="100"/>
        <c:noMultiLvlLbl val="0"/>
      </c:catAx>
      <c:valAx>
        <c:axId val="4322978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9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decay cmprt'!$D$14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decay cmprt'!$D$15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decay cmprt'!$D$16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decay cmprt'!$D$17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009792"/>
        <c:axId val="433011328"/>
      </c:barChart>
      <c:catAx>
        <c:axId val="43300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11328"/>
        <c:crosses val="autoZero"/>
        <c:auto val="1"/>
        <c:lblAlgn val="ctr"/>
        <c:lblOffset val="100"/>
        <c:noMultiLvlLbl val="0"/>
      </c:catAx>
      <c:valAx>
        <c:axId val="43301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0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3812608"/>
        <c:axId val="433814144"/>
      </c:barChart>
      <c:catAx>
        <c:axId val="4338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14144"/>
        <c:crosses val="autoZero"/>
        <c:auto val="1"/>
        <c:lblAlgn val="ctr"/>
        <c:lblOffset val="100"/>
        <c:noMultiLvlLbl val="0"/>
      </c:catAx>
      <c:valAx>
        <c:axId val="433814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1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cmprt'!$E$81:$E$162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1.3331988780597053E-2</c:v>
                </c:pt>
                <c:pt idx="51">
                  <c:v>1.3056166756872005E-2</c:v>
                </c:pt>
                <c:pt idx="52">
                  <c:v>1.2875595802036901E-2</c:v>
                </c:pt>
                <c:pt idx="53">
                  <c:v>1.2008855472419363E-2</c:v>
                </c:pt>
                <c:pt idx="54">
                  <c:v>1.1014812916950101E-2</c:v>
                </c:pt>
                <c:pt idx="55">
                  <c:v>1.0427957407580332E-2</c:v>
                </c:pt>
                <c:pt idx="56">
                  <c:v>9.7417881063776718E-3</c:v>
                </c:pt>
                <c:pt idx="57">
                  <c:v>9.0885730468446765E-3</c:v>
                </c:pt>
                <c:pt idx="58">
                  <c:v>8.476889328169564E-3</c:v>
                </c:pt>
                <c:pt idx="59">
                  <c:v>7.90447980870395E-3</c:v>
                </c:pt>
                <c:pt idx="60">
                  <c:v>7.3717959068521554E-3</c:v>
                </c:pt>
                <c:pt idx="61">
                  <c:v>6.8752262020346138E-3</c:v>
                </c:pt>
                <c:pt idx="62">
                  <c:v>4.8528336216073142E-3</c:v>
                </c:pt>
                <c:pt idx="63">
                  <c:v>3.4033023249978845E-3</c:v>
                </c:pt>
                <c:pt idx="64">
                  <c:v>1.7063899551021512E-3</c:v>
                </c:pt>
                <c:pt idx="65">
                  <c:v>8.5048583255472536E-4</c:v>
                </c:pt>
                <c:pt idx="66">
                  <c:v>4.2388834565681809E-4</c:v>
                </c:pt>
                <c:pt idx="67">
                  <c:v>1.4897019023152802E-4</c:v>
                </c:pt>
                <c:pt idx="68">
                  <c:v>2.6137451720558254E-5</c:v>
                </c:pt>
                <c:pt idx="69">
                  <c:v>4.5142325436692711E-6</c:v>
                </c:pt>
                <c:pt idx="70">
                  <c:v>8.1256044979928671E-7</c:v>
                </c:pt>
                <c:pt idx="71">
                  <c:v>1.4425821118143543E-7</c:v>
                </c:pt>
                <c:pt idx="72">
                  <c:v>2.5257500857559313E-8</c:v>
                </c:pt>
                <c:pt idx="73">
                  <c:v>4.4530252495347787E-9</c:v>
                </c:pt>
                <c:pt idx="74">
                  <c:v>7.47851528874489E-10</c:v>
                </c:pt>
                <c:pt idx="75">
                  <c:v>2.4039382563131902E-11</c:v>
                </c:pt>
                <c:pt idx="76">
                  <c:v>2.578317001767632E-13</c:v>
                </c:pt>
                <c:pt idx="77">
                  <c:v>2.3031754558579955E-24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83648"/>
        <c:axId val="434285184"/>
      </c:scatterChart>
      <c:valAx>
        <c:axId val="434283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285184"/>
        <c:crossesAt val="1.0000000000000002E-2"/>
        <c:crossBetween val="midCat"/>
      </c:valAx>
      <c:valAx>
        <c:axId val="434285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28364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cmprt'!$F$81:$F$162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0.31130871550206862</c:v>
                </c:pt>
                <c:pt idx="51">
                  <c:v>0.30486813103068111</c:v>
                </c:pt>
                <c:pt idx="52">
                  <c:v>0.30065170743988801</c:v>
                </c:pt>
                <c:pt idx="53">
                  <c:v>0.28041288012555898</c:v>
                </c:pt>
                <c:pt idx="54">
                  <c:v>0.25720148112199104</c:v>
                </c:pt>
                <c:pt idx="55">
                  <c:v>0.24349810664322605</c:v>
                </c:pt>
                <c:pt idx="56">
                  <c:v>0.22747570463781527</c:v>
                </c:pt>
                <c:pt idx="57">
                  <c:v>0.21222280092807203</c:v>
                </c:pt>
                <c:pt idx="58">
                  <c:v>0.19793967514031163</c:v>
                </c:pt>
                <c:pt idx="59">
                  <c:v>0.18457362186959952</c:v>
                </c:pt>
                <c:pt idx="60">
                  <c:v>0.17213518196516048</c:v>
                </c:pt>
                <c:pt idx="61">
                  <c:v>0.16054002692055297</c:v>
                </c:pt>
                <c:pt idx="62">
                  <c:v>0.11331613206024382</c:v>
                </c:pt>
                <c:pt idx="63">
                  <c:v>7.9468839397931729E-2</c:v>
                </c:pt>
                <c:pt idx="64">
                  <c:v>3.9845072915272402E-2</c:v>
                </c:pt>
                <c:pt idx="65">
                  <c:v>1.9859276544745331E-2</c:v>
                </c:pt>
                <c:pt idx="66">
                  <c:v>9.898008359770857E-3</c:v>
                </c:pt>
                <c:pt idx="67">
                  <c:v>3.4785296726749064E-3</c:v>
                </c:pt>
                <c:pt idx="68">
                  <c:v>6.1032278495961407E-4</c:v>
                </c:pt>
                <c:pt idx="69">
                  <c:v>1.054096247585037E-4</c:v>
                </c:pt>
                <c:pt idx="70">
                  <c:v>1.8973699577586259E-5</c:v>
                </c:pt>
                <c:pt idx="71">
                  <c:v>3.3685025664646287E-6</c:v>
                </c:pt>
                <c:pt idx="72">
                  <c:v>5.8977548497509751E-7</c:v>
                </c:pt>
                <c:pt idx="73">
                  <c:v>1.0398040332500706E-7</c:v>
                </c:pt>
                <c:pt idx="74">
                  <c:v>1.7462713378442343E-8</c:v>
                </c:pt>
                <c:pt idx="75">
                  <c:v>5.6133180355528878E-10</c:v>
                </c:pt>
                <c:pt idx="76">
                  <c:v>6.020501270940019E-12</c:v>
                </c:pt>
                <c:pt idx="77">
                  <c:v>5.3780317740931544E-23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95552"/>
        <c:axId val="434297088"/>
      </c:scatterChart>
      <c:valAx>
        <c:axId val="4342955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297088"/>
        <c:crossesAt val="1.0000000000000002E-2"/>
        <c:crossBetween val="midCat"/>
      </c:valAx>
      <c:valAx>
        <c:axId val="434297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29555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0.49208170979362859</c:v>
                </c:pt>
                <c:pt idx="51">
                  <c:v>0.48190116019469009</c:v>
                </c:pt>
                <c:pt idx="52">
                  <c:v>0.47523631328725463</c:v>
                </c:pt>
                <c:pt idx="53">
                  <c:v>0.44324505749156901</c:v>
                </c:pt>
                <c:pt idx="54">
                  <c:v>0.40655509559969916</c:v>
                </c:pt>
                <c:pt idx="55">
                  <c:v>0.38489434661431376</c:v>
                </c:pt>
                <c:pt idx="56">
                  <c:v>0.35956794044188201</c:v>
                </c:pt>
                <c:pt idx="57">
                  <c:v>0.3354578703954873</c:v>
                </c:pt>
                <c:pt idx="58">
                  <c:v>0.31288071592198236</c:v>
                </c:pt>
                <c:pt idx="59">
                  <c:v>0.29175316626107017</c:v>
                </c:pt>
                <c:pt idx="60">
                  <c:v>0.27209188319846672</c:v>
                </c:pt>
                <c:pt idx="61">
                  <c:v>0.25376356974129094</c:v>
                </c:pt>
                <c:pt idx="62">
                  <c:v>0.17911736239531936</c:v>
                </c:pt>
                <c:pt idx="63">
                  <c:v>0.12561537926486246</c:v>
                </c:pt>
                <c:pt idx="64">
                  <c:v>6.2982597757911984E-2</c:v>
                </c:pt>
                <c:pt idx="65">
                  <c:v>3.1391304742760577E-2</c:v>
                </c:pt>
                <c:pt idx="66">
                  <c:v>1.5645655372585634E-2</c:v>
                </c:pt>
                <c:pt idx="67">
                  <c:v>5.4984674172617728E-3</c:v>
                </c:pt>
                <c:pt idx="68">
                  <c:v>9.6472942964213404E-4</c:v>
                </c:pt>
                <c:pt idx="69">
                  <c:v>1.6661964730481385E-4</c:v>
                </c:pt>
                <c:pt idx="70">
                  <c:v>2.9991484543539079E-5</c:v>
                </c:pt>
                <c:pt idx="71">
                  <c:v>5.3245489760119679E-6</c:v>
                </c:pt>
                <c:pt idx="72">
                  <c:v>9.3225057503725444E-7</c:v>
                </c:pt>
                <c:pt idx="73">
                  <c:v>1.6436049524241664E-7</c:v>
                </c:pt>
                <c:pt idx="74">
                  <c:v>2.7603087960583872E-8</c:v>
                </c:pt>
                <c:pt idx="75">
                  <c:v>8.8729001116961104E-10</c:v>
                </c:pt>
                <c:pt idx="76">
                  <c:v>9.5165294503269138E-12</c:v>
                </c:pt>
                <c:pt idx="77">
                  <c:v>8.5009861238614619E-23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97568"/>
        <c:axId val="434399104"/>
      </c:scatterChart>
      <c:valAx>
        <c:axId val="434397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399104"/>
        <c:crossesAt val="1.0000000000000002E-2"/>
        <c:crossBetween val="midCat"/>
      </c:valAx>
      <c:valAx>
        <c:axId val="43439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397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0.59454755099055578</c:v>
                </c:pt>
                <c:pt idx="51">
                  <c:v>0.5822471124428088</c:v>
                </c:pt>
                <c:pt idx="52">
                  <c:v>0.57419444897721372</c:v>
                </c:pt>
                <c:pt idx="53">
                  <c:v>0.5355416756513891</c:v>
                </c:pt>
                <c:pt idx="54">
                  <c:v>0.49121178784089436</c:v>
                </c:pt>
                <c:pt idx="55">
                  <c:v>0.46504063576275056</c:v>
                </c:pt>
                <c:pt idx="56">
                  <c:v>0.43444052918385256</c:v>
                </c:pt>
                <c:pt idx="57">
                  <c:v>0.40531003557882417</c:v>
                </c:pt>
                <c:pt idx="58">
                  <c:v>0.37803165551835144</c:v>
                </c:pt>
                <c:pt idx="59">
                  <c:v>0.3525047304989381</c:v>
                </c:pt>
                <c:pt idx="60">
                  <c:v>0.32874939177865642</c:v>
                </c:pt>
                <c:pt idx="61">
                  <c:v>0.30660458602206542</c:v>
                </c:pt>
                <c:pt idx="62">
                  <c:v>0.21641484947019637</c:v>
                </c:pt>
                <c:pt idx="63">
                  <c:v>0.15177218462355624</c:v>
                </c:pt>
                <c:pt idx="64">
                  <c:v>7.609742143778149E-2</c:v>
                </c:pt>
                <c:pt idx="65">
                  <c:v>3.7927894871430501E-2</c:v>
                </c:pt>
                <c:pt idx="66">
                  <c:v>1.8903539595719117E-2</c:v>
                </c:pt>
                <c:pt idx="67">
                  <c:v>6.6434095640444824E-3</c:v>
                </c:pt>
                <c:pt idx="68">
                  <c:v>1.1656143854702422E-3</c:v>
                </c:pt>
                <c:pt idx="69">
                  <c:v>2.013147436297375E-4</c:v>
                </c:pt>
                <c:pt idx="70">
                  <c:v>3.6236591060071021E-5</c:v>
                </c:pt>
                <c:pt idx="71">
                  <c:v>6.4332762035492687E-6</c:v>
                </c:pt>
                <c:pt idx="72">
                  <c:v>1.1263724809653828E-6</c:v>
                </c:pt>
                <c:pt idx="73">
                  <c:v>1.985851698632652E-7</c:v>
                </c:pt>
                <c:pt idx="74">
                  <c:v>3.3350860274048186E-8</c:v>
                </c:pt>
                <c:pt idx="75">
                  <c:v>1.072049809330478E-9</c:v>
                </c:pt>
                <c:pt idx="76">
                  <c:v>1.1498149933258555E-11</c:v>
                </c:pt>
                <c:pt idx="77">
                  <c:v>1.02711407076402E-22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34048"/>
        <c:axId val="434435584"/>
      </c:scatterChart>
      <c:valAx>
        <c:axId val="434434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435584"/>
        <c:crossesAt val="1.0000000000000002E-2"/>
        <c:crossBetween val="midCat"/>
      </c:valAx>
      <c:valAx>
        <c:axId val="434435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434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cmprt'!$J$81:$J$162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34.409277845761608</c:v>
                </c:pt>
                <c:pt idx="51">
                  <c:v>33.697393309513863</c:v>
                </c:pt>
                <c:pt idx="52">
                  <c:v>33.231347601101753</c:v>
                </c:pt>
                <c:pt idx="53">
                  <c:v>30.994328855230801</c:v>
                </c:pt>
                <c:pt idx="54">
                  <c:v>28.428748652265696</c:v>
                </c:pt>
                <c:pt idx="55">
                  <c:v>26.914100342134429</c:v>
                </c:pt>
                <c:pt idx="56">
                  <c:v>25.143127494581744</c:v>
                </c:pt>
                <c:pt idx="57">
                  <c:v>23.457208098278443</c:v>
                </c:pt>
                <c:pt idx="58">
                  <c:v>21.878479269744428</c:v>
                </c:pt>
                <c:pt idx="59">
                  <c:v>20.401115425460642</c:v>
                </c:pt>
                <c:pt idx="60">
                  <c:v>19.026281656513984</c:v>
                </c:pt>
                <c:pt idx="61">
                  <c:v>17.744657044909005</c:v>
                </c:pt>
                <c:pt idx="62">
                  <c:v>12.52495056612713</c:v>
                </c:pt>
                <c:pt idx="63">
                  <c:v>8.7837739155923806</c:v>
                </c:pt>
                <c:pt idx="64">
                  <c:v>4.4041175734995708</c:v>
                </c:pt>
                <c:pt idx="65">
                  <c:v>2.1950666024299528</c:v>
                </c:pt>
                <c:pt idx="66">
                  <c:v>1.0940372139011423</c:v>
                </c:pt>
                <c:pt idx="67">
                  <c:v>0.38448552206050163</c:v>
                </c:pt>
                <c:pt idx="68">
                  <c:v>6.7459615608271725E-2</c:v>
                </c:pt>
                <c:pt idx="69">
                  <c:v>1.1651036046591904E-2</c:v>
                </c:pt>
                <c:pt idx="70">
                  <c:v>2.0971828542424372E-3</c:v>
                </c:pt>
                <c:pt idx="71">
                  <c:v>3.723241109607555E-4</c:v>
                </c:pt>
                <c:pt idx="72">
                  <c:v>6.518850105560914E-5</c:v>
                </c:pt>
                <c:pt idx="73">
                  <c:v>1.1493062707075885E-5</c:v>
                </c:pt>
                <c:pt idx="74">
                  <c:v>1.9301719696817417E-6</c:v>
                </c:pt>
                <c:pt idx="75">
                  <c:v>6.2044591206017983E-8</c:v>
                </c:pt>
                <c:pt idx="76">
                  <c:v>6.6545230084044789E-10</c:v>
                </c:pt>
                <c:pt idx="77">
                  <c:v>5.9443947555292869E-21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74368"/>
        <c:axId val="434484352"/>
      </c:scatterChart>
      <c:valAx>
        <c:axId val="4344743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484352"/>
        <c:crossesAt val="1"/>
        <c:crossBetween val="midCat"/>
      </c:valAx>
      <c:valAx>
        <c:axId val="434484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4743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4.9906239753673542</c:v>
                </c:pt>
                <c:pt idx="51">
                  <c:v>4.8873742631758832</c:v>
                </c:pt>
                <c:pt idx="52">
                  <c:v>4.8197803166698252</c:v>
                </c:pt>
                <c:pt idx="53">
                  <c:v>4.4953294683686025</c:v>
                </c:pt>
                <c:pt idx="54">
                  <c:v>4.1232249990729004</c:v>
                </c:pt>
                <c:pt idx="55">
                  <c:v>3.9035447080573813</c:v>
                </c:pt>
                <c:pt idx="56">
                  <c:v>3.646687833805669</c:v>
                </c:pt>
                <c:pt idx="57">
                  <c:v>3.4021668706676849</c:v>
                </c:pt>
                <c:pt idx="58">
                  <c:v>3.1731925231791354</c:v>
                </c:pt>
                <c:pt idx="59">
                  <c:v>2.9589198652444755</c:v>
                </c:pt>
                <c:pt idx="60">
                  <c:v>2.7595178783674101</c:v>
                </c:pt>
                <c:pt idx="61">
                  <c:v>2.573634683062731</c:v>
                </c:pt>
                <c:pt idx="62">
                  <c:v>1.8165832734354921</c:v>
                </c:pt>
                <c:pt idx="63">
                  <c:v>1.273973632746882</c:v>
                </c:pt>
                <c:pt idx="64">
                  <c:v>0.63876071015396141</c:v>
                </c:pt>
                <c:pt idx="65">
                  <c:v>0.31836622851311736</c:v>
                </c:pt>
                <c:pt idx="66">
                  <c:v>0.15867605167748894</c:v>
                </c:pt>
                <c:pt idx="67">
                  <c:v>5.5764688616187455E-2</c:v>
                </c:pt>
                <c:pt idx="68">
                  <c:v>9.7841511389108043E-3</c:v>
                </c:pt>
                <c:pt idx="69">
                  <c:v>1.6898331924496642E-3</c:v>
                </c:pt>
                <c:pt idx="70">
                  <c:v>3.0416944755499536E-4</c:v>
                </c:pt>
                <c:pt idx="71">
                  <c:v>5.4000832074915477E-5</c:v>
                </c:pt>
                <c:pt idx="72">
                  <c:v>9.4547551315860041E-6</c:v>
                </c:pt>
                <c:pt idx="73">
                  <c:v>1.6669211877516466E-6</c:v>
                </c:pt>
                <c:pt idx="74">
                  <c:v>2.7994666298009089E-7</c:v>
                </c:pt>
                <c:pt idx="75">
                  <c:v>8.9987713721449178E-9</c:v>
                </c:pt>
                <c:pt idx="76">
                  <c:v>9.6515312582963112E-11</c:v>
                </c:pt>
                <c:pt idx="77">
                  <c:v>8.6215813999265859E-22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80480"/>
        <c:axId val="434598656"/>
      </c:scatterChart>
      <c:valAx>
        <c:axId val="434580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598656"/>
        <c:crossesAt val="1.0000000000000002E-2"/>
        <c:crossBetween val="midCat"/>
      </c:valAx>
      <c:valAx>
        <c:axId val="434598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580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0.28011473909407653</c:v>
                </c:pt>
                <c:pt idx="51">
                  <c:v>0.27431951862970094</c:v>
                </c:pt>
                <c:pt idx="52">
                  <c:v>0.27052559210200861</c:v>
                </c:pt>
                <c:pt idx="53">
                  <c:v>0.25231475009721527</c:v>
                </c:pt>
                <c:pt idx="54">
                  <c:v>0.23142919613703472</c:v>
                </c:pt>
                <c:pt idx="55">
                  <c:v>0.2190989368937718</c:v>
                </c:pt>
                <c:pt idx="56">
                  <c:v>0.2046820229626351</c:v>
                </c:pt>
                <c:pt idx="57">
                  <c:v>0.1909575015139145</c:v>
                </c:pt>
                <c:pt idx="58">
                  <c:v>0.17810558361295295</c:v>
                </c:pt>
                <c:pt idx="59">
                  <c:v>0.16607884507913195</c:v>
                </c:pt>
                <c:pt idx="60">
                  <c:v>0.15488677054003622</c:v>
                </c:pt>
                <c:pt idx="61">
                  <c:v>0.14445348143395589</c:v>
                </c:pt>
                <c:pt idx="62">
                  <c:v>0.10196154873471315</c:v>
                </c:pt>
                <c:pt idx="63">
                  <c:v>7.1505846465492878E-2</c:v>
                </c:pt>
                <c:pt idx="64">
                  <c:v>3.5852488697097916E-2</c:v>
                </c:pt>
                <c:pt idx="65">
                  <c:v>1.7869323250256024E-2</c:v>
                </c:pt>
                <c:pt idx="66">
                  <c:v>8.90620111543192E-3</c:v>
                </c:pt>
                <c:pt idx="67">
                  <c:v>3.1299715786012429E-3</c:v>
                </c:pt>
                <c:pt idx="68">
                  <c:v>5.491667889747741E-4</c:v>
                </c:pt>
                <c:pt idx="69">
                  <c:v>9.4847294877732307E-5</c:v>
                </c:pt>
                <c:pt idx="70">
                  <c:v>1.7072483493606685E-5</c:v>
                </c:pt>
                <c:pt idx="71">
                  <c:v>3.0309694864186896E-6</c:v>
                </c:pt>
                <c:pt idx="72">
                  <c:v>5.3067838409677976E-7</c:v>
                </c:pt>
                <c:pt idx="73">
                  <c:v>9.3561285302619992E-8</c:v>
                </c:pt>
                <c:pt idx="74">
                  <c:v>1.5712902203807759E-8</c:v>
                </c:pt>
                <c:pt idx="75">
                  <c:v>5.0508483658901066E-10</c:v>
                </c:pt>
                <c:pt idx="76">
                  <c:v>5.4172307383206354E-12</c:v>
                </c:pt>
                <c:pt idx="77">
                  <c:v>4.8391384250523728E-23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41536"/>
        <c:axId val="434647424"/>
      </c:scatterChart>
      <c:valAx>
        <c:axId val="4346415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47424"/>
        <c:crossesAt val="1.0000000000000002E-2"/>
        <c:crossBetween val="midCat"/>
      </c:valAx>
      <c:valAx>
        <c:axId val="434647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41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0.40593325174091704</c:v>
                </c:pt>
                <c:pt idx="51">
                  <c:v>0.39753500502506173</c:v>
                </c:pt>
                <c:pt idx="52">
                  <c:v>0.3920369689801429</c:v>
                </c:pt>
                <c:pt idx="53">
                  <c:v>0.36564640368588641</c:v>
                </c:pt>
                <c:pt idx="54">
                  <c:v>0.33537973203238558</c:v>
                </c:pt>
                <c:pt idx="55">
                  <c:v>0.31751111774377716</c:v>
                </c:pt>
                <c:pt idx="56">
                  <c:v>0.29661859073480124</c:v>
                </c:pt>
                <c:pt idx="57">
                  <c:v>0.27672945659539411</c:v>
                </c:pt>
                <c:pt idx="58">
                  <c:v>0.25810487139321209</c:v>
                </c:pt>
                <c:pt idx="59">
                  <c:v>0.24067610953419361</c:v>
                </c:pt>
                <c:pt idx="60">
                  <c:v>0.22445691583494307</c:v>
                </c:pt>
                <c:pt idx="61">
                  <c:v>0.20933732952941178</c:v>
                </c:pt>
                <c:pt idx="62">
                  <c:v>0.14775939018518194</c:v>
                </c:pt>
                <c:pt idx="63">
                  <c:v>0.10362396805002003</c:v>
                </c:pt>
                <c:pt idx="64">
                  <c:v>5.1956271086933292E-2</c:v>
                </c:pt>
                <c:pt idx="65">
                  <c:v>2.5895647322398938E-2</c:v>
                </c:pt>
                <c:pt idx="66">
                  <c:v>1.290657960783583E-2</c:v>
                </c:pt>
                <c:pt idx="67">
                  <c:v>4.53585393209722E-3</c:v>
                </c:pt>
                <c:pt idx="68">
                  <c:v>7.9583481082649724E-4</c:v>
                </c:pt>
                <c:pt idx="69">
                  <c:v>1.374496427894739E-4</c:v>
                </c:pt>
                <c:pt idx="70">
                  <c:v>2.4740892829367879E-5</c:v>
                </c:pt>
                <c:pt idx="71">
                  <c:v>4.3923832909635489E-6</c:v>
                </c:pt>
                <c:pt idx="72">
                  <c:v>7.69042010362305E-7</c:v>
                </c:pt>
                <c:pt idx="73">
                  <c:v>1.3558599916156765E-7</c:v>
                </c:pt>
                <c:pt idx="74">
                  <c:v>2.2770631443768916E-8</c:v>
                </c:pt>
                <c:pt idx="75">
                  <c:v>7.3195266619921494E-10</c:v>
                </c:pt>
                <c:pt idx="76">
                  <c:v>7.8504761875411293E-12</c:v>
                </c:pt>
                <c:pt idx="77">
                  <c:v>7.0127234391839583E-23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61248"/>
        <c:axId val="434667520"/>
      </c:scatterChart>
      <c:valAx>
        <c:axId val="4346612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67520"/>
        <c:crossesAt val="1.0000000000000002E-2"/>
        <c:crossBetween val="midCat"/>
      </c:valAx>
      <c:valAx>
        <c:axId val="434667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61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1.3602380589570635</c:v>
                </c:pt>
                <c:pt idx="51">
                  <c:v>1.3320964500535666</c:v>
                </c:pt>
                <c:pt idx="52">
                  <c:v>1.3136731308360774</c:v>
                </c:pt>
                <c:pt idx="53">
                  <c:v>1.2252412244655437</c:v>
                </c:pt>
                <c:pt idx="54">
                  <c:v>1.1238209083803636</c:v>
                </c:pt>
                <c:pt idx="55">
                  <c:v>1.063945130498285</c:v>
                </c:pt>
                <c:pt idx="56">
                  <c:v>0.99393655085244814</c:v>
                </c:pt>
                <c:pt idx="57">
                  <c:v>0.92729023129104715</c:v>
                </c:pt>
                <c:pt idx="58">
                  <c:v>0.86488127731733899</c:v>
                </c:pt>
                <c:pt idx="59">
                  <c:v>0.80647939696025239</c:v>
                </c:pt>
                <c:pt idx="60">
                  <c:v>0.75213064760133552</c:v>
                </c:pt>
                <c:pt idx="61">
                  <c:v>0.70146656270494512</c:v>
                </c:pt>
                <c:pt idx="62">
                  <c:v>0.49512560312858989</c:v>
                </c:pt>
                <c:pt idx="63">
                  <c:v>0.34723261658729565</c:v>
                </c:pt>
                <c:pt idx="64">
                  <c:v>0.17409979850343335</c:v>
                </c:pt>
                <c:pt idx="65">
                  <c:v>8.6773490218382363E-2</c:v>
                </c:pt>
                <c:pt idx="66">
                  <c:v>4.3248540784095187E-2</c:v>
                </c:pt>
                <c:pt idx="67">
                  <c:v>1.5199151884819052E-2</c:v>
                </c:pt>
                <c:pt idx="68">
                  <c:v>2.6667556641060963E-3</c:v>
                </c:pt>
                <c:pt idx="69">
                  <c:v>4.6057876389890779E-4</c:v>
                </c:pt>
                <c:pt idx="70">
                  <c:v>8.2904033839935619E-5</c:v>
                </c:pt>
                <c:pt idx="71">
                  <c:v>1.4718397412067595E-5</c:v>
                </c:pt>
                <c:pt idx="72">
                  <c:v>2.5769759115454532E-6</c:v>
                </c:pt>
                <c:pt idx="73">
                  <c:v>4.5433389733491203E-7</c:v>
                </c:pt>
                <c:pt idx="74">
                  <c:v>7.6301902796737209E-8</c:v>
                </c:pt>
                <c:pt idx="75">
                  <c:v>2.4526935639032563E-9</c:v>
                </c:pt>
                <c:pt idx="76">
                  <c:v>2.6306089598309264E-11</c:v>
                </c:pt>
                <c:pt idx="77">
                  <c:v>2.3498871496751508E-22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89920"/>
        <c:axId val="434691456"/>
      </c:scatterChart>
      <c:valAx>
        <c:axId val="4346899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91456"/>
        <c:crossesAt val="1.0000000000000002E-2"/>
        <c:crossBetween val="midCat"/>
      </c:valAx>
      <c:valAx>
        <c:axId val="434691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8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0.40973287879561077</c:v>
                </c:pt>
                <c:pt idx="51">
                  <c:v>0.40125602259088816</c:v>
                </c:pt>
                <c:pt idx="52">
                  <c:v>0.39570652368498332</c:v>
                </c:pt>
                <c:pt idx="53">
                  <c:v>0.36906893673026747</c:v>
                </c:pt>
                <c:pt idx="54">
                  <c:v>0.33851896218404481</c:v>
                </c:pt>
                <c:pt idx="55">
                  <c:v>0.32048309362397753</c:v>
                </c:pt>
                <c:pt idx="56">
                  <c:v>0.29939500783649853</c:v>
                </c:pt>
                <c:pt idx="57">
                  <c:v>0.27931970690280578</c:v>
                </c:pt>
                <c:pt idx="58">
                  <c:v>0.26052079137042006</c:v>
                </c:pt>
                <c:pt idx="59">
                  <c:v>0.24292889235817422</c:v>
                </c:pt>
                <c:pt idx="60">
                  <c:v>0.22655788333726504</c:v>
                </c:pt>
                <c:pt idx="61">
                  <c:v>0.21129677428400145</c:v>
                </c:pt>
                <c:pt idx="62">
                  <c:v>0.14914245149914149</c:v>
                </c:pt>
                <c:pt idx="63">
                  <c:v>0.10459391182976455</c:v>
                </c:pt>
                <c:pt idx="64">
                  <c:v>5.2442593536341571E-2</c:v>
                </c:pt>
                <c:pt idx="65">
                  <c:v>2.6138036438695802E-2</c:v>
                </c:pt>
                <c:pt idx="66">
                  <c:v>1.302738811231575E-2</c:v>
                </c:pt>
                <c:pt idx="67">
                  <c:v>4.5783105508704338E-3</c:v>
                </c:pt>
                <c:pt idx="68">
                  <c:v>8.0328400466640791E-4</c:v>
                </c:pt>
                <c:pt idx="69">
                  <c:v>1.3873620253583878E-4</c:v>
                </c:pt>
                <c:pt idx="70">
                  <c:v>2.4972473182415038E-5</c:v>
                </c:pt>
                <c:pt idx="71">
                  <c:v>4.433496992084002E-6</c:v>
                </c:pt>
                <c:pt idx="72">
                  <c:v>7.762404175295839E-7</c:v>
                </c:pt>
                <c:pt idx="73">
                  <c:v>1.3685511478203615E-7</c:v>
                </c:pt>
                <c:pt idx="74">
                  <c:v>2.2983769704591716E-8</c:v>
                </c:pt>
                <c:pt idx="75">
                  <c:v>7.3880390871585599E-10</c:v>
                </c:pt>
                <c:pt idx="76">
                  <c:v>7.9239584203626171E-12</c:v>
                </c:pt>
                <c:pt idx="77">
                  <c:v>7.0783641167887925E-23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55072"/>
        <c:axId val="434756608"/>
      </c:scatterChart>
      <c:valAx>
        <c:axId val="434755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756608"/>
        <c:crossesAt val="1.0000000000000002E-2"/>
        <c:crossBetween val="midCat"/>
      </c:valAx>
      <c:valAx>
        <c:axId val="434756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75507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cmprt'!$E$81:$E$133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1.3331988780597053E-2</c:v>
                </c:pt>
                <c:pt idx="51">
                  <c:v>1.3056166756872005E-2</c:v>
                </c:pt>
                <c:pt idx="52">
                  <c:v>1.2875595802036901E-2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18144"/>
        <c:axId val="434919680"/>
      </c:scatterChart>
      <c:valAx>
        <c:axId val="43491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919680"/>
        <c:crossesAt val="1.0000000000000002E-2"/>
        <c:crossBetween val="midCat"/>
      </c:valAx>
      <c:valAx>
        <c:axId val="434919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1814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cmprt'!$F$81:$F$133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0.31130871550206862</c:v>
                </c:pt>
                <c:pt idx="51">
                  <c:v>0.30486813103068111</c:v>
                </c:pt>
                <c:pt idx="52">
                  <c:v>0.30065170743988801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45408"/>
        <c:axId val="434951296"/>
      </c:scatterChart>
      <c:valAx>
        <c:axId val="43494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951296"/>
        <c:crossesAt val="1.0000000000000002E-2"/>
        <c:crossBetween val="midCat"/>
      </c:valAx>
      <c:valAx>
        <c:axId val="434951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454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0.49208170979362859</c:v>
                </c:pt>
                <c:pt idx="51">
                  <c:v>0.48190116019469009</c:v>
                </c:pt>
                <c:pt idx="52">
                  <c:v>0.47523631328725463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85216"/>
        <c:axId val="435003392"/>
      </c:scatterChart>
      <c:valAx>
        <c:axId val="43498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003392"/>
        <c:crossesAt val="1.0000000000000002E-2"/>
        <c:crossBetween val="midCat"/>
      </c:valAx>
      <c:valAx>
        <c:axId val="435003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85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0.59454755099055578</c:v>
                </c:pt>
                <c:pt idx="51">
                  <c:v>0.5822471124428088</c:v>
                </c:pt>
                <c:pt idx="52">
                  <c:v>0.57419444897721372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20416"/>
        <c:axId val="435821952"/>
      </c:scatterChart>
      <c:valAx>
        <c:axId val="4358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821952"/>
        <c:crossesAt val="1.0000000000000002E-2"/>
        <c:crossBetween val="midCat"/>
      </c:valAx>
      <c:valAx>
        <c:axId val="43582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20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cmprt'!$J$81:$J$133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34.409277845761608</c:v>
                </c:pt>
                <c:pt idx="51">
                  <c:v>33.697393309513863</c:v>
                </c:pt>
                <c:pt idx="52">
                  <c:v>33.231347601101753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56128"/>
        <c:axId val="435857664"/>
      </c:scatterChart>
      <c:valAx>
        <c:axId val="43585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857664"/>
        <c:crossesAt val="1"/>
        <c:crossBetween val="midCat"/>
      </c:valAx>
      <c:valAx>
        <c:axId val="435857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561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4.9906239753673542</c:v>
                </c:pt>
                <c:pt idx="51">
                  <c:v>4.8873742631758832</c:v>
                </c:pt>
                <c:pt idx="52">
                  <c:v>4.8197803166698252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79296"/>
        <c:axId val="435909760"/>
      </c:scatterChart>
      <c:valAx>
        <c:axId val="4358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09760"/>
        <c:crossesAt val="1.0000000000000002E-2"/>
        <c:crossBetween val="midCat"/>
      </c:valAx>
      <c:valAx>
        <c:axId val="435909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792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0.28011473909407653</c:v>
                </c:pt>
                <c:pt idx="51">
                  <c:v>0.27431951862970094</c:v>
                </c:pt>
                <c:pt idx="52">
                  <c:v>0.27052559210200861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47776"/>
        <c:axId val="435953664"/>
      </c:scatterChart>
      <c:valAx>
        <c:axId val="43594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53664"/>
        <c:crossesAt val="1.0000000000000002E-2"/>
        <c:crossBetween val="midCat"/>
      </c:valAx>
      <c:valAx>
        <c:axId val="435953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9477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0.40593325174091704</c:v>
                </c:pt>
                <c:pt idx="51">
                  <c:v>0.39753500502506173</c:v>
                </c:pt>
                <c:pt idx="52">
                  <c:v>0.3920369689801429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82720"/>
        <c:axId val="435984640"/>
      </c:scatterChart>
      <c:valAx>
        <c:axId val="43598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84640"/>
        <c:crossesAt val="1.0000000000000002E-2"/>
        <c:crossBetween val="midCat"/>
      </c:valAx>
      <c:valAx>
        <c:axId val="4359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982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1.3602380589570635</c:v>
                </c:pt>
                <c:pt idx="51">
                  <c:v>1.3320964500535666</c:v>
                </c:pt>
                <c:pt idx="52">
                  <c:v>1.3136731308360774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14464"/>
        <c:axId val="436036736"/>
      </c:scatterChart>
      <c:valAx>
        <c:axId val="43601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036736"/>
        <c:crossesAt val="1.0000000000000002E-2"/>
        <c:crossBetween val="midCat"/>
      </c:valAx>
      <c:valAx>
        <c:axId val="436036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6014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0.40973287879561077</c:v>
                </c:pt>
                <c:pt idx="51">
                  <c:v>0.40125602259088816</c:v>
                </c:pt>
                <c:pt idx="52">
                  <c:v>0.39570652368498332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54272"/>
        <c:axId val="436060160"/>
      </c:scatterChart>
      <c:valAx>
        <c:axId val="43605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060160"/>
        <c:crossesAt val="1.0000000000000002E-2"/>
        <c:crossBetween val="midCat"/>
      </c:valAx>
      <c:valAx>
        <c:axId val="436060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605427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'Ac-225 Dose 20 nCi decay cmprt'!$E$363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cmprt'!$E$364:$E$445</c:f>
              <c:numCache>
                <c:formatCode>0.00E+00</c:formatCode>
                <c:ptCount val="82"/>
                <c:pt idx="0">
                  <c:v>0</c:v>
                </c:pt>
                <c:pt idx="1">
                  <c:v>6.6931651782740694E-5</c:v>
                </c:pt>
                <c:pt idx="2">
                  <c:v>1.701716347235072E-4</c:v>
                </c:pt>
                <c:pt idx="3">
                  <c:v>2.4258826441420344E-4</c:v>
                </c:pt>
                <c:pt idx="4">
                  <c:v>3.1085987832186036E-4</c:v>
                </c:pt>
                <c:pt idx="5">
                  <c:v>6.0245651682902979E-4</c:v>
                </c:pt>
                <c:pt idx="6">
                  <c:v>8.2214837584404401E-4</c:v>
                </c:pt>
                <c:pt idx="7">
                  <c:v>9.8332973845497817E-4</c:v>
                </c:pt>
                <c:pt idx="8">
                  <c:v>1.0978225570209953E-3</c:v>
                </c:pt>
                <c:pt idx="9">
                  <c:v>1.1772017584726045E-3</c:v>
                </c:pt>
                <c:pt idx="10">
                  <c:v>1.2327952443116615E-3</c:v>
                </c:pt>
                <c:pt idx="11">
                  <c:v>1.2756838906113688E-3</c:v>
                </c:pt>
                <c:pt idx="12">
                  <c:v>1.3140571843177169E-3</c:v>
                </c:pt>
                <c:pt idx="13">
                  <c:v>1.3717845645527128E-3</c:v>
                </c:pt>
                <c:pt idx="14">
                  <c:v>1.4251612372107373E-3</c:v>
                </c:pt>
                <c:pt idx="15">
                  <c:v>1.4743895856166517E-3</c:v>
                </c:pt>
                <c:pt idx="16">
                  <c:v>1.5356921459279173E-3</c:v>
                </c:pt>
                <c:pt idx="17">
                  <c:v>1.5853680630277629E-3</c:v>
                </c:pt>
                <c:pt idx="18">
                  <c:v>1.6296765135849606E-3</c:v>
                </c:pt>
                <c:pt idx="19">
                  <c:v>1.6689903475845475E-3</c:v>
                </c:pt>
                <c:pt idx="20">
                  <c:v>1.7036765123941045E-3</c:v>
                </c:pt>
                <c:pt idx="21">
                  <c:v>1.7340960527637563E-3</c:v>
                </c:pt>
                <c:pt idx="22">
                  <c:v>1.7606041108261718E-3</c:v>
                </c:pt>
                <c:pt idx="23">
                  <c:v>1.7835499260965637E-3</c:v>
                </c:pt>
                <c:pt idx="24">
                  <c:v>1.8032768354726886E-3</c:v>
                </c:pt>
                <c:pt idx="25">
                  <c:v>1.8201222732348468E-3</c:v>
                </c:pt>
                <c:pt idx="26">
                  <c:v>1.834417771045883E-3</c:v>
                </c:pt>
                <c:pt idx="27">
                  <c:v>1.8464889579511855E-3</c:v>
                </c:pt>
                <c:pt idx="28">
                  <c:v>1.8566555603786866E-3</c:v>
                </c:pt>
                <c:pt idx="29">
                  <c:v>1.8652314021388625E-3</c:v>
                </c:pt>
                <c:pt idx="30">
                  <c:v>1.8725244044247335E-3</c:v>
                </c:pt>
                <c:pt idx="31">
                  <c:v>1.8788365858118635E-3</c:v>
                </c:pt>
                <c:pt idx="32">
                  <c:v>1.8844640622583606E-3</c:v>
                </c:pt>
                <c:pt idx="33">
                  <c:v>1.8896318720415337E-3</c:v>
                </c:pt>
                <c:pt idx="34">
                  <c:v>1.8944307682337022E-3</c:v>
                </c:pt>
                <c:pt idx="35">
                  <c:v>1.8988853450742666E-3</c:v>
                </c:pt>
                <c:pt idx="36">
                  <c:v>1.9030201968026268E-3</c:v>
                </c:pt>
                <c:pt idx="37">
                  <c:v>1.9068599176581833E-3</c:v>
                </c:pt>
                <c:pt idx="38">
                  <c:v>1.9104291018803364E-3</c:v>
                </c:pt>
                <c:pt idx="39">
                  <c:v>1.9137523437084865E-3</c:v>
                </c:pt>
                <c:pt idx="40">
                  <c:v>1.9168542373820337E-3</c:v>
                </c:pt>
                <c:pt idx="41">
                  <c:v>1.9197593771403784E-3</c:v>
                </c:pt>
                <c:pt idx="42">
                  <c:v>1.922492357222921E-3</c:v>
                </c:pt>
                <c:pt idx="43">
                  <c:v>1.9250777718690618E-3</c:v>
                </c:pt>
                <c:pt idx="44">
                  <c:v>1.9275402153182009E-3</c:v>
                </c:pt>
                <c:pt idx="45">
                  <c:v>1.9299042818097388E-3</c:v>
                </c:pt>
                <c:pt idx="46">
                  <c:v>1.9321945655830757E-3</c:v>
                </c:pt>
                <c:pt idx="47">
                  <c:v>1.9344356608776122E-3</c:v>
                </c:pt>
                <c:pt idx="48">
                  <c:v>1.9366521619327483E-3</c:v>
                </c:pt>
                <c:pt idx="49">
                  <c:v>1.9388625144280344E-3</c:v>
                </c:pt>
                <c:pt idx="50">
                  <c:v>1.9410502501966077E-3</c:v>
                </c:pt>
                <c:pt idx="51">
                  <c:v>1.9431929724481034E-3</c:v>
                </c:pt>
                <c:pt idx="52">
                  <c:v>1.9452986355201806E-3</c:v>
                </c:pt>
                <c:pt idx="53">
                  <c:v>1.9533811204648106E-3</c:v>
                </c:pt>
                <c:pt idx="54">
                  <c:v>1.9608592219939468E-3</c:v>
                </c:pt>
                <c:pt idx="55">
                  <c:v>1.9678238468678363E-3</c:v>
                </c:pt>
                <c:pt idx="56">
                  <c:v>1.9743749925071586E-3</c:v>
                </c:pt>
                <c:pt idx="57">
                  <c:v>1.9804911052895648E-3</c:v>
                </c:pt>
                <c:pt idx="58">
                  <c:v>1.9861963781776693E-3</c:v>
                </c:pt>
                <c:pt idx="59">
                  <c:v>1.9915170568601489E-3</c:v>
                </c:pt>
                <c:pt idx="60">
                  <c:v>1.9964788005256699E-3</c:v>
                </c:pt>
                <c:pt idx="61">
                  <c:v>2.0011062419922651E-3</c:v>
                </c:pt>
                <c:pt idx="62">
                  <c:v>2.0201526468956372E-3</c:v>
                </c:pt>
                <c:pt idx="63">
                  <c:v>2.0335606368394928E-3</c:v>
                </c:pt>
                <c:pt idx="64">
                  <c:v>2.0501569485162521E-3</c:v>
                </c:pt>
                <c:pt idx="65">
                  <c:v>2.0584616966624323E-3</c:v>
                </c:pt>
                <c:pt idx="66">
                  <c:v>2.0626008717624243E-3</c:v>
                </c:pt>
                <c:pt idx="67">
                  <c:v>2.0653918437878792E-3</c:v>
                </c:pt>
                <c:pt idx="68">
                  <c:v>2.0668137205093686E-3</c:v>
                </c:pt>
                <c:pt idx="69">
                  <c:v>2.0670626126527603E-3</c:v>
                </c:pt>
                <c:pt idx="70">
                  <c:v>2.0671058662930534E-3</c:v>
                </c:pt>
                <c:pt idx="71">
                  <c:v>2.0671136356751637E-3</c:v>
                </c:pt>
                <c:pt idx="72">
                  <c:v>2.067115012145329E-3</c:v>
                </c:pt>
                <c:pt idx="73">
                  <c:v>2.067115253395254E-3</c:v>
                </c:pt>
                <c:pt idx="74">
                  <c:v>2.0671152956264526E-3</c:v>
                </c:pt>
                <c:pt idx="75">
                  <c:v>2.0671153081619847E-3</c:v>
                </c:pt>
                <c:pt idx="76">
                  <c:v>2.0671153086749485E-3</c:v>
                </c:pt>
                <c:pt idx="77">
                  <c:v>2.0671153087055152E-3</c:v>
                </c:pt>
                <c:pt idx="78">
                  <c:v>2.0671153087055152E-3</c:v>
                </c:pt>
                <c:pt idx="79">
                  <c:v>2.0671153087055152E-3</c:v>
                </c:pt>
                <c:pt idx="80">
                  <c:v>2.0671153087055152E-3</c:v>
                </c:pt>
                <c:pt idx="81">
                  <c:v>2.0671153087055152E-3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F8-4580-93C9-3DEDF0B1430B}"/>
            </c:ext>
          </c:extLst>
        </c:ser>
        <c:ser>
          <c:idx val="1"/>
          <c:order val="1"/>
          <c:tx>
            <c:strRef>
              <c:f>'Ac-225 Dose 20 nCi decay cmprt'!$F$363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cmprt'!$F$364:$F$445</c:f>
              <c:numCache>
                <c:formatCode>0.00E+00</c:formatCode>
                <c:ptCount val="82"/>
                <c:pt idx="0">
                  <c:v>0</c:v>
                </c:pt>
                <c:pt idx="1">
                  <c:v>4.6338649829049893E-5</c:v>
                </c:pt>
                <c:pt idx="2">
                  <c:v>1.1802602383801424E-4</c:v>
                </c:pt>
                <c:pt idx="3">
                  <c:v>1.6858972120729253E-4</c:v>
                </c:pt>
                <c:pt idx="4">
                  <c:v>2.1651021524916292E-4</c:v>
                </c:pt>
                <c:pt idx="5">
                  <c:v>4.260539364428482E-4</c:v>
                </c:pt>
                <c:pt idx="6">
                  <c:v>5.9298286715905109E-4</c:v>
                </c:pt>
                <c:pt idx="7">
                  <c:v>7.2545662836887687E-4</c:v>
                </c:pt>
                <c:pt idx="8">
                  <c:v>8.3039934008966943E-4</c:v>
                </c:pt>
                <c:pt idx="9">
                  <c:v>9.1466692958046335E-4</c:v>
                </c:pt>
                <c:pt idx="10">
                  <c:v>9.8504713134198391E-4</c:v>
                </c:pt>
                <c:pt idx="11">
                  <c:v>1.0482594871166467E-3</c:v>
                </c:pt>
                <c:pt idx="12">
                  <c:v>1.1093160288300037E-3</c:v>
                </c:pt>
                <c:pt idx="13">
                  <c:v>1.2060538235427925E-3</c:v>
                </c:pt>
                <c:pt idx="14">
                  <c:v>1.3017321836445892E-3</c:v>
                </c:pt>
                <c:pt idx="15">
                  <c:v>1.3964799055557107E-3</c:v>
                </c:pt>
                <c:pt idx="16">
                  <c:v>1.5254604844645054E-3</c:v>
                </c:pt>
                <c:pt idx="17">
                  <c:v>1.6415969146154909E-3</c:v>
                </c:pt>
                <c:pt idx="18">
                  <c:v>1.7568443132507374E-3</c:v>
                </c:pt>
                <c:pt idx="19">
                  <c:v>1.8713390658868642E-3</c:v>
                </c:pt>
                <c:pt idx="20">
                  <c:v>1.9851872501479083E-3</c:v>
                </c:pt>
                <c:pt idx="21">
                  <c:v>2.0984646357653245E-3</c:v>
                </c:pt>
                <c:pt idx="22">
                  <c:v>2.2112166845779861E-3</c:v>
                </c:pt>
                <c:pt idx="23">
                  <c:v>2.3234585505321837E-3</c:v>
                </c:pt>
                <c:pt idx="24">
                  <c:v>2.4351750796816267E-3</c:v>
                </c:pt>
                <c:pt idx="25">
                  <c:v>2.5463208101874418E-3</c:v>
                </c:pt>
                <c:pt idx="26">
                  <c:v>2.6568199723181743E-3</c:v>
                </c:pt>
                <c:pt idx="27">
                  <c:v>2.7665664884497869E-3</c:v>
                </c:pt>
                <c:pt idx="28">
                  <c:v>2.8754239730656608E-3</c:v>
                </c:pt>
                <c:pt idx="29">
                  <c:v>2.9832257327565949E-3</c:v>
                </c:pt>
                <c:pt idx="30">
                  <c:v>3.089774766220806E-3</c:v>
                </c:pt>
                <c:pt idx="31">
                  <c:v>3.1948437642639292E-3</c:v>
                </c:pt>
                <c:pt idx="32">
                  <c:v>3.2981751097990171E-3</c:v>
                </c:pt>
                <c:pt idx="33">
                  <c:v>3.3995175151665942E-3</c:v>
                </c:pt>
                <c:pt idx="34">
                  <c:v>3.4986742599387166E-3</c:v>
                </c:pt>
                <c:pt idx="35">
                  <c:v>3.5954839543249325E-3</c:v>
                </c:pt>
                <c:pt idx="36">
                  <c:v>3.6897897020942323E-3</c:v>
                </c:pt>
                <c:pt idx="37">
                  <c:v>3.7814391005750489E-3</c:v>
                </c:pt>
                <c:pt idx="38">
                  <c:v>3.8702842406552582E-3</c:v>
                </c:pt>
                <c:pt idx="39">
                  <c:v>3.9561817067821784E-3</c:v>
                </c:pt>
                <c:pt idx="40">
                  <c:v>4.0389925769625705E-3</c:v>
                </c:pt>
                <c:pt idx="41">
                  <c:v>4.1185824227626382E-3</c:v>
                </c:pt>
                <c:pt idx="42">
                  <c:v>4.1948213093080267E-3</c:v>
                </c:pt>
                <c:pt idx="43">
                  <c:v>4.267583795283825E-3</c:v>
                </c:pt>
                <c:pt idx="44">
                  <c:v>4.3367489329345652E-3</c:v>
                </c:pt>
                <c:pt idx="45">
                  <c:v>4.4022002680642195E-3</c:v>
                </c:pt>
                <c:pt idx="46">
                  <c:v>4.4638258400362058E-3</c:v>
                </c:pt>
                <c:pt idx="47">
                  <c:v>4.5215181817733815E-3</c:v>
                </c:pt>
                <c:pt idx="48">
                  <c:v>4.5751743197580495E-3</c:v>
                </c:pt>
                <c:pt idx="49">
                  <c:v>4.6267871741819686E-3</c:v>
                </c:pt>
                <c:pt idx="50">
                  <c:v>4.6778719165396629E-3</c:v>
                </c:pt>
                <c:pt idx="51">
                  <c:v>4.7279055703904381E-3</c:v>
                </c:pt>
                <c:pt idx="52">
                  <c:v>4.777073873562316E-3</c:v>
                </c:pt>
                <c:pt idx="53">
                  <c:v>4.965804005846816E-3</c:v>
                </c:pt>
                <c:pt idx="54">
                  <c:v>5.1404214781340411E-3</c:v>
                </c:pt>
                <c:pt idx="55">
                  <c:v>5.3030490094892893E-3</c:v>
                </c:pt>
                <c:pt idx="56">
                  <c:v>5.4560215905203003E-3</c:v>
                </c:pt>
                <c:pt idx="57">
                  <c:v>5.598835933188189E-3</c:v>
                </c:pt>
                <c:pt idx="58">
                  <c:v>5.7320569554687893E-3</c:v>
                </c:pt>
                <c:pt idx="59">
                  <c:v>5.8562975075350078E-3</c:v>
                </c:pt>
                <c:pt idx="60">
                  <c:v>5.9721567444863521E-3</c:v>
                </c:pt>
                <c:pt idx="61">
                  <c:v>6.0802098551462798E-3</c:v>
                </c:pt>
                <c:pt idx="62">
                  <c:v>6.5249530921065724E-3</c:v>
                </c:pt>
                <c:pt idx="63">
                  <c:v>6.838036473406822E-3</c:v>
                </c:pt>
                <c:pt idx="64">
                  <c:v>7.2255687879916614E-3</c:v>
                </c:pt>
                <c:pt idx="65">
                  <c:v>7.419488879022506E-3</c:v>
                </c:pt>
                <c:pt idx="66">
                  <c:v>7.5161407218062365E-3</c:v>
                </c:pt>
                <c:pt idx="67">
                  <c:v>7.5813113374244472E-3</c:v>
                </c:pt>
                <c:pt idx="68">
                  <c:v>7.6145128816991724E-3</c:v>
                </c:pt>
                <c:pt idx="69">
                  <c:v>7.6203246397746546E-3</c:v>
                </c:pt>
                <c:pt idx="70">
                  <c:v>7.6213346342640063E-3</c:v>
                </c:pt>
                <c:pt idx="71">
                  <c:v>7.6215160532859365E-3</c:v>
                </c:pt>
                <c:pt idx="72">
                  <c:v>7.6215481945640425E-3</c:v>
                </c:pt>
                <c:pt idx="73">
                  <c:v>7.6215538278724291E-3</c:v>
                </c:pt>
                <c:pt idx="74">
                  <c:v>7.6215548139923874E-3</c:v>
                </c:pt>
                <c:pt idx="75">
                  <c:v>7.6215551067034303E-3</c:v>
                </c:pt>
                <c:pt idx="76">
                  <c:v>7.6215551186813949E-3</c:v>
                </c:pt>
                <c:pt idx="77">
                  <c:v>7.6215551193951391E-3</c:v>
                </c:pt>
                <c:pt idx="78">
                  <c:v>7.6215551193951391E-3</c:v>
                </c:pt>
                <c:pt idx="79">
                  <c:v>7.6215551193951391E-3</c:v>
                </c:pt>
                <c:pt idx="80">
                  <c:v>7.6215551193951391E-3</c:v>
                </c:pt>
                <c:pt idx="81">
                  <c:v>7.6215551193951391E-3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F8-4580-93C9-3DEDF0B1430B}"/>
            </c:ext>
          </c:extLst>
        </c:ser>
        <c:ser>
          <c:idx val="2"/>
          <c:order val="2"/>
          <c:tx>
            <c:strRef>
              <c:f>'Ac-225 Dose 20 nCi decay cmprt'!$G$363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cmprt'!$G$364:$G$445</c:f>
              <c:numCache>
                <c:formatCode>0.00E+00</c:formatCode>
                <c:ptCount val="82"/>
                <c:pt idx="0">
                  <c:v>0</c:v>
                </c:pt>
                <c:pt idx="1">
                  <c:v>2.5952270744294376E-5</c:v>
                </c:pt>
                <c:pt idx="2">
                  <c:v>6.5744036865318686E-5</c:v>
                </c:pt>
                <c:pt idx="3">
                  <c:v>9.3301161782510599E-5</c:v>
                </c:pt>
                <c:pt idx="4">
                  <c:v>1.1898835787530664E-4</c:v>
                </c:pt>
                <c:pt idx="5">
                  <c:v>2.3364853270952242E-4</c:v>
                </c:pt>
                <c:pt idx="6">
                  <c:v>3.3307512691238089E-4</c:v>
                </c:pt>
                <c:pt idx="7">
                  <c:v>4.2193791095617534E-4</c:v>
                </c:pt>
                <c:pt idx="8">
                  <c:v>5.0246454604711073E-4</c:v>
                </c:pt>
                <c:pt idx="9">
                  <c:v>5.7664587829913327E-4</c:v>
                </c:pt>
                <c:pt idx="10">
                  <c:v>6.4623593873392999E-4</c:v>
                </c:pt>
                <c:pt idx="11">
                  <c:v>7.1275194328092881E-4</c:v>
                </c:pt>
                <c:pt idx="12">
                  <c:v>7.7721449270723897E-4</c:v>
                </c:pt>
                <c:pt idx="13">
                  <c:v>8.768244481473929E-4</c:v>
                </c:pt>
                <c:pt idx="14">
                  <c:v>9.7223558429249948E-4</c:v>
                </c:pt>
                <c:pt idx="15">
                  <c:v>1.063627529775502E-3</c:v>
                </c:pt>
                <c:pt idx="16">
                  <c:v>1.1830771636658717E-3</c:v>
                </c:pt>
                <c:pt idx="17">
                  <c:v>1.285755256459775E-3</c:v>
                </c:pt>
                <c:pt idx="18">
                  <c:v>1.3831707916479206E-3</c:v>
                </c:pt>
                <c:pt idx="19">
                  <c:v>1.4756746064040257E-3</c:v>
                </c:pt>
                <c:pt idx="20">
                  <c:v>1.5636175379018073E-3</c:v>
                </c:pt>
                <c:pt idx="21">
                  <c:v>1.6473504233149826E-3</c:v>
                </c:pt>
                <c:pt idx="22">
                  <c:v>1.7272240998172689E-3</c:v>
                </c:pt>
                <c:pt idx="23">
                  <c:v>1.8035894045823834E-3</c:v>
                </c:pt>
                <c:pt idx="24">
                  <c:v>1.8767971747840433E-3</c:v>
                </c:pt>
                <c:pt idx="25">
                  <c:v>1.9471982475959657E-3</c:v>
                </c:pt>
                <c:pt idx="26">
                  <c:v>2.0151434601918677E-3</c:v>
                </c:pt>
                <c:pt idx="27">
                  <c:v>2.0809836497454669E-3</c:v>
                </c:pt>
                <c:pt idx="28">
                  <c:v>2.1450696534304797E-3</c:v>
                </c:pt>
                <c:pt idx="29">
                  <c:v>2.207752308420624E-3</c:v>
                </c:pt>
                <c:pt idx="30">
                  <c:v>2.2693824518896168E-3</c:v>
                </c:pt>
                <c:pt idx="31">
                  <c:v>2.3303109210111752E-3</c:v>
                </c:pt>
                <c:pt idx="32">
                  <c:v>2.3908885529590166E-3</c:v>
                </c:pt>
                <c:pt idx="33">
                  <c:v>2.4513930087861346E-3</c:v>
                </c:pt>
                <c:pt idx="34">
                  <c:v>2.5119555973040779E-3</c:v>
                </c:pt>
                <c:pt idx="35">
                  <c:v>2.5726344512036711E-3</c:v>
                </c:pt>
                <c:pt idx="36">
                  <c:v>2.6334877031757393E-3</c:v>
                </c:pt>
                <c:pt idx="37">
                  <c:v>2.6945734859111078E-3</c:v>
                </c:pt>
                <c:pt idx="38">
                  <c:v>2.7559499321006017E-3</c:v>
                </c:pt>
                <c:pt idx="39">
                  <c:v>2.8176751744350462E-3</c:v>
                </c:pt>
                <c:pt idx="40">
                  <c:v>2.879807345605266E-3</c:v>
                </c:pt>
                <c:pt idx="41">
                  <c:v>2.9424045783020864E-3</c:v>
                </c:pt>
                <c:pt idx="42">
                  <c:v>3.0055250052163324E-3</c:v>
                </c:pt>
                <c:pt idx="43">
                  <c:v>3.0692267590388287E-3</c:v>
                </c:pt>
                <c:pt idx="44">
                  <c:v>3.1335679724604007E-3</c:v>
                </c:pt>
                <c:pt idx="45">
                  <c:v>3.1986067781718734E-3</c:v>
                </c:pt>
                <c:pt idx="46">
                  <c:v>3.264401308864072E-3</c:v>
                </c:pt>
                <c:pt idx="47">
                  <c:v>3.3310096972278213E-3</c:v>
                </c:pt>
                <c:pt idx="48">
                  <c:v>3.3984900759539468E-3</c:v>
                </c:pt>
                <c:pt idx="49">
                  <c:v>3.4664209830339663E-3</c:v>
                </c:pt>
                <c:pt idx="50">
                  <c:v>3.5336568087801015E-3</c:v>
                </c:pt>
                <c:pt idx="51">
                  <c:v>3.59950923117656E-3</c:v>
                </c:pt>
                <c:pt idx="52">
                  <c:v>3.6642227114002607E-3</c:v>
                </c:pt>
                <c:pt idx="53">
                  <c:v>3.9126222471848309E-3</c:v>
                </c:pt>
                <c:pt idx="54">
                  <c:v>4.1424472281297734E-3</c:v>
                </c:pt>
                <c:pt idx="55">
                  <c:v>4.3564914976136661E-3</c:v>
                </c:pt>
                <c:pt idx="56">
                  <c:v>4.5578282828737443E-3</c:v>
                </c:pt>
                <c:pt idx="57">
                  <c:v>4.7457951750317241E-3</c:v>
                </c:pt>
                <c:pt idx="58">
                  <c:v>4.921135697982042E-3</c:v>
                </c:pt>
                <c:pt idx="59">
                  <c:v>5.0846564621827781E-3</c:v>
                </c:pt>
                <c:pt idx="60">
                  <c:v>5.2371460531490215E-3</c:v>
                </c:pt>
                <c:pt idx="61">
                  <c:v>5.379361512880404E-3</c:v>
                </c:pt>
                <c:pt idx="62">
                  <c:v>5.9647159142524669E-3</c:v>
                </c:pt>
                <c:pt idx="63">
                  <c:v>6.3767845417444036E-3</c:v>
                </c:pt>
                <c:pt idx="64">
                  <c:v>6.8868400685390503E-3</c:v>
                </c:pt>
                <c:pt idx="65">
                  <c:v>7.1420704337610188E-3</c:v>
                </c:pt>
                <c:pt idx="66">
                  <c:v>7.2692799714728397E-3</c:v>
                </c:pt>
                <c:pt idx="67">
                  <c:v>7.3550550963583311E-3</c:v>
                </c:pt>
                <c:pt idx="68">
                  <c:v>7.3987537261708735E-3</c:v>
                </c:pt>
                <c:pt idx="69">
                  <c:v>7.4064029446108083E-3</c:v>
                </c:pt>
                <c:pt idx="70">
                  <c:v>7.4077322615527458E-3</c:v>
                </c:pt>
                <c:pt idx="71">
                  <c:v>7.4079710384787429E-3</c:v>
                </c:pt>
                <c:pt idx="72">
                  <c:v>7.4080133416259113E-3</c:v>
                </c:pt>
                <c:pt idx="73">
                  <c:v>7.4080207559755499E-3</c:v>
                </c:pt>
                <c:pt idx="74">
                  <c:v>7.4080220538697283E-3</c:v>
                </c:pt>
                <c:pt idx="75">
                  <c:v>7.4080224391250473E-3</c:v>
                </c:pt>
                <c:pt idx="76">
                  <c:v>7.4080224548899957E-3</c:v>
                </c:pt>
                <c:pt idx="77">
                  <c:v>7.4080224558293988E-3</c:v>
                </c:pt>
                <c:pt idx="78">
                  <c:v>7.4080224558293988E-3</c:v>
                </c:pt>
                <c:pt idx="79">
                  <c:v>7.4080224558293988E-3</c:v>
                </c:pt>
                <c:pt idx="80">
                  <c:v>7.4080224558293988E-3</c:v>
                </c:pt>
                <c:pt idx="81">
                  <c:v>7.4080224558293988E-3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F8-4580-93C9-3DEDF0B1430B}"/>
            </c:ext>
          </c:extLst>
        </c:ser>
        <c:ser>
          <c:idx val="3"/>
          <c:order val="3"/>
          <c:tx>
            <c:strRef>
              <c:f>'Ac-225 Dose 20 nCi decay cmprt'!$H$363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cmprt'!$H$364:$H$445</c:f>
              <c:numCache>
                <c:formatCode>0.00E+00</c:formatCode>
                <c:ptCount val="82"/>
                <c:pt idx="0">
                  <c:v>0</c:v>
                </c:pt>
                <c:pt idx="1">
                  <c:v>3.6052702825116736E-5</c:v>
                </c:pt>
                <c:pt idx="2">
                  <c:v>9.2029795693308045E-5</c:v>
                </c:pt>
                <c:pt idx="3">
                  <c:v>1.3174152750389196E-4</c:v>
                </c:pt>
                <c:pt idx="4">
                  <c:v>1.6960692163330756E-4</c:v>
                </c:pt>
                <c:pt idx="5">
                  <c:v>3.4991183584627886E-4</c:v>
                </c:pt>
                <c:pt idx="6">
                  <c:v>5.2424373135650636E-4</c:v>
                </c:pt>
                <c:pt idx="7">
                  <c:v>6.9646428216717216E-4</c:v>
                </c:pt>
                <c:pt idx="8">
                  <c:v>8.6712989054494769E-4</c:v>
                </c:pt>
                <c:pt idx="9">
                  <c:v>1.036520500754787E-3</c:v>
                </c:pt>
                <c:pt idx="10">
                  <c:v>1.2046395990599269E-3</c:v>
                </c:pt>
                <c:pt idx="11">
                  <c:v>1.371214213721886E-3</c:v>
                </c:pt>
                <c:pt idx="12">
                  <c:v>1.5358108454642258E-3</c:v>
                </c:pt>
                <c:pt idx="13">
                  <c:v>1.794078181644912E-3</c:v>
                </c:pt>
                <c:pt idx="14">
                  <c:v>2.0451397224422211E-3</c:v>
                </c:pt>
                <c:pt idx="15">
                  <c:v>2.28793534965925E-3</c:v>
                </c:pt>
                <c:pt idx="16">
                  <c:v>2.606500341196534E-3</c:v>
                </c:pt>
                <c:pt idx="17">
                  <c:v>2.8793148459598126E-3</c:v>
                </c:pt>
                <c:pt idx="18">
                  <c:v>3.1348303212811622E-3</c:v>
                </c:pt>
                <c:pt idx="19">
                  <c:v>3.3721116962049029E-3</c:v>
                </c:pt>
                <c:pt idx="20">
                  <c:v>3.5905227083010507E-3</c:v>
                </c:pt>
                <c:pt idx="21">
                  <c:v>3.7897259036653169E-3</c:v>
                </c:pt>
                <c:pt idx="22">
                  <c:v>3.969682636919109E-3</c:v>
                </c:pt>
                <c:pt idx="23">
                  <c:v>4.1306530712095311E-3</c:v>
                </c:pt>
                <c:pt idx="24">
                  <c:v>4.2731961782093838E-3</c:v>
                </c:pt>
                <c:pt idx="25">
                  <c:v>4.3981697381171624E-3</c:v>
                </c:pt>
                <c:pt idx="26">
                  <c:v>4.506730339657059E-3</c:v>
                </c:pt>
                <c:pt idx="27">
                  <c:v>4.6003333800789612E-3</c:v>
                </c:pt>
                <c:pt idx="28">
                  <c:v>4.6807330651584527E-3</c:v>
                </c:pt>
                <c:pt idx="29">
                  <c:v>4.7499824091968143E-3</c:v>
                </c:pt>
                <c:pt idx="30">
                  <c:v>4.8104332350210211E-3</c:v>
                </c:pt>
                <c:pt idx="31">
                  <c:v>4.8647361739837455E-3</c:v>
                </c:pt>
                <c:pt idx="32">
                  <c:v>4.9158406659633551E-3</c:v>
                </c:pt>
                <c:pt idx="33">
                  <c:v>4.966181785721357E-3</c:v>
                </c:pt>
                <c:pt idx="34">
                  <c:v>5.0167674664179382E-3</c:v>
                </c:pt>
                <c:pt idx="35">
                  <c:v>5.06784226899168E-3</c:v>
                </c:pt>
                <c:pt idx="36">
                  <c:v>5.1196507543811607E-3</c:v>
                </c:pt>
                <c:pt idx="37">
                  <c:v>5.1724374835249616E-3</c:v>
                </c:pt>
                <c:pt idx="38">
                  <c:v>5.226447017361662E-3</c:v>
                </c:pt>
                <c:pt idx="39">
                  <c:v>5.2819239168298421E-3</c:v>
                </c:pt>
                <c:pt idx="40">
                  <c:v>5.3391127428680813E-3</c:v>
                </c:pt>
                <c:pt idx="41">
                  <c:v>5.3982580564149599E-3</c:v>
                </c:pt>
                <c:pt idx="42">
                  <c:v>5.4596044184090572E-3</c:v>
                </c:pt>
                <c:pt idx="43">
                  <c:v>5.5233963897889544E-3</c:v>
                </c:pt>
                <c:pt idx="44">
                  <c:v>5.58987853149323E-3</c:v>
                </c:pt>
                <c:pt idx="45">
                  <c:v>5.6592954044604651E-3</c:v>
                </c:pt>
                <c:pt idx="46">
                  <c:v>5.731891569629239E-3</c:v>
                </c:pt>
                <c:pt idx="47">
                  <c:v>5.8079115879381311E-3</c:v>
                </c:pt>
                <c:pt idx="48">
                  <c:v>5.8876000203257218E-3</c:v>
                </c:pt>
                <c:pt idx="49">
                  <c:v>5.9691837999873067E-3</c:v>
                </c:pt>
                <c:pt idx="50">
                  <c:v>6.0499327996521562E-3</c:v>
                </c:pt>
                <c:pt idx="51">
                  <c:v>6.1290203571412053E-3</c:v>
                </c:pt>
                <c:pt idx="52">
                  <c:v>6.2067400658665081E-3</c:v>
                </c:pt>
                <c:pt idx="53">
                  <c:v>6.5050633750432388E-3</c:v>
                </c:pt>
                <c:pt idx="54">
                  <c:v>6.781078982843876E-3</c:v>
                </c:pt>
                <c:pt idx="55">
                  <c:v>7.0381422441783493E-3</c:v>
                </c:pt>
                <c:pt idx="56">
                  <c:v>7.2799440488720696E-3</c:v>
                </c:pt>
                <c:pt idx="57">
                  <c:v>7.505688855951204E-3</c:v>
                </c:pt>
                <c:pt idx="58">
                  <c:v>7.7162696240436323E-3</c:v>
                </c:pt>
                <c:pt idx="59">
                  <c:v>7.9126550775888375E-3</c:v>
                </c:pt>
                <c:pt idx="60">
                  <c:v>8.0957922933987299E-3</c:v>
                </c:pt>
                <c:pt idx="61">
                  <c:v>8.2665904650988213E-3</c:v>
                </c:pt>
                <c:pt idx="62">
                  <c:v>8.9695904184076119E-3</c:v>
                </c:pt>
                <c:pt idx="63">
                  <c:v>9.4644773197580297E-3</c:v>
                </c:pt>
                <c:pt idx="64">
                  <c:v>1.0077044698906535E-2</c:v>
                </c:pt>
                <c:pt idx="65">
                  <c:v>1.0383571709574697E-2</c:v>
                </c:pt>
                <c:pt idx="66">
                  <c:v>1.0536348042787917E-2</c:v>
                </c:pt>
                <c:pt idx="67">
                  <c:v>1.0639362402376252E-2</c:v>
                </c:pt>
                <c:pt idx="68">
                  <c:v>1.0691843659279537E-2</c:v>
                </c:pt>
                <c:pt idx="69">
                  <c:v>1.0701030231027385E-2</c:v>
                </c:pt>
                <c:pt idx="70">
                  <c:v>1.070262671641457E-2</c:v>
                </c:pt>
                <c:pt idx="71">
                  <c:v>1.0702913483145005E-2</c:v>
                </c:pt>
                <c:pt idx="72">
                  <c:v>1.0702964288452721E-2</c:v>
                </c:pt>
                <c:pt idx="73">
                  <c:v>1.0702973192951324E-2</c:v>
                </c:pt>
                <c:pt idx="74">
                  <c:v>1.0702974751698546E-2</c:v>
                </c:pt>
                <c:pt idx="75">
                  <c:v>1.0702975214383152E-2</c:v>
                </c:pt>
                <c:pt idx="76">
                  <c:v>1.0702975233316567E-2</c:v>
                </c:pt>
                <c:pt idx="77">
                  <c:v>1.0702975234444773E-2</c:v>
                </c:pt>
                <c:pt idx="78">
                  <c:v>1.0702975234444773E-2</c:v>
                </c:pt>
                <c:pt idx="79">
                  <c:v>1.0702975234444773E-2</c:v>
                </c:pt>
                <c:pt idx="80">
                  <c:v>1.0702975234444773E-2</c:v>
                </c:pt>
                <c:pt idx="81">
                  <c:v>1.0702975234444773E-2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F8-4580-93C9-3DEDF0B1430B}"/>
            </c:ext>
          </c:extLst>
        </c:ser>
        <c:ser>
          <c:idx val="4"/>
          <c:order val="4"/>
          <c:tx>
            <c:strRef>
              <c:f>'Ac-225 Dose 20 nCi decay cmprt'!$I$363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cmprt'!$I$364:$I$445</c:f>
              <c:numCache>
                <c:formatCode>0.00E+00</c:formatCode>
                <c:ptCount val="82"/>
                <c:pt idx="0">
                  <c:v>0</c:v>
                </c:pt>
                <c:pt idx="1">
                  <c:v>3.8241030117998029E-5</c:v>
                </c:pt>
                <c:pt idx="2">
                  <c:v>9.7505893548571718E-5</c:v>
                </c:pt>
                <c:pt idx="3">
                  <c:v>1.3939667206942373E-4</c:v>
                </c:pt>
                <c:pt idx="4">
                  <c:v>1.7921712115104689E-4</c:v>
                </c:pt>
                <c:pt idx="5">
                  <c:v>3.7003927454252756E-4</c:v>
                </c:pt>
                <c:pt idx="6">
                  <c:v>5.5830490793479638E-4</c:v>
                </c:pt>
                <c:pt idx="7">
                  <c:v>7.4899157856074994E-4</c:v>
                </c:pt>
                <c:pt idx="8">
                  <c:v>9.4280542228021265E-4</c:v>
                </c:pt>
                <c:pt idx="9">
                  <c:v>1.139847315644588E-3</c:v>
                </c:pt>
                <c:pt idx="10">
                  <c:v>1.3396128758968585E-3</c:v>
                </c:pt>
                <c:pt idx="11">
                  <c:v>1.5409924609715857E-3</c:v>
                </c:pt>
                <c:pt idx="12">
                  <c:v>1.7426968047445435E-3</c:v>
                </c:pt>
                <c:pt idx="13">
                  <c:v>2.0640635946949089E-3</c:v>
                </c:pt>
                <c:pt idx="14">
                  <c:v>2.3821846344803778E-3</c:v>
                </c:pt>
                <c:pt idx="15">
                  <c:v>2.6952666036486449E-3</c:v>
                </c:pt>
                <c:pt idx="16">
                  <c:v>3.1144257719298183E-3</c:v>
                </c:pt>
                <c:pt idx="17">
                  <c:v>3.4815016974224962E-3</c:v>
                </c:pt>
                <c:pt idx="18">
                  <c:v>3.8327803964880907E-3</c:v>
                </c:pt>
                <c:pt idx="19">
                  <c:v>4.1663239798950388E-3</c:v>
                </c:pt>
                <c:pt idx="20">
                  <c:v>4.4806063188793689E-3</c:v>
                </c:pt>
                <c:pt idx="21">
                  <c:v>4.7745130451446989E-3</c:v>
                </c:pt>
                <c:pt idx="22">
                  <c:v>5.047341550862239E-3</c:v>
                </c:pt>
                <c:pt idx="23">
                  <c:v>5.2988009886707887E-3</c:v>
                </c:pt>
                <c:pt idx="24">
                  <c:v>5.5290122716767408E-3</c:v>
                </c:pt>
                <c:pt idx="25">
                  <c:v>5.7385080734540777E-3</c:v>
                </c:pt>
                <c:pt idx="26">
                  <c:v>5.9282328280443729E-3</c:v>
                </c:pt>
                <c:pt idx="27">
                  <c:v>6.0995427299567915E-3</c:v>
                </c:pt>
                <c:pt idx="28">
                  <c:v>6.254205734168088E-3</c:v>
                </c:pt>
                <c:pt idx="29">
                  <c:v>6.394401556122609E-3</c:v>
                </c:pt>
                <c:pt idx="30">
                  <c:v>6.5227216717322926E-3</c:v>
                </c:pt>
                <c:pt idx="31">
                  <c:v>6.6421693173766673E-3</c:v>
                </c:pt>
                <c:pt idx="32">
                  <c:v>6.756159489902853E-3</c:v>
                </c:pt>
                <c:pt idx="33">
                  <c:v>6.8675030260934473E-3</c:v>
                </c:pt>
                <c:pt idx="34">
                  <c:v>6.9772534286452192E-3</c:v>
                </c:pt>
                <c:pt idx="35">
                  <c:v>7.0855169064674237E-3</c:v>
                </c:pt>
                <c:pt idx="36">
                  <c:v>7.192399668469315E-3</c:v>
                </c:pt>
                <c:pt idx="37">
                  <c:v>7.2980079235601481E-3</c:v>
                </c:pt>
                <c:pt idx="38">
                  <c:v>7.4024478806491781E-3</c:v>
                </c:pt>
                <c:pt idx="39">
                  <c:v>7.50582574864566E-3</c:v>
                </c:pt>
                <c:pt idx="40">
                  <c:v>7.6082477364588482E-3</c:v>
                </c:pt>
                <c:pt idx="41">
                  <c:v>7.7098200529979975E-3</c:v>
                </c:pt>
                <c:pt idx="42">
                  <c:v>7.8106489071723632E-3</c:v>
                </c:pt>
                <c:pt idx="43">
                  <c:v>7.9108405078912002E-3</c:v>
                </c:pt>
                <c:pt idx="44">
                  <c:v>8.0105010640637627E-3</c:v>
                </c:pt>
                <c:pt idx="45">
                  <c:v>8.109736784599305E-3</c:v>
                </c:pt>
                <c:pt idx="46">
                  <c:v>8.208653878407083E-3</c:v>
                </c:pt>
                <c:pt idx="47">
                  <c:v>8.3073585543963525E-3</c:v>
                </c:pt>
                <c:pt idx="48">
                  <c:v>8.4059570214763662E-3</c:v>
                </c:pt>
                <c:pt idx="49">
                  <c:v>8.5045289363290671E-3</c:v>
                </c:pt>
                <c:pt idx="50">
                  <c:v>8.6020922455116167E-3</c:v>
                </c:pt>
                <c:pt idx="51">
                  <c:v>8.697648151539214E-3</c:v>
                </c:pt>
                <c:pt idx="52">
                  <c:v>8.7915513825812842E-3</c:v>
                </c:pt>
                <c:pt idx="53">
                  <c:v>9.1519943524059674E-3</c:v>
                </c:pt>
                <c:pt idx="54">
                  <c:v>9.4854845033035921E-3</c:v>
                </c:pt>
                <c:pt idx="55">
                  <c:v>9.7960758734647671E-3</c:v>
                </c:pt>
                <c:pt idx="56">
                  <c:v>1.0088227904203809E-2</c:v>
                </c:pt>
                <c:pt idx="57">
                  <c:v>1.0360979399588636E-2</c:v>
                </c:pt>
                <c:pt idx="58">
                  <c:v>1.0615409258417509E-2</c:v>
                </c:pt>
                <c:pt idx="59">
                  <c:v>1.0852687921963934E-2</c:v>
                </c:pt>
                <c:pt idx="60">
                  <c:v>1.107395967620301E-2</c:v>
                </c:pt>
                <c:pt idx="61">
                  <c:v>1.1280323035533195E-2</c:v>
                </c:pt>
                <c:pt idx="62">
                  <c:v>1.2129708193054098E-2</c:v>
                </c:pt>
                <c:pt idx="63">
                  <c:v>1.2727645058739662E-2</c:v>
                </c:pt>
                <c:pt idx="64">
                  <c:v>1.3467766928423027E-2</c:v>
                </c:pt>
                <c:pt idx="65">
                  <c:v>1.3838121850945228E-2</c:v>
                </c:pt>
                <c:pt idx="66">
                  <c:v>1.4022710696564649E-2</c:v>
                </c:pt>
                <c:pt idx="67">
                  <c:v>1.4147175666489644E-2</c:v>
                </c:pt>
                <c:pt idx="68">
                  <c:v>1.4210585059978055E-2</c:v>
                </c:pt>
                <c:pt idx="69">
                  <c:v>1.4221684545339891E-2</c:v>
                </c:pt>
                <c:pt idx="70">
                  <c:v>1.4223613465798124E-2</c:v>
                </c:pt>
                <c:pt idx="71">
                  <c:v>1.4223959945770642E-2</c:v>
                </c:pt>
                <c:pt idx="72">
                  <c:v>1.4224021330233177E-2</c:v>
                </c:pt>
                <c:pt idx="73">
                  <c:v>1.4224032088909495E-2</c:v>
                </c:pt>
                <c:pt idx="74">
                  <c:v>1.4224033972233594E-2</c:v>
                </c:pt>
                <c:pt idx="75">
                  <c:v>1.4224034531262704E-2</c:v>
                </c:pt>
                <c:pt idx="76">
                  <c:v>1.4224034554138612E-2</c:v>
                </c:pt>
                <c:pt idx="77">
                  <c:v>1.4224034555501744E-2</c:v>
                </c:pt>
                <c:pt idx="78">
                  <c:v>1.4224034555501744E-2</c:v>
                </c:pt>
                <c:pt idx="79">
                  <c:v>1.4224034555501744E-2</c:v>
                </c:pt>
                <c:pt idx="80">
                  <c:v>1.4224034555501744E-2</c:v>
                </c:pt>
                <c:pt idx="81">
                  <c:v>1.4224034555501744E-2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6F8-4580-93C9-3DEDF0B1430B}"/>
            </c:ext>
          </c:extLst>
        </c:ser>
        <c:ser>
          <c:idx val="5"/>
          <c:order val="5"/>
          <c:tx>
            <c:strRef>
              <c:f>'Ac-225 Dose 20 nCi decay cmprt'!$J$363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cmprt'!$J$364:$J$445</c:f>
              <c:numCache>
                <c:formatCode>0.00E+00</c:formatCode>
                <c:ptCount val="82"/>
                <c:pt idx="0">
                  <c:v>0</c:v>
                </c:pt>
                <c:pt idx="1">
                  <c:v>1.7929295700190955E-4</c:v>
                </c:pt>
                <c:pt idx="2">
                  <c:v>4.8622894024679623E-4</c:v>
                </c:pt>
                <c:pt idx="3">
                  <c:v>7.4301088242245423E-4</c:v>
                </c:pt>
                <c:pt idx="4">
                  <c:v>1.021474713040153E-3</c:v>
                </c:pt>
                <c:pt idx="5">
                  <c:v>2.5500082388969151E-3</c:v>
                </c:pt>
                <c:pt idx="6">
                  <c:v>4.2059594972089307E-3</c:v>
                </c:pt>
                <c:pt idx="7">
                  <c:v>5.9352308887653969E-3</c:v>
                </c:pt>
                <c:pt idx="8">
                  <c:v>7.7199293845442805E-3</c:v>
                </c:pt>
                <c:pt idx="9">
                  <c:v>9.548817151254451E-3</c:v>
                </c:pt>
                <c:pt idx="10">
                  <c:v>1.1417311551335678E-2</c:v>
                </c:pt>
                <c:pt idx="11">
                  <c:v>1.3327485142958631E-2</c:v>
                </c:pt>
                <c:pt idx="12">
                  <c:v>1.5284189131525412E-2</c:v>
                </c:pt>
                <c:pt idx="13">
                  <c:v>1.8514122297594186E-2</c:v>
                </c:pt>
                <c:pt idx="14">
                  <c:v>2.1862054548859103E-2</c:v>
                </c:pt>
                <c:pt idx="15">
                  <c:v>2.5322937796113908E-2</c:v>
                </c:pt>
                <c:pt idx="16">
                  <c:v>3.0256291991729974E-2</c:v>
                </c:pt>
                <c:pt idx="17">
                  <c:v>3.4907317495704811E-2</c:v>
                </c:pt>
                <c:pt idx="18">
                  <c:v>3.9706236238144066E-2</c:v>
                </c:pt>
                <c:pt idx="19">
                  <c:v>4.4643188669816779E-2</c:v>
                </c:pt>
                <c:pt idx="20">
                  <c:v>4.9708315241491982E-2</c:v>
                </c:pt>
                <c:pt idx="21">
                  <c:v>5.4891756403938723E-2</c:v>
                </c:pt>
                <c:pt idx="22">
                  <c:v>6.018365260792604E-2</c:v>
                </c:pt>
                <c:pt idx="23">
                  <c:v>6.5574144304222953E-2</c:v>
                </c:pt>
                <c:pt idx="24">
                  <c:v>7.1053371943598523E-2</c:v>
                </c:pt>
                <c:pt idx="25">
                  <c:v>7.6611475976821788E-2</c:v>
                </c:pt>
                <c:pt idx="26">
                  <c:v>8.2238596854661783E-2</c:v>
                </c:pt>
                <c:pt idx="27">
                  <c:v>8.7924875027887539E-2</c:v>
                </c:pt>
                <c:pt idx="28">
                  <c:v>9.3660450947268103E-2</c:v>
                </c:pt>
                <c:pt idx="29">
                  <c:v>9.9435465063572509E-2</c:v>
                </c:pt>
                <c:pt idx="30">
                  <c:v>0.10524005782756979</c:v>
                </c:pt>
                <c:pt idx="31">
                  <c:v>0.111064369690029</c:v>
                </c:pt>
                <c:pt idx="32">
                  <c:v>0.11689854110171917</c:v>
                </c:pt>
                <c:pt idx="33">
                  <c:v>0.12273491995241569</c:v>
                </c:pt>
                <c:pt idx="34">
                  <c:v>0.12857026900990662</c:v>
                </c:pt>
                <c:pt idx="35">
                  <c:v>0.13440355848098637</c:v>
                </c:pt>
                <c:pt idx="36">
                  <c:v>0.14023375857244935</c:v>
                </c:pt>
                <c:pt idx="37">
                  <c:v>0.14605983949108997</c:v>
                </c:pt>
                <c:pt idx="38">
                  <c:v>0.15188077144370266</c:v>
                </c:pt>
                <c:pt idx="39">
                  <c:v>0.15769552463708181</c:v>
                </c:pt>
                <c:pt idx="40">
                  <c:v>0.16350306927802183</c:v>
                </c:pt>
                <c:pt idx="41">
                  <c:v>0.16930237557331712</c:v>
                </c:pt>
                <c:pt idx="42">
                  <c:v>0.17509241372976211</c:v>
                </c:pt>
                <c:pt idx="43">
                  <c:v>0.18087215395415121</c:v>
                </c:pt>
                <c:pt idx="44">
                  <c:v>0.18664056645327881</c:v>
                </c:pt>
                <c:pt idx="45">
                  <c:v>0.19239662143393935</c:v>
                </c:pt>
                <c:pt idx="46">
                  <c:v>0.19813928910292722</c:v>
                </c:pt>
                <c:pt idx="47">
                  <c:v>0.20386753966703683</c:v>
                </c:pt>
                <c:pt idx="48">
                  <c:v>0.20958034333306261</c:v>
                </c:pt>
                <c:pt idx="49">
                  <c:v>0.21528516610174506</c:v>
                </c:pt>
                <c:pt idx="50">
                  <c:v>0.22093161609152498</c:v>
                </c:pt>
                <c:pt idx="51">
                  <c:v>0.22646188816955981</c:v>
                </c:pt>
                <c:pt idx="52">
                  <c:v>0.23189651213219839</c:v>
                </c:pt>
                <c:pt idx="53">
                  <c:v>0.25275705100009127</c:v>
                </c:pt>
                <c:pt idx="54">
                  <c:v>0.27205770280152075</c:v>
                </c:pt>
                <c:pt idx="55">
                  <c:v>0.29003309389440474</c:v>
                </c:pt>
                <c:pt idx="56">
                  <c:v>0.3069413132322098</c:v>
                </c:pt>
                <c:pt idx="57">
                  <c:v>0.32272673186173262</c:v>
                </c:pt>
                <c:pt idx="58">
                  <c:v>0.33745179075755111</c:v>
                </c:pt>
                <c:pt idx="59">
                  <c:v>0.35118422889010614</c:v>
                </c:pt>
                <c:pt idx="60">
                  <c:v>0.36399027149905533</c:v>
                </c:pt>
                <c:pt idx="61">
                  <c:v>0.37593349480650418</c:v>
                </c:pt>
                <c:pt idx="62">
                  <c:v>0.42509142983543341</c:v>
                </c:pt>
                <c:pt idx="63">
                  <c:v>0.45969686334755505</c:v>
                </c:pt>
                <c:pt idx="64">
                  <c:v>0.50253121530347455</c:v>
                </c:pt>
                <c:pt idx="65">
                  <c:v>0.52396540573850392</c:v>
                </c:pt>
                <c:pt idx="66">
                  <c:v>0.53464843498581116</c:v>
                </c:pt>
                <c:pt idx="67">
                  <c:v>0.54185181127603088</c:v>
                </c:pt>
                <c:pt idx="68">
                  <c:v>0.54552161268205601</c:v>
                </c:pt>
                <c:pt idx="69">
                  <c:v>0.5461639923792293</c:v>
                </c:pt>
                <c:pt idx="70">
                  <c:v>0.54627562812624242</c:v>
                </c:pt>
                <c:pt idx="71">
                  <c:v>0.54629568056043798</c:v>
                </c:pt>
                <c:pt idx="72">
                  <c:v>0.54629923316951579</c:v>
                </c:pt>
                <c:pt idx="73">
                  <c:v>0.54629985582498231</c:v>
                </c:pt>
                <c:pt idx="74">
                  <c:v>0.5462999648218525</c:v>
                </c:pt>
                <c:pt idx="75">
                  <c:v>0.54629999717551014</c:v>
                </c:pt>
                <c:pt idx="76">
                  <c:v>0.5462999984994471</c:v>
                </c:pt>
                <c:pt idx="77">
                  <c:v>0.546299998578338</c:v>
                </c:pt>
                <c:pt idx="78">
                  <c:v>0.546299998578338</c:v>
                </c:pt>
                <c:pt idx="79">
                  <c:v>0.546299998578338</c:v>
                </c:pt>
                <c:pt idx="80">
                  <c:v>0.546299998578338</c:v>
                </c:pt>
                <c:pt idx="81">
                  <c:v>0.546299998578338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6F8-4580-93C9-3DEDF0B1430B}"/>
            </c:ext>
          </c:extLst>
        </c:ser>
        <c:ser>
          <c:idx val="6"/>
          <c:order val="6"/>
          <c:tx>
            <c:strRef>
              <c:f>'Ac-225 Dose 20 nCi decay cmprt'!$K$363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cmprt'!$K$364:$K$445</c:f>
              <c:numCache>
                <c:formatCode>0.00E+00</c:formatCode>
                <c:ptCount val="82"/>
                <c:pt idx="0">
                  <c:v>0</c:v>
                </c:pt>
                <c:pt idx="1">
                  <c:v>4.9420343636783157E-5</c:v>
                </c:pt>
                <c:pt idx="2">
                  <c:v>1.3189843421795828E-4</c:v>
                </c:pt>
                <c:pt idx="3">
                  <c:v>1.982604294075338E-4</c:v>
                </c:pt>
                <c:pt idx="4">
                  <c:v>2.6830067050120118E-4</c:v>
                </c:pt>
                <c:pt idx="5">
                  <c:v>6.4384840551558729E-4</c:v>
                </c:pt>
                <c:pt idx="6">
                  <c:v>1.0462405967301249E-3</c:v>
                </c:pt>
                <c:pt idx="7">
                  <c:v>1.4670742384261153E-3</c:v>
                </c:pt>
                <c:pt idx="8">
                  <c:v>1.902661040507268E-3</c:v>
                </c:pt>
                <c:pt idx="9">
                  <c:v>2.3493127128772925E-3</c:v>
                </c:pt>
                <c:pt idx="10">
                  <c:v>2.8033409654398978E-3</c:v>
                </c:pt>
                <c:pt idx="11">
                  <c:v>3.2610575080987943E-3</c:v>
                </c:pt>
                <c:pt idx="12">
                  <c:v>3.7196141732104438E-3</c:v>
                </c:pt>
                <c:pt idx="13">
                  <c:v>4.452442502623697E-3</c:v>
                </c:pt>
                <c:pt idx="14">
                  <c:v>5.1832144419517272E-3</c:v>
                </c:pt>
                <c:pt idx="15">
                  <c:v>5.9107966867126506E-3</c:v>
                </c:pt>
                <c:pt idx="16">
                  <c:v>6.9040605126275568E-3</c:v>
                </c:pt>
                <c:pt idx="17">
                  <c:v>7.7982028211647731E-3</c:v>
                </c:pt>
                <c:pt idx="18">
                  <c:v>8.6823888905288218E-3</c:v>
                </c:pt>
                <c:pt idx="19">
                  <c:v>9.5554186383193657E-3</c:v>
                </c:pt>
                <c:pt idx="20">
                  <c:v>1.0416358667113922E-2</c:v>
                </c:pt>
                <c:pt idx="21">
                  <c:v>1.1264542264467858E-2</c:v>
                </c:pt>
                <c:pt idx="22">
                  <c:v>1.2099569402914394E-2</c:v>
                </c:pt>
                <c:pt idx="23">
                  <c:v>1.2921306739964604E-2</c:v>
                </c:pt>
                <c:pt idx="24">
                  <c:v>1.3729887618107414E-2</c:v>
                </c:pt>
                <c:pt idx="25">
                  <c:v>1.4525712064809604E-2</c:v>
                </c:pt>
                <c:pt idx="26">
                  <c:v>1.5309446792515804E-2</c:v>
                </c:pt>
                <c:pt idx="27">
                  <c:v>1.60820251986485E-2</c:v>
                </c:pt>
                <c:pt idx="28">
                  <c:v>1.6844647365608027E-2</c:v>
                </c:pt>
                <c:pt idx="29">
                  <c:v>1.7598780060772579E-2</c:v>
                </c:pt>
                <c:pt idx="30">
                  <c:v>1.8346156736498195E-2</c:v>
                </c:pt>
                <c:pt idx="31">
                  <c:v>1.908877753011877E-2</c:v>
                </c:pt>
                <c:pt idx="32">
                  <c:v>1.9828909263946055E-2</c:v>
                </c:pt>
                <c:pt idx="33">
                  <c:v>2.0568568235744836E-2</c:v>
                </c:pt>
                <c:pt idx="34">
                  <c:v>2.1308914114215514E-2</c:v>
                </c:pt>
                <c:pt idx="35">
                  <c:v>2.2050633806029986E-2</c:v>
                </c:pt>
                <c:pt idx="36">
                  <c:v>2.2794414217860146E-2</c:v>
                </c:pt>
                <c:pt idx="37">
                  <c:v>2.354094225637789E-2</c:v>
                </c:pt>
                <c:pt idx="38">
                  <c:v>2.4290904828255116E-2</c:v>
                </c:pt>
                <c:pt idx="39">
                  <c:v>2.5044988840163721E-2</c:v>
                </c:pt>
                <c:pt idx="40">
                  <c:v>2.5803881198775597E-2</c:v>
                </c:pt>
                <c:pt idx="41">
                  <c:v>2.6568268810762644E-2</c:v>
                </c:pt>
                <c:pt idx="42">
                  <c:v>2.7338838582796756E-2</c:v>
                </c:pt>
                <c:pt idx="43">
                  <c:v>2.8116277421549832E-2</c:v>
                </c:pt>
                <c:pt idx="44">
                  <c:v>2.8901272233693768E-2</c:v>
                </c:pt>
                <c:pt idx="45">
                  <c:v>2.9694509925900458E-2</c:v>
                </c:pt>
                <c:pt idx="46">
                  <c:v>3.0496677404841802E-2</c:v>
                </c:pt>
                <c:pt idx="47">
                  <c:v>3.1308461577189695E-2</c:v>
                </c:pt>
                <c:pt idx="48">
                  <c:v>3.2130549349616032E-2</c:v>
                </c:pt>
                <c:pt idx="49">
                  <c:v>3.2957960648749562E-2</c:v>
                </c:pt>
                <c:pt idx="50">
                  <c:v>3.3776905725743656E-2</c:v>
                </c:pt>
                <c:pt idx="51">
                  <c:v>3.4579000688231949E-2</c:v>
                </c:pt>
                <c:pt idx="52">
                  <c:v>3.5367223119595496E-2</c:v>
                </c:pt>
                <c:pt idx="53">
                  <c:v>3.8392776456688045E-2</c:v>
                </c:pt>
                <c:pt idx="54">
                  <c:v>4.1192088201973502E-2</c:v>
                </c:pt>
                <c:pt idx="55">
                  <c:v>4.3799187896331124E-2</c:v>
                </c:pt>
                <c:pt idx="56">
                  <c:v>4.6251508028891351E-2</c:v>
                </c:pt>
                <c:pt idx="57">
                  <c:v>4.8540980334204807E-2</c:v>
                </c:pt>
                <c:pt idx="58">
                  <c:v>5.0676661073962619E-2</c:v>
                </c:pt>
                <c:pt idx="59">
                  <c:v>5.266837491613556E-2</c:v>
                </c:pt>
                <c:pt idx="60">
                  <c:v>5.4525726981478881E-2</c:v>
                </c:pt>
                <c:pt idx="61">
                  <c:v>5.625793818476231E-2</c:v>
                </c:pt>
                <c:pt idx="62">
                  <c:v>6.3387665528492176E-2</c:v>
                </c:pt>
                <c:pt idx="63">
                  <c:v>6.8406739364848437E-2</c:v>
                </c:pt>
                <c:pt idx="64">
                  <c:v>7.4619312171483695E-2</c:v>
                </c:pt>
                <c:pt idx="65">
                  <c:v>7.7728066303352911E-2</c:v>
                </c:pt>
                <c:pt idx="66">
                  <c:v>7.9277502537677416E-2</c:v>
                </c:pt>
                <c:pt idx="67">
                  <c:v>8.0322259785379768E-2</c:v>
                </c:pt>
                <c:pt idx="68">
                  <c:v>8.0854517363229572E-2</c:v>
                </c:pt>
                <c:pt idx="69">
                  <c:v>8.0947686290876703E-2</c:v>
                </c:pt>
                <c:pt idx="70">
                  <c:v>8.0963877622704392E-2</c:v>
                </c:pt>
                <c:pt idx="71">
                  <c:v>8.0966785970833913E-2</c:v>
                </c:pt>
                <c:pt idx="72">
                  <c:v>8.0967301231169159E-2</c:v>
                </c:pt>
                <c:pt idx="73">
                  <c:v>8.0967391539350383E-2</c:v>
                </c:pt>
                <c:pt idx="74">
                  <c:v>8.096740734794701E-2</c:v>
                </c:pt>
                <c:pt idx="75">
                  <c:v>8.0967412040429676E-2</c:v>
                </c:pt>
                <c:pt idx="76">
                  <c:v>8.0967412232449729E-2</c:v>
                </c:pt>
                <c:pt idx="77">
                  <c:v>8.096741224389184E-2</c:v>
                </c:pt>
                <c:pt idx="78">
                  <c:v>8.096741224389184E-2</c:v>
                </c:pt>
                <c:pt idx="79">
                  <c:v>8.096741224389184E-2</c:v>
                </c:pt>
                <c:pt idx="80">
                  <c:v>8.096741224389184E-2</c:v>
                </c:pt>
                <c:pt idx="81">
                  <c:v>8.096741224389184E-2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6F8-4580-93C9-3DEDF0B1430B}"/>
            </c:ext>
          </c:extLst>
        </c:ser>
        <c:ser>
          <c:idx val="7"/>
          <c:order val="7"/>
          <c:tx>
            <c:strRef>
              <c:f>'Ac-225 Dose 20 nCi decay cmprt'!$L$363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cmprt'!$L$364:$L$445</c:f>
              <c:numCache>
                <c:formatCode>0.00E+00</c:formatCode>
                <c:ptCount val="82"/>
                <c:pt idx="0">
                  <c:v>0</c:v>
                </c:pt>
                <c:pt idx="1">
                  <c:v>4.2117123164117487E-6</c:v>
                </c:pt>
                <c:pt idx="2">
                  <c:v>1.1835810512125922E-5</c:v>
                </c:pt>
                <c:pt idx="3">
                  <c:v>1.8733294532734761E-5</c:v>
                </c:pt>
                <c:pt idx="4">
                  <c:v>2.6588568102279232E-5</c:v>
                </c:pt>
                <c:pt idx="5">
                  <c:v>7.0134627004323478E-5</c:v>
                </c:pt>
                <c:pt idx="6">
                  <c:v>1.1607222494450499E-4</c:v>
                </c:pt>
                <c:pt idx="7">
                  <c:v>1.6261680142075057E-4</c:v>
                </c:pt>
                <c:pt idx="8">
                  <c:v>2.0964696072584742E-4</c:v>
                </c:pt>
                <c:pt idx="9">
                  <c:v>2.5704130715258267E-4</c:v>
                </c:pt>
                <c:pt idx="10">
                  <c:v>3.0467844499374353E-4</c:v>
                </c:pt>
                <c:pt idx="11">
                  <c:v>3.5243697854211721E-4</c:v>
                </c:pt>
                <c:pt idx="12">
                  <c:v>4.0020463553682372E-4</c:v>
                </c:pt>
                <c:pt idx="13">
                  <c:v>4.7640944081662752E-4</c:v>
                </c:pt>
                <c:pt idx="14">
                  <c:v>5.5208112515649731E-4</c:v>
                </c:pt>
                <c:pt idx="15">
                  <c:v>6.2692531323577398E-4</c:v>
                </c:pt>
                <c:pt idx="16">
                  <c:v>7.2797631786662394E-4</c:v>
                </c:pt>
                <c:pt idx="17">
                  <c:v>8.1754693026105866E-4</c:v>
                </c:pt>
                <c:pt idx="18">
                  <c:v>9.0452610860188812E-4</c:v>
                </c:pt>
                <c:pt idx="19">
                  <c:v>9.8859729343368178E-4</c:v>
                </c:pt>
                <c:pt idx="20">
                  <c:v>1.0695119232859381E-3</c:v>
                </c:pt>
                <c:pt idx="21">
                  <c:v>1.1470894346730855E-3</c:v>
                </c:pt>
                <c:pt idx="22">
                  <c:v>1.2212172620944815E-3</c:v>
                </c:pt>
                <c:pt idx="23">
                  <c:v>1.2918508380344129E-3</c:v>
                </c:pt>
                <c:pt idx="24">
                  <c:v>1.3590135929620959E-3</c:v>
                </c:pt>
                <c:pt idx="25">
                  <c:v>1.4227969553316762E-3</c:v>
                </c:pt>
                <c:pt idx="26">
                  <c:v>1.4833603515822286E-3</c:v>
                </c:pt>
                <c:pt idx="27">
                  <c:v>1.5409312061377574E-3</c:v>
                </c:pt>
                <c:pt idx="28">
                  <c:v>1.5958049414071965E-3</c:v>
                </c:pt>
                <c:pt idx="29">
                  <c:v>1.6483449777844087E-3</c:v>
                </c:pt>
                <c:pt idx="30">
                  <c:v>1.6989827336481866E-3</c:v>
                </c:pt>
                <c:pt idx="31">
                  <c:v>1.7482176253622518E-3</c:v>
                </c:pt>
                <c:pt idx="32">
                  <c:v>1.7966170672752556E-3</c:v>
                </c:pt>
                <c:pt idx="33">
                  <c:v>1.8446467550540381E-3</c:v>
                </c:pt>
                <c:pt idx="34">
                  <c:v>1.8924782830219119E-3</c:v>
                </c:pt>
                <c:pt idx="35">
                  <c:v>1.9401248618329376E-3</c:v>
                </c:pt>
                <c:pt idx="36">
                  <c:v>1.987599702141176E-3</c:v>
                </c:pt>
                <c:pt idx="37">
                  <c:v>2.0349160146006873E-3</c:v>
                </c:pt>
                <c:pt idx="38">
                  <c:v>2.0820870098655323E-3</c:v>
                </c:pt>
                <c:pt idx="39">
                  <c:v>2.1291258985897715E-3</c:v>
                </c:pt>
                <c:pt idx="40">
                  <c:v>2.1760458914274654E-3</c:v>
                </c:pt>
                <c:pt idx="41">
                  <c:v>2.222860199032675E-3</c:v>
                </c:pt>
                <c:pt idx="42">
                  <c:v>2.2695820320594606E-3</c:v>
                </c:pt>
                <c:pt idx="43">
                  <c:v>2.3162246011618824E-3</c:v>
                </c:pt>
                <c:pt idx="44">
                  <c:v>2.3628011169940016E-3</c:v>
                </c:pt>
                <c:pt idx="45">
                  <c:v>2.4093247902098784E-3</c:v>
                </c:pt>
                <c:pt idx="46">
                  <c:v>2.4558088314635736E-3</c:v>
                </c:pt>
                <c:pt idx="47">
                  <c:v>2.5022664514091474E-3</c:v>
                </c:pt>
                <c:pt idx="48">
                  <c:v>2.548710860700661E-3</c:v>
                </c:pt>
                <c:pt idx="49">
                  <c:v>2.5951519673286594E-3</c:v>
                </c:pt>
                <c:pt idx="50">
                  <c:v>2.6411178801497496E-3</c:v>
                </c:pt>
                <c:pt idx="51">
                  <c:v>2.6861380263789678E-3</c:v>
                </c:pt>
                <c:pt idx="52">
                  <c:v>2.7303795324109359E-3</c:v>
                </c:pt>
                <c:pt idx="53">
                  <c:v>2.9001983943043545E-3</c:v>
                </c:pt>
                <c:pt idx="54">
                  <c:v>3.0573187229534188E-3</c:v>
                </c:pt>
                <c:pt idx="55">
                  <c:v>3.2036505352241434E-3</c:v>
                </c:pt>
                <c:pt idx="56">
                  <c:v>3.3412948493415371E-3</c:v>
                </c:pt>
                <c:pt idx="57">
                  <c:v>3.4697988080912615E-3</c:v>
                </c:pt>
                <c:pt idx="58">
                  <c:v>3.5896707231380105E-3</c:v>
                </c:pt>
                <c:pt idx="59">
                  <c:v>3.7014620354075883E-3</c:v>
                </c:pt>
                <c:pt idx="60">
                  <c:v>3.8057118630358444E-3</c:v>
                </c:pt>
                <c:pt idx="61">
                  <c:v>3.9029377593683481E-3</c:v>
                </c:pt>
                <c:pt idx="62">
                  <c:v>4.3031165194909815E-3</c:v>
                </c:pt>
                <c:pt idx="63">
                  <c:v>4.5848280980639493E-3</c:v>
                </c:pt>
                <c:pt idx="64">
                  <c:v>4.933528625176993E-3</c:v>
                </c:pt>
                <c:pt idx="65">
                  <c:v>5.108017397894452E-3</c:v>
                </c:pt>
                <c:pt idx="66">
                  <c:v>5.1949844642699087E-3</c:v>
                </c:pt>
                <c:pt idx="67">
                  <c:v>5.253624807702164E-3</c:v>
                </c:pt>
                <c:pt idx="68">
                  <c:v>5.2834994673211086E-3</c:v>
                </c:pt>
                <c:pt idx="69">
                  <c:v>5.2887288714974934E-3</c:v>
                </c:pt>
                <c:pt idx="70">
                  <c:v>5.2896376618036525E-3</c:v>
                </c:pt>
                <c:pt idx="71">
                  <c:v>5.2898009021482492E-3</c:v>
                </c:pt>
                <c:pt idx="72">
                  <c:v>5.2898298227832411E-3</c:v>
                </c:pt>
                <c:pt idx="73">
                  <c:v>5.289834891618871E-3</c:v>
                </c:pt>
                <c:pt idx="74">
                  <c:v>5.2898357789269391E-3</c:v>
                </c:pt>
                <c:pt idx="75">
                  <c:v>5.2898360423075429E-3</c:v>
                </c:pt>
                <c:pt idx="76">
                  <c:v>5.2898360530852827E-3</c:v>
                </c:pt>
                <c:pt idx="77">
                  <c:v>5.2898360537275077E-3</c:v>
                </c:pt>
                <c:pt idx="78">
                  <c:v>5.2898360537275077E-3</c:v>
                </c:pt>
                <c:pt idx="79">
                  <c:v>5.2898360537275077E-3</c:v>
                </c:pt>
                <c:pt idx="80">
                  <c:v>5.2898360537275077E-3</c:v>
                </c:pt>
                <c:pt idx="81">
                  <c:v>5.2898360537275077E-3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6F8-4580-93C9-3DEDF0B1430B}"/>
            </c:ext>
          </c:extLst>
        </c:ser>
        <c:ser>
          <c:idx val="8"/>
          <c:order val="8"/>
          <c:tx>
            <c:strRef>
              <c:f>'Ac-225 Dose 20 nCi decay cmprt'!$M$363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cmprt'!$M$364:$M$445</c:f>
              <c:numCache>
                <c:formatCode>0.00E+00</c:formatCode>
                <c:ptCount val="82"/>
                <c:pt idx="0">
                  <c:v>0</c:v>
                </c:pt>
                <c:pt idx="1">
                  <c:v>8.4120038693068034E-6</c:v>
                </c:pt>
                <c:pt idx="2">
                  <c:v>2.1742265997693211E-5</c:v>
                </c:pt>
                <c:pt idx="3">
                  <c:v>3.1568538593013457E-5</c:v>
                </c:pt>
                <c:pt idx="4">
                  <c:v>4.1256479111530261E-5</c:v>
                </c:pt>
                <c:pt idx="5">
                  <c:v>8.9160762923968433E-5</c:v>
                </c:pt>
                <c:pt idx="6">
                  <c:v>1.3698928968522447E-4</c:v>
                </c:pt>
                <c:pt idx="7">
                  <c:v>1.8517549505381339E-4</c:v>
                </c:pt>
                <c:pt idx="8">
                  <c:v>2.3382370195687395E-4</c:v>
                </c:pt>
                <c:pt idx="9">
                  <c:v>2.8294881366971167E-4</c:v>
                </c:pt>
                <c:pt idx="10">
                  <c:v>3.3247631381579893E-4</c:v>
                </c:pt>
                <c:pt idx="11">
                  <c:v>3.8224226636677481E-4</c:v>
                </c:pt>
                <c:pt idx="12">
                  <c:v>4.3206016371942317E-4</c:v>
                </c:pt>
                <c:pt idx="13">
                  <c:v>5.1160969715110345E-4</c:v>
                </c:pt>
                <c:pt idx="14">
                  <c:v>5.9077982287206719E-4</c:v>
                </c:pt>
                <c:pt idx="15">
                  <c:v>6.6936144414424617E-4</c:v>
                </c:pt>
                <c:pt idx="16">
                  <c:v>7.7608981553178565E-4</c:v>
                </c:pt>
                <c:pt idx="17">
                  <c:v>8.7148741495819931E-4</c:v>
                </c:pt>
                <c:pt idx="18">
                  <c:v>9.6504807014957639E-4</c:v>
                </c:pt>
                <c:pt idx="19">
                  <c:v>1.0565503637204438E-3</c:v>
                </c:pt>
                <c:pt idx="20">
                  <c:v>1.1458220821487669E-3</c:v>
                </c:pt>
                <c:pt idx="21">
                  <c:v>1.2327402157759494E-3</c:v>
                </c:pt>
                <c:pt idx="22">
                  <c:v>1.3172309588068336E-3</c:v>
                </c:pt>
                <c:pt idx="23">
                  <c:v>1.3992697093097002E-3</c:v>
                </c:pt>
                <c:pt idx="24">
                  <c:v>1.4788810692162686E-3</c:v>
                </c:pt>
                <c:pt idx="25">
                  <c:v>1.5561388443216966E-3</c:v>
                </c:pt>
                <c:pt idx="26">
                  <c:v>1.6311660442845802E-3</c:v>
                </c:pt>
                <c:pt idx="27">
                  <c:v>1.7041348826269541E-3</c:v>
                </c:pt>
                <c:pt idx="28">
                  <c:v>1.7752667767342914E-3</c:v>
                </c:pt>
                <c:pt idx="29">
                  <c:v>1.844832347855504E-3</c:v>
                </c:pt>
                <c:pt idx="30">
                  <c:v>1.9131514211029417E-3</c:v>
                </c:pt>
                <c:pt idx="31">
                  <c:v>1.9805930254523933E-3</c:v>
                </c:pt>
                <c:pt idx="32">
                  <c:v>2.0475753937430857E-3</c:v>
                </c:pt>
                <c:pt idx="33">
                  <c:v>2.114439707181442E-3</c:v>
                </c:pt>
                <c:pt idx="34">
                  <c:v>2.1813074385570253E-3</c:v>
                </c:pt>
                <c:pt idx="35">
                  <c:v>2.2481820058070628E-3</c:v>
                </c:pt>
                <c:pt idx="36">
                  <c:v>2.3150668268687815E-3</c:v>
                </c:pt>
                <c:pt idx="37">
                  <c:v>2.3819653196794086E-3</c:v>
                </c:pt>
                <c:pt idx="38">
                  <c:v>2.4488809021761711E-3</c:v>
                </c:pt>
                <c:pt idx="39">
                  <c:v>2.5158169922962956E-3</c:v>
                </c:pt>
                <c:pt idx="40">
                  <c:v>2.5827770079770098E-3</c:v>
                </c:pt>
                <c:pt idx="41">
                  <c:v>2.6497643671555405E-3</c:v>
                </c:pt>
                <c:pt idx="42">
                  <c:v>2.7167824877691151E-3</c:v>
                </c:pt>
                <c:pt idx="43">
                  <c:v>2.78383478775496E-3</c:v>
                </c:pt>
                <c:pt idx="44">
                  <c:v>2.8509246850503028E-3</c:v>
                </c:pt>
                <c:pt idx="45">
                  <c:v>2.9180555975923707E-3</c:v>
                </c:pt>
                <c:pt idx="46">
                  <c:v>2.9852309433183902E-3</c:v>
                </c:pt>
                <c:pt idx="47">
                  <c:v>3.0524541401655888E-3</c:v>
                </c:pt>
                <c:pt idx="48">
                  <c:v>3.1197286060711937E-3</c:v>
                </c:pt>
                <c:pt idx="49">
                  <c:v>3.1870295609903081E-3</c:v>
                </c:pt>
                <c:pt idx="50">
                  <c:v>3.2536418803600434E-3</c:v>
                </c:pt>
                <c:pt idx="51">
                  <c:v>3.3188836252670845E-3</c:v>
                </c:pt>
                <c:pt idx="52">
                  <c:v>3.3829969898960003E-3</c:v>
                </c:pt>
                <c:pt idx="53">
                  <c:v>3.6290930112559661E-3</c:v>
                </c:pt>
                <c:pt idx="54">
                  <c:v>3.8567867275144871E-3</c:v>
                </c:pt>
                <c:pt idx="55">
                  <c:v>4.0688460735535644E-3</c:v>
                </c:pt>
                <c:pt idx="56">
                  <c:v>4.2683157772686418E-3</c:v>
                </c:pt>
                <c:pt idx="57">
                  <c:v>4.4545395725803802E-3</c:v>
                </c:pt>
                <c:pt idx="58">
                  <c:v>4.628254088370266E-3</c:v>
                </c:pt>
                <c:pt idx="59">
                  <c:v>4.7902584550549238E-3</c:v>
                </c:pt>
                <c:pt idx="60">
                  <c:v>4.9413339452609407E-3</c:v>
                </c:pt>
                <c:pt idx="61">
                  <c:v>5.0822305806158671E-3</c:v>
                </c:pt>
                <c:pt idx="62">
                  <c:v>5.6621567419438915E-3</c:v>
                </c:pt>
                <c:pt idx="63">
                  <c:v>6.0704040819911619E-3</c:v>
                </c:pt>
                <c:pt idx="64">
                  <c:v>6.5757296471954628E-3</c:v>
                </c:pt>
                <c:pt idx="65">
                  <c:v>6.8285931528094656E-3</c:v>
                </c:pt>
                <c:pt idx="66">
                  <c:v>6.9546230224347859E-3</c:v>
                </c:pt>
                <c:pt idx="67">
                  <c:v>7.0396027181467806E-3</c:v>
                </c:pt>
                <c:pt idx="68">
                  <c:v>7.082896112000284E-3</c:v>
                </c:pt>
                <c:pt idx="69">
                  <c:v>7.0904743959879554E-3</c:v>
                </c:pt>
                <c:pt idx="70">
                  <c:v>7.0917913856091471E-3</c:v>
                </c:pt>
                <c:pt idx="71">
                  <c:v>7.0920279482552685E-3</c:v>
                </c:pt>
                <c:pt idx="72">
                  <c:v>7.092069859107381E-3</c:v>
                </c:pt>
                <c:pt idx="73">
                  <c:v>7.0920772047006059E-3</c:v>
                </c:pt>
                <c:pt idx="74">
                  <c:v>7.09207849055886E-3</c:v>
                </c:pt>
                <c:pt idx="75">
                  <c:v>7.0920788722415419E-3</c:v>
                </c:pt>
                <c:pt idx="76">
                  <c:v>7.0920788878602956E-3</c:v>
                </c:pt>
                <c:pt idx="77">
                  <c:v>7.0920788887909869E-3</c:v>
                </c:pt>
                <c:pt idx="78">
                  <c:v>7.0920788887909869E-3</c:v>
                </c:pt>
                <c:pt idx="79">
                  <c:v>7.0920788887909869E-3</c:v>
                </c:pt>
                <c:pt idx="80">
                  <c:v>7.0920788887909869E-3</c:v>
                </c:pt>
                <c:pt idx="81">
                  <c:v>7.0920788887909869E-3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6F8-4580-93C9-3DEDF0B1430B}"/>
            </c:ext>
          </c:extLst>
        </c:ser>
        <c:ser>
          <c:idx val="9"/>
          <c:order val="9"/>
          <c:tx>
            <c:strRef>
              <c:f>'Ac-225 Dose 20 nCi decay cmprt'!$N$363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cmprt'!$N$364:$N$445</c:f>
              <c:numCache>
                <c:formatCode>0.00E+00</c:formatCode>
                <c:ptCount val="82"/>
                <c:pt idx="0">
                  <c:v>0</c:v>
                </c:pt>
                <c:pt idx="1">
                  <c:v>7.0350608133713865E-6</c:v>
                </c:pt>
                <c:pt idx="2">
                  <c:v>2.1522805516215092E-5</c:v>
                </c:pt>
                <c:pt idx="3">
                  <c:v>3.6796916331383559E-5</c:v>
                </c:pt>
                <c:pt idx="4">
                  <c:v>5.5794289189586152E-5</c:v>
                </c:pt>
                <c:pt idx="5">
                  <c:v>1.6681221028091352E-4</c:v>
                </c:pt>
                <c:pt idx="6">
                  <c:v>2.8565751407479991E-4</c:v>
                </c:pt>
                <c:pt idx="7">
                  <c:v>4.0547165784540149E-4</c:v>
                </c:pt>
                <c:pt idx="8">
                  <c:v>5.2623311181545791E-4</c:v>
                </c:pt>
                <c:pt idx="9">
                  <c:v>6.4792034620770873E-4</c:v>
                </c:pt>
                <c:pt idx="10">
                  <c:v>7.7051183124489397E-4</c:v>
                </c:pt>
                <c:pt idx="11">
                  <c:v>8.9398603714975315E-4</c:v>
                </c:pt>
                <c:pt idx="12">
                  <c:v>1.0183214341450255E-3</c:v>
                </c:pt>
                <c:pt idx="13">
                  <c:v>1.2189911302878088E-3</c:v>
                </c:pt>
                <c:pt idx="14">
                  <c:v>1.4217221734246063E-3</c:v>
                </c:pt>
                <c:pt idx="15">
                  <c:v>1.6264263775877595E-3</c:v>
                </c:pt>
                <c:pt idx="16">
                  <c:v>1.9109454708094394E-3</c:v>
                </c:pt>
                <c:pt idx="17">
                  <c:v>2.1725018364902962E-3</c:v>
                </c:pt>
                <c:pt idx="18">
                  <c:v>2.4366417754423928E-3</c:v>
                </c:pt>
                <c:pt idx="19">
                  <c:v>2.7031930494476474E-3</c:v>
                </c:pt>
                <c:pt idx="20">
                  <c:v>2.9719834202879768E-3</c:v>
                </c:pt>
                <c:pt idx="21">
                  <c:v>3.2428406497452982E-3</c:v>
                </c:pt>
                <c:pt idx="22">
                  <c:v>3.5155924996015295E-3</c:v>
                </c:pt>
                <c:pt idx="23">
                  <c:v>3.7900667316385882E-3</c:v>
                </c:pt>
                <c:pt idx="24">
                  <c:v>4.0660911076383904E-3</c:v>
                </c:pt>
                <c:pt idx="25">
                  <c:v>4.3434933893828544E-3</c:v>
                </c:pt>
                <c:pt idx="26">
                  <c:v>4.6221013386538974E-3</c:v>
                </c:pt>
                <c:pt idx="27">
                  <c:v>4.9017427172334364E-3</c:v>
                </c:pt>
                <c:pt idx="28">
                  <c:v>5.1822452869033893E-3</c:v>
                </c:pt>
                <c:pt idx="29">
                  <c:v>5.4634368094456723E-3</c:v>
                </c:pt>
                <c:pt idx="30">
                  <c:v>5.7451450466422032E-3</c:v>
                </c:pt>
                <c:pt idx="31">
                  <c:v>6.0271977602749001E-3</c:v>
                </c:pt>
                <c:pt idx="32">
                  <c:v>6.309422712125679E-3</c:v>
                </c:pt>
                <c:pt idx="33">
                  <c:v>6.59154218853511E-3</c:v>
                </c:pt>
                <c:pt idx="34">
                  <c:v>6.8730775770793704E-3</c:v>
                </c:pt>
                <c:pt idx="35">
                  <c:v>7.1534699201890508E-3</c:v>
                </c:pt>
                <c:pt idx="36">
                  <c:v>7.4321904166496523E-3</c:v>
                </c:pt>
                <c:pt idx="37">
                  <c:v>7.7087404216015891E-3</c:v>
                </c:pt>
                <c:pt idx="38">
                  <c:v>7.9826514465401871E-3</c:v>
                </c:pt>
                <c:pt idx="39">
                  <c:v>8.2534851593156853E-3</c:v>
                </c:pt>
                <c:pt idx="40">
                  <c:v>8.5208333841332359E-3</c:v>
                </c:pt>
                <c:pt idx="41">
                  <c:v>8.7843181015529008E-3</c:v>
                </c:pt>
                <c:pt idx="42">
                  <c:v>9.043591448489657E-3</c:v>
                </c:pt>
                <c:pt idx="43">
                  <c:v>9.2983357182133911E-3</c:v>
                </c:pt>
                <c:pt idx="44">
                  <c:v>9.5482633603489048E-3</c:v>
                </c:pt>
                <c:pt idx="45">
                  <c:v>9.793116980875911E-3</c:v>
                </c:pt>
                <c:pt idx="46">
                  <c:v>1.0032669342129033E-2</c:v>
                </c:pt>
                <c:pt idx="47">
                  <c:v>1.0266723362797808E-2</c:v>
                </c:pt>
                <c:pt idx="48">
                  <c:v>1.0495112117926687E-2</c:v>
                </c:pt>
                <c:pt idx="49">
                  <c:v>1.0720630278591093E-2</c:v>
                </c:pt>
                <c:pt idx="50">
                  <c:v>1.0943840896626264E-2</c:v>
                </c:pt>
                <c:pt idx="51">
                  <c:v>1.1162458869100137E-2</c:v>
                </c:pt>
                <c:pt idx="52">
                  <c:v>1.1377295762313566E-2</c:v>
                </c:pt>
                <c:pt idx="53">
                  <c:v>1.220193669275251E-2</c:v>
                </c:pt>
                <c:pt idx="54">
                  <c:v>1.296491350559534E-2</c:v>
                </c:pt>
                <c:pt idx="55">
                  <c:v>1.3675501248784213E-2</c:v>
                </c:pt>
                <c:pt idx="56">
                  <c:v>1.4343902473464643E-2</c:v>
                </c:pt>
                <c:pt idx="57">
                  <c:v>1.4967918103571556E-2</c:v>
                </c:pt>
                <c:pt idx="58">
                  <c:v>1.5550016502156337E-2</c:v>
                </c:pt>
                <c:pt idx="59">
                  <c:v>1.6092875468098729E-2</c:v>
                </c:pt>
                <c:pt idx="60">
                  <c:v>1.6599112960771482E-2</c:v>
                </c:pt>
                <c:pt idx="61">
                  <c:v>1.7071242220857541E-2</c:v>
                </c:pt>
                <c:pt idx="62">
                  <c:v>1.9014511545654617E-2</c:v>
                </c:pt>
                <c:pt idx="63">
                  <c:v>2.0382503862171487E-2</c:v>
                </c:pt>
                <c:pt idx="64">
                  <c:v>2.2075794724664276E-2</c:v>
                </c:pt>
                <c:pt idx="65">
                  <c:v>2.2923112756834244E-2</c:v>
                </c:pt>
                <c:pt idx="66">
                  <c:v>2.3345425106203375E-2</c:v>
                </c:pt>
                <c:pt idx="67">
                  <c:v>2.3630182799371666E-2</c:v>
                </c:pt>
                <c:pt idx="68">
                  <c:v>2.3775254240965563E-2</c:v>
                </c:pt>
                <c:pt idx="69">
                  <c:v>2.3800648244185076E-2</c:v>
                </c:pt>
                <c:pt idx="70">
                  <c:v>2.3805061332786006E-2</c:v>
                </c:pt>
                <c:pt idx="71">
                  <c:v>2.380585402841565E-2</c:v>
                </c:pt>
                <c:pt idx="72">
                  <c:v>2.3805994467110639E-2</c:v>
                </c:pt>
                <c:pt idx="73">
                  <c:v>2.3806019081392488E-2</c:v>
                </c:pt>
                <c:pt idx="74">
                  <c:v>2.3806023390163272E-2</c:v>
                </c:pt>
                <c:pt idx="75">
                  <c:v>2.3806024669140318E-2</c:v>
                </c:pt>
                <c:pt idx="76">
                  <c:v>2.3806024721477057E-2</c:v>
                </c:pt>
                <c:pt idx="77">
                  <c:v>2.3806024724595701E-2</c:v>
                </c:pt>
                <c:pt idx="78">
                  <c:v>2.3806024724595701E-2</c:v>
                </c:pt>
                <c:pt idx="79">
                  <c:v>2.3806024724595701E-2</c:v>
                </c:pt>
                <c:pt idx="80">
                  <c:v>2.3806024724595701E-2</c:v>
                </c:pt>
                <c:pt idx="81">
                  <c:v>2.3806024724595701E-2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6F8-4580-93C9-3DEDF0B14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20448"/>
        <c:axId val="436544256"/>
      </c:scatterChart>
      <c:valAx>
        <c:axId val="43652044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44256"/>
        <c:crossesAt val="1.0000000000000005E-7"/>
        <c:crossBetween val="midCat"/>
      </c:valAx>
      <c:valAx>
        <c:axId val="4365442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204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871168"/>
        <c:axId val="436872704"/>
      </c:barChart>
      <c:catAx>
        <c:axId val="4368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72704"/>
        <c:crosses val="autoZero"/>
        <c:auto val="1"/>
        <c:lblAlgn val="ctr"/>
        <c:lblOffset val="100"/>
        <c:noMultiLvlLbl val="0"/>
      </c:catAx>
      <c:valAx>
        <c:axId val="4368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7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945280"/>
        <c:axId val="436946816"/>
      </c:barChart>
      <c:catAx>
        <c:axId val="43694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46816"/>
        <c:crosses val="autoZero"/>
        <c:auto val="1"/>
        <c:lblAlgn val="ctr"/>
        <c:lblOffset val="100"/>
        <c:noMultiLvlLbl val="0"/>
      </c:catAx>
      <c:valAx>
        <c:axId val="436946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4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998528"/>
        <c:axId val="437000064"/>
      </c:barChart>
      <c:catAx>
        <c:axId val="4369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00064"/>
        <c:crosses val="autoZero"/>
        <c:auto val="1"/>
        <c:lblAlgn val="ctr"/>
        <c:lblOffset val="100"/>
        <c:noMultiLvlLbl val="0"/>
      </c:catAx>
      <c:valAx>
        <c:axId val="43700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9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7068160"/>
        <c:axId val="437069696"/>
      </c:barChart>
      <c:catAx>
        <c:axId val="4370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9696"/>
        <c:crosses val="autoZero"/>
        <c:auto val="1"/>
        <c:lblAlgn val="ctr"/>
        <c:lblOffset val="100"/>
        <c:noMultiLvlLbl val="0"/>
      </c:catAx>
      <c:valAx>
        <c:axId val="437069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decay cmprt'!$R$13:$R$17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cmprt'!$E$13:$E$17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decay cmprt'!$F$12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decay cmprt'!$S$13:$S$17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cmprt'!$F$13:$F$17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decay cmprt'!$G$12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decay cmprt'!$T$13:$T$17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cmprt'!$G$13:$G$17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decay cmprt'!$H$12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decay cmprt'!$U$13:$U$17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cmprt'!$H$13:$H$17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decay cmprt'!$I$12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decay cmprt'!$V$13:$V$17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cmprt'!$I$13:$I$17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decay cmprt'!$J$12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decay cmprt'!$W$13:$W$17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cmprt'!$J$13:$J$17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decay cmprt'!$K$12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decay cmprt'!$X$13:$X$17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cmprt'!$K$13:$K$17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decay cmprt'!$L$12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decay cmprt'!$Y$13:$Y$17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cmprt'!$L$13:$L$17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decay cmprt'!$M$12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decay cmprt'!$Z$13:$Z$17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cmprt'!$M$13:$M$17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decay cmprt'!$N$12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decay cmprt'!$AA$13:$AA$17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decay cmprt'!$AA$13:$AA$17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cmprt'!$N$13:$N$17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055232"/>
        <c:axId val="475056768"/>
      </c:barChart>
      <c:catAx>
        <c:axId val="47505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56768"/>
        <c:crosses val="autoZero"/>
        <c:auto val="1"/>
        <c:lblAlgn val="ctr"/>
        <c:lblOffset val="100"/>
        <c:noMultiLvlLbl val="0"/>
      </c:catAx>
      <c:valAx>
        <c:axId val="475056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5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decay cmprt'!$D$14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decay cmprt'!$D$15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decay cmprt'!$D$16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decay cmprt'!$D$17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078848"/>
        <c:axId val="478080384"/>
      </c:barChart>
      <c:catAx>
        <c:axId val="4780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80384"/>
        <c:crosses val="autoZero"/>
        <c:auto val="1"/>
        <c:lblAlgn val="ctr"/>
        <c:lblOffset val="100"/>
        <c:noMultiLvlLbl val="0"/>
      </c:catAx>
      <c:valAx>
        <c:axId val="478080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78205824"/>
        <c:axId val="478207360"/>
      </c:barChart>
      <c:catAx>
        <c:axId val="4782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7360"/>
        <c:crosses val="autoZero"/>
        <c:auto val="1"/>
        <c:lblAlgn val="ctr"/>
        <c:lblOffset val="100"/>
        <c:noMultiLvlLbl val="0"/>
      </c:catAx>
      <c:valAx>
        <c:axId val="4782073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cmprt'!$E$81:$E$133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1.2746095412425585E-3</c:v>
                </c:pt>
                <c:pt idx="51">
                  <c:v>1.2971972694089571E-3</c:v>
                </c:pt>
                <c:pt idx="52">
                  <c:v>1.3123473952213285E-3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decay cmprt'!$E$55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41920"/>
        <c:axId val="478243456"/>
      </c:scatterChart>
      <c:valAx>
        <c:axId val="47824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243456"/>
        <c:crosses val="autoZero"/>
        <c:crossBetween val="midCat"/>
      </c:valAx>
      <c:valAx>
        <c:axId val="478243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241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cmprt'!$F$81:$F$133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0.18729316683393049</c:v>
                </c:pt>
                <c:pt idx="51">
                  <c:v>0.19061224377708957</c:v>
                </c:pt>
                <c:pt idx="52">
                  <c:v>0.19283842752161523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decay cmprt'!$F$55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69440"/>
        <c:axId val="478270976"/>
      </c:scatterChart>
      <c:valAx>
        <c:axId val="47826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270976"/>
        <c:crosses val="autoZero"/>
        <c:crossBetween val="midCat"/>
      </c:valAx>
      <c:valAx>
        <c:axId val="47827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26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cmprt'!$H$81:$H$133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0.28469621233608788</c:v>
                </c:pt>
                <c:pt idx="51">
                  <c:v>0.28974139711320945</c:v>
                </c:pt>
                <c:pt idx="52">
                  <c:v>0.2931253223825846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decay cmprt'!$H$55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17184"/>
        <c:axId val="478318976"/>
      </c:scatterChart>
      <c:valAx>
        <c:axId val="4783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18976"/>
        <c:crosses val="autoZero"/>
        <c:crossBetween val="midCat"/>
      </c:valAx>
      <c:valAx>
        <c:axId val="478318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17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0.51024412926598983</c:v>
                </c:pt>
                <c:pt idx="51">
                  <c:v>0.51928631459211372</c:v>
                </c:pt>
                <c:pt idx="52">
                  <c:v>0.52535112307131882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decay cmprt'!$I$55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65184"/>
        <c:axId val="478366720"/>
      </c:scatterChart>
      <c:valAx>
        <c:axId val="47836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66720"/>
        <c:crosses val="autoZero"/>
        <c:crossBetween val="midCat"/>
      </c:valAx>
      <c:valAx>
        <c:axId val="478366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65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cmprt'!$J$81:$J$133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12.084976103213043</c:v>
                </c:pt>
                <c:pt idx="51">
                  <c:v>12.299137496396002</c:v>
                </c:pt>
                <c:pt idx="52">
                  <c:v>12.442780629825471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decay cmprt'!$J$55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96800"/>
        <c:axId val="478398336"/>
      </c:scatterChart>
      <c:valAx>
        <c:axId val="47839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98336"/>
        <c:crosses val="autoZero"/>
        <c:crossBetween val="midCat"/>
      </c:valAx>
      <c:valAx>
        <c:axId val="478398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96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4.2239440278967306</c:v>
                </c:pt>
                <c:pt idx="51">
                  <c:v>4.2987977744010939</c:v>
                </c:pt>
                <c:pt idx="52">
                  <c:v>4.3490039601987203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decay cmprt'!$K$55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97792"/>
        <c:axId val="478511872"/>
      </c:scatterChart>
      <c:valAx>
        <c:axId val="47849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11872"/>
        <c:crosses val="autoZero"/>
        <c:crossBetween val="midCat"/>
      </c:valAx>
      <c:valAx>
        <c:axId val="478511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49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0.22365248820269995</c:v>
                </c:pt>
                <c:pt idx="51">
                  <c:v>0.22761589930531612</c:v>
                </c:pt>
                <c:pt idx="52">
                  <c:v>0.23027425327559761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decay cmprt'!$L$55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29408"/>
        <c:axId val="478530944"/>
      </c:scatterChart>
      <c:valAx>
        <c:axId val="47852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30944"/>
        <c:crosses val="autoZero"/>
        <c:crossBetween val="midCat"/>
      </c:valAx>
      <c:valAx>
        <c:axId val="478530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52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0.41182611594692825</c:v>
                </c:pt>
                <c:pt idx="51">
                  <c:v>0.41912420689779673</c:v>
                </c:pt>
                <c:pt idx="52">
                  <c:v>0.42401920985166913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decay cmprt'!$M$55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72928"/>
        <c:axId val="478574848"/>
      </c:scatterChart>
      <c:valAx>
        <c:axId val="47857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74848"/>
        <c:crosses val="autoZero"/>
        <c:crossBetween val="midCat"/>
      </c:valAx>
      <c:valAx>
        <c:axId val="478574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57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1.3071180463047885</c:v>
                </c:pt>
                <c:pt idx="51">
                  <c:v>1.3302818671895311</c:v>
                </c:pt>
                <c:pt idx="52">
                  <c:v>1.34581839207215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decay cmprt'!$N$55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16960"/>
        <c:axId val="478631040"/>
      </c:scatterChart>
      <c:valAx>
        <c:axId val="47861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31040"/>
        <c:crosses val="autoZero"/>
        <c:crossBetween val="midCat"/>
      </c:valAx>
      <c:valAx>
        <c:axId val="478631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16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0.27030862968170488</c:v>
                </c:pt>
                <c:pt idx="51">
                  <c:v>0.27509884790204703</c:v>
                </c:pt>
                <c:pt idx="52">
                  <c:v>0.27831176104551475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decay cmprt'!$G$55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52672"/>
        <c:axId val="478658560"/>
      </c:scatterChart>
      <c:valAx>
        <c:axId val="47865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58560"/>
        <c:crosses val="autoZero"/>
        <c:crossBetween val="midCat"/>
      </c:valAx>
      <c:valAx>
        <c:axId val="478658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52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cmprt'!$E$81:$E$162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1.2746095412425585E-3</c:v>
                </c:pt>
                <c:pt idx="51">
                  <c:v>1.2971972694089571E-3</c:v>
                </c:pt>
                <c:pt idx="52">
                  <c:v>1.3123473952213285E-3</c:v>
                </c:pt>
                <c:pt idx="53">
                  <c:v>1.3890764427639242E-3</c:v>
                </c:pt>
                <c:pt idx="54">
                  <c:v>1.4672009937552644E-3</c:v>
                </c:pt>
                <c:pt idx="55">
                  <c:v>1.5465191979721158E-3</c:v>
                </c:pt>
                <c:pt idx="56">
                  <c:v>1.6266018726141241E-3</c:v>
                </c:pt>
                <c:pt idx="57">
                  <c:v>1.7073450748801785E-3</c:v>
                </c:pt>
                <c:pt idx="58">
                  <c:v>1.7883497990342956E-3</c:v>
                </c:pt>
                <c:pt idx="59">
                  <c:v>1.8696368335476387E-3</c:v>
                </c:pt>
                <c:pt idx="60">
                  <c:v>1.9508219259643256E-3</c:v>
                </c:pt>
                <c:pt idx="61">
                  <c:v>2.0317964395096936E-3</c:v>
                </c:pt>
                <c:pt idx="62">
                  <c:v>2.4286350835253426E-3</c:v>
                </c:pt>
                <c:pt idx="63">
                  <c:v>2.8024250321916984E-3</c:v>
                </c:pt>
                <c:pt idx="64">
                  <c:v>3.4554500350808498E-3</c:v>
                </c:pt>
                <c:pt idx="65">
                  <c:v>3.9710689895725813E-3</c:v>
                </c:pt>
                <c:pt idx="66">
                  <c:v>4.3615540817158668E-3</c:v>
                </c:pt>
                <c:pt idx="67">
                  <c:v>4.7621589457563576E-3</c:v>
                </c:pt>
                <c:pt idx="68">
                  <c:v>5.1099246549353829E-3</c:v>
                </c:pt>
                <c:pt idx="69">
                  <c:v>5.2480578808040013E-3</c:v>
                </c:pt>
                <c:pt idx="70">
                  <c:v>5.29881256034242E-3</c:v>
                </c:pt>
                <c:pt idx="71">
                  <c:v>5.3117457710093836E-3</c:v>
                </c:pt>
                <c:pt idx="72">
                  <c:v>5.3103953881862434E-3</c:v>
                </c:pt>
                <c:pt idx="73">
                  <c:v>5.3023391302621245E-3</c:v>
                </c:pt>
                <c:pt idx="74">
                  <c:v>5.2922711397994839E-3</c:v>
                </c:pt>
                <c:pt idx="75">
                  <c:v>5.2701235100340539E-3</c:v>
                </c:pt>
                <c:pt idx="76">
                  <c:v>5.2405941811333456E-3</c:v>
                </c:pt>
                <c:pt idx="77">
                  <c:v>5.0763744623916682E-3</c:v>
                </c:pt>
                <c:pt idx="78">
                  <c:v>4.7627786683312485E-3</c:v>
                </c:pt>
                <c:pt idx="79">
                  <c:v>4.1924033897398618E-3</c:v>
                </c:pt>
                <c:pt idx="80">
                  <c:v>3.2551080723261247E-3</c:v>
                </c:pt>
                <c:pt idx="81">
                  <c:v>2.7039724897348748E-3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decay cmprt'!$E$55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81344"/>
        <c:axId val="478687232"/>
      </c:scatterChart>
      <c:valAx>
        <c:axId val="478681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87232"/>
        <c:crossesAt val="1.0000000000000002E-2"/>
        <c:crossBetween val="midCat"/>
      </c:valAx>
      <c:valAx>
        <c:axId val="478687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81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cmprt'!$F$81:$F$162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0.18729316683393049</c:v>
                </c:pt>
                <c:pt idx="51">
                  <c:v>0.19061224377708957</c:v>
                </c:pt>
                <c:pt idx="52">
                  <c:v>0.19283842752161523</c:v>
                </c:pt>
                <c:pt idx="53">
                  <c:v>0.2041131166224002</c:v>
                </c:pt>
                <c:pt idx="54">
                  <c:v>0.21559286323435692</c:v>
                </c:pt>
                <c:pt idx="55">
                  <c:v>0.22724800716249066</c:v>
                </c:pt>
                <c:pt idx="56">
                  <c:v>0.23901548359893035</c:v>
                </c:pt>
                <c:pt idx="57">
                  <c:v>0.25088001902205265</c:v>
                </c:pt>
                <c:pt idx="58">
                  <c:v>0.26278298289014312</c:v>
                </c:pt>
                <c:pt idx="59">
                  <c:v>0.2747274298944401</c:v>
                </c:pt>
                <c:pt idx="60">
                  <c:v>0.2866568973638296</c:v>
                </c:pt>
                <c:pt idx="61">
                  <c:v>0.29855542203669871</c:v>
                </c:pt>
                <c:pt idx="62">
                  <c:v>0.35686752778738801</c:v>
                </c:pt>
                <c:pt idx="63">
                  <c:v>0.4117928213389852</c:v>
                </c:pt>
                <c:pt idx="64">
                  <c:v>0.50774936085587452</c:v>
                </c:pt>
                <c:pt idx="65">
                  <c:v>0.58351523561326346</c:v>
                </c:pt>
                <c:pt idx="66">
                  <c:v>0.64089374027882473</c:v>
                </c:pt>
                <c:pt idx="67">
                  <c:v>0.6997592604302556</c:v>
                </c:pt>
                <c:pt idx="68">
                  <c:v>0.75086051056281855</c:v>
                </c:pt>
                <c:pt idx="69">
                  <c:v>0.77115802794425858</c:v>
                </c:pt>
                <c:pt idx="70">
                  <c:v>0.77861600182159574</c:v>
                </c:pt>
                <c:pt idx="71">
                  <c:v>0.78051642850503677</c:v>
                </c:pt>
                <c:pt idx="72">
                  <c:v>0.78031800109083638</c:v>
                </c:pt>
                <c:pt idx="73">
                  <c:v>0.77913420165217184</c:v>
                </c:pt>
                <c:pt idx="74">
                  <c:v>0.77765479501320744</c:v>
                </c:pt>
                <c:pt idx="75">
                  <c:v>0.77440038683375112</c:v>
                </c:pt>
                <c:pt idx="76">
                  <c:v>0.77006129996413397</c:v>
                </c:pt>
                <c:pt idx="77">
                  <c:v>0.74593059155148378</c:v>
                </c:pt>
                <c:pt idx="78">
                  <c:v>0.69985032345768017</c:v>
                </c:pt>
                <c:pt idx="79">
                  <c:v>0.61603846676388418</c:v>
                </c:pt>
                <c:pt idx="80">
                  <c:v>0.47831079207074001</c:v>
                </c:pt>
                <c:pt idx="81">
                  <c:v>0.397326047112884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decay cmprt'!$F$55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13728"/>
        <c:axId val="478715264"/>
      </c:scatterChart>
      <c:valAx>
        <c:axId val="478713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15264"/>
        <c:crossesAt val="1.0000000000000002E-2"/>
        <c:crossBetween val="midCat"/>
      </c:valAx>
      <c:valAx>
        <c:axId val="478715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13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cmprt'!$H$81:$H$162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0.28469621233608788</c:v>
                </c:pt>
                <c:pt idx="51">
                  <c:v>0.28974139711320945</c:v>
                </c:pt>
                <c:pt idx="52">
                  <c:v>0.2931253223825846</c:v>
                </c:pt>
                <c:pt idx="53">
                  <c:v>0.31026348784009206</c:v>
                </c:pt>
                <c:pt idx="54">
                  <c:v>0.32771335231859705</c:v>
                </c:pt>
                <c:pt idx="55">
                  <c:v>0.34542983064326438</c:v>
                </c:pt>
                <c:pt idx="56">
                  <c:v>0.36331706073735032</c:v>
                </c:pt>
                <c:pt idx="57">
                  <c:v>0.38135182598367284</c:v>
                </c:pt>
                <c:pt idx="58">
                  <c:v>0.39944500464097754</c:v>
                </c:pt>
                <c:pt idx="59">
                  <c:v>0.41760124001280863</c:v>
                </c:pt>
                <c:pt idx="60">
                  <c:v>0.43573470564390232</c:v>
                </c:pt>
                <c:pt idx="61">
                  <c:v>0.4538211364732605</c:v>
                </c:pt>
                <c:pt idx="62">
                  <c:v>0.54245883704288511</c:v>
                </c:pt>
                <c:pt idx="63">
                  <c:v>0.62594839141329373</c:v>
                </c:pt>
                <c:pt idx="64">
                  <c:v>0.77180776157151909</c:v>
                </c:pt>
                <c:pt idx="65">
                  <c:v>0.8869761787241055</c:v>
                </c:pt>
                <c:pt idx="66">
                  <c:v>0.97419475281270629</c:v>
                </c:pt>
                <c:pt idx="67">
                  <c:v>1.0636736745886712</c:v>
                </c:pt>
                <c:pt idx="68">
                  <c:v>1.1413504665630385</c:v>
                </c:pt>
                <c:pt idx="69">
                  <c:v>1.1722038416007179</c:v>
                </c:pt>
                <c:pt idx="70">
                  <c:v>1.1835403839341709</c:v>
                </c:pt>
                <c:pt idx="71">
                  <c:v>1.1864291400364042</c:v>
                </c:pt>
                <c:pt idx="72">
                  <c:v>1.1861275191379943</c:v>
                </c:pt>
                <c:pt idx="73">
                  <c:v>1.1843280770010998</c:v>
                </c:pt>
                <c:pt idx="74">
                  <c:v>1.1820792951916093</c:v>
                </c:pt>
                <c:pt idx="75">
                  <c:v>1.177132410594862</c:v>
                </c:pt>
                <c:pt idx="76">
                  <c:v>1.1705367530080979</c:v>
                </c:pt>
                <c:pt idx="77">
                  <c:v>1.133856710686215</c:v>
                </c:pt>
                <c:pt idx="78">
                  <c:v>1.0638120955435297</c:v>
                </c:pt>
                <c:pt idx="79">
                  <c:v>0.93641333053286746</c:v>
                </c:pt>
                <c:pt idx="80">
                  <c:v>0.72705947111651015</c:v>
                </c:pt>
                <c:pt idx="81">
                  <c:v>0.60395807592813633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decay cmprt'!$H$55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42016"/>
        <c:axId val="478743552"/>
      </c:scatterChart>
      <c:valAx>
        <c:axId val="4787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43552"/>
        <c:crossesAt val="1.0000000000000002E-2"/>
        <c:crossBetween val="midCat"/>
      </c:valAx>
      <c:valAx>
        <c:axId val="478743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0.51024412926598983</c:v>
                </c:pt>
                <c:pt idx="51">
                  <c:v>0.51928631459211372</c:v>
                </c:pt>
                <c:pt idx="52">
                  <c:v>0.52535112307131882</c:v>
                </c:pt>
                <c:pt idx="53">
                  <c:v>0.55606684014857732</c:v>
                </c:pt>
                <c:pt idx="54">
                  <c:v>0.5873411968868868</c:v>
                </c:pt>
                <c:pt idx="55">
                  <c:v>0.61909338980246409</c:v>
                </c:pt>
                <c:pt idx="56">
                  <c:v>0.65115161098302166</c:v>
                </c:pt>
                <c:pt idx="57">
                  <c:v>0.68347425066311385</c:v>
                </c:pt>
                <c:pt idx="58">
                  <c:v>0.71590158123382053</c:v>
                </c:pt>
                <c:pt idx="59">
                  <c:v>0.74844192461257941</c:v>
                </c:pt>
                <c:pt idx="60">
                  <c:v>0.78094145913602941</c:v>
                </c:pt>
                <c:pt idx="61">
                  <c:v>0.81335669597508176</c:v>
                </c:pt>
                <c:pt idx="62">
                  <c:v>0.97221678749571172</c:v>
                </c:pt>
                <c:pt idx="63">
                  <c:v>1.121850162042489</c:v>
                </c:pt>
                <c:pt idx="64">
                  <c:v>1.383265256788502</c:v>
                </c:pt>
                <c:pt idx="65">
                  <c:v>1.5896747774729287</c:v>
                </c:pt>
                <c:pt idx="66">
                  <c:v>1.7459914528037659</c:v>
                </c:pt>
                <c:pt idx="67">
                  <c:v>1.9063592151796813</c:v>
                </c:pt>
                <c:pt idx="68">
                  <c:v>2.0455747205772301</c:v>
                </c:pt>
                <c:pt idx="69">
                  <c:v>2.1008713940097277</c:v>
                </c:pt>
                <c:pt idx="70">
                  <c:v>2.1211892061940056</c:v>
                </c:pt>
                <c:pt idx="71">
                  <c:v>2.1263665523552038</c:v>
                </c:pt>
                <c:pt idx="72">
                  <c:v>2.1258259751152933</c:v>
                </c:pt>
                <c:pt idx="73">
                  <c:v>2.1226009417410507</c:v>
                </c:pt>
                <c:pt idx="74">
                  <c:v>2.1185705835326383</c:v>
                </c:pt>
                <c:pt idx="75">
                  <c:v>2.1097045757872772</c:v>
                </c:pt>
                <c:pt idx="76">
                  <c:v>2.0978835700398526</c:v>
                </c:pt>
                <c:pt idx="77">
                  <c:v>2.0321441065521024</c:v>
                </c:pt>
                <c:pt idx="78">
                  <c:v>1.9066072988440346</c:v>
                </c:pt>
                <c:pt idx="79">
                  <c:v>1.6782780513664144</c:v>
                </c:pt>
                <c:pt idx="80">
                  <c:v>1.3030655508914541</c:v>
                </c:pt>
                <c:pt idx="81">
                  <c:v>1.0824382243671025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decay cmprt'!$I$55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66976"/>
        <c:axId val="478768512"/>
      </c:scatterChart>
      <c:valAx>
        <c:axId val="4787669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68512"/>
        <c:crossesAt val="1.0000000000000002E-2"/>
        <c:crossBetween val="midCat"/>
      </c:valAx>
      <c:valAx>
        <c:axId val="478768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669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cmprt'!$J$81:$J$162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12.084976103213043</c:v>
                </c:pt>
                <c:pt idx="51">
                  <c:v>12.299137496396002</c:v>
                </c:pt>
                <c:pt idx="52">
                  <c:v>12.442780629825471</c:v>
                </c:pt>
                <c:pt idx="53">
                  <c:v>13.17027299197319</c:v>
                </c:pt>
                <c:pt idx="54">
                  <c:v>13.910996563588855</c:v>
                </c:pt>
                <c:pt idx="55">
                  <c:v>14.663037538879193</c:v>
                </c:pt>
                <c:pt idx="56">
                  <c:v>15.422326700002676</c:v>
                </c:pt>
                <c:pt idx="57">
                  <c:v>16.187878532394365</c:v>
                </c:pt>
                <c:pt idx="58">
                  <c:v>16.95590993650228</c:v>
                </c:pt>
                <c:pt idx="59">
                  <c:v>17.726618014395022</c:v>
                </c:pt>
                <c:pt idx="60">
                  <c:v>18.496359547034388</c:v>
                </c:pt>
                <c:pt idx="61">
                  <c:v>19.264104514807894</c:v>
                </c:pt>
                <c:pt idx="62">
                  <c:v>23.026657182572642</c:v>
                </c:pt>
                <c:pt idx="63">
                  <c:v>26.570677881531545</c:v>
                </c:pt>
                <c:pt idx="64">
                  <c:v>32.762214426144787</c:v>
                </c:pt>
                <c:pt idx="65">
                  <c:v>37.650960776907013</c:v>
                </c:pt>
                <c:pt idx="66">
                  <c:v>41.353273410321165</c:v>
                </c:pt>
                <c:pt idx="67">
                  <c:v>45.151534801053174</c:v>
                </c:pt>
                <c:pt idx="68">
                  <c:v>48.448811456340408</c:v>
                </c:pt>
                <c:pt idx="69">
                  <c:v>49.758496249735742</c:v>
                </c:pt>
                <c:pt idx="70">
                  <c:v>50.239717415513361</c:v>
                </c:pt>
                <c:pt idx="71">
                  <c:v>50.362341275441253</c:v>
                </c:pt>
                <c:pt idx="72">
                  <c:v>50.349537868892192</c:v>
                </c:pt>
                <c:pt idx="73">
                  <c:v>50.273153940054357</c:v>
                </c:pt>
                <c:pt idx="74">
                  <c:v>50.177696138891363</c:v>
                </c:pt>
                <c:pt idx="75">
                  <c:v>49.967707457810953</c:v>
                </c:pt>
                <c:pt idx="76">
                  <c:v>49.687730553071098</c:v>
                </c:pt>
                <c:pt idx="77">
                  <c:v>48.130711471968937</c:v>
                </c:pt>
                <c:pt idx="78">
                  <c:v>45.15741058674741</c:v>
                </c:pt>
                <c:pt idx="79">
                  <c:v>39.749502212767453</c:v>
                </c:pt>
                <c:pt idx="80">
                  <c:v>30.862708927385217</c:v>
                </c:pt>
                <c:pt idx="81">
                  <c:v>25.637218194942815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decay cmprt'!$J$55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95264"/>
        <c:axId val="478796800"/>
      </c:scatterChart>
      <c:valAx>
        <c:axId val="478795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96800"/>
        <c:crossesAt val="1.0000000000000002E-2"/>
        <c:crossBetween val="midCat"/>
      </c:valAx>
      <c:valAx>
        <c:axId val="47879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95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4.2239440278967306</c:v>
                </c:pt>
                <c:pt idx="51">
                  <c:v>4.2987977744010939</c:v>
                </c:pt>
                <c:pt idx="52">
                  <c:v>4.3490039601987203</c:v>
                </c:pt>
                <c:pt idx="53">
                  <c:v>4.6032772820646484</c:v>
                </c:pt>
                <c:pt idx="54">
                  <c:v>4.8621751797457602</c:v>
                </c:pt>
                <c:pt idx="55">
                  <c:v>5.1250287393375489</c:v>
                </c:pt>
                <c:pt idx="56">
                  <c:v>5.3904156867491837</c:v>
                </c:pt>
                <c:pt idx="57">
                  <c:v>5.6579915646705743</c:v>
                </c:pt>
                <c:pt idx="58">
                  <c:v>5.9264341031507515</c:v>
                </c:pt>
                <c:pt idx="59">
                  <c:v>6.1958121933565975</c:v>
                </c:pt>
                <c:pt idx="60">
                  <c:v>6.4648524564111254</c:v>
                </c:pt>
                <c:pt idx="61">
                  <c:v>6.7331948795883187</c:v>
                </c:pt>
                <c:pt idx="62">
                  <c:v>8.0482832781848526</c:v>
                </c:pt>
                <c:pt idx="63">
                  <c:v>9.2869903255351431</c:v>
                </c:pt>
                <c:pt idx="64">
                  <c:v>11.451057807983057</c:v>
                </c:pt>
                <c:pt idx="65">
                  <c:v>13.159773719031808</c:v>
                </c:pt>
                <c:pt idx="66">
                  <c:v>14.453807004969258</c:v>
                </c:pt>
                <c:pt idx="67">
                  <c:v>15.781376325814476</c:v>
                </c:pt>
                <c:pt idx="68">
                  <c:v>16.933841330087084</c:v>
                </c:pt>
                <c:pt idx="69">
                  <c:v>17.391602703733373</c:v>
                </c:pt>
                <c:pt idx="70">
                  <c:v>17.5597992522349</c:v>
                </c:pt>
                <c:pt idx="71">
                  <c:v>17.602658776026789</c:v>
                </c:pt>
                <c:pt idx="72">
                  <c:v>17.598183726000396</c:v>
                </c:pt>
                <c:pt idx="73">
                  <c:v>17.571485995091678</c:v>
                </c:pt>
                <c:pt idx="74">
                  <c:v>17.538121559308362</c:v>
                </c:pt>
                <c:pt idx="75">
                  <c:v>17.464726260236176</c:v>
                </c:pt>
                <c:pt idx="76">
                  <c:v>17.366868658812333</c:v>
                </c:pt>
                <c:pt idx="77">
                  <c:v>16.822658939837865</c:v>
                </c:pt>
                <c:pt idx="78">
                  <c:v>15.783430031976605</c:v>
                </c:pt>
                <c:pt idx="79">
                  <c:v>13.893256473949283</c:v>
                </c:pt>
                <c:pt idx="80">
                  <c:v>10.787142146179699</c:v>
                </c:pt>
                <c:pt idx="81">
                  <c:v>8.9607272502279027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decay cmprt'!$K$55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749440"/>
        <c:axId val="500750976"/>
      </c:scatterChart>
      <c:valAx>
        <c:axId val="5007494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750976"/>
        <c:crossesAt val="1.0000000000000002E-2"/>
        <c:crossBetween val="midCat"/>
      </c:valAx>
      <c:valAx>
        <c:axId val="50075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749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0.22365248820269995</c:v>
                </c:pt>
                <c:pt idx="51">
                  <c:v>0.22761589930531612</c:v>
                </c:pt>
                <c:pt idx="52">
                  <c:v>0.23027425327559761</c:v>
                </c:pt>
                <c:pt idx="53">
                  <c:v>0.24373770372458428</c:v>
                </c:pt>
                <c:pt idx="54">
                  <c:v>0.25744601960765739</c:v>
                </c:pt>
                <c:pt idx="55">
                  <c:v>0.27136378278050727</c:v>
                </c:pt>
                <c:pt idx="56">
                  <c:v>0.28541568563081238</c:v>
                </c:pt>
                <c:pt idx="57">
                  <c:v>0.29958348958013209</c:v>
                </c:pt>
                <c:pt idx="58">
                  <c:v>0.31379718210873214</c:v>
                </c:pt>
                <c:pt idx="59">
                  <c:v>0.32806041091667365</c:v>
                </c:pt>
                <c:pt idx="60">
                  <c:v>0.34230575220468684</c:v>
                </c:pt>
                <c:pt idx="61">
                  <c:v>0.35651414375475321</c:v>
                </c:pt>
                <c:pt idx="62">
                  <c:v>0.42614640938377335</c:v>
                </c:pt>
                <c:pt idx="63">
                  <c:v>0.49173437917324558</c:v>
                </c:pt>
                <c:pt idx="64">
                  <c:v>0.60631901237186103</c:v>
                </c:pt>
                <c:pt idx="65">
                  <c:v>0.69679335640048867</c:v>
                </c:pt>
                <c:pt idx="66">
                  <c:v>0.765310780472781</c:v>
                </c:pt>
                <c:pt idx="67">
                  <c:v>0.83560389513236288</c:v>
                </c:pt>
                <c:pt idx="68">
                  <c:v>0.89662545793475845</c:v>
                </c:pt>
                <c:pt idx="69">
                  <c:v>0.92086334308260154</c:v>
                </c:pt>
                <c:pt idx="70">
                  <c:v>0.92976913736657651</c:v>
                </c:pt>
                <c:pt idx="71">
                  <c:v>0.9320384948855045</c:v>
                </c:pt>
                <c:pt idx="72">
                  <c:v>0.93180154665261505</c:v>
                </c:pt>
                <c:pt idx="73">
                  <c:v>0.93038793560387334</c:v>
                </c:pt>
                <c:pt idx="74">
                  <c:v>0.92862133097295607</c:v>
                </c:pt>
                <c:pt idx="75">
                  <c:v>0.92473514281528557</c:v>
                </c:pt>
                <c:pt idx="76">
                  <c:v>0.91955370672061998</c:v>
                </c:pt>
                <c:pt idx="77">
                  <c:v>0.89073849114274273</c:v>
                </c:pt>
                <c:pt idx="78">
                  <c:v>0.83571263627338277</c:v>
                </c:pt>
                <c:pt idx="79">
                  <c:v>0.73563033958673341</c:v>
                </c:pt>
                <c:pt idx="80">
                  <c:v>0.57116551868482435</c:v>
                </c:pt>
                <c:pt idx="81">
                  <c:v>0.47445916242813552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decay cmprt'!$L$55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29280"/>
        <c:axId val="500930816"/>
      </c:scatterChart>
      <c:valAx>
        <c:axId val="5009292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930816"/>
        <c:crossesAt val="1.0000000000000002E-2"/>
        <c:crossBetween val="midCat"/>
      </c:valAx>
      <c:valAx>
        <c:axId val="500930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92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0.41182611594692825</c:v>
                </c:pt>
                <c:pt idx="51">
                  <c:v>0.41912420689779673</c:v>
                </c:pt>
                <c:pt idx="52">
                  <c:v>0.42401920985166913</c:v>
                </c:pt>
                <c:pt idx="53">
                  <c:v>0.44881035145803899</c:v>
                </c:pt>
                <c:pt idx="54">
                  <c:v>0.47405237998035549</c:v>
                </c:pt>
                <c:pt idx="55">
                  <c:v>0.49968007764741307</c:v>
                </c:pt>
                <c:pt idx="56">
                  <c:v>0.52555477557279406</c:v>
                </c:pt>
                <c:pt idx="57">
                  <c:v>0.55164288985595755</c:v>
                </c:pt>
                <c:pt idx="58">
                  <c:v>0.57781550181461383</c:v>
                </c:pt>
                <c:pt idx="59">
                  <c:v>0.60407932820009624</c:v>
                </c:pt>
                <c:pt idx="60">
                  <c:v>0.63031021711229074</c:v>
                </c:pt>
                <c:pt idx="61">
                  <c:v>0.65647306802863636</c:v>
                </c:pt>
                <c:pt idx="62">
                  <c:v>0.78469156328898992</c:v>
                </c:pt>
                <c:pt idx="63">
                  <c:v>0.90546302918371513</c:v>
                </c:pt>
                <c:pt idx="64">
                  <c:v>1.1164552914053683</c:v>
                </c:pt>
                <c:pt idx="65">
                  <c:v>1.2830516838424906</c:v>
                </c:pt>
                <c:pt idx="66">
                  <c:v>1.4092173476235568</c:v>
                </c:pt>
                <c:pt idx="67">
                  <c:v>1.5386527079037036</c:v>
                </c:pt>
                <c:pt idx="68">
                  <c:v>1.6510157466513258</c:v>
                </c:pt>
                <c:pt idx="69">
                  <c:v>1.6956465673473928</c:v>
                </c:pt>
                <c:pt idx="70">
                  <c:v>1.7120453952739916</c:v>
                </c:pt>
                <c:pt idx="71">
                  <c:v>1.7162241133389031</c:v>
                </c:pt>
                <c:pt idx="72">
                  <c:v>1.71578780488906</c:v>
                </c:pt>
                <c:pt idx="73">
                  <c:v>1.7131848293874623</c:v>
                </c:pt>
                <c:pt idx="74">
                  <c:v>1.7099318634606755</c:v>
                </c:pt>
                <c:pt idx="75">
                  <c:v>1.7027759682248402</c:v>
                </c:pt>
                <c:pt idx="76">
                  <c:v>1.6932350473120381</c:v>
                </c:pt>
                <c:pt idx="77">
                  <c:v>1.6401756854110183</c:v>
                </c:pt>
                <c:pt idx="78">
                  <c:v>1.538852940157365</c:v>
                </c:pt>
                <c:pt idx="79">
                  <c:v>1.3545647891480379</c:v>
                </c:pt>
                <c:pt idx="80">
                  <c:v>1.0517248388920195</c:v>
                </c:pt>
                <c:pt idx="81">
                  <c:v>0.87365303023645491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decay cmprt'!$M$55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30272"/>
        <c:axId val="501052928"/>
      </c:scatterChart>
      <c:valAx>
        <c:axId val="501030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052928"/>
        <c:crossesAt val="1.0000000000000002E-2"/>
        <c:crossBetween val="midCat"/>
      </c:valAx>
      <c:valAx>
        <c:axId val="50105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030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1.3071180463047885</c:v>
                </c:pt>
                <c:pt idx="51">
                  <c:v>1.3302818671895311</c:v>
                </c:pt>
                <c:pt idx="52">
                  <c:v>1.34581839207215</c:v>
                </c:pt>
                <c:pt idx="53">
                  <c:v>1.4245043892136222</c:v>
                </c:pt>
                <c:pt idx="54">
                  <c:v>1.504621481669002</c:v>
                </c:pt>
                <c:pt idx="55">
                  <c:v>1.5859626710902455</c:v>
                </c:pt>
                <c:pt idx="56">
                  <c:v>1.668087828508162</c:v>
                </c:pt>
                <c:pt idx="57">
                  <c:v>1.7508903600940395</c:v>
                </c:pt>
                <c:pt idx="58">
                  <c:v>1.8339610835993474</c:v>
                </c:pt>
                <c:pt idx="59">
                  <c:v>1.9173213176984982</c:v>
                </c:pt>
                <c:pt idx="60">
                  <c:v>2.0005770097007121</c:v>
                </c:pt>
                <c:pt idx="61">
                  <c:v>2.0836167520854429</c:v>
                </c:pt>
                <c:pt idx="62">
                  <c:v>2.4905766376660141</c:v>
                </c:pt>
                <c:pt idx="63">
                  <c:v>2.8738999783596926</c:v>
                </c:pt>
                <c:pt idx="64">
                  <c:v>3.5435801732313941</c:v>
                </c:pt>
                <c:pt idx="65">
                  <c:v>4.072349822779068</c:v>
                </c:pt>
                <c:pt idx="66">
                  <c:v>4.4727941111969161</c:v>
                </c:pt>
                <c:pt idx="67">
                  <c:v>4.8836162730287924</c:v>
                </c:pt>
                <c:pt idx="68">
                  <c:v>5.2402516344044381</c:v>
                </c:pt>
                <c:pt idx="69">
                  <c:v>5.3819079036264226</c:v>
                </c:pt>
                <c:pt idx="70">
                  <c:v>5.4339570648891016</c:v>
                </c:pt>
                <c:pt idx="71">
                  <c:v>5.4472201329208776</c:v>
                </c:pt>
                <c:pt idx="72">
                  <c:v>5.4458353090195706</c:v>
                </c:pt>
                <c:pt idx="73">
                  <c:v>5.4375735788366653</c:v>
                </c:pt>
                <c:pt idx="74">
                  <c:v>5.4272488075259844</c:v>
                </c:pt>
                <c:pt idx="75">
                  <c:v>5.4045363096099166</c:v>
                </c:pt>
                <c:pt idx="76">
                  <c:v>5.3742538447040307</c:v>
                </c:pt>
                <c:pt idx="77">
                  <c:v>5.2058457550257717</c:v>
                </c:pt>
                <c:pt idx="78">
                  <c:v>4.8842518014279843</c:v>
                </c:pt>
                <c:pt idx="79">
                  <c:v>4.2993292854030987</c:v>
                </c:pt>
                <c:pt idx="80">
                  <c:v>3.3381285533623495</c:v>
                </c:pt>
                <c:pt idx="81">
                  <c:v>2.7729364355758772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decay cmprt'!$N$55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83520"/>
        <c:axId val="501085312"/>
      </c:scatterChart>
      <c:valAx>
        <c:axId val="501083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085312"/>
        <c:crossesAt val="1.0000000000000002E-2"/>
        <c:crossBetween val="midCat"/>
      </c:valAx>
      <c:valAx>
        <c:axId val="50108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083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0.27030862968170488</c:v>
                </c:pt>
                <c:pt idx="51">
                  <c:v>0.27509884790204703</c:v>
                </c:pt>
                <c:pt idx="52">
                  <c:v>0.27831176104551475</c:v>
                </c:pt>
                <c:pt idx="53">
                  <c:v>0.29458382164675773</c:v>
                </c:pt>
                <c:pt idx="54">
                  <c:v>0.31115182905581956</c:v>
                </c:pt>
                <c:pt idx="55">
                  <c:v>0.32797297654995294</c:v>
                </c:pt>
                <c:pt idx="56">
                  <c:v>0.34495624659720547</c:v>
                </c:pt>
                <c:pt idx="57">
                  <c:v>0.36207959586962124</c:v>
                </c:pt>
                <c:pt idx="58">
                  <c:v>0.37925840653700277</c:v>
                </c:pt>
                <c:pt idx="59">
                  <c:v>0.39649708724605431</c:v>
                </c:pt>
                <c:pt idx="60">
                  <c:v>0.4137141489199721</c:v>
                </c:pt>
                <c:pt idx="61">
                  <c:v>0.43088655277178495</c:v>
                </c:pt>
                <c:pt idx="62">
                  <c:v>0.51504480406185793</c:v>
                </c:pt>
                <c:pt idx="63">
                  <c:v>0.59431507903116298</c:v>
                </c:pt>
                <c:pt idx="64">
                  <c:v>0.73280321046848007</c:v>
                </c:pt>
                <c:pt idx="65">
                  <c:v>0.8421514057524272</c:v>
                </c:pt>
                <c:pt idx="66">
                  <c:v>0.92496224840898555</c:v>
                </c:pt>
                <c:pt idx="67">
                  <c:v>1.0099192084338158</c:v>
                </c:pt>
                <c:pt idx="68">
                  <c:v>1.0836704783378743</c:v>
                </c:pt>
                <c:pt idx="69">
                  <c:v>1.1129646282637096</c:v>
                </c:pt>
                <c:pt idx="70">
                  <c:v>1.1237282601306025</c:v>
                </c:pt>
                <c:pt idx="71">
                  <c:v>1.1264710282801047</c:v>
                </c:pt>
                <c:pt idx="72">
                  <c:v>1.12618465028068</c:v>
                </c:pt>
                <c:pt idx="73">
                  <c:v>1.1244761458568797</c:v>
                </c:pt>
                <c:pt idx="74">
                  <c:v>1.1223410098661735</c:v>
                </c:pt>
                <c:pt idx="75">
                  <c:v>1.1176441240679116</c:v>
                </c:pt>
                <c:pt idx="76">
                  <c:v>1.1113817886841755</c:v>
                </c:pt>
                <c:pt idx="77">
                  <c:v>1.0765554315109005</c:v>
                </c:pt>
                <c:pt idx="78">
                  <c:v>1.0100506340622775</c:v>
                </c:pt>
                <c:pt idx="79">
                  <c:v>0.88909017129180601</c:v>
                </c:pt>
                <c:pt idx="80">
                  <c:v>0.69031634710546119</c:v>
                </c:pt>
                <c:pt idx="81">
                  <c:v>0.57343607963638343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decay cmprt'!$G$55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2512"/>
        <c:axId val="501314304"/>
      </c:scatterChart>
      <c:valAx>
        <c:axId val="5013125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314304"/>
        <c:crossesAt val="1.0000000000000002E-2"/>
        <c:crossBetween val="midCat"/>
      </c:valAx>
      <c:valAx>
        <c:axId val="501314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312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'Ac-227 Dose 20 nCi decay cmprt'!$E$363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cmprt'!$E$364:$E$445</c:f>
              <c:numCache>
                <c:formatCode>0.00E+00</c:formatCode>
                <c:ptCount val="82"/>
                <c:pt idx="0">
                  <c:v>0</c:v>
                </c:pt>
                <c:pt idx="1">
                  <c:v>8.4088610897926983E-5</c:v>
                </c:pt>
                <c:pt idx="2">
                  <c:v>2.0821420553016401E-4</c:v>
                </c:pt>
                <c:pt idx="3">
                  <c:v>2.8752969431610241E-4</c:v>
                </c:pt>
                <c:pt idx="4">
                  <c:v>3.5559409909412184E-4</c:v>
                </c:pt>
                <c:pt idx="5">
                  <c:v>6.1963601225725512E-4</c:v>
                </c:pt>
                <c:pt idx="6">
                  <c:v>8.0411936199126796E-4</c:v>
                </c:pt>
                <c:pt idx="7">
                  <c:v>9.3465472385100251E-4</c:v>
                </c:pt>
                <c:pt idx="8">
                  <c:v>1.0220900622867285E-3</c:v>
                </c:pt>
                <c:pt idx="9">
                  <c:v>1.0771530436085492E-3</c:v>
                </c:pt>
                <c:pt idx="10">
                  <c:v>1.1104510359864026E-3</c:v>
                </c:pt>
                <c:pt idx="11">
                  <c:v>1.1324711094500603E-3</c:v>
                </c:pt>
                <c:pt idx="12">
                  <c:v>1.151019786903511E-3</c:v>
                </c:pt>
                <c:pt idx="13">
                  <c:v>1.1789128541846348E-3</c:v>
                </c:pt>
                <c:pt idx="14">
                  <c:v>1.2046927416724603E-3</c:v>
                </c:pt>
                <c:pt idx="15">
                  <c:v>1.2284608696665406E-3</c:v>
                </c:pt>
                <c:pt idx="16">
                  <c:v>1.2580502124336834E-3</c:v>
                </c:pt>
                <c:pt idx="17">
                  <c:v>1.2820232358920062E-3</c:v>
                </c:pt>
                <c:pt idx="18">
                  <c:v>1.3034056356319081E-3</c:v>
                </c:pt>
                <c:pt idx="19">
                  <c:v>1.3223802978783407E-3</c:v>
                </c:pt>
                <c:pt idx="20">
                  <c:v>1.339126108777936E-3</c:v>
                </c:pt>
                <c:pt idx="21">
                  <c:v>1.3538179543990073E-3</c:v>
                </c:pt>
                <c:pt idx="22">
                  <c:v>1.3666267207315481E-3</c:v>
                </c:pt>
                <c:pt idx="23">
                  <c:v>1.3777192936872331E-3</c:v>
                </c:pt>
                <c:pt idx="24">
                  <c:v>1.3872585590994171E-3</c:v>
                </c:pt>
                <c:pt idx="25">
                  <c:v>1.3954034027231362E-3</c:v>
                </c:pt>
                <c:pt idx="26">
                  <c:v>1.4023087102351074E-3</c:v>
                </c:pt>
                <c:pt idx="27">
                  <c:v>1.4081253672337277E-3</c:v>
                </c:pt>
                <c:pt idx="28">
                  <c:v>1.4130002592390753E-3</c:v>
                </c:pt>
                <c:pt idx="29">
                  <c:v>1.4170762716929088E-3</c:v>
                </c:pt>
                <c:pt idx="30">
                  <c:v>1.4204922899586682E-3</c:v>
                </c:pt>
                <c:pt idx="31">
                  <c:v>1.4233831993214735E-3</c:v>
                </c:pt>
                <c:pt idx="32">
                  <c:v>1.4258798849881257E-3</c:v>
                </c:pt>
                <c:pt idx="33">
                  <c:v>1.4280825109028853E-3</c:v>
                </c:pt>
                <c:pt idx="34">
                  <c:v>1.4300351319226905E-3</c:v>
                </c:pt>
                <c:pt idx="35">
                  <c:v>1.4317544150405383E-3</c:v>
                </c:pt>
                <c:pt idx="36">
                  <c:v>1.4332570272494257E-3</c:v>
                </c:pt>
                <c:pt idx="37">
                  <c:v>1.4345596355423494E-3</c:v>
                </c:pt>
                <c:pt idx="38">
                  <c:v>1.4356789069123067E-3</c:v>
                </c:pt>
                <c:pt idx="39">
                  <c:v>1.4366315083522941E-3</c:v>
                </c:pt>
                <c:pt idx="40">
                  <c:v>1.4374341068553091E-3</c:v>
                </c:pt>
                <c:pt idx="41">
                  <c:v>1.4381033694143483E-3</c:v>
                </c:pt>
                <c:pt idx="42">
                  <c:v>1.4386559630224088E-3</c:v>
                </c:pt>
                <c:pt idx="43">
                  <c:v>1.4391085546724876E-3</c:v>
                </c:pt>
                <c:pt idx="44">
                  <c:v>1.4394778113575814E-3</c:v>
                </c:pt>
                <c:pt idx="45">
                  <c:v>1.4397804000706874E-3</c:v>
                </c:pt>
                <c:pt idx="46">
                  <c:v>1.4400329878048025E-3</c:v>
                </c:pt>
                <c:pt idx="47">
                  <c:v>1.4402522415529239E-3</c:v>
                </c:pt>
                <c:pt idx="48">
                  <c:v>1.4404548283080481E-3</c:v>
                </c:pt>
                <c:pt idx="49">
                  <c:v>1.4406532483149232E-3</c:v>
                </c:pt>
                <c:pt idx="50">
                  <c:v>1.4408528468129549E-3</c:v>
                </c:pt>
                <c:pt idx="51">
                  <c:v>1.4410554028159929E-3</c:v>
                </c:pt>
                <c:pt idx="52">
                  <c:v>1.4412609310597269E-3</c:v>
                </c:pt>
                <c:pt idx="53">
                  <c:v>1.4421119897206924E-3</c:v>
                </c:pt>
                <c:pt idx="54">
                  <c:v>1.4430118335794343E-3</c:v>
                </c:pt>
                <c:pt idx="55">
                  <c:v>1.4439612783258792E-3</c:v>
                </c:pt>
                <c:pt idx="56">
                  <c:v>1.4449609408488206E-3</c:v>
                </c:pt>
                <c:pt idx="57">
                  <c:v>1.4460112700807491E-3</c:v>
                </c:pt>
                <c:pt idx="58">
                  <c:v>1.447112556504858E-3</c:v>
                </c:pt>
                <c:pt idx="59">
                  <c:v>1.4482649714504803E-3</c:v>
                </c:pt>
                <c:pt idx="60">
                  <c:v>1.4494685717409733E-3</c:v>
                </c:pt>
                <c:pt idx="61">
                  <c:v>1.450723258919489E-3</c:v>
                </c:pt>
                <c:pt idx="62">
                  <c:v>1.45774934795066E-3</c:v>
                </c:pt>
                <c:pt idx="63">
                  <c:v>1.4659893341292677E-3</c:v>
                </c:pt>
                <c:pt idx="64">
                  <c:v>1.4857041922731649E-3</c:v>
                </c:pt>
                <c:pt idx="65">
                  <c:v>1.5091007554036285E-3</c:v>
                </c:pt>
                <c:pt idx="66">
                  <c:v>1.5353519157497578E-3</c:v>
                </c:pt>
                <c:pt idx="67">
                  <c:v>1.5784670401686538E-3</c:v>
                </c:pt>
                <c:pt idx="68">
                  <c:v>1.6562197620111651E-3</c:v>
                </c:pt>
                <c:pt idx="69">
                  <c:v>1.7377994332868929E-3</c:v>
                </c:pt>
                <c:pt idx="70">
                  <c:v>1.8208667893678321E-3</c:v>
                </c:pt>
                <c:pt idx="71">
                  <c:v>1.9044357525068326E-3</c:v>
                </c:pt>
                <c:pt idx="72">
                  <c:v>1.9880959422225028E-3</c:v>
                </c:pt>
                <c:pt idx="73">
                  <c:v>2.0716820450532684E-3</c:v>
                </c:pt>
                <c:pt idx="74">
                  <c:v>2.1551254009523407E-3</c:v>
                </c:pt>
                <c:pt idx="75">
                  <c:v>2.3215046510514366E-3</c:v>
                </c:pt>
                <c:pt idx="76">
                  <c:v>2.5367394534864585E-3</c:v>
                </c:pt>
                <c:pt idx="77">
                  <c:v>3.723086471442108E-3</c:v>
                </c:pt>
                <c:pt idx="78">
                  <c:v>5.9858926074611296E-3</c:v>
                </c:pt>
                <c:pt idx="79">
                  <c:v>1.0104913958373249E-2</c:v>
                </c:pt>
                <c:pt idx="80">
                  <c:v>1.6956021735856013E-2</c:v>
                </c:pt>
                <c:pt idx="81">
                  <c:v>2.0911192251307911E-2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D-425A-85E3-625B9AFF797A}"/>
            </c:ext>
          </c:extLst>
        </c:ser>
        <c:ser>
          <c:idx val="1"/>
          <c:order val="1"/>
          <c:tx>
            <c:strRef>
              <c:f>'Ac-227 Dose 20 nCi decay cmprt'!$F$363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cmprt'!$F$364:$F$445</c:f>
              <c:numCache>
                <c:formatCode>0.00E+00</c:formatCode>
                <c:ptCount val="82"/>
                <c:pt idx="0">
                  <c:v>0</c:v>
                </c:pt>
                <c:pt idx="1">
                  <c:v>2.7945831707096702E-5</c:v>
                </c:pt>
                <c:pt idx="2">
                  <c:v>7.0090779964499387E-5</c:v>
                </c:pt>
                <c:pt idx="3">
                  <c:v>9.8303810418337511E-5</c:v>
                </c:pt>
                <c:pt idx="4">
                  <c:v>1.238040386168521E-4</c:v>
                </c:pt>
                <c:pt idx="5">
                  <c:v>2.4197651890676486E-4</c:v>
                </c:pt>
                <c:pt idx="6">
                  <c:v>3.6490910471756476E-4</c:v>
                </c:pt>
                <c:pt idx="7">
                  <c:v>5.0772815208376457E-4</c:v>
                </c:pt>
                <c:pt idx="8">
                  <c:v>6.7623387895902225E-4</c:v>
                </c:pt>
                <c:pt idx="9">
                  <c:v>8.7125488790814579E-4</c:v>
                </c:pt>
                <c:pt idx="10">
                  <c:v>1.0886481661070938E-3</c:v>
                </c:pt>
                <c:pt idx="11">
                  <c:v>1.3192990853429748E-3</c:v>
                </c:pt>
                <c:pt idx="12">
                  <c:v>1.5534832398455887E-3</c:v>
                </c:pt>
                <c:pt idx="13">
                  <c:v>1.9261204650200033E-3</c:v>
                </c:pt>
                <c:pt idx="14">
                  <c:v>2.2938500229588471E-3</c:v>
                </c:pt>
                <c:pt idx="15">
                  <c:v>2.6539643916600412E-3</c:v>
                </c:pt>
                <c:pt idx="16">
                  <c:v>3.1320144017744178E-3</c:v>
                </c:pt>
                <c:pt idx="17">
                  <c:v>3.5455138773835002E-3</c:v>
                </c:pt>
                <c:pt idx="18">
                  <c:v>3.9352007298720862E-3</c:v>
                </c:pt>
                <c:pt idx="19">
                  <c:v>4.2981835858749845E-3</c:v>
                </c:pt>
                <c:pt idx="20">
                  <c:v>4.6322017971704571E-3</c:v>
                </c:pt>
                <c:pt idx="21">
                  <c:v>4.9356254406802171E-3</c:v>
                </c:pt>
                <c:pt idx="22">
                  <c:v>5.2074553184694302E-3</c:v>
                </c:pt>
                <c:pt idx="23">
                  <c:v>5.4473229577467162E-3</c:v>
                </c:pt>
                <c:pt idx="24">
                  <c:v>5.655490610864144E-3</c:v>
                </c:pt>
                <c:pt idx="25">
                  <c:v>5.832851255317237E-3</c:v>
                </c:pt>
                <c:pt idx="26">
                  <c:v>5.9809285937449698E-3</c:v>
                </c:pt>
                <c:pt idx="27">
                  <c:v>6.1018770539297707E-3</c:v>
                </c:pt>
                <c:pt idx="28">
                  <c:v>6.1984817887975191E-3</c:v>
                </c:pt>
                <c:pt idx="29">
                  <c:v>6.2741586764175471E-3</c:v>
                </c:pt>
                <c:pt idx="30">
                  <c:v>6.332954320002639E-3</c:v>
                </c:pt>
                <c:pt idx="31">
                  <c:v>6.3795460479090307E-3</c:v>
                </c:pt>
                <c:pt idx="32">
                  <c:v>6.4192419136364113E-3</c:v>
                </c:pt>
                <c:pt idx="33">
                  <c:v>6.4563811970392267E-3</c:v>
                </c:pt>
                <c:pt idx="34">
                  <c:v>6.4925246638234992E-3</c:v>
                </c:pt>
                <c:pt idx="35">
                  <c:v>6.5277387017637981E-3</c:v>
                </c:pt>
                <c:pt idx="36">
                  <c:v>6.5620896986346936E-3</c:v>
                </c:pt>
                <c:pt idx="37">
                  <c:v>6.5956440422107552E-3</c:v>
                </c:pt>
                <c:pt idx="38">
                  <c:v>6.6284681202665521E-3</c:v>
                </c:pt>
                <c:pt idx="39">
                  <c:v>6.6606283205766538E-3</c:v>
                </c:pt>
                <c:pt idx="40">
                  <c:v>6.6921910309156304E-3</c:v>
                </c:pt>
                <c:pt idx="41">
                  <c:v>6.7232226390580505E-3</c:v>
                </c:pt>
                <c:pt idx="42">
                  <c:v>6.7537895327784842E-3</c:v>
                </c:pt>
                <c:pt idx="43">
                  <c:v>6.7839580998515009E-3</c:v>
                </c:pt>
                <c:pt idx="44">
                  <c:v>6.8137947280516699E-3</c:v>
                </c:pt>
                <c:pt idx="45">
                  <c:v>6.8433658051535607E-3</c:v>
                </c:pt>
                <c:pt idx="46">
                  <c:v>6.8727377189317434E-3</c:v>
                </c:pt>
                <c:pt idx="47">
                  <c:v>6.9019768571607866E-3</c:v>
                </c:pt>
                <c:pt idx="48">
                  <c:v>6.9311496076152604E-3</c:v>
                </c:pt>
                <c:pt idx="49">
                  <c:v>6.9603057611260918E-3</c:v>
                </c:pt>
                <c:pt idx="50">
                  <c:v>6.9896350840144127E-3</c:v>
                </c:pt>
                <c:pt idx="51">
                  <c:v>7.0193989874237795E-3</c:v>
                </c:pt>
                <c:pt idx="52">
                  <c:v>7.0495996366400438E-3</c:v>
                </c:pt>
                <c:pt idx="53">
                  <c:v>7.1746555589566755E-3</c:v>
                </c:pt>
                <c:pt idx="54">
                  <c:v>7.3068800563470928E-3</c:v>
                </c:pt>
                <c:pt idx="55">
                  <c:v>7.4463929875951589E-3</c:v>
                </c:pt>
                <c:pt idx="56">
                  <c:v>7.5932849993279239E-3</c:v>
                </c:pt>
                <c:pt idx="57">
                  <c:v>7.7476220584043586E-3</c:v>
                </c:pt>
                <c:pt idx="58">
                  <c:v>7.9094468488900057E-3</c:v>
                </c:pt>
                <c:pt idx="59">
                  <c:v>8.078784546191372E-3</c:v>
                </c:pt>
                <c:pt idx="60">
                  <c:v>8.255643500023566E-3</c:v>
                </c:pt>
                <c:pt idx="61">
                  <c:v>8.4400092429796798E-3</c:v>
                </c:pt>
                <c:pt idx="62">
                  <c:v>9.4724340150571691E-3</c:v>
                </c:pt>
                <c:pt idx="63">
                  <c:v>1.0683230777613004E-2</c:v>
                </c:pt>
                <c:pt idx="64">
                  <c:v>1.3580163599763861E-2</c:v>
                </c:pt>
                <c:pt idx="65">
                  <c:v>1.701809204761047E-2</c:v>
                </c:pt>
                <c:pt idx="66">
                  <c:v>2.087547958097135E-2</c:v>
                </c:pt>
                <c:pt idx="67">
                  <c:v>2.7210884996956109E-2</c:v>
                </c:pt>
                <c:pt idx="68">
                  <c:v>3.8635994438428911E-2</c:v>
                </c:pt>
                <c:pt idx="69">
                  <c:v>5.0623441957146659E-2</c:v>
                </c:pt>
                <c:pt idx="70">
                  <c:v>6.2829492263151862E-2</c:v>
                </c:pt>
                <c:pt idx="71">
                  <c:v>7.5109249513417756E-2</c:v>
                </c:pt>
                <c:pt idx="72">
                  <c:v>8.740241174292715E-2</c:v>
                </c:pt>
                <c:pt idx="73">
                  <c:v>9.9684687526944274E-2</c:v>
                </c:pt>
                <c:pt idx="74">
                  <c:v>0.11194598784825881</c:v>
                </c:pt>
                <c:pt idx="75">
                  <c:v>0.13639402125630634</c:v>
                </c:pt>
                <c:pt idx="76">
                  <c:v>0.16802096774976524</c:v>
                </c:pt>
                <c:pt idx="77">
                  <c:v>0.34234469809019241</c:v>
                </c:pt>
                <c:pt idx="78">
                  <c:v>0.67484505481363355</c:v>
                </c:pt>
                <c:pt idx="79">
                  <c:v>1.2801006472963636</c:v>
                </c:pt>
                <c:pt idx="80">
                  <c:v>2.2868133937853141</c:v>
                </c:pt>
                <c:pt idx="81">
                  <c:v>2.867992482155409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CCD-425A-85E3-625B9AFF797A}"/>
            </c:ext>
          </c:extLst>
        </c:ser>
        <c:ser>
          <c:idx val="2"/>
          <c:order val="2"/>
          <c:tx>
            <c:strRef>
              <c:f>'Ac-227 Dose 20 nCi decay cmprt'!$G$363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cmprt'!$G$364:$G$445</c:f>
              <c:numCache>
                <c:formatCode>0.00E+00</c:formatCode>
                <c:ptCount val="82"/>
                <c:pt idx="0">
                  <c:v>0</c:v>
                </c:pt>
                <c:pt idx="1">
                  <c:v>2.4563340124149126E-5</c:v>
                </c:pt>
                <c:pt idx="2">
                  <c:v>6.2220228422663716E-5</c:v>
                </c:pt>
                <c:pt idx="3">
                  <c:v>8.828724273968556E-5</c:v>
                </c:pt>
                <c:pt idx="4">
                  <c:v>1.1257793109304489E-4</c:v>
                </c:pt>
                <c:pt idx="5">
                  <c:v>2.2214557386887241E-4</c:v>
                </c:pt>
                <c:pt idx="6">
                  <c:v>3.196773868993796E-4</c:v>
                </c:pt>
                <c:pt idx="7">
                  <c:v>4.0949653262015065E-4</c:v>
                </c:pt>
                <c:pt idx="8">
                  <c:v>4.9329948159527396E-4</c:v>
                </c:pt>
                <c:pt idx="9">
                  <c:v>5.7246542944549346E-4</c:v>
                </c:pt>
                <c:pt idx="10">
                  <c:v>6.4805629684820958E-4</c:v>
                </c:pt>
                <c:pt idx="11">
                  <c:v>7.2081672953747881E-4</c:v>
                </c:pt>
                <c:pt idx="12">
                  <c:v>7.9115066990841489E-4</c:v>
                </c:pt>
                <c:pt idx="13">
                  <c:v>8.9898270752058486E-4</c:v>
                </c:pt>
                <c:pt idx="14">
                  <c:v>1.0012531932051475E-3</c:v>
                </c:pt>
                <c:pt idx="15">
                  <c:v>1.0982356696971371E-3</c:v>
                </c:pt>
                <c:pt idx="16">
                  <c:v>1.22347081291585E-3</c:v>
                </c:pt>
                <c:pt idx="17">
                  <c:v>1.3296487794437954E-3</c:v>
                </c:pt>
                <c:pt idx="18">
                  <c:v>1.4290434416401928E-3</c:v>
                </c:pt>
                <c:pt idx="19">
                  <c:v>1.522139923149716E-3</c:v>
                </c:pt>
                <c:pt idx="20">
                  <c:v>1.60941041616712E-3</c:v>
                </c:pt>
                <c:pt idx="21">
                  <c:v>1.6913141814372415E-3</c:v>
                </c:pt>
                <c:pt idx="22">
                  <c:v>1.7682975482549985E-3</c:v>
                </c:pt>
                <c:pt idx="23">
                  <c:v>1.8407939144653909E-3</c:v>
                </c:pt>
                <c:pt idx="24">
                  <c:v>1.9092237464634993E-3</c:v>
                </c:pt>
                <c:pt idx="25">
                  <c:v>1.9739945791944864E-3</c:v>
                </c:pt>
                <c:pt idx="26">
                  <c:v>2.0355010161535966E-3</c:v>
                </c:pt>
                <c:pt idx="27">
                  <c:v>2.0941247293861549E-3</c:v>
                </c:pt>
                <c:pt idx="28">
                  <c:v>2.1502344594875687E-3</c:v>
                </c:pt>
                <c:pt idx="29">
                  <c:v>2.2041860156033263E-3</c:v>
                </c:pt>
                <c:pt idx="30">
                  <c:v>2.2563222754289976E-3</c:v>
                </c:pt>
                <c:pt idx="31">
                  <c:v>2.3069731852102342E-3</c:v>
                </c:pt>
                <c:pt idx="32">
                  <c:v>2.3564557597427691E-3</c:v>
                </c:pt>
                <c:pt idx="33">
                  <c:v>2.4050142258483609E-3</c:v>
                </c:pt>
                <c:pt idx="34">
                  <c:v>2.4527644763340456E-3</c:v>
                </c:pt>
                <c:pt idx="35">
                  <c:v>2.4997603922411503E-3</c:v>
                </c:pt>
                <c:pt idx="36">
                  <c:v>2.5460558546110024E-3</c:v>
                </c:pt>
                <c:pt idx="37">
                  <c:v>2.5917047444849288E-3</c:v>
                </c:pt>
                <c:pt idx="38">
                  <c:v>2.6367609429042566E-3</c:v>
                </c:pt>
                <c:pt idx="39">
                  <c:v>2.6812783309103131E-3</c:v>
                </c:pt>
                <c:pt idx="40">
                  <c:v>2.7253107895444254E-3</c:v>
                </c:pt>
                <c:pt idx="41">
                  <c:v>2.7689121998479204E-3</c:v>
                </c:pt>
                <c:pt idx="42">
                  <c:v>2.8121364428621257E-3</c:v>
                </c:pt>
                <c:pt idx="43">
                  <c:v>2.8550373996283681E-3</c:v>
                </c:pt>
                <c:pt idx="44">
                  <c:v>2.8976689511879747E-3</c:v>
                </c:pt>
                <c:pt idx="45">
                  <c:v>2.9400849785822724E-3</c:v>
                </c:pt>
                <c:pt idx="46">
                  <c:v>2.9823393628525888E-3</c:v>
                </c:pt>
                <c:pt idx="47">
                  <c:v>3.0244859850402511E-3</c:v>
                </c:pt>
                <c:pt idx="48">
                  <c:v>3.066578726186586E-3</c:v>
                </c:pt>
                <c:pt idx="49">
                  <c:v>3.1086579970725893E-3</c:v>
                </c:pt>
                <c:pt idx="50">
                  <c:v>3.1509871925977191E-3</c:v>
                </c:pt>
                <c:pt idx="51">
                  <c:v>3.1939435912777545E-3</c:v>
                </c:pt>
                <c:pt idx="52">
                  <c:v>3.237530318135679E-3</c:v>
                </c:pt>
                <c:pt idx="53">
                  <c:v>3.418015786807174E-3</c:v>
                </c:pt>
                <c:pt idx="54">
                  <c:v>3.6088472159732316E-3</c:v>
                </c:pt>
                <c:pt idx="55">
                  <c:v>3.8101975903944234E-3</c:v>
                </c:pt>
                <c:pt idx="56">
                  <c:v>4.0221977347343358E-3</c:v>
                </c:pt>
                <c:pt idx="57">
                  <c:v>4.244942854875566E-3</c:v>
                </c:pt>
                <c:pt idx="58">
                  <c:v>4.4784945540867292E-3</c:v>
                </c:pt>
                <c:pt idx="59">
                  <c:v>4.7228891664730654E-3</c:v>
                </c:pt>
                <c:pt idx="60">
                  <c:v>4.9781387426613387E-3</c:v>
                </c:pt>
                <c:pt idx="61">
                  <c:v>5.244222402739045E-3</c:v>
                </c:pt>
                <c:pt idx="62">
                  <c:v>6.734257144034023E-3</c:v>
                </c:pt>
                <c:pt idx="63">
                  <c:v>8.4817251336148369E-3</c:v>
                </c:pt>
                <c:pt idx="64">
                  <c:v>1.2662688885110816E-2</c:v>
                </c:pt>
                <c:pt idx="65">
                  <c:v>1.7624438122364958E-2</c:v>
                </c:pt>
                <c:pt idx="66">
                  <c:v>2.319156668300594E-2</c:v>
                </c:pt>
                <c:pt idx="67">
                  <c:v>3.2335065003963631E-2</c:v>
                </c:pt>
                <c:pt idx="68">
                  <c:v>4.882421796823791E-2</c:v>
                </c:pt>
                <c:pt idx="69">
                  <c:v>6.6124958656973626E-2</c:v>
                </c:pt>
                <c:pt idx="70">
                  <c:v>8.3741195211763375E-2</c:v>
                </c:pt>
                <c:pt idx="71">
                  <c:v>0.10146380843494912</c:v>
                </c:pt>
                <c:pt idx="72">
                  <c:v>0.11920576823458225</c:v>
                </c:pt>
                <c:pt idx="73">
                  <c:v>0.13693201630157256</c:v>
                </c:pt>
                <c:pt idx="74">
                  <c:v>0.15462799178213638</c:v>
                </c:pt>
                <c:pt idx="75">
                  <c:v>0.18991232447112083</c:v>
                </c:pt>
                <c:pt idx="76">
                  <c:v>0.23555753786667283</c:v>
                </c:pt>
                <c:pt idx="77">
                  <c:v>0.48714818298137397</c:v>
                </c:pt>
                <c:pt idx="78">
                  <c:v>0.96702535796813893</c:v>
                </c:pt>
                <c:pt idx="79">
                  <c:v>1.8405532745325563</c:v>
                </c:pt>
                <c:pt idx="80">
                  <c:v>3.2934794414963551</c:v>
                </c:pt>
                <c:pt idx="81">
                  <c:v>4.1322592305971426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CCD-425A-85E3-625B9AFF797A}"/>
            </c:ext>
          </c:extLst>
        </c:ser>
        <c:ser>
          <c:idx val="3"/>
          <c:order val="3"/>
          <c:tx>
            <c:strRef>
              <c:f>'Ac-227 Dose 20 nCi decay cmprt'!$H$363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cmprt'!$H$364:$H$445</c:f>
              <c:numCache>
                <c:formatCode>0.00E+00</c:formatCode>
                <c:ptCount val="82"/>
                <c:pt idx="0">
                  <c:v>0</c:v>
                </c:pt>
                <c:pt idx="1">
                  <c:v>4.0052818450364307E-5</c:v>
                </c:pt>
                <c:pt idx="2">
                  <c:v>1.0049254802619844E-4</c:v>
                </c:pt>
                <c:pt idx="3">
                  <c:v>1.4097952922711605E-4</c:v>
                </c:pt>
                <c:pt idx="4">
                  <c:v>1.7752577361236451E-4</c:v>
                </c:pt>
                <c:pt idx="5">
                  <c:v>3.3946951696192933E-4</c:v>
                </c:pt>
                <c:pt idx="6">
                  <c:v>4.8570220240159024E-4</c:v>
                </c:pt>
                <c:pt idx="7">
                  <c:v>6.2481572339568399E-4</c:v>
                </c:pt>
                <c:pt idx="8">
                  <c:v>7.5856006905803308E-4</c:v>
                </c:pt>
                <c:pt idx="9">
                  <c:v>8.8801299811565478E-4</c:v>
                </c:pt>
                <c:pt idx="10">
                  <c:v>1.0135800389087617E-3</c:v>
                </c:pt>
                <c:pt idx="11">
                  <c:v>1.1349944893907606E-3</c:v>
                </c:pt>
                <c:pt idx="12">
                  <c:v>1.2517233200110207E-3</c:v>
                </c:pt>
                <c:pt idx="13">
                  <c:v>1.4284687347041261E-3</c:v>
                </c:pt>
                <c:pt idx="14">
                  <c:v>1.5932952556649567E-3</c:v>
                </c:pt>
                <c:pt idx="15">
                  <c:v>1.7467127820906148E-3</c:v>
                </c:pt>
                <c:pt idx="16">
                  <c:v>1.9400218086534718E-3</c:v>
                </c:pt>
                <c:pt idx="17">
                  <c:v>2.0989739353564065E-3</c:v>
                </c:pt>
                <c:pt idx="18">
                  <c:v>2.2429876090192245E-3</c:v>
                </c:pt>
                <c:pt idx="19">
                  <c:v>2.3730587265112664E-3</c:v>
                </c:pt>
                <c:pt idx="20">
                  <c:v>2.4901831847018736E-3</c:v>
                </c:pt>
                <c:pt idx="21">
                  <c:v>2.5953568804603869E-3</c:v>
                </c:pt>
                <c:pt idx="22">
                  <c:v>2.6895757106561477E-3</c:v>
                </c:pt>
                <c:pt idx="23">
                  <c:v>2.7738355721584969E-3</c:v>
                </c:pt>
                <c:pt idx="24">
                  <c:v>2.8491323618367761E-3</c:v>
                </c:pt>
                <c:pt idx="25">
                  <c:v>2.9164619765603261E-3</c:v>
                </c:pt>
                <c:pt idx="26">
                  <c:v>2.9768203131984878E-3</c:v>
                </c:pt>
                <c:pt idx="27">
                  <c:v>3.0312032686206029E-3</c:v>
                </c:pt>
                <c:pt idx="28">
                  <c:v>3.0806067396960124E-3</c:v>
                </c:pt>
                <c:pt idx="29">
                  <c:v>3.1260266232940571E-3</c:v>
                </c:pt>
                <c:pt idx="30">
                  <c:v>3.1684588162840784E-3</c:v>
                </c:pt>
                <c:pt idx="31">
                  <c:v>3.2088992155354175E-3</c:v>
                </c:pt>
                <c:pt idx="32">
                  <c:v>3.2483437179174155E-3</c:v>
                </c:pt>
                <c:pt idx="33">
                  <c:v>3.2875492528693668E-3</c:v>
                </c:pt>
                <c:pt idx="34">
                  <c:v>3.3267948149704727E-3</c:v>
                </c:pt>
                <c:pt idx="35">
                  <c:v>3.3661204313698875E-3</c:v>
                </c:pt>
                <c:pt idx="36">
                  <c:v>3.4055661292167663E-3</c:v>
                </c:pt>
                <c:pt idx="37">
                  <c:v>3.4451719356602632E-3</c:v>
                </c:pt>
                <c:pt idx="38">
                  <c:v>3.4849778778495329E-3</c:v>
                </c:pt>
                <c:pt idx="39">
                  <c:v>3.52502398293373E-3</c:v>
                </c:pt>
                <c:pt idx="40">
                  <c:v>3.5653502780620093E-3</c:v>
                </c:pt>
                <c:pt idx="41">
                  <c:v>3.6059967903835249E-3</c:v>
                </c:pt>
                <c:pt idx="42">
                  <c:v>3.6470035470474319E-3</c:v>
                </c:pt>
                <c:pt idx="43">
                  <c:v>3.6884105752028845E-3</c:v>
                </c:pt>
                <c:pt idx="44">
                  <c:v>3.7302579019990374E-3</c:v>
                </c:pt>
                <c:pt idx="45">
                  <c:v>3.7725855545850452E-3</c:v>
                </c:pt>
                <c:pt idx="46">
                  <c:v>3.8154335601100621E-3</c:v>
                </c:pt>
                <c:pt idx="47">
                  <c:v>3.8588419457232432E-3</c:v>
                </c:pt>
                <c:pt idx="48">
                  <c:v>3.9028507385737428E-3</c:v>
                </c:pt>
                <c:pt idx="49">
                  <c:v>3.9471697418301905E-3</c:v>
                </c:pt>
                <c:pt idx="50">
                  <c:v>3.9917519723399178E-3</c:v>
                </c:pt>
                <c:pt idx="51">
                  <c:v>4.0369947898341481E-3</c:v>
                </c:pt>
                <c:pt idx="52">
                  <c:v>4.082901485669907E-3</c:v>
                </c:pt>
                <c:pt idx="53">
                  <c:v>4.2729935643911216E-3</c:v>
                </c:pt>
                <c:pt idx="54">
                  <c:v>4.4739822828875776E-3</c:v>
                </c:pt>
                <c:pt idx="55">
                  <c:v>4.6860498332934476E-3</c:v>
                </c:pt>
                <c:pt idx="56">
                  <c:v>4.9093340036114553E-3</c:v>
                </c:pt>
                <c:pt idx="57">
                  <c:v>5.1439350672002416E-3</c:v>
                </c:pt>
                <c:pt idx="58">
                  <c:v>5.389917906254882E-3</c:v>
                </c:pt>
                <c:pt idx="59">
                  <c:v>5.6473207888179224E-3</c:v>
                </c:pt>
                <c:pt idx="60">
                  <c:v>5.9161564069288288E-3</c:v>
                </c:pt>
                <c:pt idx="61">
                  <c:v>6.1964027693104046E-3</c:v>
                </c:pt>
                <c:pt idx="62">
                  <c:v>7.7657468468390342E-3</c:v>
                </c:pt>
                <c:pt idx="63">
                  <c:v>9.6062264438020756E-3</c:v>
                </c:pt>
                <c:pt idx="64">
                  <c:v>1.4009728268242528E-2</c:v>
                </c:pt>
                <c:pt idx="65">
                  <c:v>1.9235574058186742E-2</c:v>
                </c:pt>
                <c:pt idx="66">
                  <c:v>2.5099021394917542E-2</c:v>
                </c:pt>
                <c:pt idx="67">
                  <c:v>3.472919614199562E-2</c:v>
                </c:pt>
                <c:pt idx="68">
                  <c:v>5.2096009029497715E-2</c:v>
                </c:pt>
                <c:pt idx="69">
                  <c:v>7.0317607616608116E-2</c:v>
                </c:pt>
                <c:pt idx="70">
                  <c:v>8.8871494810926654E-2</c:v>
                </c:pt>
                <c:pt idx="71">
                  <c:v>0.1075374207315298</c:v>
                </c:pt>
                <c:pt idx="72">
                  <c:v>0.12622372297915857</c:v>
                </c:pt>
                <c:pt idx="73">
                  <c:v>0.14489347721358511</c:v>
                </c:pt>
                <c:pt idx="74">
                  <c:v>0.16353134755772153</c:v>
                </c:pt>
                <c:pt idx="75">
                  <c:v>0.20069374182973901</c:v>
                </c:pt>
                <c:pt idx="76">
                  <c:v>0.24876849023968828</c:v>
                </c:pt>
                <c:pt idx="77">
                  <c:v>0.51375042517713654</c:v>
                </c:pt>
                <c:pt idx="78">
                  <c:v>1.0191697832869631</c:v>
                </c:pt>
                <c:pt idx="79">
                  <c:v>1.9391925347195114</c:v>
                </c:pt>
                <c:pt idx="80">
                  <c:v>3.4694528783336178</c:v>
                </c:pt>
                <c:pt idx="81">
                  <c:v>4.3528779810476781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CCD-425A-85E3-625B9AFF797A}"/>
            </c:ext>
          </c:extLst>
        </c:ser>
        <c:ser>
          <c:idx val="4"/>
          <c:order val="4"/>
          <c:tx>
            <c:strRef>
              <c:f>'Ac-227 Dose 20 nCi decay cmprt'!$I$363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cmprt'!$I$364:$I$445</c:f>
              <c:numCache>
                <c:formatCode>0.00E+00</c:formatCode>
                <c:ptCount val="82"/>
                <c:pt idx="0">
                  <c:v>0</c:v>
                </c:pt>
                <c:pt idx="1">
                  <c:v>3.3945298109141506E-5</c:v>
                </c:pt>
                <c:pt idx="2">
                  <c:v>8.7269835061379631E-5</c:v>
                </c:pt>
                <c:pt idx="3">
                  <c:v>1.2597267395305316E-4</c:v>
                </c:pt>
                <c:pt idx="4">
                  <c:v>1.6361128394362228E-4</c:v>
                </c:pt>
                <c:pt idx="5">
                  <c:v>3.4028501839218487E-4</c:v>
                </c:pt>
                <c:pt idx="6">
                  <c:v>5.0125817068779612E-4</c:v>
                </c:pt>
                <c:pt idx="7">
                  <c:v>6.5015388699260664E-4</c:v>
                </c:pt>
                <c:pt idx="8">
                  <c:v>7.8960784744190723E-4</c:v>
                </c:pt>
                <c:pt idx="9">
                  <c:v>9.2180189939980342E-4</c:v>
                </c:pt>
                <c:pt idx="10">
                  <c:v>1.0484640574592156E-3</c:v>
                </c:pt>
                <c:pt idx="11">
                  <c:v>1.1708685034418785E-3</c:v>
                </c:pt>
                <c:pt idx="12">
                  <c:v>1.2897564084590196E-3</c:v>
                </c:pt>
                <c:pt idx="13">
                  <c:v>1.4733192761524031E-3</c:v>
                </c:pt>
                <c:pt idx="14">
                  <c:v>1.6490871117225069E-3</c:v>
                </c:pt>
                <c:pt idx="15">
                  <c:v>1.817533728626369E-3</c:v>
                </c:pt>
                <c:pt idx="16">
                  <c:v>2.0380657659903037E-3</c:v>
                </c:pt>
                <c:pt idx="17">
                  <c:v>2.2282004138770538E-3</c:v>
                </c:pt>
                <c:pt idx="18">
                  <c:v>2.4093029406042636E-3</c:v>
                </c:pt>
                <c:pt idx="19">
                  <c:v>2.5821051374756679E-3</c:v>
                </c:pt>
                <c:pt idx="20">
                  <c:v>2.7472878416885437E-3</c:v>
                </c:pt>
                <c:pt idx="21">
                  <c:v>2.9054809363337091E-3</c:v>
                </c:pt>
                <c:pt idx="22">
                  <c:v>3.0572633503955248E-3</c:v>
                </c:pt>
                <c:pt idx="23">
                  <c:v>3.2031630587518937E-3</c:v>
                </c:pt>
                <c:pt idx="24">
                  <c:v>3.3436570821742608E-3</c:v>
                </c:pt>
                <c:pt idx="25">
                  <c:v>3.4791714873276124E-3</c:v>
                </c:pt>
                <c:pt idx="26">
                  <c:v>3.610081386770477E-3</c:v>
                </c:pt>
                <c:pt idx="27">
                  <c:v>3.7367109389549258E-3</c:v>
                </c:pt>
                <c:pt idx="28">
                  <c:v>3.8593333482265712E-3</c:v>
                </c:pt>
                <c:pt idx="29">
                  <c:v>3.9781708648245675E-3</c:v>
                </c:pt>
                <c:pt idx="30">
                  <c:v>4.0933947848816122E-3</c:v>
                </c:pt>
                <c:pt idx="31">
                  <c:v>4.2051254504239435E-3</c:v>
                </c:pt>
                <c:pt idx="32">
                  <c:v>4.313432249371342E-3</c:v>
                </c:pt>
                <c:pt idx="33">
                  <c:v>4.4183926997168723E-3</c:v>
                </c:pt>
                <c:pt idx="34">
                  <c:v>4.5201685184087775E-3</c:v>
                </c:pt>
                <c:pt idx="35">
                  <c:v>4.6189720142239656E-3</c:v>
                </c:pt>
                <c:pt idx="36">
                  <c:v>4.7150154959393446E-3</c:v>
                </c:pt>
                <c:pt idx="37">
                  <c:v>4.8085112723318234E-3</c:v>
                </c:pt>
                <c:pt idx="38">
                  <c:v>4.8996716521783109E-3</c:v>
                </c:pt>
                <c:pt idx="39">
                  <c:v>4.988708944255715E-3</c:v>
                </c:pt>
                <c:pt idx="40">
                  <c:v>5.0758354573409437E-3</c:v>
                </c:pt>
                <c:pt idx="41">
                  <c:v>5.161263500210905E-3</c:v>
                </c:pt>
                <c:pt idx="42">
                  <c:v>5.2452053816425077E-3</c:v>
                </c:pt>
                <c:pt idx="43">
                  <c:v>5.3278734104126608E-3</c:v>
                </c:pt>
                <c:pt idx="44">
                  <c:v>5.4094798952982722E-3</c:v>
                </c:pt>
                <c:pt idx="45">
                  <c:v>5.4902371450762499E-3</c:v>
                </c:pt>
                <c:pt idx="46">
                  <c:v>5.5703574685235027E-3</c:v>
                </c:pt>
                <c:pt idx="47">
                  <c:v>5.6500531744169387E-3</c:v>
                </c:pt>
                <c:pt idx="48">
                  <c:v>5.7295365715334659E-3</c:v>
                </c:pt>
                <c:pt idx="49">
                  <c:v>5.8089668914557665E-3</c:v>
                </c:pt>
                <c:pt idx="50">
                  <c:v>5.88886897796585E-3</c:v>
                </c:pt>
                <c:pt idx="51">
                  <c:v>5.9699549953331332E-3</c:v>
                </c:pt>
                <c:pt idx="52">
                  <c:v>6.052230842461522E-3</c:v>
                </c:pt>
                <c:pt idx="53">
                  <c:v>6.3929215962709408E-3</c:v>
                </c:pt>
                <c:pt idx="54">
                  <c:v>6.7531417510106389E-3</c:v>
                </c:pt>
                <c:pt idx="55">
                  <c:v>7.1332178388325423E-3</c:v>
                </c:pt>
                <c:pt idx="56">
                  <c:v>7.5333968089984511E-3</c:v>
                </c:pt>
                <c:pt idx="57">
                  <c:v>7.9538583754994591E-3</c:v>
                </c:pt>
                <c:pt idx="58">
                  <c:v>8.3947188228440956E-3</c:v>
                </c:pt>
                <c:pt idx="59">
                  <c:v>8.8560467365744258E-3</c:v>
                </c:pt>
                <c:pt idx="60">
                  <c:v>9.3378648638797173E-3</c:v>
                </c:pt>
                <c:pt idx="61">
                  <c:v>9.8401337910986771E-3</c:v>
                </c:pt>
                <c:pt idx="62">
                  <c:v>1.2652776066128451E-2</c:v>
                </c:pt>
                <c:pt idx="63">
                  <c:v>1.5951358445143782E-2</c:v>
                </c:pt>
                <c:pt idx="64">
                  <c:v>2.3843493488655935E-2</c:v>
                </c:pt>
                <c:pt idx="65">
                  <c:v>3.3209466828760068E-2</c:v>
                </c:pt>
                <c:pt idx="66">
                  <c:v>4.3718175589856419E-2</c:v>
                </c:pt>
                <c:pt idx="67">
                  <c:v>6.0977766394322189E-2</c:v>
                </c:pt>
                <c:pt idx="68">
                  <c:v>9.2103274693842413E-2</c:v>
                </c:pt>
                <c:pt idx="69">
                  <c:v>0.12476076468509929</c:v>
                </c:pt>
                <c:pt idx="70">
                  <c:v>0.15801379583111441</c:v>
                </c:pt>
                <c:pt idx="71">
                  <c:v>0.19146762733856768</c:v>
                </c:pt>
                <c:pt idx="72">
                  <c:v>0.22495797812794432</c:v>
                </c:pt>
                <c:pt idx="73">
                  <c:v>0.25841867089511489</c:v>
                </c:pt>
                <c:pt idx="74">
                  <c:v>0.29182222005751035</c:v>
                </c:pt>
                <c:pt idx="75">
                  <c:v>0.35842617432571883</c:v>
                </c:pt>
                <c:pt idx="76">
                  <c:v>0.44458769344406335</c:v>
                </c:pt>
                <c:pt idx="77">
                  <c:v>0.91949909305117661</c:v>
                </c:pt>
                <c:pt idx="78">
                  <c:v>1.8253322201476632</c:v>
                </c:pt>
                <c:pt idx="79">
                  <c:v>3.4742344091076784</c:v>
                </c:pt>
                <c:pt idx="80">
                  <c:v>6.2168292268283345</c:v>
                </c:pt>
                <c:pt idx="81">
                  <c:v>7.80013962146724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CCD-425A-85E3-625B9AFF797A}"/>
            </c:ext>
          </c:extLst>
        </c:ser>
        <c:ser>
          <c:idx val="5"/>
          <c:order val="5"/>
          <c:tx>
            <c:strRef>
              <c:f>'Ac-227 Dose 20 nCi decay cmprt'!$J$363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cmprt'!$J$364:$J$445</c:f>
              <c:numCache>
                <c:formatCode>0.00E+00</c:formatCode>
                <c:ptCount val="82"/>
                <c:pt idx="0">
                  <c:v>0</c:v>
                </c:pt>
                <c:pt idx="1">
                  <c:v>1.2805399969899762E-4</c:v>
                </c:pt>
                <c:pt idx="2">
                  <c:v>3.2813351200140014E-4</c:v>
                </c:pt>
                <c:pt idx="3">
                  <c:v>4.7185772906064194E-4</c:v>
                </c:pt>
                <c:pt idx="4">
                  <c:v>6.1054953262273492E-4</c:v>
                </c:pt>
                <c:pt idx="5">
                  <c:v>1.2877618517135509E-3</c:v>
                </c:pt>
                <c:pt idx="6">
                  <c:v>1.9794726066892881E-3</c:v>
                </c:pt>
                <c:pt idx="7">
                  <c:v>2.7199609158041231E-3</c:v>
                </c:pt>
                <c:pt idx="8">
                  <c:v>3.5239477238915525E-3</c:v>
                </c:pt>
                <c:pt idx="9">
                  <c:v>4.3943602560688865E-3</c:v>
                </c:pt>
                <c:pt idx="10">
                  <c:v>5.3223320177372448E-3</c:v>
                </c:pt>
                <c:pt idx="11">
                  <c:v>6.2872027945815633E-3</c:v>
                </c:pt>
                <c:pt idx="12">
                  <c:v>7.2670490941374203E-3</c:v>
                </c:pt>
                <c:pt idx="13">
                  <c:v>8.8477040683152212E-3</c:v>
                </c:pt>
                <c:pt idx="14">
                  <c:v>1.0443703696639783E-2</c:v>
                </c:pt>
                <c:pt idx="15">
                  <c:v>1.2054391523318731E-2</c:v>
                </c:pt>
                <c:pt idx="16">
                  <c:v>1.429179751417492E-2</c:v>
                </c:pt>
                <c:pt idx="17">
                  <c:v>1.6347410228456646E-2</c:v>
                </c:pt>
                <c:pt idx="18">
                  <c:v>1.8422255046030605E-2</c:v>
                </c:pt>
                <c:pt idx="19">
                  <c:v>2.0515049826677314E-2</c:v>
                </c:pt>
                <c:pt idx="20">
                  <c:v>2.2624512430177292E-2</c:v>
                </c:pt>
                <c:pt idx="21">
                  <c:v>2.4749360716311057E-2</c:v>
                </c:pt>
                <c:pt idx="22">
                  <c:v>2.6888312544859124E-2</c:v>
                </c:pt>
                <c:pt idx="23">
                  <c:v>2.9040085775602013E-2</c:v>
                </c:pt>
                <c:pt idx="24">
                  <c:v>3.1203398268320241E-2</c:v>
                </c:pt>
                <c:pt idx="25">
                  <c:v>3.3376967882794331E-2</c:v>
                </c:pt>
                <c:pt idx="26">
                  <c:v>3.5559512478804796E-2</c:v>
                </c:pt>
                <c:pt idx="27">
                  <c:v>3.7749749916132148E-2</c:v>
                </c:pt>
                <c:pt idx="28">
                  <c:v>3.9946398054556916E-2</c:v>
                </c:pt>
                <c:pt idx="29">
                  <c:v>4.2148174753859617E-2</c:v>
                </c:pt>
                <c:pt idx="30">
                  <c:v>4.4353797873820766E-2</c:v>
                </c:pt>
                <c:pt idx="31">
                  <c:v>4.6561985274220875E-2</c:v>
                </c:pt>
                <c:pt idx="32">
                  <c:v>4.8771454814840465E-2</c:v>
                </c:pt>
                <c:pt idx="33">
                  <c:v>5.0980436045282698E-2</c:v>
                </c:pt>
                <c:pt idx="34">
                  <c:v>5.3186226489332779E-2</c:v>
                </c:pt>
                <c:pt idx="35">
                  <c:v>5.538574684694042E-2</c:v>
                </c:pt>
                <c:pt idx="36">
                  <c:v>5.7576051601665547E-2</c:v>
                </c:pt>
                <c:pt idx="37">
                  <c:v>5.9754329020678343E-2</c:v>
                </c:pt>
                <c:pt idx="38">
                  <c:v>6.191790115475921E-2</c:v>
                </c:pt>
                <c:pt idx="39">
                  <c:v>6.4064223838298795E-2</c:v>
                </c:pt>
                <c:pt idx="40">
                  <c:v>6.6190886689297984E-2</c:v>
                </c:pt>
                <c:pt idx="41">
                  <c:v>6.8295613109367881E-2</c:v>
                </c:pt>
                <c:pt idx="42">
                  <c:v>7.0376260283729841E-2</c:v>
                </c:pt>
                <c:pt idx="43">
                  <c:v>7.2430819181215425E-2</c:v>
                </c:pt>
                <c:pt idx="44">
                  <c:v>7.4457414554266466E-2</c:v>
                </c:pt>
                <c:pt idx="45">
                  <c:v>7.6454304938935E-2</c:v>
                </c:pt>
                <c:pt idx="46">
                  <c:v>7.8419882654883311E-2</c:v>
                </c:pt>
                <c:pt idx="47">
                  <c:v>8.0352673805383912E-2</c:v>
                </c:pt>
                <c:pt idx="48">
                  <c:v>8.2251338277319549E-2</c:v>
                </c:pt>
                <c:pt idx="49">
                  <c:v>8.4132621104644673E-2</c:v>
                </c:pt>
                <c:pt idx="50">
                  <c:v>8.6025077579274384E-2</c:v>
                </c:pt>
                <c:pt idx="51">
                  <c:v>8.7945575094058148E-2</c:v>
                </c:pt>
                <c:pt idx="52">
                  <c:v>8.9894253362730311E-2</c:v>
                </c:pt>
                <c:pt idx="53">
                  <c:v>9.7963409639540991E-2</c:v>
                </c:pt>
                <c:pt idx="54">
                  <c:v>0.10649511380277617</c:v>
                </c:pt>
                <c:pt idx="55">
                  <c:v>0.11549709966655858</c:v>
                </c:pt>
                <c:pt idx="56">
                  <c:v>0.12497521614860502</c:v>
                </c:pt>
                <c:pt idx="57">
                  <c:v>0.13493371971981483</c:v>
                </c:pt>
                <c:pt idx="58">
                  <c:v>0.14537536454319774</c:v>
                </c:pt>
                <c:pt idx="59">
                  <c:v>0.15630177504633525</c:v>
                </c:pt>
                <c:pt idx="60">
                  <c:v>0.16771348998944616</c:v>
                </c:pt>
                <c:pt idx="61">
                  <c:v>0.1796095758720205</c:v>
                </c:pt>
                <c:pt idx="62">
                  <c:v>0.24622614768739604</c:v>
                </c:pt>
                <c:pt idx="63">
                  <c:v>0.32435206220252261</c:v>
                </c:pt>
                <c:pt idx="64">
                  <c:v>0.51127486627550212</c:v>
                </c:pt>
                <c:pt idx="65">
                  <c:v>0.73310507951345649</c:v>
                </c:pt>
                <c:pt idx="66">
                  <c:v>0.98200063160176132</c:v>
                </c:pt>
                <c:pt idx="67">
                  <c:v>1.3907887595969997</c:v>
                </c:pt>
                <c:pt idx="68">
                  <c:v>2.1279869014769894</c:v>
                </c:pt>
                <c:pt idx="69">
                  <c:v>2.9014695610482084</c:v>
                </c:pt>
                <c:pt idx="70">
                  <c:v>3.689057430676594</c:v>
                </c:pt>
                <c:pt idx="71">
                  <c:v>4.4814011954349979</c:v>
                </c:pt>
                <c:pt idx="72">
                  <c:v>5.2746099082134519</c:v>
                </c:pt>
                <c:pt idx="73">
                  <c:v>6.0671161798092026</c:v>
                </c:pt>
                <c:pt idx="74">
                  <c:v>6.8582690226077379</c:v>
                </c:pt>
                <c:pt idx="75">
                  <c:v>8.4357633033723012</c:v>
                </c:pt>
                <c:pt idx="76">
                  <c:v>10.476472524387011</c:v>
                </c:pt>
                <c:pt idx="77">
                  <c:v>21.724603734934533</c:v>
                </c:pt>
                <c:pt idx="78">
                  <c:v>43.178984229635205</c:v>
                </c:pt>
                <c:pt idx="79">
                  <c:v>82.23272812823393</c:v>
                </c:pt>
                <c:pt idx="80">
                  <c:v>147.19024734678825</c:v>
                </c:pt>
                <c:pt idx="81">
                  <c:v>184.69046966332039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CCD-425A-85E3-625B9AFF797A}"/>
            </c:ext>
          </c:extLst>
        </c:ser>
        <c:ser>
          <c:idx val="6"/>
          <c:order val="6"/>
          <c:tx>
            <c:strRef>
              <c:f>'Ac-227 Dose 20 nCi decay cmprt'!$K$363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cmprt'!$K$364:$K$445</c:f>
              <c:numCache>
                <c:formatCode>0.00E+00</c:formatCode>
                <c:ptCount val="82"/>
                <c:pt idx="0">
                  <c:v>0</c:v>
                </c:pt>
                <c:pt idx="1">
                  <c:v>4.8766515520561027E-5</c:v>
                </c:pt>
                <c:pt idx="2">
                  <c:v>1.2744434584569485E-4</c:v>
                </c:pt>
                <c:pt idx="3">
                  <c:v>1.8731171761947365E-4</c:v>
                </c:pt>
                <c:pt idx="4">
                  <c:v>2.479234329187849E-4</c:v>
                </c:pt>
                <c:pt idx="5">
                  <c:v>5.632027533228048E-4</c:v>
                </c:pt>
                <c:pt idx="6">
                  <c:v>9.0200571922921329E-4</c:v>
                </c:pt>
                <c:pt idx="7">
                  <c:v>1.268516134554255E-3</c:v>
                </c:pt>
                <c:pt idx="8">
                  <c:v>1.6637836147208847E-3</c:v>
                </c:pt>
                <c:pt idx="9">
                  <c:v>2.085506365674083E-3</c:v>
                </c:pt>
                <c:pt idx="10">
                  <c:v>2.5280311838808581E-3</c:v>
                </c:pt>
                <c:pt idx="11">
                  <c:v>2.9823534563302436E-3</c:v>
                </c:pt>
                <c:pt idx="12">
                  <c:v>3.4397758088185949E-3</c:v>
                </c:pt>
                <c:pt idx="13">
                  <c:v>4.1702986960046821E-3</c:v>
                </c:pt>
                <c:pt idx="14">
                  <c:v>4.8975954086933416E-3</c:v>
                </c:pt>
                <c:pt idx="15">
                  <c:v>5.6198879583387517E-3</c:v>
                </c:pt>
                <c:pt idx="16">
                  <c:v>6.6018044618615709E-3</c:v>
                </c:pt>
                <c:pt idx="17">
                  <c:v>7.4806110022526745E-3</c:v>
                </c:pt>
                <c:pt idx="18">
                  <c:v>8.3437976633506609E-3</c:v>
                </c:pt>
                <c:pt idx="19">
                  <c:v>9.1894816918478787E-3</c:v>
                </c:pt>
                <c:pt idx="20">
                  <c:v>1.0016198724060597E-2</c:v>
                </c:pt>
                <c:pt idx="21">
                  <c:v>1.0822902785929008E-2</c:v>
                </c:pt>
                <c:pt idx="22">
                  <c:v>1.1608966293017229E-2</c:v>
                </c:pt>
                <c:pt idx="23">
                  <c:v>1.2374180050513297E-2</c:v>
                </c:pt>
                <c:pt idx="24">
                  <c:v>1.3118753253229176E-2</c:v>
                </c:pt>
                <c:pt idx="25">
                  <c:v>1.3843313485600748E-2</c:v>
                </c:pt>
                <c:pt idx="26">
                  <c:v>1.4548906721687821E-2</c:v>
                </c:pt>
                <c:pt idx="27">
                  <c:v>1.5236997325174124E-2</c:v>
                </c:pt>
                <c:pt idx="28">
                  <c:v>1.5909468049367312E-2</c:v>
                </c:pt>
                <c:pt idx="29">
                  <c:v>1.6568620037198958E-2</c:v>
                </c:pt>
                <c:pt idx="30">
                  <c:v>1.721717282122456E-2</c:v>
                </c:pt>
                <c:pt idx="31">
                  <c:v>1.785826432362354E-2</c:v>
                </c:pt>
                <c:pt idx="32">
                  <c:v>1.849545085619924E-2</c:v>
                </c:pt>
                <c:pt idx="33">
                  <c:v>1.9131668020838554E-2</c:v>
                </c:pt>
                <c:pt idx="34">
                  <c:v>1.9768052146763571E-2</c:v>
                </c:pt>
                <c:pt idx="35">
                  <c:v>2.0404770195259998E-2</c:v>
                </c:pt>
                <c:pt idx="36">
                  <c:v>2.1041989127613538E-2</c:v>
                </c:pt>
                <c:pt idx="37">
                  <c:v>2.1679875905109898E-2</c:v>
                </c:pt>
                <c:pt idx="38">
                  <c:v>2.231859748903478E-2</c:v>
                </c:pt>
                <c:pt idx="39">
                  <c:v>2.2958320840673892E-2</c:v>
                </c:pt>
                <c:pt idx="40">
                  <c:v>2.3599212921312937E-2</c:v>
                </c:pt>
                <c:pt idx="41">
                  <c:v>2.4241440692237617E-2</c:v>
                </c:pt>
                <c:pt idx="42">
                  <c:v>2.488517111473364E-2</c:v>
                </c:pt>
                <c:pt idx="43">
                  <c:v>2.5530571150086712E-2</c:v>
                </c:pt>
                <c:pt idx="44">
                  <c:v>2.6177807759582533E-2</c:v>
                </c:pt>
                <c:pt idx="45">
                  <c:v>2.6827047904506813E-2</c:v>
                </c:pt>
                <c:pt idx="46">
                  <c:v>2.7478458546145251E-2</c:v>
                </c:pt>
                <c:pt idx="47">
                  <c:v>2.8132206645783555E-2</c:v>
                </c:pt>
                <c:pt idx="48">
                  <c:v>2.8788459164707431E-2</c:v>
                </c:pt>
                <c:pt idx="49">
                  <c:v>2.9446005633595517E-2</c:v>
                </c:pt>
                <c:pt idx="50">
                  <c:v>3.0107457518629976E-2</c:v>
                </c:pt>
                <c:pt idx="51">
                  <c:v>3.0778710315398406E-2</c:v>
                </c:pt>
                <c:pt idx="52">
                  <c:v>3.1459812856682E-2</c:v>
                </c:pt>
                <c:pt idx="53">
                  <c:v>3.4280146482044985E-2</c:v>
                </c:pt>
                <c:pt idx="54">
                  <c:v>3.7262149966395909E-2</c:v>
                </c:pt>
                <c:pt idx="55">
                  <c:v>4.0408526434482187E-2</c:v>
                </c:pt>
                <c:pt idx="56">
                  <c:v>4.3721320201563406E-2</c:v>
                </c:pt>
                <c:pt idx="57">
                  <c:v>4.7202018990468442E-2</c:v>
                </c:pt>
                <c:pt idx="58">
                  <c:v>5.0851585436977251E-2</c:v>
                </c:pt>
                <c:pt idx="59">
                  <c:v>5.4670587311445598E-2</c:v>
                </c:pt>
                <c:pt idx="60">
                  <c:v>5.8659212921486945E-2</c:v>
                </c:pt>
                <c:pt idx="61">
                  <c:v>6.2817135989757383E-2</c:v>
                </c:pt>
                <c:pt idx="62">
                  <c:v>8.6100977701591391E-2</c:v>
                </c:pt>
                <c:pt idx="63">
                  <c:v>0.11340756790265948</c:v>
                </c:pt>
                <c:pt idx="64">
                  <c:v>0.17874087557315238</c:v>
                </c:pt>
                <c:pt idx="65">
                  <c:v>0.25627503008127717</c:v>
                </c:pt>
                <c:pt idx="66">
                  <c:v>0.34326906894693443</c:v>
                </c:pt>
                <c:pt idx="67">
                  <c:v>0.48614880302117003</c:v>
                </c:pt>
                <c:pt idx="68">
                  <c:v>0.74381449157331037</c:v>
                </c:pt>
                <c:pt idx="69">
                  <c:v>1.0141623542975808</c:v>
                </c:pt>
                <c:pt idx="70">
                  <c:v>1.289440273752982</c:v>
                </c:pt>
                <c:pt idx="71">
                  <c:v>1.5663804749257961</c:v>
                </c:pt>
                <c:pt idx="72">
                  <c:v>1.8436229929581991</c:v>
                </c:pt>
                <c:pt idx="73">
                  <c:v>2.1206199935635683</c:v>
                </c:pt>
                <c:pt idx="74">
                  <c:v>2.3971439433795645</c:v>
                </c:pt>
                <c:pt idx="75">
                  <c:v>2.9485101595283219</c:v>
                </c:pt>
                <c:pt idx="76">
                  <c:v>3.6617793834936974</c:v>
                </c:pt>
                <c:pt idx="77">
                  <c:v>7.5932291642805296</c:v>
                </c:pt>
                <c:pt idx="78">
                  <c:v>15.091969880757516</c:v>
                </c:pt>
                <c:pt idx="79">
                  <c:v>28.742044725641669</c:v>
                </c:pt>
                <c:pt idx="80">
                  <c:v>51.446013937235797</c:v>
                </c:pt>
                <c:pt idx="81">
                  <c:v>64.553101509928808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CCD-425A-85E3-625B9AFF797A}"/>
            </c:ext>
          </c:extLst>
        </c:ser>
        <c:ser>
          <c:idx val="7"/>
          <c:order val="7"/>
          <c:tx>
            <c:strRef>
              <c:f>'Ac-227 Dose 20 nCi decay cmprt'!$L$363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cmprt'!$L$364:$L$445</c:f>
              <c:numCache>
                <c:formatCode>0.00E+00</c:formatCode>
                <c:ptCount val="82"/>
                <c:pt idx="0">
                  <c:v>0</c:v>
                </c:pt>
                <c:pt idx="1">
                  <c:v>4.1101107535313702E-6</c:v>
                </c:pt>
                <c:pt idx="2">
                  <c:v>1.1588039450681964E-5</c:v>
                </c:pt>
                <c:pt idx="3">
                  <c:v>1.8397753713620294E-5</c:v>
                </c:pt>
                <c:pt idx="4">
                  <c:v>2.618038450341328E-5</c:v>
                </c:pt>
                <c:pt idx="5">
                  <c:v>6.9033198098558297E-5</c:v>
                </c:pt>
                <c:pt idx="6">
                  <c:v>1.1334362199957157E-4</c:v>
                </c:pt>
                <c:pt idx="7">
                  <c:v>1.5702053098855273E-4</c:v>
                </c:pt>
                <c:pt idx="8">
                  <c:v>1.9982177293298716E-4</c:v>
                </c:pt>
                <c:pt idx="9">
                  <c:v>2.4161705257714784E-4</c:v>
                </c:pt>
                <c:pt idx="10">
                  <c:v>2.823879315420953E-4</c:v>
                </c:pt>
                <c:pt idx="11">
                  <c:v>3.2222782832567765E-4</c:v>
                </c:pt>
                <c:pt idx="12">
                  <c:v>3.6126942038541875E-4</c:v>
                </c:pt>
                <c:pt idx="13">
                  <c:v>4.2221011994841753E-4</c:v>
                </c:pt>
                <c:pt idx="14">
                  <c:v>4.8130180891842514E-4</c:v>
                </c:pt>
                <c:pt idx="15">
                  <c:v>5.3858203784049128E-4</c:v>
                </c:pt>
                <c:pt idx="16">
                  <c:v>6.1446249103606692E-4</c:v>
                </c:pt>
                <c:pt idx="17">
                  <c:v>6.8063007754791004E-4</c:v>
                </c:pt>
                <c:pt idx="18">
                  <c:v>7.4421022758748231E-4</c:v>
                </c:pt>
                <c:pt idx="19">
                  <c:v>8.0529749287055954E-4</c:v>
                </c:pt>
                <c:pt idx="20">
                  <c:v>8.6399200690435833E-4</c:v>
                </c:pt>
                <c:pt idx="21">
                  <c:v>9.2039948498753605E-4</c:v>
                </c:pt>
                <c:pt idx="22">
                  <c:v>9.746312242101911E-4</c:v>
                </c:pt>
                <c:pt idx="23">
                  <c:v>1.0268041034538627E-3</c:v>
                </c:pt>
                <c:pt idx="24">
                  <c:v>1.0770405833915311E-3</c:v>
                </c:pt>
                <c:pt idx="25">
                  <c:v>1.125468706487617E-3</c:v>
                </c:pt>
                <c:pt idx="26">
                  <c:v>1.1722220969979825E-3</c:v>
                </c:pt>
                <c:pt idx="27">
                  <c:v>1.2174399609699304E-3</c:v>
                </c:pt>
                <c:pt idx="28">
                  <c:v>1.2612670862422043E-3</c:v>
                </c:pt>
                <c:pt idx="29">
                  <c:v>1.3038538424449888E-3</c:v>
                </c:pt>
                <c:pt idx="30">
                  <c:v>1.3453561809999093E-3</c:v>
                </c:pt>
                <c:pt idx="31">
                  <c:v>1.3859356351200321E-3</c:v>
                </c:pt>
                <c:pt idx="32">
                  <c:v>1.4257593198098645E-3</c:v>
                </c:pt>
                <c:pt idx="33">
                  <c:v>1.4649647198389775E-3</c:v>
                </c:pt>
                <c:pt idx="34">
                  <c:v>1.5036226171184818E-3</c:v>
                </c:pt>
                <c:pt idx="35">
                  <c:v>1.5417695118316848E-3</c:v>
                </c:pt>
                <c:pt idx="36">
                  <c:v>1.5794419041618938E-3</c:v>
                </c:pt>
                <c:pt idx="37">
                  <c:v>1.6166762942924158E-3</c:v>
                </c:pt>
                <c:pt idx="38">
                  <c:v>1.6535091824065582E-3</c:v>
                </c:pt>
                <c:pt idx="39">
                  <c:v>1.6899770686876281E-3</c:v>
                </c:pt>
                <c:pt idx="40">
                  <c:v>1.7261164533189329E-3</c:v>
                </c:pt>
                <c:pt idx="41">
                  <c:v>1.7619638364837799E-3</c:v>
                </c:pt>
                <c:pt idx="42">
                  <c:v>1.7975557183654762E-3</c:v>
                </c:pt>
                <c:pt idx="43">
                  <c:v>1.8329285991473289E-3</c:v>
                </c:pt>
                <c:pt idx="44">
                  <c:v>1.8681189790126455E-3</c:v>
                </c:pt>
                <c:pt idx="45">
                  <c:v>1.9031633581447331E-3</c:v>
                </c:pt>
                <c:pt idx="46">
                  <c:v>1.938098236726899E-3</c:v>
                </c:pt>
                <c:pt idx="47">
                  <c:v>1.9729601149424503E-3</c:v>
                </c:pt>
                <c:pt idx="48">
                  <c:v>2.0077854929746947E-3</c:v>
                </c:pt>
                <c:pt idx="49">
                  <c:v>2.0426017459611121E-3</c:v>
                </c:pt>
                <c:pt idx="50">
                  <c:v>2.0776247857877041E-3</c:v>
                </c:pt>
                <c:pt idx="51">
                  <c:v>2.1131667714813533E-3</c:v>
                </c:pt>
                <c:pt idx="52">
                  <c:v>2.1492302886759952E-3</c:v>
                </c:pt>
                <c:pt idx="53">
                  <c:v>2.2985633832218197E-3</c:v>
                </c:pt>
                <c:pt idx="54">
                  <c:v>2.4564566921055305E-3</c:v>
                </c:pt>
                <c:pt idx="55">
                  <c:v>2.6230533423599886E-3</c:v>
                </c:pt>
                <c:pt idx="56">
                  <c:v>2.7984615778898145E-3</c:v>
                </c:pt>
                <c:pt idx="57">
                  <c:v>2.9827601717351418E-3</c:v>
                </c:pt>
                <c:pt idx="58">
                  <c:v>3.1760000942416943E-3</c:v>
                </c:pt>
                <c:pt idx="59">
                  <c:v>3.3782114081309378E-3</c:v>
                </c:pt>
                <c:pt idx="60">
                  <c:v>3.5894040840525822E-3</c:v>
                </c:pt>
                <c:pt idx="61">
                  <c:v>3.809560846034378E-3</c:v>
                </c:pt>
                <c:pt idx="62">
                  <c:v>5.0424107842383433E-3</c:v>
                </c:pt>
                <c:pt idx="63">
                  <c:v>6.4882601616131075E-3</c:v>
                </c:pt>
                <c:pt idx="64">
                  <c:v>9.9475760821164747E-3</c:v>
                </c:pt>
                <c:pt idx="65">
                  <c:v>1.4052911394779063E-2</c:v>
                </c:pt>
                <c:pt idx="66">
                  <c:v>1.8659135606702338E-2</c:v>
                </c:pt>
                <c:pt idx="67">
                  <c:v>2.6224436621203408E-2</c:v>
                </c:pt>
                <c:pt idx="68">
                  <c:v>3.9867508591037999E-2</c:v>
                </c:pt>
                <c:pt idx="69">
                  <c:v>5.4182085625969129E-2</c:v>
                </c:pt>
                <c:pt idx="70">
                  <c:v>6.8757702922706693E-2</c:v>
                </c:pt>
                <c:pt idx="71">
                  <c:v>8.3421335931711735E-2</c:v>
                </c:pt>
                <c:pt idx="72">
                  <c:v>9.8100976235658693E-2</c:v>
                </c:pt>
                <c:pt idx="73">
                  <c:v>0.11276761670270188</c:v>
                </c:pt>
                <c:pt idx="74">
                  <c:v>0.12740920972939293</c:v>
                </c:pt>
                <c:pt idx="75">
                  <c:v>0.15660335277157247</c:v>
                </c:pt>
                <c:pt idx="76">
                  <c:v>0.19437005508691982</c:v>
                </c:pt>
                <c:pt idx="77">
                  <c:v>0.40253534324173512</c:v>
                </c:pt>
                <c:pt idx="78">
                  <c:v>0.79958416977698532</c:v>
                </c:pt>
                <c:pt idx="79">
                  <c:v>1.5223383500049772</c:v>
                </c:pt>
                <c:pt idx="80">
                  <c:v>2.7244847735168802</c:v>
                </c:pt>
                <c:pt idx="81">
                  <c:v>3.4184884651763916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CCD-425A-85E3-625B9AFF797A}"/>
            </c:ext>
          </c:extLst>
        </c:ser>
        <c:ser>
          <c:idx val="8"/>
          <c:order val="8"/>
          <c:tx>
            <c:strRef>
              <c:f>'Ac-227 Dose 20 nCi decay cmprt'!$M$363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cmprt'!$M$364:$M$445</c:f>
              <c:numCache>
                <c:formatCode>0.00E+00</c:formatCode>
                <c:ptCount val="82"/>
                <c:pt idx="0">
                  <c:v>0</c:v>
                </c:pt>
                <c:pt idx="1">
                  <c:v>6.5623887600591059E-6</c:v>
                </c:pt>
                <c:pt idx="2">
                  <c:v>1.7277765953756232E-5</c:v>
                </c:pt>
                <c:pt idx="3">
                  <c:v>2.5600178830136408E-5</c:v>
                </c:pt>
                <c:pt idx="4">
                  <c:v>3.4155556114108431E-5</c:v>
                </c:pt>
                <c:pt idx="5">
                  <c:v>7.8312629375186507E-5</c:v>
                </c:pt>
                <c:pt idx="6">
                  <c:v>1.2372561390502907E-4</c:v>
                </c:pt>
                <c:pt idx="7">
                  <c:v>1.6990128657301486E-4</c:v>
                </c:pt>
                <c:pt idx="8">
                  <c:v>2.1668710975151524E-4</c:v>
                </c:pt>
                <c:pt idx="9">
                  <c:v>2.6393054581290155E-4</c:v>
                </c:pt>
                <c:pt idx="10">
                  <c:v>3.1147905712954521E-4</c:v>
                </c:pt>
                <c:pt idx="11">
                  <c:v>3.5918010607381749E-4</c:v>
                </c:pt>
                <c:pt idx="12">
                  <c:v>4.0691005760216183E-4</c:v>
                </c:pt>
                <c:pt idx="13">
                  <c:v>4.8318048138132222E-4</c:v>
                </c:pt>
                <c:pt idx="14">
                  <c:v>5.5921739585193552E-4</c:v>
                </c:pt>
                <c:pt idx="15">
                  <c:v>6.3489003924265008E-4</c:v>
                </c:pt>
                <c:pt idx="16">
                  <c:v>7.3811546277423301E-4</c:v>
                </c:pt>
                <c:pt idx="17">
                  <c:v>8.3093231797036059E-4</c:v>
                </c:pt>
                <c:pt idx="18">
                  <c:v>9.2258096428131744E-4</c:v>
                </c:pt>
                <c:pt idx="19">
                  <c:v>1.0129051981452577E-3</c:v>
                </c:pt>
                <c:pt idx="20">
                  <c:v>1.1017749187695004E-3</c:v>
                </c:pt>
                <c:pt idx="21">
                  <c:v>1.1890861281305285E-3</c:v>
                </c:pt>
                <c:pt idx="22">
                  <c:v>1.27476093097399E-3</c:v>
                </c:pt>
                <c:pt idx="23">
                  <c:v>1.3587475348146971E-3</c:v>
                </c:pt>
                <c:pt idx="24">
                  <c:v>1.4410202499366271E-3</c:v>
                </c:pt>
                <c:pt idx="25">
                  <c:v>1.5215794893929217E-3</c:v>
                </c:pt>
                <c:pt idx="26">
                  <c:v>1.6004517690058871E-3</c:v>
                </c:pt>
                <c:pt idx="27">
                  <c:v>1.6776897073669938E-3</c:v>
                </c:pt>
                <c:pt idx="28">
                  <c:v>1.7533720258368773E-3</c:v>
                </c:pt>
                <c:pt idx="29">
                  <c:v>1.8276035485453378E-3</c:v>
                </c:pt>
                <c:pt idx="30">
                  <c:v>1.9005152023913393E-3</c:v>
                </c:pt>
                <c:pt idx="31">
                  <c:v>1.9722640170430116E-3</c:v>
                </c:pt>
                <c:pt idx="32">
                  <c:v>2.0430331249376476E-3</c:v>
                </c:pt>
                <c:pt idx="33">
                  <c:v>2.112986081435668E-3</c:v>
                </c:pt>
                <c:pt idx="34">
                  <c:v>2.1822124840515269E-3</c:v>
                </c:pt>
                <c:pt idx="35">
                  <c:v>2.2507606009151675E-3</c:v>
                </c:pt>
                <c:pt idx="36">
                  <c:v>2.3186787001565332E-3</c:v>
                </c:pt>
                <c:pt idx="37">
                  <c:v>2.3860150499055671E-3</c:v>
                </c:pt>
                <c:pt idx="38">
                  <c:v>2.452817918292213E-3</c:v>
                </c:pt>
                <c:pt idx="39">
                  <c:v>2.5191355734464141E-3</c:v>
                </c:pt>
                <c:pt idx="40">
                  <c:v>2.5850162834981133E-3</c:v>
                </c:pt>
                <c:pt idx="41">
                  <c:v>2.6505083165772546E-3</c:v>
                </c:pt>
                <c:pt idx="42">
                  <c:v>2.7156599408137811E-3</c:v>
                </c:pt>
                <c:pt idx="43">
                  <c:v>2.7805194243376362E-3</c:v>
                </c:pt>
                <c:pt idx="44">
                  <c:v>2.8451350352787629E-3</c:v>
                </c:pt>
                <c:pt idx="45">
                  <c:v>2.9095550417671048E-3</c:v>
                </c:pt>
                <c:pt idx="46">
                  <c:v>2.9738277119326054E-3</c:v>
                </c:pt>
                <c:pt idx="47">
                  <c:v>3.0380013139052081E-3</c:v>
                </c:pt>
                <c:pt idx="48">
                  <c:v>3.1021241158148559E-3</c:v>
                </c:pt>
                <c:pt idx="49">
                  <c:v>3.1662335847255124E-3</c:v>
                </c:pt>
                <c:pt idx="50">
                  <c:v>3.2307238239191309E-3</c:v>
                </c:pt>
                <c:pt idx="51">
                  <c:v>3.2961696324539814E-3</c:v>
                </c:pt>
                <c:pt idx="52">
                  <c:v>3.3625757714288097E-3</c:v>
                </c:pt>
                <c:pt idx="53">
                  <c:v>3.6375526733330018E-3</c:v>
                </c:pt>
                <c:pt idx="54">
                  <c:v>3.9282920639569707E-3</c:v>
                </c:pt>
                <c:pt idx="55">
                  <c:v>4.2350574925708526E-3</c:v>
                </c:pt>
                <c:pt idx="56">
                  <c:v>4.558048275834046E-3</c:v>
                </c:pt>
                <c:pt idx="57">
                  <c:v>4.8974094637543571E-3</c:v>
                </c:pt>
                <c:pt idx="58">
                  <c:v>5.2532349113998721E-3</c:v>
                </c:pt>
                <c:pt idx="59">
                  <c:v>5.6255799752475766E-3</c:v>
                </c:pt>
                <c:pt idx="60">
                  <c:v>6.0144630149141084E-3</c:v>
                </c:pt>
                <c:pt idx="61">
                  <c:v>6.4198522190093612E-3</c:v>
                </c:pt>
                <c:pt idx="62">
                  <c:v>8.6899803346232353E-3</c:v>
                </c:pt>
                <c:pt idx="63">
                  <c:v>1.1352318402549749E-2</c:v>
                </c:pt>
                <c:pt idx="64">
                  <c:v>1.7722185560401813E-2</c:v>
                </c:pt>
                <c:pt idx="65">
                  <c:v>2.5281610944220063E-2</c:v>
                </c:pt>
                <c:pt idx="66">
                  <c:v>3.3763356180417987E-2</c:v>
                </c:pt>
                <c:pt idx="67">
                  <c:v>4.7693845207428601E-2</c:v>
                </c:pt>
                <c:pt idx="68">
                  <c:v>7.281573579792891E-2</c:v>
                </c:pt>
                <c:pt idx="69">
                  <c:v>9.9174113069260425E-2</c:v>
                </c:pt>
                <c:pt idx="70">
                  <c:v>0.12601316103640856</c:v>
                </c:pt>
                <c:pt idx="71">
                  <c:v>0.1530142781547506</c:v>
                </c:pt>
                <c:pt idx="72">
                  <c:v>0.1800448705637801</c:v>
                </c:pt>
                <c:pt idx="73">
                  <c:v>0.20705152551348133</c:v>
                </c:pt>
                <c:pt idx="74">
                  <c:v>0.23401205895495553</c:v>
                </c:pt>
                <c:pt idx="75">
                  <c:v>0.2877691650532489</c:v>
                </c:pt>
                <c:pt idx="76">
                  <c:v>0.35731149141698304</c:v>
                </c:pt>
                <c:pt idx="77">
                  <c:v>0.74062000179704235</c:v>
                </c:pt>
                <c:pt idx="78">
                  <c:v>1.4717322616575332</c:v>
                </c:pt>
                <c:pt idx="79">
                  <c:v>2.8025873271193391</c:v>
                </c:pt>
                <c:pt idx="80">
                  <c:v>5.0161790308061018</c:v>
                </c:pt>
                <c:pt idx="81">
                  <c:v>6.2940939204894804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CCD-425A-85E3-625B9AFF797A}"/>
            </c:ext>
          </c:extLst>
        </c:ser>
        <c:ser>
          <c:idx val="9"/>
          <c:order val="9"/>
          <c:tx>
            <c:strRef>
              <c:f>'Ac-227 Dose 20 nCi decay cmprt'!$N$363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cmprt'!$N$364:$N$445</c:f>
              <c:numCache>
                <c:formatCode>0.00E+00</c:formatCode>
                <c:ptCount val="82"/>
                <c:pt idx="0">
                  <c:v>0</c:v>
                </c:pt>
                <c:pt idx="1">
                  <c:v>5.4569608497802293E-6</c:v>
                </c:pt>
                <c:pt idx="2">
                  <c:v>2.0274706898543254E-5</c:v>
                </c:pt>
                <c:pt idx="3">
                  <c:v>3.9297652045423284E-5</c:v>
                </c:pt>
                <c:pt idx="4">
                  <c:v>6.4869850626410663E-5</c:v>
                </c:pt>
                <c:pt idx="5">
                  <c:v>2.7545586187258217E-4</c:v>
                </c:pt>
                <c:pt idx="6">
                  <c:v>6.0802568637484649E-4</c:v>
                </c:pt>
                <c:pt idx="7">
                  <c:v>1.0411076320008133E-3</c:v>
                </c:pt>
                <c:pt idx="8">
                  <c:v>1.5545992745257425E-3</c:v>
                </c:pt>
                <c:pt idx="9">
                  <c:v>2.128398189724893E-3</c:v>
                </c:pt>
                <c:pt idx="10">
                  <c:v>2.7424019533735249E-3</c:v>
                </c:pt>
                <c:pt idx="11">
                  <c:v>3.3765081412468973E-3</c:v>
                </c:pt>
                <c:pt idx="12">
                  <c:v>4.0151815186699625E-3</c:v>
                </c:pt>
                <c:pt idx="13">
                  <c:v>5.0322326327422668E-3</c:v>
                </c:pt>
                <c:pt idx="14">
                  <c:v>6.0377674683512019E-3</c:v>
                </c:pt>
                <c:pt idx="15">
                  <c:v>7.0254245619206903E-3</c:v>
                </c:pt>
                <c:pt idx="16">
                  <c:v>8.3432659332258602E-3</c:v>
                </c:pt>
                <c:pt idx="17">
                  <c:v>9.4917240265387798E-3</c:v>
                </c:pt>
                <c:pt idx="18">
                  <c:v>1.0584157894129406E-2</c:v>
                </c:pt>
                <c:pt idx="19">
                  <c:v>1.1613705493566426E-2</c:v>
                </c:pt>
                <c:pt idx="20">
                  <c:v>1.2574968648501607E-2</c:v>
                </c:pt>
                <c:pt idx="21">
                  <c:v>1.3464013048669801E-2</c:v>
                </c:pt>
                <c:pt idx="22">
                  <c:v>1.4278368249888942E-2</c:v>
                </c:pt>
                <c:pt idx="23">
                  <c:v>1.5017027674060046E-2</c:v>
                </c:pt>
                <c:pt idx="24">
                  <c:v>1.5680448609167213E-2</c:v>
                </c:pt>
                <c:pt idx="25">
                  <c:v>1.6270552209277624E-2</c:v>
                </c:pt>
                <c:pt idx="26">
                  <c:v>1.679072349454154E-2</c:v>
                </c:pt>
                <c:pt idx="27">
                  <c:v>1.7245811351192311E-2</c:v>
                </c:pt>
                <c:pt idx="28">
                  <c:v>1.7642128531546362E-2</c:v>
                </c:pt>
                <c:pt idx="29">
                  <c:v>1.7987451654003211E-2</c:v>
                </c:pt>
                <c:pt idx="30">
                  <c:v>1.8291021203045446E-2</c:v>
                </c:pt>
                <c:pt idx="31">
                  <c:v>1.8563541529238746E-2</c:v>
                </c:pt>
                <c:pt idx="32">
                  <c:v>1.8817180849231872E-2</c:v>
                </c:pt>
                <c:pt idx="33">
                  <c:v>1.906194407955351E-2</c:v>
                </c:pt>
                <c:pt idx="34">
                  <c:v>1.9301557715048104E-2</c:v>
                </c:pt>
                <c:pt idx="35">
                  <c:v>1.9536365062037458E-2</c:v>
                </c:pt>
                <c:pt idx="36">
                  <c:v>1.9766709426843374E-2</c:v>
                </c:pt>
                <c:pt idx="37">
                  <c:v>1.9992934115787654E-2</c:v>
                </c:pt>
                <c:pt idx="38">
                  <c:v>2.0215382435192102E-2</c:v>
                </c:pt>
                <c:pt idx="39">
                  <c:v>2.0434397691378517E-2</c:v>
                </c:pt>
                <c:pt idx="40">
                  <c:v>2.0650323190668708E-2</c:v>
                </c:pt>
                <c:pt idx="41">
                  <c:v>2.0863502239384473E-2</c:v>
                </c:pt>
                <c:pt idx="42">
                  <c:v>2.107427814384762E-2</c:v>
                </c:pt>
                <c:pt idx="43">
                  <c:v>2.1282994210379946E-2</c:v>
                </c:pt>
                <c:pt idx="44">
                  <c:v>2.1489993745303259E-2</c:v>
                </c:pt>
                <c:pt idx="45">
                  <c:v>2.1695620054939361E-2</c:v>
                </c:pt>
                <c:pt idx="46">
                  <c:v>2.1900216445610052E-2</c:v>
                </c:pt>
                <c:pt idx="47">
                  <c:v>2.2104126223637138E-2</c:v>
                </c:pt>
                <c:pt idx="48">
                  <c:v>2.230769269534242E-2</c:v>
                </c:pt>
                <c:pt idx="49">
                  <c:v>2.2511173340467251E-2</c:v>
                </c:pt>
                <c:pt idx="50">
                  <c:v>2.2715862533785321E-2</c:v>
                </c:pt>
                <c:pt idx="51">
                  <c:v>2.2923584662320598E-2</c:v>
                </c:pt>
                <c:pt idx="52">
                  <c:v>2.313435483759187E-2</c:v>
                </c:pt>
                <c:pt idx="53">
                  <c:v>2.4007119475088223E-2</c:v>
                </c:pt>
                <c:pt idx="54">
                  <c:v>2.4929913561088396E-2</c:v>
                </c:pt>
                <c:pt idx="55">
                  <c:v>2.5903573589427398E-2</c:v>
                </c:pt>
                <c:pt idx="56">
                  <c:v>2.6928732182448355E-2</c:v>
                </c:pt>
                <c:pt idx="57">
                  <c:v>2.8005849722520133E-2</c:v>
                </c:pt>
                <c:pt idx="58">
                  <c:v>2.913522410151622E-2</c:v>
                </c:pt>
                <c:pt idx="59">
                  <c:v>3.0317031018468915E-2</c:v>
                </c:pt>
                <c:pt idx="60">
                  <c:v>3.1551328745996934E-2</c:v>
                </c:pt>
                <c:pt idx="61">
                  <c:v>3.2838016316142013E-2</c:v>
                </c:pt>
                <c:pt idx="62">
                  <c:v>4.0043303480895728E-2</c:v>
                </c:pt>
                <c:pt idx="63">
                  <c:v>4.8493447848135016E-2</c:v>
                </c:pt>
                <c:pt idx="64">
                  <c:v>6.8711127087461396E-2</c:v>
                </c:pt>
                <c:pt idx="65">
                  <c:v>9.2704412011035062E-2</c:v>
                </c:pt>
                <c:pt idx="66">
                  <c:v>0.11962509973114727</c:v>
                </c:pt>
                <c:pt idx="67">
                  <c:v>0.16383986148608892</c:v>
                </c:pt>
                <c:pt idx="68">
                  <c:v>0.24357564141017982</c:v>
                </c:pt>
                <c:pt idx="69">
                  <c:v>0.32723597587791275</c:v>
                </c:pt>
                <c:pt idx="70">
                  <c:v>0.41242193807177258</c:v>
                </c:pt>
                <c:pt idx="71">
                  <c:v>0.49812230064985225</c:v>
                </c:pt>
                <c:pt idx="72">
                  <c:v>0.58391621650900305</c:v>
                </c:pt>
                <c:pt idx="73">
                  <c:v>0.66963415592115583</c:v>
                </c:pt>
                <c:pt idx="74">
                  <c:v>0.75520570768718343</c:v>
                </c:pt>
                <c:pt idx="75">
                  <c:v>0.92582840687330226</c:v>
                </c:pt>
                <c:pt idx="76">
                  <c:v>1.1465527034931124</c:v>
                </c:pt>
                <c:pt idx="77">
                  <c:v>2.363157119334844</c:v>
                </c:pt>
                <c:pt idx="78">
                  <c:v>4.6836753956975734</c:v>
                </c:pt>
                <c:pt idx="79">
                  <c:v>8.9077510570513248</c:v>
                </c:pt>
                <c:pt idx="80">
                  <c:v>15.933594127703996</c:v>
                </c:pt>
                <c:pt idx="81">
                  <c:v>19.989639990910003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CCD-425A-85E3-625B9AFF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62304"/>
        <c:axId val="501790208"/>
      </c:scatterChart>
      <c:valAx>
        <c:axId val="501762304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90208"/>
        <c:crossesAt val="1.0000000000000005E-7"/>
        <c:crossBetween val="midCat"/>
      </c:valAx>
      <c:valAx>
        <c:axId val="50179020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62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EstimateMeth'!$D$34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B8-4B7F-A7A0-09E89DD6423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B8-4B7F-A7A0-09E89DD6423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B8-4B7F-A7A0-09E89DD6423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EB8-4B7F-A7A0-09E89DD6423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EB8-4B7F-A7A0-09E89DD6423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EB8-4B7F-A7A0-09E89DD6423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EB8-4B7F-A7A0-09E89DD6423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EB8-4B7F-A7A0-09E89DD6423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EB8-4B7F-A7A0-09E89DD6423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EB8-4B7F-A7A0-09E89DD6423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EB8-4B7F-A7A0-09E89DD6423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EB8-4B7F-A7A0-09E89DD6423B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EstimateMeth'!$R$34:$AC$34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EstimateMeth'!$R$34:$AC$34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EB8-4B7F-A7A0-09E89DD64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EstimateMeth'!$D$35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3-498A-884B-58EF1CD7F53E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3-498A-884B-58EF1CD7F53E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3-498A-884B-58EF1CD7F53E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F23-498A-884B-58EF1CD7F53E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F23-498A-884B-58EF1CD7F53E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F23-498A-884B-58EF1CD7F53E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F23-498A-884B-58EF1CD7F53E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F23-498A-884B-58EF1CD7F53E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F23-498A-884B-58EF1CD7F53E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F23-498A-884B-58EF1CD7F53E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F23-498A-884B-58EF1CD7F53E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F23-498A-884B-58EF1CD7F53E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EstimateMeth'!$R$35:$AC$35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EstimateMeth'!$R$35:$AC$35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23-498A-884B-58EF1CD7F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EstimateMeth'!$D$36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2C-467A-B2CD-A7C88211106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2C-467A-B2CD-A7C88211106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2C-467A-B2CD-A7C88211106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2C-467A-B2CD-A7C88211106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52C-467A-B2CD-A7C88211106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52C-467A-B2CD-A7C88211106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52C-467A-B2CD-A7C88211106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52C-467A-B2CD-A7C88211106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52C-467A-B2CD-A7C88211106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52C-467A-B2CD-A7C88211106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52C-467A-B2CD-A7C88211106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52C-467A-B2CD-A7C88211106A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EstimateMeth'!$R$36:$AC$36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EstimateMeth'!$R$36:$AC$36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2C-467A-B2CD-A7C882111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EstimateMeth'!$D$37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52-4F72-9F14-B35FCB74AEE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52-4F72-9F14-B35FCB74AEE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52-4F72-9F14-B35FCB74AEE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52-4F72-9F14-B35FCB74AEE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552-4F72-9F14-B35FCB74AEE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552-4F72-9F14-B35FCB74AEE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552-4F72-9F14-B35FCB74AEE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552-4F72-9F14-B35FCB74AEE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552-4F72-9F14-B35FCB74AEE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552-4F72-9F14-B35FCB74AEE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552-4F72-9F14-B35FCB74AEE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552-4F72-9F14-B35FCB74AEE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EstimateMeth'!$R$37:$AC$37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EstimateMeth'!$R$37:$AC$37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552-4F72-9F14-B35FCB74A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EstimateMeth'!$E$33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EstimateMeth'!$R$34:$R$38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8-445B-86A1-562A18B21B3F}"/>
            </c:ext>
          </c:extLst>
        </c:ser>
        <c:ser>
          <c:idx val="1"/>
          <c:order val="1"/>
          <c:tx>
            <c:strRef>
              <c:f>'Ac225 Dose 200 nCi EstimateMeth'!$F$33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EstimateMeth'!$S$34:$S$38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8-445B-86A1-562A18B21B3F}"/>
            </c:ext>
          </c:extLst>
        </c:ser>
        <c:ser>
          <c:idx val="2"/>
          <c:order val="2"/>
          <c:tx>
            <c:strRef>
              <c:f>'Ac225 Dose 200 nCi EstimateMeth'!$G$33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EstimateMeth'!$T$34:$T$38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8-445B-86A1-562A18B21B3F}"/>
            </c:ext>
          </c:extLst>
        </c:ser>
        <c:ser>
          <c:idx val="3"/>
          <c:order val="3"/>
          <c:tx>
            <c:strRef>
              <c:f>'Ac225 Dose 200 nCi EstimateMeth'!$H$33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EstimateMeth'!$U$34:$U$38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8-445B-86A1-562A18B21B3F}"/>
            </c:ext>
          </c:extLst>
        </c:ser>
        <c:ser>
          <c:idx val="4"/>
          <c:order val="4"/>
          <c:tx>
            <c:strRef>
              <c:f>'Ac225 Dose 200 nCi EstimateMeth'!$I$33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EstimateMeth'!$V$34:$V$38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B8-445B-86A1-562A18B21B3F}"/>
            </c:ext>
          </c:extLst>
        </c:ser>
        <c:ser>
          <c:idx val="5"/>
          <c:order val="5"/>
          <c:tx>
            <c:strRef>
              <c:f>'Ac225 Dose 200 nCi EstimateMeth'!$J$33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EstimateMeth'!$W$34:$W$38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B8-445B-86A1-562A18B21B3F}"/>
            </c:ext>
          </c:extLst>
        </c:ser>
        <c:ser>
          <c:idx val="6"/>
          <c:order val="6"/>
          <c:tx>
            <c:strRef>
              <c:f>'Ac225 Dose 200 nCi EstimateMeth'!$K$33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EstimateMeth'!$X$34:$X$38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B8-445B-86A1-562A18B21B3F}"/>
            </c:ext>
          </c:extLst>
        </c:ser>
        <c:ser>
          <c:idx val="7"/>
          <c:order val="7"/>
          <c:tx>
            <c:strRef>
              <c:f>'Ac225 Dose 200 nCi EstimateMeth'!$L$33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EstimateMeth'!$Y$34:$Y$38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B8-445B-86A1-562A18B21B3F}"/>
            </c:ext>
          </c:extLst>
        </c:ser>
        <c:ser>
          <c:idx val="8"/>
          <c:order val="8"/>
          <c:tx>
            <c:strRef>
              <c:f>'Ac225 Dose 200 nCi EstimateMeth'!$M$33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EstimateMeth'!$Z$34:$Z$38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B8-445B-86A1-562A18B21B3F}"/>
            </c:ext>
          </c:extLst>
        </c:ser>
        <c:ser>
          <c:idx val="9"/>
          <c:order val="9"/>
          <c:tx>
            <c:strRef>
              <c:f>'Ac225 Dose 200 nCi EstimateMeth'!$N$33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EstimateMeth'!$AA$34:$AA$38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EstimateMeth'!$AA$34:$AA$38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EstimateMeth'!$D$34:$D$38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EstimateMeth'!$N$34:$N$38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B8-445B-86A1-562A18B21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EstimateMeth'!$D$34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EstimateMeth'!$R$34:$AC$34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1DF-9046-619F1C51E367}"/>
            </c:ext>
          </c:extLst>
        </c:ser>
        <c:ser>
          <c:idx val="1"/>
          <c:order val="1"/>
          <c:tx>
            <c:strRef>
              <c:f>'Ac225 Dose 200 nCi EstimateMeth'!$D$35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EstimateMeth'!$R$35:$AC$35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1DF-9046-619F1C51E367}"/>
            </c:ext>
          </c:extLst>
        </c:ser>
        <c:ser>
          <c:idx val="2"/>
          <c:order val="2"/>
          <c:tx>
            <c:strRef>
              <c:f>'Ac225 Dose 200 nCi EstimateMeth'!$D$36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EstimateMeth'!$R$36:$AC$36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1DF-9046-619F1C51E367}"/>
            </c:ext>
          </c:extLst>
        </c:ser>
        <c:ser>
          <c:idx val="3"/>
          <c:order val="3"/>
          <c:tx>
            <c:strRef>
              <c:f>'Ac225 Dose 200 nCi EstimateMeth'!$D$37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EstimateMeth'!$R$37:$AC$37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1DF-9046-619F1C51E367}"/>
            </c:ext>
          </c:extLst>
        </c:ser>
        <c:ser>
          <c:idx val="4"/>
          <c:order val="4"/>
          <c:tx>
            <c:strRef>
              <c:f>'Ac225 Dose 200 nCi EstimateMeth'!$D$38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EstimateMeth'!$R$38:$AC$38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EstimateMeth'!$R$38:$AC$38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1DF-9046-619F1C51E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12688648293974"/>
          <c:y val="3.6797374680564016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EstimateMeth'!$D$38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FE-4974-B76A-10E94E2AA86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FE-4974-B76A-10E94E2AA86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FE-4974-B76A-10E94E2AA86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FE-4974-B76A-10E94E2AA86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4FE-4974-B76A-10E94E2AA86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4FE-4974-B76A-10E94E2AA86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4FE-4974-B76A-10E94E2AA86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4FE-4974-B76A-10E94E2AA86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4FE-4974-B76A-10E94E2AA86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4FE-4974-B76A-10E94E2AA86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4FE-4974-B76A-10E94E2AA86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4FE-4974-B76A-10E94E2AA86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EstimateMeth'!$R$38:$AC$38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EstimateMeth'!$R$38:$AC$38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EstimateMeth'!$E$33:$N$33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EstimateMeth'!$E$38:$N$38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4FE-4974-B76A-10E94E2A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9154304"/>
        <c:axId val="519156096"/>
      </c:barChart>
      <c:catAx>
        <c:axId val="5191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6096"/>
        <c:crosses val="autoZero"/>
        <c:auto val="1"/>
        <c:lblAlgn val="ctr"/>
        <c:lblOffset val="100"/>
        <c:noMultiLvlLbl val="0"/>
      </c:catAx>
      <c:valAx>
        <c:axId val="5191560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0.13610519374951</c:v>
                </c:pt>
                <c:pt idx="50">
                  <c:v>0.13375533790769109</c:v>
                </c:pt>
                <c:pt idx="51">
                  <c:v>0.13144605232131365</c:v>
                </c:pt>
                <c:pt idx="52">
                  <c:v>0.12917663654501535</c:v>
                </c:pt>
                <c:pt idx="53">
                  <c:v>0.12048408153553387</c:v>
                </c:pt>
                <c:pt idx="54">
                  <c:v>0.11237646599044637</c:v>
                </c:pt>
                <c:pt idx="55">
                  <c:v>0.10481442815976888</c:v>
                </c:pt>
                <c:pt idx="56">
                  <c:v>9.7761255024635896E-2</c:v>
                </c:pt>
                <c:pt idx="57">
                  <c:v>9.1182704058870023E-2</c:v>
                </c:pt>
                <c:pt idx="58">
                  <c:v>8.5046836984572952E-2</c:v>
                </c:pt>
                <c:pt idx="59">
                  <c:v>7.9323864714636289E-2</c:v>
                </c:pt>
                <c:pt idx="60">
                  <c:v>7.3986002729382022E-2</c:v>
                </c:pt>
                <c:pt idx="61">
                  <c:v>6.9007336185198664E-2</c:v>
                </c:pt>
                <c:pt idx="62">
                  <c:v>4.8710631284111419E-2</c:v>
                </c:pt>
                <c:pt idx="63">
                  <c:v>3.4383671813223514E-2</c:v>
                </c:pt>
                <c:pt idx="64">
                  <c:v>1.7132046427449827E-2</c:v>
                </c:pt>
                <c:pt idx="65">
                  <c:v>8.5362324415688869E-3</c:v>
                </c:pt>
                <c:pt idx="66">
                  <c:v>4.253272637630816E-3</c:v>
                </c:pt>
                <c:pt idx="67">
                  <c:v>1.4959211649605778E-3</c:v>
                </c:pt>
                <c:pt idx="68">
                  <c:v>2.6215079627865987E-4</c:v>
                </c:pt>
                <c:pt idx="69">
                  <c:v>4.5940281880660791E-5</c:v>
                </c:pt>
                <c:pt idx="70">
                  <c:v>8.0507460943629921E-6</c:v>
                </c:pt>
                <c:pt idx="71">
                  <c:v>1.4108427293561206E-6</c:v>
                </c:pt>
                <c:pt idx="72">
                  <c:v>2.47241334361635E-7</c:v>
                </c:pt>
                <c:pt idx="73">
                  <c:v>4.3327492246296991E-8</c:v>
                </c:pt>
                <c:pt idx="74">
                  <c:v>7.5928711078992895E-9</c:v>
                </c:pt>
                <c:pt idx="75">
                  <c:v>2.3317982735381038E-10</c:v>
                </c:pt>
                <c:pt idx="76">
                  <c:v>2.5186128212756487E-12</c:v>
                </c:pt>
                <c:pt idx="77">
                  <c:v>2.2821360746206223E-23</c:v>
                </c:pt>
                <c:pt idx="78">
                  <c:v>1.8737074715293899E-45</c:v>
                </c:pt>
                <c:pt idx="79">
                  <c:v>1.2630550904862445E-89</c:v>
                </c:pt>
                <c:pt idx="80">
                  <c:v>5.7393578434953774E-178</c:v>
                </c:pt>
                <c:pt idx="81">
                  <c:v>1.0464223141879182E-241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E-4962-B721-0405218CA40C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E-4962-B721-0405218CA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3.17812546474575</c:v>
                </c:pt>
                <c:pt idx="50">
                  <c:v>3.1232551362621019</c:v>
                </c:pt>
                <c:pt idx="51">
                  <c:v>3.0693321438673835</c:v>
                </c:pt>
                <c:pt idx="52">
                  <c:v>3.0163401318063059</c:v>
                </c:pt>
                <c:pt idx="53">
                  <c:v>2.8133645533711458</c:v>
                </c:pt>
                <c:pt idx="54">
                  <c:v>2.6240476087905216</c:v>
                </c:pt>
                <c:pt idx="55">
                  <c:v>2.4474701811922941</c:v>
                </c:pt>
                <c:pt idx="56">
                  <c:v>2.2827750029224534</c:v>
                </c:pt>
                <c:pt idx="57">
                  <c:v>2.1291624935871618</c:v>
                </c:pt>
                <c:pt idx="58">
                  <c:v>1.9858868781612902</c:v>
                </c:pt>
                <c:pt idx="59">
                  <c:v>1.8522525663172211</c:v>
                </c:pt>
                <c:pt idx="60">
                  <c:v>1.7276107753958809</c:v>
                </c:pt>
                <c:pt idx="61">
                  <c:v>1.6113563806248228</c:v>
                </c:pt>
                <c:pt idx="62">
                  <c:v>1.1374180031129988</c:v>
                </c:pt>
                <c:pt idx="63">
                  <c:v>0.80287621618744986</c:v>
                </c:pt>
                <c:pt idx="64">
                  <c:v>0.40004199336060065</c:v>
                </c:pt>
                <c:pt idx="65">
                  <c:v>0.19932536700596362</c:v>
                </c:pt>
                <c:pt idx="66">
                  <c:v>9.93160782904325E-2</c:v>
                </c:pt>
                <c:pt idx="67">
                  <c:v>3.4930519671152939E-2</c:v>
                </c:pt>
                <c:pt idx="68">
                  <c:v>6.1213543605831994E-3</c:v>
                </c:pt>
                <c:pt idx="69">
                  <c:v>1.0727289362023444E-3</c:v>
                </c:pt>
                <c:pt idx="70">
                  <c:v>1.8798901399594484E-4</c:v>
                </c:pt>
                <c:pt idx="71">
                  <c:v>3.2943894949153819E-5</c:v>
                </c:pt>
                <c:pt idx="72">
                  <c:v>5.7732108454183033E-6</c:v>
                </c:pt>
                <c:pt idx="73">
                  <c:v>1.0117189699972509E-6</c:v>
                </c:pt>
                <c:pt idx="74">
                  <c:v>1.7729740029581993E-7</c:v>
                </c:pt>
                <c:pt idx="75">
                  <c:v>5.4448675084511993E-9</c:v>
                </c:pt>
                <c:pt idx="76">
                  <c:v>5.8810889743581828E-11</c:v>
                </c:pt>
                <c:pt idx="77">
                  <c:v>5.3289037493419085E-22</c:v>
                </c:pt>
                <c:pt idx="78">
                  <c:v>4.3752021981698737E-44</c:v>
                </c:pt>
                <c:pt idx="79">
                  <c:v>2.9492978451937532E-88</c:v>
                </c:pt>
                <c:pt idx="80">
                  <c:v>1.3401692331646662E-176</c:v>
                </c:pt>
                <c:pt idx="81">
                  <c:v>2.4434492997522173E-240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B-4E49-B99B-CDD11B7C50CB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B-4E49-B99B-CDD11B7C5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5.0236223232894597</c:v>
                </c:pt>
                <c:pt idx="50">
                  <c:v>4.9368894959941301</c:v>
                </c:pt>
                <c:pt idx="51">
                  <c:v>4.8516541107528672</c:v>
                </c:pt>
                <c:pt idx="52">
                  <c:v>4.7678903142322175</c:v>
                </c:pt>
                <c:pt idx="53">
                  <c:v>4.44704941030301</c:v>
                </c:pt>
                <c:pt idx="54">
                  <c:v>4.1477985344260064</c:v>
                </c:pt>
                <c:pt idx="55">
                  <c:v>3.8686848503026354</c:v>
                </c:pt>
                <c:pt idx="56">
                  <c:v>3.6083532859033371</c:v>
                </c:pt>
                <c:pt idx="57">
                  <c:v>3.3655399547137779</c:v>
                </c:pt>
                <c:pt idx="58">
                  <c:v>3.1390660196786095</c:v>
                </c:pt>
                <c:pt idx="59">
                  <c:v>2.9278319700527566</c:v>
                </c:pt>
                <c:pt idx="60">
                  <c:v>2.7308122833748696</c:v>
                </c:pt>
                <c:pt idx="61">
                  <c:v>2.5470504466472832</c:v>
                </c:pt>
                <c:pt idx="62">
                  <c:v>1.7979021076208199</c:v>
                </c:pt>
                <c:pt idx="63">
                  <c:v>1.269096178618019</c:v>
                </c:pt>
                <c:pt idx="64">
                  <c:v>0.63234126858497064</c:v>
                </c:pt>
                <c:pt idx="65">
                  <c:v>0.31507106135255425</c:v>
                </c:pt>
                <c:pt idx="66">
                  <c:v>0.15698765624449459</c:v>
                </c:pt>
                <c:pt idx="67">
                  <c:v>5.5214226225692352E-2</c:v>
                </c:pt>
                <c:pt idx="68">
                  <c:v>9.6759466407822098E-3</c:v>
                </c:pt>
                <c:pt idx="69">
                  <c:v>1.6956489259229955E-3</c:v>
                </c:pt>
                <c:pt idx="70">
                  <c:v>2.9715183296539685E-4</c:v>
                </c:pt>
                <c:pt idx="71">
                  <c:v>5.2073993905684833E-5</c:v>
                </c:pt>
                <c:pt idx="72">
                  <c:v>9.1256406337061958E-6</c:v>
                </c:pt>
                <c:pt idx="73">
                  <c:v>1.5992112517119294E-6</c:v>
                </c:pt>
                <c:pt idx="74">
                  <c:v>2.8025173576919256E-7</c:v>
                </c:pt>
                <c:pt idx="75">
                  <c:v>8.6066325153708629E-9</c:v>
                </c:pt>
                <c:pt idx="76">
                  <c:v>9.2961622140367045E-11</c:v>
                </c:pt>
                <c:pt idx="77">
                  <c:v>8.423330082721118E-22</c:v>
                </c:pt>
                <c:pt idx="78">
                  <c:v>6.9158262238050568E-44</c:v>
                </c:pt>
                <c:pt idx="79">
                  <c:v>4.661917428212713E-88</c:v>
                </c:pt>
                <c:pt idx="80">
                  <c:v>2.1183883869261702E-176</c:v>
                </c:pt>
                <c:pt idx="81">
                  <c:v>3.8623290943748927E-240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D-4827-BEA2-323ACA00164D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2D-4827-BEA2-323ACA001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6.0696877977152299</c:v>
                </c:pt>
                <c:pt idx="50">
                  <c:v>5.9648946525269011</c:v>
                </c:pt>
                <c:pt idx="51">
                  <c:v>5.8619107607375014</c:v>
                </c:pt>
                <c:pt idx="52">
                  <c:v>5.7607048855914638</c:v>
                </c:pt>
                <c:pt idx="53">
                  <c:v>5.3730554975077114</c:v>
                </c:pt>
                <c:pt idx="54">
                  <c:v>5.0114918143968952</c:v>
                </c:pt>
                <c:pt idx="55">
                  <c:v>4.6742584768418443</c:v>
                </c:pt>
                <c:pt idx="56">
                  <c:v>4.3597182470819229</c:v>
                </c:pt>
                <c:pt idx="57">
                  <c:v>4.0663440603698113</c:v>
                </c:pt>
                <c:pt idx="58">
                  <c:v>3.792711611208424</c:v>
                </c:pt>
                <c:pt idx="59">
                  <c:v>3.5374924384748176</c:v>
                </c:pt>
                <c:pt idx="60">
                  <c:v>3.2994474758599912</c:v>
                </c:pt>
                <c:pt idx="61">
                  <c:v>3.0774210363125167</c:v>
                </c:pt>
                <c:pt idx="62">
                  <c:v>2.17227804596723</c:v>
                </c:pt>
                <c:pt idx="63">
                  <c:v>1.533359216470894</c:v>
                </c:pt>
                <c:pt idx="64">
                  <c:v>0.76401326272648118</c:v>
                </c:pt>
                <c:pt idx="65">
                  <c:v>0.38067809509464878</c:v>
                </c:pt>
                <c:pt idx="66">
                  <c:v>0.18967708959362747</c:v>
                </c:pt>
                <c:pt idx="67">
                  <c:v>6.671144716208055E-2</c:v>
                </c:pt>
                <c:pt idx="68">
                  <c:v>1.1690762457326441E-2</c:v>
                </c:pt>
                <c:pt idx="69">
                  <c:v>2.0487327534894221E-3</c:v>
                </c:pt>
                <c:pt idx="70">
                  <c:v>3.5902755791517715E-4</c:v>
                </c:pt>
                <c:pt idx="71">
                  <c:v>6.2917326392615539E-5</c:v>
                </c:pt>
                <c:pt idx="72">
                  <c:v>1.1025866603059368E-5</c:v>
                </c:pt>
                <c:pt idx="73">
                  <c:v>1.9322139276841292E-6</c:v>
                </c:pt>
                <c:pt idx="74">
                  <c:v>3.3860836492440431E-7</c:v>
                </c:pt>
                <c:pt idx="75">
                  <c:v>1.0398785775710798E-8</c:v>
                </c:pt>
                <c:pt idx="76">
                  <c:v>1.1231895776586388E-10</c:v>
                </c:pt>
                <c:pt idx="77">
                  <c:v>1.0177314401641189E-21</c:v>
                </c:pt>
                <c:pt idx="78">
                  <c:v>8.3559040350513733E-44</c:v>
                </c:pt>
                <c:pt idx="79">
                  <c:v>5.6326653372800209E-88</c:v>
                </c:pt>
                <c:pt idx="80">
                  <c:v>2.5594989661818475E-176</c:v>
                </c:pt>
                <c:pt idx="81">
                  <c:v>4.6665792661613298E-240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C-4F21-AC58-3E865DAFD476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5C-4F21-AC58-3E865DAFD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351.28153083912002</c:v>
                </c:pt>
                <c:pt idx="50">
                  <c:v>345.21665605642374</c:v>
                </c:pt>
                <c:pt idx="51">
                  <c:v>339.2564913222231</c:v>
                </c:pt>
                <c:pt idx="52">
                  <c:v>333.39922881778324</c:v>
                </c:pt>
                <c:pt idx="53">
                  <c:v>310.96412589104494</c:v>
                </c:pt>
                <c:pt idx="54">
                  <c:v>290.03872604645869</c:v>
                </c:pt>
                <c:pt idx="55">
                  <c:v>270.52143833506824</c:v>
                </c:pt>
                <c:pt idx="56">
                  <c:v>252.31750806667031</c:v>
                </c:pt>
                <c:pt idx="57">
                  <c:v>235.33855678424922</c:v>
                </c:pt>
                <c:pt idx="58">
                  <c:v>219.50215319445468</c:v>
                </c:pt>
                <c:pt idx="59">
                  <c:v>204.73141297102788</c:v>
                </c:pt>
                <c:pt idx="60">
                  <c:v>190.95462548825913</c:v>
                </c:pt>
                <c:pt idx="61">
                  <c:v>178.10490567229846</c:v>
                </c:pt>
                <c:pt idx="62">
                  <c:v>125.72000123018226</c:v>
                </c:pt>
                <c:pt idx="63">
                  <c:v>88.742747706220754</c:v>
                </c:pt>
                <c:pt idx="64">
                  <c:v>44.217059831804683</c:v>
                </c:pt>
                <c:pt idx="65">
                  <c:v>22.031641240609702</c:v>
                </c:pt>
                <c:pt idx="66">
                  <c:v>10.977509983732519</c:v>
                </c:pt>
                <c:pt idx="67">
                  <c:v>3.8609068645029829</c:v>
                </c:pt>
                <c:pt idx="68">
                  <c:v>0.67659969829618249</c:v>
                </c:pt>
                <c:pt idx="69">
                  <c:v>0.11856985102214228</c:v>
                </c:pt>
                <c:pt idx="70">
                  <c:v>2.0778622288505289E-2</c:v>
                </c:pt>
                <c:pt idx="71">
                  <c:v>3.6413231566576028E-3</c:v>
                </c:pt>
                <c:pt idx="72">
                  <c:v>6.3811903152721935E-4</c:v>
                </c:pt>
                <c:pt idx="73">
                  <c:v>1.1182635566215566E-4</c:v>
                </c:pt>
                <c:pt idx="74">
                  <c:v>1.9596867046497923E-5</c:v>
                </c:pt>
                <c:pt idx="75">
                  <c:v>6.0182689915860105E-7</c:v>
                </c:pt>
                <c:pt idx="76">
                  <c:v>6.5004291392218091E-9</c:v>
                </c:pt>
                <c:pt idx="77">
                  <c:v>5.8900930360623984E-20</c:v>
                </c:pt>
                <c:pt idx="78">
                  <c:v>4.8359567391300279E-42</c:v>
                </c:pt>
                <c:pt idx="79">
                  <c:v>3.259889747754381E-86</c:v>
                </c:pt>
                <c:pt idx="80">
                  <c:v>1.4813030669550221E-174</c:v>
                </c:pt>
                <c:pt idx="81">
                  <c:v>2.7007700610504434E-238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52-4E79-AD29-10882E04F450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52-4E79-AD29-10882E04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50.9488759911711</c:v>
                </c:pt>
                <c:pt idx="50">
                  <c:v>50.069243770064986</c:v>
                </c:pt>
                <c:pt idx="51">
                  <c:v>49.204798397134702</c:v>
                </c:pt>
                <c:pt idx="52">
                  <c:v>48.355277671483144</c:v>
                </c:pt>
                <c:pt idx="53">
                  <c:v>45.101354033274447</c:v>
                </c:pt>
                <c:pt idx="54">
                  <c:v>42.066393444254011</c:v>
                </c:pt>
                <c:pt idx="55">
                  <c:v>39.235661441588462</c:v>
                </c:pt>
                <c:pt idx="56">
                  <c:v>36.595415074006745</c:v>
                </c:pt>
                <c:pt idx="57">
                  <c:v>34.132836180998034</c:v>
                </c:pt>
                <c:pt idx="58">
                  <c:v>31.835969161786313</c:v>
                </c:pt>
                <c:pt idx="59">
                  <c:v>29.693662931955433</c:v>
                </c:pt>
                <c:pt idx="60">
                  <c:v>27.695516785929428</c:v>
                </c:pt>
                <c:pt idx="61">
                  <c:v>25.831829902474961</c:v>
                </c:pt>
                <c:pt idx="62">
                  <c:v>18.234072075995169</c:v>
                </c:pt>
                <c:pt idx="63">
                  <c:v>12.870996198404494</c:v>
                </c:pt>
                <c:pt idx="64">
                  <c:v>6.4131168316291349</c:v>
                </c:pt>
                <c:pt idx="65">
                  <c:v>3.1954067006268869</c:v>
                </c:pt>
                <c:pt idx="66">
                  <c:v>1.5921468843438151</c:v>
                </c:pt>
                <c:pt idx="67">
                  <c:v>0.55997497102434479</c:v>
                </c:pt>
                <c:pt idx="68">
                  <c:v>9.8132099463958067E-2</c:v>
                </c:pt>
                <c:pt idx="69">
                  <c:v>1.7197034588150372E-2</c:v>
                </c:pt>
                <c:pt idx="70">
                  <c:v>3.0136723889684918E-3</c:v>
                </c:pt>
                <c:pt idx="71">
                  <c:v>5.281271734075111E-4</c:v>
                </c:pt>
                <c:pt idx="72">
                  <c:v>9.2550972797303418E-5</c:v>
                </c:pt>
                <c:pt idx="73">
                  <c:v>1.621897716502799E-5</c:v>
                </c:pt>
                <c:pt idx="74">
                  <c:v>2.8422739635143383E-6</c:v>
                </c:pt>
                <c:pt idx="75">
                  <c:v>8.7287264947115526E-8</c:v>
                </c:pt>
                <c:pt idx="76">
                  <c:v>9.4280378849545982E-10</c:v>
                </c:pt>
                <c:pt idx="77">
                  <c:v>8.5428237275657003E-21</c:v>
                </c:pt>
                <c:pt idx="78">
                  <c:v>7.0139343680281369E-43</c:v>
                </c:pt>
                <c:pt idx="79">
                  <c:v>4.7280515461911045E-87</c:v>
                </c:pt>
                <c:pt idx="80">
                  <c:v>2.1484399160796457E-175</c:v>
                </c:pt>
                <c:pt idx="81">
                  <c:v>3.9171202252630031E-239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A-43C1-AA62-C27E2CC677EB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FA-43C1-AA62-C27E2CC6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2.8596686858886899</c:v>
                </c:pt>
                <c:pt idx="50">
                  <c:v>2.8102965129239363</c:v>
                </c:pt>
                <c:pt idx="51">
                  <c:v>2.76177675040634</c:v>
                </c:pt>
                <c:pt idx="52">
                  <c:v>2.7140946814715869</c:v>
                </c:pt>
                <c:pt idx="53">
                  <c:v>2.5314578057126225</c:v>
                </c:pt>
                <c:pt idx="54">
                  <c:v>2.3611109317044106</c:v>
                </c:pt>
                <c:pt idx="55">
                  <c:v>2.2022270405746354</c:v>
                </c:pt>
                <c:pt idx="56">
                  <c:v>2.0540347652099511</c:v>
                </c:pt>
                <c:pt idx="57">
                  <c:v>1.9158146453374774</c:v>
                </c:pt>
                <c:pt idx="58">
                  <c:v>1.7868956346093805</c:v>
                </c:pt>
                <c:pt idx="59">
                  <c:v>1.6666518427327308</c:v>
                </c:pt>
                <c:pt idx="60">
                  <c:v>1.5544994968279866</c:v>
                </c:pt>
                <c:pt idx="61">
                  <c:v>1.4498941072637541</c:v>
                </c:pt>
                <c:pt idx="62">
                  <c:v>1.0234456387417978</c:v>
                </c:pt>
                <c:pt idx="63">
                  <c:v>0.72242584490279882</c:v>
                </c:pt>
                <c:pt idx="64">
                  <c:v>0.35995670219561954</c:v>
                </c:pt>
                <c:pt idx="65">
                  <c:v>0.17935242540080942</c:v>
                </c:pt>
                <c:pt idx="66">
                  <c:v>8.9364338268860713E-2</c:v>
                </c:pt>
                <c:pt idx="67">
                  <c:v>3.1430386998080997E-2</c:v>
                </c:pt>
                <c:pt idx="68">
                  <c:v>5.5079780752420246E-3</c:v>
                </c:pt>
                <c:pt idx="69">
                  <c:v>9.6523859153242796E-4</c:v>
                </c:pt>
                <c:pt idx="70">
                  <c:v>1.6915200566454072E-4</c:v>
                </c:pt>
                <c:pt idx="71">
                  <c:v>2.9642827453584629E-5</c:v>
                </c:pt>
                <c:pt idx="72">
                  <c:v>5.1947194831707035E-6</c:v>
                </c:pt>
                <c:pt idx="73">
                  <c:v>9.103419891738452E-7</c:v>
                </c:pt>
                <c:pt idx="74">
                  <c:v>1.5953172061317262E-7</c:v>
                </c:pt>
                <c:pt idx="75">
                  <c:v>4.8992770378171048E-9</c:v>
                </c:pt>
                <c:pt idx="76">
                  <c:v>5.291787931425409E-11</c:v>
                </c:pt>
                <c:pt idx="77">
                  <c:v>4.794933161434204E-22</c:v>
                </c:pt>
                <c:pt idx="78">
                  <c:v>3.9367950885912181E-44</c:v>
                </c:pt>
                <c:pt idx="79">
                  <c:v>2.6537702135476538E-88</c:v>
                </c:pt>
                <c:pt idx="80">
                  <c:v>1.2058806464328963E-176</c:v>
                </c:pt>
                <c:pt idx="81">
                  <c:v>2.1986090623445727E-240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1-450E-BA8F-EC8B68021E1D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91-450E-BA8F-EC8B6802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4.1441396918946296</c:v>
                </c:pt>
                <c:pt idx="50">
                  <c:v>4.0725911301091449</c:v>
                </c:pt>
                <c:pt idx="51">
                  <c:v>4.0022778540703214</c:v>
                </c:pt>
                <c:pt idx="52">
                  <c:v>3.9331785365727217</c:v>
                </c:pt>
                <c:pt idx="53">
                  <c:v>3.6685070626459644</c:v>
                </c:pt>
                <c:pt idx="54">
                  <c:v>3.4216458631471762</c:v>
                </c:pt>
                <c:pt idx="55">
                  <c:v>3.1913964489815818</c:v>
                </c:pt>
                <c:pt idx="56">
                  <c:v>2.9766409797898357</c:v>
                </c:pt>
                <c:pt idx="57">
                  <c:v>2.7763368369328321</c:v>
                </c:pt>
                <c:pt idx="58">
                  <c:v>2.5895115616712445</c:v>
                </c:pt>
                <c:pt idx="59">
                  <c:v>2.4152581339651311</c:v>
                </c:pt>
                <c:pt idx="60">
                  <c:v>2.2527305689725767</c:v>
                </c:pt>
                <c:pt idx="61">
                  <c:v>2.1011398098687755</c:v>
                </c:pt>
                <c:pt idx="62">
                  <c:v>1.4831444338064224</c:v>
                </c:pt>
                <c:pt idx="63">
                  <c:v>1.0469162505032705</c:v>
                </c:pt>
                <c:pt idx="64">
                  <c:v>0.52163765134518991</c:v>
                </c:pt>
                <c:pt idx="65">
                  <c:v>0.25991175432621277</c:v>
                </c:pt>
                <c:pt idx="66">
                  <c:v>0.1295039187886883</c:v>
                </c:pt>
                <c:pt idx="67">
                  <c:v>4.5547903829942595E-2</c:v>
                </c:pt>
                <c:pt idx="68">
                  <c:v>7.9819843034027397E-3</c:v>
                </c:pt>
                <c:pt idx="69">
                  <c:v>1.3987926570154085E-3</c:v>
                </c:pt>
                <c:pt idx="70">
                  <c:v>2.4512963480598601E-4</c:v>
                </c:pt>
                <c:pt idx="71">
                  <c:v>4.2957430151461077E-5</c:v>
                </c:pt>
                <c:pt idx="72">
                  <c:v>7.5280200481602261E-6</c:v>
                </c:pt>
                <c:pt idx="73">
                  <c:v>1.3192382702058539E-6</c:v>
                </c:pt>
                <c:pt idx="74">
                  <c:v>2.3118822777325995E-7</c:v>
                </c:pt>
                <c:pt idx="75">
                  <c:v>7.0998743785230573E-9</c:v>
                </c:pt>
                <c:pt idx="76">
                  <c:v>7.6686885148353913E-11</c:v>
                </c:pt>
                <c:pt idx="77">
                  <c:v>6.9486625958930192E-22</c:v>
                </c:pt>
                <c:pt idx="78">
                  <c:v>5.7050765586911535E-44</c:v>
                </c:pt>
                <c:pt idx="79">
                  <c:v>3.8457582619270568E-88</c:v>
                </c:pt>
                <c:pt idx="80">
                  <c:v>1.7475233670354763E-176</c:v>
                </c:pt>
                <c:pt idx="81">
                  <c:v>3.1861533915387392E-240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7-4991-A046-1A254DD32030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7-4991-A046-1A254DD3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13.8865601829225</c:v>
                </c:pt>
                <c:pt idx="50">
                  <c:v>13.646808754856753</c:v>
                </c:pt>
                <c:pt idx="51">
                  <c:v>13.411196634618312</c:v>
                </c:pt>
                <c:pt idx="52">
                  <c:v>13.179652357067525</c:v>
                </c:pt>
                <c:pt idx="53">
                  <c:v>12.29276711075808</c:v>
                </c:pt>
                <c:pt idx="54">
                  <c:v>11.465562151819761</c:v>
                </c:pt>
                <c:pt idx="55">
                  <c:v>10.694021473992997</c:v>
                </c:pt>
                <c:pt idx="56">
                  <c:v>9.9743993161357842</c:v>
                </c:pt>
                <c:pt idx="57">
                  <c:v>9.3032019768875927</c:v>
                </c:pt>
                <c:pt idx="58">
                  <c:v>8.677170853061023</c:v>
                </c:pt>
                <c:pt idx="59">
                  <c:v>8.0932666194141127</c:v>
                </c:pt>
                <c:pt idx="60">
                  <c:v>7.5486544729975131</c:v>
                </c:pt>
                <c:pt idx="61">
                  <c:v>7.040690370439127</c:v>
                </c:pt>
                <c:pt idx="62">
                  <c:v>4.9698552585719824</c:v>
                </c:pt>
                <c:pt idx="63">
                  <c:v>3.5081021876573568</c:v>
                </c:pt>
                <c:pt idx="64">
                  <c:v>1.7479508842935754</c:v>
                </c:pt>
                <c:pt idx="65">
                  <c:v>0.87093594498254479</c:v>
                </c:pt>
                <c:pt idx="66">
                  <c:v>0.43395350926533238</c:v>
                </c:pt>
                <c:pt idx="67">
                  <c:v>0.15262605866726808</c:v>
                </c:pt>
                <c:pt idx="68">
                  <c:v>2.6746758953405274E-2</c:v>
                </c:pt>
                <c:pt idx="69">
                  <c:v>4.6872016532324059E-3</c:v>
                </c:pt>
                <c:pt idx="70">
                  <c:v>8.2140267448245312E-4</c:v>
                </c:pt>
                <c:pt idx="71">
                  <c:v>1.4394566386569612E-4</c:v>
                </c:pt>
                <c:pt idx="72">
                  <c:v>2.5225574239566959E-5</c:v>
                </c:pt>
                <c:pt idx="73">
                  <c:v>4.4206235785581636E-6</c:v>
                </c:pt>
                <c:pt idx="74">
                  <c:v>7.7468653984702549E-7</c:v>
                </c:pt>
                <c:pt idx="75">
                  <c:v>2.3790904790536869E-8</c:v>
                </c:pt>
                <c:pt idx="76">
                  <c:v>2.5696938931289267E-10</c:v>
                </c:pt>
                <c:pt idx="77">
                  <c:v>2.3284210596814111E-21</c:v>
                </c:pt>
                <c:pt idx="78">
                  <c:v>1.911708940106343E-43</c:v>
                </c:pt>
                <c:pt idx="79">
                  <c:v>1.2886716550041283E-87</c:v>
                </c:pt>
                <c:pt idx="80">
                  <c:v>5.8557602329054239E-176</c:v>
                </c:pt>
                <c:pt idx="81">
                  <c:v>1.0676452560265266E-239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2-44F9-BC8F-FB1DAA0370F1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2-44F9-BC8F-FB1DAA037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EstimateMeth'!$G$102:$G$183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4.1829297767773603</c:v>
                </c:pt>
                <c:pt idx="50">
                  <c:v>4.1107115042699318</c:v>
                </c:pt>
                <c:pt idx="51">
                  <c:v>4.0397400800631633</c:v>
                </c:pt>
                <c:pt idx="52">
                  <c:v>3.9699939773241502</c:v>
                </c:pt>
                <c:pt idx="53">
                  <c:v>3.7028451185351656</c:v>
                </c:pt>
                <c:pt idx="54">
                  <c:v>3.453673242371317</c:v>
                </c:pt>
                <c:pt idx="55">
                  <c:v>3.2212686416088152</c:v>
                </c:pt>
                <c:pt idx="56">
                  <c:v>3.0045030126497068</c:v>
                </c:pt>
                <c:pt idx="57">
                  <c:v>2.8023239777085909</c:v>
                </c:pt>
                <c:pt idx="58">
                  <c:v>2.6137499756123819</c:v>
                </c:pt>
                <c:pt idx="59">
                  <c:v>2.4378654964084032</c:v>
                </c:pt>
                <c:pt idx="60">
                  <c:v>2.2738166366452663</c:v>
                </c:pt>
                <c:pt idx="61">
                  <c:v>2.1208069537478065</c:v>
                </c:pt>
                <c:pt idx="62">
                  <c:v>1.4970270011805926</c:v>
                </c:pt>
                <c:pt idx="63">
                  <c:v>1.0567156234108874</c:v>
                </c:pt>
                <c:pt idx="64">
                  <c:v>0.52652029775145937</c:v>
                </c:pt>
                <c:pt idx="65">
                  <c:v>0.26234458713637415</c:v>
                </c:pt>
                <c:pt idx="66">
                  <c:v>0.13071610476115555</c:v>
                </c:pt>
                <c:pt idx="67">
                  <c:v>4.5974242512311234E-2</c:v>
                </c:pt>
                <c:pt idx="68">
                  <c:v>8.0566974819346292E-3</c:v>
                </c:pt>
                <c:pt idx="69">
                  <c:v>1.4118856726792123E-3</c:v>
                </c:pt>
                <c:pt idx="70">
                  <c:v>2.474241036338574E-4</c:v>
                </c:pt>
                <c:pt idx="71">
                  <c:v>4.3359521414257612E-5</c:v>
                </c:pt>
                <c:pt idx="72">
                  <c:v>7.598484018580473E-6</c:v>
                </c:pt>
                <c:pt idx="73">
                  <c:v>1.3315866388146438E-6</c:v>
                </c:pt>
                <c:pt idx="74">
                  <c:v>2.3335220187788594E-7</c:v>
                </c:pt>
                <c:pt idx="75">
                  <c:v>7.1663308086328554E-9</c:v>
                </c:pt>
                <c:pt idx="76">
                  <c:v>7.7404691739216416E-11</c:v>
                </c:pt>
                <c:pt idx="77">
                  <c:v>7.0137036495146739E-22</c:v>
                </c:pt>
                <c:pt idx="78">
                  <c:v>5.7584773657167815E-44</c:v>
                </c:pt>
                <c:pt idx="79">
                  <c:v>3.8817554291341334E-88</c:v>
                </c:pt>
                <c:pt idx="80">
                  <c:v>1.7638805810247738E-176</c:v>
                </c:pt>
                <c:pt idx="81">
                  <c:v>3.2159765079623762E-240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1-4CE1-84A1-674262019D86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1-4CE1-84A1-674262019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0.13610519374951</c:v>
                </c:pt>
                <c:pt idx="50">
                  <c:v>0.13375533790769109</c:v>
                </c:pt>
                <c:pt idx="51">
                  <c:v>0.13144605232131365</c:v>
                </c:pt>
                <c:pt idx="52">
                  <c:v>0.12917663654501535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0A-47B6-9AEF-30B87F9781F7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0A-47B6-9AEF-30B87F97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3.17812546474575</c:v>
                </c:pt>
                <c:pt idx="50">
                  <c:v>3.1232551362621019</c:v>
                </c:pt>
                <c:pt idx="51">
                  <c:v>3.0693321438673835</c:v>
                </c:pt>
                <c:pt idx="52">
                  <c:v>3.0163401318063059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4-4582-BF01-748D45913F8D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4-4582-BF01-748D45913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5.0236223232894597</c:v>
                </c:pt>
                <c:pt idx="50">
                  <c:v>4.9368894959941301</c:v>
                </c:pt>
                <c:pt idx="51">
                  <c:v>4.8516541107528672</c:v>
                </c:pt>
                <c:pt idx="52">
                  <c:v>4.7678903142322175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4-492E-B60E-DAB920431698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4-492E-B60E-DAB92043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6.0696877977152299</c:v>
                </c:pt>
                <c:pt idx="50">
                  <c:v>5.9648946525269011</c:v>
                </c:pt>
                <c:pt idx="51">
                  <c:v>5.8619107607375014</c:v>
                </c:pt>
                <c:pt idx="52">
                  <c:v>5.7607048855914638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2-498B-88CA-5368A9A3FC2A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92-498B-88CA-5368A9A3F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351.28153083912002</c:v>
                </c:pt>
                <c:pt idx="50">
                  <c:v>345.21665605642374</c:v>
                </c:pt>
                <c:pt idx="51">
                  <c:v>339.2564913222231</c:v>
                </c:pt>
                <c:pt idx="52">
                  <c:v>333.39922881778324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75-47BA-B052-58677EAD64AC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75-47BA-B052-58677EAD6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50.9488759911711</c:v>
                </c:pt>
                <c:pt idx="50">
                  <c:v>50.069243770064986</c:v>
                </c:pt>
                <c:pt idx="51">
                  <c:v>49.204798397134702</c:v>
                </c:pt>
                <c:pt idx="52">
                  <c:v>48.355277671483144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B-4E90-B604-664E0FADB8F0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AB-4E90-B604-664E0FAD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2.8596686858886899</c:v>
                </c:pt>
                <c:pt idx="50">
                  <c:v>2.8102965129239363</c:v>
                </c:pt>
                <c:pt idx="51">
                  <c:v>2.76177675040634</c:v>
                </c:pt>
                <c:pt idx="52">
                  <c:v>2.7140946814715869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E-408B-A584-3746FA39C409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E-408B-A584-3746FA39C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4.1441396918946296</c:v>
                </c:pt>
                <c:pt idx="50">
                  <c:v>4.0725911301091449</c:v>
                </c:pt>
                <c:pt idx="51">
                  <c:v>4.0022778540703214</c:v>
                </c:pt>
                <c:pt idx="52">
                  <c:v>3.9331785365727217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0-48BF-B044-4BE9910D180C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0-48BF-B044-4BE9910D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13.8865601829225</c:v>
                </c:pt>
                <c:pt idx="50">
                  <c:v>13.646808754856753</c:v>
                </c:pt>
                <c:pt idx="51">
                  <c:v>13.411196634618312</c:v>
                </c:pt>
                <c:pt idx="52">
                  <c:v>13.179652357067525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56-4124-AB14-8A6E15AE2CFA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6-4124-AB14-8A6E15AE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EstimateMeth'!$D$102:$D$154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EstimateMeth'!$G$102:$G$154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4.1829297767773603</c:v>
                </c:pt>
                <c:pt idx="50">
                  <c:v>4.1107115042699318</c:v>
                </c:pt>
                <c:pt idx="51">
                  <c:v>4.0397400800631633</c:v>
                </c:pt>
                <c:pt idx="52">
                  <c:v>3.9699939773241502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8-4BE6-AE0D-844AB40A86E9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EstimateMeth'!$D$77:$D$81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EstimateMeth'!$G$77:$G$81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8-4BE6-AE0D-844AB40A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EstimateMeth'!$E$384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3.2986595264605924E-3</c:v>
                </c:pt>
                <c:pt idx="2">
                  <c:v>8.3867388457133287E-3</c:v>
                </c:pt>
                <c:pt idx="3">
                  <c:v>1.1955720023389602E-2</c:v>
                </c:pt>
                <c:pt idx="4">
                  <c:v>1.5320418243214569E-2</c:v>
                </c:pt>
                <c:pt idx="5">
                  <c:v>2.9691466975401908E-2</c:v>
                </c:pt>
                <c:pt idx="6">
                  <c:v>4.0518760555097871E-2</c:v>
                </c:pt>
                <c:pt idx="7">
                  <c:v>4.8462422830015152E-2</c:v>
                </c:pt>
                <c:pt idx="8">
                  <c:v>5.410508690022274E-2</c:v>
                </c:pt>
                <c:pt idx="9">
                  <c:v>5.8017211464563845E-2</c:v>
                </c:pt>
                <c:pt idx="10">
                  <c:v>6.0757080820655923E-2</c:v>
                </c:pt>
                <c:pt idx="11">
                  <c:v>6.2870804864890703E-2</c:v>
                </c:pt>
                <c:pt idx="12">
                  <c:v>6.4761994271914355E-2</c:v>
                </c:pt>
                <c:pt idx="13">
                  <c:v>6.7607030479415881E-2</c:v>
                </c:pt>
                <c:pt idx="14">
                  <c:v>7.0237646414693961E-2</c:v>
                </c:pt>
                <c:pt idx="15">
                  <c:v>7.2663816337531051E-2</c:v>
                </c:pt>
                <c:pt idx="16">
                  <c:v>7.5685051719911453E-2</c:v>
                </c:pt>
                <c:pt idx="17">
                  <c:v>7.8133279618260235E-2</c:v>
                </c:pt>
                <c:pt idx="18">
                  <c:v>8.0316977295521161E-2</c:v>
                </c:pt>
                <c:pt idx="19">
                  <c:v>8.2254520290356806E-2</c:v>
                </c:pt>
                <c:pt idx="20">
                  <c:v>8.3963993236831014E-2</c:v>
                </c:pt>
                <c:pt idx="21">
                  <c:v>8.5463189864408942E-2</c:v>
                </c:pt>
                <c:pt idx="22">
                  <c:v>8.6769612997957032E-2</c:v>
                </c:pt>
                <c:pt idx="23">
                  <c:v>8.7900474557743025E-2</c:v>
                </c:pt>
                <c:pt idx="24">
                  <c:v>8.8872695559435957E-2</c:v>
                </c:pt>
                <c:pt idx="25">
                  <c:v>8.9702906114106168E-2</c:v>
                </c:pt>
                <c:pt idx="26">
                  <c:v>9.0407445428225278E-2</c:v>
                </c:pt>
                <c:pt idx="27">
                  <c:v>9.1002361803666207E-2</c:v>
                </c:pt>
                <c:pt idx="28">
                  <c:v>9.1503412637703174E-2</c:v>
                </c:pt>
                <c:pt idx="29">
                  <c:v>9.1926064423011683E-2</c:v>
                </c:pt>
                <c:pt idx="30">
                  <c:v>9.2285492747668549E-2</c:v>
                </c:pt>
                <c:pt idx="31">
                  <c:v>9.2596582295151872E-2</c:v>
                </c:pt>
                <c:pt idx="32">
                  <c:v>9.2873926844341037E-2</c:v>
                </c:pt>
                <c:pt idx="33">
                  <c:v>9.3128617181694948E-2</c:v>
                </c:pt>
                <c:pt idx="34">
                  <c:v>9.3365125981629785E-2</c:v>
                </c:pt>
                <c:pt idx="35">
                  <c:v>9.3584665346640158E-2</c:v>
                </c:pt>
                <c:pt idx="36">
                  <c:v>9.3788447379220666E-2</c:v>
                </c:pt>
                <c:pt idx="37">
                  <c:v>9.3977684181865917E-2</c:v>
                </c:pt>
                <c:pt idx="38">
                  <c:v>9.4153587857070509E-2</c:v>
                </c:pt>
                <c:pt idx="39">
                  <c:v>9.4317370507329051E-2</c:v>
                </c:pt>
                <c:pt idx="40">
                  <c:v>9.4470244235136155E-2</c:v>
                </c:pt>
                <c:pt idx="41">
                  <c:v>9.4613421142986417E-2</c:v>
                </c:pt>
                <c:pt idx="42">
                  <c:v>9.4748113333374448E-2</c:v>
                </c:pt>
                <c:pt idx="43">
                  <c:v>9.4875532908794843E-2</c:v>
                </c:pt>
                <c:pt idx="44">
                  <c:v>9.4996891971742214E-2</c:v>
                </c:pt>
                <c:pt idx="45">
                  <c:v>9.5113402624711171E-2</c:v>
                </c:pt>
                <c:pt idx="46">
                  <c:v>9.5226276970196311E-2</c:v>
                </c:pt>
                <c:pt idx="47">
                  <c:v>9.5336727110692243E-2</c:v>
                </c:pt>
                <c:pt idx="48">
                  <c:v>9.5445965148693565E-2</c:v>
                </c:pt>
                <c:pt idx="49">
                  <c:v>9.5554900161071238E-2</c:v>
                </c:pt>
                <c:pt idx="50">
                  <c:v>9.5662894792085937E-2</c:v>
                </c:pt>
                <c:pt idx="51">
                  <c:v>9.5769024896056626E-2</c:v>
                </c:pt>
                <c:pt idx="52">
                  <c:v>9.5873322664038238E-2</c:v>
                </c:pt>
                <c:pt idx="53">
                  <c:v>9.6272966390557269E-2</c:v>
                </c:pt>
                <c:pt idx="54">
                  <c:v>9.6645717289008656E-2</c:v>
                </c:pt>
                <c:pt idx="55">
                  <c:v>9.6993385031741763E-2</c:v>
                </c:pt>
                <c:pt idx="56">
                  <c:v>9.7317657514623249E-2</c:v>
                </c:pt>
                <c:pt idx="57">
                  <c:v>9.7620109051620871E-2</c:v>
                </c:pt>
                <c:pt idx="58">
                  <c:v>9.7902208017957321E-2</c:v>
                </c:pt>
                <c:pt idx="59">
                  <c:v>9.8165323978940927E-2</c:v>
                </c:pt>
                <c:pt idx="60">
                  <c:v>9.8410734339082956E-2</c:v>
                </c:pt>
                <c:pt idx="61">
                  <c:v>9.863963054378258E-2</c:v>
                </c:pt>
                <c:pt idx="62">
                  <c:v>9.9581814151187373E-2</c:v>
                </c:pt>
                <c:pt idx="63">
                  <c:v>0.10024687906803997</c:v>
                </c:pt>
                <c:pt idx="64">
                  <c:v>0.10107151554951338</c:v>
                </c:pt>
                <c:pt idx="65">
                  <c:v>0.10148239983677376</c:v>
                </c:pt>
                <c:pt idx="66">
                  <c:v>0.1016871274971555</c:v>
                </c:pt>
                <c:pt idx="67">
                  <c:v>0.10182517259612496</c:v>
                </c:pt>
                <c:pt idx="68">
                  <c:v>0.10189552832083408</c:v>
                </c:pt>
                <c:pt idx="69">
                  <c:v>0.10190785772006131</c:v>
                </c:pt>
                <c:pt idx="70">
                  <c:v>0.10191001836990086</c:v>
                </c:pt>
                <c:pt idx="71">
                  <c:v>0.10191039701022576</c:v>
                </c:pt>
                <c:pt idx="72">
                  <c:v>0.10191046336456648</c:v>
                </c:pt>
                <c:pt idx="73">
                  <c:v>0.10191047499274827</c:v>
                </c:pt>
                <c:pt idx="74">
                  <c:v>0.10191047703051416</c:v>
                </c:pt>
                <c:pt idx="75">
                  <c:v>0.10191047765689067</c:v>
                </c:pt>
                <c:pt idx="76">
                  <c:v>0.10191047768141476</c:v>
                </c:pt>
                <c:pt idx="77">
                  <c:v>0.10191047768288632</c:v>
                </c:pt>
                <c:pt idx="78">
                  <c:v>0.10191047768288632</c:v>
                </c:pt>
                <c:pt idx="79">
                  <c:v>0.10191047768288632</c:v>
                </c:pt>
                <c:pt idx="80">
                  <c:v>0.10191047768288632</c:v>
                </c:pt>
                <c:pt idx="81">
                  <c:v>0.10191047768288632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56-4A67-A4B0-8F456B641A53}"/>
            </c:ext>
          </c:extLst>
        </c:ser>
        <c:ser>
          <c:idx val="1"/>
          <c:order val="1"/>
          <c:tx>
            <c:strRef>
              <c:f>'Ac225 Dose 200 nCi EstimateMeth'!$F$384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2.283754018174895E-3</c:v>
                </c:pt>
                <c:pt idx="2">
                  <c:v>5.8167945588326938E-3</c:v>
                </c:pt>
                <c:pt idx="3">
                  <c:v>8.3087758199802044E-3</c:v>
                </c:pt>
                <c:pt idx="4">
                  <c:v>1.0670489448339744E-2</c:v>
                </c:pt>
                <c:pt idx="5">
                  <c:v>2.099764220364933E-2</c:v>
                </c:pt>
                <c:pt idx="6">
                  <c:v>2.9224567625066675E-2</c:v>
                </c:pt>
                <c:pt idx="7">
                  <c:v>3.5753404472531725E-2</c:v>
                </c:pt>
                <c:pt idx="8">
                  <c:v>4.0925401076979263E-2</c:v>
                </c:pt>
                <c:pt idx="9">
                  <c:v>4.507844495744355E-2</c:v>
                </c:pt>
                <c:pt idx="10">
                  <c:v>4.8547062821058327E-2</c:v>
                </c:pt>
                <c:pt idx="11">
                  <c:v>5.1662420563056803E-2</c:v>
                </c:pt>
                <c:pt idx="12">
                  <c:v>5.4671531164857894E-2</c:v>
                </c:pt>
                <c:pt idx="13">
                  <c:v>5.9439156639482973E-2</c:v>
                </c:pt>
                <c:pt idx="14">
                  <c:v>6.4154568938739928E-2</c:v>
                </c:pt>
                <c:pt idx="15">
                  <c:v>6.8824115665407637E-2</c:v>
                </c:pt>
                <c:pt idx="16">
                  <c:v>7.5180794516348681E-2</c:v>
                </c:pt>
                <c:pt idx="17">
                  <c:v>8.0904462339909847E-2</c:v>
                </c:pt>
                <c:pt idx="18">
                  <c:v>8.6584315134249343E-2</c:v>
                </c:pt>
                <c:pt idx="19">
                  <c:v>9.2227074523168223E-2</c:v>
                </c:pt>
                <c:pt idx="20">
                  <c:v>9.7837968436289516E-2</c:v>
                </c:pt>
                <c:pt idx="21">
                  <c:v>0.10342073110905826</c:v>
                </c:pt>
                <c:pt idx="22">
                  <c:v>0.10897760308274147</c:v>
                </c:pt>
                <c:pt idx="23">
                  <c:v>0.11450933120442815</c:v>
                </c:pt>
                <c:pt idx="24">
                  <c:v>0.1200151686270293</c:v>
                </c:pt>
                <c:pt idx="25">
                  <c:v>0.1254928748092779</c:v>
                </c:pt>
                <c:pt idx="26">
                  <c:v>0.13093871551572892</c:v>
                </c:pt>
                <c:pt idx="27">
                  <c:v>0.1363474628167593</c:v>
                </c:pt>
                <c:pt idx="28">
                  <c:v>0.14171239508856803</c:v>
                </c:pt>
                <c:pt idx="29">
                  <c:v>0.14702529701317602</c:v>
                </c:pt>
                <c:pt idx="30">
                  <c:v>0.1522764595784262</c:v>
                </c:pt>
                <c:pt idx="31">
                  <c:v>0.15745468007798347</c:v>
                </c:pt>
                <c:pt idx="32">
                  <c:v>0.16254726211133474</c:v>
                </c:pt>
                <c:pt idx="33">
                  <c:v>0.16754182121747041</c:v>
                </c:pt>
                <c:pt idx="34">
                  <c:v>0.17242866222681968</c:v>
                </c:pt>
                <c:pt idx="35">
                  <c:v>0.17719983120494995</c:v>
                </c:pt>
                <c:pt idx="36">
                  <c:v>0.18184759567801212</c:v>
                </c:pt>
                <c:pt idx="37">
                  <c:v>0.18636444463274068</c:v>
                </c:pt>
                <c:pt idx="38">
                  <c:v>0.19074308851645372</c:v>
                </c:pt>
                <c:pt idx="39">
                  <c:v>0.19497645923705287</c:v>
                </c:pt>
                <c:pt idx="40">
                  <c:v>0.19905771016302332</c:v>
                </c:pt>
                <c:pt idx="41">
                  <c:v>0.20298021612343384</c:v>
                </c:pt>
                <c:pt idx="42">
                  <c:v>0.20673757340793678</c:v>
                </c:pt>
                <c:pt idx="43">
                  <c:v>0.21032359976676804</c:v>
                </c:pt>
                <c:pt idx="44">
                  <c:v>0.2137323344107471</c:v>
                </c:pt>
                <c:pt idx="45">
                  <c:v>0.216958038011277</c:v>
                </c:pt>
                <c:pt idx="46">
                  <c:v>0.21999519270034434</c:v>
                </c:pt>
                <c:pt idx="47">
                  <c:v>0.22283850207051933</c:v>
                </c:pt>
                <c:pt idx="48">
                  <c:v>0.22548289117495571</c:v>
                </c:pt>
                <c:pt idx="49">
                  <c:v>0.22802657909238416</c:v>
                </c:pt>
                <c:pt idx="50">
                  <c:v>0.2305483086269329</c:v>
                </c:pt>
                <c:pt idx="51">
                  <c:v>0.23302650050714971</c:v>
                </c:pt>
                <c:pt idx="52">
                  <c:v>0.23546190641053164</c:v>
                </c:pt>
                <c:pt idx="53">
                  <c:v>0.24479379058839446</c:v>
                </c:pt>
                <c:pt idx="54">
                  <c:v>0.25349771355958878</c:v>
                </c:pt>
                <c:pt idx="55">
                  <c:v>0.26161593209344058</c:v>
                </c:pt>
                <c:pt idx="56">
                  <c:v>0.2691878594164982</c:v>
                </c:pt>
                <c:pt idx="57">
                  <c:v>0.27625025656023011</c:v>
                </c:pt>
                <c:pt idx="58">
                  <c:v>0.28283741083255237</c:v>
                </c:pt>
                <c:pt idx="59">
                  <c:v>0.28898130227964886</c:v>
                </c:pt>
                <c:pt idx="60">
                  <c:v>0.29471175894624185</c:v>
                </c:pt>
                <c:pt idx="61">
                  <c:v>0.30005660168808734</c:v>
                </c:pt>
                <c:pt idx="62">
                  <c:v>0.32205706789123667</c:v>
                </c:pt>
                <c:pt idx="63">
                  <c:v>0.33758667179340873</c:v>
                </c:pt>
                <c:pt idx="64">
                  <c:v>0.35684235284958016</c:v>
                </c:pt>
                <c:pt idx="65">
                  <c:v>0.36643670983502646</c:v>
                </c:pt>
                <c:pt idx="66">
                  <c:v>0.37121720478068199</c:v>
                </c:pt>
                <c:pt idx="67">
                  <c:v>0.37444062801848743</c:v>
                </c:pt>
                <c:pt idx="68">
                  <c:v>0.37608346995661518</c:v>
                </c:pt>
                <c:pt idx="69">
                  <c:v>0.37637136769636775</c:v>
                </c:pt>
                <c:pt idx="70">
                  <c:v>0.37642181996851337</c:v>
                </c:pt>
                <c:pt idx="71">
                  <c:v>0.37643066141258597</c:v>
                </c:pt>
                <c:pt idx="72">
                  <c:v>0.37643221082017386</c:v>
                </c:pt>
                <c:pt idx="73">
                  <c:v>0.37643248234413013</c:v>
                </c:pt>
                <c:pt idx="74">
                  <c:v>0.37643252992699949</c:v>
                </c:pt>
                <c:pt idx="75">
                  <c:v>0.37643254455320929</c:v>
                </c:pt>
                <c:pt idx="76">
                  <c:v>0.37643254512585922</c:v>
                </c:pt>
                <c:pt idx="77">
                  <c:v>0.37643254516022084</c:v>
                </c:pt>
                <c:pt idx="78">
                  <c:v>0.37643254516022084</c:v>
                </c:pt>
                <c:pt idx="79">
                  <c:v>0.37643254516022084</c:v>
                </c:pt>
                <c:pt idx="80">
                  <c:v>0.37643254516022084</c:v>
                </c:pt>
                <c:pt idx="81">
                  <c:v>0.37643254516022084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56-4A67-A4B0-8F456B641A53}"/>
            </c:ext>
          </c:extLst>
        </c:ser>
        <c:ser>
          <c:idx val="2"/>
          <c:order val="2"/>
          <c:tx>
            <c:strRef>
              <c:f>'Ac225 Dose 200 nCi EstimateMeth'!$G$384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1.2790317113618107E-3</c:v>
                </c:pt>
                <c:pt idx="2">
                  <c:v>3.2401291128703784E-3</c:v>
                </c:pt>
                <c:pt idx="3">
                  <c:v>4.5982544572892598E-3</c:v>
                </c:pt>
                <c:pt idx="4">
                  <c:v>5.8642222295266161E-3</c:v>
                </c:pt>
                <c:pt idx="5">
                  <c:v>1.1515134286056106E-2</c:v>
                </c:pt>
                <c:pt idx="6">
                  <c:v>1.6415274554749781E-2</c:v>
                </c:pt>
                <c:pt idx="7">
                  <c:v>2.0794788003564147E-2</c:v>
                </c:pt>
                <c:pt idx="8">
                  <c:v>2.4763462687385808E-2</c:v>
                </c:pt>
                <c:pt idx="9">
                  <c:v>2.8419415466094486E-2</c:v>
                </c:pt>
                <c:pt idx="10">
                  <c:v>3.1849092004563012E-2</c:v>
                </c:pt>
                <c:pt idx="11">
                  <c:v>3.5127266772657303E-2</c:v>
                </c:pt>
                <c:pt idx="12">
                  <c:v>3.8304239058583572E-2</c:v>
                </c:pt>
                <c:pt idx="13">
                  <c:v>4.321341610249612E-2</c:v>
                </c:pt>
                <c:pt idx="14">
                  <c:v>4.7915658536271555E-2</c:v>
                </c:pt>
                <c:pt idx="15">
                  <c:v>5.2419819177455855E-2</c:v>
                </c:pt>
                <c:pt idx="16">
                  <c:v>5.8306774934108831E-2</c:v>
                </c:pt>
                <c:pt idx="17">
                  <c:v>6.336716205936356E-2</c:v>
                </c:pt>
                <c:pt idx="18">
                  <c:v>6.8168189295576137E-2</c:v>
                </c:pt>
                <c:pt idx="19">
                  <c:v>7.2727147302016015E-2</c:v>
                </c:pt>
                <c:pt idx="20">
                  <c:v>7.7061326737952685E-2</c:v>
                </c:pt>
                <c:pt idx="21">
                  <c:v>8.118801826265562E-2</c:v>
                </c:pt>
                <c:pt idx="22">
                  <c:v>8.5124512535394298E-2</c:v>
                </c:pt>
                <c:pt idx="23">
                  <c:v>8.8888100215438207E-2</c:v>
                </c:pt>
                <c:pt idx="24">
                  <c:v>9.2496071962056808E-2</c:v>
                </c:pt>
                <c:pt idx="25">
                  <c:v>9.5965718434519592E-2</c:v>
                </c:pt>
                <c:pt idx="26">
                  <c:v>9.9314330292096034E-2</c:v>
                </c:pt>
                <c:pt idx="27">
                  <c:v>0.10255919819405561</c:v>
                </c:pt>
                <c:pt idx="28">
                  <c:v>0.10571761279966779</c:v>
                </c:pt>
                <c:pt idx="29">
                  <c:v>0.10880686476820206</c:v>
                </c:pt>
                <c:pt idx="30">
                  <c:v>0.1118442447589279</c:v>
                </c:pt>
                <c:pt idx="31">
                  <c:v>0.11484704343111478</c:v>
                </c:pt>
                <c:pt idx="32">
                  <c:v>0.11783255144403218</c:v>
                </c:pt>
                <c:pt idx="33">
                  <c:v>0.12081445304501587</c:v>
                </c:pt>
                <c:pt idx="34">
                  <c:v>0.12379921965753418</c:v>
                </c:pt>
                <c:pt idx="35">
                  <c:v>0.12678971629312175</c:v>
                </c:pt>
                <c:pt idx="36">
                  <c:v>0.12978880796331316</c:v>
                </c:pt>
                <c:pt idx="37">
                  <c:v>0.13279935967964307</c:v>
                </c:pt>
                <c:pt idx="38">
                  <c:v>0.13582423645364608</c:v>
                </c:pt>
                <c:pt idx="39">
                  <c:v>0.13886630329685684</c:v>
                </c:pt>
                <c:pt idx="40">
                  <c:v>0.14192842522080995</c:v>
                </c:pt>
                <c:pt idx="41">
                  <c:v>0.14501346723704003</c:v>
                </c:pt>
                <c:pt idx="42">
                  <c:v>0.14812429435708171</c:v>
                </c:pt>
                <c:pt idx="43">
                  <c:v>0.15126377159246962</c:v>
                </c:pt>
                <c:pt idx="44">
                  <c:v>0.15443476395473837</c:v>
                </c:pt>
                <c:pt idx="45">
                  <c:v>0.1576401364554226</c:v>
                </c:pt>
                <c:pt idx="46">
                  <c:v>0.16088275410605693</c:v>
                </c:pt>
                <c:pt idx="47">
                  <c:v>0.16416548191817595</c:v>
                </c:pt>
                <c:pt idx="48">
                  <c:v>0.16749118490331433</c:v>
                </c:pt>
                <c:pt idx="49">
                  <c:v>0.170839091727846</c:v>
                </c:pt>
                <c:pt idx="50">
                  <c:v>0.17415809775075225</c:v>
                </c:pt>
                <c:pt idx="51">
                  <c:v>0.177419801142678</c:v>
                </c:pt>
                <c:pt idx="52">
                  <c:v>0.18062519123340892</c:v>
                </c:pt>
                <c:pt idx="53">
                  <c:v>0.1929074678880037</c:v>
                </c:pt>
                <c:pt idx="54">
                  <c:v>0.20436324550749987</c:v>
                </c:pt>
                <c:pt idx="55">
                  <c:v>0.21504814086997773</c:v>
                </c:pt>
                <c:pt idx="56">
                  <c:v>0.22501402818894978</c:v>
                </c:pt>
                <c:pt idx="57">
                  <c:v>0.23430929095803837</c:v>
                </c:pt>
                <c:pt idx="58">
                  <c:v>0.24297905684851973</c:v>
                </c:pt>
                <c:pt idx="59">
                  <c:v>0.25106541680014099</c:v>
                </c:pt>
                <c:pt idx="60">
                  <c:v>0.25860762936887666</c:v>
                </c:pt>
                <c:pt idx="61">
                  <c:v>0.26564231132371457</c:v>
                </c:pt>
                <c:pt idx="62">
                  <c:v>0.29459850144426397</c:v>
                </c:pt>
                <c:pt idx="63">
                  <c:v>0.31503798481410955</c:v>
                </c:pt>
                <c:pt idx="64">
                  <c:v>0.3403815914638334</c:v>
                </c:pt>
                <c:pt idx="65">
                  <c:v>0.35300932500319065</c:v>
                </c:pt>
                <c:pt idx="66">
                  <c:v>0.35930123351269816</c:v>
                </c:pt>
                <c:pt idx="67">
                  <c:v>0.36354378252284281</c:v>
                </c:pt>
                <c:pt idx="68">
                  <c:v>0.36570602958884496</c:v>
                </c:pt>
                <c:pt idx="69">
                  <c:v>0.36608494981765166</c:v>
                </c:pt>
                <c:pt idx="70">
                  <c:v>0.36615135320977854</c:v>
                </c:pt>
                <c:pt idx="71">
                  <c:v>0.36616298998752417</c:v>
                </c:pt>
                <c:pt idx="72">
                  <c:v>0.36616502925979572</c:v>
                </c:pt>
                <c:pt idx="73">
                  <c:v>0.36616538662946352</c:v>
                </c:pt>
                <c:pt idx="74">
                  <c:v>0.3661654492562551</c:v>
                </c:pt>
                <c:pt idx="75">
                  <c:v>0.36616546850672499</c:v>
                </c:pt>
                <c:pt idx="76">
                  <c:v>0.36616546926042537</c:v>
                </c:pt>
                <c:pt idx="77">
                  <c:v>0.3661654693056508</c:v>
                </c:pt>
                <c:pt idx="78">
                  <c:v>0.3661654693056508</c:v>
                </c:pt>
                <c:pt idx="79">
                  <c:v>0.3661654693056508</c:v>
                </c:pt>
                <c:pt idx="80">
                  <c:v>0.3661654693056508</c:v>
                </c:pt>
                <c:pt idx="81">
                  <c:v>0.3661654693056508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56-4A67-A4B0-8F456B641A53}"/>
            </c:ext>
          </c:extLst>
        </c:ser>
        <c:ser>
          <c:idx val="3"/>
          <c:order val="3"/>
          <c:tx>
            <c:strRef>
              <c:f>'Ac225 Dose 200 nCi EstimateMeth'!$H$384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1.7768214060330529E-3</c:v>
                </c:pt>
                <c:pt idx="2">
                  <c:v>4.5355964509489928E-3</c:v>
                </c:pt>
                <c:pt idx="3">
                  <c:v>6.4927494415018099E-3</c:v>
                </c:pt>
                <c:pt idx="4">
                  <c:v>8.3589075257759268E-3</c:v>
                </c:pt>
                <c:pt idx="5">
                  <c:v>1.7245054917848002E-2</c:v>
                </c:pt>
                <c:pt idx="6">
                  <c:v>2.5836828056174072E-2</c:v>
                </c:pt>
                <c:pt idx="7">
                  <c:v>3.4324545682326943E-2</c:v>
                </c:pt>
                <c:pt idx="8">
                  <c:v>4.2735629525617227E-2</c:v>
                </c:pt>
                <c:pt idx="9">
                  <c:v>5.1083876359198942E-2</c:v>
                </c:pt>
                <c:pt idx="10">
                  <c:v>5.9369458000069458E-2</c:v>
                </c:pt>
                <c:pt idx="11">
                  <c:v>6.7578921309069451E-2</c:v>
                </c:pt>
                <c:pt idx="12">
                  <c:v>7.5690901707858929E-2</c:v>
                </c:pt>
                <c:pt idx="13">
                  <c:v>8.8419349104187861E-2</c:v>
                </c:pt>
                <c:pt idx="14">
                  <c:v>0.10079266608084245</c:v>
                </c:pt>
                <c:pt idx="15">
                  <c:v>0.1127586057726065</c:v>
                </c:pt>
                <c:pt idx="16">
                  <c:v>0.12845876281553001</c:v>
                </c:pt>
                <c:pt idx="17">
                  <c:v>0.14190415286828342</c:v>
                </c:pt>
                <c:pt idx="18">
                  <c:v>0.15449697755402081</c:v>
                </c:pt>
                <c:pt idx="19">
                  <c:v>0.16619115283576241</c:v>
                </c:pt>
                <c:pt idx="20">
                  <c:v>0.17695532115590892</c:v>
                </c:pt>
                <c:pt idx="21">
                  <c:v>0.18677285143624142</c:v>
                </c:pt>
                <c:pt idx="22">
                  <c:v>0.19564183907792132</c:v>
                </c:pt>
                <c:pt idx="23">
                  <c:v>0.20357510596149048</c:v>
                </c:pt>
                <c:pt idx="24">
                  <c:v>0.21060020044687119</c:v>
                </c:pt>
                <c:pt idx="25">
                  <c:v>0.21675939737336614</c:v>
                </c:pt>
                <c:pt idx="26">
                  <c:v>0.22210969805965838</c:v>
                </c:pt>
                <c:pt idx="27">
                  <c:v>0.22672283030381141</c:v>
                </c:pt>
                <c:pt idx="28">
                  <c:v>0.23068524838326909</c:v>
                </c:pt>
                <c:pt idx="29">
                  <c:v>0.23409813305485572</c:v>
                </c:pt>
                <c:pt idx="30">
                  <c:v>0.23707739155477595</c:v>
                </c:pt>
                <c:pt idx="31">
                  <c:v>0.23975365759861486</c:v>
                </c:pt>
                <c:pt idx="32">
                  <c:v>0.24227229138133796</c:v>
                </c:pt>
                <c:pt idx="33">
                  <c:v>0.24475330312749133</c:v>
                </c:pt>
                <c:pt idx="34">
                  <c:v>0.24724636781494166</c:v>
                </c:pt>
                <c:pt idx="35">
                  <c:v>0.24976353838498594</c:v>
                </c:pt>
                <c:pt idx="36">
                  <c:v>0.25231686777892115</c:v>
                </c:pt>
                <c:pt idx="37">
                  <c:v>0.25491840893804424</c:v>
                </c:pt>
                <c:pt idx="38">
                  <c:v>0.25758021480365217</c:v>
                </c:pt>
                <c:pt idx="39">
                  <c:v>0.26031433831704193</c:v>
                </c:pt>
                <c:pt idx="40">
                  <c:v>0.26313283241951052</c:v>
                </c:pt>
                <c:pt idx="41">
                  <c:v>0.26604775005235487</c:v>
                </c:pt>
                <c:pt idx="42">
                  <c:v>0.269071144156872</c:v>
                </c:pt>
                <c:pt idx="43">
                  <c:v>0.27221506767435882</c:v>
                </c:pt>
                <c:pt idx="44">
                  <c:v>0.27549157354611237</c:v>
                </c:pt>
                <c:pt idx="45">
                  <c:v>0.27891271471342954</c:v>
                </c:pt>
                <c:pt idx="46">
                  <c:v>0.28249054411760738</c:v>
                </c:pt>
                <c:pt idx="47">
                  <c:v>0.28623711469994284</c:v>
                </c:pt>
                <c:pt idx="48">
                  <c:v>0.2901644794017329</c:v>
                </c:pt>
                <c:pt idx="49">
                  <c:v>0.29418525439857446</c:v>
                </c:pt>
                <c:pt idx="50">
                  <c:v>0.29817132006010455</c:v>
                </c:pt>
                <c:pt idx="51">
                  <c:v>0.30208856630760217</c:v>
                </c:pt>
                <c:pt idx="52">
                  <c:v>0.30593818130808459</c:v>
                </c:pt>
                <c:pt idx="53">
                  <c:v>0.32068897141825847</c:v>
                </c:pt>
                <c:pt idx="54">
                  <c:v>0.33444715127091629</c:v>
                </c:pt>
                <c:pt idx="55">
                  <c:v>0.34727951560152426</c:v>
                </c:pt>
                <c:pt idx="56">
                  <c:v>0.35924836439380464</c:v>
                </c:pt>
                <c:pt idx="57">
                  <c:v>0.37041180534059737</c:v>
                </c:pt>
                <c:pt idx="58">
                  <c:v>0.38082403595152353</c:v>
                </c:pt>
                <c:pt idx="59">
                  <c:v>0.39053560667705822</c:v>
                </c:pt>
                <c:pt idx="60">
                  <c:v>0.39959366632645676</c:v>
                </c:pt>
                <c:pt idx="61">
                  <c:v>0.40804219097101624</c:v>
                </c:pt>
                <c:pt idx="62">
                  <c:v>0.44281804685427606</c:v>
                </c:pt>
                <c:pt idx="63">
                  <c:v>0.46736549336014771</c:v>
                </c:pt>
                <c:pt idx="64">
                  <c:v>0.49780270242472541</c:v>
                </c:pt>
                <c:pt idx="65">
                  <c:v>0.51296837994889832</c:v>
                </c:pt>
                <c:pt idx="66">
                  <c:v>0.52052484724125825</c:v>
                </c:pt>
                <c:pt idx="67">
                  <c:v>0.5256200711757687</c:v>
                </c:pt>
                <c:pt idx="68">
                  <c:v>0.52821689044094988</c:v>
                </c:pt>
                <c:pt idx="69">
                  <c:v>0.52867196672043881</c:v>
                </c:pt>
                <c:pt idx="70">
                  <c:v>0.52875171598251891</c:v>
                </c:pt>
                <c:pt idx="71">
                  <c:v>0.5287656915402198</c:v>
                </c:pt>
                <c:pt idx="72">
                  <c:v>0.52876814066900113</c:v>
                </c:pt>
                <c:pt idx="73">
                  <c:v>0.52876856986345022</c:v>
                </c:pt>
                <c:pt idx="74">
                  <c:v>0.52876864507708399</c:v>
                </c:pt>
                <c:pt idx="75">
                  <c:v>0.528768668196547</c:v>
                </c:pt>
                <c:pt idx="76">
                  <c:v>0.52876866910172737</c:v>
                </c:pt>
                <c:pt idx="77">
                  <c:v>0.52876866915604237</c:v>
                </c:pt>
                <c:pt idx="78">
                  <c:v>0.52876866915604237</c:v>
                </c:pt>
                <c:pt idx="79">
                  <c:v>0.52876866915604237</c:v>
                </c:pt>
                <c:pt idx="80">
                  <c:v>0.52876866915604237</c:v>
                </c:pt>
                <c:pt idx="81">
                  <c:v>0.52876866915604237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56-4A67-A4B0-8F456B641A53}"/>
            </c:ext>
          </c:extLst>
        </c:ser>
        <c:ser>
          <c:idx val="4"/>
          <c:order val="4"/>
          <c:tx>
            <c:strRef>
              <c:f>'Ac225 Dose 200 nCi EstimateMeth'!$I$384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1.8846709283354152E-3</c:v>
                </c:pt>
                <c:pt idx="2">
                  <c:v>4.8054804576478094E-3</c:v>
                </c:pt>
                <c:pt idx="3">
                  <c:v>6.8700255862694801E-3</c:v>
                </c:pt>
                <c:pt idx="4">
                  <c:v>8.8325365988081959E-3</c:v>
                </c:pt>
                <c:pt idx="5">
                  <c:v>1.8237015606553927E-2</c:v>
                </c:pt>
                <c:pt idx="6">
                  <c:v>2.7515499082658504E-2</c:v>
                </c:pt>
                <c:pt idx="7">
                  <c:v>3.6913300957787998E-2</c:v>
                </c:pt>
                <c:pt idx="8">
                  <c:v>4.6465222431658001E-2</c:v>
                </c:pt>
                <c:pt idx="9">
                  <c:v>5.6176235104227881E-2</c:v>
                </c:pt>
                <c:pt idx="10">
                  <c:v>6.6021480975700791E-2</c:v>
                </c:pt>
                <c:pt idx="11">
                  <c:v>7.5946272446523647E-2</c:v>
                </c:pt>
                <c:pt idx="12">
                  <c:v>8.5887069325030097E-2</c:v>
                </c:pt>
                <c:pt idx="13">
                  <c:v>0.10172531020094389</c:v>
                </c:pt>
                <c:pt idx="14">
                  <c:v>0.11740358752573093</c:v>
                </c:pt>
                <c:pt idx="15">
                  <c:v>0.13283351929421983</c:v>
                </c:pt>
                <c:pt idx="16">
                  <c:v>0.15349135974378919</c:v>
                </c:pt>
                <c:pt idx="17">
                  <c:v>0.17158232965577033</c:v>
                </c:pt>
                <c:pt idx="18">
                  <c:v>0.18889474906051909</c:v>
                </c:pt>
                <c:pt idx="19">
                  <c:v>0.20533311102514712</c:v>
                </c:pt>
                <c:pt idx="20">
                  <c:v>0.22082220181965084</c:v>
                </c:pt>
                <c:pt idx="21">
                  <c:v>0.23530710091691137</c:v>
                </c:pt>
                <c:pt idx="22">
                  <c:v>0.24875318099269461</c:v>
                </c:pt>
                <c:pt idx="23">
                  <c:v>0.26114610792565118</c:v>
                </c:pt>
                <c:pt idx="24">
                  <c:v>0.27249184079731653</c:v>
                </c:pt>
                <c:pt idx="25">
                  <c:v>0.28281663189211081</c:v>
                </c:pt>
                <c:pt idx="26">
                  <c:v>0.29216702669733891</c:v>
                </c:pt>
                <c:pt idx="27">
                  <c:v>0.3006098639031905</c:v>
                </c:pt>
                <c:pt idx="28">
                  <c:v>0.30823227540274001</c:v>
                </c:pt>
                <c:pt idx="29">
                  <c:v>0.31514168629194661</c:v>
                </c:pt>
                <c:pt idx="30">
                  <c:v>0.32146581486965425</c:v>
                </c:pt>
                <c:pt idx="31">
                  <c:v>0.3273526726375916</c:v>
                </c:pt>
                <c:pt idx="32">
                  <c:v>0.33297056430037214</c:v>
                </c:pt>
                <c:pt idx="33">
                  <c:v>0.3384580191379894</c:v>
                </c:pt>
                <c:pt idx="34">
                  <c:v>0.3438669579773509</c:v>
                </c:pt>
                <c:pt idx="35">
                  <c:v>0.3492026152183404</c:v>
                </c:pt>
                <c:pt idx="36">
                  <c:v>0.3544702252608416</c:v>
                </c:pt>
                <c:pt idx="37">
                  <c:v>0.35967502250473821</c:v>
                </c:pt>
                <c:pt idx="38">
                  <c:v>0.36482224134991398</c:v>
                </c:pt>
                <c:pt idx="39">
                  <c:v>0.36991711619625256</c:v>
                </c:pt>
                <c:pt idx="40">
                  <c:v>0.37496488144363771</c:v>
                </c:pt>
                <c:pt idx="41">
                  <c:v>0.37997077149195313</c:v>
                </c:pt>
                <c:pt idx="42">
                  <c:v>0.38494002074108258</c:v>
                </c:pt>
                <c:pt idx="43">
                  <c:v>0.3898778635909097</c:v>
                </c:pt>
                <c:pt idx="44">
                  <c:v>0.39478953444131826</c:v>
                </c:pt>
                <c:pt idx="45">
                  <c:v>0.39968026769219195</c:v>
                </c:pt>
                <c:pt idx="46">
                  <c:v>0.40455529774341448</c:v>
                </c:pt>
                <c:pt idx="47">
                  <c:v>0.4094198589948696</c:v>
                </c:pt>
                <c:pt idx="48">
                  <c:v>0.41427918584644102</c:v>
                </c:pt>
                <c:pt idx="49">
                  <c:v>0.4191372040980415</c:v>
                </c:pt>
                <c:pt idx="50">
                  <c:v>0.42395328551294348</c:v>
                </c:pt>
                <c:pt idx="51">
                  <c:v>0.42868621729383288</c:v>
                </c:pt>
                <c:pt idx="52">
                  <c:v>0.43333743501894034</c:v>
                </c:pt>
                <c:pt idx="53">
                  <c:v>0.45115977216465059</c:v>
                </c:pt>
                <c:pt idx="54">
                  <c:v>0.46778280849110915</c:v>
                </c:pt>
                <c:pt idx="55">
                  <c:v>0.48328724735631551</c:v>
                </c:pt>
                <c:pt idx="56">
                  <c:v>0.49774836142741341</c:v>
                </c:pt>
                <c:pt idx="57">
                  <c:v>0.5112363581227729</c:v>
                </c:pt>
                <c:pt idx="58">
                  <c:v>0.5238167204627413</c:v>
                </c:pt>
                <c:pt idx="59">
                  <c:v>0.53555052498386391</c:v>
                </c:pt>
                <c:pt idx="60">
                  <c:v>0.54649473826001849</c:v>
                </c:pt>
                <c:pt idx="61">
                  <c:v>0.55670249347004808</c:v>
                </c:pt>
                <c:pt idx="62">
                  <c:v>0.59871970227397575</c:v>
                </c:pt>
                <c:pt idx="63">
                  <c:v>0.62837864694245049</c:v>
                </c:pt>
                <c:pt idx="64">
                  <c:v>0.66515377543873533</c:v>
                </c:pt>
                <c:pt idx="65">
                  <c:v>0.68347739172370359</c:v>
                </c:pt>
                <c:pt idx="66">
                  <c:v>0.69260733708317856</c:v>
                </c:pt>
                <c:pt idx="67">
                  <c:v>0.69876353604713126</c:v>
                </c:pt>
                <c:pt idx="68">
                  <c:v>0.70190108922935801</c:v>
                </c:pt>
                <c:pt idx="69">
                  <c:v>0.70245092573435131</c:v>
                </c:pt>
                <c:pt idx="70">
                  <c:v>0.70254728113126885</c:v>
                </c:pt>
                <c:pt idx="71">
                  <c:v>0.70256416680988565</c:v>
                </c:pt>
                <c:pt idx="72">
                  <c:v>0.70256712591909465</c:v>
                </c:pt>
                <c:pt idx="73">
                  <c:v>0.70256764448441322</c:v>
                </c:pt>
                <c:pt idx="74">
                  <c:v>0.70256773535973094</c:v>
                </c:pt>
                <c:pt idx="75">
                  <c:v>0.70256776329334403</c:v>
                </c:pt>
                <c:pt idx="76">
                  <c:v>0.70256776438700952</c:v>
                </c:pt>
                <c:pt idx="77">
                  <c:v>0.70256776445263447</c:v>
                </c:pt>
                <c:pt idx="78">
                  <c:v>0.70256776445263447</c:v>
                </c:pt>
                <c:pt idx="79">
                  <c:v>0.70256776445263447</c:v>
                </c:pt>
                <c:pt idx="80">
                  <c:v>0.70256776445263447</c:v>
                </c:pt>
                <c:pt idx="81">
                  <c:v>0.70256776445263447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56-4A67-A4B0-8F456B641A53}"/>
            </c:ext>
          </c:extLst>
        </c:ser>
        <c:ser>
          <c:idx val="5"/>
          <c:order val="5"/>
          <c:tx>
            <c:strRef>
              <c:f>'Ac225 Dose 200 nCi EstimateMeth'!$J$384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8.8362740928821081E-3</c:v>
                </c:pt>
                <c:pt idx="2">
                  <c:v>2.3963307091123105E-2</c:v>
                </c:pt>
                <c:pt idx="3">
                  <c:v>3.6618548329308234E-2</c:v>
                </c:pt>
                <c:pt idx="4">
                  <c:v>5.0342359757470895E-2</c:v>
                </c:pt>
                <c:pt idx="5">
                  <c:v>0.12567460604579556</c:v>
                </c:pt>
                <c:pt idx="6">
                  <c:v>0.20728650786044497</c:v>
                </c:pt>
                <c:pt idx="7">
                  <c:v>0.29251191912191382</c:v>
                </c:pt>
                <c:pt idx="8">
                  <c:v>0.38046899978788035</c:v>
                </c:pt>
                <c:pt idx="9">
                  <c:v>0.47060390448242445</c:v>
                </c:pt>
                <c:pt idx="10">
                  <c:v>0.56269078249602766</c:v>
                </c:pt>
                <c:pt idx="11">
                  <c:v>0.65683177778557322</c:v>
                </c:pt>
                <c:pt idx="12">
                  <c:v>0.7532659771580984</c:v>
                </c:pt>
                <c:pt idx="13">
                  <c:v>0.91245000331463189</c:v>
                </c:pt>
                <c:pt idx="14">
                  <c:v>1.077449496385972</c:v>
                </c:pt>
                <c:pt idx="15">
                  <c:v>1.2480156663436779</c:v>
                </c:pt>
                <c:pt idx="16">
                  <c:v>1.4911510945204205</c:v>
                </c:pt>
                <c:pt idx="17">
                  <c:v>1.7203722354583166</c:v>
                </c:pt>
                <c:pt idx="18">
                  <c:v>1.9568821467606932</c:v>
                </c:pt>
                <c:pt idx="19">
                  <c:v>2.2001949104032512</c:v>
                </c:pt>
                <c:pt idx="20">
                  <c:v>2.4498246083616921</c:v>
                </c:pt>
                <c:pt idx="21">
                  <c:v>2.7052853226117173</c:v>
                </c:pt>
                <c:pt idx="22">
                  <c:v>2.966091135129028</c:v>
                </c:pt>
                <c:pt idx="23">
                  <c:v>3.2317561278893252</c:v>
                </c:pt>
                <c:pt idx="24">
                  <c:v>3.5017943828683107</c:v>
                </c:pt>
                <c:pt idx="25">
                  <c:v>3.7757199820416862</c:v>
                </c:pt>
                <c:pt idx="26">
                  <c:v>4.0530470073851523</c:v>
                </c:pt>
                <c:pt idx="27">
                  <c:v>4.3332895408744108</c:v>
                </c:pt>
                <c:pt idx="28">
                  <c:v>4.6159616644851624</c:v>
                </c:pt>
                <c:pt idx="29">
                  <c:v>4.9005774601931087</c:v>
                </c:pt>
                <c:pt idx="30">
                  <c:v>5.1866510099739509</c:v>
                </c:pt>
                <c:pt idx="31">
                  <c:v>5.4736963958033904</c:v>
                </c:pt>
                <c:pt idx="32">
                  <c:v>5.7612276996571286</c:v>
                </c:pt>
                <c:pt idx="33">
                  <c:v>6.0488677949348562</c:v>
                </c:pt>
                <c:pt idx="34">
                  <c:v>6.3364571378842394</c:v>
                </c:pt>
                <c:pt idx="35">
                  <c:v>6.6239449761769338</c:v>
                </c:pt>
                <c:pt idx="36">
                  <c:v>6.9112805574845959</c:v>
                </c:pt>
                <c:pt idx="37">
                  <c:v>7.1984131294788805</c:v>
                </c:pt>
                <c:pt idx="38">
                  <c:v>7.4852919398314439</c:v>
                </c:pt>
                <c:pt idx="39">
                  <c:v>7.7718662362139419</c:v>
                </c:pt>
                <c:pt idx="40">
                  <c:v>8.0580852662980291</c:v>
                </c:pt>
                <c:pt idx="41">
                  <c:v>8.343898277755363</c:v>
                </c:pt>
                <c:pt idx="42">
                  <c:v>8.6292545182575981</c:v>
                </c:pt>
                <c:pt idx="43">
                  <c:v>8.9141032354763912</c:v>
                </c:pt>
                <c:pt idx="44">
                  <c:v>9.1983936770833967</c:v>
                </c:pt>
                <c:pt idx="45">
                  <c:v>9.4820750907502713</c:v>
                </c:pt>
                <c:pt idx="46">
                  <c:v>9.7650967241486697</c:v>
                </c:pt>
                <c:pt idx="47">
                  <c:v>10.047407824950248</c:v>
                </c:pt>
                <c:pt idx="48">
                  <c:v>10.328957640826662</c:v>
                </c:pt>
                <c:pt idx="49">
                  <c:v>10.610114126158408</c:v>
                </c:pt>
                <c:pt idx="50">
                  <c:v>10.888843528469582</c:v>
                </c:pt>
                <c:pt idx="51">
                  <c:v>11.162760668322111</c:v>
                </c:pt>
                <c:pt idx="52">
                  <c:v>11.431948629415734</c:v>
                </c:pt>
                <c:pt idx="53">
                  <c:v>12.463411545520357</c:v>
                </c:pt>
                <c:pt idx="54">
                  <c:v>13.425465252821535</c:v>
                </c:pt>
                <c:pt idx="55">
                  <c:v>14.322780436218842</c:v>
                </c:pt>
                <c:pt idx="56">
                  <c:v>15.159713480855276</c:v>
                </c:pt>
                <c:pt idx="57">
                  <c:v>15.94032762197838</c:v>
                </c:pt>
                <c:pt idx="58">
                  <c:v>16.66841267158479</c:v>
                </c:pt>
                <c:pt idx="59">
                  <c:v>17.34750341761929</c:v>
                </c:pt>
                <c:pt idx="60">
                  <c:v>17.980896785054856</c:v>
                </c:pt>
                <c:pt idx="61">
                  <c:v>18.571667842169191</c:v>
                </c:pt>
                <c:pt idx="62">
                  <c:v>21.003402376486857</c:v>
                </c:pt>
                <c:pt idx="63">
                  <c:v>22.719905734392082</c:v>
                </c:pt>
                <c:pt idx="64">
                  <c:v>24.8482562963177</c:v>
                </c:pt>
                <c:pt idx="65">
                  <c:v>25.908730606300367</c:v>
                </c:pt>
                <c:pt idx="66">
                  <c:v>26.437123711389091</c:v>
                </c:pt>
                <c:pt idx="67">
                  <c:v>26.793412052450318</c:v>
                </c:pt>
                <c:pt idx="68">
                  <c:v>26.974997089716425</c:v>
                </c:pt>
                <c:pt idx="69">
                  <c:v>27.006818727932803</c:v>
                </c:pt>
                <c:pt idx="70">
                  <c:v>27.012395270328696</c:v>
                </c:pt>
                <c:pt idx="71">
                  <c:v>27.013372524387137</c:v>
                </c:pt>
                <c:pt idx="72">
                  <c:v>27.013543782027973</c:v>
                </c:pt>
                <c:pt idx="73">
                  <c:v>27.013573793854775</c:v>
                </c:pt>
                <c:pt idx="74">
                  <c:v>27.013579053239077</c:v>
                </c:pt>
                <c:pt idx="75">
                  <c:v>27.013580669889343</c:v>
                </c:pt>
                <c:pt idx="76">
                  <c:v>27.013580733184934</c:v>
                </c:pt>
                <c:pt idx="77">
                  <c:v>27.013580736982959</c:v>
                </c:pt>
                <c:pt idx="78">
                  <c:v>27.013580736982959</c:v>
                </c:pt>
                <c:pt idx="79">
                  <c:v>27.013580736982959</c:v>
                </c:pt>
                <c:pt idx="80">
                  <c:v>27.013580736982959</c:v>
                </c:pt>
                <c:pt idx="81">
                  <c:v>27.013580736982959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056-4A67-A4B0-8F456B641A53}"/>
            </c:ext>
          </c:extLst>
        </c:ser>
        <c:ser>
          <c:idx val="6"/>
          <c:order val="6"/>
          <c:tx>
            <c:strRef>
              <c:f>'Ac225 Dose 200 nCi EstimateMeth'!$K$384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2.4356322157952207E-3</c:v>
                </c:pt>
                <c:pt idx="2">
                  <c:v>6.5004824319978543E-3</c:v>
                </c:pt>
                <c:pt idx="3">
                  <c:v>9.771067002920894E-3</c:v>
                </c:pt>
                <c:pt idx="4">
                  <c:v>1.3222930244981196E-2</c:v>
                </c:pt>
                <c:pt idx="5">
                  <c:v>3.1731424817430194E-2</c:v>
                </c:pt>
                <c:pt idx="6">
                  <c:v>5.1562921569247466E-2</c:v>
                </c:pt>
                <c:pt idx="7">
                  <c:v>7.2303286766592645E-2</c:v>
                </c:pt>
                <c:pt idx="8">
                  <c:v>9.3770746720360176E-2</c:v>
                </c:pt>
                <c:pt idx="9">
                  <c:v>0.11578352774144447</c:v>
                </c:pt>
                <c:pt idx="10">
                  <c:v>0.13815985614073995</c:v>
                </c:pt>
                <c:pt idx="11">
                  <c:v>0.16071795822914098</c:v>
                </c:pt>
                <c:pt idx="12">
                  <c:v>0.1833174649125035</c:v>
                </c:pt>
                <c:pt idx="13">
                  <c:v>0.21943417629930628</c:v>
                </c:pt>
                <c:pt idx="14">
                  <c:v>0.25544954055714891</c:v>
                </c:pt>
                <c:pt idx="15">
                  <c:v>0.2913077039079463</c:v>
                </c:pt>
                <c:pt idx="16">
                  <c:v>0.34025971830433654</c:v>
                </c:pt>
                <c:pt idx="17">
                  <c:v>0.3843266278382847</c:v>
                </c:pt>
                <c:pt idx="18">
                  <c:v>0.42790285408082251</c:v>
                </c:pt>
                <c:pt idx="19">
                  <c:v>0.47092925217093173</c:v>
                </c:pt>
                <c:pt idx="20">
                  <c:v>0.5133598205500427</c:v>
                </c:pt>
                <c:pt idx="21">
                  <c:v>0.5551617009620341</c:v>
                </c:pt>
                <c:pt idx="22">
                  <c:v>0.59631517845323312</c:v>
                </c:pt>
                <c:pt idx="23">
                  <c:v>0.63681368137241567</c:v>
                </c:pt>
                <c:pt idx="24">
                  <c:v>0.67666378137080596</c:v>
                </c:pt>
                <c:pt idx="25">
                  <c:v>0.71588519340207668</c:v>
                </c:pt>
                <c:pt idx="26">
                  <c:v>0.75451077572234904</c:v>
                </c:pt>
                <c:pt idx="27">
                  <c:v>0.79258652989019285</c:v>
                </c:pt>
                <c:pt idx="28">
                  <c:v>0.83017160076662622</c:v>
                </c:pt>
                <c:pt idx="29">
                  <c:v>0.86733827651511597</c:v>
                </c:pt>
                <c:pt idx="30">
                  <c:v>0.90417198860157721</c:v>
                </c:pt>
                <c:pt idx="31">
                  <c:v>0.94077131179437368</c:v>
                </c:pt>
                <c:pt idx="32">
                  <c:v>0.97724796416431758</c:v>
                </c:pt>
                <c:pt idx="33">
                  <c:v>1.0137013169304487</c:v>
                </c:pt>
                <c:pt idx="34">
                  <c:v>1.0501885232049977</c:v>
                </c:pt>
                <c:pt idx="35">
                  <c:v>1.0867434364963822</c:v>
                </c:pt>
                <c:pt idx="36">
                  <c:v>1.1233999103130197</c:v>
                </c:pt>
                <c:pt idx="37">
                  <c:v>1.1601917981633283</c:v>
                </c:pt>
                <c:pt idx="38">
                  <c:v>1.1971529535557255</c:v>
                </c:pt>
                <c:pt idx="39">
                  <c:v>1.2343172299986291</c:v>
                </c:pt>
                <c:pt idx="40">
                  <c:v>1.2717184810004569</c:v>
                </c:pt>
                <c:pt idx="41">
                  <c:v>1.3093905600696265</c:v>
                </c:pt>
                <c:pt idx="42">
                  <c:v>1.3473673207145558</c:v>
                </c:pt>
                <c:pt idx="43">
                  <c:v>1.3856826164436624</c:v>
                </c:pt>
                <c:pt idx="44">
                  <c:v>1.4243703007653641</c:v>
                </c:pt>
                <c:pt idx="45">
                  <c:v>1.4634642271880787</c:v>
                </c:pt>
                <c:pt idx="46">
                  <c:v>1.5029982492202238</c:v>
                </c:pt>
                <c:pt idx="47">
                  <c:v>1.5430062203702173</c:v>
                </c:pt>
                <c:pt idx="48">
                  <c:v>1.5835219941464767</c:v>
                </c:pt>
                <c:pt idx="49">
                  <c:v>1.6243001326129736</c:v>
                </c:pt>
                <c:pt idx="50">
                  <c:v>1.6647262538483341</c:v>
                </c:pt>
                <c:pt idx="51">
                  <c:v>1.7044544181980681</c:v>
                </c:pt>
                <c:pt idx="52">
                  <c:v>1.7434966758861226</c:v>
                </c:pt>
                <c:pt idx="53">
                  <c:v>1.893097129051347</c:v>
                </c:pt>
                <c:pt idx="54">
                  <c:v>2.0326306676152699</c:v>
                </c:pt>
                <c:pt idx="55">
                  <c:v>2.162774714456269</c:v>
                </c:pt>
                <c:pt idx="56">
                  <c:v>2.2841611073082846</c:v>
                </c:pt>
                <c:pt idx="57">
                  <c:v>2.3973791662766342</c:v>
                </c:pt>
                <c:pt idx="58">
                  <c:v>2.5029785549345354</c:v>
                </c:pt>
                <c:pt idx="59">
                  <c:v>2.6014719488907048</c:v>
                </c:pt>
                <c:pt idx="60">
                  <c:v>2.693337524783689</c:v>
                </c:pt>
                <c:pt idx="61">
                  <c:v>2.7790212817867754</c:v>
                </c:pt>
                <c:pt idx="62">
                  <c:v>3.1317131552719775</c:v>
                </c:pt>
                <c:pt idx="63">
                  <c:v>3.3806699293768885</c:v>
                </c:pt>
                <c:pt idx="64">
                  <c:v>3.6893598527732587</c:v>
                </c:pt>
                <c:pt idx="65">
                  <c:v>3.8431680361470502</c:v>
                </c:pt>
                <c:pt idx="66">
                  <c:v>3.9198046720710851</c:v>
                </c:pt>
                <c:pt idx="67">
                  <c:v>3.9714797216031994</c:v>
                </c:pt>
                <c:pt idx="68">
                  <c:v>3.9978162999124081</c:v>
                </c:pt>
                <c:pt idx="69">
                  <c:v>4.0024316199818957</c:v>
                </c:pt>
                <c:pt idx="70">
                  <c:v>4.0032404258599303</c:v>
                </c:pt>
                <c:pt idx="71">
                  <c:v>4.0033821640142717</c:v>
                </c:pt>
                <c:pt idx="72">
                  <c:v>4.0034070027363207</c:v>
                </c:pt>
                <c:pt idx="73">
                  <c:v>4.003411355566481</c:v>
                </c:pt>
                <c:pt idx="74">
                  <c:v>4.0034121183726494</c:v>
                </c:pt>
                <c:pt idx="75">
                  <c:v>4.0034123528470147</c:v>
                </c:pt>
                <c:pt idx="76">
                  <c:v>4.0034123620272277</c:v>
                </c:pt>
                <c:pt idx="77">
                  <c:v>4.0034123625780822</c:v>
                </c:pt>
                <c:pt idx="78">
                  <c:v>4.0034123625780822</c:v>
                </c:pt>
                <c:pt idx="79">
                  <c:v>4.0034123625780822</c:v>
                </c:pt>
                <c:pt idx="80">
                  <c:v>4.0034123625780822</c:v>
                </c:pt>
                <c:pt idx="81">
                  <c:v>4.0034123625780822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56-4A67-A4B0-8F456B641A53}"/>
            </c:ext>
          </c:extLst>
        </c:ser>
        <c:ser>
          <c:idx val="7"/>
          <c:order val="7"/>
          <c:tx>
            <c:strRef>
              <c:f>'Ac225 Dose 200 nCi EstimateMeth'!$L$384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2.0757002980203659E-4</c:v>
                </c:pt>
                <c:pt idx="2">
                  <c:v>5.8331608527961373E-4</c:v>
                </c:pt>
                <c:pt idx="3">
                  <c:v>9.2325168775129975E-4</c:v>
                </c:pt>
                <c:pt idx="4">
                  <c:v>1.3103909903527295E-3</c:v>
                </c:pt>
                <c:pt idx="5">
                  <c:v>3.4565149572810781E-3</c:v>
                </c:pt>
                <c:pt idx="6">
                  <c:v>5.7205035341649866E-3</c:v>
                </c:pt>
                <c:pt idx="7">
                  <c:v>8.0144064412202756E-3</c:v>
                </c:pt>
                <c:pt idx="8">
                  <c:v>1.0332240812412668E-2</c:v>
                </c:pt>
                <c:pt idx="9">
                  <c:v>1.2668023781707888E-2</c:v>
                </c:pt>
                <c:pt idx="10">
                  <c:v>1.5015772483071661E-2</c:v>
                </c:pt>
                <c:pt idx="11">
                  <c:v>1.7369504050469709E-2</c:v>
                </c:pt>
                <c:pt idx="12">
                  <c:v>1.9723685257796823E-2</c:v>
                </c:pt>
                <c:pt idx="13">
                  <c:v>2.3479362881206674E-2</c:v>
                </c:pt>
                <c:pt idx="14">
                  <c:v>2.7208766172212812E-2</c:v>
                </c:pt>
                <c:pt idx="15">
                  <c:v>3.0897387137511879E-2</c:v>
                </c:pt>
                <c:pt idx="16">
                  <c:v>3.5877584849738693E-2</c:v>
                </c:pt>
                <c:pt idx="17">
                  <c:v>4.0291982910986013E-2</c:v>
                </c:pt>
                <c:pt idx="18">
                  <c:v>4.4578664736335448E-2</c:v>
                </c:pt>
                <c:pt idx="19">
                  <c:v>4.8722029009585562E-2</c:v>
                </c:pt>
                <c:pt idx="20">
                  <c:v>5.2709825627224177E-2</c:v>
                </c:pt>
                <c:pt idx="21">
                  <c:v>5.6533155698428358E-2</c:v>
                </c:pt>
                <c:pt idx="22">
                  <c:v>6.0186471545064443E-2</c:v>
                </c:pt>
                <c:pt idx="23">
                  <c:v>6.3667576701688031E-2</c:v>
                </c:pt>
                <c:pt idx="24">
                  <c:v>6.6977625915543959E-2</c:v>
                </c:pt>
                <c:pt idx="25">
                  <c:v>7.0121125146566349E-2</c:v>
                </c:pt>
                <c:pt idx="26">
                  <c:v>7.3105931567378574E-2</c:v>
                </c:pt>
                <c:pt idx="27">
                  <c:v>7.5943253563293261E-2</c:v>
                </c:pt>
                <c:pt idx="28">
                  <c:v>7.8647650732312294E-2</c:v>
                </c:pt>
                <c:pt idx="29">
                  <c:v>8.1237033885126819E-2</c:v>
                </c:pt>
                <c:pt idx="30">
                  <c:v>8.3732665045117241E-2</c:v>
                </c:pt>
                <c:pt idx="31">
                  <c:v>8.615915744835323E-2</c:v>
                </c:pt>
                <c:pt idx="32">
                  <c:v>8.8544475543593709E-2</c:v>
                </c:pt>
                <c:pt idx="33">
                  <c:v>9.0911570676083228E-2</c:v>
                </c:pt>
                <c:pt idx="34">
                  <c:v>9.3268899700451921E-2</c:v>
                </c:pt>
                <c:pt idx="35">
                  <c:v>9.5617113690574518E-2</c:v>
                </c:pt>
                <c:pt idx="36">
                  <c:v>9.7956863720325735E-2</c:v>
                </c:pt>
                <c:pt idx="37">
                  <c:v>0.10028880086358029</c:v>
                </c:pt>
                <c:pt idx="38">
                  <c:v>0.10261357619421291</c:v>
                </c:pt>
                <c:pt idx="39">
                  <c:v>0.10493184078609831</c:v>
                </c:pt>
                <c:pt idx="40">
                  <c:v>0.10724424571311122</c:v>
                </c:pt>
                <c:pt idx="41">
                  <c:v>0.10955144204912637</c:v>
                </c:pt>
                <c:pt idx="42">
                  <c:v>0.11185408086801846</c:v>
                </c:pt>
                <c:pt idx="43">
                  <c:v>0.11415281324366222</c:v>
                </c:pt>
                <c:pt idx="44">
                  <c:v>0.11644829024993238</c:v>
                </c:pt>
                <c:pt idx="45">
                  <c:v>0.11874116296070365</c:v>
                </c:pt>
                <c:pt idx="46">
                  <c:v>0.12103208244985077</c:v>
                </c:pt>
                <c:pt idx="47">
                  <c:v>0.12332169979124843</c:v>
                </c:pt>
                <c:pt idx="48">
                  <c:v>0.12561066605877139</c:v>
                </c:pt>
                <c:pt idx="49">
                  <c:v>0.12789946955782566</c:v>
                </c:pt>
                <c:pt idx="50">
                  <c:v>0.13016851496343448</c:v>
                </c:pt>
                <c:pt idx="51">
                  <c:v>0.13239838530558809</c:v>
                </c:pt>
                <c:pt idx="52">
                  <c:v>0.13458975694166253</c:v>
                </c:pt>
                <c:pt idx="53">
                  <c:v>0.14298656105144278</c:v>
                </c:pt>
                <c:pt idx="54">
                  <c:v>0.15081832736816461</c:v>
                </c:pt>
                <c:pt idx="55">
                  <c:v>0.15812307841842388</c:v>
                </c:pt>
                <c:pt idx="56">
                  <c:v>0.16493627811672626</c:v>
                </c:pt>
                <c:pt idx="57">
                  <c:v>0.17129100393962751</c:v>
                </c:pt>
                <c:pt idx="58">
                  <c:v>0.1772181075139305</c:v>
                </c:pt>
                <c:pt idx="59">
                  <c:v>0.18274636439858019</c:v>
                </c:pt>
                <c:pt idx="60">
                  <c:v>0.18790261378743467</c:v>
                </c:pt>
                <c:pt idx="61">
                  <c:v>0.19271188881115614</c:v>
                </c:pt>
                <c:pt idx="62">
                  <c:v>0.21250784871707878</c:v>
                </c:pt>
                <c:pt idx="63">
                  <c:v>0.22648134424956215</c:v>
                </c:pt>
                <c:pt idx="64">
                  <c:v>0.24380755391391176</c:v>
                </c:pt>
                <c:pt idx="65">
                  <c:v>0.25244053034510283</c:v>
                </c:pt>
                <c:pt idx="66">
                  <c:v>0.25674200675023084</c:v>
                </c:pt>
                <c:pt idx="67">
                  <c:v>0.25964243424963912</c:v>
                </c:pt>
                <c:pt idx="68">
                  <c:v>0.26112065897627196</c:v>
                </c:pt>
                <c:pt idx="69">
                  <c:v>0.26137970858279036</c:v>
                </c:pt>
                <c:pt idx="70">
                  <c:v>0.26142510540062752</c:v>
                </c:pt>
                <c:pt idx="71">
                  <c:v>0.26143306090805885</c:v>
                </c:pt>
                <c:pt idx="72">
                  <c:v>0.2614344550608102</c:v>
                </c:pt>
                <c:pt idx="73">
                  <c:v>0.26143469937733066</c:v>
                </c:pt>
                <c:pt idx="74">
                  <c:v>0.26143474219226764</c:v>
                </c:pt>
                <c:pt idx="75">
                  <c:v>0.26143475535289162</c:v>
                </c:pt>
                <c:pt idx="76">
                  <c:v>0.26143475586816045</c:v>
                </c:pt>
                <c:pt idx="77">
                  <c:v>0.26143475589907894</c:v>
                </c:pt>
                <c:pt idx="78">
                  <c:v>0.26143475589907894</c:v>
                </c:pt>
                <c:pt idx="79">
                  <c:v>0.26143475589907894</c:v>
                </c:pt>
                <c:pt idx="80">
                  <c:v>0.26143475589907894</c:v>
                </c:pt>
                <c:pt idx="81">
                  <c:v>0.26143475589907894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56-4A67-A4B0-8F456B641A53}"/>
            </c:ext>
          </c:extLst>
        </c:ser>
        <c:ser>
          <c:idx val="8"/>
          <c:order val="8"/>
          <c:tx>
            <c:strRef>
              <c:f>'Ac225 Dose 200 nCi EstimateMeth'!$M$384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4.1457719869491649E-4</c:v>
                </c:pt>
                <c:pt idx="2">
                  <c:v>1.0715458374303123E-3</c:v>
                </c:pt>
                <c:pt idx="3">
                  <c:v>1.5558238560180754E-3</c:v>
                </c:pt>
                <c:pt idx="4">
                  <c:v>2.0332843165326579E-3</c:v>
                </c:pt>
                <c:pt idx="5">
                  <c:v>4.3941990399448596E-3</c:v>
                </c:pt>
                <c:pt idx="6">
                  <c:v>6.7513801528466021E-3</c:v>
                </c:pt>
                <c:pt idx="7">
                  <c:v>9.1261890982321393E-3</c:v>
                </c:pt>
                <c:pt idx="8">
                  <c:v>1.1523767327242578E-2</c:v>
                </c:pt>
                <c:pt idx="9">
                  <c:v>1.3944849332898072E-2</c:v>
                </c:pt>
                <c:pt idx="10">
                  <c:v>1.6385762650097838E-2</c:v>
                </c:pt>
                <c:pt idx="11">
                  <c:v>1.8838427855620132E-2</c:v>
                </c:pt>
                <c:pt idx="12">
                  <c:v>2.1293653108748051E-2</c:v>
                </c:pt>
                <c:pt idx="13">
                  <c:v>2.5214172314394979E-2</c:v>
                </c:pt>
                <c:pt idx="14">
                  <c:v>2.9115992790426953E-2</c:v>
                </c:pt>
                <c:pt idx="15">
                  <c:v>3.2988809413205027E-2</c:v>
                </c:pt>
                <c:pt idx="16">
                  <c:v>3.8248810468668522E-2</c:v>
                </c:pt>
                <c:pt idx="17">
                  <c:v>4.2950385758799892E-2</c:v>
                </c:pt>
                <c:pt idx="18">
                  <c:v>4.7561429089251719E-2</c:v>
                </c:pt>
                <c:pt idx="19">
                  <c:v>5.207102812559835E-2</c:v>
                </c:pt>
                <c:pt idx="20">
                  <c:v>5.6470695496619823E-2</c:v>
                </c:pt>
                <c:pt idx="21">
                  <c:v>6.0754368794301884E-2</c:v>
                </c:pt>
                <c:pt idx="22">
                  <c:v>6.4918410573835988E-2</c:v>
                </c:pt>
                <c:pt idx="23">
                  <c:v>6.8961608353619266E-2</c:v>
                </c:pt>
                <c:pt idx="24">
                  <c:v>7.288517461525458E-2</c:v>
                </c:pt>
                <c:pt idx="25">
                  <c:v>7.6692746803550496E-2</c:v>
                </c:pt>
                <c:pt idx="26">
                  <c:v>8.0390387326521248E-2</c:v>
                </c:pt>
                <c:pt idx="27">
                  <c:v>8.398658355538681E-2</c:v>
                </c:pt>
                <c:pt idx="28">
                  <c:v>8.7492247824572822E-2</c:v>
                </c:pt>
                <c:pt idx="29">
                  <c:v>9.0920717431710651E-2</c:v>
                </c:pt>
                <c:pt idx="30">
                  <c:v>9.4287754637637375E-2</c:v>
                </c:pt>
                <c:pt idx="31">
                  <c:v>9.7611546666395752E-2</c:v>
                </c:pt>
                <c:pt idx="32">
                  <c:v>0.10091270570523424</c:v>
                </c:pt>
                <c:pt idx="33">
                  <c:v>0.10420804652873018</c:v>
                </c:pt>
                <c:pt idx="34">
                  <c:v>0.10750355580184442</c:v>
                </c:pt>
                <c:pt idx="35">
                  <c:v>0.11079940197419527</c:v>
                </c:pt>
                <c:pt idx="36">
                  <c:v>0.11409575349540101</c:v>
                </c:pt>
                <c:pt idx="37">
                  <c:v>0.11739277881507994</c:v>
                </c:pt>
                <c:pt idx="38">
                  <c:v>0.12069064638285038</c:v>
                </c:pt>
                <c:pt idx="39">
                  <c:v>0.1239895246483306</c:v>
                </c:pt>
                <c:pt idx="40">
                  <c:v>0.12728958206113891</c:v>
                </c:pt>
                <c:pt idx="41">
                  <c:v>0.13059098707089362</c:v>
                </c:pt>
                <c:pt idx="42">
                  <c:v>0.13389390812721302</c:v>
                </c:pt>
                <c:pt idx="43">
                  <c:v>0.13719851367971542</c:v>
                </c:pt>
                <c:pt idx="44">
                  <c:v>0.14050497217801911</c:v>
                </c:pt>
                <c:pt idx="45">
                  <c:v>0.14381345207174237</c:v>
                </c:pt>
                <c:pt idx="46">
                  <c:v>0.14712412181050352</c:v>
                </c:pt>
                <c:pt idx="47">
                  <c:v>0.15043714984392087</c:v>
                </c:pt>
                <c:pt idx="48">
                  <c:v>0.1537527046216127</c:v>
                </c:pt>
                <c:pt idx="49">
                  <c:v>0.15706956488384635</c:v>
                </c:pt>
                <c:pt idx="50">
                  <c:v>0.16035779235386616</c:v>
                </c:pt>
                <c:pt idx="51">
                  <c:v>0.16358924858454682</c:v>
                </c:pt>
                <c:pt idx="52">
                  <c:v>0.16676491373119859</c:v>
                </c:pt>
                <c:pt idx="53">
                  <c:v>0.17893329161641167</c:v>
                </c:pt>
                <c:pt idx="54">
                  <c:v>0.19028283494320589</c:v>
                </c:pt>
                <c:pt idx="55">
                  <c:v>0.20086864473165028</c:v>
                </c:pt>
                <c:pt idx="56">
                  <c:v>0.21074211414363742</c:v>
                </c:pt>
                <c:pt idx="57">
                  <c:v>0.21995117799209818</c:v>
                </c:pt>
                <c:pt idx="58">
                  <c:v>0.22854054546024116</c:v>
                </c:pt>
                <c:pt idx="59">
                  <c:v>0.23655191716064741</c:v>
                </c:pt>
                <c:pt idx="60">
                  <c:v>0.24402418758802341</c:v>
                </c:pt>
                <c:pt idx="61">
                  <c:v>0.25099363394850205</c:v>
                </c:pt>
                <c:pt idx="62">
                  <c:v>0.27968130101640726</c:v>
                </c:pt>
                <c:pt idx="63">
                  <c:v>0.2999312403735187</c:v>
                </c:pt>
                <c:pt idx="64">
                  <c:v>0.32503982499188189</c:v>
                </c:pt>
                <c:pt idx="65">
                  <c:v>0.33755045619340224</c:v>
                </c:pt>
                <c:pt idx="66">
                  <c:v>0.34378401716226653</c:v>
                </c:pt>
                <c:pt idx="67">
                  <c:v>0.34798722321304898</c:v>
                </c:pt>
                <c:pt idx="68">
                  <c:v>0.35012941884340587</c:v>
                </c:pt>
                <c:pt idx="69">
                  <c:v>0.3505048251839516</c:v>
                </c:pt>
                <c:pt idx="70">
                  <c:v>0.3505706127892127</c:v>
                </c:pt>
                <c:pt idx="71">
                  <c:v>0.35058214165417456</c:v>
                </c:pt>
                <c:pt idx="72">
                  <c:v>0.35058416201540799</c:v>
                </c:pt>
                <c:pt idx="73">
                  <c:v>0.35058451607103508</c:v>
                </c:pt>
                <c:pt idx="74">
                  <c:v>0.35058457811706178</c:v>
                </c:pt>
                <c:pt idx="75">
                  <c:v>0.35058459718901386</c:v>
                </c:pt>
                <c:pt idx="76">
                  <c:v>0.35058459793572483</c:v>
                </c:pt>
                <c:pt idx="77">
                  <c:v>0.35058459798053088</c:v>
                </c:pt>
                <c:pt idx="78">
                  <c:v>0.35058459798053088</c:v>
                </c:pt>
                <c:pt idx="79">
                  <c:v>0.35058459798053088</c:v>
                </c:pt>
                <c:pt idx="80">
                  <c:v>0.35058459798053088</c:v>
                </c:pt>
                <c:pt idx="81">
                  <c:v>0.35058459798053088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56-4A67-A4B0-8F456B641A53}"/>
            </c:ext>
          </c:extLst>
        </c:ser>
        <c:ser>
          <c:idx val="9"/>
          <c:order val="9"/>
          <c:tx>
            <c:strRef>
              <c:f>'Ac225 Dose 200 nCi EstimateMeth'!$N$384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EstimateMeth'!$D$385:$D$466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EstimateMeth'!$N$385:$N$466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3.4671593712619548E-4</c:v>
                </c:pt>
                <c:pt idx="2">
                  <c:v>1.0607299470611446E-3</c:v>
                </c:pt>
                <c:pt idx="3">
                  <c:v>1.8134992244759076E-3</c:v>
                </c:pt>
                <c:pt idx="4">
                  <c:v>2.7497657484195645E-3</c:v>
                </c:pt>
                <c:pt idx="5">
                  <c:v>8.2211729714845409E-3</c:v>
                </c:pt>
                <c:pt idx="6">
                  <c:v>1.4078344923662436E-2</c:v>
                </c:pt>
                <c:pt idx="7">
                  <c:v>1.9983265185252765E-2</c:v>
                </c:pt>
                <c:pt idx="8">
                  <c:v>2.5934872682713026E-2</c:v>
                </c:pt>
                <c:pt idx="9">
                  <c:v>3.1932106342500717E-2</c:v>
                </c:pt>
                <c:pt idx="10">
                  <c:v>3.7973905091073352E-2</c:v>
                </c:pt>
                <c:pt idx="11">
                  <c:v>4.4059207854888434E-2</c:v>
                </c:pt>
                <c:pt idx="12">
                  <c:v>5.0186953560403438E-2</c:v>
                </c:pt>
                <c:pt idx="13">
                  <c:v>6.0076758865104371E-2</c:v>
                </c:pt>
                <c:pt idx="14">
                  <c:v>7.0068155595058301E-2</c:v>
                </c:pt>
                <c:pt idx="15">
                  <c:v>8.0156797593035137E-2</c:v>
                </c:pt>
                <c:pt idx="16">
                  <c:v>9.41790365833724E-2</c:v>
                </c:pt>
                <c:pt idx="17">
                  <c:v>0.10706958050958774</c:v>
                </c:pt>
                <c:pt idx="18">
                  <c:v>0.12008745326090288</c:v>
                </c:pt>
                <c:pt idx="19">
                  <c:v>0.13322416624897784</c:v>
                </c:pt>
                <c:pt idx="20">
                  <c:v>0.14647123088547265</c:v>
                </c:pt>
                <c:pt idx="21">
                  <c:v>0.15982015858204729</c:v>
                </c:pt>
                <c:pt idx="22">
                  <c:v>0.17326246075036178</c:v>
                </c:pt>
                <c:pt idx="23">
                  <c:v>0.18678964880207616</c:v>
                </c:pt>
                <c:pt idx="24">
                  <c:v>0.20039323414885044</c:v>
                </c:pt>
                <c:pt idx="25">
                  <c:v>0.2140647282023446</c:v>
                </c:pt>
                <c:pt idx="26">
                  <c:v>0.22779564237421868</c:v>
                </c:pt>
                <c:pt idx="27">
                  <c:v>0.24157748807613269</c:v>
                </c:pt>
                <c:pt idx="28">
                  <c:v>0.25540177671974662</c:v>
                </c:pt>
                <c:pt idx="29">
                  <c:v>0.26926001971672053</c:v>
                </c:pt>
                <c:pt idx="30">
                  <c:v>0.28314372847871438</c:v>
                </c:pt>
                <c:pt idx="31">
                  <c:v>0.29704441441738821</c:v>
                </c:pt>
                <c:pt idx="32">
                  <c:v>0.310953588944402</c:v>
                </c:pt>
                <c:pt idx="33">
                  <c:v>0.32485756521976439</c:v>
                </c:pt>
                <c:pt idx="34">
                  <c:v>0.33873275530877972</c:v>
                </c:pt>
                <c:pt idx="35">
                  <c:v>0.3525516115465972</c:v>
                </c:pt>
                <c:pt idx="36">
                  <c:v>0.36628807249416151</c:v>
                </c:pt>
                <c:pt idx="37">
                  <c:v>0.37991756293821272</c:v>
                </c:pt>
                <c:pt idx="38">
                  <c:v>0.39341699389128659</c:v>
                </c:pt>
                <c:pt idx="39">
                  <c:v>0.40676476259171429</c:v>
                </c:pt>
                <c:pt idx="40">
                  <c:v>0.41994075250362245</c:v>
                </c:pt>
                <c:pt idx="41">
                  <c:v>0.43292633331693325</c:v>
                </c:pt>
                <c:pt idx="42">
                  <c:v>0.44570436094736432</c:v>
                </c:pt>
                <c:pt idx="43">
                  <c:v>0.45825917753642886</c:v>
                </c:pt>
                <c:pt idx="44">
                  <c:v>0.47057661145143559</c:v>
                </c:pt>
                <c:pt idx="45">
                  <c:v>0.48264397728548858</c:v>
                </c:pt>
                <c:pt idx="46">
                  <c:v>0.49445007585748746</c:v>
                </c:pt>
                <c:pt idx="47">
                  <c:v>0.5059851942121274</c:v>
                </c:pt>
                <c:pt idx="48">
                  <c:v>0.51724110561989911</c:v>
                </c:pt>
                <c:pt idx="49">
                  <c:v>0.52835554265008378</c:v>
                </c:pt>
                <c:pt idx="50">
                  <c:v>0.53937403431600861</c:v>
                </c:pt>
                <c:pt idx="51">
                  <c:v>0.55020229174989621</c:v>
                </c:pt>
                <c:pt idx="52">
                  <c:v>0.56084359934530403</c:v>
                </c:pt>
                <c:pt idx="53">
                  <c:v>0.60161850665888961</c:v>
                </c:pt>
                <c:pt idx="54">
                  <c:v>0.63964958866234389</c:v>
                </c:pt>
                <c:pt idx="55">
                  <c:v>0.67512148286506979</c:v>
                </c:pt>
                <c:pt idx="56">
                  <c:v>0.70820640214806818</c:v>
                </c:pt>
                <c:pt idx="57">
                  <c:v>0.73906497084210776</c:v>
                </c:pt>
                <c:pt idx="58">
                  <c:v>0.76784700454451726</c:v>
                </c:pt>
                <c:pt idx="59">
                  <c:v>0.79469223746054185</c:v>
                </c:pt>
                <c:pt idx="60">
                  <c:v>0.81973100080044015</c:v>
                </c:pt>
                <c:pt idx="61">
                  <c:v>0.84308485552588008</c:v>
                </c:pt>
                <c:pt idx="62">
                  <c:v>0.93921409943753498</c:v>
                </c:pt>
                <c:pt idx="63">
                  <c:v>1.0070694379371159</c:v>
                </c:pt>
                <c:pt idx="64">
                  <c:v>1.0912055668646365</c:v>
                </c:pt>
                <c:pt idx="65">
                  <c:v>1.133127327717933</c:v>
                </c:pt>
                <c:pt idx="66">
                  <c:v>1.1540153107454731</c:v>
                </c:pt>
                <c:pt idx="67">
                  <c:v>1.1680997958557542</c:v>
                </c:pt>
                <c:pt idx="68">
                  <c:v>1.1752780598034505</c:v>
                </c:pt>
                <c:pt idx="69">
                  <c:v>1.1765360055119976</c:v>
                </c:pt>
                <c:pt idx="70">
                  <c:v>1.176756452602991</c:v>
                </c:pt>
                <c:pt idx="71">
                  <c:v>1.1767950845722384</c:v>
                </c:pt>
                <c:pt idx="72">
                  <c:v>1.1768018545824082</c:v>
                </c:pt>
                <c:pt idx="73">
                  <c:v>1.1768030409842043</c:v>
                </c:pt>
                <c:pt idx="74">
                  <c:v>1.1768032488936737</c:v>
                </c:pt>
                <c:pt idx="75">
                  <c:v>1.1768033128017055</c:v>
                </c:pt>
                <c:pt idx="76">
                  <c:v>1.1768033153038526</c:v>
                </c:pt>
                <c:pt idx="77">
                  <c:v>1.1768033154539927</c:v>
                </c:pt>
                <c:pt idx="78">
                  <c:v>1.1768033154539927</c:v>
                </c:pt>
                <c:pt idx="79">
                  <c:v>1.1768033154539927</c:v>
                </c:pt>
                <c:pt idx="80">
                  <c:v>1.1768033154539927</c:v>
                </c:pt>
                <c:pt idx="81">
                  <c:v>1.1768033154539927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56-4A67-A4B0-8F456B641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0512331028789597E-2"/>
              <c:y val="0.270895762616494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12688648293974"/>
          <c:y val="3.6797374680564016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9154304"/>
        <c:axId val="519156096"/>
      </c:barChart>
      <c:catAx>
        <c:axId val="5191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6096"/>
        <c:crosses val="autoZero"/>
        <c:auto val="1"/>
        <c:lblAlgn val="ctr"/>
        <c:lblOffset val="100"/>
        <c:noMultiLvlLbl val="0"/>
      </c:catAx>
      <c:valAx>
        <c:axId val="5191560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7.5000044671297908E-2</c:v>
                </c:pt>
                <c:pt idx="2">
                  <c:v>0.1417179231273786</c:v>
                </c:pt>
                <c:pt idx="3">
                  <c:v>0.12780170104986577</c:v>
                </c:pt>
                <c:pt idx="4">
                  <c:v>0.11776807770070058</c:v>
                </c:pt>
                <c:pt idx="5">
                  <c:v>9.7132662552220778E-2</c:v>
                </c:pt>
                <c:pt idx="6">
                  <c:v>6.9668842385637156E-2</c:v>
                </c:pt>
                <c:pt idx="7">
                  <c:v>4.9904155895645924E-2</c:v>
                </c:pt>
                <c:pt idx="8">
                  <c:v>3.4990835899874576E-2</c:v>
                </c:pt>
                <c:pt idx="9">
                  <c:v>2.4099527478673721E-2</c:v>
                </c:pt>
                <c:pt idx="10">
                  <c:v>1.6816295740258558E-2</c:v>
                </c:pt>
                <c:pt idx="11">
                  <c:v>1.2948605165443505E-2</c:v>
                </c:pt>
                <c:pt idx="12">
                  <c:v>1.1573647775790497E-2</c:v>
                </c:pt>
                <c:pt idx="13">
                  <c:v>1.0875733803484354E-2</c:v>
                </c:pt>
                <c:pt idx="14">
                  <c:v>1.0052669379579193E-2</c:v>
                </c:pt>
                <c:pt idx="15">
                  <c:v>9.2703213516101522E-3</c:v>
                </c:pt>
                <c:pt idx="16">
                  <c:v>8.3953033839124259E-3</c:v>
                </c:pt>
                <c:pt idx="17">
                  <c:v>7.4832299965697504E-3</c:v>
                </c:pt>
                <c:pt idx="18">
                  <c:v>6.6746412832968194E-3</c:v>
                </c:pt>
                <c:pt idx="19">
                  <c:v>5.9222433307724301E-3</c:v>
                </c:pt>
                <c:pt idx="20">
                  <c:v>5.2251286070151559E-3</c:v>
                </c:pt>
                <c:pt idx="21">
                  <c:v>4.5824032789793176E-3</c:v>
                </c:pt>
                <c:pt idx="22">
                  <c:v>3.9931769977261944E-3</c:v>
                </c:pt>
                <c:pt idx="23">
                  <c:v>3.4565602961576527E-3</c:v>
                </c:pt>
                <c:pt idx="24">
                  <c:v>2.9716639292715246E-3</c:v>
                </c:pt>
                <c:pt idx="25">
                  <c:v>2.5375987076949398E-3</c:v>
                </c:pt>
                <c:pt idx="26">
                  <c:v>2.1534754559054906E-3</c:v>
                </c:pt>
                <c:pt idx="27">
                  <c:v>1.8184050018082787E-3</c:v>
                </c:pt>
                <c:pt idx="28">
                  <c:v>1.5314981741508594E-3</c:v>
                </c:pt>
                <c:pt idx="29">
                  <c:v>1.2918658018864009E-3</c:v>
                </c:pt>
                <c:pt idx="30">
                  <c:v>1.0986187140178921E-3</c:v>
                </c:pt>
                <c:pt idx="31">
                  <c:v>9.5086773956030871E-4</c:v>
                </c:pt>
                <c:pt idx="32">
                  <c:v>8.4772370753148705E-4</c:v>
                </c:pt>
                <c:pt idx="33">
                  <c:v>7.7847946781473031E-4</c:v>
                </c:pt>
                <c:pt idx="34">
                  <c:v>7.2290628148537683E-4</c:v>
                </c:pt>
                <c:pt idx="35">
                  <c:v>6.7103797424465173E-4</c:v>
                </c:pt>
                <c:pt idx="36">
                  <c:v>6.2287454609255045E-4</c:v>
                </c:pt>
                <c:pt idx="37">
                  <c:v>5.7841599702907094E-4</c:v>
                </c:pt>
                <c:pt idx="38">
                  <c:v>5.376623270542158E-4</c:v>
                </c:pt>
                <c:pt idx="39">
                  <c:v>5.0061353616798481E-4</c:v>
                </c:pt>
                <c:pt idx="40">
                  <c:v>4.6726962437037542E-4</c:v>
                </c:pt>
                <c:pt idx="41">
                  <c:v>4.3763059166138888E-4</c:v>
                </c:pt>
                <c:pt idx="42">
                  <c:v>4.1169643804102768E-4</c:v>
                </c:pt>
                <c:pt idx="43">
                  <c:v>3.8946716350928928E-4</c:v>
                </c:pt>
                <c:pt idx="44">
                  <c:v>3.7094276806617249E-4</c:v>
                </c:pt>
                <c:pt idx="45">
                  <c:v>3.5612325171167995E-4</c:v>
                </c:pt>
                <c:pt idx="46">
                  <c:v>3.4500861444581015E-4</c:v>
                </c:pt>
                <c:pt idx="47">
                  <c:v>3.375988562685632E-4</c:v>
                </c:pt>
                <c:pt idx="48">
                  <c:v>3.3389397717994035E-4</c:v>
                </c:pt>
                <c:pt idx="49">
                  <c:v>3.3009341620567442E-4</c:v>
                </c:pt>
                <c:pt idx="50">
                  <c:v>3.2439435647150909E-4</c:v>
                </c:pt>
                <c:pt idx="51">
                  <c:v>3.1879368817053742E-4</c:v>
                </c:pt>
                <c:pt idx="52">
                  <c:v>3.1328971540307891E-4</c:v>
                </c:pt>
                <c:pt idx="53">
                  <c:v>3.0011253180654732E-4</c:v>
                </c:pt>
                <c:pt idx="54">
                  <c:v>2.7991735559865536E-4</c:v>
                </c:pt>
                <c:pt idx="55">
                  <c:v>2.6108115344272243E-4</c:v>
                </c:pt>
                <c:pt idx="56">
                  <c:v>2.4351247729253363E-4</c:v>
                </c:pt>
                <c:pt idx="57">
                  <c:v>2.2720241625021095E-4</c:v>
                </c:pt>
                <c:pt idx="58">
                  <c:v>2.1191864844535252E-4</c:v>
                </c:pt>
                <c:pt idx="59">
                  <c:v>1.9758697259064656E-4</c:v>
                </c:pt>
                <c:pt idx="60">
                  <c:v>1.8429094760520897E-4</c:v>
                </c:pt>
                <c:pt idx="61">
                  <c:v>1.7183187180772863E-4</c:v>
                </c:pt>
                <c:pt idx="62">
                  <c:v>1.4140803805241041E-4</c:v>
                </c:pt>
                <c:pt idx="63">
                  <c:v>9.9845338147464704E-5</c:v>
                </c:pt>
                <c:pt idx="64">
                  <c:v>6.1897410087295265E-5</c:v>
                </c:pt>
                <c:pt idx="65">
                  <c:v>3.0812397038813992E-5</c:v>
                </c:pt>
                <c:pt idx="66">
                  <c:v>1.5356175784470987E-5</c:v>
                </c:pt>
                <c:pt idx="67">
                  <c:v>6.9089592545080657E-6</c:v>
                </c:pt>
                <c:pt idx="68">
                  <c:v>2.114667307846808E-6</c:v>
                </c:pt>
                <c:pt idx="69">
                  <c:v>3.7026381145960488E-7</c:v>
                </c:pt>
                <c:pt idx="70">
                  <c:v>6.5061546864340581E-8</c:v>
                </c:pt>
                <c:pt idx="71">
                  <c:v>1.1414647245875407E-8</c:v>
                </c:pt>
                <c:pt idx="72">
                  <c:v>1.9886107426258441E-9</c:v>
                </c:pt>
                <c:pt idx="73">
                  <c:v>3.4958205827275323E-10</c:v>
                </c:pt>
                <c:pt idx="74">
                  <c:v>6.105158590244017E-11</c:v>
                </c:pt>
                <c:pt idx="75">
                  <c:v>9.4904676220255864E-12</c:v>
                </c:pt>
                <c:pt idx="76">
                  <c:v>2.8765000185202012E-13</c:v>
                </c:pt>
                <c:pt idx="77">
                  <c:v>3.0112625979104351E-15</c:v>
                </c:pt>
                <c:pt idx="78">
                  <c:v>2.724720244781333E-26</c:v>
                </c:pt>
                <c:pt idx="79">
                  <c:v>2.2558446064287317E-48</c:v>
                </c:pt>
                <c:pt idx="80">
                  <c:v>1.5767211748758119E-92</c:v>
                </c:pt>
                <c:pt idx="81">
                  <c:v>8.0427392934108671E-181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5.1924623322721512E-2</c:v>
                </c:pt>
                <c:pt idx="2">
                  <c:v>9.8399160222376533E-2</c:v>
                </c:pt>
                <c:pt idx="3">
                  <c:v>8.923219296955287E-2</c:v>
                </c:pt>
                <c:pt idx="4">
                  <c:v>8.2660714408945943E-2</c:v>
                </c:pt>
                <c:pt idx="5">
                  <c:v>6.9749032597101995E-2</c:v>
                </c:pt>
                <c:pt idx="6">
                  <c:v>5.2910803665544931E-2</c:v>
                </c:pt>
                <c:pt idx="7">
                  <c:v>4.1000161961024482E-2</c:v>
                </c:pt>
                <c:pt idx="8">
                  <c:v>3.2063981304369375E-2</c:v>
                </c:pt>
                <c:pt idx="9">
                  <c:v>2.5578769492946046E-2</c:v>
                </c:pt>
                <c:pt idx="10">
                  <c:v>2.1286956075850783E-2</c:v>
                </c:pt>
                <c:pt idx="11">
                  <c:v>1.9083913368699038E-2</c:v>
                </c:pt>
                <c:pt idx="12">
                  <c:v>1.8414956559354944E-2</c:v>
                </c:pt>
                <c:pt idx="13">
                  <c:v>1.8225077045812339E-2</c:v>
                </c:pt>
                <c:pt idx="14">
                  <c:v>1.8019484769601902E-2</c:v>
                </c:pt>
                <c:pt idx="15">
                  <c:v>1.7842175952492628E-2</c:v>
                </c:pt>
                <c:pt idx="16">
                  <c:v>1.766370501312654E-2</c:v>
                </c:pt>
                <c:pt idx="17">
                  <c:v>1.7494905478538457E-2</c:v>
                </c:pt>
                <c:pt idx="18">
                  <c:v>1.7360909643959137E-2</c:v>
                </c:pt>
                <c:pt idx="19">
                  <c:v>1.7247510765529168E-2</c:v>
                </c:pt>
                <c:pt idx="20">
                  <c:v>1.7150105959138288E-2</c:v>
                </c:pt>
                <c:pt idx="21">
                  <c:v>1.706411919091513E-2</c:v>
                </c:pt>
                <c:pt idx="22">
                  <c:v>1.6984981945029058E-2</c:v>
                </c:pt>
                <c:pt idx="23">
                  <c:v>1.6908127813579626E-2</c:v>
                </c:pt>
                <c:pt idx="24">
                  <c:v>1.6828990980570297E-2</c:v>
                </c:pt>
                <c:pt idx="25">
                  <c:v>1.6743005796387354E-2</c:v>
                </c:pt>
                <c:pt idx="26">
                  <c:v>1.6645606658219615E-2</c:v>
                </c:pt>
                <c:pt idx="27">
                  <c:v>1.6532227976432473E-2</c:v>
                </c:pt>
                <c:pt idx="28">
                  <c:v>1.6398304165101858E-2</c:v>
                </c:pt>
                <c:pt idx="29">
                  <c:v>1.6239269639348748E-2</c:v>
                </c:pt>
                <c:pt idx="30">
                  <c:v>1.6050558814588365E-2</c:v>
                </c:pt>
                <c:pt idx="31">
                  <c:v>1.5827606106318705E-2</c:v>
                </c:pt>
                <c:pt idx="32">
                  <c:v>1.5565845930061117E-2</c:v>
                </c:pt>
                <c:pt idx="33">
                  <c:v>1.5266231751504707E-2</c:v>
                </c:pt>
                <c:pt idx="34">
                  <c:v>1.4936983584764165E-2</c:v>
                </c:pt>
                <c:pt idx="35">
                  <c:v>1.4583423641187226E-2</c:v>
                </c:pt>
                <c:pt idx="36">
                  <c:v>1.420622883109179E-2</c:v>
                </c:pt>
                <c:pt idx="37">
                  <c:v>1.3806076064795799E-2</c:v>
                </c:pt>
                <c:pt idx="38">
                  <c:v>1.3383642252617192E-2</c:v>
                </c:pt>
                <c:pt idx="39">
                  <c:v>1.2939604304873936E-2</c:v>
                </c:pt>
                <c:pt idx="40">
                  <c:v>1.247463913188398E-2</c:v>
                </c:pt>
                <c:pt idx="41">
                  <c:v>1.1989423643965271E-2</c:v>
                </c:pt>
                <c:pt idx="42">
                  <c:v>1.148463475143578E-2</c:v>
                </c:pt>
                <c:pt idx="43">
                  <c:v>1.0960949364613459E-2</c:v>
                </c:pt>
                <c:pt idx="44">
                  <c:v>1.0419044393816242E-2</c:v>
                </c:pt>
                <c:pt idx="45">
                  <c:v>9.8595967493621088E-3</c:v>
                </c:pt>
                <c:pt idx="46">
                  <c:v>9.2832833415689986E-3</c:v>
                </c:pt>
                <c:pt idx="47">
                  <c:v>8.6907810807548679E-3</c:v>
                </c:pt>
                <c:pt idx="48">
                  <c:v>8.0827668772376834E-3</c:v>
                </c:pt>
                <c:pt idx="49">
                  <c:v>7.7078490753182474E-3</c:v>
                </c:pt>
                <c:pt idx="50">
                  <c:v>7.5747731333406596E-3</c:v>
                </c:pt>
                <c:pt idx="51">
                  <c:v>7.4439946813465996E-3</c:v>
                </c:pt>
                <c:pt idx="52">
                  <c:v>7.3154741192163969E-3</c:v>
                </c:pt>
                <c:pt idx="53">
                  <c:v>7.0077801834593162E-3</c:v>
                </c:pt>
                <c:pt idx="54">
                  <c:v>6.5362125525469201E-3</c:v>
                </c:pt>
                <c:pt idx="55">
                  <c:v>6.0963776565983972E-3</c:v>
                </c:pt>
                <c:pt idx="56">
                  <c:v>5.6861401372459265E-3</c:v>
                </c:pt>
                <c:pt idx="57">
                  <c:v>5.3052919204940969E-3</c:v>
                </c:pt>
                <c:pt idx="58">
                  <c:v>4.9484081725654347E-3</c:v>
                </c:pt>
                <c:pt idx="59">
                  <c:v>4.6137562556801039E-3</c:v>
                </c:pt>
                <c:pt idx="60">
                  <c:v>4.3032873130776327E-3</c:v>
                </c:pt>
                <c:pt idx="61">
                  <c:v>4.0123615594870399E-3</c:v>
                </c:pt>
                <c:pt idx="62">
                  <c:v>3.3019495749824716E-3</c:v>
                </c:pt>
                <c:pt idx="63">
                  <c:v>2.331439403308959E-3</c:v>
                </c:pt>
                <c:pt idx="64">
                  <c:v>1.4453359918232497E-3</c:v>
                </c:pt>
                <c:pt idx="65">
                  <c:v>7.1948513470496329E-4</c:v>
                </c:pt>
                <c:pt idx="66">
                  <c:v>3.5857451106207321E-4</c:v>
                </c:pt>
                <c:pt idx="67">
                  <c:v>1.613277108444067E-4</c:v>
                </c:pt>
                <c:pt idx="68">
                  <c:v>4.9378556654510302E-5</c:v>
                </c:pt>
                <c:pt idx="69">
                  <c:v>8.6458482255959184E-6</c:v>
                </c:pt>
                <c:pt idx="70">
                  <c:v>1.5192201940938364E-6</c:v>
                </c:pt>
                <c:pt idx="71">
                  <c:v>2.6653781596293555E-7</c:v>
                </c:pt>
                <c:pt idx="72">
                  <c:v>4.6435071774245975E-8</c:v>
                </c:pt>
                <c:pt idx="73">
                  <c:v>8.1629187748676182E-9</c:v>
                </c:pt>
                <c:pt idx="74">
                  <c:v>1.4255855671220947E-9</c:v>
                </c:pt>
                <c:pt idx="75">
                  <c:v>2.2160724356643557E-10</c:v>
                </c:pt>
                <c:pt idx="76">
                  <c:v>6.7167737735457171E-12</c:v>
                </c:pt>
                <c:pt idx="77">
                  <c:v>7.0314512472379857E-14</c:v>
                </c:pt>
                <c:pt idx="78">
                  <c:v>6.3623602859600674E-25</c:v>
                </c:pt>
                <c:pt idx="79">
                  <c:v>5.2675118345557774E-47</c:v>
                </c:pt>
                <c:pt idx="80">
                  <c:v>3.6817240978320085E-91</c:v>
                </c:pt>
                <c:pt idx="81">
                  <c:v>1.8780205112336017E-179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2.9080732557770512E-2</c:v>
                </c:pt>
                <c:pt idx="2">
                  <c:v>5.4629510248936336E-2</c:v>
                </c:pt>
                <c:pt idx="3">
                  <c:v>4.8637790520589405E-2</c:v>
                </c:pt>
                <c:pt idx="4">
                  <c:v>4.4311882467754499E-2</c:v>
                </c:pt>
                <c:pt idx="5">
                  <c:v>3.812818860700791E-2</c:v>
                </c:pt>
                <c:pt idx="6">
                  <c:v>3.1489511605031044E-2</c:v>
                </c:pt>
                <c:pt idx="7">
                  <c:v>2.7488076152624233E-2</c:v>
                </c:pt>
                <c:pt idx="8">
                  <c:v>2.4597070805912377E-2</c:v>
                </c:pt>
                <c:pt idx="9">
                  <c:v>2.2513741548466425E-2</c:v>
                </c:pt>
                <c:pt idx="10">
                  <c:v>2.1046847649305145E-2</c:v>
                </c:pt>
                <c:pt idx="11">
                  <c:v>2.0081128932781533E-2</c:v>
                </c:pt>
                <c:pt idx="12">
                  <c:v>1.9442283635012835E-2</c:v>
                </c:pt>
                <c:pt idx="13">
                  <c:v>1.8766255679978742E-2</c:v>
                </c:pt>
                <c:pt idx="14">
                  <c:v>1.7969181959769129E-2</c:v>
                </c:pt>
                <c:pt idx="15">
                  <c:v>1.721025030858115E-2</c:v>
                </c:pt>
                <c:pt idx="16">
                  <c:v>1.6358460866825093E-2</c:v>
                </c:pt>
                <c:pt idx="17">
                  <c:v>1.5467529472180547E-2</c:v>
                </c:pt>
                <c:pt idx="18">
                  <c:v>1.4674711610170369E-2</c:v>
                </c:pt>
                <c:pt idx="19">
                  <c:v>1.3934791886273367E-2</c:v>
                </c:pt>
                <c:pt idx="20">
                  <c:v>1.3247735181385591E-2</c:v>
                </c:pt>
                <c:pt idx="21">
                  <c:v>1.2613532080875435E-2</c:v>
                </c:pt>
                <c:pt idx="22">
                  <c:v>1.2032180059906973E-2</c:v>
                </c:pt>
                <c:pt idx="23">
                  <c:v>1.1503678440802486E-2</c:v>
                </c:pt>
                <c:pt idx="24">
                  <c:v>1.102802704149133E-2</c:v>
                </c:pt>
                <c:pt idx="25">
                  <c:v>1.060522581299417E-2</c:v>
                </c:pt>
                <c:pt idx="26">
                  <c:v>1.0235274742110558E-2</c:v>
                </c:pt>
                <c:pt idx="27">
                  <c:v>9.9181738252756384E-3</c:v>
                </c:pt>
                <c:pt idx="28">
                  <c:v>9.6539230615242753E-3</c:v>
                </c:pt>
                <c:pt idx="29">
                  <c:v>9.442522450594416E-3</c:v>
                </c:pt>
                <c:pt idx="30">
                  <c:v>9.2839719924146611E-3</c:v>
                </c:pt>
                <c:pt idx="31">
                  <c:v>9.178271686965481E-3</c:v>
                </c:pt>
                <c:pt idx="32">
                  <c:v>9.1254215342415155E-3</c:v>
                </c:pt>
                <c:pt idx="33">
                  <c:v>9.1143982748901689E-3</c:v>
                </c:pt>
                <c:pt idx="34">
                  <c:v>9.1231553902087655E-3</c:v>
                </c:pt>
                <c:pt idx="35">
                  <c:v>9.1406696208460592E-3</c:v>
                </c:pt>
                <c:pt idx="36">
                  <c:v>9.1669409668020205E-3</c:v>
                </c:pt>
                <c:pt idx="37">
                  <c:v>9.2019694280766461E-3</c:v>
                </c:pt>
                <c:pt idx="38">
                  <c:v>9.2457550046699359E-3</c:v>
                </c:pt>
                <c:pt idx="39">
                  <c:v>9.2982976965818743E-3</c:v>
                </c:pt>
                <c:pt idx="40">
                  <c:v>9.3595975038124717E-3</c:v>
                </c:pt>
                <c:pt idx="41">
                  <c:v>9.4296544263617298E-3</c:v>
                </c:pt>
                <c:pt idx="42">
                  <c:v>9.5084684642296382E-3</c:v>
                </c:pt>
                <c:pt idx="43">
                  <c:v>9.5960396174162039E-3</c:v>
                </c:pt>
                <c:pt idx="44">
                  <c:v>9.6923678859214286E-3</c:v>
                </c:pt>
                <c:pt idx="45">
                  <c:v>9.7974532697453175E-3</c:v>
                </c:pt>
                <c:pt idx="46">
                  <c:v>9.9112957688878532E-3</c:v>
                </c:pt>
                <c:pt idx="47">
                  <c:v>1.0033895383349048E-2</c:v>
                </c:pt>
                <c:pt idx="48">
                  <c:v>1.0165252113128907E-2</c:v>
                </c:pt>
                <c:pt idx="49">
                  <c:v>1.0144782441631471E-2</c:v>
                </c:pt>
                <c:pt idx="50">
                  <c:v>9.9696328679454976E-3</c:v>
                </c:pt>
                <c:pt idx="51">
                  <c:v>9.7975071645788545E-3</c:v>
                </c:pt>
                <c:pt idx="52">
                  <c:v>9.6283532113362966E-3</c:v>
                </c:pt>
                <c:pt idx="53">
                  <c:v>9.2233779703367793E-3</c:v>
                </c:pt>
                <c:pt idx="54">
                  <c:v>8.602718305704686E-3</c:v>
                </c:pt>
                <c:pt idx="55">
                  <c:v>8.0238240790489624E-3</c:v>
                </c:pt>
                <c:pt idx="56">
                  <c:v>7.483884811614154E-3</c:v>
                </c:pt>
                <c:pt idx="57">
                  <c:v>6.9826266441958855E-3</c:v>
                </c:pt>
                <c:pt idx="58">
                  <c:v>6.5129096136323584E-3</c:v>
                </c:pt>
                <c:pt idx="59">
                  <c:v>6.0724532869318466E-3</c:v>
                </c:pt>
                <c:pt idx="60">
                  <c:v>5.6638256857932745E-3</c:v>
                </c:pt>
                <c:pt idx="61">
                  <c:v>5.2809200985140647E-3</c:v>
                </c:pt>
                <c:pt idx="62">
                  <c:v>4.3459024358298813E-3</c:v>
                </c:pt>
                <c:pt idx="63">
                  <c:v>3.0685532748888078E-3</c:v>
                </c:pt>
                <c:pt idx="64">
                  <c:v>1.9022971322905811E-3</c:v>
                </c:pt>
                <c:pt idx="65">
                  <c:v>9.4695940336226626E-4</c:v>
                </c:pt>
                <c:pt idx="66">
                  <c:v>4.7194234971303136E-4</c:v>
                </c:pt>
                <c:pt idx="67">
                  <c:v>2.1233349438090309E-4</c:v>
                </c:pt>
                <c:pt idx="68">
                  <c:v>6.4990207987576339E-5</c:v>
                </c:pt>
                <c:pt idx="69">
                  <c:v>1.1379341813126332E-5</c:v>
                </c:pt>
                <c:pt idx="70">
                  <c:v>1.9995407537710202E-6</c:v>
                </c:pt>
                <c:pt idx="71">
                  <c:v>3.5080709663479556E-7</c:v>
                </c:pt>
                <c:pt idx="72">
                  <c:v>6.1116103365298132E-8</c:v>
                </c:pt>
                <c:pt idx="73">
                  <c:v>1.074372814653506E-8</c:v>
                </c:pt>
                <c:pt idx="74">
                  <c:v>1.8763023625740028E-9</c:v>
                </c:pt>
                <c:pt idx="75">
                  <c:v>2.9167115903580409E-10</c:v>
                </c:pt>
                <c:pt idx="76">
                  <c:v>8.8403662262242605E-12</c:v>
                </c:pt>
                <c:pt idx="77">
                  <c:v>9.2545329384543485E-14</c:v>
                </c:pt>
                <c:pt idx="78">
                  <c:v>8.3739004598602748E-25</c:v>
                </c:pt>
                <c:pt idx="79">
                  <c:v>6.9329019092244016E-47</c:v>
                </c:pt>
                <c:pt idx="80">
                  <c:v>4.8457474475232231E-91</c:v>
                </c:pt>
                <c:pt idx="81">
                  <c:v>2.4717803009913975E-179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4.0398738868447241E-2</c:v>
                </c:pt>
                <c:pt idx="2">
                  <c:v>7.6828909575905019E-2</c:v>
                </c:pt>
                <c:pt idx="3">
                  <c:v>7.0079170474301483E-2</c:v>
                </c:pt>
                <c:pt idx="4">
                  <c:v>6.5314001356721135E-2</c:v>
                </c:pt>
                <c:pt idx="5">
                  <c:v>5.9851696630966754E-2</c:v>
                </c:pt>
                <c:pt idx="6">
                  <c:v>5.5170560871270445E-2</c:v>
                </c:pt>
                <c:pt idx="7">
                  <c:v>5.3252143275460288E-2</c:v>
                </c:pt>
                <c:pt idx="8">
                  <c:v>5.212161234957783E-2</c:v>
                </c:pt>
                <c:pt idx="9">
                  <c:v>5.1405483267200583E-2</c:v>
                </c:pt>
                <c:pt idx="10">
                  <c:v>5.0844690210308748E-2</c:v>
                </c:pt>
                <c:pt idx="11">
                  <c:v>5.0288333442632553E-2</c:v>
                </c:pt>
                <c:pt idx="12">
                  <c:v>4.9643205247160364E-2</c:v>
                </c:pt>
                <c:pt idx="13">
                  <c:v>4.8656787568524033E-2</c:v>
                </c:pt>
                <c:pt idx="14">
                  <c:v>4.7283455646614604E-2</c:v>
                </c:pt>
                <c:pt idx="15">
                  <c:v>4.572145891317498E-2</c:v>
                </c:pt>
                <c:pt idx="16">
                  <c:v>4.3627031354913304E-2</c:v>
                </c:pt>
                <c:pt idx="17">
                  <c:v>4.1097047432581302E-2</c:v>
                </c:pt>
                <c:pt idx="18">
                  <c:v>3.8490944332712926E-2</c:v>
                </c:pt>
                <c:pt idx="19">
                  <c:v>3.574411064334098E-2</c:v>
                </c:pt>
                <c:pt idx="20">
                  <c:v>3.290146466124437E-2</c:v>
                </c:pt>
                <c:pt idx="21">
                  <c:v>3.0007993683618096E-2</c:v>
                </c:pt>
                <c:pt idx="22">
                  <c:v>2.7108703551647396E-2</c:v>
                </c:pt>
                <c:pt idx="23">
                  <c:v>2.4248605048581038E-2</c:v>
                </c:pt>
                <c:pt idx="24">
                  <c:v>2.1472710263864422E-2</c:v>
                </c:pt>
                <c:pt idx="25">
                  <c:v>1.8826031629164075E-2</c:v>
                </c:pt>
                <c:pt idx="26">
                  <c:v>1.6353581664986037E-2</c:v>
                </c:pt>
                <c:pt idx="27">
                  <c:v>1.4100372914685409E-2</c:v>
                </c:pt>
                <c:pt idx="28">
                  <c:v>1.2111417927435175E-2</c:v>
                </c:pt>
                <c:pt idx="29">
                  <c:v>1.0431729253874337E-2</c:v>
                </c:pt>
                <c:pt idx="30">
                  <c:v>9.106319445007385E-3</c:v>
                </c:pt>
                <c:pt idx="31">
                  <c:v>8.1802010519289366E-3</c:v>
                </c:pt>
                <c:pt idx="32">
                  <c:v>7.6983866257556181E-3</c:v>
                </c:pt>
                <c:pt idx="33">
                  <c:v>7.5833921453554E-3</c:v>
                </c:pt>
                <c:pt idx="34">
                  <c:v>7.620232833635685E-3</c:v>
                </c:pt>
                <c:pt idx="35">
                  <c:v>7.6939142101963348E-3</c:v>
                </c:pt>
                <c:pt idx="36">
                  <c:v>7.8044362750373311E-3</c:v>
                </c:pt>
                <c:pt idx="37">
                  <c:v>7.9517990281586775E-3</c:v>
                </c:pt>
                <c:pt idx="38">
                  <c:v>8.1360024695603661E-3</c:v>
                </c:pt>
                <c:pt idx="39">
                  <c:v>8.3570465992423917E-3</c:v>
                </c:pt>
                <c:pt idx="40">
                  <c:v>8.6149314172047405E-3</c:v>
                </c:pt>
                <c:pt idx="41">
                  <c:v>8.9096569234474298E-3</c:v>
                </c:pt>
                <c:pt idx="42">
                  <c:v>9.24122311797047E-3</c:v>
                </c:pt>
                <c:pt idx="43">
                  <c:v>9.6096300007738316E-3</c:v>
                </c:pt>
                <c:pt idx="44">
                  <c:v>1.001487757185753E-2</c:v>
                </c:pt>
                <c:pt idx="45">
                  <c:v>1.0456965831221573E-2</c:v>
                </c:pt>
                <c:pt idx="46">
                  <c:v>1.0935894778865947E-2</c:v>
                </c:pt>
                <c:pt idx="47">
                  <c:v>1.145166441479066E-2</c:v>
                </c:pt>
                <c:pt idx="48">
                  <c:v>1.20042747389957E-2</c:v>
                </c:pt>
                <c:pt idx="49">
                  <c:v>1.2183698569751863E-2</c:v>
                </c:pt>
                <c:pt idx="50">
                  <c:v>1.1973347128241085E-2</c:v>
                </c:pt>
                <c:pt idx="51">
                  <c:v>1.1766627299798075E-2</c:v>
                </c:pt>
                <c:pt idx="52">
                  <c:v>1.1563476489019543E-2</c:v>
                </c:pt>
                <c:pt idx="53">
                  <c:v>1.1077108615391957E-2</c:v>
                </c:pt>
                <c:pt idx="54">
                  <c:v>1.0331707685230207E-2</c:v>
                </c:pt>
                <c:pt idx="55">
                  <c:v>9.6364662838573176E-3</c:v>
                </c:pt>
                <c:pt idx="56">
                  <c:v>8.9880090775793318E-3</c:v>
                </c:pt>
                <c:pt idx="57">
                  <c:v>8.3860071664897274E-3</c:v>
                </c:pt>
                <c:pt idx="58">
                  <c:v>7.8218855851357755E-3</c:v>
                </c:pt>
                <c:pt idx="59">
                  <c:v>7.292905575112401E-3</c:v>
                </c:pt>
                <c:pt idx="60">
                  <c:v>6.8021512836135174E-3</c:v>
                </c:pt>
                <c:pt idx="61">
                  <c:v>6.3422886613320462E-3</c:v>
                </c:pt>
                <c:pt idx="62">
                  <c:v>5.2193495125545993E-3</c:v>
                </c:pt>
                <c:pt idx="63">
                  <c:v>3.6852764819328893E-3</c:v>
                </c:pt>
                <c:pt idx="64">
                  <c:v>2.2846241388893231E-3</c:v>
                </c:pt>
                <c:pt idx="65">
                  <c:v>1.1372809613946222E-3</c:v>
                </c:pt>
                <c:pt idx="66">
                  <c:v>5.6679414904035007E-4</c:v>
                </c:pt>
                <c:pt idx="67">
                  <c:v>2.5500865165749032E-4</c:v>
                </c:pt>
                <c:pt idx="68">
                  <c:v>7.8052053719426074E-5</c:v>
                </c:pt>
                <c:pt idx="69">
                  <c:v>1.366638184416388E-5</c:v>
                </c:pt>
                <c:pt idx="70">
                  <c:v>2.4014119535877113E-6</c:v>
                </c:pt>
                <c:pt idx="71">
                  <c:v>4.2131292081615146E-7</c:v>
                </c:pt>
                <c:pt idx="72">
                  <c:v>7.3399324770619847E-8</c:v>
                </c:pt>
                <c:pt idx="73">
                  <c:v>1.2903021430560236E-8</c:v>
                </c:pt>
                <c:pt idx="74">
                  <c:v>2.2534048948652023E-9</c:v>
                </c:pt>
                <c:pt idx="75">
                  <c:v>3.5029173899276888E-10</c:v>
                </c:pt>
                <c:pt idx="76">
                  <c:v>1.061711850069105E-11</c:v>
                </c:pt>
                <c:pt idx="77">
                  <c:v>1.1114525163521861E-13</c:v>
                </c:pt>
                <c:pt idx="78">
                  <c:v>1.0056901628305057E-24</c:v>
                </c:pt>
                <c:pt idx="79">
                  <c:v>8.3262886672671919E-47</c:v>
                </c:pt>
                <c:pt idx="80">
                  <c:v>5.8196542494087068E-91</c:v>
                </c:pt>
                <c:pt idx="81">
                  <c:v>2.9685630314105181E-179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4.2850861897687061E-2</c:v>
                </c:pt>
                <c:pt idx="2">
                  <c:v>8.1344687536440988E-2</c:v>
                </c:pt>
                <c:pt idx="3">
                  <c:v>7.3926408135326582E-2</c:v>
                </c:pt>
                <c:pt idx="4">
                  <c:v>6.8686988865883467E-2</c:v>
                </c:pt>
                <c:pt idx="5">
                  <c:v>6.3326957396299177E-2</c:v>
                </c:pt>
                <c:pt idx="6">
                  <c:v>5.9569479367579663E-2</c:v>
                </c:pt>
                <c:pt idx="7">
                  <c:v>5.8955760841157716E-2</c:v>
                </c:pt>
                <c:pt idx="8">
                  <c:v>5.9188148600983384E-2</c:v>
                </c:pt>
                <c:pt idx="9">
                  <c:v>5.9795318745629204E-2</c:v>
                </c:pt>
                <c:pt idx="10">
                  <c:v>6.0414946166727206E-2</c:v>
                </c:pt>
                <c:pt idx="11">
                  <c:v>6.0795544927056966E-2</c:v>
                </c:pt>
                <c:pt idx="12">
                  <c:v>6.0834968539063075E-2</c:v>
                </c:pt>
                <c:pt idx="13">
                  <c:v>6.0544395018486602E-2</c:v>
                </c:pt>
                <c:pt idx="14">
                  <c:v>5.9913003235934542E-2</c:v>
                </c:pt>
                <c:pt idx="15">
                  <c:v>5.8957242328698707E-2</c:v>
                </c:pt>
                <c:pt idx="16">
                  <c:v>5.740325489055445E-2</c:v>
                </c:pt>
                <c:pt idx="17">
                  <c:v>5.5296679410340492E-2</c:v>
                </c:pt>
                <c:pt idx="18">
                  <c:v>5.2916750740605339E-2</c:v>
                </c:pt>
                <c:pt idx="19">
                  <c:v>5.0245067565502233E-2</c:v>
                </c:pt>
                <c:pt idx="20">
                  <c:v>4.7343534382726309E-2</c:v>
                </c:pt>
                <c:pt idx="21">
                  <c:v>4.4274145135433492E-2</c:v>
                </c:pt>
                <c:pt idx="22">
                  <c:v>4.1098918321089223E-2</c:v>
                </c:pt>
                <c:pt idx="23">
                  <c:v>3.7879879121153433E-2</c:v>
                </c:pt>
                <c:pt idx="24">
                  <c:v>3.4679054522252235E-2</c:v>
                </c:pt>
                <c:pt idx="25">
                  <c:v>3.1558471994695907E-2</c:v>
                </c:pt>
                <c:pt idx="26">
                  <c:v>2.8580159137374161E-2</c:v>
                </c:pt>
                <c:pt idx="27">
                  <c:v>2.5806143583103645E-2</c:v>
                </c:pt>
                <c:pt idx="28">
                  <c:v>2.3298452973584346E-2</c:v>
                </c:pt>
                <c:pt idx="29">
                  <c:v>2.1119114952825254E-2</c:v>
                </c:pt>
                <c:pt idx="30">
                  <c:v>1.9330157165431513E-2</c:v>
                </c:pt>
                <c:pt idx="31">
                  <c:v>1.7993607256160952E-2</c:v>
                </c:pt>
                <c:pt idx="32">
                  <c:v>1.7171492869810481E-2</c:v>
                </c:pt>
                <c:pt idx="33">
                  <c:v>1.6772803263869346E-2</c:v>
                </c:pt>
                <c:pt idx="34">
                  <c:v>1.6532813426908394E-2</c:v>
                </c:pt>
                <c:pt idx="35">
                  <c:v>1.6308822912411591E-2</c:v>
                </c:pt>
                <c:pt idx="36">
                  <c:v>1.6100831720378871E-2</c:v>
                </c:pt>
                <c:pt idx="37">
                  <c:v>1.5908839850810201E-2</c:v>
                </c:pt>
                <c:pt idx="38">
                  <c:v>1.573284730370559E-2</c:v>
                </c:pt>
                <c:pt idx="39">
                  <c:v>1.557285407906504E-2</c:v>
                </c:pt>
                <c:pt idx="40">
                  <c:v>1.5428860176888543E-2</c:v>
                </c:pt>
                <c:pt idx="41">
                  <c:v>1.5300865597176104E-2</c:v>
                </c:pt>
                <c:pt idx="42">
                  <c:v>1.518887033992772E-2</c:v>
                </c:pt>
                <c:pt idx="43">
                  <c:v>1.5092874405143382E-2</c:v>
                </c:pt>
                <c:pt idx="44">
                  <c:v>1.5012877792823103E-2</c:v>
                </c:pt>
                <c:pt idx="45">
                  <c:v>1.4948880502966883E-2</c:v>
                </c:pt>
                <c:pt idx="46">
                  <c:v>1.4900882535574722E-2</c:v>
                </c:pt>
                <c:pt idx="47">
                  <c:v>1.4868883890646622E-2</c:v>
                </c:pt>
                <c:pt idx="48">
                  <c:v>1.4852884568182559E-2</c:v>
                </c:pt>
                <c:pt idx="49">
                  <c:v>1.4720701872237923E-2</c:v>
                </c:pt>
                <c:pt idx="50">
                  <c:v>1.4466549092509499E-2</c:v>
                </c:pt>
                <c:pt idx="51">
                  <c:v>1.4216784134178649E-2</c:v>
                </c:pt>
                <c:pt idx="52">
                  <c:v>1.3971331367643646E-2</c:v>
                </c:pt>
                <c:pt idx="53">
                  <c:v>1.3383687441054629E-2</c:v>
                </c:pt>
                <c:pt idx="54">
                  <c:v>1.2483072179984242E-2</c:v>
                </c:pt>
                <c:pt idx="55">
                  <c:v>1.1643061132414831E-2</c:v>
                </c:pt>
                <c:pt idx="56">
                  <c:v>1.0859576121203085E-2</c:v>
                </c:pt>
                <c:pt idx="57">
                  <c:v>1.0132219759837685E-2</c:v>
                </c:pt>
                <c:pt idx="58">
                  <c:v>9.4506315236165695E-3</c:v>
                </c:pt>
                <c:pt idx="59">
                  <c:v>8.8115023643266285E-3</c:v>
                </c:pt>
                <c:pt idx="60">
                  <c:v>8.2185586390434179E-3</c:v>
                </c:pt>
                <c:pt idx="61">
                  <c:v>7.6629391343391914E-3</c:v>
                </c:pt>
                <c:pt idx="62">
                  <c:v>6.3061711270563179E-3</c:v>
                </c:pt>
                <c:pt idx="63">
                  <c:v>4.4526591081289982E-3</c:v>
                </c:pt>
                <c:pt idx="64">
                  <c:v>2.7603498762029006E-3</c:v>
                </c:pt>
                <c:pt idx="65">
                  <c:v>1.3740962058291734E-3</c:v>
                </c:pt>
                <c:pt idx="66">
                  <c:v>6.8481731086701616E-4</c:v>
                </c:pt>
                <c:pt idx="67">
                  <c:v>3.0810893050251648E-4</c:v>
                </c:pt>
                <c:pt idx="68">
                  <c:v>9.4304780009258772E-5</c:v>
                </c:pt>
                <c:pt idx="69">
                  <c:v>1.6512123280820706E-5</c:v>
                </c:pt>
                <c:pt idx="70">
                  <c:v>2.9014563384682541E-6</c:v>
                </c:pt>
                <c:pt idx="71">
                  <c:v>5.0904262500829918E-7</c:v>
                </c:pt>
                <c:pt idx="72">
                  <c:v>8.8683216462229708E-8</c:v>
                </c:pt>
                <c:pt idx="73">
                  <c:v>1.5589808845233318E-8</c:v>
                </c:pt>
                <c:pt idx="74">
                  <c:v>2.7226298701370338E-9</c:v>
                </c:pt>
                <c:pt idx="75">
                  <c:v>4.2323275058875246E-10</c:v>
                </c:pt>
                <c:pt idx="76">
                  <c:v>1.2827913896270808E-11</c:v>
                </c:pt>
                <c:pt idx="77">
                  <c:v>1.342889521166347E-13</c:v>
                </c:pt>
                <c:pt idx="78">
                  <c:v>1.2151043443921812E-24</c:v>
                </c:pt>
                <c:pt idx="79">
                  <c:v>1.0060066117962882E-46</c:v>
                </c:pt>
                <c:pt idx="80">
                  <c:v>7.0314769127444775E-91</c:v>
                </c:pt>
                <c:pt idx="81">
                  <c:v>3.5867049011563902E-179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0.20090613971460072</c:v>
                </c:pt>
                <c:pt idx="2">
                  <c:v>0.42041625852490944</c:v>
                </c:pt>
                <c:pt idx="3">
                  <c:v>0.45267549151395126</c:v>
                </c:pt>
                <c:pt idx="4">
                  <c:v>0.48010137768142486</c:v>
                </c:pt>
                <c:pt idx="5">
                  <c:v>0.50606459098996093</c:v>
                </c:pt>
                <c:pt idx="6">
                  <c:v>0.52380606459793966</c:v>
                </c:pt>
                <c:pt idx="7">
                  <c:v>0.53460286238352495</c:v>
                </c:pt>
                <c:pt idx="8">
                  <c:v>0.54501225391962571</c:v>
                </c:pt>
                <c:pt idx="9">
                  <c:v>0.55499951168203987</c:v>
                </c:pt>
                <c:pt idx="10">
                  <c:v>0.56508440115508163</c:v>
                </c:pt>
                <c:pt idx="11">
                  <c:v>0.57666888127942662</c:v>
                </c:pt>
                <c:pt idx="12">
                  <c:v>0.59014858148476368</c:v>
                </c:pt>
                <c:pt idx="13">
                  <c:v>0.60850490952195579</c:v>
                </c:pt>
                <c:pt idx="14">
                  <c:v>0.63052816890139884</c:v>
                </c:pt>
                <c:pt idx="15">
                  <c:v>0.65172700767588831</c:v>
                </c:pt>
                <c:pt idx="16">
                  <c:v>0.67561554809774793</c:v>
                </c:pt>
                <c:pt idx="17">
                  <c:v>0.70063498696411075</c:v>
                </c:pt>
                <c:pt idx="18">
                  <c:v>0.72291083596850814</c:v>
                </c:pt>
                <c:pt idx="19">
                  <c:v>0.74370342653224697</c:v>
                </c:pt>
                <c:pt idx="20">
                  <c:v>0.76301135474092874</c:v>
                </c:pt>
                <c:pt idx="21">
                  <c:v>0.78083420895463018</c:v>
                </c:pt>
                <c:pt idx="22">
                  <c:v>0.79717186889243885</c:v>
                </c:pt>
                <c:pt idx="23">
                  <c:v>0.81202429951217003</c:v>
                </c:pt>
                <c:pt idx="24">
                  <c:v>0.8253914906339882</c:v>
                </c:pt>
                <c:pt idx="25">
                  <c:v>0.83727343930856968</c:v>
                </c:pt>
                <c:pt idx="26">
                  <c:v>0.84767014468337343</c:v>
                </c:pt>
                <c:pt idx="27">
                  <c:v>0.85658160651254711</c:v>
                </c:pt>
                <c:pt idx="28">
                  <c:v>0.86400782472534698</c:v>
                </c:pt>
                <c:pt idx="29">
                  <c:v>0.86994879930145563</c:v>
                </c:pt>
                <c:pt idx="30">
                  <c:v>0.87440453023505238</c:v>
                </c:pt>
                <c:pt idx="31">
                  <c:v>0.87737501752447244</c:v>
                </c:pt>
                <c:pt idx="32">
                  <c:v>0.87886026116923988</c:v>
                </c:pt>
                <c:pt idx="33">
                  <c:v>0.8791927900383133</c:v>
                </c:pt>
                <c:pt idx="34">
                  <c:v>0.87903766186984067</c:v>
                </c:pt>
                <c:pt idx="35">
                  <c:v>0.87872740553290662</c:v>
                </c:pt>
                <c:pt idx="36">
                  <c:v>0.87826202102750706</c:v>
                </c:pt>
                <c:pt idx="37">
                  <c:v>0.87764150835364008</c:v>
                </c:pt>
                <c:pt idx="38">
                  <c:v>0.87686586751130802</c:v>
                </c:pt>
                <c:pt idx="39">
                  <c:v>0.8759350985005101</c:v>
                </c:pt>
                <c:pt idx="40">
                  <c:v>0.87484920132124455</c:v>
                </c:pt>
                <c:pt idx="41">
                  <c:v>0.87360817597351237</c:v>
                </c:pt>
                <c:pt idx="42">
                  <c:v>0.87221202245731533</c:v>
                </c:pt>
                <c:pt idx="43">
                  <c:v>0.87066074077265154</c:v>
                </c:pt>
                <c:pt idx="44">
                  <c:v>0.86895433091952046</c:v>
                </c:pt>
                <c:pt idx="45">
                  <c:v>0.8670927928979234</c:v>
                </c:pt>
                <c:pt idx="46">
                  <c:v>0.86507612670785961</c:v>
                </c:pt>
                <c:pt idx="47">
                  <c:v>0.86290433234932928</c:v>
                </c:pt>
                <c:pt idx="48">
                  <c:v>0.86057740982233288</c:v>
                </c:pt>
                <c:pt idx="49">
                  <c:v>0.85195661804097444</c:v>
                </c:pt>
                <c:pt idx="50">
                  <c:v>0.83724759502275181</c:v>
                </c:pt>
                <c:pt idx="51">
                  <c:v>0.82279251597478886</c:v>
                </c:pt>
                <c:pt idx="52">
                  <c:v>0.8085870038544507</c:v>
                </c:pt>
                <c:pt idx="53">
                  <c:v>0.77457727139371257</c:v>
                </c:pt>
                <c:pt idx="54">
                  <c:v>0.72245440805221295</c:v>
                </c:pt>
                <c:pt idx="55">
                  <c:v>0.67383899708774264</c:v>
                </c:pt>
                <c:pt idx="56">
                  <c:v>0.62849501510706052</c:v>
                </c:pt>
                <c:pt idx="57">
                  <c:v>0.58639946347387939</c:v>
                </c:pt>
                <c:pt idx="58">
                  <c:v>0.54695272963827468</c:v>
                </c:pt>
                <c:pt idx="59">
                  <c:v>0.50996330333470064</c:v>
                </c:pt>
                <c:pt idx="60">
                  <c:v>0.4756468464656437</c:v>
                </c:pt>
                <c:pt idx="61">
                  <c:v>0.44349051871349071</c:v>
                </c:pt>
                <c:pt idx="62">
                  <c:v>0.36496793922080661</c:v>
                </c:pt>
                <c:pt idx="63">
                  <c:v>0.2576964351275336</c:v>
                </c:pt>
                <c:pt idx="64">
                  <c:v>0.15975449849811593</c:v>
                </c:pt>
                <c:pt idx="65">
                  <c:v>7.9525444271712944E-2</c:v>
                </c:pt>
                <c:pt idx="66">
                  <c:v>3.9633615652694479E-2</c:v>
                </c:pt>
                <c:pt idx="67">
                  <c:v>1.7831720572657698E-2</c:v>
                </c:pt>
                <c:pt idx="68">
                  <c:v>5.4578634999264443E-3</c:v>
                </c:pt>
                <c:pt idx="69">
                  <c:v>9.5563464494407364E-4</c:v>
                </c:pt>
                <c:pt idx="70">
                  <c:v>1.6792099663242275E-4</c:v>
                </c:pt>
                <c:pt idx="71">
                  <c:v>2.94607035048146E-5</c:v>
                </c:pt>
                <c:pt idx="72">
                  <c:v>5.1325170382430084E-6</c:v>
                </c:pt>
                <c:pt idx="73">
                  <c:v>9.0225594777778514E-7</c:v>
                </c:pt>
                <c:pt idx="74">
                  <c:v>1.5757146340377943E-7</c:v>
                </c:pt>
                <c:pt idx="75">
                  <c:v>2.4494480355980209E-8</c:v>
                </c:pt>
                <c:pt idx="76">
                  <c:v>7.4241202861383882E-10</c:v>
                </c:pt>
                <c:pt idx="77">
                  <c:v>7.7719365882492008E-12</c:v>
                </c:pt>
                <c:pt idx="78">
                  <c:v>7.0323833523698624E-23</c:v>
                </c:pt>
                <c:pt idx="79">
                  <c:v>5.8222359107020504E-45</c:v>
                </c:pt>
                <c:pt idx="80">
                  <c:v>4.069448143442543E-89</c:v>
                </c:pt>
                <c:pt idx="81">
                  <c:v>2.0757957086699958E-177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5.5377805293988155E-2</c:v>
                </c:pt>
                <c:pt idx="2">
                  <c:v>0.11302960835196707</c:v>
                </c:pt>
                <c:pt idx="3">
                  <c:v>0.11701498540373173</c:v>
                </c:pt>
                <c:pt idx="4">
                  <c:v>0.12076792367636309</c:v>
                </c:pt>
                <c:pt idx="5">
                  <c:v>0.12438114167523015</c:v>
                </c:pt>
                <c:pt idx="6">
                  <c:v>0.12728387476465453</c:v>
                </c:pt>
                <c:pt idx="7">
                  <c:v>0.1300986642787241</c:v>
                </c:pt>
                <c:pt idx="8">
                  <c:v>0.13301903749526103</c:v>
                </c:pt>
                <c:pt idx="9">
                  <c:v>0.13554240544120011</c:v>
                </c:pt>
                <c:pt idx="10">
                  <c:v>0.13731137440861504</c:v>
                </c:pt>
                <c:pt idx="11">
                  <c:v>0.13818248231761249</c:v>
                </c:pt>
                <c:pt idx="12">
                  <c:v>0.13830280346520329</c:v>
                </c:pt>
                <c:pt idx="13">
                  <c:v>0.13806224133623549</c:v>
                </c:pt>
                <c:pt idx="14">
                  <c:v>0.13762913693443854</c:v>
                </c:pt>
                <c:pt idx="15">
                  <c:v>0.13701278901321573</c:v>
                </c:pt>
                <c:pt idx="16">
                  <c:v>0.13602605282462818</c:v>
                </c:pt>
                <c:pt idx="17">
                  <c:v>0.13469447273223345</c:v>
                </c:pt>
                <c:pt idx="18">
                  <c:v>0.13319410828185618</c:v>
                </c:pt>
                <c:pt idx="19">
                  <c:v>0.13151336319854989</c:v>
                </c:pt>
                <c:pt idx="20">
                  <c:v>0.12969212305883862</c:v>
                </c:pt>
                <c:pt idx="21">
                  <c:v>0.12777048061007923</c:v>
                </c:pt>
                <c:pt idx="22">
                  <c:v>0.12578858672586249</c:v>
                </c:pt>
                <c:pt idx="23">
                  <c:v>0.12378660855332849</c:v>
                </c:pt>
                <c:pt idx="24">
                  <c:v>0.12180471778853354</c:v>
                </c:pt>
                <c:pt idx="25">
                  <c:v>0.11988308739716577</c:v>
                </c:pt>
                <c:pt idx="26">
                  <c:v>0.1180618906987896</c:v>
                </c:pt>
                <c:pt idx="27">
                  <c:v>0.11638130111153366</c:v>
                </c:pt>
                <c:pt idx="28">
                  <c:v>0.11488149208095802</c:v>
                </c:pt>
                <c:pt idx="29">
                  <c:v>0.1136026370602546</c:v>
                </c:pt>
                <c:pt idx="30">
                  <c:v>0.11258490950473836</c:v>
                </c:pt>
                <c:pt idx="31">
                  <c:v>0.11186848287031502</c:v>
                </c:pt>
                <c:pt idx="32">
                  <c:v>0.11149353061305525</c:v>
                </c:pt>
                <c:pt idx="33">
                  <c:v>0.11142231368599959</c:v>
                </c:pt>
                <c:pt idx="34">
                  <c:v>0.11152578938708153</c:v>
                </c:pt>
                <c:pt idx="35">
                  <c:v>0.11173274078924687</c:v>
                </c:pt>
                <c:pt idx="36">
                  <c:v>0.11204316789249508</c:v>
                </c:pt>
                <c:pt idx="37">
                  <c:v>0.11245707069682603</c:v>
                </c:pt>
                <c:pt idx="38">
                  <c:v>0.11297444920223988</c:v>
                </c:pt>
                <c:pt idx="39">
                  <c:v>0.11359530340873637</c:v>
                </c:pt>
                <c:pt idx="40">
                  <c:v>0.11431963331631566</c:v>
                </c:pt>
                <c:pt idx="41">
                  <c:v>0.11514743892497777</c:v>
                </c:pt>
                <c:pt idx="42">
                  <c:v>0.11607872023472257</c:v>
                </c:pt>
                <c:pt idx="43">
                  <c:v>0.11711347724555009</c:v>
                </c:pt>
                <c:pt idx="44">
                  <c:v>0.11825170995746044</c:v>
                </c:pt>
                <c:pt idx="45">
                  <c:v>0.11949341837045369</c:v>
                </c:pt>
                <c:pt idx="46">
                  <c:v>0.12083860248452961</c:v>
                </c:pt>
                <c:pt idx="47">
                  <c:v>0.12228726229968813</c:v>
                </c:pt>
                <c:pt idx="48">
                  <c:v>0.12383939781592949</c:v>
                </c:pt>
                <c:pt idx="49">
                  <c:v>0.12356536928867552</c:v>
                </c:pt>
                <c:pt idx="50">
                  <c:v>0.12143201434708051</c:v>
                </c:pt>
                <c:pt idx="51">
                  <c:v>0.11933549071801862</c:v>
                </c:pt>
                <c:pt idx="52">
                  <c:v>0.117275163567652</c:v>
                </c:pt>
                <c:pt idx="53">
                  <c:v>0.11234248852067202</c:v>
                </c:pt>
                <c:pt idx="54">
                  <c:v>0.10478273639152569</c:v>
                </c:pt>
                <c:pt idx="55">
                  <c:v>9.773169519795101E-2</c:v>
                </c:pt>
                <c:pt idx="56">
                  <c:v>9.1155132777031356E-2</c:v>
                </c:pt>
                <c:pt idx="57">
                  <c:v>8.5049713471849836E-2</c:v>
                </c:pt>
                <c:pt idx="58">
                  <c:v>7.932847118038594E-2</c:v>
                </c:pt>
                <c:pt idx="59">
                  <c:v>7.3963629797397179E-2</c:v>
                </c:pt>
                <c:pt idx="60">
                  <c:v>6.8986468312984592E-2</c:v>
                </c:pt>
                <c:pt idx="61">
                  <c:v>6.4322605823367365E-2</c:v>
                </c:pt>
                <c:pt idx="62">
                  <c:v>5.2933913808950434E-2</c:v>
                </c:pt>
                <c:pt idx="63">
                  <c:v>3.7375559384852937E-2</c:v>
                </c:pt>
                <c:pt idx="64">
                  <c:v>2.3170338940306776E-2</c:v>
                </c:pt>
                <c:pt idx="65">
                  <c:v>1.1534144674966995E-2</c:v>
                </c:pt>
                <c:pt idx="66">
                  <c:v>5.7483470996818869E-3</c:v>
                </c:pt>
                <c:pt idx="67">
                  <c:v>2.586262129965578E-3</c:v>
                </c:pt>
                <c:pt idx="68">
                  <c:v>7.9159302787781035E-4</c:v>
                </c:pt>
                <c:pt idx="69">
                  <c:v>1.3860253598251595E-4</c:v>
                </c:pt>
                <c:pt idx="70">
                  <c:v>2.4354784646100177E-5</c:v>
                </c:pt>
                <c:pt idx="71">
                  <c:v>4.2728968013034596E-6</c:v>
                </c:pt>
                <c:pt idx="72">
                  <c:v>7.4440570069075394E-7</c:v>
                </c:pt>
                <c:pt idx="73">
                  <c:v>1.3086064128056817E-7</c:v>
                </c:pt>
                <c:pt idx="74">
                  <c:v>2.2853717727571679E-8</c:v>
                </c:pt>
                <c:pt idx="75">
                  <c:v>3.5526098942462079E-9</c:v>
                </c:pt>
                <c:pt idx="76">
                  <c:v>1.0767733302074281E-10</c:v>
                </c:pt>
                <c:pt idx="77">
                  <c:v>1.1272196192611703E-12</c:v>
                </c:pt>
                <c:pt idx="78">
                  <c:v>1.0199569174229053E-23</c:v>
                </c:pt>
                <c:pt idx="79">
                  <c:v>8.4444056793169517E-46</c:v>
                </c:pt>
                <c:pt idx="80">
                  <c:v>5.9022120610067131E-90</c:v>
                </c:pt>
                <c:pt idx="81">
                  <c:v>3.010675166764417E-178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4.7194205351285025E-3</c:v>
                </c:pt>
                <c:pt idx="2">
                  <c:v>1.043163266763217E-2</c:v>
                </c:pt>
                <c:pt idx="3">
                  <c:v>1.2154075997559513E-2</c:v>
                </c:pt>
                <c:pt idx="4">
                  <c:v>1.354123616171162E-2</c:v>
                </c:pt>
                <c:pt idx="5">
                  <c:v>1.4421144309314829E-2</c:v>
                </c:pt>
                <c:pt idx="6">
                  <c:v>1.4534734004059757E-2</c:v>
                </c:pt>
                <c:pt idx="7">
                  <c:v>1.439068628759867E-2</c:v>
                </c:pt>
                <c:pt idx="8">
                  <c:v>1.4362614860102076E-2</c:v>
                </c:pt>
                <c:pt idx="9">
                  <c:v>1.4382682388388095E-2</c:v>
                </c:pt>
                <c:pt idx="10">
                  <c:v>1.4406926383848835E-2</c:v>
                </c:pt>
                <c:pt idx="11">
                  <c:v>1.4418090670564359E-2</c:v>
                </c:pt>
                <c:pt idx="12">
                  <c:v>1.4406946700114351E-2</c:v>
                </c:pt>
                <c:pt idx="13">
                  <c:v>1.435671859805146E-2</c:v>
                </c:pt>
                <c:pt idx="14">
                  <c:v>1.4251547464082255E-2</c:v>
                </c:pt>
                <c:pt idx="15">
                  <c:v>1.4094093472756291E-2</c:v>
                </c:pt>
                <c:pt idx="16">
                  <c:v>1.3838791080578399E-2</c:v>
                </c:pt>
                <c:pt idx="17">
                  <c:v>1.3493005098746317E-2</c:v>
                </c:pt>
                <c:pt idx="18">
                  <c:v>1.310257490262403E-2</c:v>
                </c:pt>
                <c:pt idx="19">
                  <c:v>1.2664498919525837E-2</c:v>
                </c:pt>
                <c:pt idx="20">
                  <c:v>1.2188990859836954E-2</c:v>
                </c:pt>
                <c:pt idx="21">
                  <c:v>1.1686285785633523E-2</c:v>
                </c:pt>
                <c:pt idx="22">
                  <c:v>1.1166624675913776E-2</c:v>
                </c:pt>
                <c:pt idx="23">
                  <c:v>1.0640250140297744E-2</c:v>
                </c:pt>
                <c:pt idx="24">
                  <c:v>1.0117405235606388E-2</c:v>
                </c:pt>
                <c:pt idx="25">
                  <c:v>9.6083331407348371E-3</c:v>
                </c:pt>
                <c:pt idx="26">
                  <c:v>9.1232770677548095E-3</c:v>
                </c:pt>
                <c:pt idx="27">
                  <c:v>8.6724802377220068E-3</c:v>
                </c:pt>
                <c:pt idx="28">
                  <c:v>8.2661858741164915E-3</c:v>
                </c:pt>
                <c:pt idx="29">
                  <c:v>7.9146372010707299E-3</c:v>
                </c:pt>
                <c:pt idx="30">
                  <c:v>7.6280774428923873E-3</c:v>
                </c:pt>
                <c:pt idx="31">
                  <c:v>7.4167498239361227E-3</c:v>
                </c:pt>
                <c:pt idx="32">
                  <c:v>7.2908975685692101E-3</c:v>
                </c:pt>
                <c:pt idx="33">
                  <c:v>7.2351977627116175E-3</c:v>
                </c:pt>
                <c:pt idx="34">
                  <c:v>7.2053469457096075E-3</c:v>
                </c:pt>
                <c:pt idx="35">
                  <c:v>7.1774861831744377E-3</c:v>
                </c:pt>
                <c:pt idx="36">
                  <c:v>7.1516154751060657E-3</c:v>
                </c:pt>
                <c:pt idx="37">
                  <c:v>7.1277348215044974E-3</c:v>
                </c:pt>
                <c:pt idx="38">
                  <c:v>7.1058442223697321E-3</c:v>
                </c:pt>
                <c:pt idx="39">
                  <c:v>7.0859436777017558E-3</c:v>
                </c:pt>
                <c:pt idx="40">
                  <c:v>7.0680331875005806E-3</c:v>
                </c:pt>
                <c:pt idx="41">
                  <c:v>7.0521127517662084E-3</c:v>
                </c:pt>
                <c:pt idx="42">
                  <c:v>7.0381823704986357E-3</c:v>
                </c:pt>
                <c:pt idx="43">
                  <c:v>7.0262420436978529E-3</c:v>
                </c:pt>
                <c:pt idx="44">
                  <c:v>7.0162917713638678E-3</c:v>
                </c:pt>
                <c:pt idx="45">
                  <c:v>7.0083315534966916E-3</c:v>
                </c:pt>
                <c:pt idx="46">
                  <c:v>7.0023613900962985E-3</c:v>
                </c:pt>
                <c:pt idx="47">
                  <c:v>6.9983812811626961E-3</c:v>
                </c:pt>
                <c:pt idx="48">
                  <c:v>6.9963912266958967E-3</c:v>
                </c:pt>
                <c:pt idx="49">
                  <c:v>6.9355017228707912E-3</c:v>
                </c:pt>
                <c:pt idx="50">
                  <c:v>6.8157603506877737E-3</c:v>
                </c:pt>
                <c:pt idx="51">
                  <c:v>6.6980862537696613E-3</c:v>
                </c:pt>
                <c:pt idx="52">
                  <c:v>6.5824438000360265E-3</c:v>
                </c:pt>
                <c:pt idx="53">
                  <c:v>6.3055816299666121E-3</c:v>
                </c:pt>
                <c:pt idx="54">
                  <c:v>5.8812663528141507E-3</c:v>
                </c:pt>
                <c:pt idx="55">
                  <c:v>5.4855041046406898E-3</c:v>
                </c:pt>
                <c:pt idx="56">
                  <c:v>5.1163734957700401E-3</c:v>
                </c:pt>
                <c:pt idx="57">
                  <c:v>4.7736873017846532E-3</c:v>
                </c:pt>
                <c:pt idx="58">
                  <c:v>4.4525642719435918E-3</c:v>
                </c:pt>
                <c:pt idx="59">
                  <c:v>4.1514453834650454E-3</c:v>
                </c:pt>
                <c:pt idx="60">
                  <c:v>3.8720862697516757E-3</c:v>
                </c:pt>
                <c:pt idx="61">
                  <c:v>3.6103120645825481E-3</c:v>
                </c:pt>
                <c:pt idx="62">
                  <c:v>2.9710852849279316E-3</c:v>
                </c:pt>
                <c:pt idx="63">
                  <c:v>2.0978228608803566E-3</c:v>
                </c:pt>
                <c:pt idx="64">
                  <c:v>1.3005094110516728E-3</c:v>
                </c:pt>
                <c:pt idx="65">
                  <c:v>6.4739077563219754E-4</c:v>
                </c:pt>
                <c:pt idx="66">
                  <c:v>3.2264437392942597E-4</c:v>
                </c:pt>
                <c:pt idx="67">
                  <c:v>1.4516223729536194E-4</c:v>
                </c:pt>
                <c:pt idx="68">
                  <c:v>4.4430691546213143E-5</c:v>
                </c:pt>
                <c:pt idx="69">
                  <c:v>7.7795108179157048E-6</c:v>
                </c:pt>
                <c:pt idx="70">
                  <c:v>1.3669902161548049E-6</c:v>
                </c:pt>
                <c:pt idx="71">
                  <c:v>2.3983000494140222E-7</c:v>
                </c:pt>
                <c:pt idx="72">
                  <c:v>4.1782151822765799E-8</c:v>
                </c:pt>
                <c:pt idx="73">
                  <c:v>7.344972206064009E-9</c:v>
                </c:pt>
                <c:pt idx="74">
                  <c:v>1.2827380323954768E-9</c:v>
                </c:pt>
                <c:pt idx="75">
                  <c:v>1.994015975841097E-10</c:v>
                </c:pt>
                <c:pt idx="76">
                  <c:v>6.0437348504564834E-12</c:v>
                </c:pt>
                <c:pt idx="77">
                  <c:v>6.3268807890465229E-14</c:v>
                </c:pt>
                <c:pt idx="78">
                  <c:v>5.7248345541818799E-25</c:v>
                </c:pt>
                <c:pt idx="79">
                  <c:v>4.7396928827768318E-47</c:v>
                </c:pt>
                <c:pt idx="80">
                  <c:v>3.3128053720479098E-91</c:v>
                </c:pt>
                <c:pt idx="81">
                  <c:v>1.6898377697813895E-179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9.4260435708510022E-3</c:v>
                </c:pt>
                <c:pt idx="2">
                  <c:v>1.8287799616027719E-2</c:v>
                </c:pt>
                <c:pt idx="3">
                  <c:v>1.7335957469912597E-2</c:v>
                </c:pt>
                <c:pt idx="4">
                  <c:v>1.6708639371504165E-2</c:v>
                </c:pt>
                <c:pt idx="5">
                  <c:v>1.5890669493217331E-2</c:v>
                </c:pt>
                <c:pt idx="6">
                  <c:v>1.5133988749145478E-2</c:v>
                </c:pt>
                <c:pt idx="7">
                  <c:v>1.4898417774170728E-2</c:v>
                </c:pt>
                <c:pt idx="8">
                  <c:v>1.4856720886375826E-2</c:v>
                </c:pt>
                <c:pt idx="9">
                  <c:v>1.490786325330638E-2</c:v>
                </c:pt>
                <c:pt idx="10">
                  <c:v>1.4978603637593561E-2</c:v>
                </c:pt>
                <c:pt idx="11">
                  <c:v>1.5024114683623977E-2</c:v>
                </c:pt>
                <c:pt idx="12">
                  <c:v>1.5025308022299972E-2</c:v>
                </c:pt>
                <c:pt idx="13">
                  <c:v>1.4986850733753233E-2</c:v>
                </c:pt>
                <c:pt idx="14">
                  <c:v>1.4910420950436076E-2</c:v>
                </c:pt>
                <c:pt idx="15">
                  <c:v>1.4797897787297285E-2</c:v>
                </c:pt>
                <c:pt idx="16">
                  <c:v>1.4616297634054308E-2</c:v>
                </c:pt>
                <c:pt idx="17">
                  <c:v>1.4370787946555531E-2</c:v>
                </c:pt>
                <c:pt idx="18">
                  <c:v>1.4094010888110072E-2</c:v>
                </c:pt>
                <c:pt idx="19">
                  <c:v>1.3783922499753437E-2</c:v>
                </c:pt>
                <c:pt idx="20">
                  <c:v>1.3447903813946633E-2</c:v>
                </c:pt>
                <c:pt idx="21">
                  <c:v>1.3093358257947449E-2</c:v>
                </c:pt>
                <c:pt idx="22">
                  <c:v>1.2727695506336645E-2</c:v>
                </c:pt>
                <c:pt idx="23">
                  <c:v>1.2358326970112812E-2</c:v>
                </c:pt>
                <c:pt idx="24">
                  <c:v>1.1992664541468155E-2</c:v>
                </c:pt>
                <c:pt idx="25">
                  <c:v>1.1638120245568552E-2</c:v>
                </c:pt>
                <c:pt idx="26">
                  <c:v>1.1302106144232275E-2</c:v>
                </c:pt>
                <c:pt idx="27">
                  <c:v>1.0992034309362544E-2</c:v>
                </c:pt>
                <c:pt idx="28">
                  <c:v>1.0715316815632803E-2</c:v>
                </c:pt>
                <c:pt idx="29">
                  <c:v>1.0479365738476657E-2</c:v>
                </c:pt>
                <c:pt idx="30">
                  <c:v>1.029159315353617E-2</c:v>
                </c:pt>
                <c:pt idx="31">
                  <c:v>1.0159411136510555E-2</c:v>
                </c:pt>
                <c:pt idx="32">
                  <c:v>1.0090231763114738E-2</c:v>
                </c:pt>
                <c:pt idx="33">
                  <c:v>1.0072447966404545E-2</c:v>
                </c:pt>
                <c:pt idx="34">
                  <c:v>1.0072962844866569E-2</c:v>
                </c:pt>
                <c:pt idx="35">
                  <c:v>1.0073992601790739E-2</c:v>
                </c:pt>
                <c:pt idx="36">
                  <c:v>1.0075537237177017E-2</c:v>
                </c:pt>
                <c:pt idx="37">
                  <c:v>1.0077596751025389E-2</c:v>
                </c:pt>
                <c:pt idx="38">
                  <c:v>1.0080171143335861E-2</c:v>
                </c:pt>
                <c:pt idx="39">
                  <c:v>1.0083260414108414E-2</c:v>
                </c:pt>
                <c:pt idx="40">
                  <c:v>1.0086864563343076E-2</c:v>
                </c:pt>
                <c:pt idx="41">
                  <c:v>1.0090983591039829E-2</c:v>
                </c:pt>
                <c:pt idx="42">
                  <c:v>1.0095617497198679E-2</c:v>
                </c:pt>
                <c:pt idx="43">
                  <c:v>1.010076628181962E-2</c:v>
                </c:pt>
                <c:pt idx="44">
                  <c:v>1.0106429944902656E-2</c:v>
                </c:pt>
                <c:pt idx="45">
                  <c:v>1.011260848644779E-2</c:v>
                </c:pt>
                <c:pt idx="46">
                  <c:v>1.0119301906455004E-2</c:v>
                </c:pt>
                <c:pt idx="47">
                  <c:v>1.0126510204924322E-2</c:v>
                </c:pt>
                <c:pt idx="48">
                  <c:v>1.0134233381855739E-2</c:v>
                </c:pt>
                <c:pt idx="49">
                  <c:v>1.0050705564172892E-2</c:v>
                </c:pt>
                <c:pt idx="50">
                  <c:v>9.877180226893701E-3</c:v>
                </c:pt>
                <c:pt idx="51">
                  <c:v>9.7066507182997173E-3</c:v>
                </c:pt>
                <c:pt idx="52">
                  <c:v>9.5390654015284088E-3</c:v>
                </c:pt>
                <c:pt idx="53">
                  <c:v>9.1378456679870809E-3</c:v>
                </c:pt>
                <c:pt idx="54">
                  <c:v>8.5229416441042118E-3</c:v>
                </c:pt>
                <c:pt idx="55">
                  <c:v>7.9494157495478626E-3</c:v>
                </c:pt>
                <c:pt idx="56">
                  <c:v>7.4144835683260706E-3</c:v>
                </c:pt>
                <c:pt idx="57">
                  <c:v>6.9178737808472095E-3</c:v>
                </c:pt>
                <c:pt idx="58">
                  <c:v>6.4525126358611976E-3</c:v>
                </c:pt>
                <c:pt idx="59">
                  <c:v>6.0161408478002524E-3</c:v>
                </c:pt>
                <c:pt idx="60">
                  <c:v>5.6113026240070989E-3</c:v>
                </c:pt>
                <c:pt idx="61">
                  <c:v>5.2319478829111303E-3</c:v>
                </c:pt>
                <c:pt idx="62">
                  <c:v>4.3056010362429679E-3</c:v>
                </c:pt>
                <c:pt idx="63">
                  <c:v>3.0400972767362835E-3</c:v>
                </c:pt>
                <c:pt idx="64">
                  <c:v>1.8846563228169448E-3</c:v>
                </c:pt>
                <c:pt idx="65">
                  <c:v>9.3817784651164615E-4</c:v>
                </c:pt>
                <c:pt idx="66">
                  <c:v>4.6756582780564513E-4</c:v>
                </c:pt>
                <c:pt idx="67">
                  <c:v>2.1036443568041784E-4</c:v>
                </c:pt>
                <c:pt idx="68">
                  <c:v>6.4387526178672863E-5</c:v>
                </c:pt>
                <c:pt idx="69">
                  <c:v>1.127381634212958E-5</c:v>
                </c:pt>
                <c:pt idx="70">
                  <c:v>1.9809981628827236E-6</c:v>
                </c:pt>
                <c:pt idx="71">
                  <c:v>3.4755391339192222E-7</c:v>
                </c:pt>
                <c:pt idx="72">
                  <c:v>6.054934777441943E-8</c:v>
                </c:pt>
                <c:pt idx="73">
                  <c:v>1.064409699110071E-8</c:v>
                </c:pt>
                <c:pt idx="74">
                  <c:v>1.8589026136434846E-9</c:v>
                </c:pt>
                <c:pt idx="75">
                  <c:v>2.8896636846541111E-10</c:v>
                </c:pt>
                <c:pt idx="76">
                  <c:v>8.7583857544952187E-12</c:v>
                </c:pt>
                <c:pt idx="77">
                  <c:v>9.1687117228495171E-14</c:v>
                </c:pt>
                <c:pt idx="78">
                  <c:v>8.2962457233545698E-25</c:v>
                </c:pt>
                <c:pt idx="79">
                  <c:v>6.8686101644680147E-47</c:v>
                </c:pt>
                <c:pt idx="80">
                  <c:v>4.8008107727902995E-91</c:v>
                </c:pt>
                <c:pt idx="81">
                  <c:v>2.448858432156968E-179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7.8831145088250829E-3</c:v>
                </c:pt>
                <c:pt idx="2">
                  <c:v>1.9777754825302186E-2</c:v>
                </c:pt>
                <c:pt idx="3">
                  <c:v>2.6892605798506455E-2</c:v>
                </c:pt>
                <c:pt idx="4">
                  <c:v>3.2739456680437158E-2</c:v>
                </c:pt>
                <c:pt idx="5">
                  <c:v>3.6743696329075731E-2</c:v>
                </c:pt>
                <c:pt idx="6">
                  <c:v>3.7604601281509185E-2</c:v>
                </c:pt>
                <c:pt idx="7">
                  <c:v>3.7044801053995366E-2</c:v>
                </c:pt>
                <c:pt idx="8">
                  <c:v>3.687962651761309E-2</c:v>
                </c:pt>
                <c:pt idx="9">
                  <c:v>3.6928172329895197E-2</c:v>
                </c:pt>
                <c:pt idx="10">
                  <c:v>3.707533954187802E-2</c:v>
                </c:pt>
                <c:pt idx="11">
                  <c:v>3.7276248337683664E-2</c:v>
                </c:pt>
                <c:pt idx="12">
                  <c:v>3.7500085987218476E-2</c:v>
                </c:pt>
                <c:pt idx="13">
                  <c:v>3.7805395833855664E-2</c:v>
                </c:pt>
                <c:pt idx="14">
                  <c:v>3.8181108462626068E-2</c:v>
                </c:pt>
                <c:pt idx="15">
                  <c:v>3.8548339976799184E-2</c:v>
                </c:pt>
                <c:pt idx="16">
                  <c:v>3.8964475331769152E-2</c:v>
                </c:pt>
                <c:pt idx="17">
                  <c:v>3.9401105697392108E-2</c:v>
                </c:pt>
                <c:pt idx="18">
                  <c:v>3.9790135253696672E-2</c:v>
                </c:pt>
                <c:pt idx="19">
                  <c:v>4.015333326161976E-2</c:v>
                </c:pt>
                <c:pt idx="20">
                  <c:v>4.0490617996385828E-2</c:v>
                </c:pt>
                <c:pt idx="21">
                  <c:v>4.0801966088983607E-2</c:v>
                </c:pt>
                <c:pt idx="22">
                  <c:v>4.1087370863028744E-2</c:v>
                </c:pt>
                <c:pt idx="23">
                  <c:v>4.1346830412376204E-2</c:v>
                </c:pt>
                <c:pt idx="24">
                  <c:v>4.158034419323435E-2</c:v>
                </c:pt>
                <c:pt idx="25">
                  <c:v>4.1787912050590008E-2</c:v>
                </c:pt>
                <c:pt idx="26">
                  <c:v>4.1969533940278504E-2</c:v>
                </c:pt>
                <c:pt idx="27">
                  <c:v>4.212520984972621E-2</c:v>
                </c:pt>
                <c:pt idx="28">
                  <c:v>4.2254939775355972E-2</c:v>
                </c:pt>
                <c:pt idx="29">
                  <c:v>4.2358723716150584E-2</c:v>
                </c:pt>
                <c:pt idx="30">
                  <c:v>4.2436561671821166E-2</c:v>
                </c:pt>
                <c:pt idx="31">
                  <c:v>4.2488453642285637E-2</c:v>
                </c:pt>
                <c:pt idx="32">
                  <c:v>4.2514399627520606E-2</c:v>
                </c:pt>
                <c:pt idx="33">
                  <c:v>4.2498510794746432E-2</c:v>
                </c:pt>
                <c:pt idx="34">
                  <c:v>4.2410523730687447E-2</c:v>
                </c:pt>
                <c:pt idx="35">
                  <c:v>4.2238335233251295E-2</c:v>
                </c:pt>
                <c:pt idx="36">
                  <c:v>4.1986488059254978E-2</c:v>
                </c:pt>
                <c:pt idx="37">
                  <c:v>4.1659524965515768E-2</c:v>
                </c:pt>
                <c:pt idx="38">
                  <c:v>4.1261988708851213E-2</c:v>
                </c:pt>
                <c:pt idx="39">
                  <c:v>4.0798422046078586E-2</c:v>
                </c:pt>
                <c:pt idx="40">
                  <c:v>4.0273367734015214E-2</c:v>
                </c:pt>
                <c:pt idx="41">
                  <c:v>3.9691368529478514E-2</c:v>
                </c:pt>
                <c:pt idx="42">
                  <c:v>3.9056967189285786E-2</c:v>
                </c:pt>
                <c:pt idx="43">
                  <c:v>3.8374706470254566E-2</c:v>
                </c:pt>
                <c:pt idx="44">
                  <c:v>3.764912912920218E-2</c:v>
                </c:pt>
                <c:pt idx="45">
                  <c:v>3.6884777922945818E-2</c:v>
                </c:pt>
                <c:pt idx="46">
                  <c:v>3.6086195608302868E-2</c:v>
                </c:pt>
                <c:pt idx="47">
                  <c:v>3.5257924942090763E-2</c:v>
                </c:pt>
                <c:pt idx="48">
                  <c:v>3.4404508681126947E-2</c:v>
                </c:pt>
                <c:pt idx="49">
                  <c:v>3.367881830110607E-2</c:v>
                </c:pt>
                <c:pt idx="50">
                  <c:v>3.3097353819080425E-2</c:v>
                </c:pt>
                <c:pt idx="51">
                  <c:v>3.2525928032279328E-2</c:v>
                </c:pt>
                <c:pt idx="52">
                  <c:v>3.1964367911207506E-2</c:v>
                </c:pt>
                <c:pt idx="53">
                  <c:v>3.0619924337721066E-2</c:v>
                </c:pt>
                <c:pt idx="54">
                  <c:v>2.8559448009890812E-2</c:v>
                </c:pt>
                <c:pt idx="55">
                  <c:v>2.6637625281086978E-2</c:v>
                </c:pt>
                <c:pt idx="56">
                  <c:v>2.4845125876965229E-2</c:v>
                </c:pt>
                <c:pt idx="57">
                  <c:v>2.3181040635161819E-2</c:v>
                </c:pt>
                <c:pt idx="58">
                  <c:v>2.1621666186640864E-2</c:v>
                </c:pt>
                <c:pt idx="59">
                  <c:v>2.0159431911843186E-2</c:v>
                </c:pt>
                <c:pt idx="60">
                  <c:v>1.8802863172124647E-2</c:v>
                </c:pt>
                <c:pt idx="61">
                  <c:v>1.753168680391257E-2</c:v>
                </c:pt>
                <c:pt idx="62">
                  <c:v>1.4427599540233278E-2</c:v>
                </c:pt>
                <c:pt idx="63">
                  <c:v>1.0187034447199471E-2</c:v>
                </c:pt>
                <c:pt idx="64">
                  <c:v>6.3152778131756963E-3</c:v>
                </c:pt>
                <c:pt idx="65">
                  <c:v>3.1437316539666142E-3</c:v>
                </c:pt>
                <c:pt idx="66">
                  <c:v>1.566762100225593E-3</c:v>
                </c:pt>
                <c:pt idx="67">
                  <c:v>7.0490828340950829E-4</c:v>
                </c:pt>
                <c:pt idx="68">
                  <c:v>2.1575557866893757E-4</c:v>
                </c:pt>
                <c:pt idx="69">
                  <c:v>3.7777329135983714E-5</c:v>
                </c:pt>
                <c:pt idx="70">
                  <c:v>6.6381088130147186E-6</c:v>
                </c:pt>
                <c:pt idx="71">
                  <c:v>1.1646152625035301E-6</c:v>
                </c:pt>
                <c:pt idx="72">
                  <c:v>2.0289426139536585E-7</c:v>
                </c:pt>
                <c:pt idx="73">
                  <c:v>3.5667208262520734E-8</c:v>
                </c:pt>
                <c:pt idx="74">
                  <c:v>6.2289799422158401E-9</c:v>
                </c:pt>
                <c:pt idx="75">
                  <c:v>9.6829478851397748E-10</c:v>
                </c:pt>
                <c:pt idx="76">
                  <c:v>2.9348395548279555E-11</c:v>
                </c:pt>
                <c:pt idx="77">
                  <c:v>3.0723353121575754E-13</c:v>
                </c:pt>
                <c:pt idx="78">
                  <c:v>2.7799814700987136E-24</c:v>
                </c:pt>
                <c:pt idx="79">
                  <c:v>2.3015963628946004E-46</c:v>
                </c:pt>
                <c:pt idx="80">
                  <c:v>1.6086993364042769E-90</c:v>
                </c:pt>
                <c:pt idx="81">
                  <c:v>8.2058575544923097E-179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0</c:v>
                </c:pt>
                <c:pt idx="1">
                  <c:v>3.1250018613040794E-3</c:v>
                </c:pt>
                <c:pt idx="2">
                  <c:v>7.8489326322166986E-3</c:v>
                </c:pt>
                <c:pt idx="3">
                  <c:v>1.1043975158463344E-2</c:v>
                </c:pt>
                <c:pt idx="4">
                  <c:v>1.3988177100980858E-2</c:v>
                </c:pt>
                <c:pt idx="5">
                  <c:v>2.6129759920008454E-2</c:v>
                </c:pt>
                <c:pt idx="6">
                  <c:v>3.4838365218213097E-2</c:v>
                </c:pt>
                <c:pt idx="7">
                  <c:v>4.1076384705168834E-2</c:v>
                </c:pt>
                <c:pt idx="8">
                  <c:v>4.5450239192653154E-2</c:v>
                </c:pt>
                <c:pt idx="9">
                  <c:v>4.8462680127487369E-2</c:v>
                </c:pt>
                <c:pt idx="10">
                  <c:v>5.0564717095019689E-2</c:v>
                </c:pt>
                <c:pt idx="11">
                  <c:v>5.2183292740700125E-2</c:v>
                </c:pt>
                <c:pt idx="12">
                  <c:v>5.3629998712673939E-2</c:v>
                </c:pt>
                <c:pt idx="13">
                  <c:v>5.5805145473370808E-2</c:v>
                </c:pt>
                <c:pt idx="14">
                  <c:v>5.781567934928665E-2</c:v>
                </c:pt>
                <c:pt idx="15">
                  <c:v>5.9669743619608681E-2</c:v>
                </c:pt>
                <c:pt idx="16">
                  <c:v>6.1978452050184596E-2</c:v>
                </c:pt>
                <c:pt idx="17">
                  <c:v>6.3849259549327034E-2</c:v>
                </c:pt>
                <c:pt idx="18">
                  <c:v>6.5517919870151237E-2</c:v>
                </c:pt>
                <c:pt idx="19">
                  <c:v>6.6998480702844337E-2</c:v>
                </c:pt>
                <c:pt idx="20">
                  <c:v>6.8304762854598133E-2</c:v>
                </c:pt>
                <c:pt idx="21">
                  <c:v>6.9450363674342958E-2</c:v>
                </c:pt>
                <c:pt idx="22">
                  <c:v>7.0448657923774499E-2</c:v>
                </c:pt>
                <c:pt idx="23">
                  <c:v>7.1312797997813912E-2</c:v>
                </c:pt>
                <c:pt idx="24">
                  <c:v>7.2055713980131789E-2</c:v>
                </c:pt>
                <c:pt idx="25">
                  <c:v>7.2690113657055522E-2</c:v>
                </c:pt>
                <c:pt idx="26">
                  <c:v>7.3228482521031896E-2</c:v>
                </c:pt>
                <c:pt idx="27">
                  <c:v>7.368308377148397E-2</c:v>
                </c:pt>
                <c:pt idx="28">
                  <c:v>7.406595831502169E-2</c:v>
                </c:pt>
                <c:pt idx="29">
                  <c:v>7.4388924765493289E-2</c:v>
                </c:pt>
                <c:pt idx="30">
                  <c:v>7.4663579443997763E-2</c:v>
                </c:pt>
                <c:pt idx="31">
                  <c:v>7.4901296378887844E-2</c:v>
                </c:pt>
                <c:pt idx="32">
                  <c:v>7.5113227305770719E-2</c:v>
                </c:pt>
                <c:pt idx="33">
                  <c:v>7.5307847172724401E-2</c:v>
                </c:pt>
                <c:pt idx="34">
                  <c:v>7.5488573743095741E-2</c:v>
                </c:pt>
                <c:pt idx="35">
                  <c:v>7.5656333236656909E-2</c:v>
                </c:pt>
                <c:pt idx="36">
                  <c:v>7.5812051873180047E-2</c:v>
                </c:pt>
                <c:pt idx="37">
                  <c:v>7.5956655872437315E-2</c:v>
                </c:pt>
                <c:pt idx="38">
                  <c:v>7.6091071454200868E-2</c:v>
                </c:pt>
                <c:pt idx="39">
                  <c:v>7.6216224838242863E-2</c:v>
                </c:pt>
                <c:pt idx="40">
                  <c:v>7.6333042244335458E-2</c:v>
                </c:pt>
                <c:pt idx="41">
                  <c:v>7.6442449892250811E-2</c:v>
                </c:pt>
                <c:pt idx="42">
                  <c:v>7.6545374001761063E-2</c:v>
                </c:pt>
                <c:pt idx="43">
                  <c:v>7.6642740792638386E-2</c:v>
                </c:pt>
                <c:pt idx="44">
                  <c:v>7.6735476484654924E-2</c:v>
                </c:pt>
                <c:pt idx="45">
                  <c:v>7.6824507297582847E-2</c:v>
                </c:pt>
                <c:pt idx="46">
                  <c:v>7.6910759451194299E-2</c:v>
                </c:pt>
                <c:pt idx="47">
                  <c:v>7.6995159165261437E-2</c:v>
                </c:pt>
                <c:pt idx="48">
                  <c:v>7.7078632659556418E-2</c:v>
                </c:pt>
                <c:pt idx="49">
                  <c:v>7.7161156013607832E-2</c:v>
                </c:pt>
                <c:pt idx="50">
                  <c:v>7.7242254602725713E-2</c:v>
                </c:pt>
                <c:pt idx="51">
                  <c:v>7.7321953024768353E-2</c:v>
                </c:pt>
                <c:pt idx="52">
                  <c:v>7.7400275453619119E-2</c:v>
                </c:pt>
                <c:pt idx="53">
                  <c:v>7.7700387985425667E-2</c:v>
                </c:pt>
                <c:pt idx="54">
                  <c:v>7.798030534102432E-2</c:v>
                </c:pt>
                <c:pt idx="55">
                  <c:v>7.8241386494467047E-2</c:v>
                </c:pt>
                <c:pt idx="56">
                  <c:v>7.8484898971759587E-2</c:v>
                </c:pt>
                <c:pt idx="57">
                  <c:v>7.8712101388009797E-2</c:v>
                </c:pt>
                <c:pt idx="58">
                  <c:v>7.8924020036455156E-2</c:v>
                </c:pt>
                <c:pt idx="59">
                  <c:v>7.9121607009045802E-2</c:v>
                </c:pt>
                <c:pt idx="60">
                  <c:v>7.9305897956651009E-2</c:v>
                </c:pt>
                <c:pt idx="61">
                  <c:v>7.9477729828458743E-2</c:v>
                </c:pt>
                <c:pt idx="62">
                  <c:v>8.0184770018720791E-2</c:v>
                </c:pt>
                <c:pt idx="63">
                  <c:v>8.0683996709458111E-2</c:v>
                </c:pt>
                <c:pt idx="64">
                  <c:v>8.1302970810331068E-2</c:v>
                </c:pt>
                <c:pt idx="65">
                  <c:v>8.1611094780719207E-2</c:v>
                </c:pt>
                <c:pt idx="66">
                  <c:v>8.1764656538563921E-2</c:v>
                </c:pt>
                <c:pt idx="67">
                  <c:v>8.1868290927381543E-2</c:v>
                </c:pt>
                <c:pt idx="68">
                  <c:v>8.1921157610077719E-2</c:v>
                </c:pt>
                <c:pt idx="69">
                  <c:v>8.1930414205364205E-2</c:v>
                </c:pt>
                <c:pt idx="70">
                  <c:v>8.1932040744035817E-2</c:v>
                </c:pt>
                <c:pt idx="71">
                  <c:v>8.193232611021696E-2</c:v>
                </c:pt>
                <c:pt idx="72">
                  <c:v>8.1932375825485529E-2</c:v>
                </c:pt>
                <c:pt idx="73">
                  <c:v>8.1932384565036986E-2</c:v>
                </c:pt>
                <c:pt idx="74">
                  <c:v>8.1932386091326637E-2</c:v>
                </c:pt>
                <c:pt idx="75">
                  <c:v>8.1932386565850016E-2</c:v>
                </c:pt>
                <c:pt idx="76">
                  <c:v>8.1932386584547268E-2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0</c:v>
                </c:pt>
                <c:pt idx="1">
                  <c:v>2.163525971780063E-3</c:v>
                </c:pt>
                <c:pt idx="2">
                  <c:v>5.4434979791926144E-3</c:v>
                </c:pt>
                <c:pt idx="3">
                  <c:v>7.6743028034314369E-3</c:v>
                </c:pt>
                <c:pt idx="4">
                  <c:v>9.7408206636550847E-3</c:v>
                </c:pt>
                <c:pt idx="5">
                  <c:v>1.8459449738292832E-2</c:v>
                </c:pt>
                <c:pt idx="6">
                  <c:v>2.5073300196485949E-2</c:v>
                </c:pt>
                <c:pt idx="7">
                  <c:v>3.019832044161401E-2</c:v>
                </c:pt>
                <c:pt idx="8">
                  <c:v>3.4206318104660183E-2</c:v>
                </c:pt>
                <c:pt idx="9">
                  <c:v>3.7403664291278435E-2</c:v>
                </c:pt>
                <c:pt idx="10">
                  <c:v>4.0064533800759784E-2</c:v>
                </c:pt>
                <c:pt idx="11">
                  <c:v>4.2450022971847162E-2</c:v>
                </c:pt>
                <c:pt idx="12">
                  <c:v>4.4751892541766529E-2</c:v>
                </c:pt>
                <c:pt idx="13">
                  <c:v>4.8396907950928998E-2</c:v>
                </c:pt>
                <c:pt idx="14">
                  <c:v>5.2000804904849381E-2</c:v>
                </c:pt>
                <c:pt idx="15">
                  <c:v>5.5569240095347902E-2</c:v>
                </c:pt>
                <c:pt idx="16">
                  <c:v>6.0426758973957703E-2</c:v>
                </c:pt>
                <c:pt idx="17">
                  <c:v>6.4800485343592312E-2</c:v>
                </c:pt>
                <c:pt idx="18">
                  <c:v>6.9140712754582098E-2</c:v>
                </c:pt>
                <c:pt idx="19">
                  <c:v>7.3452590445964389E-2</c:v>
                </c:pt>
                <c:pt idx="20">
                  <c:v>7.7740116935748962E-2</c:v>
                </c:pt>
                <c:pt idx="21">
                  <c:v>8.2006146733477739E-2</c:v>
                </c:pt>
                <c:pt idx="22">
                  <c:v>8.6252392219735005E-2</c:v>
                </c:pt>
                <c:pt idx="23">
                  <c:v>9.0479424173129916E-2</c:v>
                </c:pt>
                <c:pt idx="24">
                  <c:v>9.4686671918272486E-2</c:v>
                </c:pt>
                <c:pt idx="25">
                  <c:v>9.887242336736933E-2</c:v>
                </c:pt>
                <c:pt idx="26">
                  <c:v>0.10303382503192424</c:v>
                </c:pt>
                <c:pt idx="27">
                  <c:v>0.10716688202603236</c:v>
                </c:pt>
                <c:pt idx="28">
                  <c:v>0.11126645806730782</c:v>
                </c:pt>
                <c:pt idx="29">
                  <c:v>0.11532627547714501</c:v>
                </c:pt>
                <c:pt idx="30">
                  <c:v>0.11933891518079211</c:v>
                </c:pt>
                <c:pt idx="31">
                  <c:v>0.12329581670737179</c:v>
                </c:pt>
                <c:pt idx="32">
                  <c:v>0.12718727818988707</c:v>
                </c:pt>
                <c:pt idx="33">
                  <c:v>0.13100383612776323</c:v>
                </c:pt>
                <c:pt idx="34">
                  <c:v>0.13473808202395426</c:v>
                </c:pt>
                <c:pt idx="35">
                  <c:v>0.13838393793425108</c:v>
                </c:pt>
                <c:pt idx="36">
                  <c:v>0.14193549514202403</c:v>
                </c:pt>
                <c:pt idx="37">
                  <c:v>0.14538701415822297</c:v>
                </c:pt>
                <c:pt idx="38">
                  <c:v>0.14873292472137728</c:v>
                </c:pt>
                <c:pt idx="39">
                  <c:v>0.15196782579759577</c:v>
                </c:pt>
                <c:pt idx="40">
                  <c:v>0.15508648558056676</c:v>
                </c:pt>
                <c:pt idx="41">
                  <c:v>0.15808384149155807</c:v>
                </c:pt>
                <c:pt idx="42">
                  <c:v>0.16095500017941702</c:v>
                </c:pt>
                <c:pt idx="43">
                  <c:v>0.16369523752057039</c:v>
                </c:pt>
                <c:pt idx="44">
                  <c:v>0.16629999861902445</c:v>
                </c:pt>
                <c:pt idx="45">
                  <c:v>0.16876489780636497</c:v>
                </c:pt>
                <c:pt idx="46">
                  <c:v>0.17108571864175723</c:v>
                </c:pt>
                <c:pt idx="47">
                  <c:v>0.17325841391194594</c:v>
                </c:pt>
                <c:pt idx="48">
                  <c:v>0.17527910563125534</c:v>
                </c:pt>
                <c:pt idx="49">
                  <c:v>0.17720606790008492</c:v>
                </c:pt>
                <c:pt idx="50">
                  <c:v>0.17909976118342008</c:v>
                </c:pt>
                <c:pt idx="51">
                  <c:v>0.18096075985375673</c:v>
                </c:pt>
                <c:pt idx="52">
                  <c:v>0.18278962838356083</c:v>
                </c:pt>
                <c:pt idx="53">
                  <c:v>0.18979740856702015</c:v>
                </c:pt>
                <c:pt idx="54">
                  <c:v>0.19633362111956706</c:v>
                </c:pt>
                <c:pt idx="55">
                  <c:v>0.20242999877616547</c:v>
                </c:pt>
                <c:pt idx="56">
                  <c:v>0.20811613891341138</c:v>
                </c:pt>
                <c:pt idx="57">
                  <c:v>0.21342143083390547</c:v>
                </c:pt>
                <c:pt idx="58">
                  <c:v>0.21836983900647089</c:v>
                </c:pt>
                <c:pt idx="59">
                  <c:v>0.222983595262151</c:v>
                </c:pt>
                <c:pt idx="60">
                  <c:v>0.22728688257522864</c:v>
                </c:pt>
                <c:pt idx="61">
                  <c:v>0.23129924413471567</c:v>
                </c:pt>
                <c:pt idx="62">
                  <c:v>0.24780899200962803</c:v>
                </c:pt>
                <c:pt idx="63">
                  <c:v>0.2594661890261728</c:v>
                </c:pt>
                <c:pt idx="64">
                  <c:v>0.27391954894440529</c:v>
                </c:pt>
                <c:pt idx="65">
                  <c:v>0.2811144002914549</c:v>
                </c:pt>
                <c:pt idx="66">
                  <c:v>0.28470014540207561</c:v>
                </c:pt>
                <c:pt idx="67">
                  <c:v>0.28712006106474169</c:v>
                </c:pt>
                <c:pt idx="68">
                  <c:v>0.28835452498110448</c:v>
                </c:pt>
                <c:pt idx="69">
                  <c:v>0.2885706711867444</c:v>
                </c:pt>
                <c:pt idx="70">
                  <c:v>0.28860865169159672</c:v>
                </c:pt>
                <c:pt idx="71">
                  <c:v>0.28861531513699579</c:v>
                </c:pt>
                <c:pt idx="72">
                  <c:v>0.28861647601379015</c:v>
                </c:pt>
                <c:pt idx="73">
                  <c:v>0.2886166800867595</c:v>
                </c:pt>
                <c:pt idx="74">
                  <c:v>0.28861671572639869</c:v>
                </c:pt>
                <c:pt idx="75">
                  <c:v>0.28861672680676087</c:v>
                </c:pt>
                <c:pt idx="76">
                  <c:v>0.28861672724335119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0</c:v>
                </c:pt>
                <c:pt idx="1">
                  <c:v>1.2116971899071047E-3</c:v>
                </c:pt>
                <c:pt idx="2">
                  <c:v>3.0326808648716494E-3</c:v>
                </c:pt>
                <c:pt idx="3">
                  <c:v>4.248625627886385E-3</c:v>
                </c:pt>
                <c:pt idx="4">
                  <c:v>5.3564226895802475E-3</c:v>
                </c:pt>
                <c:pt idx="5">
                  <c:v>1.0122446265456237E-2</c:v>
                </c:pt>
                <c:pt idx="6">
                  <c:v>1.4058635216085118E-2</c:v>
                </c:pt>
                <c:pt idx="7">
                  <c:v>1.7494644735163149E-2</c:v>
                </c:pt>
                <c:pt idx="8">
                  <c:v>2.0569278585902198E-2</c:v>
                </c:pt>
                <c:pt idx="9">
                  <c:v>2.33834962794605E-2</c:v>
                </c:pt>
                <c:pt idx="10">
                  <c:v>2.6014352235623643E-2</c:v>
                </c:pt>
                <c:pt idx="11">
                  <c:v>2.8524493352221333E-2</c:v>
                </c:pt>
                <c:pt idx="12">
                  <c:v>3.0954778806597937E-2</c:v>
                </c:pt>
                <c:pt idx="13">
                  <c:v>3.4708029942593685E-2</c:v>
                </c:pt>
                <c:pt idx="14">
                  <c:v>3.8301866334547512E-2</c:v>
                </c:pt>
                <c:pt idx="15">
                  <c:v>4.1743916396263743E-2</c:v>
                </c:pt>
                <c:pt idx="16">
                  <c:v>4.6242493134640641E-2</c:v>
                </c:pt>
                <c:pt idx="17">
                  <c:v>5.010937550268578E-2</c:v>
                </c:pt>
                <c:pt idx="18">
                  <c:v>5.3778053405228371E-2</c:v>
                </c:pt>
                <c:pt idx="19">
                  <c:v>5.7261751376796712E-2</c:v>
                </c:pt>
                <c:pt idx="20">
                  <c:v>6.0573685172143107E-2</c:v>
                </c:pt>
                <c:pt idx="21">
                  <c:v>6.3727068192361971E-2</c:v>
                </c:pt>
                <c:pt idx="22">
                  <c:v>6.6735113207338714E-2</c:v>
                </c:pt>
                <c:pt idx="23">
                  <c:v>6.9611032817539331E-2</c:v>
                </c:pt>
                <c:pt idx="24">
                  <c:v>7.2368039577912158E-2</c:v>
                </c:pt>
                <c:pt idx="25">
                  <c:v>7.50193460311607E-2</c:v>
                </c:pt>
                <c:pt idx="26">
                  <c:v>7.7578164716688339E-2</c:v>
                </c:pt>
                <c:pt idx="27">
                  <c:v>8.0057708173007253E-2</c:v>
                </c:pt>
                <c:pt idx="28">
                  <c:v>8.2471188938388326E-2</c:v>
                </c:pt>
                <c:pt idx="29">
                  <c:v>8.4831819551036927E-2</c:v>
                </c:pt>
                <c:pt idx="30">
                  <c:v>8.715281254914059E-2</c:v>
                </c:pt>
                <c:pt idx="31">
                  <c:v>8.9447380470881965E-2</c:v>
                </c:pt>
                <c:pt idx="32">
                  <c:v>9.1728735854442342E-2</c:v>
                </c:pt>
                <c:pt idx="33">
                  <c:v>9.4007335423164889E-2</c:v>
                </c:pt>
                <c:pt idx="34">
                  <c:v>9.6288124270717076E-2</c:v>
                </c:pt>
                <c:pt idx="35">
                  <c:v>9.8573291675928598E-2</c:v>
                </c:pt>
                <c:pt idx="36">
                  <c:v>0.10086502691762911</c:v>
                </c:pt>
                <c:pt idx="37">
                  <c:v>0.10316551927464827</c:v>
                </c:pt>
                <c:pt idx="38">
                  <c:v>0.10547695802581576</c:v>
                </c:pt>
                <c:pt idx="39">
                  <c:v>0.10780153244996123</c:v>
                </c:pt>
                <c:pt idx="40">
                  <c:v>0.11014143182591435</c:v>
                </c:pt>
                <c:pt idx="41">
                  <c:v>0.11249884543250478</c:v>
                </c:pt>
                <c:pt idx="42">
                  <c:v>0.11487596254856219</c:v>
                </c:pt>
                <c:pt idx="43">
                  <c:v>0.11727497245291625</c:v>
                </c:pt>
                <c:pt idx="44">
                  <c:v>0.11969806442439661</c:v>
                </c:pt>
                <c:pt idx="45">
                  <c:v>0.12214742774183293</c:v>
                </c:pt>
                <c:pt idx="46">
                  <c:v>0.12462525168405489</c:v>
                </c:pt>
                <c:pt idx="47">
                  <c:v>0.12713372552989216</c:v>
                </c:pt>
                <c:pt idx="48">
                  <c:v>0.12967503855817439</c:v>
                </c:pt>
                <c:pt idx="49">
                  <c:v>0.13221123416858224</c:v>
                </c:pt>
                <c:pt idx="50">
                  <c:v>0.13470364238556862</c:v>
                </c:pt>
                <c:pt idx="51">
                  <c:v>0.13715301917671333</c:v>
                </c:pt>
                <c:pt idx="52">
                  <c:v>0.13956010747954739</c:v>
                </c:pt>
                <c:pt idx="53">
                  <c:v>0.14878348544988418</c:v>
                </c:pt>
                <c:pt idx="54">
                  <c:v>0.15738620375558887</c:v>
                </c:pt>
                <c:pt idx="55">
                  <c:v>0.16541002783463785</c:v>
                </c:pt>
                <c:pt idx="56">
                  <c:v>0.17289391264625201</c:v>
                </c:pt>
                <c:pt idx="57">
                  <c:v>0.17987653929044789</c:v>
                </c:pt>
                <c:pt idx="58">
                  <c:v>0.18638944890408024</c:v>
                </c:pt>
                <c:pt idx="59">
                  <c:v>0.19246190219101209</c:v>
                </c:pt>
                <c:pt idx="60">
                  <c:v>0.19812572787680535</c:v>
                </c:pt>
                <c:pt idx="61">
                  <c:v>0.2034066479753194</c:v>
                </c:pt>
                <c:pt idx="62">
                  <c:v>0.2251361601544688</c:v>
                </c:pt>
                <c:pt idx="63">
                  <c:v>0.24047892652891284</c:v>
                </c:pt>
                <c:pt idx="64">
                  <c:v>0.25950189785181865</c:v>
                </c:pt>
                <c:pt idx="65">
                  <c:v>0.26897149188544134</c:v>
                </c:pt>
                <c:pt idx="66">
                  <c:v>0.27369091538257168</c:v>
                </c:pt>
                <c:pt idx="67">
                  <c:v>0.27687591779828524</c:v>
                </c:pt>
                <c:pt idx="68">
                  <c:v>0.27850067299797465</c:v>
                </c:pt>
                <c:pt idx="69">
                  <c:v>0.27878515654330283</c:v>
                </c:pt>
                <c:pt idx="70">
                  <c:v>0.27883514506214713</c:v>
                </c:pt>
                <c:pt idx="71">
                  <c:v>0.27884391523956298</c:v>
                </c:pt>
                <c:pt idx="72">
                  <c:v>0.2788454431421471</c:v>
                </c:pt>
                <c:pt idx="73">
                  <c:v>0.27884571173535078</c:v>
                </c:pt>
                <c:pt idx="74">
                  <c:v>0.27884575864290984</c:v>
                </c:pt>
                <c:pt idx="75">
                  <c:v>0.27884577322646781</c:v>
                </c:pt>
                <c:pt idx="76">
                  <c:v>0.2788457738010916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0</c:v>
                </c:pt>
                <c:pt idx="1">
                  <c:v>1.6832807861853019E-3</c:v>
                </c:pt>
                <c:pt idx="2">
                  <c:v>4.2442444387154697E-3</c:v>
                </c:pt>
                <c:pt idx="3">
                  <c:v>5.9962237005730078E-3</c:v>
                </c:pt>
                <c:pt idx="4">
                  <c:v>7.6290737344910358E-3</c:v>
                </c:pt>
                <c:pt idx="5">
                  <c:v>1.5110535813361879E-2</c:v>
                </c:pt>
                <c:pt idx="6">
                  <c:v>2.2006855922270686E-2</c:v>
                </c:pt>
                <c:pt idx="7">
                  <c:v>2.8663373831703223E-2</c:v>
                </c:pt>
                <c:pt idx="8">
                  <c:v>3.517857537540045E-2</c:v>
                </c:pt>
                <c:pt idx="9">
                  <c:v>4.1604260783800522E-2</c:v>
                </c:pt>
                <c:pt idx="10">
                  <c:v>4.7959847060089114E-2</c:v>
                </c:pt>
                <c:pt idx="11">
                  <c:v>5.4245888740418184E-2</c:v>
                </c:pt>
                <c:pt idx="12">
                  <c:v>6.0451289396313231E-2</c:v>
                </c:pt>
                <c:pt idx="13">
                  <c:v>7.0182646910018034E-2</c:v>
                </c:pt>
                <c:pt idx="14">
                  <c:v>7.9639338039340951E-2</c:v>
                </c:pt>
                <c:pt idx="15">
                  <c:v>8.8783629821975948E-2</c:v>
                </c:pt>
                <c:pt idx="16">
                  <c:v>0.10078106344457712</c:v>
                </c:pt>
                <c:pt idx="17">
                  <c:v>0.11105532530272244</c:v>
                </c:pt>
                <c:pt idx="18">
                  <c:v>0.12067806138590068</c:v>
                </c:pt>
                <c:pt idx="19">
                  <c:v>0.12961408904673591</c:v>
                </c:pt>
                <c:pt idx="20">
                  <c:v>0.13783945521204699</c:v>
                </c:pt>
                <c:pt idx="21">
                  <c:v>0.14534145363295151</c:v>
                </c:pt>
                <c:pt idx="22">
                  <c:v>0.15211862952086336</c:v>
                </c:pt>
                <c:pt idx="23">
                  <c:v>0.15818078078300862</c:v>
                </c:pt>
                <c:pt idx="24">
                  <c:v>0.16354895834897473</c:v>
                </c:pt>
                <c:pt idx="25">
                  <c:v>0.16825546625626575</c:v>
                </c:pt>
                <c:pt idx="26">
                  <c:v>0.17234386167251226</c:v>
                </c:pt>
                <c:pt idx="27">
                  <c:v>0.17586895490118359</c:v>
                </c:pt>
                <c:pt idx="28">
                  <c:v>0.17889680938304239</c:v>
                </c:pt>
                <c:pt idx="29">
                  <c:v>0.18150474169651098</c:v>
                </c:pt>
                <c:pt idx="30">
                  <c:v>0.18378132155776283</c:v>
                </c:pt>
                <c:pt idx="31">
                  <c:v>0.18582637182074507</c:v>
                </c:pt>
                <c:pt idx="32">
                  <c:v>0.18775096847718398</c:v>
                </c:pt>
                <c:pt idx="33">
                  <c:v>0.18964681651352283</c:v>
                </c:pt>
                <c:pt idx="34">
                  <c:v>0.19155187472193175</c:v>
                </c:pt>
                <c:pt idx="35">
                  <c:v>0.19347535327448084</c:v>
                </c:pt>
                <c:pt idx="36">
                  <c:v>0.19542646234324018</c:v>
                </c:pt>
                <c:pt idx="37">
                  <c:v>0.19741441210027985</c:v>
                </c:pt>
                <c:pt idx="38">
                  <c:v>0.19944841271766994</c:v>
                </c:pt>
                <c:pt idx="39">
                  <c:v>0.20153767436748055</c:v>
                </c:pt>
                <c:pt idx="40">
                  <c:v>0.20369140722178172</c:v>
                </c:pt>
                <c:pt idx="41">
                  <c:v>0.20591882145264359</c:v>
                </c:pt>
                <c:pt idx="42">
                  <c:v>0.20822912723213621</c:v>
                </c:pt>
                <c:pt idx="43">
                  <c:v>0.21063153473232968</c:v>
                </c:pt>
                <c:pt idx="44">
                  <c:v>0.21313525412529405</c:v>
                </c:pt>
                <c:pt idx="45">
                  <c:v>0.21574949558309944</c:v>
                </c:pt>
                <c:pt idx="46">
                  <c:v>0.21848346927781592</c:v>
                </c:pt>
                <c:pt idx="47">
                  <c:v>0.22134638538151358</c:v>
                </c:pt>
                <c:pt idx="48">
                  <c:v>0.2243474540662625</c:v>
                </c:pt>
                <c:pt idx="49">
                  <c:v>0.22739337870870047</c:v>
                </c:pt>
                <c:pt idx="50">
                  <c:v>0.23038671549076073</c:v>
                </c:pt>
                <c:pt idx="51">
                  <c:v>0.23332837231571024</c:v>
                </c:pt>
                <c:pt idx="52">
                  <c:v>0.23621924143796513</c:v>
                </c:pt>
                <c:pt idx="53">
                  <c:v>0.24729635005335709</c:v>
                </c:pt>
                <c:pt idx="54">
                  <c:v>0.25762805773858732</c:v>
                </c:pt>
                <c:pt idx="55">
                  <c:v>0.26726452402244466</c:v>
                </c:pt>
                <c:pt idx="56">
                  <c:v>0.27625253310002401</c:v>
                </c:pt>
                <c:pt idx="57">
                  <c:v>0.28463854026651375</c:v>
                </c:pt>
                <c:pt idx="58">
                  <c:v>0.29246042585164955</c:v>
                </c:pt>
                <c:pt idx="59">
                  <c:v>0.29975333142676197</c:v>
                </c:pt>
                <c:pt idx="60">
                  <c:v>0.30655548271037547</c:v>
                </c:pt>
                <c:pt idx="61">
                  <c:v>0.31289777137170749</c:v>
                </c:pt>
                <c:pt idx="62">
                  <c:v>0.33899451893448046</c:v>
                </c:pt>
                <c:pt idx="63">
                  <c:v>0.35742090134414489</c:v>
                </c:pt>
                <c:pt idx="64">
                  <c:v>0.38026714273303813</c:v>
                </c:pt>
                <c:pt idx="65">
                  <c:v>0.39163995234698434</c:v>
                </c:pt>
                <c:pt idx="66">
                  <c:v>0.39730789383738785</c:v>
                </c:pt>
                <c:pt idx="67">
                  <c:v>0.40113302361225023</c:v>
                </c:pt>
                <c:pt idx="68">
                  <c:v>0.40308432495523588</c:v>
                </c:pt>
                <c:pt idx="69">
                  <c:v>0.40342598450133998</c:v>
                </c:pt>
                <c:pt idx="70">
                  <c:v>0.40348601980017967</c:v>
                </c:pt>
                <c:pt idx="71">
                  <c:v>0.40349655262320006</c:v>
                </c:pt>
                <c:pt idx="72">
                  <c:v>0.40349838760631934</c:v>
                </c:pt>
                <c:pt idx="73">
                  <c:v>0.40349871018185512</c:v>
                </c:pt>
                <c:pt idx="74">
                  <c:v>0.40349876651697747</c:v>
                </c:pt>
                <c:pt idx="75">
                  <c:v>0.40349878403156442</c:v>
                </c:pt>
                <c:pt idx="76">
                  <c:v>0.40349878472167711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0</c:v>
                </c:pt>
                <c:pt idx="1">
                  <c:v>1.7854525790702942E-3</c:v>
                </c:pt>
                <c:pt idx="2">
                  <c:v>4.4969421636183275E-3</c:v>
                </c:pt>
                <c:pt idx="3">
                  <c:v>6.3451023670014926E-3</c:v>
                </c:pt>
                <c:pt idx="4">
                  <c:v>8.0622770886485794E-3</c:v>
                </c:pt>
                <c:pt idx="5">
                  <c:v>1.5978146763185978E-2</c:v>
                </c:pt>
                <c:pt idx="6">
                  <c:v>2.3424331684133437E-2</c:v>
                </c:pt>
                <c:pt idx="7">
                  <c:v>3.0793801789278152E-2</c:v>
                </c:pt>
                <c:pt idx="8">
                  <c:v>3.8192320364401074E-2</c:v>
                </c:pt>
                <c:pt idx="9">
                  <c:v>4.5666735207604725E-2</c:v>
                </c:pt>
                <c:pt idx="10">
                  <c:v>5.3218603478445627E-2</c:v>
                </c:pt>
                <c:pt idx="11">
                  <c:v>6.0818046594327747E-2</c:v>
                </c:pt>
                <c:pt idx="12">
                  <c:v>6.842241766171063E-2</c:v>
                </c:pt>
                <c:pt idx="13">
                  <c:v>8.0531296665407953E-2</c:v>
                </c:pt>
                <c:pt idx="14">
                  <c:v>9.2513897312594864E-2</c:v>
                </c:pt>
                <c:pt idx="15">
                  <c:v>0.1043053457783346</c:v>
                </c:pt>
                <c:pt idx="16">
                  <c:v>0.12009124087323708</c:v>
                </c:pt>
                <c:pt idx="17">
                  <c:v>0.13391541072582219</c:v>
                </c:pt>
                <c:pt idx="18">
                  <c:v>0.14714459841097352</c:v>
                </c:pt>
                <c:pt idx="19">
                  <c:v>0.15970586530234909</c:v>
                </c:pt>
                <c:pt idx="20">
                  <c:v>0.17154174889803067</c:v>
                </c:pt>
                <c:pt idx="21">
                  <c:v>0.18261028518188904</c:v>
                </c:pt>
                <c:pt idx="22">
                  <c:v>0.19288501476216136</c:v>
                </c:pt>
                <c:pt idx="23">
                  <c:v>0.20235498454244971</c:v>
                </c:pt>
                <c:pt idx="24">
                  <c:v>0.21102474817301278</c:v>
                </c:pt>
                <c:pt idx="25">
                  <c:v>0.21891436617168675</c:v>
                </c:pt>
                <c:pt idx="26">
                  <c:v>0.2260594059560303</c:v>
                </c:pt>
                <c:pt idx="27">
                  <c:v>0.23251094185180621</c:v>
                </c:pt>
                <c:pt idx="28">
                  <c:v>0.23833555509520229</c:v>
                </c:pt>
                <c:pt idx="29">
                  <c:v>0.24361533383340861</c:v>
                </c:pt>
                <c:pt idx="30">
                  <c:v>0.24844787312476649</c:v>
                </c:pt>
                <c:pt idx="31">
                  <c:v>0.25294627493880673</c:v>
                </c:pt>
                <c:pt idx="32">
                  <c:v>0.25723914815625937</c:v>
                </c:pt>
                <c:pt idx="33">
                  <c:v>0.26143234897222672</c:v>
                </c:pt>
                <c:pt idx="34">
                  <c:v>0.26556555232895385</c:v>
                </c:pt>
                <c:pt idx="35">
                  <c:v>0.26964275805705673</c:v>
                </c:pt>
                <c:pt idx="36">
                  <c:v>0.27366796598715143</c:v>
                </c:pt>
                <c:pt idx="37">
                  <c:v>0.277645175949854</c:v>
                </c:pt>
                <c:pt idx="38">
                  <c:v>0.28157838777578037</c:v>
                </c:pt>
                <c:pt idx="39">
                  <c:v>0.28547160129554661</c:v>
                </c:pt>
                <c:pt idx="40">
                  <c:v>0.28932881633976876</c:v>
                </c:pt>
                <c:pt idx="41">
                  <c:v>0.29315403273906276</c:v>
                </c:pt>
                <c:pt idx="42">
                  <c:v>0.29695125032404468</c:v>
                </c:pt>
                <c:pt idx="43">
                  <c:v>0.3007244689253305</c:v>
                </c:pt>
                <c:pt idx="44">
                  <c:v>0.30447768837353628</c:v>
                </c:pt>
                <c:pt idx="45">
                  <c:v>0.30821490849927802</c:v>
                </c:pt>
                <c:pt idx="46">
                  <c:v>0.31194012913317171</c:v>
                </c:pt>
                <c:pt idx="47">
                  <c:v>0.31565735010583335</c:v>
                </c:pt>
                <c:pt idx="48">
                  <c:v>0.31937057124787899</c:v>
                </c:pt>
                <c:pt idx="49">
                  <c:v>0.32305074671593847</c:v>
                </c:pt>
                <c:pt idx="50">
                  <c:v>0.32666738398906586</c:v>
                </c:pt>
                <c:pt idx="51">
                  <c:v>0.33022158002261054</c:v>
                </c:pt>
                <c:pt idx="52">
                  <c:v>0.33371441286452147</c:v>
                </c:pt>
                <c:pt idx="53">
                  <c:v>0.34709810030557608</c:v>
                </c:pt>
                <c:pt idx="54">
                  <c:v>0.35958117248556032</c:v>
                </c:pt>
                <c:pt idx="55">
                  <c:v>0.37122423361797513</c:v>
                </c:pt>
                <c:pt idx="56">
                  <c:v>0.38208380973917822</c:v>
                </c:pt>
                <c:pt idx="57">
                  <c:v>0.39221602949901591</c:v>
                </c:pt>
                <c:pt idx="58">
                  <c:v>0.40166666102263249</c:v>
                </c:pt>
                <c:pt idx="59">
                  <c:v>0.41047816338695914</c:v>
                </c:pt>
                <c:pt idx="60">
                  <c:v>0.41869672202600255</c:v>
                </c:pt>
                <c:pt idx="61">
                  <c:v>0.42635966116034174</c:v>
                </c:pt>
                <c:pt idx="62">
                  <c:v>0.45789051679562331</c:v>
                </c:pt>
                <c:pt idx="63">
                  <c:v>0.4801538123362683</c:v>
                </c:pt>
                <c:pt idx="64">
                  <c:v>0.50775731109829736</c:v>
                </c:pt>
                <c:pt idx="65">
                  <c:v>0.52149827315658914</c:v>
                </c:pt>
                <c:pt idx="66">
                  <c:v>0.52834644626525928</c:v>
                </c:pt>
                <c:pt idx="67">
                  <c:v>0.53296808022279707</c:v>
                </c:pt>
                <c:pt idx="68">
                  <c:v>0.53532569972302857</c:v>
                </c:pt>
                <c:pt idx="69">
                  <c:v>0.53573850280504909</c:v>
                </c:pt>
                <c:pt idx="70">
                  <c:v>0.53581103921351081</c:v>
                </c:pt>
                <c:pt idx="71">
                  <c:v>0.535823765279136</c:v>
                </c:pt>
                <c:pt idx="72">
                  <c:v>0.53582598235954759</c:v>
                </c:pt>
                <c:pt idx="73">
                  <c:v>0.53582637210476869</c:v>
                </c:pt>
                <c:pt idx="74">
                  <c:v>0.53582644017051539</c:v>
                </c:pt>
                <c:pt idx="75">
                  <c:v>0.53582646133215295</c:v>
                </c:pt>
                <c:pt idx="76">
                  <c:v>0.5358264621659673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0</c:v>
                </c:pt>
                <c:pt idx="1">
                  <c:v>8.3710891547750296E-3</c:v>
                </c:pt>
                <c:pt idx="2">
                  <c:v>2.2384964438938677E-2</c:v>
                </c:pt>
                <c:pt idx="3">
                  <c:v>3.3701851726787461E-2</c:v>
                </c:pt>
                <c:pt idx="4">
                  <c:v>4.570438616882308E-2</c:v>
                </c:pt>
                <c:pt idx="5">
                  <c:v>0.1089624600425682</c:v>
                </c:pt>
                <c:pt idx="6">
                  <c:v>0.17443821811731064</c:v>
                </c:pt>
                <c:pt idx="7">
                  <c:v>0.24126357591525127</c:v>
                </c:pt>
                <c:pt idx="8">
                  <c:v>0.30939010765520447</c:v>
                </c:pt>
                <c:pt idx="9">
                  <c:v>0.37876504661545946</c:v>
                </c:pt>
                <c:pt idx="10">
                  <c:v>0.44940059675984467</c:v>
                </c:pt>
                <c:pt idx="11">
                  <c:v>0.52148420691977304</c:v>
                </c:pt>
                <c:pt idx="12">
                  <c:v>0.59525277960536849</c:v>
                </c:pt>
                <c:pt idx="13">
                  <c:v>0.71695376150975965</c:v>
                </c:pt>
                <c:pt idx="14">
                  <c:v>0.84305939529003937</c:v>
                </c:pt>
                <c:pt idx="15">
                  <c:v>0.97340479682521708</c:v>
                </c:pt>
                <c:pt idx="16">
                  <c:v>1.1591990725520978</c:v>
                </c:pt>
                <c:pt idx="17">
                  <c:v>1.3343578192931254</c:v>
                </c:pt>
                <c:pt idx="18">
                  <c:v>1.5150855282852524</c:v>
                </c:pt>
                <c:pt idx="19">
                  <c:v>1.7010113849183142</c:v>
                </c:pt>
                <c:pt idx="20">
                  <c:v>1.8917642236035463</c:v>
                </c:pt>
                <c:pt idx="21">
                  <c:v>2.0869727758422041</c:v>
                </c:pt>
                <c:pt idx="22">
                  <c:v>2.2862657430653139</c:v>
                </c:pt>
                <c:pt idx="23">
                  <c:v>2.4892718179433566</c:v>
                </c:pt>
                <c:pt idx="24">
                  <c:v>2.6956196906018537</c:v>
                </c:pt>
                <c:pt idx="25">
                  <c:v>2.9049380504289961</c:v>
                </c:pt>
                <c:pt idx="26">
                  <c:v>3.1168555865998395</c:v>
                </c:pt>
                <c:pt idx="27">
                  <c:v>3.3310009882279763</c:v>
                </c:pt>
                <c:pt idx="28">
                  <c:v>3.547002944409313</c:v>
                </c:pt>
                <c:pt idx="29">
                  <c:v>3.764490144234677</c:v>
                </c:pt>
                <c:pt idx="30">
                  <c:v>3.9830912767934401</c:v>
                </c:pt>
                <c:pt idx="31">
                  <c:v>4.2024350311745584</c:v>
                </c:pt>
                <c:pt idx="32">
                  <c:v>4.4221500964668685</c:v>
                </c:pt>
                <c:pt idx="33">
                  <c:v>4.6419482939764469</c:v>
                </c:pt>
                <c:pt idx="34">
                  <c:v>4.8617077094439072</c:v>
                </c:pt>
                <c:pt idx="35">
                  <c:v>5.0813895608271338</c:v>
                </c:pt>
                <c:pt idx="36">
                  <c:v>5.3009550660840103</c:v>
                </c:pt>
                <c:pt idx="37">
                  <c:v>5.5203654431724205</c:v>
                </c:pt>
                <c:pt idx="38">
                  <c:v>5.7395819100502479</c:v>
                </c:pt>
                <c:pt idx="39">
                  <c:v>5.9585656846753752</c:v>
                </c:pt>
                <c:pt idx="40">
                  <c:v>6.177277985005686</c:v>
                </c:pt>
                <c:pt idx="41">
                  <c:v>6.3956800289990641</c:v>
                </c:pt>
                <c:pt idx="42">
                  <c:v>6.6137330346133929</c:v>
                </c:pt>
                <c:pt idx="43">
                  <c:v>6.8313982198065561</c:v>
                </c:pt>
                <c:pt idx="44">
                  <c:v>7.0486368025364365</c:v>
                </c:pt>
                <c:pt idx="45">
                  <c:v>7.2654100007609177</c:v>
                </c:pt>
                <c:pt idx="46">
                  <c:v>7.4816790324378823</c:v>
                </c:pt>
                <c:pt idx="47">
                  <c:v>7.697405115525215</c:v>
                </c:pt>
                <c:pt idx="48">
                  <c:v>7.9125494679807984</c:v>
                </c:pt>
                <c:pt idx="49">
                  <c:v>8.1255386224910424</c:v>
                </c:pt>
                <c:pt idx="50">
                  <c:v>8.3348505212467305</c:v>
                </c:pt>
                <c:pt idx="51">
                  <c:v>8.540548650240428</c:v>
                </c:pt>
                <c:pt idx="52">
                  <c:v>8.7426954012040401</c:v>
                </c:pt>
                <c:pt idx="53">
                  <c:v>9.5172726725977519</c:v>
                </c:pt>
                <c:pt idx="54">
                  <c:v>10.239727080649965</c:v>
                </c:pt>
                <c:pt idx="55">
                  <c:v>10.913566077737707</c:v>
                </c:pt>
                <c:pt idx="56">
                  <c:v>11.542061092844769</c:v>
                </c:pt>
                <c:pt idx="57">
                  <c:v>12.128460556318648</c:v>
                </c:pt>
                <c:pt idx="58">
                  <c:v>12.675413285956923</c:v>
                </c:pt>
                <c:pt idx="59">
                  <c:v>13.185376589291623</c:v>
                </c:pt>
                <c:pt idx="60">
                  <c:v>13.661023435757267</c:v>
                </c:pt>
                <c:pt idx="61">
                  <c:v>14.104513954470757</c:v>
                </c:pt>
                <c:pt idx="62">
                  <c:v>15.929353650574791</c:v>
                </c:pt>
                <c:pt idx="63">
                  <c:v>17.217835826212458</c:v>
                </c:pt>
                <c:pt idx="64">
                  <c:v>18.815380811193616</c:v>
                </c:pt>
                <c:pt idx="65">
                  <c:v>19.610635253910747</c:v>
                </c:pt>
                <c:pt idx="66">
                  <c:v>20.006971410437693</c:v>
                </c:pt>
                <c:pt idx="67">
                  <c:v>20.274447219027557</c:v>
                </c:pt>
                <c:pt idx="68">
                  <c:v>20.410893806525717</c:v>
                </c:pt>
                <c:pt idx="69">
                  <c:v>20.434784672649318</c:v>
                </c:pt>
                <c:pt idx="70">
                  <c:v>20.43898269756513</c:v>
                </c:pt>
                <c:pt idx="71">
                  <c:v>20.439719215152749</c:v>
                </c:pt>
                <c:pt idx="72">
                  <c:v>20.439847528078705</c:v>
                </c:pt>
                <c:pt idx="73">
                  <c:v>20.439870084477398</c:v>
                </c:pt>
                <c:pt idx="74">
                  <c:v>20.439874023763984</c:v>
                </c:pt>
                <c:pt idx="75">
                  <c:v>20.439875248488001</c:v>
                </c:pt>
                <c:pt idx="76">
                  <c:v>20.439875296744784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0</c:v>
                </c:pt>
                <c:pt idx="1">
                  <c:v>2.3074085539161733E-3</c:v>
                </c:pt>
                <c:pt idx="2">
                  <c:v>6.075062165648409E-3</c:v>
                </c:pt>
                <c:pt idx="3">
                  <c:v>9.0004368007417027E-3</c:v>
                </c:pt>
                <c:pt idx="4">
                  <c:v>1.2019634892650779E-2</c:v>
                </c:pt>
                <c:pt idx="5">
                  <c:v>2.7567277602054546E-2</c:v>
                </c:pt>
                <c:pt idx="6">
                  <c:v>4.3477761947636362E-2</c:v>
                </c:pt>
                <c:pt idx="7">
                  <c:v>5.9740094982476871E-2</c:v>
                </c:pt>
                <c:pt idx="8">
                  <c:v>7.6367474669384497E-2</c:v>
                </c:pt>
                <c:pt idx="9">
                  <c:v>9.3310275349534511E-2</c:v>
                </c:pt>
                <c:pt idx="10">
                  <c:v>0.11047419715061139</c:v>
                </c:pt>
                <c:pt idx="11">
                  <c:v>0.12774700744031295</c:v>
                </c:pt>
                <c:pt idx="12">
                  <c:v>0.14503485787346337</c:v>
                </c:pt>
                <c:pt idx="13">
                  <c:v>0.17264730614071047</c:v>
                </c:pt>
                <c:pt idx="14">
                  <c:v>0.20017313352759816</c:v>
                </c:pt>
                <c:pt idx="15">
                  <c:v>0.2275756913302413</c:v>
                </c:pt>
                <c:pt idx="16">
                  <c:v>0.26498285585701409</c:v>
                </c:pt>
                <c:pt idx="17">
                  <c:v>0.29865647404007245</c:v>
                </c:pt>
                <c:pt idx="18">
                  <c:v>0.3319550011105365</c:v>
                </c:pt>
                <c:pt idx="19">
                  <c:v>0.36483334191017397</c:v>
                </c:pt>
                <c:pt idx="20">
                  <c:v>0.39725637267488362</c:v>
                </c:pt>
                <c:pt idx="21">
                  <c:v>0.42919899282740342</c:v>
                </c:pt>
                <c:pt idx="22">
                  <c:v>0.46064613950886907</c:v>
                </c:pt>
                <c:pt idx="23">
                  <c:v>0.49159279164720121</c:v>
                </c:pt>
                <c:pt idx="24">
                  <c:v>0.52204397109433465</c:v>
                </c:pt>
                <c:pt idx="25">
                  <c:v>0.55201474294362607</c:v>
                </c:pt>
                <c:pt idx="26">
                  <c:v>0.58153021561832352</c:v>
                </c:pt>
                <c:pt idx="27">
                  <c:v>0.61062554089620691</c:v>
                </c:pt>
                <c:pt idx="28">
                  <c:v>0.63934591391644646</c:v>
                </c:pt>
                <c:pt idx="29">
                  <c:v>0.66774657318151009</c:v>
                </c:pt>
                <c:pt idx="30">
                  <c:v>0.69589280055769465</c:v>
                </c:pt>
                <c:pt idx="31">
                  <c:v>0.72385992127527343</c:v>
                </c:pt>
                <c:pt idx="32">
                  <c:v>0.75173330392853721</c:v>
                </c:pt>
                <c:pt idx="33">
                  <c:v>0.77958888235003709</c:v>
                </c:pt>
                <c:pt idx="34">
                  <c:v>0.80747032969680743</c:v>
                </c:pt>
                <c:pt idx="35">
                  <c:v>0.83540351489411913</c:v>
                </c:pt>
                <c:pt idx="36">
                  <c:v>0.86341430686724285</c:v>
                </c:pt>
                <c:pt idx="37">
                  <c:v>0.8915285745414494</c:v>
                </c:pt>
                <c:pt idx="38">
                  <c:v>0.91977218684200934</c:v>
                </c:pt>
                <c:pt idx="39">
                  <c:v>0.94817101269419346</c:v>
                </c:pt>
                <c:pt idx="40">
                  <c:v>0.97675092102327232</c:v>
                </c:pt>
                <c:pt idx="41">
                  <c:v>1.0055377807545167</c:v>
                </c:pt>
                <c:pt idx="42">
                  <c:v>1.0345574608131973</c:v>
                </c:pt>
                <c:pt idx="43">
                  <c:v>1.0638358301245849</c:v>
                </c:pt>
                <c:pt idx="44">
                  <c:v>1.0933987576139501</c:v>
                </c:pt>
                <c:pt idx="45">
                  <c:v>1.1232721122065636</c:v>
                </c:pt>
                <c:pt idx="46">
                  <c:v>1.1534817628276961</c:v>
                </c:pt>
                <c:pt idx="47">
                  <c:v>1.184053578402618</c:v>
                </c:pt>
                <c:pt idx="48">
                  <c:v>1.2150134278566005</c:v>
                </c:pt>
                <c:pt idx="49">
                  <c:v>1.2459047701787693</c:v>
                </c:pt>
                <c:pt idx="50">
                  <c:v>1.2762627737655394</c:v>
                </c:pt>
                <c:pt idx="51">
                  <c:v>1.3060966464450441</c:v>
                </c:pt>
                <c:pt idx="52">
                  <c:v>1.3354154373369571</c:v>
                </c:pt>
                <c:pt idx="53">
                  <c:v>1.4477579258576292</c:v>
                </c:pt>
                <c:pt idx="54">
                  <c:v>1.5525406622491549</c:v>
                </c:pt>
                <c:pt idx="55">
                  <c:v>1.6502723574471059</c:v>
                </c:pt>
                <c:pt idx="56">
                  <c:v>1.7414274902241371</c:v>
                </c:pt>
                <c:pt idx="57">
                  <c:v>1.8264772036959869</c:v>
                </c:pt>
                <c:pt idx="58">
                  <c:v>1.9058056748763728</c:v>
                </c:pt>
                <c:pt idx="59">
                  <c:v>1.9797693046737699</c:v>
                </c:pt>
                <c:pt idx="60">
                  <c:v>2.0487557729867545</c:v>
                </c:pt>
                <c:pt idx="61">
                  <c:v>2.1130783788101217</c:v>
                </c:pt>
                <c:pt idx="62">
                  <c:v>2.377747947854874</c:v>
                </c:pt>
                <c:pt idx="63">
                  <c:v>2.5646257447791387</c:v>
                </c:pt>
                <c:pt idx="64">
                  <c:v>2.7963291341822067</c:v>
                </c:pt>
                <c:pt idx="65">
                  <c:v>2.9116705809318768</c:v>
                </c:pt>
                <c:pt idx="66">
                  <c:v>2.9691540519286956</c:v>
                </c:pt>
                <c:pt idx="67">
                  <c:v>3.0079479838781795</c:v>
                </c:pt>
                <c:pt idx="68">
                  <c:v>3.0277378095751248</c:v>
                </c:pt>
                <c:pt idx="69">
                  <c:v>3.0312028729746876</c:v>
                </c:pt>
                <c:pt idx="70">
                  <c:v>3.0318117425908402</c:v>
                </c:pt>
                <c:pt idx="71">
                  <c:v>3.0319185650108729</c:v>
                </c:pt>
                <c:pt idx="72">
                  <c:v>3.0319371751533901</c:v>
                </c:pt>
                <c:pt idx="73">
                  <c:v>3.031940446669422</c:v>
                </c:pt>
                <c:pt idx="74">
                  <c:v>3.0319410180123652</c:v>
                </c:pt>
                <c:pt idx="75">
                  <c:v>3.0319411956428599</c:v>
                </c:pt>
                <c:pt idx="76">
                  <c:v>3.0319412026418866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0</c:v>
                </c:pt>
                <c:pt idx="1">
                  <c:v>1.9664252229702095E-4</c:v>
                </c:pt>
                <c:pt idx="2">
                  <c:v>5.4436361121809325E-4</c:v>
                </c:pt>
                <c:pt idx="3">
                  <c:v>8.4821551115708111E-4</c:v>
                </c:pt>
                <c:pt idx="4">
                  <c:v>1.1867464151998715E-3</c:v>
                </c:pt>
                <c:pt idx="5">
                  <c:v>2.9893894538642251E-3</c:v>
                </c:pt>
                <c:pt idx="6">
                  <c:v>4.8062312043716943E-3</c:v>
                </c:pt>
                <c:pt idx="7">
                  <c:v>6.6050669903215276E-3</c:v>
                </c:pt>
                <c:pt idx="8">
                  <c:v>8.4003938478342879E-3</c:v>
                </c:pt>
                <c:pt idx="9">
                  <c:v>1.01982291463828E-2</c:v>
                </c:pt>
                <c:pt idx="10">
                  <c:v>1.1999094944363905E-2</c:v>
                </c:pt>
                <c:pt idx="11">
                  <c:v>1.380135627818445E-2</c:v>
                </c:pt>
                <c:pt idx="12">
                  <c:v>1.5602224615698743E-2</c:v>
                </c:pt>
                <c:pt idx="13">
                  <c:v>1.8473568335309033E-2</c:v>
                </c:pt>
                <c:pt idx="14">
                  <c:v>2.1323877828125483E-2</c:v>
                </c:pt>
                <c:pt idx="15">
                  <c:v>2.414269652267674E-2</c:v>
                </c:pt>
                <c:pt idx="16">
                  <c:v>2.79483640698358E-2</c:v>
                </c:pt>
                <c:pt idx="17">
                  <c:v>3.132161534452238E-2</c:v>
                </c:pt>
                <c:pt idx="18">
                  <c:v>3.4597259070178389E-2</c:v>
                </c:pt>
                <c:pt idx="19">
                  <c:v>3.7763383800059849E-2</c:v>
                </c:pt>
                <c:pt idx="20">
                  <c:v>4.081063151501909E-2</c:v>
                </c:pt>
                <c:pt idx="21">
                  <c:v>4.373220296142747E-2</c:v>
                </c:pt>
                <c:pt idx="22">
                  <c:v>4.6523859130405916E-2</c:v>
                </c:pt>
                <c:pt idx="23">
                  <c:v>4.918392166548035E-2</c:v>
                </c:pt>
                <c:pt idx="24">
                  <c:v>5.1713272974381948E-2</c:v>
                </c:pt>
                <c:pt idx="25">
                  <c:v>5.4115356259565657E-2</c:v>
                </c:pt>
                <c:pt idx="26">
                  <c:v>5.6396175526504361E-2</c:v>
                </c:pt>
                <c:pt idx="27">
                  <c:v>5.8564295585934865E-2</c:v>
                </c:pt>
                <c:pt idx="28">
                  <c:v>6.0630842054463986E-2</c:v>
                </c:pt>
                <c:pt idx="29">
                  <c:v>6.2609501354731673E-2</c:v>
                </c:pt>
                <c:pt idx="30">
                  <c:v>6.4516520715454773E-2</c:v>
                </c:pt>
                <c:pt idx="31">
                  <c:v>6.6370708171438808E-2</c:v>
                </c:pt>
                <c:pt idx="32">
                  <c:v>6.8193432563581111E-2</c:v>
                </c:pt>
                <c:pt idx="33">
                  <c:v>7.0002232004259021E-2</c:v>
                </c:pt>
                <c:pt idx="34">
                  <c:v>7.1803568740686427E-2</c:v>
                </c:pt>
                <c:pt idx="35">
                  <c:v>7.3597940286480035E-2</c:v>
                </c:pt>
                <c:pt idx="36">
                  <c:v>7.5385844155256551E-2</c:v>
                </c:pt>
                <c:pt idx="37">
                  <c:v>7.7167777860632669E-2</c:v>
                </c:pt>
                <c:pt idx="38">
                  <c:v>7.8944238916225096E-2</c:v>
                </c:pt>
                <c:pt idx="39">
                  <c:v>8.0715724835650537E-2</c:v>
                </c:pt>
                <c:pt idx="40">
                  <c:v>8.2482733132525687E-2</c:v>
                </c:pt>
                <c:pt idx="41">
                  <c:v>8.4245761320467238E-2</c:v>
                </c:pt>
                <c:pt idx="42">
                  <c:v>8.6005306913091897E-2</c:v>
                </c:pt>
                <c:pt idx="43">
                  <c:v>8.7761867424016357E-2</c:v>
                </c:pt>
                <c:pt idx="44">
                  <c:v>8.9515940366857324E-2</c:v>
                </c:pt>
                <c:pt idx="45">
                  <c:v>9.1268023255231492E-2</c:v>
                </c:pt>
                <c:pt idx="46">
                  <c:v>9.3018613602755568E-2</c:v>
                </c:pt>
                <c:pt idx="47">
                  <c:v>9.4768208923046243E-2</c:v>
                </c:pt>
                <c:pt idx="48">
                  <c:v>9.6517306729720212E-2</c:v>
                </c:pt>
                <c:pt idx="49">
                  <c:v>9.8251182160437905E-2</c:v>
                </c:pt>
                <c:pt idx="50">
                  <c:v>9.9955122248109846E-2</c:v>
                </c:pt>
                <c:pt idx="51">
                  <c:v>0.10162964381155226</c:v>
                </c:pt>
                <c:pt idx="52">
                  <c:v>0.10327525476156127</c:v>
                </c:pt>
                <c:pt idx="53">
                  <c:v>0.10958083639152788</c:v>
                </c:pt>
                <c:pt idx="54">
                  <c:v>0.11546210274434203</c:v>
                </c:pt>
                <c:pt idx="55">
                  <c:v>0.12094760684898272</c:v>
                </c:pt>
                <c:pt idx="56">
                  <c:v>0.12606398034475275</c:v>
                </c:pt>
                <c:pt idx="57">
                  <c:v>0.1308376676465374</c:v>
                </c:pt>
                <c:pt idx="58">
                  <c:v>0.135290231918481</c:v>
                </c:pt>
                <c:pt idx="59">
                  <c:v>0.13944167730194604</c:v>
                </c:pt>
                <c:pt idx="60">
                  <c:v>0.1433137635716977</c:v>
                </c:pt>
                <c:pt idx="61">
                  <c:v>0.14692407563628024</c:v>
                </c:pt>
                <c:pt idx="62">
                  <c:v>0.1617795020609199</c:v>
                </c:pt>
                <c:pt idx="63">
                  <c:v>0.17226861636532168</c:v>
                </c:pt>
                <c:pt idx="64">
                  <c:v>0.1852737104758384</c:v>
                </c:pt>
                <c:pt idx="65">
                  <c:v>0.19174761823216038</c:v>
                </c:pt>
                <c:pt idx="66">
                  <c:v>0.19497406197145464</c:v>
                </c:pt>
                <c:pt idx="67">
                  <c:v>0.19715149553088507</c:v>
                </c:pt>
                <c:pt idx="68">
                  <c:v>0.1982622628195404</c:v>
                </c:pt>
                <c:pt idx="69">
                  <c:v>0.1984567505899883</c:v>
                </c:pt>
                <c:pt idx="70">
                  <c:v>0.19849092534539217</c:v>
                </c:pt>
                <c:pt idx="71">
                  <c:v>0.1984969210955157</c:v>
                </c:pt>
                <c:pt idx="72">
                  <c:v>0.19849796564931127</c:v>
                </c:pt>
                <c:pt idx="73">
                  <c:v>0.19849814927361642</c:v>
                </c:pt>
                <c:pt idx="74">
                  <c:v>0.19849818134206723</c:v>
                </c:pt>
                <c:pt idx="75">
                  <c:v>0.1984981913121471</c:v>
                </c:pt>
                <c:pt idx="76">
                  <c:v>0.19849819170498986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0</c:v>
                </c:pt>
                <c:pt idx="1">
                  <c:v>3.9275181545212509E-4</c:v>
                </c:pt>
                <c:pt idx="2">
                  <c:v>1.0023451359863823E-3</c:v>
                </c:pt>
                <c:pt idx="3">
                  <c:v>1.4357440727341972E-3</c:v>
                </c:pt>
                <c:pt idx="4">
                  <c:v>1.8534600570218013E-3</c:v>
                </c:pt>
                <c:pt idx="5">
                  <c:v>3.8397937436739677E-3</c:v>
                </c:pt>
                <c:pt idx="6">
                  <c:v>5.7315423373171526E-3</c:v>
                </c:pt>
                <c:pt idx="7">
                  <c:v>7.5938445590884932E-3</c:v>
                </c:pt>
                <c:pt idx="8">
                  <c:v>9.4509346698854711E-3</c:v>
                </c:pt>
                <c:pt idx="9">
                  <c:v>1.1314417576548769E-2</c:v>
                </c:pt>
                <c:pt idx="10">
                  <c:v>1.3186743031247963E-2</c:v>
                </c:pt>
                <c:pt idx="11">
                  <c:v>1.5064757366700961E-2</c:v>
                </c:pt>
                <c:pt idx="12">
                  <c:v>1.6942920869488457E-2</c:v>
                </c:pt>
                <c:pt idx="13">
                  <c:v>1.9940291016239103E-2</c:v>
                </c:pt>
                <c:pt idx="14">
                  <c:v>2.2922375206326319E-2</c:v>
                </c:pt>
                <c:pt idx="15">
                  <c:v>2.5881954763785776E-2</c:v>
                </c:pt>
                <c:pt idx="16">
                  <c:v>2.9901436613150714E-2</c:v>
                </c:pt>
                <c:pt idx="17">
                  <c:v>3.3494133599789595E-2</c:v>
                </c:pt>
                <c:pt idx="18">
                  <c:v>3.7017636321817114E-2</c:v>
                </c:pt>
                <c:pt idx="19">
                  <c:v>4.0463616946755473E-2</c:v>
                </c:pt>
                <c:pt idx="20">
                  <c:v>4.3825592900242134E-2</c:v>
                </c:pt>
                <c:pt idx="21">
                  <c:v>4.7098932464728994E-2</c:v>
                </c:pt>
                <c:pt idx="22">
                  <c:v>5.0280856341313157E-2</c:v>
                </c:pt>
                <c:pt idx="23">
                  <c:v>5.3370438083841357E-2</c:v>
                </c:pt>
                <c:pt idx="24">
                  <c:v>5.6368604219208397E-2</c:v>
                </c:pt>
                <c:pt idx="25">
                  <c:v>5.9278134280600532E-2</c:v>
                </c:pt>
                <c:pt idx="26">
                  <c:v>6.21036608166586E-2</c:v>
                </c:pt>
                <c:pt idx="27">
                  <c:v>6.4851669393999237E-2</c:v>
                </c:pt>
                <c:pt idx="28">
                  <c:v>6.753049859790744E-2</c:v>
                </c:pt>
                <c:pt idx="29">
                  <c:v>7.0150340032526598E-2</c:v>
                </c:pt>
                <c:pt idx="30">
                  <c:v>7.2723238320910641E-2</c:v>
                </c:pt>
                <c:pt idx="31">
                  <c:v>7.5263091105038274E-2</c:v>
                </c:pt>
                <c:pt idx="32">
                  <c:v>7.778564904581696E-2</c:v>
                </c:pt>
                <c:pt idx="33">
                  <c:v>8.0303761037418098E-2</c:v>
                </c:pt>
                <c:pt idx="34">
                  <c:v>8.2822001748634744E-2</c:v>
                </c:pt>
                <c:pt idx="35">
                  <c:v>8.5340499899082434E-2</c:v>
                </c:pt>
                <c:pt idx="36">
                  <c:v>8.785938420837669E-2</c:v>
                </c:pt>
                <c:pt idx="37">
                  <c:v>9.0378783396133033E-2</c:v>
                </c:pt>
                <c:pt idx="38">
                  <c:v>9.2898826181967001E-2</c:v>
                </c:pt>
                <c:pt idx="39">
                  <c:v>9.54196412854941E-2</c:v>
                </c:pt>
                <c:pt idx="40">
                  <c:v>9.7941357426329867E-2</c:v>
                </c:pt>
                <c:pt idx="41">
                  <c:v>0.10046410332408982</c:v>
                </c:pt>
                <c:pt idx="42">
                  <c:v>0.10298800769838949</c:v>
                </c:pt>
                <c:pt idx="43">
                  <c:v>0.10551319926884439</c:v>
                </c:pt>
                <c:pt idx="44">
                  <c:v>0.10803980675507005</c:v>
                </c:pt>
                <c:pt idx="45">
                  <c:v>0.110567958876682</c:v>
                </c:pt>
                <c:pt idx="46">
                  <c:v>0.11309778435329575</c:v>
                </c:pt>
                <c:pt idx="47">
                  <c:v>0.11562941190452683</c:v>
                </c:pt>
                <c:pt idx="48">
                  <c:v>0.11816297024999077</c:v>
                </c:pt>
                <c:pt idx="49">
                  <c:v>0.12067564664103399</c:v>
                </c:pt>
                <c:pt idx="50">
                  <c:v>0.12314494169775742</c:v>
                </c:pt>
                <c:pt idx="51">
                  <c:v>0.12557160437733234</c:v>
                </c:pt>
                <c:pt idx="52">
                  <c:v>0.12795637072771443</c:v>
                </c:pt>
                <c:pt idx="53">
                  <c:v>0.13709421639570152</c:v>
                </c:pt>
                <c:pt idx="54">
                  <c:v>0.14561715803980574</c:v>
                </c:pt>
                <c:pt idx="55">
                  <c:v>0.15356657378935359</c:v>
                </c:pt>
                <c:pt idx="56">
                  <c:v>0.16098105735767967</c:v>
                </c:pt>
                <c:pt idx="57">
                  <c:v>0.16789893113852689</c:v>
                </c:pt>
                <c:pt idx="58">
                  <c:v>0.17435144377438808</c:v>
                </c:pt>
                <c:pt idx="59">
                  <c:v>0.18036758462218833</c:v>
                </c:pt>
                <c:pt idx="60">
                  <c:v>0.18597888724619543</c:v>
                </c:pt>
                <c:pt idx="61">
                  <c:v>0.19121083512910655</c:v>
                </c:pt>
                <c:pt idx="62">
                  <c:v>0.21273884031032139</c:v>
                </c:pt>
                <c:pt idx="63">
                  <c:v>0.2279393266940028</c:v>
                </c:pt>
                <c:pt idx="64">
                  <c:v>0.24678588992217224</c:v>
                </c:pt>
                <c:pt idx="65">
                  <c:v>0.25616766838728872</c:v>
                </c:pt>
                <c:pt idx="66">
                  <c:v>0.26084332666534515</c:v>
                </c:pt>
                <c:pt idx="67">
                  <c:v>0.26399879320055142</c:v>
                </c:pt>
                <c:pt idx="68">
                  <c:v>0.26560848135501824</c:v>
                </c:pt>
                <c:pt idx="69">
                  <c:v>0.26589032676357149</c:v>
                </c:pt>
                <c:pt idx="70">
                  <c:v>0.26593985171764356</c:v>
                </c:pt>
                <c:pt idx="71">
                  <c:v>0.26594854056547834</c:v>
                </c:pt>
                <c:pt idx="72">
                  <c:v>0.26595005429917268</c:v>
                </c:pt>
                <c:pt idx="73">
                  <c:v>0.26595032040159744</c:v>
                </c:pt>
                <c:pt idx="74">
                  <c:v>0.26595036687416279</c:v>
                </c:pt>
                <c:pt idx="75">
                  <c:v>0.26595038132248122</c:v>
                </c:pt>
                <c:pt idx="76">
                  <c:v>0.26595038189177628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0</c:v>
                </c:pt>
                <c:pt idx="1">
                  <c:v>3.2846310453437842E-4</c:v>
                </c:pt>
                <c:pt idx="2">
                  <c:v>9.8772159871111801E-4</c:v>
                </c:pt>
                <c:pt idx="3">
                  <c:v>1.6600367436737796E-3</c:v>
                </c:pt>
                <c:pt idx="4">
                  <c:v>2.4785231606847084E-3</c:v>
                </c:pt>
                <c:pt idx="5">
                  <c:v>7.0714852018191748E-3</c:v>
                </c:pt>
                <c:pt idx="6">
                  <c:v>1.1772060362007824E-2</c:v>
                </c:pt>
                <c:pt idx="7">
                  <c:v>1.6402660493757243E-2</c:v>
                </c:pt>
                <c:pt idx="8">
                  <c:v>2.1012613808458879E-2</c:v>
                </c:pt>
                <c:pt idx="9">
                  <c:v>2.562863534969578E-2</c:v>
                </c:pt>
                <c:pt idx="10">
                  <c:v>3.0263052792430533E-2</c:v>
                </c:pt>
                <c:pt idx="11">
                  <c:v>3.4922583834640988E-2</c:v>
                </c:pt>
                <c:pt idx="12">
                  <c:v>3.96100945830433E-2</c:v>
                </c:pt>
                <c:pt idx="13">
                  <c:v>4.717117374981443E-2</c:v>
                </c:pt>
                <c:pt idx="14">
                  <c:v>5.4807395442339639E-2</c:v>
                </c:pt>
                <c:pt idx="15">
                  <c:v>6.2517063437699472E-2</c:v>
                </c:pt>
                <c:pt idx="16">
                  <c:v>7.3232294153935992E-2</c:v>
                </c:pt>
                <c:pt idx="17">
                  <c:v>8.3082570578284026E-2</c:v>
                </c:pt>
                <c:pt idx="18">
                  <c:v>9.3030104391708196E-2</c:v>
                </c:pt>
                <c:pt idx="19">
                  <c:v>0.10306843770711313</c:v>
                </c:pt>
                <c:pt idx="20">
                  <c:v>0.11319109220620958</c:v>
                </c:pt>
                <c:pt idx="21">
                  <c:v>0.12339158372845549</c:v>
                </c:pt>
                <c:pt idx="22">
                  <c:v>0.13366342644421267</c:v>
                </c:pt>
                <c:pt idx="23">
                  <c:v>0.14400013404730672</c:v>
                </c:pt>
                <c:pt idx="24">
                  <c:v>0.15439522009561529</c:v>
                </c:pt>
                <c:pt idx="25">
                  <c:v>0.16484219810826278</c:v>
                </c:pt>
                <c:pt idx="26">
                  <c:v>0.1753345815933324</c:v>
                </c:pt>
                <c:pt idx="27">
                  <c:v>0.18586588405576396</c:v>
                </c:pt>
                <c:pt idx="28">
                  <c:v>0.19642961899960296</c:v>
                </c:pt>
                <c:pt idx="29">
                  <c:v>0.2070192999286406</c:v>
                </c:pt>
                <c:pt idx="30">
                  <c:v>0.2176284403465959</c:v>
                </c:pt>
                <c:pt idx="31">
                  <c:v>0.2282505537571673</c:v>
                </c:pt>
                <c:pt idx="32">
                  <c:v>0.23887915366404744</c:v>
                </c:pt>
                <c:pt idx="33">
                  <c:v>0.24950378136273405</c:v>
                </c:pt>
                <c:pt idx="34">
                  <c:v>0.26010641229540593</c:v>
                </c:pt>
                <c:pt idx="35">
                  <c:v>0.27066599610371878</c:v>
                </c:pt>
                <c:pt idx="36">
                  <c:v>0.28116261811853249</c:v>
                </c:pt>
                <c:pt idx="37">
                  <c:v>0.29157749935991145</c:v>
                </c:pt>
                <c:pt idx="38">
                  <c:v>0.30189299653712426</c:v>
                </c:pt>
                <c:pt idx="39">
                  <c:v>0.31209260204864392</c:v>
                </c:pt>
                <c:pt idx="40">
                  <c:v>0.32216094398214773</c:v>
                </c:pt>
                <c:pt idx="41">
                  <c:v>0.33208378611451733</c:v>
                </c:pt>
                <c:pt idx="42">
                  <c:v>0.34184802791183877</c:v>
                </c:pt>
                <c:pt idx="43">
                  <c:v>0.35144170452940243</c:v>
                </c:pt>
                <c:pt idx="44">
                  <c:v>0.360853986811703</c:v>
                </c:pt>
                <c:pt idx="45">
                  <c:v>0.37007518129243944</c:v>
                </c:pt>
                <c:pt idx="46">
                  <c:v>0.37909673019451517</c:v>
                </c:pt>
                <c:pt idx="47">
                  <c:v>0.38791121143003787</c:v>
                </c:pt>
                <c:pt idx="48">
                  <c:v>0.39651233860031959</c:v>
                </c:pt>
                <c:pt idx="49">
                  <c:v>0.40493204317559611</c:v>
                </c:pt>
                <c:pt idx="50">
                  <c:v>0.41320638163036622</c:v>
                </c:pt>
                <c:pt idx="51">
                  <c:v>0.42133786363843606</c:v>
                </c:pt>
                <c:pt idx="52">
                  <c:v>0.42932895561623796</c:v>
                </c:pt>
                <c:pt idx="53">
                  <c:v>0.45994887995395906</c:v>
                </c:pt>
                <c:pt idx="54">
                  <c:v>0.48850832796384985</c:v>
                </c:pt>
                <c:pt idx="55">
                  <c:v>0.51514595324493684</c:v>
                </c:pt>
                <c:pt idx="56">
                  <c:v>0.53999107912190203</c:v>
                </c:pt>
                <c:pt idx="57">
                  <c:v>0.56317211975706383</c:v>
                </c:pt>
                <c:pt idx="58">
                  <c:v>0.58479378594370468</c:v>
                </c:pt>
                <c:pt idx="59">
                  <c:v>0.6049532178555479</c:v>
                </c:pt>
                <c:pt idx="60">
                  <c:v>0.62375608102767255</c:v>
                </c:pt>
                <c:pt idx="61">
                  <c:v>0.64128776783158514</c:v>
                </c:pt>
                <c:pt idx="62">
                  <c:v>0.7134257655327515</c:v>
                </c:pt>
                <c:pt idx="63">
                  <c:v>0.7643609377687488</c:v>
                </c:pt>
                <c:pt idx="64">
                  <c:v>0.82751371590050571</c:v>
                </c:pt>
                <c:pt idx="65">
                  <c:v>0.8589510324401719</c:v>
                </c:pt>
                <c:pt idx="66">
                  <c:v>0.87461865344242784</c:v>
                </c:pt>
                <c:pt idx="67">
                  <c:v>0.88519227769357045</c:v>
                </c:pt>
                <c:pt idx="68">
                  <c:v>0.89058616716029393</c:v>
                </c:pt>
                <c:pt idx="69">
                  <c:v>0.89153060038869347</c:v>
                </c:pt>
                <c:pt idx="70">
                  <c:v>0.89169655310901885</c:v>
                </c:pt>
                <c:pt idx="71">
                  <c:v>0.89172566849058144</c:v>
                </c:pt>
                <c:pt idx="72">
                  <c:v>0.89173074084711634</c:v>
                </c:pt>
                <c:pt idx="73">
                  <c:v>0.8917316325273229</c:v>
                </c:pt>
                <c:pt idx="74">
                  <c:v>0.89173178825182142</c:v>
                </c:pt>
                <c:pt idx="75">
                  <c:v>0.89173183666656086</c:v>
                </c:pt>
                <c:pt idx="76">
                  <c:v>0.89173183857420657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to mess'!$D$18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7B-4CA7-BFB3-B986967BC39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7B-4CA7-BFB3-B986967BC39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7B-4CA7-BFB3-B986967BC39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7B-4CA7-BFB3-B986967BC39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7B-4CA7-BFB3-B986967BC39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7B-4CA7-BFB3-B986967BC39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7B-4CA7-BFB3-B986967BC39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7B-4CA7-BFB3-B986967BC39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7B-4CA7-BFB3-B986967BC39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7B-4CA7-BFB3-B986967BC39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7B-4CA7-BFB3-B986967BC39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7B-4CA7-BFB3-B986967BC39F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to mess'!$R$18:$AC$18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to mess'!$R$18:$AC$18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7B-4CA7-BFB3-B986967BC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329920"/>
        <c:axId val="525331456"/>
      </c:barChart>
      <c:catAx>
        <c:axId val="5253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31456"/>
        <c:crosses val="autoZero"/>
        <c:auto val="1"/>
        <c:lblAlgn val="ctr"/>
        <c:lblOffset val="100"/>
        <c:noMultiLvlLbl val="0"/>
      </c:catAx>
      <c:valAx>
        <c:axId val="52533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to mess'!$D$19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A87-4ED2-BBE2-5F3C8032A22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A87-4ED2-BBE2-5F3C8032A22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A87-4ED2-BBE2-5F3C8032A22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A87-4ED2-BBE2-5F3C8032A22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A87-4ED2-BBE2-5F3C8032A22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A87-4ED2-BBE2-5F3C8032A22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A87-4ED2-BBE2-5F3C8032A22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A87-4ED2-BBE2-5F3C8032A22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A87-4ED2-BBE2-5F3C8032A22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A87-4ED2-BBE2-5F3C8032A22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A87-4ED2-BBE2-5F3C8032A22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A87-4ED2-BBE2-5F3C8032A220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to mess'!$R$19:$AC$19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to mess'!$R$19:$AC$19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A87-4ED2-BBE2-5F3C8032A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543296"/>
        <c:axId val="525544832"/>
      </c:barChart>
      <c:catAx>
        <c:axId val="5255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4832"/>
        <c:crosses val="autoZero"/>
        <c:auto val="1"/>
        <c:lblAlgn val="ctr"/>
        <c:lblOffset val="100"/>
        <c:noMultiLvlLbl val="0"/>
      </c:catAx>
      <c:valAx>
        <c:axId val="5255448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to mess'!$D$20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AA-485F-B468-B842E349871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AA-485F-B468-B842E349871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3AA-485F-B468-B842E349871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3AA-485F-B468-B842E349871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3AA-485F-B468-B842E349871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3AA-485F-B468-B842E349871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3AA-485F-B468-B842E349871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3AA-485F-B468-B842E349871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3AA-485F-B468-B842E349871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3AA-485F-B468-B842E349871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3AA-485F-B468-B842E349871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3AA-485F-B468-B842E349871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to mess'!$R$20:$AC$20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to mess'!$R$20:$AC$20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3AA-485F-B468-B842E3498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637504"/>
        <c:axId val="525639040"/>
      </c:barChart>
      <c:catAx>
        <c:axId val="5256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9040"/>
        <c:crosses val="autoZero"/>
        <c:auto val="1"/>
        <c:lblAlgn val="ctr"/>
        <c:lblOffset val="100"/>
        <c:noMultiLvlLbl val="0"/>
      </c:catAx>
      <c:valAx>
        <c:axId val="5256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to mess'!$D$21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B7-49C0-8937-28D5053C77C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B7-49C0-8937-28D5053C77C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B7-49C0-8937-28D5053C77C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DB7-49C0-8937-28D5053C77C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DB7-49C0-8937-28D5053C77C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DB7-49C0-8937-28D5053C77C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DB7-49C0-8937-28D5053C77C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DB7-49C0-8937-28D5053C77C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DB7-49C0-8937-28D5053C77C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DB7-49C0-8937-28D5053C77C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DB7-49C0-8937-28D5053C77C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DB7-49C0-8937-28D5053C77CD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to mess'!$R$21:$AC$21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to mess'!$R$21:$AC$21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DB7-49C0-8937-28D5053C7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776768"/>
        <c:axId val="525778304"/>
      </c:barChart>
      <c:catAx>
        <c:axId val="5257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8304"/>
        <c:crosses val="autoZero"/>
        <c:auto val="1"/>
        <c:lblAlgn val="ctr"/>
        <c:lblOffset val="100"/>
        <c:noMultiLvlLbl val="0"/>
      </c:catAx>
      <c:valAx>
        <c:axId val="525778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to mess'!$E$17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plus>
            <c:minus>
              <c:numRef>
                <c:f>'Ac227 Dose 20 nCi decay to mess'!$R$18:$R$22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mess'!$E$18:$E$22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5-43BE-843B-0C9C05DFF316}"/>
            </c:ext>
          </c:extLst>
        </c:ser>
        <c:ser>
          <c:idx val="1"/>
          <c:order val="1"/>
          <c:tx>
            <c:strRef>
              <c:f>'Ac227 Dose 20 nCi decay to mess'!$F$17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plus>
            <c:minus>
              <c:numRef>
                <c:f>'Ac227 Dose 20 nCi decay to mess'!$S$18:$S$22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mess'!$F$18:$F$22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A5-43BE-843B-0C9C05DFF316}"/>
            </c:ext>
          </c:extLst>
        </c:ser>
        <c:ser>
          <c:idx val="2"/>
          <c:order val="2"/>
          <c:tx>
            <c:strRef>
              <c:f>'Ac227 Dose 20 nCi decay to mess'!$G$17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plus>
            <c:minus>
              <c:numRef>
                <c:f>'Ac227 Dose 20 nCi decay to mess'!$T$18:$T$22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mess'!$G$18:$G$22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A5-43BE-843B-0C9C05DFF316}"/>
            </c:ext>
          </c:extLst>
        </c:ser>
        <c:ser>
          <c:idx val="3"/>
          <c:order val="3"/>
          <c:tx>
            <c:strRef>
              <c:f>'Ac227 Dose 20 nCi decay to mess'!$H$17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plus>
            <c:minus>
              <c:numRef>
                <c:f>'Ac227 Dose 20 nCi decay to mess'!$U$18:$U$22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mess'!$H$18:$H$22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A5-43BE-843B-0C9C05DFF316}"/>
            </c:ext>
          </c:extLst>
        </c:ser>
        <c:ser>
          <c:idx val="4"/>
          <c:order val="4"/>
          <c:tx>
            <c:strRef>
              <c:f>'Ac227 Dose 20 nCi decay to mess'!$I$17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plus>
            <c:minus>
              <c:numRef>
                <c:f>'Ac227 Dose 20 nCi decay to mess'!$V$18:$V$22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mess'!$I$18:$I$22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A5-43BE-843B-0C9C05DFF316}"/>
            </c:ext>
          </c:extLst>
        </c:ser>
        <c:ser>
          <c:idx val="5"/>
          <c:order val="5"/>
          <c:tx>
            <c:strRef>
              <c:f>'Ac227 Dose 20 nCi decay to mess'!$J$17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plus>
            <c:minus>
              <c:numRef>
                <c:f>'Ac227 Dose 20 nCi decay to mess'!$W$18:$W$22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mess'!$J$18:$J$22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A5-43BE-843B-0C9C05DFF316}"/>
            </c:ext>
          </c:extLst>
        </c:ser>
        <c:ser>
          <c:idx val="6"/>
          <c:order val="6"/>
          <c:tx>
            <c:strRef>
              <c:f>'Ac227 Dose 20 nCi decay to mess'!$K$17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plus>
            <c:minus>
              <c:numRef>
                <c:f>'Ac227 Dose 20 nCi decay to mess'!$X$18:$X$22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mess'!$K$18:$K$22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A5-43BE-843B-0C9C05DFF316}"/>
            </c:ext>
          </c:extLst>
        </c:ser>
        <c:ser>
          <c:idx val="7"/>
          <c:order val="7"/>
          <c:tx>
            <c:strRef>
              <c:f>'Ac227 Dose 20 nCi decay to mess'!$L$17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plus>
            <c:minus>
              <c:numRef>
                <c:f>'Ac227 Dose 20 nCi decay to mess'!$Y$18:$Y$22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mess'!$L$18:$L$22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A5-43BE-843B-0C9C05DFF316}"/>
            </c:ext>
          </c:extLst>
        </c:ser>
        <c:ser>
          <c:idx val="8"/>
          <c:order val="8"/>
          <c:tx>
            <c:strRef>
              <c:f>'Ac227 Dose 20 nCi decay to mess'!$M$17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plus>
            <c:minus>
              <c:numRef>
                <c:f>'Ac227 Dose 20 nCi decay to mess'!$Z$18:$Z$22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mess'!$M$18:$M$22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A5-43BE-843B-0C9C05DFF316}"/>
            </c:ext>
          </c:extLst>
        </c:ser>
        <c:ser>
          <c:idx val="9"/>
          <c:order val="9"/>
          <c:tx>
            <c:strRef>
              <c:f>'Ac227 Dose 20 nCi decay to mess'!$N$17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20 nCi decay to mess'!$AA$18:$AA$22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plus>
            <c:minus>
              <c:numRef>
                <c:f>'Ac227 Dose 20 nCi decay to mess'!$AA$18:$AA$22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minus>
          </c:errBars>
          <c:cat>
            <c:strRef>
              <c:f>'Ac227 Dose 20 nCi decay to mess'!$D$18:$D$22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to mess'!$N$18:$N$22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1A5-43BE-843B-0C9C05DFF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125696"/>
        <c:axId val="526131584"/>
      </c:barChart>
      <c:catAx>
        <c:axId val="5261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31584"/>
        <c:crosses val="autoZero"/>
        <c:auto val="1"/>
        <c:lblAlgn val="ctr"/>
        <c:lblOffset val="100"/>
        <c:noMultiLvlLbl val="0"/>
      </c:catAx>
      <c:valAx>
        <c:axId val="52613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to mess'!$D$18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to mess'!$R$18:$AC$18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4-4090-B033-49C31736D285}"/>
            </c:ext>
          </c:extLst>
        </c:ser>
        <c:ser>
          <c:idx val="1"/>
          <c:order val="1"/>
          <c:tx>
            <c:strRef>
              <c:f>'Ac227 Dose 20 nCi decay to mess'!$D$19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to mess'!$R$19:$AC$19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4-4090-B033-49C31736D285}"/>
            </c:ext>
          </c:extLst>
        </c:ser>
        <c:ser>
          <c:idx val="2"/>
          <c:order val="2"/>
          <c:tx>
            <c:strRef>
              <c:f>'Ac227 Dose 20 nCi decay to mess'!$D$20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to mess'!$R$20:$AC$20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4-4090-B033-49C31736D285}"/>
            </c:ext>
          </c:extLst>
        </c:ser>
        <c:ser>
          <c:idx val="3"/>
          <c:order val="3"/>
          <c:tx>
            <c:strRef>
              <c:f>'Ac227 Dose 20 nCi decay to mess'!$D$21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to mess'!$R$21:$AC$21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4-4090-B033-49C31736D285}"/>
            </c:ext>
          </c:extLst>
        </c:ser>
        <c:ser>
          <c:idx val="4"/>
          <c:order val="4"/>
          <c:tx>
            <c:strRef>
              <c:f>'Ac227 Dose 20 nCi decay to mess'!$D$22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to mess'!$R$22:$AC$22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to mess'!$R$22:$AC$22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04-4090-B033-49C31736D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212480"/>
        <c:axId val="526214272"/>
      </c:barChart>
      <c:catAx>
        <c:axId val="52621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4272"/>
        <c:crosses val="autoZero"/>
        <c:auto val="1"/>
        <c:lblAlgn val="ctr"/>
        <c:lblOffset val="100"/>
        <c:noMultiLvlLbl val="0"/>
      </c:catAx>
      <c:valAx>
        <c:axId val="526214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to mess'!$D$22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45C-4FAD-B5A9-F86AF3D965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45C-4FAD-B5A9-F86AF3D965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45C-4FAD-B5A9-F86AF3D965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45C-4FAD-B5A9-F86AF3D965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45C-4FAD-B5A9-F86AF3D965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45C-4FAD-B5A9-F86AF3D965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45C-4FAD-B5A9-F86AF3D965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45C-4FAD-B5A9-F86AF3D965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45C-4FAD-B5A9-F86AF3D965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45C-4FAD-B5A9-F86AF3D965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45C-4FAD-B5A9-F86AF3D965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45C-4FAD-B5A9-F86AF3D9658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to mess'!$R$22:$AC$22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to mess'!$R$22:$AC$22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to mess'!$E$17:$N$17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to mess'!$E$22:$N$22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45C-4FAD-B5A9-F86AF3D9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6323072"/>
        <c:axId val="526333056"/>
      </c:barChart>
      <c:catAx>
        <c:axId val="5263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33056"/>
        <c:crosses val="autoZero"/>
        <c:auto val="1"/>
        <c:lblAlgn val="ctr"/>
        <c:lblOffset val="100"/>
        <c:noMultiLvlLbl val="0"/>
      </c:catAx>
      <c:valAx>
        <c:axId val="52633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mess'!$E$86:$E$138</c:f>
              <c:numCache>
                <c:formatCode>General</c:formatCode>
                <c:ptCount val="53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0.514833457842513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4.3753114855357503E-2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1.0567828099038797E-3</c:v>
                </c:pt>
                <c:pt idx="51">
                  <c:v>1.0881973476500478E-3</c:v>
                </c:pt>
                <c:pt idx="52">
                  <c:v>1.1197541094697214E-3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2B-400A-8EC3-525B470B1EDB}"/>
            </c:ext>
          </c:extLst>
        </c:ser>
        <c:ser>
          <c:idx val="0"/>
          <c:order val="1"/>
          <c:tx>
            <c:strRef>
              <c:f>'Ac227 Dose 20 nCi decay to mess'!$E$60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2B-400A-8EC3-525B470B1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379648"/>
        <c:axId val="526385536"/>
      </c:scatterChart>
      <c:valAx>
        <c:axId val="52637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385536"/>
        <c:crosses val="autoZero"/>
        <c:crossBetween val="midCat"/>
      </c:valAx>
      <c:valAx>
        <c:axId val="526385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379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mess'!$F$86:$F$138</c:f>
              <c:numCache>
                <c:formatCode>General</c:formatCode>
                <c:ptCount val="53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2.79958649080963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0.79928977185910299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0.15528535815729555</c:v>
                </c:pt>
                <c:pt idx="51">
                  <c:v>0.15990146063317065</c:v>
                </c:pt>
                <c:pt idx="52">
                  <c:v>0.16453846174212911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F3-4825-817F-D7608F8D1899}"/>
            </c:ext>
          </c:extLst>
        </c:ser>
        <c:ser>
          <c:idx val="0"/>
          <c:order val="1"/>
          <c:tx>
            <c:strRef>
              <c:f>'Ac227 Dose 20 nCi decay to mess'!$F$60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F3-4825-817F-D7608F8D1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35840"/>
        <c:axId val="526437376"/>
      </c:scatterChart>
      <c:valAx>
        <c:axId val="52643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37376"/>
        <c:crosses val="autoZero"/>
        <c:crossBetween val="midCat"/>
      </c:valAx>
      <c:valAx>
        <c:axId val="526437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35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mess'!$H$86:$H$138</c:f>
              <c:numCache>
                <c:formatCode>General</c:formatCode>
                <c:ptCount val="53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0.74130706151479098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0.23604253185507038</c:v>
                </c:pt>
                <c:pt idx="51">
                  <c:v>0.24305926883940554</c:v>
                </c:pt>
                <c:pt idx="52">
                  <c:v>0.25010777292866176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F-4D3D-9D5C-F8EDE6F47354}"/>
            </c:ext>
          </c:extLst>
        </c:ser>
        <c:ser>
          <c:idx val="0"/>
          <c:order val="1"/>
          <c:tx>
            <c:strRef>
              <c:f>'Ac227 Dose 20 nCi decay to mess'!$H$60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F-4D3D-9D5C-F8EDE6F47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75648"/>
        <c:axId val="526477184"/>
      </c:scatterChart>
      <c:valAx>
        <c:axId val="52647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77184"/>
        <c:crosses val="autoZero"/>
        <c:crossBetween val="midCat"/>
      </c:valAx>
      <c:valAx>
        <c:axId val="526477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7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mess'!$I$86:$I$138</c:f>
              <c:numCache>
                <c:formatCode>General</c:formatCode>
                <c:ptCount val="53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0.73637103163717199</c:v>
                </c:pt>
                <c:pt idx="26">
                  <c:v>0.70610954906929901</c:v>
                </c:pt>
                <c:pt idx="27">
                  <c:v>0.67831244899182597</c:v>
                </c:pt>
                <c:pt idx="28">
                  <c:v>0.65268806594986395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0.58593456448819203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0.42304502454690091</c:v>
                </c:pt>
                <c:pt idx="51">
                  <c:v>0.43562070591435809</c:v>
                </c:pt>
                <c:pt idx="52">
                  <c:v>0.44825332157910264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F-409B-9277-94A62AD2A152}"/>
            </c:ext>
          </c:extLst>
        </c:ser>
        <c:ser>
          <c:idx val="0"/>
          <c:order val="1"/>
          <c:tx>
            <c:strRef>
              <c:f>'Ac227 Dose 20 nCi decay to mess'!$I$60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8F-409B-9277-94A62AD2A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07008"/>
        <c:axId val="526508800"/>
      </c:scatterChart>
      <c:valAx>
        <c:axId val="5265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508800"/>
        <c:crosses val="autoZero"/>
        <c:crossBetween val="midCat"/>
      </c:valAx>
      <c:valAx>
        <c:axId val="526508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507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mess'!$J$86:$J$138</c:f>
              <c:numCache>
                <c:formatCode>General</c:formatCode>
                <c:ptCount val="53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10.019691984672212</c:v>
                </c:pt>
                <c:pt idx="51">
                  <c:v>10.317543150595409</c:v>
                </c:pt>
                <c:pt idx="52">
                  <c:v>10.616742787932008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D-406F-930C-6DA6A209D5E2}"/>
            </c:ext>
          </c:extLst>
        </c:ser>
        <c:ser>
          <c:idx val="0"/>
          <c:order val="1"/>
          <c:tx>
            <c:strRef>
              <c:f>'Ac227 Dose 20 nCi decay to mess'!$J$60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6D-406F-930C-6DA6A209D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669696"/>
        <c:axId val="526671232"/>
      </c:scatterChart>
      <c:valAx>
        <c:axId val="52666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671232"/>
        <c:crosses val="autoZero"/>
        <c:crossBetween val="midCat"/>
      </c:valAx>
      <c:valAx>
        <c:axId val="526671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669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mess'!$K$86:$K$138</c:f>
              <c:numCache>
                <c:formatCode>General</c:formatCode>
                <c:ptCount val="53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3.5020853792808428</c:v>
                </c:pt>
                <c:pt idx="51">
                  <c:v>3.606190397177309</c:v>
                </c:pt>
                <c:pt idx="52">
                  <c:v>3.7107667331570542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13-409E-89F7-4FD07B17DD65}"/>
            </c:ext>
          </c:extLst>
        </c:ser>
        <c:ser>
          <c:idx val="0"/>
          <c:order val="1"/>
          <c:tx>
            <c:strRef>
              <c:f>'Ac227 Dose 20 nCi decay to mess'!$K$60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13-409E-89F7-4FD07B17D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21792"/>
        <c:axId val="526723328"/>
      </c:scatterChart>
      <c:valAx>
        <c:axId val="52672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23328"/>
        <c:crosses val="autoZero"/>
        <c:crossBetween val="midCat"/>
      </c:valAx>
      <c:valAx>
        <c:axId val="52672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21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mess'!$L$86:$L$138</c:f>
              <c:numCache>
                <c:formatCode>General</c:formatCode>
                <c:ptCount val="53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0.18543098672746025</c:v>
                </c:pt>
                <c:pt idx="51">
                  <c:v>0.19094321561429162</c:v>
                </c:pt>
                <c:pt idx="52">
                  <c:v>0.19648040019688126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4-4F20-8957-AEB52B43F91E}"/>
            </c:ext>
          </c:extLst>
        </c:ser>
        <c:ser>
          <c:idx val="0"/>
          <c:order val="1"/>
          <c:tx>
            <c:strRef>
              <c:f>'Ac227 Dose 20 nCi decay to mess'!$L$60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34-4F20-8957-AEB52B43F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44960"/>
        <c:axId val="526750848"/>
      </c:scatterChart>
      <c:valAx>
        <c:axId val="52674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50848"/>
        <c:crosses val="autoZero"/>
        <c:crossBetween val="midCat"/>
      </c:valAx>
      <c:valAx>
        <c:axId val="526750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44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mess'!$M$86:$M$138</c:f>
              <c:numCache>
                <c:formatCode>General</c:formatCode>
                <c:ptCount val="53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0.34144633781568062</c:v>
                </c:pt>
                <c:pt idx="51">
                  <c:v>0.35159636937096039</c:v>
                </c:pt>
                <c:pt idx="52">
                  <c:v>0.36179235349907962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B-45DB-9E22-BB17655FBE4D}"/>
            </c:ext>
          </c:extLst>
        </c:ser>
        <c:ser>
          <c:idx val="1"/>
          <c:order val="1"/>
          <c:tx>
            <c:strRef>
              <c:f>'Ac227 Dose 20 nCi decay to mess'!$M$60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BB-45DB-9E22-BB17655FB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68000"/>
        <c:axId val="526848000"/>
      </c:scatterChart>
      <c:valAx>
        <c:axId val="52676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48000"/>
        <c:crosses val="autoZero"/>
        <c:crossBetween val="midCat"/>
      </c:valAx>
      <c:valAx>
        <c:axId val="52684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68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mess'!$N$86:$N$138</c:f>
              <c:numCache>
                <c:formatCode>General</c:formatCode>
                <c:ptCount val="53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7.3890285919225898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1.0837357144709947</c:v>
                </c:pt>
                <c:pt idx="51">
                  <c:v>1.1159514698656308</c:v>
                </c:pt>
                <c:pt idx="52">
                  <c:v>1.1483130767128744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2-48AC-B59D-E0D04FAC4AAD}"/>
            </c:ext>
          </c:extLst>
        </c:ser>
        <c:ser>
          <c:idx val="0"/>
          <c:order val="1"/>
          <c:tx>
            <c:strRef>
              <c:f>'Ac227 Dose 20 nCi decay to mess'!$N$60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2-48AC-B59D-E0D04FAC4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890112"/>
        <c:axId val="526891648"/>
      </c:scatterChart>
      <c:valAx>
        <c:axId val="52689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91648"/>
        <c:crosses val="autoZero"/>
        <c:crossBetween val="midCat"/>
      </c:valAx>
      <c:valAx>
        <c:axId val="52689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890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20 nCi decay to mess'!$D$86:$D$138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to mess'!$G$86:$G$138</c:f>
              <c:numCache>
                <c:formatCode>General</c:formatCode>
                <c:ptCount val="53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0.22411374148182309</c:v>
                </c:pt>
                <c:pt idx="51">
                  <c:v>0.23077587633605684</c:v>
                </c:pt>
                <c:pt idx="52">
                  <c:v>0.23746817289328515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6-4819-B560-7E3781BCDC80}"/>
            </c:ext>
          </c:extLst>
        </c:ser>
        <c:ser>
          <c:idx val="0"/>
          <c:order val="1"/>
          <c:tx>
            <c:strRef>
              <c:f>'Ac227 Dose 20 nCi decay to mess'!$G$60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76-4819-B560-7E3781BCD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09440"/>
        <c:axId val="526910976"/>
      </c:scatterChart>
      <c:valAx>
        <c:axId val="52690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10976"/>
        <c:crosses val="autoZero"/>
        <c:crossBetween val="midCat"/>
      </c:valAx>
      <c:valAx>
        <c:axId val="52691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09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mess'!$E$86:$E$167</c:f>
              <c:numCache>
                <c:formatCode>General</c:formatCode>
                <c:ptCount val="82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0.514833457842513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4.3753114855357503E-2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1.0567828099038797E-3</c:v>
                </c:pt>
                <c:pt idx="51">
                  <c:v>1.0881973476500478E-3</c:v>
                </c:pt>
                <c:pt idx="52">
                  <c:v>1.1197541094697214E-3</c:v>
                </c:pt>
                <c:pt idx="53">
                  <c:v>1.2472491240860125E-3</c:v>
                </c:pt>
                <c:pt idx="54">
                  <c:v>1.3764224545457966E-3</c:v>
                </c:pt>
                <c:pt idx="55">
                  <c:v>1.5068395299141859E-3</c:v>
                </c:pt>
                <c:pt idx="56">
                  <c:v>1.6381035808430845E-3</c:v>
                </c:pt>
                <c:pt idx="57">
                  <c:v>1.7685341801455426E-3</c:v>
                </c:pt>
                <c:pt idx="58">
                  <c:v>1.9017587043450017E-3</c:v>
                </c:pt>
                <c:pt idx="59">
                  <c:v>2.0335220827534532E-3</c:v>
                </c:pt>
                <c:pt idx="60">
                  <c:v>2.1648725314920314E-3</c:v>
                </c:pt>
                <c:pt idx="61">
                  <c:v>2.2968684050447769E-3</c:v>
                </c:pt>
                <c:pt idx="62">
                  <c:v>2.9334450990904175E-3</c:v>
                </c:pt>
                <c:pt idx="63">
                  <c:v>3.5277358368060734E-3</c:v>
                </c:pt>
                <c:pt idx="64">
                  <c:v>4.5611732589699991E-3</c:v>
                </c:pt>
                <c:pt idx="65">
                  <c:v>5.3705366909055589E-3</c:v>
                </c:pt>
                <c:pt idx="66">
                  <c:v>5.980911127137372E-3</c:v>
                </c:pt>
                <c:pt idx="67">
                  <c:v>6.6051917285190886E-3</c:v>
                </c:pt>
                <c:pt idx="68">
                  <c:v>7.146832601908174E-3</c:v>
                </c:pt>
                <c:pt idx="69">
                  <c:v>7.3642245886533708E-3</c:v>
                </c:pt>
                <c:pt idx="70">
                  <c:v>7.4434163802410856E-3</c:v>
                </c:pt>
                <c:pt idx="71">
                  <c:v>7.4656166013635505E-3</c:v>
                </c:pt>
                <c:pt idx="72">
                  <c:v>7.4646212956124515E-3</c:v>
                </c:pt>
                <c:pt idx="73">
                  <c:v>7.454380613807177E-3</c:v>
                </c:pt>
                <c:pt idx="74">
                  <c:v>7.4406404725968116E-3</c:v>
                </c:pt>
                <c:pt idx="75">
                  <c:v>7.4096225490442556E-3</c:v>
                </c:pt>
                <c:pt idx="76">
                  <c:v>7.3677328262402569E-3</c:v>
                </c:pt>
                <c:pt idx="77">
                  <c:v>7.1366919261953397E-3</c:v>
                </c:pt>
                <c:pt idx="78">
                  <c:v>6.6961713276913548E-3</c:v>
                </c:pt>
                <c:pt idx="79">
                  <c:v>5.8951706054134441E-3</c:v>
                </c:pt>
                <c:pt idx="80">
                  <c:v>4.5694034607529441E-3</c:v>
                </c:pt>
                <c:pt idx="81">
                  <c:v>3.8010273354498973E-3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1C-4D71-9859-DBF81782916E}"/>
            </c:ext>
          </c:extLst>
        </c:ser>
        <c:ser>
          <c:idx val="0"/>
          <c:order val="1"/>
          <c:tx>
            <c:strRef>
              <c:f>'Ac227 Dose 20 nCi decay to mess'!$E$60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1C-4D71-9859-DBF81782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66784"/>
        <c:axId val="526968320"/>
      </c:scatterChart>
      <c:valAx>
        <c:axId val="52696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68320"/>
        <c:crossesAt val="1.0000000000000002E-2"/>
        <c:crossBetween val="midCat"/>
      </c:valAx>
      <c:valAx>
        <c:axId val="52696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6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mess'!$F$86:$F$167</c:f>
              <c:numCache>
                <c:formatCode>General</c:formatCode>
                <c:ptCount val="82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2.79958649080963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0.79928977185910299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0.15528535815729555</c:v>
                </c:pt>
                <c:pt idx="51">
                  <c:v>0.15990146063317065</c:v>
                </c:pt>
                <c:pt idx="52">
                  <c:v>0.16453846174212911</c:v>
                </c:pt>
                <c:pt idx="53">
                  <c:v>0.18327278332875782</c:v>
                </c:pt>
                <c:pt idx="54">
                  <c:v>0.20225371933266834</c:v>
                </c:pt>
                <c:pt idx="55">
                  <c:v>0.22141741320487407</c:v>
                </c:pt>
                <c:pt idx="56">
                  <c:v>0.24070556302207774</c:v>
                </c:pt>
                <c:pt idx="57">
                  <c:v>0.25987124412280943</c:v>
                </c:pt>
                <c:pt idx="58">
                  <c:v>0.27944746902140516</c:v>
                </c:pt>
                <c:pt idx="59">
                  <c:v>0.29880899081795359</c:v>
                </c:pt>
                <c:pt idx="60">
                  <c:v>0.31810983606764759</c:v>
                </c:pt>
                <c:pt idx="61">
                  <c:v>0.33750552107295867</c:v>
                </c:pt>
                <c:pt idx="62">
                  <c:v>0.43104511975213811</c:v>
                </c:pt>
                <c:pt idx="63">
                  <c:v>0.51837115230194153</c:v>
                </c:pt>
                <c:pt idx="64">
                  <c:v>0.67022610180521158</c:v>
                </c:pt>
                <c:pt idx="65">
                  <c:v>0.78915526040778472</c:v>
                </c:pt>
                <c:pt idx="66">
                  <c:v>0.87884465737000006</c:v>
                </c:pt>
                <c:pt idx="67">
                  <c:v>0.97057744850522787</c:v>
                </c:pt>
                <c:pt idx="68">
                  <c:v>1.0501670256904441</c:v>
                </c:pt>
                <c:pt idx="69">
                  <c:v>1.0821109523004202</c:v>
                </c:pt>
                <c:pt idx="70">
                  <c:v>1.0937475209544227</c:v>
                </c:pt>
                <c:pt idx="71">
                  <c:v>1.0970096569920884</c:v>
                </c:pt>
                <c:pt idx="72">
                  <c:v>1.0968634051713861</c:v>
                </c:pt>
                <c:pt idx="73">
                  <c:v>1.0953586229900298</c:v>
                </c:pt>
                <c:pt idx="74">
                  <c:v>1.0933396246405227</c:v>
                </c:pt>
                <c:pt idx="75">
                  <c:v>1.0887818012892965</c:v>
                </c:pt>
                <c:pt idx="76">
                  <c:v>1.0826264583486591</c:v>
                </c:pt>
                <c:pt idx="77">
                  <c:v>1.0486769385644359</c:v>
                </c:pt>
                <c:pt idx="78">
                  <c:v>0.98394613647977724</c:v>
                </c:pt>
                <c:pt idx="79">
                  <c:v>0.8662458078242693</c:v>
                </c:pt>
                <c:pt idx="80">
                  <c:v>0.67143546083300243</c:v>
                </c:pt>
                <c:pt idx="81">
                  <c:v>0.55852904269392312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7-4649-A8CB-E94451ACF5B7}"/>
            </c:ext>
          </c:extLst>
        </c:ser>
        <c:ser>
          <c:idx val="0"/>
          <c:order val="1"/>
          <c:tx>
            <c:strRef>
              <c:f>'Ac227 Dose 20 nCi decay to mess'!$F$60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7-4649-A8CB-E94451ACF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21792"/>
        <c:axId val="527131776"/>
      </c:scatterChart>
      <c:valAx>
        <c:axId val="5271217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31776"/>
        <c:crossesAt val="1.0000000000000002E-2"/>
        <c:crossBetween val="midCat"/>
      </c:valAx>
      <c:valAx>
        <c:axId val="52713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217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mess'!$H$86:$H$167</c:f>
              <c:numCache>
                <c:formatCode>General</c:formatCode>
                <c:ptCount val="82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0.74130706151479098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0.23604253185507038</c:v>
                </c:pt>
                <c:pt idx="51">
                  <c:v>0.24305926883940554</c:v>
                </c:pt>
                <c:pt idx="52">
                  <c:v>0.25010777292866176</c:v>
                </c:pt>
                <c:pt idx="53">
                  <c:v>0.27858500189841179</c:v>
                </c:pt>
                <c:pt idx="54">
                  <c:v>0.30743709873811376</c:v>
                </c:pt>
                <c:pt idx="55">
                  <c:v>0.33656699787972461</c:v>
                </c:pt>
                <c:pt idx="56">
                  <c:v>0.36588607710058019</c:v>
                </c:pt>
                <c:pt idx="57">
                  <c:v>0.39501899694200587</c:v>
                </c:pt>
                <c:pt idx="58">
                  <c:v>0.42477596658848199</c:v>
                </c:pt>
                <c:pt idx="59">
                  <c:v>0.45420657536999448</c:v>
                </c:pt>
                <c:pt idx="60">
                  <c:v>0.48354495236665823</c:v>
                </c:pt>
                <c:pt idx="61">
                  <c:v>0.51302749115875468</c:v>
                </c:pt>
                <c:pt idx="62">
                  <c:v>0.65521297447119642</c:v>
                </c:pt>
                <c:pt idx="63">
                  <c:v>0.7879534856469792</c:v>
                </c:pt>
                <c:pt idx="64">
                  <c:v>1.0187816022242515</c:v>
                </c:pt>
                <c:pt idx="65">
                  <c:v>1.1995606533921592</c:v>
                </c:pt>
                <c:pt idx="66">
                  <c:v>1.3358936122154323</c:v>
                </c:pt>
                <c:pt idx="67">
                  <c:v>1.4753326458154861</c:v>
                </c:pt>
                <c:pt idx="68">
                  <c:v>1.5963133070381834</c:v>
                </c:pt>
                <c:pt idx="69">
                  <c:v>1.644869883162853</c:v>
                </c:pt>
                <c:pt idx="70">
                  <c:v>1.6625581260196833</c:v>
                </c:pt>
                <c:pt idx="71">
                  <c:v>1.6675167573982212</c:v>
                </c:pt>
                <c:pt idx="72">
                  <c:v>1.6672944463544974</c:v>
                </c:pt>
                <c:pt idx="73">
                  <c:v>1.6650070922845923</c:v>
                </c:pt>
                <c:pt idx="74">
                  <c:v>1.6619381005400768</c:v>
                </c:pt>
                <c:pt idx="75">
                  <c:v>1.6550099511231704</c:v>
                </c:pt>
                <c:pt idx="76">
                  <c:v>1.6456534815281907</c:v>
                </c:pt>
                <c:pt idx="77">
                  <c:v>1.5940482902839872</c:v>
                </c:pt>
                <c:pt idx="78">
                  <c:v>1.495653808058591</c:v>
                </c:pt>
                <c:pt idx="79">
                  <c:v>1.3167426479485822</c:v>
                </c:pt>
                <c:pt idx="80">
                  <c:v>1.0206198963830118</c:v>
                </c:pt>
                <c:pt idx="81">
                  <c:v>0.84899575154097306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5-435C-9E7C-2A4607B31B0F}"/>
            </c:ext>
          </c:extLst>
        </c:ser>
        <c:ser>
          <c:idx val="0"/>
          <c:order val="1"/>
          <c:tx>
            <c:strRef>
              <c:f>'Ac227 Dose 20 nCi decay to mess'!$H$60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5-435C-9E7C-2A4607B31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74656"/>
        <c:axId val="527184640"/>
      </c:scatterChart>
      <c:valAx>
        <c:axId val="5271746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84640"/>
        <c:crossesAt val="1.0000000000000002E-2"/>
        <c:crossBetween val="midCat"/>
      </c:valAx>
      <c:valAx>
        <c:axId val="5271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746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mess'!$I$86:$I$167</c:f>
              <c:numCache>
                <c:formatCode>General</c:formatCode>
                <c:ptCount val="82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0.73637103163717199</c:v>
                </c:pt>
                <c:pt idx="26">
                  <c:v>0.70610954906929901</c:v>
                </c:pt>
                <c:pt idx="27">
                  <c:v>0.67831244899182597</c:v>
                </c:pt>
                <c:pt idx="28">
                  <c:v>0.65268806594986395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0.58593456448819203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0.42304502454690091</c:v>
                </c:pt>
                <c:pt idx="51">
                  <c:v>0.43562070591435809</c:v>
                </c:pt>
                <c:pt idx="52">
                  <c:v>0.44825332157910264</c:v>
                </c:pt>
                <c:pt idx="53">
                  <c:v>0.4992913693997918</c:v>
                </c:pt>
                <c:pt idx="54">
                  <c:v>0.55100127066146598</c:v>
                </c:pt>
                <c:pt idx="55">
                  <c:v>0.60320906050578937</c:v>
                </c:pt>
                <c:pt idx="56">
                  <c:v>0.65575590658137262</c:v>
                </c:pt>
                <c:pt idx="57">
                  <c:v>0.70796911024674469</c:v>
                </c:pt>
                <c:pt idx="58">
                  <c:v>0.7613007613504712</c:v>
                </c:pt>
                <c:pt idx="59">
                  <c:v>0.81404749524014897</c:v>
                </c:pt>
                <c:pt idx="60">
                  <c:v>0.86662892757430321</c:v>
                </c:pt>
                <c:pt idx="61">
                  <c:v>0.91946873254074646</c:v>
                </c:pt>
                <c:pt idx="62">
                  <c:v>1.1742993378786752</c:v>
                </c:pt>
                <c:pt idx="63">
                  <c:v>1.4122022800620204</c:v>
                </c:pt>
                <c:pt idx="64">
                  <c:v>1.8259018174975212</c:v>
                </c:pt>
                <c:pt idx="65">
                  <c:v>2.1499013846003265</c:v>
                </c:pt>
                <c:pt idx="66">
                  <c:v>2.3942428575487504</c:v>
                </c:pt>
                <c:pt idx="67">
                  <c:v>2.6441511640244242</c:v>
                </c:pt>
                <c:pt idx="68">
                  <c:v>2.8609776248932683</c:v>
                </c:pt>
                <c:pt idx="69">
                  <c:v>2.9480026952360436</c:v>
                </c:pt>
                <c:pt idx="70">
                  <c:v>2.9797042833979344</c:v>
                </c:pt>
                <c:pt idx="71">
                  <c:v>2.9885913442033174</c:v>
                </c:pt>
                <c:pt idx="72">
                  <c:v>2.9881929093102069</c:v>
                </c:pt>
                <c:pt idx="73">
                  <c:v>2.984093420328092</c:v>
                </c:pt>
                <c:pt idx="74">
                  <c:v>2.978593048519294</c:v>
                </c:pt>
                <c:pt idx="75">
                  <c:v>2.9661761373927038</c:v>
                </c:pt>
                <c:pt idx="76">
                  <c:v>2.9494070920923812</c:v>
                </c:pt>
                <c:pt idx="77">
                  <c:v>2.856918169756741</c:v>
                </c:pt>
                <c:pt idx="78">
                  <c:v>2.6805715773812606</c:v>
                </c:pt>
                <c:pt idx="79">
                  <c:v>2.35991972059248</c:v>
                </c:pt>
                <c:pt idx="80">
                  <c:v>1.8291964830453158</c:v>
                </c:pt>
                <c:pt idx="81">
                  <c:v>1.5216047113551179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2D-4C58-A3F5-694A22F76756}"/>
            </c:ext>
          </c:extLst>
        </c:ser>
        <c:ser>
          <c:idx val="0"/>
          <c:order val="1"/>
          <c:tx>
            <c:strRef>
              <c:f>'Ac227 Dose 20 nCi decay to mess'!$I$60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2D-4C58-A3F5-694A22F76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99616"/>
        <c:axId val="527209600"/>
      </c:scatterChart>
      <c:valAx>
        <c:axId val="5271996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209600"/>
        <c:crossesAt val="1.0000000000000002E-2"/>
        <c:crossBetween val="midCat"/>
      </c:valAx>
      <c:valAx>
        <c:axId val="52720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99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mess'!$J$86:$J$167</c:f>
              <c:numCache>
                <c:formatCode>General</c:formatCode>
                <c:ptCount val="82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10.019691984672212</c:v>
                </c:pt>
                <c:pt idx="51">
                  <c:v>10.317543150595409</c:v>
                </c:pt>
                <c:pt idx="52">
                  <c:v>10.616742787932008</c:v>
                </c:pt>
                <c:pt idx="53">
                  <c:v>11.825563336548534</c:v>
                </c:pt>
                <c:pt idx="54">
                  <c:v>13.050296528375371</c:v>
                </c:pt>
                <c:pt idx="55">
                  <c:v>14.28682205896372</c:v>
                </c:pt>
                <c:pt idx="56">
                  <c:v>15.531378032662344</c:v>
                </c:pt>
                <c:pt idx="57">
                  <c:v>16.768031787945986</c:v>
                </c:pt>
                <c:pt idx="58">
                  <c:v>18.031175628641602</c:v>
                </c:pt>
                <c:pt idx="59">
                  <c:v>19.280465884065585</c:v>
                </c:pt>
                <c:pt idx="60">
                  <c:v>20.525841022717525</c:v>
                </c:pt>
                <c:pt idx="61">
                  <c:v>21.77733563812156</c:v>
                </c:pt>
                <c:pt idx="62">
                  <c:v>27.812920565490298</c:v>
                </c:pt>
                <c:pt idx="63">
                  <c:v>33.447578969704971</c:v>
                </c:pt>
                <c:pt idx="64">
                  <c:v>43.245925951198757</c:v>
                </c:pt>
                <c:pt idx="65">
                  <c:v>50.919756577180586</c:v>
                </c:pt>
                <c:pt idx="66">
                  <c:v>56.706909612833186</c:v>
                </c:pt>
                <c:pt idx="67">
                  <c:v>62.625911397523147</c:v>
                </c:pt>
                <c:pt idx="68">
                  <c:v>67.761379789709707</c:v>
                </c:pt>
                <c:pt idx="69">
                  <c:v>69.822541957289744</c:v>
                </c:pt>
                <c:pt idx="70">
                  <c:v>70.573384374470479</c:v>
                </c:pt>
                <c:pt idx="71">
                  <c:v>70.783871690836776</c:v>
                </c:pt>
                <c:pt idx="72">
                  <c:v>70.774434882286229</c:v>
                </c:pt>
                <c:pt idx="73">
                  <c:v>70.677339739897192</c:v>
                </c:pt>
                <c:pt idx="74">
                  <c:v>70.54706511632881</c:v>
                </c:pt>
                <c:pt idx="75">
                  <c:v>70.252974374988142</c:v>
                </c:pt>
                <c:pt idx="76">
                  <c:v>69.855804667186462</c:v>
                </c:pt>
                <c:pt idx="77">
                  <c:v>67.665232836705911</c:v>
                </c:pt>
                <c:pt idx="78">
                  <c:v>63.488517745820914</c:v>
                </c:pt>
                <c:pt idx="79">
                  <c:v>55.893976614465245</c:v>
                </c:pt>
                <c:pt idx="80">
                  <c:v>43.323959096764696</c:v>
                </c:pt>
                <c:pt idx="81">
                  <c:v>36.038742085510805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0D-45BA-A655-8B6EA39B250E}"/>
            </c:ext>
          </c:extLst>
        </c:ser>
        <c:ser>
          <c:idx val="0"/>
          <c:order val="1"/>
          <c:tx>
            <c:strRef>
              <c:f>'Ac227 Dose 20 nCi decay to mess'!$J$60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0D-45BA-A655-8B6EA39B2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26208"/>
        <c:axId val="527332096"/>
      </c:scatterChart>
      <c:valAx>
        <c:axId val="527326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32096"/>
        <c:crossesAt val="1.0000000000000002E-2"/>
        <c:crossBetween val="midCat"/>
      </c:valAx>
      <c:valAx>
        <c:axId val="52733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26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mess'!$K$86:$K$167</c:f>
              <c:numCache>
                <c:formatCode>General</c:formatCode>
                <c:ptCount val="82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3.5020853792808428</c:v>
                </c:pt>
                <c:pt idx="51">
                  <c:v>3.606190397177309</c:v>
                </c:pt>
                <c:pt idx="52">
                  <c:v>3.7107667331570542</c:v>
                </c:pt>
                <c:pt idx="53">
                  <c:v>4.1332740094246558</c:v>
                </c:pt>
                <c:pt idx="54">
                  <c:v>4.5613430769347234</c:v>
                </c:pt>
                <c:pt idx="55">
                  <c:v>4.9935338057920049</c:v>
                </c:pt>
                <c:pt idx="56">
                  <c:v>5.4285313372384936</c:v>
                </c:pt>
                <c:pt idx="57">
                  <c:v>5.8607668832250184</c:v>
                </c:pt>
                <c:pt idx="58">
                  <c:v>6.3022612508359073</c:v>
                </c:pt>
                <c:pt idx="59">
                  <c:v>6.7389135096769257</c:v>
                </c:pt>
                <c:pt idx="60">
                  <c:v>7.1741973558734706</c:v>
                </c:pt>
                <c:pt idx="61">
                  <c:v>7.6116200831948184</c:v>
                </c:pt>
                <c:pt idx="62">
                  <c:v>9.7211793153429493</c:v>
                </c:pt>
                <c:pt idx="63">
                  <c:v>11.690606603609805</c:v>
                </c:pt>
                <c:pt idx="64">
                  <c:v>15.115327419130216</c:v>
                </c:pt>
                <c:pt idx="65">
                  <c:v>17.797486718980959</c:v>
                </c:pt>
                <c:pt idx="66">
                  <c:v>19.820213970958733</c:v>
                </c:pt>
                <c:pt idx="67">
                  <c:v>21.889025032397569</c:v>
                </c:pt>
                <c:pt idx="68">
                  <c:v>23.683975296292715</c:v>
                </c:pt>
                <c:pt idx="69">
                  <c:v>24.404393239524033</c:v>
                </c:pt>
                <c:pt idx="70">
                  <c:v>24.666827878769933</c:v>
                </c:pt>
                <c:pt idx="71">
                  <c:v>24.74039746097846</c:v>
                </c:pt>
                <c:pt idx="72">
                  <c:v>24.737099105170469</c:v>
                </c:pt>
                <c:pt idx="73">
                  <c:v>24.703162385450941</c:v>
                </c:pt>
                <c:pt idx="74">
                  <c:v>24.657628764738043</c:v>
                </c:pt>
                <c:pt idx="75">
                  <c:v>24.554838091431257</c:v>
                </c:pt>
                <c:pt idx="76">
                  <c:v>24.416019230640593</c:v>
                </c:pt>
                <c:pt idx="77">
                  <c:v>23.650369987976642</c:v>
                </c:pt>
                <c:pt idx="78">
                  <c:v>22.190523430259475</c:v>
                </c:pt>
                <c:pt idx="79">
                  <c:v>19.536077415436417</c:v>
                </c:pt>
                <c:pt idx="80">
                  <c:v>15.142601584703751</c:v>
                </c:pt>
                <c:pt idx="81">
                  <c:v>12.596270617740899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4-40B3-8151-463D0C0D170D}"/>
            </c:ext>
          </c:extLst>
        </c:ser>
        <c:ser>
          <c:idx val="0"/>
          <c:order val="1"/>
          <c:tx>
            <c:strRef>
              <c:f>'Ac227 Dose 20 nCi decay to mess'!$K$60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84-40B3-8151-463D0C0D1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54496"/>
        <c:axId val="527368576"/>
      </c:scatterChart>
      <c:valAx>
        <c:axId val="5273544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68576"/>
        <c:crossesAt val="1.0000000000000002E-2"/>
        <c:crossBetween val="midCat"/>
      </c:valAx>
      <c:valAx>
        <c:axId val="527368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544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mess'!$L$86:$L$167</c:f>
              <c:numCache>
                <c:formatCode>General</c:formatCode>
                <c:ptCount val="82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0.18543098672746025</c:v>
                </c:pt>
                <c:pt idx="51">
                  <c:v>0.19094321561429162</c:v>
                </c:pt>
                <c:pt idx="52">
                  <c:v>0.19648040019688126</c:v>
                </c:pt>
                <c:pt idx="53">
                  <c:v>0.21885162552489468</c:v>
                </c:pt>
                <c:pt idx="54">
                  <c:v>0.24151734065722985</c:v>
                </c:pt>
                <c:pt idx="55">
                  <c:v>0.26440129253932909</c:v>
                </c:pt>
                <c:pt idx="56">
                  <c:v>0.28743386106474167</c:v>
                </c:pt>
                <c:pt idx="57">
                  <c:v>0.31032018595708993</c:v>
                </c:pt>
                <c:pt idx="58">
                  <c:v>0.33369675373154967</c:v>
                </c:pt>
                <c:pt idx="59">
                  <c:v>0.35681693797739794</c:v>
                </c:pt>
                <c:pt idx="60">
                  <c:v>0.37986466650631351</c:v>
                </c:pt>
                <c:pt idx="61">
                  <c:v>0.40302564608267971</c:v>
                </c:pt>
                <c:pt idx="62">
                  <c:v>0.51472413644260917</c:v>
                </c:pt>
                <c:pt idx="63">
                  <c:v>0.61900281779968735</c:v>
                </c:pt>
                <c:pt idx="64">
                  <c:v>0.80033744882985103</c:v>
                </c:pt>
                <c:pt idx="65">
                  <c:v>0.94235438778685898</c:v>
                </c:pt>
                <c:pt idx="66">
                  <c:v>1.0494552347375934</c:v>
                </c:pt>
                <c:pt idx="67">
                  <c:v>1.1589961610510646</c:v>
                </c:pt>
                <c:pt idx="68">
                  <c:v>1.2540365048787587</c:v>
                </c:pt>
                <c:pt idx="69">
                  <c:v>1.292181722828009</c:v>
                </c:pt>
                <c:pt idx="70">
                  <c:v>1.3060773046989529</c:v>
                </c:pt>
                <c:pt idx="71">
                  <c:v>1.3099727209280274</c:v>
                </c:pt>
                <c:pt idx="72">
                  <c:v>1.3097980771641506</c:v>
                </c:pt>
                <c:pt idx="73">
                  <c:v>1.3080011708233987</c:v>
                </c:pt>
                <c:pt idx="74">
                  <c:v>1.305590223258265</c:v>
                </c:pt>
                <c:pt idx="75">
                  <c:v>1.3001475872533224</c:v>
                </c:pt>
                <c:pt idx="76">
                  <c:v>1.2927973043375813</c:v>
                </c:pt>
                <c:pt idx="77">
                  <c:v>1.2522571463522085</c:v>
                </c:pt>
                <c:pt idx="78">
                  <c:v>1.1749601194808168</c:v>
                </c:pt>
                <c:pt idx="79">
                  <c:v>1.0344105638773231</c:v>
                </c:pt>
                <c:pt idx="80">
                  <c:v>0.80178158136425171</c:v>
                </c:pt>
                <c:pt idx="81">
                  <c:v>0.66695658065693897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C-45E6-932E-DC1C9B94C95C}"/>
            </c:ext>
          </c:extLst>
        </c:ser>
        <c:ser>
          <c:idx val="0"/>
          <c:order val="1"/>
          <c:tx>
            <c:strRef>
              <c:f>'Ac227 Dose 20 nCi decay to mess'!$L$60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C-45E6-932E-DC1C9B94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03264"/>
        <c:axId val="527421440"/>
      </c:scatterChart>
      <c:valAx>
        <c:axId val="5274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421440"/>
        <c:crossesAt val="1.0000000000000002E-2"/>
        <c:crossBetween val="midCat"/>
      </c:valAx>
      <c:valAx>
        <c:axId val="527421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4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mess'!$M$86:$M$167</c:f>
              <c:numCache>
                <c:formatCode>General</c:formatCode>
                <c:ptCount val="82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0.34144633781568062</c:v>
                </c:pt>
                <c:pt idx="51">
                  <c:v>0.35159636937096039</c:v>
                </c:pt>
                <c:pt idx="52">
                  <c:v>0.36179235349907962</c:v>
                </c:pt>
                <c:pt idx="53">
                  <c:v>0.40298597003268777</c:v>
                </c:pt>
                <c:pt idx="54">
                  <c:v>0.44472185011665666</c:v>
                </c:pt>
                <c:pt idx="55">
                  <c:v>0.48685958395925999</c:v>
                </c:pt>
                <c:pt idx="56">
                  <c:v>0.52927097545473667</c:v>
                </c:pt>
                <c:pt idx="57">
                  <c:v>0.57141307887803094</c:v>
                </c:pt>
                <c:pt idx="58">
                  <c:v>0.61445789893834146</c:v>
                </c:pt>
                <c:pt idx="59">
                  <c:v>0.65703062305360183</c:v>
                </c:pt>
                <c:pt idx="60">
                  <c:v>0.69946992966601074</c:v>
                </c:pt>
                <c:pt idx="61">
                  <c:v>0.74211777292101777</c:v>
                </c:pt>
                <c:pt idx="62">
                  <c:v>0.94779558948246123</c:v>
                </c:pt>
                <c:pt idx="63">
                  <c:v>1.1398108210788633</c:v>
                </c:pt>
                <c:pt idx="64">
                  <c:v>1.4737142682702919</c:v>
                </c:pt>
                <c:pt idx="65">
                  <c:v>1.7352194490949726</c:v>
                </c:pt>
                <c:pt idx="66">
                  <c:v>1.9324313208197024</c:v>
                </c:pt>
                <c:pt idx="67">
                  <c:v>2.1341362720296351</c:v>
                </c:pt>
                <c:pt idx="68">
                  <c:v>2.3091403418316521</c:v>
                </c:pt>
                <c:pt idx="69">
                  <c:v>2.3793796540621126</c:v>
                </c:pt>
                <c:pt idx="70">
                  <c:v>2.404966507831193</c:v>
                </c:pt>
                <c:pt idx="71">
                  <c:v>2.4121393953251267</c:v>
                </c:pt>
                <c:pt idx="72">
                  <c:v>2.4118178122140708</c:v>
                </c:pt>
                <c:pt idx="73">
                  <c:v>2.4085090497452102</c:v>
                </c:pt>
                <c:pt idx="74">
                  <c:v>2.4040696125653258</c:v>
                </c:pt>
                <c:pt idx="75">
                  <c:v>2.3940477269854212</c:v>
                </c:pt>
                <c:pt idx="76">
                  <c:v>2.3805131650021125</c:v>
                </c:pt>
                <c:pt idx="77">
                  <c:v>2.3058638913134621</c:v>
                </c:pt>
                <c:pt idx="78">
                  <c:v>2.1635317643315344</c:v>
                </c:pt>
                <c:pt idx="79">
                  <c:v>1.9047285735090189</c:v>
                </c:pt>
                <c:pt idx="80">
                  <c:v>1.4763734450017212</c:v>
                </c:pt>
                <c:pt idx="81">
                  <c:v>1.2281112556559362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E3-41C6-A8BF-71CD300CCA22}"/>
            </c:ext>
          </c:extLst>
        </c:ser>
        <c:ser>
          <c:idx val="1"/>
          <c:order val="1"/>
          <c:tx>
            <c:strRef>
              <c:f>'Ac227 Dose 20 nCi decay to mess'!$M$60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E3-41C6-A8BF-71CD300CC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38592"/>
        <c:axId val="536640512"/>
      </c:scatterChart>
      <c:valAx>
        <c:axId val="53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640512"/>
        <c:crossesAt val="1.0000000000000002E-2"/>
        <c:crossBetween val="midCat"/>
      </c:valAx>
      <c:valAx>
        <c:axId val="536640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6385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mess'!$N$86:$N$167</c:f>
              <c:numCache>
                <c:formatCode>General</c:formatCode>
                <c:ptCount val="82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7.3890285919225898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1.0837357144709947</c:v>
                </c:pt>
                <c:pt idx="51">
                  <c:v>1.1159514698656308</c:v>
                </c:pt>
                <c:pt idx="52">
                  <c:v>1.1483130767128744</c:v>
                </c:pt>
                <c:pt idx="53">
                  <c:v>1.2790598105372482</c:v>
                </c:pt>
                <c:pt idx="54">
                  <c:v>1.4115276651091491</c:v>
                </c:pt>
                <c:pt idx="55">
                  <c:v>1.5452709859022216</c:v>
                </c:pt>
                <c:pt idx="56">
                  <c:v>1.6798828840941742</c:v>
                </c:pt>
                <c:pt idx="57">
                  <c:v>1.8136400737448901</c:v>
                </c:pt>
                <c:pt idx="58">
                  <c:v>1.9502624464455696</c:v>
                </c:pt>
                <c:pt idx="59">
                  <c:v>2.0853864073033197</c:v>
                </c:pt>
                <c:pt idx="60">
                  <c:v>2.2200869068532096</c:v>
                </c:pt>
                <c:pt idx="61">
                  <c:v>2.3554492925688879</c:v>
                </c:pt>
                <c:pt idx="62">
                  <c:v>3.0082616697875189</c:v>
                </c:pt>
                <c:pt idx="63">
                  <c:v>3.6177096010046736</c:v>
                </c:pt>
                <c:pt idx="64">
                  <c:v>4.6775045111544253</c:v>
                </c:pt>
                <c:pt idx="65">
                  <c:v>5.5075104962585559</c:v>
                </c:pt>
                <c:pt idx="66">
                  <c:v>6.1334523355326835</c:v>
                </c:pt>
                <c:pt idx="67">
                  <c:v>6.7736550122116634</c:v>
                </c:pt>
                <c:pt idx="68">
                  <c:v>7.3291102613014969</c:v>
                </c:pt>
                <c:pt idx="69">
                  <c:v>7.5520467605212396</c:v>
                </c:pt>
                <c:pt idx="70">
                  <c:v>7.6332583132000318</c:v>
                </c:pt>
                <c:pt idx="71">
                  <c:v>7.6560247437987243</c:v>
                </c:pt>
                <c:pt idx="72">
                  <c:v>7.6550040530956069</c:v>
                </c:pt>
                <c:pt idx="73">
                  <c:v>7.6445021860053206</c:v>
                </c:pt>
                <c:pt idx="74">
                  <c:v>7.6304116069270105</c:v>
                </c:pt>
                <c:pt idx="75">
                  <c:v>7.5986025812430178</c:v>
                </c:pt>
                <c:pt idx="76">
                  <c:v>7.5556444745757521</c:v>
                </c:pt>
                <c:pt idx="77">
                  <c:v>7.3187109509267687</c:v>
                </c:pt>
                <c:pt idx="78">
                  <c:v>6.8669550167037956</c:v>
                </c:pt>
                <c:pt idx="79">
                  <c:v>6.0455250294686786</c:v>
                </c:pt>
                <c:pt idx="80">
                  <c:v>4.6859446215781482</c:v>
                </c:pt>
                <c:pt idx="81">
                  <c:v>3.8979713111365331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8-4875-A5B2-6CE2C5346192}"/>
            </c:ext>
          </c:extLst>
        </c:ser>
        <c:ser>
          <c:idx val="0"/>
          <c:order val="1"/>
          <c:tx>
            <c:strRef>
              <c:f>'Ac227 Dose 20 nCi decay to mess'!$N$60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8-4875-A5B2-6CE2C5346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4128"/>
        <c:axId val="536705664"/>
      </c:scatterChart>
      <c:valAx>
        <c:axId val="5367041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05664"/>
        <c:crossesAt val="1.0000000000000002E-2"/>
        <c:crossBetween val="midCat"/>
      </c:valAx>
      <c:valAx>
        <c:axId val="536705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041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to mess'!$D$86:$D$167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to mess'!$G$86:$G$167</c:f>
              <c:numCache>
                <c:formatCode>General</c:formatCode>
                <c:ptCount val="82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0.22411374148182309</c:v>
                </c:pt>
                <c:pt idx="51">
                  <c:v>0.23077587633605684</c:v>
                </c:pt>
                <c:pt idx="52">
                  <c:v>0.23746817289328515</c:v>
                </c:pt>
                <c:pt idx="53">
                  <c:v>0.26450625912837039</c:v>
                </c:pt>
                <c:pt idx="54">
                  <c:v>0.29190026868047814</c:v>
                </c:pt>
                <c:pt idx="55">
                  <c:v>0.3195580413467321</c:v>
                </c:pt>
                <c:pt idx="56">
                  <c:v>0.34739543357154673</c:v>
                </c:pt>
                <c:pt idx="57">
                  <c:v>0.37505607428167442</c:v>
                </c:pt>
                <c:pt idx="58">
                  <c:v>0.4033092274325969</c:v>
                </c:pt>
                <c:pt idx="59">
                  <c:v>0.43125251289168687</c:v>
                </c:pt>
                <c:pt idx="60">
                  <c:v>0.45910822764805831</c:v>
                </c:pt>
                <c:pt idx="61">
                  <c:v>0.48710081875082051</c:v>
                </c:pt>
                <c:pt idx="62">
                  <c:v>0.62210072914458869</c:v>
                </c:pt>
                <c:pt idx="63">
                  <c:v>0.7481329843149418</c:v>
                </c:pt>
                <c:pt idx="64">
                  <c:v>0.96729582941227421</c:v>
                </c:pt>
                <c:pt idx="65">
                  <c:v>1.1389389194111981</c:v>
                </c:pt>
                <c:pt idx="66">
                  <c:v>1.2683820720881538</c:v>
                </c:pt>
                <c:pt idx="67">
                  <c:v>1.4007743290391397</c:v>
                </c:pt>
                <c:pt idx="68">
                  <c:v>1.5156410372568399</c:v>
                </c:pt>
                <c:pt idx="69">
                  <c:v>1.5617437284257698</c:v>
                </c:pt>
                <c:pt idx="70">
                  <c:v>1.578538067377012</c:v>
                </c:pt>
                <c:pt idx="71">
                  <c:v>1.5832461063144847</c:v>
                </c:pt>
                <c:pt idx="72">
                  <c:v>1.5830350301182157</c:v>
                </c:pt>
                <c:pt idx="73">
                  <c:v>1.5808632711785393</c:v>
                </c:pt>
                <c:pt idx="74">
                  <c:v>1.5779493758858787</c:v>
                </c:pt>
                <c:pt idx="75">
                  <c:v>1.5713713516833532</c:v>
                </c:pt>
                <c:pt idx="76">
                  <c:v>1.5624877263828107</c:v>
                </c:pt>
                <c:pt idx="77">
                  <c:v>1.5134904867805656</c:v>
                </c:pt>
                <c:pt idx="78">
                  <c:v>1.4200685285453443</c:v>
                </c:pt>
                <c:pt idx="79">
                  <c:v>1.25019893271451</c:v>
                </c:pt>
                <c:pt idx="80">
                  <c:v>0.96904122240829949</c:v>
                </c:pt>
                <c:pt idx="81">
                  <c:v>0.8060903807659805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23-4141-8337-915AF3D57730}"/>
            </c:ext>
          </c:extLst>
        </c:ser>
        <c:ser>
          <c:idx val="0"/>
          <c:order val="1"/>
          <c:tx>
            <c:strRef>
              <c:f>'Ac227 Dose 20 nCi decay to mess'!$G$60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to mess'!$D$61:$D$65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to mess'!$G$61:$G$65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23-4141-8337-915AF3D57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61088"/>
        <c:axId val="536762624"/>
      </c:scatterChart>
      <c:valAx>
        <c:axId val="536761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62624"/>
        <c:crossesAt val="1.0000000000000002E-2"/>
        <c:crossBetween val="midCat"/>
      </c:valAx>
      <c:valAx>
        <c:axId val="536762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61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20 nCi decay to mess'!$E$368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mess'!$E$369:$E$450</c:f>
              <c:numCache>
                <c:formatCode>0.00E+00</c:formatCode>
                <c:ptCount val="82"/>
                <c:pt idx="0">
                  <c:v>0</c:v>
                </c:pt>
                <c:pt idx="1">
                  <c:v>6.0428973439328532E-5</c:v>
                </c:pt>
                <c:pt idx="2">
                  <c:v>1.5283334705753265E-4</c:v>
                </c:pt>
                <c:pt idx="3">
                  <c:v>2.1653587471958494E-4</c:v>
                </c:pt>
                <c:pt idx="4">
                  <c:v>2.7562449690139701E-4</c:v>
                </c:pt>
                <c:pt idx="5">
                  <c:v>5.226434124285962E-4</c:v>
                </c:pt>
                <c:pt idx="6">
                  <c:v>7.0325747828950782E-4</c:v>
                </c:pt>
                <c:pt idx="7">
                  <c:v>8.3100824627249496E-4</c:v>
                </c:pt>
                <c:pt idx="8">
                  <c:v>9.1652559175440043E-4</c:v>
                </c:pt>
                <c:pt idx="9">
                  <c:v>9.7032146441481792E-4</c:v>
                </c:pt>
                <c:pt idx="10">
                  <c:v>1.0027898882360917E-3</c:v>
                </c:pt>
                <c:pt idx="11">
                  <c:v>1.0242069615033168E-3</c:v>
                </c:pt>
                <c:pt idx="12">
                  <c:v>1.0422220223442983E-3</c:v>
                </c:pt>
                <c:pt idx="13">
                  <c:v>1.0692953073617214E-3</c:v>
                </c:pt>
                <c:pt idx="14">
                  <c:v>1.0942942875074421E-3</c:v>
                </c:pt>
                <c:pt idx="15">
                  <c:v>1.1173169409687935E-3</c:v>
                </c:pt>
                <c:pt idx="16">
                  <c:v>1.1459330278799744E-3</c:v>
                </c:pt>
                <c:pt idx="17">
                  <c:v>1.1690680608514459E-3</c:v>
                </c:pt>
                <c:pt idx="18">
                  <c:v>1.1896518417292498E-3</c:v>
                </c:pt>
                <c:pt idx="19">
                  <c:v>1.2078629884169404E-3</c:v>
                </c:pt>
                <c:pt idx="20">
                  <c:v>1.2238767646750249E-3</c:v>
                </c:pt>
                <c:pt idx="21">
                  <c:v>1.2378650801209625E-3</c:v>
                </c:pt>
                <c:pt idx="22">
                  <c:v>1.2499964902291647E-3</c:v>
                </c:pt>
                <c:pt idx="23">
                  <c:v>1.2604361963309959E-3</c:v>
                </c:pt>
                <c:pt idx="24">
                  <c:v>1.2693460456147726E-3</c:v>
                </c:pt>
                <c:pt idx="25">
                  <c:v>1.2768845311257636E-3</c:v>
                </c:pt>
                <c:pt idx="26">
                  <c:v>1.2832067917661904E-3</c:v>
                </c:pt>
                <c:pt idx="27">
                  <c:v>1.2884646122952267E-3</c:v>
                </c:pt>
                <c:pt idx="28">
                  <c:v>1.2928064233289987E-3</c:v>
                </c:pt>
                <c:pt idx="29">
                  <c:v>1.2963773013405849E-3</c:v>
                </c:pt>
                <c:pt idx="30">
                  <c:v>1.2993189686600164E-3</c:v>
                </c:pt>
                <c:pt idx="31">
                  <c:v>1.3017697934742767E-3</c:v>
                </c:pt>
                <c:pt idx="32">
                  <c:v>1.3038647898273015E-3</c:v>
                </c:pt>
                <c:pt idx="33">
                  <c:v>1.3057068953235664E-3</c:v>
                </c:pt>
                <c:pt idx="34">
                  <c:v>1.307339366879357E-3</c:v>
                </c:pt>
                <c:pt idx="35">
                  <c:v>1.3087761800907049E-3</c:v>
                </c:pt>
                <c:pt idx="36">
                  <c:v>1.3100313105536417E-3</c:v>
                </c:pt>
                <c:pt idx="37">
                  <c:v>1.311118733864199E-3</c:v>
                </c:pt>
                <c:pt idx="38">
                  <c:v>1.3120524256184083E-3</c:v>
                </c:pt>
                <c:pt idx="39">
                  <c:v>1.3128463614123015E-3</c:v>
                </c:pt>
                <c:pt idx="40">
                  <c:v>1.31351451684191E-3</c:v>
                </c:pt>
                <c:pt idx="41">
                  <c:v>1.3140708675032655E-3</c:v>
                </c:pt>
                <c:pt idx="42">
                  <c:v>1.3145293889923995E-3</c:v>
                </c:pt>
                <c:pt idx="43">
                  <c:v>1.3149040569053439E-3</c:v>
                </c:pt>
                <c:pt idx="44">
                  <c:v>1.3152088468381302E-3</c:v>
                </c:pt>
                <c:pt idx="45">
                  <c:v>1.31545773438679E-3</c:v>
                </c:pt>
                <c:pt idx="46">
                  <c:v>1.3156646951473549E-3</c:v>
                </c:pt>
                <c:pt idx="47">
                  <c:v>1.3158437047158566E-3</c:v>
                </c:pt>
                <c:pt idx="48">
                  <c:v>1.3160087386883265E-3</c:v>
                </c:pt>
                <c:pt idx="49">
                  <c:v>1.3161702787617886E-3</c:v>
                </c:pt>
                <c:pt idx="50">
                  <c:v>1.3163342812175204E-3</c:v>
                </c:pt>
                <c:pt idx="51">
                  <c:v>1.3165032202706057E-3</c:v>
                </c:pt>
                <c:pt idx="52">
                  <c:v>1.3166771189554538E-3</c:v>
                </c:pt>
                <c:pt idx="53">
                  <c:v>1.3174228214898453E-3</c:v>
                </c:pt>
                <c:pt idx="54">
                  <c:v>1.3182493850187244E-3</c:v>
                </c:pt>
                <c:pt idx="55">
                  <c:v>1.3191577301103769E-3</c:v>
                </c:pt>
                <c:pt idx="56">
                  <c:v>1.3201485154270009E-3</c:v>
                </c:pt>
                <c:pt idx="57">
                  <c:v>1.321221745229187E-3</c:v>
                </c:pt>
                <c:pt idx="58">
                  <c:v>1.3223780371459546E-3</c:v>
                </c:pt>
                <c:pt idx="59">
                  <c:v>1.323617811057067E-3</c:v>
                </c:pt>
                <c:pt idx="60">
                  <c:v>1.3249404765523375E-3</c:v>
                </c:pt>
                <c:pt idx="61">
                  <c:v>1.3263461068772167E-3</c:v>
                </c:pt>
                <c:pt idx="62">
                  <c:v>1.3345849169903656E-3</c:v>
                </c:pt>
                <c:pt idx="63">
                  <c:v>1.3447625942549239E-3</c:v>
                </c:pt>
                <c:pt idx="64">
                  <c:v>1.3702459562025138E-3</c:v>
                </c:pt>
                <c:pt idx="65">
                  <c:v>1.4015348922524098E-3</c:v>
                </c:pt>
                <c:pt idx="66">
                  <c:v>1.4372965814927331E-3</c:v>
                </c:pt>
                <c:pt idx="67">
                  <c:v>1.4967736155617228E-3</c:v>
                </c:pt>
                <c:pt idx="68">
                  <c:v>1.6050848258173001E-3</c:v>
                </c:pt>
                <c:pt idx="69">
                  <c:v>1.7193741935956936E-3</c:v>
                </c:pt>
                <c:pt idx="70">
                  <c:v>1.8359994609625087E-3</c:v>
                </c:pt>
                <c:pt idx="71">
                  <c:v>1.9534232937872538E-3</c:v>
                </c:pt>
                <c:pt idx="72">
                  <c:v>2.0710141369365922E-3</c:v>
                </c:pt>
                <c:pt idx="73">
                  <c:v>2.1885164852300889E-3</c:v>
                </c:pt>
                <c:pt idx="74">
                  <c:v>2.3058299600965657E-3</c:v>
                </c:pt>
                <c:pt idx="75">
                  <c:v>2.5397518790578038E-3</c:v>
                </c:pt>
                <c:pt idx="76">
                  <c:v>2.8423573964131278E-3</c:v>
                </c:pt>
                <c:pt idx="77">
                  <c:v>4.5102195026931018E-3</c:v>
                </c:pt>
                <c:pt idx="78">
                  <c:v>7.6914981588681649E-3</c:v>
                </c:pt>
                <c:pt idx="79">
                  <c:v>1.3483005905195876E-2</c:v>
                </c:pt>
                <c:pt idx="80">
                  <c:v>2.3109567091161291E-2</c:v>
                </c:pt>
                <c:pt idx="81">
                  <c:v>2.8665202854427741E-2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A5-4DE0-B99D-414C537D9A91}"/>
            </c:ext>
          </c:extLst>
        </c:ser>
        <c:ser>
          <c:idx val="1"/>
          <c:order val="1"/>
          <c:tx>
            <c:strRef>
              <c:f>'Ac227 Dose 20 nCi decay to mess'!$F$368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mess'!$F$369:$F$450</c:f>
              <c:numCache>
                <c:formatCode>0.00E+00</c:formatCode>
                <c:ptCount val="82"/>
                <c:pt idx="0">
                  <c:v>0</c:v>
                </c:pt>
                <c:pt idx="1">
                  <c:v>2.0082837662974458E-5</c:v>
                </c:pt>
                <c:pt idx="2">
                  <c:v>5.1667676477466226E-5</c:v>
                </c:pt>
                <c:pt idx="3">
                  <c:v>7.4654236571825789E-5</c:v>
                </c:pt>
                <c:pt idx="4">
                  <c:v>9.71121278833738E-5</c:v>
                </c:pt>
                <c:pt idx="5">
                  <c:v>2.0897602579347612E-4</c:v>
                </c:pt>
                <c:pt idx="6">
                  <c:v>3.2919214938338691E-4</c:v>
                </c:pt>
                <c:pt idx="7">
                  <c:v>4.6858529631417956E-4</c:v>
                </c:pt>
                <c:pt idx="8">
                  <c:v>6.3274876506027797E-4</c:v>
                </c:pt>
                <c:pt idx="9">
                  <c:v>8.2248159826088529E-4</c:v>
                </c:pt>
                <c:pt idx="10">
                  <c:v>1.0337885827199848E-3</c:v>
                </c:pt>
                <c:pt idx="11">
                  <c:v>1.2578802494063387E-3</c:v>
                </c:pt>
                <c:pt idx="12">
                  <c:v>1.4853751808803712E-3</c:v>
                </c:pt>
                <c:pt idx="13">
                  <c:v>1.8473417771870133E-3</c:v>
                </c:pt>
                <c:pt idx="14">
                  <c:v>2.2044774411556145E-3</c:v>
                </c:pt>
                <c:pt idx="15">
                  <c:v>2.5541171875088677E-3</c:v>
                </c:pt>
                <c:pt idx="16">
                  <c:v>3.0180331738268919E-3</c:v>
                </c:pt>
                <c:pt idx="17">
                  <c:v>3.4190155038721758E-3</c:v>
                </c:pt>
                <c:pt idx="18">
                  <c:v>3.7965612214976518E-3</c:v>
                </c:pt>
                <c:pt idx="19">
                  <c:v>4.1478261119327307E-3</c:v>
                </c:pt>
                <c:pt idx="20">
                  <c:v>4.47058723266976E-3</c:v>
                </c:pt>
                <c:pt idx="21">
                  <c:v>4.7632429134640206E-3</c:v>
                </c:pt>
                <c:pt idx="22">
                  <c:v>5.0248127563337274E-3</c:v>
                </c:pt>
                <c:pt idx="23">
                  <c:v>5.2549376355600311E-3</c:v>
                </c:pt>
                <c:pt idx="24">
                  <c:v>5.4538796976870158E-3</c:v>
                </c:pt>
                <c:pt idx="25">
                  <c:v>5.6225223615217028E-3</c:v>
                </c:pt>
                <c:pt idx="26">
                  <c:v>5.7623703181340453E-3</c:v>
                </c:pt>
                <c:pt idx="27">
                  <c:v>5.8755495308569329E-3</c:v>
                </c:pt>
                <c:pt idx="28">
                  <c:v>5.9648072352861889E-3</c:v>
                </c:pt>
                <c:pt idx="29">
                  <c:v>6.0335119392805718E-3</c:v>
                </c:pt>
                <c:pt idx="30">
                  <c:v>6.0856534229617749E-3</c:v>
                </c:pt>
                <c:pt idx="31">
                  <c:v>6.1258427387144267E-3</c:v>
                </c:pt>
                <c:pt idx="32">
                  <c:v>6.1593122111860887E-3</c:v>
                </c:pt>
                <c:pt idx="33">
                  <c:v>6.1903377593342471E-3</c:v>
                </c:pt>
                <c:pt idx="34">
                  <c:v>6.2204541277189858E-3</c:v>
                </c:pt>
                <c:pt idx="35">
                  <c:v>6.2497219283245333E-3</c:v>
                </c:pt>
                <c:pt idx="36">
                  <c:v>6.2782017731351173E-3</c:v>
                </c:pt>
                <c:pt idx="37">
                  <c:v>6.3059542741349655E-3</c:v>
                </c:pt>
                <c:pt idx="38">
                  <c:v>6.3330400433083056E-3</c:v>
                </c:pt>
                <c:pt idx="39">
                  <c:v>6.3595196926393661E-3</c:v>
                </c:pt>
                <c:pt idx="40">
                  <c:v>6.3854538341123748E-3</c:v>
                </c:pt>
                <c:pt idx="41">
                  <c:v>6.4109030797115593E-3</c:v>
                </c:pt>
                <c:pt idx="42">
                  <c:v>6.4359280414211482E-3</c:v>
                </c:pt>
                <c:pt idx="43">
                  <c:v>6.4605893312253693E-3</c:v>
                </c:pt>
                <c:pt idx="44">
                  <c:v>6.4849475611084501E-3</c:v>
                </c:pt>
                <c:pt idx="45">
                  <c:v>6.5090633430546193E-3</c:v>
                </c:pt>
                <c:pt idx="46">
                  <c:v>6.5329972890481045E-3</c:v>
                </c:pt>
                <c:pt idx="47">
                  <c:v>6.5568100110731335E-3</c:v>
                </c:pt>
                <c:pt idx="48">
                  <c:v>6.5805621211139347E-3</c:v>
                </c:pt>
                <c:pt idx="49">
                  <c:v>6.6042990781586793E-3</c:v>
                </c:pt>
                <c:pt idx="50">
                  <c:v>6.6283978615967968E-3</c:v>
                </c:pt>
                <c:pt idx="51">
                  <c:v>6.6532220365542738E-3</c:v>
                </c:pt>
                <c:pt idx="52">
                  <c:v>6.6787749877441167E-3</c:v>
                </c:pt>
                <c:pt idx="53">
                  <c:v>6.7883497121307675E-3</c:v>
                </c:pt>
                <c:pt idx="54">
                  <c:v>6.9098062805182138E-3</c:v>
                </c:pt>
                <c:pt idx="55">
                  <c:v>7.0432799626842972E-3</c:v>
                </c:pt>
                <c:pt idx="56">
                  <c:v>7.1888675435070118E-3</c:v>
                </c:pt>
                <c:pt idx="57">
                  <c:v>7.3465696490443745E-3</c:v>
                </c:pt>
                <c:pt idx="58">
                  <c:v>7.5164770346934388E-3</c:v>
                </c:pt>
                <c:pt idx="59">
                  <c:v>7.6986513982588954E-3</c:v>
                </c:pt>
                <c:pt idx="60">
                  <c:v>7.8930059839225891E-3</c:v>
                </c:pt>
                <c:pt idx="61">
                  <c:v>8.0995515544883025E-3</c:v>
                </c:pt>
                <c:pt idx="62">
                  <c:v>9.3101755041025535E-3</c:v>
                </c:pt>
                <c:pt idx="63">
                  <c:v>1.0805699697366118E-2</c:v>
                </c:pt>
                <c:pt idx="64">
                  <c:v>1.4550265704683584E-2</c:v>
                </c:pt>
                <c:pt idx="65">
                  <c:v>1.9147912066201082E-2</c:v>
                </c:pt>
                <c:pt idx="66">
                  <c:v>2.440279194307815E-2</c:v>
                </c:pt>
                <c:pt idx="67">
                  <c:v>3.3142442560953729E-2</c:v>
                </c:pt>
                <c:pt idx="68">
                  <c:v>4.9057865218630432E-2</c:v>
                </c:pt>
                <c:pt idx="69">
                  <c:v>6.5851727914649258E-2</c:v>
                </c:pt>
                <c:pt idx="70">
                  <c:v>8.2988831436321298E-2</c:v>
                </c:pt>
                <c:pt idx="71">
                  <c:v>0.1002432774450063</c:v>
                </c:pt>
                <c:pt idx="72">
                  <c:v>0.11752226421819598</c:v>
                </c:pt>
                <c:pt idx="73">
                  <c:v>0.1347882474155746</c:v>
                </c:pt>
                <c:pt idx="74">
                  <c:v>0.15202647724917184</c:v>
                </c:pt>
                <c:pt idx="75">
                  <c:v>0.18639933856590885</c:v>
                </c:pt>
                <c:pt idx="76">
                  <c:v>0.23086467780356093</c:v>
                </c:pt>
                <c:pt idx="77">
                  <c:v>0.47594300620126084</c:v>
                </c:pt>
                <c:pt idx="78">
                  <c:v>0.94340518565063824</c:v>
                </c:pt>
                <c:pt idx="79">
                  <c:v>1.794418606980845</c:v>
                </c:pt>
                <c:pt idx="80">
                  <c:v>3.2089609212352994</c:v>
                </c:pt>
                <c:pt idx="81">
                  <c:v>4.0253149357075628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A5-4DE0-B99D-414C537D9A91}"/>
            </c:ext>
          </c:extLst>
        </c:ser>
        <c:ser>
          <c:idx val="2"/>
          <c:order val="2"/>
          <c:tx>
            <c:strRef>
              <c:f>'Ac227 Dose 20 nCi decay to mess'!$G$368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mess'!$G$369:$G$450</c:f>
              <c:numCache>
                <c:formatCode>0.00E+00</c:formatCode>
                <c:ptCount val="82"/>
                <c:pt idx="0">
                  <c:v>0</c:v>
                </c:pt>
                <c:pt idx="1">
                  <c:v>1.7652062652636754E-5</c:v>
                </c:pt>
                <c:pt idx="2">
                  <c:v>4.5934343058224038E-5</c:v>
                </c:pt>
                <c:pt idx="3">
                  <c:v>6.7191311578618715E-5</c:v>
                </c:pt>
                <c:pt idx="4">
                  <c:v>8.8475266364576089E-5</c:v>
                </c:pt>
                <c:pt idx="5">
                  <c:v>1.9453912336599085E-4</c:v>
                </c:pt>
                <c:pt idx="6">
                  <c:v>2.9812267285705767E-4</c:v>
                </c:pt>
                <c:pt idx="7">
                  <c:v>3.9640694895560921E-4</c:v>
                </c:pt>
                <c:pt idx="8">
                  <c:v>4.876576011859243E-4</c:v>
                </c:pt>
                <c:pt idx="9">
                  <c:v>5.7131207385048848E-4</c:v>
                </c:pt>
                <c:pt idx="10">
                  <c:v>6.4797960602999368E-4</c:v>
                </c:pt>
                <c:pt idx="11">
                  <c:v>7.1944123158333836E-4</c:v>
                </c:pt>
                <c:pt idx="12">
                  <c:v>7.8768530510275555E-4</c:v>
                </c:pt>
                <c:pt idx="13">
                  <c:v>8.9197520633373627E-4</c:v>
                </c:pt>
                <c:pt idx="14">
                  <c:v>9.9046677147203617E-4</c:v>
                </c:pt>
                <c:pt idx="15">
                  <c:v>1.083442696386679E-3</c:v>
                </c:pt>
                <c:pt idx="16">
                  <c:v>1.202815224249949E-3</c:v>
                </c:pt>
                <c:pt idx="17">
                  <c:v>1.3033257511990669E-3</c:v>
                </c:pt>
                <c:pt idx="18">
                  <c:v>1.3967510680413791E-3</c:v>
                </c:pt>
                <c:pt idx="19">
                  <c:v>1.4835955231743971E-3</c:v>
                </c:pt>
                <c:pt idx="20">
                  <c:v>1.5643508881609811E-3</c:v>
                </c:pt>
                <c:pt idx="21">
                  <c:v>1.6394963577293393E-3</c:v>
                </c:pt>
                <c:pt idx="22">
                  <c:v>1.7094985497730286E-3</c:v>
                </c:pt>
                <c:pt idx="23">
                  <c:v>1.7748115053509545E-3</c:v>
                </c:pt>
                <c:pt idx="24">
                  <c:v>1.8358766886873708E-3</c:v>
                </c:pt>
                <c:pt idx="25">
                  <c:v>1.8931229871718797E-3</c:v>
                </c:pt>
                <c:pt idx="26">
                  <c:v>1.9469667113594321E-3</c:v>
                </c:pt>
                <c:pt idx="27">
                  <c:v>1.9978115949703273E-3</c:v>
                </c:pt>
                <c:pt idx="28">
                  <c:v>2.0460487948902131E-3</c:v>
                </c:pt>
                <c:pt idx="29">
                  <c:v>2.0920568911700858E-3</c:v>
                </c:pt>
                <c:pt idx="30">
                  <c:v>2.13620188702629E-3</c:v>
                </c:pt>
                <c:pt idx="31">
                  <c:v>2.178837208840519E-3</c:v>
                </c:pt>
                <c:pt idx="32">
                  <c:v>2.2203037061598141E-3</c:v>
                </c:pt>
                <c:pt idx="33">
                  <c:v>2.2608633045617826E-3</c:v>
                </c:pt>
                <c:pt idx="34">
                  <c:v>2.300636850798031E-3</c:v>
                </c:pt>
                <c:pt idx="35">
                  <c:v>2.339676748346274E-3</c:v>
                </c:pt>
                <c:pt idx="36">
                  <c:v>2.3780354006842264E-3</c:v>
                </c:pt>
                <c:pt idx="37">
                  <c:v>2.4157652112896024E-3</c:v>
                </c:pt>
                <c:pt idx="38">
                  <c:v>2.4529185836401168E-3</c:v>
                </c:pt>
                <c:pt idx="39">
                  <c:v>2.4895479212134848E-3</c:v>
                </c:pt>
                <c:pt idx="40">
                  <c:v>2.5257056274874206E-3</c:v>
                </c:pt>
                <c:pt idx="41">
                  <c:v>2.561444105939639E-3</c:v>
                </c:pt>
                <c:pt idx="42">
                  <c:v>2.5968157600478547E-3</c:v>
                </c:pt>
                <c:pt idx="43">
                  <c:v>2.631872993289782E-3</c:v>
                </c:pt>
                <c:pt idx="44">
                  <c:v>2.666668209143136E-3</c:v>
                </c:pt>
                <c:pt idx="45">
                  <c:v>2.7012538110856312E-3</c:v>
                </c:pt>
                <c:pt idx="46">
                  <c:v>2.7356822025949826E-3</c:v>
                </c:pt>
                <c:pt idx="47">
                  <c:v>2.7700057871489045E-3</c:v>
                </c:pt>
                <c:pt idx="48">
                  <c:v>2.8042769682251117E-3</c:v>
                </c:pt>
                <c:pt idx="49">
                  <c:v>2.8385350484318901E-3</c:v>
                </c:pt>
                <c:pt idx="50">
                  <c:v>2.8733153302663559E-3</c:v>
                </c:pt>
                <c:pt idx="51">
                  <c:v>2.9091425247613069E-3</c:v>
                </c:pt>
                <c:pt idx="52">
                  <c:v>2.9460215168634293E-3</c:v>
                </c:pt>
                <c:pt idx="53">
                  <c:v>3.1041639312258747E-3</c:v>
                </c:pt>
                <c:pt idx="54">
                  <c:v>3.2794546752590698E-3</c:v>
                </c:pt>
                <c:pt idx="55">
                  <c:v>3.4720889754568779E-3</c:v>
                </c:pt>
                <c:pt idx="56">
                  <c:v>3.682206515440367E-3</c:v>
                </c:pt>
                <c:pt idx="57">
                  <c:v>3.9098081987603032E-3</c:v>
                </c:pt>
                <c:pt idx="58">
                  <c:v>4.1550250070612844E-3</c:v>
                </c:pt>
                <c:pt idx="59">
                  <c:v>4.4179459849642243E-3</c:v>
                </c:pt>
                <c:pt idx="60">
                  <c:v>4.6984459231690767E-3</c:v>
                </c:pt>
                <c:pt idx="61">
                  <c:v>4.9965403549640623E-3</c:v>
                </c:pt>
                <c:pt idx="62">
                  <c:v>6.7437589343276264E-3</c:v>
                </c:pt>
                <c:pt idx="63">
                  <c:v>8.9021563930846617E-3</c:v>
                </c:pt>
                <c:pt idx="64">
                  <c:v>1.4306456631588133E-2</c:v>
                </c:pt>
                <c:pt idx="65">
                  <c:v>2.0941954918852562E-2</c:v>
                </c:pt>
                <c:pt idx="66">
                  <c:v>2.8525997640069887E-2</c:v>
                </c:pt>
                <c:pt idx="67">
                  <c:v>4.1139394179568425E-2</c:v>
                </c:pt>
                <c:pt idx="68">
                  <c:v>6.4109138149012534E-2</c:v>
                </c:pt>
                <c:pt idx="69">
                  <c:v>8.8346680228957628E-2</c:v>
                </c:pt>
                <c:pt idx="70">
                  <c:v>0.11307960053759915</c:v>
                </c:pt>
                <c:pt idx="71">
                  <c:v>0.13798187399138792</c:v>
                </c:pt>
                <c:pt idx="72">
                  <c:v>0.16291956561091514</c:v>
                </c:pt>
                <c:pt idx="73">
                  <c:v>0.18783848997471239</c:v>
                </c:pt>
                <c:pt idx="74">
                  <c:v>0.21271735962717328</c:v>
                </c:pt>
                <c:pt idx="75">
                  <c:v>0.26232558184814148</c:v>
                </c:pt>
                <c:pt idx="76">
                  <c:v>0.32649965248211865</c:v>
                </c:pt>
                <c:pt idx="77">
                  <c:v>0.68020602753959847</c:v>
                </c:pt>
                <c:pt idx="78">
                  <c:v>1.3548652438420554</c:v>
                </c:pt>
                <c:pt idx="79">
                  <c:v>2.5830802163854871</c:v>
                </c:pt>
                <c:pt idx="80">
                  <c:v>4.6246015439197965</c:v>
                </c:pt>
                <c:pt idx="81">
                  <c:v>5.802794740806787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A5-4DE0-B99D-414C537D9A91}"/>
            </c:ext>
          </c:extLst>
        </c:ser>
        <c:ser>
          <c:idx val="3"/>
          <c:order val="3"/>
          <c:tx>
            <c:strRef>
              <c:f>'Ac227 Dose 20 nCi decay to mess'!$H$368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mess'!$H$369:$H$450</c:f>
              <c:numCache>
                <c:formatCode>0.00E+00</c:formatCode>
                <c:ptCount val="82"/>
                <c:pt idx="0">
                  <c:v>0</c:v>
                </c:pt>
                <c:pt idx="1">
                  <c:v>2.8783335536905473E-5</c:v>
                </c:pt>
                <c:pt idx="2">
                  <c:v>7.4088553910189213E-5</c:v>
                </c:pt>
                <c:pt idx="3">
                  <c:v>1.0708753297228203E-4</c:v>
                </c:pt>
                <c:pt idx="4">
                  <c:v>1.3928015174865556E-4</c:v>
                </c:pt>
                <c:pt idx="5">
                  <c:v>2.9230656074898028E-4</c:v>
                </c:pt>
                <c:pt idx="6">
                  <c:v>4.3523358343452252E-4</c:v>
                </c:pt>
                <c:pt idx="7">
                  <c:v>5.7100599765063233E-4</c:v>
                </c:pt>
                <c:pt idx="8">
                  <c:v>7.0138023337097222E-4</c:v>
                </c:pt>
                <c:pt idx="9">
                  <c:v>8.2744182564142192E-4</c:v>
                </c:pt>
                <c:pt idx="10">
                  <c:v>9.4960541458007791E-4</c:v>
                </c:pt>
                <c:pt idx="11">
                  <c:v>1.067614745377254E-3</c:v>
                </c:pt>
                <c:pt idx="12">
                  <c:v>1.1809452854568295E-3</c:v>
                </c:pt>
                <c:pt idx="13">
                  <c:v>1.3522733425273296E-3</c:v>
                </c:pt>
                <c:pt idx="14">
                  <c:v>1.5117061840486314E-3</c:v>
                </c:pt>
                <c:pt idx="15">
                  <c:v>1.6597526962474384E-3</c:v>
                </c:pt>
                <c:pt idx="16">
                  <c:v>1.8457116221769607E-3</c:v>
                </c:pt>
                <c:pt idx="17">
                  <c:v>1.9980151811734804E-3</c:v>
                </c:pt>
                <c:pt idx="18">
                  <c:v>2.1354099639970415E-3</c:v>
                </c:pt>
                <c:pt idx="19">
                  <c:v>2.2588898890591748E-3</c:v>
                </c:pt>
                <c:pt idx="20">
                  <c:v>2.3694488747714108E-3</c:v>
                </c:pt>
                <c:pt idx="21">
                  <c:v>2.4680808395452798E-3</c:v>
                </c:pt>
                <c:pt idx="22">
                  <c:v>2.5557797017923124E-3</c:v>
                </c:pt>
                <c:pt idx="23">
                  <c:v>2.6335393799240396E-3</c:v>
                </c:pt>
                <c:pt idx="24">
                  <c:v>2.7023537923519915E-3</c:v>
                </c:pt>
                <c:pt idx="25">
                  <c:v>2.7632168574876991E-3</c:v>
                </c:pt>
                <c:pt idx="26">
                  <c:v>2.8171224937426926E-3</c:v>
                </c:pt>
                <c:pt idx="27">
                  <c:v>2.8650646195285028E-3</c:v>
                </c:pt>
                <c:pt idx="28">
                  <c:v>2.90803715325666E-3</c:v>
                </c:pt>
                <c:pt idx="29">
                  <c:v>2.947034013338695E-3</c:v>
                </c:pt>
                <c:pt idx="30">
                  <c:v>2.9830491181861382E-3</c:v>
                </c:pt>
                <c:pt idx="31">
                  <c:v>3.0170763862105202E-3</c:v>
                </c:pt>
                <c:pt idx="32">
                  <c:v>3.0501097358233719E-3</c:v>
                </c:pt>
                <c:pt idx="33">
                  <c:v>3.0829010445988696E-3</c:v>
                </c:pt>
                <c:pt idx="34">
                  <c:v>3.115718108436482E-3</c:v>
                </c:pt>
                <c:pt idx="35">
                  <c:v>3.1485866823983233E-3</c:v>
                </c:pt>
                <c:pt idx="36">
                  <c:v>3.1815325215465086E-3</c:v>
                </c:pt>
                <c:pt idx="37">
                  <c:v>3.2145813809431522E-3</c:v>
                </c:pt>
                <c:pt idx="38">
                  <c:v>3.2477590156503688E-3</c:v>
                </c:pt>
                <c:pt idx="39">
                  <c:v>3.2810911807302731E-3</c:v>
                </c:pt>
                <c:pt idx="40">
                  <c:v>3.3146036312449796E-3</c:v>
                </c:pt>
                <c:pt idx="41">
                  <c:v>3.3483221222566028E-3</c:v>
                </c:pt>
                <c:pt idx="42">
                  <c:v>3.3822724088272572E-3</c:v>
                </c:pt>
                <c:pt idx="43">
                  <c:v>3.4164802460190575E-3</c:v>
                </c:pt>
                <c:pt idx="44">
                  <c:v>3.4509713888941185E-3</c:v>
                </c:pt>
                <c:pt idx="45">
                  <c:v>3.4857715925145547E-3</c:v>
                </c:pt>
                <c:pt idx="46">
                  <c:v>3.5209066119424809E-3</c:v>
                </c:pt>
                <c:pt idx="47">
                  <c:v>3.5564022022400114E-3</c:v>
                </c:pt>
                <c:pt idx="48">
                  <c:v>3.5922841184692607E-3</c:v>
                </c:pt>
                <c:pt idx="49">
                  <c:v>3.6283656364298981E-3</c:v>
                </c:pt>
                <c:pt idx="50">
                  <c:v>3.6649971509838866E-3</c:v>
                </c:pt>
                <c:pt idx="51">
                  <c:v>3.7027313016965422E-3</c:v>
                </c:pt>
                <c:pt idx="52">
                  <c:v>3.7415732335231728E-3</c:v>
                </c:pt>
                <c:pt idx="53">
                  <c:v>3.9081330153240262E-3</c:v>
                </c:pt>
                <c:pt idx="54">
                  <c:v>4.0927538723887422E-3</c:v>
                </c:pt>
                <c:pt idx="55">
                  <c:v>4.2956414224344323E-3</c:v>
                </c:pt>
                <c:pt idx="56">
                  <c:v>4.5169427839526159E-3</c:v>
                </c:pt>
                <c:pt idx="57">
                  <c:v>4.7566589085869058E-3</c:v>
                </c:pt>
                <c:pt idx="58">
                  <c:v>5.0149277496765879E-3</c:v>
                </c:pt>
                <c:pt idx="59">
                  <c:v>5.2918430913762148E-3</c:v>
                </c:pt>
                <c:pt idx="60">
                  <c:v>5.5872730599327569E-3</c:v>
                </c:pt>
                <c:pt idx="61">
                  <c:v>5.9012340154170227E-3</c:v>
                </c:pt>
                <c:pt idx="62">
                  <c:v>7.7414509269295379E-3</c:v>
                </c:pt>
                <c:pt idx="63">
                  <c:v>1.0014732331032471E-2</c:v>
                </c:pt>
                <c:pt idx="64">
                  <c:v>1.5706684563710632E-2</c:v>
                </c:pt>
                <c:pt idx="65">
                  <c:v>2.2695367209807596E-2</c:v>
                </c:pt>
                <c:pt idx="66">
                  <c:v>3.0683081991492889E-2</c:v>
                </c:pt>
                <c:pt idx="67">
                  <c:v>4.3967845499475702E-2</c:v>
                </c:pt>
                <c:pt idx="68">
                  <c:v>6.8160188578313921E-2</c:v>
                </c:pt>
                <c:pt idx="69">
                  <c:v>9.3687810225548174E-2</c:v>
                </c:pt>
                <c:pt idx="70">
                  <c:v>0.11973717735145881</c:v>
                </c:pt>
                <c:pt idx="71">
                  <c:v>0.14596491169793285</c:v>
                </c:pt>
                <c:pt idx="72">
                  <c:v>0.17222994939519334</c:v>
                </c:pt>
                <c:pt idx="73">
                  <c:v>0.19847522092136061</c:v>
                </c:pt>
                <c:pt idx="74">
                  <c:v>0.22467830576404277</c:v>
                </c:pt>
                <c:pt idx="75">
                  <c:v>0.27692700009417609</c:v>
                </c:pt>
                <c:pt idx="76">
                  <c:v>0.34451683198816851</c:v>
                </c:pt>
                <c:pt idx="77">
                  <c:v>0.71704975991047593</c:v>
                </c:pt>
                <c:pt idx="78">
                  <c:v>1.4276187259294804</c:v>
                </c:pt>
                <c:pt idx="79">
                  <c:v>2.7212072844203075</c:v>
                </c:pt>
                <c:pt idx="80">
                  <c:v>4.8713916497391399</c:v>
                </c:pt>
                <c:pt idx="81">
                  <c:v>6.1122959484618509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A5-4DE0-B99D-414C537D9A91}"/>
            </c:ext>
          </c:extLst>
        </c:ser>
        <c:ser>
          <c:idx val="4"/>
          <c:order val="4"/>
          <c:tx>
            <c:strRef>
              <c:f>'Ac227 Dose 20 nCi decay to mess'!$I$368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mess'!$I$369:$I$450</c:f>
              <c:numCache>
                <c:formatCode>0.00E+00</c:formatCode>
                <c:ptCount val="82"/>
                <c:pt idx="0">
                  <c:v>0</c:v>
                </c:pt>
                <c:pt idx="1">
                  <c:v>2.4394260957853119E-5</c:v>
                </c:pt>
                <c:pt idx="2">
                  <c:v>6.4728469473314805E-5</c:v>
                </c:pt>
                <c:pt idx="3">
                  <c:v>9.6703437030630041E-5</c:v>
                </c:pt>
                <c:pt idx="4">
                  <c:v>1.300575405328371E-4</c:v>
                </c:pt>
                <c:pt idx="5">
                  <c:v>3.0174794767404226E-4</c:v>
                </c:pt>
                <c:pt idx="6">
                  <c:v>4.7195076219683544E-4</c:v>
                </c:pt>
                <c:pt idx="7">
                  <c:v>6.3384910980571131E-4</c:v>
                </c:pt>
                <c:pt idx="8">
                  <c:v>7.8474138572748201E-4</c:v>
                </c:pt>
                <c:pt idx="9">
                  <c:v>9.2377550576341482E-4</c:v>
                </c:pt>
                <c:pt idx="10">
                  <c:v>1.0519489062892331E-3</c:v>
                </c:pt>
                <c:pt idx="11">
                  <c:v>1.1721085442551167E-3</c:v>
                </c:pt>
                <c:pt idx="12">
                  <c:v>1.2874234528573833E-3</c:v>
                </c:pt>
                <c:pt idx="13">
                  <c:v>1.4647280693289807E-3</c:v>
                </c:pt>
                <c:pt idx="14">
                  <c:v>1.6335814463508621E-3</c:v>
                </c:pt>
                <c:pt idx="15">
                  <c:v>1.7944716696977649E-3</c:v>
                </c:pt>
                <c:pt idx="16">
                  <c:v>2.0035977617334833E-3</c:v>
                </c:pt>
                <c:pt idx="17">
                  <c:v>2.1823776447383366E-3</c:v>
                </c:pt>
                <c:pt idx="18">
                  <c:v>2.3512304062981377E-3</c:v>
                </c:pt>
                <c:pt idx="19">
                  <c:v>2.5109347545705712E-3</c:v>
                </c:pt>
                <c:pt idx="20">
                  <c:v>2.6622234544577718E-3</c:v>
                </c:pt>
                <c:pt idx="21">
                  <c:v>2.8057833276063206E-3</c:v>
                </c:pt>
                <c:pt idx="22">
                  <c:v>2.9422552524072478E-3</c:v>
                </c:pt>
                <c:pt idx="23">
                  <c:v>3.0722341639960312E-3</c:v>
                </c:pt>
                <c:pt idx="24">
                  <c:v>3.1962690542525971E-3</c:v>
                </c:pt>
                <c:pt idx="25">
                  <c:v>3.3148629718013191E-3</c:v>
                </c:pt>
                <c:pt idx="26">
                  <c:v>3.4284730220110193E-3</c:v>
                </c:pt>
                <c:pt idx="27">
                  <c:v>3.5375103669949676E-3</c:v>
                </c:pt>
                <c:pt idx="28">
                  <c:v>3.6423402256108824E-3</c:v>
                </c:pt>
                <c:pt idx="29">
                  <c:v>3.7432818734609297E-3</c:v>
                </c:pt>
                <c:pt idx="30">
                  <c:v>3.8406086428917235E-3</c:v>
                </c:pt>
                <c:pt idx="31">
                  <c:v>3.9345479229943268E-3</c:v>
                </c:pt>
                <c:pt idx="32">
                  <c:v>4.0252811596042494E-3</c:v>
                </c:pt>
                <c:pt idx="33">
                  <c:v>4.1129674087258998E-3</c:v>
                </c:pt>
                <c:pt idx="34">
                  <c:v>4.1977822043755527E-3</c:v>
                </c:pt>
                <c:pt idx="35">
                  <c:v>4.2799169767846748E-3</c:v>
                </c:pt>
                <c:pt idx="36">
                  <c:v>4.359563156184733E-3</c:v>
                </c:pt>
                <c:pt idx="37">
                  <c:v>4.4369121728071934E-3</c:v>
                </c:pt>
                <c:pt idx="38">
                  <c:v>4.5121554568835218E-3</c:v>
                </c:pt>
                <c:pt idx="39">
                  <c:v>4.5854844386451861E-3</c:v>
                </c:pt>
                <c:pt idx="40">
                  <c:v>4.6570905483236513E-3</c:v>
                </c:pt>
                <c:pt idx="41">
                  <c:v>4.7271652161503851E-3</c:v>
                </c:pt>
                <c:pt idx="42">
                  <c:v>4.7958998723568536E-3</c:v>
                </c:pt>
                <c:pt idx="43">
                  <c:v>4.8634859471745227E-3</c:v>
                </c:pt>
                <c:pt idx="44">
                  <c:v>4.9301148708348593E-3</c:v>
                </c:pt>
                <c:pt idx="45">
                  <c:v>4.9959780735693302E-3</c:v>
                </c:pt>
                <c:pt idx="46">
                  <c:v>5.0612669856094014E-3</c:v>
                </c:pt>
                <c:pt idx="47">
                  <c:v>5.1261730371865398E-3</c:v>
                </c:pt>
                <c:pt idx="48">
                  <c:v>5.1908876585322122E-3</c:v>
                </c:pt>
                <c:pt idx="49">
                  <c:v>5.2555544223200175E-3</c:v>
                </c:pt>
                <c:pt idx="50">
                  <c:v>5.321206912368706E-3</c:v>
                </c:pt>
                <c:pt idx="51">
                  <c:v>5.3888355917809964E-3</c:v>
                </c:pt>
                <c:pt idx="52">
                  <c:v>5.4584496815550171E-3</c:v>
                </c:pt>
                <c:pt idx="53">
                  <c:v>5.7569648958543289E-3</c:v>
                </c:pt>
                <c:pt idx="54">
                  <c:v>6.087849903717097E-3</c:v>
                </c:pt>
                <c:pt idx="55">
                  <c:v>6.4514732215776235E-3</c:v>
                </c:pt>
                <c:pt idx="56">
                  <c:v>6.848098521179161E-3</c:v>
                </c:pt>
                <c:pt idx="57">
                  <c:v>7.2777275080960907E-3</c:v>
                </c:pt>
                <c:pt idx="58">
                  <c:v>7.7406074279131225E-3</c:v>
                </c:pt>
                <c:pt idx="59">
                  <c:v>8.236906364405893E-3</c:v>
                </c:pt>
                <c:pt idx="60">
                  <c:v>8.7663879680714152E-3</c:v>
                </c:pt>
                <c:pt idx="61">
                  <c:v>9.3290815600938926E-3</c:v>
                </c:pt>
                <c:pt idx="62">
                  <c:v>1.2627193143562369E-2</c:v>
                </c:pt>
                <c:pt idx="63">
                  <c:v>1.6701460521744961E-2</c:v>
                </c:pt>
                <c:pt idx="64">
                  <c:v>2.6902808783301483E-2</c:v>
                </c:pt>
                <c:pt idx="65">
                  <c:v>3.9428210024904389E-2</c:v>
                </c:pt>
                <c:pt idx="66">
                  <c:v>5.3744117286763864E-2</c:v>
                </c:pt>
                <c:pt idx="67">
                  <c:v>7.7553610686813754E-2</c:v>
                </c:pt>
                <c:pt idx="68">
                  <c:v>0.12091211176372176</c:v>
                </c:pt>
                <c:pt idx="69">
                  <c:v>0.16666375339163389</c:v>
                </c:pt>
                <c:pt idx="70">
                  <c:v>0.21335048848384341</c:v>
                </c:pt>
                <c:pt idx="71">
                  <c:v>0.26035690056226629</c:v>
                </c:pt>
                <c:pt idx="72">
                  <c:v>0.30743016922295474</c:v>
                </c:pt>
                <c:pt idx="73">
                  <c:v>0.35446801214799456</c:v>
                </c:pt>
                <c:pt idx="74">
                  <c:v>0.40143024638331964</c:v>
                </c:pt>
                <c:pt idx="75">
                  <c:v>0.4950724811183983</c:v>
                </c:pt>
                <c:pt idx="76">
                  <c:v>0.61620972646141681</c:v>
                </c:pt>
                <c:pt idx="77">
                  <c:v>1.283878389387751</c:v>
                </c:pt>
                <c:pt idx="78">
                  <c:v>2.5573889864370365</c:v>
                </c:pt>
                <c:pt idx="79">
                  <c:v>4.8758110063141578</c:v>
                </c:pt>
                <c:pt idx="80">
                  <c:v>8.7294588656972962</c:v>
                </c:pt>
                <c:pt idx="81">
                  <c:v>10.953458012748587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A5-4DE0-B99D-414C537D9A91}"/>
            </c:ext>
          </c:extLst>
        </c:ser>
        <c:ser>
          <c:idx val="5"/>
          <c:order val="5"/>
          <c:tx>
            <c:strRef>
              <c:f>'Ac227 Dose 20 nCi decay to mess'!$J$368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mess'!$J$369:$J$450</c:f>
              <c:numCache>
                <c:formatCode>0.00E+00</c:formatCode>
                <c:ptCount val="82"/>
                <c:pt idx="0">
                  <c:v>0</c:v>
                </c:pt>
                <c:pt idx="1">
                  <c:v>9.2024016855311009E-5</c:v>
                </c:pt>
                <c:pt idx="2">
                  <c:v>2.4294767966443365E-4</c:v>
                </c:pt>
                <c:pt idx="3">
                  <c:v>3.6091647594358237E-4</c:v>
                </c:pt>
                <c:pt idx="4">
                  <c:v>4.8284831774023139E-4</c:v>
                </c:pt>
                <c:pt idx="5">
                  <c:v>1.1460814273224372E-3</c:v>
                </c:pt>
                <c:pt idx="6">
                  <c:v>1.8900665232260581E-3</c:v>
                </c:pt>
                <c:pt idx="7">
                  <c:v>2.7012019861310729E-3</c:v>
                </c:pt>
                <c:pt idx="8">
                  <c:v>3.5660577426372053E-3</c:v>
                </c:pt>
                <c:pt idx="9">
                  <c:v>4.4712037193441754E-3</c:v>
                </c:pt>
                <c:pt idx="10">
                  <c:v>5.4032098428516999E-3</c:v>
                </c:pt>
                <c:pt idx="11">
                  <c:v>6.3486460397595042E-3</c:v>
                </c:pt>
                <c:pt idx="12">
                  <c:v>7.2974320641639532E-3</c:v>
                </c:pt>
                <c:pt idx="13">
                  <c:v>8.8154065189404059E-3</c:v>
                </c:pt>
                <c:pt idx="14">
                  <c:v>1.0333176212435229E-2</c:v>
                </c:pt>
                <c:pt idx="15">
                  <c:v>1.1850615137705883E-2</c:v>
                </c:pt>
                <c:pt idx="16">
                  <c:v>1.3936309254430353E-2</c:v>
                </c:pt>
                <c:pt idx="17">
                  <c:v>1.5831374085022193E-2</c:v>
                </c:pt>
                <c:pt idx="18">
                  <c:v>1.7725208379065778E-2</c:v>
                </c:pt>
                <c:pt idx="19">
                  <c:v>1.9617566029251462E-2</c:v>
                </c:pt>
                <c:pt idx="20">
                  <c:v>2.1508200928269598E-2</c:v>
                </c:pt>
                <c:pt idx="21">
                  <c:v>2.3396866968810534E-2</c:v>
                </c:pt>
                <c:pt idx="22">
                  <c:v>2.5283318043564623E-2</c:v>
                </c:pt>
                <c:pt idx="23">
                  <c:v>2.7167308045222206E-2</c:v>
                </c:pt>
                <c:pt idx="24">
                  <c:v>2.9048590866473642E-2</c:v>
                </c:pt>
                <c:pt idx="25">
                  <c:v>3.0926920400009286E-2</c:v>
                </c:pt>
                <c:pt idx="26">
                  <c:v>3.2802050538519478E-2</c:v>
                </c:pt>
                <c:pt idx="27">
                  <c:v>3.4673735174694569E-2</c:v>
                </c:pt>
                <c:pt idx="28">
                  <c:v>3.6541728201224907E-2</c:v>
                </c:pt>
                <c:pt idx="29">
                  <c:v>3.8405783510800845E-2</c:v>
                </c:pt>
                <c:pt idx="30">
                  <c:v>4.0265654996112725E-2</c:v>
                </c:pt>
                <c:pt idx="31">
                  <c:v>4.2121096549850912E-2</c:v>
                </c:pt>
                <c:pt idx="32">
                  <c:v>4.3971862064705748E-2</c:v>
                </c:pt>
                <c:pt idx="33">
                  <c:v>4.581709205818367E-2</c:v>
                </c:pt>
                <c:pt idx="34">
                  <c:v>4.7654756313421823E-2</c:v>
                </c:pt>
                <c:pt idx="35">
                  <c:v>4.9482351278369772E-2</c:v>
                </c:pt>
                <c:pt idx="36">
                  <c:v>5.1297541448972674E-2</c:v>
                </c:pt>
                <c:pt idx="37">
                  <c:v>5.3098159369171276E-2</c:v>
                </c:pt>
                <c:pt idx="38">
                  <c:v>5.488220563090191E-2</c:v>
                </c:pt>
                <c:pt idx="39">
                  <c:v>5.6647848874096511E-2</c:v>
                </c:pt>
                <c:pt idx="40">
                  <c:v>5.83934257866826E-2</c:v>
                </c:pt>
                <c:pt idx="41">
                  <c:v>6.0117441104583294E-2</c:v>
                </c:pt>
                <c:pt idx="42">
                  <c:v>6.18185676117173E-2</c:v>
                </c:pt>
                <c:pt idx="43">
                  <c:v>6.3495646139998918E-2</c:v>
                </c:pt>
                <c:pt idx="44">
                  <c:v>6.5147685569338032E-2</c:v>
                </c:pt>
                <c:pt idx="45">
                  <c:v>6.6773862827640126E-2</c:v>
                </c:pt>
                <c:pt idx="46">
                  <c:v>6.8373522890806282E-2</c:v>
                </c:pt>
                <c:pt idx="47">
                  <c:v>6.9946178782733154E-2</c:v>
                </c:pt>
                <c:pt idx="48">
                  <c:v>7.1491511575313027E-2</c:v>
                </c:pt>
                <c:pt idx="49">
                  <c:v>7.3023124092191902E-2</c:v>
                </c:pt>
                <c:pt idx="50">
                  <c:v>7.4578083233997589E-2</c:v>
                </c:pt>
                <c:pt idx="51">
                  <c:v>7.6179847816306642E-2</c:v>
                </c:pt>
                <c:pt idx="52">
                  <c:v>7.7828636235638779E-2</c:v>
                </c:pt>
                <c:pt idx="53">
                  <c:v>8.4898877761871216E-2</c:v>
                </c:pt>
                <c:pt idx="54">
                  <c:v>9.2735787945797094E-2</c:v>
                </c:pt>
                <c:pt idx="55">
                  <c:v>0.10134809498642298</c:v>
                </c:pt>
                <c:pt idx="56">
                  <c:v>0.11074204386832302</c:v>
                </c:pt>
                <c:pt idx="57">
                  <c:v>0.12091767498750466</c:v>
                </c:pt>
                <c:pt idx="58">
                  <c:v>0.13188084428000216</c:v>
                </c:pt>
                <c:pt idx="59">
                  <c:v>0.14363553275861976</c:v>
                </c:pt>
                <c:pt idx="60">
                  <c:v>0.15617614255768539</c:v>
                </c:pt>
                <c:pt idx="61">
                  <c:v>0.1695033681404767</c:v>
                </c:pt>
                <c:pt idx="62">
                  <c:v>0.24761813200710625</c:v>
                </c:pt>
                <c:pt idx="63">
                  <c:v>0.34411590842301054</c:v>
                </c:pt>
                <c:pt idx="64">
                  <c:v>0.58573172111019101</c:v>
                </c:pt>
                <c:pt idx="65">
                  <c:v>0.88239201763467667</c:v>
                </c:pt>
                <c:pt idx="66">
                  <c:v>1.2214599014813083</c:v>
                </c:pt>
                <c:pt idx="67">
                  <c:v>1.7853804686481192</c:v>
                </c:pt>
                <c:pt idx="68">
                  <c:v>2.8123133020338775</c:v>
                </c:pt>
                <c:pt idx="69">
                  <c:v>3.8959269372391869</c:v>
                </c:pt>
                <c:pt idx="70">
                  <c:v>5.0016879750742156</c:v>
                </c:pt>
                <c:pt idx="71">
                  <c:v>6.1150204645292625</c:v>
                </c:pt>
                <c:pt idx="72">
                  <c:v>7.2299364316819048</c:v>
                </c:pt>
                <c:pt idx="73">
                  <c:v>8.3440133511234684</c:v>
                </c:pt>
                <c:pt idx="74">
                  <c:v>9.4562995018800251</c:v>
                </c:pt>
                <c:pt idx="75">
                  <c:v>11.6741871837096</c:v>
                </c:pt>
                <c:pt idx="76">
                  <c:v>14.543285780268441</c:v>
                </c:pt>
                <c:pt idx="77">
                  <c:v>30.356813802504131</c:v>
                </c:pt>
                <c:pt idx="78">
                  <c:v>60.519522689853758</c:v>
                </c:pt>
                <c:pt idx="79">
                  <c:v>115.43063895822385</c:v>
                </c:pt>
                <c:pt idx="80">
                  <c:v>206.70310956526129</c:v>
                </c:pt>
                <c:pt idx="81">
                  <c:v>259.37784897744217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A5-4DE0-B99D-414C537D9A91}"/>
            </c:ext>
          </c:extLst>
        </c:ser>
        <c:ser>
          <c:idx val="6"/>
          <c:order val="6"/>
          <c:tx>
            <c:strRef>
              <c:f>'Ac227 Dose 20 nCi decay to mess'!$K$368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mess'!$K$369:$K$450</c:f>
              <c:numCache>
                <c:formatCode>0.00E+00</c:formatCode>
                <c:ptCount val="82"/>
                <c:pt idx="0">
                  <c:v>0</c:v>
                </c:pt>
                <c:pt idx="1">
                  <c:v>3.5045298520839688E-5</c:v>
                </c:pt>
                <c:pt idx="2">
                  <c:v>9.5027555718713339E-5</c:v>
                </c:pt>
                <c:pt idx="3">
                  <c:v>1.4516333134745335E-4</c:v>
                </c:pt>
                <c:pt idx="4">
                  <c:v>1.9951821003837025E-4</c:v>
                </c:pt>
                <c:pt idx="5">
                  <c:v>5.0607629398794071E-4</c:v>
                </c:pt>
                <c:pt idx="6">
                  <c:v>8.5469407819439922E-4</c:v>
                </c:pt>
                <c:pt idx="7">
                  <c:v>1.2347441983792235E-3</c:v>
                </c:pt>
                <c:pt idx="8">
                  <c:v>1.6399401873467402E-3</c:v>
                </c:pt>
                <c:pt idx="9">
                  <c:v>2.0639955779012762E-3</c:v>
                </c:pt>
                <c:pt idx="10">
                  <c:v>2.5006239028471586E-3</c:v>
                </c:pt>
                <c:pt idx="11">
                  <c:v>2.943538694988714E-3</c:v>
                </c:pt>
                <c:pt idx="12">
                  <c:v>3.3878606194841553E-3</c:v>
                </c:pt>
                <c:pt idx="13">
                  <c:v>4.0970448807162033E-3</c:v>
                </c:pt>
                <c:pt idx="14">
                  <c:v>4.8021016997570158E-3</c:v>
                </c:pt>
                <c:pt idx="15">
                  <c:v>5.5007563872042017E-3</c:v>
                </c:pt>
                <c:pt idx="16">
                  <c:v>6.4470319979691671E-3</c:v>
                </c:pt>
                <c:pt idx="17">
                  <c:v>7.2895700206558819E-3</c:v>
                </c:pt>
                <c:pt idx="18">
                  <c:v>8.1121245772071329E-3</c:v>
                </c:pt>
                <c:pt idx="19">
                  <c:v>8.9122869462583791E-3</c:v>
                </c:pt>
                <c:pt idx="20">
                  <c:v>9.6881836778594209E-3</c:v>
                </c:pt>
                <c:pt idx="21">
                  <c:v>1.04384765934744E-2</c:v>
                </c:pt>
                <c:pt idx="22">
                  <c:v>1.1162362785981804E-2</c:v>
                </c:pt>
                <c:pt idx="23">
                  <c:v>1.1859574619674461E-2</c:v>
                </c:pt>
                <c:pt idx="24">
                  <c:v>1.2530379730259542E-2</c:v>
                </c:pt>
                <c:pt idx="25">
                  <c:v>1.317558102485856E-2</c:v>
                </c:pt>
                <c:pt idx="26">
                  <c:v>1.3796516682007374E-2</c:v>
                </c:pt>
                <c:pt idx="27">
                  <c:v>1.4395060151656184E-2</c:v>
                </c:pt>
                <c:pt idx="28">
                  <c:v>1.497362015516953E-2</c:v>
                </c:pt>
                <c:pt idx="29">
                  <c:v>1.5535140685326299E-2</c:v>
                </c:pt>
                <c:pt idx="30">
                  <c:v>1.6083101006319718E-2</c:v>
                </c:pt>
                <c:pt idx="31">
                  <c:v>1.6621515653757357E-2</c:v>
                </c:pt>
                <c:pt idx="32">
                  <c:v>1.715493443466113E-2</c:v>
                </c:pt>
                <c:pt idx="33">
                  <c:v>1.76870659015772E-2</c:v>
                </c:pt>
                <c:pt idx="34">
                  <c:v>1.8219222402881097E-2</c:v>
                </c:pt>
                <c:pt idx="35">
                  <c:v>1.875142897296065E-2</c:v>
                </c:pt>
                <c:pt idx="36">
                  <c:v>1.9283710646203687E-2</c:v>
                </c:pt>
                <c:pt idx="37">
                  <c:v>1.9816092456998037E-2</c:v>
                </c:pt>
                <c:pt idx="38">
                  <c:v>2.0348599439731527E-2</c:v>
                </c:pt>
                <c:pt idx="39">
                  <c:v>2.0881256628791988E-2</c:v>
                </c:pt>
                <c:pt idx="40">
                  <c:v>2.1414089058567246E-2</c:v>
                </c:pt>
                <c:pt idx="41">
                  <c:v>2.1947121763445127E-2</c:v>
                </c:pt>
                <c:pt idx="42">
                  <c:v>2.2480379777813461E-2</c:v>
                </c:pt>
                <c:pt idx="43">
                  <c:v>2.3013888136060076E-2</c:v>
                </c:pt>
                <c:pt idx="44">
                  <c:v>2.3547671872572801E-2</c:v>
                </c:pt>
                <c:pt idx="45">
                  <c:v>2.4081756021739464E-2</c:v>
                </c:pt>
                <c:pt idx="46">
                  <c:v>2.4616165617947893E-2</c:v>
                </c:pt>
                <c:pt idx="47">
                  <c:v>2.5150925695585916E-2</c:v>
                </c:pt>
                <c:pt idx="48">
                  <c:v>2.568606128904136E-2</c:v>
                </c:pt>
                <c:pt idx="49">
                  <c:v>2.622139089900247E-2</c:v>
                </c:pt>
                <c:pt idx="50">
                  <c:v>2.6764880627451935E-2</c:v>
                </c:pt>
                <c:pt idx="51">
                  <c:v>2.7324729805783533E-2</c:v>
                </c:pt>
                <c:pt idx="52">
                  <c:v>2.7901014768006303E-2</c:v>
                </c:pt>
                <c:pt idx="53">
                  <c:v>3.0372207446871163E-2</c:v>
                </c:pt>
                <c:pt idx="54">
                  <c:v>3.3111366356730794E-2</c:v>
                </c:pt>
                <c:pt idx="55">
                  <c:v>3.612154217999889E-2</c:v>
                </c:pt>
                <c:pt idx="56">
                  <c:v>3.9404917665327249E-2</c:v>
                </c:pt>
                <c:pt idx="57">
                  <c:v>4.2961506931939022E-2</c:v>
                </c:pt>
                <c:pt idx="58">
                  <c:v>4.6793356748137956E-2</c:v>
                </c:pt>
                <c:pt idx="59">
                  <c:v>5.0901858558567048E-2</c:v>
                </c:pt>
                <c:pt idx="60">
                  <c:v>5.528505579574345E-2</c:v>
                </c:pt>
                <c:pt idx="61">
                  <c:v>5.9943191188654731E-2</c:v>
                </c:pt>
                <c:pt idx="62">
                  <c:v>8.7245884012125616E-2</c:v>
                </c:pt>
                <c:pt idx="63">
                  <c:v>0.12097381221952208</c:v>
                </c:pt>
                <c:pt idx="64">
                  <c:v>0.20542343465395013</c:v>
                </c:pt>
                <c:pt idx="65">
                  <c:v>0.30911221956478774</c:v>
                </c:pt>
                <c:pt idx="66">
                  <c:v>0.42762331555651051</c:v>
                </c:pt>
                <c:pt idx="67">
                  <c:v>0.62472498059489501</c:v>
                </c:pt>
                <c:pt idx="68">
                  <c:v>0.9836588147691766</c:v>
                </c:pt>
                <c:pt idx="69">
                  <c:v>1.3624037377116385</c:v>
                </c:pt>
                <c:pt idx="70">
                  <c:v>1.7488896266495857</c:v>
                </c:pt>
                <c:pt idx="71">
                  <c:v>2.1380218913502773</c:v>
                </c:pt>
                <c:pt idx="72">
                  <c:v>2.5277076135925429</c:v>
                </c:pt>
                <c:pt idx="73">
                  <c:v>2.9171000716580271</c:v>
                </c:pt>
                <c:pt idx="74">
                  <c:v>3.3058666197814661</c:v>
                </c:pt>
                <c:pt idx="75">
                  <c:v>4.081063305997418</c:v>
                </c:pt>
                <c:pt idx="76">
                  <c:v>5.0838714025032514</c:v>
                </c:pt>
                <c:pt idx="77">
                  <c:v>10.611019878348465</c:v>
                </c:pt>
                <c:pt idx="78">
                  <c:v>21.153497826321754</c:v>
                </c:pt>
                <c:pt idx="79">
                  <c:v>40.346045634939884</c:v>
                </c:pt>
                <c:pt idx="80">
                  <c:v>72.247623580921356</c:v>
                </c:pt>
                <c:pt idx="81">
                  <c:v>90.658512362235712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A5-4DE0-B99D-414C537D9A91}"/>
            </c:ext>
          </c:extLst>
        </c:ser>
        <c:ser>
          <c:idx val="7"/>
          <c:order val="7"/>
          <c:tx>
            <c:strRef>
              <c:f>'Ac227 Dose 20 nCi decay to mess'!$L$368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mess'!$L$369:$L$450</c:f>
              <c:numCache>
                <c:formatCode>0.00E+00</c:formatCode>
                <c:ptCount val="82"/>
                <c:pt idx="0">
                  <c:v>0</c:v>
                </c:pt>
                <c:pt idx="1">
                  <c:v>2.9536672196825179E-6</c:v>
                </c:pt>
                <c:pt idx="2">
                  <c:v>8.8519775804414445E-6</c:v>
                </c:pt>
                <c:pt idx="3">
                  <c:v>1.4837907974463775E-5</c:v>
                </c:pt>
                <c:pt idx="4">
                  <c:v>2.2089551335661131E-5</c:v>
                </c:pt>
                <c:pt idx="5">
                  <c:v>6.3487645738748941E-5</c:v>
                </c:pt>
                <c:pt idx="6">
                  <c:v>1.0686051283913321E-4</c:v>
                </c:pt>
                <c:pt idx="7">
                  <c:v>1.4957710017484666E-4</c:v>
                </c:pt>
                <c:pt idx="8">
                  <c:v>1.9138605442635057E-4</c:v>
                </c:pt>
                <c:pt idx="9">
                  <c:v>2.3215149352215784E-4</c:v>
                </c:pt>
                <c:pt idx="10">
                  <c:v>2.7185300663883316E-4</c:v>
                </c:pt>
                <c:pt idx="11">
                  <c:v>3.1058565420099291E-4</c:v>
                </c:pt>
                <c:pt idx="12">
                  <c:v>3.4848418851055719E-4</c:v>
                </c:pt>
                <c:pt idx="13">
                  <c:v>4.0751521224174859E-4</c:v>
                </c:pt>
                <c:pt idx="14">
                  <c:v>4.6458450856751935E-4</c:v>
                </c:pt>
                <c:pt idx="15">
                  <c:v>5.1971474122925636E-4</c:v>
                </c:pt>
                <c:pt idx="16">
                  <c:v>5.9240565836447562E-4</c:v>
                </c:pt>
                <c:pt idx="17">
                  <c:v>6.5541923743039454E-4</c:v>
                </c:pt>
                <c:pt idx="18">
                  <c:v>7.1558497595958237E-4</c:v>
                </c:pt>
                <c:pt idx="19">
                  <c:v>7.7298466807550507E-4</c:v>
                </c:pt>
                <c:pt idx="20">
                  <c:v>8.2770998395519959E-4</c:v>
                </c:pt>
                <c:pt idx="21">
                  <c:v>8.7986246982927393E-4</c:v>
                </c:pt>
                <c:pt idx="22">
                  <c:v>9.295535479819072E-4</c:v>
                </c:pt>
                <c:pt idx="23">
                  <c:v>9.7690451675084937E-4</c:v>
                </c:pt>
                <c:pt idx="24">
                  <c:v>1.0220465505274214E-3</c:v>
                </c:pt>
                <c:pt idx="25">
                  <c:v>1.0651206997565154E-3</c:v>
                </c:pt>
                <c:pt idx="26">
                  <c:v>1.1062778909365944E-3</c:v>
                </c:pt>
                <c:pt idx="27">
                  <c:v>1.1456789266196922E-3</c:v>
                </c:pt>
                <c:pt idx="28">
                  <c:v>1.183494485411414E-3</c:v>
                </c:pt>
                <c:pt idx="29">
                  <c:v>1.2199051219709358E-3</c:v>
                </c:pt>
                <c:pt idx="30">
                  <c:v>1.2551012670110047E-3</c:v>
                </c:pt>
                <c:pt idx="31">
                  <c:v>1.2892832272979385E-3</c:v>
                </c:pt>
                <c:pt idx="32">
                  <c:v>1.3226611856516264E-3</c:v>
                </c:pt>
                <c:pt idx="33">
                  <c:v>1.3554072785452013E-3</c:v>
                </c:pt>
                <c:pt idx="34">
                  <c:v>1.3876043816868566E-3</c:v>
                </c:pt>
                <c:pt idx="35">
                  <c:v>1.4192890943933866E-3</c:v>
                </c:pt>
                <c:pt idx="36">
                  <c:v>1.450498015981586E-3</c:v>
                </c:pt>
                <c:pt idx="37">
                  <c:v>1.4812677457682498E-3</c:v>
                </c:pt>
                <c:pt idx="38">
                  <c:v>1.5116348830701723E-3</c:v>
                </c:pt>
                <c:pt idx="39">
                  <c:v>1.5416360272041485E-3</c:v>
                </c:pt>
                <c:pt idx="40">
                  <c:v>1.5713077774869727E-3</c:v>
                </c:pt>
                <c:pt idx="41">
                  <c:v>1.6006867332354396E-3</c:v>
                </c:pt>
                <c:pt idx="42">
                  <c:v>1.6298094937663441E-3</c:v>
                </c:pt>
                <c:pt idx="43">
                  <c:v>1.6587126583964807E-3</c:v>
                </c:pt>
                <c:pt idx="44">
                  <c:v>1.6874328264426439E-3</c:v>
                </c:pt>
                <c:pt idx="45">
                  <c:v>1.7160065972216284E-3</c:v>
                </c:pt>
                <c:pt idx="46">
                  <c:v>1.7444705700502292E-3</c:v>
                </c:pt>
                <c:pt idx="47">
                  <c:v>1.7728613442452405E-3</c:v>
                </c:pt>
                <c:pt idx="48">
                  <c:v>1.8012155191234572E-3</c:v>
                </c:pt>
                <c:pt idx="49">
                  <c:v>1.8295605441724751E-3</c:v>
                </c:pt>
                <c:pt idx="50">
                  <c:v>1.8583376371636572E-3</c:v>
                </c:pt>
                <c:pt idx="51">
                  <c:v>1.8879809423128608E-3</c:v>
                </c:pt>
                <c:pt idx="52">
                  <c:v>1.9184945014092156E-3</c:v>
                </c:pt>
                <c:pt idx="53">
                  <c:v>2.049341024896797E-3</c:v>
                </c:pt>
                <c:pt idx="54">
                  <c:v>2.1943760210346944E-3</c:v>
                </c:pt>
                <c:pt idx="55">
                  <c:v>2.3537610195941442E-3</c:v>
                </c:pt>
                <c:pt idx="56">
                  <c:v>2.5276115943526091E-3</c:v>
                </c:pt>
                <c:pt idx="57">
                  <c:v>2.7159284929050777E-3</c:v>
                </c:pt>
                <c:pt idx="58">
                  <c:v>2.9188200890417535E-3</c:v>
                </c:pt>
                <c:pt idx="59">
                  <c:v>3.1363600579947287E-3</c:v>
                </c:pt>
                <c:pt idx="60">
                  <c:v>3.3684448019930613E-3</c:v>
                </c:pt>
                <c:pt idx="61">
                  <c:v>3.6150871732293158E-3</c:v>
                </c:pt>
                <c:pt idx="62">
                  <c:v>5.0607301893949011E-3</c:v>
                </c:pt>
                <c:pt idx="63">
                  <c:v>6.8465812839375393E-3</c:v>
                </c:pt>
                <c:pt idx="64">
                  <c:v>1.131808186739652E-2</c:v>
                </c:pt>
                <c:pt idx="65">
                  <c:v>1.6808271744645123E-2</c:v>
                </c:pt>
                <c:pt idx="66">
                  <c:v>2.3083284226611121E-2</c:v>
                </c:pt>
                <c:pt idx="67">
                  <c:v>3.3519567833494038E-2</c:v>
                </c:pt>
                <c:pt idx="68">
                  <c:v>5.252465989509171E-2</c:v>
                </c:pt>
                <c:pt idx="69">
                  <c:v>7.2578724023493579E-2</c:v>
                </c:pt>
                <c:pt idx="70">
                  <c:v>9.30426625002648E-2</c:v>
                </c:pt>
                <c:pt idx="71">
                  <c:v>0.11364672322300996</c:v>
                </c:pt>
                <c:pt idx="72">
                  <c:v>0.13428008882183068</c:v>
                </c:pt>
                <c:pt idx="73">
                  <c:v>0.15489792645380224</c:v>
                </c:pt>
                <c:pt idx="74">
                  <c:v>0.17548262294682768</c:v>
                </c:pt>
                <c:pt idx="75">
                  <c:v>0.21652830597994654</c:v>
                </c:pt>
                <c:pt idx="76">
                  <c:v>0.26962572500162341</c:v>
                </c:pt>
                <c:pt idx="77">
                  <c:v>0.5622812386931888</c:v>
                </c:pt>
                <c:pt idx="78">
                  <c:v>1.1204920978603683</c:v>
                </c:pt>
                <c:pt idx="79">
                  <c:v>2.1367132040107952</c:v>
                </c:pt>
                <c:pt idx="80">
                  <c:v>3.8258613646136332</c:v>
                </c:pt>
                <c:pt idx="81">
                  <c:v>4.8006946149525236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A5-4DE0-B99D-414C537D9A91}"/>
            </c:ext>
          </c:extLst>
        </c:ser>
        <c:ser>
          <c:idx val="8"/>
          <c:order val="8"/>
          <c:tx>
            <c:strRef>
              <c:f>'Ac227 Dose 20 nCi decay to mess'!$M$368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mess'!$M$369:$M$450</c:f>
              <c:numCache>
                <c:formatCode>0.00E+00</c:formatCode>
                <c:ptCount val="82"/>
                <c:pt idx="0">
                  <c:v>0</c:v>
                </c:pt>
                <c:pt idx="1">
                  <c:v>4.7159586993479015E-6</c:v>
                </c:pt>
                <c:pt idx="2">
                  <c:v>1.2935349033812758E-5</c:v>
                </c:pt>
                <c:pt idx="3">
                  <c:v>1.9997140724508417E-5</c:v>
                </c:pt>
                <c:pt idx="4">
                  <c:v>2.7787843363757194E-5</c:v>
                </c:pt>
                <c:pt idx="5">
                  <c:v>7.0102301950487794E-5</c:v>
                </c:pt>
                <c:pt idx="6">
                  <c:v>1.1445695413448331E-4</c:v>
                </c:pt>
                <c:pt idx="7">
                  <c:v>1.594743696065962E-4</c:v>
                </c:pt>
                <c:pt idx="8">
                  <c:v>2.0502199570920302E-4</c:v>
                </c:pt>
                <c:pt idx="9">
                  <c:v>2.5096727978468028E-4</c:v>
                </c:pt>
                <c:pt idx="10">
                  <c:v>2.9717766917540452E-4</c:v>
                </c:pt>
                <c:pt idx="11">
                  <c:v>3.4352061122375221E-4</c:v>
                </c:pt>
                <c:pt idx="12">
                  <c:v>3.898835793637983E-4</c:v>
                </c:pt>
                <c:pt idx="13">
                  <c:v>4.6392597423826744E-4</c:v>
                </c:pt>
                <c:pt idx="14">
                  <c:v>5.3763736226767906E-4</c:v>
                </c:pt>
                <c:pt idx="15">
                  <c:v>6.1083310456873136E-4</c:v>
                </c:pt>
                <c:pt idx="16">
                  <c:v>7.1031245093659942E-4</c:v>
                </c:pt>
                <c:pt idx="17">
                  <c:v>7.9930381624480527E-4</c:v>
                </c:pt>
                <c:pt idx="18">
                  <c:v>8.8665229438134323E-4</c:v>
                </c:pt>
                <c:pt idx="19">
                  <c:v>9.7214338948110987E-4</c:v>
                </c:pt>
                <c:pt idx="20">
                  <c:v>1.0556010601405399E-3</c:v>
                </c:pt>
                <c:pt idx="21">
                  <c:v>1.1368877194176065E-3</c:v>
                </c:pt>
                <c:pt idx="22">
                  <c:v>1.2159042348318207E-3</c:v>
                </c:pt>
                <c:pt idx="23">
                  <c:v>1.2925899283642321E-3</c:v>
                </c:pt>
                <c:pt idx="24">
                  <c:v>1.3669225764574285E-3</c:v>
                </c:pt>
                <c:pt idx="25">
                  <c:v>1.4389184100155356E-3</c:v>
                </c:pt>
                <c:pt idx="26">
                  <c:v>1.5086321144042179E-3</c:v>
                </c:pt>
                <c:pt idx="27">
                  <c:v>1.5761568294506776E-3</c:v>
                </c:pt>
                <c:pt idx="28">
                  <c:v>1.6416241494436555E-3</c:v>
                </c:pt>
                <c:pt idx="29">
                  <c:v>1.7052041231334304E-3</c:v>
                </c:pt>
                <c:pt idx="30">
                  <c:v>1.7671052537318196E-3</c:v>
                </c:pt>
                <c:pt idx="31">
                  <c:v>1.8275744989121781E-3</c:v>
                </c:pt>
                <c:pt idx="32">
                  <c:v>1.8868972708093999E-3</c:v>
                </c:pt>
                <c:pt idx="33">
                  <c:v>1.9453214113959616E-3</c:v>
                </c:pt>
                <c:pt idx="34">
                  <c:v>2.0029683497041219E-3</c:v>
                </c:pt>
                <c:pt idx="35">
                  <c:v>2.0598898992191077E-3</c:v>
                </c:pt>
                <c:pt idx="36">
                  <c:v>2.1161378734261458E-3</c:v>
                </c:pt>
                <c:pt idx="37">
                  <c:v>2.171764085810463E-3</c:v>
                </c:pt>
                <c:pt idx="38">
                  <c:v>2.226820349857286E-3</c:v>
                </c:pt>
                <c:pt idx="39">
                  <c:v>2.2813584790518414E-3</c:v>
                </c:pt>
                <c:pt idx="40">
                  <c:v>2.3354302868793561E-3</c:v>
                </c:pt>
                <c:pt idx="41">
                  <c:v>2.3890875868250567E-3</c:v>
                </c:pt>
                <c:pt idx="42">
                  <c:v>2.4423821923741703E-3</c:v>
                </c:pt>
                <c:pt idx="43">
                  <c:v>2.4953659170119232E-3</c:v>
                </c:pt>
                <c:pt idx="44">
                  <c:v>2.5480905742235422E-3</c:v>
                </c:pt>
                <c:pt idx="45">
                  <c:v>2.6006079774942544E-3</c:v>
                </c:pt>
                <c:pt idx="46">
                  <c:v>2.6529699403092864E-3</c:v>
                </c:pt>
                <c:pt idx="47">
                  <c:v>2.705228276153865E-3</c:v>
                </c:pt>
                <c:pt idx="48">
                  <c:v>2.7574347985132165E-3</c:v>
                </c:pt>
                <c:pt idx="49">
                  <c:v>2.8096283675012614E-3</c:v>
                </c:pt>
                <c:pt idx="50">
                  <c:v>2.8626175317624757E-3</c:v>
                </c:pt>
                <c:pt idx="51">
                  <c:v>2.9172017097500772E-3</c:v>
                </c:pt>
                <c:pt idx="52">
                  <c:v>2.9733883438776611E-3</c:v>
                </c:pt>
                <c:pt idx="53">
                  <c:v>3.2143247000348601E-3</c:v>
                </c:pt>
                <c:pt idx="54">
                  <c:v>3.4813872291211217E-3</c:v>
                </c:pt>
                <c:pt idx="55">
                  <c:v>3.7748733665856674E-3</c:v>
                </c:pt>
                <c:pt idx="56">
                  <c:v>4.0949959260674603E-3</c:v>
                </c:pt>
                <c:pt idx="57">
                  <c:v>4.4417562841625909E-3</c:v>
                </c:pt>
                <c:pt idx="58">
                  <c:v>4.8153539966973693E-3</c:v>
                </c:pt>
                <c:pt idx="59">
                  <c:v>5.215924726748554E-3</c:v>
                </c:pt>
                <c:pt idx="60">
                  <c:v>5.6432777128899211E-3</c:v>
                </c:pt>
                <c:pt idx="61">
                  <c:v>6.0974366207135148E-3</c:v>
                </c:pt>
                <c:pt idx="62">
                  <c:v>8.7593947020995731E-3</c:v>
                </c:pt>
                <c:pt idx="63">
                  <c:v>1.2047800415066683E-2</c:v>
                </c:pt>
                <c:pt idx="64">
                  <c:v>2.0281470125333344E-2</c:v>
                </c:pt>
                <c:pt idx="65">
                  <c:v>3.0390919794899537E-2</c:v>
                </c:pt>
                <c:pt idx="66">
                  <c:v>4.1945515224325047E-2</c:v>
                </c:pt>
                <c:pt idx="67">
                  <c:v>6.1162534347527983E-2</c:v>
                </c:pt>
                <c:pt idx="68">
                  <c:v>9.6157867106124631E-2</c:v>
                </c:pt>
                <c:pt idx="69">
                  <c:v>0.13308474149647487</c:v>
                </c:pt>
                <c:pt idx="70">
                  <c:v>0.17076634462814921</c:v>
                </c:pt>
                <c:pt idx="71">
                  <c:v>0.20870596411716857</c:v>
                </c:pt>
                <c:pt idx="72">
                  <c:v>0.246699544612343</c:v>
                </c:pt>
                <c:pt idx="73">
                  <c:v>0.28466453243534356</c:v>
                </c:pt>
                <c:pt idx="74">
                  <c:v>0.32256849528768577</c:v>
                </c:pt>
                <c:pt idx="75">
                  <c:v>0.39814862567549547</c:v>
                </c:pt>
                <c:pt idx="76">
                  <c:v>0.49592041448155366</c:v>
                </c:pt>
                <c:pt idx="77">
                  <c:v>1.034806364209145</c:v>
                </c:pt>
                <c:pt idx="78">
                  <c:v>2.0626769318813842</c:v>
                </c:pt>
                <c:pt idx="79">
                  <c:v>3.9339120540675649</c:v>
                </c:pt>
                <c:pt idx="80">
                  <c:v>7.0442522601175037</c:v>
                </c:pt>
                <c:pt idx="81">
                  <c:v>8.8392771865521915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3A5-4DE0-B99D-414C537D9A91}"/>
            </c:ext>
          </c:extLst>
        </c:ser>
        <c:ser>
          <c:idx val="9"/>
          <c:order val="9"/>
          <c:tx>
            <c:strRef>
              <c:f>'Ac227 Dose 20 nCi decay to mess'!$N$368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to mess'!$D$369:$D$450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to mess'!$N$369:$N$450</c:f>
              <c:numCache>
                <c:formatCode>0.00E+00</c:formatCode>
                <c:ptCount val="82"/>
                <c:pt idx="0">
                  <c:v>0</c:v>
                </c:pt>
                <c:pt idx="1">
                  <c:v>3.9215601105732467E-6</c:v>
                </c:pt>
                <c:pt idx="2">
                  <c:v>1.6552904229249585E-5</c:v>
                </c:pt>
                <c:pt idx="3">
                  <c:v>3.4303034773988126E-5</c:v>
                </c:pt>
                <c:pt idx="4">
                  <c:v>5.889600993740142E-5</c:v>
                </c:pt>
                <c:pt idx="5">
                  <c:v>2.6400873213408901E-4</c:v>
                </c:pt>
                <c:pt idx="6">
                  <c:v>5.881167368615881E-4</c:v>
                </c:pt>
                <c:pt idx="7">
                  <c:v>1.0095278811300048E-3</c:v>
                </c:pt>
                <c:pt idx="8">
                  <c:v>1.5087815370311551E-3</c:v>
                </c:pt>
                <c:pt idx="9">
                  <c:v>2.0664170766568563E-3</c:v>
                </c:pt>
                <c:pt idx="10">
                  <c:v>2.6629738720989247E-3</c:v>
                </c:pt>
                <c:pt idx="11">
                  <c:v>3.2789912954491762E-3</c:v>
                </c:pt>
                <c:pt idx="12">
                  <c:v>3.8994126215563356E-3</c:v>
                </c:pt>
                <c:pt idx="13">
                  <c:v>4.8872307448031543E-3</c:v>
                </c:pt>
                <c:pt idx="14">
                  <c:v>5.8634621736821883E-3</c:v>
                </c:pt>
                <c:pt idx="15">
                  <c:v>6.821707522134653E-3</c:v>
                </c:pt>
                <c:pt idx="16">
                  <c:v>8.0988672995545592E-3</c:v>
                </c:pt>
                <c:pt idx="17">
                  <c:v>9.2100494892646302E-3</c:v>
                </c:pt>
                <c:pt idx="18">
                  <c:v>1.0264882604245315E-2</c:v>
                </c:pt>
                <c:pt idx="19">
                  <c:v>1.1256472019533401E-2</c:v>
                </c:pt>
                <c:pt idx="20">
                  <c:v>1.2179397893305896E-2</c:v>
                </c:pt>
                <c:pt idx="21">
                  <c:v>1.3029715166880031E-2</c:v>
                </c:pt>
                <c:pt idx="22">
                  <c:v>1.3804953564713264E-2</c:v>
                </c:pt>
                <c:pt idx="23">
                  <c:v>1.4504117594403275E-2</c:v>
                </c:pt>
                <c:pt idx="24">
                  <c:v>1.5127686546687965E-2</c:v>
                </c:pt>
                <c:pt idx="25">
                  <c:v>1.5677614495445462E-2</c:v>
                </c:pt>
                <c:pt idx="26">
                  <c:v>1.6157330297694113E-2</c:v>
                </c:pt>
                <c:pt idx="27">
                  <c:v>1.6571737593592494E-2</c:v>
                </c:pt>
                <c:pt idx="28">
                  <c:v>1.6927214806439401E-2</c:v>
                </c:pt>
                <c:pt idx="29">
                  <c:v>1.7231615142673854E-2</c:v>
                </c:pt>
                <c:pt idx="30">
                  <c:v>1.7494266591875095E-2</c:v>
                </c:pt>
                <c:pt idx="31">
                  <c:v>1.7725971926762594E-2</c:v>
                </c:pt>
                <c:pt idx="32">
                  <c:v>1.7939008703196039E-2</c:v>
                </c:pt>
                <c:pt idx="33">
                  <c:v>1.8143464585447883E-2</c:v>
                </c:pt>
                <c:pt idx="34">
                  <c:v>1.8343081077095813E-2</c:v>
                </c:pt>
                <c:pt idx="35">
                  <c:v>1.8538180804180088E-2</c:v>
                </c:pt>
                <c:pt idx="36">
                  <c:v>1.8729086392740967E-2</c:v>
                </c:pt>
                <c:pt idx="37">
                  <c:v>1.8916120468818715E-2</c:v>
                </c:pt>
                <c:pt idx="38">
                  <c:v>1.9099605658453592E-2</c:v>
                </c:pt>
                <c:pt idx="39">
                  <c:v>1.9279864587685859E-2</c:v>
                </c:pt>
                <c:pt idx="40">
                  <c:v>1.9457219882555773E-2</c:v>
                </c:pt>
                <c:pt idx="41">
                  <c:v>1.9631994169103599E-2</c:v>
                </c:pt>
                <c:pt idx="42">
                  <c:v>1.9804510073369599E-2</c:v>
                </c:pt>
                <c:pt idx="43">
                  <c:v>1.9975090221394032E-2</c:v>
                </c:pt>
                <c:pt idx="44">
                  <c:v>2.014405723921716E-2</c:v>
                </c:pt>
                <c:pt idx="45">
                  <c:v>2.0311733752879244E-2</c:v>
                </c:pt>
                <c:pt idx="46">
                  <c:v>2.0478442388420545E-2</c:v>
                </c:pt>
                <c:pt idx="47">
                  <c:v>2.0644505771881323E-2</c:v>
                </c:pt>
                <c:pt idx="48">
                  <c:v>2.0810246529301839E-2</c:v>
                </c:pt>
                <c:pt idx="49">
                  <c:v>2.0975906630212291E-2</c:v>
                </c:pt>
                <c:pt idx="50">
                  <c:v>2.1144091915657783E-2</c:v>
                </c:pt>
                <c:pt idx="51">
                  <c:v>2.1317339704779299E-2</c:v>
                </c:pt>
                <c:pt idx="52">
                  <c:v>2.1495673619471474E-2</c:v>
                </c:pt>
                <c:pt idx="53">
                  <c:v>2.2260395056381461E-2</c:v>
                </c:pt>
                <c:pt idx="54">
                  <c:v>2.3108039821351727E-2</c:v>
                </c:pt>
                <c:pt idx="55">
                  <c:v>2.4039551961464845E-2</c:v>
                </c:pt>
                <c:pt idx="56">
                  <c:v>2.5055606937885659E-2</c:v>
                </c:pt>
                <c:pt idx="57">
                  <c:v>2.6156209119869836E-2</c:v>
                </c:pt>
                <c:pt idx="58">
                  <c:v>2.7341991888865796E-2</c:v>
                </c:pt>
                <c:pt idx="59">
                  <c:v>2.861338583353458E-2</c:v>
                </c:pt>
                <c:pt idx="60">
                  <c:v>2.9969785485468286E-2</c:v>
                </c:pt>
                <c:pt idx="61">
                  <c:v>3.141126595821906E-2</c:v>
                </c:pt>
                <c:pt idx="62">
                  <c:v>3.9860204264829516E-2</c:v>
                </c:pt>
                <c:pt idx="63">
                  <c:v>5.0297459903918262E-2</c:v>
                </c:pt>
                <c:pt idx="64">
                  <c:v>7.6430766775087283E-2</c:v>
                </c:pt>
                <c:pt idx="65">
                  <c:v>0.10851771704271652</c:v>
                </c:pt>
                <c:pt idx="66">
                  <c:v>0.14519149662764044</c:v>
                </c:pt>
                <c:pt idx="67">
                  <c:v>0.20618547325869008</c:v>
                </c:pt>
                <c:pt idx="68">
                  <c:v>0.31725912598230188</c:v>
                </c:pt>
                <c:pt idx="69">
                  <c:v>0.43446340720733556</c:v>
                </c:pt>
                <c:pt idx="70">
                  <c:v>0.55406316438605252</c:v>
                </c:pt>
                <c:pt idx="71">
                  <c:v>0.67448185417702511</c:v>
                </c:pt>
                <c:pt idx="72">
                  <c:v>0.79507181383702941</c:v>
                </c:pt>
                <c:pt idx="73">
                  <c:v>0.91557102160844939</c:v>
                </c:pt>
                <c:pt idx="74">
                  <c:v>1.0358765387970383</c:v>
                </c:pt>
                <c:pt idx="75">
                  <c:v>1.2757645608201649</c:v>
                </c:pt>
                <c:pt idx="76">
                  <c:v>1.5860879342518026</c:v>
                </c:pt>
                <c:pt idx="77">
                  <c:v>3.2964883253717439</c:v>
                </c:pt>
                <c:pt idx="78">
                  <c:v>6.5589044671471699</c:v>
                </c:pt>
                <c:pt idx="79">
                  <c:v>12.49812274975875</c:v>
                </c:pt>
                <c:pt idx="80">
                  <c:v>22.370206272502543</c:v>
                </c:pt>
                <c:pt idx="81">
                  <c:v>28.067536733235347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3A5-4DE0-B99D-414C537D9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75008"/>
        <c:axId val="536878080"/>
      </c:scatterChart>
      <c:valAx>
        <c:axId val="53687500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8080"/>
        <c:crossesAt val="1.0000000000000005E-7"/>
        <c:crossBetween val="midCat"/>
      </c:valAx>
      <c:valAx>
        <c:axId val="5368780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50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CBA-42E3-896F-6B7C1F4DB5B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BA-42E3-896F-6B7C1F4DB5B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CBA-42E3-896F-6B7C1F4DB5B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BA-42E3-896F-6B7C1F4DB5B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CBA-42E3-896F-6B7C1F4DB5B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BA-42E3-896F-6B7C1F4DB5B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CBA-42E3-896F-6B7C1F4DB5B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CBA-42E3-896F-6B7C1F4DB5B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CBA-42E3-896F-6B7C1F4DB5B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CBA-42E3-896F-6B7C1F4DB5B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CBA-42E3-896F-6B7C1F4DB5B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CBA-42E3-896F-6B7C1F4DB5B8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CBA-42E3-896F-6B7C1F4DB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329920"/>
        <c:axId val="525331456"/>
      </c:barChart>
      <c:catAx>
        <c:axId val="5253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31456"/>
        <c:crosses val="autoZero"/>
        <c:auto val="1"/>
        <c:lblAlgn val="ctr"/>
        <c:lblOffset val="100"/>
        <c:noMultiLvlLbl val="0"/>
      </c:catAx>
      <c:valAx>
        <c:axId val="52533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2B-4AFF-B674-A1747C322C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2B-4AFF-B674-A1747C322C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2B-4AFF-B674-A1747C322C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82B-4AFF-B674-A1747C322C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82B-4AFF-B674-A1747C322C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82B-4AFF-B674-A1747C322C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82B-4AFF-B674-A1747C322C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82B-4AFF-B674-A1747C322C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82B-4AFF-B674-A1747C322C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82B-4AFF-B674-A1747C322C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82B-4AFF-B674-A1747C322C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82B-4AFF-B674-A1747C322C4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2B-4AFF-B674-A1747C32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543296"/>
        <c:axId val="525544832"/>
      </c:barChart>
      <c:catAx>
        <c:axId val="5255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4832"/>
        <c:crosses val="autoZero"/>
        <c:auto val="1"/>
        <c:lblAlgn val="ctr"/>
        <c:lblOffset val="100"/>
        <c:noMultiLvlLbl val="0"/>
      </c:catAx>
      <c:valAx>
        <c:axId val="5255448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DA-4954-9F06-2F2F27032A1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DA-4954-9F06-2F2F27032A1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DA-4954-9F06-2F2F27032A1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DA-4954-9F06-2F2F27032A1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DA-4954-9F06-2F2F27032A1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DA-4954-9F06-2F2F27032A1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DA-4954-9F06-2F2F27032A1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DA-4954-9F06-2F2F27032A1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DA-4954-9F06-2F2F27032A1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DA-4954-9F06-2F2F27032A1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DA-4954-9F06-2F2F27032A1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DA-4954-9F06-2F2F27032A1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DA-4954-9F06-2F2F2703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637504"/>
        <c:axId val="525639040"/>
      </c:barChart>
      <c:catAx>
        <c:axId val="5256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9040"/>
        <c:crosses val="autoZero"/>
        <c:auto val="1"/>
        <c:lblAlgn val="ctr"/>
        <c:lblOffset val="100"/>
        <c:noMultiLvlLbl val="0"/>
      </c:catAx>
      <c:valAx>
        <c:axId val="5256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13-456B-99A3-78214C92165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13-456B-99A3-78214C92165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13-456B-99A3-78214C92165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13-456B-99A3-78214C92165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13-456B-99A3-78214C92165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713-456B-99A3-78214C92165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713-456B-99A3-78214C92165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713-456B-99A3-78214C92165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713-456B-99A3-78214C92165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713-456B-99A3-78214C92165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713-456B-99A3-78214C92165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713-456B-99A3-78214C921656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713-456B-99A3-78214C921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776768"/>
        <c:axId val="525778304"/>
      </c:barChart>
      <c:catAx>
        <c:axId val="5257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8304"/>
        <c:crosses val="autoZero"/>
        <c:auto val="1"/>
        <c:lblAlgn val="ctr"/>
        <c:lblOffset val="100"/>
        <c:noMultiLvlLbl val="0"/>
      </c:catAx>
      <c:valAx>
        <c:axId val="525778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actual'!$E$17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plus>
            <c:minus>
              <c:numRef>
                <c:f>'Ac227 Dose 20 nCi decay actual'!$R$18:$R$22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actual'!$E$18:$E$22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3-49CD-9BDE-1FC1AA4B46DD}"/>
            </c:ext>
          </c:extLst>
        </c:ser>
        <c:ser>
          <c:idx val="1"/>
          <c:order val="1"/>
          <c:tx>
            <c:strRef>
              <c:f>'Ac227 Dose 20 nCi decay actual'!$F$17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plus>
            <c:minus>
              <c:numRef>
                <c:f>'Ac227 Dose 20 nCi decay actual'!$S$18:$S$22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actual'!$F$18:$F$22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33-49CD-9BDE-1FC1AA4B46DD}"/>
            </c:ext>
          </c:extLst>
        </c:ser>
        <c:ser>
          <c:idx val="2"/>
          <c:order val="2"/>
          <c:tx>
            <c:strRef>
              <c:f>'Ac227 Dose 20 nCi decay actual'!$G$17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plus>
            <c:minus>
              <c:numRef>
                <c:f>'Ac227 Dose 20 nCi decay actual'!$T$18:$T$22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actual'!$G$18:$G$22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33-49CD-9BDE-1FC1AA4B46DD}"/>
            </c:ext>
          </c:extLst>
        </c:ser>
        <c:ser>
          <c:idx val="3"/>
          <c:order val="3"/>
          <c:tx>
            <c:strRef>
              <c:f>'Ac227 Dose 20 nCi decay actual'!$H$17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plus>
            <c:minus>
              <c:numRef>
                <c:f>'Ac227 Dose 20 nCi decay actual'!$U$18:$U$22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actual'!$H$18:$H$22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33-49CD-9BDE-1FC1AA4B46DD}"/>
            </c:ext>
          </c:extLst>
        </c:ser>
        <c:ser>
          <c:idx val="4"/>
          <c:order val="4"/>
          <c:tx>
            <c:strRef>
              <c:f>'Ac227 Dose 20 nCi decay actual'!$I$17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plus>
            <c:minus>
              <c:numRef>
                <c:f>'Ac227 Dose 20 nCi decay actual'!$V$18:$V$22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actual'!$I$18:$I$22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33-49CD-9BDE-1FC1AA4B46DD}"/>
            </c:ext>
          </c:extLst>
        </c:ser>
        <c:ser>
          <c:idx val="5"/>
          <c:order val="5"/>
          <c:tx>
            <c:strRef>
              <c:f>'Ac227 Dose 20 nCi decay actual'!$J$17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plus>
            <c:minus>
              <c:numRef>
                <c:f>'Ac227 Dose 20 nCi decay actual'!$W$18:$W$22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actual'!$J$18:$J$22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33-49CD-9BDE-1FC1AA4B46DD}"/>
            </c:ext>
          </c:extLst>
        </c:ser>
        <c:ser>
          <c:idx val="6"/>
          <c:order val="6"/>
          <c:tx>
            <c:strRef>
              <c:f>'Ac227 Dose 20 nCi decay actual'!$K$17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plus>
            <c:minus>
              <c:numRef>
                <c:f>'Ac227 Dose 20 nCi decay actual'!$X$18:$X$22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actual'!$K$18:$K$22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33-49CD-9BDE-1FC1AA4B46DD}"/>
            </c:ext>
          </c:extLst>
        </c:ser>
        <c:ser>
          <c:idx val="7"/>
          <c:order val="7"/>
          <c:tx>
            <c:strRef>
              <c:f>'Ac227 Dose 20 nCi decay actual'!$L$17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plus>
            <c:minus>
              <c:numRef>
                <c:f>'Ac227 Dose 20 nCi decay actual'!$Y$18:$Y$22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actual'!$L$18:$L$22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33-49CD-9BDE-1FC1AA4B46DD}"/>
            </c:ext>
          </c:extLst>
        </c:ser>
        <c:ser>
          <c:idx val="8"/>
          <c:order val="8"/>
          <c:tx>
            <c:strRef>
              <c:f>'Ac227 Dose 20 nCi decay actual'!$M$17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plus>
            <c:minus>
              <c:numRef>
                <c:f>'Ac227 Dose 20 nCi decay actual'!$Z$18:$Z$22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actual'!$M$18:$M$22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33-49CD-9BDE-1FC1AA4B46DD}"/>
            </c:ext>
          </c:extLst>
        </c:ser>
        <c:ser>
          <c:idx val="9"/>
          <c:order val="9"/>
          <c:tx>
            <c:strRef>
              <c:f>'Ac227 Dose 20 nCi decay actual'!$N$17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20 nCi decay actual'!$AA$18:$AA$22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plus>
            <c:minus>
              <c:numRef>
                <c:f>'Ac227 Dose 20 nCi decay actual'!$AA$18:$AA$22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actual'!$N$18:$N$22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33-49CD-9BDE-1FC1AA4B4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125696"/>
        <c:axId val="526131584"/>
      </c:barChart>
      <c:catAx>
        <c:axId val="5261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31584"/>
        <c:crosses val="autoZero"/>
        <c:auto val="1"/>
        <c:lblAlgn val="ctr"/>
        <c:lblOffset val="100"/>
        <c:noMultiLvlLbl val="0"/>
      </c:catAx>
      <c:valAx>
        <c:axId val="52613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2-4D72-AB9D-678D20CD3092}"/>
            </c:ext>
          </c:extLst>
        </c:ser>
        <c:ser>
          <c:idx val="1"/>
          <c:order val="1"/>
          <c:tx>
            <c:strRef>
              <c:f>'Ac227 Dose 20 nCi decay actual'!$D$19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2-4D72-AB9D-678D20CD3092}"/>
            </c:ext>
          </c:extLst>
        </c:ser>
        <c:ser>
          <c:idx val="2"/>
          <c:order val="2"/>
          <c:tx>
            <c:strRef>
              <c:f>'Ac227 Dose 20 nCi decay actual'!$D$20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2-4D72-AB9D-678D20CD3092}"/>
            </c:ext>
          </c:extLst>
        </c:ser>
        <c:ser>
          <c:idx val="3"/>
          <c:order val="3"/>
          <c:tx>
            <c:strRef>
              <c:f>'Ac227 Dose 20 nCi decay actual'!$D$21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C2-4D72-AB9D-678D20CD3092}"/>
            </c:ext>
          </c:extLst>
        </c:ser>
        <c:ser>
          <c:idx val="4"/>
          <c:order val="4"/>
          <c:tx>
            <c:strRef>
              <c:f>'Ac227 Dose 20 nCi decay actual'!$D$22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C2-4D72-AB9D-678D20CD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212480"/>
        <c:axId val="526214272"/>
      </c:barChart>
      <c:catAx>
        <c:axId val="52621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4272"/>
        <c:crosses val="autoZero"/>
        <c:auto val="1"/>
        <c:lblAlgn val="ctr"/>
        <c:lblOffset val="100"/>
        <c:noMultiLvlLbl val="0"/>
      </c:catAx>
      <c:valAx>
        <c:axId val="526214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C-4691-8DB6-E1F6502AD765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C-4691-8DB6-E1F6502AD765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C-4691-8DB6-E1F6502AD765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C-4691-8DB6-E1F6502AD765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C-4691-8DB6-E1F6502AD765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C-4691-8DB6-E1F6502AD765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C-4691-8DB6-E1F6502AD765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C-4691-8DB6-E1F6502AD765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C-4691-8DB6-E1F6502AD765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C-4691-8DB6-E1F6502AD765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C-4691-8DB6-E1F6502AD765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C-4691-8DB6-E1F6502AD765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C-4691-8DB6-E1F6502AD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6323072"/>
        <c:axId val="526333056"/>
      </c:barChart>
      <c:catAx>
        <c:axId val="5263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33056"/>
        <c:crosses val="autoZero"/>
        <c:auto val="1"/>
        <c:lblAlgn val="ctr"/>
        <c:lblOffset val="100"/>
        <c:noMultiLvlLbl val="0"/>
      </c:catAx>
      <c:valAx>
        <c:axId val="52633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actual'!$E$86:$E$138</c:f>
              <c:numCache>
                <c:formatCode>General</c:formatCode>
                <c:ptCount val="53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0.514833457842513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4.3753114855357503E-2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1.0377003920649475E-3</c:v>
                </c:pt>
                <c:pt idx="51">
                  <c:v>1.0560897839655278E-3</c:v>
                </c:pt>
                <c:pt idx="52">
                  <c:v>1.0684239859204301E-3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0-48FF-A992-BBB51F8C6CFC}"/>
            </c:ext>
          </c:extLst>
        </c:ser>
        <c:ser>
          <c:idx val="0"/>
          <c:order val="1"/>
          <c:tx>
            <c:strRef>
              <c:f>'Ac227 Dose 20 nCi decay actual'!$E$60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50-48FF-A992-BBB51F8C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379648"/>
        <c:axId val="526385536"/>
      </c:scatterChart>
      <c:valAx>
        <c:axId val="52637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385536"/>
        <c:crosses val="autoZero"/>
        <c:crossBetween val="midCat"/>
      </c:valAx>
      <c:valAx>
        <c:axId val="526385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379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actual'!$F$86:$F$138</c:f>
              <c:numCache>
                <c:formatCode>General</c:formatCode>
                <c:ptCount val="53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2.79958649080963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0.79928977185910299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0.15248135712618938</c:v>
                </c:pt>
                <c:pt idx="51">
                  <c:v>0.15518352381627415</c:v>
                </c:pt>
                <c:pt idx="52">
                  <c:v>0.15699593120046093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02-4867-9E5A-9E2166E23A27}"/>
            </c:ext>
          </c:extLst>
        </c:ser>
        <c:ser>
          <c:idx val="0"/>
          <c:order val="1"/>
          <c:tx>
            <c:strRef>
              <c:f>'Ac227 Dose 20 nCi decay actual'!$F$60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02-4867-9E5A-9E2166E23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35840"/>
        <c:axId val="526437376"/>
      </c:scatterChart>
      <c:valAx>
        <c:axId val="52643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37376"/>
        <c:crosses val="autoZero"/>
        <c:crossBetween val="midCat"/>
      </c:valAx>
      <c:valAx>
        <c:axId val="526437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35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actual'!$H$86:$H$138</c:f>
              <c:numCache>
                <c:formatCode>General</c:formatCode>
                <c:ptCount val="53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0.74130706151479098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0.23178029161194269</c:v>
                </c:pt>
                <c:pt idx="51">
                  <c:v>0.23588773789400594</c:v>
                </c:pt>
                <c:pt idx="52">
                  <c:v>0.23864269968044124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80-422E-BE1A-9F5E72E8F2D9}"/>
            </c:ext>
          </c:extLst>
        </c:ser>
        <c:ser>
          <c:idx val="0"/>
          <c:order val="1"/>
          <c:tx>
            <c:strRef>
              <c:f>'Ac227 Dose 20 nCi decay actual'!$H$60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80-422E-BE1A-9F5E72E8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75648"/>
        <c:axId val="526477184"/>
      </c:scatterChart>
      <c:valAx>
        <c:axId val="52647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77184"/>
        <c:crosses val="autoZero"/>
        <c:crossBetween val="midCat"/>
      </c:valAx>
      <c:valAx>
        <c:axId val="526477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75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actual'!$I$86:$I$138</c:f>
              <c:numCache>
                <c:formatCode>General</c:formatCode>
                <c:ptCount val="53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0.73637103163717199</c:v>
                </c:pt>
                <c:pt idx="26">
                  <c:v>0.70610954906929901</c:v>
                </c:pt>
                <c:pt idx="27">
                  <c:v>0.67831244899182597</c:v>
                </c:pt>
                <c:pt idx="28">
                  <c:v>0.65268806594986395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0.58593456448819203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0.41540606425399124</c:v>
                </c:pt>
                <c:pt idx="51">
                  <c:v>0.42276759651499685</c:v>
                </c:pt>
                <c:pt idx="52">
                  <c:v>0.42770515106251328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E5-48E1-8688-424CD6BAB982}"/>
            </c:ext>
          </c:extLst>
        </c:ser>
        <c:ser>
          <c:idx val="0"/>
          <c:order val="1"/>
          <c:tx>
            <c:strRef>
              <c:f>'Ac227 Dose 20 nCi decay actual'!$I$60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E5-48E1-8688-424CD6BAB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07008"/>
        <c:axId val="526508800"/>
      </c:scatterChart>
      <c:valAx>
        <c:axId val="5265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508800"/>
        <c:crosses val="autoZero"/>
        <c:crossBetween val="midCat"/>
      </c:valAx>
      <c:valAx>
        <c:axId val="526508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507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actual'!$J$86:$J$138</c:f>
              <c:numCache>
                <c:formatCode>General</c:formatCode>
                <c:ptCount val="53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9.8387655471137645</c:v>
                </c:pt>
                <c:pt idx="51">
                  <c:v>10.01312118660983</c:v>
                </c:pt>
                <c:pt idx="52">
                  <c:v>10.130065655526868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8-41CF-9993-C04ECF9E4204}"/>
            </c:ext>
          </c:extLst>
        </c:ser>
        <c:ser>
          <c:idx val="0"/>
          <c:order val="1"/>
          <c:tx>
            <c:strRef>
              <c:f>'Ac227 Dose 20 nCi decay actual'!$J$60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8-41CF-9993-C04ECF9E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669696"/>
        <c:axId val="526671232"/>
      </c:scatterChart>
      <c:valAx>
        <c:axId val="52666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671232"/>
        <c:crosses val="autoZero"/>
        <c:crossBetween val="midCat"/>
      </c:valAx>
      <c:valAx>
        <c:axId val="526671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669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actual'!$K$86:$K$138</c:f>
              <c:numCache>
                <c:formatCode>General</c:formatCode>
                <c:ptCount val="53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3.4388479232125233</c:v>
                </c:pt>
                <c:pt idx="51">
                  <c:v>3.4997887522128974</c:v>
                </c:pt>
                <c:pt idx="52">
                  <c:v>3.5406632137640748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E1-4444-8624-32FD6D9808FB}"/>
            </c:ext>
          </c:extLst>
        </c:ser>
        <c:ser>
          <c:idx val="0"/>
          <c:order val="1"/>
          <c:tx>
            <c:strRef>
              <c:f>'Ac227 Dose 20 nCi decay actual'!$K$60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E1-4444-8624-32FD6D980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21792"/>
        <c:axId val="526723328"/>
      </c:scatterChart>
      <c:valAx>
        <c:axId val="52672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23328"/>
        <c:crosses val="autoZero"/>
        <c:crossBetween val="midCat"/>
      </c:valAx>
      <c:valAx>
        <c:axId val="52672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21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actual'!$L$86:$L$138</c:f>
              <c:numCache>
                <c:formatCode>General</c:formatCode>
                <c:ptCount val="53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0.18208264349566533</c:v>
                </c:pt>
                <c:pt idx="51">
                  <c:v>0.1853093832320476</c:v>
                </c:pt>
                <c:pt idx="52">
                  <c:v>0.18747363421868254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4-435C-87D5-8208AB19581A}"/>
            </c:ext>
          </c:extLst>
        </c:ser>
        <c:ser>
          <c:idx val="0"/>
          <c:order val="1"/>
          <c:tx>
            <c:strRef>
              <c:f>'Ac227 Dose 20 nCi decay actual'!$L$60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4-435C-87D5-8208AB195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44960"/>
        <c:axId val="526750848"/>
      </c:scatterChart>
      <c:valAx>
        <c:axId val="52674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50848"/>
        <c:crosses val="autoZero"/>
        <c:crossBetween val="midCat"/>
      </c:valAx>
      <c:valAx>
        <c:axId val="526750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44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actual'!$M$86:$M$138</c:f>
              <c:numCache>
                <c:formatCode>General</c:formatCode>
                <c:ptCount val="53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0.33528081200781418</c:v>
                </c:pt>
                <c:pt idx="51">
                  <c:v>0.34122242125832952</c:v>
                </c:pt>
                <c:pt idx="52">
                  <c:v>0.34520759971497328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13-497A-A17E-396A9D75171B}"/>
            </c:ext>
          </c:extLst>
        </c:ser>
        <c:ser>
          <c:idx val="1"/>
          <c:order val="1"/>
          <c:tx>
            <c:strRef>
              <c:f>'Ac227 Dose 20 nCi decay actual'!$M$60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13-497A-A17E-396A9D75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68000"/>
        <c:axId val="526848000"/>
      </c:scatterChart>
      <c:valAx>
        <c:axId val="52676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48000"/>
        <c:crosses val="autoZero"/>
        <c:crossBetween val="midCat"/>
      </c:valAx>
      <c:valAx>
        <c:axId val="52684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68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actual'!$N$86:$N$138</c:f>
              <c:numCache>
                <c:formatCode>General</c:formatCode>
                <c:ptCount val="53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7.3890285919225898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1.0641666057225374</c:v>
                </c:pt>
                <c:pt idx="51">
                  <c:v>1.0830250131297088</c:v>
                </c:pt>
                <c:pt idx="52">
                  <c:v>1.0956737949255078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0-4001-BCEC-34C0091D6F59}"/>
            </c:ext>
          </c:extLst>
        </c:ser>
        <c:ser>
          <c:idx val="0"/>
          <c:order val="1"/>
          <c:tx>
            <c:strRef>
              <c:f>'Ac227 Dose 20 nCi decay actual'!$N$60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30-4001-BCEC-34C0091D6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890112"/>
        <c:axId val="526891648"/>
      </c:scatterChart>
      <c:valAx>
        <c:axId val="52689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91648"/>
        <c:crosses val="autoZero"/>
        <c:crossBetween val="midCat"/>
      </c:valAx>
      <c:valAx>
        <c:axId val="52689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890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actual'!$G$86:$G$138</c:f>
              <c:numCache>
                <c:formatCode>General</c:formatCode>
                <c:ptCount val="53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0.22006690042960014</c:v>
                </c:pt>
                <c:pt idx="51">
                  <c:v>0.22396677028345346</c:v>
                </c:pt>
                <c:pt idx="52">
                  <c:v>0.2265825056288808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A-4CA8-9596-F4048637D0DD}"/>
            </c:ext>
          </c:extLst>
        </c:ser>
        <c:ser>
          <c:idx val="0"/>
          <c:order val="1"/>
          <c:tx>
            <c:strRef>
              <c:f>'Ac227 Dose 20 nCi decay actual'!$G$60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A-4CA8-9596-F4048637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09440"/>
        <c:axId val="526910976"/>
      </c:scatterChart>
      <c:valAx>
        <c:axId val="52690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10976"/>
        <c:crosses val="autoZero"/>
        <c:crossBetween val="midCat"/>
      </c:valAx>
      <c:valAx>
        <c:axId val="52691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0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actual'!$E$86:$E$167</c:f>
              <c:numCache>
                <c:formatCode>General</c:formatCode>
                <c:ptCount val="82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0.514833457842513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4.3753114855357503E-2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1.0377003920649475E-3</c:v>
                </c:pt>
                <c:pt idx="51">
                  <c:v>1.0560897839655278E-3</c:v>
                </c:pt>
                <c:pt idx="52">
                  <c:v>1.0684239859204301E-3</c:v>
                </c:pt>
                <c:pt idx="53">
                  <c:v>1.1308915574718733E-3</c:v>
                </c:pt>
                <c:pt idx="54">
                  <c:v>1.1944952530119053E-3</c:v>
                </c:pt>
                <c:pt idx="55">
                  <c:v>1.259070739818222E-3</c:v>
                </c:pt>
                <c:pt idx="56">
                  <c:v>1.3242686064469382E-3</c:v>
                </c:pt>
                <c:pt idx="57">
                  <c:v>1.3900042297393732E-3</c:v>
                </c:pt>
                <c:pt idx="58">
                  <c:v>1.4559527663648682E-3</c:v>
                </c:pt>
                <c:pt idx="59">
                  <c:v>1.522131140882654E-3</c:v>
                </c:pt>
                <c:pt idx="60">
                  <c:v>1.5882265210792415E-3</c:v>
                </c:pt>
                <c:pt idx="61">
                  <c:v>1.6541504622819587E-3</c:v>
                </c:pt>
                <c:pt idx="62">
                  <c:v>1.9772294940614606E-3</c:v>
                </c:pt>
                <c:pt idx="63">
                  <c:v>2.281543845814144E-3</c:v>
                </c:pt>
                <c:pt idx="64">
                  <c:v>2.8131923857000773E-3</c:v>
                </c:pt>
                <c:pt idx="65">
                  <c:v>3.2329742670679073E-3</c:v>
                </c:pt>
                <c:pt idx="66">
                  <c:v>3.5508806690689367E-3</c:v>
                </c:pt>
                <c:pt idx="67">
                  <c:v>3.877025901021844E-3</c:v>
                </c:pt>
                <c:pt idx="68">
                  <c:v>4.1601530871011334E-3</c:v>
                </c:pt>
                <c:pt idx="69">
                  <c:v>4.272611764055116E-3</c:v>
                </c:pt>
                <c:pt idx="70">
                  <c:v>4.3139327719025882E-3</c:v>
                </c:pt>
                <c:pt idx="71">
                  <c:v>4.3244621123362742E-3</c:v>
                </c:pt>
                <c:pt idx="72">
                  <c:v>4.3233627224920374E-3</c:v>
                </c:pt>
                <c:pt idx="73">
                  <c:v>4.3168038652609151E-3</c:v>
                </c:pt>
                <c:pt idx="74">
                  <c:v>4.3086071922309906E-3</c:v>
                </c:pt>
                <c:pt idx="75">
                  <c:v>4.2905760985138585E-3</c:v>
                </c:pt>
                <c:pt idx="76">
                  <c:v>4.2665353274493265E-3</c:v>
                </c:pt>
                <c:pt idx="77">
                  <c:v>4.1328388023496414E-3</c:v>
                </c:pt>
                <c:pt idx="78">
                  <c:v>3.8775304369900185E-3</c:v>
                </c:pt>
                <c:pt idx="79">
                  <c:v>3.4131696809568887E-3</c:v>
                </c:pt>
                <c:pt idx="80">
                  <c:v>2.6500875864884127E-3</c:v>
                </c:pt>
                <c:pt idx="81">
                  <c:v>2.2013904822926048E-3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1-4251-A688-6B602B730622}"/>
            </c:ext>
          </c:extLst>
        </c:ser>
        <c:ser>
          <c:idx val="0"/>
          <c:order val="1"/>
          <c:tx>
            <c:strRef>
              <c:f>'Ac227 Dose 20 nCi decay actual'!$E$60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F1-4251-A688-6B602B730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66784"/>
        <c:axId val="526968320"/>
      </c:scatterChart>
      <c:valAx>
        <c:axId val="52696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68320"/>
        <c:crossesAt val="1.0000000000000002E-2"/>
        <c:crossBetween val="midCat"/>
      </c:valAx>
      <c:valAx>
        <c:axId val="52696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667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actual'!$F$86:$F$167</c:f>
              <c:numCache>
                <c:formatCode>General</c:formatCode>
                <c:ptCount val="82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2.79958649080963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0.79928977185910299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0.15248135712618938</c:v>
                </c:pt>
                <c:pt idx="51">
                  <c:v>0.15518352381627415</c:v>
                </c:pt>
                <c:pt idx="52">
                  <c:v>0.15699593120046093</c:v>
                </c:pt>
                <c:pt idx="53">
                  <c:v>0.1661750161843136</c:v>
                </c:pt>
                <c:pt idx="54">
                  <c:v>0.17552104504615684</c:v>
                </c:pt>
                <c:pt idx="55">
                  <c:v>0.1850098704726536</c:v>
                </c:pt>
                <c:pt idx="56">
                  <c:v>0.19459014938677849</c:v>
                </c:pt>
                <c:pt idx="57">
                  <c:v>0.20424944712610041</c:v>
                </c:pt>
                <c:pt idx="58">
                  <c:v>0.21394003069148881</c:v>
                </c:pt>
                <c:pt idx="59">
                  <c:v>0.22366438700477581</c:v>
                </c:pt>
                <c:pt idx="60">
                  <c:v>0.23337654799961949</c:v>
                </c:pt>
                <c:pt idx="61">
                  <c:v>0.24306351747420388</c:v>
                </c:pt>
                <c:pt idx="62">
                  <c:v>0.29053726770255539</c:v>
                </c:pt>
                <c:pt idx="63">
                  <c:v>0.33525370580265923</c:v>
                </c:pt>
                <c:pt idx="64">
                  <c:v>0.41337499350367646</c:v>
                </c:pt>
                <c:pt idx="65">
                  <c:v>0.475058415286508</c:v>
                </c:pt>
                <c:pt idx="66">
                  <c:v>0.52177209101304367</c:v>
                </c:pt>
                <c:pt idx="67">
                  <c:v>0.56969639360432822</c:v>
                </c:pt>
                <c:pt idx="68">
                  <c:v>0.61129955565650851</c:v>
                </c:pt>
                <c:pt idx="69">
                  <c:v>0.62782441371157394</c:v>
                </c:pt>
                <c:pt idx="70">
                  <c:v>0.63389618876590026</c:v>
                </c:pt>
                <c:pt idx="71">
                  <c:v>0.6354433869083016</c:v>
                </c:pt>
                <c:pt idx="72">
                  <c:v>0.63528184080429906</c:v>
                </c:pt>
                <c:pt idx="73">
                  <c:v>0.63431807182103006</c:v>
                </c:pt>
                <c:pt idx="74">
                  <c:v>0.63311363956189259</c:v>
                </c:pt>
                <c:pt idx="75">
                  <c:v>0.63046412178057343</c:v>
                </c:pt>
                <c:pt idx="76">
                  <c:v>0.62693153238742005</c:v>
                </c:pt>
                <c:pt idx="77">
                  <c:v>0.60728595092079984</c:v>
                </c:pt>
                <c:pt idx="78">
                  <c:v>0.56977053092733054</c:v>
                </c:pt>
                <c:pt idx="79">
                  <c:v>0.50153661792362081</c:v>
                </c:pt>
                <c:pt idx="80">
                  <c:v>0.38940811315192203</c:v>
                </c:pt>
                <c:pt idx="81">
                  <c:v>0.32347584222907766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3-45CD-9841-940261E5F613}"/>
            </c:ext>
          </c:extLst>
        </c:ser>
        <c:ser>
          <c:idx val="0"/>
          <c:order val="1"/>
          <c:tx>
            <c:strRef>
              <c:f>'Ac227 Dose 20 nCi decay actual'!$F$60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3-45CD-9841-940261E5F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21792"/>
        <c:axId val="527131776"/>
      </c:scatterChart>
      <c:valAx>
        <c:axId val="5271217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31776"/>
        <c:crossesAt val="1.0000000000000002E-2"/>
        <c:crossBetween val="midCat"/>
      </c:valAx>
      <c:valAx>
        <c:axId val="52713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2179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actual'!$H$86:$H$167</c:f>
              <c:numCache>
                <c:formatCode>General</c:formatCode>
                <c:ptCount val="82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0.74130706151479098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0.23178029161194269</c:v>
                </c:pt>
                <c:pt idx="51">
                  <c:v>0.23588773789400594</c:v>
                </c:pt>
                <c:pt idx="52">
                  <c:v>0.23864269968044124</c:v>
                </c:pt>
                <c:pt idx="53">
                  <c:v>0.25259542829189696</c:v>
                </c:pt>
                <c:pt idx="54">
                  <c:v>0.2668019210450992</c:v>
                </c:pt>
                <c:pt idx="55">
                  <c:v>0.28122547265730147</c:v>
                </c:pt>
                <c:pt idx="56">
                  <c:v>0.29578803874596743</c:v>
                </c:pt>
                <c:pt idx="57">
                  <c:v>0.31047071792053577</c:v>
                </c:pt>
                <c:pt idx="58">
                  <c:v>0.32520095332116133</c:v>
                </c:pt>
                <c:pt idx="59">
                  <c:v>0.33998252520976163</c:v>
                </c:pt>
                <c:pt idx="60">
                  <c:v>0.35474555952420606</c:v>
                </c:pt>
                <c:pt idx="61">
                  <c:v>0.36947030130229147</c:v>
                </c:pt>
                <c:pt idx="62">
                  <c:v>0.44163308814536545</c:v>
                </c:pt>
                <c:pt idx="63">
                  <c:v>0.50960460451973877</c:v>
                </c:pt>
                <c:pt idx="64">
                  <c:v>0.62835338263729856</c:v>
                </c:pt>
                <c:pt idx="65">
                  <c:v>0.72211567435546142</c:v>
                </c:pt>
                <c:pt idx="66">
                  <c:v>0.79312310494385641</c:v>
                </c:pt>
                <c:pt idx="67">
                  <c:v>0.86597075687493363</c:v>
                </c:pt>
                <c:pt idx="68">
                  <c:v>0.92920991747902726</c:v>
                </c:pt>
                <c:pt idx="69">
                  <c:v>0.95432863684928659</c:v>
                </c:pt>
                <c:pt idx="70">
                  <c:v>0.96355807852804343</c:v>
                </c:pt>
                <c:pt idx="71">
                  <c:v>0.96590990725901726</c:v>
                </c:pt>
                <c:pt idx="72">
                  <c:v>0.96566434803918744</c:v>
                </c:pt>
                <c:pt idx="73">
                  <c:v>0.96419936464581568</c:v>
                </c:pt>
                <c:pt idx="74">
                  <c:v>0.96236855945421007</c:v>
                </c:pt>
                <c:pt idx="75">
                  <c:v>0.95834114249282409</c:v>
                </c:pt>
                <c:pt idx="76">
                  <c:v>0.95297140670923741</c:v>
                </c:pt>
                <c:pt idx="77">
                  <c:v>0.92310901115453969</c:v>
                </c:pt>
                <c:pt idx="78">
                  <c:v>0.86608344980126029</c:v>
                </c:pt>
                <c:pt idx="79">
                  <c:v>0.76236404074107289</c:v>
                </c:pt>
                <c:pt idx="80">
                  <c:v>0.59192236823885647</c:v>
                </c:pt>
                <c:pt idx="81">
                  <c:v>0.49170158538939851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8-4619-ACF8-A29A394425B2}"/>
            </c:ext>
          </c:extLst>
        </c:ser>
        <c:ser>
          <c:idx val="0"/>
          <c:order val="1"/>
          <c:tx>
            <c:strRef>
              <c:f>'Ac227 Dose 20 nCi decay actual'!$H$60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8-4619-ACF8-A29A39442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74656"/>
        <c:axId val="527184640"/>
      </c:scatterChart>
      <c:valAx>
        <c:axId val="5271746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84640"/>
        <c:crossesAt val="1.0000000000000002E-2"/>
        <c:crossBetween val="midCat"/>
      </c:valAx>
      <c:valAx>
        <c:axId val="5271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746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actual'!$I$86:$I$167</c:f>
              <c:numCache>
                <c:formatCode>General</c:formatCode>
                <c:ptCount val="82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0.73637103163717199</c:v>
                </c:pt>
                <c:pt idx="26">
                  <c:v>0.70610954906929901</c:v>
                </c:pt>
                <c:pt idx="27">
                  <c:v>0.67831244899182597</c:v>
                </c:pt>
                <c:pt idx="28">
                  <c:v>0.65268806594986395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0.58593456448819203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0.41540606425399124</c:v>
                </c:pt>
                <c:pt idx="51">
                  <c:v>0.42276759651499685</c:v>
                </c:pt>
                <c:pt idx="52">
                  <c:v>0.42770515106251328</c:v>
                </c:pt>
                <c:pt idx="53">
                  <c:v>0.45271179868461953</c:v>
                </c:pt>
                <c:pt idx="54">
                  <c:v>0.47817325272119093</c:v>
                </c:pt>
                <c:pt idx="55">
                  <c:v>0.50402372847182431</c:v>
                </c:pt>
                <c:pt idx="56">
                  <c:v>0.53012335162036839</c:v>
                </c:pt>
                <c:pt idx="57">
                  <c:v>0.55643824632601124</c:v>
                </c:pt>
                <c:pt idx="58">
                  <c:v>0.58283837323392551</c:v>
                </c:pt>
                <c:pt idx="59">
                  <c:v>0.60933050748324891</c:v>
                </c:pt>
                <c:pt idx="60">
                  <c:v>0.635789417938317</c:v>
                </c:pt>
                <c:pt idx="61">
                  <c:v>0.66217969895251017</c:v>
                </c:pt>
                <c:pt idx="62">
                  <c:v>0.79151278012003967</c:v>
                </c:pt>
                <c:pt idx="63">
                  <c:v>0.91333409591045978</c:v>
                </c:pt>
                <c:pt idx="64">
                  <c:v>1.1261604851160389</c:v>
                </c:pt>
                <c:pt idx="65">
                  <c:v>1.2942050772908025</c:v>
                </c:pt>
                <c:pt idx="66">
                  <c:v>1.4214674819947311</c:v>
                </c:pt>
                <c:pt idx="67">
                  <c:v>1.5520280062238505</c:v>
                </c:pt>
                <c:pt idx="68">
                  <c:v>1.6653678015557807</c:v>
                </c:pt>
                <c:pt idx="69">
                  <c:v>1.7103865918943904</c:v>
                </c:pt>
                <c:pt idx="70">
                  <c:v>1.726927972597514</c:v>
                </c:pt>
                <c:pt idx="71">
                  <c:v>1.731143015689137</c:v>
                </c:pt>
                <c:pt idx="72">
                  <c:v>1.7307029144693942</c:v>
                </c:pt>
                <c:pt idx="73">
                  <c:v>1.7280773116564645</c:v>
                </c:pt>
                <c:pt idx="74">
                  <c:v>1.7247960681401522</c:v>
                </c:pt>
                <c:pt idx="75">
                  <c:v>1.7175779676821539</c:v>
                </c:pt>
                <c:pt idx="76">
                  <c:v>1.7079541088439825</c:v>
                </c:pt>
                <c:pt idx="77">
                  <c:v>1.6544335091402684</c:v>
                </c:pt>
                <c:pt idx="78">
                  <c:v>1.552229979069208</c:v>
                </c:pt>
                <c:pt idx="79">
                  <c:v>1.3663398362757981</c:v>
                </c:pt>
                <c:pt idx="80">
                  <c:v>1.0608673395997035</c:v>
                </c:pt>
                <c:pt idx="81">
                  <c:v>0.88124757697704703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F-4BE7-A6D4-CB8C6B681FD4}"/>
            </c:ext>
          </c:extLst>
        </c:ser>
        <c:ser>
          <c:idx val="0"/>
          <c:order val="1"/>
          <c:tx>
            <c:strRef>
              <c:f>'Ac227 Dose 20 nCi decay actual'!$I$60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3F-4BE7-A6D4-CB8C6B68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99616"/>
        <c:axId val="527209600"/>
      </c:scatterChart>
      <c:valAx>
        <c:axId val="5271996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209600"/>
        <c:crossesAt val="1.0000000000000002E-2"/>
        <c:crossBetween val="midCat"/>
      </c:valAx>
      <c:valAx>
        <c:axId val="52720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996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actual'!$J$86:$J$167</c:f>
              <c:numCache>
                <c:formatCode>General</c:formatCode>
                <c:ptCount val="82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9.8387655471137645</c:v>
                </c:pt>
                <c:pt idx="51">
                  <c:v>10.01312118660983</c:v>
                </c:pt>
                <c:pt idx="52">
                  <c:v>10.130065655526868</c:v>
                </c:pt>
                <c:pt idx="53">
                  <c:v>10.722340454198946</c:v>
                </c:pt>
                <c:pt idx="54">
                  <c:v>11.325387203659185</c:v>
                </c:pt>
                <c:pt idx="55">
                  <c:v>11.93764781340397</c:v>
                </c:pt>
                <c:pt idx="56">
                  <c:v>12.555809403046872</c:v>
                </c:pt>
                <c:pt idx="57">
                  <c:v>13.179069633661857</c:v>
                </c:pt>
                <c:pt idx="58">
                  <c:v>13.804348562912642</c:v>
                </c:pt>
                <c:pt idx="59">
                  <c:v>14.431806657896987</c:v>
                </c:pt>
                <c:pt idx="60">
                  <c:v>15.058477857478524</c:v>
                </c:pt>
                <c:pt idx="61">
                  <c:v>15.683523589748665</c:v>
                </c:pt>
                <c:pt idx="62">
                  <c:v>18.746738050467584</c:v>
                </c:pt>
                <c:pt idx="63">
                  <c:v>21.632038646296177</c:v>
                </c:pt>
                <c:pt idx="64">
                  <c:v>26.672766564876049</c:v>
                </c:pt>
                <c:pt idx="65">
                  <c:v>30.652851320829296</c:v>
                </c:pt>
                <c:pt idx="66">
                  <c:v>33.667022442987708</c:v>
                </c:pt>
                <c:pt idx="67">
                  <c:v>36.759308517110014</c:v>
                </c:pt>
                <c:pt idx="68">
                  <c:v>39.443726895621936</c:v>
                </c:pt>
                <c:pt idx="69">
                  <c:v>40.509983172240553</c:v>
                </c:pt>
                <c:pt idx="70">
                  <c:v>40.901760713706764</c:v>
                </c:pt>
                <c:pt idx="71">
                  <c:v>41.001592719828132</c:v>
                </c:pt>
                <c:pt idx="72">
                  <c:v>40.991169057078231</c:v>
                </c:pt>
                <c:pt idx="73">
                  <c:v>40.928982457701906</c:v>
                </c:pt>
                <c:pt idx="74">
                  <c:v>40.851267208845442</c:v>
                </c:pt>
                <c:pt idx="75">
                  <c:v>40.680308707723661</c:v>
                </c:pt>
                <c:pt idx="76">
                  <c:v>40.45237055535862</c:v>
                </c:pt>
                <c:pt idx="77">
                  <c:v>39.184751524877157</c:v>
                </c:pt>
                <c:pt idx="78">
                  <c:v>36.764092182162962</c:v>
                </c:pt>
                <c:pt idx="79">
                  <c:v>32.361341019277681</c:v>
                </c:pt>
                <c:pt idx="80">
                  <c:v>25.126318388385243</c:v>
                </c:pt>
                <c:pt idx="81">
                  <c:v>20.872079261553413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8-4B9D-9D98-052585E13405}"/>
            </c:ext>
          </c:extLst>
        </c:ser>
        <c:ser>
          <c:idx val="0"/>
          <c:order val="1"/>
          <c:tx>
            <c:strRef>
              <c:f>'Ac227 Dose 20 nCi decay actual'!$J$60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48-4B9D-9D98-052585E13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26208"/>
        <c:axId val="527332096"/>
      </c:scatterChart>
      <c:valAx>
        <c:axId val="527326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32096"/>
        <c:crossesAt val="1.0000000000000002E-2"/>
        <c:crossBetween val="midCat"/>
      </c:valAx>
      <c:valAx>
        <c:axId val="52733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262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actual'!$K$86:$K$167</c:f>
              <c:numCache>
                <c:formatCode>General</c:formatCode>
                <c:ptCount val="82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3.4388479232125233</c:v>
                </c:pt>
                <c:pt idx="51">
                  <c:v>3.4997887522128974</c:v>
                </c:pt>
                <c:pt idx="52">
                  <c:v>3.5406632137640748</c:v>
                </c:pt>
                <c:pt idx="53">
                  <c:v>3.747675257259925</c:v>
                </c:pt>
                <c:pt idx="54">
                  <c:v>3.9584523158300167</c:v>
                </c:pt>
                <c:pt idx="55">
                  <c:v>4.1724498052714987</c:v>
                </c:pt>
                <c:pt idx="56">
                  <c:v>4.3885098067598811</c:v>
                </c:pt>
                <c:pt idx="57">
                  <c:v>4.6063518865825923</c:v>
                </c:pt>
                <c:pt idx="58">
                  <c:v>4.8248995424837329</c:v>
                </c:pt>
                <c:pt idx="59">
                  <c:v>5.04420886096554</c:v>
                </c:pt>
                <c:pt idx="60">
                  <c:v>5.2632431435590767</c:v>
                </c:pt>
                <c:pt idx="61">
                  <c:v>5.4817092923901729</c:v>
                </c:pt>
                <c:pt idx="62">
                  <c:v>6.5523648168210791</c:v>
                </c:pt>
                <c:pt idx="63">
                  <c:v>7.5608358403754217</c:v>
                </c:pt>
                <c:pt idx="64">
                  <c:v>9.3226723890035021</c:v>
                </c:pt>
                <c:pt idx="65">
                  <c:v>10.713792660309769</c:v>
                </c:pt>
                <c:pt idx="66">
                  <c:v>11.767306544140682</c:v>
                </c:pt>
                <c:pt idx="67">
                  <c:v>12.848123186538873</c:v>
                </c:pt>
                <c:pt idx="68">
                  <c:v>13.786381804632205</c:v>
                </c:pt>
                <c:pt idx="69">
                  <c:v>14.159059979033653</c:v>
                </c:pt>
                <c:pt idx="70">
                  <c:v>14.295994168427731</c:v>
                </c:pt>
                <c:pt idx="71">
                  <c:v>14.330887477479225</c:v>
                </c:pt>
                <c:pt idx="72">
                  <c:v>14.327244196131771</c:v>
                </c:pt>
                <c:pt idx="73">
                  <c:v>14.305508719552632</c:v>
                </c:pt>
                <c:pt idx="74">
                  <c:v>14.278345665320652</c:v>
                </c:pt>
                <c:pt idx="75">
                  <c:v>14.218592205018853</c:v>
                </c:pt>
                <c:pt idx="76">
                  <c:v>14.138923202019654</c:v>
                </c:pt>
                <c:pt idx="77">
                  <c:v>13.695864664897115</c:v>
                </c:pt>
                <c:pt idx="78">
                  <c:v>12.849795174407058</c:v>
                </c:pt>
                <c:pt idx="79">
                  <c:v>11.310944429320337</c:v>
                </c:pt>
                <c:pt idx="80">
                  <c:v>8.7821574153906532</c:v>
                </c:pt>
                <c:pt idx="81">
                  <c:v>7.2952146362280006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7-4343-9286-FD5A043301CA}"/>
            </c:ext>
          </c:extLst>
        </c:ser>
        <c:ser>
          <c:idx val="0"/>
          <c:order val="1"/>
          <c:tx>
            <c:strRef>
              <c:f>'Ac227 Dose 20 nCi decay actual'!$K$60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17-4343-9286-FD5A04330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54496"/>
        <c:axId val="527368576"/>
      </c:scatterChart>
      <c:valAx>
        <c:axId val="5273544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68576"/>
        <c:crossesAt val="1.0000000000000002E-2"/>
        <c:crossBetween val="midCat"/>
      </c:valAx>
      <c:valAx>
        <c:axId val="527368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544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actual'!$L$86:$L$167</c:f>
              <c:numCache>
                <c:formatCode>General</c:formatCode>
                <c:ptCount val="82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0.18208264349566533</c:v>
                </c:pt>
                <c:pt idx="51">
                  <c:v>0.1853093832320476</c:v>
                </c:pt>
                <c:pt idx="52">
                  <c:v>0.18747363421868254</c:v>
                </c:pt>
                <c:pt idx="53">
                  <c:v>0.19843465981703221</c:v>
                </c:pt>
                <c:pt idx="54">
                  <c:v>0.20959503819655359</c:v>
                </c:pt>
                <c:pt idx="55">
                  <c:v>0.22092593431322163</c:v>
                </c:pt>
                <c:pt idx="56">
                  <c:v>0.23236603783135873</c:v>
                </c:pt>
                <c:pt idx="57">
                  <c:v>0.24390050014095055</c:v>
                </c:pt>
                <c:pt idx="58">
                  <c:v>0.25547232181054214</c:v>
                </c:pt>
                <c:pt idx="59">
                  <c:v>0.26708447254941398</c:v>
                </c:pt>
                <c:pt idx="60">
                  <c:v>0.2786820604862339</c:v>
                </c:pt>
                <c:pt idx="61">
                  <c:v>0.29024956645966543</c:v>
                </c:pt>
                <c:pt idx="62">
                  <c:v>0.34693942088611529</c:v>
                </c:pt>
                <c:pt idx="63">
                  <c:v>0.40033668472499245</c:v>
                </c:pt>
                <c:pt idx="64">
                  <c:v>0.4936236992556593</c:v>
                </c:pt>
                <c:pt idx="65">
                  <c:v>0.56728175627820543</c:v>
                </c:pt>
                <c:pt idx="66">
                  <c:v>0.6230639825384805</c:v>
                </c:pt>
                <c:pt idx="67">
                  <c:v>0.68029185529597247</c:v>
                </c:pt>
                <c:pt idx="68">
                  <c:v>0.72997146116392453</c:v>
                </c:pt>
                <c:pt idx="69">
                  <c:v>0.74970429863838961</c:v>
                </c:pt>
                <c:pt idx="70">
                  <c:v>0.75695479058992587</c:v>
                </c:pt>
                <c:pt idx="71">
                  <c:v>0.75880234712463646</c:v>
                </c:pt>
                <c:pt idx="72">
                  <c:v>0.75860943999016706</c:v>
                </c:pt>
                <c:pt idx="73">
                  <c:v>0.75745857402530337</c:v>
                </c:pt>
                <c:pt idx="74">
                  <c:v>0.7560203246957562</c:v>
                </c:pt>
                <c:pt idx="75">
                  <c:v>0.75285645462859696</c:v>
                </c:pt>
                <c:pt idx="76">
                  <c:v>0.74863808179133395</c:v>
                </c:pt>
                <c:pt idx="77">
                  <c:v>0.72517869322167872</c:v>
                </c:pt>
                <c:pt idx="78">
                  <c:v>0.68038038493663389</c:v>
                </c:pt>
                <c:pt idx="79">
                  <c:v>0.59890018637382358</c:v>
                </c:pt>
                <c:pt idx="80">
                  <c:v>0.46500411576664119</c:v>
                </c:pt>
                <c:pt idx="81">
                  <c:v>0.38627237827712768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1-4C98-8913-0960EE161C57}"/>
            </c:ext>
          </c:extLst>
        </c:ser>
        <c:ser>
          <c:idx val="0"/>
          <c:order val="1"/>
          <c:tx>
            <c:strRef>
              <c:f>'Ac227 Dose 20 nCi decay actual'!$L$60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1-4C98-8913-0960EE161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03264"/>
        <c:axId val="527421440"/>
      </c:scatterChart>
      <c:valAx>
        <c:axId val="5274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421440"/>
        <c:crossesAt val="1.0000000000000002E-2"/>
        <c:crossBetween val="midCat"/>
      </c:valAx>
      <c:valAx>
        <c:axId val="527421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4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actual'!$M$86:$M$167</c:f>
              <c:numCache>
                <c:formatCode>General</c:formatCode>
                <c:ptCount val="82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0.33528081200781418</c:v>
                </c:pt>
                <c:pt idx="51">
                  <c:v>0.34122242125832952</c:v>
                </c:pt>
                <c:pt idx="52">
                  <c:v>0.34520759971497328</c:v>
                </c:pt>
                <c:pt idx="53">
                  <c:v>0.3653908609665632</c:v>
                </c:pt>
                <c:pt idx="54">
                  <c:v>0.38594120367668239</c:v>
                </c:pt>
                <c:pt idx="55">
                  <c:v>0.40680553197199898</c:v>
                </c:pt>
                <c:pt idx="56">
                  <c:v>0.42787095107717454</c:v>
                </c:pt>
                <c:pt idx="57">
                  <c:v>0.4491101192646989</c:v>
                </c:pt>
                <c:pt idx="58">
                  <c:v>0.47041807971224503</c:v>
                </c:pt>
                <c:pt idx="59">
                  <c:v>0.49180030074188852</c:v>
                </c:pt>
                <c:pt idx="60">
                  <c:v>0.51315570632112251</c:v>
                </c:pt>
                <c:pt idx="61">
                  <c:v>0.53445571999194608</c:v>
                </c:pt>
                <c:pt idx="62">
                  <c:v>0.63884249766500523</c:v>
                </c:pt>
                <c:pt idx="63">
                  <c:v>0.73716641056074717</c:v>
                </c:pt>
                <c:pt idx="64">
                  <c:v>0.90894195918612353</c:v>
                </c:pt>
                <c:pt idx="65">
                  <c:v>1.0445734103520061</c:v>
                </c:pt>
                <c:pt idx="66">
                  <c:v>1.1472889122641576</c:v>
                </c:pt>
                <c:pt idx="67">
                  <c:v>1.2526663786675856</c:v>
                </c:pt>
                <c:pt idx="68">
                  <c:v>1.3441447221047054</c:v>
                </c:pt>
                <c:pt idx="69">
                  <c:v>1.380480100615477</c:v>
                </c:pt>
                <c:pt idx="70">
                  <c:v>1.3938309108975404</c:v>
                </c:pt>
                <c:pt idx="71">
                  <c:v>1.3972329389178708</c:v>
                </c:pt>
                <c:pt idx="72">
                  <c:v>1.3968777262548444</c:v>
                </c:pt>
                <c:pt idx="73">
                  <c:v>1.3947585606506783</c:v>
                </c:pt>
                <c:pt idx="74">
                  <c:v>1.3921102170533832</c:v>
                </c:pt>
                <c:pt idx="75">
                  <c:v>1.3862843738821775</c:v>
                </c:pt>
                <c:pt idx="76">
                  <c:v>1.3785168050295045</c:v>
                </c:pt>
                <c:pt idx="77">
                  <c:v>1.3353194815623279</c:v>
                </c:pt>
                <c:pt idx="78">
                  <c:v>1.2528293941491158</c:v>
                </c:pt>
                <c:pt idx="79">
                  <c:v>1.1027945165120976</c:v>
                </c:pt>
                <c:pt idx="80">
                  <c:v>0.85624282758684034</c:v>
                </c:pt>
                <c:pt idx="81">
                  <c:v>0.71126887307096931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57-47CA-B66C-CC4B7B3DE145}"/>
            </c:ext>
          </c:extLst>
        </c:ser>
        <c:ser>
          <c:idx val="1"/>
          <c:order val="1"/>
          <c:tx>
            <c:strRef>
              <c:f>'Ac227 Dose 20 nCi decay actual'!$M$60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57-47CA-B66C-CC4B7B3DE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38592"/>
        <c:axId val="536640512"/>
      </c:scatterChart>
      <c:valAx>
        <c:axId val="53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640512"/>
        <c:crossesAt val="1.0000000000000002E-2"/>
        <c:crossBetween val="midCat"/>
      </c:valAx>
      <c:valAx>
        <c:axId val="536640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63859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actual'!$N$86:$N$167</c:f>
              <c:numCache>
                <c:formatCode>General</c:formatCode>
                <c:ptCount val="82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7.3890285919225898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1.0641666057225374</c:v>
                </c:pt>
                <c:pt idx="51">
                  <c:v>1.0830250131297088</c:v>
                </c:pt>
                <c:pt idx="52">
                  <c:v>1.0956737949255078</c:v>
                </c:pt>
                <c:pt idx="53">
                  <c:v>1.1597345817325233</c:v>
                </c:pt>
                <c:pt idx="54">
                  <c:v>1.2249604690038556</c:v>
                </c:pt>
                <c:pt idx="55">
                  <c:v>1.2911829327641444</c:v>
                </c:pt>
                <c:pt idx="56">
                  <c:v>1.3580436499433755</c:v>
                </c:pt>
                <c:pt idx="57">
                  <c:v>1.4254558390965117</c:v>
                </c:pt>
                <c:pt idx="58">
                  <c:v>1.4930863718685654</c:v>
                </c:pt>
                <c:pt idx="59">
                  <c:v>1.5609526044741895</c:v>
                </c:pt>
                <c:pt idx="60">
                  <c:v>1.6287337260152335</c:v>
                </c:pt>
                <c:pt idx="61">
                  <c:v>1.6963390360661879</c:v>
                </c:pt>
                <c:pt idx="62">
                  <c:v>2.02765809430106</c:v>
                </c:pt>
                <c:pt idx="63">
                  <c:v>2.3397338853999603</c:v>
                </c:pt>
                <c:pt idx="64">
                  <c:v>2.8849419497449404</c:v>
                </c:pt>
                <c:pt idx="65">
                  <c:v>3.3154302325431084</c:v>
                </c:pt>
                <c:pt idx="66">
                  <c:v>3.6414447347460963</c:v>
                </c:pt>
                <c:pt idx="67">
                  <c:v>3.9759081956004052</c:v>
                </c:pt>
                <c:pt idx="68">
                  <c:v>4.2662564492020216</c:v>
                </c:pt>
                <c:pt idx="69">
                  <c:v>4.3815833484238897</c:v>
                </c:pt>
                <c:pt idx="70">
                  <c:v>4.4239582352431732</c:v>
                </c:pt>
                <c:pt idx="71">
                  <c:v>4.4347561231070447</c:v>
                </c:pt>
                <c:pt idx="72">
                  <c:v>4.4336286936795783</c:v>
                </c:pt>
                <c:pt idx="73">
                  <c:v>4.4269025549111696</c:v>
                </c:pt>
                <c:pt idx="74">
                  <c:v>4.4184968283804942</c:v>
                </c:pt>
                <c:pt idx="75">
                  <c:v>4.4000058574363248</c:v>
                </c:pt>
                <c:pt idx="76">
                  <c:v>4.375351934263195</c:v>
                </c:pt>
                <c:pt idx="77">
                  <c:v>4.2382455224316349</c:v>
                </c:pt>
                <c:pt idx="78">
                  <c:v>3.9764255995956459</c:v>
                </c:pt>
                <c:pt idx="79">
                  <c:v>3.5002214723184162</c:v>
                </c:pt>
                <c:pt idx="80">
                  <c:v>2.7176772152595459</c:v>
                </c:pt>
                <c:pt idx="81">
                  <c:v>2.2575362362054494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3-41C8-9333-FCEA58A5C5F0}"/>
            </c:ext>
          </c:extLst>
        </c:ser>
        <c:ser>
          <c:idx val="0"/>
          <c:order val="1"/>
          <c:tx>
            <c:strRef>
              <c:f>'Ac227 Dose 20 nCi decay actual'!$N$60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33-41C8-9333-FCEA58A5C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4128"/>
        <c:axId val="536705664"/>
      </c:scatterChart>
      <c:valAx>
        <c:axId val="5367041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05664"/>
        <c:crossesAt val="1.0000000000000002E-2"/>
        <c:crossBetween val="midCat"/>
      </c:valAx>
      <c:valAx>
        <c:axId val="536705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041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actual'!$G$86:$G$167</c:f>
              <c:numCache>
                <c:formatCode>General</c:formatCode>
                <c:ptCount val="82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0.22006690042960014</c:v>
                </c:pt>
                <c:pt idx="51">
                  <c:v>0.22396677028345346</c:v>
                </c:pt>
                <c:pt idx="52">
                  <c:v>0.2265825056288808</c:v>
                </c:pt>
                <c:pt idx="53">
                  <c:v>0.23983011057710171</c:v>
                </c:pt>
                <c:pt idx="54">
                  <c:v>0.25331865528653341</c:v>
                </c:pt>
                <c:pt idx="55">
                  <c:v>0.26701328943514346</c:v>
                </c:pt>
                <c:pt idx="56">
                  <c:v>0.28083991273924835</c:v>
                </c:pt>
                <c:pt idx="57">
                  <c:v>0.29478057902056998</c:v>
                </c:pt>
                <c:pt idx="58">
                  <c:v>0.30876639819729851</c:v>
                </c:pt>
                <c:pt idx="59">
                  <c:v>0.32280095948971321</c:v>
                </c:pt>
                <c:pt idx="60">
                  <c:v>0.33681792003420596</c:v>
                </c:pt>
                <c:pt idx="61">
                  <c:v>0.35079852321747734</c:v>
                </c:pt>
                <c:pt idx="62">
                  <c:v>0.41931444714040228</c:v>
                </c:pt>
                <c:pt idx="63">
                  <c:v>0.48385091321341939</c:v>
                </c:pt>
                <c:pt idx="64">
                  <c:v>0.59659853014146358</c:v>
                </c:pt>
                <c:pt idx="65">
                  <c:v>0.6856223930941362</c:v>
                </c:pt>
                <c:pt idx="66">
                  <c:v>0.75304134855571825</c:v>
                </c:pt>
                <c:pt idx="67">
                  <c:v>0.82220752680389719</c:v>
                </c:pt>
                <c:pt idx="68">
                  <c:v>0.88225079434457676</c:v>
                </c:pt>
                <c:pt idx="69">
                  <c:v>0.9061000986841744</c:v>
                </c:pt>
                <c:pt idx="70">
                  <c:v>0.91486311562929212</c:v>
                </c:pt>
                <c:pt idx="71">
                  <c:v>0.91709609089896349</c:v>
                </c:pt>
                <c:pt idx="72">
                  <c:v>0.91686294141069591</c:v>
                </c:pt>
                <c:pt idx="73">
                  <c:v>0.91547199331792228</c:v>
                </c:pt>
                <c:pt idx="74">
                  <c:v>0.91373371082200738</c:v>
                </c:pt>
                <c:pt idx="75">
                  <c:v>0.90990982587792546</c:v>
                </c:pt>
                <c:pt idx="76">
                  <c:v>0.90481145836012855</c:v>
                </c:pt>
                <c:pt idx="77">
                  <c:v>0.87645820716943768</c:v>
                </c:pt>
                <c:pt idx="78">
                  <c:v>0.82231452461128018</c:v>
                </c:pt>
                <c:pt idx="79">
                  <c:v>0.72383674331449832</c:v>
                </c:pt>
                <c:pt idx="80">
                  <c:v>0.56200861586353124</c:v>
                </c:pt>
                <c:pt idx="81">
                  <c:v>0.46685265205434673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E-4409-8ED4-BB7E588B9A0F}"/>
            </c:ext>
          </c:extLst>
        </c:ser>
        <c:ser>
          <c:idx val="0"/>
          <c:order val="1"/>
          <c:tx>
            <c:strRef>
              <c:f>'Ac227 Dose 20 nCi decay actual'!$G$60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EE-4409-8ED4-BB7E588B9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61088"/>
        <c:axId val="536762624"/>
      </c:scatterChart>
      <c:valAx>
        <c:axId val="536761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62624"/>
        <c:crossesAt val="1.0000000000000002E-2"/>
        <c:crossBetween val="midCat"/>
      </c:valAx>
      <c:valAx>
        <c:axId val="536762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610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20 nCi decay actual'!$E$368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actual'!$E$369:$E$450</c:f>
              <c:numCache>
                <c:formatCode>0.00E+00</c:formatCode>
                <c:ptCount val="82"/>
                <c:pt idx="0">
                  <c:v>0</c:v>
                </c:pt>
                <c:pt idx="1">
                  <c:v>6.0428973439328532E-5</c:v>
                </c:pt>
                <c:pt idx="2">
                  <c:v>1.5283334705753265E-4</c:v>
                </c:pt>
                <c:pt idx="3">
                  <c:v>2.1653587471958494E-4</c:v>
                </c:pt>
                <c:pt idx="4">
                  <c:v>2.7562449690139701E-4</c:v>
                </c:pt>
                <c:pt idx="5">
                  <c:v>5.226434124285962E-4</c:v>
                </c:pt>
                <c:pt idx="6">
                  <c:v>7.0325747828950782E-4</c:v>
                </c:pt>
                <c:pt idx="7">
                  <c:v>8.3100824627249496E-4</c:v>
                </c:pt>
                <c:pt idx="8">
                  <c:v>9.1652559175440043E-4</c:v>
                </c:pt>
                <c:pt idx="9">
                  <c:v>9.7032146441481792E-4</c:v>
                </c:pt>
                <c:pt idx="10">
                  <c:v>1.0027898882360917E-3</c:v>
                </c:pt>
                <c:pt idx="11">
                  <c:v>1.0242069615033168E-3</c:v>
                </c:pt>
                <c:pt idx="12">
                  <c:v>1.0422220223442983E-3</c:v>
                </c:pt>
                <c:pt idx="13">
                  <c:v>1.0692953073617214E-3</c:v>
                </c:pt>
                <c:pt idx="14">
                  <c:v>1.0942942875074421E-3</c:v>
                </c:pt>
                <c:pt idx="15">
                  <c:v>1.1173169409687935E-3</c:v>
                </c:pt>
                <c:pt idx="16">
                  <c:v>1.1459330278799744E-3</c:v>
                </c:pt>
                <c:pt idx="17">
                  <c:v>1.1690680608514459E-3</c:v>
                </c:pt>
                <c:pt idx="18">
                  <c:v>1.1896518417292498E-3</c:v>
                </c:pt>
                <c:pt idx="19">
                  <c:v>1.2078629884169404E-3</c:v>
                </c:pt>
                <c:pt idx="20">
                  <c:v>1.2238767646750249E-3</c:v>
                </c:pt>
                <c:pt idx="21">
                  <c:v>1.2378650801209625E-3</c:v>
                </c:pt>
                <c:pt idx="22">
                  <c:v>1.2499964902291647E-3</c:v>
                </c:pt>
                <c:pt idx="23">
                  <c:v>1.2604361963309959E-3</c:v>
                </c:pt>
                <c:pt idx="24">
                  <c:v>1.2693460456147726E-3</c:v>
                </c:pt>
                <c:pt idx="25">
                  <c:v>1.2768845311257636E-3</c:v>
                </c:pt>
                <c:pt idx="26">
                  <c:v>1.2832067917661904E-3</c:v>
                </c:pt>
                <c:pt idx="27">
                  <c:v>1.2884646122952267E-3</c:v>
                </c:pt>
                <c:pt idx="28">
                  <c:v>1.2928064233289987E-3</c:v>
                </c:pt>
                <c:pt idx="29">
                  <c:v>1.2963773013405849E-3</c:v>
                </c:pt>
                <c:pt idx="30">
                  <c:v>1.2993189686600164E-3</c:v>
                </c:pt>
                <c:pt idx="31">
                  <c:v>1.3017697934742767E-3</c:v>
                </c:pt>
                <c:pt idx="32">
                  <c:v>1.3038647898273015E-3</c:v>
                </c:pt>
                <c:pt idx="33">
                  <c:v>1.3057068953235664E-3</c:v>
                </c:pt>
                <c:pt idx="34">
                  <c:v>1.307339366879357E-3</c:v>
                </c:pt>
                <c:pt idx="35">
                  <c:v>1.3087761800907049E-3</c:v>
                </c:pt>
                <c:pt idx="36">
                  <c:v>1.3100313105536417E-3</c:v>
                </c:pt>
                <c:pt idx="37">
                  <c:v>1.311118733864199E-3</c:v>
                </c:pt>
                <c:pt idx="38">
                  <c:v>1.3120524256184083E-3</c:v>
                </c:pt>
                <c:pt idx="39">
                  <c:v>1.3128463614123015E-3</c:v>
                </c:pt>
                <c:pt idx="40">
                  <c:v>1.31351451684191E-3</c:v>
                </c:pt>
                <c:pt idx="41">
                  <c:v>1.3140708675032655E-3</c:v>
                </c:pt>
                <c:pt idx="42">
                  <c:v>1.3145293889923995E-3</c:v>
                </c:pt>
                <c:pt idx="43">
                  <c:v>1.3149040569053439E-3</c:v>
                </c:pt>
                <c:pt idx="44">
                  <c:v>1.3152088468381302E-3</c:v>
                </c:pt>
                <c:pt idx="45">
                  <c:v>1.31545773438679E-3</c:v>
                </c:pt>
                <c:pt idx="46">
                  <c:v>1.3156646951473549E-3</c:v>
                </c:pt>
                <c:pt idx="47">
                  <c:v>1.3158437047158566E-3</c:v>
                </c:pt>
                <c:pt idx="48">
                  <c:v>1.3160087386883265E-3</c:v>
                </c:pt>
                <c:pt idx="49">
                  <c:v>1.3161702787617886E-3</c:v>
                </c:pt>
                <c:pt idx="50">
                  <c:v>1.3163327782825917E-3</c:v>
                </c:pt>
                <c:pt idx="51">
                  <c:v>1.3164976856028074E-3</c:v>
                </c:pt>
                <c:pt idx="52">
                  <c:v>1.316665012719232E-3</c:v>
                </c:pt>
                <c:pt idx="53">
                  <c:v>1.3173578867936668E-3</c:v>
                </c:pt>
                <c:pt idx="54">
                  <c:v>1.3180904784578587E-3</c:v>
                </c:pt>
                <c:pt idx="55">
                  <c:v>1.3188634517910642E-3</c:v>
                </c:pt>
                <c:pt idx="56">
                  <c:v>1.3196773090221796E-3</c:v>
                </c:pt>
                <c:pt idx="57">
                  <c:v>1.3205324156415031E-3</c:v>
                </c:pt>
                <c:pt idx="58">
                  <c:v>1.3214290081406928E-3</c:v>
                </c:pt>
                <c:pt idx="59">
                  <c:v>1.3223672260044381E-3</c:v>
                </c:pt>
                <c:pt idx="60">
                  <c:v>1.3233471154944514E-3</c:v>
                </c:pt>
                <c:pt idx="61">
                  <c:v>1.3243685964538638E-3</c:v>
                </c:pt>
                <c:pt idx="62">
                  <c:v>1.3300887602423928E-3</c:v>
                </c:pt>
                <c:pt idx="63">
                  <c:v>1.3367971965214868E-3</c:v>
                </c:pt>
                <c:pt idx="64">
                  <c:v>1.3528476930566714E-3</c:v>
                </c:pt>
                <c:pt idx="65">
                  <c:v>1.3718955833696422E-3</c:v>
                </c:pt>
                <c:pt idx="66">
                  <c:v>1.3932674925715633E-3</c:v>
                </c:pt>
                <c:pt idx="67">
                  <c:v>1.4283688942681187E-3</c:v>
                </c:pt>
                <c:pt idx="68">
                  <c:v>1.4916698718062562E-3</c:v>
                </c:pt>
                <c:pt idx="69">
                  <c:v>1.5580864912714029E-3</c:v>
                </c:pt>
                <c:pt idx="70">
                  <c:v>1.6257142825155809E-3</c:v>
                </c:pt>
                <c:pt idx="71">
                  <c:v>1.6937504481081144E-3</c:v>
                </c:pt>
                <c:pt idx="72">
                  <c:v>1.7618608841743215E-3</c:v>
                </c:pt>
                <c:pt idx="73">
                  <c:v>1.8299110037380824E-3</c:v>
                </c:pt>
                <c:pt idx="74">
                  <c:v>1.8978449084594217E-3</c:v>
                </c:pt>
                <c:pt idx="75">
                  <c:v>2.0332995771032746E-3</c:v>
                </c:pt>
                <c:pt idx="76">
                  <c:v>2.2085291134011989E-3</c:v>
                </c:pt>
                <c:pt idx="77">
                  <c:v>3.1743721624478442E-3</c:v>
                </c:pt>
                <c:pt idx="78">
                  <c:v>5.0165950068059989E-3</c:v>
                </c:pt>
                <c:pt idx="79">
                  <c:v>8.3700220230501794E-3</c:v>
                </c:pt>
                <c:pt idx="80">
                  <c:v>1.3947727976704384E-2</c:v>
                </c:pt>
                <c:pt idx="81">
                  <c:v>1.7167758787525932E-2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15-43D2-8C81-F3B15A0EB6A0}"/>
            </c:ext>
          </c:extLst>
        </c:ser>
        <c:ser>
          <c:idx val="1"/>
          <c:order val="1"/>
          <c:tx>
            <c:strRef>
              <c:f>'Ac227 Dose 20 nCi decay actual'!$F$368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actual'!$F$369:$F$450</c:f>
              <c:numCache>
                <c:formatCode>0.00E+00</c:formatCode>
                <c:ptCount val="82"/>
                <c:pt idx="0">
                  <c:v>0</c:v>
                </c:pt>
                <c:pt idx="1">
                  <c:v>2.0082837662974458E-5</c:v>
                </c:pt>
                <c:pt idx="2">
                  <c:v>5.1667676477466226E-5</c:v>
                </c:pt>
                <c:pt idx="3">
                  <c:v>7.4654236571825789E-5</c:v>
                </c:pt>
                <c:pt idx="4">
                  <c:v>9.71121278833738E-5</c:v>
                </c:pt>
                <c:pt idx="5">
                  <c:v>2.0897602579347612E-4</c:v>
                </c:pt>
                <c:pt idx="6">
                  <c:v>3.2919214938338691E-4</c:v>
                </c:pt>
                <c:pt idx="7">
                  <c:v>4.6858529631417956E-4</c:v>
                </c:pt>
                <c:pt idx="8">
                  <c:v>6.3274876506027797E-4</c:v>
                </c:pt>
                <c:pt idx="9">
                  <c:v>8.2248159826088529E-4</c:v>
                </c:pt>
                <c:pt idx="10">
                  <c:v>1.0337885827199848E-3</c:v>
                </c:pt>
                <c:pt idx="11">
                  <c:v>1.2578802494063387E-3</c:v>
                </c:pt>
                <c:pt idx="12">
                  <c:v>1.4853751808803712E-3</c:v>
                </c:pt>
                <c:pt idx="13">
                  <c:v>1.8473417771870133E-3</c:v>
                </c:pt>
                <c:pt idx="14">
                  <c:v>2.2044774411556145E-3</c:v>
                </c:pt>
                <c:pt idx="15">
                  <c:v>2.5541171875088677E-3</c:v>
                </c:pt>
                <c:pt idx="16">
                  <c:v>3.0180331738268919E-3</c:v>
                </c:pt>
                <c:pt idx="17">
                  <c:v>3.4190155038721758E-3</c:v>
                </c:pt>
                <c:pt idx="18">
                  <c:v>3.7965612214976518E-3</c:v>
                </c:pt>
                <c:pt idx="19">
                  <c:v>4.1478261119327307E-3</c:v>
                </c:pt>
                <c:pt idx="20">
                  <c:v>4.47058723266976E-3</c:v>
                </c:pt>
                <c:pt idx="21">
                  <c:v>4.7632429134640206E-3</c:v>
                </c:pt>
                <c:pt idx="22">
                  <c:v>5.0248127563337274E-3</c:v>
                </c:pt>
                <c:pt idx="23">
                  <c:v>5.2549376355600311E-3</c:v>
                </c:pt>
                <c:pt idx="24">
                  <c:v>5.4538796976870158E-3</c:v>
                </c:pt>
                <c:pt idx="25">
                  <c:v>5.6225223615217028E-3</c:v>
                </c:pt>
                <c:pt idx="26">
                  <c:v>5.7623703181340453E-3</c:v>
                </c:pt>
                <c:pt idx="27">
                  <c:v>5.8755495308569329E-3</c:v>
                </c:pt>
                <c:pt idx="28">
                  <c:v>5.9648072352861889E-3</c:v>
                </c:pt>
                <c:pt idx="29">
                  <c:v>6.0335119392805718E-3</c:v>
                </c:pt>
                <c:pt idx="30">
                  <c:v>6.0856534229617749E-3</c:v>
                </c:pt>
                <c:pt idx="31">
                  <c:v>6.1258427387144267E-3</c:v>
                </c:pt>
                <c:pt idx="32">
                  <c:v>6.1593122111860887E-3</c:v>
                </c:pt>
                <c:pt idx="33">
                  <c:v>6.1903377593342471E-3</c:v>
                </c:pt>
                <c:pt idx="34">
                  <c:v>6.2204541277189858E-3</c:v>
                </c:pt>
                <c:pt idx="35">
                  <c:v>6.2497219283245333E-3</c:v>
                </c:pt>
                <c:pt idx="36">
                  <c:v>6.2782017731351173E-3</c:v>
                </c:pt>
                <c:pt idx="37">
                  <c:v>6.3059542741349655E-3</c:v>
                </c:pt>
                <c:pt idx="38">
                  <c:v>6.3330400433083056E-3</c:v>
                </c:pt>
                <c:pt idx="39">
                  <c:v>6.3595196926393661E-3</c:v>
                </c:pt>
                <c:pt idx="40">
                  <c:v>6.3854538341123748E-3</c:v>
                </c:pt>
                <c:pt idx="41">
                  <c:v>6.4109030797115593E-3</c:v>
                </c:pt>
                <c:pt idx="42">
                  <c:v>6.4359280414211482E-3</c:v>
                </c:pt>
                <c:pt idx="43">
                  <c:v>6.4605893312253693E-3</c:v>
                </c:pt>
                <c:pt idx="44">
                  <c:v>6.4849475611084501E-3</c:v>
                </c:pt>
                <c:pt idx="45">
                  <c:v>6.5090633430546193E-3</c:v>
                </c:pt>
                <c:pt idx="46">
                  <c:v>6.5329972890481045E-3</c:v>
                </c:pt>
                <c:pt idx="47">
                  <c:v>6.5568100110731335E-3</c:v>
                </c:pt>
                <c:pt idx="48">
                  <c:v>6.5805621211139347E-3</c:v>
                </c:pt>
                <c:pt idx="49">
                  <c:v>6.6042990781586793E-3</c:v>
                </c:pt>
                <c:pt idx="50">
                  <c:v>6.628177017931937E-3</c:v>
                </c:pt>
                <c:pt idx="51">
                  <c:v>6.6524087636061257E-3</c:v>
                </c:pt>
                <c:pt idx="52">
                  <c:v>6.6769960780097056E-3</c:v>
                </c:pt>
                <c:pt idx="53">
                  <c:v>6.7788081039039296E-3</c:v>
                </c:pt>
                <c:pt idx="54">
                  <c:v>6.886456296030961E-3</c:v>
                </c:pt>
                <c:pt idx="55">
                  <c:v>7.000038235260065E-3</c:v>
                </c:pt>
                <c:pt idx="56">
                  <c:v>7.1196277199093811E-3</c:v>
                </c:pt>
                <c:pt idx="57">
                  <c:v>7.245278455708549E-3</c:v>
                </c:pt>
                <c:pt idx="58">
                  <c:v>7.3770251931204473E-3</c:v>
                </c:pt>
                <c:pt idx="59">
                  <c:v>7.5148884282486735E-3</c:v>
                </c:pt>
                <c:pt idx="60">
                  <c:v>7.6588749588633372E-3</c:v>
                </c:pt>
                <c:pt idx="61">
                  <c:v>7.8089730065857791E-3</c:v>
                </c:pt>
                <c:pt idx="62">
                  <c:v>8.6495030325245189E-3</c:v>
                </c:pt>
                <c:pt idx="63">
                  <c:v>9.6352514006014661E-3</c:v>
                </c:pt>
                <c:pt idx="64">
                  <c:v>1.1993737060767794E-2</c:v>
                </c:pt>
                <c:pt idx="65">
                  <c:v>1.4792664561925385E-2</c:v>
                </c:pt>
                <c:pt idx="66">
                  <c:v>1.7933087119733057E-2</c:v>
                </c:pt>
                <c:pt idx="67">
                  <c:v>2.3090943287708096E-2</c:v>
                </c:pt>
                <c:pt idx="68">
                  <c:v>3.2392490281655376E-2</c:v>
                </c:pt>
                <c:pt idx="69">
                  <c:v>4.2151854688974019E-2</c:v>
                </c:pt>
                <c:pt idx="70">
                  <c:v>5.2089190616773785E-2</c:v>
                </c:pt>
                <c:pt idx="71">
                  <c:v>6.2086533725190338E-2</c:v>
                </c:pt>
                <c:pt idx="72">
                  <c:v>7.2094790255926827E-2</c:v>
                </c:pt>
                <c:pt idx="73">
                  <c:v>8.2094183783217964E-2</c:v>
                </c:pt>
                <c:pt idx="74">
                  <c:v>9.2076500515486048E-2</c:v>
                </c:pt>
                <c:pt idx="75">
                  <c:v>0.11198042640954144</c:v>
                </c:pt>
                <c:pt idx="76">
                  <c:v>0.13772893504229916</c:v>
                </c:pt>
                <c:pt idx="77">
                  <c:v>0.27965145913084327</c:v>
                </c:pt>
                <c:pt idx="78">
                  <c:v>0.55035063355981362</c:v>
                </c:pt>
                <c:pt idx="79">
                  <c:v>1.043108568673456</c:v>
                </c:pt>
                <c:pt idx="80">
                  <c:v>1.8627056122590275</c:v>
                </c:pt>
                <c:pt idx="81">
                  <c:v>2.3358620953602531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15-43D2-8C81-F3B15A0EB6A0}"/>
            </c:ext>
          </c:extLst>
        </c:ser>
        <c:ser>
          <c:idx val="2"/>
          <c:order val="2"/>
          <c:tx>
            <c:strRef>
              <c:f>'Ac227 Dose 20 nCi decay actual'!$G$368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actual'!$G$369:$G$450</c:f>
              <c:numCache>
                <c:formatCode>0.00E+00</c:formatCode>
                <c:ptCount val="82"/>
                <c:pt idx="0">
                  <c:v>0</c:v>
                </c:pt>
                <c:pt idx="1">
                  <c:v>1.7652062652636754E-5</c:v>
                </c:pt>
                <c:pt idx="2">
                  <c:v>4.5934343058224038E-5</c:v>
                </c:pt>
                <c:pt idx="3">
                  <c:v>6.7191311578618715E-5</c:v>
                </c:pt>
                <c:pt idx="4">
                  <c:v>8.8475266364576089E-5</c:v>
                </c:pt>
                <c:pt idx="5">
                  <c:v>1.9453912336599085E-4</c:v>
                </c:pt>
                <c:pt idx="6">
                  <c:v>2.9812267285705767E-4</c:v>
                </c:pt>
                <c:pt idx="7">
                  <c:v>3.9640694895560921E-4</c:v>
                </c:pt>
                <c:pt idx="8">
                  <c:v>4.876576011859243E-4</c:v>
                </c:pt>
                <c:pt idx="9">
                  <c:v>5.7131207385048848E-4</c:v>
                </c:pt>
                <c:pt idx="10">
                  <c:v>6.4797960602999368E-4</c:v>
                </c:pt>
                <c:pt idx="11">
                  <c:v>7.1944123158333836E-4</c:v>
                </c:pt>
                <c:pt idx="12">
                  <c:v>7.8768530510275555E-4</c:v>
                </c:pt>
                <c:pt idx="13">
                  <c:v>8.9197520633373627E-4</c:v>
                </c:pt>
                <c:pt idx="14">
                  <c:v>9.9046677147203617E-4</c:v>
                </c:pt>
                <c:pt idx="15">
                  <c:v>1.083442696386679E-3</c:v>
                </c:pt>
                <c:pt idx="16">
                  <c:v>1.202815224249949E-3</c:v>
                </c:pt>
                <c:pt idx="17">
                  <c:v>1.3033257511990669E-3</c:v>
                </c:pt>
                <c:pt idx="18">
                  <c:v>1.3967510680413791E-3</c:v>
                </c:pt>
                <c:pt idx="19">
                  <c:v>1.4835955231743971E-3</c:v>
                </c:pt>
                <c:pt idx="20">
                  <c:v>1.5643508881609811E-3</c:v>
                </c:pt>
                <c:pt idx="21">
                  <c:v>1.6394963577293393E-3</c:v>
                </c:pt>
                <c:pt idx="22">
                  <c:v>1.7094985497730286E-3</c:v>
                </c:pt>
                <c:pt idx="23">
                  <c:v>1.7748115053509545E-3</c:v>
                </c:pt>
                <c:pt idx="24">
                  <c:v>1.8358766886873708E-3</c:v>
                </c:pt>
                <c:pt idx="25">
                  <c:v>1.8931229871718797E-3</c:v>
                </c:pt>
                <c:pt idx="26">
                  <c:v>1.9469667113594321E-3</c:v>
                </c:pt>
                <c:pt idx="27">
                  <c:v>1.9978115949703273E-3</c:v>
                </c:pt>
                <c:pt idx="28">
                  <c:v>2.0460487948902131E-3</c:v>
                </c:pt>
                <c:pt idx="29">
                  <c:v>2.0920568911700858E-3</c:v>
                </c:pt>
                <c:pt idx="30">
                  <c:v>2.13620188702629E-3</c:v>
                </c:pt>
                <c:pt idx="31">
                  <c:v>2.178837208840519E-3</c:v>
                </c:pt>
                <c:pt idx="32">
                  <c:v>2.2203037061598141E-3</c:v>
                </c:pt>
                <c:pt idx="33">
                  <c:v>2.2608633045617826E-3</c:v>
                </c:pt>
                <c:pt idx="34">
                  <c:v>2.300636850798031E-3</c:v>
                </c:pt>
                <c:pt idx="35">
                  <c:v>2.339676748346274E-3</c:v>
                </c:pt>
                <c:pt idx="36">
                  <c:v>2.3780354006842264E-3</c:v>
                </c:pt>
                <c:pt idx="37">
                  <c:v>2.4157652112896024E-3</c:v>
                </c:pt>
                <c:pt idx="38">
                  <c:v>2.4529185836401168E-3</c:v>
                </c:pt>
                <c:pt idx="39">
                  <c:v>2.4895479212134848E-3</c:v>
                </c:pt>
                <c:pt idx="40">
                  <c:v>2.5257056274874206E-3</c:v>
                </c:pt>
                <c:pt idx="41">
                  <c:v>2.561444105939639E-3</c:v>
                </c:pt>
                <c:pt idx="42">
                  <c:v>2.5968157600478547E-3</c:v>
                </c:pt>
                <c:pt idx="43">
                  <c:v>2.631872993289782E-3</c:v>
                </c:pt>
                <c:pt idx="44">
                  <c:v>2.666668209143136E-3</c:v>
                </c:pt>
                <c:pt idx="45">
                  <c:v>2.7012538110856312E-3</c:v>
                </c:pt>
                <c:pt idx="46">
                  <c:v>2.7356822025949826E-3</c:v>
                </c:pt>
                <c:pt idx="47">
                  <c:v>2.7700057871489045E-3</c:v>
                </c:pt>
                <c:pt idx="48">
                  <c:v>2.8042769682251117E-3</c:v>
                </c:pt>
                <c:pt idx="49">
                  <c:v>2.8385350484318901E-3</c:v>
                </c:pt>
                <c:pt idx="50">
                  <c:v>2.8729966002804669E-3</c:v>
                </c:pt>
                <c:pt idx="51">
                  <c:v>2.9079687782766523E-3</c:v>
                </c:pt>
                <c:pt idx="52">
                  <c:v>2.9434541266016015E-3</c:v>
                </c:pt>
                <c:pt idx="53">
                  <c:v>3.0903931189300727E-3</c:v>
                </c:pt>
                <c:pt idx="54">
                  <c:v>3.2457550885814893E-3</c:v>
                </c:pt>
                <c:pt idx="55">
                  <c:v>3.4096808679818288E-3</c:v>
                </c:pt>
                <c:pt idx="56">
                  <c:v>3.5822769656737481E-3</c:v>
                </c:pt>
                <c:pt idx="57">
                  <c:v>3.7636208918111428E-3</c:v>
                </c:pt>
                <c:pt idx="58">
                  <c:v>3.9537627995851867E-3</c:v>
                </c:pt>
                <c:pt idx="59">
                  <c:v>4.1527322697529926E-3</c:v>
                </c:pt>
                <c:pt idx="60">
                  <c:v>4.3605391131152126E-3</c:v>
                </c:pt>
                <c:pt idx="61">
                  <c:v>4.5771663306672962E-3</c:v>
                </c:pt>
                <c:pt idx="62">
                  <c:v>5.7902512678197878E-3</c:v>
                </c:pt>
                <c:pt idx="63">
                  <c:v>7.2129208456272863E-3</c:v>
                </c:pt>
                <c:pt idx="64">
                  <c:v>1.0616777151227535E-2</c:v>
                </c:pt>
                <c:pt idx="65">
                  <c:v>1.4656295891850839E-2</c:v>
                </c:pt>
                <c:pt idx="66">
                  <c:v>1.9188673300873982E-2</c:v>
                </c:pt>
                <c:pt idx="67">
                  <c:v>2.6632687711164196E-2</c:v>
                </c:pt>
                <c:pt idx="68">
                  <c:v>4.0057034495172894E-2</c:v>
                </c:pt>
                <c:pt idx="69">
                  <c:v>5.4142120801849637E-2</c:v>
                </c:pt>
                <c:pt idx="70">
                  <c:v>6.8484062383264072E-2</c:v>
                </c:pt>
                <c:pt idx="71">
                  <c:v>8.2912608612556379E-2</c:v>
                </c:pt>
                <c:pt idx="72">
                  <c:v>9.7356905508476352E-2</c:v>
                </c:pt>
                <c:pt idx="73">
                  <c:v>0.11178841098035946</c:v>
                </c:pt>
                <c:pt idx="74">
                  <c:v>0.12619527057145544</c:v>
                </c:pt>
                <c:pt idx="75">
                  <c:v>0.15492137427645</c:v>
                </c:pt>
                <c:pt idx="76">
                  <c:v>0.19208260232616128</c:v>
                </c:pt>
                <c:pt idx="77">
                  <c:v>0.39691059288151853</c:v>
                </c:pt>
                <c:pt idx="78">
                  <c:v>0.78759394846140818</c:v>
                </c:pt>
                <c:pt idx="79">
                  <c:v>1.4987609624905891</c:v>
                </c:pt>
                <c:pt idx="80">
                  <c:v>2.6816346224743111</c:v>
                </c:pt>
                <c:pt idx="81">
                  <c:v>3.3645120746213646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15-43D2-8C81-F3B15A0EB6A0}"/>
            </c:ext>
          </c:extLst>
        </c:ser>
        <c:ser>
          <c:idx val="3"/>
          <c:order val="3"/>
          <c:tx>
            <c:strRef>
              <c:f>'Ac227 Dose 20 nCi decay actual'!$H$368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actual'!$H$369:$H$450</c:f>
              <c:numCache>
                <c:formatCode>0.00E+00</c:formatCode>
                <c:ptCount val="82"/>
                <c:pt idx="0">
                  <c:v>0</c:v>
                </c:pt>
                <c:pt idx="1">
                  <c:v>2.8783335536905473E-5</c:v>
                </c:pt>
                <c:pt idx="2">
                  <c:v>7.4088553910189213E-5</c:v>
                </c:pt>
                <c:pt idx="3">
                  <c:v>1.0708753297228203E-4</c:v>
                </c:pt>
                <c:pt idx="4">
                  <c:v>1.3928015174865556E-4</c:v>
                </c:pt>
                <c:pt idx="5">
                  <c:v>2.9230656074898028E-4</c:v>
                </c:pt>
                <c:pt idx="6">
                  <c:v>4.3523358343452252E-4</c:v>
                </c:pt>
                <c:pt idx="7">
                  <c:v>5.7100599765063233E-4</c:v>
                </c:pt>
                <c:pt idx="8">
                  <c:v>7.0138023337097222E-4</c:v>
                </c:pt>
                <c:pt idx="9">
                  <c:v>8.2744182564142192E-4</c:v>
                </c:pt>
                <c:pt idx="10">
                  <c:v>9.4960541458007791E-4</c:v>
                </c:pt>
                <c:pt idx="11">
                  <c:v>1.067614745377254E-3</c:v>
                </c:pt>
                <c:pt idx="12">
                  <c:v>1.1809452854568295E-3</c:v>
                </c:pt>
                <c:pt idx="13">
                  <c:v>1.3522733425273296E-3</c:v>
                </c:pt>
                <c:pt idx="14">
                  <c:v>1.5117061840486314E-3</c:v>
                </c:pt>
                <c:pt idx="15">
                  <c:v>1.6597526962474384E-3</c:v>
                </c:pt>
                <c:pt idx="16">
                  <c:v>1.8457116221769607E-3</c:v>
                </c:pt>
                <c:pt idx="17">
                  <c:v>1.9980151811734804E-3</c:v>
                </c:pt>
                <c:pt idx="18">
                  <c:v>2.1354099639970415E-3</c:v>
                </c:pt>
                <c:pt idx="19">
                  <c:v>2.2588898890591748E-3</c:v>
                </c:pt>
                <c:pt idx="20">
                  <c:v>2.3694488747714108E-3</c:v>
                </c:pt>
                <c:pt idx="21">
                  <c:v>2.4680808395452798E-3</c:v>
                </c:pt>
                <c:pt idx="22">
                  <c:v>2.5557797017923124E-3</c:v>
                </c:pt>
                <c:pt idx="23">
                  <c:v>2.6335393799240396E-3</c:v>
                </c:pt>
                <c:pt idx="24">
                  <c:v>2.7023537923519915E-3</c:v>
                </c:pt>
                <c:pt idx="25">
                  <c:v>2.7632168574876991E-3</c:v>
                </c:pt>
                <c:pt idx="26">
                  <c:v>2.8171224937426926E-3</c:v>
                </c:pt>
                <c:pt idx="27">
                  <c:v>2.8650646195285028E-3</c:v>
                </c:pt>
                <c:pt idx="28">
                  <c:v>2.90803715325666E-3</c:v>
                </c:pt>
                <c:pt idx="29">
                  <c:v>2.947034013338695E-3</c:v>
                </c:pt>
                <c:pt idx="30">
                  <c:v>2.9830491181861382E-3</c:v>
                </c:pt>
                <c:pt idx="31">
                  <c:v>3.0170763862105202E-3</c:v>
                </c:pt>
                <c:pt idx="32">
                  <c:v>3.0501097358233719E-3</c:v>
                </c:pt>
                <c:pt idx="33">
                  <c:v>3.0829010445988696E-3</c:v>
                </c:pt>
                <c:pt idx="34">
                  <c:v>3.115718108436482E-3</c:v>
                </c:pt>
                <c:pt idx="35">
                  <c:v>3.1485866823983233E-3</c:v>
                </c:pt>
                <c:pt idx="36">
                  <c:v>3.1815325215465086E-3</c:v>
                </c:pt>
                <c:pt idx="37">
                  <c:v>3.2145813809431522E-3</c:v>
                </c:pt>
                <c:pt idx="38">
                  <c:v>3.2477590156503688E-3</c:v>
                </c:pt>
                <c:pt idx="39">
                  <c:v>3.2810911807302731E-3</c:v>
                </c:pt>
                <c:pt idx="40">
                  <c:v>3.3146036312449796E-3</c:v>
                </c:pt>
                <c:pt idx="41">
                  <c:v>3.3483221222566028E-3</c:v>
                </c:pt>
                <c:pt idx="42">
                  <c:v>3.3822724088272572E-3</c:v>
                </c:pt>
                <c:pt idx="43">
                  <c:v>3.4164802460190575E-3</c:v>
                </c:pt>
                <c:pt idx="44">
                  <c:v>3.4509713888941185E-3</c:v>
                </c:pt>
                <c:pt idx="45">
                  <c:v>3.4857715925145547E-3</c:v>
                </c:pt>
                <c:pt idx="46">
                  <c:v>3.5209066119424809E-3</c:v>
                </c:pt>
                <c:pt idx="47">
                  <c:v>3.5564022022400114E-3</c:v>
                </c:pt>
                <c:pt idx="48">
                  <c:v>3.5922841184692607E-3</c:v>
                </c:pt>
                <c:pt idx="49">
                  <c:v>3.6283656364298981E-3</c:v>
                </c:pt>
                <c:pt idx="50">
                  <c:v>3.6646614561159597E-3</c:v>
                </c:pt>
                <c:pt idx="51">
                  <c:v>3.7014950807929868E-3</c:v>
                </c:pt>
                <c:pt idx="52">
                  <c:v>3.738869190059997E-3</c:v>
                </c:pt>
                <c:pt idx="53">
                  <c:v>3.8936292308683743E-3</c:v>
                </c:pt>
                <c:pt idx="54">
                  <c:v>4.0572605746139129E-3</c:v>
                </c:pt>
                <c:pt idx="55">
                  <c:v>4.2299115497399075E-3</c:v>
                </c:pt>
                <c:pt idx="56">
                  <c:v>4.4116943338661091E-3</c:v>
                </c:pt>
                <c:pt idx="57">
                  <c:v>4.6026905627407286E-3</c:v>
                </c:pt>
                <c:pt idx="58">
                  <c:v>4.8029530590338381E-3</c:v>
                </c:pt>
                <c:pt idx="59">
                  <c:v>5.0125129779827618E-3</c:v>
                </c:pt>
                <c:pt idx="60">
                  <c:v>5.2313806525827455E-3</c:v>
                </c:pt>
                <c:pt idx="61">
                  <c:v>5.4595381790316991E-3</c:v>
                </c:pt>
                <c:pt idx="62">
                  <c:v>6.7371913832817683E-3</c:v>
                </c:pt>
                <c:pt idx="63">
                  <c:v>8.2355846853546903E-3</c:v>
                </c:pt>
                <c:pt idx="64">
                  <c:v>1.1820616353347673E-2</c:v>
                </c:pt>
                <c:pt idx="65">
                  <c:v>1.6075144543847158E-2</c:v>
                </c:pt>
                <c:pt idx="66">
                  <c:v>2.0848764545346784E-2</c:v>
                </c:pt>
                <c:pt idx="67">
                  <c:v>2.8688997799018297E-2</c:v>
                </c:pt>
                <c:pt idx="68">
                  <c:v>4.2827875595830615E-2</c:v>
                </c:pt>
                <c:pt idx="69">
                  <c:v>5.7662661768434896E-2</c:v>
                </c:pt>
                <c:pt idx="70">
                  <c:v>7.2767974723415577E-2</c:v>
                </c:pt>
                <c:pt idx="71">
                  <c:v>8.7964501988685079E-2</c:v>
                </c:pt>
                <c:pt idx="72">
                  <c:v>0.10317761827346146</c:v>
                </c:pt>
                <c:pt idx="73">
                  <c:v>0.11837726229145165</c:v>
                </c:pt>
                <c:pt idx="74">
                  <c:v>0.13355094861464664</c:v>
                </c:pt>
                <c:pt idx="75">
                  <c:v>0.16380604231852011</c:v>
                </c:pt>
                <c:pt idx="76">
                  <c:v>0.20294523252479729</c:v>
                </c:pt>
                <c:pt idx="77">
                  <c:v>0.41867550040484269</c:v>
                </c:pt>
                <c:pt idx="78">
                  <c:v>0.83015356415485719</c:v>
                </c:pt>
                <c:pt idx="79">
                  <c:v>1.5791735102471547</c:v>
                </c:pt>
                <c:pt idx="80">
                  <c:v>2.8250073967421372</c:v>
                </c:pt>
                <c:pt idx="81">
                  <c:v>3.5442320265473715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15-43D2-8C81-F3B15A0EB6A0}"/>
            </c:ext>
          </c:extLst>
        </c:ser>
        <c:ser>
          <c:idx val="4"/>
          <c:order val="4"/>
          <c:tx>
            <c:strRef>
              <c:f>'Ac227 Dose 20 nCi decay actual'!$I$368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actual'!$I$369:$I$450</c:f>
              <c:numCache>
                <c:formatCode>0.00E+00</c:formatCode>
                <c:ptCount val="82"/>
                <c:pt idx="0">
                  <c:v>0</c:v>
                </c:pt>
                <c:pt idx="1">
                  <c:v>2.4394260957853119E-5</c:v>
                </c:pt>
                <c:pt idx="2">
                  <c:v>6.4728469473314805E-5</c:v>
                </c:pt>
                <c:pt idx="3">
                  <c:v>9.6703437030630041E-5</c:v>
                </c:pt>
                <c:pt idx="4">
                  <c:v>1.300575405328371E-4</c:v>
                </c:pt>
                <c:pt idx="5">
                  <c:v>3.0174794767404226E-4</c:v>
                </c:pt>
                <c:pt idx="6">
                  <c:v>4.7195076219683544E-4</c:v>
                </c:pt>
                <c:pt idx="7">
                  <c:v>6.3384910980571131E-4</c:v>
                </c:pt>
                <c:pt idx="8">
                  <c:v>7.8474138572748201E-4</c:v>
                </c:pt>
                <c:pt idx="9">
                  <c:v>9.2377550576341482E-4</c:v>
                </c:pt>
                <c:pt idx="10">
                  <c:v>1.0519489062892331E-3</c:v>
                </c:pt>
                <c:pt idx="11">
                  <c:v>1.1721085442551167E-3</c:v>
                </c:pt>
                <c:pt idx="12">
                  <c:v>1.2874234528573833E-3</c:v>
                </c:pt>
                <c:pt idx="13">
                  <c:v>1.4647280693289807E-3</c:v>
                </c:pt>
                <c:pt idx="14">
                  <c:v>1.6335814463508621E-3</c:v>
                </c:pt>
                <c:pt idx="15">
                  <c:v>1.7944716696977649E-3</c:v>
                </c:pt>
                <c:pt idx="16">
                  <c:v>2.0035977617334833E-3</c:v>
                </c:pt>
                <c:pt idx="17">
                  <c:v>2.1823776447383366E-3</c:v>
                </c:pt>
                <c:pt idx="18">
                  <c:v>2.3512304062981377E-3</c:v>
                </c:pt>
                <c:pt idx="19">
                  <c:v>2.5109347545705712E-3</c:v>
                </c:pt>
                <c:pt idx="20">
                  <c:v>2.6622234544577718E-3</c:v>
                </c:pt>
                <c:pt idx="21">
                  <c:v>2.8057833276063206E-3</c:v>
                </c:pt>
                <c:pt idx="22">
                  <c:v>2.9422552524072478E-3</c:v>
                </c:pt>
                <c:pt idx="23">
                  <c:v>3.0722341639960312E-3</c:v>
                </c:pt>
                <c:pt idx="24">
                  <c:v>3.1962690542525971E-3</c:v>
                </c:pt>
                <c:pt idx="25">
                  <c:v>3.3148629718013191E-3</c:v>
                </c:pt>
                <c:pt idx="26">
                  <c:v>3.4284730220110193E-3</c:v>
                </c:pt>
                <c:pt idx="27">
                  <c:v>3.5375103669949676E-3</c:v>
                </c:pt>
                <c:pt idx="28">
                  <c:v>3.6423402256108824E-3</c:v>
                </c:pt>
                <c:pt idx="29">
                  <c:v>3.7432818734609297E-3</c:v>
                </c:pt>
                <c:pt idx="30">
                  <c:v>3.8406086428917235E-3</c:v>
                </c:pt>
                <c:pt idx="31">
                  <c:v>3.9345479229943268E-3</c:v>
                </c:pt>
                <c:pt idx="32">
                  <c:v>4.0252811596042494E-3</c:v>
                </c:pt>
                <c:pt idx="33">
                  <c:v>4.1129674087258998E-3</c:v>
                </c:pt>
                <c:pt idx="34">
                  <c:v>4.1977822043755527E-3</c:v>
                </c:pt>
                <c:pt idx="35">
                  <c:v>4.2799169767846748E-3</c:v>
                </c:pt>
                <c:pt idx="36">
                  <c:v>4.359563156184733E-3</c:v>
                </c:pt>
                <c:pt idx="37">
                  <c:v>4.4369121728071934E-3</c:v>
                </c:pt>
                <c:pt idx="38">
                  <c:v>4.5121554568835218E-3</c:v>
                </c:pt>
                <c:pt idx="39">
                  <c:v>4.5854844386451861E-3</c:v>
                </c:pt>
                <c:pt idx="40">
                  <c:v>4.6570905483236513E-3</c:v>
                </c:pt>
                <c:pt idx="41">
                  <c:v>4.7271652161503851E-3</c:v>
                </c:pt>
                <c:pt idx="42">
                  <c:v>4.7958998723568536E-3</c:v>
                </c:pt>
                <c:pt idx="43">
                  <c:v>4.8634859471745227E-3</c:v>
                </c:pt>
                <c:pt idx="44">
                  <c:v>4.9301148708348593E-3</c:v>
                </c:pt>
                <c:pt idx="45">
                  <c:v>4.9959780735693302E-3</c:v>
                </c:pt>
                <c:pt idx="46">
                  <c:v>5.0612669856094014E-3</c:v>
                </c:pt>
                <c:pt idx="47">
                  <c:v>5.1261730371865398E-3</c:v>
                </c:pt>
                <c:pt idx="48">
                  <c:v>5.1908876585322122E-3</c:v>
                </c:pt>
                <c:pt idx="49">
                  <c:v>5.2555544223200175E-3</c:v>
                </c:pt>
                <c:pt idx="50">
                  <c:v>5.320605266374968E-3</c:v>
                </c:pt>
                <c:pt idx="51">
                  <c:v>5.3866199864052201E-3</c:v>
                </c:pt>
                <c:pt idx="52">
                  <c:v>5.4536033848971016E-3</c:v>
                </c:pt>
                <c:pt idx="53">
                  <c:v>5.7309706235388995E-3</c:v>
                </c:pt>
                <c:pt idx="54">
                  <c:v>6.0242373720669866E-3</c:v>
                </c:pt>
                <c:pt idx="55">
                  <c:v>6.333669470749391E-3</c:v>
                </c:pt>
                <c:pt idx="56">
                  <c:v>6.6594679688780712E-3</c:v>
                </c:pt>
                <c:pt idx="57">
                  <c:v>7.0017791773607863E-3</c:v>
                </c:pt>
                <c:pt idx="58">
                  <c:v>7.3606977671349383E-3</c:v>
                </c:pt>
                <c:pt idx="59">
                  <c:v>7.7362795758838246E-3</c:v>
                </c:pt>
                <c:pt idx="60">
                  <c:v>8.1285431228217287E-3</c:v>
                </c:pt>
                <c:pt idx="61">
                  <c:v>8.5374563200264642E-3</c:v>
                </c:pt>
                <c:pt idx="62">
                  <c:v>1.0827318350002767E-2</c:v>
                </c:pt>
                <c:pt idx="63">
                  <c:v>1.3512799759961362E-2</c:v>
                </c:pt>
                <c:pt idx="64">
                  <c:v>1.9938039305005373E-2</c:v>
                </c:pt>
                <c:pt idx="65">
                  <c:v>2.7563177743574762E-2</c:v>
                </c:pt>
                <c:pt idx="66">
                  <c:v>3.6118653635317563E-2</c:v>
                </c:pt>
                <c:pt idx="67">
                  <c:v>5.0170238505155285E-2</c:v>
                </c:pt>
                <c:pt idx="68">
                  <c:v>7.551051026724033E-2</c:v>
                </c:pt>
                <c:pt idx="69">
                  <c:v>0.10209801732037906</c:v>
                </c:pt>
                <c:pt idx="70">
                  <c:v>0.12917037347419294</c:v>
                </c:pt>
                <c:pt idx="71">
                  <c:v>0.15640620762424715</c:v>
                </c:pt>
                <c:pt idx="72">
                  <c:v>0.18367177328967421</c:v>
                </c:pt>
                <c:pt idx="73">
                  <c:v>0.21091319341070097</c:v>
                </c:pt>
                <c:pt idx="74">
                  <c:v>0.23810809109551459</c:v>
                </c:pt>
                <c:pt idx="75">
                  <c:v>0.29233250039172848</c:v>
                </c:pt>
                <c:pt idx="76">
                  <c:v>0.36247934872212478</c:v>
                </c:pt>
                <c:pt idx="77">
                  <c:v>0.74911990775010118</c:v>
                </c:pt>
                <c:pt idx="78">
                  <c:v>1.4865876268581009</c:v>
                </c:pt>
                <c:pt idx="79">
                  <c:v>2.8290116340505476</c:v>
                </c:pt>
                <c:pt idx="80">
                  <c:v>5.0618457887749795</c:v>
                </c:pt>
                <c:pt idx="81">
                  <c:v>6.3508694184550265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B15-43D2-8C81-F3B15A0EB6A0}"/>
            </c:ext>
          </c:extLst>
        </c:ser>
        <c:ser>
          <c:idx val="5"/>
          <c:order val="5"/>
          <c:tx>
            <c:strRef>
              <c:f>'Ac227 Dose 20 nCi decay actual'!$J$368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actual'!$J$369:$J$450</c:f>
              <c:numCache>
                <c:formatCode>0.00E+00</c:formatCode>
                <c:ptCount val="82"/>
                <c:pt idx="0">
                  <c:v>0</c:v>
                </c:pt>
                <c:pt idx="1">
                  <c:v>9.2024016855311009E-5</c:v>
                </c:pt>
                <c:pt idx="2">
                  <c:v>2.4294767966443365E-4</c:v>
                </c:pt>
                <c:pt idx="3">
                  <c:v>3.6091647594358237E-4</c:v>
                </c:pt>
                <c:pt idx="4">
                  <c:v>4.8284831774023139E-4</c:v>
                </c:pt>
                <c:pt idx="5">
                  <c:v>1.1460814273224372E-3</c:v>
                </c:pt>
                <c:pt idx="6">
                  <c:v>1.8900665232260581E-3</c:v>
                </c:pt>
                <c:pt idx="7">
                  <c:v>2.7012019861310729E-3</c:v>
                </c:pt>
                <c:pt idx="8">
                  <c:v>3.5660577426372053E-3</c:v>
                </c:pt>
                <c:pt idx="9">
                  <c:v>4.4712037193441754E-3</c:v>
                </c:pt>
                <c:pt idx="10">
                  <c:v>5.4032098428516999E-3</c:v>
                </c:pt>
                <c:pt idx="11">
                  <c:v>6.3486460397595042E-3</c:v>
                </c:pt>
                <c:pt idx="12">
                  <c:v>7.2974320641639532E-3</c:v>
                </c:pt>
                <c:pt idx="13">
                  <c:v>8.8154065189404059E-3</c:v>
                </c:pt>
                <c:pt idx="14">
                  <c:v>1.0333176212435229E-2</c:v>
                </c:pt>
                <c:pt idx="15">
                  <c:v>1.1850615137705883E-2</c:v>
                </c:pt>
                <c:pt idx="16">
                  <c:v>1.3936309254430353E-2</c:v>
                </c:pt>
                <c:pt idx="17">
                  <c:v>1.5831374085022193E-2</c:v>
                </c:pt>
                <c:pt idx="18">
                  <c:v>1.7725208379065778E-2</c:v>
                </c:pt>
                <c:pt idx="19">
                  <c:v>1.9617566029251462E-2</c:v>
                </c:pt>
                <c:pt idx="20">
                  <c:v>2.1508200928269598E-2</c:v>
                </c:pt>
                <c:pt idx="21">
                  <c:v>2.3396866968810534E-2</c:v>
                </c:pt>
                <c:pt idx="22">
                  <c:v>2.5283318043564623E-2</c:v>
                </c:pt>
                <c:pt idx="23">
                  <c:v>2.7167308045222206E-2</c:v>
                </c:pt>
                <c:pt idx="24">
                  <c:v>2.9048590866473642E-2</c:v>
                </c:pt>
                <c:pt idx="25">
                  <c:v>3.0926920400009286E-2</c:v>
                </c:pt>
                <c:pt idx="26">
                  <c:v>3.2802050538519478E-2</c:v>
                </c:pt>
                <c:pt idx="27">
                  <c:v>3.4673735174694569E-2</c:v>
                </c:pt>
                <c:pt idx="28">
                  <c:v>3.6541728201224907E-2</c:v>
                </c:pt>
                <c:pt idx="29">
                  <c:v>3.8405783510800845E-2</c:v>
                </c:pt>
                <c:pt idx="30">
                  <c:v>4.0265654996112725E-2</c:v>
                </c:pt>
                <c:pt idx="31">
                  <c:v>4.2121096549850912E-2</c:v>
                </c:pt>
                <c:pt idx="32">
                  <c:v>4.3971862064705748E-2</c:v>
                </c:pt>
                <c:pt idx="33">
                  <c:v>4.581709205818367E-2</c:v>
                </c:pt>
                <c:pt idx="34">
                  <c:v>4.7654756313421823E-2</c:v>
                </c:pt>
                <c:pt idx="35">
                  <c:v>4.9482351278369772E-2</c:v>
                </c:pt>
                <c:pt idx="36">
                  <c:v>5.1297541448972674E-2</c:v>
                </c:pt>
                <c:pt idx="37">
                  <c:v>5.3098159369171276E-2</c:v>
                </c:pt>
                <c:pt idx="38">
                  <c:v>5.488220563090191E-2</c:v>
                </c:pt>
                <c:pt idx="39">
                  <c:v>5.6647848874096511E-2</c:v>
                </c:pt>
                <c:pt idx="40">
                  <c:v>5.83934257866826E-2</c:v>
                </c:pt>
                <c:pt idx="41">
                  <c:v>6.0117441104583294E-2</c:v>
                </c:pt>
                <c:pt idx="42">
                  <c:v>6.18185676117173E-2</c:v>
                </c:pt>
                <c:pt idx="43">
                  <c:v>6.3495646139998918E-2</c:v>
                </c:pt>
                <c:pt idx="44">
                  <c:v>6.5147685569338032E-2</c:v>
                </c:pt>
                <c:pt idx="45">
                  <c:v>6.6773862827640126E-2</c:v>
                </c:pt>
                <c:pt idx="46">
                  <c:v>6.8373522890806282E-2</c:v>
                </c:pt>
                <c:pt idx="47">
                  <c:v>6.9946178782733154E-2</c:v>
                </c:pt>
                <c:pt idx="48">
                  <c:v>7.1491511575313027E-2</c:v>
                </c:pt>
                <c:pt idx="49">
                  <c:v>7.3023124092191902E-2</c:v>
                </c:pt>
                <c:pt idx="50">
                  <c:v>7.4563833432696833E-2</c:v>
                </c:pt>
                <c:pt idx="51">
                  <c:v>7.6127371880799211E-2</c:v>
                </c:pt>
                <c:pt idx="52">
                  <c:v>7.7713853181918507E-2</c:v>
                </c:pt>
                <c:pt idx="53">
                  <c:v>8.4283211374480763E-2</c:v>
                </c:pt>
                <c:pt idx="54">
                  <c:v>9.122914459457937E-2</c:v>
                </c:pt>
                <c:pt idx="55">
                  <c:v>9.8557949187634358E-2</c:v>
                </c:pt>
                <c:pt idx="56">
                  <c:v>0.10627438694461895</c:v>
                </c:pt>
                <c:pt idx="57">
                  <c:v>0.11438192319462268</c:v>
                </c:pt>
                <c:pt idx="58">
                  <c:v>0.12288280018983534</c:v>
                </c:pt>
                <c:pt idx="59">
                  <c:v>0.13177834042870346</c:v>
                </c:pt>
                <c:pt idx="60">
                  <c:v>0.14106898253315178</c:v>
                </c:pt>
                <c:pt idx="61">
                  <c:v>0.15075396651055994</c:v>
                </c:pt>
                <c:pt idx="62">
                  <c:v>0.20498864815545689</c:v>
                </c:pt>
                <c:pt idx="63">
                  <c:v>0.268593453783812</c:v>
                </c:pt>
                <c:pt idx="64">
                  <c:v>0.42077328674137704</c:v>
                </c:pt>
                <c:pt idx="65">
                  <c:v>0.60137235790827925</c:v>
                </c:pt>
                <c:pt idx="66">
                  <c:v>0.80400618703643134</c:v>
                </c:pt>
                <c:pt idx="67">
                  <c:v>1.1368136758919003</c:v>
                </c:pt>
                <c:pt idx="68">
                  <c:v>1.7369902602540934</c:v>
                </c:pt>
                <c:pt idx="69">
                  <c:v>2.366707230919507</c:v>
                </c:pt>
                <c:pt idx="70">
                  <c:v>3.0079077042050342</c:v>
                </c:pt>
                <c:pt idx="71">
                  <c:v>3.6529801038188618</c:v>
                </c:pt>
                <c:pt idx="72">
                  <c:v>4.2987566852785637</c:v>
                </c:pt>
                <c:pt idx="73">
                  <c:v>4.9439613869059658</c:v>
                </c:pt>
                <c:pt idx="74">
                  <c:v>5.5880642188642193</c:v>
                </c:pt>
                <c:pt idx="75">
                  <c:v>6.8723527642283209</c:v>
                </c:pt>
                <c:pt idx="76">
                  <c:v>8.5337594069819396</c:v>
                </c:pt>
                <c:pt idx="77">
                  <c:v>17.69122276301842</c:v>
                </c:pt>
                <c:pt idx="78">
                  <c:v>35.157920077364736</c:v>
                </c:pt>
                <c:pt idx="79">
                  <c:v>66.952822001347783</c:v>
                </c:pt>
                <c:pt idx="80">
                  <c:v>119.83681586738233</c:v>
                </c:pt>
                <c:pt idx="81">
                  <c:v>150.36694618670572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B15-43D2-8C81-F3B15A0EB6A0}"/>
            </c:ext>
          </c:extLst>
        </c:ser>
        <c:ser>
          <c:idx val="6"/>
          <c:order val="6"/>
          <c:tx>
            <c:strRef>
              <c:f>'Ac227 Dose 20 nCi decay actual'!$K$368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actual'!$K$369:$K$450</c:f>
              <c:numCache>
                <c:formatCode>0.00E+00</c:formatCode>
                <c:ptCount val="82"/>
                <c:pt idx="0">
                  <c:v>0</c:v>
                </c:pt>
                <c:pt idx="1">
                  <c:v>3.5045298520839688E-5</c:v>
                </c:pt>
                <c:pt idx="2">
                  <c:v>9.5027555718713339E-5</c:v>
                </c:pt>
                <c:pt idx="3">
                  <c:v>1.4516333134745335E-4</c:v>
                </c:pt>
                <c:pt idx="4">
                  <c:v>1.9951821003837025E-4</c:v>
                </c:pt>
                <c:pt idx="5">
                  <c:v>5.0607629398794071E-4</c:v>
                </c:pt>
                <c:pt idx="6">
                  <c:v>8.5469407819439922E-4</c:v>
                </c:pt>
                <c:pt idx="7">
                  <c:v>1.2347441983792235E-3</c:v>
                </c:pt>
                <c:pt idx="8">
                  <c:v>1.6399401873467402E-3</c:v>
                </c:pt>
                <c:pt idx="9">
                  <c:v>2.0639955779012762E-3</c:v>
                </c:pt>
                <c:pt idx="10">
                  <c:v>2.5006239028471586E-3</c:v>
                </c:pt>
                <c:pt idx="11">
                  <c:v>2.943538694988714E-3</c:v>
                </c:pt>
                <c:pt idx="12">
                  <c:v>3.3878606194841553E-3</c:v>
                </c:pt>
                <c:pt idx="13">
                  <c:v>4.0970448807162033E-3</c:v>
                </c:pt>
                <c:pt idx="14">
                  <c:v>4.8021016997570158E-3</c:v>
                </c:pt>
                <c:pt idx="15">
                  <c:v>5.5007563872042017E-3</c:v>
                </c:pt>
                <c:pt idx="16">
                  <c:v>6.4470319979691671E-3</c:v>
                </c:pt>
                <c:pt idx="17">
                  <c:v>7.2895700206558819E-3</c:v>
                </c:pt>
                <c:pt idx="18">
                  <c:v>8.1121245772071329E-3</c:v>
                </c:pt>
                <c:pt idx="19">
                  <c:v>8.9122869462583791E-3</c:v>
                </c:pt>
                <c:pt idx="20">
                  <c:v>9.6881836778594209E-3</c:v>
                </c:pt>
                <c:pt idx="21">
                  <c:v>1.04384765934744E-2</c:v>
                </c:pt>
                <c:pt idx="22">
                  <c:v>1.1162362785981804E-2</c:v>
                </c:pt>
                <c:pt idx="23">
                  <c:v>1.1859574619674461E-2</c:v>
                </c:pt>
                <c:pt idx="24">
                  <c:v>1.2530379730259542E-2</c:v>
                </c:pt>
                <c:pt idx="25">
                  <c:v>1.317558102485856E-2</c:v>
                </c:pt>
                <c:pt idx="26">
                  <c:v>1.3796516682007374E-2</c:v>
                </c:pt>
                <c:pt idx="27">
                  <c:v>1.4395060151656184E-2</c:v>
                </c:pt>
                <c:pt idx="28">
                  <c:v>1.497362015516953E-2</c:v>
                </c:pt>
                <c:pt idx="29">
                  <c:v>1.5535140685326299E-2</c:v>
                </c:pt>
                <c:pt idx="30">
                  <c:v>1.6083101006319718E-2</c:v>
                </c:pt>
                <c:pt idx="31">
                  <c:v>1.6621515653757357E-2</c:v>
                </c:pt>
                <c:pt idx="32">
                  <c:v>1.715493443466113E-2</c:v>
                </c:pt>
                <c:pt idx="33">
                  <c:v>1.76870659015772E-2</c:v>
                </c:pt>
                <c:pt idx="34">
                  <c:v>1.8219222402881097E-2</c:v>
                </c:pt>
                <c:pt idx="35">
                  <c:v>1.875142897296065E-2</c:v>
                </c:pt>
                <c:pt idx="36">
                  <c:v>1.9283710646203687E-2</c:v>
                </c:pt>
                <c:pt idx="37">
                  <c:v>1.9816092456998037E-2</c:v>
                </c:pt>
                <c:pt idx="38">
                  <c:v>2.0348599439731527E-2</c:v>
                </c:pt>
                <c:pt idx="39">
                  <c:v>2.0881256628791988E-2</c:v>
                </c:pt>
                <c:pt idx="40">
                  <c:v>2.1414089058567246E-2</c:v>
                </c:pt>
                <c:pt idx="41">
                  <c:v>2.1947121763445127E-2</c:v>
                </c:pt>
                <c:pt idx="42">
                  <c:v>2.2480379777813461E-2</c:v>
                </c:pt>
                <c:pt idx="43">
                  <c:v>2.3013888136060076E-2</c:v>
                </c:pt>
                <c:pt idx="44">
                  <c:v>2.3547671872572801E-2</c:v>
                </c:pt>
                <c:pt idx="45">
                  <c:v>2.4081756021739464E-2</c:v>
                </c:pt>
                <c:pt idx="46">
                  <c:v>2.4616165617947893E-2</c:v>
                </c:pt>
                <c:pt idx="47">
                  <c:v>2.5150925695585916E-2</c:v>
                </c:pt>
                <c:pt idx="48">
                  <c:v>2.568606128904136E-2</c:v>
                </c:pt>
                <c:pt idx="49">
                  <c:v>2.622139089900247E-2</c:v>
                </c:pt>
                <c:pt idx="50">
                  <c:v>2.6759900033151294E-2</c:v>
                </c:pt>
                <c:pt idx="51">
                  <c:v>2.7306388402995322E-2</c:v>
                </c:pt>
                <c:pt idx="52">
                  <c:v>2.7860895764863502E-2</c:v>
                </c:pt>
                <c:pt idx="53">
                  <c:v>3.0157019569130701E-2</c:v>
                </c:pt>
                <c:pt idx="54">
                  <c:v>3.2584763976122491E-2</c:v>
                </c:pt>
                <c:pt idx="55">
                  <c:v>3.5146329686147046E-2</c:v>
                </c:pt>
                <c:pt idx="56">
                  <c:v>3.7843381041638438E-2</c:v>
                </c:pt>
                <c:pt idx="57">
                  <c:v>4.0677129245331983E-2</c:v>
                </c:pt>
                <c:pt idx="58">
                  <c:v>4.3648358009803136E-2</c:v>
                </c:pt>
                <c:pt idx="59">
                  <c:v>4.6757529575056953E-2</c:v>
                </c:pt>
                <c:pt idx="60">
                  <c:v>5.0004797248344009E-2</c:v>
                </c:pt>
                <c:pt idx="61">
                  <c:v>5.3389895396843627E-2</c:v>
                </c:pt>
                <c:pt idx="62">
                  <c:v>7.2346015597853808E-2</c:v>
                </c:pt>
                <c:pt idx="63">
                  <c:v>9.457718399941914E-2</c:v>
                </c:pt>
                <c:pt idx="64">
                  <c:v>0.14776711926263619</c:v>
                </c:pt>
                <c:pt idx="65">
                  <c:v>0.2108901541436331</c:v>
                </c:pt>
                <c:pt idx="66">
                  <c:v>0.28171478342594825</c:v>
                </c:pt>
                <c:pt idx="67">
                  <c:v>0.39803774451286422</c:v>
                </c:pt>
                <c:pt idx="68">
                  <c:v>0.60781162222257035</c:v>
                </c:pt>
                <c:pt idx="69">
                  <c:v>0.82791046352687359</c:v>
                </c:pt>
                <c:pt idx="70">
                  <c:v>1.0520230216889759</c:v>
                </c:pt>
                <c:pt idx="71">
                  <c:v>1.277488896560288</c:v>
                </c:pt>
                <c:pt idx="72">
                  <c:v>1.5032008972556838</c:v>
                </c:pt>
                <c:pt idx="73">
                  <c:v>1.7287130143615974</c:v>
                </c:pt>
                <c:pt idx="74">
                  <c:v>1.9538400056907805</c:v>
                </c:pt>
                <c:pt idx="75">
                  <c:v>2.4027248760418742</c:v>
                </c:pt>
                <c:pt idx="76">
                  <c:v>2.9834201630355559</c:v>
                </c:pt>
                <c:pt idx="77">
                  <c:v>6.1841391651301691</c:v>
                </c:pt>
                <c:pt idx="78">
                  <c:v>12.289103807004569</c:v>
                </c:pt>
                <c:pt idx="79">
                  <c:v>23.402066294672501</c:v>
                </c:pt>
                <c:pt idx="80">
                  <c:v>41.886093747765536</c:v>
                </c:pt>
                <c:pt idx="81">
                  <c:v>52.556992931333504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B15-43D2-8C81-F3B15A0EB6A0}"/>
            </c:ext>
          </c:extLst>
        </c:ser>
        <c:ser>
          <c:idx val="7"/>
          <c:order val="7"/>
          <c:tx>
            <c:strRef>
              <c:f>'Ac227 Dose 20 nCi decay actual'!$L$368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actual'!$L$369:$L$450</c:f>
              <c:numCache>
                <c:formatCode>0.00E+00</c:formatCode>
                <c:ptCount val="82"/>
                <c:pt idx="0">
                  <c:v>0</c:v>
                </c:pt>
                <c:pt idx="1">
                  <c:v>2.9536672196825179E-6</c:v>
                </c:pt>
                <c:pt idx="2">
                  <c:v>8.8519775804414445E-6</c:v>
                </c:pt>
                <c:pt idx="3">
                  <c:v>1.4837907974463775E-5</c:v>
                </c:pt>
                <c:pt idx="4">
                  <c:v>2.2089551335661131E-5</c:v>
                </c:pt>
                <c:pt idx="5">
                  <c:v>6.3487645738748941E-5</c:v>
                </c:pt>
                <c:pt idx="6">
                  <c:v>1.0686051283913321E-4</c:v>
                </c:pt>
                <c:pt idx="7">
                  <c:v>1.4957710017484666E-4</c:v>
                </c:pt>
                <c:pt idx="8">
                  <c:v>1.9138605442635057E-4</c:v>
                </c:pt>
                <c:pt idx="9">
                  <c:v>2.3215149352215784E-4</c:v>
                </c:pt>
                <c:pt idx="10">
                  <c:v>2.7185300663883316E-4</c:v>
                </c:pt>
                <c:pt idx="11">
                  <c:v>3.1058565420099291E-4</c:v>
                </c:pt>
                <c:pt idx="12">
                  <c:v>3.4848418851055719E-4</c:v>
                </c:pt>
                <c:pt idx="13">
                  <c:v>4.0751521224174859E-4</c:v>
                </c:pt>
                <c:pt idx="14">
                  <c:v>4.6458450856751935E-4</c:v>
                </c:pt>
                <c:pt idx="15">
                  <c:v>5.1971474122925636E-4</c:v>
                </c:pt>
                <c:pt idx="16">
                  <c:v>5.9240565836447562E-4</c:v>
                </c:pt>
                <c:pt idx="17">
                  <c:v>6.5541923743039454E-4</c:v>
                </c:pt>
                <c:pt idx="18">
                  <c:v>7.1558497595958237E-4</c:v>
                </c:pt>
                <c:pt idx="19">
                  <c:v>7.7298466807550507E-4</c:v>
                </c:pt>
                <c:pt idx="20">
                  <c:v>8.2770998395519959E-4</c:v>
                </c:pt>
                <c:pt idx="21">
                  <c:v>8.7986246982927393E-4</c:v>
                </c:pt>
                <c:pt idx="22">
                  <c:v>9.295535479819072E-4</c:v>
                </c:pt>
                <c:pt idx="23">
                  <c:v>9.7690451675084937E-4</c:v>
                </c:pt>
                <c:pt idx="24">
                  <c:v>1.0220465505274214E-3</c:v>
                </c:pt>
                <c:pt idx="25">
                  <c:v>1.0651206997565154E-3</c:v>
                </c:pt>
                <c:pt idx="26">
                  <c:v>1.1062778909365944E-3</c:v>
                </c:pt>
                <c:pt idx="27">
                  <c:v>1.1456789266196922E-3</c:v>
                </c:pt>
                <c:pt idx="28">
                  <c:v>1.183494485411414E-3</c:v>
                </c:pt>
                <c:pt idx="29">
                  <c:v>1.2199051219709358E-3</c:v>
                </c:pt>
                <c:pt idx="30">
                  <c:v>1.2551012670110047E-3</c:v>
                </c:pt>
                <c:pt idx="31">
                  <c:v>1.2892832272979385E-3</c:v>
                </c:pt>
                <c:pt idx="32">
                  <c:v>1.3226611856516264E-3</c:v>
                </c:pt>
                <c:pt idx="33">
                  <c:v>1.3554072785452013E-3</c:v>
                </c:pt>
                <c:pt idx="34">
                  <c:v>1.3876043816868566E-3</c:v>
                </c:pt>
                <c:pt idx="35">
                  <c:v>1.4192890943933866E-3</c:v>
                </c:pt>
                <c:pt idx="36">
                  <c:v>1.450498015981586E-3</c:v>
                </c:pt>
                <c:pt idx="37">
                  <c:v>1.4812677457682498E-3</c:v>
                </c:pt>
                <c:pt idx="38">
                  <c:v>1.5116348830701723E-3</c:v>
                </c:pt>
                <c:pt idx="39">
                  <c:v>1.5416360272041485E-3</c:v>
                </c:pt>
                <c:pt idx="40">
                  <c:v>1.5713077774869727E-3</c:v>
                </c:pt>
                <c:pt idx="41">
                  <c:v>1.6006867332354396E-3</c:v>
                </c:pt>
                <c:pt idx="42">
                  <c:v>1.6298094937663441E-3</c:v>
                </c:pt>
                <c:pt idx="43">
                  <c:v>1.6587126583964807E-3</c:v>
                </c:pt>
                <c:pt idx="44">
                  <c:v>1.6874328264426439E-3</c:v>
                </c:pt>
                <c:pt idx="45">
                  <c:v>1.7160065972216284E-3</c:v>
                </c:pt>
                <c:pt idx="46">
                  <c:v>1.7444705700502292E-3</c:v>
                </c:pt>
                <c:pt idx="47">
                  <c:v>1.7728613442452405E-3</c:v>
                </c:pt>
                <c:pt idx="48">
                  <c:v>1.8012155191234572E-3</c:v>
                </c:pt>
                <c:pt idx="49">
                  <c:v>1.8295605441724751E-3</c:v>
                </c:pt>
                <c:pt idx="50">
                  <c:v>1.8580739210015324E-3</c:v>
                </c:pt>
                <c:pt idx="51">
                  <c:v>1.8870097882578781E-3</c:v>
                </c:pt>
                <c:pt idx="52">
                  <c:v>1.916370250988793E-3</c:v>
                </c:pt>
                <c:pt idx="53">
                  <c:v>2.0379470992268876E-3</c:v>
                </c:pt>
                <c:pt idx="54">
                  <c:v>2.166493091730076E-3</c:v>
                </c:pt>
                <c:pt idx="55">
                  <c:v>2.3021247527932969E-3</c:v>
                </c:pt>
                <c:pt idx="56">
                  <c:v>2.4449302072411558E-3</c:v>
                </c:pt>
                <c:pt idx="57">
                  <c:v>2.5949735867249438E-3</c:v>
                </c:pt>
                <c:pt idx="58">
                  <c:v>2.7522963878332477E-3</c:v>
                </c:pt>
                <c:pt idx="59">
                  <c:v>2.9169230855890776E-3</c:v>
                </c:pt>
                <c:pt idx="60">
                  <c:v>3.0888617974172434E-3</c:v>
                </c:pt>
                <c:pt idx="61">
                  <c:v>3.2680984583962178E-3</c:v>
                </c:pt>
                <c:pt idx="62">
                  <c:v>4.2718010220725716E-3</c:v>
                </c:pt>
                <c:pt idx="63">
                  <c:v>5.4489132413220991E-3</c:v>
                </c:pt>
                <c:pt idx="64">
                  <c:v>8.2652529679833209E-3</c:v>
                </c:pt>
                <c:pt idx="65">
                  <c:v>1.160753774278192E-2</c:v>
                </c:pt>
                <c:pt idx="66">
                  <c:v>1.5357612189888396E-2</c:v>
                </c:pt>
                <c:pt idx="67">
                  <c:v>2.1516765699114433E-2</c:v>
                </c:pt>
                <c:pt idx="68">
                  <c:v>3.2624026922238654E-2</c:v>
                </c:pt>
                <c:pt idx="69">
                  <c:v>4.4277981894920854E-2</c:v>
                </c:pt>
                <c:pt idx="70">
                  <c:v>5.614445809332462E-2</c:v>
                </c:pt>
                <c:pt idx="71">
                  <c:v>6.8082590698002265E-2</c:v>
                </c:pt>
                <c:pt idx="72">
                  <c:v>8.0033755353437139E-2</c:v>
                </c:pt>
                <c:pt idx="73">
                  <c:v>9.197433642588812E-2</c:v>
                </c:pt>
                <c:pt idx="74">
                  <c:v>0.10389452557608163</c:v>
                </c:pt>
                <c:pt idx="75">
                  <c:v>0.12766241111327667</c:v>
                </c:pt>
                <c:pt idx="76">
                  <c:v>0.15840949132219381</c:v>
                </c:pt>
                <c:pt idx="77">
                  <c:v>0.32788350994752341</c:v>
                </c:pt>
                <c:pt idx="78">
                  <c:v>0.6511336580382856</c:v>
                </c:pt>
                <c:pt idx="79">
                  <c:v>1.2395509512730611</c:v>
                </c:pt>
                <c:pt idx="80">
                  <c:v>2.2182568016793542</c:v>
                </c:pt>
                <c:pt idx="81">
                  <c:v>2.7832674026729229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B15-43D2-8C81-F3B15A0EB6A0}"/>
            </c:ext>
          </c:extLst>
        </c:ser>
        <c:ser>
          <c:idx val="8"/>
          <c:order val="8"/>
          <c:tx>
            <c:strRef>
              <c:f>'Ac227 Dose 20 nCi decay actual'!$M$368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actual'!$M$369:$M$450</c:f>
              <c:numCache>
                <c:formatCode>0.00E+00</c:formatCode>
                <c:ptCount val="82"/>
                <c:pt idx="0">
                  <c:v>0</c:v>
                </c:pt>
                <c:pt idx="1">
                  <c:v>4.7159586993479015E-6</c:v>
                </c:pt>
                <c:pt idx="2">
                  <c:v>1.2935349033812758E-5</c:v>
                </c:pt>
                <c:pt idx="3">
                  <c:v>1.9997140724508417E-5</c:v>
                </c:pt>
                <c:pt idx="4">
                  <c:v>2.7787843363757194E-5</c:v>
                </c:pt>
                <c:pt idx="5">
                  <c:v>7.0102301950487794E-5</c:v>
                </c:pt>
                <c:pt idx="6">
                  <c:v>1.1445695413448331E-4</c:v>
                </c:pt>
                <c:pt idx="7">
                  <c:v>1.594743696065962E-4</c:v>
                </c:pt>
                <c:pt idx="8">
                  <c:v>2.0502199570920302E-4</c:v>
                </c:pt>
                <c:pt idx="9">
                  <c:v>2.5096727978468028E-4</c:v>
                </c:pt>
                <c:pt idx="10">
                  <c:v>2.9717766917540452E-4</c:v>
                </c:pt>
                <c:pt idx="11">
                  <c:v>3.4352061122375221E-4</c:v>
                </c:pt>
                <c:pt idx="12">
                  <c:v>3.898835793637983E-4</c:v>
                </c:pt>
                <c:pt idx="13">
                  <c:v>4.6392597423826744E-4</c:v>
                </c:pt>
                <c:pt idx="14">
                  <c:v>5.3763736226767906E-4</c:v>
                </c:pt>
                <c:pt idx="15">
                  <c:v>6.1083310456873136E-4</c:v>
                </c:pt>
                <c:pt idx="16">
                  <c:v>7.1031245093659942E-4</c:v>
                </c:pt>
                <c:pt idx="17">
                  <c:v>7.9930381624480527E-4</c:v>
                </c:pt>
                <c:pt idx="18">
                  <c:v>8.8665229438134323E-4</c:v>
                </c:pt>
                <c:pt idx="19">
                  <c:v>9.7214338948110987E-4</c:v>
                </c:pt>
                <c:pt idx="20">
                  <c:v>1.0556010601405399E-3</c:v>
                </c:pt>
                <c:pt idx="21">
                  <c:v>1.1368877194176065E-3</c:v>
                </c:pt>
                <c:pt idx="22">
                  <c:v>1.2159042348318207E-3</c:v>
                </c:pt>
                <c:pt idx="23">
                  <c:v>1.2925899283642321E-3</c:v>
                </c:pt>
                <c:pt idx="24">
                  <c:v>1.3669225764574285E-3</c:v>
                </c:pt>
                <c:pt idx="25">
                  <c:v>1.4389184100155356E-3</c:v>
                </c:pt>
                <c:pt idx="26">
                  <c:v>1.5086321144042179E-3</c:v>
                </c:pt>
                <c:pt idx="27">
                  <c:v>1.5761568294506776E-3</c:v>
                </c:pt>
                <c:pt idx="28">
                  <c:v>1.6416241494436555E-3</c:v>
                </c:pt>
                <c:pt idx="29">
                  <c:v>1.7052041231334304E-3</c:v>
                </c:pt>
                <c:pt idx="30">
                  <c:v>1.7671052537318196E-3</c:v>
                </c:pt>
                <c:pt idx="31">
                  <c:v>1.8275744989121781E-3</c:v>
                </c:pt>
                <c:pt idx="32">
                  <c:v>1.8868972708093999E-3</c:v>
                </c:pt>
                <c:pt idx="33">
                  <c:v>1.9453214113959616E-3</c:v>
                </c:pt>
                <c:pt idx="34">
                  <c:v>2.0029683497041219E-3</c:v>
                </c:pt>
                <c:pt idx="35">
                  <c:v>2.0598898992191077E-3</c:v>
                </c:pt>
                <c:pt idx="36">
                  <c:v>2.1161378734261458E-3</c:v>
                </c:pt>
                <c:pt idx="37">
                  <c:v>2.171764085810463E-3</c:v>
                </c:pt>
                <c:pt idx="38">
                  <c:v>2.226820349857286E-3</c:v>
                </c:pt>
                <c:pt idx="39">
                  <c:v>2.2813584790518414E-3</c:v>
                </c:pt>
                <c:pt idx="40">
                  <c:v>2.3354302868793561E-3</c:v>
                </c:pt>
                <c:pt idx="41">
                  <c:v>2.3890875868250567E-3</c:v>
                </c:pt>
                <c:pt idx="42">
                  <c:v>2.4423821923741703E-3</c:v>
                </c:pt>
                <c:pt idx="43">
                  <c:v>2.4953659170119232E-3</c:v>
                </c:pt>
                <c:pt idx="44">
                  <c:v>2.5480905742235422E-3</c:v>
                </c:pt>
                <c:pt idx="45">
                  <c:v>2.6006079774942544E-3</c:v>
                </c:pt>
                <c:pt idx="46">
                  <c:v>2.6529699403092864E-3</c:v>
                </c:pt>
                <c:pt idx="47">
                  <c:v>2.705228276153865E-3</c:v>
                </c:pt>
                <c:pt idx="48">
                  <c:v>2.7574347985132165E-3</c:v>
                </c:pt>
                <c:pt idx="49">
                  <c:v>2.8096283675012614E-3</c:v>
                </c:pt>
                <c:pt idx="50">
                  <c:v>2.8621319337544539E-3</c:v>
                </c:pt>
                <c:pt idx="51">
                  <c:v>2.9154134595693452E-3</c:v>
                </c:pt>
                <c:pt idx="52">
                  <c:v>2.9694768211086932E-3</c:v>
                </c:pt>
                <c:pt idx="53">
                  <c:v>3.1933443112552181E-3</c:v>
                </c:pt>
                <c:pt idx="54">
                  <c:v>3.4300445475841431E-3</c:v>
                </c:pt>
                <c:pt idx="55">
                  <c:v>3.6797920939851147E-3</c:v>
                </c:pt>
                <c:pt idx="56">
                  <c:v>3.942749220525091E-3</c:v>
                </c:pt>
                <c:pt idx="57">
                  <c:v>4.2190340170544143E-3</c:v>
                </c:pt>
                <c:pt idx="58">
                  <c:v>4.5087228939856838E-3</c:v>
                </c:pt>
                <c:pt idx="59">
                  <c:v>4.8118609187972226E-3</c:v>
                </c:pt>
                <c:pt idx="60">
                  <c:v>5.1284630386401134E-3</c:v>
                </c:pt>
                <c:pt idx="61">
                  <c:v>5.4585033548442798E-3</c:v>
                </c:pt>
                <c:pt idx="62">
                  <c:v>7.3066872569620247E-3</c:v>
                </c:pt>
                <c:pt idx="63">
                  <c:v>9.4741818249091184E-3</c:v>
                </c:pt>
                <c:pt idx="64">
                  <c:v>1.4660094399093153E-2</c:v>
                </c:pt>
                <c:pt idx="65">
                  <c:v>2.0814464369466011E-2</c:v>
                </c:pt>
                <c:pt idx="66">
                  <c:v>2.7719724429278059E-2</c:v>
                </c:pt>
                <c:pt idx="67">
                  <c:v>3.9060981070816458E-2</c:v>
                </c:pt>
                <c:pt idx="68">
                  <c:v>5.951351564839498E-2</c:v>
                </c:pt>
                <c:pt idx="69">
                  <c:v>8.0972713578132932E-2</c:v>
                </c:pt>
                <c:pt idx="70">
                  <c:v>0.10282324089413672</c:v>
                </c:pt>
                <c:pt idx="71">
                  <c:v>0.12480571388942015</c:v>
                </c:pt>
                <c:pt idx="72">
                  <c:v>0.14681218366153043</c:v>
                </c:pt>
                <c:pt idx="73">
                  <c:v>0.16879916518243418</c:v>
                </c:pt>
                <c:pt idx="74">
                  <c:v>0.19074859770843305</c:v>
                </c:pt>
                <c:pt idx="75">
                  <c:v>0.23451397704185231</c:v>
                </c:pt>
                <c:pt idx="76">
                  <c:v>0.29113060903599702</c:v>
                </c:pt>
                <c:pt idx="77">
                  <c:v>0.60319432630227587</c:v>
                </c:pt>
                <c:pt idx="78">
                  <c:v>1.1984161994738232</c:v>
                </c:pt>
                <c:pt idx="79">
                  <c:v>2.281907871649004</c:v>
                </c:pt>
                <c:pt idx="80">
                  <c:v>4.0840636726703803</c:v>
                </c:pt>
                <c:pt idx="81">
                  <c:v>5.1244550546125947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B15-43D2-8C81-F3B15A0EB6A0}"/>
            </c:ext>
          </c:extLst>
        </c:ser>
        <c:ser>
          <c:idx val="9"/>
          <c:order val="9"/>
          <c:tx>
            <c:strRef>
              <c:f>'Ac227 Dose 20 nCi decay actual'!$N$368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actual'!$N$369:$N$450</c:f>
              <c:numCache>
                <c:formatCode>0.00E+00</c:formatCode>
                <c:ptCount val="82"/>
                <c:pt idx="0">
                  <c:v>0</c:v>
                </c:pt>
                <c:pt idx="1">
                  <c:v>3.9215601105732467E-6</c:v>
                </c:pt>
                <c:pt idx="2">
                  <c:v>1.6552904229249585E-5</c:v>
                </c:pt>
                <c:pt idx="3">
                  <c:v>3.4303034773988126E-5</c:v>
                </c:pt>
                <c:pt idx="4">
                  <c:v>5.889600993740142E-5</c:v>
                </c:pt>
                <c:pt idx="5">
                  <c:v>2.6400873213408901E-4</c:v>
                </c:pt>
                <c:pt idx="6">
                  <c:v>5.881167368615881E-4</c:v>
                </c:pt>
                <c:pt idx="7">
                  <c:v>1.0095278811300048E-3</c:v>
                </c:pt>
                <c:pt idx="8">
                  <c:v>1.5087815370311551E-3</c:v>
                </c:pt>
                <c:pt idx="9">
                  <c:v>2.0664170766568563E-3</c:v>
                </c:pt>
                <c:pt idx="10">
                  <c:v>2.6629738720989247E-3</c:v>
                </c:pt>
                <c:pt idx="11">
                  <c:v>3.2789912954491762E-3</c:v>
                </c:pt>
                <c:pt idx="12">
                  <c:v>3.8994126215563356E-3</c:v>
                </c:pt>
                <c:pt idx="13">
                  <c:v>4.8872307448031543E-3</c:v>
                </c:pt>
                <c:pt idx="14">
                  <c:v>5.8634621736821883E-3</c:v>
                </c:pt>
                <c:pt idx="15">
                  <c:v>6.821707522134653E-3</c:v>
                </c:pt>
                <c:pt idx="16">
                  <c:v>8.0988672995545592E-3</c:v>
                </c:pt>
                <c:pt idx="17">
                  <c:v>9.2100494892646302E-3</c:v>
                </c:pt>
                <c:pt idx="18">
                  <c:v>1.0264882604245315E-2</c:v>
                </c:pt>
                <c:pt idx="19">
                  <c:v>1.1256472019533401E-2</c:v>
                </c:pt>
                <c:pt idx="20">
                  <c:v>1.2179397893305896E-2</c:v>
                </c:pt>
                <c:pt idx="21">
                  <c:v>1.3029715166880031E-2</c:v>
                </c:pt>
                <c:pt idx="22">
                  <c:v>1.3804953564713264E-2</c:v>
                </c:pt>
                <c:pt idx="23">
                  <c:v>1.4504117594403275E-2</c:v>
                </c:pt>
                <c:pt idx="24">
                  <c:v>1.5127686546687965E-2</c:v>
                </c:pt>
                <c:pt idx="25">
                  <c:v>1.5677614495445462E-2</c:v>
                </c:pt>
                <c:pt idx="26">
                  <c:v>1.6157330297694113E-2</c:v>
                </c:pt>
                <c:pt idx="27">
                  <c:v>1.6571737593592494E-2</c:v>
                </c:pt>
                <c:pt idx="28">
                  <c:v>1.6927214806439401E-2</c:v>
                </c:pt>
                <c:pt idx="29">
                  <c:v>1.7231615142673854E-2</c:v>
                </c:pt>
                <c:pt idx="30">
                  <c:v>1.7494266591875095E-2</c:v>
                </c:pt>
                <c:pt idx="31">
                  <c:v>1.7725971926762594E-2</c:v>
                </c:pt>
                <c:pt idx="32">
                  <c:v>1.7939008703196039E-2</c:v>
                </c:pt>
                <c:pt idx="33">
                  <c:v>1.8143464585447883E-2</c:v>
                </c:pt>
                <c:pt idx="34">
                  <c:v>1.8343081077095813E-2</c:v>
                </c:pt>
                <c:pt idx="35">
                  <c:v>1.8538180804180088E-2</c:v>
                </c:pt>
                <c:pt idx="36">
                  <c:v>1.8729086392740967E-2</c:v>
                </c:pt>
                <c:pt idx="37">
                  <c:v>1.8916120468818715E-2</c:v>
                </c:pt>
                <c:pt idx="38">
                  <c:v>1.9099605658453592E-2</c:v>
                </c:pt>
                <c:pt idx="39">
                  <c:v>1.9279864587685859E-2</c:v>
                </c:pt>
                <c:pt idx="40">
                  <c:v>1.9457219882555773E-2</c:v>
                </c:pt>
                <c:pt idx="41">
                  <c:v>1.9631994169103599E-2</c:v>
                </c:pt>
                <c:pt idx="42">
                  <c:v>1.9804510073369599E-2</c:v>
                </c:pt>
                <c:pt idx="43">
                  <c:v>1.9975090221394032E-2</c:v>
                </c:pt>
                <c:pt idx="44">
                  <c:v>2.014405723921716E-2</c:v>
                </c:pt>
                <c:pt idx="45">
                  <c:v>2.0311733752879244E-2</c:v>
                </c:pt>
                <c:pt idx="46">
                  <c:v>2.0478442388420545E-2</c:v>
                </c:pt>
                <c:pt idx="47">
                  <c:v>2.0644505771881323E-2</c:v>
                </c:pt>
                <c:pt idx="48">
                  <c:v>2.0810246529301839E-2</c:v>
                </c:pt>
                <c:pt idx="49">
                  <c:v>2.0975906630212291E-2</c:v>
                </c:pt>
                <c:pt idx="50">
                  <c:v>2.1142550648858626E-2</c:v>
                </c:pt>
                <c:pt idx="51">
                  <c:v>2.1311663877064565E-2</c:v>
                </c:pt>
                <c:pt idx="52">
                  <c:v>2.1483258617600857E-2</c:v>
                </c:pt>
                <c:pt idx="53">
                  <c:v>2.2193804221729552E-2</c:v>
                </c:pt>
                <c:pt idx="54">
                  <c:v>2.2945080399926127E-2</c:v>
                </c:pt>
                <c:pt idx="55">
                  <c:v>2.3737768168574397E-2</c:v>
                </c:pt>
                <c:pt idx="56">
                  <c:v>2.4572382565756411E-2</c:v>
                </c:pt>
                <c:pt idx="57">
                  <c:v>2.5449298403482607E-2</c:v>
                </c:pt>
                <c:pt idx="58">
                  <c:v>2.6368758205054365E-2</c:v>
                </c:pt>
                <c:pt idx="59">
                  <c:v>2.7330905012673084E-2</c:v>
                </c:pt>
                <c:pt idx="60">
                  <c:v>2.8335786267941331E-2</c:v>
                </c:pt>
                <c:pt idx="61">
                  <c:v>2.938331976961513E-2</c:v>
                </c:pt>
                <c:pt idx="62">
                  <c:v>3.5249374489805425E-2</c:v>
                </c:pt>
                <c:pt idx="63">
                  <c:v>4.2128907271539853E-2</c:v>
                </c:pt>
                <c:pt idx="64">
                  <c:v>5.8588766541728662E-2</c:v>
                </c:pt>
                <c:pt idx="65">
                  <c:v>7.812246715081618E-2</c:v>
                </c:pt>
                <c:pt idx="66">
                  <c:v>0.10003946000070921</c:v>
                </c:pt>
                <c:pt idx="67">
                  <c:v>0.13603611162112111</c:v>
                </c:pt>
                <c:pt idx="68">
                  <c:v>0.20095156016560059</c:v>
                </c:pt>
                <c:pt idx="69">
                  <c:v>0.26906211407909181</c:v>
                </c:pt>
                <c:pt idx="70">
                  <c:v>0.33841473031702135</c:v>
                </c:pt>
                <c:pt idx="71">
                  <c:v>0.40818613635928808</c:v>
                </c:pt>
                <c:pt idx="72">
                  <c:v>0.47803370711969417</c:v>
                </c:pt>
                <c:pt idx="73">
                  <c:v>0.54781942302472186</c:v>
                </c:pt>
                <c:pt idx="74">
                  <c:v>0.61748596006527201</c:v>
                </c:pt>
                <c:pt idx="75">
                  <c:v>0.75639535632478294</c:v>
                </c:pt>
                <c:pt idx="76">
                  <c:v>0.93609406540344864</c:v>
                </c:pt>
                <c:pt idx="77">
                  <c:v>1.9265706297607124</c:v>
                </c:pt>
                <c:pt idx="78">
                  <c:v>3.8157787733213215</c:v>
                </c:pt>
                <c:pt idx="79">
                  <c:v>7.254733863541114</c:v>
                </c:pt>
                <c:pt idx="80">
                  <c:v>12.974697407745968</c:v>
                </c:pt>
                <c:pt idx="81">
                  <c:v>16.276854065367708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B15-43D2-8C81-F3B15A0E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75008"/>
        <c:axId val="536878080"/>
      </c:scatterChart>
      <c:valAx>
        <c:axId val="53687500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8080"/>
        <c:crossesAt val="1.0000000000000005E-7"/>
        <c:crossBetween val="midCat"/>
      </c:valAx>
      <c:valAx>
        <c:axId val="5368780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50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Comparison!$D$8:$D$89</c:f>
              <c:numCache>
                <c:formatCode>General</c:formatCode>
                <c:ptCount val="82"/>
                <c:pt idx="0">
                  <c:v>0</c:v>
                </c:pt>
                <c:pt idx="1">
                  <c:v>1.8319251488245539E-2</c:v>
                </c:pt>
                <c:pt idx="2">
                  <c:v>1.8223215229319984E-2</c:v>
                </c:pt>
                <c:pt idx="3">
                  <c:v>1.8111487580502426E-2</c:v>
                </c:pt>
                <c:pt idx="4">
                  <c:v>1.7990663996622379E-2</c:v>
                </c:pt>
                <c:pt idx="5">
                  <c:v>1.7602478613184844E-2</c:v>
                </c:pt>
                <c:pt idx="6">
                  <c:v>1.7356342312919722E-2</c:v>
                </c:pt>
                <c:pt idx="7">
                  <c:v>1.7147476286674856E-2</c:v>
                </c:pt>
                <c:pt idx="8">
                  <c:v>1.6939730518215419E-2</c:v>
                </c:pt>
                <c:pt idx="9">
                  <c:v>1.672471737128348E-2</c:v>
                </c:pt>
                <c:pt idx="10">
                  <c:v>1.6504905678338115E-2</c:v>
                </c:pt>
                <c:pt idx="11">
                  <c:v>1.6290660883129086E-2</c:v>
                </c:pt>
                <c:pt idx="12">
                  <c:v>1.6093111925620296E-2</c:v>
                </c:pt>
                <c:pt idx="13">
                  <c:v>1.5816333002338961E-2</c:v>
                </c:pt>
                <c:pt idx="14">
                  <c:v>1.5579882632264739E-2</c:v>
                </c:pt>
                <c:pt idx="15">
                  <c:v>1.5376524345745055E-2</c:v>
                </c:pt>
                <c:pt idx="16">
                  <c:v>1.5140810527827106E-2</c:v>
                </c:pt>
                <c:pt idx="17">
                  <c:v>1.4962485467949403E-2</c:v>
                </c:pt>
                <c:pt idx="18">
                  <c:v>1.4811959834494296E-2</c:v>
                </c:pt>
                <c:pt idx="19">
                  <c:v>1.4684457269378124E-2</c:v>
                </c:pt>
                <c:pt idx="20">
                  <c:v>1.4576209604787692E-2</c:v>
                </c:pt>
                <c:pt idx="21">
                  <c:v>1.4484190001389945E-2</c:v>
                </c:pt>
                <c:pt idx="22">
                  <c:v>1.4405924459506296E-2</c:v>
                </c:pt>
                <c:pt idx="23">
                  <c:v>1.4339355989517419E-2</c:v>
                </c:pt>
                <c:pt idx="24">
                  <c:v>1.4282744971607888E-2</c:v>
                </c:pt>
                <c:pt idx="25">
                  <c:v>1.4234594913809242E-2</c:v>
                </c:pt>
                <c:pt idx="26">
                  <c:v>1.4193596397820264E-2</c:v>
                </c:pt>
                <c:pt idx="27">
                  <c:v>1.4158584313174589E-2</c:v>
                </c:pt>
                <c:pt idx="28">
                  <c:v>1.4128505003935877E-2</c:v>
                </c:pt>
                <c:pt idx="29">
                  <c:v>1.4102390975590001E-2</c:v>
                </c:pt>
                <c:pt idx="30">
                  <c:v>1.4079341508341696E-2</c:v>
                </c:pt>
                <c:pt idx="31">
                  <c:v>1.4058508005456202E-2</c:v>
                </c:pt>
                <c:pt idx="32">
                  <c:v>1.4039083240365303E-2</c:v>
                </c:pt>
                <c:pt idx="33">
                  <c:v>1.4020469054921303E-2</c:v>
                </c:pt>
                <c:pt idx="34">
                  <c:v>1.400243777464173E-2</c:v>
                </c:pt>
                <c:pt idx="35">
                  <c:v>1.3984942674560647E-2</c:v>
                </c:pt>
                <c:pt idx="36">
                  <c:v>1.3967938985669639E-2</c:v>
                </c:pt>
                <c:pt idx="37">
                  <c:v>1.3951383727725379E-2</c:v>
                </c:pt>
                <c:pt idx="38">
                  <c:v>1.3935235560116567E-2</c:v>
                </c:pt>
                <c:pt idx="39">
                  <c:v>1.3919454649239665E-2</c:v>
                </c:pt>
                <c:pt idx="40">
                  <c:v>1.3904002551031585E-2</c:v>
                </c:pt>
                <c:pt idx="41">
                  <c:v>1.3888842107478068E-2</c:v>
                </c:pt>
                <c:pt idx="42">
                  <c:v>1.3873937356063052E-2</c:v>
                </c:pt>
                <c:pt idx="43">
                  <c:v>1.385925345124943E-2</c:v>
                </c:pt>
                <c:pt idx="44">
                  <c:v>1.3844756597187962E-2</c:v>
                </c:pt>
                <c:pt idx="45">
                  <c:v>1.3830413990940791E-2</c:v>
                </c:pt>
                <c:pt idx="46">
                  <c:v>1.381619377558075E-2</c:v>
                </c:pt>
                <c:pt idx="47">
                  <c:v>1.380206500258893E-2</c:v>
                </c:pt>
                <c:pt idx="48">
                  <c:v>1.3787997603022191E-2</c:v>
                </c:pt>
                <c:pt idx="49">
                  <c:v>1.3773969482917132E-2</c:v>
                </c:pt>
                <c:pt idx="50">
                  <c:v>1.3760118603388638E-2</c:v>
                </c:pt>
                <c:pt idx="51">
                  <c:v>1.3746591729754737E-2</c:v>
                </c:pt>
                <c:pt idx="52">
                  <c:v>1.3733382510723273E-2</c:v>
                </c:pt>
                <c:pt idx="53">
                  <c:v>1.3683570125485165E-2</c:v>
                </c:pt>
                <c:pt idx="54">
                  <c:v>1.3638374419802281E-2</c:v>
                </c:pt>
                <c:pt idx="55">
                  <c:v>1.3597457716930458E-2</c:v>
                </c:pt>
                <c:pt idx="56">
                  <c:v>1.3560512477644469E-2</c:v>
                </c:pt>
                <c:pt idx="57">
                  <c:v>1.3527258148658841E-2</c:v>
                </c:pt>
                <c:pt idx="58">
                  <c:v>1.3497438258985079E-2</c:v>
                </c:pt>
                <c:pt idx="59">
                  <c:v>1.3470818130118137E-2</c:v>
                </c:pt>
                <c:pt idx="60">
                  <c:v>1.3447182610534547E-2</c:v>
                </c:pt>
                <c:pt idx="61">
                  <c:v>1.3426333707383709E-2</c:v>
                </c:pt>
                <c:pt idx="62">
                  <c:v>1.3356743614080195E-2</c:v>
                </c:pt>
                <c:pt idx="63">
                  <c:v>1.3335050516776392E-2</c:v>
                </c:pt>
                <c:pt idx="64">
                  <c:v>1.3385053995692111E-2</c:v>
                </c:pt>
                <c:pt idx="65">
                  <c:v>1.3518556770200797E-2</c:v>
                </c:pt>
                <c:pt idx="66">
                  <c:v>1.3701512933488433E-2</c:v>
                </c:pt>
                <c:pt idx="67">
                  <c:v>1.4027659937622108E-2</c:v>
                </c:pt>
                <c:pt idx="68">
                  <c:v>1.4639208377324462E-2</c:v>
                </c:pt>
                <c:pt idx="69">
                  <c:v>1.5289169315593239E-2</c:v>
                </c:pt>
                <c:pt idx="70">
                  <c:v>1.5952448135322247E-2</c:v>
                </c:pt>
                <c:pt idx="71">
                  <c:v>1.6619996563629932E-2</c:v>
                </c:pt>
                <c:pt idx="72">
                  <c:v>1.7288321787641951E-2</c:v>
                </c:pt>
                <c:pt idx="73">
                  <c:v>1.7956063926385338E-2</c:v>
                </c:pt>
                <c:pt idx="74">
                  <c:v>1.8622667303295683E-2</c:v>
                </c:pt>
                <c:pt idx="75">
                  <c:v>1.9951820694521033E-2</c:v>
                </c:pt>
                <c:pt idx="76">
                  <c:v>2.167126642566964E-2</c:v>
                </c:pt>
                <c:pt idx="77">
                  <c:v>3.1148633924820784E-2</c:v>
                </c:pt>
                <c:pt idx="78">
                  <c:v>4.9225507728617279E-2</c:v>
                </c:pt>
                <c:pt idx="79">
                  <c:v>8.213112344635537E-2</c:v>
                </c:pt>
                <c:pt idx="80">
                  <c:v>0.1368625512688241</c:v>
                </c:pt>
                <c:pt idx="81">
                  <c:v>0.16845921222101082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Comparison!$E$8:$E$89</c:f>
              <c:numCache>
                <c:formatCode>General</c:formatCode>
                <c:ptCount val="82"/>
                <c:pt idx="0">
                  <c:v>0</c:v>
                </c:pt>
                <c:pt idx="1">
                  <c:v>8.793783175923664E-3</c:v>
                </c:pt>
                <c:pt idx="2">
                  <c:v>8.8824997951852756E-3</c:v>
                </c:pt>
                <c:pt idx="3">
                  <c:v>8.9849862590231314E-3</c:v>
                </c:pt>
                <c:pt idx="4">
                  <c:v>9.1010003199510029E-3</c:v>
                </c:pt>
                <c:pt idx="5">
                  <c:v>9.9523567344697722E-3</c:v>
                </c:pt>
                <c:pt idx="6">
                  <c:v>1.1264226509925512E-2</c:v>
                </c:pt>
                <c:pt idx="7">
                  <c:v>1.3106032928253859E-2</c:v>
                </c:pt>
                <c:pt idx="8">
                  <c:v>1.5461027831348541E-2</c:v>
                </c:pt>
                <c:pt idx="9">
                  <c:v>1.8245562796972072E-2</c:v>
                </c:pt>
                <c:pt idx="10">
                  <c:v>2.1294564957111201E-2</c:v>
                </c:pt>
                <c:pt idx="11">
                  <c:v>2.4348070332303288E-2</c:v>
                </c:pt>
                <c:pt idx="12">
                  <c:v>2.7169079578205593E-2</c:v>
                </c:pt>
                <c:pt idx="13">
                  <c:v>3.1079542201308766E-2</c:v>
                </c:pt>
                <c:pt idx="14">
                  <c:v>3.4361971058688448E-2</c:v>
                </c:pt>
                <c:pt idx="15">
                  <c:v>3.7110788316203784E-2</c:v>
                </c:pt>
                <c:pt idx="16">
                  <c:v>4.0143672240263384E-2</c:v>
                </c:pt>
                <c:pt idx="17">
                  <c:v>4.2259912555967748E-2</c:v>
                </c:pt>
                <c:pt idx="18">
                  <c:v>4.3848140573856449E-2</c:v>
                </c:pt>
                <c:pt idx="19">
                  <c:v>4.4974061395504437E-2</c:v>
                </c:pt>
                <c:pt idx="20">
                  <c:v>4.5693786411570202E-2</c:v>
                </c:pt>
                <c:pt idx="21">
                  <c:v>4.605694489281003E-2</c:v>
                </c:pt>
                <c:pt idx="22">
                  <c:v>4.6108673839326673E-2</c:v>
                </c:pt>
                <c:pt idx="23">
                  <c:v>4.5890911948290369E-2</c:v>
                </c:pt>
                <c:pt idx="24">
                  <c:v>4.5443253216066529E-2</c:v>
                </c:pt>
                <c:pt idx="25">
                  <c:v>4.4803518686353502E-2</c:v>
                </c:pt>
                <c:pt idx="26">
                  <c:v>4.4008147593611033E-2</c:v>
                </c:pt>
                <c:pt idx="27">
                  <c:v>4.3092474252734929E-2</c:v>
                </c:pt>
                <c:pt idx="28">
                  <c:v>4.2090935175841726E-2</c:v>
                </c:pt>
                <c:pt idx="29">
                  <c:v>4.1037236869107395E-2</c:v>
                </c:pt>
                <c:pt idx="30">
                  <c:v>3.9964505609138556E-2</c:v>
                </c:pt>
                <c:pt idx="31">
                  <c:v>3.8905434476005703E-2</c:v>
                </c:pt>
                <c:pt idx="32">
                  <c:v>3.7892438981638112E-2</c:v>
                </c:pt>
                <c:pt idx="33">
                  <c:v>3.6948015214058987E-2</c:v>
                </c:pt>
                <c:pt idx="34">
                  <c:v>3.6075522754658661E-2</c:v>
                </c:pt>
                <c:pt idx="35">
                  <c:v>3.5269344704375497E-2</c:v>
                </c:pt>
                <c:pt idx="36">
                  <c:v>3.4524524504858427E-2</c:v>
                </c:pt>
                <c:pt idx="37">
                  <c:v>3.3836681060927701E-2</c:v>
                </c:pt>
                <c:pt idx="38">
                  <c:v>3.3201937184539246E-2</c:v>
                </c:pt>
                <c:pt idx="39">
                  <c:v>3.261685906865016E-2</c:v>
                </c:pt>
                <c:pt idx="40">
                  <c:v>3.2078404945394212E-2</c:v>
                </c:pt>
                <c:pt idx="41">
                  <c:v>3.1583881435090402E-2</c:v>
                </c:pt>
                <c:pt idx="42">
                  <c:v>3.113090637240724E-2</c:v>
                </c:pt>
                <c:pt idx="43">
                  <c:v>3.071737711977944E-2</c:v>
                </c:pt>
                <c:pt idx="44">
                  <c:v>3.0341443558304988E-2</c:v>
                </c:pt>
                <c:pt idx="45">
                  <c:v>3.0001485092321367E-2</c:v>
                </c:pt>
                <c:pt idx="46">
                  <c:v>2.9696091122985158E-2</c:v>
                </c:pt>
                <c:pt idx="47">
                  <c:v>2.9424044544143317E-2</c:v>
                </c:pt>
                <c:pt idx="48">
                  <c:v>2.918430789504102E-2</c:v>
                </c:pt>
                <c:pt idx="49">
                  <c:v>2.8962847684010428E-2</c:v>
                </c:pt>
                <c:pt idx="50">
                  <c:v>2.8749623267275735E-2</c:v>
                </c:pt>
                <c:pt idx="51">
                  <c:v>2.8547863651250331E-2</c:v>
                </c:pt>
                <c:pt idx="52">
                  <c:v>2.8357011882713015E-2</c:v>
                </c:pt>
                <c:pt idx="53">
                  <c:v>2.7691911986861113E-2</c:v>
                </c:pt>
                <c:pt idx="54">
                  <c:v>2.7165753092333857E-2</c:v>
                </c:pt>
                <c:pt idx="55">
                  <c:v>2.6756926381532001E-2</c:v>
                </c:pt>
                <c:pt idx="56">
                  <c:v>2.6448546882248538E-2</c:v>
                </c:pt>
                <c:pt idx="57">
                  <c:v>2.6227227970479296E-2</c:v>
                </c:pt>
                <c:pt idx="58">
                  <c:v>2.6082211583699767E-2</c:v>
                </c:pt>
                <c:pt idx="59">
                  <c:v>2.6004756601783436E-2</c:v>
                </c:pt>
                <c:pt idx="60">
                  <c:v>2.5987680254931349E-2</c:v>
                </c:pt>
                <c:pt idx="61">
                  <c:v>2.6024999825543935E-2</c:v>
                </c:pt>
                <c:pt idx="62">
                  <c:v>2.6857050798976972E-2</c:v>
                </c:pt>
                <c:pt idx="63">
                  <c:v>2.8541563413670264E-2</c:v>
                </c:pt>
                <c:pt idx="64">
                  <c:v>3.361074425440614E-2</c:v>
                </c:pt>
                <c:pt idx="65">
                  <c:v>4.0368948210961708E-2</c:v>
                </c:pt>
                <c:pt idx="66">
                  <c:v>4.8308879245853018E-2</c:v>
                </c:pt>
                <c:pt idx="67">
                  <c:v>6.1667836126393892E-2</c:v>
                </c:pt>
                <c:pt idx="68">
                  <c:v>8.6131119470345657E-2</c:v>
                </c:pt>
                <c:pt idx="69">
                  <c:v>0.11199538091053576</c:v>
                </c:pt>
                <c:pt idx="70">
                  <c:v>0.13837983839813245</c:v>
                </c:pt>
                <c:pt idx="71">
                  <c:v>0.16493484747551032</c:v>
                </c:pt>
                <c:pt idx="72">
                  <c:v>0.19152131030138483</c:v>
                </c:pt>
                <c:pt idx="73">
                  <c:v>0.21808474994506036</c:v>
                </c:pt>
                <c:pt idx="74">
                  <c:v>0.24460293198715369</c:v>
                </c:pt>
                <c:pt idx="75">
                  <c:v>0.29747806885946027</c:v>
                </c:pt>
                <c:pt idx="76">
                  <c:v>0.3658794565604041</c:v>
                </c:pt>
                <c:pt idx="77">
                  <c:v>0.74289925971149839</c:v>
                </c:pt>
                <c:pt idx="78">
                  <c:v>1.4620166099760796</c:v>
                </c:pt>
                <c:pt idx="79">
                  <c:v>2.7710371541585972</c:v>
                </c:pt>
                <c:pt idx="80">
                  <c:v>4.9483118189640187</c:v>
                </c:pt>
                <c:pt idx="81">
                  <c:v>6.2052607443015884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Comparison!$F$8:$F$89</c:f>
              <c:numCache>
                <c:formatCode>General</c:formatCode>
                <c:ptCount val="82"/>
                <c:pt idx="0">
                  <c:v>0</c:v>
                </c:pt>
                <c:pt idx="1">
                  <c:v>1.3801114152081694E-2</c:v>
                </c:pt>
                <c:pt idx="2">
                  <c:v>1.4176701439385401E-2</c:v>
                </c:pt>
                <c:pt idx="3">
                  <c:v>1.4612351752762504E-2</c:v>
                </c:pt>
                <c:pt idx="4">
                  <c:v>1.5087297667387031E-2</c:v>
                </c:pt>
                <c:pt idx="5">
                  <c:v>1.6894212306456727E-2</c:v>
                </c:pt>
                <c:pt idx="6">
                  <c:v>1.8161296776531555E-2</c:v>
                </c:pt>
                <c:pt idx="7">
                  <c:v>1.906280308737298E-2</c:v>
                </c:pt>
                <c:pt idx="8">
                  <c:v>1.9692625677681614E-2</c:v>
                </c:pt>
                <c:pt idx="9">
                  <c:v>2.0102879122622593E-2</c:v>
                </c:pt>
                <c:pt idx="10">
                  <c:v>2.0345308617814216E-2</c:v>
                </c:pt>
                <c:pt idx="11">
                  <c:v>2.0480990913399041E-2</c:v>
                </c:pt>
                <c:pt idx="12">
                  <c:v>2.0563919933197151E-2</c:v>
                </c:pt>
                <c:pt idx="13">
                  <c:v>2.0641163943579399E-2</c:v>
                </c:pt>
                <c:pt idx="14">
                  <c:v>2.0671045786050612E-2</c:v>
                </c:pt>
                <c:pt idx="15">
                  <c:v>2.0668569891836526E-2</c:v>
                </c:pt>
                <c:pt idx="16">
                  <c:v>2.0629081708072917E-2</c:v>
                </c:pt>
                <c:pt idx="17">
                  <c:v>2.0567841589277526E-2</c:v>
                </c:pt>
                <c:pt idx="18">
                  <c:v>2.048977803979932E-2</c:v>
                </c:pt>
                <c:pt idx="19">
                  <c:v>2.0399473624524683E-2</c:v>
                </c:pt>
                <c:pt idx="20">
                  <c:v>2.0300077281053854E-2</c:v>
                </c:pt>
                <c:pt idx="21">
                  <c:v>2.0193821610786439E-2</c:v>
                </c:pt>
                <c:pt idx="22">
                  <c:v>2.0082329975895354E-2</c:v>
                </c:pt>
                <c:pt idx="23">
                  <c:v>1.9966806592213598E-2</c:v>
                </c:pt>
                <c:pt idx="24">
                  <c:v>1.9848158410883363E-2</c:v>
                </c:pt>
                <c:pt idx="25">
                  <c:v>1.9727075647994204E-2</c:v>
                </c:pt>
                <c:pt idx="26">
                  <c:v>1.9604086395519721E-2</c:v>
                </c:pt>
                <c:pt idx="27">
                  <c:v>1.9479594518574558E-2</c:v>
                </c:pt>
                <c:pt idx="28">
                  <c:v>1.9353906512885644E-2</c:v>
                </c:pt>
                <c:pt idx="29">
                  <c:v>1.9227250924166623E-2</c:v>
                </c:pt>
                <c:pt idx="30">
                  <c:v>1.9099792677135217E-2</c:v>
                </c:pt>
                <c:pt idx="31">
                  <c:v>1.8971643881693697E-2</c:v>
                </c:pt>
                <c:pt idx="32">
                  <c:v>1.8842872185572665E-2</c:v>
                </c:pt>
                <c:pt idx="33">
                  <c:v>1.8713516864736185E-2</c:v>
                </c:pt>
                <c:pt idx="34">
                  <c:v>1.8583613508730373E-2</c:v>
                </c:pt>
                <c:pt idx="35">
                  <c:v>1.8453205959836981E-2</c:v>
                </c:pt>
                <c:pt idx="36">
                  <c:v>1.8322345647526214E-2</c:v>
                </c:pt>
                <c:pt idx="37">
                  <c:v>1.8191090808850618E-2</c:v>
                </c:pt>
                <c:pt idx="38">
                  <c:v>1.8059505782513606E-2</c:v>
                </c:pt>
                <c:pt idx="39">
                  <c:v>1.792766036186285E-2</c:v>
                </c:pt>
                <c:pt idx="40">
                  <c:v>1.7795629195194469E-2</c:v>
                </c:pt>
                <c:pt idx="41">
                  <c:v>1.7663491224250809E-2</c:v>
                </c:pt>
                <c:pt idx="42">
                  <c:v>1.7531329153796592E-2</c:v>
                </c:pt>
                <c:pt idx="43">
                  <c:v>1.7399228946773166E-2</c:v>
                </c:pt>
                <c:pt idx="44">
                  <c:v>1.726727934083987E-2</c:v>
                </c:pt>
                <c:pt idx="45">
                  <c:v>1.7135571383176836E-2</c:v>
                </c:pt>
                <c:pt idx="46">
                  <c:v>1.7004197981292449E-2</c:v>
                </c:pt>
                <c:pt idx="47">
                  <c:v>1.6873253468287216E-2</c:v>
                </c:pt>
                <c:pt idx="48">
                  <c:v>1.6742833181602385E-2</c:v>
                </c:pt>
                <c:pt idx="49">
                  <c:v>1.6615254856036099E-2</c:v>
                </c:pt>
                <c:pt idx="50">
                  <c:v>1.649648587912449E-2</c:v>
                </c:pt>
                <c:pt idx="51">
                  <c:v>1.6390328247173003E-2</c:v>
                </c:pt>
                <c:pt idx="52">
                  <c:v>1.6295922548245155E-2</c:v>
                </c:pt>
                <c:pt idx="53">
                  <c:v>1.6020080263166703E-2</c:v>
                </c:pt>
                <c:pt idx="54">
                  <c:v>1.5882283923027509E-2</c:v>
                </c:pt>
                <c:pt idx="55">
                  <c:v>1.5855430575628125E-2</c:v>
                </c:pt>
                <c:pt idx="56">
                  <c:v>1.5920238371385551E-2</c:v>
                </c:pt>
                <c:pt idx="57">
                  <c:v>1.6062619098126826E-2</c:v>
                </c:pt>
                <c:pt idx="58">
                  <c:v>1.6272031223045196E-2</c:v>
                </c:pt>
                <c:pt idx="59">
                  <c:v>1.6540439231655504E-2</c:v>
                </c:pt>
                <c:pt idx="60">
                  <c:v>1.6861602744501249E-2</c:v>
                </c:pt>
                <c:pt idx="61">
                  <c:v>1.7230562058653046E-2</c:v>
                </c:pt>
                <c:pt idx="62">
                  <c:v>1.965472071118211E-2</c:v>
                </c:pt>
                <c:pt idx="63">
                  <c:v>2.2895400533631913E-2</c:v>
                </c:pt>
                <c:pt idx="64">
                  <c:v>3.1190808837720591E-2</c:v>
                </c:pt>
                <c:pt idx="65">
                  <c:v>4.1518155056437585E-2</c:v>
                </c:pt>
                <c:pt idx="66">
                  <c:v>5.3405531378994918E-2</c:v>
                </c:pt>
                <c:pt idx="67">
                  <c:v>7.3258542688708378E-2</c:v>
                </c:pt>
                <c:pt idx="68">
                  <c:v>0.10953342645241074</c:v>
                </c:pt>
                <c:pt idx="69">
                  <c:v>0.14789496489494594</c:v>
                </c:pt>
                <c:pt idx="70">
                  <c:v>0.18703757826624118</c:v>
                </c:pt>
                <c:pt idx="71">
                  <c:v>0.22643634359491482</c:v>
                </c:pt>
                <c:pt idx="72">
                  <c:v>0.26588258770992901</c:v>
                </c:pt>
                <c:pt idx="73">
                  <c:v>0.30529486145418311</c:v>
                </c:pt>
                <c:pt idx="74">
                  <c:v>0.34464002769179808</c:v>
                </c:pt>
                <c:pt idx="75">
                  <c:v>0.42309116397087215</c:v>
                </c:pt>
                <c:pt idx="76">
                  <c:v>0.52457869037767646</c:v>
                </c:pt>
                <c:pt idx="77">
                  <c:v>1.0839651090917142</c:v>
                </c:pt>
                <c:pt idx="78">
                  <c:v>2.1509235973422078</c:v>
                </c:pt>
                <c:pt idx="79">
                  <c:v>4.0931247977387031</c:v>
                </c:pt>
                <c:pt idx="80">
                  <c:v>7.3235595578125343</c:v>
                </c:pt>
                <c:pt idx="81">
                  <c:v>9.1885018022081475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Comparison!$G$8:$G$89</c:f>
              <c:numCache>
                <c:formatCode>General</c:formatCode>
                <c:ptCount val="82"/>
                <c:pt idx="0">
                  <c:v>0</c:v>
                </c:pt>
                <c:pt idx="1">
                  <c:v>1.6199340822422553E-2</c:v>
                </c:pt>
                <c:pt idx="2">
                  <c:v>1.6334908696448845E-2</c:v>
                </c:pt>
                <c:pt idx="3">
                  <c:v>1.649340297775484E-2</c:v>
                </c:pt>
                <c:pt idx="4">
                  <c:v>1.6662482665248373E-2</c:v>
                </c:pt>
                <c:pt idx="5">
                  <c:v>1.6950166998102957E-2</c:v>
                </c:pt>
                <c:pt idx="6">
                  <c:v>1.6845472768106197E-2</c:v>
                </c:pt>
                <c:pt idx="7">
                  <c:v>1.6635500523015882E-2</c:v>
                </c:pt>
                <c:pt idx="8">
                  <c:v>1.6412072108368977E-2</c:v>
                </c:pt>
                <c:pt idx="9">
                  <c:v>1.6197710209444983E-2</c:v>
                </c:pt>
                <c:pt idx="10">
                  <c:v>1.5994847293013301E-2</c:v>
                </c:pt>
                <c:pt idx="11">
                  <c:v>1.5798043601414728E-2</c:v>
                </c:pt>
                <c:pt idx="12">
                  <c:v>1.5602209232687908E-2</c:v>
                </c:pt>
                <c:pt idx="13">
                  <c:v>1.5293862217125065E-2</c:v>
                </c:pt>
                <c:pt idx="14">
                  <c:v>1.4998176383548998E-2</c:v>
                </c:pt>
                <c:pt idx="15">
                  <c:v>1.4719521271791545E-2</c:v>
                </c:pt>
                <c:pt idx="16">
                  <c:v>1.4368125472510183E-2</c:v>
                </c:pt>
                <c:pt idx="17">
                  <c:v>1.4080033182876995E-2</c:v>
                </c:pt>
                <c:pt idx="18">
                  <c:v>1.3821694105636355E-2</c:v>
                </c:pt>
                <c:pt idx="19">
                  <c:v>1.3592118777174087E-2</c:v>
                </c:pt>
                <c:pt idx="20">
                  <c:v>1.33900967729802E-2</c:v>
                </c:pt>
                <c:pt idx="21">
                  <c:v>1.3214344700347457E-2</c:v>
                </c:pt>
                <c:pt idx="22">
                  <c:v>1.306356408137414E-2</c:v>
                </c:pt>
                <c:pt idx="23">
                  <c:v>1.2936450984445102E-2</c:v>
                </c:pt>
                <c:pt idx="24">
                  <c:v>1.2831677209318342E-2</c:v>
                </c:pt>
                <c:pt idx="25">
                  <c:v>1.2747852646628661E-2</c:v>
                </c:pt>
                <c:pt idx="26">
                  <c:v>1.2683473609450484E-2</c:v>
                </c:pt>
                <c:pt idx="27">
                  <c:v>1.2636859797883083E-2</c:v>
                </c:pt>
                <c:pt idx="28">
                  <c:v>1.260608198242975E-2</c:v>
                </c:pt>
                <c:pt idx="29">
                  <c:v>1.2588883024744682E-2</c:v>
                </c:pt>
                <c:pt idx="30">
                  <c:v>1.258259633541191E-2</c:v>
                </c:pt>
                <c:pt idx="31">
                  <c:v>1.2584068232492111E-2</c:v>
                </c:pt>
                <c:pt idx="32">
                  <c:v>1.2589593793136178E-2</c:v>
                </c:pt>
                <c:pt idx="33">
                  <c:v>1.2595952762251363E-2</c:v>
                </c:pt>
                <c:pt idx="34">
                  <c:v>1.2601673933461085E-2</c:v>
                </c:pt>
                <c:pt idx="35">
                  <c:v>1.260627032575542E-2</c:v>
                </c:pt>
                <c:pt idx="36">
                  <c:v>1.2609274003568214E-2</c:v>
                </c:pt>
                <c:pt idx="37">
                  <c:v>1.2610236327516186E-2</c:v>
                </c:pt>
                <c:pt idx="38">
                  <c:v>1.2608728578497635E-2</c:v>
                </c:pt>
                <c:pt idx="39">
                  <c:v>1.2604342895373545E-2</c:v>
                </c:pt>
                <c:pt idx="40">
                  <c:v>1.2596693467581173E-2</c:v>
                </c:pt>
                <c:pt idx="41">
                  <c:v>1.258541792440528E-2</c:v>
                </c:pt>
                <c:pt idx="42">
                  <c:v>1.2570178862640686E-2</c:v>
                </c:pt>
                <c:pt idx="43">
                  <c:v>1.2550665454368129E-2</c:v>
                </c:pt>
                <c:pt idx="44">
                  <c:v>1.2526595076841751E-2</c:v>
                </c:pt>
                <c:pt idx="45">
                  <c:v>1.2497714907317978E-2</c:v>
                </c:pt>
                <c:pt idx="46">
                  <c:v>1.24638034272632E-2</c:v>
                </c:pt>
                <c:pt idx="47">
                  <c:v>1.2424671782931166E-2</c:v>
                </c:pt>
                <c:pt idx="48">
                  <c:v>1.2380164952911901E-2</c:v>
                </c:pt>
                <c:pt idx="49">
                  <c:v>1.2333608099588965E-2</c:v>
                </c:pt>
                <c:pt idx="50">
                  <c:v>1.2290455887498662E-2</c:v>
                </c:pt>
                <c:pt idx="51">
                  <c:v>1.2253012836718664E-2</c:v>
                </c:pt>
                <c:pt idx="52">
                  <c:v>1.2220995673288966E-2</c:v>
                </c:pt>
                <c:pt idx="53">
                  <c:v>1.2141450370583869E-2</c:v>
                </c:pt>
                <c:pt idx="54">
                  <c:v>1.2131245726555348E-2</c:v>
                </c:pt>
                <c:pt idx="55">
                  <c:v>1.2180135480819422E-2</c:v>
                </c:pt>
                <c:pt idx="56">
                  <c:v>1.2280346331737371E-2</c:v>
                </c:pt>
                <c:pt idx="57">
                  <c:v>1.2425874381915308E-2</c:v>
                </c:pt>
                <c:pt idx="58">
                  <c:v>1.2612000834015697E-2</c:v>
                </c:pt>
                <c:pt idx="59">
                  <c:v>1.283497046692521E-2</c:v>
                </c:pt>
                <c:pt idx="60">
                  <c:v>1.3091750679323468E-2</c:v>
                </c:pt>
                <c:pt idx="61">
                  <c:v>1.3379837428182757E-2</c:v>
                </c:pt>
                <c:pt idx="62">
                  <c:v>1.5214355944031487E-2</c:v>
                </c:pt>
                <c:pt idx="63">
                  <c:v>1.7621293831824297E-2</c:v>
                </c:pt>
                <c:pt idx="64">
                  <c:v>2.3745584939115737E-2</c:v>
                </c:pt>
                <c:pt idx="65">
                  <c:v>3.1337495978696693E-2</c:v>
                </c:pt>
                <c:pt idx="66">
                  <c:v>4.0053351258529997E-2</c:v>
                </c:pt>
                <c:pt idx="67">
                  <c:v>5.4581244842578744E-2</c:v>
                </c:pt>
                <c:pt idx="68">
                  <c:v>8.1080094883142328E-2</c:v>
                </c:pt>
                <c:pt idx="69">
                  <c:v>0.10907077620578065</c:v>
                </c:pt>
                <c:pt idx="70">
                  <c:v>0.13762220059787261</c:v>
                </c:pt>
                <c:pt idx="71">
                  <c:v>0.16635818737115282</c:v>
                </c:pt>
                <c:pt idx="72">
                  <c:v>0.19512828088114464</c:v>
                </c:pt>
                <c:pt idx="73">
                  <c:v>0.22387348461732801</c:v>
                </c:pt>
                <c:pt idx="74">
                  <c:v>0.25256971996737354</c:v>
                </c:pt>
                <c:pt idx="75">
                  <c:v>0.30978772414259664</c:v>
                </c:pt>
                <c:pt idx="76">
                  <c:v>0.38380721926955469</c:v>
                </c:pt>
                <c:pt idx="77">
                  <c:v>0.79179332064640429</c:v>
                </c:pt>
                <c:pt idx="78">
                  <c:v>1.569974948553305</c:v>
                </c:pt>
                <c:pt idx="79">
                  <c:v>2.9865111198204</c:v>
                </c:pt>
                <c:pt idx="80">
                  <c:v>5.3426149496547852</c:v>
                </c:pt>
                <c:pt idx="81">
                  <c:v>6.7028026305042863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Comparison!$H$8:$H$89</c:f>
              <c:numCache>
                <c:formatCode>General</c:formatCode>
                <c:ptCount val="82"/>
                <c:pt idx="0">
                  <c:v>0</c:v>
                </c:pt>
                <c:pt idx="1">
                  <c:v>1.2943512095980964E-2</c:v>
                </c:pt>
                <c:pt idx="2">
                  <c:v>1.346971859396514E-2</c:v>
                </c:pt>
                <c:pt idx="3">
                  <c:v>1.4076139283076725E-2</c:v>
                </c:pt>
                <c:pt idx="4">
                  <c:v>1.4724823280141993E-2</c:v>
                </c:pt>
                <c:pt idx="5">
                  <c:v>1.6545906094723173E-2</c:v>
                </c:pt>
                <c:pt idx="6">
                  <c:v>1.7152178878495426E-2</c:v>
                </c:pt>
                <c:pt idx="7">
                  <c:v>1.7171293093796895E-2</c:v>
                </c:pt>
                <c:pt idx="8">
                  <c:v>1.6888790038220428E-2</c:v>
                </c:pt>
                <c:pt idx="9">
                  <c:v>1.644424023876763E-2</c:v>
                </c:pt>
                <c:pt idx="10">
                  <c:v>1.5933433948208509E-2</c:v>
                </c:pt>
                <c:pt idx="11">
                  <c:v>1.5433391350186914E-2</c:v>
                </c:pt>
                <c:pt idx="12">
                  <c:v>1.4989723866176781E-2</c:v>
                </c:pt>
                <c:pt idx="13">
                  <c:v>1.4398855765940834E-2</c:v>
                </c:pt>
                <c:pt idx="14">
                  <c:v>1.3914237893223116E-2</c:v>
                </c:pt>
                <c:pt idx="15">
                  <c:v>1.3509178099264966E-2</c:v>
                </c:pt>
                <c:pt idx="16">
                  <c:v>1.3053488906984264E-2</c:v>
                </c:pt>
                <c:pt idx="17">
                  <c:v>1.271912818246866E-2</c:v>
                </c:pt>
                <c:pt idx="18">
                  <c:v>1.2447304215665827E-2</c:v>
                </c:pt>
                <c:pt idx="19">
                  <c:v>1.2228591589707407E-2</c:v>
                </c:pt>
                <c:pt idx="20">
                  <c:v>1.2055959194864173E-2</c:v>
                </c:pt>
                <c:pt idx="21">
                  <c:v>1.1923921193509001E-2</c:v>
                </c:pt>
                <c:pt idx="22">
                  <c:v>1.1828010563184138E-2</c:v>
                </c:pt>
                <c:pt idx="23">
                  <c:v>1.1764426391032803E-2</c:v>
                </c:pt>
                <c:pt idx="24">
                  <c:v>1.1729778935399499E-2</c:v>
                </c:pt>
                <c:pt idx="25">
                  <c:v>1.1720891199446418E-2</c:v>
                </c:pt>
                <c:pt idx="26">
                  <c:v>1.1734633646946876E-2</c:v>
                </c:pt>
                <c:pt idx="27">
                  <c:v>1.1767778745058747E-2</c:v>
                </c:pt>
                <c:pt idx="28">
                  <c:v>1.1816868369322314E-2</c:v>
                </c:pt>
                <c:pt idx="29">
                  <c:v>1.1878091779940408E-2</c:v>
                </c:pt>
                <c:pt idx="30">
                  <c:v>1.1947175921175279E-2</c:v>
                </c:pt>
                <c:pt idx="31">
                  <c:v>1.2019293721637703E-2</c:v>
                </c:pt>
                <c:pt idx="32">
                  <c:v>1.2089000023356571E-2</c:v>
                </c:pt>
                <c:pt idx="33">
                  <c:v>1.2152075519442907E-2</c:v>
                </c:pt>
                <c:pt idx="34">
                  <c:v>1.2207576526303068E-2</c:v>
                </c:pt>
                <c:pt idx="35">
                  <c:v>1.2256256941571411E-2</c:v>
                </c:pt>
                <c:pt idx="36">
                  <c:v>1.2298813399564634E-2</c:v>
                </c:pt>
                <c:pt idx="37">
                  <c:v>1.2335891833436233E-2</c:v>
                </c:pt>
                <c:pt idx="38">
                  <c:v>1.2368093129924481E-2</c:v>
                </c:pt>
                <c:pt idx="39">
                  <c:v>1.2395978012037821E-2</c:v>
                </c:pt>
                <c:pt idx="40">
                  <c:v>1.2420071262123451E-2</c:v>
                </c:pt>
                <c:pt idx="41">
                  <c:v>1.2440865379169027E-2</c:v>
                </c:pt>
                <c:pt idx="42">
                  <c:v>1.2458823749018967E-2</c:v>
                </c:pt>
                <c:pt idx="43">
                  <c:v>1.2474383393763725E-2</c:v>
                </c:pt>
                <c:pt idx="44">
                  <c:v>1.2487957356345966E-2</c:v>
                </c:pt>
                <c:pt idx="45">
                  <c:v>1.2499936767999043E-2</c:v>
                </c:pt>
                <c:pt idx="46">
                  <c:v>1.2510692639154275E-2</c:v>
                </c:pt>
                <c:pt idx="47">
                  <c:v>1.2520577408656612E-2</c:v>
                </c:pt>
                <c:pt idx="48">
                  <c:v>1.2529926281298369E-2</c:v>
                </c:pt>
                <c:pt idx="49">
                  <c:v>1.2538983347063309E-2</c:v>
                </c:pt>
                <c:pt idx="50">
                  <c:v>1.2549980028902329E-2</c:v>
                </c:pt>
                <c:pt idx="51">
                  <c:v>1.2565414443247864E-2</c:v>
                </c:pt>
                <c:pt idx="52">
                  <c:v>1.2585119456985606E-2</c:v>
                </c:pt>
                <c:pt idx="53">
                  <c:v>1.2702751834548281E-2</c:v>
                </c:pt>
                <c:pt idx="54">
                  <c:v>1.2878278685569705E-2</c:v>
                </c:pt>
                <c:pt idx="55">
                  <c:v>1.3105393335735458E-2</c:v>
                </c:pt>
                <c:pt idx="56">
                  <c:v>1.3379186120835117E-2</c:v>
                </c:pt>
                <c:pt idx="57">
                  <c:v>1.36957770434616E-2</c:v>
                </c:pt>
                <c:pt idx="58">
                  <c:v>1.4052048129797146E-2</c:v>
                </c:pt>
                <c:pt idx="59">
                  <c:v>1.4445470996628971E-2</c:v>
                </c:pt>
                <c:pt idx="60">
                  <c:v>1.4873964109338273E-2</c:v>
                </c:pt>
                <c:pt idx="61">
                  <c:v>1.5335760877970272E-2</c:v>
                </c:pt>
                <c:pt idx="62">
                  <c:v>1.8084119010748967E-2</c:v>
                </c:pt>
                <c:pt idx="63">
                  <c:v>2.1504231287475497E-2</c:v>
                </c:pt>
                <c:pt idx="64">
                  <c:v>2.9975082516601886E-2</c:v>
                </c:pt>
                <c:pt idx="65">
                  <c:v>4.0327855869616243E-2</c:v>
                </c:pt>
                <c:pt idx="66">
                  <c:v>5.2148817521088284E-2</c:v>
                </c:pt>
                <c:pt idx="67">
                  <c:v>7.1798592681246221E-2</c:v>
                </c:pt>
                <c:pt idx="68">
                  <c:v>0.10757998730297738</c:v>
                </c:pt>
                <c:pt idx="69">
                  <c:v>0.14534540930904813</c:v>
                </c:pt>
                <c:pt idx="70">
                  <c:v>0.18386004322185662</c:v>
                </c:pt>
                <c:pt idx="71">
                  <c:v>0.22262195399807627</c:v>
                </c:pt>
                <c:pt idx="72">
                  <c:v>0.26142950120160513</c:v>
                </c:pt>
                <c:pt idx="73">
                  <c:v>0.30020339687786485</c:v>
                </c:pt>
                <c:pt idx="74">
                  <c:v>0.33891122394568507</c:v>
                </c:pt>
                <c:pt idx="75">
                  <c:v>0.41609153688093503</c:v>
                </c:pt>
                <c:pt idx="76">
                  <c:v>0.515935070033263</c:v>
                </c:pt>
                <c:pt idx="77">
                  <c:v>1.0662600045900699</c:v>
                </c:pt>
                <c:pt idx="78">
                  <c:v>2.1159348636160251</c:v>
                </c:pt>
                <c:pt idx="79">
                  <c:v>4.0266744037916551</c:v>
                </c:pt>
                <c:pt idx="80">
                  <c:v>7.204779446034828</c:v>
                </c:pt>
                <c:pt idx="81">
                  <c:v>9.039511545769459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Comparison!$I$8:$I$89</c:f>
              <c:numCache>
                <c:formatCode>General</c:formatCode>
                <c:ptCount val="82"/>
                <c:pt idx="0">
                  <c:v>0</c:v>
                </c:pt>
                <c:pt idx="1">
                  <c:v>1.041434612462273E-2</c:v>
                </c:pt>
                <c:pt idx="2">
                  <c:v>1.0138320171777562E-2</c:v>
                </c:pt>
                <c:pt idx="3">
                  <c:v>9.8561109713548416E-3</c:v>
                </c:pt>
                <c:pt idx="4">
                  <c:v>9.5912929005791368E-3</c:v>
                </c:pt>
                <c:pt idx="5">
                  <c:v>9.1194352095665815E-3</c:v>
                </c:pt>
                <c:pt idx="6">
                  <c:v>9.1181357761043469E-3</c:v>
                </c:pt>
                <c:pt idx="7">
                  <c:v>9.2345022870854686E-3</c:v>
                </c:pt>
                <c:pt idx="8">
                  <c:v>9.3727944842427607E-3</c:v>
                </c:pt>
                <c:pt idx="9">
                  <c:v>9.5009915488518011E-3</c:v>
                </c:pt>
                <c:pt idx="10">
                  <c:v>9.6024495352202508E-3</c:v>
                </c:pt>
                <c:pt idx="11">
                  <c:v>9.6655586018739477E-3</c:v>
                </c:pt>
                <c:pt idx="12">
                  <c:v>9.6877229099016377E-3</c:v>
                </c:pt>
                <c:pt idx="13">
                  <c:v>9.6612488212142276E-3</c:v>
                </c:pt>
                <c:pt idx="14">
                  <c:v>9.5904042343471479E-3</c:v>
                </c:pt>
                <c:pt idx="15">
                  <c:v>9.4955660071357369E-3</c:v>
                </c:pt>
                <c:pt idx="16">
                  <c:v>9.346007460707734E-3</c:v>
                </c:pt>
                <c:pt idx="17">
                  <c:v>9.2022957350300569E-3</c:v>
                </c:pt>
                <c:pt idx="18">
                  <c:v>9.0578824117778563E-3</c:v>
                </c:pt>
                <c:pt idx="19">
                  <c:v>8.9162855238384131E-3</c:v>
                </c:pt>
                <c:pt idx="20">
                  <c:v>8.7794860313094407E-3</c:v>
                </c:pt>
                <c:pt idx="21">
                  <c:v>8.6485764637287497E-3</c:v>
                </c:pt>
                <c:pt idx="22">
                  <c:v>8.5241204304616798E-3</c:v>
                </c:pt>
                <c:pt idx="23">
                  <c:v>8.4063608051283562E-3</c:v>
                </c:pt>
                <c:pt idx="24">
                  <c:v>8.295344526391071E-3</c:v>
                </c:pt>
                <c:pt idx="25">
                  <c:v>8.190999477478686E-3</c:v>
                </c:pt>
                <c:pt idx="26">
                  <c:v>8.0931828520000113E-3</c:v>
                </c:pt>
                <c:pt idx="27">
                  <c:v>8.0017120590787447E-3</c:v>
                </c:pt>
                <c:pt idx="28">
                  <c:v>7.9163846793559884E-3</c:v>
                </c:pt>
                <c:pt idx="29">
                  <c:v>7.8369914204534288E-3</c:v>
                </c:pt>
                <c:pt idx="30">
                  <c:v>7.7633245264972922E-3</c:v>
                </c:pt>
                <c:pt idx="31">
                  <c:v>7.6951832005415187E-3</c:v>
                </c:pt>
                <c:pt idx="32">
                  <c:v>7.63237704826745E-3</c:v>
                </c:pt>
                <c:pt idx="33">
                  <c:v>7.5744905677306348E-3</c:v>
                </c:pt>
                <c:pt idx="34">
                  <c:v>7.5207257425454433E-3</c:v>
                </c:pt>
                <c:pt idx="35">
                  <c:v>7.4702237799881199E-3</c:v>
                </c:pt>
                <c:pt idx="36">
                  <c:v>7.422291863614163E-3</c:v>
                </c:pt>
                <c:pt idx="37">
                  <c:v>7.3763700990881094E-3</c:v>
                </c:pt>
                <c:pt idx="38">
                  <c:v>7.3320060288974871E-3</c:v>
                </c:pt>
                <c:pt idx="39">
                  <c:v>7.288834773061208E-3</c:v>
                </c:pt>
                <c:pt idx="40">
                  <c:v>7.2465634027113202E-3</c:v>
                </c:pt>
                <c:pt idx="41">
                  <c:v>7.2049585341728076E-3</c:v>
                </c:pt>
                <c:pt idx="42">
                  <c:v>7.1638363987205217E-3</c:v>
                </c:pt>
                <c:pt idx="43">
                  <c:v>7.1230548337491359E-3</c:v>
                </c:pt>
                <c:pt idx="44">
                  <c:v>7.0825067785090599E-3</c:v>
                </c:pt>
                <c:pt idx="45">
                  <c:v>7.042114957808948E-3</c:v>
                </c:pt>
                <c:pt idx="46">
                  <c:v>7.0018275110088225E-3</c:v>
                </c:pt>
                <c:pt idx="47">
                  <c:v>6.9616143786897103E-3</c:v>
                </c:pt>
                <c:pt idx="48">
                  <c:v>6.9214643007860484E-3</c:v>
                </c:pt>
                <c:pt idx="49">
                  <c:v>6.8824070338846868E-3</c:v>
                </c:pt>
                <c:pt idx="50">
                  <c:v>6.8477275146570787E-3</c:v>
                </c:pt>
                <c:pt idx="51">
                  <c:v>6.8197620770312556E-3</c:v>
                </c:pt>
                <c:pt idx="52">
                  <c:v>6.7979533237187331E-3</c:v>
                </c:pt>
                <c:pt idx="53">
                  <c:v>6.7624511207586765E-3</c:v>
                </c:pt>
                <c:pt idx="54">
                  <c:v>6.7952315153775684E-3</c:v>
                </c:pt>
                <c:pt idx="55">
                  <c:v>6.8812022656163313E-3</c:v>
                </c:pt>
                <c:pt idx="56">
                  <c:v>7.0103163281304446E-3</c:v>
                </c:pt>
                <c:pt idx="57">
                  <c:v>7.1756318883254263E-3</c:v>
                </c:pt>
                <c:pt idx="58">
                  <c:v>7.3721956979933565E-3</c:v>
                </c:pt>
                <c:pt idx="59">
                  <c:v>7.5963864803081996E-3</c:v>
                </c:pt>
                <c:pt idx="60">
                  <c:v>7.8454920363262293E-3</c:v>
                </c:pt>
                <c:pt idx="61">
                  <c:v>8.1174166903984282E-3</c:v>
                </c:pt>
                <c:pt idx="62">
                  <c:v>9.7597829380700746E-3</c:v>
                </c:pt>
                <c:pt idx="63">
                  <c:v>1.1821944022295423E-2</c:v>
                </c:pt>
                <c:pt idx="64">
                  <c:v>1.6933714854017023E-2</c:v>
                </c:pt>
                <c:pt idx="65">
                  <c:v>2.3211185721389232E-2</c:v>
                </c:pt>
                <c:pt idx="66">
                  <c:v>3.0412014401175802E-2</c:v>
                </c:pt>
                <c:pt idx="67">
                  <c:v>4.2428850557237489E-2</c:v>
                </c:pt>
                <c:pt idx="68">
                  <c:v>6.4392602322699777E-2</c:v>
                </c:pt>
                <c:pt idx="69">
                  <c:v>8.7633691874698758E-2</c:v>
                </c:pt>
                <c:pt idx="70">
                  <c:v>0.11135286871464593</c:v>
                </c:pt>
                <c:pt idx="71">
                  <c:v>0.13522858356619574</c:v>
                </c:pt>
                <c:pt idx="72">
                  <c:v>0.15913338582916742</c:v>
                </c:pt>
                <c:pt idx="73">
                  <c:v>0.18301767195389196</c:v>
                </c:pt>
                <c:pt idx="74">
                  <c:v>0.20686130511810799</c:v>
                </c:pt>
                <c:pt idx="75">
                  <c:v>0.25440362194888816</c:v>
                </c:pt>
                <c:pt idx="76">
                  <c:v>0.31590626549180911</c:v>
                </c:pt>
                <c:pt idx="77">
                  <c:v>0.65490106384890467</c:v>
                </c:pt>
                <c:pt idx="78">
                  <c:v>1.3014905509817054</c:v>
                </c:pt>
                <c:pt idx="79">
                  <c:v>2.4784874931328886</c:v>
                </c:pt>
                <c:pt idx="80">
                  <c:v>4.4361692377686035</c:v>
                </c:pt>
                <c:pt idx="81">
                  <c:v>5.566346337079473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Comparison!$J$8:$J$89</c:f>
              <c:numCache>
                <c:formatCode>General</c:formatCode>
                <c:ptCount val="82"/>
                <c:pt idx="0">
                  <c:v>0</c:v>
                </c:pt>
                <c:pt idx="1">
                  <c:v>1.4388583914093773E-2</c:v>
                </c:pt>
                <c:pt idx="2">
                  <c:v>1.4618538964270015E-2</c:v>
                </c:pt>
                <c:pt idx="3">
                  <c:v>1.4856446210435283E-2</c:v>
                </c:pt>
                <c:pt idx="4">
                  <c:v>1.5088804549513373E-2</c:v>
                </c:pt>
                <c:pt idx="5">
                  <c:v>1.5948741567695095E-2</c:v>
                </c:pt>
                <c:pt idx="6">
                  <c:v>1.6575749631381351E-2</c:v>
                </c:pt>
                <c:pt idx="7">
                  <c:v>1.7077290031989673E-2</c:v>
                </c:pt>
                <c:pt idx="8">
                  <c:v>1.7488825083555239E-2</c:v>
                </c:pt>
                <c:pt idx="9">
                  <c:v>1.7826331760337901E-2</c:v>
                </c:pt>
                <c:pt idx="10">
                  <c:v>1.8099497008015386E-2</c:v>
                </c:pt>
                <c:pt idx="11">
                  <c:v>1.8314933361659638E-2</c:v>
                </c:pt>
                <c:pt idx="12">
                  <c:v>1.8480839352110635E-2</c:v>
                </c:pt>
                <c:pt idx="13">
                  <c:v>1.8670951580158007E-2</c:v>
                </c:pt>
                <c:pt idx="14">
                  <c:v>1.8798631186743884E-2</c:v>
                </c:pt>
                <c:pt idx="15">
                  <c:v>1.8882976019550961E-2</c:v>
                </c:pt>
                <c:pt idx="16">
                  <c:v>1.8947385338756981E-2</c:v>
                </c:pt>
                <c:pt idx="17">
                  <c:v>1.8967121954722211E-2</c:v>
                </c:pt>
                <c:pt idx="18">
                  <c:v>1.8957865085131941E-2</c:v>
                </c:pt>
                <c:pt idx="19">
                  <c:v>1.8924895629595578E-2</c:v>
                </c:pt>
                <c:pt idx="20">
                  <c:v>1.8872111314592082E-2</c:v>
                </c:pt>
                <c:pt idx="21">
                  <c:v>1.8802587742248196E-2</c:v>
                </c:pt>
                <c:pt idx="22">
                  <c:v>1.8718897638888843E-2</c:v>
                </c:pt>
                <c:pt idx="23">
                  <c:v>1.862330374893257E-2</c:v>
                </c:pt>
                <c:pt idx="24">
                  <c:v>1.8517881516984875E-2</c:v>
                </c:pt>
                <c:pt idx="25">
                  <c:v>1.8404600550885396E-2</c:v>
                </c:pt>
                <c:pt idx="26">
                  <c:v>1.8285380574981115E-2</c:v>
                </c:pt>
                <c:pt idx="27">
                  <c:v>1.8162130705969122E-2</c:v>
                </c:pt>
                <c:pt idx="28">
                  <c:v>1.8036777145040934E-2</c:v>
                </c:pt>
                <c:pt idx="29">
                  <c:v>1.7911282259725745E-2</c:v>
                </c:pt>
                <c:pt idx="30">
                  <c:v>1.7787656783301131E-2</c:v>
                </c:pt>
                <c:pt idx="31">
                  <c:v>1.766796610969612E-2</c:v>
                </c:pt>
                <c:pt idx="32">
                  <c:v>1.7554331207362481E-2</c:v>
                </c:pt>
                <c:pt idx="33">
                  <c:v>1.7448005251817909E-2</c:v>
                </c:pt>
                <c:pt idx="34">
                  <c:v>1.7348525526901696E-2</c:v>
                </c:pt>
                <c:pt idx="35">
                  <c:v>1.7254697238765496E-2</c:v>
                </c:pt>
                <c:pt idx="36">
                  <c:v>1.7165490640666466E-2</c:v>
                </c:pt>
                <c:pt idx="37">
                  <c:v>1.7080014260028743E-2</c:v>
                </c:pt>
                <c:pt idx="38">
                  <c:v>1.6997493410756834E-2</c:v>
                </c:pt>
                <c:pt idx="39">
                  <c:v>1.6917252810944864E-2</c:v>
                </c:pt>
                <c:pt idx="40">
                  <c:v>1.6838702416057404E-2</c:v>
                </c:pt>
                <c:pt idx="41">
                  <c:v>1.6761325789822475E-2</c:v>
                </c:pt>
                <c:pt idx="42">
                  <c:v>1.6684670492001643E-2</c:v>
                </c:pt>
                <c:pt idx="43">
                  <c:v>1.6608340079436762E-2</c:v>
                </c:pt>
                <c:pt idx="44">
                  <c:v>1.6531987405185161E-2</c:v>
                </c:pt>
                <c:pt idx="45">
                  <c:v>1.6455308967825266E-2</c:v>
                </c:pt>
                <c:pt idx="46">
                  <c:v>1.6378040114630271E-2</c:v>
                </c:pt>
                <c:pt idx="47">
                  <c:v>1.6299950942227175E-2</c:v>
                </c:pt>
                <c:pt idx="48">
                  <c:v>1.6220842769466066E-2</c:v>
                </c:pt>
                <c:pt idx="49">
                  <c:v>1.6143193226747284E-2</c:v>
                </c:pt>
                <c:pt idx="50">
                  <c:v>1.6074654899741414E-2</c:v>
                </c:pt>
                <c:pt idx="51">
                  <c:v>1.6020603491329125E-2</c:v>
                </c:pt>
                <c:pt idx="52">
                  <c:v>1.5979896119218785E-2</c:v>
                </c:pt>
                <c:pt idx="53">
                  <c:v>1.5929990652007769E-2</c:v>
                </c:pt>
                <c:pt idx="54">
                  <c:v>1.6030833586876705E-2</c:v>
                </c:pt>
                <c:pt idx="55">
                  <c:v>1.6250573604002481E-2</c:v>
                </c:pt>
                <c:pt idx="56">
                  <c:v>1.6567737240843781E-2</c:v>
                </c:pt>
                <c:pt idx="57">
                  <c:v>1.6967332417636535E-2</c:v>
                </c:pt>
                <c:pt idx="58">
                  <c:v>1.7438566512586341E-2</c:v>
                </c:pt>
                <c:pt idx="59">
                  <c:v>1.797348981410115E-2</c:v>
                </c:pt>
                <c:pt idx="60">
                  <c:v>1.8566108699042488E-2</c:v>
                </c:pt>
                <c:pt idx="61">
                  <c:v>1.9211761977769571E-2</c:v>
                </c:pt>
                <c:pt idx="62">
                  <c:v>2.3101098986688912E-2</c:v>
                </c:pt>
                <c:pt idx="63">
                  <c:v>2.797587045620015E-2</c:v>
                </c:pt>
                <c:pt idx="64">
                  <c:v>4.0052238100753708E-2</c:v>
                </c:pt>
                <c:pt idx="65">
                  <c:v>5.4874039375873873E-2</c:v>
                </c:pt>
                <c:pt idx="66">
                  <c:v>7.1869597338150071E-2</c:v>
                </c:pt>
                <c:pt idx="67">
                  <c:v>0.10022404051258384</c:v>
                </c:pt>
                <c:pt idx="68">
                  <c:v>0.15203590576082435</c:v>
                </c:pt>
                <c:pt idx="69">
                  <c:v>0.20685186959686735</c:v>
                </c:pt>
                <c:pt idx="70">
                  <c:v>0.26279286522317535</c:v>
                </c:pt>
                <c:pt idx="71">
                  <c:v>0.31910240996810663</c:v>
                </c:pt>
                <c:pt idx="72">
                  <c:v>0.37548040861902099</c:v>
                </c:pt>
                <c:pt idx="73">
                  <c:v>0.43180998923778724</c:v>
                </c:pt>
                <c:pt idx="74">
                  <c:v>0.48804368571602336</c:v>
                </c:pt>
                <c:pt idx="75">
                  <c:v>0.60016922172235987</c:v>
                </c:pt>
                <c:pt idx="76">
                  <c:v>0.74521930124750546</c:v>
                </c:pt>
                <c:pt idx="77">
                  <c:v>1.5447170076548802</c:v>
                </c:pt>
                <c:pt idx="78">
                  <c:v>3.0696572558642798</c:v>
                </c:pt>
                <c:pt idx="79">
                  <c:v>5.8455298068776118</c:v>
                </c:pt>
                <c:pt idx="80">
                  <c:v>10.46259789256186</c:v>
                </c:pt>
                <c:pt idx="81">
                  <c:v>13.128048817206608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Comparison!$K$8:$K$89</c:f>
              <c:numCache>
                <c:formatCode>General</c:formatCode>
                <c:ptCount val="82"/>
                <c:pt idx="0">
                  <c:v>0</c:v>
                </c:pt>
                <c:pt idx="1">
                  <c:v>1.4229738380340771E-2</c:v>
                </c:pt>
                <c:pt idx="2">
                  <c:v>1.5175267413032561E-2</c:v>
                </c:pt>
                <c:pt idx="3">
                  <c:v>1.6071357541304301E-2</c:v>
                </c:pt>
                <c:pt idx="4">
                  <c:v>1.6857221621857373E-2</c:v>
                </c:pt>
                <c:pt idx="5">
                  <c:v>1.8367531031512972E-2</c:v>
                </c:pt>
                <c:pt idx="6">
                  <c:v>1.8680263407044897E-2</c:v>
                </c:pt>
                <c:pt idx="7">
                  <c:v>1.8663528144209268E-2</c:v>
                </c:pt>
                <c:pt idx="8">
                  <c:v>1.8523189490166389E-2</c:v>
                </c:pt>
                <c:pt idx="9">
                  <c:v>1.8325786051757748E-2</c:v>
                </c:pt>
                <c:pt idx="10">
                  <c:v>1.8104496917845034E-2</c:v>
                </c:pt>
                <c:pt idx="11">
                  <c:v>1.7881089367810361E-2</c:v>
                </c:pt>
                <c:pt idx="12">
                  <c:v>1.7668310153793419E-2</c:v>
                </c:pt>
                <c:pt idx="13">
                  <c:v>1.7356314747702609E-2</c:v>
                </c:pt>
                <c:pt idx="14">
                  <c:v>1.7074809847202124E-2</c:v>
                </c:pt>
                <c:pt idx="15">
                  <c:v>1.6820669622198619E-2</c:v>
                </c:pt>
                <c:pt idx="16">
                  <c:v>1.6511860005225247E-2</c:v>
                </c:pt>
                <c:pt idx="17">
                  <c:v>1.6266740678371725E-2</c:v>
                </c:pt>
                <c:pt idx="18">
                  <c:v>1.6052185057403009E-2</c:v>
                </c:pt>
                <c:pt idx="19">
                  <c:v>1.5865198633731536E-2</c:v>
                </c:pt>
                <c:pt idx="20">
                  <c:v>1.5703144036350113E-2</c:v>
                </c:pt>
                <c:pt idx="21">
                  <c:v>1.5563653911747482E-2</c:v>
                </c:pt>
                <c:pt idx="22">
                  <c:v>1.5444559618117948E-2</c:v>
                </c:pt>
                <c:pt idx="23">
                  <c:v>1.5343830680537721E-2</c:v>
                </c:pt>
                <c:pt idx="24">
                  <c:v>1.52595219158138E-2</c:v>
                </c:pt>
                <c:pt idx="25">
                  <c:v>1.5189726313293073E-2</c:v>
                </c:pt>
                <c:pt idx="26">
                  <c:v>1.5132532575923554E-2</c:v>
                </c:pt>
                <c:pt idx="27">
                  <c:v>1.508598687656766E-2</c:v>
                </c:pt>
                <c:pt idx="28">
                  <c:v>1.5048058961603245E-2</c:v>
                </c:pt>
                <c:pt idx="29">
                  <c:v>1.5016613281276885E-2</c:v>
                </c:pt>
                <c:pt idx="30">
                  <c:v>1.4989386356384631E-2</c:v>
                </c:pt>
                <c:pt idx="31">
                  <c:v>1.4963972089336868E-2</c:v>
                </c:pt>
                <c:pt idx="32">
                  <c:v>1.4937817153826062E-2</c:v>
                </c:pt>
                <c:pt idx="33">
                  <c:v>1.4909073382688549E-2</c:v>
                </c:pt>
                <c:pt idx="34">
                  <c:v>1.4877460612737701E-2</c:v>
                </c:pt>
                <c:pt idx="35">
                  <c:v>1.484346305397099E-2</c:v>
                </c:pt>
                <c:pt idx="36">
                  <c:v>1.4807517930778875E-2</c:v>
                </c:pt>
                <c:pt idx="37">
                  <c:v>1.4770021508016352E-2</c:v>
                </c:pt>
                <c:pt idx="38">
                  <c:v>1.4731334187292694E-2</c:v>
                </c:pt>
                <c:pt idx="39">
                  <c:v>1.469178483532702E-2</c:v>
                </c:pt>
                <c:pt idx="40">
                  <c:v>1.4651674474827989E-2</c:v>
                </c:pt>
                <c:pt idx="41">
                  <c:v>1.4611279443657534E-2</c:v>
                </c:pt>
                <c:pt idx="42">
                  <c:v>1.4570854108482889E-2</c:v>
                </c:pt>
                <c:pt idx="43">
                  <c:v>1.4530633203545447E-2</c:v>
                </c:pt>
                <c:pt idx="44">
                  <c:v>1.4490833852699043E-2</c:v>
                </c:pt>
                <c:pt idx="45">
                  <c:v>1.4451657322823474E-2</c:v>
                </c:pt>
                <c:pt idx="46">
                  <c:v>1.4413290548586939E-2</c:v>
                </c:pt>
                <c:pt idx="47">
                  <c:v>1.4375907461916545E-2</c:v>
                </c:pt>
                <c:pt idx="48">
                  <c:v>1.433967015413082E-2</c:v>
                </c:pt>
                <c:pt idx="49">
                  <c:v>1.4304676559626368E-2</c:v>
                </c:pt>
                <c:pt idx="50">
                  <c:v>1.4274372889046804E-2</c:v>
                </c:pt>
                <c:pt idx="51">
                  <c:v>1.4252513608096351E-2</c:v>
                </c:pt>
                <c:pt idx="52">
                  <c:v>1.4238603995840761E-2</c:v>
                </c:pt>
                <c:pt idx="53">
                  <c:v>1.4252717767606763E-2</c:v>
                </c:pt>
                <c:pt idx="54">
                  <c:v>1.4364919234526591E-2</c:v>
                </c:pt>
                <c:pt idx="55">
                  <c:v>1.4559068643360427E-2</c:v>
                </c:pt>
                <c:pt idx="56">
                  <c:v>1.4823483560789859E-2</c:v>
                </c:pt>
                <c:pt idx="57">
                  <c:v>1.5149503050607123E-2</c:v>
                </c:pt>
                <c:pt idx="58">
                  <c:v>1.5530559638872678E-2</c:v>
                </c:pt>
                <c:pt idx="59">
                  <c:v>1.5961592971705324E-2</c:v>
                </c:pt>
                <c:pt idx="60">
                  <c:v>1.6438631348212784E-2</c:v>
                </c:pt>
                <c:pt idx="61">
                  <c:v>1.6958468304976868E-2</c:v>
                </c:pt>
                <c:pt idx="62">
                  <c:v>2.0101850580398147E-2</c:v>
                </c:pt>
                <c:pt idx="63">
                  <c:v>2.4058993730264534E-2</c:v>
                </c:pt>
                <c:pt idx="64">
                  <c:v>3.3900725532490163E-2</c:v>
                </c:pt>
                <c:pt idx="65">
                  <c:v>4.5981276171911271E-2</c:v>
                </c:pt>
                <c:pt idx="66">
                  <c:v>5.9817294350390085E-2</c:v>
                </c:pt>
                <c:pt idx="67">
                  <c:v>8.2870759401472288E-2</c:v>
                </c:pt>
                <c:pt idx="68">
                  <c:v>0.12493851329167793</c:v>
                </c:pt>
                <c:pt idx="69">
                  <c:v>0.16940099189412053</c:v>
                </c:pt>
                <c:pt idx="70">
                  <c:v>0.21476306955020491</c:v>
                </c:pt>
                <c:pt idx="71">
                  <c:v>0.2604207381481321</c:v>
                </c:pt>
                <c:pt idx="72">
                  <c:v>0.30613315805990882</c:v>
                </c:pt>
                <c:pt idx="73">
                  <c:v>0.35180615520796216</c:v>
                </c:pt>
                <c:pt idx="74">
                  <c:v>0.39740137330207703</c:v>
                </c:pt>
                <c:pt idx="75">
                  <c:v>0.48831461196103987</c:v>
                </c:pt>
                <c:pt idx="76">
                  <c:v>0.60592361102162906</c:v>
                </c:pt>
                <c:pt idx="77">
                  <c:v>1.2541695491860902</c:v>
                </c:pt>
                <c:pt idx="78">
                  <c:v>2.4906162755561132</c:v>
                </c:pt>
                <c:pt idx="79">
                  <c:v>4.7413395629445771</c:v>
                </c:pt>
                <c:pt idx="80">
                  <c:v>8.4849345835856003</c:v>
                </c:pt>
                <c:pt idx="81">
                  <c:v>10.646126193517059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Comparison!$L$8:$L$89</c:f>
              <c:numCache>
                <c:formatCode>General</c:formatCode>
                <c:ptCount val="82"/>
                <c:pt idx="0">
                  <c:v>0</c:v>
                </c:pt>
                <c:pt idx="1">
                  <c:v>1.1375345084567305E-2</c:v>
                </c:pt>
                <c:pt idx="2">
                  <c:v>1.2071671208049469E-2</c:v>
                </c:pt>
                <c:pt idx="3">
                  <c:v>1.285308786541456E-2</c:v>
                </c:pt>
                <c:pt idx="4">
                  <c:v>1.3666481926710359E-2</c:v>
                </c:pt>
                <c:pt idx="5">
                  <c:v>1.5953374281235898E-2</c:v>
                </c:pt>
                <c:pt idx="6">
                  <c:v>1.6953119442729724E-2</c:v>
                </c:pt>
                <c:pt idx="7">
                  <c:v>1.7474366122600775E-2</c:v>
                </c:pt>
                <c:pt idx="8">
                  <c:v>1.7791230062804555E-2</c:v>
                </c:pt>
                <c:pt idx="9">
                  <c:v>1.7997130968823691E-2</c:v>
                </c:pt>
                <c:pt idx="10">
                  <c:v>1.8136334299559142E-2</c:v>
                </c:pt>
                <c:pt idx="11">
                  <c:v>1.8235099757608942E-2</c:v>
                </c:pt>
                <c:pt idx="12">
                  <c:v>1.8309849295122724E-2</c:v>
                </c:pt>
                <c:pt idx="13">
                  <c:v>1.8399413173416295E-2</c:v>
                </c:pt>
                <c:pt idx="14">
                  <c:v>1.8465362529023872E-2</c:v>
                </c:pt>
                <c:pt idx="15">
                  <c:v>1.8516373140893716E-2</c:v>
                </c:pt>
                <c:pt idx="16">
                  <c:v>1.8570837687055686E-2</c:v>
                </c:pt>
                <c:pt idx="17">
                  <c:v>1.860993334806172E-2</c:v>
                </c:pt>
                <c:pt idx="18">
                  <c:v>1.8642255107967631E-2</c:v>
                </c:pt>
                <c:pt idx="19">
                  <c:v>1.8669563949001419E-2</c:v>
                </c:pt>
                <c:pt idx="20">
                  <c:v>1.8692899934333644E-2</c:v>
                </c:pt>
                <c:pt idx="21">
                  <c:v>1.8712855420600378E-2</c:v>
                </c:pt>
                <c:pt idx="22">
                  <c:v>1.8729728964157134E-2</c:v>
                </c:pt>
                <c:pt idx="23">
                  <c:v>1.8743616328321815E-2</c:v>
                </c:pt>
                <c:pt idx="24">
                  <c:v>1.8754466648027168E-2</c:v>
                </c:pt>
                <c:pt idx="25">
                  <c:v>1.8762118583408476E-2</c:v>
                </c:pt>
                <c:pt idx="26">
                  <c:v>1.8766324738262723E-2</c:v>
                </c:pt>
                <c:pt idx="27">
                  <c:v>1.8766769199645397E-2</c:v>
                </c:pt>
                <c:pt idx="28">
                  <c:v>1.8763081190178242E-2</c:v>
                </c:pt>
                <c:pt idx="29">
                  <c:v>1.8754846764316248E-2</c:v>
                </c:pt>
                <c:pt idx="30">
                  <c:v>1.8741619847912193E-2</c:v>
                </c:pt>
                <c:pt idx="31">
                  <c:v>1.8722933518902515E-2</c:v>
                </c:pt>
                <c:pt idx="32">
                  <c:v>1.8698312146351741E-2</c:v>
                </c:pt>
                <c:pt idx="33">
                  <c:v>1.8667669879596449E-2</c:v>
                </c:pt>
                <c:pt idx="34">
                  <c:v>1.8631647434956353E-2</c:v>
                </c:pt>
                <c:pt idx="35">
                  <c:v>1.8591164415299351E-2</c:v>
                </c:pt>
                <c:pt idx="36">
                  <c:v>1.8547034474087096E-2</c:v>
                </c:pt>
                <c:pt idx="37">
                  <c:v>1.849998021796111E-2</c:v>
                </c:pt>
                <c:pt idx="38">
                  <c:v>1.8450645651473679E-2</c:v>
                </c:pt>
                <c:pt idx="39">
                  <c:v>1.8399606624208135E-2</c:v>
                </c:pt>
                <c:pt idx="40">
                  <c:v>1.8347379644609228E-2</c:v>
                </c:pt>
                <c:pt idx="41">
                  <c:v>1.8294429350841024E-2</c:v>
                </c:pt>
                <c:pt idx="42">
                  <c:v>1.824117487147851E-2</c:v>
                </c:pt>
                <c:pt idx="43">
                  <c:v>1.8187995263835421E-2</c:v>
                </c:pt>
                <c:pt idx="44">
                  <c:v>1.813523418228306E-2</c:v>
                </c:pt>
                <c:pt idx="45">
                  <c:v>1.8083203900820924E-2</c:v>
                </c:pt>
                <c:pt idx="46">
                  <c:v>1.8032188791762663E-2</c:v>
                </c:pt>
                <c:pt idx="47">
                  <c:v>1.7982448344445172E-2</c:v>
                </c:pt>
                <c:pt idx="48">
                  <c:v>1.793421979339679E-2</c:v>
                </c:pt>
                <c:pt idx="49">
                  <c:v>1.7887796210417941E-2</c:v>
                </c:pt>
                <c:pt idx="50">
                  <c:v>1.784841192773785E-2</c:v>
                </c:pt>
                <c:pt idx="51">
                  <c:v>1.782154686078034E-2</c:v>
                </c:pt>
                <c:pt idx="52">
                  <c:v>1.7806364388465244E-2</c:v>
                </c:pt>
                <c:pt idx="53">
                  <c:v>1.7846563277341097E-2</c:v>
                </c:pt>
                <c:pt idx="54">
                  <c:v>1.8026032398602405E-2</c:v>
                </c:pt>
                <c:pt idx="55">
                  <c:v>1.8319395239118179E-2</c:v>
                </c:pt>
                <c:pt idx="56">
                  <c:v>1.870888140487096E-2</c:v>
                </c:pt>
                <c:pt idx="57">
                  <c:v>1.9181684115399392E-2</c:v>
                </c:pt>
                <c:pt idx="58">
                  <c:v>1.9728328226861869E-2</c:v>
                </c:pt>
                <c:pt idx="59">
                  <c:v>2.0341669501369487E-2</c:v>
                </c:pt>
                <c:pt idx="60">
                  <c:v>2.1016207816654222E-2</c:v>
                </c:pt>
                <c:pt idx="61">
                  <c:v>2.1747576896568761E-2</c:v>
                </c:pt>
                <c:pt idx="62">
                  <c:v>2.6125047439383101E-2</c:v>
                </c:pt>
                <c:pt idx="63">
                  <c:v>3.1587845977999712E-2</c:v>
                </c:pt>
                <c:pt idx="64">
                  <c:v>4.5102455981999433E-2</c:v>
                </c:pt>
                <c:pt idx="65">
                  <c:v>6.1663268372359116E-2</c:v>
                </c:pt>
                <c:pt idx="66">
                  <c:v>8.0631219153490516E-2</c:v>
                </c:pt>
                <c:pt idx="67">
                  <c:v>0.11224831966575413</c:v>
                </c:pt>
                <c:pt idx="68">
                  <c:v>0.16997576451869698</c:v>
                </c:pt>
                <c:pt idx="69">
                  <c:v>0.2310174005040784</c:v>
                </c:pt>
                <c:pt idx="70">
                  <c:v>0.2933025106584195</c:v>
                </c:pt>
                <c:pt idx="71">
                  <c:v>0.35599563999621092</c:v>
                </c:pt>
                <c:pt idx="72">
                  <c:v>0.41876444964755172</c:v>
                </c:pt>
                <c:pt idx="73">
                  <c:v>0.48147923665924897</c:v>
                </c:pt>
                <c:pt idx="74">
                  <c:v>0.544087246315613</c:v>
                </c:pt>
                <c:pt idx="75">
                  <c:v>0.6689226478350293</c:v>
                </c:pt>
                <c:pt idx="76">
                  <c:v>0.83041471516490317</c:v>
                </c:pt>
                <c:pt idx="77">
                  <c:v>1.7205385797803168</c:v>
                </c:pt>
                <c:pt idx="78">
                  <c:v>3.4183367049694957</c:v>
                </c:pt>
                <c:pt idx="79">
                  <c:v>6.5088651492206333</c:v>
                </c:pt>
                <c:pt idx="80">
                  <c:v>11.649295765403767</c:v>
                </c:pt>
                <c:pt idx="81">
                  <c:v>14.616885864726928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Comparison!$M$8:$M$89</c:f>
              <c:numCache>
                <c:formatCode>General</c:formatCode>
                <c:ptCount val="82"/>
                <c:pt idx="0">
                  <c:v>0</c:v>
                </c:pt>
                <c:pt idx="1">
                  <c:v>1.1310585094754102E-2</c:v>
                </c:pt>
                <c:pt idx="2">
                  <c:v>1.5605201187268271E-2</c:v>
                </c:pt>
                <c:pt idx="3">
                  <c:v>1.8915384308422593E-2</c:v>
                </c:pt>
                <c:pt idx="4">
                  <c:v>2.1418555370126369E-2</c:v>
                </c:pt>
                <c:pt idx="5">
                  <c:v>3.2113268149181827E-2</c:v>
                </c:pt>
                <c:pt idx="6">
                  <c:v>4.1774565124704406E-2</c:v>
                </c:pt>
                <c:pt idx="7">
                  <c:v>5.0518665081571122E-2</c:v>
                </c:pt>
                <c:pt idx="8">
                  <c:v>5.8175783451477607E-2</c:v>
                </c:pt>
                <c:pt idx="9">
                  <c:v>6.4712833362530628E-2</c:v>
                </c:pt>
                <c:pt idx="10">
                  <c:v>7.0126416172165515E-2</c:v>
                </c:pt>
                <c:pt idx="11">
                  <c:v>7.4422384220994731E-2</c:v>
                </c:pt>
                <c:pt idx="12">
                  <c:v>7.7697735067005516E-2</c:v>
                </c:pt>
                <c:pt idx="13">
                  <c:v>8.1349773808152392E-2</c:v>
                </c:pt>
                <c:pt idx="14">
                  <c:v>8.3682267984455425E-2</c:v>
                </c:pt>
                <c:pt idx="15">
                  <c:v>8.5104541685525059E-2</c:v>
                </c:pt>
                <c:pt idx="16">
                  <c:v>8.5994374049314065E-2</c:v>
                </c:pt>
                <c:pt idx="17">
                  <c:v>8.6019291804733458E-2</c:v>
                </c:pt>
                <c:pt idx="18">
                  <c:v>8.5478393666520311E-2</c:v>
                </c:pt>
                <c:pt idx="19">
                  <c:v>8.449271882472574E-2</c:v>
                </c:pt>
                <c:pt idx="20">
                  <c:v>8.3152150901422348E-2</c:v>
                </c:pt>
                <c:pt idx="21">
                  <c:v>8.1527357265078246E-2</c:v>
                </c:pt>
                <c:pt idx="22">
                  <c:v>7.9676541040263615E-2</c:v>
                </c:pt>
                <c:pt idx="23">
                  <c:v>7.7649471945696297E-2</c:v>
                </c:pt>
                <c:pt idx="24">
                  <c:v>7.5490006491193432E-2</c:v>
                </c:pt>
                <c:pt idx="25">
                  <c:v>7.3237728733274554E-2</c:v>
                </c:pt>
                <c:pt idx="26">
                  <c:v>7.0929057857705355E-2</c:v>
                </c:pt>
                <c:pt idx="27">
                  <c:v>6.8598020972756954E-2</c:v>
                </c:pt>
                <c:pt idx="28">
                  <c:v>6.6276809127344877E-2</c:v>
                </c:pt>
                <c:pt idx="29">
                  <c:v>6.3996189114160579E-2</c:v>
                </c:pt>
                <c:pt idx="30">
                  <c:v>6.1785816997851128E-2</c:v>
                </c:pt>
                <c:pt idx="31">
                  <c:v>5.9674483230158192E-2</c:v>
                </c:pt>
                <c:pt idx="32">
                  <c:v>5.7690309232621542E-2</c:v>
                </c:pt>
                <c:pt idx="33">
                  <c:v>5.5850521976220341E-2</c:v>
                </c:pt>
                <c:pt idx="34">
                  <c:v>5.4152073543566083E-2</c:v>
                </c:pt>
                <c:pt idx="35">
                  <c:v>5.2582884879906082E-2</c:v>
                </c:pt>
                <c:pt idx="36">
                  <c:v>5.113212195310974E-2</c:v>
                </c:pt>
                <c:pt idx="37">
                  <c:v>4.9790065830399917E-2</c:v>
                </c:pt>
                <c:pt idx="38">
                  <c:v>4.8547993490416962E-2</c:v>
                </c:pt>
                <c:pt idx="39">
                  <c:v>4.739806974636545E-2</c:v>
                </c:pt>
                <c:pt idx="40">
                  <c:v>4.6333250027664162E-2</c:v>
                </c:pt>
                <c:pt idx="41">
                  <c:v>4.5347193409765549E-2</c:v>
                </c:pt>
                <c:pt idx="42">
                  <c:v>4.4434185098109064E-2</c:v>
                </c:pt>
                <c:pt idx="43">
                  <c:v>4.3589067498394252E-2</c:v>
                </c:pt>
                <c:pt idx="44">
                  <c:v>4.2807178999154455E-2</c:v>
                </c:pt>
                <c:pt idx="45">
                  <c:v>4.2084299626232891E-2</c:v>
                </c:pt>
                <c:pt idx="46">
                  <c:v>4.1416602784227159E-2</c:v>
                </c:pt>
                <c:pt idx="47">
                  <c:v>4.0800612365796608E-2</c:v>
                </c:pt>
                <c:pt idx="48">
                  <c:v>4.0233164578753533E-2</c:v>
                </c:pt>
                <c:pt idx="49">
                  <c:v>3.9700362610001219E-2</c:v>
                </c:pt>
                <c:pt idx="50">
                  <c:v>3.9198310084893002E-2</c:v>
                </c:pt>
                <c:pt idx="51">
                  <c:v>3.8734233202271255E-2</c:v>
                </c:pt>
                <c:pt idx="52">
                  <c:v>3.8305257727250797E-2</c:v>
                </c:pt>
                <c:pt idx="53">
                  <c:v>3.6890162081255874E-2</c:v>
                </c:pt>
                <c:pt idx="54">
                  <c:v>3.5871328312599447E-2</c:v>
                </c:pt>
                <c:pt idx="55">
                  <c:v>3.5160735913537272E-2</c:v>
                </c:pt>
                <c:pt idx="56">
                  <c:v>3.4696639978438013E-2</c:v>
                </c:pt>
                <c:pt idx="57">
                  <c:v>3.4434453542677157E-2</c:v>
                </c:pt>
                <c:pt idx="58">
                  <c:v>3.4341161779612814E-2</c:v>
                </c:pt>
                <c:pt idx="59">
                  <c:v>3.4391810721606707E-2</c:v>
                </c:pt>
                <c:pt idx="60">
                  <c:v>3.456717659850899E-2</c:v>
                </c:pt>
                <c:pt idx="61">
                  <c:v>3.4852149907599841E-2</c:v>
                </c:pt>
                <c:pt idx="62">
                  <c:v>3.7530712657438958E-2</c:v>
                </c:pt>
                <c:pt idx="63">
                  <c:v>4.1833170270599053E-2</c:v>
                </c:pt>
                <c:pt idx="64">
                  <c:v>5.3691777535622272E-2</c:v>
                </c:pt>
                <c:pt idx="65">
                  <c:v>6.8944120611892118E-2</c:v>
                </c:pt>
                <c:pt idx="66">
                  <c:v>8.6688156620803855E-2</c:v>
                </c:pt>
                <c:pt idx="67">
                  <c:v>0.11645932317063763</c:v>
                </c:pt>
                <c:pt idx="68">
                  <c:v>0.17098214204662943</c:v>
                </c:pt>
                <c:pt idx="69">
                  <c:v>0.22869008072728131</c:v>
                </c:pt>
                <c:pt idx="70">
                  <c:v>0.28758264258372779</c:v>
                </c:pt>
                <c:pt idx="71">
                  <c:v>0.34686254362429003</c:v>
                </c:pt>
                <c:pt idx="72">
                  <c:v>0.40621427070177923</c:v>
                </c:pt>
                <c:pt idx="73">
                  <c:v>0.46551496210152554</c:v>
                </c:pt>
                <c:pt idx="74">
                  <c:v>0.52471469690942618</c:v>
                </c:pt>
                <c:pt idx="75">
                  <c:v>0.6427542717601421</c:v>
                </c:pt>
                <c:pt idx="76">
                  <c:v>0.79545498659794955</c:v>
                </c:pt>
                <c:pt idx="77">
                  <c:v>1.6371220274965581</c:v>
                </c:pt>
                <c:pt idx="78">
                  <c:v>3.2424949209539338</c:v>
                </c:pt>
                <c:pt idx="79">
                  <c:v>6.1647802723451273</c:v>
                </c:pt>
                <c:pt idx="80">
                  <c:v>11.025374620686319</c:v>
                </c:pt>
                <c:pt idx="81">
                  <c:v>13.831414180787165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Dose                                      Ac-227 (20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18" Type="http://schemas.openxmlformats.org/officeDocument/2006/relationships/chart" Target="../charts/chart32.xml"/><Relationship Id="rId26" Type="http://schemas.openxmlformats.org/officeDocument/2006/relationships/chart" Target="../charts/chart40.xml"/><Relationship Id="rId3" Type="http://schemas.openxmlformats.org/officeDocument/2006/relationships/chart" Target="../charts/chart17.xml"/><Relationship Id="rId21" Type="http://schemas.openxmlformats.org/officeDocument/2006/relationships/chart" Target="../charts/chart35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5" Type="http://schemas.openxmlformats.org/officeDocument/2006/relationships/chart" Target="../charts/chart39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20" Type="http://schemas.openxmlformats.org/officeDocument/2006/relationships/chart" Target="../charts/chart34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24" Type="http://schemas.openxmlformats.org/officeDocument/2006/relationships/chart" Target="../charts/chart38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23" Type="http://schemas.openxmlformats.org/officeDocument/2006/relationships/chart" Target="../charts/chart37.xml"/><Relationship Id="rId10" Type="http://schemas.openxmlformats.org/officeDocument/2006/relationships/chart" Target="../charts/chart24.xml"/><Relationship Id="rId19" Type="http://schemas.openxmlformats.org/officeDocument/2006/relationships/chart" Target="../charts/chart33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Relationship Id="rId22" Type="http://schemas.openxmlformats.org/officeDocument/2006/relationships/chart" Target="../charts/chart36.xml"/><Relationship Id="rId27" Type="http://schemas.openxmlformats.org/officeDocument/2006/relationships/chart" Target="../charts/chart4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18" Type="http://schemas.openxmlformats.org/officeDocument/2006/relationships/chart" Target="../charts/chart59.xml"/><Relationship Id="rId26" Type="http://schemas.openxmlformats.org/officeDocument/2006/relationships/chart" Target="../charts/chart67.xml"/><Relationship Id="rId3" Type="http://schemas.openxmlformats.org/officeDocument/2006/relationships/chart" Target="../charts/chart44.xml"/><Relationship Id="rId21" Type="http://schemas.openxmlformats.org/officeDocument/2006/relationships/chart" Target="../charts/chart62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5" Type="http://schemas.openxmlformats.org/officeDocument/2006/relationships/chart" Target="../charts/chart66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20" Type="http://schemas.openxmlformats.org/officeDocument/2006/relationships/chart" Target="../charts/chart61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24" Type="http://schemas.openxmlformats.org/officeDocument/2006/relationships/chart" Target="../charts/chart65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23" Type="http://schemas.openxmlformats.org/officeDocument/2006/relationships/chart" Target="../charts/chart64.xml"/><Relationship Id="rId10" Type="http://schemas.openxmlformats.org/officeDocument/2006/relationships/chart" Target="../charts/chart51.xml"/><Relationship Id="rId19" Type="http://schemas.openxmlformats.org/officeDocument/2006/relationships/chart" Target="../charts/chart60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Relationship Id="rId22" Type="http://schemas.openxmlformats.org/officeDocument/2006/relationships/chart" Target="../charts/chart63.xml"/><Relationship Id="rId27" Type="http://schemas.openxmlformats.org/officeDocument/2006/relationships/chart" Target="../charts/chart6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18" Type="http://schemas.openxmlformats.org/officeDocument/2006/relationships/chart" Target="../charts/chart86.xml"/><Relationship Id="rId26" Type="http://schemas.openxmlformats.org/officeDocument/2006/relationships/chart" Target="../charts/chart94.xml"/><Relationship Id="rId3" Type="http://schemas.openxmlformats.org/officeDocument/2006/relationships/chart" Target="../charts/chart71.xml"/><Relationship Id="rId21" Type="http://schemas.openxmlformats.org/officeDocument/2006/relationships/chart" Target="../charts/chart89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5" Type="http://schemas.openxmlformats.org/officeDocument/2006/relationships/chart" Target="../charts/chart93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20" Type="http://schemas.openxmlformats.org/officeDocument/2006/relationships/chart" Target="../charts/chart88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24" Type="http://schemas.openxmlformats.org/officeDocument/2006/relationships/chart" Target="../charts/chart92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23" Type="http://schemas.openxmlformats.org/officeDocument/2006/relationships/chart" Target="../charts/chart91.xml"/><Relationship Id="rId10" Type="http://schemas.openxmlformats.org/officeDocument/2006/relationships/chart" Target="../charts/chart78.xml"/><Relationship Id="rId19" Type="http://schemas.openxmlformats.org/officeDocument/2006/relationships/chart" Target="../charts/chart87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Relationship Id="rId22" Type="http://schemas.openxmlformats.org/officeDocument/2006/relationships/chart" Target="../charts/chart90.xml"/><Relationship Id="rId27" Type="http://schemas.openxmlformats.org/officeDocument/2006/relationships/chart" Target="../charts/chart9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26" Type="http://schemas.openxmlformats.org/officeDocument/2006/relationships/chart" Target="../charts/chart121.xml"/><Relationship Id="rId3" Type="http://schemas.openxmlformats.org/officeDocument/2006/relationships/chart" Target="../charts/chart98.xml"/><Relationship Id="rId21" Type="http://schemas.openxmlformats.org/officeDocument/2006/relationships/chart" Target="../charts/chart116.xml"/><Relationship Id="rId7" Type="http://schemas.openxmlformats.org/officeDocument/2006/relationships/chart" Target="../charts/chart102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5" Type="http://schemas.openxmlformats.org/officeDocument/2006/relationships/chart" Target="../charts/chart120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20" Type="http://schemas.openxmlformats.org/officeDocument/2006/relationships/chart" Target="../charts/chart115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24" Type="http://schemas.openxmlformats.org/officeDocument/2006/relationships/chart" Target="../charts/chart119.xml"/><Relationship Id="rId5" Type="http://schemas.openxmlformats.org/officeDocument/2006/relationships/chart" Target="../charts/chart100.xml"/><Relationship Id="rId15" Type="http://schemas.openxmlformats.org/officeDocument/2006/relationships/chart" Target="../charts/chart110.xml"/><Relationship Id="rId23" Type="http://schemas.openxmlformats.org/officeDocument/2006/relationships/chart" Target="../charts/chart118.xml"/><Relationship Id="rId10" Type="http://schemas.openxmlformats.org/officeDocument/2006/relationships/chart" Target="../charts/chart105.xml"/><Relationship Id="rId19" Type="http://schemas.openxmlformats.org/officeDocument/2006/relationships/chart" Target="../charts/chart114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Relationship Id="rId22" Type="http://schemas.openxmlformats.org/officeDocument/2006/relationships/chart" Target="../charts/chart117.xml"/><Relationship Id="rId27" Type="http://schemas.openxmlformats.org/officeDocument/2006/relationships/chart" Target="../charts/chart1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5.xml"/><Relationship Id="rId18" Type="http://schemas.openxmlformats.org/officeDocument/2006/relationships/chart" Target="../charts/chart140.xml"/><Relationship Id="rId26" Type="http://schemas.openxmlformats.org/officeDocument/2006/relationships/chart" Target="../charts/chart148.xml"/><Relationship Id="rId3" Type="http://schemas.openxmlformats.org/officeDocument/2006/relationships/chart" Target="../charts/chart125.xml"/><Relationship Id="rId21" Type="http://schemas.openxmlformats.org/officeDocument/2006/relationships/chart" Target="../charts/chart143.xml"/><Relationship Id="rId7" Type="http://schemas.openxmlformats.org/officeDocument/2006/relationships/chart" Target="../charts/chart129.xml"/><Relationship Id="rId12" Type="http://schemas.openxmlformats.org/officeDocument/2006/relationships/chart" Target="../charts/chart134.xml"/><Relationship Id="rId17" Type="http://schemas.openxmlformats.org/officeDocument/2006/relationships/chart" Target="../charts/chart139.xml"/><Relationship Id="rId25" Type="http://schemas.openxmlformats.org/officeDocument/2006/relationships/chart" Target="../charts/chart147.xml"/><Relationship Id="rId2" Type="http://schemas.openxmlformats.org/officeDocument/2006/relationships/chart" Target="../charts/chart124.xml"/><Relationship Id="rId16" Type="http://schemas.openxmlformats.org/officeDocument/2006/relationships/chart" Target="../charts/chart138.xml"/><Relationship Id="rId20" Type="http://schemas.openxmlformats.org/officeDocument/2006/relationships/chart" Target="../charts/chart142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11" Type="http://schemas.openxmlformats.org/officeDocument/2006/relationships/chart" Target="../charts/chart133.xml"/><Relationship Id="rId24" Type="http://schemas.openxmlformats.org/officeDocument/2006/relationships/chart" Target="../charts/chart146.xml"/><Relationship Id="rId5" Type="http://schemas.openxmlformats.org/officeDocument/2006/relationships/chart" Target="../charts/chart127.xml"/><Relationship Id="rId15" Type="http://schemas.openxmlformats.org/officeDocument/2006/relationships/chart" Target="../charts/chart137.xml"/><Relationship Id="rId23" Type="http://schemas.openxmlformats.org/officeDocument/2006/relationships/chart" Target="../charts/chart145.xml"/><Relationship Id="rId28" Type="http://schemas.openxmlformats.org/officeDocument/2006/relationships/chart" Target="../charts/chart150.xml"/><Relationship Id="rId10" Type="http://schemas.openxmlformats.org/officeDocument/2006/relationships/chart" Target="../charts/chart132.xml"/><Relationship Id="rId19" Type="http://schemas.openxmlformats.org/officeDocument/2006/relationships/chart" Target="../charts/chart141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6.xml"/><Relationship Id="rId22" Type="http://schemas.openxmlformats.org/officeDocument/2006/relationships/chart" Target="../charts/chart144.xml"/><Relationship Id="rId27" Type="http://schemas.openxmlformats.org/officeDocument/2006/relationships/chart" Target="../charts/chart14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8.xml"/><Relationship Id="rId13" Type="http://schemas.openxmlformats.org/officeDocument/2006/relationships/chart" Target="../charts/chart163.xml"/><Relationship Id="rId18" Type="http://schemas.openxmlformats.org/officeDocument/2006/relationships/chart" Target="../charts/chart168.xml"/><Relationship Id="rId26" Type="http://schemas.openxmlformats.org/officeDocument/2006/relationships/chart" Target="../charts/chart176.xml"/><Relationship Id="rId3" Type="http://schemas.openxmlformats.org/officeDocument/2006/relationships/chart" Target="../charts/chart153.xml"/><Relationship Id="rId21" Type="http://schemas.openxmlformats.org/officeDocument/2006/relationships/chart" Target="../charts/chart171.xml"/><Relationship Id="rId7" Type="http://schemas.openxmlformats.org/officeDocument/2006/relationships/chart" Target="../charts/chart157.xml"/><Relationship Id="rId12" Type="http://schemas.openxmlformats.org/officeDocument/2006/relationships/chart" Target="../charts/chart162.xml"/><Relationship Id="rId17" Type="http://schemas.openxmlformats.org/officeDocument/2006/relationships/chart" Target="../charts/chart167.xml"/><Relationship Id="rId25" Type="http://schemas.openxmlformats.org/officeDocument/2006/relationships/chart" Target="../charts/chart175.xml"/><Relationship Id="rId2" Type="http://schemas.openxmlformats.org/officeDocument/2006/relationships/chart" Target="../charts/chart152.xml"/><Relationship Id="rId16" Type="http://schemas.openxmlformats.org/officeDocument/2006/relationships/chart" Target="../charts/chart166.xml"/><Relationship Id="rId20" Type="http://schemas.openxmlformats.org/officeDocument/2006/relationships/chart" Target="../charts/chart170.xml"/><Relationship Id="rId1" Type="http://schemas.openxmlformats.org/officeDocument/2006/relationships/chart" Target="../charts/chart151.xml"/><Relationship Id="rId6" Type="http://schemas.openxmlformats.org/officeDocument/2006/relationships/chart" Target="../charts/chart156.xml"/><Relationship Id="rId11" Type="http://schemas.openxmlformats.org/officeDocument/2006/relationships/chart" Target="../charts/chart161.xml"/><Relationship Id="rId24" Type="http://schemas.openxmlformats.org/officeDocument/2006/relationships/chart" Target="../charts/chart174.xml"/><Relationship Id="rId5" Type="http://schemas.openxmlformats.org/officeDocument/2006/relationships/chart" Target="../charts/chart155.xml"/><Relationship Id="rId15" Type="http://schemas.openxmlformats.org/officeDocument/2006/relationships/chart" Target="../charts/chart165.xml"/><Relationship Id="rId23" Type="http://schemas.openxmlformats.org/officeDocument/2006/relationships/chart" Target="../charts/chart173.xml"/><Relationship Id="rId28" Type="http://schemas.openxmlformats.org/officeDocument/2006/relationships/chart" Target="../charts/chart178.xml"/><Relationship Id="rId10" Type="http://schemas.openxmlformats.org/officeDocument/2006/relationships/chart" Target="../charts/chart160.xml"/><Relationship Id="rId19" Type="http://schemas.openxmlformats.org/officeDocument/2006/relationships/chart" Target="../charts/chart169.xml"/><Relationship Id="rId4" Type="http://schemas.openxmlformats.org/officeDocument/2006/relationships/chart" Target="../charts/chart154.xml"/><Relationship Id="rId9" Type="http://schemas.openxmlformats.org/officeDocument/2006/relationships/chart" Target="../charts/chart159.xml"/><Relationship Id="rId14" Type="http://schemas.openxmlformats.org/officeDocument/2006/relationships/chart" Target="../charts/chart164.xml"/><Relationship Id="rId22" Type="http://schemas.openxmlformats.org/officeDocument/2006/relationships/chart" Target="../charts/chart172.xml"/><Relationship Id="rId27" Type="http://schemas.openxmlformats.org/officeDocument/2006/relationships/chart" Target="../charts/chart17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6.xml"/><Relationship Id="rId13" Type="http://schemas.openxmlformats.org/officeDocument/2006/relationships/chart" Target="../charts/chart191.xml"/><Relationship Id="rId18" Type="http://schemas.openxmlformats.org/officeDocument/2006/relationships/chart" Target="../charts/chart196.xml"/><Relationship Id="rId26" Type="http://schemas.openxmlformats.org/officeDocument/2006/relationships/chart" Target="../charts/chart204.xml"/><Relationship Id="rId3" Type="http://schemas.openxmlformats.org/officeDocument/2006/relationships/chart" Target="../charts/chart181.xml"/><Relationship Id="rId21" Type="http://schemas.openxmlformats.org/officeDocument/2006/relationships/chart" Target="../charts/chart199.xml"/><Relationship Id="rId7" Type="http://schemas.openxmlformats.org/officeDocument/2006/relationships/chart" Target="../charts/chart185.xml"/><Relationship Id="rId12" Type="http://schemas.openxmlformats.org/officeDocument/2006/relationships/chart" Target="../charts/chart190.xml"/><Relationship Id="rId17" Type="http://schemas.openxmlformats.org/officeDocument/2006/relationships/chart" Target="../charts/chart195.xml"/><Relationship Id="rId25" Type="http://schemas.openxmlformats.org/officeDocument/2006/relationships/chart" Target="../charts/chart203.xml"/><Relationship Id="rId2" Type="http://schemas.openxmlformats.org/officeDocument/2006/relationships/chart" Target="../charts/chart180.xml"/><Relationship Id="rId16" Type="http://schemas.openxmlformats.org/officeDocument/2006/relationships/chart" Target="../charts/chart194.xml"/><Relationship Id="rId20" Type="http://schemas.openxmlformats.org/officeDocument/2006/relationships/chart" Target="../charts/chart198.xml"/><Relationship Id="rId1" Type="http://schemas.openxmlformats.org/officeDocument/2006/relationships/chart" Target="../charts/chart179.xml"/><Relationship Id="rId6" Type="http://schemas.openxmlformats.org/officeDocument/2006/relationships/chart" Target="../charts/chart184.xml"/><Relationship Id="rId11" Type="http://schemas.openxmlformats.org/officeDocument/2006/relationships/chart" Target="../charts/chart189.xml"/><Relationship Id="rId24" Type="http://schemas.openxmlformats.org/officeDocument/2006/relationships/chart" Target="../charts/chart202.xml"/><Relationship Id="rId5" Type="http://schemas.openxmlformats.org/officeDocument/2006/relationships/chart" Target="../charts/chart183.xml"/><Relationship Id="rId15" Type="http://schemas.openxmlformats.org/officeDocument/2006/relationships/chart" Target="../charts/chart193.xml"/><Relationship Id="rId23" Type="http://schemas.openxmlformats.org/officeDocument/2006/relationships/chart" Target="../charts/chart201.xml"/><Relationship Id="rId28" Type="http://schemas.openxmlformats.org/officeDocument/2006/relationships/chart" Target="../charts/chart206.xml"/><Relationship Id="rId10" Type="http://schemas.openxmlformats.org/officeDocument/2006/relationships/chart" Target="../charts/chart188.xml"/><Relationship Id="rId19" Type="http://schemas.openxmlformats.org/officeDocument/2006/relationships/chart" Target="../charts/chart197.xml"/><Relationship Id="rId4" Type="http://schemas.openxmlformats.org/officeDocument/2006/relationships/chart" Target="../charts/chart182.xml"/><Relationship Id="rId9" Type="http://schemas.openxmlformats.org/officeDocument/2006/relationships/chart" Target="../charts/chart187.xml"/><Relationship Id="rId14" Type="http://schemas.openxmlformats.org/officeDocument/2006/relationships/chart" Target="../charts/chart192.xml"/><Relationship Id="rId22" Type="http://schemas.openxmlformats.org/officeDocument/2006/relationships/chart" Target="../charts/chart200.xml"/><Relationship Id="rId27" Type="http://schemas.openxmlformats.org/officeDocument/2006/relationships/chart" Target="../charts/chart20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4.xml"/><Relationship Id="rId13" Type="http://schemas.openxmlformats.org/officeDocument/2006/relationships/chart" Target="../charts/chart219.xml"/><Relationship Id="rId18" Type="http://schemas.openxmlformats.org/officeDocument/2006/relationships/chart" Target="../charts/chart224.xml"/><Relationship Id="rId26" Type="http://schemas.openxmlformats.org/officeDocument/2006/relationships/chart" Target="../charts/chart232.xml"/><Relationship Id="rId3" Type="http://schemas.openxmlformats.org/officeDocument/2006/relationships/chart" Target="../charts/chart209.xml"/><Relationship Id="rId21" Type="http://schemas.openxmlformats.org/officeDocument/2006/relationships/chart" Target="../charts/chart227.xml"/><Relationship Id="rId7" Type="http://schemas.openxmlformats.org/officeDocument/2006/relationships/chart" Target="../charts/chart213.xml"/><Relationship Id="rId12" Type="http://schemas.openxmlformats.org/officeDocument/2006/relationships/chart" Target="../charts/chart218.xml"/><Relationship Id="rId17" Type="http://schemas.openxmlformats.org/officeDocument/2006/relationships/chart" Target="../charts/chart223.xml"/><Relationship Id="rId25" Type="http://schemas.openxmlformats.org/officeDocument/2006/relationships/chart" Target="../charts/chart231.xml"/><Relationship Id="rId2" Type="http://schemas.openxmlformats.org/officeDocument/2006/relationships/chart" Target="../charts/chart208.xml"/><Relationship Id="rId16" Type="http://schemas.openxmlformats.org/officeDocument/2006/relationships/chart" Target="../charts/chart222.xml"/><Relationship Id="rId20" Type="http://schemas.openxmlformats.org/officeDocument/2006/relationships/chart" Target="../charts/chart226.xml"/><Relationship Id="rId29" Type="http://schemas.openxmlformats.org/officeDocument/2006/relationships/chart" Target="../charts/chart235.xml"/><Relationship Id="rId1" Type="http://schemas.openxmlformats.org/officeDocument/2006/relationships/chart" Target="../charts/chart207.xml"/><Relationship Id="rId6" Type="http://schemas.openxmlformats.org/officeDocument/2006/relationships/chart" Target="../charts/chart212.xml"/><Relationship Id="rId11" Type="http://schemas.openxmlformats.org/officeDocument/2006/relationships/chart" Target="../charts/chart217.xml"/><Relationship Id="rId24" Type="http://schemas.openxmlformats.org/officeDocument/2006/relationships/chart" Target="../charts/chart230.xml"/><Relationship Id="rId5" Type="http://schemas.openxmlformats.org/officeDocument/2006/relationships/chart" Target="../charts/chart211.xml"/><Relationship Id="rId15" Type="http://schemas.openxmlformats.org/officeDocument/2006/relationships/chart" Target="../charts/chart221.xml"/><Relationship Id="rId23" Type="http://schemas.openxmlformats.org/officeDocument/2006/relationships/chart" Target="../charts/chart229.xml"/><Relationship Id="rId28" Type="http://schemas.openxmlformats.org/officeDocument/2006/relationships/chart" Target="../charts/chart234.xml"/><Relationship Id="rId10" Type="http://schemas.openxmlformats.org/officeDocument/2006/relationships/chart" Target="../charts/chart216.xml"/><Relationship Id="rId19" Type="http://schemas.openxmlformats.org/officeDocument/2006/relationships/chart" Target="../charts/chart225.xml"/><Relationship Id="rId4" Type="http://schemas.openxmlformats.org/officeDocument/2006/relationships/chart" Target="../charts/chart210.xml"/><Relationship Id="rId9" Type="http://schemas.openxmlformats.org/officeDocument/2006/relationships/chart" Target="../charts/chart215.xml"/><Relationship Id="rId14" Type="http://schemas.openxmlformats.org/officeDocument/2006/relationships/chart" Target="../charts/chart220.xml"/><Relationship Id="rId22" Type="http://schemas.openxmlformats.org/officeDocument/2006/relationships/chart" Target="../charts/chart228.xml"/><Relationship Id="rId27" Type="http://schemas.openxmlformats.org/officeDocument/2006/relationships/chart" Target="../charts/chart23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3.xml"/><Relationship Id="rId13" Type="http://schemas.openxmlformats.org/officeDocument/2006/relationships/chart" Target="../charts/chart248.xml"/><Relationship Id="rId18" Type="http://schemas.openxmlformats.org/officeDocument/2006/relationships/chart" Target="../charts/chart253.xml"/><Relationship Id="rId26" Type="http://schemas.openxmlformats.org/officeDocument/2006/relationships/chart" Target="../charts/chart261.xml"/><Relationship Id="rId3" Type="http://schemas.openxmlformats.org/officeDocument/2006/relationships/chart" Target="../charts/chart238.xml"/><Relationship Id="rId21" Type="http://schemas.openxmlformats.org/officeDocument/2006/relationships/chart" Target="../charts/chart256.xml"/><Relationship Id="rId7" Type="http://schemas.openxmlformats.org/officeDocument/2006/relationships/chart" Target="../charts/chart242.xml"/><Relationship Id="rId12" Type="http://schemas.openxmlformats.org/officeDocument/2006/relationships/chart" Target="../charts/chart247.xml"/><Relationship Id="rId17" Type="http://schemas.openxmlformats.org/officeDocument/2006/relationships/chart" Target="../charts/chart252.xml"/><Relationship Id="rId25" Type="http://schemas.openxmlformats.org/officeDocument/2006/relationships/chart" Target="../charts/chart260.xml"/><Relationship Id="rId2" Type="http://schemas.openxmlformats.org/officeDocument/2006/relationships/chart" Target="../charts/chart237.xml"/><Relationship Id="rId16" Type="http://schemas.openxmlformats.org/officeDocument/2006/relationships/chart" Target="../charts/chart251.xml"/><Relationship Id="rId20" Type="http://schemas.openxmlformats.org/officeDocument/2006/relationships/chart" Target="../charts/chart255.xml"/><Relationship Id="rId1" Type="http://schemas.openxmlformats.org/officeDocument/2006/relationships/chart" Target="../charts/chart236.xml"/><Relationship Id="rId6" Type="http://schemas.openxmlformats.org/officeDocument/2006/relationships/chart" Target="../charts/chart241.xml"/><Relationship Id="rId11" Type="http://schemas.openxmlformats.org/officeDocument/2006/relationships/chart" Target="../charts/chart246.xml"/><Relationship Id="rId24" Type="http://schemas.openxmlformats.org/officeDocument/2006/relationships/chart" Target="../charts/chart259.xml"/><Relationship Id="rId5" Type="http://schemas.openxmlformats.org/officeDocument/2006/relationships/chart" Target="../charts/chart240.xml"/><Relationship Id="rId15" Type="http://schemas.openxmlformats.org/officeDocument/2006/relationships/chart" Target="../charts/chart250.xml"/><Relationship Id="rId23" Type="http://schemas.openxmlformats.org/officeDocument/2006/relationships/chart" Target="../charts/chart258.xml"/><Relationship Id="rId28" Type="http://schemas.openxmlformats.org/officeDocument/2006/relationships/chart" Target="../charts/chart263.xml"/><Relationship Id="rId10" Type="http://schemas.openxmlformats.org/officeDocument/2006/relationships/chart" Target="../charts/chart245.xml"/><Relationship Id="rId19" Type="http://schemas.openxmlformats.org/officeDocument/2006/relationships/chart" Target="../charts/chart254.xml"/><Relationship Id="rId4" Type="http://schemas.openxmlformats.org/officeDocument/2006/relationships/chart" Target="../charts/chart239.xml"/><Relationship Id="rId9" Type="http://schemas.openxmlformats.org/officeDocument/2006/relationships/chart" Target="../charts/chart244.xml"/><Relationship Id="rId14" Type="http://schemas.openxmlformats.org/officeDocument/2006/relationships/chart" Target="../charts/chart249.xml"/><Relationship Id="rId22" Type="http://schemas.openxmlformats.org/officeDocument/2006/relationships/chart" Target="../charts/chart257.xml"/><Relationship Id="rId27" Type="http://schemas.openxmlformats.org/officeDocument/2006/relationships/chart" Target="../charts/chart262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1.xml"/><Relationship Id="rId13" Type="http://schemas.openxmlformats.org/officeDocument/2006/relationships/chart" Target="../charts/chart276.xml"/><Relationship Id="rId18" Type="http://schemas.openxmlformats.org/officeDocument/2006/relationships/chart" Target="../charts/chart281.xml"/><Relationship Id="rId26" Type="http://schemas.openxmlformats.org/officeDocument/2006/relationships/chart" Target="../charts/chart289.xml"/><Relationship Id="rId3" Type="http://schemas.openxmlformats.org/officeDocument/2006/relationships/chart" Target="../charts/chart266.xml"/><Relationship Id="rId21" Type="http://schemas.openxmlformats.org/officeDocument/2006/relationships/chart" Target="../charts/chart284.xml"/><Relationship Id="rId7" Type="http://schemas.openxmlformats.org/officeDocument/2006/relationships/chart" Target="../charts/chart270.xml"/><Relationship Id="rId12" Type="http://schemas.openxmlformats.org/officeDocument/2006/relationships/chart" Target="../charts/chart275.xml"/><Relationship Id="rId17" Type="http://schemas.openxmlformats.org/officeDocument/2006/relationships/chart" Target="../charts/chart280.xml"/><Relationship Id="rId25" Type="http://schemas.openxmlformats.org/officeDocument/2006/relationships/chart" Target="../charts/chart288.xml"/><Relationship Id="rId2" Type="http://schemas.openxmlformats.org/officeDocument/2006/relationships/chart" Target="../charts/chart265.xml"/><Relationship Id="rId16" Type="http://schemas.openxmlformats.org/officeDocument/2006/relationships/chart" Target="../charts/chart279.xml"/><Relationship Id="rId20" Type="http://schemas.openxmlformats.org/officeDocument/2006/relationships/chart" Target="../charts/chart283.xml"/><Relationship Id="rId1" Type="http://schemas.openxmlformats.org/officeDocument/2006/relationships/chart" Target="../charts/chart264.xml"/><Relationship Id="rId6" Type="http://schemas.openxmlformats.org/officeDocument/2006/relationships/chart" Target="../charts/chart269.xml"/><Relationship Id="rId11" Type="http://schemas.openxmlformats.org/officeDocument/2006/relationships/chart" Target="../charts/chart274.xml"/><Relationship Id="rId24" Type="http://schemas.openxmlformats.org/officeDocument/2006/relationships/chart" Target="../charts/chart287.xml"/><Relationship Id="rId5" Type="http://schemas.openxmlformats.org/officeDocument/2006/relationships/chart" Target="../charts/chart268.xml"/><Relationship Id="rId15" Type="http://schemas.openxmlformats.org/officeDocument/2006/relationships/chart" Target="../charts/chart278.xml"/><Relationship Id="rId23" Type="http://schemas.openxmlformats.org/officeDocument/2006/relationships/chart" Target="../charts/chart286.xml"/><Relationship Id="rId28" Type="http://schemas.openxmlformats.org/officeDocument/2006/relationships/chart" Target="../charts/chart291.xml"/><Relationship Id="rId10" Type="http://schemas.openxmlformats.org/officeDocument/2006/relationships/chart" Target="../charts/chart273.xml"/><Relationship Id="rId19" Type="http://schemas.openxmlformats.org/officeDocument/2006/relationships/chart" Target="../charts/chart282.xml"/><Relationship Id="rId4" Type="http://schemas.openxmlformats.org/officeDocument/2006/relationships/chart" Target="../charts/chart267.xml"/><Relationship Id="rId9" Type="http://schemas.openxmlformats.org/officeDocument/2006/relationships/chart" Target="../charts/chart272.xml"/><Relationship Id="rId14" Type="http://schemas.openxmlformats.org/officeDocument/2006/relationships/chart" Target="../charts/chart277.xml"/><Relationship Id="rId22" Type="http://schemas.openxmlformats.org/officeDocument/2006/relationships/chart" Target="../charts/chart285.xml"/><Relationship Id="rId27" Type="http://schemas.openxmlformats.org/officeDocument/2006/relationships/chart" Target="../charts/chart29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147205</xdr:rowOff>
    </xdr:from>
    <xdr:to>
      <xdr:col>2</xdr:col>
      <xdr:colOff>1802679</xdr:colOff>
      <xdr:row>29</xdr:row>
      <xdr:rowOff>147204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142875</xdr:colOff>
      <xdr:row>17</xdr:row>
      <xdr:rowOff>147205</xdr:rowOff>
    </xdr:from>
    <xdr:to>
      <xdr:col>7</xdr:col>
      <xdr:colOff>552522</xdr:colOff>
      <xdr:row>29</xdr:row>
      <xdr:rowOff>147204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142875</xdr:colOff>
      <xdr:row>17</xdr:row>
      <xdr:rowOff>147205</xdr:rowOff>
    </xdr:from>
    <xdr:to>
      <xdr:col>12</xdr:col>
      <xdr:colOff>539822</xdr:colOff>
      <xdr:row>29</xdr:row>
      <xdr:rowOff>147204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13</xdr:col>
      <xdr:colOff>428625</xdr:colOff>
      <xdr:row>17</xdr:row>
      <xdr:rowOff>147205</xdr:rowOff>
    </xdr:from>
    <xdr:to>
      <xdr:col>17</xdr:col>
      <xdr:colOff>647772</xdr:colOff>
      <xdr:row>29</xdr:row>
      <xdr:rowOff>147204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30</xdr:row>
      <xdr:rowOff>0</xdr:rowOff>
    </xdr:from>
    <xdr:to>
      <xdr:col>9</xdr:col>
      <xdr:colOff>130175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154782</xdr:colOff>
      <xdr:row>30</xdr:row>
      <xdr:rowOff>0</xdr:rowOff>
    </xdr:from>
    <xdr:to>
      <xdr:col>20</xdr:col>
      <xdr:colOff>407987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18</xdr:col>
      <xdr:colOff>142875</xdr:colOff>
      <xdr:row>17</xdr:row>
      <xdr:rowOff>147205</xdr:rowOff>
    </xdr:from>
    <xdr:to>
      <xdr:col>22</xdr:col>
      <xdr:colOff>535783</xdr:colOff>
      <xdr:row>29</xdr:row>
      <xdr:rowOff>147204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47625</xdr:colOff>
      <xdr:row>79</xdr:row>
      <xdr:rowOff>117763</xdr:rowOff>
    </xdr:from>
    <xdr:to>
      <xdr:col>21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476250</xdr:colOff>
      <xdr:row>79</xdr:row>
      <xdr:rowOff>119062</xdr:rowOff>
    </xdr:from>
    <xdr:to>
      <xdr:col>28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500061</xdr:colOff>
      <xdr:row>80</xdr:row>
      <xdr:rowOff>0</xdr:rowOff>
    </xdr:from>
    <xdr:to>
      <xdr:col>42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583406</xdr:colOff>
      <xdr:row>80</xdr:row>
      <xdr:rowOff>35719</xdr:rowOff>
    </xdr:from>
    <xdr:to>
      <xdr:col>49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583407</xdr:colOff>
      <xdr:row>80</xdr:row>
      <xdr:rowOff>35719</xdr:rowOff>
    </xdr:from>
    <xdr:to>
      <xdr:col>56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583407</xdr:colOff>
      <xdr:row>80</xdr:row>
      <xdr:rowOff>35719</xdr:rowOff>
    </xdr:from>
    <xdr:to>
      <xdr:col>63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583406</xdr:colOff>
      <xdr:row>80</xdr:row>
      <xdr:rowOff>35719</xdr:rowOff>
    </xdr:from>
    <xdr:to>
      <xdr:col>70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583406</xdr:colOff>
      <xdr:row>80</xdr:row>
      <xdr:rowOff>35719</xdr:rowOff>
    </xdr:from>
    <xdr:to>
      <xdr:col>77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583407</xdr:colOff>
      <xdr:row>80</xdr:row>
      <xdr:rowOff>35719</xdr:rowOff>
    </xdr:from>
    <xdr:to>
      <xdr:col>84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583406</xdr:colOff>
      <xdr:row>80</xdr:row>
      <xdr:rowOff>0</xdr:rowOff>
    </xdr:from>
    <xdr:to>
      <xdr:col>35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47625</xdr:colOff>
      <xdr:row>60</xdr:row>
      <xdr:rowOff>0</xdr:rowOff>
    </xdr:from>
    <xdr:to>
      <xdr:col>21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476250</xdr:colOff>
      <xdr:row>60</xdr:row>
      <xdr:rowOff>1299</xdr:rowOff>
    </xdr:from>
    <xdr:to>
      <xdr:col>28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500061</xdr:colOff>
      <xdr:row>60</xdr:row>
      <xdr:rowOff>25112</xdr:rowOff>
    </xdr:from>
    <xdr:to>
      <xdr:col>42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583406</xdr:colOff>
      <xdr:row>60</xdr:row>
      <xdr:rowOff>60831</xdr:rowOff>
    </xdr:from>
    <xdr:to>
      <xdr:col>49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583407</xdr:colOff>
      <xdr:row>60</xdr:row>
      <xdr:rowOff>60831</xdr:rowOff>
    </xdr:from>
    <xdr:to>
      <xdr:col>56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583407</xdr:colOff>
      <xdr:row>60</xdr:row>
      <xdr:rowOff>60831</xdr:rowOff>
    </xdr:from>
    <xdr:to>
      <xdr:col>63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583406</xdr:colOff>
      <xdr:row>60</xdr:row>
      <xdr:rowOff>60831</xdr:rowOff>
    </xdr:from>
    <xdr:to>
      <xdr:col>70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70</xdr:col>
      <xdr:colOff>583406</xdr:colOff>
      <xdr:row>60</xdr:row>
      <xdr:rowOff>60831</xdr:rowOff>
    </xdr:from>
    <xdr:to>
      <xdr:col>77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77</xdr:col>
      <xdr:colOff>583407</xdr:colOff>
      <xdr:row>60</xdr:row>
      <xdr:rowOff>60831</xdr:rowOff>
    </xdr:from>
    <xdr:to>
      <xdr:col>84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583406</xdr:colOff>
      <xdr:row>60</xdr:row>
      <xdr:rowOff>25112</xdr:rowOff>
    </xdr:from>
    <xdr:to>
      <xdr:col>35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138546</xdr:rowOff>
    </xdr:from>
    <xdr:to>
      <xdr:col>3</xdr:col>
      <xdr:colOff>34059</xdr:colOff>
      <xdr:row>29</xdr:row>
      <xdr:rowOff>138545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211065</xdr:colOff>
      <xdr:row>17</xdr:row>
      <xdr:rowOff>138546</xdr:rowOff>
    </xdr:from>
    <xdr:to>
      <xdr:col>8</xdr:col>
      <xdr:colOff>34059</xdr:colOff>
      <xdr:row>29</xdr:row>
      <xdr:rowOff>138545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211065</xdr:colOff>
      <xdr:row>17</xdr:row>
      <xdr:rowOff>138546</xdr:rowOff>
    </xdr:from>
    <xdr:to>
      <xdr:col>13</xdr:col>
      <xdr:colOff>21359</xdr:colOff>
      <xdr:row>29</xdr:row>
      <xdr:rowOff>138545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13</xdr:col>
      <xdr:colOff>496815</xdr:colOff>
      <xdr:row>17</xdr:row>
      <xdr:rowOff>138546</xdr:rowOff>
    </xdr:from>
    <xdr:to>
      <xdr:col>18</xdr:col>
      <xdr:colOff>34059</xdr:colOff>
      <xdr:row>29</xdr:row>
      <xdr:rowOff>138545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30</xdr:row>
      <xdr:rowOff>0</xdr:rowOff>
    </xdr:from>
    <xdr:to>
      <xdr:col>9</xdr:col>
      <xdr:colOff>177800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202407</xdr:colOff>
      <xdr:row>30</xdr:row>
      <xdr:rowOff>0</xdr:rowOff>
    </xdr:from>
    <xdr:to>
      <xdr:col>20</xdr:col>
      <xdr:colOff>455612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18</xdr:col>
      <xdr:colOff>211066</xdr:colOff>
      <xdr:row>17</xdr:row>
      <xdr:rowOff>138546</xdr:rowOff>
    </xdr:from>
    <xdr:to>
      <xdr:col>23</xdr:col>
      <xdr:colOff>20565</xdr:colOff>
      <xdr:row>29</xdr:row>
      <xdr:rowOff>138545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60</xdr:row>
      <xdr:rowOff>34419</xdr:rowOff>
    </xdr:from>
    <xdr:to>
      <xdr:col>21</xdr:col>
      <xdr:colOff>225136</xdr:colOff>
      <xdr:row>78</xdr:row>
      <xdr:rowOff>123608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440531</xdr:colOff>
      <xdr:row>60</xdr:row>
      <xdr:rowOff>59531</xdr:rowOff>
    </xdr:from>
    <xdr:to>
      <xdr:col>28</xdr:col>
      <xdr:colOff>463261</xdr:colOff>
      <xdr:row>79</xdr:row>
      <xdr:rowOff>10175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619124</xdr:colOff>
      <xdr:row>60</xdr:row>
      <xdr:rowOff>107156</xdr:rowOff>
    </xdr:from>
    <xdr:to>
      <xdr:col>42</xdr:col>
      <xdr:colOff>460014</xdr:colOff>
      <xdr:row>79</xdr:row>
      <xdr:rowOff>57800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535781</xdr:colOff>
      <xdr:row>60</xdr:row>
      <xdr:rowOff>95250</xdr:rowOff>
    </xdr:from>
    <xdr:to>
      <xdr:col>49</xdr:col>
      <xdr:colOff>376671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535782</xdr:colOff>
      <xdr:row>60</xdr:row>
      <xdr:rowOff>95250</xdr:rowOff>
    </xdr:from>
    <xdr:to>
      <xdr:col>56</xdr:col>
      <xdr:colOff>376670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535782</xdr:colOff>
      <xdr:row>60</xdr:row>
      <xdr:rowOff>95250</xdr:rowOff>
    </xdr:from>
    <xdr:to>
      <xdr:col>63</xdr:col>
      <xdr:colOff>376671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535781</xdr:colOff>
      <xdr:row>60</xdr:row>
      <xdr:rowOff>95250</xdr:rowOff>
    </xdr:from>
    <xdr:to>
      <xdr:col>70</xdr:col>
      <xdr:colOff>376670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535781</xdr:colOff>
      <xdr:row>60</xdr:row>
      <xdr:rowOff>95250</xdr:rowOff>
    </xdr:from>
    <xdr:to>
      <xdr:col>77</xdr:col>
      <xdr:colOff>376672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535782</xdr:colOff>
      <xdr:row>60</xdr:row>
      <xdr:rowOff>95250</xdr:rowOff>
    </xdr:from>
    <xdr:to>
      <xdr:col>84</xdr:col>
      <xdr:colOff>376671</xdr:colOff>
      <xdr:row>79</xdr:row>
      <xdr:rowOff>45894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535781</xdr:colOff>
      <xdr:row>60</xdr:row>
      <xdr:rowOff>59531</xdr:rowOff>
    </xdr:from>
    <xdr:to>
      <xdr:col>35</xdr:col>
      <xdr:colOff>376671</xdr:colOff>
      <xdr:row>79</xdr:row>
      <xdr:rowOff>10175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59532</xdr:colOff>
      <xdr:row>81</xdr:row>
      <xdr:rowOff>83344</xdr:rowOff>
    </xdr:from>
    <xdr:to>
      <xdr:col>21</xdr:col>
      <xdr:colOff>284668</xdr:colOff>
      <xdr:row>100</xdr:row>
      <xdr:rowOff>29658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440531</xdr:colOff>
      <xdr:row>81</xdr:row>
      <xdr:rowOff>25112</xdr:rowOff>
    </xdr:from>
    <xdr:to>
      <xdr:col>28</xdr:col>
      <xdr:colOff>463261</xdr:colOff>
      <xdr:row>99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619124</xdr:colOff>
      <xdr:row>81</xdr:row>
      <xdr:rowOff>72737</xdr:rowOff>
    </xdr:from>
    <xdr:to>
      <xdr:col>42</xdr:col>
      <xdr:colOff>460014</xdr:colOff>
      <xdr:row>100</xdr:row>
      <xdr:rowOff>23381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535781</xdr:colOff>
      <xdr:row>81</xdr:row>
      <xdr:rowOff>60831</xdr:rowOff>
    </xdr:from>
    <xdr:to>
      <xdr:col>49</xdr:col>
      <xdr:colOff>376671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535782</xdr:colOff>
      <xdr:row>81</xdr:row>
      <xdr:rowOff>60831</xdr:rowOff>
    </xdr:from>
    <xdr:to>
      <xdr:col>56</xdr:col>
      <xdr:colOff>376670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535782</xdr:colOff>
      <xdr:row>81</xdr:row>
      <xdr:rowOff>60831</xdr:rowOff>
    </xdr:from>
    <xdr:to>
      <xdr:col>63</xdr:col>
      <xdr:colOff>376671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535781</xdr:colOff>
      <xdr:row>81</xdr:row>
      <xdr:rowOff>60831</xdr:rowOff>
    </xdr:from>
    <xdr:to>
      <xdr:col>70</xdr:col>
      <xdr:colOff>376670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70</xdr:col>
      <xdr:colOff>535781</xdr:colOff>
      <xdr:row>81</xdr:row>
      <xdr:rowOff>60831</xdr:rowOff>
    </xdr:from>
    <xdr:to>
      <xdr:col>77</xdr:col>
      <xdr:colOff>376672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77</xdr:col>
      <xdr:colOff>535782</xdr:colOff>
      <xdr:row>81</xdr:row>
      <xdr:rowOff>60831</xdr:rowOff>
    </xdr:from>
    <xdr:to>
      <xdr:col>84</xdr:col>
      <xdr:colOff>376671</xdr:colOff>
      <xdr:row>100</xdr:row>
      <xdr:rowOff>11475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535781</xdr:colOff>
      <xdr:row>81</xdr:row>
      <xdr:rowOff>25112</xdr:rowOff>
    </xdr:from>
    <xdr:to>
      <xdr:col>35</xdr:col>
      <xdr:colOff>376671</xdr:colOff>
      <xdr:row>99</xdr:row>
      <xdr:rowOff>118631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147205</xdr:rowOff>
    </xdr:from>
    <xdr:to>
      <xdr:col>3</xdr:col>
      <xdr:colOff>421554</xdr:colOff>
      <xdr:row>29</xdr:row>
      <xdr:rowOff>147204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17</xdr:row>
      <xdr:rowOff>147205</xdr:rowOff>
    </xdr:from>
    <xdr:to>
      <xdr:col>6</xdr:col>
      <xdr:colOff>338210</xdr:colOff>
      <xdr:row>29</xdr:row>
      <xdr:rowOff>147204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17</xdr:row>
      <xdr:rowOff>147205</xdr:rowOff>
    </xdr:from>
    <xdr:to>
      <xdr:col>11</xdr:col>
      <xdr:colOff>325510</xdr:colOff>
      <xdr:row>29</xdr:row>
      <xdr:rowOff>147204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17</xdr:row>
      <xdr:rowOff>147205</xdr:rowOff>
    </xdr:from>
    <xdr:to>
      <xdr:col>16</xdr:col>
      <xdr:colOff>623959</xdr:colOff>
      <xdr:row>29</xdr:row>
      <xdr:rowOff>147204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30</xdr:row>
      <xdr:rowOff>0</xdr:rowOff>
    </xdr:from>
    <xdr:to>
      <xdr:col>7</xdr:col>
      <xdr:colOff>499269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30</xdr:row>
      <xdr:rowOff>0</xdr:rowOff>
    </xdr:from>
    <xdr:to>
      <xdr:col>19</xdr:col>
      <xdr:colOff>193675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17</xdr:row>
      <xdr:rowOff>147205</xdr:rowOff>
    </xdr:from>
    <xdr:to>
      <xdr:col>21</xdr:col>
      <xdr:colOff>321470</xdr:colOff>
      <xdr:row>29</xdr:row>
      <xdr:rowOff>147204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79</xdr:row>
      <xdr:rowOff>117763</xdr:rowOff>
    </xdr:from>
    <xdr:to>
      <xdr:col>22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79</xdr:row>
      <xdr:rowOff>119062</xdr:rowOff>
    </xdr:from>
    <xdr:to>
      <xdr:col>29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80</xdr:row>
      <xdr:rowOff>0</xdr:rowOff>
    </xdr:from>
    <xdr:to>
      <xdr:col>43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80</xdr:row>
      <xdr:rowOff>35719</xdr:rowOff>
    </xdr:from>
    <xdr:to>
      <xdr:col>50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80</xdr:row>
      <xdr:rowOff>35719</xdr:rowOff>
    </xdr:from>
    <xdr:to>
      <xdr:col>57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80</xdr:row>
      <xdr:rowOff>35719</xdr:rowOff>
    </xdr:from>
    <xdr:to>
      <xdr:col>64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80</xdr:row>
      <xdr:rowOff>35719</xdr:rowOff>
    </xdr:from>
    <xdr:to>
      <xdr:col>71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80</xdr:row>
      <xdr:rowOff>35719</xdr:rowOff>
    </xdr:from>
    <xdr:to>
      <xdr:col>78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80</xdr:row>
      <xdr:rowOff>35719</xdr:rowOff>
    </xdr:from>
    <xdr:to>
      <xdr:col>85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80</xdr:row>
      <xdr:rowOff>0</xdr:rowOff>
    </xdr:from>
    <xdr:to>
      <xdr:col>36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60</xdr:row>
      <xdr:rowOff>0</xdr:rowOff>
    </xdr:from>
    <xdr:to>
      <xdr:col>22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60</xdr:row>
      <xdr:rowOff>1299</xdr:rowOff>
    </xdr:from>
    <xdr:to>
      <xdr:col>29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60</xdr:row>
      <xdr:rowOff>25112</xdr:rowOff>
    </xdr:from>
    <xdr:to>
      <xdr:col>43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60</xdr:row>
      <xdr:rowOff>60831</xdr:rowOff>
    </xdr:from>
    <xdr:to>
      <xdr:col>50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60</xdr:row>
      <xdr:rowOff>60831</xdr:rowOff>
    </xdr:from>
    <xdr:to>
      <xdr:col>57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60</xdr:row>
      <xdr:rowOff>60831</xdr:rowOff>
    </xdr:from>
    <xdr:to>
      <xdr:col>64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60</xdr:row>
      <xdr:rowOff>60831</xdr:rowOff>
    </xdr:from>
    <xdr:to>
      <xdr:col>71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60</xdr:row>
      <xdr:rowOff>60831</xdr:rowOff>
    </xdr:from>
    <xdr:to>
      <xdr:col>78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60</xdr:row>
      <xdr:rowOff>60831</xdr:rowOff>
    </xdr:from>
    <xdr:to>
      <xdr:col>85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60</xdr:row>
      <xdr:rowOff>25112</xdr:rowOff>
    </xdr:from>
    <xdr:to>
      <xdr:col>36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138546</xdr:rowOff>
    </xdr:from>
    <xdr:to>
      <xdr:col>3</xdr:col>
      <xdr:colOff>510309</xdr:colOff>
      <xdr:row>29</xdr:row>
      <xdr:rowOff>138545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687315</xdr:colOff>
      <xdr:row>17</xdr:row>
      <xdr:rowOff>138546</xdr:rowOff>
    </xdr:from>
    <xdr:to>
      <xdr:col>6</xdr:col>
      <xdr:colOff>426965</xdr:colOff>
      <xdr:row>29</xdr:row>
      <xdr:rowOff>138545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7</xdr:col>
      <xdr:colOff>20565</xdr:colOff>
      <xdr:row>17</xdr:row>
      <xdr:rowOff>138546</xdr:rowOff>
    </xdr:from>
    <xdr:to>
      <xdr:col>11</xdr:col>
      <xdr:colOff>414265</xdr:colOff>
      <xdr:row>29</xdr:row>
      <xdr:rowOff>138545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306315</xdr:colOff>
      <xdr:row>17</xdr:row>
      <xdr:rowOff>138546</xdr:rowOff>
    </xdr:from>
    <xdr:to>
      <xdr:col>17</xdr:col>
      <xdr:colOff>34059</xdr:colOff>
      <xdr:row>29</xdr:row>
      <xdr:rowOff>138545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30</xdr:row>
      <xdr:rowOff>0</xdr:rowOff>
    </xdr:from>
    <xdr:to>
      <xdr:col>7</xdr:col>
      <xdr:colOff>570706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9</xdr:col>
      <xdr:colOff>11907</xdr:colOff>
      <xdr:row>30</xdr:row>
      <xdr:rowOff>0</xdr:rowOff>
    </xdr:from>
    <xdr:to>
      <xdr:col>19</xdr:col>
      <xdr:colOff>265112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211066</xdr:colOff>
      <xdr:row>17</xdr:row>
      <xdr:rowOff>138546</xdr:rowOff>
    </xdr:from>
    <xdr:to>
      <xdr:col>21</xdr:col>
      <xdr:colOff>413472</xdr:colOff>
      <xdr:row>29</xdr:row>
      <xdr:rowOff>138545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60</xdr:row>
      <xdr:rowOff>34419</xdr:rowOff>
    </xdr:from>
    <xdr:to>
      <xdr:col>22</xdr:col>
      <xdr:colOff>225136</xdr:colOff>
      <xdr:row>78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60</xdr:row>
      <xdr:rowOff>59531</xdr:rowOff>
    </xdr:from>
    <xdr:to>
      <xdr:col>29</xdr:col>
      <xdr:colOff>463261</xdr:colOff>
      <xdr:row>79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60</xdr:row>
      <xdr:rowOff>107156</xdr:rowOff>
    </xdr:from>
    <xdr:to>
      <xdr:col>43</xdr:col>
      <xdr:colOff>460014</xdr:colOff>
      <xdr:row>79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60</xdr:row>
      <xdr:rowOff>95250</xdr:rowOff>
    </xdr:from>
    <xdr:to>
      <xdr:col>50</xdr:col>
      <xdr:colOff>376671</xdr:colOff>
      <xdr:row>79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60</xdr:row>
      <xdr:rowOff>95250</xdr:rowOff>
    </xdr:from>
    <xdr:to>
      <xdr:col>57</xdr:col>
      <xdr:colOff>376670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60</xdr:row>
      <xdr:rowOff>95250</xdr:rowOff>
    </xdr:from>
    <xdr:to>
      <xdr:col>64</xdr:col>
      <xdr:colOff>376671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60</xdr:row>
      <xdr:rowOff>95250</xdr:rowOff>
    </xdr:from>
    <xdr:to>
      <xdr:col>71</xdr:col>
      <xdr:colOff>376670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60</xdr:row>
      <xdr:rowOff>95250</xdr:rowOff>
    </xdr:from>
    <xdr:to>
      <xdr:col>78</xdr:col>
      <xdr:colOff>376672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60</xdr:row>
      <xdr:rowOff>95250</xdr:rowOff>
    </xdr:from>
    <xdr:to>
      <xdr:col>85</xdr:col>
      <xdr:colOff>376671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60</xdr:row>
      <xdr:rowOff>59531</xdr:rowOff>
    </xdr:from>
    <xdr:to>
      <xdr:col>36</xdr:col>
      <xdr:colOff>376671</xdr:colOff>
      <xdr:row>79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81</xdr:row>
      <xdr:rowOff>83344</xdr:rowOff>
    </xdr:from>
    <xdr:to>
      <xdr:col>22</xdr:col>
      <xdr:colOff>284668</xdr:colOff>
      <xdr:row>100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81</xdr:row>
      <xdr:rowOff>25112</xdr:rowOff>
    </xdr:from>
    <xdr:to>
      <xdr:col>29</xdr:col>
      <xdr:colOff>463261</xdr:colOff>
      <xdr:row>99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81</xdr:row>
      <xdr:rowOff>72737</xdr:rowOff>
    </xdr:from>
    <xdr:to>
      <xdr:col>43</xdr:col>
      <xdr:colOff>460014</xdr:colOff>
      <xdr:row>100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81</xdr:row>
      <xdr:rowOff>60831</xdr:rowOff>
    </xdr:from>
    <xdr:to>
      <xdr:col>50</xdr:col>
      <xdr:colOff>376671</xdr:colOff>
      <xdr:row>100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81</xdr:row>
      <xdr:rowOff>60831</xdr:rowOff>
    </xdr:from>
    <xdr:to>
      <xdr:col>57</xdr:col>
      <xdr:colOff>376670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81</xdr:row>
      <xdr:rowOff>60831</xdr:rowOff>
    </xdr:from>
    <xdr:to>
      <xdr:col>64</xdr:col>
      <xdr:colOff>376671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81</xdr:row>
      <xdr:rowOff>60831</xdr:rowOff>
    </xdr:from>
    <xdr:to>
      <xdr:col>71</xdr:col>
      <xdr:colOff>376670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81</xdr:row>
      <xdr:rowOff>60831</xdr:rowOff>
    </xdr:from>
    <xdr:to>
      <xdr:col>78</xdr:col>
      <xdr:colOff>376672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81</xdr:row>
      <xdr:rowOff>60831</xdr:rowOff>
    </xdr:from>
    <xdr:to>
      <xdr:col>85</xdr:col>
      <xdr:colOff>376671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81</xdr:row>
      <xdr:rowOff>25112</xdr:rowOff>
    </xdr:from>
    <xdr:to>
      <xdr:col>36</xdr:col>
      <xdr:colOff>376671</xdr:colOff>
      <xdr:row>99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123392</xdr:rowOff>
    </xdr:from>
    <xdr:to>
      <xdr:col>3</xdr:col>
      <xdr:colOff>421554</xdr:colOff>
      <xdr:row>29</xdr:row>
      <xdr:rowOff>123391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17</xdr:row>
      <xdr:rowOff>123392</xdr:rowOff>
    </xdr:from>
    <xdr:to>
      <xdr:col>6</xdr:col>
      <xdr:colOff>338210</xdr:colOff>
      <xdr:row>29</xdr:row>
      <xdr:rowOff>123391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17</xdr:row>
      <xdr:rowOff>123392</xdr:rowOff>
    </xdr:from>
    <xdr:to>
      <xdr:col>11</xdr:col>
      <xdr:colOff>325510</xdr:colOff>
      <xdr:row>29</xdr:row>
      <xdr:rowOff>123391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17</xdr:row>
      <xdr:rowOff>123392</xdr:rowOff>
    </xdr:from>
    <xdr:to>
      <xdr:col>16</xdr:col>
      <xdr:colOff>623959</xdr:colOff>
      <xdr:row>29</xdr:row>
      <xdr:rowOff>123391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29</xdr:row>
      <xdr:rowOff>130968</xdr:rowOff>
    </xdr:from>
    <xdr:to>
      <xdr:col>7</xdr:col>
      <xdr:colOff>499269</xdr:colOff>
      <xdr:row>52</xdr:row>
      <xdr:rowOff>103187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29</xdr:row>
      <xdr:rowOff>130968</xdr:rowOff>
    </xdr:from>
    <xdr:to>
      <xdr:col>19</xdr:col>
      <xdr:colOff>193675</xdr:colOff>
      <xdr:row>52</xdr:row>
      <xdr:rowOff>103187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17</xdr:row>
      <xdr:rowOff>123392</xdr:rowOff>
    </xdr:from>
    <xdr:to>
      <xdr:col>21</xdr:col>
      <xdr:colOff>321470</xdr:colOff>
      <xdr:row>29</xdr:row>
      <xdr:rowOff>123391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79</xdr:row>
      <xdr:rowOff>117763</xdr:rowOff>
    </xdr:from>
    <xdr:to>
      <xdr:col>22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79</xdr:row>
      <xdr:rowOff>119062</xdr:rowOff>
    </xdr:from>
    <xdr:to>
      <xdr:col>29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80</xdr:row>
      <xdr:rowOff>0</xdr:rowOff>
    </xdr:from>
    <xdr:to>
      <xdr:col>43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80</xdr:row>
      <xdr:rowOff>35719</xdr:rowOff>
    </xdr:from>
    <xdr:to>
      <xdr:col>50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80</xdr:row>
      <xdr:rowOff>35719</xdr:rowOff>
    </xdr:from>
    <xdr:to>
      <xdr:col>57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80</xdr:row>
      <xdr:rowOff>35719</xdr:rowOff>
    </xdr:from>
    <xdr:to>
      <xdr:col>64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80</xdr:row>
      <xdr:rowOff>35719</xdr:rowOff>
    </xdr:from>
    <xdr:to>
      <xdr:col>71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80</xdr:row>
      <xdr:rowOff>35719</xdr:rowOff>
    </xdr:from>
    <xdr:to>
      <xdr:col>78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80</xdr:row>
      <xdr:rowOff>35719</xdr:rowOff>
    </xdr:from>
    <xdr:to>
      <xdr:col>85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80</xdr:row>
      <xdr:rowOff>0</xdr:rowOff>
    </xdr:from>
    <xdr:to>
      <xdr:col>36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60</xdr:row>
      <xdr:rowOff>0</xdr:rowOff>
    </xdr:from>
    <xdr:to>
      <xdr:col>22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60</xdr:row>
      <xdr:rowOff>1299</xdr:rowOff>
    </xdr:from>
    <xdr:to>
      <xdr:col>29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60</xdr:row>
      <xdr:rowOff>25112</xdr:rowOff>
    </xdr:from>
    <xdr:to>
      <xdr:col>43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60</xdr:row>
      <xdr:rowOff>60831</xdr:rowOff>
    </xdr:from>
    <xdr:to>
      <xdr:col>50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60</xdr:row>
      <xdr:rowOff>60831</xdr:rowOff>
    </xdr:from>
    <xdr:to>
      <xdr:col>57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60</xdr:row>
      <xdr:rowOff>60831</xdr:rowOff>
    </xdr:from>
    <xdr:to>
      <xdr:col>64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60</xdr:row>
      <xdr:rowOff>60831</xdr:rowOff>
    </xdr:from>
    <xdr:to>
      <xdr:col>71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60</xdr:row>
      <xdr:rowOff>60831</xdr:rowOff>
    </xdr:from>
    <xdr:to>
      <xdr:col>78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60</xdr:row>
      <xdr:rowOff>60831</xdr:rowOff>
    </xdr:from>
    <xdr:to>
      <xdr:col>85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60</xdr:row>
      <xdr:rowOff>25112</xdr:rowOff>
    </xdr:from>
    <xdr:to>
      <xdr:col>36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244078</xdr:colOff>
      <xdr:row>85</xdr:row>
      <xdr:rowOff>128586</xdr:rowOff>
    </xdr:from>
    <xdr:to>
      <xdr:col>4</xdr:col>
      <xdr:colOff>309562</xdr:colOff>
      <xdr:row>120</xdr:row>
      <xdr:rowOff>95248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114733</xdr:rowOff>
    </xdr:from>
    <xdr:to>
      <xdr:col>3</xdr:col>
      <xdr:colOff>510309</xdr:colOff>
      <xdr:row>29</xdr:row>
      <xdr:rowOff>114732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687315</xdr:colOff>
      <xdr:row>17</xdr:row>
      <xdr:rowOff>114733</xdr:rowOff>
    </xdr:from>
    <xdr:to>
      <xdr:col>6</xdr:col>
      <xdr:colOff>426965</xdr:colOff>
      <xdr:row>29</xdr:row>
      <xdr:rowOff>114732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7</xdr:col>
      <xdr:colOff>20565</xdr:colOff>
      <xdr:row>17</xdr:row>
      <xdr:rowOff>114733</xdr:rowOff>
    </xdr:from>
    <xdr:to>
      <xdr:col>11</xdr:col>
      <xdr:colOff>414265</xdr:colOff>
      <xdr:row>29</xdr:row>
      <xdr:rowOff>114732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306315</xdr:colOff>
      <xdr:row>17</xdr:row>
      <xdr:rowOff>114733</xdr:rowOff>
    </xdr:from>
    <xdr:to>
      <xdr:col>17</xdr:col>
      <xdr:colOff>34059</xdr:colOff>
      <xdr:row>29</xdr:row>
      <xdr:rowOff>114732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29</xdr:row>
      <xdr:rowOff>130968</xdr:rowOff>
    </xdr:from>
    <xdr:to>
      <xdr:col>7</xdr:col>
      <xdr:colOff>570706</xdr:colOff>
      <xdr:row>52</xdr:row>
      <xdr:rowOff>103187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9</xdr:col>
      <xdr:colOff>11907</xdr:colOff>
      <xdr:row>29</xdr:row>
      <xdr:rowOff>130968</xdr:rowOff>
    </xdr:from>
    <xdr:to>
      <xdr:col>19</xdr:col>
      <xdr:colOff>265112</xdr:colOff>
      <xdr:row>52</xdr:row>
      <xdr:rowOff>103187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211066</xdr:colOff>
      <xdr:row>17</xdr:row>
      <xdr:rowOff>114733</xdr:rowOff>
    </xdr:from>
    <xdr:to>
      <xdr:col>21</xdr:col>
      <xdr:colOff>413472</xdr:colOff>
      <xdr:row>29</xdr:row>
      <xdr:rowOff>114732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60</xdr:row>
      <xdr:rowOff>34419</xdr:rowOff>
    </xdr:from>
    <xdr:to>
      <xdr:col>22</xdr:col>
      <xdr:colOff>225136</xdr:colOff>
      <xdr:row>78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60</xdr:row>
      <xdr:rowOff>59531</xdr:rowOff>
    </xdr:from>
    <xdr:to>
      <xdr:col>29</xdr:col>
      <xdr:colOff>463261</xdr:colOff>
      <xdr:row>79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60</xdr:row>
      <xdr:rowOff>107156</xdr:rowOff>
    </xdr:from>
    <xdr:to>
      <xdr:col>43</xdr:col>
      <xdr:colOff>460014</xdr:colOff>
      <xdr:row>79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60</xdr:row>
      <xdr:rowOff>95250</xdr:rowOff>
    </xdr:from>
    <xdr:to>
      <xdr:col>50</xdr:col>
      <xdr:colOff>376671</xdr:colOff>
      <xdr:row>79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60</xdr:row>
      <xdr:rowOff>95250</xdr:rowOff>
    </xdr:from>
    <xdr:to>
      <xdr:col>57</xdr:col>
      <xdr:colOff>376670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60</xdr:row>
      <xdr:rowOff>95250</xdr:rowOff>
    </xdr:from>
    <xdr:to>
      <xdr:col>64</xdr:col>
      <xdr:colOff>376671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60</xdr:row>
      <xdr:rowOff>95250</xdr:rowOff>
    </xdr:from>
    <xdr:to>
      <xdr:col>71</xdr:col>
      <xdr:colOff>376670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60</xdr:row>
      <xdr:rowOff>95250</xdr:rowOff>
    </xdr:from>
    <xdr:to>
      <xdr:col>78</xdr:col>
      <xdr:colOff>376672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60</xdr:row>
      <xdr:rowOff>95250</xdr:rowOff>
    </xdr:from>
    <xdr:to>
      <xdr:col>85</xdr:col>
      <xdr:colOff>376671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60</xdr:row>
      <xdr:rowOff>59531</xdr:rowOff>
    </xdr:from>
    <xdr:to>
      <xdr:col>36</xdr:col>
      <xdr:colOff>376671</xdr:colOff>
      <xdr:row>79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81</xdr:row>
      <xdr:rowOff>83344</xdr:rowOff>
    </xdr:from>
    <xdr:to>
      <xdr:col>22</xdr:col>
      <xdr:colOff>284668</xdr:colOff>
      <xdr:row>100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81</xdr:row>
      <xdr:rowOff>25112</xdr:rowOff>
    </xdr:from>
    <xdr:to>
      <xdr:col>29</xdr:col>
      <xdr:colOff>463261</xdr:colOff>
      <xdr:row>99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81</xdr:row>
      <xdr:rowOff>72737</xdr:rowOff>
    </xdr:from>
    <xdr:to>
      <xdr:col>43</xdr:col>
      <xdr:colOff>460014</xdr:colOff>
      <xdr:row>100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81</xdr:row>
      <xdr:rowOff>60831</xdr:rowOff>
    </xdr:from>
    <xdr:to>
      <xdr:col>50</xdr:col>
      <xdr:colOff>376671</xdr:colOff>
      <xdr:row>100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81</xdr:row>
      <xdr:rowOff>60831</xdr:rowOff>
    </xdr:from>
    <xdr:to>
      <xdr:col>57</xdr:col>
      <xdr:colOff>376670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81</xdr:row>
      <xdr:rowOff>60831</xdr:rowOff>
    </xdr:from>
    <xdr:to>
      <xdr:col>64</xdr:col>
      <xdr:colOff>376671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81</xdr:row>
      <xdr:rowOff>60831</xdr:rowOff>
    </xdr:from>
    <xdr:to>
      <xdr:col>71</xdr:col>
      <xdr:colOff>376670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81</xdr:row>
      <xdr:rowOff>60831</xdr:rowOff>
    </xdr:from>
    <xdr:to>
      <xdr:col>78</xdr:col>
      <xdr:colOff>376672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81</xdr:row>
      <xdr:rowOff>60831</xdr:rowOff>
    </xdr:from>
    <xdr:to>
      <xdr:col>85</xdr:col>
      <xdr:colOff>376671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81</xdr:row>
      <xdr:rowOff>25112</xdr:rowOff>
    </xdr:from>
    <xdr:to>
      <xdr:col>36</xdr:col>
      <xdr:colOff>376671</xdr:colOff>
      <xdr:row>99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85</xdr:row>
      <xdr:rowOff>59532</xdr:rowOff>
    </xdr:from>
    <xdr:to>
      <xdr:col>4</xdr:col>
      <xdr:colOff>375048</xdr:colOff>
      <xdr:row>120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47626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90487</xdr:colOff>
      <xdr:row>38</xdr:row>
      <xdr:rowOff>25761</xdr:rowOff>
    </xdr:from>
    <xdr:to>
      <xdr:col>21</xdr:col>
      <xdr:colOff>292895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386</xdr:row>
      <xdr:rowOff>90486</xdr:rowOff>
    </xdr:from>
    <xdr:to>
      <xdr:col>4</xdr:col>
      <xdr:colOff>65484</xdr:colOff>
      <xdr:row>421</xdr:row>
      <xdr:rowOff>57148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28575</xdr:colOff>
      <xdr:row>476</xdr:row>
      <xdr:rowOff>9525</xdr:rowOff>
    </xdr:from>
    <xdr:to>
      <xdr:col>4</xdr:col>
      <xdr:colOff>94059</xdr:colOff>
      <xdr:row>510</xdr:row>
      <xdr:rowOff>119062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449190</xdr:colOff>
      <xdr:row>23</xdr:row>
      <xdr:rowOff>43296</xdr:rowOff>
    </xdr:from>
    <xdr:to>
      <xdr:col>3</xdr:col>
      <xdr:colOff>474590</xdr:colOff>
      <xdr:row>35</xdr:row>
      <xdr:rowOff>43295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651596</xdr:colOff>
      <xdr:row>23</xdr:row>
      <xdr:rowOff>43296</xdr:rowOff>
    </xdr:from>
    <xdr:to>
      <xdr:col>6</xdr:col>
      <xdr:colOff>391246</xdr:colOff>
      <xdr:row>35</xdr:row>
      <xdr:rowOff>43295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568252</xdr:colOff>
      <xdr:row>23</xdr:row>
      <xdr:rowOff>43296</xdr:rowOff>
    </xdr:from>
    <xdr:to>
      <xdr:col>11</xdr:col>
      <xdr:colOff>378546</xdr:colOff>
      <xdr:row>35</xdr:row>
      <xdr:rowOff>43295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270596</xdr:colOff>
      <xdr:row>23</xdr:row>
      <xdr:rowOff>43296</xdr:rowOff>
    </xdr:from>
    <xdr:to>
      <xdr:col>16</xdr:col>
      <xdr:colOff>676996</xdr:colOff>
      <xdr:row>35</xdr:row>
      <xdr:rowOff>43295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440531</xdr:colOff>
      <xdr:row>35</xdr:row>
      <xdr:rowOff>59531</xdr:rowOff>
    </xdr:from>
    <xdr:to>
      <xdr:col>7</xdr:col>
      <xdr:colOff>534987</xdr:colOff>
      <xdr:row>58</xdr:row>
      <xdr:rowOff>43656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559594</xdr:colOff>
      <xdr:row>35</xdr:row>
      <xdr:rowOff>59531</xdr:rowOff>
    </xdr:from>
    <xdr:to>
      <xdr:col>19</xdr:col>
      <xdr:colOff>229393</xdr:colOff>
      <xdr:row>58</xdr:row>
      <xdr:rowOff>43656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175347</xdr:colOff>
      <xdr:row>23</xdr:row>
      <xdr:rowOff>43296</xdr:rowOff>
    </xdr:from>
    <xdr:to>
      <xdr:col>21</xdr:col>
      <xdr:colOff>377753</xdr:colOff>
      <xdr:row>35</xdr:row>
      <xdr:rowOff>43295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65</xdr:row>
      <xdr:rowOff>34419</xdr:rowOff>
    </xdr:from>
    <xdr:to>
      <xdr:col>22</xdr:col>
      <xdr:colOff>225136</xdr:colOff>
      <xdr:row>83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65</xdr:row>
      <xdr:rowOff>59531</xdr:rowOff>
    </xdr:from>
    <xdr:to>
      <xdr:col>29</xdr:col>
      <xdr:colOff>463261</xdr:colOff>
      <xdr:row>84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65</xdr:row>
      <xdr:rowOff>107156</xdr:rowOff>
    </xdr:from>
    <xdr:to>
      <xdr:col>43</xdr:col>
      <xdr:colOff>460014</xdr:colOff>
      <xdr:row>84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65</xdr:row>
      <xdr:rowOff>95250</xdr:rowOff>
    </xdr:from>
    <xdr:to>
      <xdr:col>50</xdr:col>
      <xdr:colOff>376671</xdr:colOff>
      <xdr:row>84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65</xdr:row>
      <xdr:rowOff>95250</xdr:rowOff>
    </xdr:from>
    <xdr:to>
      <xdr:col>57</xdr:col>
      <xdr:colOff>376670</xdr:colOff>
      <xdr:row>84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65</xdr:row>
      <xdr:rowOff>95250</xdr:rowOff>
    </xdr:from>
    <xdr:to>
      <xdr:col>64</xdr:col>
      <xdr:colOff>376671</xdr:colOff>
      <xdr:row>84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65</xdr:row>
      <xdr:rowOff>95250</xdr:rowOff>
    </xdr:from>
    <xdr:to>
      <xdr:col>71</xdr:col>
      <xdr:colOff>376670</xdr:colOff>
      <xdr:row>84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65</xdr:row>
      <xdr:rowOff>95250</xdr:rowOff>
    </xdr:from>
    <xdr:to>
      <xdr:col>78</xdr:col>
      <xdr:colOff>376672</xdr:colOff>
      <xdr:row>84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65</xdr:row>
      <xdr:rowOff>95250</xdr:rowOff>
    </xdr:from>
    <xdr:to>
      <xdr:col>85</xdr:col>
      <xdr:colOff>376671</xdr:colOff>
      <xdr:row>84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65</xdr:row>
      <xdr:rowOff>59531</xdr:rowOff>
    </xdr:from>
    <xdr:to>
      <xdr:col>36</xdr:col>
      <xdr:colOff>376671</xdr:colOff>
      <xdr:row>84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86</xdr:row>
      <xdr:rowOff>83344</xdr:rowOff>
    </xdr:from>
    <xdr:to>
      <xdr:col>22</xdr:col>
      <xdr:colOff>284668</xdr:colOff>
      <xdr:row>105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86</xdr:row>
      <xdr:rowOff>25112</xdr:rowOff>
    </xdr:from>
    <xdr:to>
      <xdr:col>29</xdr:col>
      <xdr:colOff>463261</xdr:colOff>
      <xdr:row>104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86</xdr:row>
      <xdr:rowOff>72737</xdr:rowOff>
    </xdr:from>
    <xdr:to>
      <xdr:col>43</xdr:col>
      <xdr:colOff>460014</xdr:colOff>
      <xdr:row>105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86</xdr:row>
      <xdr:rowOff>60831</xdr:rowOff>
    </xdr:from>
    <xdr:to>
      <xdr:col>50</xdr:col>
      <xdr:colOff>376671</xdr:colOff>
      <xdr:row>105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86</xdr:row>
      <xdr:rowOff>60831</xdr:rowOff>
    </xdr:from>
    <xdr:to>
      <xdr:col>57</xdr:col>
      <xdr:colOff>376670</xdr:colOff>
      <xdr:row>105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86</xdr:row>
      <xdr:rowOff>60831</xdr:rowOff>
    </xdr:from>
    <xdr:to>
      <xdr:col>64</xdr:col>
      <xdr:colOff>376671</xdr:colOff>
      <xdr:row>105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86</xdr:row>
      <xdr:rowOff>60831</xdr:rowOff>
    </xdr:from>
    <xdr:to>
      <xdr:col>71</xdr:col>
      <xdr:colOff>376670</xdr:colOff>
      <xdr:row>105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86</xdr:row>
      <xdr:rowOff>60831</xdr:rowOff>
    </xdr:from>
    <xdr:to>
      <xdr:col>78</xdr:col>
      <xdr:colOff>376672</xdr:colOff>
      <xdr:row>105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86</xdr:row>
      <xdr:rowOff>60831</xdr:rowOff>
    </xdr:from>
    <xdr:to>
      <xdr:col>85</xdr:col>
      <xdr:colOff>376671</xdr:colOff>
      <xdr:row>105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86</xdr:row>
      <xdr:rowOff>25112</xdr:rowOff>
    </xdr:from>
    <xdr:to>
      <xdr:col>36</xdr:col>
      <xdr:colOff>376671</xdr:colOff>
      <xdr:row>104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90</xdr:row>
      <xdr:rowOff>59532</xdr:rowOff>
    </xdr:from>
    <xdr:to>
      <xdr:col>4</xdr:col>
      <xdr:colOff>375048</xdr:colOff>
      <xdr:row>125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449190</xdr:colOff>
      <xdr:row>23</xdr:row>
      <xdr:rowOff>43296</xdr:rowOff>
    </xdr:from>
    <xdr:to>
      <xdr:col>3</xdr:col>
      <xdr:colOff>474590</xdr:colOff>
      <xdr:row>35</xdr:row>
      <xdr:rowOff>43295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651596</xdr:colOff>
      <xdr:row>23</xdr:row>
      <xdr:rowOff>43296</xdr:rowOff>
    </xdr:from>
    <xdr:to>
      <xdr:col>6</xdr:col>
      <xdr:colOff>391246</xdr:colOff>
      <xdr:row>35</xdr:row>
      <xdr:rowOff>43295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568252</xdr:colOff>
      <xdr:row>23</xdr:row>
      <xdr:rowOff>43296</xdr:rowOff>
    </xdr:from>
    <xdr:to>
      <xdr:col>11</xdr:col>
      <xdr:colOff>378546</xdr:colOff>
      <xdr:row>35</xdr:row>
      <xdr:rowOff>43295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270596</xdr:colOff>
      <xdr:row>23</xdr:row>
      <xdr:rowOff>43296</xdr:rowOff>
    </xdr:from>
    <xdr:to>
      <xdr:col>16</xdr:col>
      <xdr:colOff>676996</xdr:colOff>
      <xdr:row>35</xdr:row>
      <xdr:rowOff>43295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440531</xdr:colOff>
      <xdr:row>35</xdr:row>
      <xdr:rowOff>59531</xdr:rowOff>
    </xdr:from>
    <xdr:to>
      <xdr:col>7</xdr:col>
      <xdr:colOff>534987</xdr:colOff>
      <xdr:row>58</xdr:row>
      <xdr:rowOff>43656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559594</xdr:colOff>
      <xdr:row>35</xdr:row>
      <xdr:rowOff>59531</xdr:rowOff>
    </xdr:from>
    <xdr:to>
      <xdr:col>19</xdr:col>
      <xdr:colOff>229393</xdr:colOff>
      <xdr:row>58</xdr:row>
      <xdr:rowOff>43656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175347</xdr:colOff>
      <xdr:row>23</xdr:row>
      <xdr:rowOff>43296</xdr:rowOff>
    </xdr:from>
    <xdr:to>
      <xdr:col>21</xdr:col>
      <xdr:colOff>377753</xdr:colOff>
      <xdr:row>35</xdr:row>
      <xdr:rowOff>43295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65</xdr:row>
      <xdr:rowOff>34419</xdr:rowOff>
    </xdr:from>
    <xdr:to>
      <xdr:col>22</xdr:col>
      <xdr:colOff>225136</xdr:colOff>
      <xdr:row>83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65</xdr:row>
      <xdr:rowOff>59531</xdr:rowOff>
    </xdr:from>
    <xdr:to>
      <xdr:col>29</xdr:col>
      <xdr:colOff>463261</xdr:colOff>
      <xdr:row>84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65</xdr:row>
      <xdr:rowOff>107156</xdr:rowOff>
    </xdr:from>
    <xdr:to>
      <xdr:col>43</xdr:col>
      <xdr:colOff>460014</xdr:colOff>
      <xdr:row>84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65</xdr:row>
      <xdr:rowOff>95250</xdr:rowOff>
    </xdr:from>
    <xdr:to>
      <xdr:col>50</xdr:col>
      <xdr:colOff>376671</xdr:colOff>
      <xdr:row>84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65</xdr:row>
      <xdr:rowOff>95250</xdr:rowOff>
    </xdr:from>
    <xdr:to>
      <xdr:col>57</xdr:col>
      <xdr:colOff>376670</xdr:colOff>
      <xdr:row>84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65</xdr:row>
      <xdr:rowOff>95250</xdr:rowOff>
    </xdr:from>
    <xdr:to>
      <xdr:col>64</xdr:col>
      <xdr:colOff>376671</xdr:colOff>
      <xdr:row>84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65</xdr:row>
      <xdr:rowOff>95250</xdr:rowOff>
    </xdr:from>
    <xdr:to>
      <xdr:col>71</xdr:col>
      <xdr:colOff>376670</xdr:colOff>
      <xdr:row>84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65</xdr:row>
      <xdr:rowOff>95250</xdr:rowOff>
    </xdr:from>
    <xdr:to>
      <xdr:col>78</xdr:col>
      <xdr:colOff>376672</xdr:colOff>
      <xdr:row>84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65</xdr:row>
      <xdr:rowOff>95250</xdr:rowOff>
    </xdr:from>
    <xdr:to>
      <xdr:col>85</xdr:col>
      <xdr:colOff>376671</xdr:colOff>
      <xdr:row>84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65</xdr:row>
      <xdr:rowOff>59531</xdr:rowOff>
    </xdr:from>
    <xdr:to>
      <xdr:col>36</xdr:col>
      <xdr:colOff>376671</xdr:colOff>
      <xdr:row>84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86</xdr:row>
      <xdr:rowOff>83344</xdr:rowOff>
    </xdr:from>
    <xdr:to>
      <xdr:col>22</xdr:col>
      <xdr:colOff>284668</xdr:colOff>
      <xdr:row>105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86</xdr:row>
      <xdr:rowOff>25112</xdr:rowOff>
    </xdr:from>
    <xdr:to>
      <xdr:col>29</xdr:col>
      <xdr:colOff>463261</xdr:colOff>
      <xdr:row>104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86</xdr:row>
      <xdr:rowOff>72737</xdr:rowOff>
    </xdr:from>
    <xdr:to>
      <xdr:col>43</xdr:col>
      <xdr:colOff>460014</xdr:colOff>
      <xdr:row>105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86</xdr:row>
      <xdr:rowOff>60831</xdr:rowOff>
    </xdr:from>
    <xdr:to>
      <xdr:col>50</xdr:col>
      <xdr:colOff>376671</xdr:colOff>
      <xdr:row>105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86</xdr:row>
      <xdr:rowOff>60831</xdr:rowOff>
    </xdr:from>
    <xdr:to>
      <xdr:col>57</xdr:col>
      <xdr:colOff>376670</xdr:colOff>
      <xdr:row>105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86</xdr:row>
      <xdr:rowOff>60831</xdr:rowOff>
    </xdr:from>
    <xdr:to>
      <xdr:col>64</xdr:col>
      <xdr:colOff>376671</xdr:colOff>
      <xdr:row>105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86</xdr:row>
      <xdr:rowOff>60831</xdr:rowOff>
    </xdr:from>
    <xdr:to>
      <xdr:col>71</xdr:col>
      <xdr:colOff>376670</xdr:colOff>
      <xdr:row>105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86</xdr:row>
      <xdr:rowOff>60831</xdr:rowOff>
    </xdr:from>
    <xdr:to>
      <xdr:col>78</xdr:col>
      <xdr:colOff>376672</xdr:colOff>
      <xdr:row>105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86</xdr:row>
      <xdr:rowOff>60831</xdr:rowOff>
    </xdr:from>
    <xdr:to>
      <xdr:col>85</xdr:col>
      <xdr:colOff>376671</xdr:colOff>
      <xdr:row>105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86</xdr:row>
      <xdr:rowOff>25112</xdr:rowOff>
    </xdr:from>
    <xdr:to>
      <xdr:col>36</xdr:col>
      <xdr:colOff>376671</xdr:colOff>
      <xdr:row>104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90</xdr:row>
      <xdr:rowOff>59532</xdr:rowOff>
    </xdr:from>
    <xdr:to>
      <xdr:col>4</xdr:col>
      <xdr:colOff>375048</xdr:colOff>
      <xdr:row>125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548822</xdr:colOff>
      <xdr:row>11</xdr:row>
      <xdr:rowOff>68035</xdr:rowOff>
    </xdr:from>
    <xdr:to>
      <xdr:col>12</xdr:col>
      <xdr:colOff>447618</xdr:colOff>
      <xdr:row>35</xdr:row>
      <xdr:rowOff>82323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.#537 - TrasDOTAAc 225 and 227 in tumors/lsc/2) 537 (lsc) - Tables &amp; Graphs - A-E (8-29)_adjus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.#537 - TrasDOTAAc 225 and 227 in tumors/lsc/2) 537 (lsc) - Tables &amp; Graphs - F-J (8-3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>
        <row r="7">
          <cell r="B7" t="str">
            <v>Ab + Ac-225 DOTA @ 1 h</v>
          </cell>
        </row>
        <row r="8">
          <cell r="B8" t="str">
            <v>Ab + Ac-225 DOTA @ 4 h</v>
          </cell>
        </row>
        <row r="9">
          <cell r="B9" t="str">
            <v>Ab + Ac-225 DOTA @ 1 d</v>
          </cell>
        </row>
        <row r="10">
          <cell r="B10" t="str">
            <v>Ab + Ac-225 DOTA @ 6 d</v>
          </cell>
        </row>
        <row r="11">
          <cell r="B11" t="str">
            <v>Ab + Ac-225 DOTA @ 10 d</v>
          </cell>
        </row>
      </sheetData>
      <sheetData sheetId="1">
        <row r="1">
          <cell r="B1" t="str">
            <v>Ab + Ac-225 DOTA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0">
          <cell r="B10" t="str">
            <v>Blood</v>
          </cell>
        </row>
      </sheetData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>
        <row r="7">
          <cell r="B7" t="str">
            <v>Ab + Ac-227 DOTA @ 1 h</v>
          </cell>
        </row>
        <row r="8">
          <cell r="B8" t="str">
            <v>Ab + Ac-227 DOTA @ 4 h</v>
          </cell>
        </row>
        <row r="9">
          <cell r="B9" t="str">
            <v>Ab + Ac-227 DOTA @ 1 d</v>
          </cell>
        </row>
        <row r="10">
          <cell r="B10" t="str">
            <v>Ab + Ac-227 DOTA @ 6 d</v>
          </cell>
        </row>
        <row r="11">
          <cell r="B11" t="str">
            <v>Ab + Ac-227 DOTA @ 10 d</v>
          </cell>
        </row>
      </sheetData>
      <sheetData sheetId="1">
        <row r="1">
          <cell r="B1" t="str">
            <v>Ab + Ac-227 DOTA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0">
          <cell r="B10" t="str">
            <v>Blood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 tint="-0.249977111117893"/>
  </sheetPr>
  <dimension ref="A2:Z28"/>
  <sheetViews>
    <sheetView showGridLines="0" zoomScale="110" zoomScaleNormal="110" zoomScalePageLayoutView="110" workbookViewId="0">
      <selection activeCell="K6" sqref="K6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'[1]% Avg'!$B$1</f>
        <v>Ab + Ac-225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'[1]% Recovery'!B7</f>
        <v>Ab + Ac-225 DOTA @ 1 h</v>
      </c>
      <c r="B4" s="7">
        <v>0.24728396362008861</v>
      </c>
      <c r="C4" s="7">
        <v>0.17120158689234088</v>
      </c>
      <c r="D4" s="7">
        <v>9.5882593715484243E-2</v>
      </c>
      <c r="E4" s="7">
        <v>0.13319939096603825</v>
      </c>
      <c r="F4" s="7">
        <v>0.14128432884323658</v>
      </c>
      <c r="G4" s="7">
        <v>0.66241115937962214</v>
      </c>
      <c r="H4" s="7">
        <v>0.18258713377699565</v>
      </c>
      <c r="I4" s="7">
        <v>1.5560484277461173E-2</v>
      </c>
      <c r="J4" s="8">
        <v>3.1078773695020392E-2</v>
      </c>
      <c r="K4" s="8">
        <v>2.599155520449048E-2</v>
      </c>
      <c r="L4" s="9"/>
      <c r="M4" s="9"/>
      <c r="O4" s="10">
        <v>6.3206231783778828E-3</v>
      </c>
      <c r="P4" s="7">
        <v>8.2887355374242688E-2</v>
      </c>
      <c r="Q4" s="7">
        <v>1.9025152490887078E-2</v>
      </c>
      <c r="R4" s="7">
        <v>6.6308524475320691E-3</v>
      </c>
      <c r="S4" s="7">
        <v>1.7676016557306898E-2</v>
      </c>
      <c r="T4" s="7">
        <v>9.5415916725951525E-2</v>
      </c>
      <c r="U4" s="7">
        <v>1.4336310994206385E-2</v>
      </c>
      <c r="V4" s="7">
        <v>3.7184602537309705E-3</v>
      </c>
      <c r="W4" s="8">
        <v>4.1001872362094764E-3</v>
      </c>
      <c r="X4" s="8">
        <v>4.1440168098122351E-4</v>
      </c>
      <c r="Y4" s="9"/>
      <c r="Z4" s="9"/>
    </row>
    <row r="5" spans="1:26" s="38" customFormat="1" ht="12">
      <c r="A5" s="11" t="str">
        <f>'[1]% Recovery'!B8</f>
        <v>Ab + Ac-225 DOTA @ 4 h</v>
      </c>
      <c r="B5" s="12">
        <v>0.18576359844897938</v>
      </c>
      <c r="C5" s="12">
        <v>0.13244121646523122</v>
      </c>
      <c r="D5" s="12">
        <v>7.0529360688530759E-2</v>
      </c>
      <c r="E5" s="12">
        <v>0.10943499243405426</v>
      </c>
      <c r="F5" s="12">
        <v>0.1150791283785972</v>
      </c>
      <c r="G5" s="12">
        <v>0.950094676212491</v>
      </c>
      <c r="H5" s="12">
        <v>0.23194329188891202</v>
      </c>
      <c r="I5" s="12">
        <v>2.7765465183039198E-2</v>
      </c>
      <c r="J5" s="13">
        <v>2.9325760628353348E-2</v>
      </c>
      <c r="K5" s="13">
        <v>7.2469365492985743E-2</v>
      </c>
      <c r="L5" s="9"/>
      <c r="M5" s="9"/>
      <c r="O5" s="14">
        <v>7.3450167169899133E-2</v>
      </c>
      <c r="P5" s="12">
        <v>0.10783666899808435</v>
      </c>
      <c r="Q5" s="12">
        <v>1.5995071486821447E-2</v>
      </c>
      <c r="R5" s="12">
        <v>3.738149625897777E-2</v>
      </c>
      <c r="S5" s="12">
        <v>1.8214234808381375E-2</v>
      </c>
      <c r="T5" s="12">
        <v>0.33082992950847112</v>
      </c>
      <c r="U5" s="12">
        <v>8.9466328997952857E-2</v>
      </c>
      <c r="V5" s="12">
        <v>2.68095843950856E-3</v>
      </c>
      <c r="W5" s="13">
        <v>2.3282175308166455E-3</v>
      </c>
      <c r="X5" s="13">
        <v>1.101811480499091E-2</v>
      </c>
      <c r="Y5" s="9"/>
      <c r="Z5" s="9"/>
    </row>
    <row r="6" spans="1:26" s="38" customFormat="1" ht="12">
      <c r="A6" s="39" t="str">
        <f>'[1]% Recovery'!B9</f>
        <v>Ab + Ac-225 DOTA @ 1 d</v>
      </c>
      <c r="B6" s="12">
        <v>2.4184417272278897E-2</v>
      </c>
      <c r="C6" s="12">
        <v>3.7746107797647713E-2</v>
      </c>
      <c r="D6" s="12">
        <v>4.0226943397849463E-2</v>
      </c>
      <c r="E6" s="12">
        <v>0.10203156504942061</v>
      </c>
      <c r="F6" s="12">
        <v>0.12428149674750384</v>
      </c>
      <c r="G6" s="12">
        <v>1.189876600609598</v>
      </c>
      <c r="H6" s="12">
        <v>0.28241241029932385</v>
      </c>
      <c r="I6" s="12">
        <v>2.9426596537105092E-2</v>
      </c>
      <c r="J6" s="13">
        <v>3.0685297878156607E-2</v>
      </c>
      <c r="K6" s="15" t="e">
        <v>#DIV/0!</v>
      </c>
      <c r="L6" s="9"/>
      <c r="M6" s="9"/>
      <c r="O6" s="14">
        <v>1.0455616598239126E-2</v>
      </c>
      <c r="P6" s="12">
        <v>8.9898697217162312E-3</v>
      </c>
      <c r="Q6" s="12">
        <v>6.3692001755114884E-3</v>
      </c>
      <c r="R6" s="12">
        <v>5.3240581936660751E-2</v>
      </c>
      <c r="S6" s="12">
        <v>3.305578268937117E-2</v>
      </c>
      <c r="T6" s="12">
        <v>0.60439332598569828</v>
      </c>
      <c r="U6" s="12">
        <v>1.1559565101671599E-2</v>
      </c>
      <c r="V6" s="12">
        <v>2.7634001411107338E-3</v>
      </c>
      <c r="W6" s="13">
        <v>1.844937252234554E-3</v>
      </c>
      <c r="X6" s="15" t="e">
        <v>#DIV/0!</v>
      </c>
      <c r="Y6" s="9"/>
      <c r="Z6" s="9"/>
    </row>
    <row r="7" spans="1:26" s="38" customFormat="1" ht="12">
      <c r="A7" s="39" t="str">
        <f>'[1]% Recovery'!B10</f>
        <v>Ab + Ac-225 DOTA @ 6 d</v>
      </c>
      <c r="B7" s="12">
        <v>1.649755258889077E-3</v>
      </c>
      <c r="C7" s="12">
        <v>3.1525287663286515E-2</v>
      </c>
      <c r="D7" s="12">
        <v>1.8623709703158124E-2</v>
      </c>
      <c r="E7" s="12">
        <v>1.5480260205877991E-2</v>
      </c>
      <c r="F7" s="12">
        <v>3.4534003910843131E-2</v>
      </c>
      <c r="G7" s="12">
        <v>1.7969905614935406</v>
      </c>
      <c r="H7" s="12">
        <v>0.22767421709539626</v>
      </c>
      <c r="I7" s="12">
        <v>1.4818959361045528E-2</v>
      </c>
      <c r="J7" s="13">
        <v>2.0586001678718008E-2</v>
      </c>
      <c r="K7" s="13">
        <v>8.6905012805742518E-2</v>
      </c>
      <c r="L7" s="9"/>
      <c r="M7" s="9"/>
      <c r="O7" s="14">
        <v>1.9810891078242326E-4</v>
      </c>
      <c r="P7" s="12">
        <v>6.1290564546493068E-3</v>
      </c>
      <c r="Q7" s="12">
        <v>8.6716221275765486E-3</v>
      </c>
      <c r="R7" s="12">
        <v>1.814400959409399E-3</v>
      </c>
      <c r="S7" s="12">
        <v>1.8074715192118039E-3</v>
      </c>
      <c r="T7" s="12">
        <v>0.91145819076704671</v>
      </c>
      <c r="U7" s="12">
        <v>2.0433301834136889E-2</v>
      </c>
      <c r="V7" s="12">
        <v>1.8082770616924455E-3</v>
      </c>
      <c r="W7" s="13">
        <v>3.2726262334493701E-4</v>
      </c>
      <c r="X7" s="13">
        <v>6.715922175872259E-2</v>
      </c>
      <c r="Y7" s="9"/>
      <c r="Z7" s="9"/>
    </row>
    <row r="8" spans="1:26" s="38" customFormat="1" ht="12.75" thickBot="1">
      <c r="A8" s="40" t="str">
        <f>'[1]% Recovery'!B11</f>
        <v>Ab + Ac-225 DOTA @ 10 d</v>
      </c>
      <c r="B8" s="16">
        <v>6.8052596874755057E-4</v>
      </c>
      <c r="C8" s="16">
        <v>1.5890627323728753E-2</v>
      </c>
      <c r="D8" s="16">
        <v>2.0914648883886805E-2</v>
      </c>
      <c r="E8" s="16">
        <v>2.5118111616447319E-2</v>
      </c>
      <c r="F8" s="16">
        <v>3.0348438988576171E-2</v>
      </c>
      <c r="G8" s="16">
        <v>1.7564076541956004</v>
      </c>
      <c r="H8" s="16">
        <v>0.25474437995585547</v>
      </c>
      <c r="I8" s="16">
        <v>1.4298343429443453E-2</v>
      </c>
      <c r="J8" s="17">
        <v>2.072069845947316E-2</v>
      </c>
      <c r="K8" s="17">
        <v>6.9432800914612527E-2</v>
      </c>
      <c r="L8" s="9"/>
      <c r="M8" s="9"/>
      <c r="O8" s="18">
        <v>2.0556536772992399E-4</v>
      </c>
      <c r="P8" s="16">
        <v>1.3647930191114982E-3</v>
      </c>
      <c r="Q8" s="16">
        <v>4.5122162635794563E-3</v>
      </c>
      <c r="R8" s="16">
        <v>8.6112768101533448E-3</v>
      </c>
      <c r="S8" s="16">
        <v>6.2424438536633946E-3</v>
      </c>
      <c r="T8" s="16">
        <v>0.66152846315599911</v>
      </c>
      <c r="U8" s="16">
        <v>1.961910178707197E-2</v>
      </c>
      <c r="V8" s="16">
        <v>1.3014366473000512E-3</v>
      </c>
      <c r="W8" s="17">
        <v>1.5153137222676278E-3</v>
      </c>
      <c r="X8" s="17">
        <v>2.4297683790140526E-2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Ac-225 DOTA @ 1 h</v>
      </c>
      <c r="B11" s="24">
        <f t="shared" ref="B11:K15" si="3">B4*100</f>
        <v>24.728396362008862</v>
      </c>
      <c r="C11" s="24">
        <f t="shared" si="3"/>
        <v>17.120158689234088</v>
      </c>
      <c r="D11" s="24">
        <f t="shared" si="3"/>
        <v>9.5882593715484248</v>
      </c>
      <c r="E11" s="24">
        <f t="shared" si="3"/>
        <v>13.319939096603825</v>
      </c>
      <c r="F11" s="24">
        <f t="shared" si="3"/>
        <v>14.128432884323658</v>
      </c>
      <c r="G11" s="24">
        <f t="shared" si="3"/>
        <v>66.241115937962221</v>
      </c>
      <c r="H11" s="24">
        <f t="shared" si="3"/>
        <v>18.258713377699564</v>
      </c>
      <c r="I11" s="24">
        <f t="shared" si="3"/>
        <v>1.5560484277461173</v>
      </c>
      <c r="J11" s="25">
        <f t="shared" si="3"/>
        <v>3.1078773695020394</v>
      </c>
      <c r="K11" s="25">
        <f t="shared" si="3"/>
        <v>2.599155520449048</v>
      </c>
      <c r="L11" s="26"/>
      <c r="M11" s="26"/>
      <c r="O11" s="27">
        <f t="shared" ref="O11:X15" si="4">O4*100</f>
        <v>0.63206231783778832</v>
      </c>
      <c r="P11" s="24">
        <f t="shared" si="4"/>
        <v>8.2887355374242695</v>
      </c>
      <c r="Q11" s="24">
        <f t="shared" si="4"/>
        <v>1.9025152490887078</v>
      </c>
      <c r="R11" s="24">
        <f t="shared" si="4"/>
        <v>0.66308524475320696</v>
      </c>
      <c r="S11" s="24">
        <f t="shared" si="4"/>
        <v>1.7676016557306897</v>
      </c>
      <c r="T11" s="24">
        <f t="shared" si="4"/>
        <v>9.5415916725951533</v>
      </c>
      <c r="U11" s="24">
        <f t="shared" si="4"/>
        <v>1.4336310994206385</v>
      </c>
      <c r="V11" s="24">
        <f t="shared" si="4"/>
        <v>0.37184602537309708</v>
      </c>
      <c r="W11" s="25">
        <f t="shared" si="4"/>
        <v>0.41001872362094766</v>
      </c>
      <c r="X11" s="25">
        <f t="shared" si="4"/>
        <v>4.144016809812235E-2</v>
      </c>
      <c r="Y11" s="26"/>
      <c r="Z11" s="26"/>
    </row>
    <row r="12" spans="1:26" s="37" customFormat="1" ht="12">
      <c r="A12" s="11" t="str">
        <f>A5</f>
        <v>Ab + Ac-225 DOTA @ 4 h</v>
      </c>
      <c r="B12" s="28">
        <f t="shared" si="3"/>
        <v>18.576359844897937</v>
      </c>
      <c r="C12" s="28">
        <f t="shared" si="3"/>
        <v>13.244121646523121</v>
      </c>
      <c r="D12" s="28">
        <f t="shared" si="3"/>
        <v>7.052936068853076</v>
      </c>
      <c r="E12" s="28">
        <f t="shared" si="3"/>
        <v>10.943499243405427</v>
      </c>
      <c r="F12" s="28">
        <f t="shared" si="3"/>
        <v>11.50791283785972</v>
      </c>
      <c r="G12" s="28">
        <f t="shared" si="3"/>
        <v>95.009467621249101</v>
      </c>
      <c r="H12" s="28">
        <f t="shared" si="3"/>
        <v>23.194329188891203</v>
      </c>
      <c r="I12" s="28">
        <f t="shared" si="3"/>
        <v>2.77654651830392</v>
      </c>
      <c r="J12" s="29">
        <f t="shared" si="3"/>
        <v>2.9325760628353348</v>
      </c>
      <c r="K12" s="29">
        <f t="shared" si="3"/>
        <v>7.2469365492985744</v>
      </c>
      <c r="L12" s="26"/>
      <c r="M12" s="26"/>
      <c r="O12" s="30">
        <f t="shared" si="4"/>
        <v>7.345016716989913</v>
      </c>
      <c r="P12" s="28">
        <f t="shared" si="4"/>
        <v>10.783666899808434</v>
      </c>
      <c r="Q12" s="28">
        <f t="shared" si="4"/>
        <v>1.5995071486821448</v>
      </c>
      <c r="R12" s="28">
        <f t="shared" si="4"/>
        <v>3.7381496258977771</v>
      </c>
      <c r="S12" s="28">
        <f t="shared" si="4"/>
        <v>1.8214234808381375</v>
      </c>
      <c r="T12" s="28">
        <f t="shared" si="4"/>
        <v>33.082992950847114</v>
      </c>
      <c r="U12" s="28">
        <f t="shared" si="4"/>
        <v>8.9466328997952864</v>
      </c>
      <c r="V12" s="28">
        <f t="shared" si="4"/>
        <v>0.26809584395085601</v>
      </c>
      <c r="W12" s="29">
        <f t="shared" si="4"/>
        <v>0.23282175308166456</v>
      </c>
      <c r="X12" s="29">
        <f t="shared" si="4"/>
        <v>1.1018114804990911</v>
      </c>
      <c r="Y12" s="26"/>
      <c r="Z12" s="26"/>
    </row>
    <row r="13" spans="1:26" s="37" customFormat="1" ht="12">
      <c r="A13" s="39" t="str">
        <f>A6</f>
        <v>Ab + Ac-225 DOTA @ 1 d</v>
      </c>
      <c r="B13" s="28">
        <f t="shared" si="3"/>
        <v>2.4184417272278895</v>
      </c>
      <c r="C13" s="28">
        <f t="shared" si="3"/>
        <v>3.7746107797647714</v>
      </c>
      <c r="D13" s="28">
        <f t="shared" si="3"/>
        <v>4.0226943397849464</v>
      </c>
      <c r="E13" s="28">
        <f t="shared" si="3"/>
        <v>10.203156504942061</v>
      </c>
      <c r="F13" s="28">
        <f t="shared" si="3"/>
        <v>12.428149674750385</v>
      </c>
      <c r="G13" s="28">
        <f t="shared" si="3"/>
        <v>118.9876600609598</v>
      </c>
      <c r="H13" s="28">
        <f t="shared" si="3"/>
        <v>28.241241029932386</v>
      </c>
      <c r="I13" s="28">
        <f t="shared" si="3"/>
        <v>2.9426596537105092</v>
      </c>
      <c r="J13" s="29">
        <f t="shared" si="3"/>
        <v>3.0685297878156605</v>
      </c>
      <c r="K13" s="31" t="e">
        <f t="shared" si="3"/>
        <v>#DIV/0!</v>
      </c>
      <c r="L13" s="26"/>
      <c r="M13" s="26"/>
      <c r="O13" s="30">
        <f t="shared" si="4"/>
        <v>1.0455616598239126</v>
      </c>
      <c r="P13" s="28">
        <f t="shared" si="4"/>
        <v>0.89898697217162316</v>
      </c>
      <c r="Q13" s="28">
        <f t="shared" si="4"/>
        <v>0.6369200175511488</v>
      </c>
      <c r="R13" s="28">
        <f t="shared" si="4"/>
        <v>5.3240581936660751</v>
      </c>
      <c r="S13" s="28">
        <f t="shared" si="4"/>
        <v>3.3055782689371171</v>
      </c>
      <c r="T13" s="28">
        <f t="shared" si="4"/>
        <v>60.439332598569827</v>
      </c>
      <c r="U13" s="28">
        <f t="shared" si="4"/>
        <v>1.1559565101671598</v>
      </c>
      <c r="V13" s="28">
        <f t="shared" si="4"/>
        <v>0.2763400141110734</v>
      </c>
      <c r="W13" s="29">
        <f t="shared" si="4"/>
        <v>0.18449372522345542</v>
      </c>
      <c r="X13" s="31" t="e">
        <f t="shared" si="4"/>
        <v>#DIV/0!</v>
      </c>
      <c r="Y13" s="26"/>
      <c r="Z13" s="26"/>
    </row>
    <row r="14" spans="1:26" s="37" customFormat="1" ht="12">
      <c r="A14" s="39" t="str">
        <f>A7</f>
        <v>Ab + Ac-225 DOTA @ 6 d</v>
      </c>
      <c r="B14" s="28">
        <f t="shared" si="3"/>
        <v>0.16497552588890771</v>
      </c>
      <c r="C14" s="28">
        <f t="shared" si="3"/>
        <v>3.1525287663286514</v>
      </c>
      <c r="D14" s="28">
        <f t="shared" si="3"/>
        <v>1.8623709703158124</v>
      </c>
      <c r="E14" s="28">
        <f t="shared" si="3"/>
        <v>1.5480260205877991</v>
      </c>
      <c r="F14" s="28">
        <f t="shared" si="3"/>
        <v>3.4534003910843132</v>
      </c>
      <c r="G14" s="28">
        <f t="shared" si="3"/>
        <v>179.69905614935408</v>
      </c>
      <c r="H14" s="28">
        <f t="shared" si="3"/>
        <v>22.767421709539626</v>
      </c>
      <c r="I14" s="28">
        <f t="shared" si="3"/>
        <v>1.4818959361045527</v>
      </c>
      <c r="J14" s="29">
        <f t="shared" si="3"/>
        <v>2.0586001678718007</v>
      </c>
      <c r="K14" s="29">
        <f t="shared" si="3"/>
        <v>8.6905012805742512</v>
      </c>
      <c r="L14" s="26"/>
      <c r="M14" s="26"/>
      <c r="O14" s="30">
        <f t="shared" si="4"/>
        <v>1.9810891078242326E-2</v>
      </c>
      <c r="P14" s="28">
        <f t="shared" si="4"/>
        <v>0.61290564546493065</v>
      </c>
      <c r="Q14" s="28">
        <f t="shared" si="4"/>
        <v>0.86716221275765482</v>
      </c>
      <c r="R14" s="28">
        <f t="shared" si="4"/>
        <v>0.18144009594093991</v>
      </c>
      <c r="S14" s="28">
        <f t="shared" si="4"/>
        <v>0.1807471519211804</v>
      </c>
      <c r="T14" s="28">
        <f t="shared" si="4"/>
        <v>91.145819076704669</v>
      </c>
      <c r="U14" s="28">
        <f t="shared" si="4"/>
        <v>2.0433301834136888</v>
      </c>
      <c r="V14" s="28">
        <f t="shared" si="4"/>
        <v>0.18082770616924454</v>
      </c>
      <c r="W14" s="29">
        <f t="shared" si="4"/>
        <v>3.2726262334493703E-2</v>
      </c>
      <c r="X14" s="29">
        <f t="shared" si="4"/>
        <v>6.7159221758722589</v>
      </c>
      <c r="Y14" s="26"/>
      <c r="Z14" s="26"/>
    </row>
    <row r="15" spans="1:26" s="37" customFormat="1" ht="12.75" thickBot="1">
      <c r="A15" s="40" t="str">
        <f>A8</f>
        <v>Ab + Ac-225 DOTA @ 10 d</v>
      </c>
      <c r="B15" s="32">
        <f t="shared" si="3"/>
        <v>6.8052596874755053E-2</v>
      </c>
      <c r="C15" s="32">
        <f t="shared" si="3"/>
        <v>1.5890627323728752</v>
      </c>
      <c r="D15" s="32">
        <f t="shared" si="3"/>
        <v>2.0914648883886806</v>
      </c>
      <c r="E15" s="32">
        <f t="shared" si="3"/>
        <v>2.5118111616447321</v>
      </c>
      <c r="F15" s="32">
        <f t="shared" si="3"/>
        <v>3.0348438988576172</v>
      </c>
      <c r="G15" s="32">
        <f t="shared" si="3"/>
        <v>175.64076541956004</v>
      </c>
      <c r="H15" s="32">
        <f t="shared" si="3"/>
        <v>25.474437995585546</v>
      </c>
      <c r="I15" s="32">
        <f t="shared" si="3"/>
        <v>1.4298343429443452</v>
      </c>
      <c r="J15" s="33">
        <f t="shared" si="3"/>
        <v>2.0720698459473161</v>
      </c>
      <c r="K15" s="33">
        <f t="shared" si="3"/>
        <v>6.9432800914612525</v>
      </c>
      <c r="L15" s="26"/>
      <c r="M15" s="26"/>
      <c r="O15" s="34">
        <f t="shared" si="4"/>
        <v>2.05565367729924E-2</v>
      </c>
      <c r="P15" s="32">
        <f t="shared" si="4"/>
        <v>0.13647930191114982</v>
      </c>
      <c r="Q15" s="32">
        <f t="shared" si="4"/>
        <v>0.4512216263579456</v>
      </c>
      <c r="R15" s="32">
        <f t="shared" si="4"/>
        <v>0.86112768101533443</v>
      </c>
      <c r="S15" s="32">
        <f t="shared" si="4"/>
        <v>0.62424438536633942</v>
      </c>
      <c r="T15" s="32">
        <f t="shared" si="4"/>
        <v>66.152846315599916</v>
      </c>
      <c r="U15" s="32">
        <f t="shared" si="4"/>
        <v>1.9619101787071971</v>
      </c>
      <c r="V15" s="32">
        <f t="shared" si="4"/>
        <v>0.13014366473000513</v>
      </c>
      <c r="W15" s="33">
        <f t="shared" si="4"/>
        <v>0.15153137222676277</v>
      </c>
      <c r="X15" s="33">
        <f t="shared" si="4"/>
        <v>2.4297683790140527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 tint="-0.249977111117893"/>
  </sheetPr>
  <dimension ref="A2:Z28"/>
  <sheetViews>
    <sheetView showGridLines="0" zoomScale="110" zoomScaleNormal="110" zoomScalePageLayoutView="110" workbookViewId="0">
      <selection activeCell="A20" sqref="A20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'[2]% Avg'!$B$1</f>
        <v>Ab + Ac-227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'[2]% Recovery'!B7</f>
        <v>Ab + Ac-227 DOTA @ 1 h</v>
      </c>
      <c r="B4" s="7">
        <v>0.32029610423097737</v>
      </c>
      <c r="C4" s="7">
        <v>0.10644653217238809</v>
      </c>
      <c r="D4" s="7">
        <v>9.3562517737576137E-2</v>
      </c>
      <c r="E4" s="7">
        <v>0.15256241690916772</v>
      </c>
      <c r="F4" s="7">
        <v>0.12929868415254328</v>
      </c>
      <c r="G4" s="7">
        <v>0.48776162189872552</v>
      </c>
      <c r="H4" s="7">
        <v>0.18575315695386582</v>
      </c>
      <c r="I4" s="7">
        <v>1.565553822635923E-2</v>
      </c>
      <c r="J4" s="8">
        <v>2.4996340548989898E-2</v>
      </c>
      <c r="K4" s="8">
        <v>2.0785731652140541E-2</v>
      </c>
      <c r="L4" s="9"/>
      <c r="M4" s="9"/>
      <c r="O4" s="10">
        <v>6.8089579836620598E-3</v>
      </c>
      <c r="P4" s="7">
        <v>2.2973820657723368E-2</v>
      </c>
      <c r="Q4" s="7">
        <v>5.4593538588695381E-3</v>
      </c>
      <c r="R4" s="7">
        <v>4.7264510337176619E-3</v>
      </c>
      <c r="S4" s="7">
        <v>8.1813122665780873E-3</v>
      </c>
      <c r="T4" s="7">
        <v>5.8030951402364986E-2</v>
      </c>
      <c r="U4" s="7">
        <v>1.9362465607955556E-2</v>
      </c>
      <c r="V4" s="7">
        <v>1.5947401609291453E-3</v>
      </c>
      <c r="W4" s="8">
        <v>2.6403058935484136E-3</v>
      </c>
      <c r="X4" s="8">
        <v>1.8134307265172515E-2</v>
      </c>
      <c r="Y4" s="9"/>
      <c r="Z4" s="9"/>
    </row>
    <row r="5" spans="1:26" s="38" customFormat="1" ht="12">
      <c r="A5" s="11" t="str">
        <f>'[2]% Recovery'!B8</f>
        <v>Ab + Ac-227 DOTA @ 4 h</v>
      </c>
      <c r="B5" s="12">
        <v>0.16499781925434562</v>
      </c>
      <c r="C5" s="12">
        <v>7.0863014516824419E-2</v>
      </c>
      <c r="D5" s="12">
        <v>6.9070021568706744E-2</v>
      </c>
      <c r="E5" s="12">
        <v>9.9825924860589568E-2</v>
      </c>
      <c r="F5" s="12">
        <v>0.11334900271360654</v>
      </c>
      <c r="G5" s="12">
        <v>0.42160196891951229</v>
      </c>
      <c r="H5" s="12">
        <v>0.19758487554561133</v>
      </c>
      <c r="I5" s="12">
        <v>2.8348588173673975E-2</v>
      </c>
      <c r="J5" s="13">
        <v>2.8154741694983911E-2</v>
      </c>
      <c r="K5" s="13">
        <v>0.1221500647182719</v>
      </c>
      <c r="L5" s="9"/>
      <c r="M5" s="9"/>
      <c r="O5" s="14">
        <v>1.3304041675051856E-2</v>
      </c>
      <c r="P5" s="12">
        <v>1.2029683000655985E-2</v>
      </c>
      <c r="Q5" s="12">
        <v>2.3843303422069442E-2</v>
      </c>
      <c r="R5" s="12">
        <v>9.7817435178160113E-3</v>
      </c>
      <c r="S5" s="12">
        <v>2.0730810616181906E-2</v>
      </c>
      <c r="T5" s="12">
        <v>6.4334793040217095E-2</v>
      </c>
      <c r="U5" s="12">
        <v>4.4782085850386608E-2</v>
      </c>
      <c r="V5" s="12">
        <v>2.736238621386881E-3</v>
      </c>
      <c r="W5" s="13">
        <v>6.1248239405050492E-4</v>
      </c>
      <c r="X5" s="13">
        <v>8.4106034681791161E-2</v>
      </c>
      <c r="Y5" s="9"/>
      <c r="Z5" s="9"/>
    </row>
    <row r="6" spans="1:26" s="38" customFormat="1" ht="12">
      <c r="A6" s="39" t="str">
        <f>'[2]% Recovery'!B9</f>
        <v>Ab + Ac-227 DOTA @ 1 d</v>
      </c>
      <c r="B6" s="12">
        <v>1.2054213753305379E-2</v>
      </c>
      <c r="C6" s="12">
        <v>0.1487932032798526</v>
      </c>
      <c r="D6" s="12">
        <v>4.538569159939073E-2</v>
      </c>
      <c r="E6" s="12">
        <v>7.5664777560518856E-2</v>
      </c>
      <c r="F6" s="12">
        <v>7.6521781092578678E-2</v>
      </c>
      <c r="G6" s="12">
        <v>0.62003466962832088</v>
      </c>
      <c r="H6" s="12">
        <v>0.29047092037996941</v>
      </c>
      <c r="I6" s="12">
        <v>2.5020089771002316E-2</v>
      </c>
      <c r="J6" s="13">
        <v>3.0306669522527207E-2</v>
      </c>
      <c r="K6" s="13">
        <v>0.4057454422182632</v>
      </c>
      <c r="L6" s="9"/>
      <c r="M6" s="9"/>
      <c r="O6" s="14">
        <v>1.4620704621173836E-3</v>
      </c>
      <c r="P6" s="12">
        <v>3.6773398756347948E-2</v>
      </c>
      <c r="Q6" s="12">
        <v>3.4697947654666874E-3</v>
      </c>
      <c r="R6" s="12">
        <v>2.5383154438630769E-2</v>
      </c>
      <c r="S6" s="12">
        <v>1.9204105265651038E-2</v>
      </c>
      <c r="T6" s="12">
        <v>0.19015241403425859</v>
      </c>
      <c r="U6" s="12">
        <v>4.8477327451713029E-2</v>
      </c>
      <c r="V6" s="12">
        <v>6.1315540830332313E-3</v>
      </c>
      <c r="W6" s="13">
        <v>4.4473328049492574E-3</v>
      </c>
      <c r="X6" s="13">
        <v>0.2937962501309419</v>
      </c>
      <c r="Y6" s="9"/>
      <c r="Z6" s="9"/>
    </row>
    <row r="7" spans="1:26" s="38" customFormat="1" ht="12">
      <c r="A7" s="39" t="str">
        <f>'[2]% Recovery'!B10</f>
        <v>Ab + Ac-227 DOTA @ 6 d</v>
      </c>
      <c r="B7" s="12">
        <v>7.4015660561149146E-4</v>
      </c>
      <c r="C7" s="12">
        <v>1.1952036555230028E-2</v>
      </c>
      <c r="D7" s="12">
        <v>1.554593817033042E-2</v>
      </c>
      <c r="E7" s="12">
        <v>1.2441414321114369E-2</v>
      </c>
      <c r="F7" s="12">
        <v>3.3838744583395967E-2</v>
      </c>
      <c r="G7" s="12">
        <v>0.70142986155597553</v>
      </c>
      <c r="H7" s="12">
        <v>0.20193431254704677</v>
      </c>
      <c r="I7" s="12">
        <v>1.2534338255987569E-2</v>
      </c>
      <c r="J7" s="13">
        <v>2.2323554896134717E-2</v>
      </c>
      <c r="K7" s="13">
        <v>7.8537089015243228E-2</v>
      </c>
      <c r="L7" s="9"/>
      <c r="M7" s="9"/>
      <c r="O7" s="14">
        <v>1.520794303887026E-4</v>
      </c>
      <c r="P7" s="12">
        <v>9.2686345558543205E-3</v>
      </c>
      <c r="Q7" s="12">
        <v>4.2069920075122778E-3</v>
      </c>
      <c r="R7" s="12">
        <v>2.1666976122316044E-3</v>
      </c>
      <c r="S7" s="12">
        <v>5.2756695633405712E-4</v>
      </c>
      <c r="T7" s="12">
        <v>0.17552769569144414</v>
      </c>
      <c r="U7" s="12">
        <v>1.8792831725841327E-2</v>
      </c>
      <c r="V7" s="12">
        <v>1.8443969712842849E-3</v>
      </c>
      <c r="W7" s="13">
        <v>2.5103432918084454E-3</v>
      </c>
      <c r="X7" s="13">
        <v>2.8463006662613293E-2</v>
      </c>
      <c r="Y7" s="9"/>
      <c r="Z7" s="9"/>
    </row>
    <row r="8" spans="1:26" s="38" customFormat="1" ht="12.75" thickBot="1">
      <c r="A8" s="40" t="str">
        <f>'[2]% Recovery'!B11</f>
        <v>Ab + Ac-227 DOTA @ 10 d</v>
      </c>
      <c r="B8" s="16">
        <v>6.2982325554080128E-5</v>
      </c>
      <c r="C8" s="16">
        <v>9.2547237611995889E-3</v>
      </c>
      <c r="D8" s="16">
        <v>1.3356769711682719E-2</v>
      </c>
      <c r="E8" s="16">
        <v>1.4067703833351998E-2</v>
      </c>
      <c r="F8" s="16">
        <v>2.5212710890395812E-2</v>
      </c>
      <c r="G8" s="16">
        <v>0.5971553441407973</v>
      </c>
      <c r="H8" s="16">
        <v>0.20871789303244967</v>
      </c>
      <c r="I8" s="16">
        <v>1.1051348171480435E-2</v>
      </c>
      <c r="J8" s="17">
        <v>2.0349578178236603E-2</v>
      </c>
      <c r="K8" s="17">
        <v>6.4588669444390082E-2</v>
      </c>
      <c r="L8" s="9"/>
      <c r="M8" s="9"/>
      <c r="O8" s="18">
        <v>1.0908858783851045E-4</v>
      </c>
      <c r="P8" s="16">
        <v>9.801278826216276E-3</v>
      </c>
      <c r="Q8" s="16">
        <v>1.5179046578749685E-3</v>
      </c>
      <c r="R8" s="16">
        <v>3.1787995377446556E-3</v>
      </c>
      <c r="S8" s="16">
        <v>3.3181687233454367E-3</v>
      </c>
      <c r="T8" s="16">
        <v>0.18457351670511404</v>
      </c>
      <c r="U8" s="16">
        <v>2.1985045095392865E-2</v>
      </c>
      <c r="V8" s="16">
        <v>1.80187675169573E-4</v>
      </c>
      <c r="W8" s="17">
        <v>8.4239915798365E-4</v>
      </c>
      <c r="X8" s="17">
        <v>2.3352634261550306E-2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Ac-227 DOTA @ 1 h</v>
      </c>
      <c r="B11" s="24">
        <f t="shared" ref="B11:K15" si="3">B4*100</f>
        <v>32.029610423097736</v>
      </c>
      <c r="C11" s="24">
        <f t="shared" si="3"/>
        <v>10.644653217238808</v>
      </c>
      <c r="D11" s="24">
        <f t="shared" si="3"/>
        <v>9.356251773757613</v>
      </c>
      <c r="E11" s="24">
        <f t="shared" si="3"/>
        <v>15.256241690916772</v>
      </c>
      <c r="F11" s="24">
        <f t="shared" si="3"/>
        <v>12.929868415254328</v>
      </c>
      <c r="G11" s="24">
        <f t="shared" si="3"/>
        <v>48.776162189872551</v>
      </c>
      <c r="H11" s="24">
        <f t="shared" si="3"/>
        <v>18.575315695386582</v>
      </c>
      <c r="I11" s="24">
        <f t="shared" si="3"/>
        <v>1.5655538226359229</v>
      </c>
      <c r="J11" s="25">
        <f t="shared" si="3"/>
        <v>2.4996340548989897</v>
      </c>
      <c r="K11" s="25">
        <f t="shared" si="3"/>
        <v>2.078573165214054</v>
      </c>
      <c r="L11" s="26"/>
      <c r="M11" s="26"/>
      <c r="O11" s="27">
        <f t="shared" ref="O11:X15" si="4">O4*100</f>
        <v>0.68089579836620595</v>
      </c>
      <c r="P11" s="24">
        <f t="shared" si="4"/>
        <v>2.2973820657723367</v>
      </c>
      <c r="Q11" s="24">
        <f t="shared" si="4"/>
        <v>0.54593538588695378</v>
      </c>
      <c r="R11" s="24">
        <f t="shared" si="4"/>
        <v>0.47264510337176618</v>
      </c>
      <c r="S11" s="24">
        <f t="shared" si="4"/>
        <v>0.81813122665780869</v>
      </c>
      <c r="T11" s="24">
        <f t="shared" si="4"/>
        <v>5.8030951402364988</v>
      </c>
      <c r="U11" s="24">
        <f t="shared" si="4"/>
        <v>1.9362465607955557</v>
      </c>
      <c r="V11" s="24">
        <f t="shared" si="4"/>
        <v>0.15947401609291453</v>
      </c>
      <c r="W11" s="25">
        <f t="shared" si="4"/>
        <v>0.26403058935484136</v>
      </c>
      <c r="X11" s="25">
        <f t="shared" si="4"/>
        <v>1.8134307265172516</v>
      </c>
      <c r="Y11" s="26"/>
      <c r="Z11" s="26"/>
    </row>
    <row r="12" spans="1:26" s="37" customFormat="1" ht="12">
      <c r="A12" s="11" t="str">
        <f>A5</f>
        <v>Ab + Ac-227 DOTA @ 4 h</v>
      </c>
      <c r="B12" s="28">
        <f t="shared" si="3"/>
        <v>16.499781925434561</v>
      </c>
      <c r="C12" s="28">
        <f t="shared" si="3"/>
        <v>7.0863014516824414</v>
      </c>
      <c r="D12" s="28">
        <f t="shared" si="3"/>
        <v>6.9070021568706741</v>
      </c>
      <c r="E12" s="28">
        <f t="shared" si="3"/>
        <v>9.982592486058957</v>
      </c>
      <c r="F12" s="28">
        <f t="shared" si="3"/>
        <v>11.334900271360654</v>
      </c>
      <c r="G12" s="28">
        <f t="shared" si="3"/>
        <v>42.16019689195123</v>
      </c>
      <c r="H12" s="28">
        <f t="shared" si="3"/>
        <v>19.758487554561132</v>
      </c>
      <c r="I12" s="28">
        <f t="shared" si="3"/>
        <v>2.8348588173673974</v>
      </c>
      <c r="J12" s="29">
        <f t="shared" si="3"/>
        <v>2.8154741694983909</v>
      </c>
      <c r="K12" s="29">
        <f t="shared" si="3"/>
        <v>12.21500647182719</v>
      </c>
      <c r="L12" s="26"/>
      <c r="M12" s="26"/>
      <c r="O12" s="30">
        <f t="shared" si="4"/>
        <v>1.3304041675051856</v>
      </c>
      <c r="P12" s="28">
        <f t="shared" si="4"/>
        <v>1.2029683000655984</v>
      </c>
      <c r="Q12" s="28">
        <f t="shared" si="4"/>
        <v>2.384330342206944</v>
      </c>
      <c r="R12" s="28">
        <f t="shared" si="4"/>
        <v>0.97817435178160117</v>
      </c>
      <c r="S12" s="28">
        <f t="shared" si="4"/>
        <v>2.0730810616181907</v>
      </c>
      <c r="T12" s="28">
        <f t="shared" si="4"/>
        <v>6.4334793040217093</v>
      </c>
      <c r="U12" s="28">
        <f t="shared" si="4"/>
        <v>4.4782085850386606</v>
      </c>
      <c r="V12" s="28">
        <f t="shared" si="4"/>
        <v>0.27362386213868811</v>
      </c>
      <c r="W12" s="29">
        <f t="shared" si="4"/>
        <v>6.1248239405050489E-2</v>
      </c>
      <c r="X12" s="29">
        <f t="shared" si="4"/>
        <v>8.4106034681791169</v>
      </c>
      <c r="Y12" s="26"/>
      <c r="Z12" s="26"/>
    </row>
    <row r="13" spans="1:26" s="37" customFormat="1" ht="12">
      <c r="A13" s="39" t="str">
        <f>A6</f>
        <v>Ab + Ac-227 DOTA @ 1 d</v>
      </c>
      <c r="B13" s="28">
        <f t="shared" si="3"/>
        <v>1.2054213753305378</v>
      </c>
      <c r="C13" s="28">
        <f t="shared" si="3"/>
        <v>14.87932032798526</v>
      </c>
      <c r="D13" s="28">
        <f t="shared" si="3"/>
        <v>4.5385691599390734</v>
      </c>
      <c r="E13" s="28">
        <f t="shared" si="3"/>
        <v>7.5664777560518859</v>
      </c>
      <c r="F13" s="28">
        <f t="shared" si="3"/>
        <v>7.6521781092578678</v>
      </c>
      <c r="G13" s="28">
        <f t="shared" si="3"/>
        <v>62.003466962832086</v>
      </c>
      <c r="H13" s="28">
        <f t="shared" si="3"/>
        <v>29.04709203799694</v>
      </c>
      <c r="I13" s="28">
        <f t="shared" si="3"/>
        <v>2.5020089771002318</v>
      </c>
      <c r="J13" s="29">
        <f t="shared" si="3"/>
        <v>3.0306669522527208</v>
      </c>
      <c r="K13" s="29">
        <f t="shared" si="3"/>
        <v>40.574544221826322</v>
      </c>
      <c r="L13" s="26"/>
      <c r="M13" s="26"/>
      <c r="O13" s="30">
        <f t="shared" si="4"/>
        <v>0.14620704621173836</v>
      </c>
      <c r="P13" s="28">
        <f t="shared" si="4"/>
        <v>3.6773398756347948</v>
      </c>
      <c r="Q13" s="28">
        <f t="shared" si="4"/>
        <v>0.34697947654666872</v>
      </c>
      <c r="R13" s="28">
        <f t="shared" si="4"/>
        <v>2.5383154438630768</v>
      </c>
      <c r="S13" s="28">
        <f t="shared" si="4"/>
        <v>1.9204105265651039</v>
      </c>
      <c r="T13" s="28">
        <f t="shared" si="4"/>
        <v>19.015241403425858</v>
      </c>
      <c r="U13" s="28">
        <f t="shared" si="4"/>
        <v>4.847732745171303</v>
      </c>
      <c r="V13" s="28">
        <f t="shared" si="4"/>
        <v>0.61315540830332316</v>
      </c>
      <c r="W13" s="29">
        <f t="shared" si="4"/>
        <v>0.44473328049492572</v>
      </c>
      <c r="X13" s="29">
        <f t="shared" si="4"/>
        <v>29.379625013094191</v>
      </c>
      <c r="Y13" s="26"/>
      <c r="Z13" s="26"/>
    </row>
    <row r="14" spans="1:26" s="37" customFormat="1" ht="12">
      <c r="A14" s="39" t="str">
        <f>A7</f>
        <v>Ab + Ac-227 DOTA @ 6 d</v>
      </c>
      <c r="B14" s="28">
        <f t="shared" si="3"/>
        <v>7.4015660561149152E-2</v>
      </c>
      <c r="C14" s="28">
        <f t="shared" si="3"/>
        <v>1.1952036555230028</v>
      </c>
      <c r="D14" s="28">
        <f t="shared" si="3"/>
        <v>1.554593817033042</v>
      </c>
      <c r="E14" s="28">
        <f t="shared" si="3"/>
        <v>1.2441414321114368</v>
      </c>
      <c r="F14" s="28">
        <f t="shared" si="3"/>
        <v>3.3838744583395965</v>
      </c>
      <c r="G14" s="28">
        <f t="shared" si="3"/>
        <v>70.142986155597555</v>
      </c>
      <c r="H14" s="28">
        <f t="shared" si="3"/>
        <v>20.193431254704677</v>
      </c>
      <c r="I14" s="28">
        <f t="shared" si="3"/>
        <v>1.2534338255987569</v>
      </c>
      <c r="J14" s="29">
        <f t="shared" si="3"/>
        <v>2.2323554896134716</v>
      </c>
      <c r="K14" s="29">
        <f t="shared" si="3"/>
        <v>7.8537089015243229</v>
      </c>
      <c r="L14" s="26"/>
      <c r="M14" s="26"/>
      <c r="O14" s="30">
        <f t="shared" si="4"/>
        <v>1.5207943038870259E-2</v>
      </c>
      <c r="P14" s="28">
        <f t="shared" si="4"/>
        <v>0.92686345558543204</v>
      </c>
      <c r="Q14" s="28">
        <f t="shared" si="4"/>
        <v>0.4206992007512278</v>
      </c>
      <c r="R14" s="28">
        <f t="shared" si="4"/>
        <v>0.21666976122316045</v>
      </c>
      <c r="S14" s="28">
        <f t="shared" si="4"/>
        <v>5.2756695633405709E-2</v>
      </c>
      <c r="T14" s="28">
        <f t="shared" si="4"/>
        <v>17.552769569144413</v>
      </c>
      <c r="U14" s="28">
        <f t="shared" si="4"/>
        <v>1.8792831725841328</v>
      </c>
      <c r="V14" s="28">
        <f t="shared" si="4"/>
        <v>0.18443969712842848</v>
      </c>
      <c r="W14" s="29">
        <f t="shared" si="4"/>
        <v>0.25103432918084456</v>
      </c>
      <c r="X14" s="29">
        <f t="shared" si="4"/>
        <v>2.8463006662613295</v>
      </c>
      <c r="Y14" s="26"/>
      <c r="Z14" s="26"/>
    </row>
    <row r="15" spans="1:26" s="37" customFormat="1" ht="12.75" thickBot="1">
      <c r="A15" s="40" t="str">
        <f>A8</f>
        <v>Ab + Ac-227 DOTA @ 10 d</v>
      </c>
      <c r="B15" s="32">
        <f t="shared" si="3"/>
        <v>6.2982325554080129E-3</v>
      </c>
      <c r="C15" s="32">
        <f t="shared" si="3"/>
        <v>0.92547237611995892</v>
      </c>
      <c r="D15" s="32">
        <f t="shared" si="3"/>
        <v>1.3356769711682719</v>
      </c>
      <c r="E15" s="32">
        <f t="shared" si="3"/>
        <v>1.4067703833351997</v>
      </c>
      <c r="F15" s="32">
        <f t="shared" si="3"/>
        <v>2.5212710890395811</v>
      </c>
      <c r="G15" s="32">
        <f t="shared" si="3"/>
        <v>59.715534414079727</v>
      </c>
      <c r="H15" s="32">
        <f t="shared" si="3"/>
        <v>20.871789303244967</v>
      </c>
      <c r="I15" s="32">
        <f t="shared" si="3"/>
        <v>1.1051348171480435</v>
      </c>
      <c r="J15" s="33">
        <f t="shared" si="3"/>
        <v>2.0349578178236603</v>
      </c>
      <c r="K15" s="33">
        <f t="shared" si="3"/>
        <v>6.4588669444390083</v>
      </c>
      <c r="L15" s="26"/>
      <c r="M15" s="26"/>
      <c r="O15" s="34">
        <f t="shared" si="4"/>
        <v>1.0908858783851045E-2</v>
      </c>
      <c r="P15" s="32">
        <f t="shared" si="4"/>
        <v>0.98012788262162764</v>
      </c>
      <c r="Q15" s="32">
        <f t="shared" si="4"/>
        <v>0.15179046578749686</v>
      </c>
      <c r="R15" s="32">
        <f t="shared" si="4"/>
        <v>0.31787995377446554</v>
      </c>
      <c r="S15" s="32">
        <f t="shared" si="4"/>
        <v>0.33181687233454366</v>
      </c>
      <c r="T15" s="32">
        <f t="shared" si="4"/>
        <v>18.457351670511404</v>
      </c>
      <c r="U15" s="32">
        <f t="shared" si="4"/>
        <v>2.1985045095392866</v>
      </c>
      <c r="V15" s="32">
        <f t="shared" si="4"/>
        <v>1.8018767516957301E-2</v>
      </c>
      <c r="W15" s="33">
        <f t="shared" si="4"/>
        <v>8.4239915798364998E-2</v>
      </c>
      <c r="X15" s="33">
        <f t="shared" si="4"/>
        <v>2.3352634261550307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7" tint="0.39997558519241921"/>
  </sheetPr>
  <dimension ref="A1:CI445"/>
  <sheetViews>
    <sheetView zoomScale="80" zoomScaleNormal="80" zoomScalePageLayoutView="110" workbookViewId="0">
      <selection activeCell="N174" sqref="N174:R174"/>
    </sheetView>
  </sheetViews>
  <sheetFormatPr defaultColWidth="8.875" defaultRowHeight="11.25"/>
  <cols>
    <col min="1" max="2" width="18.125" style="42" customWidth="1"/>
    <col min="3" max="3" width="24.125" style="42" bestFit="1" customWidth="1"/>
    <col min="4" max="15" width="7.625" style="42" customWidth="1"/>
    <col min="16" max="18" width="8.875" style="42"/>
    <col min="19" max="23" width="7.625" style="42" customWidth="1"/>
    <col min="24" max="24" width="8.875" style="42"/>
    <col min="25" max="25" width="9" style="42" customWidth="1"/>
    <col min="26" max="16384" width="8.875" style="42"/>
  </cols>
  <sheetData>
    <row r="1" spans="3:28">
      <c r="C1" s="42" t="s">
        <v>13</v>
      </c>
      <c r="D1" s="42">
        <v>20</v>
      </c>
      <c r="E1" s="42" t="s">
        <v>14</v>
      </c>
    </row>
    <row r="4" spans="3:28" s="36" customFormat="1" ht="12.75" thickBot="1">
      <c r="C4" s="35" t="str">
        <f>'[1]% Avg'!$B$1</f>
        <v>Ab + Ac-225 DOTA</v>
      </c>
      <c r="D4" s="35" t="s">
        <v>0</v>
      </c>
      <c r="Q4" s="35" t="s">
        <v>1</v>
      </c>
    </row>
    <row r="5" spans="3:28" s="37" customFormat="1" ht="12.75" thickBot="1">
      <c r="C5" s="1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3" t="s">
        <v>11</v>
      </c>
      <c r="M5" s="3" t="s">
        <v>12</v>
      </c>
      <c r="N5" s="4"/>
      <c r="O5" s="4"/>
      <c r="Q5" s="5" t="str">
        <f t="shared" ref="Q5:Z5" si="0">D5</f>
        <v>Blood</v>
      </c>
      <c r="R5" s="2" t="str">
        <f t="shared" si="0"/>
        <v>Thymus</v>
      </c>
      <c r="S5" s="2" t="str">
        <f t="shared" si="0"/>
        <v>Heart</v>
      </c>
      <c r="T5" s="2" t="str">
        <f t="shared" si="0"/>
        <v>Lungs</v>
      </c>
      <c r="U5" s="2" t="str">
        <f t="shared" si="0"/>
        <v>Kidneys</v>
      </c>
      <c r="V5" s="2" t="str">
        <f t="shared" si="0"/>
        <v>Spleen</v>
      </c>
      <c r="W5" s="2" t="str">
        <f t="shared" si="0"/>
        <v>Liver</v>
      </c>
      <c r="X5" s="2" t="str">
        <f t="shared" si="0"/>
        <v>ART</v>
      </c>
      <c r="Y5" s="3" t="str">
        <f t="shared" si="0"/>
        <v>Carcass</v>
      </c>
      <c r="Z5" s="3" t="str">
        <f t="shared" si="0"/>
        <v>Tumor</v>
      </c>
      <c r="AA5" s="4"/>
      <c r="AB5" s="4"/>
    </row>
    <row r="6" spans="3:28" s="38" customFormat="1" ht="12">
      <c r="C6" s="6" t="str">
        <f>'[1]% Recovery'!B7</f>
        <v>Ab + Ac-225 DOTA @ 1 h</v>
      </c>
      <c r="D6" s="7">
        <v>0.24728396362008861</v>
      </c>
      <c r="E6" s="7">
        <v>0.17120158689234088</v>
      </c>
      <c r="F6" s="7">
        <v>9.5882593715484243E-2</v>
      </c>
      <c r="G6" s="7">
        <v>0.13319939096603825</v>
      </c>
      <c r="H6" s="7">
        <v>0.14128432884323658</v>
      </c>
      <c r="I6" s="7">
        <v>0.66241115937962214</v>
      </c>
      <c r="J6" s="7">
        <v>0.18258713377699565</v>
      </c>
      <c r="K6" s="7">
        <v>1.5560484277461173E-2</v>
      </c>
      <c r="L6" s="8">
        <v>3.1078773695020392E-2</v>
      </c>
      <c r="M6" s="8">
        <v>2.599155520449048E-2</v>
      </c>
      <c r="N6" s="9"/>
      <c r="O6" s="9"/>
      <c r="Q6" s="10">
        <v>6.3206231783778828E-3</v>
      </c>
      <c r="R6" s="7">
        <v>8.2887355374242688E-2</v>
      </c>
      <c r="S6" s="7">
        <v>1.9025152490887078E-2</v>
      </c>
      <c r="T6" s="7">
        <v>6.6308524475320691E-3</v>
      </c>
      <c r="U6" s="7">
        <v>1.7676016557306898E-2</v>
      </c>
      <c r="V6" s="7">
        <v>9.5415916725951525E-2</v>
      </c>
      <c r="W6" s="7">
        <v>1.4336310994206385E-2</v>
      </c>
      <c r="X6" s="7">
        <v>3.7184602537309705E-3</v>
      </c>
      <c r="Y6" s="8">
        <v>4.1001872362094764E-3</v>
      </c>
      <c r="Z6" s="8">
        <v>4.1440168098122351E-4</v>
      </c>
      <c r="AA6" s="9"/>
      <c r="AB6" s="9"/>
    </row>
    <row r="7" spans="3:28" s="38" customFormat="1" ht="12">
      <c r="C7" s="11" t="str">
        <f>'[1]% Recovery'!B8</f>
        <v>Ab + Ac-225 DOTA @ 4 h</v>
      </c>
      <c r="D7" s="12">
        <v>0.18576359844897938</v>
      </c>
      <c r="E7" s="12">
        <v>0.13244121646523122</v>
      </c>
      <c r="F7" s="12">
        <v>7.0529360688530759E-2</v>
      </c>
      <c r="G7" s="12">
        <v>0.10943499243405426</v>
      </c>
      <c r="H7" s="12">
        <v>0.1150791283785972</v>
      </c>
      <c r="I7" s="12">
        <v>0.950094676212491</v>
      </c>
      <c r="J7" s="12">
        <v>0.23194329188891202</v>
      </c>
      <c r="K7" s="12">
        <v>2.7765465183039198E-2</v>
      </c>
      <c r="L7" s="13">
        <v>2.9325760628353348E-2</v>
      </c>
      <c r="M7" s="13">
        <v>7.2469365492985743E-2</v>
      </c>
      <c r="N7" s="9"/>
      <c r="O7" s="9"/>
      <c r="Q7" s="14">
        <v>7.3450167169899133E-2</v>
      </c>
      <c r="R7" s="12">
        <v>0.10783666899808435</v>
      </c>
      <c r="S7" s="12">
        <v>1.5995071486821447E-2</v>
      </c>
      <c r="T7" s="12">
        <v>3.738149625897777E-2</v>
      </c>
      <c r="U7" s="12">
        <v>1.8214234808381375E-2</v>
      </c>
      <c r="V7" s="12">
        <v>0.33082992950847112</v>
      </c>
      <c r="W7" s="12">
        <v>8.9466328997952857E-2</v>
      </c>
      <c r="X7" s="12">
        <v>2.68095843950856E-3</v>
      </c>
      <c r="Y7" s="13">
        <v>2.3282175308166455E-3</v>
      </c>
      <c r="Z7" s="13">
        <v>1.101811480499091E-2</v>
      </c>
      <c r="AA7" s="9"/>
      <c r="AB7" s="9"/>
    </row>
    <row r="8" spans="3:28" s="38" customFormat="1" ht="12">
      <c r="C8" s="39" t="str">
        <f>'[1]% Recovery'!B9</f>
        <v>Ab + Ac-225 DOTA @ 1 d</v>
      </c>
      <c r="D8" s="12">
        <v>2.4184417272278897E-2</v>
      </c>
      <c r="E8" s="12">
        <v>3.7746107797647713E-2</v>
      </c>
      <c r="F8" s="12">
        <v>4.0226943397849463E-2</v>
      </c>
      <c r="G8" s="12">
        <v>0.10203156504942061</v>
      </c>
      <c r="H8" s="12">
        <v>0.12428149674750384</v>
      </c>
      <c r="I8" s="12">
        <v>1.189876600609598</v>
      </c>
      <c r="J8" s="12">
        <v>0.28241241029932385</v>
      </c>
      <c r="K8" s="12">
        <v>2.9426596537105092E-2</v>
      </c>
      <c r="L8" s="13">
        <v>3.0685297878156607E-2</v>
      </c>
      <c r="M8" s="15" t="e">
        <v>#DIV/0!</v>
      </c>
      <c r="N8" s="9"/>
      <c r="O8" s="9"/>
      <c r="Q8" s="14">
        <v>1.0455616598239126E-2</v>
      </c>
      <c r="R8" s="12">
        <v>8.9898697217162312E-3</v>
      </c>
      <c r="S8" s="12">
        <v>6.3692001755114884E-3</v>
      </c>
      <c r="T8" s="12">
        <v>5.3240581936660751E-2</v>
      </c>
      <c r="U8" s="12">
        <v>3.305578268937117E-2</v>
      </c>
      <c r="V8" s="12">
        <v>0.60439332598569828</v>
      </c>
      <c r="W8" s="12">
        <v>1.1559565101671599E-2</v>
      </c>
      <c r="X8" s="12">
        <v>2.7634001411107338E-3</v>
      </c>
      <c r="Y8" s="13">
        <v>1.844937252234554E-3</v>
      </c>
      <c r="Z8" s="15" t="e">
        <v>#DIV/0!</v>
      </c>
      <c r="AA8" s="9"/>
      <c r="AB8" s="9"/>
    </row>
    <row r="9" spans="3:28" s="38" customFormat="1" ht="12">
      <c r="C9" s="39" t="str">
        <f>'[1]% Recovery'!B10</f>
        <v>Ab + Ac-225 DOTA @ 6 d</v>
      </c>
      <c r="D9" s="12">
        <v>1.649755258889077E-3</v>
      </c>
      <c r="E9" s="12">
        <v>3.1525287663286515E-2</v>
      </c>
      <c r="F9" s="12">
        <v>1.8623709703158124E-2</v>
      </c>
      <c r="G9" s="12">
        <v>1.5480260205877991E-2</v>
      </c>
      <c r="H9" s="12">
        <v>3.4534003910843131E-2</v>
      </c>
      <c r="I9" s="12">
        <v>1.7969905614935406</v>
      </c>
      <c r="J9" s="12">
        <v>0.22767421709539626</v>
      </c>
      <c r="K9" s="12">
        <v>1.4818959361045528E-2</v>
      </c>
      <c r="L9" s="13">
        <v>2.0586001678718008E-2</v>
      </c>
      <c r="M9" s="13">
        <v>8.6905012805742518E-2</v>
      </c>
      <c r="N9" s="9"/>
      <c r="O9" s="9"/>
      <c r="Q9" s="14">
        <v>1.9810891078242326E-4</v>
      </c>
      <c r="R9" s="12">
        <v>6.1290564546493068E-3</v>
      </c>
      <c r="S9" s="12">
        <v>8.6716221275765486E-3</v>
      </c>
      <c r="T9" s="12">
        <v>1.814400959409399E-3</v>
      </c>
      <c r="U9" s="12">
        <v>1.8074715192118039E-3</v>
      </c>
      <c r="V9" s="12">
        <v>0.91145819076704671</v>
      </c>
      <c r="W9" s="12">
        <v>2.0433301834136889E-2</v>
      </c>
      <c r="X9" s="12">
        <v>1.8082770616924455E-3</v>
      </c>
      <c r="Y9" s="13">
        <v>3.2726262334493701E-4</v>
      </c>
      <c r="Z9" s="13">
        <v>6.715922175872259E-2</v>
      </c>
      <c r="AA9" s="9"/>
      <c r="AB9" s="9"/>
    </row>
    <row r="10" spans="3:28" s="38" customFormat="1" ht="12.75" thickBot="1">
      <c r="C10" s="40" t="str">
        <f>'[1]% Recovery'!B11</f>
        <v>Ab + Ac-225 DOTA @ 10 d</v>
      </c>
      <c r="D10" s="16">
        <v>6.8052596874755057E-4</v>
      </c>
      <c r="E10" s="16">
        <v>1.5890627323728753E-2</v>
      </c>
      <c r="F10" s="16">
        <v>2.0914648883886805E-2</v>
      </c>
      <c r="G10" s="16">
        <v>2.5118111616447319E-2</v>
      </c>
      <c r="H10" s="16">
        <v>3.0348438988576171E-2</v>
      </c>
      <c r="I10" s="16">
        <v>1.7564076541956004</v>
      </c>
      <c r="J10" s="16">
        <v>0.25474437995585547</v>
      </c>
      <c r="K10" s="16">
        <v>1.4298343429443453E-2</v>
      </c>
      <c r="L10" s="17">
        <v>2.072069845947316E-2</v>
      </c>
      <c r="M10" s="17">
        <v>6.9432800914612527E-2</v>
      </c>
      <c r="N10" s="9"/>
      <c r="O10" s="9"/>
      <c r="Q10" s="18">
        <v>2.0556536772992399E-4</v>
      </c>
      <c r="R10" s="16">
        <v>1.3647930191114982E-3</v>
      </c>
      <c r="S10" s="16">
        <v>4.5122162635794563E-3</v>
      </c>
      <c r="T10" s="16">
        <v>8.6112768101533448E-3</v>
      </c>
      <c r="U10" s="16">
        <v>6.2424438536633946E-3</v>
      </c>
      <c r="V10" s="16">
        <v>0.66152846315599911</v>
      </c>
      <c r="W10" s="16">
        <v>1.961910178707197E-2</v>
      </c>
      <c r="X10" s="16">
        <v>1.3014366473000512E-3</v>
      </c>
      <c r="Y10" s="17">
        <v>1.5153137222676278E-3</v>
      </c>
      <c r="Z10" s="17">
        <v>2.4297683790140526E-2</v>
      </c>
      <c r="AA10" s="9"/>
      <c r="AB10" s="9"/>
    </row>
    <row r="11" spans="3:28" s="37" customFormat="1" ht="12.75" thickBot="1">
      <c r="D11" s="37" t="s">
        <v>15</v>
      </c>
      <c r="M11" s="41"/>
      <c r="N11" s="41"/>
      <c r="O11" s="41"/>
      <c r="Q11" s="35" t="s">
        <v>1</v>
      </c>
      <c r="AA11" s="41"/>
      <c r="AB11" s="41"/>
    </row>
    <row r="12" spans="3:28" s="37" customFormat="1" ht="12.75" thickBot="1">
      <c r="C12" s="19" t="str">
        <f t="shared" ref="C12:M12" si="1">C5</f>
        <v>Group</v>
      </c>
      <c r="D12" s="20" t="str">
        <f t="shared" si="1"/>
        <v>Blood</v>
      </c>
      <c r="E12" s="20" t="str">
        <f t="shared" si="1"/>
        <v>Thymus</v>
      </c>
      <c r="F12" s="20" t="str">
        <f t="shared" si="1"/>
        <v>Heart</v>
      </c>
      <c r="G12" s="20" t="str">
        <f t="shared" si="1"/>
        <v>Lungs</v>
      </c>
      <c r="H12" s="20" t="str">
        <f t="shared" si="1"/>
        <v>Kidneys</v>
      </c>
      <c r="I12" s="20" t="str">
        <f t="shared" si="1"/>
        <v>Spleen</v>
      </c>
      <c r="J12" s="20" t="str">
        <f t="shared" si="1"/>
        <v>Liver</v>
      </c>
      <c r="K12" s="20" t="str">
        <f t="shared" si="1"/>
        <v>ART</v>
      </c>
      <c r="L12" s="21" t="str">
        <f t="shared" si="1"/>
        <v>Carcass</v>
      </c>
      <c r="M12" s="21" t="str">
        <f t="shared" si="1"/>
        <v>Tumor</v>
      </c>
      <c r="N12" s="22"/>
      <c r="O12" s="22"/>
      <c r="Q12" s="23" t="str">
        <f t="shared" ref="Q12:Z12" si="2">Q5</f>
        <v>Blood</v>
      </c>
      <c r="R12" s="20" t="str">
        <f t="shared" si="2"/>
        <v>Thymus</v>
      </c>
      <c r="S12" s="20" t="str">
        <f t="shared" si="2"/>
        <v>Heart</v>
      </c>
      <c r="T12" s="20" t="str">
        <f t="shared" si="2"/>
        <v>Lungs</v>
      </c>
      <c r="U12" s="20" t="str">
        <f t="shared" si="2"/>
        <v>Kidneys</v>
      </c>
      <c r="V12" s="20" t="str">
        <f t="shared" si="2"/>
        <v>Spleen</v>
      </c>
      <c r="W12" s="20" t="str">
        <f t="shared" si="2"/>
        <v>Liver</v>
      </c>
      <c r="X12" s="20" t="str">
        <f t="shared" si="2"/>
        <v>ART</v>
      </c>
      <c r="Y12" s="21" t="str">
        <f t="shared" si="2"/>
        <v>Carcass</v>
      </c>
      <c r="Z12" s="21" t="str">
        <f t="shared" si="2"/>
        <v>Tumor</v>
      </c>
      <c r="AA12" s="22"/>
      <c r="AB12" s="22"/>
    </row>
    <row r="13" spans="3:28" s="37" customFormat="1" ht="12">
      <c r="C13" s="43" t="str">
        <f>C6</f>
        <v>Ab + Ac-225 DOTA @ 1 h</v>
      </c>
      <c r="D13" s="44">
        <f>D6*$D$1</f>
        <v>4.9456792724017724</v>
      </c>
      <c r="E13" s="44">
        <f t="shared" ref="E13:L13" si="3">E6*$D$1</f>
        <v>3.4240317378468177</v>
      </c>
      <c r="F13" s="44">
        <f t="shared" si="3"/>
        <v>1.9176518743096849</v>
      </c>
      <c r="G13" s="44">
        <f t="shared" si="3"/>
        <v>2.6639878193207651</v>
      </c>
      <c r="H13" s="44">
        <f t="shared" si="3"/>
        <v>2.8256865768647317</v>
      </c>
      <c r="I13" s="44">
        <f t="shared" si="3"/>
        <v>13.248223187592442</v>
      </c>
      <c r="J13" s="44">
        <f t="shared" si="3"/>
        <v>3.6517426755399129</v>
      </c>
      <c r="K13" s="44">
        <f t="shared" si="3"/>
        <v>0.31120968554922346</v>
      </c>
      <c r="L13" s="44">
        <f t="shared" si="3"/>
        <v>0.62157547390040779</v>
      </c>
      <c r="M13" s="44">
        <f t="shared" ref="M13" si="4">M6*$D$1</f>
        <v>0.51983110408980959</v>
      </c>
      <c r="N13" s="45"/>
      <c r="O13" s="45"/>
      <c r="P13" s="46"/>
      <c r="Q13" s="47">
        <f>Q6*$D$1</f>
        <v>0.12641246356755764</v>
      </c>
      <c r="R13" s="47">
        <f t="shared" ref="R13:Z13" si="5">R6*$D$1</f>
        <v>1.6577471074848538</v>
      </c>
      <c r="S13" s="47">
        <f t="shared" si="5"/>
        <v>0.38050304981774152</v>
      </c>
      <c r="T13" s="47">
        <f t="shared" si="5"/>
        <v>0.13261704895064139</v>
      </c>
      <c r="U13" s="47">
        <f t="shared" si="5"/>
        <v>0.35352033114613796</v>
      </c>
      <c r="V13" s="47">
        <f t="shared" si="5"/>
        <v>1.9083183345190304</v>
      </c>
      <c r="W13" s="47">
        <f t="shared" si="5"/>
        <v>0.28672621988412772</v>
      </c>
      <c r="X13" s="47">
        <f t="shared" si="5"/>
        <v>7.4369205074619416E-2</v>
      </c>
      <c r="Y13" s="47">
        <f t="shared" si="5"/>
        <v>8.2003744724189531E-2</v>
      </c>
      <c r="Z13" s="47">
        <f t="shared" si="5"/>
        <v>8.28803361962447E-3</v>
      </c>
      <c r="AA13" s="26"/>
      <c r="AB13" s="26"/>
    </row>
    <row r="14" spans="3:28" s="37" customFormat="1" ht="12">
      <c r="C14" s="48" t="str">
        <f>C7</f>
        <v>Ab + Ac-225 DOTA @ 4 h</v>
      </c>
      <c r="D14" s="44">
        <f t="shared" ref="D14:L14" si="6">D7*$D$1</f>
        <v>3.7152719689795877</v>
      </c>
      <c r="E14" s="44">
        <f t="shared" si="6"/>
        <v>2.6488243293046243</v>
      </c>
      <c r="F14" s="44">
        <f t="shared" si="6"/>
        <v>1.4105872137706152</v>
      </c>
      <c r="G14" s="44">
        <f t="shared" si="6"/>
        <v>2.1886998486810851</v>
      </c>
      <c r="H14" s="44">
        <f t="shared" si="6"/>
        <v>2.3015825675719439</v>
      </c>
      <c r="I14" s="44">
        <f t="shared" si="6"/>
        <v>19.001893524249819</v>
      </c>
      <c r="J14" s="44">
        <f t="shared" si="6"/>
        <v>4.6388658377782406</v>
      </c>
      <c r="K14" s="44">
        <f t="shared" si="6"/>
        <v>0.5553093036607839</v>
      </c>
      <c r="L14" s="44">
        <f t="shared" si="6"/>
        <v>0.58651521256706696</v>
      </c>
      <c r="M14" s="44">
        <f t="shared" ref="M14" si="7">M7*$D$1</f>
        <v>1.449387309859715</v>
      </c>
      <c r="N14" s="45"/>
      <c r="O14" s="45"/>
      <c r="P14" s="46"/>
      <c r="Q14" s="47">
        <f t="shared" ref="Q14:Z17" si="8">Q7*$D$1</f>
        <v>1.4690033433979828</v>
      </c>
      <c r="R14" s="47">
        <f t="shared" si="8"/>
        <v>2.156733379961687</v>
      </c>
      <c r="S14" s="47">
        <f t="shared" si="8"/>
        <v>0.31990142973642893</v>
      </c>
      <c r="T14" s="47">
        <f t="shared" si="8"/>
        <v>0.7476299251795554</v>
      </c>
      <c r="U14" s="47">
        <f t="shared" si="8"/>
        <v>0.36428469616762749</v>
      </c>
      <c r="V14" s="47">
        <f t="shared" si="8"/>
        <v>6.6165985901694224</v>
      </c>
      <c r="W14" s="47">
        <f t="shared" si="8"/>
        <v>1.7893265799590572</v>
      </c>
      <c r="X14" s="47">
        <f t="shared" si="8"/>
        <v>5.3619168790171201E-2</v>
      </c>
      <c r="Y14" s="47">
        <f t="shared" si="8"/>
        <v>4.6564350616332906E-2</v>
      </c>
      <c r="Z14" s="47">
        <f t="shared" si="8"/>
        <v>0.22036229609981819</v>
      </c>
      <c r="AA14" s="26"/>
      <c r="AB14" s="26"/>
    </row>
    <row r="15" spans="3:28" s="37" customFormat="1" ht="12">
      <c r="C15" s="49" t="str">
        <f>C8</f>
        <v>Ab + Ac-225 DOTA @ 1 d</v>
      </c>
      <c r="D15" s="44">
        <f t="shared" ref="D15:L15" si="9">D8*$D$1</f>
        <v>0.48368834544557793</v>
      </c>
      <c r="E15" s="44">
        <f t="shared" si="9"/>
        <v>0.7549221559529542</v>
      </c>
      <c r="F15" s="44">
        <f t="shared" si="9"/>
        <v>0.80453886795698926</v>
      </c>
      <c r="G15" s="44">
        <f t="shared" si="9"/>
        <v>2.0406313009884123</v>
      </c>
      <c r="H15" s="44">
        <f t="shared" si="9"/>
        <v>2.4856299349500768</v>
      </c>
      <c r="I15" s="44">
        <f t="shared" si="9"/>
        <v>23.797532012191958</v>
      </c>
      <c r="J15" s="44">
        <f t="shared" si="9"/>
        <v>5.6482482059864765</v>
      </c>
      <c r="K15" s="44">
        <f t="shared" si="9"/>
        <v>0.58853193074210186</v>
      </c>
      <c r="L15" s="44">
        <f t="shared" si="9"/>
        <v>0.61370595756313218</v>
      </c>
      <c r="M15" s="44" t="e">
        <f t="shared" ref="M15" si="10">M8*$D$1</f>
        <v>#DIV/0!</v>
      </c>
      <c r="N15" s="45"/>
      <c r="O15" s="45"/>
      <c r="P15" s="46"/>
      <c r="Q15" s="47">
        <f t="shared" si="8"/>
        <v>0.20911233196478252</v>
      </c>
      <c r="R15" s="47">
        <f t="shared" si="8"/>
        <v>0.17979739443432463</v>
      </c>
      <c r="S15" s="47">
        <f t="shared" si="8"/>
        <v>0.12738400351022977</v>
      </c>
      <c r="T15" s="47">
        <f t="shared" si="8"/>
        <v>1.0648116387332149</v>
      </c>
      <c r="U15" s="47">
        <f t="shared" si="8"/>
        <v>0.66111565378742343</v>
      </c>
      <c r="V15" s="47">
        <f t="shared" si="8"/>
        <v>12.087866519713966</v>
      </c>
      <c r="W15" s="47">
        <f t="shared" si="8"/>
        <v>0.23119130203343197</v>
      </c>
      <c r="X15" s="47">
        <f t="shared" si="8"/>
        <v>5.5268002822214675E-2</v>
      </c>
      <c r="Y15" s="47">
        <f t="shared" si="8"/>
        <v>3.6898745044691081E-2</v>
      </c>
      <c r="Z15" s="47" t="e">
        <f t="shared" si="8"/>
        <v>#DIV/0!</v>
      </c>
      <c r="AA15" s="26"/>
      <c r="AB15" s="26"/>
    </row>
    <row r="16" spans="3:28" s="37" customFormat="1" ht="12">
      <c r="C16" s="49" t="str">
        <f>C9</f>
        <v>Ab + Ac-225 DOTA @ 6 d</v>
      </c>
      <c r="D16" s="44">
        <f t="shared" ref="D16:L16" si="11">D9*$D$1</f>
        <v>3.2995105177781536E-2</v>
      </c>
      <c r="E16" s="44">
        <f t="shared" si="11"/>
        <v>0.63050575326573033</v>
      </c>
      <c r="F16" s="44">
        <f t="shared" si="11"/>
        <v>0.37247419406316251</v>
      </c>
      <c r="G16" s="44">
        <f t="shared" si="11"/>
        <v>0.30960520411755982</v>
      </c>
      <c r="H16" s="44">
        <f t="shared" si="11"/>
        <v>0.69068007821686261</v>
      </c>
      <c r="I16" s="44">
        <f t="shared" si="11"/>
        <v>35.939811229870813</v>
      </c>
      <c r="J16" s="44">
        <f t="shared" si="11"/>
        <v>4.5534843419079252</v>
      </c>
      <c r="K16" s="44">
        <f t="shared" si="11"/>
        <v>0.29637918722091056</v>
      </c>
      <c r="L16" s="44">
        <f t="shared" si="11"/>
        <v>0.41172003357436016</v>
      </c>
      <c r="M16" s="44">
        <f t="shared" ref="M16" si="12">M9*$D$1</f>
        <v>1.7381002561148504</v>
      </c>
      <c r="N16" s="45"/>
      <c r="O16" s="45"/>
      <c r="P16" s="46"/>
      <c r="Q16" s="47">
        <f t="shared" si="8"/>
        <v>3.9621782156484655E-3</v>
      </c>
      <c r="R16" s="47">
        <f t="shared" si="8"/>
        <v>0.12258112909298613</v>
      </c>
      <c r="S16" s="47">
        <f t="shared" si="8"/>
        <v>0.17343244255153098</v>
      </c>
      <c r="T16" s="47">
        <f t="shared" si="8"/>
        <v>3.6288019188187984E-2</v>
      </c>
      <c r="U16" s="47">
        <f t="shared" si="8"/>
        <v>3.6149430384236077E-2</v>
      </c>
      <c r="V16" s="47">
        <f t="shared" si="8"/>
        <v>18.229163815340932</v>
      </c>
      <c r="W16" s="47">
        <f t="shared" si="8"/>
        <v>0.40866603668273777</v>
      </c>
      <c r="X16" s="47">
        <f t="shared" si="8"/>
        <v>3.6165541233848908E-2</v>
      </c>
      <c r="Y16" s="47">
        <f t="shared" si="8"/>
        <v>6.5452524668987398E-3</v>
      </c>
      <c r="Z16" s="47">
        <f t="shared" si="8"/>
        <v>1.3431844351744517</v>
      </c>
      <c r="AA16" s="26"/>
      <c r="AB16" s="26"/>
    </row>
    <row r="17" spans="3:28" s="37" customFormat="1" ht="12.75" thickBot="1">
      <c r="C17" s="50" t="str">
        <f>C10</f>
        <v>Ab + Ac-225 DOTA @ 10 d</v>
      </c>
      <c r="D17" s="44">
        <f t="shared" ref="D17:L17" si="13">D10*$D$1</f>
        <v>1.3610519374951011E-2</v>
      </c>
      <c r="E17" s="44">
        <f t="shared" si="13"/>
        <v>0.31781254647457508</v>
      </c>
      <c r="F17" s="44">
        <f t="shared" si="13"/>
        <v>0.4182929776777361</v>
      </c>
      <c r="G17" s="44">
        <f t="shared" si="13"/>
        <v>0.50236223232894639</v>
      </c>
      <c r="H17" s="44">
        <f t="shared" si="13"/>
        <v>0.60696877977152341</v>
      </c>
      <c r="I17" s="44">
        <f t="shared" si="13"/>
        <v>35.128153083912011</v>
      </c>
      <c r="J17" s="44">
        <f t="shared" si="13"/>
        <v>5.0948875991171096</v>
      </c>
      <c r="K17" s="44">
        <f t="shared" si="13"/>
        <v>0.28596686858886905</v>
      </c>
      <c r="L17" s="44">
        <f t="shared" si="13"/>
        <v>0.41441396918946322</v>
      </c>
      <c r="M17" s="44">
        <f t="shared" ref="M17" si="14">M10*$D$1</f>
        <v>1.3886560182922505</v>
      </c>
      <c r="N17" s="45"/>
      <c r="O17" s="45"/>
      <c r="P17" s="46"/>
      <c r="Q17" s="47">
        <f t="shared" si="8"/>
        <v>4.1113073545984797E-3</v>
      </c>
      <c r="R17" s="47">
        <f t="shared" si="8"/>
        <v>2.7295860382229965E-2</v>
      </c>
      <c r="S17" s="47">
        <f t="shared" si="8"/>
        <v>9.0244325271589126E-2</v>
      </c>
      <c r="T17" s="47">
        <f t="shared" si="8"/>
        <v>0.17222553620306691</v>
      </c>
      <c r="U17" s="47">
        <f t="shared" si="8"/>
        <v>0.12484887707326789</v>
      </c>
      <c r="V17" s="47">
        <f t="shared" si="8"/>
        <v>13.230569263119982</v>
      </c>
      <c r="W17" s="47">
        <f t="shared" si="8"/>
        <v>0.39238203574143937</v>
      </c>
      <c r="X17" s="47">
        <f t="shared" si="8"/>
        <v>2.6028732946001026E-2</v>
      </c>
      <c r="Y17" s="47">
        <f t="shared" si="8"/>
        <v>3.0306274445352555E-2</v>
      </c>
      <c r="Z17" s="47">
        <f t="shared" si="8"/>
        <v>0.48595367580281051</v>
      </c>
      <c r="AA17" s="26"/>
      <c r="AB17" s="26"/>
    </row>
    <row r="18" spans="3:28" s="37" customFormat="1" ht="12"/>
    <row r="19" spans="3:28" s="37" customFormat="1" ht="12"/>
    <row r="20" spans="3:28" s="37" customFormat="1" ht="12"/>
    <row r="21" spans="3:28" s="37" customFormat="1" ht="12"/>
    <row r="22" spans="3:28" s="37" customFormat="1" ht="12"/>
    <row r="23" spans="3:28" s="37" customFormat="1" ht="12"/>
    <row r="24" spans="3:28" s="37" customFormat="1" ht="12"/>
    <row r="25" spans="3:28" s="37" customFormat="1" ht="12"/>
    <row r="26" spans="3:28" s="37" customFormat="1" ht="12"/>
    <row r="27" spans="3:28" s="37" customFormat="1" ht="12"/>
    <row r="28" spans="3:28" s="37" customFormat="1" ht="12"/>
    <row r="29" spans="3:28" s="37" customFormat="1" ht="12"/>
    <row r="30" spans="3:28" s="37" customFormat="1" ht="12"/>
    <row r="54" spans="3:87">
      <c r="C54" s="42" t="s">
        <v>17</v>
      </c>
      <c r="O54" s="42" t="s">
        <v>19</v>
      </c>
      <c r="AA54" s="42" t="s">
        <v>18</v>
      </c>
    </row>
    <row r="55" spans="3:87">
      <c r="C55" s="42" t="s">
        <v>16</v>
      </c>
      <c r="D55" s="42" t="str">
        <f>D12</f>
        <v>Blood</v>
      </c>
      <c r="E55" s="42" t="str">
        <f t="shared" ref="E55:M56" si="15">E12</f>
        <v>Thymus</v>
      </c>
      <c r="F55" s="42" t="str">
        <f t="shared" si="15"/>
        <v>Heart</v>
      </c>
      <c r="G55" s="42" t="str">
        <f t="shared" si="15"/>
        <v>Lungs</v>
      </c>
      <c r="H55" s="42" t="str">
        <f t="shared" si="15"/>
        <v>Kidneys</v>
      </c>
      <c r="I55" s="42" t="str">
        <f t="shared" si="15"/>
        <v>Spleen</v>
      </c>
      <c r="J55" s="42" t="str">
        <f t="shared" si="15"/>
        <v>Liver</v>
      </c>
      <c r="K55" s="42" t="str">
        <f t="shared" si="15"/>
        <v>ART</v>
      </c>
      <c r="L55" s="42" t="str">
        <f t="shared" si="15"/>
        <v>Carcass</v>
      </c>
      <c r="M55" s="42" t="str">
        <f t="shared" si="15"/>
        <v>Tumor</v>
      </c>
      <c r="P55" s="42" t="str">
        <f t="shared" ref="P55:Y55" si="16">D55</f>
        <v>Blood</v>
      </c>
      <c r="Q55" s="42" t="str">
        <f t="shared" si="16"/>
        <v>Thymus</v>
      </c>
      <c r="R55" s="42" t="str">
        <f t="shared" si="16"/>
        <v>Heart</v>
      </c>
      <c r="S55" s="42" t="str">
        <f t="shared" si="16"/>
        <v>Lungs</v>
      </c>
      <c r="T55" s="42" t="str">
        <f t="shared" si="16"/>
        <v>Kidneys</v>
      </c>
      <c r="U55" s="42" t="str">
        <f t="shared" si="16"/>
        <v>Spleen</v>
      </c>
      <c r="V55" s="42" t="str">
        <f t="shared" si="16"/>
        <v>Liver</v>
      </c>
      <c r="W55" s="42" t="str">
        <f t="shared" si="16"/>
        <v>ART</v>
      </c>
      <c r="X55" s="42" t="str">
        <f t="shared" si="16"/>
        <v>Carcass</v>
      </c>
      <c r="Y55" s="42" t="str">
        <f t="shared" si="16"/>
        <v>Tumor</v>
      </c>
      <c r="AB55" s="42" t="str">
        <f t="shared" ref="AB55:AK55" si="17">P55</f>
        <v>Blood</v>
      </c>
      <c r="AC55" s="42" t="str">
        <f t="shared" si="17"/>
        <v>Thymus</v>
      </c>
      <c r="AD55" s="42" t="str">
        <f t="shared" si="17"/>
        <v>Heart</v>
      </c>
      <c r="AE55" s="42" t="str">
        <f t="shared" si="17"/>
        <v>Lungs</v>
      </c>
      <c r="AF55" s="42" t="str">
        <f t="shared" si="17"/>
        <v>Kidneys</v>
      </c>
      <c r="AG55" s="42" t="str">
        <f t="shared" si="17"/>
        <v>Spleen</v>
      </c>
      <c r="AH55" s="42" t="str">
        <f t="shared" si="17"/>
        <v>Liver</v>
      </c>
      <c r="AI55" s="42" t="str">
        <f t="shared" si="17"/>
        <v>ART</v>
      </c>
      <c r="AJ55" s="42" t="str">
        <f t="shared" si="17"/>
        <v>Carcass</v>
      </c>
      <c r="AK55" s="42" t="str">
        <f t="shared" si="17"/>
        <v>Tumor</v>
      </c>
    </row>
    <row r="56" spans="3:87">
      <c r="C56" s="42">
        <f>1/24</f>
        <v>4.1666666666666664E-2</v>
      </c>
      <c r="D56" s="51">
        <f>D13</f>
        <v>4.9456792724017724</v>
      </c>
      <c r="E56" s="51">
        <f t="shared" si="15"/>
        <v>3.4240317378468177</v>
      </c>
      <c r="F56" s="51">
        <f t="shared" si="15"/>
        <v>1.9176518743096849</v>
      </c>
      <c r="G56" s="51">
        <f t="shared" si="15"/>
        <v>2.6639878193207651</v>
      </c>
      <c r="H56" s="51">
        <f t="shared" si="15"/>
        <v>2.8256865768647317</v>
      </c>
      <c r="I56" s="51">
        <f t="shared" si="15"/>
        <v>13.248223187592442</v>
      </c>
      <c r="J56" s="51">
        <f t="shared" si="15"/>
        <v>3.6517426755399129</v>
      </c>
      <c r="K56" s="51">
        <f t="shared" si="15"/>
        <v>0.31120968554922346</v>
      </c>
      <c r="L56" s="51">
        <f t="shared" si="15"/>
        <v>0.62157547390040779</v>
      </c>
      <c r="M56" s="51">
        <f t="shared" si="15"/>
        <v>0.51983110408980959</v>
      </c>
      <c r="P56" s="51">
        <f t="shared" ref="P56:Y60" si="18">D56-Q13</f>
        <v>4.8192668088342145</v>
      </c>
      <c r="Q56" s="51">
        <f t="shared" si="18"/>
        <v>1.7662846303619639</v>
      </c>
      <c r="R56" s="51">
        <f t="shared" si="18"/>
        <v>1.5371488244919433</v>
      </c>
      <c r="S56" s="51">
        <f t="shared" si="18"/>
        <v>2.5313707703701236</v>
      </c>
      <c r="T56" s="51">
        <f t="shared" si="18"/>
        <v>2.4721662457185936</v>
      </c>
      <c r="U56" s="51">
        <f t="shared" si="18"/>
        <v>11.339904853073412</v>
      </c>
      <c r="V56" s="51">
        <f t="shared" si="18"/>
        <v>3.3650164556557853</v>
      </c>
      <c r="W56" s="51">
        <f t="shared" si="18"/>
        <v>0.23684048047460404</v>
      </c>
      <c r="X56" s="51">
        <f t="shared" si="18"/>
        <v>0.53957172917621832</v>
      </c>
      <c r="Y56" s="51">
        <f t="shared" si="18"/>
        <v>0.5115430704701851</v>
      </c>
      <c r="AB56" s="51">
        <f t="shared" ref="AB56:AK60" si="19">D56+Q13</f>
        <v>5.0720917359693303</v>
      </c>
      <c r="AC56" s="51">
        <f t="shared" si="19"/>
        <v>5.0817788453316712</v>
      </c>
      <c r="AD56" s="51">
        <f t="shared" si="19"/>
        <v>2.2981549241274264</v>
      </c>
      <c r="AE56" s="51">
        <f t="shared" si="19"/>
        <v>2.7966048682714066</v>
      </c>
      <c r="AF56" s="51">
        <f t="shared" si="19"/>
        <v>3.1792069080108698</v>
      </c>
      <c r="AG56" s="51">
        <f t="shared" si="19"/>
        <v>15.156541522111473</v>
      </c>
      <c r="AH56" s="51">
        <f t="shared" si="19"/>
        <v>3.9384688954240406</v>
      </c>
      <c r="AI56" s="51">
        <f t="shared" si="19"/>
        <v>0.38557889062384287</v>
      </c>
      <c r="AJ56" s="51">
        <f t="shared" si="19"/>
        <v>0.70357921862459727</v>
      </c>
      <c r="AK56" s="51">
        <f t="shared" si="19"/>
        <v>0.52811913770943408</v>
      </c>
    </row>
    <row r="57" spans="3:87">
      <c r="C57" s="42">
        <f>4/24</f>
        <v>0.16666666666666666</v>
      </c>
      <c r="D57" s="51">
        <f t="shared" ref="D57:M60" si="20">D14</f>
        <v>3.7152719689795877</v>
      </c>
      <c r="E57" s="51">
        <f t="shared" si="20"/>
        <v>2.6488243293046243</v>
      </c>
      <c r="F57" s="51">
        <f t="shared" si="20"/>
        <v>1.4105872137706152</v>
      </c>
      <c r="G57" s="51">
        <f t="shared" si="20"/>
        <v>2.1886998486810851</v>
      </c>
      <c r="H57" s="51">
        <f t="shared" si="20"/>
        <v>2.3015825675719439</v>
      </c>
      <c r="I57" s="51">
        <f t="shared" si="20"/>
        <v>19.001893524249819</v>
      </c>
      <c r="J57" s="51">
        <f t="shared" si="20"/>
        <v>4.6388658377782406</v>
      </c>
      <c r="K57" s="51">
        <f t="shared" si="20"/>
        <v>0.5553093036607839</v>
      </c>
      <c r="L57" s="51">
        <f t="shared" si="20"/>
        <v>0.58651521256706696</v>
      </c>
      <c r="M57" s="51">
        <f t="shared" si="20"/>
        <v>1.449387309859715</v>
      </c>
      <c r="P57" s="51">
        <f t="shared" si="18"/>
        <v>2.2462686255816049</v>
      </c>
      <c r="Q57" s="51">
        <f t="shared" si="18"/>
        <v>0.49209094934293729</v>
      </c>
      <c r="R57" s="51">
        <f t="shared" si="18"/>
        <v>1.0906857840341864</v>
      </c>
      <c r="S57" s="51">
        <f t="shared" si="18"/>
        <v>1.4410699235015296</v>
      </c>
      <c r="T57" s="51">
        <f t="shared" si="18"/>
        <v>1.9372978714043163</v>
      </c>
      <c r="U57" s="51">
        <f t="shared" si="18"/>
        <v>12.385294934080397</v>
      </c>
      <c r="V57" s="51">
        <f t="shared" si="18"/>
        <v>2.8495392578191834</v>
      </c>
      <c r="W57" s="51">
        <f t="shared" si="18"/>
        <v>0.50169013487061265</v>
      </c>
      <c r="X57" s="51">
        <f t="shared" si="18"/>
        <v>0.53995086195073405</v>
      </c>
      <c r="Y57" s="51">
        <f t="shared" si="18"/>
        <v>1.2290250137598968</v>
      </c>
      <c r="AB57" s="51">
        <f t="shared" si="19"/>
        <v>5.1842753123775704</v>
      </c>
      <c r="AC57" s="51">
        <f t="shared" si="19"/>
        <v>4.8055577092663118</v>
      </c>
      <c r="AD57" s="51">
        <f t="shared" si="19"/>
        <v>1.7304886435070441</v>
      </c>
      <c r="AE57" s="51">
        <f t="shared" si="19"/>
        <v>2.9363297738606406</v>
      </c>
      <c r="AF57" s="51">
        <f t="shared" si="19"/>
        <v>2.6658672637395715</v>
      </c>
      <c r="AG57" s="51">
        <f t="shared" si="19"/>
        <v>25.61849211441924</v>
      </c>
      <c r="AH57" s="51">
        <f t="shared" si="19"/>
        <v>6.4281924177372982</v>
      </c>
      <c r="AI57" s="51">
        <f t="shared" si="19"/>
        <v>0.60892847245095516</v>
      </c>
      <c r="AJ57" s="51">
        <f t="shared" si="19"/>
        <v>0.63307956318339986</v>
      </c>
      <c r="AK57" s="51">
        <f t="shared" si="19"/>
        <v>1.6697496059595331</v>
      </c>
    </row>
    <row r="58" spans="3:87">
      <c r="C58" s="42">
        <f>24/24</f>
        <v>1</v>
      </c>
      <c r="D58" s="51">
        <f t="shared" si="20"/>
        <v>0.48368834544557793</v>
      </c>
      <c r="E58" s="51">
        <f t="shared" si="20"/>
        <v>0.7549221559529542</v>
      </c>
      <c r="F58" s="51">
        <f t="shared" si="20"/>
        <v>0.80453886795698926</v>
      </c>
      <c r="G58" s="51">
        <f t="shared" si="20"/>
        <v>2.0406313009884123</v>
      </c>
      <c r="H58" s="51">
        <f t="shared" si="20"/>
        <v>2.4856299349500768</v>
      </c>
      <c r="I58" s="51">
        <f t="shared" si="20"/>
        <v>23.797532012191958</v>
      </c>
      <c r="J58" s="51">
        <f t="shared" si="20"/>
        <v>5.6482482059864765</v>
      </c>
      <c r="K58" s="51">
        <f t="shared" si="20"/>
        <v>0.58853193074210186</v>
      </c>
      <c r="L58" s="51">
        <f t="shared" si="20"/>
        <v>0.61370595756313218</v>
      </c>
      <c r="M58" s="51"/>
      <c r="P58" s="51">
        <f t="shared" si="18"/>
        <v>0.27457601348079541</v>
      </c>
      <c r="Q58" s="51">
        <f t="shared" si="18"/>
        <v>0.57512476151862957</v>
      </c>
      <c r="R58" s="51">
        <f t="shared" si="18"/>
        <v>0.67715486444675954</v>
      </c>
      <c r="S58" s="51">
        <f t="shared" si="18"/>
        <v>0.97581966225519734</v>
      </c>
      <c r="T58" s="51">
        <f t="shared" si="18"/>
        <v>1.8245142811626534</v>
      </c>
      <c r="U58" s="51">
        <f t="shared" si="18"/>
        <v>11.709665492477992</v>
      </c>
      <c r="V58" s="51">
        <f t="shared" si="18"/>
        <v>5.4170569039530445</v>
      </c>
      <c r="W58" s="51">
        <f t="shared" si="18"/>
        <v>0.53326392791988719</v>
      </c>
      <c r="X58" s="51">
        <f t="shared" si="18"/>
        <v>0.57680721251844114</v>
      </c>
      <c r="Y58" s="51" t="e">
        <f t="shared" si="18"/>
        <v>#DIV/0!</v>
      </c>
      <c r="AB58" s="51">
        <f t="shared" si="19"/>
        <v>0.69280067741036044</v>
      </c>
      <c r="AC58" s="51">
        <f t="shared" si="19"/>
        <v>0.93471955038727883</v>
      </c>
      <c r="AD58" s="51">
        <f t="shared" si="19"/>
        <v>0.93192287146721897</v>
      </c>
      <c r="AE58" s="51">
        <f t="shared" si="19"/>
        <v>3.1054429397216272</v>
      </c>
      <c r="AF58" s="51">
        <f t="shared" si="19"/>
        <v>3.1467455887375002</v>
      </c>
      <c r="AG58" s="51">
        <f t="shared" si="19"/>
        <v>35.885398531905921</v>
      </c>
      <c r="AH58" s="51">
        <f t="shared" si="19"/>
        <v>5.8794395080199084</v>
      </c>
      <c r="AI58" s="51">
        <f t="shared" si="19"/>
        <v>0.64379993356431653</v>
      </c>
      <c r="AJ58" s="51">
        <f t="shared" si="19"/>
        <v>0.65060470260782322</v>
      </c>
      <c r="AK58" s="51" t="e">
        <f t="shared" si="19"/>
        <v>#DIV/0!</v>
      </c>
      <c r="CI58" s="42" t="s">
        <v>26</v>
      </c>
    </row>
    <row r="59" spans="3:87">
      <c r="C59" s="42">
        <f>6*24/24</f>
        <v>6</v>
      </c>
      <c r="D59" s="51">
        <f t="shared" si="20"/>
        <v>3.2995105177781536E-2</v>
      </c>
      <c r="E59" s="51">
        <f t="shared" si="20"/>
        <v>0.63050575326573033</v>
      </c>
      <c r="F59" s="51">
        <f t="shared" si="20"/>
        <v>0.37247419406316251</v>
      </c>
      <c r="G59" s="51">
        <f t="shared" si="20"/>
        <v>0.30960520411755982</v>
      </c>
      <c r="H59" s="51">
        <f t="shared" si="20"/>
        <v>0.69068007821686261</v>
      </c>
      <c r="I59" s="51">
        <f t="shared" si="20"/>
        <v>35.939811229870813</v>
      </c>
      <c r="J59" s="51">
        <f t="shared" si="20"/>
        <v>4.5534843419079252</v>
      </c>
      <c r="K59" s="51">
        <f t="shared" si="20"/>
        <v>0.29637918722091056</v>
      </c>
      <c r="L59" s="51">
        <f t="shared" si="20"/>
        <v>0.41172003357436016</v>
      </c>
      <c r="M59" s="51">
        <f t="shared" si="20"/>
        <v>1.7381002561148504</v>
      </c>
      <c r="P59" s="51">
        <f t="shared" si="18"/>
        <v>2.9032926962133072E-2</v>
      </c>
      <c r="Q59" s="51">
        <f t="shared" si="18"/>
        <v>0.5079246241727442</v>
      </c>
      <c r="R59" s="51">
        <f t="shared" si="18"/>
        <v>0.19904175151163153</v>
      </c>
      <c r="S59" s="51">
        <f t="shared" si="18"/>
        <v>0.27331718492937185</v>
      </c>
      <c r="T59" s="51">
        <f t="shared" si="18"/>
        <v>0.65453064783262649</v>
      </c>
      <c r="U59" s="51">
        <f t="shared" si="18"/>
        <v>17.71064741452988</v>
      </c>
      <c r="V59" s="51">
        <f t="shared" si="18"/>
        <v>4.1448183052251872</v>
      </c>
      <c r="W59" s="51">
        <f t="shared" si="18"/>
        <v>0.26021364598706165</v>
      </c>
      <c r="X59" s="51">
        <f t="shared" si="18"/>
        <v>0.40517478110746141</v>
      </c>
      <c r="Y59" s="51">
        <f t="shared" si="18"/>
        <v>0.39491582094039868</v>
      </c>
      <c r="AB59" s="51">
        <f t="shared" si="19"/>
        <v>3.6957283393430004E-2</v>
      </c>
      <c r="AC59" s="51">
        <f t="shared" si="19"/>
        <v>0.75308688235871646</v>
      </c>
      <c r="AD59" s="51">
        <f t="shared" si="19"/>
        <v>0.54590663661469352</v>
      </c>
      <c r="AE59" s="51">
        <f t="shared" si="19"/>
        <v>0.34589322330574779</v>
      </c>
      <c r="AF59" s="51">
        <f t="shared" si="19"/>
        <v>0.72682950860109874</v>
      </c>
      <c r="AG59" s="51">
        <f t="shared" si="19"/>
        <v>54.168975045211745</v>
      </c>
      <c r="AH59" s="51">
        <f t="shared" si="19"/>
        <v>4.9621503785906631</v>
      </c>
      <c r="AI59" s="51">
        <f t="shared" si="19"/>
        <v>0.33254472845475946</v>
      </c>
      <c r="AJ59" s="51">
        <f t="shared" si="19"/>
        <v>0.4182652860412589</v>
      </c>
      <c r="AK59" s="51">
        <f t="shared" si="19"/>
        <v>3.0812846912893024</v>
      </c>
    </row>
    <row r="60" spans="3:87">
      <c r="C60" s="42">
        <v>10</v>
      </c>
      <c r="D60" s="51">
        <f t="shared" si="20"/>
        <v>1.3610519374951011E-2</v>
      </c>
      <c r="E60" s="51">
        <f t="shared" si="20"/>
        <v>0.31781254647457508</v>
      </c>
      <c r="F60" s="51">
        <f t="shared" si="20"/>
        <v>0.4182929776777361</v>
      </c>
      <c r="G60" s="51">
        <f t="shared" si="20"/>
        <v>0.50236223232894639</v>
      </c>
      <c r="H60" s="51">
        <f t="shared" si="20"/>
        <v>0.60696877977152341</v>
      </c>
      <c r="I60" s="51">
        <f t="shared" si="20"/>
        <v>35.128153083912011</v>
      </c>
      <c r="J60" s="51">
        <f t="shared" si="20"/>
        <v>5.0948875991171096</v>
      </c>
      <c r="K60" s="51">
        <f t="shared" si="20"/>
        <v>0.28596686858886905</v>
      </c>
      <c r="L60" s="51">
        <f t="shared" si="20"/>
        <v>0.41441396918946322</v>
      </c>
      <c r="M60" s="51">
        <f t="shared" si="20"/>
        <v>1.3886560182922505</v>
      </c>
      <c r="P60" s="51">
        <f t="shared" si="18"/>
        <v>9.4992120203525321E-3</v>
      </c>
      <c r="Q60" s="51">
        <f t="shared" si="18"/>
        <v>0.2905166860923451</v>
      </c>
      <c r="R60" s="51">
        <f t="shared" si="18"/>
        <v>0.328048652406147</v>
      </c>
      <c r="S60" s="51">
        <f t="shared" si="18"/>
        <v>0.33013669612587948</v>
      </c>
      <c r="T60" s="51">
        <f t="shared" si="18"/>
        <v>0.48211990269825555</v>
      </c>
      <c r="U60" s="51">
        <f t="shared" si="18"/>
        <v>21.897583820792029</v>
      </c>
      <c r="V60" s="51">
        <f t="shared" si="18"/>
        <v>4.7025055633756701</v>
      </c>
      <c r="W60" s="51">
        <f t="shared" si="18"/>
        <v>0.25993813564286805</v>
      </c>
      <c r="X60" s="51">
        <f t="shared" si="18"/>
        <v>0.38410769474411066</v>
      </c>
      <c r="Y60" s="51">
        <f t="shared" si="18"/>
        <v>0.90270234248944003</v>
      </c>
      <c r="AB60" s="51">
        <f t="shared" si="19"/>
        <v>1.772182672954949E-2</v>
      </c>
      <c r="AC60" s="51">
        <f t="shared" si="19"/>
        <v>0.34510840685680505</v>
      </c>
      <c r="AD60" s="51">
        <f t="shared" si="19"/>
        <v>0.5085373029493252</v>
      </c>
      <c r="AE60" s="51">
        <f t="shared" si="19"/>
        <v>0.6745877685320133</v>
      </c>
      <c r="AF60" s="51">
        <f t="shared" si="19"/>
        <v>0.73181765684479128</v>
      </c>
      <c r="AG60" s="51">
        <f t="shared" si="19"/>
        <v>48.358722347031993</v>
      </c>
      <c r="AH60" s="51">
        <f t="shared" si="19"/>
        <v>5.4872696348585492</v>
      </c>
      <c r="AI60" s="51">
        <f t="shared" si="19"/>
        <v>0.31199560153487005</v>
      </c>
      <c r="AJ60" s="51">
        <f t="shared" si="19"/>
        <v>0.44472024363481577</v>
      </c>
      <c r="AK60" s="51">
        <f t="shared" si="19"/>
        <v>1.874609694095061</v>
      </c>
    </row>
    <row r="62" spans="3:87">
      <c r="C62" s="42">
        <f>C56</f>
        <v>4.1666666666666664E-2</v>
      </c>
      <c r="M62" s="51">
        <f>M56</f>
        <v>0.51983110408980959</v>
      </c>
      <c r="Y62" s="51">
        <f>Y56</f>
        <v>0.5115430704701851</v>
      </c>
      <c r="AK62" s="51">
        <f>AK56</f>
        <v>0.52811913770943408</v>
      </c>
    </row>
    <row r="63" spans="3:87">
      <c r="C63" s="42">
        <f>C57</f>
        <v>0.16666666666666666</v>
      </c>
      <c r="M63" s="51">
        <f>M57</f>
        <v>1.449387309859715</v>
      </c>
      <c r="Y63" s="51">
        <f>Y57</f>
        <v>1.2290250137598968</v>
      </c>
      <c r="AK63" s="51">
        <f>AK57</f>
        <v>1.6697496059595331</v>
      </c>
    </row>
    <row r="64" spans="3:87">
      <c r="C64" s="42">
        <f>C59</f>
        <v>6</v>
      </c>
      <c r="M64" s="51">
        <f>M59</f>
        <v>1.7381002561148504</v>
      </c>
      <c r="Y64" s="51">
        <f>Y59</f>
        <v>0.39491582094039868</v>
      </c>
      <c r="AK64" s="51">
        <f>AK59</f>
        <v>3.0812846912893024</v>
      </c>
    </row>
    <row r="65" spans="3:37">
      <c r="C65" s="42">
        <f>C60</f>
        <v>10</v>
      </c>
      <c r="M65" s="51">
        <f>M60</f>
        <v>1.3886560182922505</v>
      </c>
      <c r="Y65" s="51">
        <f>Y60</f>
        <v>0.90270234248944003</v>
      </c>
      <c r="AK65" s="51">
        <f>AK60</f>
        <v>1.874609694095061</v>
      </c>
    </row>
    <row r="77" spans="3:37">
      <c r="D77" s="42" t="s">
        <v>42</v>
      </c>
    </row>
    <row r="78" spans="3:37">
      <c r="P78" s="42" t="s">
        <v>20</v>
      </c>
    </row>
    <row r="79" spans="3:37">
      <c r="D79" s="53" t="s">
        <v>24</v>
      </c>
      <c r="G79" s="53" t="s">
        <v>25</v>
      </c>
      <c r="P79" s="42" t="s">
        <v>22</v>
      </c>
      <c r="AB79" s="53" t="s">
        <v>24</v>
      </c>
      <c r="AE79" s="53" t="s">
        <v>25</v>
      </c>
    </row>
    <row r="80" spans="3:37">
      <c r="C80" s="53" t="s">
        <v>21</v>
      </c>
      <c r="D80" s="42" t="str">
        <f t="shared" ref="D80:M80" si="21">D12</f>
        <v>Blood</v>
      </c>
      <c r="E80" s="42" t="str">
        <f t="shared" si="21"/>
        <v>Thymus</v>
      </c>
      <c r="F80" s="42" t="str">
        <f t="shared" si="21"/>
        <v>Heart</v>
      </c>
      <c r="G80" s="42" t="str">
        <f t="shared" si="21"/>
        <v>Lungs</v>
      </c>
      <c r="H80" s="42" t="str">
        <f t="shared" si="21"/>
        <v>Kidneys</v>
      </c>
      <c r="I80" s="42" t="str">
        <f t="shared" si="21"/>
        <v>Spleen</v>
      </c>
      <c r="J80" s="42" t="str">
        <f t="shared" si="21"/>
        <v>Liver</v>
      </c>
      <c r="K80" s="42" t="str">
        <f t="shared" si="21"/>
        <v>ART</v>
      </c>
      <c r="L80" s="42" t="str">
        <f t="shared" si="21"/>
        <v>Carcass</v>
      </c>
      <c r="M80" s="42" t="str">
        <f t="shared" si="21"/>
        <v>Tumor</v>
      </c>
      <c r="O80" s="53" t="s">
        <v>62</v>
      </c>
      <c r="P80" s="42" t="str">
        <f>P55</f>
        <v>Blood</v>
      </c>
      <c r="Q80" s="42" t="str">
        <f t="shared" ref="Q80:Y80" si="22">Q55</f>
        <v>Thymus</v>
      </c>
      <c r="R80" s="42" t="str">
        <f t="shared" si="22"/>
        <v>Heart</v>
      </c>
      <c r="S80" s="42" t="str">
        <f t="shared" si="22"/>
        <v>Lungs</v>
      </c>
      <c r="T80" s="42" t="str">
        <f t="shared" si="22"/>
        <v>Kidneys</v>
      </c>
      <c r="U80" s="42" t="str">
        <f t="shared" si="22"/>
        <v>Spleen</v>
      </c>
      <c r="V80" s="42" t="str">
        <f t="shared" si="22"/>
        <v>Liver</v>
      </c>
      <c r="W80" s="42" t="str">
        <f t="shared" si="22"/>
        <v>ART</v>
      </c>
      <c r="X80" s="42" t="str">
        <f t="shared" si="22"/>
        <v>Carcass</v>
      </c>
      <c r="Y80" s="42" t="str">
        <f t="shared" si="22"/>
        <v>Tumor</v>
      </c>
      <c r="AA80" s="53" t="s">
        <v>61</v>
      </c>
      <c r="AB80" s="42" t="str">
        <f>AB55</f>
        <v>Blood</v>
      </c>
      <c r="AC80" s="42" t="str">
        <f t="shared" ref="AC80:AK80" si="23">AC55</f>
        <v>Thymus</v>
      </c>
      <c r="AD80" s="42" t="str">
        <f t="shared" si="23"/>
        <v>Heart</v>
      </c>
      <c r="AE80" s="42" t="str">
        <f t="shared" si="23"/>
        <v>Lungs</v>
      </c>
      <c r="AF80" s="42" t="str">
        <f t="shared" si="23"/>
        <v>Kidneys</v>
      </c>
      <c r="AG80" s="42" t="str">
        <f t="shared" si="23"/>
        <v>Spleen</v>
      </c>
      <c r="AH80" s="42" t="str">
        <f t="shared" si="23"/>
        <v>Liver</v>
      </c>
      <c r="AI80" s="42" t="str">
        <f t="shared" si="23"/>
        <v>ART</v>
      </c>
      <c r="AJ80" s="42" t="str">
        <f t="shared" si="23"/>
        <v>Carcass</v>
      </c>
      <c r="AK80" s="42" t="str">
        <f t="shared" si="23"/>
        <v>Tumor</v>
      </c>
    </row>
    <row r="81" spans="3:37">
      <c r="C81" s="42">
        <v>0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O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</row>
    <row r="82" spans="3:37">
      <c r="C82" s="42">
        <f>$C$56</f>
        <v>4.1666666666666664E-2</v>
      </c>
      <c r="D82" s="42">
        <f>_xll.SRS1Splines.Functions25.OneWay_Spline($C$56:$C$60,$D$56:$D$60,C82)</f>
        <v>4.9456792724017697</v>
      </c>
      <c r="E82" s="42">
        <f>_xll.SRS1Splines.Functions25.OneWay_Spline($C$56:$C$60,E$56:E$60,$C82)</f>
        <v>3.4240317378468199</v>
      </c>
      <c r="F82" s="42">
        <f>_xll.SRS1Splines.Functions25.OneWay_Spline($C$56:$C$60,F$56:F$60,$C82)</f>
        <v>1.91765187430968</v>
      </c>
      <c r="G82" s="42">
        <f>_xll.SRS1Splines.Functions25.OneWay_Spline($C$56:$C$60,G$56:G$60,$C82)</f>
        <v>2.66398781932077</v>
      </c>
      <c r="H82" s="42">
        <f>_xll.SRS1Splines.Functions25.OneWay_Spline($C$56:$C$60,H$56:H$60,$C82)</f>
        <v>2.8256865768647299</v>
      </c>
      <c r="I82" s="42">
        <f>_xll.SRS1Splines.Functions25.OneWay_Spline($C$56:$C$60,I$56:I$60,$C82)</f>
        <v>13.2482231875924</v>
      </c>
      <c r="J82" s="42">
        <f>_xll.SRS1Splines.Functions25.OneWay_Spline($C$56:$C$60,J$56:J$60,$C82)</f>
        <v>3.6517426755399098</v>
      </c>
      <c r="K82" s="42">
        <f>_xll.SRS1Splines.Functions25.OneWay_Spline($C$56:$C$60,K$56:K$60,$C82)</f>
        <v>0.31120968554922301</v>
      </c>
      <c r="L82" s="42">
        <f>_xll.SRS1Splines.Functions25.OneWay_Spline($C$56:$C$60,L$56:L$60,$C82)</f>
        <v>0.62157547390040802</v>
      </c>
      <c r="M82" s="42">
        <f>_xll.SRS1Splines.Functions25.OneWay_Spline(($C$62:$C$65),M$62:M$65,$C82)</f>
        <v>0.51983110408981004</v>
      </c>
      <c r="O82" s="42">
        <f>$C$56</f>
        <v>4.1666666666666664E-2</v>
      </c>
      <c r="P82" s="42">
        <f>_xll.SRS1Splines.Functions25.OneWay_Spline($C$56:$C$60,P$56:P$60,O82)</f>
        <v>4.8192668088342101</v>
      </c>
      <c r="Q82" s="42">
        <f>_xll.SRS1Splines.Functions25.OneWay_Spline($C$56:$C$60,Q$56:Q$60,$C82)</f>
        <v>1.7662846303619599</v>
      </c>
      <c r="R82" s="42">
        <f>_xll.SRS1Splines.Functions25.OneWay_Spline($C$56:$C$60,R$56:R$60,$C82)</f>
        <v>1.53714882449194</v>
      </c>
      <c r="S82" s="42">
        <f>_xll.SRS1Splines.Functions25.OneWay_Spline($C$56:$C$60,S$56:S$60,$C82)</f>
        <v>2.53137077037012</v>
      </c>
      <c r="T82" s="42">
        <f>_xll.SRS1Splines.Functions25.OneWay_Spline($C$56:$C$60,T$56:T$60,$C82)</f>
        <v>2.47216624571859</v>
      </c>
      <c r="U82" s="42">
        <f>_xll.SRS1Splines.Functions25.OneWay_Spline($C$56:$C$60,U$56:U$60,$C82)</f>
        <v>11.339904853073399</v>
      </c>
      <c r="V82" s="42">
        <f>_xll.SRS1Splines.Functions25.OneWay_Spline($C$56:$C$60,V$56:V$60,$C82)</f>
        <v>3.3650164556557902</v>
      </c>
      <c r="W82" s="42">
        <f>_xll.SRS1Splines.Functions25.OneWay_Spline($C$56:$C$60,W$56:W$60,$C82)</f>
        <v>0.23684048047460399</v>
      </c>
      <c r="X82" s="42">
        <f>_xll.SRS1Splines.Functions25.OneWay_Spline($C$56:$C$60,X$56:X$60,$C82)</f>
        <v>0.53957172917621798</v>
      </c>
      <c r="Y82" s="42">
        <f>_xll.SRS1Splines.Functions25.OneWay_Spline($C$62:$C$65,Y$62:Y$65,$C82)</f>
        <v>0.51154307047018499</v>
      </c>
      <c r="AA82" s="42">
        <f>$C$56</f>
        <v>4.1666666666666664E-2</v>
      </c>
      <c r="AB82" s="42">
        <f>_xll.SRS1Splines.Functions25.OneWay_Spline($C$56:$C$60,AB$56:AB$60,AA82)</f>
        <v>5.0720917359693303</v>
      </c>
      <c r="AC82" s="42">
        <f>_xll.SRS1Splines.Functions25.OneWay_Spline($C$56:$C$60,AC$56:AC$60,$C82)</f>
        <v>5.0817788453316703</v>
      </c>
      <c r="AD82" s="42">
        <f>_xll.SRS1Splines.Functions25.OneWay_Spline($C$56:$C$60,AD$56:AD$60,$C82)</f>
        <v>2.2981549241274299</v>
      </c>
      <c r="AE82" s="42">
        <f>_xll.SRS1Splines.Functions25.OneWay_Spline($C$56:$C$60,AE$56:AE$60,$C82)</f>
        <v>2.7966048682714102</v>
      </c>
      <c r="AF82" s="42">
        <f>_xll.SRS1Splines.Functions25.OneWay_Spline($C$56:$C$60,AF$56:AF$60,$C82)</f>
        <v>3.1792069080108698</v>
      </c>
      <c r="AG82" s="42">
        <f>_xll.SRS1Splines.Functions25.OneWay_Spline($C$56:$C$60,AG$56:AG$60,$C82)</f>
        <v>15.1565415221115</v>
      </c>
      <c r="AH82" s="42">
        <f>_xll.SRS1Splines.Functions25.OneWay_Spline($C$56:$C$60,AH$56:AH$60,$C82)</f>
        <v>3.9384688954240401</v>
      </c>
      <c r="AI82" s="42">
        <f>_xll.SRS1Splines.Functions25.OneWay_Spline($C$56:$C$60,AI$56:AI$60,$C82)</f>
        <v>0.38557889062384298</v>
      </c>
      <c r="AJ82" s="42">
        <f>_xll.SRS1Splines.Functions25.OneWay_Spline($C$56:$C$60,AJ$56:AJ$60,$C82)</f>
        <v>0.70357921862459705</v>
      </c>
      <c r="AK82" s="42">
        <f>_xll.SRS1Splines.Functions25.OneWay_Spline($C$62:$C$65,AK$62:AK$65,$C82)</f>
        <v>0.52811913770943397</v>
      </c>
    </row>
    <row r="83" spans="3:37">
      <c r="C83" s="42">
        <v>7.4999999999999997E-2</v>
      </c>
      <c r="D83" s="42">
        <f>_xll.SRS1Splines.Functions25.OneWay_Spline($C$56:$C$60,$D$56:$D$60,C83)</f>
        <v>4.5900155392741002</v>
      </c>
      <c r="E83" s="42">
        <f>_xll.SRS1Splines.Functions25.OneWay_Spline($C$56:$C$60,E$56:E$60,$C83)</f>
        <v>3.1973265860126001</v>
      </c>
      <c r="F83" s="42">
        <f>_xll.SRS1Splines.Functions25.OneWay_Spline($C$56:$C$60,F$56:F$60,$C83)</f>
        <v>1.75768908313095</v>
      </c>
      <c r="G83" s="42">
        <f>_xll.SRS1Splines.Functions25.OneWay_Spline($C$56:$C$60,G$56:G$60,$C83)</f>
        <v>2.5063004627120198</v>
      </c>
      <c r="H83" s="42">
        <f>_xll.SRS1Splines.Functions25.OneWay_Spline($C$56:$C$60,H$56:H$60,$C83)</f>
        <v>2.6482745245608901</v>
      </c>
      <c r="I83" s="42">
        <f>_xll.SRS1Splines.Functions25.OneWay_Spline($C$56:$C$60,I$56:I$60,$C83)</f>
        <v>15.1017220523653</v>
      </c>
      <c r="J83" s="42">
        <f>_xll.SRS1Splines.Functions25.OneWay_Spline($C$56:$C$60,J$56:J$60,$C83)</f>
        <v>3.9662932639186099</v>
      </c>
      <c r="K83" s="42">
        <f>_xll.SRS1Splines.Functions25.OneWay_Spline($C$56:$C$60,K$56:K$60,$C83)</f>
        <v>0.39298525460580302</v>
      </c>
      <c r="L83" s="42">
        <f>_xll.SRS1Splines.Functions25.OneWay_Spline($C$56:$C$60,L$56:L$60,$C83)</f>
        <v>0.60966563826506304</v>
      </c>
      <c r="M83" s="42">
        <f>_xll.SRS1Splines.Functions25.OneWay_Spline(($C$62:$C$65),M$62:M$65,$C83)</f>
        <v>0.81832014371749195</v>
      </c>
      <c r="O83" s="42">
        <v>7.4999999999999997E-2</v>
      </c>
      <c r="P83" s="42">
        <f>_xll.SRS1Splines.Functions25.OneWay_Spline($C$56:$C$60,P$56:P$60,O83)</f>
        <v>3.9872063355051601</v>
      </c>
      <c r="Q83" s="42">
        <f>_xll.SRS1Splines.Functions25.OneWay_Spline($C$56:$C$60,Q$56:Q$60,$C83)</f>
        <v>1.33598563896756</v>
      </c>
      <c r="R83" s="42">
        <f>_xll.SRS1Splines.Functions25.OneWay_Spline($C$56:$C$60,R$56:R$60,$C83)</f>
        <v>1.3940883069143599</v>
      </c>
      <c r="S83" s="42">
        <f>_xll.SRS1Splines.Functions25.OneWay_Spline($C$56:$C$60,S$56:S$60,$C83)</f>
        <v>2.17195626777688</v>
      </c>
      <c r="T83" s="42">
        <f>_xll.SRS1Splines.Functions25.OneWay_Spline($C$56:$C$60,T$56:T$60,$C83)</f>
        <v>2.2937182875982698</v>
      </c>
      <c r="U83" s="42">
        <f>_xll.SRS1Splines.Functions25.OneWay_Spline($C$56:$C$60,U$56:U$60,$C83)</f>
        <v>11.694640727015599</v>
      </c>
      <c r="V83" s="42">
        <f>_xll.SRS1Splines.Functions25.OneWay_Spline($C$56:$C$60,V$56:V$60,$C83)</f>
        <v>3.1838285918664502</v>
      </c>
      <c r="W83" s="42">
        <f>_xll.SRS1Splines.Functions25.OneWay_Spline($C$56:$C$60,W$56:W$60,$C83)</f>
        <v>0.325650025837184</v>
      </c>
      <c r="X83" s="42">
        <f>_xll.SRS1Splines.Functions25.OneWay_Spline($C$56:$C$60,X$56:X$60,$C83)</f>
        <v>0.53959868972907299</v>
      </c>
      <c r="Y83" s="42">
        <f>_xll.SRS1Splines.Functions25.OneWay_Spline($C$62:$C$65,Y$62:Y$65,$C83)</f>
        <v>0.74249929557974303</v>
      </c>
      <c r="AA83" s="42">
        <v>7.4999999999999997E-2</v>
      </c>
      <c r="AB83" s="42">
        <f>_xll.SRS1Splines.Functions25.OneWay_Spline($C$56:$C$60,AB$56:AB$60,AA83)</f>
        <v>5.12255811764265</v>
      </c>
      <c r="AC83" s="42">
        <f>_xll.SRS1Splines.Functions25.OneWay_Spline($C$56:$C$60,AC$56:AC$60,$C83)</f>
        <v>5.0158843985326298</v>
      </c>
      <c r="AD83" s="42">
        <f>_xll.SRS1Splines.Functions25.OneWay_Spline($C$56:$C$60,AD$56:AD$60,$C83)</f>
        <v>2.1212898593475402</v>
      </c>
      <c r="AE83" s="42">
        <f>_xll.SRS1Splines.Functions25.OneWay_Spline($C$56:$C$60,AE$56:AE$60,$C83)</f>
        <v>2.8406446576471498</v>
      </c>
      <c r="AF83" s="42">
        <f>_xll.SRS1Splines.Functions25.OneWay_Spline($C$56:$C$60,AF$56:AF$60,$C83)</f>
        <v>3.0045951981352799</v>
      </c>
      <c r="AG83" s="42">
        <f>_xll.SRS1Splines.Functions25.OneWay_Spline($C$56:$C$60,AG$56:AG$60,$C83)</f>
        <v>18.498233530450801</v>
      </c>
      <c r="AH83" s="42">
        <f>_xll.SRS1Splines.Functions25.OneWay_Spline($C$56:$C$60,AH$56:AH$60,$C83)</f>
        <v>4.7803403887360396</v>
      </c>
      <c r="AI83" s="42">
        <f>_xll.SRS1Splines.Functions25.OneWay_Spline($C$56:$C$60,AI$56:AI$60,$C83)</f>
        <v>0.460320483374423</v>
      </c>
      <c r="AJ83" s="42">
        <f>_xll.SRS1Splines.Functions25.OneWay_Spline($C$56:$C$60,AJ$56:AJ$60,$C83)</f>
        <v>0.67973499385260405</v>
      </c>
      <c r="AK83" s="42">
        <f>_xll.SRS1Splines.Functions25.OneWay_Spline($C$62:$C$65,AK$62:AK$65,$C83)</f>
        <v>0.892276824008433</v>
      </c>
    </row>
    <row r="84" spans="3:37">
      <c r="C84" s="42">
        <v>0.1</v>
      </c>
      <c r="D84" s="42">
        <f>_xll.SRS1Splines.Functions25.OneWay_Spline($C$56:$C$60,$D$56:$D$60,C84)</f>
        <v>4.32827187032147</v>
      </c>
      <c r="E84" s="42">
        <f>_xll.SRS1Splines.Functions25.OneWay_Spline($C$56:$C$60,E$56:E$60,$C84)</f>
        <v>3.0297180521745601</v>
      </c>
      <c r="F84" s="42">
        <f>_xll.SRS1Splines.Functions25.OneWay_Spline($C$56:$C$60,F$56:F$60,$C84)</f>
        <v>1.63603914260032</v>
      </c>
      <c r="G84" s="42">
        <f>_xll.SRS1Splines.Functions25.OneWay_Spline($C$56:$C$60,G$56:G$60,$C84)</f>
        <v>2.3842977235367302</v>
      </c>
      <c r="H84" s="42">
        <f>_xll.SRS1Splines.Functions25.OneWay_Spline($C$56:$C$60,H$56:H$60,$C84)</f>
        <v>2.5106786641798</v>
      </c>
      <c r="I84" s="42">
        <f>_xll.SRS1Splines.Functions25.OneWay_Spline($C$56:$C$60,I$56:I$60,$C84)</f>
        <v>16.521610484620801</v>
      </c>
      <c r="J84" s="42">
        <f>_xll.SRS1Splines.Functions25.OneWay_Spline($C$56:$C$60,J$56:J$60,$C84)</f>
        <v>4.2063509022440897</v>
      </c>
      <c r="K84" s="42">
        <f>_xll.SRS1Splines.Functions25.OneWay_Spline($C$56:$C$60,K$56:K$60,$C84)</f>
        <v>0.456456995905138</v>
      </c>
      <c r="L84" s="42">
        <f>_xll.SRS1Splines.Functions25.OneWay_Spline($C$56:$C$60,L$56:L$60,$C84)</f>
        <v>0.60046418335734997</v>
      </c>
      <c r="M84" s="42">
        <f>_xll.SRS1Splines.Functions25.OneWay_Spline(($C$62:$C$65),M$62:M$65,$C84)</f>
        <v>1.06272445553407</v>
      </c>
      <c r="O84" s="42">
        <v>0.1</v>
      </c>
      <c r="P84" s="42">
        <f>_xll.SRS1Splines.Functions25.OneWay_Spline($C$56:$C$60,P$56:P$60,O84)</f>
        <v>3.3489596531625501</v>
      </c>
      <c r="Q84" s="42">
        <f>_xll.SRS1Splines.Functions25.OneWay_Spline($C$56:$C$60,Q$56:Q$60,$C84)</f>
        <v>1.0013886271825001</v>
      </c>
      <c r="R84" s="42">
        <f>_xll.SRS1Splines.Functions25.OneWay_Spline($C$56:$C$60,R$56:R$60,$C84)</f>
        <v>1.28469672175396</v>
      </c>
      <c r="S84" s="42">
        <f>_xll.SRS1Splines.Functions25.OneWay_Spline($C$56:$C$60,S$56:S$60,$C84)</f>
        <v>1.8944694938215001</v>
      </c>
      <c r="T84" s="42">
        <f>_xll.SRS1Splines.Functions25.OneWay_Spline($C$56:$C$60,T$56:T$60,$C84)</f>
        <v>2.1553991089617202</v>
      </c>
      <c r="U84" s="42">
        <f>_xll.SRS1Splines.Functions25.OneWay_Spline($C$56:$C$60,U$56:U$60,$C84)</f>
        <v>11.9690282517096</v>
      </c>
      <c r="V84" s="42">
        <f>_xll.SRS1Splines.Functions25.OneWay_Spline($C$56:$C$60,V$56:V$60,$C84)</f>
        <v>3.0489956270737699</v>
      </c>
      <c r="W84" s="42">
        <f>_xll.SRS1Splines.Functions25.OneWay_Spline($C$56:$C$60,W$56:W$60,$C84)</f>
        <v>0.39460222060883499</v>
      </c>
      <c r="X84" s="42">
        <f>_xll.SRS1Splines.Functions25.OneWay_Spline($C$56:$C$60,X$56:X$60,$C84)</f>
        <v>0.539654295869335</v>
      </c>
      <c r="Y84" s="42">
        <f>_xll.SRS1Splines.Functions25.OneWay_Spline($C$62:$C$65,Y$62:Y$65,$C84)</f>
        <v>0.93174997348392896</v>
      </c>
      <c r="AA84" s="42">
        <v>0.1</v>
      </c>
      <c r="AB84" s="42">
        <f>_xll.SRS1Splines.Functions25.OneWay_Spline($C$56:$C$60,AB$56:AB$60,AA84)</f>
        <v>5.1510811490886503</v>
      </c>
      <c r="AC84" s="42">
        <f>_xll.SRS1Splines.Functions25.OneWay_Spline($C$56:$C$60,AC$56:AC$60,$C84)</f>
        <v>4.9627577684518496</v>
      </c>
      <c r="AD84" s="42">
        <f>_xll.SRS1Splines.Functions25.OneWay_Spline($C$56:$C$60,AD$56:AD$60,$C84)</f>
        <v>1.9873815634466701</v>
      </c>
      <c r="AE84" s="42">
        <f>_xll.SRS1Splines.Functions25.OneWay_Spline($C$56:$C$60,AE$56:AE$60,$C84)</f>
        <v>2.8741259532519701</v>
      </c>
      <c r="AF84" s="42">
        <f>_xll.SRS1Splines.Functions25.OneWay_Spline($C$56:$C$60,AF$56:AF$60,$C84)</f>
        <v>2.8698881009422998</v>
      </c>
      <c r="AG84" s="42">
        <f>_xll.SRS1Splines.Functions25.OneWay_Spline($C$56:$C$60,AG$56:AG$60,$C84)</f>
        <v>21.050650784989099</v>
      </c>
      <c r="AH84" s="42">
        <f>_xll.SRS1Splines.Functions25.OneWay_Spline($C$56:$C$60,AH$56:AH$60,$C84)</f>
        <v>5.4340489131188798</v>
      </c>
      <c r="AI84" s="42">
        <f>_xll.SRS1Splines.Functions25.OneWay_Spline($C$56:$C$60,AI$56:AI$60,$C84)</f>
        <v>0.51831177120144201</v>
      </c>
      <c r="AJ84" s="42">
        <f>_xll.SRS1Splines.Functions25.OneWay_Spline($C$56:$C$60,AJ$56:AJ$60,$C84)</f>
        <v>0.66122482871366495</v>
      </c>
      <c r="AK84" s="42">
        <f>_xll.SRS1Splines.Functions25.OneWay_Spline($C$62:$C$65,AK$62:AK$65,$C84)</f>
        <v>1.1895469273799499</v>
      </c>
    </row>
    <row r="85" spans="3:37">
      <c r="C85" s="42">
        <v>0.125</v>
      </c>
      <c r="D85" s="42">
        <f>_xll.SRS1Splines.Functions25.OneWay_Spline($C$56:$C$60,$D$56:$D$60,C85)</f>
        <v>4.07954657339784</v>
      </c>
      <c r="E85" s="42">
        <f>_xll.SRS1Splines.Functions25.OneWay_Spline($C$56:$C$60,E$56:E$60,$C85)</f>
        <v>2.8718095458450801</v>
      </c>
      <c r="F85" s="42">
        <f>_xll.SRS1Splines.Functions25.OneWay_Spline($C$56:$C$60,F$56:F$60,$C85)</f>
        <v>1.52740271434138</v>
      </c>
      <c r="G85" s="42">
        <f>_xll.SRS1Splines.Functions25.OneWay_Spline($C$56:$C$60,G$56:G$60,$C85)</f>
        <v>2.2789194016745902</v>
      </c>
      <c r="H85" s="42">
        <f>_xll.SRS1Splines.Functions25.OneWay_Spline($C$56:$C$60,H$56:H$60,$C85)</f>
        <v>2.39330832342102</v>
      </c>
      <c r="I85" s="42">
        <f>_xll.SRS1Splines.Functions25.OneWay_Spline($C$56:$C$60,I$56:I$60,$C85)</f>
        <v>17.771900346146801</v>
      </c>
      <c r="J85" s="42">
        <f>_xll.SRS1Splines.Functions25.OneWay_Spline($C$56:$C$60,J$56:J$60,$C85)</f>
        <v>4.4192783624514904</v>
      </c>
      <c r="K85" s="42">
        <f>_xll.SRS1Splines.Functions25.OneWay_Spline($C$56:$C$60,K$56:K$60,$C85)</f>
        <v>0.51093941115518404</v>
      </c>
      <c r="L85" s="42">
        <f>_xll.SRS1Splines.Functions25.OneWay_Spline($C$56:$C$60,L$56:L$60,$C85)</f>
        <v>0.59262970019160399</v>
      </c>
      <c r="M85" s="42">
        <f>_xll.SRS1Splines.Functions25.OneWay_Spline(($C$62:$C$65),M$62:M$65,$C85)</f>
        <v>1.2768490913202899</v>
      </c>
      <c r="O85" s="42">
        <v>0.125</v>
      </c>
      <c r="P85" s="42">
        <f>_xll.SRS1Splines.Functions25.OneWay_Spline($C$56:$C$60,P$56:P$60,O85)</f>
        <v>2.78837819308468</v>
      </c>
      <c r="Q85" s="42">
        <f>_xll.SRS1Splines.Functions25.OneWay_Spline($C$56:$C$60,Q$56:Q$60,$C85)</f>
        <v>0.71562135320785802</v>
      </c>
      <c r="R85" s="42">
        <f>_xll.SRS1Splines.Functions25.OneWay_Spline($C$56:$C$60,R$56:R$60,$C85)</f>
        <v>1.18802894444987</v>
      </c>
      <c r="S85" s="42">
        <f>_xll.SRS1Splines.Functions25.OneWay_Spline($C$56:$C$60,S$56:S$60,$C85)</f>
        <v>1.6537952451669</v>
      </c>
      <c r="T85" s="42">
        <f>_xll.SRS1Splines.Functions25.OneWay_Spline($C$56:$C$60,T$56:T$60,$C85)</f>
        <v>2.0363558184609101</v>
      </c>
      <c r="U85" s="42">
        <f>_xll.SRS1Splines.Functions25.OneWay_Spline($C$56:$C$60,U$56:U$60,$C85)</f>
        <v>12.2027837386982</v>
      </c>
      <c r="V85" s="42">
        <f>_xll.SRS1Splines.Functions25.OneWay_Spline($C$56:$C$60,V$56:V$60,$C85)</f>
        <v>2.9362965020746898</v>
      </c>
      <c r="W85" s="42">
        <f>_xll.SRS1Splines.Functions25.OneWay_Spline($C$56:$C$60,W$56:W$60,$C85)</f>
        <v>0.453753797622514</v>
      </c>
      <c r="X85" s="42">
        <f>_xll.SRS1Splines.Functions25.OneWay_Spline($C$56:$C$60,X$56:X$60,$C85)</f>
        <v>0.53974023263155901</v>
      </c>
      <c r="Y85" s="42">
        <f>_xll.SRS1Splines.Functions25.OneWay_Spline($C$62:$C$65,Y$62:Y$65,$C85)</f>
        <v>1.0973007311434999</v>
      </c>
      <c r="AA85" s="42">
        <v>0.125</v>
      </c>
      <c r="AB85" s="42">
        <f>_xll.SRS1Splines.Functions25.OneWay_Spline($C$56:$C$60,AB$56:AB$60,AA85)</f>
        <v>5.1710938588235802</v>
      </c>
      <c r="AC85" s="42">
        <f>_xll.SRS1Splines.Functions25.OneWay_Spline($C$56:$C$60,AC$56:AC$60,$C85)</f>
        <v>4.9064547426726302</v>
      </c>
      <c r="AD85" s="42">
        <f>_xll.SRS1Splines.Functions25.OneWay_Spline($C$56:$C$60,AD$56:AD$60,$C85)</f>
        <v>1.8667764842329</v>
      </c>
      <c r="AE85" s="42">
        <f>_xll.SRS1Splines.Functions25.OneWay_Spline($C$56:$C$60,AE$56:AE$60,$C85)</f>
        <v>2.9040435581822801</v>
      </c>
      <c r="AF85" s="42">
        <f>_xll.SRS1Splines.Functions25.OneWay_Spline($C$56:$C$60,AF$56:AF$60,$C85)</f>
        <v>2.75527343239186</v>
      </c>
      <c r="AG85" s="42">
        <f>_xll.SRS1Splines.Functions25.OneWay_Spline($C$56:$C$60,AG$56:AG$60,$C85)</f>
        <v>23.310988978412901</v>
      </c>
      <c r="AH85" s="42">
        <f>_xll.SRS1Splines.Functions25.OneWay_Spline($C$56:$C$60,AH$56:AH$60,$C85)</f>
        <v>5.9919831000023596</v>
      </c>
      <c r="AI85" s="42">
        <f>_xll.SRS1Splines.Functions25.OneWay_Spline($C$56:$C$60,AI$56:AI$60,$C85)</f>
        <v>0.56812502468785397</v>
      </c>
      <c r="AJ85" s="42">
        <f>_xll.SRS1Splines.Functions25.OneWay_Spline($C$56:$C$60,AJ$56:AJ$60,$C85)</f>
        <v>0.64542850008776198</v>
      </c>
      <c r="AK85" s="42">
        <f>_xll.SRS1Splines.Functions25.OneWay_Spline($C$62:$C$65,AK$62:AK$65,$C85)</f>
        <v>1.4511015201141</v>
      </c>
    </row>
    <row r="86" spans="3:37">
      <c r="C86" s="42">
        <f>C85+0.125</f>
        <v>0.25</v>
      </c>
      <c r="D86" s="42">
        <f>_xll.SRS1Splines.Functions25.OneWay_Spline($C$56:$C$60,$D$56:$D$60,C86)</f>
        <v>3.10262316022893</v>
      </c>
      <c r="E86" s="42">
        <f>_xll.SRS1Splines.Functions25.OneWay_Spline($C$56:$C$60,E$56:E$60,$C86)</f>
        <v>2.2893561655758701</v>
      </c>
      <c r="F86" s="42">
        <f>_xll.SRS1Splines.Functions25.OneWay_Spline($C$56:$C$60,F$56:F$60,$C86)</f>
        <v>1.2967342220877101</v>
      </c>
      <c r="G86" s="42">
        <f>_xll.SRS1Splines.Functions25.OneWay_Spline($C$56:$C$60,G$56:G$60,$C86)</f>
        <v>2.1620800018652901</v>
      </c>
      <c r="H86" s="42">
        <f>_xll.SRS1Splines.Functions25.OneWay_Spline($C$56:$C$60,H$56:H$60,$C86)</f>
        <v>2.3067358938585301</v>
      </c>
      <c r="I86" s="42">
        <f>_xll.SRS1Splines.Functions25.OneWay_Spline($C$56:$C$60,I$56:I$60,$C86)</f>
        <v>19.8766379993058</v>
      </c>
      <c r="J86" s="42">
        <f>_xll.SRS1Splines.Functions25.OneWay_Spline($C$56:$C$60,J$56:J$60,$C86)</f>
        <v>4.8306484877378102</v>
      </c>
      <c r="K86" s="42">
        <f>_xll.SRS1Splines.Functions25.OneWay_Spline($C$56:$C$60,K$56:K$60,$C86)</f>
        <v>0.56162160280623397</v>
      </c>
      <c r="L86" s="42">
        <f>_xll.SRS1Splines.Functions25.OneWay_Spline($C$56:$C$60,L$56:L$60,$C86)</f>
        <v>0.58727655342695695</v>
      </c>
      <c r="M86" s="42">
        <f>_xll.SRS1Splines.Functions25.OneWay_Spline(($C$62:$C$65),M$62:M$65,$C86)</f>
        <v>1.45757733017185</v>
      </c>
      <c r="O86" s="42">
        <f>O85+0.125</f>
        <v>0.25</v>
      </c>
      <c r="P86" s="42">
        <f>_xll.SRS1Splines.Functions25.OneWay_Spline($C$56:$C$60,P$56:P$60,O86)</f>
        <v>1.8723836585420099</v>
      </c>
      <c r="Q86" s="42">
        <f>_xll.SRS1Splines.Functions25.OneWay_Spline($C$56:$C$60,Q$56:Q$60,$C86)</f>
        <v>0.494415896083857</v>
      </c>
      <c r="R86" s="42">
        <f>_xll.SRS1Splines.Functions25.OneWay_Spline($C$56:$C$60,R$56:R$60,$C86)</f>
        <v>1.01354924865138</v>
      </c>
      <c r="S86" s="42">
        <f>_xll.SRS1Splines.Functions25.OneWay_Spline($C$56:$C$60,S$56:S$60,$C86)</f>
        <v>1.3547798812967</v>
      </c>
      <c r="T86" s="42">
        <f>_xll.SRS1Splines.Functions25.OneWay_Spline($C$56:$C$60,T$56:T$60,$C86)</f>
        <v>1.9169897448759801</v>
      </c>
      <c r="U86" s="42">
        <f>_xll.SRS1Splines.Functions25.OneWay_Spline($C$56:$C$60,U$56:U$60,$C86)</f>
        <v>12.366377309715499</v>
      </c>
      <c r="V86" s="42">
        <f>_xll.SRS1Splines.Functions25.OneWay_Spline($C$56:$C$60,V$56:V$60,$C86)</f>
        <v>2.9214297519109298</v>
      </c>
      <c r="W86" s="42">
        <f>_xll.SRS1Splines.Functions25.OneWay_Spline($C$56:$C$60,W$56:W$60,$C86)</f>
        <v>0.50768915554997496</v>
      </c>
      <c r="X86" s="42">
        <f>_xll.SRS1Splines.Functions25.OneWay_Spline($C$56:$C$60,X$56:X$60,$C86)</f>
        <v>0.54139230316310705</v>
      </c>
      <c r="Y86" s="42">
        <f>_xll.SRS1Splines.Functions25.OneWay_Spline($C$62:$C$65,Y$62:Y$65,$C86)</f>
        <v>1.2285191982727099</v>
      </c>
      <c r="AA86" s="42">
        <f>AA85+0.125</f>
        <v>0.25</v>
      </c>
      <c r="AB86" s="42">
        <f>_xll.SRS1Splines.Functions25.OneWay_Spline($C$56:$C$60,AB$56:AB$60,AA86)</f>
        <v>5.0604815527805398</v>
      </c>
      <c r="AC86" s="42">
        <f>_xll.SRS1Splines.Functions25.OneWay_Spline($C$56:$C$60,AC$56:AC$60,$C86)</f>
        <v>4.5271190543820703</v>
      </c>
      <c r="AD86" s="42">
        <f>_xll.SRS1Splines.Functions25.OneWay_Spline($C$56:$C$60,AD$56:AD$60,$C86)</f>
        <v>1.5799191955240299</v>
      </c>
      <c r="AE86" s="42">
        <f>_xll.SRS1Splines.Functions25.OneWay_Spline($C$56:$C$60,AE$56:AE$60,$C86)</f>
        <v>2.9684612753742301</v>
      </c>
      <c r="AF86" s="42">
        <f>_xll.SRS1Splines.Functions25.OneWay_Spline($C$56:$C$60,AF$56:AF$60,$C86)</f>
        <v>2.6793318568395099</v>
      </c>
      <c r="AG86" s="42">
        <f>_xll.SRS1Splines.Functions25.OneWay_Spline($C$56:$C$60,AG$56:AG$60,$C86)</f>
        <v>27.514353604201801</v>
      </c>
      <c r="AH86" s="42">
        <f>_xll.SRS1Splines.Functions25.OneWay_Spline($C$56:$C$60,AH$56:AH$60,$C86)</f>
        <v>6.4155792036535004</v>
      </c>
      <c r="AI86" s="42">
        <f>_xll.SRS1Splines.Functions25.OneWay_Spline($C$56:$C$60,AI$56:AI$60,$C86)</f>
        <v>0.61555405006249397</v>
      </c>
      <c r="AJ86" s="42">
        <f>_xll.SRS1Splines.Functions25.OneWay_Spline($C$56:$C$60,AJ$56:AJ$60,$C86)</f>
        <v>0.63357026708728403</v>
      </c>
      <c r="AK86" s="42">
        <f>_xll.SRS1Splines.Functions25.OneWay_Spline($C$62:$C$65,AK$62:AK$65,$C86)</f>
        <v>1.70979111144134</v>
      </c>
    </row>
    <row r="87" spans="3:37">
      <c r="C87" s="42">
        <f t="shared" ref="C87:C93" si="24">C86+0.125</f>
        <v>0.375</v>
      </c>
      <c r="D87" s="42">
        <f>_xll.SRS1Splines.Functions25.OneWay_Spline($C$56:$C$60,$D$56:$D$60,C87)</f>
        <v>2.3084962155626401</v>
      </c>
      <c r="E87" s="42">
        <f>_xll.SRS1Splines.Functions25.OneWay_Spline($C$56:$C$60,E$56:E$60,$C87)</f>
        <v>1.8221861347552599</v>
      </c>
      <c r="F87" s="42">
        <f>_xll.SRS1Splines.Functions25.OneWay_Spline($C$56:$C$60,F$56:F$60,$C87)</f>
        <v>1.1521920730067501</v>
      </c>
      <c r="G87" s="42">
        <f>_xll.SRS1Splines.Functions25.OneWay_Spline($C$56:$C$60,G$56:G$60,$C87)</f>
        <v>2.1318009905541602</v>
      </c>
      <c r="H87" s="42">
        <f>_xll.SRS1Splines.Functions25.OneWay_Spline($C$56:$C$60,H$56:H$60,$C87)</f>
        <v>2.3303399687247799</v>
      </c>
      <c r="I87" s="42">
        <f>_xll.SRS1Splines.Functions25.OneWay_Spline($C$56:$C$60,I$56:I$60,$C87)</f>
        <v>20.9102622499483</v>
      </c>
      <c r="J87" s="42">
        <f>_xll.SRS1Splines.Functions25.OneWay_Spline($C$56:$C$60,J$56:J$60,$C87)</f>
        <v>5.0804706238693402</v>
      </c>
      <c r="K87" s="42">
        <f>_xll.SRS1Splines.Functions25.OneWay_Spline($C$56:$C$60,K$56:K$60,$C87)</f>
        <v>0.56984420300885996</v>
      </c>
      <c r="L87" s="42">
        <f>_xll.SRS1Splines.Functions25.OneWay_Spline($C$56:$C$60,L$56:L$60,$C87)</f>
        <v>0.59076376647270201</v>
      </c>
      <c r="M87" s="42">
        <f>_xll.SRS1Splines.Functions25.OneWay_Spline(($C$62:$C$65),M$62:M$65,$C87)</f>
        <v>1.4696414068546499</v>
      </c>
      <c r="O87" s="42">
        <f t="shared" ref="O87:O93" si="25">O86+0.125</f>
        <v>0.375</v>
      </c>
      <c r="P87" s="42">
        <f>_xll.SRS1Splines.Functions25.OneWay_Spline($C$56:$C$60,P$56:P$60,O87)</f>
        <v>1.38748971851435</v>
      </c>
      <c r="Q87" s="42">
        <f>_xll.SRS1Splines.Functions25.OneWay_Spline($C$56:$C$60,Q$56:Q$60,$C87)</f>
        <v>0.505064982495389</v>
      </c>
      <c r="R87" s="42">
        <f>_xll.SRS1Splines.Functions25.OneWay_Spline($C$56:$C$60,R$56:R$60,$C87)</f>
        <v>0.91723652410429801</v>
      </c>
      <c r="S87" s="42">
        <f>_xll.SRS1Splines.Functions25.OneWay_Spline($C$56:$C$60,S$56:S$60,$C87)</f>
        <v>1.2484995354144801</v>
      </c>
      <c r="T87" s="42">
        <f>_xll.SRS1Splines.Functions25.OneWay_Spline($C$56:$C$60,T$56:T$60,$C87)</f>
        <v>1.89379231951514</v>
      </c>
      <c r="U87" s="42">
        <f>_xll.SRS1Splines.Functions25.OneWay_Spline($C$56:$C$60,U$56:U$60,$C87)</f>
        <v>12.27972783383</v>
      </c>
      <c r="V87" s="42">
        <f>_xll.SRS1Splines.Functions25.OneWay_Spline($C$56:$C$60,V$56:V$60,$C87)</f>
        <v>3.2507138900275998</v>
      </c>
      <c r="W87" s="42">
        <f>_xll.SRS1Splines.Functions25.OneWay_Spline($C$56:$C$60,W$56:W$60,$C87)</f>
        <v>0.51550366932966996</v>
      </c>
      <c r="X87" s="42">
        <f>_xll.SRS1Splines.Functions25.OneWay_Spline($C$56:$C$60,X$56:X$60,$C87)</f>
        <v>0.54642054067915502</v>
      </c>
      <c r="Y87" s="42">
        <f>_xll.SRS1Splines.Functions25.OneWay_Spline($C$62:$C$65,Y$62:Y$65,$C87)</f>
        <v>1.22590926331296</v>
      </c>
      <c r="AA87" s="42">
        <f t="shared" ref="AA87:AA93" si="26">AA86+0.125</f>
        <v>0.375</v>
      </c>
      <c r="AB87" s="42">
        <f>_xll.SRS1Splines.Functions25.OneWay_Spline($C$56:$C$60,AB$56:AB$60,AA87)</f>
        <v>4.4927299536954601</v>
      </c>
      <c r="AC87" s="42">
        <f>_xll.SRS1Splines.Functions25.OneWay_Spline($C$56:$C$60,AC$56:AC$60,$C87)</f>
        <v>3.9073965552271201</v>
      </c>
      <c r="AD87" s="42">
        <f>_xll.SRS1Splines.Functions25.OneWay_Spline($C$56:$C$60,AD$56:AD$60,$C87)</f>
        <v>1.3871476219091901</v>
      </c>
      <c r="AE87" s="42">
        <f>_xll.SRS1Splines.Functions25.OneWay_Spline($C$56:$C$60,AE$56:AE$60,$C87)</f>
        <v>3.0103167839248202</v>
      </c>
      <c r="AF87" s="42">
        <f>_xll.SRS1Splines.Functions25.OneWay_Spline($C$56:$C$60,AF$56:AF$60,$C87)</f>
        <v>2.7410045020205001</v>
      </c>
      <c r="AG87" s="42">
        <f>_xll.SRS1Splines.Functions25.OneWay_Spline($C$56:$C$60,AG$56:AG$60,$C87)</f>
        <v>29.824582789049298</v>
      </c>
      <c r="AH87" s="42">
        <f>_xll.SRS1Splines.Functions25.OneWay_Spline($C$56:$C$60,AH$56:AH$60,$C87)</f>
        <v>6.3567824182412904</v>
      </c>
      <c r="AI87" s="42">
        <f>_xll.SRS1Splines.Functions25.OneWay_Spline($C$56:$C$60,AI$56:AI$60,$C87)</f>
        <v>0.62418473668805097</v>
      </c>
      <c r="AJ87" s="42">
        <f>_xll.SRS1Splines.Functions25.OneWay_Spline($C$56:$C$60,AJ$56:AJ$60,$C87)</f>
        <v>0.63581786621846603</v>
      </c>
      <c r="AK87" s="42">
        <f>_xll.SRS1Splines.Functions25.OneWay_Spline($C$62:$C$65,AK$62:AK$65,$C87)</f>
        <v>1.7687731132211899</v>
      </c>
    </row>
    <row r="88" spans="3:37">
      <c r="C88" s="42">
        <f t="shared" si="24"/>
        <v>0.5</v>
      </c>
      <c r="D88" s="42">
        <f>_xll.SRS1Splines.Functions25.OneWay_Spline($C$56:$C$60,$D$56:$D$60,C88)</f>
        <v>1.6614806336063901</v>
      </c>
      <c r="E88" s="42">
        <f>_xll.SRS1Splines.Functions25.OneWay_Spline($C$56:$C$60,E$56:E$60,$C88)</f>
        <v>1.4407082632455499</v>
      </c>
      <c r="F88" s="42">
        <f>_xll.SRS1Splines.Functions25.OneWay_Spline($C$56:$C$60,F$56:F$60,$C88)</f>
        <v>1.0365423420144999</v>
      </c>
      <c r="G88" s="42">
        <f>_xll.SRS1Splines.Functions25.OneWay_Spline($C$56:$C$60,G$56:G$60,$C88)</f>
        <v>2.1100765354464799</v>
      </c>
      <c r="H88" s="42">
        <f>_xll.SRS1Splines.Functions25.OneWay_Spline($C$56:$C$60,H$56:H$60,$C88)</f>
        <v>2.3663672408890499</v>
      </c>
      <c r="I88" s="42">
        <f>_xll.SRS1Splines.Functions25.OneWay_Spline($C$56:$C$60,I$56:I$60,$C88)</f>
        <v>21.682549221567101</v>
      </c>
      <c r="J88" s="42">
        <f>_xll.SRS1Splines.Functions25.OneWay_Spline($C$56:$C$60,J$56:J$60,$C88)</f>
        <v>5.2848705534315101</v>
      </c>
      <c r="K88" s="42">
        <f>_xll.SRS1Splines.Functions25.OneWay_Spline($C$56:$C$60,K$56:K$60,$C88)</f>
        <v>0.57657178499282702</v>
      </c>
      <c r="L88" s="42">
        <f>_xll.SRS1Splines.Functions25.OneWay_Spline($C$56:$C$60,L$56:L$60,$C88)</f>
        <v>0.59608635480568195</v>
      </c>
      <c r="M88" s="42">
        <f>_xll.SRS1Splines.Functions25.OneWay_Spline(($C$62:$C$65),M$62:M$65,$C88)</f>
        <v>1.48144033899498</v>
      </c>
      <c r="O88" s="42">
        <f t="shared" si="25"/>
        <v>0.5</v>
      </c>
      <c r="P88" s="42">
        <f>_xll.SRS1Splines.Functions25.OneWay_Spline($C$56:$C$60,P$56:P$60,O88)</f>
        <v>0.99224273260568396</v>
      </c>
      <c r="Q88" s="42">
        <f>_xll.SRS1Splines.Functions25.OneWay_Spline($C$56:$C$60,Q$56:Q$60,$C88)</f>
        <v>0.52131885122878097</v>
      </c>
      <c r="R88" s="42">
        <f>_xll.SRS1Splines.Functions25.OneWay_Spline($C$56:$C$60,R$56:R$60,$C88)</f>
        <v>0.84132561511215698</v>
      </c>
      <c r="S88" s="42">
        <f>_xll.SRS1Splines.Functions25.OneWay_Spline($C$56:$C$60,S$56:S$60,$C88)</f>
        <v>1.1657898355783001</v>
      </c>
      <c r="T88" s="42">
        <f>_xll.SRS1Splines.Functions25.OneWay_Spline($C$56:$C$60,T$56:T$60,$C88)</f>
        <v>1.8770711002371501</v>
      </c>
      <c r="U88" s="42">
        <f>_xll.SRS1Splines.Functions25.OneWay_Spline($C$56:$C$60,U$56:U$60,$C88)</f>
        <v>12.1474733706364</v>
      </c>
      <c r="V88" s="42">
        <f>_xll.SRS1Splines.Functions25.OneWay_Spline($C$56:$C$60,V$56:V$60,$C88)</f>
        <v>3.7533054692582999</v>
      </c>
      <c r="W88" s="42">
        <f>_xll.SRS1Splines.Functions25.OneWay_Spline($C$56:$C$60,W$56:W$60,$C88)</f>
        <v>0.52189736242214801</v>
      </c>
      <c r="X88" s="42">
        <f>_xll.SRS1Splines.Functions25.OneWay_Spline($C$56:$C$60,X$56:X$60,$C88)</f>
        <v>0.55365223227763705</v>
      </c>
      <c r="Y88" s="42">
        <f>_xll.SRS1Splines.Functions25.OneWay_Spline($C$62:$C$65,Y$62:Y$65,$C88)</f>
        <v>1.2211654192666199</v>
      </c>
      <c r="AA88" s="42">
        <f t="shared" si="26"/>
        <v>0.5</v>
      </c>
      <c r="AB88" s="42">
        <f>_xll.SRS1Splines.Functions25.OneWay_Spline($C$56:$C$60,AB$56:AB$60,AA88)</f>
        <v>3.6242632294776498</v>
      </c>
      <c r="AC88" s="42">
        <f>_xll.SRS1Splines.Functions25.OneWay_Spline($C$56:$C$60,AC$56:AC$60,$C88)</f>
        <v>3.1455458837138601</v>
      </c>
      <c r="AD88" s="42">
        <f>_xll.SRS1Splines.Functions25.OneWay_Spline($C$56:$C$60,AD$56:AD$60,$C88)</f>
        <v>1.2317590689168401</v>
      </c>
      <c r="AE88" s="42">
        <f>_xll.SRS1Splines.Functions25.OneWay_Spline($C$56:$C$60,AE$56:AE$60,$C88)</f>
        <v>3.0445622000116699</v>
      </c>
      <c r="AF88" s="42">
        <f>_xll.SRS1Splines.Functions25.OneWay_Spline($C$56:$C$60,AF$56:AF$60,$C88)</f>
        <v>2.8351364341388399</v>
      </c>
      <c r="AG88" s="42">
        <f>_xll.SRS1Splines.Functions25.OneWay_Spline($C$56:$C$60,AG$56:AG$60,$C88)</f>
        <v>31.604237773184899</v>
      </c>
      <c r="AH88" s="42">
        <f>_xll.SRS1Splines.Functions25.OneWay_Spline($C$56:$C$60,AH$56:AH$60,$C88)</f>
        <v>6.2643846456585104</v>
      </c>
      <c r="AI88" s="42">
        <f>_xll.SRS1Splines.Functions25.OneWay_Spline($C$56:$C$60,AI$56:AI$60,$C88)</f>
        <v>0.63124620756350602</v>
      </c>
      <c r="AJ88" s="42">
        <f>_xll.SRS1Splines.Functions25.OneWay_Spline($C$56:$C$60,AJ$56:AJ$60,$C88)</f>
        <v>0.63924841226079698</v>
      </c>
      <c r="AK88" s="42">
        <f>_xll.SRS1Splines.Functions25.OneWay_Spline($C$62:$C$65,AK$62:AK$65,$C88)</f>
        <v>1.82645880726961</v>
      </c>
    </row>
    <row r="89" spans="3:37">
      <c r="C89" s="42">
        <f t="shared" si="24"/>
        <v>0.625</v>
      </c>
      <c r="D89" s="42">
        <f>_xll.SRS1Splines.Functions25.OneWay_Spline($C$56:$C$60,$D$56:$D$60,C89)</f>
        <v>1.15853423498837</v>
      </c>
      <c r="E89" s="42">
        <f>_xll.SRS1Splines.Functions25.OneWay_Spline($C$56:$C$60,E$56:E$60,$C89)</f>
        <v>1.1440827403286</v>
      </c>
      <c r="F89" s="42">
        <f>_xll.SRS1Splines.Functions25.OneWay_Spline($C$56:$C$60,F$56:F$60,$C89)</f>
        <v>0.94686859256218103</v>
      </c>
      <c r="G89" s="42">
        <f>_xll.SRS1Splines.Functions25.OneWay_Spline($C$56:$C$60,G$56:G$60,$C89)</f>
        <v>2.0935019877391401</v>
      </c>
      <c r="H89" s="42">
        <f>_xll.SRS1Splines.Functions25.OneWay_Spline($C$56:$C$60,H$56:H$60,$C89)</f>
        <v>2.4073637919725299</v>
      </c>
      <c r="I89" s="42">
        <f>_xll.SRS1Splines.Functions25.OneWay_Spline($C$56:$C$60,I$56:I$60,$C89)</f>
        <v>22.275459298881501</v>
      </c>
      <c r="J89" s="42">
        <f>_xll.SRS1Splines.Functions25.OneWay_Spline($C$56:$C$60,J$56:J$60,$C89)</f>
        <v>5.4438482764243101</v>
      </c>
      <c r="K89" s="42">
        <f>_xll.SRS1Splines.Functions25.OneWay_Spline($C$56:$C$60,K$56:K$60,$C89)</f>
        <v>0.58180434875813503</v>
      </c>
      <c r="L89" s="42">
        <f>_xll.SRS1Splines.Functions25.OneWay_Spline($C$56:$C$60,L$56:L$60,$C89)</f>
        <v>0.60214309325355497</v>
      </c>
      <c r="M89" s="42">
        <f>_xll.SRS1Splines.Functions25.OneWay_Spline(($C$62:$C$65),M$62:M$65,$C89)</f>
        <v>1.49297412659282</v>
      </c>
      <c r="O89" s="42">
        <f t="shared" si="25"/>
        <v>0.625</v>
      </c>
      <c r="P89" s="42">
        <f>_xll.SRS1Splines.Functions25.OneWay_Spline($C$56:$C$60,P$56:P$60,O89)</f>
        <v>0.68498528498199396</v>
      </c>
      <c r="Q89" s="42">
        <f>_xll.SRS1Splines.Functions25.OneWay_Spline($C$56:$C$60,Q$56:Q$60,$C89)</f>
        <v>0.53981463289091602</v>
      </c>
      <c r="R89" s="42">
        <f>_xll.SRS1Splines.Functions25.OneWay_Spline($C$56:$C$60,R$56:R$60,$C89)</f>
        <v>0.78258925816264502</v>
      </c>
      <c r="S89" s="42">
        <f>_xll.SRS1Splines.Functions25.OneWay_Spline($C$56:$C$60,S$56:S$60,$C89)</f>
        <v>1.1019088900662399</v>
      </c>
      <c r="T89" s="42">
        <f>_xll.SRS1Splines.Functions25.OneWay_Spline($C$56:$C$60,T$56:T$60,$C89)</f>
        <v>1.86430438690245</v>
      </c>
      <c r="U89" s="42">
        <f>_xll.SRS1Splines.Functions25.OneWay_Spline($C$56:$C$60,U$56:U$60,$C89)</f>
        <v>11.996976912519401</v>
      </c>
      <c r="V89" s="42">
        <f>_xll.SRS1Splines.Functions25.OneWay_Spline($C$56:$C$60,V$56:V$60,$C89)</f>
        <v>4.3252200249346204</v>
      </c>
      <c r="W89" s="42">
        <f>_xll.SRS1Splines.Functions25.OneWay_Spline($C$56:$C$60,W$56:W$60,$C89)</f>
        <v>0.52687023482740902</v>
      </c>
      <c r="X89" s="42">
        <f>_xll.SRS1Splines.Functions25.OneWay_Spline($C$56:$C$60,X$56:X$60,$C89)</f>
        <v>0.56169706160968003</v>
      </c>
      <c r="Y89" s="42">
        <f>_xll.SRS1Splines.Functions25.OneWay_Spline($C$62:$C$65,Y$62:Y$65,$C89)</f>
        <v>1.21438615424539</v>
      </c>
      <c r="AA89" s="42">
        <f t="shared" si="26"/>
        <v>0.625</v>
      </c>
      <c r="AB89" s="42">
        <f>_xll.SRS1Splines.Functions25.OneWay_Spline($C$56:$C$60,AB$56:AB$60,AA89)</f>
        <v>2.6325591599336802</v>
      </c>
      <c r="AC89" s="42">
        <f>_xll.SRS1Splines.Functions25.OneWay_Spline($C$56:$C$60,AC$56:AC$60,$C89)</f>
        <v>2.35445994365777</v>
      </c>
      <c r="AD89" s="42">
        <f>_xll.SRS1Splines.Functions25.OneWay_Spline($C$56:$C$60,AD$56:AD$60,$C89)</f>
        <v>1.1111479269617199</v>
      </c>
      <c r="AE89" s="42">
        <f>_xll.SRS1Splines.Functions25.OneWay_Spline($C$56:$C$60,AE$56:AE$60,$C89)</f>
        <v>3.0711975236347802</v>
      </c>
      <c r="AF89" s="42">
        <f>_xll.SRS1Splines.Functions25.OneWay_Spline($C$56:$C$60,AF$56:AF$60,$C89)</f>
        <v>2.9422520810321302</v>
      </c>
      <c r="AG89" s="42">
        <f>_xll.SRS1Splines.Functions25.OneWay_Spline($C$56:$C$60,AG$56:AG$60,$C89)</f>
        <v>32.976732698073597</v>
      </c>
      <c r="AH89" s="42">
        <f>_xll.SRS1Splines.Functions25.OneWay_Spline($C$56:$C$60,AH$56:AH$60,$C89)</f>
        <v>6.1544186771250802</v>
      </c>
      <c r="AI89" s="42">
        <f>_xll.SRS1Splines.Functions25.OneWay_Spline($C$56:$C$60,AI$56:AI$60,$C89)</f>
        <v>0.63673846268886103</v>
      </c>
      <c r="AJ89" s="42">
        <f>_xll.SRS1Splines.Functions25.OneWay_Spline($C$56:$C$60,AJ$56:AJ$60,$C89)</f>
        <v>0.643152137067587</v>
      </c>
      <c r="AK89" s="42">
        <f>_xll.SRS1Splines.Functions25.OneWay_Spline($C$62:$C$65,AK$62:AK$65,$C89)</f>
        <v>1.8828481935866099</v>
      </c>
    </row>
    <row r="90" spans="3:37">
      <c r="C90" s="42">
        <f t="shared" si="24"/>
        <v>0.75</v>
      </c>
      <c r="D90" s="42">
        <f>_xll.SRS1Splines.Functions25.OneWay_Spline($C$56:$C$60,$D$56:$D$60,C90)</f>
        <v>0.796614840336762</v>
      </c>
      <c r="E90" s="42">
        <f>_xll.SRS1Splines.Functions25.OneWay_Spline($C$56:$C$60,E$56:E$60,$C90)</f>
        <v>0.93146975528627796</v>
      </c>
      <c r="F90" s="42">
        <f>_xll.SRS1Splines.Functions25.OneWay_Spline($C$56:$C$60,F$56:F$60,$C90)</f>
        <v>0.88025438810101297</v>
      </c>
      <c r="G90" s="42">
        <f>_xll.SRS1Splines.Functions25.OneWay_Spline($C$56:$C$60,G$56:G$60,$C90)</f>
        <v>2.07867269862908</v>
      </c>
      <c r="H90" s="42">
        <f>_xll.SRS1Splines.Functions25.OneWay_Spline($C$56:$C$60,H$56:H$60,$C90)</f>
        <v>2.4458757035963998</v>
      </c>
      <c r="I90" s="42">
        <f>_xll.SRS1Splines.Functions25.OneWay_Spline($C$56:$C$60,I$56:I$60,$C90)</f>
        <v>22.770952866610902</v>
      </c>
      <c r="J90" s="42">
        <f>_xll.SRS1Splines.Functions25.OneWay_Spline($C$56:$C$60,J$56:J$60,$C90)</f>
        <v>5.5574037928477296</v>
      </c>
      <c r="K90" s="42">
        <f>_xll.SRS1Splines.Functions25.OneWay_Spline($C$56:$C$60,K$56:K$60,$C90)</f>
        <v>0.58554189430478298</v>
      </c>
      <c r="L90" s="42">
        <f>_xll.SRS1Splines.Functions25.OneWay_Spline($C$56:$C$60,L$56:L$60,$C90)</f>
        <v>0.60783275664398195</v>
      </c>
      <c r="M90" s="42">
        <f>_xll.SRS1Splines.Functions25.OneWay_Spline(($C$62:$C$65),M$62:M$65,$C90)</f>
        <v>1.5042427696481899</v>
      </c>
      <c r="O90" s="42">
        <f t="shared" si="25"/>
        <v>0.75</v>
      </c>
      <c r="P90" s="42">
        <f>_xll.SRS1Splines.Functions25.OneWay_Spline($C$56:$C$60,P$56:P$60,O90)</f>
        <v>0.464059959809283</v>
      </c>
      <c r="Q90" s="42">
        <f>_xll.SRS1Splines.Functions25.OneWay_Spline($C$56:$C$60,Q$56:Q$60,$C90)</f>
        <v>0.55718945808868003</v>
      </c>
      <c r="R90" s="42">
        <f>_xll.SRS1Splines.Functions25.OneWay_Spline($C$56:$C$60,R$56:R$60,$C90)</f>
        <v>0.73780018974344896</v>
      </c>
      <c r="S90" s="42">
        <f>_xll.SRS1Splines.Functions25.OneWay_Spline($C$56:$C$60,S$56:S$60,$C90)</f>
        <v>1.05211480715633</v>
      </c>
      <c r="T90" s="42">
        <f>_xll.SRS1Splines.Functions25.OneWay_Spline($C$56:$C$60,T$56:T$60,$C90)</f>
        <v>1.85297047937151</v>
      </c>
      <c r="U90" s="42">
        <f>_xll.SRS1Splines.Functions25.OneWay_Spline($C$56:$C$60,U$56:U$60,$C90)</f>
        <v>11.8556014518641</v>
      </c>
      <c r="V90" s="42">
        <f>_xll.SRS1Splines.Functions25.OneWay_Spline($C$56:$C$60,V$56:V$60,$C90)</f>
        <v>4.8624730923881296</v>
      </c>
      <c r="W90" s="42">
        <f>_xll.SRS1Splines.Functions25.OneWay_Spline($C$56:$C$60,W$56:W$60,$C90)</f>
        <v>0.53042228654545298</v>
      </c>
      <c r="X90" s="42">
        <f>_xll.SRS1Splines.Functions25.OneWay_Spline($C$56:$C$60,X$56:X$60,$C90)</f>
        <v>0.56916471232640997</v>
      </c>
      <c r="Y90" s="42">
        <f>_xll.SRS1Splines.Functions25.OneWay_Spline($C$62:$C$65,Y$62:Y$65,$C90)</f>
        <v>1.2056699563609501</v>
      </c>
      <c r="AA90" s="42">
        <f t="shared" si="26"/>
        <v>0.75</v>
      </c>
      <c r="AB90" s="42">
        <f>_xll.SRS1Splines.Functions25.OneWay_Spline($C$56:$C$60,AB$56:AB$60,AA90)</f>
        <v>1.6950955248701101</v>
      </c>
      <c r="AC90" s="42">
        <f>_xll.SRS1Splines.Functions25.OneWay_Spline($C$56:$C$60,AC$56:AC$60,$C90)</f>
        <v>1.64703163887433</v>
      </c>
      <c r="AD90" s="42">
        <f>_xll.SRS1Splines.Functions25.OneWay_Spline($C$56:$C$60,AD$56:AD$60,$C90)</f>
        <v>1.0227085864585801</v>
      </c>
      <c r="AE90" s="42">
        <f>_xll.SRS1Splines.Functions25.OneWay_Spline($C$56:$C$60,AE$56:AE$60,$C90)</f>
        <v>3.0902227547941399</v>
      </c>
      <c r="AF90" s="42">
        <f>_xll.SRS1Splines.Functions25.OneWay_Spline($C$56:$C$60,AF$56:AF$60,$C90)</f>
        <v>3.0428758705379502</v>
      </c>
      <c r="AG90" s="42">
        <f>_xll.SRS1Splines.Functions25.OneWay_Spline($C$56:$C$60,AG$56:AG$60,$C90)</f>
        <v>34.065481705180098</v>
      </c>
      <c r="AH90" s="42">
        <f>_xll.SRS1Splines.Functions25.OneWay_Spline($C$56:$C$60,AH$56:AH$60,$C90)</f>
        <v>6.0429173038609001</v>
      </c>
      <c r="AI90" s="42">
        <f>_xll.SRS1Splines.Functions25.OneWay_Spline($C$56:$C$60,AI$56:AI$60,$C90)</f>
        <v>0.64066150206411399</v>
      </c>
      <c r="AJ90" s="42">
        <f>_xll.SRS1Splines.Functions25.OneWay_Spline($C$56:$C$60,AJ$56:AJ$60,$C90)</f>
        <v>0.64681927249214799</v>
      </c>
      <c r="AK90" s="42">
        <f>_xll.SRS1Splines.Functions25.OneWay_Spline($C$62:$C$65,AK$62:AK$65,$C90)</f>
        <v>1.93794127217219</v>
      </c>
    </row>
    <row r="91" spans="3:37">
      <c r="C91" s="42">
        <f t="shared" si="24"/>
        <v>0.875</v>
      </c>
      <c r="D91" s="42">
        <f>_xll.SRS1Splines.Functions25.OneWay_Spline($C$56:$C$60,$D$56:$D$60,C91)</f>
        <v>0.57268027027976798</v>
      </c>
      <c r="E91" s="42">
        <f>_xll.SRS1Splines.Functions25.OneWay_Spline($C$56:$C$60,E$56:E$60,$C91)</f>
        <v>0.80202949740044205</v>
      </c>
      <c r="F91" s="42">
        <f>_xll.SRS1Splines.Functions25.OneWay_Spline($C$56:$C$60,F$56:F$60,$C91)</f>
        <v>0.83378329208221102</v>
      </c>
      <c r="G91" s="42">
        <f>_xll.SRS1Splines.Functions25.OneWay_Spline($C$56:$C$60,G$56:G$60,$C91)</f>
        <v>2.0621840193132002</v>
      </c>
      <c r="H91" s="42">
        <f>_xll.SRS1Splines.Functions25.OneWay_Spline($C$56:$C$60,H$56:H$60,$C91)</f>
        <v>2.4744490573818601</v>
      </c>
      <c r="I91" s="42">
        <f>_xll.SRS1Splines.Functions25.OneWay_Spline($C$56:$C$60,I$56:I$60,$C91)</f>
        <v>23.250990309474599</v>
      </c>
      <c r="J91" s="42">
        <f>_xll.SRS1Splines.Functions25.OneWay_Spline($C$56:$C$60,J$56:J$60,$C91)</f>
        <v>5.6255371027017897</v>
      </c>
      <c r="K91" s="42">
        <f>_xll.SRS1Splines.Functions25.OneWay_Spline($C$56:$C$60,K$56:K$60,$C91)</f>
        <v>0.587784421632772</v>
      </c>
      <c r="L91" s="42">
        <f>_xll.SRS1Splines.Functions25.OneWay_Spline($C$56:$C$60,L$56:L$60,$C91)</f>
        <v>0.61205411980462099</v>
      </c>
      <c r="M91" s="42">
        <f>_xll.SRS1Splines.Functions25.OneWay_Spline(($C$62:$C$65),M$62:M$65,$C91)</f>
        <v>1.5152462681610801</v>
      </c>
      <c r="O91" s="42">
        <f t="shared" si="25"/>
        <v>0.875</v>
      </c>
      <c r="P91" s="42">
        <f>_xll.SRS1Splines.Functions25.OneWay_Spline($C$56:$C$60,P$56:P$60,O91)</f>
        <v>0.32780934125354999</v>
      </c>
      <c r="Q91" s="42">
        <f>_xll.SRS1Splines.Functions25.OneWay_Spline($C$56:$C$60,Q$56:Q$60,$C91)</f>
        <v>0.57008045742895597</v>
      </c>
      <c r="R91" s="42">
        <f>_xll.SRS1Splines.Functions25.OneWay_Spline($C$56:$C$60,R$56:R$60,$C91)</f>
        <v>0.70373114634225797</v>
      </c>
      <c r="S91" s="42">
        <f>_xll.SRS1Splines.Functions25.OneWay_Spline($C$56:$C$60,S$56:S$60,$C91)</f>
        <v>1.0116656951266401</v>
      </c>
      <c r="T91" s="42">
        <f>_xll.SRS1Splines.Functions25.OneWay_Spline($C$56:$C$60,T$56:T$60,$C91)</f>
        <v>1.84054767750476</v>
      </c>
      <c r="U91" s="42">
        <f>_xll.SRS1Splines.Functions25.OneWay_Spline($C$56:$C$60,U$56:U$60,$C91)</f>
        <v>11.7507099810553</v>
      </c>
      <c r="V91" s="42">
        <f>_xll.SRS1Splines.Functions25.OneWay_Spline($C$56:$C$60,V$56:V$60,$C91)</f>
        <v>5.2610802069504103</v>
      </c>
      <c r="W91" s="42">
        <f>_xll.SRS1Splines.Functions25.OneWay_Spline($C$56:$C$60,W$56:W$60,$C91)</f>
        <v>0.532553517576278</v>
      </c>
      <c r="X91" s="42">
        <f>_xll.SRS1Splines.Functions25.OneWay_Spline($C$56:$C$60,X$56:X$60,$C91)</f>
        <v>0.57466486807895401</v>
      </c>
      <c r="Y91" s="42">
        <f>_xll.SRS1Splines.Functions25.OneWay_Spline($C$62:$C$65,Y$62:Y$65,$C91)</f>
        <v>1.1951153137249899</v>
      </c>
      <c r="AA91" s="42">
        <f t="shared" si="26"/>
        <v>0.875</v>
      </c>
      <c r="AB91" s="42">
        <f>_xll.SRS1Splines.Functions25.OneWay_Spline($C$56:$C$60,AB$56:AB$60,AA91)</f>
        <v>0.98935010409348001</v>
      </c>
      <c r="AC91" s="42">
        <f>_xll.SRS1Splines.Functions25.OneWay_Spline($C$56:$C$60,AC$56:AC$60,$C91)</f>
        <v>1.136153873179</v>
      </c>
      <c r="AD91" s="42">
        <f>_xll.SRS1Splines.Functions25.OneWay_Spline($C$56:$C$60,AD$56:AD$60,$C91)</f>
        <v>0.96383543782216197</v>
      </c>
      <c r="AE91" s="42">
        <f>_xll.SRS1Splines.Functions25.OneWay_Spline($C$56:$C$60,AE$56:AE$60,$C91)</f>
        <v>3.1016378934897499</v>
      </c>
      <c r="AF91" s="42">
        <f>_xll.SRS1Splines.Functions25.OneWay_Spline($C$56:$C$60,AF$56:AF$60,$C91)</f>
        <v>3.1175322304938802</v>
      </c>
      <c r="AG91" s="42">
        <f>_xll.SRS1Splines.Functions25.OneWay_Spline($C$56:$C$60,AG$56:AG$60,$C91)</f>
        <v>34.993898935969298</v>
      </c>
      <c r="AH91" s="42">
        <f>_xll.SRS1Splines.Functions25.OneWay_Spline($C$56:$C$60,AH$56:AH$60,$C91)</f>
        <v>5.9459133170858696</v>
      </c>
      <c r="AI91" s="42">
        <f>_xll.SRS1Splines.Functions25.OneWay_Spline($C$56:$C$60,AI$56:AI$60,$C91)</f>
        <v>0.643015325689266</v>
      </c>
      <c r="AJ91" s="42">
        <f>_xll.SRS1Splines.Functions25.OneWay_Spline($C$56:$C$60,AJ$56:AJ$60,$C91)</f>
        <v>0.64954005038778995</v>
      </c>
      <c r="AK91" s="42">
        <f>_xll.SRS1Splines.Functions25.OneWay_Spline($C$62:$C$65,AK$62:AK$65,$C91)</f>
        <v>1.9917380430263401</v>
      </c>
    </row>
    <row r="92" spans="3:37">
      <c r="C92" s="42">
        <f t="shared" si="24"/>
        <v>1</v>
      </c>
      <c r="D92" s="42">
        <f>_xll.SRS1Splines.Functions25.OneWay_Spline($C$56:$C$60,$D$56:$D$60,C92)</f>
        <v>0.48368834544557798</v>
      </c>
      <c r="E92" s="42">
        <f>_xll.SRS1Splines.Functions25.OneWay_Spline($C$56:$C$60,E$56:E$60,$C92)</f>
        <v>0.75492215595295398</v>
      </c>
      <c r="F92" s="42">
        <f>_xll.SRS1Splines.Functions25.OneWay_Spline($C$56:$C$60,F$56:F$60,$C92)</f>
        <v>0.80453886795698903</v>
      </c>
      <c r="G92" s="42">
        <f>_xll.SRS1Splines.Functions25.OneWay_Spline($C$56:$C$60,G$56:G$60,$C92)</f>
        <v>2.0406313009884101</v>
      </c>
      <c r="H92" s="42">
        <f>_xll.SRS1Splines.Functions25.OneWay_Spline($C$56:$C$60,H$56:H$60,$C92)</f>
        <v>2.4856299349500799</v>
      </c>
      <c r="I92" s="42">
        <f>_xll.SRS1Splines.Functions25.OneWay_Spline($C$56:$C$60,I$56:I$60,$C92)</f>
        <v>23.797532012192001</v>
      </c>
      <c r="J92" s="42">
        <f>_xll.SRS1Splines.Functions25.OneWay_Spline($C$56:$C$60,J$56:J$60,$C92)</f>
        <v>5.64824820598648</v>
      </c>
      <c r="K92" s="42">
        <f>_xll.SRS1Splines.Functions25.OneWay_Spline($C$56:$C$60,K$56:K$60,$C92)</f>
        <v>0.58853193074210197</v>
      </c>
      <c r="L92" s="42">
        <f>_xll.SRS1Splines.Functions25.OneWay_Spline($C$56:$C$60,L$56:L$60,$C92)</f>
        <v>0.61370595756313195</v>
      </c>
      <c r="M92" s="42">
        <f>_xll.SRS1Splines.Functions25.OneWay_Spline(($C$62:$C$65),M$62:M$65,$C92)</f>
        <v>1.5259846221314901</v>
      </c>
      <c r="O92" s="42">
        <f t="shared" si="25"/>
        <v>1</v>
      </c>
      <c r="P92" s="42">
        <f>_xll.SRS1Splines.Functions25.OneWay_Spline($C$56:$C$60,P$56:P$60,O92)</f>
        <v>0.27457601348079502</v>
      </c>
      <c r="Q92" s="42">
        <f>_xll.SRS1Splines.Functions25.OneWay_Spline($C$56:$C$60,Q$56:Q$60,$C92)</f>
        <v>0.57512476151863001</v>
      </c>
      <c r="R92" s="42">
        <f>_xll.SRS1Splines.Functions25.OneWay_Spline($C$56:$C$60,R$56:R$60,$C92)</f>
        <v>0.67715486444675999</v>
      </c>
      <c r="S92" s="42">
        <f>_xll.SRS1Splines.Functions25.OneWay_Spline($C$56:$C$60,S$56:S$60,$C92)</f>
        <v>0.97581966225519701</v>
      </c>
      <c r="T92" s="42">
        <f>_xll.SRS1Splines.Functions25.OneWay_Spline($C$56:$C$60,T$56:T$60,$C92)</f>
        <v>1.82451428116265</v>
      </c>
      <c r="U92" s="42">
        <f>_xll.SRS1Splines.Functions25.OneWay_Spline($C$56:$C$60,U$56:U$60,$C92)</f>
        <v>11.709665492478001</v>
      </c>
      <c r="V92" s="42">
        <f>_xll.SRS1Splines.Functions25.OneWay_Spline($C$56:$C$60,V$56:V$60,$C92)</f>
        <v>5.4170569039530401</v>
      </c>
      <c r="W92" s="42">
        <f>_xll.SRS1Splines.Functions25.OneWay_Spline($C$56:$C$60,W$56:W$60,$C92)</f>
        <v>0.53326392791988697</v>
      </c>
      <c r="X92" s="42">
        <f>_xll.SRS1Splines.Functions25.OneWay_Spline($C$56:$C$60,X$56:X$60,$C92)</f>
        <v>0.57680721251844103</v>
      </c>
      <c r="Y92" s="42">
        <f>_xll.SRS1Splines.Functions25.OneWay_Spline($C$62:$C$65,Y$62:Y$65,$C92)</f>
        <v>1.1828207144492</v>
      </c>
      <c r="AA92" s="42">
        <f t="shared" si="26"/>
        <v>1</v>
      </c>
      <c r="AB92" s="42">
        <f>_xll.SRS1Splines.Functions25.OneWay_Spline($C$56:$C$60,AB$56:AB$60,AA92)</f>
        <v>0.69280067741036</v>
      </c>
      <c r="AC92" s="42">
        <f>_xll.SRS1Splines.Functions25.OneWay_Spline($C$56:$C$60,AC$56:AC$60,$C92)</f>
        <v>0.93471955038727905</v>
      </c>
      <c r="AD92" s="42">
        <f>_xll.SRS1Splines.Functions25.OneWay_Spline($C$56:$C$60,AD$56:AD$60,$C92)</f>
        <v>0.93192287146721897</v>
      </c>
      <c r="AE92" s="42">
        <f>_xll.SRS1Splines.Functions25.OneWay_Spline($C$56:$C$60,AE$56:AE$60,$C92)</f>
        <v>3.1054429397216299</v>
      </c>
      <c r="AF92" s="42">
        <f>_xll.SRS1Splines.Functions25.OneWay_Spline($C$56:$C$60,AF$56:AF$60,$C92)</f>
        <v>3.1467455887375002</v>
      </c>
      <c r="AG92" s="42">
        <f>_xll.SRS1Splines.Functions25.OneWay_Spline($C$56:$C$60,AG$56:AG$60,$C92)</f>
        <v>35.885398531905899</v>
      </c>
      <c r="AH92" s="42">
        <f>_xll.SRS1Splines.Functions25.OneWay_Spline($C$56:$C$60,AH$56:AH$60,$C92)</f>
        <v>5.8794395080199102</v>
      </c>
      <c r="AI92" s="42">
        <f>_xll.SRS1Splines.Functions25.OneWay_Spline($C$56:$C$60,AI$56:AI$60,$C92)</f>
        <v>0.64379993356431697</v>
      </c>
      <c r="AJ92" s="42">
        <f>_xll.SRS1Splines.Functions25.OneWay_Spline($C$56:$C$60,AJ$56:AJ$60,$C92)</f>
        <v>0.65060470260782299</v>
      </c>
      <c r="AK92" s="42">
        <f>_xll.SRS1Splines.Functions25.OneWay_Spline($C$62:$C$65,AK$62:AK$65,$C92)</f>
        <v>2.04423850614906</v>
      </c>
    </row>
    <row r="93" spans="3:37">
      <c r="C93" s="42">
        <f t="shared" si="24"/>
        <v>1.125</v>
      </c>
      <c r="D93" s="42">
        <f>_xll.SRS1Splines.Functions25.OneWay_Spline($C$56:$C$60,$D$56:$D$60,C93)</f>
        <v>0.46146489791229001</v>
      </c>
      <c r="E93" s="42">
        <f>_xll.SRS1Splines.Functions25.OneWay_Spline($C$56:$C$60,E$56:E$60,$C93)</f>
        <v>0.74893072856104803</v>
      </c>
      <c r="F93" s="42">
        <f>_xll.SRS1Splines.Functions25.OneWay_Spline($C$56:$C$60,F$56:F$60,$C93)</f>
        <v>0.78320567468348201</v>
      </c>
      <c r="G93" s="42">
        <f>_xll.SRS1Splines.Functions25.OneWay_Spline($C$56:$C$60,G$56:G$60,$C93)</f>
        <v>2.0134653196339101</v>
      </c>
      <c r="H93" s="42">
        <f>_xll.SRS1Splines.Functions25.OneWay_Spline($C$56:$C$60,H$56:H$60,$C93)</f>
        <v>2.4824480250829501</v>
      </c>
      <c r="I93" s="42">
        <f>_xll.SRS1Splines.Functions25.OneWay_Spline($C$56:$C$60,I$56:I$60,$C93)</f>
        <v>24.3970570485649</v>
      </c>
      <c r="J93" s="42">
        <f>_xll.SRS1Splines.Functions25.OneWay_Spline($C$56:$C$60,J$56:J$60,$C93)</f>
        <v>5.6462297351120796</v>
      </c>
      <c r="K93" s="42">
        <f>_xll.SRS1Splines.Functions25.OneWay_Spline($C$56:$C$60,K$56:K$60,$C93)</f>
        <v>0.588009136637901</v>
      </c>
      <c r="L93" s="42">
        <f>_xll.SRS1Splines.Functions25.OneWay_Spline($C$56:$C$60,L$56:L$60,$C93)</f>
        <v>0.61333354601577805</v>
      </c>
      <c r="M93" s="42">
        <f>_xll.SRS1Splines.Functions25.OneWay_Spline(($C$62:$C$65),M$62:M$65,$C93)</f>
        <v>1.53645783155941</v>
      </c>
      <c r="O93" s="42">
        <f t="shared" si="25"/>
        <v>1.125</v>
      </c>
      <c r="P93" s="42">
        <f>_xll.SRS1Splines.Functions25.OneWay_Spline($C$56:$C$60,P$56:P$60,O93)</f>
        <v>0.26248208197779299</v>
      </c>
      <c r="Q93" s="42">
        <f>_xll.SRS1Splines.Functions25.OneWay_Spline($C$56:$C$60,Q$56:Q$60,$C93)</f>
        <v>0.57508276143278803</v>
      </c>
      <c r="R93" s="42">
        <f>_xll.SRS1Splines.Functions25.OneWay_Spline($C$56:$C$60,R$56:R$60,$C93)</f>
        <v>0.65354802949558799</v>
      </c>
      <c r="S93" s="42">
        <f>_xll.SRS1Splines.Functions25.OneWay_Spline($C$56:$C$60,S$56:S$60,$C93)</f>
        <v>0.94113360243723498</v>
      </c>
      <c r="T93" s="42">
        <f>_xll.SRS1Splines.Functions25.OneWay_Spline($C$56:$C$60,T$56:T$60,$C93)</f>
        <v>1.8048628090172401</v>
      </c>
      <c r="U93" s="42">
        <f>_xll.SRS1Splines.Functions25.OneWay_Spline($C$56:$C$60,U$56:U$60,$C93)</f>
        <v>11.717332721423</v>
      </c>
      <c r="V93" s="42">
        <f>_xll.SRS1Splines.Functions25.OneWay_Spline($C$56:$C$60,V$56:V$60,$C93)</f>
        <v>5.4147112140366396</v>
      </c>
      <c r="W93" s="42">
        <f>_xll.SRS1Splines.Functions25.OneWay_Spline($C$56:$C$60,W$56:W$60,$C93)</f>
        <v>0.53276091118536395</v>
      </c>
      <c r="X93" s="42">
        <f>_xll.SRS1Splines.Functions25.OneWay_Spline($C$56:$C$60,X$56:X$60,$C93)</f>
        <v>0.57652285961240901</v>
      </c>
      <c r="Y93" s="42">
        <f>_xll.SRS1Splines.Functions25.OneWay_Spline($C$62:$C$65,Y$62:Y$65,$C93)</f>
        <v>1.16888464664526</v>
      </c>
      <c r="AA93" s="42">
        <f t="shared" si="26"/>
        <v>1.125</v>
      </c>
      <c r="AB93" s="42">
        <f>_xll.SRS1Splines.Functions25.OneWay_Spline($C$56:$C$60,AB$56:AB$60,AA93)</f>
        <v>0.66044771384678602</v>
      </c>
      <c r="AC93" s="42">
        <f>_xll.SRS1Splines.Functions25.OneWay_Spline($C$56:$C$60,AC$56:AC$60,$C93)</f>
        <v>0.92597280221752798</v>
      </c>
      <c r="AD93" s="42">
        <f>_xll.SRS1Splines.Functions25.OneWay_Spline($C$56:$C$60,AD$56:AD$60,$C93)</f>
        <v>0.91292024971563102</v>
      </c>
      <c r="AE93" s="42">
        <f>_xll.SRS1Splines.Functions25.OneWay_Spline($C$56:$C$60,AE$56:AE$60,$C93)</f>
        <v>3.1003550199319898</v>
      </c>
      <c r="AF93" s="42">
        <f>_xll.SRS1Splines.Functions25.OneWay_Spline($C$56:$C$60,AF$56:AF$60,$C93)</f>
        <v>3.1422838684647498</v>
      </c>
      <c r="AG93" s="42">
        <f>_xll.SRS1Splines.Functions25.OneWay_Spline($C$56:$C$60,AG$56:AG$60,$C93)</f>
        <v>36.7881501222504</v>
      </c>
      <c r="AH93" s="42">
        <f>_xll.SRS1Splines.Functions25.OneWay_Spline($C$56:$C$60,AH$56:AH$60,$C93)</f>
        <v>5.8341483572543398</v>
      </c>
      <c r="AI93" s="42">
        <f>_xll.SRS1Splines.Functions25.OneWay_Spline($C$56:$C$60,AI$56:AI$60,$C93)</f>
        <v>0.64325736209043805</v>
      </c>
      <c r="AJ93" s="42">
        <f>_xll.SRS1Splines.Functions25.OneWay_Spline($C$56:$C$60,AJ$56:AJ$60,$C93)</f>
        <v>0.65017632680852899</v>
      </c>
      <c r="AK93" s="42">
        <f>_xll.SRS1Splines.Functions25.OneWay_Spline($C$62:$C$65,AK$62:AK$65,$C93)</f>
        <v>2.0954426615403601</v>
      </c>
    </row>
    <row r="94" spans="3:37">
      <c r="C94" s="52">
        <f>C93+0.2</f>
        <v>1.325</v>
      </c>
      <c r="D94" s="42">
        <f>_xll.SRS1Splines.Functions25.OneWay_Spline($C$56:$C$60,$D$56:$D$60,C94)</f>
        <v>0.427193844108748</v>
      </c>
      <c r="E94" s="42">
        <f>_xll.SRS1Splines.Functions25.OneWay_Spline($C$56:$C$60,E$56:E$60,$C94)</f>
        <v>0.74025666579850002</v>
      </c>
      <c r="F94" s="42">
        <f>_xll.SRS1Splines.Functions25.OneWay_Spline($C$56:$C$60,F$56:F$60,$C94)</f>
        <v>0.75019593359799297</v>
      </c>
      <c r="G94" s="42">
        <f>_xll.SRS1Splines.Functions25.OneWay_Spline($C$56:$C$60,G$56:G$60,$C94)</f>
        <v>1.96231749159294</v>
      </c>
      <c r="H94" s="42">
        <f>_xll.SRS1Splines.Functions25.OneWay_Spline($C$56:$C$60,H$56:H$60,$C94)</f>
        <v>2.4646915492762802</v>
      </c>
      <c r="I94" s="42">
        <f>_xll.SRS1Splines.Functions25.OneWay_Spline($C$56:$C$60,I$56:I$60,$C94)</f>
        <v>25.324727180795499</v>
      </c>
      <c r="J94" s="42">
        <f>_xll.SRS1Splines.Functions25.OneWay_Spline($C$56:$C$60,J$56:J$60,$C94)</f>
        <v>5.63497337306163</v>
      </c>
      <c r="K94" s="42">
        <f>_xll.SRS1Splines.Functions25.OneWay_Spline($C$56:$C$60,K$56:K$60,$C94)</f>
        <v>0.58509219102039001</v>
      </c>
      <c r="L94" s="42">
        <f>_xll.SRS1Splines.Functions25.OneWay_Spline($C$56:$C$60,L$56:L$60,$C94)</f>
        <v>0.61125672674532505</v>
      </c>
      <c r="M94" s="42">
        <f>_xll.SRS1Splines.Functions25.OneWay_Spline(($C$62:$C$65),M$62:M$65,$C94)</f>
        <v>1.5526634659957399</v>
      </c>
      <c r="O94" s="52">
        <f>O93+0.2</f>
        <v>1.325</v>
      </c>
      <c r="P94" s="42">
        <f>_xll.SRS1Splines.Functions25.OneWay_Spline($C$56:$C$60,P$56:P$60,O94)</f>
        <v>0.24388574552181899</v>
      </c>
      <c r="Q94" s="42">
        <f>_xll.SRS1Splines.Functions25.OneWay_Spline($C$56:$C$60,Q$56:Q$60,$C94)</f>
        <v>0.57484084093834298</v>
      </c>
      <c r="R94" s="42">
        <f>_xll.SRS1Splines.Functions25.OneWay_Spline($C$56:$C$60,R$56:R$60,$C94)</f>
        <v>0.61702018766734401</v>
      </c>
      <c r="S94" s="42">
        <f>_xll.SRS1Splines.Functions25.OneWay_Spline($C$56:$C$60,S$56:S$60,$C94)</f>
        <v>0.887462413169542</v>
      </c>
      <c r="T94" s="42">
        <f>_xll.SRS1Splines.Functions25.OneWay_Spline($C$56:$C$60,T$56:T$60,$C94)</f>
        <v>1.76957239140707</v>
      </c>
      <c r="U94" s="42">
        <f>_xll.SRS1Splines.Functions25.OneWay_Spline($C$56:$C$60,U$56:U$60,$C94)</f>
        <v>11.7604097521856</v>
      </c>
      <c r="V94" s="42">
        <f>_xll.SRS1Splines.Functions25.OneWay_Spline($C$56:$C$60,V$56:V$60,$C94)</f>
        <v>5.4016300567645201</v>
      </c>
      <c r="W94" s="42">
        <f>_xll.SRS1Splines.Functions25.OneWay_Spline($C$56:$C$60,W$56:W$60,$C94)</f>
        <v>0.52995570938668002</v>
      </c>
      <c r="X94" s="42">
        <f>_xll.SRS1Splines.Functions25.OneWay_Spline($C$56:$C$60,X$56:X$60,$C94)</f>
        <v>0.57493409779149096</v>
      </c>
      <c r="Y94" s="42">
        <f>_xll.SRS1Splines.Functions25.OneWay_Spline($C$62:$C$65,Y$62:Y$65,$C94)</f>
        <v>1.1434185099472001</v>
      </c>
      <c r="AA94" s="52">
        <f>AA93+0.2</f>
        <v>1.325</v>
      </c>
      <c r="AB94" s="42">
        <f>_xll.SRS1Splines.Functions25.OneWay_Spline($C$56:$C$60,AB$56:AB$60,AA94)</f>
        <v>0.61050194269567704</v>
      </c>
      <c r="AC94" s="42">
        <f>_xll.SRS1Splines.Functions25.OneWay_Spline($C$56:$C$60,AC$56:AC$60,$C94)</f>
        <v>0.91330973586791298</v>
      </c>
      <c r="AD94" s="42">
        <f>_xll.SRS1Splines.Functions25.OneWay_Spline($C$56:$C$60,AD$56:AD$60,$C94)</f>
        <v>0.88374073673233799</v>
      </c>
      <c r="AE94" s="42">
        <f>_xll.SRS1Splines.Functions25.OneWay_Spline($C$56:$C$60,AE$56:AE$60,$C94)</f>
        <v>3.0719813297477998</v>
      </c>
      <c r="AF94" s="42">
        <f>_xll.SRS1Splines.Functions25.OneWay_Spline($C$56:$C$60,AF$56:AF$60,$C94)</f>
        <v>3.1174022913287902</v>
      </c>
      <c r="AG94" s="42">
        <f>_xll.SRS1Splines.Functions25.OneWay_Spline($C$56:$C$60,AG$56:AG$60,$C94)</f>
        <v>38.185015367867003</v>
      </c>
      <c r="AH94" s="42">
        <f>_xll.SRS1Splines.Functions25.OneWay_Spline($C$56:$C$60,AH$56:AH$60,$C94)</f>
        <v>5.7640674677659396</v>
      </c>
      <c r="AI94" s="42">
        <f>_xll.SRS1Splines.Functions25.OneWay_Spline($C$56:$C$60,AI$56:AI$60,$C94)</f>
        <v>0.6402286726541</v>
      </c>
      <c r="AJ94" s="42">
        <f>_xll.SRS1Splines.Functions25.OneWay_Spline($C$56:$C$60,AJ$56:AJ$60,$C94)</f>
        <v>0.64778741292739095</v>
      </c>
      <c r="AK94" s="42">
        <f>_xll.SRS1Splines.Functions25.OneWay_Spline($C$62:$C$65,AK$62:AK$65,$C94)</f>
        <v>2.1746729900850799</v>
      </c>
    </row>
    <row r="95" spans="3:37">
      <c r="C95" s="52">
        <f t="shared" ref="C95:C96" si="27">C94+0.2</f>
        <v>1.5249999999999999</v>
      </c>
      <c r="D95" s="42">
        <f>_xll.SRS1Splines.Functions25.OneWay_Spline($C$56:$C$60,$D$56:$D$60,C95)</f>
        <v>0.39448984540663401</v>
      </c>
      <c r="E95" s="42">
        <f>_xll.SRS1Splines.Functions25.OneWay_Spline($C$56:$C$60,E$56:E$60,$C95)</f>
        <v>0.73262172883119503</v>
      </c>
      <c r="F95" s="42">
        <f>_xll.SRS1Splines.Functions25.OneWay_Spline($C$56:$C$60,F$56:F$60,$C95)</f>
        <v>0.71856879946896501</v>
      </c>
      <c r="G95" s="42">
        <f>_xll.SRS1Splines.Functions25.OneWay_Spline($C$56:$C$60,G$56:G$60,$C95)</f>
        <v>1.9025388747721199</v>
      </c>
      <c r="H95" s="42">
        <f>_xll.SRS1Splines.Functions25.OneWay_Spline($C$56:$C$60,H$56:H$60,$C95)</f>
        <v>2.4324827530281699</v>
      </c>
      <c r="I95" s="42">
        <f>_xll.SRS1Splines.Functions25.OneWay_Spline($C$56:$C$60,I$56:I$60,$C95)</f>
        <v>26.213542019529601</v>
      </c>
      <c r="J95" s="42">
        <f>_xll.SRS1Splines.Functions25.OneWay_Spline($C$56:$C$60,J$56:J$60,$C95)</f>
        <v>5.6145735432183903</v>
      </c>
      <c r="K95" s="42">
        <f>_xll.SRS1Splines.Functions25.OneWay_Spline($C$56:$C$60,K$56:K$60,$C95)</f>
        <v>0.57980224102098099</v>
      </c>
      <c r="L95" s="42">
        <f>_xll.SRS1Splines.Functions25.OneWay_Spline($C$56:$C$60,L$56:L$60,$C95)</f>
        <v>0.60749292103771901</v>
      </c>
      <c r="M95" s="42">
        <f>_xll.SRS1Splines.Functions25.OneWay_Spline(($C$62:$C$65),M$62:M$65,$C95)</f>
        <v>1.56819033040333</v>
      </c>
      <c r="O95" s="52">
        <f t="shared" ref="O95:O96" si="28">O94+0.2</f>
        <v>1.5249999999999999</v>
      </c>
      <c r="P95" s="42">
        <f>_xll.SRS1Splines.Functions25.OneWay_Spline($C$56:$C$60,P$56:P$60,O95)</f>
        <v>0.22620094406692901</v>
      </c>
      <c r="Q95" s="42">
        <f>_xll.SRS1Splines.Functions25.OneWay_Spline($C$56:$C$60,Q$56:Q$60,$C95)</f>
        <v>0.574383880004391</v>
      </c>
      <c r="R95" s="42">
        <f>_xll.SRS1Splines.Functions25.OneWay_Spline($C$56:$C$60,R$56:R$60,$C95)</f>
        <v>0.58202230780049202</v>
      </c>
      <c r="S95" s="42">
        <f>_xll.SRS1Splines.Functions25.OneWay_Spline($C$56:$C$60,S$56:S$60,$C95)</f>
        <v>0.83603923182929096</v>
      </c>
      <c r="T95" s="42">
        <f>_xll.SRS1Splines.Functions25.OneWay_Spline($C$56:$C$60,T$56:T$60,$C95)</f>
        <v>1.7299362519880901</v>
      </c>
      <c r="U95" s="42">
        <f>_xll.SRS1Splines.Functions25.OneWay_Spline($C$56:$C$60,U$56:U$60,$C95)</f>
        <v>11.8392465624206</v>
      </c>
      <c r="V95" s="42">
        <f>_xll.SRS1Splines.Functions25.OneWay_Spline($C$56:$C$60,V$56:V$60,$C95)</f>
        <v>5.3779231627158204</v>
      </c>
      <c r="W95" s="42">
        <f>_xll.SRS1Splines.Functions25.OneWay_Spline($C$56:$C$60,W$56:W$60,$C95)</f>
        <v>0.52487176591991003</v>
      </c>
      <c r="X95" s="42">
        <f>_xll.SRS1Splines.Functions25.OneWay_Spline($C$56:$C$60,X$56:X$60,$C95)</f>
        <v>0.57204753393960905</v>
      </c>
      <c r="Y95" s="42">
        <f>_xll.SRS1Splines.Functions25.OneWay_Spline($C$62:$C$65,Y$62:Y$65,$C95)</f>
        <v>1.1144057506884899</v>
      </c>
      <c r="AA95" s="52">
        <f t="shared" ref="AA95:AA96" si="29">AA94+0.2</f>
        <v>1.5249999999999999</v>
      </c>
      <c r="AB95" s="42">
        <f>_xll.SRS1Splines.Functions25.OneWay_Spline($C$56:$C$60,AB$56:AB$60,AA95)</f>
        <v>0.56277874674633899</v>
      </c>
      <c r="AC95" s="42">
        <f>_xll.SRS1Splines.Functions25.OneWay_Spline($C$56:$C$60,AC$56:AC$60,$C95)</f>
        <v>0.90216366556167205</v>
      </c>
      <c r="AD95" s="42">
        <f>_xll.SRS1Splines.Functions25.OneWay_Spline($C$56:$C$60,AD$56:AD$60,$C95)</f>
        <v>0.85603713420937899</v>
      </c>
      <c r="AE95" s="42">
        <f>_xll.SRS1Splines.Functions25.OneWay_Spline($C$56:$C$60,AE$56:AE$60,$C95)</f>
        <v>3.0205598803321001</v>
      </c>
      <c r="AF95" s="42">
        <f>_xll.SRS1Splines.Functions25.OneWay_Spline($C$56:$C$60,AF$56:AF$60,$C95)</f>
        <v>3.0723095750915199</v>
      </c>
      <c r="AG95" s="42">
        <f>_xll.SRS1Splines.Functions25.OneWay_Spline($C$56:$C$60,AG$56:AG$60,$C95)</f>
        <v>39.523373168641001</v>
      </c>
      <c r="AH95" s="42">
        <f>_xll.SRS1Splines.Functions25.OneWay_Spline($C$56:$C$60,AH$56:AH$60,$C95)</f>
        <v>5.6969219034917202</v>
      </c>
      <c r="AI95" s="42">
        <f>_xll.SRS1Splines.Functions25.OneWay_Spline($C$56:$C$60,AI$56:AI$60,$C95)</f>
        <v>0.63473271612205096</v>
      </c>
      <c r="AJ95" s="42">
        <f>_xll.SRS1Splines.Functions25.OneWay_Spline($C$56:$C$60,AJ$56:AJ$60,$C95)</f>
        <v>0.64345800023909006</v>
      </c>
      <c r="AK95" s="42">
        <f>_xll.SRS1Splines.Functions25.OneWay_Spline($C$62:$C$65,AK$62:AK$65,$C95)</f>
        <v>2.2505847708373401</v>
      </c>
    </row>
    <row r="96" spans="3:37">
      <c r="C96" s="52">
        <f t="shared" si="27"/>
        <v>1.7249999999999999</v>
      </c>
      <c r="D96" s="42">
        <f>_xll.SRS1Splines.Functions25.OneWay_Spline($C$56:$C$60,$D$56:$D$60,C96)</f>
        <v>0.36333429260357603</v>
      </c>
      <c r="E96" s="42">
        <f>_xll.SRS1Splines.Functions25.OneWay_Spline($C$56:$C$60,E$56:E$60,$C96)</f>
        <v>0.72593036586187099</v>
      </c>
      <c r="F96" s="42">
        <f>_xll.SRS1Splines.Functions25.OneWay_Spline($C$56:$C$60,F$56:F$60,$C96)</f>
        <v>0.68832427229639703</v>
      </c>
      <c r="G96" s="42">
        <f>_xll.SRS1Splines.Functions25.OneWay_Spline($C$56:$C$60,G$56:G$60,$C96)</f>
        <v>1.8350715238389199</v>
      </c>
      <c r="H96" s="42">
        <f>_xll.SRS1Splines.Functions25.OneWay_Spline($C$56:$C$60,H$56:H$60,$C96)</f>
        <v>2.3871197949820702</v>
      </c>
      <c r="I96" s="42">
        <f>_xll.SRS1Splines.Functions25.OneWay_Spline($C$56:$C$60,I$56:I$60,$C96)</f>
        <v>27.063501564767101</v>
      </c>
      <c r="J96" s="42">
        <f>_xll.SRS1Splines.Functions25.OneWay_Spline($C$56:$C$60,J$56:J$60,$C96)</f>
        <v>5.5858710242299798</v>
      </c>
      <c r="K96" s="42">
        <f>_xll.SRS1Splines.Functions25.OneWay_Spline($C$56:$C$60,K$56:K$60,$C96)</f>
        <v>0.57235366412081001</v>
      </c>
      <c r="L96" s="42">
        <f>_xll.SRS1Splines.Functions25.OneWay_Spline($C$56:$C$60,L$56:L$60,$C96)</f>
        <v>0.60219725408258096</v>
      </c>
      <c r="M96" s="42">
        <f>_xll.SRS1Splines.Functions25.OneWay_Spline(($C$62:$C$65),M$62:M$65,$C96)</f>
        <v>1.5830384247821601</v>
      </c>
      <c r="O96" s="52">
        <f t="shared" si="28"/>
        <v>1.7249999999999999</v>
      </c>
      <c r="P96" s="42">
        <f>_xll.SRS1Splines.Functions25.OneWay_Spline($C$56:$C$60,P$56:P$60,O96)</f>
        <v>0.20940892524678001</v>
      </c>
      <c r="Q96" s="42">
        <f>_xll.SRS1Splines.Functions25.OneWay_Spline($C$56:$C$60,Q$56:Q$60,$C96)</f>
        <v>0.57371187863093198</v>
      </c>
      <c r="R96" s="42">
        <f>_xll.SRS1Splines.Functions25.OneWay_Spline($C$56:$C$60,R$56:R$60,$C96)</f>
        <v>0.54855438989503402</v>
      </c>
      <c r="S96" s="42">
        <f>_xll.SRS1Splines.Functions25.OneWay_Spline($C$56:$C$60,S$56:S$60,$C96)</f>
        <v>0.78686405841648299</v>
      </c>
      <c r="T96" s="42">
        <f>_xll.SRS1Splines.Functions25.OneWay_Spline($C$56:$C$60,T$56:T$60,$C96)</f>
        <v>1.6864005104372399</v>
      </c>
      <c r="U96" s="42">
        <f>_xll.SRS1Splines.Functions25.OneWay_Spline($C$56:$C$60,U$56:U$60,$C96)</f>
        <v>11.9513750819681</v>
      </c>
      <c r="V96" s="42">
        <f>_xll.SRS1Splines.Functions25.OneWay_Spline($C$56:$C$60,V$56:V$60,$C96)</f>
        <v>5.3445676111343801</v>
      </c>
      <c r="W96" s="42">
        <f>_xll.SRS1Splines.Functions25.OneWay_Spline($C$56:$C$60,W$56:W$60,$C96)</f>
        <v>0.517718518911648</v>
      </c>
      <c r="X96" s="42">
        <f>_xll.SRS1Splines.Functions25.OneWay_Spline($C$56:$C$60,X$56:X$60,$C96)</f>
        <v>0.56797475736117697</v>
      </c>
      <c r="Y96" s="42">
        <f>_xll.SRS1Splines.Functions25.OneWay_Spline($C$62:$C$65,Y$62:Y$65,$C96)</f>
        <v>1.0822497761746099</v>
      </c>
      <c r="AA96" s="52">
        <f t="shared" si="29"/>
        <v>1.7249999999999999</v>
      </c>
      <c r="AB96" s="42">
        <f>_xll.SRS1Splines.Functions25.OneWay_Spline($C$56:$C$60,AB$56:AB$60,AA96)</f>
        <v>0.51725965996037204</v>
      </c>
      <c r="AC96" s="42">
        <f>_xll.SRS1Splines.Functions25.OneWay_Spline($C$56:$C$60,AC$56:AC$60,$C96)</f>
        <v>0.89239509740975997</v>
      </c>
      <c r="AD96" s="42">
        <f>_xll.SRS1Splines.Functions25.OneWay_Spline($C$56:$C$60,AD$56:AD$60,$C96)</f>
        <v>0.82977356758643295</v>
      </c>
      <c r="AE96" s="42">
        <f>_xll.SRS1Splines.Functions25.OneWay_Spline($C$56:$C$60,AE$56:AE$60,$C96)</f>
        <v>2.9482100058671099</v>
      </c>
      <c r="AF96" s="42">
        <f>_xll.SRS1Splines.Functions25.OneWay_Spline($C$56:$C$60,AF$56:AF$60,$C96)</f>
        <v>3.00886421530251</v>
      </c>
      <c r="AG96" s="42">
        <f>_xll.SRS1Splines.Functions25.OneWay_Spline($C$56:$C$60,AG$56:AG$60,$C96)</f>
        <v>40.803223524572402</v>
      </c>
      <c r="AH96" s="42">
        <f>_xll.SRS1Splines.Functions25.OneWay_Spline($C$56:$C$60,AH$56:AH$60,$C96)</f>
        <v>5.6327116644316799</v>
      </c>
      <c r="AI96" s="42">
        <f>_xll.SRS1Splines.Functions25.OneWay_Spline($C$56:$C$60,AI$56:AI$60,$C96)</f>
        <v>0.62698880932997203</v>
      </c>
      <c r="AJ96" s="42">
        <f>_xll.SRS1Splines.Functions25.OneWay_Spline($C$56:$C$60,AJ$56:AJ$60,$C96)</f>
        <v>0.63736652541554795</v>
      </c>
      <c r="AK96" s="42">
        <f>_xll.SRS1Splines.Functions25.OneWay_Spline($C$62:$C$65,AK$62:AK$65,$C96)</f>
        <v>2.3231780037971599</v>
      </c>
    </row>
    <row r="97" spans="3:37">
      <c r="C97" s="42">
        <v>2</v>
      </c>
      <c r="D97" s="42">
        <f>_xll.SRS1Splines.Functions25.OneWay_Spline($C$56:$C$60,$D$56:$D$60,C97)</f>
        <v>0.322989545813398</v>
      </c>
      <c r="E97" s="42">
        <f>_xll.SRS1Splines.Functions25.OneWay_Spline($C$56:$C$60,E$56:E$60,$C97)</f>
        <v>0.71809490075753601</v>
      </c>
      <c r="F97" s="42">
        <f>_xll.SRS1Splines.Functions25.OneWay_Spline($C$56:$C$60,F$56:F$60,$C97)</f>
        <v>0.64899558535521196</v>
      </c>
      <c r="G97" s="42">
        <f>_xll.SRS1Splines.Functions25.OneWay_Spline($C$56:$C$60,G$56:G$60,$C97)</f>
        <v>1.7314801286042301</v>
      </c>
      <c r="H97" s="42">
        <f>_xll.SRS1Splines.Functions25.OneWay_Spline($C$56:$C$60,H$56:H$60,$C97)</f>
        <v>2.3056520537254501</v>
      </c>
      <c r="I97" s="42">
        <f>_xll.SRS1Splines.Functions25.OneWay_Spline($C$56:$C$60,I$56:I$60,$C97)</f>
        <v>28.168752530556301</v>
      </c>
      <c r="J97" s="42">
        <f>_xll.SRS1Splines.Functions25.OneWay_Spline($C$56:$C$60,J$56:J$60,$C97)</f>
        <v>5.5343927641223098</v>
      </c>
      <c r="K97" s="42">
        <f>_xll.SRS1Splines.Functions25.OneWay_Spline($C$56:$C$60,K$56:K$60,$C97)</f>
        <v>0.55898103090646101</v>
      </c>
      <c r="L97" s="42">
        <f>_xll.SRS1Splines.Functions25.OneWay_Spline($C$56:$C$60,L$56:L$60,$C97)</f>
        <v>0.59269942146830001</v>
      </c>
      <c r="M97" s="42">
        <f>_xll.SRS1Splines.Functions25.OneWay_Spline(($C$62:$C$65),M$62:M$65,$C97)</f>
        <v>1.6023462503654999</v>
      </c>
      <c r="O97" s="42">
        <v>2</v>
      </c>
      <c r="P97" s="42">
        <f>_xll.SRS1Splines.Functions25.OneWay_Spline($C$56:$C$60,P$56:P$60,O97)</f>
        <v>0.18774319952941901</v>
      </c>
      <c r="Q97" s="42">
        <f>_xll.SRS1Splines.Functions25.OneWay_Spline($C$56:$C$60,Q$56:Q$60,$C97)</f>
        <v>0.57243675602479405</v>
      </c>
      <c r="R97" s="42">
        <f>_xll.SRS1Splines.Functions25.OneWay_Spline($C$56:$C$60,R$56:R$60,$C97)</f>
        <v>0.50503414379011302</v>
      </c>
      <c r="S97" s="42">
        <f>_xll.SRS1Splines.Functions25.OneWay_Spline($C$56:$C$60,S$56:S$60,$C97)</f>
        <v>0.72291877041789998</v>
      </c>
      <c r="T97" s="42">
        <f>_xll.SRS1Splines.Functions25.OneWay_Spline($C$56:$C$60,T$56:T$60,$C97)</f>
        <v>1.62099103020711</v>
      </c>
      <c r="U97" s="42">
        <f>_xll.SRS1Splines.Functions25.OneWay_Spline($C$56:$C$60,U$56:U$60,$C97)</f>
        <v>12.1553772826742</v>
      </c>
      <c r="V97" s="42">
        <f>_xll.SRS1Splines.Functions25.OneWay_Spline($C$56:$C$60,V$56:V$60,$C97)</f>
        <v>5.2847440896853497</v>
      </c>
      <c r="W97" s="42">
        <f>_xll.SRS1Splines.Functions25.OneWay_Spline($C$56:$C$60,W$56:W$60,$C97)</f>
        <v>0.50488873942640899</v>
      </c>
      <c r="X97" s="42">
        <f>_xll.SRS1Splines.Functions25.OneWay_Spline($C$56:$C$60,X$56:X$60,$C97)</f>
        <v>0.56064280656076704</v>
      </c>
      <c r="Y97" s="42">
        <f>_xll.SRS1Splines.Functions25.OneWay_Spline($C$62:$C$65,Y$62:Y$65,$C97)</f>
        <v>1.03364405461153</v>
      </c>
      <c r="AA97" s="42">
        <v>2</v>
      </c>
      <c r="AB97" s="42">
        <f>_xll.SRS1Splines.Functions25.OneWay_Spline($C$56:$C$60,AB$56:AB$60,AA97)</f>
        <v>0.45823589209737597</v>
      </c>
      <c r="AC97" s="42">
        <f>_xll.SRS1Splines.Functions25.OneWay_Spline($C$56:$C$60,AC$56:AC$60,$C97)</f>
        <v>0.88095628065082399</v>
      </c>
      <c r="AD97" s="42">
        <f>_xll.SRS1Splines.Functions25.OneWay_Spline($C$56:$C$60,AD$56:AD$60,$C97)</f>
        <v>0.79594657361353904</v>
      </c>
      <c r="AE97" s="42">
        <f>_xll.SRS1Splines.Functions25.OneWay_Spline($C$56:$C$60,AE$56:AE$60,$C97)</f>
        <v>2.81844976921438</v>
      </c>
      <c r="AF97" s="42">
        <f>_xll.SRS1Splines.Functions25.OneWay_Spline($C$56:$C$60,AF$56:AF$60,$C97)</f>
        <v>2.8950743164033099</v>
      </c>
      <c r="AG97" s="42">
        <f>_xll.SRS1Splines.Functions25.OneWay_Spline($C$56:$C$60,AG$56:AG$60,$C97)</f>
        <v>42.467486076695998</v>
      </c>
      <c r="AH97" s="42">
        <f>_xll.SRS1Splines.Functions25.OneWay_Spline($C$56:$C$60,AH$56:AH$60,$C97)</f>
        <v>5.5492154214253802</v>
      </c>
      <c r="AI97" s="42">
        <f>_xll.SRS1Splines.Functions25.OneWay_Spline($C$56:$C$60,AI$56:AI$60,$C97)</f>
        <v>0.61307332238651402</v>
      </c>
      <c r="AJ97" s="42">
        <f>_xll.SRS1Splines.Functions25.OneWay_Spline($C$56:$C$60,AJ$56:AJ$60,$C97)</f>
        <v>0.62644140328490105</v>
      </c>
      <c r="AK97" s="42">
        <f>_xll.SRS1Splines.Functions25.OneWay_Spline($C$62:$C$65,AK$62:AK$65,$C97)</f>
        <v>2.4175751327995498</v>
      </c>
    </row>
    <row r="98" spans="3:37">
      <c r="C98" s="42">
        <f>C97+0.25</f>
        <v>2.25</v>
      </c>
      <c r="D98" s="42">
        <f>_xll.SRS1Splines.Functions25.OneWay_Spline($C$56:$C$60,$D$56:$D$60,C98)</f>
        <v>0.28878168397718601</v>
      </c>
      <c r="E98" s="42">
        <f>_xll.SRS1Splines.Functions25.OneWay_Spline($C$56:$C$60,E$56:E$60,$C98)</f>
        <v>0.71215401752922103</v>
      </c>
      <c r="F98" s="42">
        <f>_xll.SRS1Splines.Functions25.OneWay_Spline($C$56:$C$60,F$56:F$60,$C98)</f>
        <v>0.61551057312844004</v>
      </c>
      <c r="G98" s="42">
        <f>_xll.SRS1Splines.Functions25.OneWay_Spline($C$56:$C$60,G$56:G$60,$C98)</f>
        <v>1.62829810655711</v>
      </c>
      <c r="H98" s="42">
        <f>_xll.SRS1Splines.Functions25.OneWay_Spline($C$56:$C$60,H$56:H$60,$C98)</f>
        <v>2.2149789376220799</v>
      </c>
      <c r="I98" s="42">
        <f>_xll.SRS1Splines.Functions25.OneWay_Spline($C$56:$C$60,I$56:I$60,$C98)</f>
        <v>29.109779169926501</v>
      </c>
      <c r="J98" s="42">
        <f>_xll.SRS1Splines.Functions25.OneWay_Spline($C$56:$C$60,J$56:J$60,$C98)</f>
        <v>5.4771913522242004</v>
      </c>
      <c r="K98" s="42">
        <f>_xll.SRS1Splines.Functions25.OneWay_Spline($C$56:$C$60,K$56:K$60,$C98)</f>
        <v>0.54410325815660798</v>
      </c>
      <c r="L98" s="42">
        <f>_xll.SRS1Splines.Functions25.OneWay_Spline($C$56:$C$60,L$56:L$60,$C98)</f>
        <v>0.58214565693988696</v>
      </c>
      <c r="M98" s="42">
        <f>_xll.SRS1Splines.Functions25.OneWay_Spline(($C$62:$C$65),M$62:M$65,$C98)</f>
        <v>1.6187852119992101</v>
      </c>
      <c r="O98" s="42">
        <f>O97+0.25</f>
        <v>2.25</v>
      </c>
      <c r="P98" s="42">
        <f>_xll.SRS1Splines.Functions25.OneWay_Spline($C$56:$C$60,P$56:P$60,O98)</f>
        <v>0.16944002034862099</v>
      </c>
      <c r="Q98" s="42">
        <f>_xll.SRS1Splines.Functions25.OneWay_Spline($C$56:$C$60,Q$56:Q$60,$C98)</f>
        <v>0.57092475293451195</v>
      </c>
      <c r="R98" s="42">
        <f>_xll.SRS1Splines.Functions25.OneWay_Spline($C$56:$C$60,R$56:R$60,$C98)</f>
        <v>0.46798037753764099</v>
      </c>
      <c r="S98" s="42">
        <f>_xll.SRS1Splines.Functions25.OneWay_Spline($C$56:$C$60,S$56:S$60,$C98)</f>
        <v>0.66847482842514905</v>
      </c>
      <c r="T98" s="42">
        <f>_xll.SRS1Splines.Functions25.OneWay_Spline($C$56:$C$60,T$56:T$60,$C98)</f>
        <v>1.55683788350235</v>
      </c>
      <c r="U98" s="42">
        <f>_xll.SRS1Splines.Functions25.OneWay_Spline($C$56:$C$60,U$56:U$60,$C98)</f>
        <v>12.3860049582812</v>
      </c>
      <c r="V98" s="42">
        <f>_xll.SRS1Splines.Functions25.OneWay_Spline($C$56:$C$60,V$56:V$60,$C98)</f>
        <v>5.2182696229018202</v>
      </c>
      <c r="W98" s="42">
        <f>_xll.SRS1Splines.Functions25.OneWay_Spline($C$56:$C$60,W$56:W$60,$C98)</f>
        <v>0.49063210773634303</v>
      </c>
      <c r="X98" s="42">
        <f>_xll.SRS1Splines.Functions25.OneWay_Spline($C$56:$C$60,X$56:X$60,$C98)</f>
        <v>0.55245844429368096</v>
      </c>
      <c r="Y98" s="42">
        <f>_xll.SRS1Splines.Functions25.OneWay_Spline($C$62:$C$65,Y$62:Y$65,$C98)</f>
        <v>0.98584449107199601</v>
      </c>
      <c r="AA98" s="42">
        <f>AA97+0.25</f>
        <v>2.25</v>
      </c>
      <c r="AB98" s="42">
        <f>_xll.SRS1Splines.Functions25.OneWay_Spline($C$56:$C$60,AB$56:AB$60,AA98)</f>
        <v>0.40812334760575197</v>
      </c>
      <c r="AC98" s="42">
        <f>_xll.SRS1Splines.Functions25.OneWay_Spline($C$56:$C$60,AC$56:AC$60,$C98)</f>
        <v>0.87228332075245996</v>
      </c>
      <c r="AD98" s="42">
        <f>_xll.SRS1Splines.Functions25.OneWay_Spline($C$56:$C$60,AD$56:AD$60,$C98)</f>
        <v>0.76741998750814899</v>
      </c>
      <c r="AE98" s="42">
        <f>_xll.SRS1Splines.Functions25.OneWay_Spline($C$56:$C$60,AE$56:AE$60,$C98)</f>
        <v>2.6742632965316502</v>
      </c>
      <c r="AF98" s="42">
        <f>_xll.SRS1Splines.Functions25.OneWay_Spline($C$56:$C$60,AF$56:AF$60,$C98)</f>
        <v>2.7686337012161899</v>
      </c>
      <c r="AG98" s="42">
        <f>_xll.SRS1Splines.Functions25.OneWay_Spline($C$56:$C$60,AG$56:AG$60,$C98)</f>
        <v>43.884463256477197</v>
      </c>
      <c r="AH98" s="42">
        <f>_xll.SRS1Splines.Functions25.OneWay_Spline($C$56:$C$60,AH$56:AH$60,$C98)</f>
        <v>5.4781255138946099</v>
      </c>
      <c r="AI98" s="42">
        <f>_xll.SRS1Splines.Functions25.OneWay_Spline($C$56:$C$60,AI$56:AI$60,$C98)</f>
        <v>0.59757440857687305</v>
      </c>
      <c r="AJ98" s="42">
        <f>_xll.SRS1Splines.Functions25.OneWay_Spline($C$56:$C$60,AJ$56:AJ$60,$C98)</f>
        <v>0.61430166876929704</v>
      </c>
      <c r="AK98" s="42">
        <f>_xll.SRS1Splines.Functions25.OneWay_Spline($C$62:$C$65,AK$62:AK$65,$C98)</f>
        <v>2.4979462121479199</v>
      </c>
    </row>
    <row r="99" spans="3:37">
      <c r="C99" s="42">
        <f t="shared" ref="C99:C117" si="30">C98+0.25</f>
        <v>2.5</v>
      </c>
      <c r="D99" s="42">
        <f>_xll.SRS1Splines.Functions25.OneWay_Spline($C$56:$C$60,$D$56:$D$60,C99)</f>
        <v>0.25688786517294798</v>
      </c>
      <c r="E99" s="42">
        <f>_xll.SRS1Splines.Functions25.OneWay_Spline($C$56:$C$60,E$56:E$60,$C99)</f>
        <v>0.70714625732105996</v>
      </c>
      <c r="F99" s="42">
        <f>_xll.SRS1Splines.Functions25.OneWay_Spline($C$56:$C$60,F$56:F$60,$C99)</f>
        <v>0.58418588427113805</v>
      </c>
      <c r="G99" s="42">
        <f>_xll.SRS1Splines.Functions25.OneWay_Spline($C$56:$C$60,G$56:G$60,$C99)</f>
        <v>1.5184382939743599</v>
      </c>
      <c r="H99" s="42">
        <f>_xll.SRS1Splines.Functions25.OneWay_Spline($C$56:$C$60,H$56:H$60,$C99)</f>
        <v>2.11110529540084</v>
      </c>
      <c r="I99" s="42">
        <f>_xll.SRS1Splines.Functions25.OneWay_Spline($C$56:$C$60,I$56:I$60,$C99)</f>
        <v>29.990094413208201</v>
      </c>
      <c r="J99" s="42">
        <f>_xll.SRS1Splines.Functions25.OneWay_Spline($C$56:$C$60,J$56:J$60,$C99)</f>
        <v>5.4117792113455101</v>
      </c>
      <c r="K99" s="42">
        <f>_xll.SRS1Splines.Functions25.OneWay_Spline($C$56:$C$60,K$56:K$60,$C99)</f>
        <v>0.52706687832607102</v>
      </c>
      <c r="L99" s="42">
        <f>_xll.SRS1Splines.Functions25.OneWay_Spline($C$56:$C$60,L$56:L$60,$C99)</f>
        <v>0.57007699798155698</v>
      </c>
      <c r="M99" s="42">
        <f>_xll.SRS1Splines.Functions25.OneWay_Spline(($C$62:$C$65),M$62:M$65,$C99)</f>
        <v>1.6341635954630001</v>
      </c>
      <c r="O99" s="42">
        <f t="shared" ref="O99:O117" si="31">O98+0.25</f>
        <v>2.5</v>
      </c>
      <c r="P99" s="42">
        <f>_xll.SRS1Splines.Functions25.OneWay_Spline($C$56:$C$60,P$56:P$60,O99)</f>
        <v>0.15242559945960801</v>
      </c>
      <c r="Q99" s="42">
        <f>_xll.SRS1Splines.Functions25.OneWay_Spline($C$56:$C$60,Q$56:Q$60,$C99)</f>
        <v>0.56907674915749995</v>
      </c>
      <c r="R99" s="42">
        <f>_xll.SRS1Splines.Functions25.OneWay_Spline($C$56:$C$60,R$56:R$60,$C99)</f>
        <v>0.433317176849844</v>
      </c>
      <c r="S99" s="42">
        <f>_xll.SRS1Splines.Functions25.OneWay_Spline($C$56:$C$60,S$56:S$60,$C99)</f>
        <v>0.61754339881902598</v>
      </c>
      <c r="T99" s="42">
        <f>_xll.SRS1Splines.Functions25.OneWay_Spline($C$56:$C$60,T$56:T$60,$C99)</f>
        <v>1.4891184581993999</v>
      </c>
      <c r="U99" s="42">
        <f>_xll.SRS1Splines.Functions25.OneWay_Spline($C$56:$C$60,U$56:U$60,$C99)</f>
        <v>12.654671626049799</v>
      </c>
      <c r="V99" s="42">
        <f>_xll.SRS1Splines.Functions25.OneWay_Spline($C$56:$C$60,V$56:V$60,$C99)</f>
        <v>5.1422533666278296</v>
      </c>
      <c r="W99" s="42">
        <f>_xll.SRS1Splines.Functions25.OneWay_Spline($C$56:$C$60,W$56:W$60,$C99)</f>
        <v>0.47432845990160699</v>
      </c>
      <c r="X99" s="42">
        <f>_xll.SRS1Splines.Functions25.OneWay_Spline($C$56:$C$60,X$56:X$60,$C99)</f>
        <v>0.54305267343589703</v>
      </c>
      <c r="Y99" s="42">
        <f>_xll.SRS1Splines.Functions25.OneWay_Spline($C$62:$C$65,Y$62:Y$65,$C99)</f>
        <v>0.93541857788743299</v>
      </c>
      <c r="AA99" s="42">
        <f t="shared" ref="AA99:AA117" si="32">AA98+0.25</f>
        <v>2.5</v>
      </c>
      <c r="AB99" s="42">
        <f>_xll.SRS1Splines.Functions25.OneWay_Spline($C$56:$C$60,AB$56:AB$60,AA99)</f>
        <v>0.36135013088628698</v>
      </c>
      <c r="AC99" s="42">
        <f>_xll.SRS1Splines.Functions25.OneWay_Spline($C$56:$C$60,AC$56:AC$60,$C99)</f>
        <v>0.86497260586431102</v>
      </c>
      <c r="AD99" s="42">
        <f>_xll.SRS1Splines.Functions25.OneWay_Spline($C$56:$C$60,AD$56:AD$60,$C99)</f>
        <v>0.74094026174472605</v>
      </c>
      <c r="AE99" s="42">
        <f>_xll.SRS1Splines.Functions25.OneWay_Spline($C$56:$C$60,AE$56:AE$60,$C99)</f>
        <v>2.5093802009758002</v>
      </c>
      <c r="AF99" s="42">
        <f>_xll.SRS1Splines.Functions25.OneWay_Spline($C$56:$C$60,AF$56:AF$60,$C99)</f>
        <v>2.6240437154280398</v>
      </c>
      <c r="AG99" s="42">
        <f>_xll.SRS1Splines.Functions25.OneWay_Spline($C$56:$C$60,AG$56:AG$60,$C99)</f>
        <v>45.2100225536919</v>
      </c>
      <c r="AH99" s="42">
        <f>_xll.SRS1Splines.Functions25.OneWay_Spline($C$56:$C$60,AH$56:AH$60,$C99)</f>
        <v>5.4116220520109897</v>
      </c>
      <c r="AI99" s="42">
        <f>_xll.SRS1Splines.Functions25.OneWay_Spline($C$56:$C$60,AI$56:AI$60,$C99)</f>
        <v>0.57980529675053505</v>
      </c>
      <c r="AJ99" s="42">
        <f>_xll.SRS1Splines.Functions25.OneWay_Spline($C$56:$C$60,AJ$56:AJ$60,$C99)</f>
        <v>0.60041938862944499</v>
      </c>
      <c r="AK99" s="42">
        <f>_xll.SRS1Splines.Functions25.OneWay_Spline($C$62:$C$65,AK$62:AK$65,$C99)</f>
        <v>2.5731320605705901</v>
      </c>
    </row>
    <row r="100" spans="3:37">
      <c r="C100" s="42">
        <f t="shared" si="30"/>
        <v>2.75</v>
      </c>
      <c r="D100" s="42">
        <f>_xll.SRS1Splines.Functions25.OneWay_Spline($C$56:$C$60,$D$56:$D$60,C100)</f>
        <v>0.22727174330230099</v>
      </c>
      <c r="E100" s="42">
        <f>_xll.SRS1Splines.Functions25.OneWay_Spline($C$56:$C$60,E$56:E$60,$C100)</f>
        <v>0.70288499552902295</v>
      </c>
      <c r="F100" s="42">
        <f>_xll.SRS1Splines.Functions25.OneWay_Spline($C$56:$C$60,F$56:F$60,$C100)</f>
        <v>0.55502151878330397</v>
      </c>
      <c r="G100" s="42">
        <f>_xll.SRS1Splines.Functions25.OneWay_Spline($C$56:$C$60,G$56:G$60,$C100)</f>
        <v>1.4037406413783799</v>
      </c>
      <c r="H100" s="42">
        <f>_xll.SRS1Splines.Functions25.OneWay_Spline($C$56:$C$60,H$56:H$60,$C100)</f>
        <v>1.99656659316227</v>
      </c>
      <c r="I100" s="42">
        <f>_xll.SRS1Splines.Functions25.OneWay_Spline($C$56:$C$60,I$56:I$60,$C100)</f>
        <v>30.8096982604015</v>
      </c>
      <c r="J100" s="42">
        <f>_xll.SRS1Splines.Functions25.OneWay_Spline($C$56:$C$60,J$56:J$60,$C100)</f>
        <v>5.3397984872823399</v>
      </c>
      <c r="K100" s="42">
        <f>_xll.SRS1Splines.Functions25.OneWay_Spline($C$56:$C$60,K$56:K$60,$C100)</f>
        <v>0.508290597432697</v>
      </c>
      <c r="L100" s="42">
        <f>_xll.SRS1Splines.Functions25.OneWay_Spline($C$56:$C$60,L$56:L$60,$C100)</f>
        <v>0.55679642347929603</v>
      </c>
      <c r="M100" s="42">
        <f>_xll.SRS1Splines.Functions25.OneWay_Spline(($C$62:$C$65),M$62:M$65,$C100)</f>
        <v>1.64848140075688</v>
      </c>
      <c r="O100" s="42">
        <f t="shared" si="31"/>
        <v>2.75</v>
      </c>
      <c r="P100" s="42">
        <f>_xll.SRS1Splines.Functions25.OneWay_Spline($C$56:$C$60,P$56:P$60,O100)</f>
        <v>0.136663311146866</v>
      </c>
      <c r="Q100" s="42">
        <f>_xll.SRS1Splines.Functions25.OneWay_Spline($C$56:$C$60,Q$56:Q$60,$C100)</f>
        <v>0.56689274469375905</v>
      </c>
      <c r="R100" s="42">
        <f>_xll.SRS1Splines.Functions25.OneWay_Spline($C$56:$C$60,R$56:R$60,$C100)</f>
        <v>0.40104454172672299</v>
      </c>
      <c r="S100" s="42">
        <f>_xll.SRS1Splines.Functions25.OneWay_Spline($C$56:$C$60,S$56:S$60,$C100)</f>
        <v>0.570124481599533</v>
      </c>
      <c r="T100" s="42">
        <f>_xll.SRS1Splines.Functions25.OneWay_Spline($C$56:$C$60,T$56:T$60,$C100)</f>
        <v>1.41870408179235</v>
      </c>
      <c r="U100" s="42">
        <f>_xll.SRS1Splines.Functions25.OneWay_Spline($C$56:$C$60,U$56:U$60,$C100)</f>
        <v>12.956556836449201</v>
      </c>
      <c r="V100" s="42">
        <f>_xll.SRS1Splines.Functions25.OneWay_Spline($C$56:$C$60,V$56:V$60,$C100)</f>
        <v>5.0586036787614699</v>
      </c>
      <c r="W100" s="42">
        <f>_xll.SRS1Splines.Functions25.OneWay_Spline($C$56:$C$60,W$56:W$60,$C100)</f>
        <v>0.45638685476320501</v>
      </c>
      <c r="X100" s="42">
        <f>_xll.SRS1Splines.Functions25.OneWay_Spline($C$56:$C$60,X$56:X$60,$C100)</f>
        <v>0.53264344184760204</v>
      </c>
      <c r="Y100" s="42">
        <f>_xll.SRS1Splines.Functions25.OneWay_Spline($C$62:$C$65,Y$62:Y$65,$C100)</f>
        <v>0.88315421995135002</v>
      </c>
      <c r="AA100" s="42">
        <f t="shared" si="32"/>
        <v>2.75</v>
      </c>
      <c r="AB100" s="42">
        <f>_xll.SRS1Splines.Functions25.OneWay_Spline($C$56:$C$60,AB$56:AB$60,AA100)</f>
        <v>0.317880175457737</v>
      </c>
      <c r="AC100" s="42">
        <f>_xll.SRS1Splines.Functions25.OneWay_Spline($C$56:$C$60,AC$56:AC$60,$C100)</f>
        <v>0.85875168698433302</v>
      </c>
      <c r="AD100" s="42">
        <f>_xll.SRS1Splines.Functions25.OneWay_Spline($C$56:$C$60,AD$56:AD$60,$C100)</f>
        <v>0.71643732882264799</v>
      </c>
      <c r="AE100" s="42">
        <f>_xll.SRS1Splines.Functions25.OneWay_Spline($C$56:$C$60,AE$56:AE$60,$C100)</f>
        <v>2.3279398071214499</v>
      </c>
      <c r="AF100" s="42">
        <f>_xll.SRS1Splines.Functions25.OneWay_Spline($C$56:$C$60,AF$56:AF$60,$C100)</f>
        <v>2.4649342331590698</v>
      </c>
      <c r="AG100" s="42">
        <f>_xll.SRS1Splines.Functions25.OneWay_Spline($C$56:$C$60,AG$56:AG$60,$C100)</f>
        <v>46.44416396834</v>
      </c>
      <c r="AH100" s="42">
        <f>_xll.SRS1Splines.Functions25.OneWay_Spline($C$56:$C$60,AH$56:AH$60,$C100)</f>
        <v>5.3497050357745204</v>
      </c>
      <c r="AI100" s="42">
        <f>_xll.SRS1Splines.Functions25.OneWay_Spline($C$56:$C$60,AI$56:AI$60,$C100)</f>
        <v>0.56019434010218905</v>
      </c>
      <c r="AJ100" s="42">
        <f>_xll.SRS1Splines.Functions25.OneWay_Spline($C$56:$C$60,AJ$56:AJ$60,$C100)</f>
        <v>0.585143071990194</v>
      </c>
      <c r="AK100" s="42">
        <f>_xll.SRS1Splines.Functions25.OneWay_Spline($C$62:$C$65,AK$62:AK$65,$C100)</f>
        <v>2.6431326780675501</v>
      </c>
    </row>
    <row r="101" spans="3:37">
      <c r="C101" s="42">
        <f t="shared" si="30"/>
        <v>3</v>
      </c>
      <c r="D101" s="42">
        <f>_xll.SRS1Splines.Functions25.OneWay_Spline($C$56:$C$60,$D$56:$D$60,C101)</f>
        <v>0.19989697226686801</v>
      </c>
      <c r="E101" s="42">
        <f>_xll.SRS1Splines.Functions25.OneWay_Spline($C$56:$C$60,E$56:E$60,$C101)</f>
        <v>0.69918360754907805</v>
      </c>
      <c r="F101" s="42">
        <f>_xll.SRS1Splines.Functions25.OneWay_Spline($C$56:$C$60,F$56:F$60,$C101)</f>
        <v>0.52801747666494003</v>
      </c>
      <c r="G101" s="42">
        <f>_xll.SRS1Splines.Functions25.OneWay_Spline($C$56:$C$60,G$56:G$60,$C101)</f>
        <v>1.28604509929156</v>
      </c>
      <c r="H101" s="42">
        <f>_xll.SRS1Splines.Functions25.OneWay_Spline($C$56:$C$60,H$56:H$60,$C101)</f>
        <v>1.8738982970068701</v>
      </c>
      <c r="I101" s="42">
        <f>_xll.SRS1Splines.Functions25.OneWay_Spline($C$56:$C$60,I$56:I$60,$C101)</f>
        <v>31.568590711506399</v>
      </c>
      <c r="J101" s="42">
        <f>_xll.SRS1Splines.Functions25.OneWay_Spline($C$56:$C$60,J$56:J$60,$C101)</f>
        <v>5.2628913258308296</v>
      </c>
      <c r="K101" s="42">
        <f>_xll.SRS1Splines.Functions25.OneWay_Spline($C$56:$C$60,K$56:K$60,$C101)</f>
        <v>0.48819312149433203</v>
      </c>
      <c r="L101" s="42">
        <f>_xll.SRS1Splines.Functions25.OneWay_Spline($C$56:$C$60,L$56:L$60,$C101)</f>
        <v>0.54260691231908398</v>
      </c>
      <c r="M101" s="42">
        <f>_xll.SRS1Splines.Functions25.OneWay_Spline(($C$62:$C$65),M$62:M$65,$C101)</f>
        <v>1.6617386278808399</v>
      </c>
      <c r="O101" s="42">
        <f t="shared" si="31"/>
        <v>3</v>
      </c>
      <c r="P101" s="42">
        <f>_xll.SRS1Splines.Functions25.OneWay_Spline($C$56:$C$60,P$56:P$60,O101)</f>
        <v>0.122116529694879</v>
      </c>
      <c r="Q101" s="42">
        <f>_xll.SRS1Splines.Functions25.OneWay_Spline($C$56:$C$60,Q$56:Q$60,$C101)</f>
        <v>0.56437273954328804</v>
      </c>
      <c r="R101" s="42">
        <f>_xll.SRS1Splines.Functions25.OneWay_Spline($C$56:$C$60,R$56:R$60,$C101)</f>
        <v>0.37116247216827802</v>
      </c>
      <c r="S101" s="42">
        <f>_xll.SRS1Splines.Functions25.OneWay_Spline($C$56:$C$60,S$56:S$60,$C101)</f>
        <v>0.52621807676666899</v>
      </c>
      <c r="T101" s="42">
        <f>_xll.SRS1Splines.Functions25.OneWay_Spline($C$56:$C$60,T$56:T$60,$C101)</f>
        <v>1.3464660817752601</v>
      </c>
      <c r="U101" s="42">
        <f>_xll.SRS1Splines.Functions25.OneWay_Spline($C$56:$C$60,U$56:U$60,$C101)</f>
        <v>13.2868401399486</v>
      </c>
      <c r="V101" s="42">
        <f>_xll.SRS1Splines.Functions25.OneWay_Spline($C$56:$C$60,V$56:V$60,$C101)</f>
        <v>4.9692289172008399</v>
      </c>
      <c r="W101" s="42">
        <f>_xll.SRS1Splines.Functions25.OneWay_Spline($C$56:$C$60,W$56:W$60,$C101)</f>
        <v>0.43721635116213903</v>
      </c>
      <c r="X101" s="42">
        <f>_xll.SRS1Splines.Functions25.OneWay_Spline($C$56:$C$60,X$56:X$60,$C101)</f>
        <v>0.52144869738898003</v>
      </c>
      <c r="Y101" s="42">
        <f>_xll.SRS1Splines.Functions25.OneWay_Spline($C$62:$C$65,Y$62:Y$65,$C101)</f>
        <v>0.82983932215725498</v>
      </c>
      <c r="AA101" s="42">
        <f t="shared" si="32"/>
        <v>3</v>
      </c>
      <c r="AB101" s="42">
        <f>_xll.SRS1Splines.Functions25.OneWay_Spline($C$56:$C$60,AB$56:AB$60,AA101)</f>
        <v>0.277677414838856</v>
      </c>
      <c r="AC101" s="42">
        <f>_xll.SRS1Splines.Functions25.OneWay_Spline($C$56:$C$60,AC$56:AC$60,$C101)</f>
        <v>0.85334811511048303</v>
      </c>
      <c r="AD101" s="42">
        <f>_xll.SRS1Splines.Functions25.OneWay_Spline($C$56:$C$60,AD$56:AD$60,$C101)</f>
        <v>0.69384112124129105</v>
      </c>
      <c r="AE101" s="42">
        <f>_xll.SRS1Splines.Functions25.OneWay_Spline($C$56:$C$60,AE$56:AE$60,$C101)</f>
        <v>2.1340814395432401</v>
      </c>
      <c r="AF101" s="42">
        <f>_xll.SRS1Splines.Functions25.OneWay_Spline($C$56:$C$60,AF$56:AF$60,$C101)</f>
        <v>2.2949351285294899</v>
      </c>
      <c r="AG101" s="42">
        <f>_xll.SRS1Splines.Functions25.OneWay_Spline($C$56:$C$60,AG$56:AG$60,$C101)</f>
        <v>47.586887500421703</v>
      </c>
      <c r="AH101" s="42">
        <f>_xll.SRS1Splines.Functions25.OneWay_Spline($C$56:$C$60,AH$56:AH$60,$C101)</f>
        <v>5.2923744651851896</v>
      </c>
      <c r="AI101" s="42">
        <f>_xll.SRS1Splines.Functions25.OneWay_Spline($C$56:$C$60,AI$56:AI$60,$C101)</f>
        <v>0.53916989182652597</v>
      </c>
      <c r="AJ101" s="42">
        <f>_xll.SRS1Splines.Functions25.OneWay_Spline($C$56:$C$60,AJ$56:AJ$60,$C101)</f>
        <v>0.56882122797639301</v>
      </c>
      <c r="AK101" s="42">
        <f>_xll.SRS1Splines.Functions25.OneWay_Spline($C$62:$C$65,AK$62:AK$65,$C101)</f>
        <v>2.7079480646388201</v>
      </c>
    </row>
    <row r="102" spans="3:37">
      <c r="C102" s="42">
        <f t="shared" si="30"/>
        <v>3.25</v>
      </c>
      <c r="D102" s="42">
        <f>_xll.SRS1Splines.Functions25.OneWay_Spline($C$56:$C$60,$D$56:$D$60,C102)</f>
        <v>0.17472720596826599</v>
      </c>
      <c r="E102" s="42">
        <f>_xll.SRS1Splines.Functions25.OneWay_Spline($C$56:$C$60,E$56:E$60,$C102)</f>
        <v>0.69585546877719495</v>
      </c>
      <c r="F102" s="42">
        <f>_xll.SRS1Splines.Functions25.OneWay_Spline($C$56:$C$60,F$56:F$60,$C102)</f>
        <v>0.50317375791604502</v>
      </c>
      <c r="G102" s="42">
        <f>_xll.SRS1Splines.Functions25.OneWay_Spline($C$56:$C$60,G$56:G$60,$C102)</f>
        <v>1.1671916182363</v>
      </c>
      <c r="H102" s="42">
        <f>_xll.SRS1Splines.Functions25.OneWay_Spline($C$56:$C$60,H$56:H$60,$C102)</f>
        <v>1.74563587303515</v>
      </c>
      <c r="I102" s="42">
        <f>_xll.SRS1Splines.Functions25.OneWay_Spline($C$56:$C$60,I$56:I$60,$C102)</f>
        <v>32.266771766523</v>
      </c>
      <c r="J102" s="42">
        <f>_xll.SRS1Splines.Functions25.OneWay_Spline($C$56:$C$60,J$56:J$60,$C102)</f>
        <v>5.1826998727870697</v>
      </c>
      <c r="K102" s="42">
        <f>_xll.SRS1Splines.Functions25.OneWay_Spline($C$56:$C$60,K$56:K$60,$C102)</f>
        <v>0.46719315652882398</v>
      </c>
      <c r="L102" s="42">
        <f>_xll.SRS1Splines.Functions25.OneWay_Spline($C$56:$C$60,L$56:L$60,$C102)</f>
        <v>0.527811443386907</v>
      </c>
      <c r="M102" s="42">
        <f>_xll.SRS1Splines.Functions25.OneWay_Spline(($C$62:$C$65),M$62:M$65,$C102)</f>
        <v>1.6739352768348801</v>
      </c>
      <c r="O102" s="42">
        <f t="shared" si="31"/>
        <v>3.25</v>
      </c>
      <c r="P102" s="42">
        <f>_xll.SRS1Splines.Functions25.OneWay_Spline($C$56:$C$60,P$56:P$60,O102)</f>
        <v>0.10874862938813</v>
      </c>
      <c r="Q102" s="42">
        <f>_xll.SRS1Splines.Functions25.OneWay_Spline($C$56:$C$60,Q$56:Q$60,$C102)</f>
        <v>0.56151673370608801</v>
      </c>
      <c r="R102" s="42">
        <f>_xll.SRS1Splines.Functions25.OneWay_Spline($C$56:$C$60,R$56:R$60,$C102)</f>
        <v>0.34367096817450798</v>
      </c>
      <c r="S102" s="42">
        <f>_xll.SRS1Splines.Functions25.OneWay_Spline($C$56:$C$60,S$56:S$60,$C102)</f>
        <v>0.485824184320434</v>
      </c>
      <c r="T102" s="42">
        <f>_xll.SRS1Splines.Functions25.OneWay_Spline($C$56:$C$60,T$56:T$60,$C102)</f>
        <v>1.2732757856422201</v>
      </c>
      <c r="U102" s="42">
        <f>_xll.SRS1Splines.Functions25.OneWay_Spline($C$56:$C$60,U$56:U$60,$C102)</f>
        <v>13.640701087017099</v>
      </c>
      <c r="V102" s="42">
        <f>_xll.SRS1Splines.Functions25.OneWay_Spline($C$56:$C$60,V$56:V$60,$C102)</f>
        <v>4.87603743984402</v>
      </c>
      <c r="W102" s="42">
        <f>_xll.SRS1Splines.Functions25.OneWay_Spline($C$56:$C$60,W$56:W$60,$C102)</f>
        <v>0.417226007939415</v>
      </c>
      <c r="X102" s="42">
        <f>_xll.SRS1Splines.Functions25.OneWay_Spline($C$56:$C$60,X$56:X$60,$C102)</f>
        <v>0.50968638792021703</v>
      </c>
      <c r="Y102" s="42">
        <f>_xll.SRS1Splines.Functions25.OneWay_Spline($C$62:$C$65,Y$62:Y$65,$C102)</f>
        <v>0.77626178939865598</v>
      </c>
      <c r="AA102" s="42">
        <f t="shared" si="32"/>
        <v>3.25</v>
      </c>
      <c r="AB102" s="42">
        <f>_xll.SRS1Splines.Functions25.OneWay_Spline($C$56:$C$60,AB$56:AB$60,AA102)</f>
        <v>0.240705782548401</v>
      </c>
      <c r="AC102" s="42">
        <f>_xll.SRS1Splines.Functions25.OneWay_Spline($C$56:$C$60,AC$56:AC$60,$C102)</f>
        <v>0.84848944124071901</v>
      </c>
      <c r="AD102" s="42">
        <f>_xll.SRS1Splines.Functions25.OneWay_Spline($C$56:$C$60,AD$56:AD$60,$C102)</f>
        <v>0.673081571500034</v>
      </c>
      <c r="AE102" s="42">
        <f>_xll.SRS1Splines.Functions25.OneWay_Spline($C$56:$C$60,AE$56:AE$60,$C102)</f>
        <v>1.9319444228157701</v>
      </c>
      <c r="AF102" s="42">
        <f>_xll.SRS1Splines.Functions25.OneWay_Spline($C$56:$C$60,AF$56:AF$60,$C102)</f>
        <v>2.1176762756595</v>
      </c>
      <c r="AG102" s="42">
        <f>_xll.SRS1Splines.Functions25.OneWay_Spline($C$56:$C$60,AG$56:AG$60,$C102)</f>
        <v>48.638193149936697</v>
      </c>
      <c r="AH102" s="42">
        <f>_xll.SRS1Splines.Functions25.OneWay_Spline($C$56:$C$60,AH$56:AH$60,$C102)</f>
        <v>5.2396303402430098</v>
      </c>
      <c r="AI102" s="42">
        <f>_xll.SRS1Splines.Functions25.OneWay_Spline($C$56:$C$60,AI$56:AI$60,$C102)</f>
        <v>0.51716030511823396</v>
      </c>
      <c r="AJ102" s="42">
        <f>_xll.SRS1Splines.Functions25.OneWay_Spline($C$56:$C$60,AJ$56:AJ$60,$C102)</f>
        <v>0.55180236571289198</v>
      </c>
      <c r="AK102" s="42">
        <f>_xll.SRS1Splines.Functions25.OneWay_Spline($C$62:$C$65,AK$62:AK$65,$C102)</f>
        <v>2.7675782202843799</v>
      </c>
    </row>
    <row r="103" spans="3:37">
      <c r="C103" s="42">
        <f t="shared" si="30"/>
        <v>3.5</v>
      </c>
      <c r="D103" s="42">
        <f>_xll.SRS1Splines.Functions25.OneWay_Spline($C$56:$C$60,$D$56:$D$60,C103)</f>
        <v>0.15172609830811501</v>
      </c>
      <c r="E103" s="42">
        <f>_xll.SRS1Splines.Functions25.OneWay_Spline($C$56:$C$60,E$56:E$60,$C103)</f>
        <v>0.69271395460934204</v>
      </c>
      <c r="F103" s="42">
        <f>_xll.SRS1Splines.Functions25.OneWay_Spline($C$56:$C$60,F$56:F$60,$C103)</f>
        <v>0.48049036253661898</v>
      </c>
      <c r="G103" s="42">
        <f>_xll.SRS1Splines.Functions25.OneWay_Spline($C$56:$C$60,G$56:G$60,$C103)</f>
        <v>1.0490201487349999</v>
      </c>
      <c r="H103" s="42">
        <f>_xll.SRS1Splines.Functions25.OneWay_Spline($C$56:$C$60,H$56:H$60,$C103)</f>
        <v>1.61431478734764</v>
      </c>
      <c r="I103" s="42">
        <f>_xll.SRS1Splines.Functions25.OneWay_Spline($C$56:$C$60,I$56:I$60,$C103)</f>
        <v>32.904241425451097</v>
      </c>
      <c r="J103" s="42">
        <f>_xll.SRS1Splines.Functions25.OneWay_Spline($C$56:$C$60,J$56:J$60,$C103)</f>
        <v>5.1008662739471999</v>
      </c>
      <c r="K103" s="42">
        <f>_xll.SRS1Splines.Functions25.OneWay_Spline($C$56:$C$60,K$56:K$60,$C103)</f>
        <v>0.44570940855401903</v>
      </c>
      <c r="L103" s="42">
        <f>_xll.SRS1Splines.Functions25.OneWay_Spline($C$56:$C$60,L$56:L$60,$C103)</f>
        <v>0.51271299556874605</v>
      </c>
      <c r="M103" s="42">
        <f>_xll.SRS1Splines.Functions25.OneWay_Spline(($C$62:$C$65),M$62:M$65,$C103)</f>
        <v>1.68507134761901</v>
      </c>
      <c r="O103" s="42">
        <f t="shared" si="31"/>
        <v>3.5</v>
      </c>
      <c r="P103" s="42">
        <f>_xll.SRS1Splines.Functions25.OneWay_Spline($C$56:$C$60,P$56:P$60,O103)</f>
        <v>9.6522984511105095E-2</v>
      </c>
      <c r="Q103" s="42">
        <f>_xll.SRS1Splines.Functions25.OneWay_Spline($C$56:$C$60,Q$56:Q$60,$C103)</f>
        <v>0.55832472718215798</v>
      </c>
      <c r="R103" s="42">
        <f>_xll.SRS1Splines.Functions25.OneWay_Spline($C$56:$C$60,R$56:R$60,$C103)</f>
        <v>0.31857002974541299</v>
      </c>
      <c r="S103" s="42">
        <f>_xll.SRS1Splines.Functions25.OneWay_Spline($C$56:$C$60,S$56:S$60,$C103)</f>
        <v>0.448942804260828</v>
      </c>
      <c r="T103" s="42">
        <f>_xll.SRS1Splines.Functions25.OneWay_Spline($C$56:$C$60,T$56:T$60,$C103)</f>
        <v>1.20000452088731</v>
      </c>
      <c r="U103" s="42">
        <f>_xll.SRS1Splines.Functions25.OneWay_Spline($C$56:$C$60,U$56:U$60,$C103)</f>
        <v>14.0133192281241</v>
      </c>
      <c r="V103" s="42">
        <f>_xll.SRS1Splines.Functions25.OneWay_Spline($C$56:$C$60,V$56:V$60,$C103)</f>
        <v>4.7809376045891199</v>
      </c>
      <c r="W103" s="42">
        <f>_xll.SRS1Splines.Functions25.OneWay_Spline($C$56:$C$60,W$56:W$60,$C103)</f>
        <v>0.39682488393603499</v>
      </c>
      <c r="X103" s="42">
        <f>_xll.SRS1Splines.Functions25.OneWay_Spline($C$56:$C$60,X$56:X$60,$C103)</f>
        <v>0.49757446130149802</v>
      </c>
      <c r="Y103" s="42">
        <f>_xll.SRS1Splines.Functions25.OneWay_Spline($C$62:$C$65,Y$62:Y$65,$C103)</f>
        <v>0.72320952656906401</v>
      </c>
      <c r="AA103" s="42">
        <f t="shared" si="32"/>
        <v>3.5</v>
      </c>
      <c r="AB103" s="42">
        <f>_xll.SRS1Splines.Functions25.OneWay_Spline($C$56:$C$60,AB$56:AB$60,AA103)</f>
        <v>0.20692921210512499</v>
      </c>
      <c r="AC103" s="42">
        <f>_xll.SRS1Splines.Functions25.OneWay_Spline($C$56:$C$60,AC$56:AC$60,$C103)</f>
        <v>0.84390321637299803</v>
      </c>
      <c r="AD103" s="42">
        <f>_xll.SRS1Splines.Functions25.OneWay_Spline($C$56:$C$60,AD$56:AD$60,$C103)</f>
        <v>0.65408861209825298</v>
      </c>
      <c r="AE103" s="42">
        <f>_xll.SRS1Splines.Functions25.OneWay_Spline($C$56:$C$60,AE$56:AE$60,$C103)</f>
        <v>1.72566808151369</v>
      </c>
      <c r="AF103" s="42">
        <f>_xll.SRS1Splines.Functions25.OneWay_Spline($C$56:$C$60,AF$56:AF$60,$C103)</f>
        <v>1.9367875486693</v>
      </c>
      <c r="AG103" s="42">
        <f>_xll.SRS1Splines.Functions25.OneWay_Spline($C$56:$C$60,AG$56:AG$60,$C103)</f>
        <v>49.598080916885301</v>
      </c>
      <c r="AH103" s="42">
        <f>_xll.SRS1Splines.Functions25.OneWay_Spline($C$56:$C$60,AH$56:AH$60,$C103)</f>
        <v>5.1914726609479702</v>
      </c>
      <c r="AI103" s="42">
        <f>_xll.SRS1Splines.Functions25.OneWay_Spline($C$56:$C$60,AI$56:AI$60,$C103)</f>
        <v>0.49459393317200301</v>
      </c>
      <c r="AJ103" s="42">
        <f>_xll.SRS1Splines.Functions25.OneWay_Spline($C$56:$C$60,AJ$56:AJ$60,$C103)</f>
        <v>0.534434994324541</v>
      </c>
      <c r="AK103" s="42">
        <f>_xll.SRS1Splines.Functions25.OneWay_Spline($C$62:$C$65,AK$62:AK$65,$C103)</f>
        <v>2.8220231450042399</v>
      </c>
    </row>
    <row r="104" spans="3:37">
      <c r="C104" s="42">
        <f t="shared" si="30"/>
        <v>3.75</v>
      </c>
      <c r="D104" s="42">
        <f>_xll.SRS1Splines.Functions25.OneWay_Spline($C$56:$C$60,$D$56:$D$60,C104)</f>
        <v>0.13085730318803601</v>
      </c>
      <c r="E104" s="42">
        <f>_xll.SRS1Splines.Functions25.OneWay_Spline($C$56:$C$60,E$56:E$60,$C104)</f>
        <v>0.68957244044149002</v>
      </c>
      <c r="F104" s="42">
        <f>_xll.SRS1Splines.Functions25.OneWay_Spline($C$56:$C$60,F$56:F$60,$C104)</f>
        <v>0.45996729052666202</v>
      </c>
      <c r="G104" s="42">
        <f>_xll.SRS1Splines.Functions25.OneWay_Spline($C$56:$C$60,G$56:G$60,$C104)</f>
        <v>0.93337064131006597</v>
      </c>
      <c r="H104" s="42">
        <f>_xll.SRS1Splines.Functions25.OneWay_Spline($C$56:$C$60,H$56:H$60,$C104)</f>
        <v>1.48247050604484</v>
      </c>
      <c r="I104" s="42">
        <f>_xll.SRS1Splines.Functions25.OneWay_Spline($C$56:$C$60,I$56:I$60,$C104)</f>
        <v>33.480999688290801</v>
      </c>
      <c r="J104" s="42">
        <f>_xll.SRS1Splines.Functions25.OneWay_Spline($C$56:$C$60,J$56:J$60,$C104)</f>
        <v>5.0190326751073302</v>
      </c>
      <c r="K104" s="42">
        <f>_xll.SRS1Splines.Functions25.OneWay_Spline($C$56:$C$60,K$56:K$60,$C104)</f>
        <v>0.42416058358776398</v>
      </c>
      <c r="L104" s="42">
        <f>_xll.SRS1Splines.Functions25.OneWay_Spline($C$56:$C$60,L$56:L$60,$C104)</f>
        <v>0.497614547750585</v>
      </c>
      <c r="M104" s="42">
        <f>_xll.SRS1Splines.Functions25.OneWay_Spline(($C$62:$C$65),M$62:M$65,$C104)</f>
        <v>1.6951468402332199</v>
      </c>
      <c r="O104" s="42">
        <f t="shared" si="31"/>
        <v>3.75</v>
      </c>
      <c r="P104" s="42">
        <f>_xll.SRS1Splines.Functions25.OneWay_Spline($C$56:$C$60,P$56:P$60,O104)</f>
        <v>8.5402969348286895E-2</v>
      </c>
      <c r="Q104" s="42">
        <f>_xll.SRS1Splines.Functions25.OneWay_Spline($C$56:$C$60,Q$56:Q$60,$C104)</f>
        <v>0.55479671997149904</v>
      </c>
      <c r="R104" s="42">
        <f>_xll.SRS1Splines.Functions25.OneWay_Spline($C$56:$C$60,R$56:R$60,$C104)</f>
        <v>0.29585965688099503</v>
      </c>
      <c r="S104" s="42">
        <f>_xll.SRS1Splines.Functions25.OneWay_Spline($C$56:$C$60,S$56:S$60,$C104)</f>
        <v>0.41557393658785202</v>
      </c>
      <c r="T104" s="42">
        <f>_xll.SRS1Splines.Functions25.OneWay_Spline($C$56:$C$60,T$56:T$60,$C104)</f>
        <v>1.12752361500461</v>
      </c>
      <c r="U104" s="42">
        <f>_xll.SRS1Splines.Functions25.OneWay_Spline($C$56:$C$60,U$56:U$60,$C104)</f>
        <v>14.399874113738701</v>
      </c>
      <c r="V104" s="42">
        <f>_xll.SRS1Splines.Functions25.OneWay_Spline($C$56:$C$60,V$56:V$60,$C104)</f>
        <v>4.6858377693342099</v>
      </c>
      <c r="W104" s="42">
        <f>_xll.SRS1Splines.Functions25.OneWay_Spline($C$56:$C$60,W$56:W$60,$C104)</f>
        <v>0.376422037993004</v>
      </c>
      <c r="X104" s="42">
        <f>_xll.SRS1Splines.Functions25.OneWay_Spline($C$56:$C$60,X$56:X$60,$C104)</f>
        <v>0.48533086539300802</v>
      </c>
      <c r="Y104" s="42">
        <f>_xll.SRS1Splines.Functions25.OneWay_Spline($C$62:$C$65,Y$62:Y$65,$C104)</f>
        <v>0.67147043856198596</v>
      </c>
      <c r="AA104" s="42">
        <f t="shared" si="32"/>
        <v>3.75</v>
      </c>
      <c r="AB104" s="42">
        <f>_xll.SRS1Splines.Functions25.OneWay_Spline($C$56:$C$60,AB$56:AB$60,AA104)</f>
        <v>0.17631163702778499</v>
      </c>
      <c r="AC104" s="42">
        <f>_xll.SRS1Splines.Functions25.OneWay_Spline($C$56:$C$60,AC$56:AC$60,$C104)</f>
        <v>0.83931699150527606</v>
      </c>
      <c r="AD104" s="42">
        <f>_xll.SRS1Splines.Functions25.OneWay_Spline($C$56:$C$60,AD$56:AD$60,$C104)</f>
        <v>0.63679217553532597</v>
      </c>
      <c r="AE104" s="42">
        <f>_xll.SRS1Splines.Functions25.OneWay_Spline($C$56:$C$60,AE$56:AE$60,$C104)</f>
        <v>1.5193917402116</v>
      </c>
      <c r="AF104" s="42">
        <f>_xll.SRS1Splines.Functions25.OneWay_Spline($C$56:$C$60,AF$56:AF$60,$C104)</f>
        <v>1.7558988216791001</v>
      </c>
      <c r="AG104" s="42">
        <f>_xll.SRS1Splines.Functions25.OneWay_Spline($C$56:$C$60,AG$56:AG$60,$C104)</f>
        <v>50.466550801267303</v>
      </c>
      <c r="AH104" s="42">
        <f>_xll.SRS1Splines.Functions25.OneWay_Spline($C$56:$C$60,AH$56:AH$60,$C104)</f>
        <v>5.1479014273000896</v>
      </c>
      <c r="AI104" s="42">
        <f>_xll.SRS1Splines.Functions25.OneWay_Spline($C$56:$C$60,AI$56:AI$60,$C104)</f>
        <v>0.47189912918252302</v>
      </c>
      <c r="AJ104" s="42">
        <f>_xll.SRS1Splines.Functions25.OneWay_Spline($C$56:$C$60,AJ$56:AJ$60,$C104)</f>
        <v>0.51706762293619002</v>
      </c>
      <c r="AK104" s="42">
        <f>_xll.SRS1Splines.Functions25.OneWay_Spline($C$62:$C$65,AK$62:AK$65,$C104)</f>
        <v>2.8712828387984</v>
      </c>
    </row>
    <row r="105" spans="3:37">
      <c r="C105" s="42">
        <f t="shared" si="30"/>
        <v>4</v>
      </c>
      <c r="D105" s="42">
        <f>_xll.SRS1Splines.Functions25.OneWay_Spline($C$56:$C$60,$D$56:$D$60,C105)</f>
        <v>0.11208447450964799</v>
      </c>
      <c r="E105" s="42">
        <f>_xll.SRS1Splines.Functions25.OneWay_Spline($C$56:$C$60,E$56:E$60,$C105)</f>
        <v>0.68624430166960704</v>
      </c>
      <c r="F105" s="42">
        <f>_xll.SRS1Splines.Functions25.OneWay_Spline($C$56:$C$60,F$56:F$60,$C105)</f>
        <v>0.44160454188617498</v>
      </c>
      <c r="G105" s="42">
        <f>_xll.SRS1Splines.Functions25.OneWay_Spline($C$56:$C$60,G$56:G$60,$C105)</f>
        <v>0.82208304648388797</v>
      </c>
      <c r="H105" s="42">
        <f>_xll.SRS1Splines.Functions25.OneWay_Spline($C$56:$C$60,H$56:H$60,$C105)</f>
        <v>1.3526384952272801</v>
      </c>
      <c r="I105" s="42">
        <f>_xll.SRS1Splines.Functions25.OneWay_Spline($C$56:$C$60,I$56:I$60,$C105)</f>
        <v>33.997046555042203</v>
      </c>
      <c r="J105" s="42">
        <f>_xll.SRS1Splines.Functions25.OneWay_Spline($C$56:$C$60,J$56:J$60,$C105)</f>
        <v>4.93884122206358</v>
      </c>
      <c r="K105" s="42">
        <f>_xll.SRS1Splines.Functions25.OneWay_Spline($C$56:$C$60,K$56:K$60,$C105)</f>
        <v>0.40296538764790502</v>
      </c>
      <c r="L105" s="42">
        <f>_xll.SRS1Splines.Functions25.OneWay_Spline($C$56:$C$60,L$56:L$60,$C105)</f>
        <v>0.48281907881840802</v>
      </c>
      <c r="M105" s="42">
        <f>_xll.SRS1Splines.Functions25.OneWay_Spline(($C$62:$C$65),M$62:M$65,$C105)</f>
        <v>1.7041617546775101</v>
      </c>
      <c r="O105" s="42">
        <f t="shared" si="31"/>
        <v>4</v>
      </c>
      <c r="P105" s="42">
        <f>_xll.SRS1Splines.Functions25.OneWay_Spline($C$56:$C$60,P$56:P$60,O105)</f>
        <v>7.5351958184160003E-2</v>
      </c>
      <c r="Q105" s="42">
        <f>_xll.SRS1Splines.Functions25.OneWay_Spline($C$56:$C$60,Q$56:Q$60,$C105)</f>
        <v>0.55093271207411099</v>
      </c>
      <c r="R105" s="42">
        <f>_xll.SRS1Splines.Functions25.OneWay_Spline($C$56:$C$60,R$56:R$60,$C105)</f>
        <v>0.27553984958125199</v>
      </c>
      <c r="S105" s="42">
        <f>_xll.SRS1Splines.Functions25.OneWay_Spline($C$56:$C$60,S$56:S$60,$C105)</f>
        <v>0.38571758130150402</v>
      </c>
      <c r="T105" s="42">
        <f>_xll.SRS1Splines.Functions25.OneWay_Spline($C$56:$C$60,T$56:T$60,$C105)</f>
        <v>1.0567043954881901</v>
      </c>
      <c r="U105" s="42">
        <f>_xll.SRS1Splines.Functions25.OneWay_Spline($C$56:$C$60,U$56:U$60,$C105)</f>
        <v>14.7955452943301</v>
      </c>
      <c r="V105" s="42">
        <f>_xll.SRS1Splines.Functions25.OneWay_Spline($C$56:$C$60,V$56:V$60,$C105)</f>
        <v>4.59264629197739</v>
      </c>
      <c r="W105" s="42">
        <f>_xll.SRS1Splines.Functions25.OneWay_Spline($C$56:$C$60,W$56:W$60,$C105)</f>
        <v>0.35642652895132598</v>
      </c>
      <c r="X105" s="42">
        <f>_xll.SRS1Splines.Functions25.OneWay_Spline($C$56:$C$60,X$56:X$60,$C105)</f>
        <v>0.473173548054933</v>
      </c>
      <c r="Y105" s="42">
        <f>_xll.SRS1Splines.Functions25.OneWay_Spline($C$62:$C$65,Y$62:Y$65,$C105)</f>
        <v>0.62183243027093205</v>
      </c>
      <c r="AA105" s="42">
        <f t="shared" si="32"/>
        <v>4</v>
      </c>
      <c r="AB105" s="42">
        <f>_xll.SRS1Splines.Functions25.OneWay_Spline($C$56:$C$60,AB$56:AB$60,AA105)</f>
        <v>0.148816990835136</v>
      </c>
      <c r="AC105" s="42">
        <f>_xll.SRS1Splines.Functions25.OneWay_Spline($C$56:$C$60,AC$56:AC$60,$C105)</f>
        <v>0.83445831763551204</v>
      </c>
      <c r="AD105" s="42">
        <f>_xll.SRS1Splines.Functions25.OneWay_Spline($C$56:$C$60,AD$56:AD$60,$C105)</f>
        <v>0.62112219431062998</v>
      </c>
      <c r="AE105" s="42">
        <f>_xll.SRS1Splines.Functions25.OneWay_Spline($C$56:$C$60,AE$56:AE$60,$C105)</f>
        <v>1.3172547234841401</v>
      </c>
      <c r="AF105" s="42">
        <f>_xll.SRS1Splines.Functions25.OneWay_Spline($C$56:$C$60,AF$56:AF$60,$C105)</f>
        <v>1.57863996880911</v>
      </c>
      <c r="AG105" s="42">
        <f>_xll.SRS1Splines.Functions25.OneWay_Spline($C$56:$C$60,AG$56:AG$60,$C105)</f>
        <v>51.243602803082801</v>
      </c>
      <c r="AH105" s="42">
        <f>_xll.SRS1Splines.Functions25.OneWay_Spline($C$56:$C$60,AH$56:AH$60,$C105)</f>
        <v>5.1089166392993404</v>
      </c>
      <c r="AI105" s="42">
        <f>_xll.SRS1Splines.Functions25.OneWay_Spline($C$56:$C$60,AI$56:AI$60,$C105)</f>
        <v>0.44950424634448399</v>
      </c>
      <c r="AJ105" s="42">
        <f>_xll.SRS1Splines.Functions25.OneWay_Spline($C$56:$C$60,AJ$56:AJ$60,$C105)</f>
        <v>0.50004876067269</v>
      </c>
      <c r="AK105" s="42">
        <f>_xll.SRS1Splines.Functions25.OneWay_Spline($C$62:$C$65,AK$62:AK$65,$C105)</f>
        <v>2.9153573016668601</v>
      </c>
    </row>
    <row r="106" spans="3:37">
      <c r="C106" s="42">
        <f t="shared" si="30"/>
        <v>4.25</v>
      </c>
      <c r="D106" s="42">
        <f>_xll.SRS1Splines.Functions25.OneWay_Spline($C$56:$C$60,$D$56:$D$60,C106)</f>
        <v>9.5371266174570604E-2</v>
      </c>
      <c r="E106" s="42">
        <f>_xll.SRS1Splines.Functions25.OneWay_Spline($C$56:$C$60,E$56:E$60,$C106)</f>
        <v>0.68254291368966202</v>
      </c>
      <c r="F106" s="42">
        <f>_xll.SRS1Splines.Functions25.OneWay_Spline($C$56:$C$60,F$56:F$60,$C106)</f>
        <v>0.42540211661515598</v>
      </c>
      <c r="G106" s="42">
        <f>_xll.SRS1Splines.Functions25.OneWay_Spline($C$56:$C$60,G$56:G$60,$C106)</f>
        <v>0.71699731477886697</v>
      </c>
      <c r="H106" s="42">
        <f>_xll.SRS1Splines.Functions25.OneWay_Spline($C$56:$C$60,H$56:H$60,$C106)</f>
        <v>1.22735422099546</v>
      </c>
      <c r="I106" s="42">
        <f>_xll.SRS1Splines.Functions25.OneWay_Spline($C$56:$C$60,I$56:I$60,$C106)</f>
        <v>34.452382025705198</v>
      </c>
      <c r="J106" s="42">
        <f>_xll.SRS1Splines.Functions25.OneWay_Spline($C$56:$C$60,J$56:J$60,$C106)</f>
        <v>4.86193406061206</v>
      </c>
      <c r="K106" s="42">
        <f>_xll.SRS1Splines.Functions25.OneWay_Spline($C$56:$C$60,K$56:K$60,$C106)</f>
        <v>0.382542526752289</v>
      </c>
      <c r="L106" s="42">
        <f>_xll.SRS1Splines.Functions25.OneWay_Spline($C$56:$C$60,L$56:L$60,$C106)</f>
        <v>0.46862956765819702</v>
      </c>
      <c r="M106" s="42">
        <f>_xll.SRS1Splines.Functions25.OneWay_Spline(($C$62:$C$65),M$62:M$65,$C106)</f>
        <v>1.71211609095189</v>
      </c>
      <c r="O106" s="42">
        <f t="shared" si="31"/>
        <v>4.25</v>
      </c>
      <c r="P106" s="42">
        <f>_xll.SRS1Splines.Functions25.OneWay_Spline($C$56:$C$60,P$56:P$60,O106)</f>
        <v>6.6333325303208707E-2</v>
      </c>
      <c r="Q106" s="42">
        <f>_xll.SRS1Splines.Functions25.OneWay_Spline($C$56:$C$60,Q$56:Q$60,$C106)</f>
        <v>0.54673270348999303</v>
      </c>
      <c r="R106" s="42">
        <f>_xll.SRS1Splines.Functions25.OneWay_Spline($C$56:$C$60,R$56:R$60,$C106)</f>
        <v>0.257610607846185</v>
      </c>
      <c r="S106" s="42">
        <f>_xll.SRS1Splines.Functions25.OneWay_Spline($C$56:$C$60,S$56:S$60,$C106)</f>
        <v>0.35937373840178499</v>
      </c>
      <c r="T106" s="42">
        <f>_xll.SRS1Splines.Functions25.OneWay_Spline($C$56:$C$60,T$56:T$60,$C106)</f>
        <v>0.98841818983213403</v>
      </c>
      <c r="U106" s="42">
        <f>_xll.SRS1Splines.Functions25.OneWay_Spline($C$56:$C$60,U$56:U$60,$C106)</f>
        <v>15.195512320367399</v>
      </c>
      <c r="V106" s="42">
        <f>_xll.SRS1Splines.Functions25.OneWay_Spline($C$56:$C$60,V$56:V$60,$C106)</f>
        <v>4.5032715304167601</v>
      </c>
      <c r="W106" s="42">
        <f>_xll.SRS1Splines.Functions25.OneWay_Spline($C$56:$C$60,W$56:W$60,$C106)</f>
        <v>0.337247415652004</v>
      </c>
      <c r="X106" s="42">
        <f>_xll.SRS1Splines.Functions25.OneWay_Spline($C$56:$C$60,X$56:X$60,$C106)</f>
        <v>0.46132045714745601</v>
      </c>
      <c r="Y106" s="42">
        <f>_xll.SRS1Splines.Functions25.OneWay_Spline($C$62:$C$65,Y$62:Y$65,$C106)</f>
        <v>0.57508340658941004</v>
      </c>
      <c r="AA106" s="42">
        <f t="shared" si="32"/>
        <v>4.25</v>
      </c>
      <c r="AB106" s="42">
        <f>_xll.SRS1Splines.Functions25.OneWay_Spline($C$56:$C$60,AB$56:AB$60,AA106)</f>
        <v>0.124409207045932</v>
      </c>
      <c r="AC106" s="42">
        <f>_xll.SRS1Splines.Functions25.OneWay_Spline($C$56:$C$60,AC$56:AC$60,$C106)</f>
        <v>0.82905474576166305</v>
      </c>
      <c r="AD106" s="42">
        <f>_xll.SRS1Splines.Functions25.OneWay_Spline($C$56:$C$60,AD$56:AD$60,$C106)</f>
        <v>0.60700860092354403</v>
      </c>
      <c r="AE106" s="42">
        <f>_xll.SRS1Splines.Functions25.OneWay_Spline($C$56:$C$60,AE$56:AE$60,$C106)</f>
        <v>1.1233963559059199</v>
      </c>
      <c r="AF106" s="42">
        <f>_xll.SRS1Splines.Functions25.OneWay_Spline($C$56:$C$60,AF$56:AF$60,$C106)</f>
        <v>1.4086408641795301</v>
      </c>
      <c r="AG106" s="42">
        <f>_xll.SRS1Splines.Functions25.OneWay_Spline($C$56:$C$60,AG$56:AG$60,$C106)</f>
        <v>51.929236922331803</v>
      </c>
      <c r="AH106" s="42">
        <f>_xll.SRS1Splines.Functions25.OneWay_Spline($C$56:$C$60,AH$56:AH$60,$C106)</f>
        <v>5.0745182969457501</v>
      </c>
      <c r="AI106" s="42">
        <f>_xll.SRS1Splines.Functions25.OneWay_Spline($C$56:$C$60,AI$56:AI$60,$C106)</f>
        <v>0.427837637852574</v>
      </c>
      <c r="AJ106" s="42">
        <f>_xll.SRS1Splines.Functions25.OneWay_Spline($C$56:$C$60,AJ$56:AJ$60,$C106)</f>
        <v>0.48372691665888801</v>
      </c>
      <c r="AK106" s="42">
        <f>_xll.SRS1Splines.Functions25.OneWay_Spline($C$62:$C$65,AK$62:AK$65,$C106)</f>
        <v>2.95424653360962</v>
      </c>
    </row>
    <row r="107" spans="3:37">
      <c r="C107" s="42">
        <f t="shared" si="30"/>
        <v>4.5</v>
      </c>
      <c r="D107" s="42">
        <f>_xll.SRS1Splines.Functions25.OneWay_Spline($C$56:$C$60,$D$56:$D$60,C107)</f>
        <v>8.0681332084423504E-2</v>
      </c>
      <c r="E107" s="42">
        <f>_xll.SRS1Splines.Functions25.OneWay_Spline($C$56:$C$60,E$56:E$60,$C107)</f>
        <v>0.67828165189762402</v>
      </c>
      <c r="F107" s="42">
        <f>_xll.SRS1Splines.Functions25.OneWay_Spline($C$56:$C$60,F$56:F$60,$C107)</f>
        <v>0.411360014713607</v>
      </c>
      <c r="G107" s="42">
        <f>_xll.SRS1Splines.Functions25.OneWay_Spline($C$56:$C$60,G$56:G$60,$C107)</f>
        <v>0.61995339671740002</v>
      </c>
      <c r="H107" s="42">
        <f>_xll.SRS1Splines.Functions25.OneWay_Spline($C$56:$C$60,H$56:H$60,$C107)</f>
        <v>1.1091531494499001</v>
      </c>
      <c r="I107" s="42">
        <f>_xll.SRS1Splines.Functions25.OneWay_Spline($C$56:$C$60,I$56:I$60,$C107)</f>
        <v>34.8470061002797</v>
      </c>
      <c r="J107" s="42">
        <f>_xll.SRS1Splines.Functions25.OneWay_Spline($C$56:$C$60,J$56:J$60,$C107)</f>
        <v>4.7899533365488898</v>
      </c>
      <c r="K107" s="42">
        <f>_xll.SRS1Splines.Functions25.OneWay_Spline($C$56:$C$60,K$56:K$60,$C107)</f>
        <v>0.36331070691876299</v>
      </c>
      <c r="L107" s="42">
        <f>_xll.SRS1Splines.Functions25.OneWay_Spline($C$56:$C$60,L$56:L$60,$C107)</f>
        <v>0.45534899315593502</v>
      </c>
      <c r="M107" s="42">
        <f>_xll.SRS1Splines.Functions25.OneWay_Spline(($C$62:$C$65),M$62:M$65,$C107)</f>
        <v>1.7190098490563499</v>
      </c>
      <c r="O107" s="42">
        <f t="shared" si="31"/>
        <v>4.5</v>
      </c>
      <c r="P107" s="42">
        <f>_xll.SRS1Splines.Functions25.OneWay_Spline($C$56:$C$60,P$56:P$60,O107)</f>
        <v>5.8310444989916999E-2</v>
      </c>
      <c r="Q107" s="42">
        <f>_xll.SRS1Splines.Functions25.OneWay_Spline($C$56:$C$60,Q$56:Q$60,$C107)</f>
        <v>0.54219669421914596</v>
      </c>
      <c r="R107" s="42">
        <f>_xll.SRS1Splines.Functions25.OneWay_Spline($C$56:$C$60,R$56:R$60,$C107)</f>
        <v>0.242071931675793</v>
      </c>
      <c r="S107" s="42">
        <f>_xll.SRS1Splines.Functions25.OneWay_Spline($C$56:$C$60,S$56:S$60,$C107)</f>
        <v>0.33654240788869599</v>
      </c>
      <c r="T107" s="42">
        <f>_xll.SRS1Splines.Functions25.OneWay_Spline($C$56:$C$60,T$56:T$60,$C107)</f>
        <v>0.923536325530524</v>
      </c>
      <c r="U107" s="42">
        <f>_xll.SRS1Splines.Functions25.OneWay_Spline($C$56:$C$60,U$56:U$60,$C107)</f>
        <v>15.594954742320001</v>
      </c>
      <c r="V107" s="42">
        <f>_xll.SRS1Splines.Functions25.OneWay_Spline($C$56:$C$60,V$56:V$60,$C107)</f>
        <v>4.4196218425504004</v>
      </c>
      <c r="W107" s="42">
        <f>_xll.SRS1Splines.Functions25.OneWay_Spline($C$56:$C$60,W$56:W$60,$C107)</f>
        <v>0.31929375693604301</v>
      </c>
      <c r="X107" s="42">
        <f>_xll.SRS1Splines.Functions25.OneWay_Spline($C$56:$C$60,X$56:X$60,$C107)</f>
        <v>0.44998954053076401</v>
      </c>
      <c r="Y107" s="42">
        <f>_xll.SRS1Splines.Functions25.OneWay_Spline($C$62:$C$65,Y$62:Y$65,$C107)</f>
        <v>0.53201127241092905</v>
      </c>
      <c r="AA107" s="42">
        <f t="shared" si="32"/>
        <v>4.5</v>
      </c>
      <c r="AB107" s="42">
        <f>_xll.SRS1Splines.Functions25.OneWay_Spline($C$56:$C$60,AB$56:AB$60,AA107)</f>
        <v>0.10305221917893</v>
      </c>
      <c r="AC107" s="42">
        <f>_xll.SRS1Splines.Functions25.OneWay_Spline($C$56:$C$60,AC$56:AC$60,$C107)</f>
        <v>0.82283382688168405</v>
      </c>
      <c r="AD107" s="42">
        <f>_xll.SRS1Splines.Functions25.OneWay_Spline($C$56:$C$60,AD$56:AD$60,$C107)</f>
        <v>0.594381327873444</v>
      </c>
      <c r="AE107" s="42">
        <f>_xll.SRS1Splines.Functions25.OneWay_Spline($C$56:$C$60,AE$56:AE$60,$C107)</f>
        <v>0.94195596205157806</v>
      </c>
      <c r="AF107" s="42">
        <f>_xll.SRS1Splines.Functions25.OneWay_Spline($C$56:$C$60,AF$56:AF$60,$C107)</f>
        <v>1.24953138191056</v>
      </c>
      <c r="AG107" s="42">
        <f>_xll.SRS1Splines.Functions25.OneWay_Spline($C$56:$C$60,AG$56:AG$60,$C107)</f>
        <v>52.523453159014203</v>
      </c>
      <c r="AH107" s="42">
        <f>_xll.SRS1Splines.Functions25.OneWay_Spline($C$56:$C$60,AH$56:AH$60,$C107)</f>
        <v>5.0447064002392903</v>
      </c>
      <c r="AI107" s="42">
        <f>_xll.SRS1Splines.Functions25.OneWay_Spline($C$56:$C$60,AI$56:AI$60,$C107)</f>
        <v>0.40732765690148298</v>
      </c>
      <c r="AJ107" s="42">
        <f>_xll.SRS1Splines.Functions25.OneWay_Spline($C$56:$C$60,AJ$56:AJ$60,$C107)</f>
        <v>0.46845060001963701</v>
      </c>
      <c r="AK107" s="42">
        <f>_xll.SRS1Splines.Functions25.OneWay_Spline($C$62:$C$65,AK$62:AK$65,$C107)</f>
        <v>2.9879505346266799</v>
      </c>
    </row>
    <row r="108" spans="3:37">
      <c r="C108" s="42">
        <f t="shared" si="30"/>
        <v>4.75</v>
      </c>
      <c r="D108" s="42">
        <f>_xll.SRS1Splines.Functions25.OneWay_Spline($C$56:$C$60,$D$56:$D$60,C108)</f>
        <v>6.7978326140826495E-2</v>
      </c>
      <c r="E108" s="42">
        <f>_xll.SRS1Splines.Functions25.OneWay_Spline($C$56:$C$60,E$56:E$60,$C108)</f>
        <v>0.67327389168946405</v>
      </c>
      <c r="F108" s="42">
        <f>_xll.SRS1Splines.Functions25.OneWay_Spline($C$56:$C$60,F$56:F$60,$C108)</f>
        <v>0.399478236181527</v>
      </c>
      <c r="G108" s="42">
        <f>_xll.SRS1Splines.Functions25.OneWay_Spline($C$56:$C$60,G$56:G$60,$C108)</f>
        <v>0.53279124282188595</v>
      </c>
      <c r="H108" s="42">
        <f>_xll.SRS1Splines.Functions25.OneWay_Spline($C$56:$C$60,H$56:H$60,$C108)</f>
        <v>1.00057074669112</v>
      </c>
      <c r="I108" s="42">
        <f>_xll.SRS1Splines.Functions25.OneWay_Spline($C$56:$C$60,I$56:I$60,$C108)</f>
        <v>35.1809187787659</v>
      </c>
      <c r="J108" s="42">
        <f>_xll.SRS1Splines.Functions25.OneWay_Spline($C$56:$C$60,J$56:J$60,$C108)</f>
        <v>4.7245411956702004</v>
      </c>
      <c r="K108" s="42">
        <f>_xll.SRS1Splines.Functions25.OneWay_Spline($C$56:$C$60,K$56:K$60,$C108)</f>
        <v>0.34568863416517398</v>
      </c>
      <c r="L108" s="42">
        <f>_xll.SRS1Splines.Functions25.OneWay_Spline($C$56:$C$60,L$56:L$60,$C108)</f>
        <v>0.44328033419760599</v>
      </c>
      <c r="M108" s="42">
        <f>_xll.SRS1Splines.Functions25.OneWay_Spline(($C$62:$C$65),M$62:M$65,$C108)</f>
        <v>1.72484302899089</v>
      </c>
      <c r="O108" s="42">
        <f t="shared" si="31"/>
        <v>4.75</v>
      </c>
      <c r="P108" s="42">
        <f>_xll.SRS1Splines.Functions25.OneWay_Spline($C$56:$C$60,P$56:P$60,O108)</f>
        <v>5.1246691528769199E-2</v>
      </c>
      <c r="Q108" s="42">
        <f>_xll.SRS1Splines.Functions25.OneWay_Spline($C$56:$C$60,Q$56:Q$60,$C108)</f>
        <v>0.53732468426156899</v>
      </c>
      <c r="R108" s="42">
        <f>_xll.SRS1Splines.Functions25.OneWay_Spline($C$56:$C$60,R$56:R$60,$C108)</f>
        <v>0.228923821070077</v>
      </c>
      <c r="S108" s="42">
        <f>_xll.SRS1Splines.Functions25.OneWay_Spline($C$56:$C$60,S$56:S$60,$C108)</f>
        <v>0.31722358976223602</v>
      </c>
      <c r="T108" s="42">
        <f>_xll.SRS1Splines.Functions25.OneWay_Spline($C$56:$C$60,T$56:T$60,$C108)</f>
        <v>0.86293013007743802</v>
      </c>
      <c r="U108" s="42">
        <f>_xll.SRS1Splines.Functions25.OneWay_Spline($C$56:$C$60,U$56:U$60,$C108)</f>
        <v>15.989052110656999</v>
      </c>
      <c r="V108" s="42">
        <f>_xll.SRS1Splines.Functions25.OneWay_Spline($C$56:$C$60,V$56:V$60,$C108)</f>
        <v>4.3436055862764196</v>
      </c>
      <c r="W108" s="42">
        <f>_xll.SRS1Splines.Functions25.OneWay_Spline($C$56:$C$60,W$56:W$60,$C108)</f>
        <v>0.302974611644446</v>
      </c>
      <c r="X108" s="42">
        <f>_xll.SRS1Splines.Functions25.OneWay_Spline($C$56:$C$60,X$56:X$60,$C108)</f>
        <v>0.43939874606504198</v>
      </c>
      <c r="Y108" s="42">
        <f>_xll.SRS1Splines.Functions25.OneWay_Spline($C$62:$C$65,Y$62:Y$65,$C108)</f>
        <v>0.49340393262899801</v>
      </c>
      <c r="AA108" s="42">
        <f t="shared" si="32"/>
        <v>4.75</v>
      </c>
      <c r="AB108" s="42">
        <f>_xll.SRS1Splines.Functions25.OneWay_Spline($C$56:$C$60,AB$56:AB$60,AA108)</f>
        <v>8.4709960752883701E-2</v>
      </c>
      <c r="AC108" s="42">
        <f>_xll.SRS1Splines.Functions25.OneWay_Spline($C$56:$C$60,AC$56:AC$60,$C108)</f>
        <v>0.815523111993535</v>
      </c>
      <c r="AD108" s="42">
        <f>_xll.SRS1Splines.Functions25.OneWay_Spline($C$56:$C$60,AD$56:AD$60,$C108)</f>
        <v>0.58317030765970701</v>
      </c>
      <c r="AE108" s="42">
        <f>_xll.SRS1Splines.Functions25.OneWay_Spline($C$56:$C$60,AE$56:AE$60,$C108)</f>
        <v>0.77707286649572904</v>
      </c>
      <c r="AF108" s="42">
        <f>_xll.SRS1Splines.Functions25.OneWay_Spline($C$56:$C$60,AF$56:AF$60,$C108)</f>
        <v>1.1049413961224099</v>
      </c>
      <c r="AG108" s="42">
        <f>_xll.SRS1Splines.Functions25.OneWay_Spline($C$56:$C$60,AG$56:AG$60,$C108)</f>
        <v>53.026251513130099</v>
      </c>
      <c r="AH108" s="42">
        <f>_xll.SRS1Splines.Functions25.OneWay_Spline($C$56:$C$60,AH$56:AH$60,$C108)</f>
        <v>5.0194809491799903</v>
      </c>
      <c r="AI108" s="42">
        <f>_xll.SRS1Splines.Functions25.OneWay_Spline($C$56:$C$60,AI$56:AI$60,$C108)</f>
        <v>0.38840265668590102</v>
      </c>
      <c r="AJ108" s="42">
        <f>_xll.SRS1Splines.Functions25.OneWay_Spline($C$56:$C$60,AJ$56:AJ$60,$C108)</f>
        <v>0.45456831987978502</v>
      </c>
      <c r="AK108" s="42">
        <f>_xll.SRS1Splines.Functions25.OneWay_Spline($C$62:$C$65,AK$62:AK$65,$C108)</f>
        <v>3.01646930471804</v>
      </c>
    </row>
    <row r="109" spans="3:37">
      <c r="C109" s="42">
        <f t="shared" si="30"/>
        <v>5</v>
      </c>
      <c r="D109" s="42">
        <f>_xll.SRS1Splines.Functions25.OneWay_Spline($C$56:$C$60,$D$56:$D$60,C109)</f>
        <v>5.72259022453993E-2</v>
      </c>
      <c r="E109" s="42">
        <f>_xll.SRS1Splines.Functions25.OneWay_Spline($C$56:$C$60,E$56:E$60,$C109)</f>
        <v>0.66733300846114896</v>
      </c>
      <c r="F109" s="42">
        <f>_xll.SRS1Splines.Functions25.OneWay_Spline($C$56:$C$60,F$56:F$60,$C109)</f>
        <v>0.38975678101891598</v>
      </c>
      <c r="G109" s="42">
        <f>_xll.SRS1Splines.Functions25.OneWay_Spline($C$56:$C$60,G$56:G$60,$C109)</f>
        <v>0.45735080361472402</v>
      </c>
      <c r="H109" s="42">
        <f>_xll.SRS1Splines.Functions25.OneWay_Spline($C$56:$C$60,H$56:H$60,$C109)</f>
        <v>0.90414247881962495</v>
      </c>
      <c r="I109" s="42">
        <f>_xll.SRS1Splines.Functions25.OneWay_Spline($C$56:$C$60,I$56:I$60,$C109)</f>
        <v>35.4541200611637</v>
      </c>
      <c r="J109" s="42">
        <f>_xll.SRS1Splines.Functions25.OneWay_Spline($C$56:$C$60,J$56:J$60,$C109)</f>
        <v>4.66733978377209</v>
      </c>
      <c r="K109" s="42">
        <f>_xll.SRS1Splines.Functions25.OneWay_Spline($C$56:$C$60,K$56:K$60,$C109)</f>
        <v>0.33009501450936801</v>
      </c>
      <c r="L109" s="42">
        <f>_xll.SRS1Splines.Functions25.OneWay_Spline($C$56:$C$60,L$56:L$60,$C109)</f>
        <v>0.43272656966919198</v>
      </c>
      <c r="M109" s="42">
        <f>_xll.SRS1Splines.Functions25.OneWay_Spline(($C$62:$C$65),M$62:M$65,$C109)</f>
        <v>1.7296156307555199</v>
      </c>
      <c r="O109" s="42">
        <f t="shared" si="31"/>
        <v>5</v>
      </c>
      <c r="P109" s="42">
        <f>_xll.SRS1Splines.Functions25.OneWay_Spline($C$56:$C$60,P$56:P$60,O109)</f>
        <v>4.5105439204249302E-2</v>
      </c>
      <c r="Q109" s="42">
        <f>_xll.SRS1Splines.Functions25.OneWay_Spline($C$56:$C$60,Q$56:Q$60,$C109)</f>
        <v>0.532116673617263</v>
      </c>
      <c r="R109" s="42">
        <f>_xll.SRS1Splines.Functions25.OneWay_Spline($C$56:$C$60,R$56:R$60,$C109)</f>
        <v>0.21816627602903599</v>
      </c>
      <c r="S109" s="42">
        <f>_xll.SRS1Splines.Functions25.OneWay_Spline($C$56:$C$60,S$56:S$60,$C109)</f>
        <v>0.30141728402240497</v>
      </c>
      <c r="T109" s="42">
        <f>_xll.SRS1Splines.Functions25.OneWay_Spline($C$56:$C$60,T$56:T$60,$C109)</f>
        <v>0.80747093096695399</v>
      </c>
      <c r="U109" s="42">
        <f>_xll.SRS1Splines.Functions25.OneWay_Spline($C$56:$C$60,U$56:U$60,$C109)</f>
        <v>16.3729839758476</v>
      </c>
      <c r="V109" s="42">
        <f>_xll.SRS1Splines.Functions25.OneWay_Spline($C$56:$C$60,V$56:V$60,$C109)</f>
        <v>4.2771311194928803</v>
      </c>
      <c r="W109" s="42">
        <f>_xll.SRS1Splines.Functions25.OneWay_Spline($C$56:$C$60,W$56:W$60,$C109)</f>
        <v>0.288699038618217</v>
      </c>
      <c r="X109" s="42">
        <f>_xll.SRS1Splines.Functions25.OneWay_Spline($C$56:$C$60,X$56:X$60,$C109)</f>
        <v>0.429766021610476</v>
      </c>
      <c r="Y109" s="42">
        <f>_xll.SRS1Splines.Functions25.OneWay_Spline($C$62:$C$65,Y$62:Y$65,$C109)</f>
        <v>0.46004929213712598</v>
      </c>
      <c r="AA109" s="42">
        <f t="shared" si="32"/>
        <v>5</v>
      </c>
      <c r="AB109" s="42">
        <f>_xll.SRS1Splines.Functions25.OneWay_Spline($C$56:$C$60,AB$56:AB$60,AA109)</f>
        <v>6.9346365286549E-2</v>
      </c>
      <c r="AC109" s="42">
        <f>_xll.SRS1Splines.Functions25.OneWay_Spline($C$56:$C$60,AC$56:AC$60,$C109)</f>
        <v>0.80685015209517097</v>
      </c>
      <c r="AD109" s="42">
        <f>_xll.SRS1Splines.Functions25.OneWay_Spline($C$56:$C$60,AD$56:AD$60,$C109)</f>
        <v>0.57330547278171295</v>
      </c>
      <c r="AE109" s="42">
        <f>_xll.SRS1Splines.Functions25.OneWay_Spline($C$56:$C$60,AE$56:AE$60,$C109)</f>
        <v>0.63288639381299905</v>
      </c>
      <c r="AF109" s="42">
        <f>_xll.SRS1Splines.Functions25.OneWay_Spline($C$56:$C$60,AF$56:AF$60,$C109)</f>
        <v>0.97850078093528403</v>
      </c>
      <c r="AG109" s="42">
        <f>_xll.SRS1Splines.Functions25.OneWay_Spline($C$56:$C$60,AG$56:AG$60,$C109)</f>
        <v>53.437631984679498</v>
      </c>
      <c r="AH109" s="42">
        <f>_xll.SRS1Splines.Functions25.OneWay_Spline($C$56:$C$60,AH$56:AH$60,$C109)</f>
        <v>4.9988419437678298</v>
      </c>
      <c r="AI109" s="42">
        <f>_xll.SRS1Splines.Functions25.OneWay_Spline($C$56:$C$60,AI$56:AI$60,$C109)</f>
        <v>0.37149099040051797</v>
      </c>
      <c r="AJ109" s="42">
        <f>_xll.SRS1Splines.Functions25.OneWay_Spline($C$56:$C$60,AJ$56:AJ$60,$C109)</f>
        <v>0.442428585364182</v>
      </c>
      <c r="AK109" s="42">
        <f>_xll.SRS1Splines.Functions25.OneWay_Spline($C$62:$C$65,AK$62:AK$65,$C109)</f>
        <v>3.0398028438836899</v>
      </c>
    </row>
    <row r="110" spans="3:37">
      <c r="C110" s="42">
        <f t="shared" si="30"/>
        <v>5.25</v>
      </c>
      <c r="D110" s="42">
        <f>_xll.SRS1Splines.Functions25.OneWay_Spline($C$56:$C$60,$D$56:$D$60,C110)</f>
        <v>4.8387714299761499E-2</v>
      </c>
      <c r="E110" s="42">
        <f>_xll.SRS1Splines.Functions25.OneWay_Spline($C$56:$C$60,E$56:E$60,$C110)</f>
        <v>0.66027237760864899</v>
      </c>
      <c r="F110" s="42">
        <f>_xll.SRS1Splines.Functions25.OneWay_Spline($C$56:$C$60,F$56:F$60,$C110)</f>
        <v>0.38219564922577398</v>
      </c>
      <c r="G110" s="42">
        <f>_xll.SRS1Splines.Functions25.OneWay_Spline($C$56:$C$60,G$56:G$60,$C110)</f>
        <v>0.39547202961831301</v>
      </c>
      <c r="H110" s="42">
        <f>_xll.SRS1Splines.Functions25.OneWay_Spline($C$56:$C$60,H$56:H$60,$C110)</f>
        <v>0.82240381193593903</v>
      </c>
      <c r="I110" s="42">
        <f>_xll.SRS1Splines.Functions25.OneWay_Spline($C$56:$C$60,I$56:I$60,$C110)</f>
        <v>35.666609947472999</v>
      </c>
      <c r="J110" s="42">
        <f>_xll.SRS1Splines.Functions25.OneWay_Spline($C$56:$C$60,J$56:J$60,$C110)</f>
        <v>4.6199912466506996</v>
      </c>
      <c r="K110" s="42">
        <f>_xll.SRS1Splines.Functions25.OneWay_Spline($C$56:$C$60,K$56:K$60,$C110)</f>
        <v>0.31694855396919203</v>
      </c>
      <c r="L110" s="42">
        <f>_xll.SRS1Splines.Functions25.OneWay_Spline($C$56:$C$60,L$56:L$60,$C110)</f>
        <v>0.42399067845667798</v>
      </c>
      <c r="M110" s="42">
        <f>_xll.SRS1Splines.Functions25.OneWay_Spline(($C$62:$C$65),M$62:M$65,$C110)</f>
        <v>1.7333276543502201</v>
      </c>
      <c r="O110" s="42">
        <f t="shared" si="31"/>
        <v>5.25</v>
      </c>
      <c r="P110" s="42">
        <f>_xll.SRS1Splines.Functions25.OneWay_Spline($C$56:$C$60,P$56:P$60,O110)</f>
        <v>3.98500623008416E-2</v>
      </c>
      <c r="Q110" s="42">
        <f>_xll.SRS1Splines.Functions25.OneWay_Spline($C$56:$C$60,Q$56:Q$60,$C110)</f>
        <v>0.52657266228622701</v>
      </c>
      <c r="R110" s="42">
        <f>_xll.SRS1Splines.Functions25.OneWay_Spline($C$56:$C$60,R$56:R$60,$C110)</f>
        <v>0.20979929655267199</v>
      </c>
      <c r="S110" s="42">
        <f>_xll.SRS1Splines.Functions25.OneWay_Spline($C$56:$C$60,S$56:S$60,$C110)</f>
        <v>0.28912349066920301</v>
      </c>
      <c r="T110" s="42">
        <f>_xll.SRS1Splines.Functions25.OneWay_Spline($C$56:$C$60,T$56:T$60,$C110)</f>
        <v>0.75803005569315196</v>
      </c>
      <c r="U110" s="42">
        <f>_xll.SRS1Splines.Functions25.OneWay_Spline($C$56:$C$60,U$56:U$60,$C110)</f>
        <v>16.7419298883609</v>
      </c>
      <c r="V110" s="42">
        <f>_xll.SRS1Splines.Functions25.OneWay_Spline($C$56:$C$60,V$56:V$60,$C110)</f>
        <v>4.2221068000979001</v>
      </c>
      <c r="W110" s="42">
        <f>_xll.SRS1Splines.Functions25.OneWay_Spline($C$56:$C$60,W$56:W$60,$C110)</f>
        <v>0.276876096698361</v>
      </c>
      <c r="X110" s="42">
        <f>_xll.SRS1Splines.Functions25.OneWay_Spline($C$56:$C$60,X$56:X$60,$C110)</f>
        <v>0.421309315027249</v>
      </c>
      <c r="Y110" s="42">
        <f>_xll.SRS1Splines.Functions25.OneWay_Spline($C$62:$C$65,Y$62:Y$65,$C110)</f>
        <v>0.432735255828821</v>
      </c>
      <c r="AA110" s="42">
        <f t="shared" si="32"/>
        <v>5.25</v>
      </c>
      <c r="AB110" s="42">
        <f>_xll.SRS1Splines.Functions25.OneWay_Spline($C$56:$C$60,AB$56:AB$60,AA110)</f>
        <v>5.6925366298681203E-2</v>
      </c>
      <c r="AC110" s="42">
        <f>_xll.SRS1Splines.Functions25.OneWay_Spline($C$56:$C$60,AC$56:AC$60,$C110)</f>
        <v>0.79654249818455003</v>
      </c>
      <c r="AD110" s="42">
        <f>_xll.SRS1Splines.Functions25.OneWay_Spline($C$56:$C$60,AD$56:AD$60,$C110)</f>
        <v>0.56471675573883595</v>
      </c>
      <c r="AE110" s="42">
        <f>_xll.SRS1Splines.Functions25.OneWay_Spline($C$56:$C$60,AE$56:AE$60,$C110)</f>
        <v>0.51353586857801303</v>
      </c>
      <c r="AF110" s="42">
        <f>_xll.SRS1Splines.Functions25.OneWay_Spline($C$56:$C$60,AF$56:AF$60,$C110)</f>
        <v>0.87383941046938496</v>
      </c>
      <c r="AG110" s="42">
        <f>_xll.SRS1Splines.Functions25.OneWay_Spline($C$56:$C$60,AG$56:AG$60,$C110)</f>
        <v>53.757594573662402</v>
      </c>
      <c r="AH110" s="42">
        <f>_xll.SRS1Splines.Functions25.OneWay_Spline($C$56:$C$60,AH$56:AH$60,$C110)</f>
        <v>4.9827893840028201</v>
      </c>
      <c r="AI110" s="42">
        <f>_xll.SRS1Splines.Functions25.OneWay_Spline($C$56:$C$60,AI$56:AI$60,$C110)</f>
        <v>0.357021011240023</v>
      </c>
      <c r="AJ110" s="42">
        <f>_xll.SRS1Splines.Functions25.OneWay_Spline($C$56:$C$60,AJ$56:AJ$60,$C110)</f>
        <v>0.43237990559767803</v>
      </c>
      <c r="AK110" s="42">
        <f>_xll.SRS1Splines.Functions25.OneWay_Spline($C$62:$C$65,AK$62:AK$65,$C110)</f>
        <v>3.0579511521236502</v>
      </c>
    </row>
    <row r="111" spans="3:37">
      <c r="C111" s="42">
        <f t="shared" si="30"/>
        <v>5.5</v>
      </c>
      <c r="D111" s="42">
        <f>_xll.SRS1Splines.Functions25.OneWay_Spline($C$56:$C$60,$D$56:$D$60,C111)</f>
        <v>4.1427416205532697E-2</v>
      </c>
      <c r="E111" s="42">
        <f>_xll.SRS1Splines.Functions25.OneWay_Spline($C$56:$C$60,E$56:E$60,$C111)</f>
        <v>0.65190537452793296</v>
      </c>
      <c r="F111" s="42">
        <f>_xll.SRS1Splines.Functions25.OneWay_Spline($C$56:$C$60,F$56:F$60,$C111)</f>
        <v>0.37679484080210102</v>
      </c>
      <c r="G111" s="42">
        <f>_xll.SRS1Splines.Functions25.OneWay_Spline($C$56:$C$60,G$56:G$60,$C111)</f>
        <v>0.34899487135504897</v>
      </c>
      <c r="H111" s="42">
        <f>_xll.SRS1Splines.Functions25.OneWay_Spline($C$56:$C$60,H$56:H$60,$C111)</f>
        <v>0.75789021214057395</v>
      </c>
      <c r="I111" s="42">
        <f>_xll.SRS1Splines.Functions25.OneWay_Spline($C$56:$C$60,I$56:I$60,$C111)</f>
        <v>35.818388437693997</v>
      </c>
      <c r="J111" s="42">
        <f>_xll.SRS1Splines.Functions25.OneWay_Spline($C$56:$C$60,J$56:J$60,$C111)</f>
        <v>4.5841377301021202</v>
      </c>
      <c r="K111" s="42">
        <f>_xll.SRS1Splines.Functions25.OneWay_Spline($C$56:$C$60,K$56:K$60,$C111)</f>
        <v>0.30666795856249202</v>
      </c>
      <c r="L111" s="42">
        <f>_xll.SRS1Splines.Functions25.OneWay_Spline($C$56:$C$60,L$56:L$60,$C111)</f>
        <v>0.417375639446046</v>
      </c>
      <c r="M111" s="42">
        <f>_xll.SRS1Splines.Functions25.OneWay_Spline(($C$62:$C$65),M$62:M$65,$C111)</f>
        <v>1.73597909977502</v>
      </c>
      <c r="O111" s="42">
        <f t="shared" si="31"/>
        <v>5.5</v>
      </c>
      <c r="P111" s="42">
        <f>_xll.SRS1Splines.Functions25.OneWay_Spline($C$56:$C$60,P$56:P$60,O111)</f>
        <v>3.5443935103030198E-2</v>
      </c>
      <c r="Q111" s="42">
        <f>_xll.SRS1Splines.Functions25.OneWay_Spline($C$56:$C$60,Q$56:Q$60,$C111)</f>
        <v>0.52069265026846201</v>
      </c>
      <c r="R111" s="42">
        <f>_xll.SRS1Splines.Functions25.OneWay_Spline($C$56:$C$60,R$56:R$60,$C111)</f>
        <v>0.203822882640983</v>
      </c>
      <c r="S111" s="42">
        <f>_xll.SRS1Splines.Functions25.OneWay_Spline($C$56:$C$60,S$56:S$60,$C111)</f>
        <v>0.28034220970263002</v>
      </c>
      <c r="T111" s="42">
        <f>_xll.SRS1Splines.Functions25.OneWay_Spline($C$56:$C$60,T$56:T$60,$C111)</f>
        <v>0.71547883175010996</v>
      </c>
      <c r="U111" s="42">
        <f>_xll.SRS1Splines.Functions25.OneWay_Spline($C$56:$C$60,U$56:U$60,$C111)</f>
        <v>17.091069398666299</v>
      </c>
      <c r="V111" s="42">
        <f>_xll.SRS1Splines.Functions25.OneWay_Spline($C$56:$C$60,V$56:V$60,$C111)</f>
        <v>4.1804409859895699</v>
      </c>
      <c r="W111" s="42">
        <f>_xll.SRS1Splines.Functions25.OneWay_Spline($C$56:$C$60,W$56:W$60,$C111)</f>
        <v>0.26791484472588001</v>
      </c>
      <c r="X111" s="42">
        <f>_xll.SRS1Splines.Functions25.OneWay_Spline($C$56:$C$60,X$56:X$60,$C111)</f>
        <v>0.414246574175547</v>
      </c>
      <c r="Y111" s="42">
        <f>_xll.SRS1Splines.Functions25.OneWay_Spline($C$62:$C$65,Y$62:Y$65,$C111)</f>
        <v>0.41224972859759201</v>
      </c>
      <c r="AA111" s="42">
        <f t="shared" si="32"/>
        <v>5.5</v>
      </c>
      <c r="AB111" s="42">
        <f>_xll.SRS1Splines.Functions25.OneWay_Spline($C$56:$C$60,AB$56:AB$60,AA111)</f>
        <v>4.7410897308035098E-2</v>
      </c>
      <c r="AC111" s="42">
        <f>_xll.SRS1Splines.Functions25.OneWay_Spline($C$56:$C$60,AC$56:AC$60,$C111)</f>
        <v>0.78432770125962903</v>
      </c>
      <c r="AD111" s="42">
        <f>_xll.SRS1Splines.Functions25.OneWay_Spline($C$56:$C$60,AD$56:AD$60,$C111)</f>
        <v>0.557334089030456</v>
      </c>
      <c r="AE111" s="42">
        <f>_xll.SRS1Splines.Functions25.OneWay_Spline($C$56:$C$60,AE$56:AE$60,$C111)</f>
        <v>0.42316061536539201</v>
      </c>
      <c r="AF111" s="42">
        <f>_xll.SRS1Splines.Functions25.OneWay_Spline($C$56:$C$60,AF$56:AF$60,$C111)</f>
        <v>0.79458715884491704</v>
      </c>
      <c r="AG111" s="42">
        <f>_xll.SRS1Splines.Functions25.OneWay_Spline($C$56:$C$60,AG$56:AG$60,$C111)</f>
        <v>53.986139280078703</v>
      </c>
      <c r="AH111" s="42">
        <f>_xll.SRS1Splines.Functions25.OneWay_Spline($C$56:$C$60,AH$56:AH$60,$C111)</f>
        <v>4.9713232698849597</v>
      </c>
      <c r="AI111" s="42">
        <f>_xll.SRS1Splines.Functions25.OneWay_Spline($C$56:$C$60,AI$56:AI$60,$C111)</f>
        <v>0.34542107239910502</v>
      </c>
      <c r="AJ111" s="42">
        <f>_xll.SRS1Splines.Functions25.OneWay_Spline($C$56:$C$60,AJ$56:AJ$60,$C111)</f>
        <v>0.424770789705123</v>
      </c>
      <c r="AK111" s="42">
        <f>_xll.SRS1Splines.Functions25.OneWay_Spline($C$62:$C$65,AK$62:AK$65,$C111)</f>
        <v>3.0709142294378999</v>
      </c>
    </row>
    <row r="112" spans="3:37">
      <c r="C112" s="42">
        <f t="shared" si="30"/>
        <v>5.75</v>
      </c>
      <c r="D112" s="42">
        <f>_xll.SRS1Splines.Functions25.OneWay_Spline($C$56:$C$60,$D$56:$D$60,C112)</f>
        <v>3.6308661864332903E-2</v>
      </c>
      <c r="E112" s="42">
        <f>_xll.SRS1Splines.Functions25.OneWay_Spline($C$56:$C$60,E$56:E$60,$C112)</f>
        <v>0.64204537461497002</v>
      </c>
      <c r="F112" s="42">
        <f>_xll.SRS1Splines.Functions25.OneWay_Spline($C$56:$C$60,F$56:F$60,$C112)</f>
        <v>0.37355435574789703</v>
      </c>
      <c r="G112" s="42">
        <f>_xll.SRS1Splines.Functions25.OneWay_Spline($C$56:$C$60,G$56:G$60,$C112)</f>
        <v>0.319759279347331</v>
      </c>
      <c r="H112" s="42">
        <f>_xll.SRS1Splines.Functions25.OneWay_Spline($C$56:$C$60,H$56:H$60,$C112)</f>
        <v>0.71313714553404295</v>
      </c>
      <c r="I112" s="42">
        <f>_xll.SRS1Splines.Functions25.OneWay_Spline($C$56:$C$60,I$56:I$60,$C112)</f>
        <v>35.909455531826602</v>
      </c>
      <c r="J112" s="42">
        <f>_xll.SRS1Splines.Functions25.OneWay_Spline($C$56:$C$60,J$56:J$60,$C112)</f>
        <v>4.5614213799224901</v>
      </c>
      <c r="K112" s="42">
        <f>_xll.SRS1Splines.Functions25.OneWay_Spline($C$56:$C$60,K$56:K$60,$C112)</f>
        <v>0.29967193430711597</v>
      </c>
      <c r="L112" s="42">
        <f>_xll.SRS1Splines.Functions25.OneWay_Spline($C$56:$C$60,L$56:L$60,$C112)</f>
        <v>0.41318443152327899</v>
      </c>
      <c r="M112" s="42">
        <f>_xll.SRS1Splines.Functions25.OneWay_Spline(($C$62:$C$65),M$62:M$65,$C112)</f>
        <v>1.7375699670298901</v>
      </c>
      <c r="O112" s="42">
        <f t="shared" si="31"/>
        <v>5.75</v>
      </c>
      <c r="P112" s="42">
        <f>_xll.SRS1Splines.Functions25.OneWay_Spline($C$56:$C$60,P$56:P$60,O112)</f>
        <v>3.1850431895299298E-2</v>
      </c>
      <c r="Q112" s="42">
        <f>_xll.SRS1Splines.Functions25.OneWay_Spline($C$56:$C$60,Q$56:Q$60,$C112)</f>
        <v>0.514476637563968</v>
      </c>
      <c r="R112" s="42">
        <f>_xll.SRS1Splines.Functions25.OneWay_Spline($C$56:$C$60,R$56:R$60,$C112)</f>
        <v>0.200237034293969</v>
      </c>
      <c r="S112" s="42">
        <f>_xll.SRS1Splines.Functions25.OneWay_Spline($C$56:$C$60,S$56:S$60,$C112)</f>
        <v>0.275073441122687</v>
      </c>
      <c r="T112" s="42">
        <f>_xll.SRS1Splines.Functions25.OneWay_Spline($C$56:$C$60,T$56:T$60,$C112)</f>
        <v>0.68068858663190901</v>
      </c>
      <c r="U112" s="42">
        <f>_xll.SRS1Splines.Functions25.OneWay_Spline($C$56:$C$60,U$56:U$60,$C112)</f>
        <v>17.4155820572329</v>
      </c>
      <c r="V112" s="42">
        <f>_xll.SRS1Splines.Functions25.OneWay_Spline($C$56:$C$60,V$56:V$60,$C112)</f>
        <v>4.1540420350659604</v>
      </c>
      <c r="W112" s="42">
        <f>_xll.SRS1Splines.Functions25.OneWay_Spline($C$56:$C$60,W$56:W$60,$C112)</f>
        <v>0.26222434154177898</v>
      </c>
      <c r="X112" s="42">
        <f>_xll.SRS1Splines.Functions25.OneWay_Spline($C$56:$C$60,X$56:X$60,$C112)</f>
        <v>0.40879574691555698</v>
      </c>
      <c r="Y112" s="42">
        <f>_xll.SRS1Splines.Functions25.OneWay_Spline($C$62:$C$65,Y$62:Y$65,$C112)</f>
        <v>0.39938061533694802</v>
      </c>
      <c r="AA112" s="42">
        <f t="shared" si="32"/>
        <v>5.75</v>
      </c>
      <c r="AB112" s="42">
        <f>_xll.SRS1Splines.Functions25.OneWay_Spline($C$56:$C$60,AB$56:AB$60,AA112)</f>
        <v>4.0766891833366403E-2</v>
      </c>
      <c r="AC112" s="42">
        <f>_xll.SRS1Splines.Functions25.OneWay_Spline($C$56:$C$60,AC$56:AC$60,$C112)</f>
        <v>0.76993331231836604</v>
      </c>
      <c r="AD112" s="42">
        <f>_xll.SRS1Splines.Functions25.OneWay_Spline($C$56:$C$60,AD$56:AD$60,$C112)</f>
        <v>0.55108740515594901</v>
      </c>
      <c r="AE112" s="42">
        <f>_xll.SRS1Splines.Functions25.OneWay_Spline($C$56:$C$60,AE$56:AE$60,$C112)</f>
        <v>0.365899958749762</v>
      </c>
      <c r="AF112" s="42">
        <f>_xll.SRS1Splines.Functions25.OneWay_Spline($C$56:$C$60,AF$56:AF$60,$C112)</f>
        <v>0.74437390018208704</v>
      </c>
      <c r="AG112" s="42">
        <f>_xll.SRS1Splines.Functions25.OneWay_Spline($C$56:$C$60,AG$56:AG$60,$C112)</f>
        <v>54.123266103928501</v>
      </c>
      <c r="AH112" s="42">
        <f>_xll.SRS1Splines.Functions25.OneWay_Spline($C$56:$C$60,AH$56:AH$60,$C112)</f>
        <v>4.9644436014142403</v>
      </c>
      <c r="AI112" s="42">
        <f>_xll.SRS1Splines.Functions25.OneWay_Spline($C$56:$C$60,AI$56:AI$60,$C112)</f>
        <v>0.33711952707245402</v>
      </c>
      <c r="AJ112" s="42">
        <f>_xll.SRS1Splines.Functions25.OneWay_Spline($C$56:$C$60,AJ$56:AJ$60,$C112)</f>
        <v>0.41994974681136599</v>
      </c>
      <c r="AK112" s="42">
        <f>_xll.SRS1Splines.Functions25.OneWay_Spline($C$62:$C$65,AK$62:AK$65,$C112)</f>
        <v>3.0786920758264502</v>
      </c>
    </row>
    <row r="113" spans="1:37">
      <c r="C113" s="42">
        <f t="shared" si="30"/>
        <v>6</v>
      </c>
      <c r="D113" s="42">
        <f>_xll.SRS1Splines.Functions25.OneWay_Spline($C$56:$C$60,$D$56:$D$60,C113)</f>
        <v>3.2995105177781502E-2</v>
      </c>
      <c r="E113" s="42">
        <f>_xll.SRS1Splines.Functions25.OneWay_Spline($C$56:$C$60,E$56:E$60,$C113)</f>
        <v>0.63050575326573</v>
      </c>
      <c r="F113" s="42">
        <f>_xll.SRS1Splines.Functions25.OneWay_Spline($C$56:$C$60,F$56:F$60,$C113)</f>
        <v>0.37247419406316301</v>
      </c>
      <c r="G113" s="42">
        <f>_xll.SRS1Splines.Functions25.OneWay_Spline($C$56:$C$60,G$56:G$60,$C113)</f>
        <v>0.30960520411755998</v>
      </c>
      <c r="H113" s="42">
        <f>_xll.SRS1Splines.Functions25.OneWay_Spline($C$56:$C$60,H$56:H$60,$C113)</f>
        <v>0.69068007821686295</v>
      </c>
      <c r="I113" s="42">
        <f>_xll.SRS1Splines.Functions25.OneWay_Spline($C$56:$C$60,I$56:I$60,$C113)</f>
        <v>35.939811229870799</v>
      </c>
      <c r="J113" s="42">
        <f>_xll.SRS1Splines.Functions25.OneWay_Spline($C$56:$C$60,J$56:J$60,$C113)</f>
        <v>4.5534843419079296</v>
      </c>
      <c r="K113" s="42">
        <f>_xll.SRS1Splines.Functions25.OneWay_Spline($C$56:$C$60,K$56:K$60,$C113)</f>
        <v>0.296379187220911</v>
      </c>
      <c r="L113" s="42">
        <f>_xll.SRS1Splines.Functions25.OneWay_Spline($C$56:$C$60,L$56:L$60,$C113)</f>
        <v>0.41172003357435999</v>
      </c>
      <c r="M113" s="42">
        <f>_xll.SRS1Splines.Functions25.OneWay_Spline(($C$62:$C$65),M$62:M$65,$C113)</f>
        <v>1.73810025611485</v>
      </c>
      <c r="O113" s="42">
        <f t="shared" si="31"/>
        <v>6</v>
      </c>
      <c r="P113" s="42">
        <f>_xll.SRS1Splines.Functions25.OneWay_Spline($C$56:$C$60,P$56:P$60,O113)</f>
        <v>2.9032926962133099E-2</v>
      </c>
      <c r="Q113" s="42">
        <f>_xll.SRS1Splines.Functions25.OneWay_Spline($C$56:$C$60,Q$56:Q$60,$C113)</f>
        <v>0.50792462417274398</v>
      </c>
      <c r="R113" s="42">
        <f>_xll.SRS1Splines.Functions25.OneWay_Spline($C$56:$C$60,R$56:R$60,$C113)</f>
        <v>0.199041751511632</v>
      </c>
      <c r="S113" s="42">
        <f>_xll.SRS1Splines.Functions25.OneWay_Spline($C$56:$C$60,S$56:S$60,$C113)</f>
        <v>0.27331718492937201</v>
      </c>
      <c r="T113" s="42">
        <f>_xll.SRS1Splines.Functions25.OneWay_Spline($C$56:$C$60,T$56:T$60,$C113)</f>
        <v>0.65453064783262604</v>
      </c>
      <c r="U113" s="42">
        <f>_xll.SRS1Splines.Functions25.OneWay_Spline($C$56:$C$60,U$56:U$60,$C113)</f>
        <v>17.710647414529902</v>
      </c>
      <c r="V113" s="42">
        <f>_xll.SRS1Splines.Functions25.OneWay_Spline($C$56:$C$60,V$56:V$60,$C113)</f>
        <v>4.1448183052251899</v>
      </c>
      <c r="W113" s="42">
        <f>_xll.SRS1Splines.Functions25.OneWay_Spline($C$56:$C$60,W$56:W$60,$C113)</f>
        <v>0.26021364598706198</v>
      </c>
      <c r="X113" s="42">
        <f>_xll.SRS1Splines.Functions25.OneWay_Spline($C$56:$C$60,X$56:X$60,$C113)</f>
        <v>0.40517478110746102</v>
      </c>
      <c r="Y113" s="42">
        <f>_xll.SRS1Splines.Functions25.OneWay_Spline($C$62:$C$65,Y$62:Y$65,$C113)</f>
        <v>0.39491582094039901</v>
      </c>
      <c r="AA113" s="42">
        <f t="shared" si="32"/>
        <v>6</v>
      </c>
      <c r="AB113" s="42">
        <f>_xll.SRS1Splines.Functions25.OneWay_Spline($C$56:$C$60,AB$56:AB$60,AA113)</f>
        <v>3.6957283393429997E-2</v>
      </c>
      <c r="AC113" s="42">
        <f>_xll.SRS1Splines.Functions25.OneWay_Spline($C$56:$C$60,AC$56:AC$60,$C113)</f>
        <v>0.75308688235871601</v>
      </c>
      <c r="AD113" s="42">
        <f>_xll.SRS1Splines.Functions25.OneWay_Spline($C$56:$C$60,AD$56:AD$60,$C113)</f>
        <v>0.54590663661469396</v>
      </c>
      <c r="AE113" s="42">
        <f>_xll.SRS1Splines.Functions25.OneWay_Spline($C$56:$C$60,AE$56:AE$60,$C113)</f>
        <v>0.34589322330574801</v>
      </c>
      <c r="AF113" s="42">
        <f>_xll.SRS1Splines.Functions25.OneWay_Spline($C$56:$C$60,AF$56:AF$60,$C113)</f>
        <v>0.72682950860109896</v>
      </c>
      <c r="AG113" s="42">
        <f>_xll.SRS1Splines.Functions25.OneWay_Spline($C$56:$C$60,AG$56:AG$60,$C113)</f>
        <v>54.168975045211702</v>
      </c>
      <c r="AH113" s="42">
        <f>_xll.SRS1Splines.Functions25.OneWay_Spline($C$56:$C$60,AH$56:AH$60,$C113)</f>
        <v>4.9621503785906604</v>
      </c>
      <c r="AI113" s="42">
        <f>_xll.SRS1Splines.Functions25.OneWay_Spline($C$56:$C$60,AI$56:AI$60,$C113)</f>
        <v>0.33254472845475902</v>
      </c>
      <c r="AJ113" s="42">
        <f>_xll.SRS1Splines.Functions25.OneWay_Spline($C$56:$C$60,AJ$56:AJ$60,$C113)</f>
        <v>0.41826528604125901</v>
      </c>
      <c r="AK113" s="42">
        <f>_xll.SRS1Splines.Functions25.OneWay_Spline($C$62:$C$65,AK$62:AK$65,$C113)</f>
        <v>3.0812846912893002</v>
      </c>
    </row>
    <row r="114" spans="1:37">
      <c r="C114" s="42">
        <f t="shared" si="30"/>
        <v>6.25</v>
      </c>
      <c r="D114" s="42">
        <f>_xll.SRS1Splines.Functions25.OneWay_Spline($C$56:$C$60,$D$56:$D$60,C114)</f>
        <v>3.0647752990719999E-2</v>
      </c>
      <c r="E114" s="42">
        <f>_xll.SRS1Splines.Functions25.OneWay_Spline($C$56:$C$60,E$56:E$60,$C114)</f>
        <v>0.61755108355211097</v>
      </c>
      <c r="F114" s="42">
        <f>_xll.SRS1Splines.Functions25.OneWay_Spline($C$56:$C$60,F$56:F$60,$C114)</f>
        <v>0.37265317368665701</v>
      </c>
      <c r="G114" s="42">
        <f>_xll.SRS1Splines.Functions25.OneWay_Spline($C$56:$C$60,G$56:G$60,$C114)</f>
        <v>0.310358161259011</v>
      </c>
      <c r="H114" s="42">
        <f>_xll.SRS1Splines.Functions25.OneWay_Spline($C$56:$C$60,H$56:H$60,$C114)</f>
        <v>0.68054316317074703</v>
      </c>
      <c r="I114" s="42">
        <f>_xll.SRS1Splines.Functions25.OneWay_Spline($C$56:$C$60,I$56:I$60,$C114)</f>
        <v>35.9366406902382</v>
      </c>
      <c r="J114" s="42">
        <f>_xll.SRS1Splines.Functions25.OneWay_Spline($C$56:$C$60,J$56:J$60,$C114)</f>
        <v>4.5555991983814002</v>
      </c>
      <c r="K114" s="42">
        <f>_xll.SRS1Splines.Functions25.OneWay_Spline($C$56:$C$60,K$56:K$60,$C114)</f>
        <v>0.295118320511562</v>
      </c>
      <c r="L114" s="42">
        <f>_xll.SRS1Splines.Functions25.OneWay_Spline($C$56:$C$60,L$56:L$60,$C114)</f>
        <v>0.41173055676035702</v>
      </c>
      <c r="M114" s="42">
        <f>_xll.SRS1Splines.Functions25.OneWay_Spline(($C$62:$C$65),M$62:M$65,$C114)</f>
        <v>1.73627101083072</v>
      </c>
      <c r="O114" s="42">
        <f t="shared" si="31"/>
        <v>6.25</v>
      </c>
      <c r="P114" s="42">
        <f>_xll.SRS1Splines.Functions25.OneWay_Spline($C$56:$C$60,P$56:P$60,O114)</f>
        <v>2.6667516168401802E-2</v>
      </c>
      <c r="Q114" s="42">
        <f>_xll.SRS1Splines.Functions25.OneWay_Spline($C$56:$C$60,Q$56:Q$60,$C114)</f>
        <v>0.50063929458200895</v>
      </c>
      <c r="R114" s="42">
        <f>_xll.SRS1Splines.Functions25.OneWay_Spline($C$56:$C$60,R$56:R$60,$C114)</f>
        <v>0.19954568471825099</v>
      </c>
      <c r="S114" s="42">
        <f>_xll.SRS1Splines.Functions25.OneWay_Spline($C$56:$C$60,S$56:S$60,$C114)</f>
        <v>0.27353913614498299</v>
      </c>
      <c r="T114" s="42">
        <f>_xll.SRS1Splines.Functions25.OneWay_Spline($C$56:$C$60,T$56:T$60,$C114)</f>
        <v>0.63365278416401105</v>
      </c>
      <c r="U114" s="42">
        <f>_xll.SRS1Splines.Functions25.OneWay_Spline($C$56:$C$60,U$56:U$60,$C114)</f>
        <v>17.988316594384301</v>
      </c>
      <c r="V114" s="42">
        <f>_xll.SRS1Splines.Functions25.OneWay_Spline($C$56:$C$60,V$56:V$60,$C114)</f>
        <v>4.1469967710773403</v>
      </c>
      <c r="W114" s="42">
        <f>_xll.SRS1Splines.Functions25.OneWay_Spline($C$56:$C$60,W$56:W$60,$C114)</f>
        <v>0.26018028340631899</v>
      </c>
      <c r="X114" s="42">
        <f>_xll.SRS1Splines.Functions25.OneWay_Spline($C$56:$C$60,X$56:X$60,$C114)</f>
        <v>0.40262368861814901</v>
      </c>
      <c r="Y114" s="42">
        <f>_xll.SRS1Splines.Functions25.OneWay_Spline($C$62:$C$65,Y$62:Y$65,$C114)</f>
        <v>0.39715046320397601</v>
      </c>
      <c r="AA114" s="42">
        <f t="shared" si="32"/>
        <v>6.25</v>
      </c>
      <c r="AB114" s="42">
        <f>_xll.SRS1Splines.Functions25.OneWay_Spline($C$56:$C$60,AB$56:AB$60,AA114)</f>
        <v>3.4627989813038197E-2</v>
      </c>
      <c r="AC114" s="42">
        <f>_xll.SRS1Splines.Functions25.OneWay_Spline($C$56:$C$60,AC$56:AC$60,$C114)</f>
        <v>0.73446287252221398</v>
      </c>
      <c r="AD114" s="42">
        <f>_xll.SRS1Splines.Functions25.OneWay_Spline($C$56:$C$60,AD$56:AD$60,$C114)</f>
        <v>0.54138144386615294</v>
      </c>
      <c r="AE114" s="42">
        <f>_xll.SRS1Splines.Functions25.OneWay_Spline($C$56:$C$60,AE$56:AE$60,$C114)</f>
        <v>0.34717718637303802</v>
      </c>
      <c r="AF114" s="42">
        <f>_xll.SRS1Splines.Functions25.OneWay_Spline($C$56:$C$60,AF$56:AF$60,$C114)</f>
        <v>0.72684899355517596</v>
      </c>
      <c r="AG114" s="42">
        <f>_xll.SRS1Splines.Functions25.OneWay_Spline($C$56:$C$60,AG$56:AG$60,$C114)</f>
        <v>54.1462787456095</v>
      </c>
      <c r="AH114" s="42">
        <f>_xll.SRS1Splines.Functions25.OneWay_Spline($C$56:$C$60,AH$56:AH$60,$C114)</f>
        <v>4.96420162568546</v>
      </c>
      <c r="AI114" s="42">
        <f>_xll.SRS1Splines.Functions25.OneWay_Spline($C$56:$C$60,AI$56:AI$60,$C114)</f>
        <v>0.33005635761680402</v>
      </c>
      <c r="AJ114" s="42">
        <f>_xll.SRS1Splines.Functions25.OneWay_Spline($C$56:$C$60,AJ$56:AJ$60,$C114)</f>
        <v>0.41836862571935901</v>
      </c>
      <c r="AK114" s="42">
        <f>_xll.SRS1Splines.Functions25.OneWay_Spline($C$62:$C$65,AK$62:AK$65,$C114)</f>
        <v>3.0753915584574698</v>
      </c>
    </row>
    <row r="115" spans="1:37">
      <c r="C115" s="42">
        <f t="shared" si="30"/>
        <v>6.5</v>
      </c>
      <c r="D115" s="42">
        <f>_xll.SRS1Splines.Functions25.OneWay_Spline($C$56:$C$60,$D$56:$D$60,C115)</f>
        <v>2.8451842880243099E-2</v>
      </c>
      <c r="E115" s="42">
        <f>_xll.SRS1Splines.Functions25.OneWay_Spline($C$56:$C$60,E$56:E$60,$C115)</f>
        <v>0.60358880138140902</v>
      </c>
      <c r="F115" s="42">
        <f>_xll.SRS1Splines.Functions25.OneWay_Spline($C$56:$C$60,F$56:F$60,$C115)</f>
        <v>0.37319011255714002</v>
      </c>
      <c r="G115" s="42">
        <f>_xll.SRS1Splines.Functions25.OneWay_Spline($C$56:$C$60,G$56:G$60,$C115)</f>
        <v>0.31261703268336299</v>
      </c>
      <c r="H115" s="42">
        <f>_xll.SRS1Splines.Functions25.OneWay_Spline($C$56:$C$60,H$56:H$60,$C115)</f>
        <v>0.67106024264373598</v>
      </c>
      <c r="I115" s="42">
        <f>_xll.SRS1Splines.Functions25.OneWay_Spline($C$56:$C$60,I$56:I$60,$C115)</f>
        <v>35.927129071340197</v>
      </c>
      <c r="J115" s="42">
        <f>_xll.SRS1Splines.Functions25.OneWay_Spline($C$56:$C$60,J$56:J$60,$C115)</f>
        <v>4.5619437678018198</v>
      </c>
      <c r="K115" s="42">
        <f>_xll.SRS1Splines.Functions25.OneWay_Spline($C$56:$C$60,K$56:K$60,$C115)</f>
        <v>0.293938800041526</v>
      </c>
      <c r="L115" s="42">
        <f>_xll.SRS1Splines.Functions25.OneWay_Spline($C$56:$C$60,L$56:L$60,$C115)</f>
        <v>0.41176212631834602</v>
      </c>
      <c r="M115" s="42">
        <f>_xll.SRS1Splines.Functions25.OneWay_Spline(($C$62:$C$65),M$62:M$65,$C115)</f>
        <v>1.7309070693063799</v>
      </c>
      <c r="O115" s="42">
        <f t="shared" si="31"/>
        <v>6.5</v>
      </c>
      <c r="P115" s="42">
        <f>_xll.SRS1Splines.Functions25.OneWay_Spline($C$56:$C$60,P$56:P$60,O115)</f>
        <v>2.4454712522653299E-2</v>
      </c>
      <c r="Q115" s="42">
        <f>_xll.SRS1Splines.Functions25.OneWay_Spline($C$56:$C$60,Q$56:Q$60,$C115)</f>
        <v>0.49225961780069399</v>
      </c>
      <c r="R115" s="42">
        <f>_xll.SRS1Splines.Functions25.OneWay_Spline($C$56:$C$60,R$56:R$60,$C115)</f>
        <v>0.20105748433810799</v>
      </c>
      <c r="S115" s="42">
        <f>_xll.SRS1Splines.Functions25.OneWay_Spline($C$56:$C$60,S$56:S$60,$C115)</f>
        <v>0.27420498979181701</v>
      </c>
      <c r="T115" s="42">
        <f>_xll.SRS1Splines.Functions25.OneWay_Spline($C$56:$C$60,T$56:T$60,$C115)</f>
        <v>0.614121879441758</v>
      </c>
      <c r="U115" s="42">
        <f>_xll.SRS1Splines.Functions25.OneWay_Spline($C$56:$C$60,U$56:U$60,$C115)</f>
        <v>18.263854353643602</v>
      </c>
      <c r="V115" s="42">
        <f>_xll.SRS1Splines.Functions25.OneWay_Spline($C$56:$C$60,V$56:V$60,$C115)</f>
        <v>4.1535321686337898</v>
      </c>
      <c r="W115" s="42">
        <f>_xll.SRS1Splines.Functions25.OneWay_Spline($C$56:$C$60,W$56:W$60,$C115)</f>
        <v>0.26014907325014103</v>
      </c>
      <c r="X115" s="42">
        <f>_xll.SRS1Splines.Functions25.OneWay_Spline($C$56:$C$60,X$56:X$60,$C115)</f>
        <v>0.40023718274105102</v>
      </c>
      <c r="Y115" s="42">
        <f>_xll.SRS1Splines.Functions25.OneWay_Spline($C$62:$C$65,Y$62:Y$65,$C115)</f>
        <v>0.40378742968436898</v>
      </c>
      <c r="AA115" s="42">
        <f t="shared" si="32"/>
        <v>6.5</v>
      </c>
      <c r="AB115" s="42">
        <f>_xll.SRS1Splines.Functions25.OneWay_Spline($C$56:$C$60,AB$56:AB$60,AA115)</f>
        <v>3.2448973237833002E-2</v>
      </c>
      <c r="AC115" s="42">
        <f>_xll.SRS1Splines.Functions25.OneWay_Spline($C$56:$C$60,AC$56:AC$60,$C115)</f>
        <v>0.714917984962124</v>
      </c>
      <c r="AD115" s="42">
        <f>_xll.SRS1Splines.Functions25.OneWay_Spline($C$56:$C$60,AD$56:AD$60,$C115)</f>
        <v>0.53714819903687305</v>
      </c>
      <c r="AE115" s="42">
        <f>_xll.SRS1Splines.Functions25.OneWay_Spline($C$56:$C$60,AE$56:AE$60,$C115)</f>
        <v>0.35102907557490798</v>
      </c>
      <c r="AF115" s="42">
        <f>_xll.SRS1Splines.Functions25.OneWay_Spline($C$56:$C$60,AF$56:AF$60,$C115)</f>
        <v>0.72690744841740595</v>
      </c>
      <c r="AG115" s="42">
        <f>_xll.SRS1Splines.Functions25.OneWay_Spline($C$56:$C$60,AG$56:AG$60,$C115)</f>
        <v>54.078189846802701</v>
      </c>
      <c r="AH115" s="42">
        <f>_xll.SRS1Splines.Functions25.OneWay_Spline($C$56:$C$60,AH$56:AH$60,$C115)</f>
        <v>4.9703553669698497</v>
      </c>
      <c r="AI115" s="42">
        <f>_xll.SRS1Splines.Functions25.OneWay_Spline($C$56:$C$60,AI$56:AI$60,$C115)</f>
        <v>0.32772852683290998</v>
      </c>
      <c r="AJ115" s="42">
        <f>_xll.SRS1Splines.Functions25.OneWay_Spline($C$56:$C$60,AJ$56:AJ$60,$C115)</f>
        <v>0.41867864475365801</v>
      </c>
      <c r="AK115" s="42">
        <f>_xll.SRS1Splines.Functions25.OneWay_Spline($C$62:$C$65,AK$62:AK$65,$C115)</f>
        <v>3.0580267089283999</v>
      </c>
    </row>
    <row r="116" spans="1:37">
      <c r="C116" s="42">
        <f t="shared" si="30"/>
        <v>6.75</v>
      </c>
      <c r="D116" s="42">
        <f>_xll.SRS1Splines.Functions25.OneWay_Spline($C$56:$C$60,$D$56:$D$60,C116)</f>
        <v>2.64073748463509E-2</v>
      </c>
      <c r="E116" s="42">
        <f>_xll.SRS1Splines.Functions25.OneWay_Spline($C$56:$C$60,E$56:E$60,$C116)</f>
        <v>0.58864657640268903</v>
      </c>
      <c r="F116" s="42">
        <f>_xll.SRS1Splines.Functions25.OneWay_Spline($C$56:$C$60,F$56:F$60,$C116)</f>
        <v>0.37408501067461197</v>
      </c>
      <c r="G116" s="42">
        <f>_xll.SRS1Splines.Functions25.OneWay_Spline($C$56:$C$60,G$56:G$60,$C116)</f>
        <v>0.31638181839061602</v>
      </c>
      <c r="H116" s="42">
        <f>_xll.SRS1Splines.Functions25.OneWay_Spline($C$56:$C$60,H$56:H$60,$C116)</f>
        <v>0.66223131663582901</v>
      </c>
      <c r="I116" s="42">
        <f>_xll.SRS1Splines.Functions25.OneWay_Spline($C$56:$C$60,I$56:I$60,$C116)</f>
        <v>35.911276373176896</v>
      </c>
      <c r="J116" s="42">
        <f>_xll.SRS1Splines.Functions25.OneWay_Spline($C$56:$C$60,J$56:J$60,$C116)</f>
        <v>4.5725180501691902</v>
      </c>
      <c r="K116" s="42">
        <f>_xll.SRS1Splines.Functions25.OneWay_Spline($C$56:$C$60,K$56:K$60,$C116)</f>
        <v>0.292840625810803</v>
      </c>
      <c r="L116" s="42">
        <f>_xll.SRS1Splines.Functions25.OneWay_Spline($C$56:$C$60,L$56:L$60,$C116)</f>
        <v>0.41181474224832898</v>
      </c>
      <c r="M116" s="42">
        <f>_xll.SRS1Splines.Functions25.OneWay_Spline(($C$62:$C$65),M$62:M$65,$C116)</f>
        <v>1.72219412303388</v>
      </c>
      <c r="O116" s="42">
        <f t="shared" si="31"/>
        <v>6.75</v>
      </c>
      <c r="P116" s="42">
        <f>_xll.SRS1Splines.Functions25.OneWay_Spline($C$56:$C$60,P$56:P$60,O116)</f>
        <v>2.23945160248873E-2</v>
      </c>
      <c r="Q116" s="42">
        <f>_xll.SRS1Splines.Functions25.OneWay_Spline($C$56:$C$60,Q$56:Q$60,$C116)</f>
        <v>0.48284002061137299</v>
      </c>
      <c r="R116" s="42">
        <f>_xll.SRS1Splines.Functions25.OneWay_Spline($C$56:$C$60,R$56:R$60,$C116)</f>
        <v>0.203577150371204</v>
      </c>
      <c r="S116" s="42">
        <f>_xll.SRS1Splines.Functions25.OneWay_Spline($C$56:$C$60,S$56:S$60,$C116)</f>
        <v>0.27531474586987398</v>
      </c>
      <c r="T116" s="42">
        <f>_xll.SRS1Splines.Functions25.OneWay_Spline($C$56:$C$60,T$56:T$60,$C116)</f>
        <v>0.595937933665868</v>
      </c>
      <c r="U116" s="42">
        <f>_xll.SRS1Splines.Functions25.OneWay_Spline($C$56:$C$60,U$56:U$60,$C116)</f>
        <v>18.5372606923078</v>
      </c>
      <c r="V116" s="42">
        <f>_xll.SRS1Splines.Functions25.OneWay_Spline($C$56:$C$60,V$56:V$60,$C116)</f>
        <v>4.1644244978945402</v>
      </c>
      <c r="W116" s="42">
        <f>_xll.SRS1Splines.Functions25.OneWay_Spline($C$56:$C$60,W$56:W$60,$C116)</f>
        <v>0.26012001551852698</v>
      </c>
      <c r="X116" s="42">
        <f>_xll.SRS1Splines.Functions25.OneWay_Spline($C$56:$C$60,X$56:X$60,$C116)</f>
        <v>0.398015263476166</v>
      </c>
      <c r="Y116" s="42">
        <f>_xll.SRS1Splines.Functions25.OneWay_Spline($C$62:$C$65,Y$62:Y$65,$C116)</f>
        <v>0.41472627991606598</v>
      </c>
      <c r="AA116" s="42">
        <f t="shared" si="32"/>
        <v>6.75</v>
      </c>
      <c r="AB116" s="42">
        <f>_xll.SRS1Splines.Functions25.OneWay_Spline($C$56:$C$60,AB$56:AB$60,AA116)</f>
        <v>3.0420233667814399E-2</v>
      </c>
      <c r="AC116" s="42">
        <f>_xll.SRS1Splines.Functions25.OneWay_Spline($C$56:$C$60,AC$56:AC$60,$C116)</f>
        <v>0.69445313219400495</v>
      </c>
      <c r="AD116" s="42">
        <f>_xll.SRS1Splines.Functions25.OneWay_Spline($C$56:$C$60,AD$56:AD$60,$C116)</f>
        <v>0.53320690212685395</v>
      </c>
      <c r="AE116" s="42">
        <f>_xll.SRS1Splines.Functions25.OneWay_Spline($C$56:$C$60,AE$56:AE$60,$C116)</f>
        <v>0.35744889091135901</v>
      </c>
      <c r="AF116" s="42">
        <f>_xll.SRS1Splines.Functions25.OneWay_Spline($C$56:$C$60,AF$56:AF$60,$C116)</f>
        <v>0.72700487318779095</v>
      </c>
      <c r="AG116" s="42">
        <f>_xll.SRS1Splines.Functions25.OneWay_Spline($C$56:$C$60,AG$56:AG$60,$C116)</f>
        <v>53.964708348791397</v>
      </c>
      <c r="AH116" s="42">
        <f>_xll.SRS1Splines.Functions25.OneWay_Spline($C$56:$C$60,AH$56:AH$60,$C116)</f>
        <v>4.9806116024438296</v>
      </c>
      <c r="AI116" s="42">
        <f>_xll.SRS1Splines.Functions25.OneWay_Spline($C$56:$C$60,AI$56:AI$60,$C116)</f>
        <v>0.32556123610307802</v>
      </c>
      <c r="AJ116" s="42">
        <f>_xll.SRS1Splines.Functions25.OneWay_Spline($C$56:$C$60,AJ$56:AJ$60,$C116)</f>
        <v>0.41919534314415702</v>
      </c>
      <c r="AK116" s="42">
        <f>_xll.SRS1Splines.Functions25.OneWay_Spline($C$62:$C$65,AK$62:AK$65,$C116)</f>
        <v>3.0296619661516901</v>
      </c>
    </row>
    <row r="117" spans="1:37">
      <c r="C117" s="42">
        <f t="shared" si="30"/>
        <v>7</v>
      </c>
      <c r="D117" s="42">
        <f>_xll.SRS1Splines.Functions25.OneWay_Spline($C$56:$C$60,$D$56:$D$60,C117)</f>
        <v>2.4514348889043198E-2</v>
      </c>
      <c r="E117" s="42">
        <f>_xll.SRS1Splines.Functions25.OneWay_Spline($C$56:$C$60,E$56:E$60,$C117)</f>
        <v>0.57275207826501795</v>
      </c>
      <c r="F117" s="42">
        <f>_xll.SRS1Splines.Functions25.OneWay_Spline($C$56:$C$60,F$56:F$60,$C117)</f>
        <v>0.37533786803907299</v>
      </c>
      <c r="G117" s="42">
        <f>_xll.SRS1Splines.Functions25.OneWay_Spline($C$56:$C$60,G$56:G$60,$C117)</f>
        <v>0.32165251838077102</v>
      </c>
      <c r="H117" s="42">
        <f>_xll.SRS1Splines.Functions25.OneWay_Spline($C$56:$C$60,H$56:H$60,$C117)</f>
        <v>0.65405638514702702</v>
      </c>
      <c r="I117" s="42">
        <f>_xll.SRS1Splines.Functions25.OneWay_Spline($C$56:$C$60,I$56:I$60,$C117)</f>
        <v>35.889082595748398</v>
      </c>
      <c r="J117" s="42">
        <f>_xll.SRS1Splines.Functions25.OneWay_Spline($C$56:$C$60,J$56:J$60,$C117)</f>
        <v>4.5873220454835</v>
      </c>
      <c r="K117" s="42">
        <f>_xll.SRS1Splines.Functions25.OneWay_Spline($C$56:$C$60,K$56:K$60,$C117)</f>
        <v>0.29182379781939199</v>
      </c>
      <c r="L117" s="42">
        <f>_xll.SRS1Splines.Functions25.OneWay_Spline($C$56:$C$60,L$56:L$60,$C117)</f>
        <v>0.41188840455030401</v>
      </c>
      <c r="M117" s="42">
        <f>_xll.SRS1Splines.Functions25.OneWay_Spline(($C$62:$C$65),M$62:M$65,$C117)</f>
        <v>1.71031786350526</v>
      </c>
      <c r="O117" s="42">
        <f t="shared" si="31"/>
        <v>7</v>
      </c>
      <c r="P117" s="42">
        <f>_xll.SRS1Splines.Functions25.OneWay_Spline($C$56:$C$60,P$56:P$60,O117)</f>
        <v>2.04869266751041E-2</v>
      </c>
      <c r="Q117" s="42">
        <f>_xll.SRS1Splines.Functions25.OneWay_Spline($C$56:$C$60,Q$56:Q$60,$C117)</f>
        <v>0.47243492979662</v>
      </c>
      <c r="R117" s="42">
        <f>_xll.SRS1Splines.Functions25.OneWay_Spline($C$56:$C$60,R$56:R$60,$C117)</f>
        <v>0.20710468281753899</v>
      </c>
      <c r="S117" s="42">
        <f>_xll.SRS1Splines.Functions25.OneWay_Spline($C$56:$C$60,S$56:S$60,$C117)</f>
        <v>0.276868404379154</v>
      </c>
      <c r="T117" s="42">
        <f>_xll.SRS1Splines.Functions25.OneWay_Spline($C$56:$C$60,T$56:T$60,$C117)</f>
        <v>0.57910094683633895</v>
      </c>
      <c r="U117" s="42">
        <f>_xll.SRS1Splines.Functions25.OneWay_Spline($C$56:$C$60,U$56:U$60,$C117)</f>
        <v>18.808535610377</v>
      </c>
      <c r="V117" s="42">
        <f>_xll.SRS1Splines.Functions25.OneWay_Spline($C$56:$C$60,V$56:V$60,$C117)</f>
        <v>4.1796737588595896</v>
      </c>
      <c r="W117" s="42">
        <f>_xll.SRS1Splines.Functions25.OneWay_Spline($C$56:$C$60,W$56:W$60,$C117)</f>
        <v>0.26009311021147702</v>
      </c>
      <c r="X117" s="42">
        <f>_xll.SRS1Splines.Functions25.OneWay_Spline($C$56:$C$60,X$56:X$60,$C117)</f>
        <v>0.39595793082349501</v>
      </c>
      <c r="Y117" s="42">
        <f>_xll.SRS1Splines.Functions25.OneWay_Spline($C$62:$C$65,Y$62:Y$65,$C117)</f>
        <v>0.429866573433556</v>
      </c>
      <c r="AA117" s="42">
        <f t="shared" si="32"/>
        <v>7</v>
      </c>
      <c r="AB117" s="42">
        <f>_xll.SRS1Splines.Functions25.OneWay_Spline($C$56:$C$60,AB$56:AB$60,AA117)</f>
        <v>2.85417711029823E-2</v>
      </c>
      <c r="AC117" s="42">
        <f>_xll.SRS1Splines.Functions25.OneWay_Spline($C$56:$C$60,AC$56:AC$60,$C117)</f>
        <v>0.67306922673341496</v>
      </c>
      <c r="AD117" s="42">
        <f>_xll.SRS1Splines.Functions25.OneWay_Spline($C$56:$C$60,AD$56:AD$60,$C117)</f>
        <v>0.52955755313609498</v>
      </c>
      <c r="AE117" s="42">
        <f>_xll.SRS1Splines.Functions25.OneWay_Spline($C$56:$C$60,AE$56:AE$60,$C117)</f>
        <v>0.36643663238238899</v>
      </c>
      <c r="AF117" s="42">
        <f>_xll.SRS1Splines.Functions25.OneWay_Spline($C$56:$C$60,AF$56:AF$60,$C117)</f>
        <v>0.72714126786632904</v>
      </c>
      <c r="AG117" s="42">
        <f>_xll.SRS1Splines.Functions25.OneWay_Spline($C$56:$C$60,AG$56:AG$60,$C117)</f>
        <v>53.805834251575497</v>
      </c>
      <c r="AH117" s="42">
        <f>_xll.SRS1Splines.Functions25.OneWay_Spline($C$56:$C$60,AH$56:AH$60,$C117)</f>
        <v>4.9949703321074104</v>
      </c>
      <c r="AI117" s="42">
        <f>_xll.SRS1Splines.Functions25.OneWay_Spline($C$56:$C$60,AI$56:AI$60,$C117)</f>
        <v>0.32355448542730803</v>
      </c>
      <c r="AJ117" s="42">
        <f>_xll.SRS1Splines.Functions25.OneWay_Spline($C$56:$C$60,AJ$56:AJ$60,$C117)</f>
        <v>0.41991872089085602</v>
      </c>
      <c r="AK117" s="42">
        <f>_xll.SRS1Splines.Functions25.OneWay_Spline($C$62:$C$65,AK$62:AK$65,$C117)</f>
        <v>2.9907691535769598</v>
      </c>
    </row>
    <row r="118" spans="1:37">
      <c r="C118" s="42">
        <f>C117+0.25</f>
        <v>7.25</v>
      </c>
      <c r="D118" s="42">
        <f>_xll.SRS1Splines.Functions25.OneWay_Spline($C$56:$C$60,$D$56:$D$60,C118)</f>
        <v>2.2772765008320098E-2</v>
      </c>
      <c r="E118" s="42">
        <f>_xll.SRS1Splines.Functions25.OneWay_Spline($C$56:$C$60,E$56:E$60,$C118)</f>
        <v>0.55593297661746</v>
      </c>
      <c r="F118" s="42">
        <f>_xll.SRS1Splines.Functions25.OneWay_Spline($C$56:$C$60,F$56:F$60,$C118)</f>
        <v>0.376948684650523</v>
      </c>
      <c r="G118" s="42">
        <f>_xll.SRS1Splines.Functions25.OneWay_Spline($C$56:$C$60,G$56:G$60,$C118)</f>
        <v>0.328429132653828</v>
      </c>
      <c r="H118" s="42">
        <f>_xll.SRS1Splines.Functions25.OneWay_Spline($C$56:$C$60,H$56:H$60,$C118)</f>
        <v>0.646535448177328</v>
      </c>
      <c r="I118" s="42">
        <f>_xll.SRS1Splines.Functions25.OneWay_Spline($C$56:$C$60,I$56:I$60,$C118)</f>
        <v>35.860547739054503</v>
      </c>
      <c r="J118" s="42">
        <f>_xll.SRS1Splines.Functions25.OneWay_Spline($C$56:$C$60,J$56:J$60,$C118)</f>
        <v>4.6063557537447597</v>
      </c>
      <c r="K118" s="42">
        <f>_xll.SRS1Splines.Functions25.OneWay_Spline($C$56:$C$60,K$56:K$60,$C118)</f>
        <v>0.29088831606729498</v>
      </c>
      <c r="L118" s="42">
        <f>_xll.SRS1Splines.Functions25.OneWay_Spline($C$56:$C$60,L$56:L$60,$C118)</f>
        <v>0.411983113224273</v>
      </c>
      <c r="M118" s="42">
        <f>_xll.SRS1Splines.Functions25.OneWay_Spline(($C$62:$C$65),M$62:M$65,$C118)</f>
        <v>1.6954639822125801</v>
      </c>
      <c r="O118" s="42">
        <f>O117+0.25</f>
        <v>7.25</v>
      </c>
      <c r="P118" s="42">
        <f>_xll.SRS1Splines.Functions25.OneWay_Spline($C$56:$C$60,P$56:P$60,O118)</f>
        <v>1.8731944473303501E-2</v>
      </c>
      <c r="Q118" s="42">
        <f>_xll.SRS1Splines.Functions25.OneWay_Spline($C$56:$C$60,Q$56:Q$60,$C118)</f>
        <v>0.46109877213900602</v>
      </c>
      <c r="R118" s="42">
        <f>_xll.SRS1Splines.Functions25.OneWay_Spline($C$56:$C$60,R$56:R$60,$C118)</f>
        <v>0.21164008167711201</v>
      </c>
      <c r="S118" s="42">
        <f>_xll.SRS1Splines.Functions25.OneWay_Spline($C$56:$C$60,S$56:S$60,$C118)</f>
        <v>0.27886596531965602</v>
      </c>
      <c r="T118" s="42">
        <f>_xll.SRS1Splines.Functions25.OneWay_Spline($C$56:$C$60,T$56:T$60,$C118)</f>
        <v>0.56361091895317295</v>
      </c>
      <c r="U118" s="42">
        <f>_xll.SRS1Splines.Functions25.OneWay_Spline($C$56:$C$60,U$56:U$60,$C118)</f>
        <v>19.0776791078512</v>
      </c>
      <c r="V118" s="42">
        <f>_xll.SRS1Splines.Functions25.OneWay_Spline($C$56:$C$60,V$56:V$60,$C118)</f>
        <v>4.1992799515289496</v>
      </c>
      <c r="W118" s="42">
        <f>_xll.SRS1Splines.Functions25.OneWay_Spline($C$56:$C$60,W$56:W$60,$C118)</f>
        <v>0.26006835732899097</v>
      </c>
      <c r="X118" s="42">
        <f>_xll.SRS1Splines.Functions25.OneWay_Spline($C$56:$C$60,X$56:X$60,$C118)</f>
        <v>0.39406518478303798</v>
      </c>
      <c r="Y118" s="42">
        <f>_xll.SRS1Splines.Functions25.OneWay_Spline($C$62:$C$65,Y$62:Y$65,$C118)</f>
        <v>0.44910786977132999</v>
      </c>
      <c r="AA118" s="42">
        <f>AA117+0.25</f>
        <v>7.25</v>
      </c>
      <c r="AB118" s="42">
        <f>_xll.SRS1Splines.Functions25.OneWay_Spline($C$56:$C$60,AB$56:AB$60,AA118)</f>
        <v>2.68135855433368E-2</v>
      </c>
      <c r="AC118" s="42">
        <f>_xll.SRS1Splines.Functions25.OneWay_Spline($C$56:$C$60,AC$56:AC$60,$C118)</f>
        <v>0.65076718109591303</v>
      </c>
      <c r="AD118" s="42">
        <f>_xll.SRS1Splines.Functions25.OneWay_Spline($C$56:$C$60,AD$56:AD$60,$C118)</f>
        <v>0.52620015206459703</v>
      </c>
      <c r="AE118" s="42">
        <f>_xll.SRS1Splines.Functions25.OneWay_Spline($C$56:$C$60,AE$56:AE$60,$C118)</f>
        <v>0.37799229998799999</v>
      </c>
      <c r="AF118" s="42">
        <f>_xll.SRS1Splines.Functions25.OneWay_Spline($C$56:$C$60,AF$56:AF$60,$C118)</f>
        <v>0.72731663245302203</v>
      </c>
      <c r="AG118" s="42">
        <f>_xll.SRS1Splines.Functions25.OneWay_Spline($C$56:$C$60,AG$56:AG$60,$C118)</f>
        <v>53.6015675551551</v>
      </c>
      <c r="AH118" s="42">
        <f>_xll.SRS1Splines.Functions25.OneWay_Spline($C$56:$C$60,AH$56:AH$60,$C118)</f>
        <v>5.0134315559605698</v>
      </c>
      <c r="AI118" s="42">
        <f>_xll.SRS1Splines.Functions25.OneWay_Spline($C$56:$C$60,AI$56:AI$60,$C118)</f>
        <v>0.32170827480559899</v>
      </c>
      <c r="AJ118" s="42">
        <f>_xll.SRS1Splines.Functions25.OneWay_Spline($C$56:$C$60,AJ$56:AJ$60,$C118)</f>
        <v>0.42084877799375497</v>
      </c>
      <c r="AK118" s="42">
        <f>_xll.SRS1Splines.Functions25.OneWay_Spline($C$62:$C$65,AK$62:AK$65,$C118)</f>
        <v>2.94182009465383</v>
      </c>
    </row>
    <row r="119" spans="1:37">
      <c r="C119" s="42">
        <f t="shared" ref="C119:C133" si="33">C118+0.25</f>
        <v>7.5</v>
      </c>
      <c r="D119" s="42">
        <f>_xll.SRS1Splines.Functions25.OneWay_Spline($C$56:$C$60,$D$56:$D$60,C119)</f>
        <v>2.11826232041817E-2</v>
      </c>
      <c r="E119" s="42">
        <f>_xll.SRS1Splines.Functions25.OneWay_Spline($C$56:$C$60,E$56:E$60,$C119)</f>
        <v>0.53821694110908103</v>
      </c>
      <c r="F119" s="42">
        <f>_xll.SRS1Splines.Functions25.OneWay_Spline($C$56:$C$60,F$56:F$60,$C119)</f>
        <v>0.37891746050896202</v>
      </c>
      <c r="G119" s="42">
        <f>_xll.SRS1Splines.Functions25.OneWay_Spline($C$56:$C$60,G$56:G$60,$C119)</f>
        <v>0.33671166120978602</v>
      </c>
      <c r="H119" s="42">
        <f>_xll.SRS1Splines.Functions25.OneWay_Spline($C$56:$C$60,H$56:H$60,$C119)</f>
        <v>0.63966850572673395</v>
      </c>
      <c r="I119" s="42">
        <f>_xll.SRS1Splines.Functions25.OneWay_Spline($C$56:$C$60,I$56:I$60,$C119)</f>
        <v>35.825671803095403</v>
      </c>
      <c r="J119" s="42">
        <f>_xll.SRS1Splines.Functions25.OneWay_Spline($C$56:$C$60,J$56:J$60,$C119)</f>
        <v>4.6296191749529703</v>
      </c>
      <c r="K119" s="42">
        <f>_xll.SRS1Splines.Functions25.OneWay_Spline($C$56:$C$60,K$56:K$60,$C119)</f>
        <v>0.29003418055451002</v>
      </c>
      <c r="L119" s="42">
        <f>_xll.SRS1Splines.Functions25.OneWay_Spline($C$56:$C$60,L$56:L$60,$C119)</f>
        <v>0.41209886827023401</v>
      </c>
      <c r="M119" s="42">
        <f>_xll.SRS1Splines.Functions25.OneWay_Spline(($C$62:$C$65),M$62:M$65,$C119)</f>
        <v>1.6778181706479001</v>
      </c>
      <c r="O119" s="42">
        <f t="shared" ref="O119:O133" si="34">O118+0.25</f>
        <v>7.5</v>
      </c>
      <c r="P119" s="42">
        <f>_xll.SRS1Splines.Functions25.OneWay_Spline($C$56:$C$60,P$56:P$60,O119)</f>
        <v>1.71295694194856E-2</v>
      </c>
      <c r="Q119" s="42">
        <f>_xll.SRS1Splines.Functions25.OneWay_Spline($C$56:$C$60,Q$56:Q$60,$C119)</f>
        <v>0.44888597442110501</v>
      </c>
      <c r="R119" s="42">
        <f>_xll.SRS1Splines.Functions25.OneWay_Spline($C$56:$C$60,R$56:R$60,$C119)</f>
        <v>0.217183346949923</v>
      </c>
      <c r="S119" s="42">
        <f>_xll.SRS1Splines.Functions25.OneWay_Spline($C$56:$C$60,S$56:S$60,$C119)</f>
        <v>0.28130742869138098</v>
      </c>
      <c r="T119" s="42">
        <f>_xll.SRS1Splines.Functions25.OneWay_Spline($C$56:$C$60,T$56:T$60,$C119)</f>
        <v>0.549467850016369</v>
      </c>
      <c r="U119" s="42">
        <f>_xll.SRS1Splines.Functions25.OneWay_Spline($C$56:$C$60,U$56:U$60,$C119)</f>
        <v>19.344691184730198</v>
      </c>
      <c r="V119" s="42">
        <f>_xll.SRS1Splines.Functions25.OneWay_Spline($C$56:$C$60,V$56:V$60,$C119)</f>
        <v>4.2232430759025998</v>
      </c>
      <c r="W119" s="42">
        <f>_xll.SRS1Splines.Functions25.OneWay_Spline($C$56:$C$60,W$56:W$60,$C119)</f>
        <v>0.26004575687106901</v>
      </c>
      <c r="X119" s="42">
        <f>_xll.SRS1Splines.Functions25.OneWay_Spline($C$56:$C$60,X$56:X$60,$C119)</f>
        <v>0.39233702535479498</v>
      </c>
      <c r="Y119" s="42">
        <f>_xll.SRS1Splines.Functions25.OneWay_Spline($C$62:$C$65,Y$62:Y$65,$C119)</f>
        <v>0.47234972846387502</v>
      </c>
      <c r="AA119" s="42">
        <f t="shared" ref="AA119:AA133" si="35">AA118+0.25</f>
        <v>7.5</v>
      </c>
      <c r="AB119" s="42">
        <f>_xll.SRS1Splines.Functions25.OneWay_Spline($C$56:$C$60,AB$56:AB$60,AA119)</f>
        <v>2.5235676988877801E-2</v>
      </c>
      <c r="AC119" s="42">
        <f>_xll.SRS1Splines.Functions25.OneWay_Spline($C$56:$C$60,AC$56:AC$60,$C119)</f>
        <v>0.62754790779705605</v>
      </c>
      <c r="AD119" s="42">
        <f>_xll.SRS1Splines.Functions25.OneWay_Spline($C$56:$C$60,AD$56:AD$60,$C119)</f>
        <v>0.52313469891235997</v>
      </c>
      <c r="AE119" s="42">
        <f>_xll.SRS1Splines.Functions25.OneWay_Spline($C$56:$C$60,AE$56:AE$60,$C119)</f>
        <v>0.392115893728191</v>
      </c>
      <c r="AF119" s="42">
        <f>_xll.SRS1Splines.Functions25.OneWay_Spline($C$56:$C$60,AF$56:AF$60,$C119)</f>
        <v>0.72753096694786801</v>
      </c>
      <c r="AG119" s="42">
        <f>_xll.SRS1Splines.Functions25.OneWay_Spline($C$56:$C$60,AG$56:AG$60,$C119)</f>
        <v>53.351908259530198</v>
      </c>
      <c r="AH119" s="42">
        <f>_xll.SRS1Splines.Functions25.OneWay_Spline($C$56:$C$60,AH$56:AH$60,$C119)</f>
        <v>5.03599527400333</v>
      </c>
      <c r="AI119" s="42">
        <f>_xll.SRS1Splines.Functions25.OneWay_Spline($C$56:$C$60,AI$56:AI$60,$C119)</f>
        <v>0.32002260423795198</v>
      </c>
      <c r="AJ119" s="42">
        <f>_xll.SRS1Splines.Functions25.OneWay_Spline($C$56:$C$60,AJ$56:AJ$60,$C119)</f>
        <v>0.42198551445285298</v>
      </c>
      <c r="AK119" s="42">
        <f>_xll.SRS1Splines.Functions25.OneWay_Spline($C$62:$C$65,AK$62:AK$65,$C119)</f>
        <v>2.8832866128319199</v>
      </c>
    </row>
    <row r="120" spans="1:37">
      <c r="C120" s="42">
        <f t="shared" si="33"/>
        <v>7.75</v>
      </c>
      <c r="D120" s="42">
        <f>_xll.SRS1Splines.Functions25.OneWay_Spline($C$56:$C$60,$D$56:$D$60,C120)</f>
        <v>1.97439234766279E-2</v>
      </c>
      <c r="E120" s="42">
        <f>_xll.SRS1Splines.Functions25.OneWay_Spline($C$56:$C$60,E$56:E$60,$C120)</f>
        <v>0.51963164138894702</v>
      </c>
      <c r="F120" s="42">
        <f>_xll.SRS1Splines.Functions25.OneWay_Spline($C$56:$C$60,F$56:F$60,$C120)</f>
        <v>0.38124419561438899</v>
      </c>
      <c r="G120" s="42">
        <f>_xll.SRS1Splines.Functions25.OneWay_Spline($C$56:$C$60,G$56:G$60,$C120)</f>
        <v>0.34650010404864601</v>
      </c>
      <c r="H120" s="42">
        <f>_xll.SRS1Splines.Functions25.OneWay_Spline($C$56:$C$60,H$56:H$60,$C120)</f>
        <v>0.63345555779524398</v>
      </c>
      <c r="I120" s="42">
        <f>_xll.SRS1Splines.Functions25.OneWay_Spline($C$56:$C$60,I$56:I$60,$C120)</f>
        <v>35.784454787870899</v>
      </c>
      <c r="J120" s="42">
        <f>_xll.SRS1Splines.Functions25.OneWay_Spline($C$56:$C$60,J$56:J$60,$C120)</f>
        <v>4.6571123091081201</v>
      </c>
      <c r="K120" s="42">
        <f>_xll.SRS1Splines.Functions25.OneWay_Spline($C$56:$C$60,K$56:K$60,$C120)</f>
        <v>0.28926139128103801</v>
      </c>
      <c r="L120" s="42">
        <f>_xll.SRS1Splines.Functions25.OneWay_Spline($C$56:$C$60,L$56:L$60,$C120)</f>
        <v>0.41223566968818798</v>
      </c>
      <c r="M120" s="42">
        <f>_xll.SRS1Splines.Functions25.OneWay_Spline(($C$62:$C$65),M$62:M$65,$C120)</f>
        <v>1.6575661203032599</v>
      </c>
      <c r="O120" s="42">
        <f t="shared" si="34"/>
        <v>7.75</v>
      </c>
      <c r="P120" s="42">
        <f>_xll.SRS1Splines.Functions25.OneWay_Spline($C$56:$C$60,P$56:P$60,O120)</f>
        <v>1.56798015136503E-2</v>
      </c>
      <c r="Q120" s="42">
        <f>_xll.SRS1Splines.Functions25.OneWay_Spline($C$56:$C$60,Q$56:Q$60,$C120)</f>
        <v>0.43585096342549001</v>
      </c>
      <c r="R120" s="42">
        <f>_xll.SRS1Splines.Functions25.OneWay_Spline($C$56:$C$60,R$56:R$60,$C120)</f>
        <v>0.22373447863597201</v>
      </c>
      <c r="S120" s="42">
        <f>_xll.SRS1Splines.Functions25.OneWay_Spline($C$56:$C$60,S$56:S$60,$C120)</f>
        <v>0.28419279449432799</v>
      </c>
      <c r="T120" s="42">
        <f>_xll.SRS1Splines.Functions25.OneWay_Spline($C$56:$C$60,T$56:T$60,$C120)</f>
        <v>0.53667174002592799</v>
      </c>
      <c r="U120" s="42">
        <f>_xll.SRS1Splines.Functions25.OneWay_Spline($C$56:$C$60,U$56:U$60,$C120)</f>
        <v>19.609571841014201</v>
      </c>
      <c r="V120" s="42">
        <f>_xll.SRS1Splines.Functions25.OneWay_Spline($C$56:$C$60,V$56:V$60,$C120)</f>
        <v>4.25156313198055</v>
      </c>
      <c r="W120" s="42">
        <f>_xll.SRS1Splines.Functions25.OneWay_Spline($C$56:$C$60,W$56:W$60,$C120)</f>
        <v>0.26002530883771102</v>
      </c>
      <c r="X120" s="42">
        <f>_xll.SRS1Splines.Functions25.OneWay_Spline($C$56:$C$60,X$56:X$60,$C120)</f>
        <v>0.390773452538765</v>
      </c>
      <c r="Y120" s="42">
        <f>_xll.SRS1Splines.Functions25.OneWay_Spline($C$62:$C$65,Y$62:Y$65,$C120)</f>
        <v>0.49949170904568202</v>
      </c>
      <c r="AA120" s="42">
        <f t="shared" si="35"/>
        <v>7.75</v>
      </c>
      <c r="AB120" s="42">
        <f>_xll.SRS1Splines.Functions25.OneWay_Spline($C$56:$C$60,AB$56:AB$60,AA120)</f>
        <v>2.3808045439605401E-2</v>
      </c>
      <c r="AC120" s="42">
        <f>_xll.SRS1Splines.Functions25.OneWay_Spline($C$56:$C$60,AC$56:AC$60,$C120)</f>
        <v>0.60341231935240403</v>
      </c>
      <c r="AD120" s="42">
        <f>_xll.SRS1Splines.Functions25.OneWay_Spline($C$56:$C$60,AD$56:AD$60,$C120)</f>
        <v>0.52036119367938305</v>
      </c>
      <c r="AE120" s="42">
        <f>_xll.SRS1Splines.Functions25.OneWay_Spline($C$56:$C$60,AE$56:AE$60,$C120)</f>
        <v>0.40880741360296302</v>
      </c>
      <c r="AF120" s="42">
        <f>_xll.SRS1Splines.Functions25.OneWay_Spline($C$56:$C$60,AF$56:AF$60,$C120)</f>
        <v>0.72778427135086798</v>
      </c>
      <c r="AG120" s="42">
        <f>_xll.SRS1Splines.Functions25.OneWay_Spline($C$56:$C$60,AG$56:AG$60,$C120)</f>
        <v>53.056856364700799</v>
      </c>
      <c r="AH120" s="42">
        <f>_xll.SRS1Splines.Functions25.OneWay_Spline($C$56:$C$60,AH$56:AH$60,$C120)</f>
        <v>5.0626614862356902</v>
      </c>
      <c r="AI120" s="42">
        <f>_xll.SRS1Splines.Functions25.OneWay_Spline($C$56:$C$60,AI$56:AI$60,$C120)</f>
        <v>0.31849747372436599</v>
      </c>
      <c r="AJ120" s="42">
        <f>_xll.SRS1Splines.Functions25.OneWay_Spline($C$56:$C$60,AJ$56:AJ$60,$C120)</f>
        <v>0.42332893026815099</v>
      </c>
      <c r="AK120" s="42">
        <f>_xll.SRS1Splines.Functions25.OneWay_Spline($C$62:$C$65,AK$62:AK$65,$C120)</f>
        <v>2.8156405315608302</v>
      </c>
    </row>
    <row r="121" spans="1:37">
      <c r="C121" s="42">
        <f t="shared" si="33"/>
        <v>8</v>
      </c>
      <c r="D121" s="42">
        <f>_xll.SRS1Splines.Functions25.OneWay_Spline($C$56:$C$60,$D$56:$D$60,C121)</f>
        <v>1.8456665825658601E-2</v>
      </c>
      <c r="E121" s="42">
        <f>_xll.SRS1Splines.Functions25.OneWay_Spline($C$56:$C$60,E$56:E$60,$C121)</f>
        <v>0.50020474710612295</v>
      </c>
      <c r="F121" s="42">
        <f>_xll.SRS1Splines.Functions25.OneWay_Spline($C$56:$C$60,F$56:F$60,$C121)</f>
        <v>0.38392888996680602</v>
      </c>
      <c r="G121" s="42">
        <f>_xll.SRS1Splines.Functions25.OneWay_Spline($C$56:$C$60,G$56:G$60,$C121)</f>
        <v>0.35779446117040598</v>
      </c>
      <c r="H121" s="42">
        <f>_xll.SRS1Splines.Functions25.OneWay_Spline($C$56:$C$60,H$56:H$60,$C121)</f>
        <v>0.62789660438285799</v>
      </c>
      <c r="I121" s="42">
        <f>_xll.SRS1Splines.Functions25.OneWay_Spline($C$56:$C$60,I$56:I$60,$C121)</f>
        <v>35.736896693381098</v>
      </c>
      <c r="J121" s="42">
        <f>_xll.SRS1Splines.Functions25.OneWay_Spline($C$56:$C$60,J$56:J$60,$C121)</f>
        <v>4.68883515621022</v>
      </c>
      <c r="K121" s="42">
        <f>_xll.SRS1Splines.Functions25.OneWay_Spline($C$56:$C$60,K$56:K$60,$C121)</f>
        <v>0.28856994824687898</v>
      </c>
      <c r="L121" s="42">
        <f>_xll.SRS1Splines.Functions25.OneWay_Spline($C$56:$C$60,L$56:L$60,$C121)</f>
        <v>0.41239351747813602</v>
      </c>
      <c r="M121" s="42">
        <f>_xll.SRS1Splines.Functions25.OneWay_Spline(($C$62:$C$65),M$62:M$65,$C121)</f>
        <v>1.63489352267072</v>
      </c>
      <c r="O121" s="42">
        <f t="shared" si="34"/>
        <v>8</v>
      </c>
      <c r="P121" s="42">
        <f>_xll.SRS1Splines.Functions25.OneWay_Spline($C$56:$C$60,P$56:P$60,O121)</f>
        <v>1.4382640755797701E-2</v>
      </c>
      <c r="Q121" s="42">
        <f>_xll.SRS1Splines.Functions25.OneWay_Spline($C$56:$C$60,Q$56:Q$60,$C121)</f>
        <v>0.42204816593473399</v>
      </c>
      <c r="R121" s="42">
        <f>_xll.SRS1Splines.Functions25.OneWay_Spline($C$56:$C$60,R$56:R$60,$C121)</f>
        <v>0.23129347673525999</v>
      </c>
      <c r="S121" s="42">
        <f>_xll.SRS1Splines.Functions25.OneWay_Spline($C$56:$C$60,S$56:S$60,$C121)</f>
        <v>0.28752206272849901</v>
      </c>
      <c r="T121" s="42">
        <f>_xll.SRS1Splines.Functions25.OneWay_Spline($C$56:$C$60,T$56:T$60,$C121)</f>
        <v>0.52522258898184804</v>
      </c>
      <c r="U121" s="42">
        <f>_xll.SRS1Splines.Functions25.OneWay_Spline($C$56:$C$60,U$56:U$60,$C121)</f>
        <v>19.872321076703098</v>
      </c>
      <c r="V121" s="42">
        <f>_xll.SRS1Splines.Functions25.OneWay_Spline($C$56:$C$60,V$56:V$60,$C121)</f>
        <v>4.2842401197628099</v>
      </c>
      <c r="W121" s="42">
        <f>_xll.SRS1Splines.Functions25.OneWay_Spline($C$56:$C$60,W$56:W$60,$C121)</f>
        <v>0.26000701322891601</v>
      </c>
      <c r="X121" s="42">
        <f>_xll.SRS1Splines.Functions25.OneWay_Spline($C$56:$C$60,X$56:X$60,$C121)</f>
        <v>0.38937446633494799</v>
      </c>
      <c r="Y121" s="42">
        <f>_xll.SRS1Splines.Functions25.OneWay_Spline($C$62:$C$65,Y$62:Y$65,$C121)</f>
        <v>0.530433371051239</v>
      </c>
      <c r="AA121" s="42">
        <f t="shared" si="35"/>
        <v>8</v>
      </c>
      <c r="AB121" s="42">
        <f>_xll.SRS1Splines.Functions25.OneWay_Spline($C$56:$C$60,AB$56:AB$60,AA121)</f>
        <v>2.2530690895519598E-2</v>
      </c>
      <c r="AC121" s="42">
        <f>_xll.SRS1Splines.Functions25.OneWay_Spline($C$56:$C$60,AC$56:AC$60,$C121)</f>
        <v>0.57836132827751296</v>
      </c>
      <c r="AD121" s="42">
        <f>_xll.SRS1Splines.Functions25.OneWay_Spline($C$56:$C$60,AD$56:AD$60,$C121)</f>
        <v>0.51787963636566703</v>
      </c>
      <c r="AE121" s="42">
        <f>_xll.SRS1Splines.Functions25.OneWay_Spline($C$56:$C$60,AE$56:AE$60,$C121)</f>
        <v>0.428066859612314</v>
      </c>
      <c r="AF121" s="42">
        <f>_xll.SRS1Splines.Functions25.OneWay_Spline($C$56:$C$60,AF$56:AF$60,$C121)</f>
        <v>0.72807654566202196</v>
      </c>
      <c r="AG121" s="42">
        <f>_xll.SRS1Splines.Functions25.OneWay_Spline($C$56:$C$60,AG$56:AG$60,$C121)</f>
        <v>52.716411870666803</v>
      </c>
      <c r="AH121" s="42">
        <f>_xll.SRS1Splines.Functions25.OneWay_Spline($C$56:$C$60,AH$56:AH$60,$C121)</f>
        <v>5.09343019265763</v>
      </c>
      <c r="AI121" s="42">
        <f>_xll.SRS1Splines.Functions25.OneWay_Spline($C$56:$C$60,AI$56:AI$60,$C121)</f>
        <v>0.31713288326484201</v>
      </c>
      <c r="AJ121" s="42">
        <f>_xll.SRS1Splines.Functions25.OneWay_Spline($C$56:$C$60,AJ$56:AJ$60,$C121)</f>
        <v>0.42487902543964801</v>
      </c>
      <c r="AK121" s="42">
        <f>_xll.SRS1Splines.Functions25.OneWay_Spline($C$62:$C$65,AK$62:AK$65,$C121)</f>
        <v>2.7393536742902</v>
      </c>
    </row>
    <row r="122" spans="1:37">
      <c r="C122" s="42">
        <f t="shared" si="33"/>
        <v>8.25</v>
      </c>
      <c r="D122" s="42">
        <f>_xll.SRS1Splines.Functions25.OneWay_Spline($C$56:$C$60,$D$56:$D$60,C122)</f>
        <v>1.7320850251274E-2</v>
      </c>
      <c r="E122" s="42">
        <f>_xll.SRS1Splines.Functions25.OneWay_Spline($C$56:$C$60,E$56:E$60,$C122)</f>
        <v>0.47996392790967601</v>
      </c>
      <c r="F122" s="42">
        <f>_xll.SRS1Splines.Functions25.OneWay_Spline($C$56:$C$60,F$56:F$60,$C122)</f>
        <v>0.386971543566211</v>
      </c>
      <c r="G122" s="42">
        <f>_xll.SRS1Splines.Functions25.OneWay_Spline($C$56:$C$60,G$56:G$60,$C122)</f>
        <v>0.37059473257506897</v>
      </c>
      <c r="H122" s="42">
        <f>_xll.SRS1Splines.Functions25.OneWay_Spline($C$56:$C$60,H$56:H$60,$C122)</f>
        <v>0.62299164548957697</v>
      </c>
      <c r="I122" s="42">
        <f>_xll.SRS1Splines.Functions25.OneWay_Spline($C$56:$C$60,I$56:I$60,$C122)</f>
        <v>35.682997519625999</v>
      </c>
      <c r="J122" s="42">
        <f>_xll.SRS1Splines.Functions25.OneWay_Spline($C$56:$C$60,J$56:J$60,$C122)</f>
        <v>4.7247877162592697</v>
      </c>
      <c r="K122" s="42">
        <f>_xll.SRS1Splines.Functions25.OneWay_Spline($C$56:$C$60,K$56:K$60,$C122)</f>
        <v>0.28795985145203301</v>
      </c>
      <c r="L122" s="42">
        <f>_xll.SRS1Splines.Functions25.OneWay_Spline($C$56:$C$60,L$56:L$60,$C122)</f>
        <v>0.41257241164007602</v>
      </c>
      <c r="M122" s="42">
        <f>_xll.SRS1Splines.Functions25.OneWay_Spline(($C$62:$C$65),M$62:M$65,$C122)</f>
        <v>1.60998606924233</v>
      </c>
      <c r="O122" s="42">
        <f t="shared" si="34"/>
        <v>8.25</v>
      </c>
      <c r="P122" s="42">
        <f>_xll.SRS1Splines.Functions25.OneWay_Spline($C$56:$C$60,P$56:P$60,O122)</f>
        <v>1.32380871459277E-2</v>
      </c>
      <c r="Q122" s="42">
        <f>_xll.SRS1Splines.Functions25.OneWay_Spline($C$56:$C$60,Q$56:Q$60,$C122)</f>
        <v>0.40753200873140899</v>
      </c>
      <c r="R122" s="42">
        <f>_xll.SRS1Splines.Functions25.OneWay_Spline($C$56:$C$60,R$56:R$60,$C122)</f>
        <v>0.23986034124778699</v>
      </c>
      <c r="S122" s="42">
        <f>_xll.SRS1Splines.Functions25.OneWay_Spline($C$56:$C$60,S$56:S$60,$C122)</f>
        <v>0.29129523339389202</v>
      </c>
      <c r="T122" s="42">
        <f>_xll.SRS1Splines.Functions25.OneWay_Spline($C$56:$C$60,T$56:T$60,$C122)</f>
        <v>0.51512039688413103</v>
      </c>
      <c r="U122" s="42">
        <f>_xll.SRS1Splines.Functions25.OneWay_Spline($C$56:$C$60,U$56:U$60,$C122)</f>
        <v>20.132938891797</v>
      </c>
      <c r="V122" s="42">
        <f>_xll.SRS1Splines.Functions25.OneWay_Spline($C$56:$C$60,V$56:V$60,$C122)</f>
        <v>4.32127403924936</v>
      </c>
      <c r="W122" s="42">
        <f>_xll.SRS1Splines.Functions25.OneWay_Spline($C$56:$C$60,W$56:W$60,$C122)</f>
        <v>0.25999087004468602</v>
      </c>
      <c r="X122" s="42">
        <f>_xll.SRS1Splines.Functions25.OneWay_Spline($C$56:$C$60,X$56:X$60,$C122)</f>
        <v>0.388140066743346</v>
      </c>
      <c r="Y122" s="42">
        <f>_xll.SRS1Splines.Functions25.OneWay_Spline($C$62:$C$65,Y$62:Y$65,$C122)</f>
        <v>0.56507427401503696</v>
      </c>
      <c r="AA122" s="42">
        <f t="shared" si="35"/>
        <v>8.25</v>
      </c>
      <c r="AB122" s="42">
        <f>_xll.SRS1Splines.Functions25.OneWay_Spline($C$56:$C$60,AB$56:AB$60,AA122)</f>
        <v>2.1403613356620398E-2</v>
      </c>
      <c r="AC122" s="42">
        <f>_xll.SRS1Splines.Functions25.OneWay_Spline($C$56:$C$60,AC$56:AC$60,$C122)</f>
        <v>0.55239584708794198</v>
      </c>
      <c r="AD122" s="42">
        <f>_xll.SRS1Splines.Functions25.OneWay_Spline($C$56:$C$60,AD$56:AD$60,$C122)</f>
        <v>0.51569002697121202</v>
      </c>
      <c r="AE122" s="42">
        <f>_xll.SRS1Splines.Functions25.OneWay_Spline($C$56:$C$60,AE$56:AE$60,$C122)</f>
        <v>0.44989423175624599</v>
      </c>
      <c r="AF122" s="42">
        <f>_xll.SRS1Splines.Functions25.OneWay_Spline($C$56:$C$60,AF$56:AF$60,$C122)</f>
        <v>0.72840778988133004</v>
      </c>
      <c r="AG122" s="42">
        <f>_xll.SRS1Splines.Functions25.OneWay_Spline($C$56:$C$60,AG$56:AG$60,$C122)</f>
        <v>52.330574777428303</v>
      </c>
      <c r="AH122" s="42">
        <f>_xll.SRS1Splines.Functions25.OneWay_Spline($C$56:$C$60,AH$56:AH$60,$C122)</f>
        <v>5.1283013932691697</v>
      </c>
      <c r="AI122" s="42">
        <f>_xll.SRS1Splines.Functions25.OneWay_Spline($C$56:$C$60,AI$56:AI$60,$C122)</f>
        <v>0.31592883285938</v>
      </c>
      <c r="AJ122" s="42">
        <f>_xll.SRS1Splines.Functions25.OneWay_Spline($C$56:$C$60,AJ$56:AJ$60,$C122)</f>
        <v>0.42663579996734502</v>
      </c>
      <c r="AK122" s="42">
        <f>_xll.SRS1Splines.Functions25.OneWay_Spline($C$62:$C$65,AK$62:AK$65,$C122)</f>
        <v>2.65489786446962</v>
      </c>
    </row>
    <row r="123" spans="1:37">
      <c r="C123" s="42">
        <f t="shared" si="33"/>
        <v>8.5</v>
      </c>
      <c r="D123" s="42">
        <f>_xll.SRS1Splines.Functions25.OneWay_Spline($C$56:$C$60,$D$56:$D$60,C123)</f>
        <v>1.6336476753474102E-2</v>
      </c>
      <c r="E123" s="42">
        <f>_xll.SRS1Splines.Functions25.OneWay_Spline($C$56:$C$60,E$56:E$60,$C123)</f>
        <v>0.45893685344866902</v>
      </c>
      <c r="F123" s="42">
        <f>_xll.SRS1Splines.Functions25.OneWay_Spline($C$56:$C$60,F$56:F$60,$C123)</f>
        <v>0.39037215641260498</v>
      </c>
      <c r="G123" s="42">
        <f>_xll.SRS1Splines.Functions25.OneWay_Spline($C$56:$C$60,G$56:G$60,$C123)</f>
        <v>0.38490091826263301</v>
      </c>
      <c r="H123" s="42">
        <f>_xll.SRS1Splines.Functions25.OneWay_Spline($C$56:$C$60,H$56:H$60,$C123)</f>
        <v>0.61874068111539904</v>
      </c>
      <c r="I123" s="42">
        <f>_xll.SRS1Splines.Functions25.OneWay_Spline($C$56:$C$60,I$56:I$60,$C123)</f>
        <v>35.622757266605703</v>
      </c>
      <c r="J123" s="42">
        <f>_xll.SRS1Splines.Functions25.OneWay_Spline($C$56:$C$60,J$56:J$60,$C123)</f>
        <v>4.7649699892552597</v>
      </c>
      <c r="K123" s="42">
        <f>_xll.SRS1Splines.Functions25.OneWay_Spline($C$56:$C$60,K$56:K$60,$C123)</f>
        <v>0.28743110089649998</v>
      </c>
      <c r="L123" s="42">
        <f>_xll.SRS1Splines.Functions25.OneWay_Spline($C$56:$C$60,L$56:L$60,$C123)</f>
        <v>0.41277235217400998</v>
      </c>
      <c r="M123" s="42">
        <f>_xll.SRS1Splines.Functions25.OneWay_Spline(($C$62:$C$65),M$62:M$65,$C123)</f>
        <v>1.58302945151014</v>
      </c>
      <c r="O123" s="42">
        <f t="shared" si="34"/>
        <v>8.5</v>
      </c>
      <c r="P123" s="42">
        <f>_xll.SRS1Splines.Functions25.OneWay_Spline($C$56:$C$60,P$56:P$60,O123)</f>
        <v>1.22461406840404E-2</v>
      </c>
      <c r="Q123" s="42">
        <f>_xll.SRS1Splines.Functions25.OneWay_Spline($C$56:$C$60,Q$56:Q$60,$C123)</f>
        <v>0.39235691859808802</v>
      </c>
      <c r="R123" s="42">
        <f>_xll.SRS1Splines.Functions25.OneWay_Spline($C$56:$C$60,R$56:R$60,$C123)</f>
        <v>0.24943507217355201</v>
      </c>
      <c r="S123" s="42">
        <f>_xll.SRS1Splines.Functions25.OneWay_Spline($C$56:$C$60,S$56:S$60,$C123)</f>
        <v>0.29551230649050803</v>
      </c>
      <c r="T123" s="42">
        <f>_xll.SRS1Splines.Functions25.OneWay_Spline($C$56:$C$60,T$56:T$60,$C123)</f>
        <v>0.50636516373277696</v>
      </c>
      <c r="U123" s="42">
        <f>_xll.SRS1Splines.Functions25.OneWay_Spline($C$56:$C$60,U$56:U$60,$C123)</f>
        <v>20.3914252862957</v>
      </c>
      <c r="V123" s="42">
        <f>_xll.SRS1Splines.Functions25.OneWay_Spline($C$56:$C$60,V$56:V$60,$C123)</f>
        <v>4.3626648904402199</v>
      </c>
      <c r="W123" s="42">
        <f>_xll.SRS1Splines.Functions25.OneWay_Spline($C$56:$C$60,W$56:W$60,$C123)</f>
        <v>0.25997687928502</v>
      </c>
      <c r="X123" s="42">
        <f>_xll.SRS1Splines.Functions25.OneWay_Spline($C$56:$C$60,X$56:X$60,$C123)</f>
        <v>0.38707025376395698</v>
      </c>
      <c r="Y123" s="42">
        <f>_xll.SRS1Splines.Functions25.OneWay_Spline($C$62:$C$65,Y$62:Y$65,$C123)</f>
        <v>0.60331397747156401</v>
      </c>
      <c r="AA123" s="42">
        <f t="shared" si="35"/>
        <v>8.5</v>
      </c>
      <c r="AB123" s="42">
        <f>_xll.SRS1Splines.Functions25.OneWay_Spline($C$56:$C$60,AB$56:AB$60,AA123)</f>
        <v>2.0426812822907699E-2</v>
      </c>
      <c r="AC123" s="42">
        <f>_xll.SRS1Splines.Functions25.OneWay_Spline($C$56:$C$60,AC$56:AC$60,$C123)</f>
        <v>0.52551678829924997</v>
      </c>
      <c r="AD123" s="42">
        <f>_xll.SRS1Splines.Functions25.OneWay_Spline($C$56:$C$60,AD$56:AD$60,$C123)</f>
        <v>0.51379236549601803</v>
      </c>
      <c r="AE123" s="42">
        <f>_xll.SRS1Splines.Functions25.OneWay_Spline($C$56:$C$60,AE$56:AE$60,$C123)</f>
        <v>0.47428953003475799</v>
      </c>
      <c r="AF123" s="42">
        <f>_xll.SRS1Splines.Functions25.OneWay_Spline($C$56:$C$60,AF$56:AF$60,$C123)</f>
        <v>0.728778004008791</v>
      </c>
      <c r="AG123" s="42">
        <f>_xll.SRS1Splines.Functions25.OneWay_Spline($C$56:$C$60,AG$56:AG$60,$C123)</f>
        <v>51.899345084985299</v>
      </c>
      <c r="AH123" s="42">
        <f>_xll.SRS1Splines.Functions25.OneWay_Spline($C$56:$C$60,AH$56:AH$60,$C123)</f>
        <v>5.1672750880703102</v>
      </c>
      <c r="AI123" s="42">
        <f>_xll.SRS1Splines.Functions25.OneWay_Spline($C$56:$C$60,AI$56:AI$60,$C123)</f>
        <v>0.31488532250798001</v>
      </c>
      <c r="AJ123" s="42">
        <f>_xll.SRS1Splines.Functions25.OneWay_Spline($C$56:$C$60,AJ$56:AJ$60,$C123)</f>
        <v>0.42859925385124198</v>
      </c>
      <c r="AK123" s="42">
        <f>_xll.SRS1Splines.Functions25.OneWay_Spline($C$62:$C$65,AK$62:AK$65,$C123)</f>
        <v>2.56274492554873</v>
      </c>
    </row>
    <row r="124" spans="1:37">
      <c r="A124" s="53" t="s">
        <v>69</v>
      </c>
      <c r="C124" s="42">
        <f t="shared" si="33"/>
        <v>8.75</v>
      </c>
      <c r="D124" s="42">
        <f>_xll.SRS1Splines.Functions25.OneWay_Spline($C$56:$C$60,$D$56:$D$60,C124)</f>
        <v>1.55035453322587E-2</v>
      </c>
      <c r="E124" s="42">
        <f>_xll.SRS1Splines.Functions25.OneWay_Spline($C$56:$C$60,E$56:E$60,$C124)</f>
        <v>0.43715119337217001</v>
      </c>
      <c r="F124" s="42">
        <f>_xll.SRS1Splines.Functions25.OneWay_Spline($C$56:$C$60,F$56:F$60,$C124)</f>
        <v>0.39413072850598801</v>
      </c>
      <c r="G124" s="42">
        <f>_xll.SRS1Splines.Functions25.OneWay_Spline($C$56:$C$60,G$56:G$60,$C124)</f>
        <v>0.40071301823309802</v>
      </c>
      <c r="H124" s="42">
        <f>_xll.SRS1Splines.Functions25.OneWay_Spline($C$56:$C$60,H$56:H$60,$C124)</f>
        <v>0.61514371126032596</v>
      </c>
      <c r="I124" s="42">
        <f>_xll.SRS1Splines.Functions25.OneWay_Spline($C$56:$C$60,I$56:I$60,$C124)</f>
        <v>35.556175934320002</v>
      </c>
      <c r="J124" s="42">
        <f>_xll.SRS1Splines.Functions25.OneWay_Spline($C$56:$C$60,J$56:J$60,$C124)</f>
        <v>4.8093819751981997</v>
      </c>
      <c r="K124" s="42">
        <f>_xll.SRS1Splines.Functions25.OneWay_Spline($C$56:$C$60,K$56:K$60,$C124)</f>
        <v>0.286983696580279</v>
      </c>
      <c r="L124" s="42">
        <f>_xll.SRS1Splines.Functions25.OneWay_Spline($C$56:$C$60,L$56:L$60,$C124)</f>
        <v>0.41299333907993602</v>
      </c>
      <c r="M124" s="42">
        <f>_xll.SRS1Splines.Functions25.OneWay_Spline(($C$62:$C$65),M$62:M$65,$C124)</f>
        <v>1.55420936096622</v>
      </c>
      <c r="O124" s="42">
        <f t="shared" si="34"/>
        <v>8.75</v>
      </c>
      <c r="P124" s="42">
        <f>_xll.SRS1Splines.Functions25.OneWay_Spline($C$56:$C$60,P$56:P$60,O124)</f>
        <v>1.14068013701358E-2</v>
      </c>
      <c r="Q124" s="42">
        <f>_xll.SRS1Splines.Functions25.OneWay_Spline($C$56:$C$60,Q$56:Q$60,$C124)</f>
        <v>0.37657732231734498</v>
      </c>
      <c r="R124" s="42">
        <f>_xll.SRS1Splines.Functions25.OneWay_Spline($C$56:$C$60,R$56:R$60,$C124)</f>
        <v>0.26001766951255501</v>
      </c>
      <c r="S124" s="42">
        <f>_xll.SRS1Splines.Functions25.OneWay_Spline($C$56:$C$60,S$56:S$60,$C124)</f>
        <v>0.30017328201834598</v>
      </c>
      <c r="T124" s="42">
        <f>_xll.SRS1Splines.Functions25.OneWay_Spline($C$56:$C$60,T$56:T$60,$C124)</f>
        <v>0.498956889527784</v>
      </c>
      <c r="U124" s="42">
        <f>_xll.SRS1Splines.Functions25.OneWay_Spline($C$56:$C$60,U$56:U$60,$C124)</f>
        <v>20.6477802601995</v>
      </c>
      <c r="V124" s="42">
        <f>_xll.SRS1Splines.Functions25.OneWay_Spline($C$56:$C$60,V$56:V$60,$C124)</f>
        <v>4.4084126733353797</v>
      </c>
      <c r="W124" s="42">
        <f>_xll.SRS1Splines.Functions25.OneWay_Spline($C$56:$C$60,W$56:W$60,$C124)</f>
        <v>0.25996504094991801</v>
      </c>
      <c r="X124" s="42">
        <f>_xll.SRS1Splines.Functions25.OneWay_Spline($C$56:$C$60,X$56:X$60,$C124)</f>
        <v>0.38616502739678199</v>
      </c>
      <c r="Y124" s="42">
        <f>_xll.SRS1Splines.Functions25.OneWay_Spline($C$62:$C$65,Y$62:Y$65,$C124)</f>
        <v>0.64505204095530899</v>
      </c>
      <c r="AA124" s="42">
        <f t="shared" si="35"/>
        <v>8.75</v>
      </c>
      <c r="AB124" s="42">
        <f>_xll.SRS1Splines.Functions25.OneWay_Spline($C$56:$C$60,AB$56:AB$60,AA124)</f>
        <v>1.9600289294381599E-2</v>
      </c>
      <c r="AC124" s="42">
        <f>_xll.SRS1Splines.Functions25.OneWay_Spline($C$56:$C$60,AC$56:AC$60,$C124)</f>
        <v>0.49772506442699499</v>
      </c>
      <c r="AD124" s="42">
        <f>_xll.SRS1Splines.Functions25.OneWay_Spline($C$56:$C$60,AD$56:AD$60,$C124)</f>
        <v>0.51218665194008395</v>
      </c>
      <c r="AE124" s="42">
        <f>_xll.SRS1Splines.Functions25.OneWay_Spline($C$56:$C$60,AE$56:AE$60,$C124)</f>
        <v>0.50125275444785</v>
      </c>
      <c r="AF124" s="42">
        <f>_xll.SRS1Splines.Functions25.OneWay_Spline($C$56:$C$60,AF$56:AF$60,$C124)</f>
        <v>0.72918718804440696</v>
      </c>
      <c r="AG124" s="42">
        <f>_xll.SRS1Splines.Functions25.OneWay_Spline($C$56:$C$60,AG$56:AG$60,$C124)</f>
        <v>51.422722793337698</v>
      </c>
      <c r="AH124" s="42">
        <f>_xll.SRS1Splines.Functions25.OneWay_Spline($C$56:$C$60,AH$56:AH$60,$C124)</f>
        <v>5.2103512770610303</v>
      </c>
      <c r="AI124" s="42">
        <f>_xll.SRS1Splines.Functions25.OneWay_Spline($C$56:$C$60,AI$56:AI$60,$C124)</f>
        <v>0.31400235221064099</v>
      </c>
      <c r="AJ124" s="42">
        <f>_xll.SRS1Splines.Functions25.OneWay_Spline($C$56:$C$60,AJ$56:AJ$60,$C124)</f>
        <v>0.430769387091339</v>
      </c>
      <c r="AK124" s="42">
        <f>_xll.SRS1Splines.Functions25.OneWay_Spline($C$62:$C$65,AK$62:AK$65,$C124)</f>
        <v>2.4633666809771202</v>
      </c>
    </row>
    <row r="125" spans="1:37">
      <c r="A125" s="53"/>
      <c r="C125" s="42">
        <f t="shared" si="33"/>
        <v>9</v>
      </c>
      <c r="D125" s="42">
        <f>_xll.SRS1Splines.Functions25.OneWay_Spline($C$56:$C$60,$D$56:$D$60,C125)</f>
        <v>1.48220559876279E-2</v>
      </c>
      <c r="E125" s="42">
        <f>_xll.SRS1Splines.Functions25.OneWay_Spline($C$56:$C$60,E$56:E$60,$C125)</f>
        <v>0.414634617329244</v>
      </c>
      <c r="F125" s="42">
        <f>_xll.SRS1Splines.Functions25.OneWay_Spline($C$56:$C$60,F$56:F$60,$C125)</f>
        <v>0.39824725984636</v>
      </c>
      <c r="G125" s="42">
        <f>_xll.SRS1Splines.Functions25.OneWay_Spline($C$56:$C$60,G$56:G$60,$C125)</f>
        <v>0.418031032486465</v>
      </c>
      <c r="H125" s="42">
        <f>_xll.SRS1Splines.Functions25.OneWay_Spline($C$56:$C$60,H$56:H$60,$C125)</f>
        <v>0.61220073592435698</v>
      </c>
      <c r="I125" s="42">
        <f>_xll.SRS1Splines.Functions25.OneWay_Spline($C$56:$C$60,I$56:I$60,$C125)</f>
        <v>35.483253522768997</v>
      </c>
      <c r="J125" s="42">
        <f>_xll.SRS1Splines.Functions25.OneWay_Spline($C$56:$C$60,J$56:J$60,$C125)</f>
        <v>4.8580236740880904</v>
      </c>
      <c r="K125" s="42">
        <f>_xll.SRS1Splines.Functions25.OneWay_Spline($C$56:$C$60,K$56:K$60,$C125)</f>
        <v>0.28661763850337202</v>
      </c>
      <c r="L125" s="42">
        <f>_xll.SRS1Splines.Functions25.OneWay_Spline($C$56:$C$60,L$56:L$60,$C125)</f>
        <v>0.41323537235785601</v>
      </c>
      <c r="M125" s="42">
        <f>_xll.SRS1Splines.Functions25.OneWay_Spline(($C$62:$C$65),M$62:M$65,$C125)</f>
        <v>1.5237114891026</v>
      </c>
      <c r="O125" s="42">
        <f t="shared" si="34"/>
        <v>9</v>
      </c>
      <c r="P125" s="42">
        <f>_xll.SRS1Splines.Functions25.OneWay_Spline($C$56:$C$60,P$56:P$60,O125)</f>
        <v>1.0720069204213801E-2</v>
      </c>
      <c r="Q125" s="42">
        <f>_xll.SRS1Splines.Functions25.OneWay_Spline($C$56:$C$60,Q$56:Q$60,$C125)</f>
        <v>0.36024764667175302</v>
      </c>
      <c r="R125" s="42">
        <f>_xll.SRS1Splines.Functions25.OneWay_Spline($C$56:$C$60,R$56:R$60,$C125)</f>
        <v>0.27160813326479599</v>
      </c>
      <c r="S125" s="42">
        <f>_xll.SRS1Splines.Functions25.OneWay_Spline($C$56:$C$60,S$56:S$60,$C125)</f>
        <v>0.30527815997740698</v>
      </c>
      <c r="T125" s="42">
        <f>_xll.SRS1Splines.Functions25.OneWay_Spline($C$56:$C$60,T$56:T$60,$C125)</f>
        <v>0.49289557426915398</v>
      </c>
      <c r="U125" s="42">
        <f>_xll.SRS1Splines.Functions25.OneWay_Spline($C$56:$C$60,U$56:U$60,$C125)</f>
        <v>20.902003813508099</v>
      </c>
      <c r="V125" s="42">
        <f>_xll.SRS1Splines.Functions25.OneWay_Spline($C$56:$C$60,V$56:V$60,$C125)</f>
        <v>4.4585173879348297</v>
      </c>
      <c r="W125" s="42">
        <f>_xll.SRS1Splines.Functions25.OneWay_Spline($C$56:$C$60,W$56:W$60,$C125)</f>
        <v>0.25995535503938</v>
      </c>
      <c r="X125" s="42">
        <f>_xll.SRS1Splines.Functions25.OneWay_Spline($C$56:$C$60,X$56:X$60,$C125)</f>
        <v>0.38542438764182002</v>
      </c>
      <c r="Y125" s="42">
        <f>_xll.SRS1Splines.Functions25.OneWay_Spline($C$62:$C$65,Y$62:Y$65,$C125)</f>
        <v>0.69018802400076196</v>
      </c>
      <c r="AA125" s="42">
        <f t="shared" si="35"/>
        <v>9</v>
      </c>
      <c r="AB125" s="42">
        <f>_xll.SRS1Splines.Functions25.OneWay_Spline($C$56:$C$60,AB$56:AB$60,AA125)</f>
        <v>1.8924042771042E-2</v>
      </c>
      <c r="AC125" s="42">
        <f>_xll.SRS1Splines.Functions25.OneWay_Spline($C$56:$C$60,AC$56:AC$60,$C125)</f>
        <v>0.46902158798673399</v>
      </c>
      <c r="AD125" s="42">
        <f>_xll.SRS1Splines.Functions25.OneWay_Spline($C$56:$C$60,AD$56:AD$60,$C125)</f>
        <v>0.51087288630341099</v>
      </c>
      <c r="AE125" s="42">
        <f>_xll.SRS1Splines.Functions25.OneWay_Spline($C$56:$C$60,AE$56:AE$60,$C125)</f>
        <v>0.53078390499552197</v>
      </c>
      <c r="AF125" s="42">
        <f>_xll.SRS1Splines.Functions25.OneWay_Spline($C$56:$C$60,AF$56:AF$60,$C125)</f>
        <v>0.72963534198817603</v>
      </c>
      <c r="AG125" s="42">
        <f>_xll.SRS1Splines.Functions25.OneWay_Spline($C$56:$C$60,AG$56:AG$60,$C125)</f>
        <v>50.9007079024856</v>
      </c>
      <c r="AH125" s="42">
        <f>_xll.SRS1Splines.Functions25.OneWay_Spline($C$56:$C$60,AH$56:AH$60,$C125)</f>
        <v>5.2575299602413503</v>
      </c>
      <c r="AI125" s="42">
        <f>_xll.SRS1Splines.Functions25.OneWay_Spline($C$56:$C$60,AI$56:AI$60,$C125)</f>
        <v>0.31327992196736298</v>
      </c>
      <c r="AJ125" s="42">
        <f>_xll.SRS1Splines.Functions25.OneWay_Spline($C$56:$C$60,AJ$56:AJ$60,$C125)</f>
        <v>0.43314619968763501</v>
      </c>
      <c r="AK125" s="42">
        <f>_xll.SRS1Splines.Functions25.OneWay_Spline($C$62:$C$65,AK$62:AK$65,$C125)</f>
        <v>2.3572349542044302</v>
      </c>
    </row>
    <row r="126" spans="1:37">
      <c r="C126" s="42">
        <f t="shared" si="33"/>
        <v>9.25</v>
      </c>
      <c r="D126" s="42">
        <f>_xll.SRS1Splines.Functions25.OneWay_Spline($C$56:$C$60,$D$56:$D$60,C126)</f>
        <v>1.4292008719581801E-2</v>
      </c>
      <c r="E126" s="42">
        <f>_xll.SRS1Splines.Functions25.OneWay_Spline($C$56:$C$60,E$56:E$60,$C126)</f>
        <v>0.39141479496895498</v>
      </c>
      <c r="F126" s="42">
        <f>_xll.SRS1Splines.Functions25.OneWay_Spline($C$56:$C$60,F$56:F$60,$C126)</f>
        <v>0.40272175043372099</v>
      </c>
      <c r="G126" s="42">
        <f>_xll.SRS1Splines.Functions25.OneWay_Spline($C$56:$C$60,G$56:G$60,$C126)</f>
        <v>0.43685496102273302</v>
      </c>
      <c r="H126" s="42">
        <f>_xll.SRS1Splines.Functions25.OneWay_Spline($C$56:$C$60,H$56:H$60,$C126)</f>
        <v>0.60991175510749196</v>
      </c>
      <c r="I126" s="42">
        <f>_xll.SRS1Splines.Functions25.OneWay_Spline($C$56:$C$60,I$56:I$60,$C126)</f>
        <v>35.403990031952702</v>
      </c>
      <c r="J126" s="42">
        <f>_xll.SRS1Splines.Functions25.OneWay_Spline($C$56:$C$60,J$56:J$60,$C126)</f>
        <v>4.9108950859249303</v>
      </c>
      <c r="K126" s="42">
        <f>_xll.SRS1Splines.Functions25.OneWay_Spline($C$56:$C$60,K$56:K$60,$C126)</f>
        <v>0.28633292666577698</v>
      </c>
      <c r="L126" s="42">
        <f>_xll.SRS1Splines.Functions25.OneWay_Spline($C$56:$C$60,L$56:L$60,$C126)</f>
        <v>0.41349845200776802</v>
      </c>
      <c r="M126" s="42">
        <f>_xll.SRS1Splines.Functions25.OneWay_Spline(($C$62:$C$65),M$62:M$65,$C126)</f>
        <v>1.49172152741134</v>
      </c>
      <c r="O126" s="42">
        <f t="shared" si="34"/>
        <v>9.25</v>
      </c>
      <c r="P126" s="42">
        <f>_xll.SRS1Splines.Functions25.OneWay_Spline($C$56:$C$60,P$56:P$60,O126)</f>
        <v>1.01859441862745E-2</v>
      </c>
      <c r="Q126" s="42">
        <f>_xll.SRS1Splines.Functions25.OneWay_Spline($C$56:$C$60,Q$56:Q$60,$C126)</f>
        <v>0.34342231844388399</v>
      </c>
      <c r="R126" s="42">
        <f>_xll.SRS1Splines.Functions25.OneWay_Spline($C$56:$C$60,R$56:R$60,$C126)</f>
        <v>0.284206463430277</v>
      </c>
      <c r="S126" s="42">
        <f>_xll.SRS1Splines.Functions25.OneWay_Spline($C$56:$C$60,S$56:S$60,$C126)</f>
        <v>0.31082694036769098</v>
      </c>
      <c r="T126" s="42">
        <f>_xll.SRS1Splines.Functions25.OneWay_Spline($C$56:$C$60,T$56:T$60,$C126)</f>
        <v>0.48818121795688602</v>
      </c>
      <c r="U126" s="42">
        <f>_xll.SRS1Splines.Functions25.OneWay_Spline($C$56:$C$60,U$56:U$60,$C126)</f>
        <v>21.154095946221702</v>
      </c>
      <c r="V126" s="42">
        <f>_xll.SRS1Splines.Functions25.OneWay_Spline($C$56:$C$60,V$56:V$60,$C126)</f>
        <v>4.5129790342385903</v>
      </c>
      <c r="W126" s="42">
        <f>_xll.SRS1Splines.Functions25.OneWay_Spline($C$56:$C$60,W$56:W$60,$C126)</f>
        <v>0.25994782155340601</v>
      </c>
      <c r="X126" s="42">
        <f>_xll.SRS1Splines.Functions25.OneWay_Spline($C$56:$C$60,X$56:X$60,$C126)</f>
        <v>0.38484833449907202</v>
      </c>
      <c r="Y126" s="42">
        <f>_xll.SRS1Splines.Functions25.OneWay_Spline($C$62:$C$65,Y$62:Y$65,$C126)</f>
        <v>0.73862148614241296</v>
      </c>
      <c r="AA126" s="42">
        <f t="shared" si="35"/>
        <v>9.25</v>
      </c>
      <c r="AB126" s="42">
        <f>_xll.SRS1Splines.Functions25.OneWay_Spline($C$56:$C$60,AB$56:AB$60,AA126)</f>
        <v>1.8398073252888999E-2</v>
      </c>
      <c r="AC126" s="42">
        <f>_xll.SRS1Splines.Functions25.OneWay_Spline($C$56:$C$60,AC$56:AC$60,$C126)</f>
        <v>0.43940727149402697</v>
      </c>
      <c r="AD126" s="42">
        <f>_xll.SRS1Splines.Functions25.OneWay_Spline($C$56:$C$60,AD$56:AD$60,$C126)</f>
        <v>0.50985106858599805</v>
      </c>
      <c r="AE126" s="42">
        <f>_xll.SRS1Splines.Functions25.OneWay_Spline($C$56:$C$60,AE$56:AE$60,$C126)</f>
        <v>0.56288298167777495</v>
      </c>
      <c r="AF126" s="42">
        <f>_xll.SRS1Splines.Functions25.OneWay_Spline($C$56:$C$60,AF$56:AF$60,$C126)</f>
        <v>0.73012246584009899</v>
      </c>
      <c r="AG126" s="42">
        <f>_xll.SRS1Splines.Functions25.OneWay_Spline($C$56:$C$60,AG$56:AG$60,$C126)</f>
        <v>50.333300412428997</v>
      </c>
      <c r="AH126" s="42">
        <f>_xll.SRS1Splines.Functions25.OneWay_Spline($C$56:$C$60,AH$56:AH$60,$C126)</f>
        <v>5.3088111376112597</v>
      </c>
      <c r="AI126" s="42">
        <f>_xll.SRS1Splines.Functions25.OneWay_Spline($C$56:$C$60,AI$56:AI$60,$C126)</f>
        <v>0.312718031778147</v>
      </c>
      <c r="AJ126" s="42">
        <f>_xll.SRS1Splines.Functions25.OneWay_Spline($C$56:$C$60,AJ$56:AJ$60,$C126)</f>
        <v>0.43572969164012998</v>
      </c>
      <c r="AK126" s="42">
        <f>_xll.SRS1Splines.Functions25.OneWay_Spline($C$62:$C$65,AK$62:AK$65,$C126)</f>
        <v>2.2448215686802602</v>
      </c>
    </row>
    <row r="127" spans="1:37">
      <c r="C127" s="42">
        <f t="shared" si="33"/>
        <v>9.5</v>
      </c>
      <c r="D127" s="42">
        <f>_xll.SRS1Splines.Functions25.OneWay_Spline($C$56:$C$60,$D$56:$D$60,C127)</f>
        <v>1.39134035281202E-2</v>
      </c>
      <c r="E127" s="42">
        <f>_xll.SRS1Splines.Functions25.OneWay_Spline($C$56:$C$60,E$56:E$60,$C127)</f>
        <v>0.36751939594037097</v>
      </c>
      <c r="F127" s="42">
        <f>_xll.SRS1Splines.Functions25.OneWay_Spline($C$56:$C$60,F$56:F$60,$C127)</f>
        <v>0.40755420026806999</v>
      </c>
      <c r="G127" s="42">
        <f>_xll.SRS1Splines.Functions25.OneWay_Spline($C$56:$C$60,G$56:G$60,$C127)</f>
        <v>0.45718480384190302</v>
      </c>
      <c r="H127" s="42">
        <f>_xll.SRS1Splines.Functions25.OneWay_Spline($C$56:$C$60,H$56:H$60,$C127)</f>
        <v>0.60827676880973203</v>
      </c>
      <c r="I127" s="42">
        <f>_xll.SRS1Splines.Functions25.OneWay_Spline($C$56:$C$60,I$56:I$60,$C127)</f>
        <v>35.318385461871102</v>
      </c>
      <c r="J127" s="42">
        <f>_xll.SRS1Splines.Functions25.OneWay_Spline($C$56:$C$60,J$56:J$60,$C127)</f>
        <v>4.9679962107087103</v>
      </c>
      <c r="K127" s="42">
        <f>_xll.SRS1Splines.Functions25.OneWay_Spline($C$56:$C$60,K$56:K$60,$C127)</f>
        <v>0.28612956106749499</v>
      </c>
      <c r="L127" s="42">
        <f>_xll.SRS1Splines.Functions25.OneWay_Spline($C$56:$C$60,L$56:L$60,$C127)</f>
        <v>0.413782578029673</v>
      </c>
      <c r="M127" s="42">
        <f>_xll.SRS1Splines.Functions25.OneWay_Spline(($C$62:$C$65),M$62:M$65,$C127)</f>
        <v>1.4584251673844899</v>
      </c>
      <c r="O127" s="42">
        <f t="shared" si="34"/>
        <v>9.5</v>
      </c>
      <c r="P127" s="42">
        <f>_xll.SRS1Splines.Functions25.OneWay_Spline($C$56:$C$60,P$56:P$60,O127)</f>
        <v>9.8044263163178502E-3</v>
      </c>
      <c r="Q127" s="42">
        <f>_xll.SRS1Splines.Functions25.OneWay_Spline($C$56:$C$60,Q$56:Q$60,$C127)</f>
        <v>0.326155764416311</v>
      </c>
      <c r="R127" s="42">
        <f>_xll.SRS1Splines.Functions25.OneWay_Spline($C$56:$C$60,R$56:R$60,$C127)</f>
        <v>0.29781266000899498</v>
      </c>
      <c r="S127" s="42">
        <f>_xll.SRS1Splines.Functions25.OneWay_Spline($C$56:$C$60,S$56:S$60,$C127)</f>
        <v>0.31681962318919799</v>
      </c>
      <c r="T127" s="42">
        <f>_xll.SRS1Splines.Functions25.OneWay_Spline($C$56:$C$60,T$56:T$60,$C127)</f>
        <v>0.48481382059097999</v>
      </c>
      <c r="U127" s="42">
        <f>_xll.SRS1Splines.Functions25.OneWay_Spline($C$56:$C$60,U$56:U$60,$C127)</f>
        <v>21.404056658340199</v>
      </c>
      <c r="V127" s="42">
        <f>_xll.SRS1Splines.Functions25.OneWay_Spline($C$56:$C$60,V$56:V$60,$C127)</f>
        <v>4.5717976122466499</v>
      </c>
      <c r="W127" s="42">
        <f>_xll.SRS1Splines.Functions25.OneWay_Spline($C$56:$C$60,W$56:W$60,$C127)</f>
        <v>0.259942440491996</v>
      </c>
      <c r="X127" s="42">
        <f>_xll.SRS1Splines.Functions25.OneWay_Spline($C$56:$C$60,X$56:X$60,$C127)</f>
        <v>0.38443686796853799</v>
      </c>
      <c r="Y127" s="42">
        <f>_xll.SRS1Splines.Functions25.OneWay_Spline($C$62:$C$65,Y$62:Y$65,$C127)</f>
        <v>0.79025198691474996</v>
      </c>
      <c r="AA127" s="42">
        <f t="shared" si="35"/>
        <v>9.5</v>
      </c>
      <c r="AB127" s="42">
        <f>_xll.SRS1Splines.Functions25.OneWay_Spline($C$56:$C$60,AB$56:AB$60,AA127)</f>
        <v>1.80223807399226E-2</v>
      </c>
      <c r="AC127" s="42">
        <f>_xll.SRS1Splines.Functions25.OneWay_Spline($C$56:$C$60,AC$56:AC$60,$C127)</f>
        <v>0.408883027464431</v>
      </c>
      <c r="AD127" s="42">
        <f>_xll.SRS1Splines.Functions25.OneWay_Spline($C$56:$C$60,AD$56:AD$60,$C127)</f>
        <v>0.50912119878784701</v>
      </c>
      <c r="AE127" s="42">
        <f>_xll.SRS1Splines.Functions25.OneWay_Spline($C$56:$C$60,AE$56:AE$60,$C127)</f>
        <v>0.59754998449460694</v>
      </c>
      <c r="AF127" s="42">
        <f>_xll.SRS1Splines.Functions25.OneWay_Spline($C$56:$C$60,AF$56:AF$60,$C127)</f>
        <v>0.73064855960017605</v>
      </c>
      <c r="AG127" s="42">
        <f>_xll.SRS1Splines.Functions25.OneWay_Spline($C$56:$C$60,AG$56:AG$60,$C127)</f>
        <v>49.720500323167897</v>
      </c>
      <c r="AH127" s="42">
        <f>_xll.SRS1Splines.Functions25.OneWay_Spline($C$56:$C$60,AH$56:AH$60,$C127)</f>
        <v>5.3641948091707601</v>
      </c>
      <c r="AI127" s="42">
        <f>_xll.SRS1Splines.Functions25.OneWay_Spline($C$56:$C$60,AI$56:AI$60,$C127)</f>
        <v>0.31231668164299298</v>
      </c>
      <c r="AJ127" s="42">
        <f>_xll.SRS1Splines.Functions25.OneWay_Spline($C$56:$C$60,AJ$56:AJ$60,$C127)</f>
        <v>0.438519862948826</v>
      </c>
      <c r="AK127" s="42">
        <f>_xll.SRS1Splines.Functions25.OneWay_Spline($C$62:$C$65,AK$62:AK$65,$C127)</f>
        <v>2.1265983478542299</v>
      </c>
    </row>
    <row r="128" spans="1:37">
      <c r="C128" s="42">
        <f t="shared" si="33"/>
        <v>9.75</v>
      </c>
      <c r="D128" s="42">
        <f>_xll.SRS1Splines.Functions25.OneWay_Spline($C$56:$C$60,$D$56:$D$60,C128)</f>
        <v>1.36862404132433E-2</v>
      </c>
      <c r="E128" s="42">
        <f>_xll.SRS1Splines.Functions25.OneWay_Spline($C$56:$C$60,E$56:E$60,$C128)</f>
        <v>0.34297608989255501</v>
      </c>
      <c r="F128" s="42">
        <f>_xll.SRS1Splines.Functions25.OneWay_Spline($C$56:$C$60,F$56:F$60,$C128)</f>
        <v>0.41274460934940899</v>
      </c>
      <c r="G128" s="42">
        <f>_xll.SRS1Splines.Functions25.OneWay_Spline($C$56:$C$60,G$56:G$60,$C128)</f>
        <v>0.47902056094397399</v>
      </c>
      <c r="H128" s="42">
        <f>_xll.SRS1Splines.Functions25.OneWay_Spline($C$56:$C$60,H$56:H$60,$C128)</f>
        <v>0.60729577703107596</v>
      </c>
      <c r="I128" s="42">
        <f>_xll.SRS1Splines.Functions25.OneWay_Spline($C$56:$C$60,I$56:I$60,$C128)</f>
        <v>35.226439812524198</v>
      </c>
      <c r="J128" s="42">
        <f>_xll.SRS1Splines.Functions25.OneWay_Spline($C$56:$C$60,J$56:J$60,$C128)</f>
        <v>5.0293270484394403</v>
      </c>
      <c r="K128" s="42">
        <f>_xll.SRS1Splines.Functions25.OneWay_Spline($C$56:$C$60,K$56:K$60,$C128)</f>
        <v>0.28600754170852499</v>
      </c>
      <c r="L128" s="42">
        <f>_xll.SRS1Splines.Functions25.OneWay_Spline($C$56:$C$60,L$56:L$60,$C128)</f>
        <v>0.41408775042357199</v>
      </c>
      <c r="M128" s="42">
        <f>_xll.SRS1Splines.Functions25.OneWay_Spline(($C$62:$C$65),M$62:M$65,$C128)</f>
        <v>1.4240081005141101</v>
      </c>
      <c r="O128" s="42">
        <f t="shared" si="34"/>
        <v>9.75</v>
      </c>
      <c r="P128" s="42">
        <f>_xll.SRS1Splines.Functions25.OneWay_Spline($C$56:$C$60,P$56:P$60,O128)</f>
        <v>9.5755155943438603E-3</v>
      </c>
      <c r="Q128" s="42">
        <f>_xll.SRS1Splines.Functions25.OneWay_Spline($C$56:$C$60,Q$56:Q$60,$C128)</f>
        <v>0.308502411371607</v>
      </c>
      <c r="R128" s="42">
        <f>_xll.SRS1Splines.Functions25.OneWay_Spline($C$56:$C$60,R$56:R$60,$C128)</f>
        <v>0.31242672300095198</v>
      </c>
      <c r="S128" s="42">
        <f>_xll.SRS1Splines.Functions25.OneWay_Spline($C$56:$C$60,S$56:S$60,$C128)</f>
        <v>0.32325620844192698</v>
      </c>
      <c r="T128" s="42">
        <f>_xll.SRS1Splines.Functions25.OneWay_Spline($C$56:$C$60,T$56:T$60,$C128)</f>
        <v>0.48279338217143702</v>
      </c>
      <c r="U128" s="42">
        <f>_xll.SRS1Splines.Functions25.OneWay_Spline($C$56:$C$60,U$56:U$60,$C128)</f>
        <v>21.651885949863601</v>
      </c>
      <c r="V128" s="42">
        <f>_xll.SRS1Splines.Functions25.OneWay_Spline($C$56:$C$60,V$56:V$60,$C128)</f>
        <v>4.6349731219590096</v>
      </c>
      <c r="W128" s="42">
        <f>_xll.SRS1Splines.Functions25.OneWay_Spline($C$56:$C$60,W$56:W$60,$C128)</f>
        <v>0.25993921185515001</v>
      </c>
      <c r="X128" s="42">
        <f>_xll.SRS1Splines.Functions25.OneWay_Spline($C$56:$C$60,X$56:X$60,$C128)</f>
        <v>0.38418998805021698</v>
      </c>
      <c r="Y128" s="42">
        <f>_xll.SRS1Splines.Functions25.OneWay_Spline($C$62:$C$65,Y$62:Y$65,$C128)</f>
        <v>0.844979085852262</v>
      </c>
      <c r="AA128" s="42">
        <f t="shared" si="35"/>
        <v>9.75</v>
      </c>
      <c r="AB128" s="42">
        <f>_xll.SRS1Splines.Functions25.OneWay_Spline($C$56:$C$60,AB$56:AB$60,AA128)</f>
        <v>1.7796965232142799E-2</v>
      </c>
      <c r="AC128" s="42">
        <f>_xll.SRS1Splines.Functions25.OneWay_Spline($C$56:$C$60,AC$56:AC$60,$C128)</f>
        <v>0.37744976841350403</v>
      </c>
      <c r="AD128" s="42">
        <f>_xll.SRS1Splines.Functions25.OneWay_Spline($C$56:$C$60,AD$56:AD$60,$C128)</f>
        <v>0.50868327690895598</v>
      </c>
      <c r="AE128" s="42">
        <f>_xll.SRS1Splines.Functions25.OneWay_Spline($C$56:$C$60,AE$56:AE$60,$C128)</f>
        <v>0.63478491344601995</v>
      </c>
      <c r="AF128" s="42">
        <f>_xll.SRS1Splines.Functions25.OneWay_Spline($C$56:$C$60,AF$56:AF$60,$C128)</f>
        <v>0.731213623268407</v>
      </c>
      <c r="AG128" s="42">
        <f>_xll.SRS1Splines.Functions25.OneWay_Spline($C$56:$C$60,AG$56:AG$60,$C128)</f>
        <v>49.062307634702201</v>
      </c>
      <c r="AH128" s="42">
        <f>_xll.SRS1Splines.Functions25.OneWay_Spline($C$56:$C$60,AH$56:AH$60,$C128)</f>
        <v>5.4236809749198596</v>
      </c>
      <c r="AI128" s="42">
        <f>_xll.SRS1Splines.Functions25.OneWay_Spline($C$56:$C$60,AI$56:AI$60,$C128)</f>
        <v>0.31207587156190097</v>
      </c>
      <c r="AJ128" s="42">
        <f>_xll.SRS1Splines.Functions25.OneWay_Spline($C$56:$C$60,AJ$56:AJ$60,$C128)</f>
        <v>0.44151671361372102</v>
      </c>
      <c r="AK128" s="42">
        <f>_xll.SRS1Splines.Functions25.OneWay_Spline($C$62:$C$65,AK$62:AK$65,$C128)</f>
        <v>2.0030371151759598</v>
      </c>
    </row>
    <row r="129" spans="1:37">
      <c r="B129" s="53" t="s">
        <v>66</v>
      </c>
      <c r="C129" s="42">
        <f t="shared" si="33"/>
        <v>10</v>
      </c>
      <c r="D129" s="42">
        <f>_xll.SRS1Splines.Functions25.OneWay_Spline($C$56:$C$60,$D$56:$D$60,C129)</f>
        <v>1.3610519374951001E-2</v>
      </c>
      <c r="E129" s="42">
        <f>_xll.SRS1Splines.Functions25.OneWay_Spline($C$56:$C$60,E$56:E$60,$C129)</f>
        <v>0.31781254647457502</v>
      </c>
      <c r="F129" s="42">
        <f>_xll.SRS1Splines.Functions25.OneWay_Spline($C$56:$C$60,F$56:F$60,$C129)</f>
        <v>0.41829297767773599</v>
      </c>
      <c r="G129" s="42">
        <f>_xll.SRS1Splines.Functions25.OneWay_Spline($C$56:$C$60,G$56:G$60,$C129)</f>
        <v>0.50236223232894595</v>
      </c>
      <c r="H129" s="42">
        <f>_xll.SRS1Splines.Functions25.OneWay_Spline($C$56:$C$60,H$56:H$60,$C129)</f>
        <v>0.60696877977152297</v>
      </c>
      <c r="I129" s="42">
        <f>_xll.SRS1Splines.Functions25.OneWay_Spline($C$56:$C$60,I$56:I$60,$C129)</f>
        <v>35.128153083911997</v>
      </c>
      <c r="J129" s="42">
        <f>_xll.SRS1Splines.Functions25.OneWay_Spline($C$56:$C$60,J$56:J$60,$C129)</f>
        <v>5.0948875991171096</v>
      </c>
      <c r="K129" s="42">
        <f>_xll.SRS1Splines.Functions25.OneWay_Spline($C$56:$C$60,K$56:K$60,$C129)</f>
        <v>0.28596686858886899</v>
      </c>
      <c r="L129" s="42">
        <f>_xll.SRS1Splines.Functions25.OneWay_Spline($C$56:$C$60,L$56:L$60,$C129)</f>
        <v>0.41441396918946299</v>
      </c>
      <c r="M129" s="42">
        <f>_xll.SRS1Splines.Functions25.OneWay_Spline(($C$62:$C$65),M$62:M$65,$C129)</f>
        <v>1.38865601829225</v>
      </c>
      <c r="O129" s="42">
        <f t="shared" si="34"/>
        <v>10</v>
      </c>
      <c r="P129" s="42">
        <f>_xll.SRS1Splines.Functions25.OneWay_Spline($C$56:$C$60,P$56:P$60,O129)</f>
        <v>9.4992120203525304E-3</v>
      </c>
      <c r="Q129" s="42">
        <f>_xll.SRS1Splines.Functions25.OneWay_Spline($C$56:$C$60,Q$56:Q$60,$C129)</f>
        <v>0.29051668609234499</v>
      </c>
      <c r="R129" s="42">
        <f>_xll.SRS1Splines.Functions25.OneWay_Spline($C$56:$C$60,R$56:R$60,$C129)</f>
        <v>0.328048652406147</v>
      </c>
      <c r="S129" s="42">
        <f>_xll.SRS1Splines.Functions25.OneWay_Spline($C$56:$C$60,S$56:S$60,$C129)</f>
        <v>0.33013669612587898</v>
      </c>
      <c r="T129" s="42">
        <f>_xll.SRS1Splines.Functions25.OneWay_Spline($C$56:$C$60,T$56:T$60,$C129)</f>
        <v>0.482119902698256</v>
      </c>
      <c r="U129" s="42">
        <f>_xll.SRS1Splines.Functions25.OneWay_Spline($C$56:$C$60,U$56:U$60,$C129)</f>
        <v>21.897583820792001</v>
      </c>
      <c r="V129" s="42">
        <f>_xll.SRS1Splines.Functions25.OneWay_Spline($C$56:$C$60,V$56:V$60,$C129)</f>
        <v>4.7025055633756701</v>
      </c>
      <c r="W129" s="42">
        <f>_xll.SRS1Splines.Functions25.OneWay_Spline($C$56:$C$60,W$56:W$60,$C129)</f>
        <v>0.259938135642868</v>
      </c>
      <c r="X129" s="42">
        <f>_xll.SRS1Splines.Functions25.OneWay_Spline($C$56:$C$60,X$56:X$60,$C129)</f>
        <v>0.38410769474411099</v>
      </c>
      <c r="Y129" s="42">
        <f>_xll.SRS1Splines.Functions25.OneWay_Spline($C$62:$C$65,Y$62:Y$65,$C129)</f>
        <v>0.90270234248944003</v>
      </c>
      <c r="AA129" s="42">
        <f t="shared" si="35"/>
        <v>10</v>
      </c>
      <c r="AB129" s="42">
        <f>_xll.SRS1Splines.Functions25.OneWay_Spline($C$56:$C$60,AB$56:AB$60,AA129)</f>
        <v>1.77218267295495E-2</v>
      </c>
      <c r="AC129" s="42">
        <f>_xll.SRS1Splines.Functions25.OneWay_Spline($C$56:$C$60,AC$56:AC$60,$C129)</f>
        <v>0.34510840685680499</v>
      </c>
      <c r="AD129" s="42">
        <f>_xll.SRS1Splines.Functions25.OneWay_Spline($C$56:$C$60,AD$56:AD$60,$C129)</f>
        <v>0.50853730294932498</v>
      </c>
      <c r="AE129" s="42">
        <f>_xll.SRS1Splines.Functions25.OneWay_Spline($C$56:$C$60,AE$56:AE$60,$C129)</f>
        <v>0.67458776853201297</v>
      </c>
      <c r="AF129" s="42">
        <f>_xll.SRS1Splines.Functions25.OneWay_Spline($C$56:$C$60,AF$56:AF$60,$C129)</f>
        <v>0.73181765684479105</v>
      </c>
      <c r="AG129" s="42">
        <f>_xll.SRS1Splines.Functions25.OneWay_Spline($C$56:$C$60,AG$56:AG$60,$C129)</f>
        <v>48.358722347032</v>
      </c>
      <c r="AH129" s="42">
        <f>_xll.SRS1Splines.Functions25.OneWay_Spline($C$56:$C$60,AH$56:AH$60,$C129)</f>
        <v>5.4872696348585501</v>
      </c>
      <c r="AI129" s="42">
        <f>_xll.SRS1Splines.Functions25.OneWay_Spline($C$56:$C$60,AI$56:AI$60,$C129)</f>
        <v>0.31199560153486999</v>
      </c>
      <c r="AJ129" s="42">
        <f>_xll.SRS1Splines.Functions25.OneWay_Spline($C$56:$C$60,AJ$56:AJ$60,$C129)</f>
        <v>0.44472024363481599</v>
      </c>
      <c r="AK129" s="42">
        <f>_xll.SRS1Splines.Functions25.OneWay_Spline($C$62:$C$65,AK$62:AK$65,$C129)</f>
        <v>1.8746096940950601</v>
      </c>
    </row>
    <row r="130" spans="1:37" s="57" customFormat="1">
      <c r="A130" s="59" t="s">
        <v>63</v>
      </c>
      <c r="B130" s="61">
        <v>2.61</v>
      </c>
      <c r="C130" s="57">
        <f t="shared" si="33"/>
        <v>10.25</v>
      </c>
      <c r="D130" s="57">
        <f>_xll.SRS1Splines.Functions25.OneWay_Spline($C$56:$C$60,$D$56:$D$60,C130)</f>
        <v>1.3610519374951001E-2</v>
      </c>
      <c r="E130" s="57">
        <f>_xll.SRS1Splines.Functions25.OneWay_Spline($C$56:$C$60,E$56:E$60,$C130)</f>
        <v>0.292348107587867</v>
      </c>
      <c r="F130" s="57">
        <f>_xll.SRS1Splines.Functions25.OneWay_Spline($C$56:$C$60,F$56:F$60,$C130)</f>
        <v>0.42402032562955799</v>
      </c>
      <c r="G130" s="57">
        <f>_xll.SRS1Splines.Functions25.OneWay_Spline($C$56:$C$60,G$56:G$60,$C130)</f>
        <v>0.52645686085537002</v>
      </c>
      <c r="H130" s="57">
        <f>_xll.SRS1Splines.Functions25.OneWay_Spline($C$56:$C$60,H$56:H$60,$C130)</f>
        <v>0.60696877977152297</v>
      </c>
      <c r="I130" s="57">
        <f>_xll.SRS1Splines.Functions25.OneWay_Spline($C$56:$C$60,I$56:I$60,$C130)</f>
        <v>35.026695815667203</v>
      </c>
      <c r="J130" s="57">
        <f>_xll.SRS1Splines.Functions25.OneWay_Spline($C$56:$C$60,J$56:J$60,$C130)</f>
        <v>5.1625630062682601</v>
      </c>
      <c r="K130" s="57">
        <f>_xll.SRS1Splines.Functions25.OneWay_Spline($C$56:$C$60,K$56:K$60,$C130)</f>
        <v>0.28596686858886899</v>
      </c>
      <c r="L130" s="57">
        <f>_xll.SRS1Splines.Functions25.OneWay_Spline($C$56:$C$60,L$56:L$60,$C130)</f>
        <v>0.41475071114135098</v>
      </c>
      <c r="M130" s="57">
        <f>_xll.SRS1Splines.Functions25.OneWay_Spline(($C$62:$C$65),M$62:M$65,$C130)</f>
        <v>1.35289832555867</v>
      </c>
      <c r="O130" s="57">
        <f t="shared" si="34"/>
        <v>10.25</v>
      </c>
      <c r="P130" s="57">
        <f>_xll.SRS1Splines.Functions25.OneWay_Spline($C$56:$C$60,P$56:P$60,O130)</f>
        <v>9.4992120203525304E-3</v>
      </c>
      <c r="Q130" s="57">
        <f>_xll.SRS1Splines.Functions25.OneWay_Spline($C$56:$C$60,Q$56:Q$60,$C130)</f>
        <v>0.272382916956662</v>
      </c>
      <c r="R130" s="57">
        <f>_xll.SRS1Splines.Functions25.OneWay_Spline($C$56:$C$60,R$56:R$60,$C130)</f>
        <v>0.34417451501796098</v>
      </c>
      <c r="S130" s="57">
        <f>_xll.SRS1Splines.Functions25.OneWay_Spline($C$56:$C$60,S$56:S$60,$C130)</f>
        <v>0.337239135025443</v>
      </c>
      <c r="T130" s="57">
        <f>_xll.SRS1Splines.Functions25.OneWay_Spline($C$56:$C$60,T$56:T$60,$C130)</f>
        <v>0.482119902698256</v>
      </c>
      <c r="U130" s="57">
        <f>_xll.SRS1Splines.Functions25.OneWay_Spline($C$56:$C$60,U$56:U$60,$C130)</f>
        <v>22.1422159814229</v>
      </c>
      <c r="V130" s="57">
        <f>_xll.SRS1Splines.Functions25.OneWay_Spline($C$56:$C$60,V$56:V$60,$C130)</f>
        <v>4.7722164706444801</v>
      </c>
      <c r="W130" s="57">
        <f>_xll.SRS1Splines.Functions25.OneWay_Spline($C$56:$C$60,W$56:W$60,$C130)</f>
        <v>0.259938135642868</v>
      </c>
      <c r="X130" s="57">
        <f>_xll.SRS1Splines.Functions25.OneWay_Spline($C$56:$C$60,X$56:X$60,$C130)</f>
        <v>0.38410769474411099</v>
      </c>
      <c r="Y130" s="57">
        <f>_xll.SRS1Splines.Functions25.OneWay_Spline($C$62:$C$65,Y$62:Y$65,$C130)</f>
        <v>0.96189019782128005</v>
      </c>
      <c r="AA130" s="57">
        <f t="shared" si="35"/>
        <v>10.25</v>
      </c>
      <c r="AB130" s="57">
        <f>_xll.SRS1Splines.Functions25.OneWay_Spline($C$56:$C$60,AB$56:AB$60,AA130)</f>
        <v>1.77218267295495E-2</v>
      </c>
      <c r="AC130" s="57">
        <f>_xll.SRS1Splines.Functions25.OneWay_Spline($C$56:$C$60,AC$56:AC$60,$C130)</f>
        <v>0.312313298219073</v>
      </c>
      <c r="AD130" s="57">
        <f>_xll.SRS1Splines.Functions25.OneWay_Spline($C$56:$C$60,AD$56:AD$60,$C130)</f>
        <v>0.50853730294932498</v>
      </c>
      <c r="AE130" s="57">
        <f>_xll.SRS1Splines.Functions25.OneWay_Spline($C$56:$C$60,AE$56:AE$60,$C130)</f>
        <v>0.71567458668529604</v>
      </c>
      <c r="AF130" s="57">
        <f>_xll.SRS1Splines.Functions25.OneWay_Spline($C$56:$C$60,AF$56:AF$60,$C130)</f>
        <v>0.732441175375253</v>
      </c>
      <c r="AG130" s="57">
        <f>_xll.SRS1Splines.Functions25.OneWay_Spline($C$56:$C$60,AG$56:AG$60,$C130)</f>
        <v>47.632440759759497</v>
      </c>
      <c r="AH130" s="57">
        <f>_xll.SRS1Splines.Functions25.OneWay_Spline($C$56:$C$60,AH$56:AH$60,$C130)</f>
        <v>5.5529095418920296</v>
      </c>
      <c r="AI130" s="57">
        <f>_xll.SRS1Splines.Functions25.OneWay_Spline($C$56:$C$60,AI$56:AI$60,$C130)</f>
        <v>0.31199560153486999</v>
      </c>
      <c r="AJ130" s="57">
        <f>_xll.SRS1Splines.Functions25.OneWay_Spline($C$56:$C$60,AJ$56:AJ$60,$C130)</f>
        <v>0.44802711333401002</v>
      </c>
      <c r="AK130" s="57">
        <f>_xll.SRS1Splines.Functions25.OneWay_Spline($C$62:$C$65,AK$62:AK$65,$C130)</f>
        <v>1.74390645329605</v>
      </c>
    </row>
    <row r="131" spans="1:37" s="57" customFormat="1">
      <c r="A131" s="59" t="s">
        <v>64</v>
      </c>
      <c r="B131" s="61">
        <v>2.9533</v>
      </c>
      <c r="C131" s="57">
        <f t="shared" si="33"/>
        <v>10.5</v>
      </c>
      <c r="D131" s="57">
        <f>_xll.SRS1Splines.Functions25.OneWay_Spline($C$56:$C$60,$D$56:$D$60,C131)</f>
        <v>1.3610519374951001E-2</v>
      </c>
      <c r="E131" s="57">
        <f>_xll.SRS1Splines.Functions25.OneWay_Spline($C$56:$C$60,E$56:E$60,$C131)</f>
        <v>0.26688366870115998</v>
      </c>
      <c r="F131" s="57">
        <f>_xll.SRS1Splines.Functions25.OneWay_Spline($C$56:$C$60,F$56:F$60,$C131)</f>
        <v>0.42974767358138</v>
      </c>
      <c r="G131" s="57">
        <f>_xll.SRS1Splines.Functions25.OneWay_Spline($C$56:$C$60,G$56:G$60,$C131)</f>
        <v>0.55055148938179299</v>
      </c>
      <c r="H131" s="57">
        <f>_xll.SRS1Splines.Functions25.OneWay_Spline($C$56:$C$60,H$56:H$60,$C131)</f>
        <v>0.60696877977152297</v>
      </c>
      <c r="I131" s="57">
        <f>_xll.SRS1Splines.Functions25.OneWay_Spline($C$56:$C$60,I$56:I$60,$C131)</f>
        <v>34.925238547422303</v>
      </c>
      <c r="J131" s="57">
        <f>_xll.SRS1Splines.Functions25.OneWay_Spline($C$56:$C$60,J$56:J$60,$C131)</f>
        <v>5.2302384134194098</v>
      </c>
      <c r="K131" s="57">
        <f>_xll.SRS1Splines.Functions25.OneWay_Spline($C$56:$C$60,K$56:K$60,$C131)</f>
        <v>0.28596686858886899</v>
      </c>
      <c r="L131" s="57">
        <f>_xll.SRS1Splines.Functions25.OneWay_Spline($C$56:$C$60,L$56:L$60,$C131)</f>
        <v>0.41508745309323902</v>
      </c>
      <c r="M131" s="57">
        <f>_xll.SRS1Splines.Functions25.OneWay_Spline(($C$62:$C$65),M$62:M$65,$C131)</f>
        <v>1.3171406328250801</v>
      </c>
      <c r="O131" s="57">
        <f t="shared" si="34"/>
        <v>10.5</v>
      </c>
      <c r="P131" s="57">
        <f>_xll.SRS1Splines.Functions25.OneWay_Spline($C$56:$C$60,P$56:P$60,O131)</f>
        <v>9.4992120203525304E-3</v>
      </c>
      <c r="Q131" s="57">
        <f>_xll.SRS1Splines.Functions25.OneWay_Spline($C$56:$C$60,Q$56:Q$60,$C131)</f>
        <v>0.25424914782097902</v>
      </c>
      <c r="R131" s="57">
        <f>_xll.SRS1Splines.Functions25.OneWay_Spline($C$56:$C$60,R$56:R$60,$C131)</f>
        <v>0.36030037762977601</v>
      </c>
      <c r="S131" s="57">
        <f>_xll.SRS1Splines.Functions25.OneWay_Spline($C$56:$C$60,S$56:S$60,$C131)</f>
        <v>0.34434157392500597</v>
      </c>
      <c r="T131" s="57">
        <f>_xll.SRS1Splines.Functions25.OneWay_Spline($C$56:$C$60,T$56:T$60,$C131)</f>
        <v>0.482119902698256</v>
      </c>
      <c r="U131" s="57">
        <f>_xll.SRS1Splines.Functions25.OneWay_Spline($C$56:$C$60,U$56:U$60,$C131)</f>
        <v>22.386848142053701</v>
      </c>
      <c r="V131" s="57">
        <f>_xll.SRS1Splines.Functions25.OneWay_Spline($C$56:$C$60,V$56:V$60,$C131)</f>
        <v>4.8419273779132901</v>
      </c>
      <c r="W131" s="57">
        <f>_xll.SRS1Splines.Functions25.OneWay_Spline($C$56:$C$60,W$56:W$60,$C131)</f>
        <v>0.259938135642868</v>
      </c>
      <c r="X131" s="57">
        <f>_xll.SRS1Splines.Functions25.OneWay_Spline($C$56:$C$60,X$56:X$60,$C131)</f>
        <v>0.38410769474411099</v>
      </c>
      <c r="Y131" s="57">
        <f>_xll.SRS1Splines.Functions25.OneWay_Spline($C$62:$C$65,Y$62:Y$65,$C131)</f>
        <v>1.0210780531531201</v>
      </c>
      <c r="AA131" s="57">
        <f t="shared" si="35"/>
        <v>10.5</v>
      </c>
      <c r="AB131" s="57">
        <f>_xll.SRS1Splines.Functions25.OneWay_Spline($C$56:$C$60,AB$56:AB$60,AA131)</f>
        <v>1.77218267295495E-2</v>
      </c>
      <c r="AC131" s="57">
        <f>_xll.SRS1Splines.Functions25.OneWay_Spline($C$56:$C$60,AC$56:AC$60,$C131)</f>
        <v>0.27951818958134</v>
      </c>
      <c r="AD131" s="57">
        <f>_xll.SRS1Splines.Functions25.OneWay_Spline($C$56:$C$60,AD$56:AD$60,$C131)</f>
        <v>0.50853730294932498</v>
      </c>
      <c r="AE131" s="57">
        <f>_xll.SRS1Splines.Functions25.OneWay_Spline($C$56:$C$60,AE$56:AE$60,$C131)</f>
        <v>0.75676140483858001</v>
      </c>
      <c r="AF131" s="57">
        <f>_xll.SRS1Splines.Functions25.OneWay_Spline($C$56:$C$60,AF$56:AF$60,$C131)</f>
        <v>0.73306469390571405</v>
      </c>
      <c r="AG131" s="57">
        <f>_xll.SRS1Splines.Functions25.OneWay_Spline($C$56:$C$60,AG$56:AG$60,$C131)</f>
        <v>46.906159172487101</v>
      </c>
      <c r="AH131" s="57">
        <f>_xll.SRS1Splines.Functions25.OneWay_Spline($C$56:$C$60,AH$56:AH$60,$C131)</f>
        <v>5.6185494489255197</v>
      </c>
      <c r="AI131" s="57">
        <f>_xll.SRS1Splines.Functions25.OneWay_Spline($C$56:$C$60,AI$56:AI$60,$C131)</f>
        <v>0.31199560153486999</v>
      </c>
      <c r="AJ131" s="57">
        <f>_xll.SRS1Splines.Functions25.OneWay_Spline($C$56:$C$60,AJ$56:AJ$60,$C131)</f>
        <v>0.45133398303320499</v>
      </c>
      <c r="AK131" s="57">
        <f>_xll.SRS1Splines.Functions25.OneWay_Spline($C$62:$C$65,AK$62:AK$65,$C131)</f>
        <v>1.6132032124970499</v>
      </c>
    </row>
    <row r="132" spans="1:37" s="57" customFormat="1">
      <c r="B132" s="61">
        <v>2.8921999999999999</v>
      </c>
      <c r="C132" s="57">
        <f t="shared" si="33"/>
        <v>10.75</v>
      </c>
      <c r="D132" s="57">
        <f>_xll.SRS1Splines.Functions25.OneWay_Spline($C$56:$C$60,$D$56:$D$60,C132)</f>
        <v>1.3610519374951001E-2</v>
      </c>
      <c r="E132" s="57">
        <f>_xll.SRS1Splines.Functions25.OneWay_Spline($C$56:$C$60,E$56:E$60,$C132)</f>
        <v>0.24141922981445199</v>
      </c>
      <c r="F132" s="57">
        <f>_xll.SRS1Splines.Functions25.OneWay_Spline($C$56:$C$60,F$56:F$60,$C132)</f>
        <v>0.435475021533201</v>
      </c>
      <c r="G132" s="57">
        <f>_xll.SRS1Splines.Functions25.OneWay_Spline($C$56:$C$60,G$56:G$60,$C132)</f>
        <v>0.57464611790821596</v>
      </c>
      <c r="H132" s="57">
        <f>_xll.SRS1Splines.Functions25.OneWay_Spline($C$56:$C$60,H$56:H$60,$C132)</f>
        <v>0.60696877977152297</v>
      </c>
      <c r="I132" s="57">
        <f>_xll.SRS1Splines.Functions25.OneWay_Spline($C$56:$C$60,I$56:I$60,$C132)</f>
        <v>34.823781279177503</v>
      </c>
      <c r="J132" s="57">
        <f>_xll.SRS1Splines.Functions25.OneWay_Spline($C$56:$C$60,J$56:J$60,$C132)</f>
        <v>5.2979138205705496</v>
      </c>
      <c r="K132" s="57">
        <f>_xll.SRS1Splines.Functions25.OneWay_Spline($C$56:$C$60,K$56:K$60,$C132)</f>
        <v>0.28596686858886899</v>
      </c>
      <c r="L132" s="57">
        <f>_xll.SRS1Splines.Functions25.OneWay_Spline($C$56:$C$60,L$56:L$60,$C132)</f>
        <v>0.41542419504512701</v>
      </c>
      <c r="M132" s="57">
        <f>_xll.SRS1Splines.Functions25.OneWay_Spline(($C$62:$C$65),M$62:M$65,$C132)</f>
        <v>1.2813829400915</v>
      </c>
      <c r="O132" s="57">
        <f t="shared" si="34"/>
        <v>10.75</v>
      </c>
      <c r="P132" s="57">
        <f>_xll.SRS1Splines.Functions25.OneWay_Spline($C$56:$C$60,P$56:P$60,O132)</f>
        <v>9.4992120203525304E-3</v>
      </c>
      <c r="Q132" s="57">
        <f>_xll.SRS1Splines.Functions25.OneWay_Spline($C$56:$C$60,Q$56:Q$60,$C132)</f>
        <v>0.236115378685296</v>
      </c>
      <c r="R132" s="57">
        <f>_xll.SRS1Splines.Functions25.OneWay_Spline($C$56:$C$60,R$56:R$60,$C132)</f>
        <v>0.37642624024158999</v>
      </c>
      <c r="S132" s="57">
        <f>_xll.SRS1Splines.Functions25.OneWay_Spline($C$56:$C$60,S$56:S$60,$C132)</f>
        <v>0.35144401282457</v>
      </c>
      <c r="T132" s="57">
        <f>_xll.SRS1Splines.Functions25.OneWay_Spline($C$56:$C$60,T$56:T$60,$C132)</f>
        <v>0.482119902698256</v>
      </c>
      <c r="U132" s="57">
        <f>_xll.SRS1Splines.Functions25.OneWay_Spline($C$56:$C$60,U$56:U$60,$C132)</f>
        <v>22.631480302684601</v>
      </c>
      <c r="V132" s="57">
        <f>_xll.SRS1Splines.Functions25.OneWay_Spline($C$56:$C$60,V$56:V$60,$C132)</f>
        <v>4.9116382851821001</v>
      </c>
      <c r="W132" s="57">
        <f>_xll.SRS1Splines.Functions25.OneWay_Spline($C$56:$C$60,W$56:W$60,$C132)</f>
        <v>0.259938135642868</v>
      </c>
      <c r="X132" s="57">
        <f>_xll.SRS1Splines.Functions25.OneWay_Spline($C$56:$C$60,X$56:X$60,$C132)</f>
        <v>0.38410769474411099</v>
      </c>
      <c r="Y132" s="57">
        <f>_xll.SRS1Splines.Functions25.OneWay_Spline($C$62:$C$65,Y$62:Y$65,$C132)</f>
        <v>1.08026590848496</v>
      </c>
      <c r="AA132" s="57">
        <f t="shared" si="35"/>
        <v>10.75</v>
      </c>
      <c r="AB132" s="57">
        <f>_xll.SRS1Splines.Functions25.OneWay_Spline($C$56:$C$60,AB$56:AB$60,AA132)</f>
        <v>1.77218267295495E-2</v>
      </c>
      <c r="AC132" s="57">
        <f>_xll.SRS1Splines.Functions25.OneWay_Spline($C$56:$C$60,AC$56:AC$60,$C132)</f>
        <v>0.24672308094360801</v>
      </c>
      <c r="AD132" s="57">
        <f>_xll.SRS1Splines.Functions25.OneWay_Spline($C$56:$C$60,AD$56:AD$60,$C132)</f>
        <v>0.50853730294932498</v>
      </c>
      <c r="AE132" s="57">
        <f>_xll.SRS1Splines.Functions25.OneWay_Spline($C$56:$C$60,AE$56:AE$60,$C132)</f>
        <v>0.79784822299186298</v>
      </c>
      <c r="AF132" s="57">
        <f>_xll.SRS1Splines.Functions25.OneWay_Spline($C$56:$C$60,AF$56:AF$60,$C132)</f>
        <v>0.73368821243617599</v>
      </c>
      <c r="AG132" s="57">
        <f>_xll.SRS1Splines.Functions25.OneWay_Spline($C$56:$C$60,AG$56:AG$60,$C132)</f>
        <v>46.179877585214598</v>
      </c>
      <c r="AH132" s="57">
        <f>_xll.SRS1Splines.Functions25.OneWay_Spline($C$56:$C$60,AH$56:AH$60,$C132)</f>
        <v>5.6841893559590098</v>
      </c>
      <c r="AI132" s="57">
        <f>_xll.SRS1Splines.Functions25.OneWay_Spline($C$56:$C$60,AI$56:AI$60,$C132)</f>
        <v>0.31199560153486999</v>
      </c>
      <c r="AJ132" s="57">
        <f>_xll.SRS1Splines.Functions25.OneWay_Spline($C$56:$C$60,AJ$56:AJ$60,$C132)</f>
        <v>0.45464085273240001</v>
      </c>
      <c r="AK132" s="57">
        <f>_xll.SRS1Splines.Functions25.OneWay_Spline($C$62:$C$65,AK$62:AK$65,$C132)</f>
        <v>1.48249997169804</v>
      </c>
    </row>
    <row r="133" spans="1:37" s="57" customFormat="1">
      <c r="B133" s="61">
        <v>2.8521999999999998</v>
      </c>
      <c r="C133" s="57">
        <f t="shared" si="33"/>
        <v>11</v>
      </c>
      <c r="D133" s="57">
        <f>_xll.SRS1Splines.Functions25.OneWay_Spline($C$56:$C$60,$D$56:$D$60,C133)</f>
        <v>1.3610519374951001E-2</v>
      </c>
      <c r="E133" s="57">
        <f>_xll.SRS1Splines.Functions25.OneWay_Spline($C$56:$C$60,E$56:E$60,$C133)</f>
        <v>0.215954790927744</v>
      </c>
      <c r="F133" s="57">
        <f>_xll.SRS1Splines.Functions25.OneWay_Spline($C$56:$C$60,F$56:F$60,$C133)</f>
        <v>0.441202369485023</v>
      </c>
      <c r="G133" s="57">
        <f>_xll.SRS1Splines.Functions25.OneWay_Spline($C$56:$C$60,G$56:G$60,$C133)</f>
        <v>0.59874074643464004</v>
      </c>
      <c r="H133" s="57">
        <f>_xll.SRS1Splines.Functions25.OneWay_Spline($C$56:$C$60,H$56:H$60,$C133)</f>
        <v>0.60696877977152297</v>
      </c>
      <c r="I133" s="57">
        <f>_xll.SRS1Splines.Functions25.OneWay_Spline($C$56:$C$60,I$56:I$60,$C133)</f>
        <v>34.722324010932603</v>
      </c>
      <c r="J133" s="57">
        <f>_xll.SRS1Splines.Functions25.OneWay_Spline($C$56:$C$60,J$56:J$60,$C133)</f>
        <v>5.3655892277217001</v>
      </c>
      <c r="K133" s="57">
        <f>_xll.SRS1Splines.Functions25.OneWay_Spline($C$56:$C$60,K$56:K$60,$C133)</f>
        <v>0.28596686858886899</v>
      </c>
      <c r="L133" s="57">
        <f>_xll.SRS1Splines.Functions25.OneWay_Spline($C$56:$C$60,L$56:L$60,$C133)</f>
        <v>0.415760936997015</v>
      </c>
      <c r="M133" s="57">
        <f>_xll.SRS1Splines.Functions25.OneWay_Spline(($C$62:$C$65),M$62:M$65,$C133)</f>
        <v>1.2456252473579199</v>
      </c>
      <c r="O133" s="57">
        <f t="shared" si="34"/>
        <v>11</v>
      </c>
      <c r="P133" s="57">
        <f>_xll.SRS1Splines.Functions25.OneWay_Spline($C$56:$C$60,P$56:P$60,O133)</f>
        <v>9.4992120203525304E-3</v>
      </c>
      <c r="Q133" s="57">
        <f>_xll.SRS1Splines.Functions25.OneWay_Spline($C$56:$C$60,Q$56:Q$60,$C133)</f>
        <v>0.21798160954961299</v>
      </c>
      <c r="R133" s="57">
        <f>_xll.SRS1Splines.Functions25.OneWay_Spline($C$56:$C$60,R$56:R$60,$C133)</f>
        <v>0.39255210285340503</v>
      </c>
      <c r="S133" s="57">
        <f>_xll.SRS1Splines.Functions25.OneWay_Spline($C$56:$C$60,S$56:S$60,$C133)</f>
        <v>0.35854645172413302</v>
      </c>
      <c r="T133" s="57">
        <f>_xll.SRS1Splines.Functions25.OneWay_Spline($C$56:$C$60,T$56:T$60,$C133)</f>
        <v>0.482119902698256</v>
      </c>
      <c r="U133" s="57">
        <f>_xll.SRS1Splines.Functions25.OneWay_Spline($C$56:$C$60,U$56:U$60,$C133)</f>
        <v>22.876112463315401</v>
      </c>
      <c r="V133" s="57">
        <f>_xll.SRS1Splines.Functions25.OneWay_Spline($C$56:$C$60,V$56:V$60,$C133)</f>
        <v>4.9813491924509101</v>
      </c>
      <c r="W133" s="57">
        <f>_xll.SRS1Splines.Functions25.OneWay_Spline($C$56:$C$60,W$56:W$60,$C133)</f>
        <v>0.259938135642868</v>
      </c>
      <c r="X133" s="57">
        <f>_xll.SRS1Splines.Functions25.OneWay_Spline($C$56:$C$60,X$56:X$60,$C133)</f>
        <v>0.38410769474411099</v>
      </c>
      <c r="Y133" s="57">
        <f>_xll.SRS1Splines.Functions25.OneWay_Spline($C$62:$C$65,Y$62:Y$65,$C133)</f>
        <v>1.1394537638168001</v>
      </c>
      <c r="AA133" s="57">
        <f t="shared" si="35"/>
        <v>11</v>
      </c>
      <c r="AB133" s="57">
        <f>_xll.SRS1Splines.Functions25.OneWay_Spline($C$56:$C$60,AB$56:AB$60,AA133)</f>
        <v>1.77218267295495E-2</v>
      </c>
      <c r="AC133" s="57">
        <f>_xll.SRS1Splines.Functions25.OneWay_Spline($C$56:$C$60,AC$56:AC$60,$C133)</f>
        <v>0.21392797230587601</v>
      </c>
      <c r="AD133" s="57">
        <f>_xll.SRS1Splines.Functions25.OneWay_Spline($C$56:$C$60,AD$56:AD$60,$C133)</f>
        <v>0.50853730294932498</v>
      </c>
      <c r="AE133" s="57">
        <f>_xll.SRS1Splines.Functions25.OneWay_Spline($C$56:$C$60,AE$56:AE$60,$C133)</f>
        <v>0.83893504114514605</v>
      </c>
      <c r="AF133" s="57">
        <f>_xll.SRS1Splines.Functions25.OneWay_Spline($C$56:$C$60,AF$56:AF$60,$C133)</f>
        <v>0.73431173096663804</v>
      </c>
      <c r="AG133" s="57">
        <f>_xll.SRS1Splines.Functions25.OneWay_Spline($C$56:$C$60,AG$56:AG$60,$C133)</f>
        <v>45.453595997942102</v>
      </c>
      <c r="AH133" s="57">
        <f>_xll.SRS1Splines.Functions25.OneWay_Spline($C$56:$C$60,AH$56:AH$60,$C133)</f>
        <v>5.7498292629924901</v>
      </c>
      <c r="AI133" s="57">
        <f>_xll.SRS1Splines.Functions25.OneWay_Spline($C$56:$C$60,AI$56:AI$60,$C133)</f>
        <v>0.31199560153486999</v>
      </c>
      <c r="AJ133" s="57">
        <f>_xll.SRS1Splines.Functions25.OneWay_Spline($C$56:$C$60,AJ$56:AJ$60,$C133)</f>
        <v>0.45794772243159398</v>
      </c>
      <c r="AK133" s="57">
        <f>_xll.SRS1Splines.Functions25.OneWay_Spline($C$62:$C$65,AK$62:AK$65,$C133)</f>
        <v>1.35179673089903</v>
      </c>
    </row>
    <row r="134" spans="1:37" s="57" customFormat="1">
      <c r="B134" s="61">
        <v>2.6602000000000001</v>
      </c>
      <c r="C134" s="57">
        <f>C133+1</f>
        <v>12</v>
      </c>
      <c r="D134" s="57">
        <f>_xll.SRS1Splines.Functions25.OneWay_Spline($C$56:$C$60,$D$56:$D$60,C134)</f>
        <v>1.3610519374951001E-2</v>
      </c>
      <c r="E134" s="57">
        <f>_xll.SRS1Splines.Functions25.OneWay_Spline($C$56:$C$60,E$56:E$60,$C134)</f>
        <v>0.11409703538091399</v>
      </c>
      <c r="F134" s="57">
        <f>_xll.SRS1Splines.Functions25.OneWay_Spline($C$56:$C$60,F$56:F$60,$C134)</f>
        <v>0.46411176129231002</v>
      </c>
      <c r="G134" s="57">
        <f>_xll.SRS1Splines.Functions25.OneWay_Spline($C$56:$C$60,G$56:G$60,$C134)</f>
        <v>0.69511926054033302</v>
      </c>
      <c r="H134" s="57">
        <f>_xll.SRS1Splines.Functions25.OneWay_Spline($C$56:$C$60,H$56:H$60,$C134)</f>
        <v>0.60696877977152297</v>
      </c>
      <c r="I134" s="57">
        <f>_xll.SRS1Splines.Functions25.OneWay_Spline($C$56:$C$60,I$56:I$60,$C134)</f>
        <v>34.316494937953202</v>
      </c>
      <c r="J134" s="57">
        <f>_xll.SRS1Splines.Functions25.OneWay_Spline($C$56:$C$60,J$56:J$60,$C134)</f>
        <v>5.6362908563262897</v>
      </c>
      <c r="K134" s="57">
        <f>_xll.SRS1Splines.Functions25.OneWay_Spline($C$56:$C$60,K$56:K$60,$C134)</f>
        <v>0.28596686858886899</v>
      </c>
      <c r="L134" s="57">
        <f>_xll.SRS1Splines.Functions25.OneWay_Spline($C$56:$C$60,L$56:L$60,$C134)</f>
        <v>0.417107904804566</v>
      </c>
      <c r="M134" s="57">
        <f>_xll.SRS1Splines.Functions25.OneWay_Spline(($C$62:$C$65),M$62:M$65,$C134)</f>
        <v>1.10259447642358</v>
      </c>
      <c r="O134" s="57">
        <f>O133+1</f>
        <v>12</v>
      </c>
      <c r="P134" s="57">
        <f>_xll.SRS1Splines.Functions25.OneWay_Spline($C$56:$C$60,P$56:P$60,O134)</f>
        <v>9.4992120203525304E-3</v>
      </c>
      <c r="Q134" s="57">
        <f>_xll.SRS1Splines.Functions25.OneWay_Spline($C$56:$C$60,Q$56:Q$60,$C134)</f>
        <v>0.14544653300688101</v>
      </c>
      <c r="R134" s="57">
        <f>_xll.SRS1Splines.Functions25.OneWay_Spline($C$56:$C$60,R$56:R$60,$C134)</f>
        <v>0.457055553300663</v>
      </c>
      <c r="S134" s="57">
        <f>_xll.SRS1Splines.Functions25.OneWay_Spline($C$56:$C$60,S$56:S$60,$C134)</f>
        <v>0.386956207322387</v>
      </c>
      <c r="T134" s="57">
        <f>_xll.SRS1Splines.Functions25.OneWay_Spline($C$56:$C$60,T$56:T$60,$C134)</f>
        <v>0.482119902698256</v>
      </c>
      <c r="U134" s="57">
        <f>_xll.SRS1Splines.Functions25.OneWay_Spline($C$56:$C$60,U$56:U$60,$C134)</f>
        <v>23.854641105838802</v>
      </c>
      <c r="V134" s="57">
        <f>_xll.SRS1Splines.Functions25.OneWay_Spline($C$56:$C$60,V$56:V$60,$C134)</f>
        <v>5.2601928215261502</v>
      </c>
      <c r="W134" s="57">
        <f>_xll.SRS1Splines.Functions25.OneWay_Spline($C$56:$C$60,W$56:W$60,$C134)</f>
        <v>0.259938135642868</v>
      </c>
      <c r="X134" s="57">
        <f>_xll.SRS1Splines.Functions25.OneWay_Spline($C$56:$C$60,X$56:X$60,$C134)</f>
        <v>0.38410769474411099</v>
      </c>
      <c r="Y134" s="57">
        <f>_xll.SRS1Splines.Functions25.OneWay_Spline($C$62:$C$65,Y$62:Y$65,$C134)</f>
        <v>1.3762051851441599</v>
      </c>
      <c r="AA134" s="57">
        <f>AA133+1</f>
        <v>12</v>
      </c>
      <c r="AB134" s="57">
        <f>_xll.SRS1Splines.Functions25.OneWay_Spline($C$56:$C$60,AB$56:AB$60,AA134)</f>
        <v>1.77218267295495E-2</v>
      </c>
      <c r="AC134" s="57">
        <f>_xll.SRS1Splines.Functions25.OneWay_Spline($C$56:$C$60,AC$56:AC$60,$C134)</f>
        <v>8.2747537754946796E-2</v>
      </c>
      <c r="AD134" s="57">
        <f>_xll.SRS1Splines.Functions25.OneWay_Spline($C$56:$C$60,AD$56:AD$60,$C134)</f>
        <v>0.50853730294932498</v>
      </c>
      <c r="AE134" s="57">
        <f>_xll.SRS1Splines.Functions25.OneWay_Spline($C$56:$C$60,AE$56:AE$60,$C134)</f>
        <v>1.00328231375828</v>
      </c>
      <c r="AF134" s="57">
        <f>_xll.SRS1Splines.Functions25.OneWay_Spline($C$56:$C$60,AF$56:AF$60,$C134)</f>
        <v>0.73680580508848403</v>
      </c>
      <c r="AG134" s="57">
        <f>_xll.SRS1Splines.Functions25.OneWay_Spline($C$56:$C$60,AG$56:AG$60,$C134)</f>
        <v>42.548469648852198</v>
      </c>
      <c r="AH134" s="57">
        <f>_xll.SRS1Splines.Functions25.OneWay_Spline($C$56:$C$60,AH$56:AH$60,$C134)</f>
        <v>6.0123888911264398</v>
      </c>
      <c r="AI134" s="57">
        <f>_xll.SRS1Splines.Functions25.OneWay_Spline($C$56:$C$60,AI$56:AI$60,$C134)</f>
        <v>0.31199560153486999</v>
      </c>
      <c r="AJ134" s="57">
        <f>_xll.SRS1Splines.Functions25.OneWay_Spline($C$56:$C$60,AJ$56:AJ$60,$C134)</f>
        <v>0.47117520122837298</v>
      </c>
      <c r="AK134" s="57">
        <f>_xll.SRS1Splines.Functions25.OneWay_Spline($C$62:$C$65,AK$62:AK$65,$C134)</f>
        <v>0.82898376770299798</v>
      </c>
    </row>
    <row r="135" spans="1:37" s="57" customFormat="1">
      <c r="B135" s="61">
        <v>2.44</v>
      </c>
      <c r="C135" s="57">
        <f t="shared" ref="C135:C142" si="36">C134+1</f>
        <v>13</v>
      </c>
      <c r="D135" s="57">
        <f>_xll.SRS1Splines.Functions25.OneWay_Spline($C$56:$C$60,$D$56:$D$60,C135)</f>
        <v>1.3610519374951001E-2</v>
      </c>
      <c r="E135" s="57">
        <f>_xll.SRS1Splines.Functions25.OneWay_Spline($C$56:$C$60,E$56:E$60,$C135)</f>
        <v>1.2239279834083299E-2</v>
      </c>
      <c r="F135" s="57">
        <f>_xll.SRS1Splines.Functions25.OneWay_Spline($C$56:$C$60,F$56:F$60,$C135)</f>
        <v>0.48702115309959598</v>
      </c>
      <c r="G135" s="57">
        <f>_xll.SRS1Splines.Functions25.OneWay_Spline($C$56:$C$60,G$56:G$60,$C135)</f>
        <v>0.791497774646026</v>
      </c>
      <c r="H135" s="57">
        <f>_xll.SRS1Splines.Functions25.OneWay_Spline($C$56:$C$60,H$56:H$60,$C135)</f>
        <v>0.60696877977152297</v>
      </c>
      <c r="I135" s="57">
        <f>_xll.SRS1Splines.Functions25.OneWay_Spline($C$56:$C$60,I$56:I$60,$C135)</f>
        <v>33.910665864973801</v>
      </c>
      <c r="J135" s="57">
        <f>_xll.SRS1Splines.Functions25.OneWay_Spline($C$56:$C$60,J$56:J$60,$C135)</f>
        <v>5.9069924849308899</v>
      </c>
      <c r="K135" s="57">
        <f>_xll.SRS1Splines.Functions25.OneWay_Spline($C$56:$C$60,K$56:K$60,$C135)</f>
        <v>0.28596686858886899</v>
      </c>
      <c r="L135" s="57">
        <f>_xll.SRS1Splines.Functions25.OneWay_Spline($C$56:$C$60,L$56:L$60,$C135)</f>
        <v>0.418454872612118</v>
      </c>
      <c r="M135" s="57">
        <f>_xll.SRS1Splines.Functions25.OneWay_Spline(($C$62:$C$65),M$62:M$65,$C135)</f>
        <v>0.95956370548924397</v>
      </c>
      <c r="O135" s="57">
        <f t="shared" ref="O135:O142" si="37">O134+1</f>
        <v>13</v>
      </c>
      <c r="P135" s="57">
        <f>_xll.SRS1Splines.Functions25.OneWay_Spline($C$56:$C$60,P$56:P$60,O135)</f>
        <v>9.4992120203525304E-3</v>
      </c>
      <c r="Q135" s="57">
        <f>_xll.SRS1Splines.Functions25.OneWay_Spline($C$56:$C$60,Q$56:Q$60,$C135)</f>
        <v>7.2911456464148802E-2</v>
      </c>
      <c r="R135" s="57">
        <f>_xll.SRS1Splines.Functions25.OneWay_Spline($C$56:$C$60,R$56:R$60,$C135)</f>
        <v>0.52155900374791997</v>
      </c>
      <c r="S135" s="57">
        <f>_xll.SRS1Splines.Functions25.OneWay_Spline($C$56:$C$60,S$56:S$60,$C135)</f>
        <v>0.41536596292064099</v>
      </c>
      <c r="T135" s="57">
        <f>_xll.SRS1Splines.Functions25.OneWay_Spline($C$56:$C$60,T$56:T$60,$C135)</f>
        <v>0.482119902698256</v>
      </c>
      <c r="U135" s="57">
        <f>_xll.SRS1Splines.Functions25.OneWay_Spline($C$56:$C$60,U$56:U$60,$C135)</f>
        <v>24.833169748362199</v>
      </c>
      <c r="V135" s="57">
        <f>_xll.SRS1Splines.Functions25.OneWay_Spline($C$56:$C$60,V$56:V$60,$C135)</f>
        <v>5.5390364506013903</v>
      </c>
      <c r="W135" s="57">
        <f>_xll.SRS1Splines.Functions25.OneWay_Spline($C$56:$C$60,W$56:W$60,$C135)</f>
        <v>0.259938135642868</v>
      </c>
      <c r="X135" s="57">
        <f>_xll.SRS1Splines.Functions25.OneWay_Spline($C$56:$C$60,X$56:X$60,$C135)</f>
        <v>0.38410769474411099</v>
      </c>
      <c r="Y135" s="57">
        <f>_xll.SRS1Splines.Functions25.OneWay_Spline($C$62:$C$65,Y$62:Y$65,$C135)</f>
        <v>1.6129566064715199</v>
      </c>
      <c r="AA135" s="57">
        <f t="shared" ref="AA135:AA142" si="38">AA134+1</f>
        <v>13</v>
      </c>
      <c r="AB135" s="57">
        <f>_xll.SRS1Splines.Functions25.OneWay_Spline($C$56:$C$60,AB$56:AB$60,AA135)</f>
        <v>1.77218267295495E-2</v>
      </c>
      <c r="AC135" s="57">
        <v>0</v>
      </c>
      <c r="AD135" s="57">
        <f>_xll.SRS1Splines.Functions25.OneWay_Spline($C$56:$C$60,AD$56:AD$60,$C135)</f>
        <v>0.50853730294932498</v>
      </c>
      <c r="AE135" s="57">
        <f>_xll.SRS1Splines.Functions25.OneWay_Spline($C$56:$C$60,AE$56:AE$60,$C135)</f>
        <v>1.1676295863714099</v>
      </c>
      <c r="AF135" s="57">
        <f>_xll.SRS1Splines.Functions25.OneWay_Spline($C$56:$C$60,AF$56:AF$60,$C135)</f>
        <v>0.73929987921033002</v>
      </c>
      <c r="AG135" s="57">
        <f>_xll.SRS1Splines.Functions25.OneWay_Spline($C$56:$C$60,AG$56:AG$60,$C135)</f>
        <v>39.6433432997624</v>
      </c>
      <c r="AH135" s="57">
        <f>_xll.SRS1Splines.Functions25.OneWay_Spline($C$56:$C$60,AH$56:AH$60,$C135)</f>
        <v>6.2749485192603798</v>
      </c>
      <c r="AI135" s="57">
        <f>_xll.SRS1Splines.Functions25.OneWay_Spline($C$56:$C$60,AI$56:AI$60,$C135)</f>
        <v>0.31199560153486999</v>
      </c>
      <c r="AJ135" s="57">
        <f>_xll.SRS1Splines.Functions25.OneWay_Spline($C$56:$C$60,AJ$56:AJ$60,$C135)</f>
        <v>0.48440268002515102</v>
      </c>
      <c r="AK135" s="57">
        <f>_xll.SRS1Splines.Functions25.OneWay_Spline($C$62:$C$65,AK$62:AK$65,$C135)</f>
        <v>0.30617080450696699</v>
      </c>
    </row>
    <row r="136" spans="1:37" s="57" customFormat="1">
      <c r="B136" s="61">
        <v>2.31</v>
      </c>
      <c r="C136" s="57">
        <f t="shared" si="36"/>
        <v>14</v>
      </c>
      <c r="D136" s="57">
        <f>_xll.SRS1Splines.Functions25.OneWay_Spline($C$56:$C$60,$D$56:$D$60,C136)</f>
        <v>1.3610519374951001E-2</v>
      </c>
      <c r="E136" s="57">
        <v>0</v>
      </c>
      <c r="F136" s="57">
        <f>_xll.SRS1Splines.Functions25.OneWay_Spline($C$56:$C$60,F$56:F$60,$C136)</f>
        <v>0.50993054490688305</v>
      </c>
      <c r="G136" s="57">
        <f>_xll.SRS1Splines.Functions25.OneWay_Spline($C$56:$C$60,G$56:G$60,$C136)</f>
        <v>0.88787628875171998</v>
      </c>
      <c r="H136" s="57">
        <f>_xll.SRS1Splines.Functions25.OneWay_Spline($C$56:$C$60,H$56:H$60,$C136)</f>
        <v>0.60696877977152297</v>
      </c>
      <c r="I136" s="57">
        <f>_xll.SRS1Splines.Functions25.OneWay_Spline($C$56:$C$60,I$56:I$60,$C136)</f>
        <v>33.5048367919944</v>
      </c>
      <c r="J136" s="57">
        <f>_xll.SRS1Splines.Functions25.OneWay_Spline($C$56:$C$60,J$56:J$60,$C136)</f>
        <v>6.1776941135354804</v>
      </c>
      <c r="K136" s="57">
        <f>_xll.SRS1Splines.Functions25.OneWay_Spline($C$56:$C$60,K$56:K$60,$C136)</f>
        <v>0.28596686858886899</v>
      </c>
      <c r="L136" s="57">
        <f>_xll.SRS1Splines.Functions25.OneWay_Spline($C$56:$C$60,L$56:L$60,$C136)</f>
        <v>0.419801840419669</v>
      </c>
      <c r="M136" s="57">
        <f>_xll.SRS1Splines.Functions25.OneWay_Spline(($C$62:$C$65),M$62:M$65,$C136)</f>
        <v>0.81653293455490905</v>
      </c>
      <c r="O136" s="57">
        <f t="shared" si="37"/>
        <v>14</v>
      </c>
      <c r="P136" s="57">
        <f>_xll.SRS1Splines.Functions25.OneWay_Spline($C$56:$C$60,P$56:P$60,O136)</f>
        <v>9.4992120203525304E-3</v>
      </c>
      <c r="Q136" s="57">
        <v>0</v>
      </c>
      <c r="R136" s="57">
        <f>_xll.SRS1Splines.Functions25.OneWay_Spline($C$56:$C$60,R$56:R$60,$C136)</f>
        <v>0.586062454195178</v>
      </c>
      <c r="S136" s="57">
        <f>_xll.SRS1Splines.Functions25.OneWay_Spline($C$56:$C$60,S$56:S$60,$C136)</f>
        <v>0.44377571851889502</v>
      </c>
      <c r="T136" s="57">
        <f>_xll.SRS1Splines.Functions25.OneWay_Spline($C$56:$C$60,T$56:T$60,$C136)</f>
        <v>0.482119902698256</v>
      </c>
      <c r="U136" s="57">
        <f>_xll.SRS1Splines.Functions25.OneWay_Spline($C$56:$C$60,U$56:U$60,$C136)</f>
        <v>25.811698390885599</v>
      </c>
      <c r="V136" s="57">
        <f>_xll.SRS1Splines.Functions25.OneWay_Spline($C$56:$C$60,V$56:V$60,$C136)</f>
        <v>5.8178800796766401</v>
      </c>
      <c r="W136" s="57">
        <f>_xll.SRS1Splines.Functions25.OneWay_Spline($C$56:$C$60,W$56:W$60,$C136)</f>
        <v>0.259938135642868</v>
      </c>
      <c r="X136" s="57">
        <f>_xll.SRS1Splines.Functions25.OneWay_Spline($C$56:$C$60,X$56:X$60,$C136)</f>
        <v>0.38410769474411099</v>
      </c>
      <c r="Y136" s="57">
        <f>_xll.SRS1Splines.Functions25.OneWay_Spline($C$62:$C$65,Y$62:Y$65,$C136)</f>
        <v>1.84970802779888</v>
      </c>
      <c r="AA136" s="57">
        <f t="shared" si="38"/>
        <v>14</v>
      </c>
      <c r="AB136" s="57">
        <f>_xll.SRS1Splines.Functions25.OneWay_Spline($C$56:$C$60,AB$56:AB$60,AA136)</f>
        <v>1.77218267295495E-2</v>
      </c>
      <c r="AC136" s="57">
        <v>0</v>
      </c>
      <c r="AD136" s="57">
        <f>_xll.SRS1Splines.Functions25.OneWay_Spline($C$56:$C$60,AD$56:AD$60,$C136)</f>
        <v>0.50853730294932498</v>
      </c>
      <c r="AE136" s="57">
        <f>_xll.SRS1Splines.Functions25.OneWay_Spline($C$56:$C$60,AE$56:AE$60,$C136)</f>
        <v>1.33197685898454</v>
      </c>
      <c r="AF136" s="57">
        <f>_xll.SRS1Splines.Functions25.OneWay_Spline($C$56:$C$60,AF$56:AF$60,$C136)</f>
        <v>0.74179395333217601</v>
      </c>
      <c r="AG136" s="57">
        <f>_xll.SRS1Splines.Functions25.OneWay_Spline($C$56:$C$60,AG$56:AG$60,$C136)</f>
        <v>36.738216950672502</v>
      </c>
      <c r="AH136" s="57">
        <f>_xll.SRS1Splines.Functions25.OneWay_Spline($C$56:$C$60,AH$56:AH$60,$C136)</f>
        <v>6.5375081473943197</v>
      </c>
      <c r="AI136" s="57">
        <f>_xll.SRS1Splines.Functions25.OneWay_Spline($C$56:$C$60,AI$56:AI$60,$C136)</f>
        <v>0.31199560153486999</v>
      </c>
      <c r="AJ136" s="57">
        <f>_xll.SRS1Splines.Functions25.OneWay_Spline($C$56:$C$60,AJ$56:AJ$60,$C136)</f>
        <v>0.49763015882193001</v>
      </c>
      <c r="AK136" s="57">
        <v>0</v>
      </c>
    </row>
    <row r="137" spans="1:37" s="57" customFormat="1">
      <c r="B137" s="61">
        <v>2.1579999999999999</v>
      </c>
      <c r="C137" s="57">
        <f t="shared" si="36"/>
        <v>15</v>
      </c>
      <c r="D137" s="57">
        <f>_xll.SRS1Splines.Functions25.OneWay_Spline($C$56:$C$60,$D$56:$D$60,C137)</f>
        <v>1.3610519374951001E-2</v>
      </c>
      <c r="E137" s="57">
        <v>0</v>
      </c>
      <c r="F137" s="57">
        <f>_xll.SRS1Splines.Functions25.OneWay_Spline($C$56:$C$60,F$56:F$60,$C137)</f>
        <v>0.53283993671416996</v>
      </c>
      <c r="G137" s="57">
        <f>_xll.SRS1Splines.Functions25.OneWay_Spline($C$56:$C$60,G$56:G$60,$C137)</f>
        <v>0.98425480285741296</v>
      </c>
      <c r="H137" s="57">
        <f>_xll.SRS1Splines.Functions25.OneWay_Spline($C$56:$C$60,H$56:H$60,$C137)</f>
        <v>0.60696877977152297</v>
      </c>
      <c r="I137" s="57">
        <f>_xll.SRS1Splines.Functions25.OneWay_Spline($C$56:$C$60,I$56:I$60,$C137)</f>
        <v>33.099007719014999</v>
      </c>
      <c r="J137" s="57">
        <f>_xll.SRS1Splines.Functions25.OneWay_Spline($C$56:$C$60,J$56:J$60,$C137)</f>
        <v>6.4483957421400699</v>
      </c>
      <c r="K137" s="57">
        <f>_xll.SRS1Splines.Functions25.OneWay_Spline($C$56:$C$60,K$56:K$60,$C137)</f>
        <v>0.28596686858886899</v>
      </c>
      <c r="L137" s="57">
        <f>_xll.SRS1Splines.Functions25.OneWay_Spline($C$56:$C$60,L$56:L$60,$C137)</f>
        <v>0.42114880822722101</v>
      </c>
      <c r="M137" s="57">
        <f>_xll.SRS1Splines.Functions25.OneWay_Spline(($C$62:$C$65),M$62:M$65,$C137)</f>
        <v>0.67350216362057302</v>
      </c>
      <c r="O137" s="57">
        <f t="shared" si="37"/>
        <v>15</v>
      </c>
      <c r="P137" s="57">
        <f>_xll.SRS1Splines.Functions25.OneWay_Spline($C$56:$C$60,P$56:P$60,O137)</f>
        <v>9.4992120203525304E-3</v>
      </c>
      <c r="Q137" s="57">
        <v>0</v>
      </c>
      <c r="R137" s="57">
        <f>_xll.SRS1Splines.Functions25.OneWay_Spline($C$56:$C$60,R$56:R$60,$C137)</f>
        <v>0.65056590464243602</v>
      </c>
      <c r="S137" s="57">
        <f>_xll.SRS1Splines.Functions25.OneWay_Spline($C$56:$C$60,S$56:S$60,$C137)</f>
        <v>0.47218547411714901</v>
      </c>
      <c r="T137" s="57">
        <f>_xll.SRS1Splines.Functions25.OneWay_Spline($C$56:$C$60,T$56:T$60,$C137)</f>
        <v>0.482119902698256</v>
      </c>
      <c r="U137" s="57">
        <f>_xll.SRS1Splines.Functions25.OneWay_Spline($C$56:$C$60,U$56:U$60,$C137)</f>
        <v>26.790227033409</v>
      </c>
      <c r="V137" s="57">
        <f>_xll.SRS1Splines.Functions25.OneWay_Spline($C$56:$C$60,V$56:V$60,$C137)</f>
        <v>6.0967237087518802</v>
      </c>
      <c r="W137" s="57">
        <f>_xll.SRS1Splines.Functions25.OneWay_Spline($C$56:$C$60,W$56:W$60,$C137)</f>
        <v>0.259938135642868</v>
      </c>
      <c r="X137" s="57">
        <f>_xll.SRS1Splines.Functions25.OneWay_Spline($C$56:$C$60,X$56:X$60,$C137)</f>
        <v>0.38410769474411099</v>
      </c>
      <c r="Y137" s="57">
        <f>_xll.SRS1Splines.Functions25.OneWay_Spline($C$62:$C$65,Y$62:Y$65,$C137)</f>
        <v>2.0864594491262398</v>
      </c>
      <c r="AA137" s="57">
        <f t="shared" si="38"/>
        <v>15</v>
      </c>
      <c r="AB137" s="57">
        <f>_xll.SRS1Splines.Functions25.OneWay_Spline($C$56:$C$60,AB$56:AB$60,AA137)</f>
        <v>1.77218267295495E-2</v>
      </c>
      <c r="AC137" s="57">
        <v>0</v>
      </c>
      <c r="AD137" s="57">
        <f>_xll.SRS1Splines.Functions25.OneWay_Spline($C$56:$C$60,AD$56:AD$60,$C137)</f>
        <v>0.50853730294932498</v>
      </c>
      <c r="AE137" s="57">
        <f>_xll.SRS1Splines.Functions25.OneWay_Spline($C$56:$C$60,AE$56:AE$60,$C137)</f>
        <v>1.4963241315976801</v>
      </c>
      <c r="AF137" s="57">
        <f>_xll.SRS1Splines.Functions25.OneWay_Spline($C$56:$C$60,AF$56:AF$60,$C137)</f>
        <v>0.744288027454023</v>
      </c>
      <c r="AG137" s="57">
        <f>_xll.SRS1Splines.Functions25.OneWay_Spline($C$56:$C$60,AG$56:AG$60,$C137)</f>
        <v>33.833090601582597</v>
      </c>
      <c r="AH137" s="57">
        <f>_xll.SRS1Splines.Functions25.OneWay_Spline($C$56:$C$60,AH$56:AH$60,$C137)</f>
        <v>6.8000677755282597</v>
      </c>
      <c r="AI137" s="57">
        <f>_xll.SRS1Splines.Functions25.OneWay_Spline($C$56:$C$60,AI$56:AI$60,$C137)</f>
        <v>0.31199560153486999</v>
      </c>
      <c r="AJ137" s="57">
        <f>_xll.SRS1Splines.Functions25.OneWay_Spline($C$56:$C$60,AJ$56:AJ$60,$C137)</f>
        <v>0.51085763761870795</v>
      </c>
      <c r="AK137" s="57">
        <v>0</v>
      </c>
    </row>
    <row r="138" spans="1:37" s="57" customFormat="1">
      <c r="B138" s="61">
        <v>2.0133000000000001</v>
      </c>
      <c r="C138" s="57">
        <f t="shared" si="36"/>
        <v>16</v>
      </c>
      <c r="D138" s="57">
        <f>_xll.SRS1Splines.Functions25.OneWay_Spline($C$56:$C$60,$D$56:$D$60,C138)</f>
        <v>1.3610519374951001E-2</v>
      </c>
      <c r="E138" s="57">
        <v>0</v>
      </c>
      <c r="F138" s="57">
        <f>_xll.SRS1Splines.Functions25.OneWay_Spline($C$56:$C$60,F$56:F$60,$C138)</f>
        <v>0.55574932852145698</v>
      </c>
      <c r="G138" s="57">
        <f>_xll.SRS1Splines.Functions25.OneWay_Spline($C$56:$C$60,G$56:G$60,$C138)</f>
        <v>1.0806333169631099</v>
      </c>
      <c r="H138" s="57">
        <f>_xll.SRS1Splines.Functions25.OneWay_Spline($C$56:$C$60,H$56:H$60,$C138)</f>
        <v>0.60696877977152297</v>
      </c>
      <c r="I138" s="57">
        <f>_xll.SRS1Splines.Functions25.OneWay_Spline($C$56:$C$60,I$56:I$60,$C138)</f>
        <v>32.693178646035598</v>
      </c>
      <c r="J138" s="57">
        <f>_xll.SRS1Splines.Functions25.OneWay_Spline($C$56:$C$60,J$56:J$60,$C138)</f>
        <v>6.7190973707446604</v>
      </c>
      <c r="K138" s="57">
        <f>_xll.SRS1Splines.Functions25.OneWay_Spline($C$56:$C$60,K$56:K$60,$C138)</f>
        <v>0.28596686858886899</v>
      </c>
      <c r="L138" s="57">
        <f>_xll.SRS1Splines.Functions25.OneWay_Spline($C$56:$C$60,L$56:L$60,$C138)</f>
        <v>0.42249577603477201</v>
      </c>
      <c r="M138" s="57">
        <f>_xll.SRS1Splines.Functions25.OneWay_Spline(($C$62:$C$65),M$62:M$65,$C138)</f>
        <v>0.530471392686238</v>
      </c>
      <c r="O138" s="57">
        <f t="shared" si="37"/>
        <v>16</v>
      </c>
      <c r="P138" s="57">
        <f>_xll.SRS1Splines.Functions25.OneWay_Spline($C$56:$C$60,P$56:P$60,O138)</f>
        <v>9.4992120203525304E-3</v>
      </c>
      <c r="Q138" s="57">
        <v>0</v>
      </c>
      <c r="R138" s="57">
        <f>_xll.SRS1Splines.Functions25.OneWay_Spline($C$56:$C$60,R$56:R$60,$C138)</f>
        <v>0.71506935508969305</v>
      </c>
      <c r="S138" s="57">
        <f>_xll.SRS1Splines.Functions25.OneWay_Spline($C$56:$C$60,S$56:S$60,$C138)</f>
        <v>0.50059522971540205</v>
      </c>
      <c r="T138" s="57">
        <f>_xll.SRS1Splines.Functions25.OneWay_Spline($C$56:$C$60,T$56:T$60,$C138)</f>
        <v>0.482119902698256</v>
      </c>
      <c r="U138" s="57">
        <f>_xll.SRS1Splines.Functions25.OneWay_Spline($C$56:$C$60,U$56:U$60,$C138)</f>
        <v>27.768755675932301</v>
      </c>
      <c r="V138" s="57">
        <f>_xll.SRS1Splines.Functions25.OneWay_Spline($C$56:$C$60,V$56:V$60,$C138)</f>
        <v>6.3755673378271203</v>
      </c>
      <c r="W138" s="57">
        <f>_xll.SRS1Splines.Functions25.OneWay_Spline($C$56:$C$60,W$56:W$60,$C138)</f>
        <v>0.259938135642868</v>
      </c>
      <c r="X138" s="57">
        <f>_xll.SRS1Splines.Functions25.OneWay_Spline($C$56:$C$60,X$56:X$60,$C138)</f>
        <v>0.38410769474411099</v>
      </c>
      <c r="Y138" s="57">
        <f>_xll.SRS1Splines.Functions25.OneWay_Spline($C$62:$C$65,Y$62:Y$65,$C138)</f>
        <v>2.3232108704535999</v>
      </c>
      <c r="AA138" s="57">
        <f t="shared" si="38"/>
        <v>16</v>
      </c>
      <c r="AB138" s="57">
        <f>_xll.SRS1Splines.Functions25.OneWay_Spline($C$56:$C$60,AB$56:AB$60,AA138)</f>
        <v>1.77218267295495E-2</v>
      </c>
      <c r="AC138" s="57">
        <v>0</v>
      </c>
      <c r="AD138" s="57">
        <f>_xll.SRS1Splines.Functions25.OneWay_Spline($C$56:$C$60,AD$56:AD$60,$C138)</f>
        <v>0.50853730294932498</v>
      </c>
      <c r="AE138" s="57">
        <f>_xll.SRS1Splines.Functions25.OneWay_Spline($C$56:$C$60,AE$56:AE$60,$C138)</f>
        <v>1.6606714042108099</v>
      </c>
      <c r="AF138" s="57">
        <f>_xll.SRS1Splines.Functions25.OneWay_Spline($C$56:$C$60,AF$56:AF$60,$C138)</f>
        <v>0.746782101575869</v>
      </c>
      <c r="AG138" s="57">
        <f>_xll.SRS1Splines.Functions25.OneWay_Spline($C$56:$C$60,AG$56:AG$60,$C138)</f>
        <v>30.9279642524927</v>
      </c>
      <c r="AH138" s="57">
        <f>_xll.SRS1Splines.Functions25.OneWay_Spline($C$56:$C$60,AH$56:AH$60,$C138)</f>
        <v>7.0626274036622103</v>
      </c>
      <c r="AI138" s="57">
        <f>_xll.SRS1Splines.Functions25.OneWay_Spline($C$56:$C$60,AI$56:AI$60,$C138)</f>
        <v>0.31199560153486999</v>
      </c>
      <c r="AJ138" s="57">
        <f>_xll.SRS1Splines.Functions25.OneWay_Spline($C$56:$C$60,AJ$56:AJ$60,$C138)</f>
        <v>0.52408511641548605</v>
      </c>
      <c r="AK138" s="57">
        <v>0</v>
      </c>
    </row>
    <row r="139" spans="1:37" s="57" customFormat="1">
      <c r="B139" s="61">
        <v>1.8777999999999999</v>
      </c>
      <c r="C139" s="57">
        <f t="shared" si="36"/>
        <v>17</v>
      </c>
      <c r="D139" s="57">
        <f>_xll.SRS1Splines.Functions25.OneWay_Spline($C$56:$C$60,$D$56:$D$60,C139)</f>
        <v>1.3610519374951001E-2</v>
      </c>
      <c r="E139" s="57">
        <v>0</v>
      </c>
      <c r="F139" s="57">
        <f>_xll.SRS1Splines.Functions25.OneWay_Spline($C$56:$C$60,F$56:F$60,$C139)</f>
        <v>0.57865872032874399</v>
      </c>
      <c r="G139" s="57">
        <f>_xll.SRS1Splines.Functions25.OneWay_Spline($C$56:$C$60,G$56:G$60,$C139)</f>
        <v>1.1770118310688</v>
      </c>
      <c r="H139" s="57">
        <f>_xll.SRS1Splines.Functions25.OneWay_Spline($C$56:$C$60,H$56:H$60,$C139)</f>
        <v>0.60696877977152297</v>
      </c>
      <c r="I139" s="57">
        <f>_xll.SRS1Splines.Functions25.OneWay_Spline($C$56:$C$60,I$56:I$60,$C139)</f>
        <v>32.287349573056197</v>
      </c>
      <c r="J139" s="57">
        <f>_xll.SRS1Splines.Functions25.OneWay_Spline($C$56:$C$60,J$56:J$60,$C139)</f>
        <v>6.9897989993492597</v>
      </c>
      <c r="K139" s="57">
        <f>_xll.SRS1Splines.Functions25.OneWay_Spline($C$56:$C$60,K$56:K$60,$C139)</f>
        <v>0.28596686858886899</v>
      </c>
      <c r="L139" s="57">
        <f>_xll.SRS1Splines.Functions25.OneWay_Spline($C$56:$C$60,L$56:L$60,$C139)</f>
        <v>0.42384274384232401</v>
      </c>
      <c r="M139" s="57">
        <f>_xll.SRS1Splines.Functions25.OneWay_Spline(($C$62:$C$65),M$62:M$65,$C139)</f>
        <v>0.38744062175190203</v>
      </c>
      <c r="O139" s="57">
        <f t="shared" si="37"/>
        <v>17</v>
      </c>
      <c r="P139" s="57">
        <f>_xll.SRS1Splines.Functions25.OneWay_Spline($C$56:$C$60,P$56:P$60,O139)</f>
        <v>9.4992120203525304E-3</v>
      </c>
      <c r="Q139" s="57">
        <v>0</v>
      </c>
      <c r="R139" s="57">
        <f>_xll.SRS1Splines.Functions25.OneWay_Spline($C$56:$C$60,R$56:R$60,$C139)</f>
        <v>0.77957280553695096</v>
      </c>
      <c r="S139" s="57">
        <f>_xll.SRS1Splines.Functions25.OneWay_Spline($C$56:$C$60,S$56:S$60,$C139)</f>
        <v>0.52900498531365603</v>
      </c>
      <c r="T139" s="57">
        <f>_xll.SRS1Splines.Functions25.OneWay_Spline($C$56:$C$60,T$56:T$60,$C139)</f>
        <v>0.482119902698256</v>
      </c>
      <c r="U139" s="57">
        <f>_xll.SRS1Splines.Functions25.OneWay_Spline($C$56:$C$60,U$56:U$60,$C139)</f>
        <v>28.747284318455701</v>
      </c>
      <c r="V139" s="57">
        <f>_xll.SRS1Splines.Functions25.OneWay_Spline($C$56:$C$60,V$56:V$60,$C139)</f>
        <v>6.6544109669023603</v>
      </c>
      <c r="W139" s="57">
        <f>_xll.SRS1Splines.Functions25.OneWay_Spline($C$56:$C$60,W$56:W$60,$C139)</f>
        <v>0.259938135642868</v>
      </c>
      <c r="X139" s="57">
        <f>_xll.SRS1Splines.Functions25.OneWay_Spline($C$56:$C$60,X$56:X$60,$C139)</f>
        <v>0.38410769474411099</v>
      </c>
      <c r="Y139" s="57">
        <f>_xll.SRS1Splines.Functions25.OneWay_Spline($C$62:$C$65,Y$62:Y$65,$C139)</f>
        <v>2.5599622917809599</v>
      </c>
      <c r="AA139" s="57">
        <f t="shared" si="38"/>
        <v>17</v>
      </c>
      <c r="AB139" s="57">
        <f>_xll.SRS1Splines.Functions25.OneWay_Spline($C$56:$C$60,AB$56:AB$60,AA139)</f>
        <v>1.77218267295495E-2</v>
      </c>
      <c r="AC139" s="57">
        <v>0</v>
      </c>
      <c r="AD139" s="57">
        <f>_xll.SRS1Splines.Functions25.OneWay_Spline($C$56:$C$60,AD$56:AD$60,$C139)</f>
        <v>0.50853730294932498</v>
      </c>
      <c r="AE139" s="57">
        <f>_xll.SRS1Splines.Functions25.OneWay_Spline($C$56:$C$60,AE$56:AE$60,$C139)</f>
        <v>1.82501867682394</v>
      </c>
      <c r="AF139" s="57">
        <f>_xll.SRS1Splines.Functions25.OneWay_Spline($C$56:$C$60,AF$56:AF$60,$C139)</f>
        <v>0.74927617569771499</v>
      </c>
      <c r="AG139" s="57">
        <f>_xll.SRS1Splines.Functions25.OneWay_Spline($C$56:$C$60,AG$56:AG$60,$C139)</f>
        <v>28.022837903402898</v>
      </c>
      <c r="AH139" s="57">
        <f>_xll.SRS1Splines.Functions25.OneWay_Spline($C$56:$C$60,AH$56:AH$60,$C139)</f>
        <v>7.3251870317961503</v>
      </c>
      <c r="AI139" s="57">
        <f>_xll.SRS1Splines.Functions25.OneWay_Spline($C$56:$C$60,AI$56:AI$60,$C139)</f>
        <v>0.31199560153486999</v>
      </c>
      <c r="AJ139" s="57">
        <f>_xll.SRS1Splines.Functions25.OneWay_Spline($C$56:$C$60,AJ$56:AJ$60,$C139)</f>
        <v>0.53731259521226504</v>
      </c>
      <c r="AK139" s="57">
        <v>0</v>
      </c>
    </row>
    <row r="140" spans="1:37" s="57" customFormat="1">
      <c r="B140" s="61">
        <v>1.7509999999999999</v>
      </c>
      <c r="C140" s="57">
        <f t="shared" si="36"/>
        <v>18</v>
      </c>
      <c r="D140" s="57">
        <f>_xll.SRS1Splines.Functions25.OneWay_Spline($C$56:$C$60,$D$56:$D$60,C140)</f>
        <v>1.3610519374951001E-2</v>
      </c>
      <c r="E140" s="57">
        <v>0</v>
      </c>
      <c r="F140" s="57">
        <f>_xll.SRS1Splines.Functions25.OneWay_Spline($C$56:$C$60,F$56:F$60,$C140)</f>
        <v>0.60156811213603001</v>
      </c>
      <c r="G140" s="57">
        <f>_xll.SRS1Splines.Functions25.OneWay_Spline($C$56:$C$60,G$56:G$60,$C140)</f>
        <v>1.2733903451744899</v>
      </c>
      <c r="H140" s="57">
        <f>_xll.SRS1Splines.Functions25.OneWay_Spline($C$56:$C$60,H$56:H$60,$C140)</f>
        <v>0.60696877977152297</v>
      </c>
      <c r="I140" s="57">
        <f>_xll.SRS1Splines.Functions25.OneWay_Spline($C$56:$C$60,I$56:I$60,$C140)</f>
        <v>31.8815205000768</v>
      </c>
      <c r="J140" s="57">
        <f>_xll.SRS1Splines.Functions25.OneWay_Spline($C$56:$C$60,J$56:J$60,$C140)</f>
        <v>7.2605006279538502</v>
      </c>
      <c r="K140" s="57">
        <f>_xll.SRS1Splines.Functions25.OneWay_Spline($C$56:$C$60,K$56:K$60,$C140)</f>
        <v>0.28596686858886899</v>
      </c>
      <c r="L140" s="57">
        <f>_xll.SRS1Splines.Functions25.OneWay_Spline($C$56:$C$60,L$56:L$60,$C140)</f>
        <v>0.42518971164987501</v>
      </c>
      <c r="M140" s="57">
        <f>_xll.SRS1Splines.Functions25.OneWay_Spline(($C$62:$C$65),M$62:M$65,$C140)</f>
        <v>0.244409850817567</v>
      </c>
      <c r="O140" s="57">
        <f t="shared" si="37"/>
        <v>18</v>
      </c>
      <c r="P140" s="57">
        <f>_xll.SRS1Splines.Functions25.OneWay_Spline($C$56:$C$60,P$56:P$60,O140)</f>
        <v>9.4992120203525304E-3</v>
      </c>
      <c r="Q140" s="57">
        <v>0</v>
      </c>
      <c r="R140" s="57">
        <f>_xll.SRS1Splines.Functions25.OneWay_Spline($C$56:$C$60,R$56:R$60,$C140)</f>
        <v>0.84407625598420899</v>
      </c>
      <c r="S140" s="57">
        <f>_xll.SRS1Splines.Functions25.OneWay_Spline($C$56:$C$60,S$56:S$60,$C140)</f>
        <v>0.55741474091191001</v>
      </c>
      <c r="T140" s="57">
        <f>_xll.SRS1Splines.Functions25.OneWay_Spline($C$56:$C$60,T$56:T$60,$C140)</f>
        <v>0.482119902698256</v>
      </c>
      <c r="U140" s="57">
        <f>_xll.SRS1Splines.Functions25.OneWay_Spline($C$56:$C$60,U$56:U$60,$C140)</f>
        <v>29.725812960979098</v>
      </c>
      <c r="V140" s="57">
        <f>_xll.SRS1Splines.Functions25.OneWay_Spline($C$56:$C$60,V$56:V$60,$C140)</f>
        <v>6.9332545959776004</v>
      </c>
      <c r="W140" s="57">
        <f>_xll.SRS1Splines.Functions25.OneWay_Spline($C$56:$C$60,W$56:W$60,$C140)</f>
        <v>0.259938135642868</v>
      </c>
      <c r="X140" s="57">
        <f>_xll.SRS1Splines.Functions25.OneWay_Spline($C$56:$C$60,X$56:X$60,$C140)</f>
        <v>0.38410769474411099</v>
      </c>
      <c r="Y140" s="57">
        <f>_xll.SRS1Splines.Functions25.OneWay_Spline($C$62:$C$65,Y$62:Y$65,$C140)</f>
        <v>2.79671371310832</v>
      </c>
      <c r="AA140" s="57">
        <f t="shared" si="38"/>
        <v>18</v>
      </c>
      <c r="AB140" s="57">
        <f>_xll.SRS1Splines.Functions25.OneWay_Spline($C$56:$C$60,AB$56:AB$60,AA140)</f>
        <v>1.77218267295495E-2</v>
      </c>
      <c r="AC140" s="57">
        <v>0</v>
      </c>
      <c r="AD140" s="57">
        <f>_xll.SRS1Splines.Functions25.OneWay_Spline($C$56:$C$60,AD$56:AD$60,$C140)</f>
        <v>0.50853730294932498</v>
      </c>
      <c r="AE140" s="57">
        <f>_xll.SRS1Splines.Functions25.OneWay_Spline($C$56:$C$60,AE$56:AE$60,$C140)</f>
        <v>1.9893659494370799</v>
      </c>
      <c r="AF140" s="57">
        <f>_xll.SRS1Splines.Functions25.OneWay_Spline($C$56:$C$60,AF$56:AF$60,$C140)</f>
        <v>0.75177024981956098</v>
      </c>
      <c r="AG140" s="57">
        <f>_xll.SRS1Splines.Functions25.OneWay_Spline($C$56:$C$60,AG$56:AG$60,$C140)</f>
        <v>25.117711554313001</v>
      </c>
      <c r="AH140" s="57">
        <f>_xll.SRS1Splines.Functions25.OneWay_Spline($C$56:$C$60,AH$56:AH$60,$C140)</f>
        <v>7.5877466599300902</v>
      </c>
      <c r="AI140" s="57">
        <f>_xll.SRS1Splines.Functions25.OneWay_Spline($C$56:$C$60,AI$56:AI$60,$C140)</f>
        <v>0.31199560153486999</v>
      </c>
      <c r="AJ140" s="57">
        <f>_xll.SRS1Splines.Functions25.OneWay_Spline($C$56:$C$60,AJ$56:AJ$60,$C140)</f>
        <v>0.55054007400904303</v>
      </c>
      <c r="AK140" s="57">
        <v>0</v>
      </c>
    </row>
    <row r="141" spans="1:37" s="57" customFormat="1">
      <c r="B141" s="61">
        <v>1.633</v>
      </c>
      <c r="C141" s="57">
        <f t="shared" si="36"/>
        <v>19</v>
      </c>
      <c r="D141" s="57">
        <f>_xll.SRS1Splines.Functions25.OneWay_Spline($C$56:$C$60,$D$56:$D$60,C141)</f>
        <v>1.3610519374951001E-2</v>
      </c>
      <c r="E141" s="57">
        <v>0</v>
      </c>
      <c r="F141" s="57">
        <f>_xll.SRS1Splines.Functions25.OneWay_Spline($C$56:$C$60,F$56:F$60,$C141)</f>
        <v>0.62447750394331702</v>
      </c>
      <c r="G141" s="57">
        <f>_xll.SRS1Splines.Functions25.OneWay_Spline($C$56:$C$60,G$56:G$60,$C141)</f>
        <v>1.36976885928019</v>
      </c>
      <c r="H141" s="57">
        <f>_xll.SRS1Splines.Functions25.OneWay_Spline($C$56:$C$60,H$56:H$60,$C141)</f>
        <v>0.60696877977152297</v>
      </c>
      <c r="I141" s="57">
        <f>_xll.SRS1Splines.Functions25.OneWay_Spline($C$56:$C$60,I$56:I$60,$C141)</f>
        <v>31.475691427097399</v>
      </c>
      <c r="J141" s="57">
        <f>_xll.SRS1Splines.Functions25.OneWay_Spline($C$56:$C$60,J$56:J$60,$C141)</f>
        <v>7.5312022565584398</v>
      </c>
      <c r="K141" s="57">
        <f>_xll.SRS1Splines.Functions25.OneWay_Spline($C$56:$C$60,K$56:K$60,$C141)</f>
        <v>0.28596686858886899</v>
      </c>
      <c r="L141" s="57">
        <f>_xll.SRS1Splines.Functions25.OneWay_Spline($C$56:$C$60,L$56:L$60,$C141)</f>
        <v>0.42653667945742701</v>
      </c>
      <c r="M141" s="57">
        <f>_xll.SRS1Splines.Functions25.OneWay_Spline(($C$62:$C$65),M$62:M$65,$C141)</f>
        <v>0.101379079883231</v>
      </c>
      <c r="O141" s="57">
        <f t="shared" si="37"/>
        <v>19</v>
      </c>
      <c r="P141" s="57">
        <f>_xll.SRS1Splines.Functions25.OneWay_Spline($C$56:$C$60,P$56:P$60,O141)</f>
        <v>9.4992120203525304E-3</v>
      </c>
      <c r="Q141" s="57">
        <v>0</v>
      </c>
      <c r="R141" s="57">
        <f>_xll.SRS1Splines.Functions25.OneWay_Spline($C$56:$C$60,R$56:R$60,$C141)</f>
        <v>0.90857970643146702</v>
      </c>
      <c r="S141" s="57">
        <f>_xll.SRS1Splines.Functions25.OneWay_Spline($C$56:$C$60,S$56:S$60,$C141)</f>
        <v>0.58582449651016399</v>
      </c>
      <c r="T141" s="57">
        <f>_xll.SRS1Splines.Functions25.OneWay_Spline($C$56:$C$60,T$56:T$60,$C141)</f>
        <v>0.482119902698256</v>
      </c>
      <c r="U141" s="57">
        <f>_xll.SRS1Splines.Functions25.OneWay_Spline($C$56:$C$60,U$56:U$60,$C141)</f>
        <v>30.704341603502499</v>
      </c>
      <c r="V141" s="57">
        <f>_xll.SRS1Splines.Functions25.OneWay_Spline($C$56:$C$60,V$56:V$60,$C141)</f>
        <v>7.2120982250528396</v>
      </c>
      <c r="W141" s="57">
        <f>_xll.SRS1Splines.Functions25.OneWay_Spline($C$56:$C$60,W$56:W$60,$C141)</f>
        <v>0.259938135642868</v>
      </c>
      <c r="X141" s="57">
        <f>_xll.SRS1Splines.Functions25.OneWay_Spline($C$56:$C$60,X$56:X$60,$C141)</f>
        <v>0.38410769474411099</v>
      </c>
      <c r="Y141" s="57">
        <f>_xll.SRS1Splines.Functions25.OneWay_Spline($C$62:$C$65,Y$62:Y$65,$C141)</f>
        <v>3.03346513443568</v>
      </c>
      <c r="AA141" s="57">
        <f t="shared" si="38"/>
        <v>19</v>
      </c>
      <c r="AB141" s="57">
        <f>_xll.SRS1Splines.Functions25.OneWay_Spline($C$56:$C$60,AB$56:AB$60,AA141)</f>
        <v>1.77218267295495E-2</v>
      </c>
      <c r="AC141" s="57">
        <v>0</v>
      </c>
      <c r="AD141" s="57">
        <f>_xll.SRS1Splines.Functions25.OneWay_Spline($C$56:$C$60,AD$56:AD$60,$C141)</f>
        <v>0.50853730294932498</v>
      </c>
      <c r="AE141" s="57">
        <f>_xll.SRS1Splines.Functions25.OneWay_Spline($C$56:$C$60,AE$56:AE$60,$C141)</f>
        <v>2.15371322205021</v>
      </c>
      <c r="AF141" s="57">
        <f>_xll.SRS1Splines.Functions25.OneWay_Spline($C$56:$C$60,AF$56:AF$60,$C141)</f>
        <v>0.75426432394140797</v>
      </c>
      <c r="AG141" s="57">
        <f>_xll.SRS1Splines.Functions25.OneWay_Spline($C$56:$C$60,AG$56:AG$60,$C141)</f>
        <v>22.2125852052231</v>
      </c>
      <c r="AH141" s="57">
        <f>_xll.SRS1Splines.Functions25.OneWay_Spline($C$56:$C$60,AH$56:AH$60,$C141)</f>
        <v>7.85030628806404</v>
      </c>
      <c r="AI141" s="57">
        <f>_xll.SRS1Splines.Functions25.OneWay_Spline($C$56:$C$60,AI$56:AI$60,$C141)</f>
        <v>0.31199560153486999</v>
      </c>
      <c r="AJ141" s="57">
        <f>_xll.SRS1Splines.Functions25.OneWay_Spline($C$56:$C$60,AJ$56:AJ$60,$C141)</f>
        <v>0.56376755280582203</v>
      </c>
      <c r="AK141" s="57">
        <v>0</v>
      </c>
    </row>
    <row r="142" spans="1:37" s="57" customFormat="1">
      <c r="B142" s="61">
        <v>1.5229999999999999</v>
      </c>
      <c r="C142" s="57">
        <f t="shared" si="36"/>
        <v>20</v>
      </c>
      <c r="D142" s="57">
        <f>_xll.SRS1Splines.Functions25.OneWay_Spline($C$56:$C$60,$D$56:$D$60,C142)</f>
        <v>1.3610519374951001E-2</v>
      </c>
      <c r="E142" s="57">
        <v>0</v>
      </c>
      <c r="F142" s="57">
        <f>_xll.SRS1Splines.Functions25.OneWay_Spline($C$56:$C$60,F$56:F$60,$C142)</f>
        <v>0.64738689575060404</v>
      </c>
      <c r="G142" s="57">
        <f>_xll.SRS1Splines.Functions25.OneWay_Spline($C$56:$C$60,G$56:G$60,$C142)</f>
        <v>1.4661473733858801</v>
      </c>
      <c r="H142" s="57">
        <f>_xll.SRS1Splines.Functions25.OneWay_Spline($C$56:$C$60,H$56:H$60,$C142)</f>
        <v>0.60696877977152297</v>
      </c>
      <c r="I142" s="57">
        <f>_xll.SRS1Splines.Functions25.OneWay_Spline($C$56:$C$60,I$56:I$60,$C142)</f>
        <v>31.069862354118001</v>
      </c>
      <c r="J142" s="57">
        <f>_xll.SRS1Splines.Functions25.OneWay_Spline($C$56:$C$60,J$56:J$60,$C142)</f>
        <v>7.8019038851630302</v>
      </c>
      <c r="K142" s="57">
        <f>_xll.SRS1Splines.Functions25.OneWay_Spline($C$56:$C$60,K$56:K$60,$C142)</f>
        <v>0.28596686858886899</v>
      </c>
      <c r="L142" s="57">
        <f>_xll.SRS1Splines.Functions25.OneWay_Spline($C$56:$C$60,L$56:L$60,$C142)</f>
        <v>0.42788364726497902</v>
      </c>
      <c r="M142" s="57">
        <v>0</v>
      </c>
      <c r="O142" s="57">
        <f t="shared" si="37"/>
        <v>20</v>
      </c>
      <c r="P142" s="57">
        <f>_xll.SRS1Splines.Functions25.OneWay_Spline($C$56:$C$60,P$56:P$60,O142)</f>
        <v>9.4992120203525304E-3</v>
      </c>
      <c r="Q142" s="57">
        <v>0</v>
      </c>
      <c r="R142" s="57">
        <f>_xll.SRS1Splines.Functions25.OneWay_Spline($C$56:$C$60,R$56:R$60,$C142)</f>
        <v>0.97308315687872404</v>
      </c>
      <c r="S142" s="57">
        <f>_xll.SRS1Splines.Functions25.OneWay_Spline($C$56:$C$60,S$56:S$60,$C142)</f>
        <v>0.61423425210841798</v>
      </c>
      <c r="T142" s="57">
        <f>_xll.SRS1Splines.Functions25.OneWay_Spline($C$56:$C$60,T$56:T$60,$C142)</f>
        <v>0.482119902698256</v>
      </c>
      <c r="U142" s="57">
        <f>_xll.SRS1Splines.Functions25.OneWay_Spline($C$56:$C$60,U$56:U$60,$C142)</f>
        <v>31.6828702460259</v>
      </c>
      <c r="V142" s="57">
        <f>_xll.SRS1Splines.Functions25.OneWay_Spline($C$56:$C$60,V$56:V$60,$C142)</f>
        <v>7.4909418541280797</v>
      </c>
      <c r="W142" s="57">
        <f>_xll.SRS1Splines.Functions25.OneWay_Spline($C$56:$C$60,W$56:W$60,$C142)</f>
        <v>0.259938135642868</v>
      </c>
      <c r="X142" s="57">
        <f>_xll.SRS1Splines.Functions25.OneWay_Spline($C$56:$C$60,X$56:X$60,$C142)</f>
        <v>0.38410769474411099</v>
      </c>
      <c r="Y142" s="57">
        <f>_xll.SRS1Splines.Functions25.OneWay_Spline($C$62:$C$65,Y$62:Y$65,$C142)</f>
        <v>3.27021655576304</v>
      </c>
      <c r="AA142" s="57">
        <f t="shared" si="38"/>
        <v>20</v>
      </c>
      <c r="AB142" s="57">
        <f>_xll.SRS1Splines.Functions25.OneWay_Spline($C$56:$C$60,AB$56:AB$60,AA142)</f>
        <v>1.77218267295495E-2</v>
      </c>
      <c r="AC142" s="57">
        <v>0</v>
      </c>
      <c r="AD142" s="57">
        <f>_xll.SRS1Splines.Functions25.OneWay_Spline($C$56:$C$60,AD$56:AD$60,$C142)</f>
        <v>0.50853730294932498</v>
      </c>
      <c r="AE142" s="57">
        <f>_xll.SRS1Splines.Functions25.OneWay_Spline($C$56:$C$60,AE$56:AE$60,$C142)</f>
        <v>2.3180604946633401</v>
      </c>
      <c r="AF142" s="57">
        <f>_xll.SRS1Splines.Functions25.OneWay_Spline($C$56:$C$60,AF$56:AF$60,$C142)</f>
        <v>0.75675839806325396</v>
      </c>
      <c r="AG142" s="57">
        <f>_xll.SRS1Splines.Functions25.OneWay_Spline($C$56:$C$60,AG$56:AG$60,$C142)</f>
        <v>19.307458856133199</v>
      </c>
      <c r="AH142" s="57">
        <f>_xll.SRS1Splines.Functions25.OneWay_Spline($C$56:$C$60,AH$56:AH$60,$C142)</f>
        <v>8.1128659161979808</v>
      </c>
      <c r="AI142" s="57">
        <f>_xll.SRS1Splines.Functions25.OneWay_Spline($C$56:$C$60,AI$56:AI$60,$C142)</f>
        <v>0.31199560153486999</v>
      </c>
      <c r="AJ142" s="57">
        <f>_xll.SRS1Splines.Functions25.OneWay_Spline($C$56:$C$60,AJ$56:AJ$60,$C142)</f>
        <v>0.57699503160260002</v>
      </c>
      <c r="AK142" s="57">
        <v>0</v>
      </c>
    </row>
    <row r="143" spans="1:37" s="57" customFormat="1">
      <c r="B143" s="61">
        <v>1.075</v>
      </c>
      <c r="C143" s="57">
        <f>C142+5</f>
        <v>25</v>
      </c>
      <c r="D143" s="57">
        <f>_xll.SRS1Splines.Functions25.OneWay_Spline($C$56:$C$60,$D$56:$D$60,C143)</f>
        <v>1.3610519374951001E-2</v>
      </c>
      <c r="E143" s="57">
        <v>0</v>
      </c>
      <c r="F143" s="57">
        <f>_xll.SRS1Splines.Functions25.OneWay_Spline($C$56:$C$60,F$56:F$60,$C143)</f>
        <v>0.76193385478703801</v>
      </c>
      <c r="G143" s="57">
        <f>_xll.SRS1Splines.Functions25.OneWay_Spline($C$56:$C$60,G$56:G$60,$C143)</f>
        <v>1.9480399439143501</v>
      </c>
      <c r="H143" s="57">
        <f>_xll.SRS1Splines.Functions25.OneWay_Spline($C$56:$C$60,H$56:H$60,$C143)</f>
        <v>0.60696877977152297</v>
      </c>
      <c r="I143" s="57">
        <f>_xll.SRS1Splines.Functions25.OneWay_Spline($C$56:$C$60,I$56:I$60,$C143)</f>
        <v>29.040716989221</v>
      </c>
      <c r="J143" s="57">
        <f>_xll.SRS1Splines.Functions25.OneWay_Spline($C$56:$C$60,J$56:J$60,$C143)</f>
        <v>9.1554120281859905</v>
      </c>
      <c r="K143" s="57">
        <f>_xll.SRS1Splines.Functions25.OneWay_Spline($C$56:$C$60,K$56:K$60,$C143)</f>
        <v>0.28596686858886899</v>
      </c>
      <c r="L143" s="57">
        <f>_xll.SRS1Splines.Functions25.OneWay_Spline($C$56:$C$60,L$56:L$60,$C143)</f>
        <v>0.43461848630273597</v>
      </c>
      <c r="M143" s="57">
        <v>0</v>
      </c>
      <c r="O143" s="57">
        <f>O142+5</f>
        <v>25</v>
      </c>
      <c r="P143" s="57">
        <f>_xll.SRS1Splines.Functions25.OneWay_Spline($C$56:$C$60,P$56:P$60,O143)</f>
        <v>9.4992120203525304E-3</v>
      </c>
      <c r="Q143" s="57">
        <v>0</v>
      </c>
      <c r="R143" s="57">
        <f>_xll.SRS1Splines.Functions25.OneWay_Spline($C$56:$C$60,R$56:R$60,$C143)</f>
        <v>1.29560040911501</v>
      </c>
      <c r="S143" s="57">
        <f>_xll.SRS1Splines.Functions25.OneWay_Spline($C$56:$C$60,S$56:S$60,$C143)</f>
        <v>0.756283030099687</v>
      </c>
      <c r="T143" s="57">
        <f>_xll.SRS1Splines.Functions25.OneWay_Spline($C$56:$C$60,T$56:T$60,$C143)</f>
        <v>0.482119902698256</v>
      </c>
      <c r="U143" s="57">
        <f>_xll.SRS1Splines.Functions25.OneWay_Spline($C$56:$C$60,U$56:U$60,$C143)</f>
        <v>36.575513458642803</v>
      </c>
      <c r="V143" s="57">
        <f>_xll.SRS1Splines.Functions25.OneWay_Spline($C$56:$C$60,V$56:V$60,$C143)</f>
        <v>8.8851599995042907</v>
      </c>
      <c r="W143" s="57">
        <f>_xll.SRS1Splines.Functions25.OneWay_Spline($C$56:$C$60,W$56:W$60,$C143)</f>
        <v>0.259938135642868</v>
      </c>
      <c r="X143" s="57">
        <f>_xll.SRS1Splines.Functions25.OneWay_Spline($C$56:$C$60,X$56:X$60,$C143)</f>
        <v>0.38410769474411099</v>
      </c>
      <c r="Y143" s="57">
        <f>_xll.SRS1Splines.Functions25.OneWay_Spline($C$62:$C$65,Y$62:Y$65,$C143)</f>
        <v>4.4539736623998403</v>
      </c>
      <c r="AA143" s="57">
        <f>AA142+5</f>
        <v>25</v>
      </c>
      <c r="AB143" s="57">
        <f>_xll.SRS1Splines.Functions25.OneWay_Spline($C$56:$C$60,AB$56:AB$60,AA143)</f>
        <v>1.77218267295495E-2</v>
      </c>
      <c r="AC143" s="57">
        <v>0</v>
      </c>
      <c r="AD143" s="57">
        <f>_xll.SRS1Splines.Functions25.OneWay_Spline($C$56:$C$60,AD$56:AD$60,$C143)</f>
        <v>0.50853730294932498</v>
      </c>
      <c r="AE143" s="57">
        <f>_xll.SRS1Splines.Functions25.OneWay_Spline($C$56:$C$60,AE$56:AE$60,$C143)</f>
        <v>3.1397968577289999</v>
      </c>
      <c r="AF143" s="57">
        <f>_xll.SRS1Splines.Functions25.OneWay_Spline($C$56:$C$60,AF$56:AF$60,$C143)</f>
        <v>0.76922876867248502</v>
      </c>
      <c r="AG143" s="57">
        <f>_xll.SRS1Splines.Functions25.OneWay_Spline($C$56:$C$60,AG$56:AG$60,$C143)</f>
        <v>4.7818271106838504</v>
      </c>
      <c r="AH143" s="57">
        <f>_xll.SRS1Splines.Functions25.OneWay_Spline($C$56:$C$60,AH$56:AH$60,$C143)</f>
        <v>9.4256640568676993</v>
      </c>
      <c r="AI143" s="57">
        <f>_xll.SRS1Splines.Functions25.OneWay_Spline($C$56:$C$60,AI$56:AI$60,$C143)</f>
        <v>0.31199560153486999</v>
      </c>
      <c r="AJ143" s="57">
        <f>_xll.SRS1Splines.Functions25.OneWay_Spline($C$56:$C$60,AJ$56:AJ$60,$C143)</f>
        <v>0.64313242558649197</v>
      </c>
      <c r="AK143" s="57">
        <v>0</v>
      </c>
    </row>
    <row r="144" spans="1:37" s="57" customFormat="1">
      <c r="B144" s="61">
        <v>0.75390000000000001</v>
      </c>
      <c r="C144" s="57">
        <f>C143+5</f>
        <v>30</v>
      </c>
      <c r="D144" s="57">
        <f>_xll.SRS1Splines.Functions25.OneWay_Spline($C$56:$C$60,$D$56:$D$60,C144)</f>
        <v>1.3610519374951001E-2</v>
      </c>
      <c r="E144" s="57">
        <v>0</v>
      </c>
      <c r="F144" s="57">
        <f>_xll.SRS1Splines.Functions25.OneWay_Spline($C$56:$C$60,F$56:F$60,$C144)</f>
        <v>0.87648081382347198</v>
      </c>
      <c r="G144" s="57">
        <f>_xll.SRS1Splines.Functions25.OneWay_Spline($C$56:$C$60,G$56:G$60,$C144)</f>
        <v>2.4299325144428101</v>
      </c>
      <c r="H144" s="57">
        <f>_xll.SRS1Splines.Functions25.OneWay_Spline($C$56:$C$60,H$56:H$60,$C144)</f>
        <v>0.60696877977152297</v>
      </c>
      <c r="I144" s="57">
        <f>_xll.SRS1Splines.Functions25.OneWay_Spline($C$56:$C$60,I$56:I$60,$C144)</f>
        <v>27.011571624323999</v>
      </c>
      <c r="J144" s="57">
        <f>_xll.SRS1Splines.Functions25.OneWay_Spline($C$56:$C$60,J$56:J$60,$C144)</f>
        <v>10.508920171209001</v>
      </c>
      <c r="K144" s="57">
        <f>_xll.SRS1Splines.Functions25.OneWay_Spline($C$56:$C$60,K$56:K$60,$C144)</f>
        <v>0.28596686858886899</v>
      </c>
      <c r="L144" s="57">
        <f>_xll.SRS1Splines.Functions25.OneWay_Spline($C$56:$C$60,L$56:L$60,$C144)</f>
        <v>0.44135332534049398</v>
      </c>
      <c r="M144" s="57">
        <v>0</v>
      </c>
      <c r="O144" s="57">
        <f>O143+5</f>
        <v>30</v>
      </c>
      <c r="P144" s="57">
        <f>_xll.SRS1Splines.Functions25.OneWay_Spline($C$56:$C$60,P$56:P$60,O144)</f>
        <v>9.4992120203525304E-3</v>
      </c>
      <c r="Q144" s="57">
        <v>0</v>
      </c>
      <c r="R144" s="57">
        <f>_xll.SRS1Splines.Functions25.OneWay_Spline($C$56:$C$60,R$56:R$60,$C144)</f>
        <v>1.6181176613513</v>
      </c>
      <c r="S144" s="57">
        <f>_xll.SRS1Splines.Functions25.OneWay_Spline($C$56:$C$60,S$56:S$60,$C144)</f>
        <v>0.89833180809095603</v>
      </c>
      <c r="T144" s="57">
        <f>_xll.SRS1Splines.Functions25.OneWay_Spline($C$56:$C$60,T$56:T$60,$C144)</f>
        <v>0.482119902698256</v>
      </c>
      <c r="U144" s="57">
        <f>_xll.SRS1Splines.Functions25.OneWay_Spline($C$56:$C$60,U$56:U$60,$C144)</f>
        <v>41.468156671259699</v>
      </c>
      <c r="V144" s="57">
        <f>_xll.SRS1Splines.Functions25.OneWay_Spline($C$56:$C$60,V$56:V$60,$C144)</f>
        <v>10.2793781448805</v>
      </c>
      <c r="W144" s="57">
        <f>_xll.SRS1Splines.Functions25.OneWay_Spline($C$56:$C$60,W$56:W$60,$C144)</f>
        <v>0.259938135642868</v>
      </c>
      <c r="X144" s="57">
        <f>_xll.SRS1Splines.Functions25.OneWay_Spline($C$56:$C$60,X$56:X$60,$C144)</f>
        <v>0.38410769474411099</v>
      </c>
      <c r="Y144" s="57">
        <f>_xll.SRS1Splines.Functions25.OneWay_Spline($C$62:$C$65,Y$62:Y$65,$C144)</f>
        <v>5.6377307690366498</v>
      </c>
      <c r="AA144" s="57">
        <f>AA143+5</f>
        <v>30</v>
      </c>
      <c r="AB144" s="57">
        <f>_xll.SRS1Splines.Functions25.OneWay_Spline($C$56:$C$60,AB$56:AB$60,AA144)</f>
        <v>1.77218267295495E-2</v>
      </c>
      <c r="AC144" s="57">
        <v>0</v>
      </c>
      <c r="AD144" s="57">
        <f>_xll.SRS1Splines.Functions25.OneWay_Spline($C$56:$C$60,AD$56:AD$60,$C144)</f>
        <v>0.50853730294932498</v>
      </c>
      <c r="AE144" s="57">
        <f>_xll.SRS1Splines.Functions25.OneWay_Spline($C$56:$C$60,AE$56:AE$60,$C144)</f>
        <v>3.9615332207946699</v>
      </c>
      <c r="AF144" s="57">
        <f>_xll.SRS1Splines.Functions25.OneWay_Spline($C$56:$C$60,AF$56:AF$60,$C144)</f>
        <v>0.78169913928171697</v>
      </c>
      <c r="AG144" s="57">
        <v>0</v>
      </c>
      <c r="AH144" s="57">
        <f>_xll.SRS1Splines.Functions25.OneWay_Spline($C$56:$C$60,AH$56:AH$60,$C144)</f>
        <v>10.7384621975374</v>
      </c>
      <c r="AI144" s="57">
        <f>_xll.SRS1Splines.Functions25.OneWay_Spline($C$56:$C$60,AI$56:AI$60,$C144)</f>
        <v>0.31199560153486999</v>
      </c>
      <c r="AJ144" s="57">
        <f>_xll.SRS1Splines.Functions25.OneWay_Spline($C$56:$C$60,AJ$56:AJ$60,$C144)</f>
        <v>0.70926981957038404</v>
      </c>
      <c r="AK144" s="57">
        <v>0</v>
      </c>
    </row>
    <row r="145" spans="2:37" s="57" customFormat="1">
      <c r="B145" s="61">
        <v>0.378</v>
      </c>
      <c r="C145" s="57">
        <f>C144+10</f>
        <v>40</v>
      </c>
      <c r="D145" s="57">
        <f>_xll.SRS1Splines.Functions25.OneWay_Spline($C$56:$C$60,$D$56:$D$60,C145)</f>
        <v>1.3610519374951001E-2</v>
      </c>
      <c r="E145" s="57">
        <v>0</v>
      </c>
      <c r="F145" s="57">
        <f>_xll.SRS1Splines.Functions25.OneWay_Spline($C$56:$C$60,F$56:F$60,$C145)</f>
        <v>1.10557473189634</v>
      </c>
      <c r="G145" s="57">
        <f>_xll.SRS1Splines.Functions25.OneWay_Spline($C$56:$C$60,G$56:G$60,$C145)</f>
        <v>3.3937176554997501</v>
      </c>
      <c r="H145" s="57">
        <f>_xll.SRS1Splines.Functions25.OneWay_Spline($C$56:$C$60,H$56:H$60,$C145)</f>
        <v>0.60696877977152297</v>
      </c>
      <c r="I145" s="57">
        <f>_xll.SRS1Splines.Functions25.OneWay_Spline($C$56:$C$60,I$56:I$60,$C145)</f>
        <v>22.95328089453</v>
      </c>
      <c r="J145" s="57">
        <f>_xll.SRS1Splines.Functions25.OneWay_Spline($C$56:$C$60,J$56:J$60,$C145)</f>
        <v>13.2159364572549</v>
      </c>
      <c r="K145" s="57">
        <f>_xll.SRS1Splines.Functions25.OneWay_Spline($C$56:$C$60,K$56:K$60,$C145)</f>
        <v>0.28596686858886899</v>
      </c>
      <c r="L145" s="57">
        <f>_xll.SRS1Splines.Functions25.OneWay_Spline($C$56:$C$60,L$56:L$60,$C145)</f>
        <v>0.45482300341600901</v>
      </c>
      <c r="M145" s="57">
        <v>0</v>
      </c>
      <c r="O145" s="57">
        <f>O144+10</f>
        <v>40</v>
      </c>
      <c r="P145" s="57">
        <f>_xll.SRS1Splines.Functions25.OneWay_Spline($C$56:$C$60,P$56:P$60,O145)</f>
        <v>9.4992120203525304E-3</v>
      </c>
      <c r="Q145" s="57">
        <v>0</v>
      </c>
      <c r="R145" s="57">
        <f>_xll.SRS1Splines.Functions25.OneWay_Spline($C$56:$C$60,R$56:R$60,$C145)</f>
        <v>2.2631521658238798</v>
      </c>
      <c r="S145" s="57">
        <f>_xll.SRS1Splines.Functions25.OneWay_Spline($C$56:$C$60,S$56:S$60,$C145)</f>
        <v>1.18242936407349</v>
      </c>
      <c r="T145" s="57">
        <f>_xll.SRS1Splines.Functions25.OneWay_Spline($C$56:$C$60,T$56:T$60,$C145)</f>
        <v>0.482119902698256</v>
      </c>
      <c r="U145" s="57">
        <f>_xll.SRS1Splines.Functions25.OneWay_Spline($C$56:$C$60,U$56:U$60,$C145)</f>
        <v>51.253443096493598</v>
      </c>
      <c r="V145" s="57">
        <f>_xll.SRS1Splines.Functions25.OneWay_Spline($C$56:$C$60,V$56:V$60,$C145)</f>
        <v>13.067814435632901</v>
      </c>
      <c r="W145" s="57">
        <f>_xll.SRS1Splines.Functions25.OneWay_Spline($C$56:$C$60,W$56:W$60,$C145)</f>
        <v>0.259938135642868</v>
      </c>
      <c r="X145" s="57">
        <f>_xll.SRS1Splines.Functions25.OneWay_Spline($C$56:$C$60,X$56:X$60,$C145)</f>
        <v>0.38410769474411099</v>
      </c>
      <c r="Y145" s="57">
        <f>_xll.SRS1Splines.Functions25.OneWay_Spline($C$62:$C$65,Y$62:Y$65,$C145)</f>
        <v>8.0052449823102503</v>
      </c>
      <c r="AA145" s="57">
        <f>AA144+10</f>
        <v>40</v>
      </c>
      <c r="AB145" s="57">
        <f>_xll.SRS1Splines.Functions25.OneWay_Spline($C$56:$C$60,AB$56:AB$60,AA145)</f>
        <v>1.77218267295495E-2</v>
      </c>
      <c r="AC145" s="57">
        <v>0</v>
      </c>
      <c r="AD145" s="57">
        <f>_xll.SRS1Splines.Functions25.OneWay_Spline($C$56:$C$60,AD$56:AD$60,$C145)</f>
        <v>0.50853730294932498</v>
      </c>
      <c r="AE145" s="57">
        <f>_xll.SRS1Splines.Functions25.OneWay_Spline($C$56:$C$60,AE$56:AE$60,$C145)</f>
        <v>5.6050059469260001</v>
      </c>
      <c r="AF145" s="57">
        <f>_xll.SRS1Splines.Functions25.OneWay_Spline($C$56:$C$60,AF$56:AF$60,$C145)</f>
        <v>0.80663988050017899</v>
      </c>
      <c r="AG145" s="57">
        <v>0</v>
      </c>
      <c r="AH145" s="57">
        <f>_xll.SRS1Splines.Functions25.OneWay_Spline($C$56:$C$60,AH$56:AH$60,$C145)</f>
        <v>13.3640584788768</v>
      </c>
      <c r="AI145" s="57">
        <f>_xll.SRS1Splines.Functions25.OneWay_Spline($C$56:$C$60,AI$56:AI$60,$C145)</f>
        <v>0.31199560153486999</v>
      </c>
      <c r="AJ145" s="57">
        <f>_xll.SRS1Splines.Functions25.OneWay_Spline($C$56:$C$60,AJ$56:AJ$60,$C145)</f>
        <v>0.84154460753816895</v>
      </c>
      <c r="AK145" s="57">
        <v>0</v>
      </c>
    </row>
    <row r="146" spans="2:37" s="57" customFormat="1">
      <c r="B146" s="61">
        <v>0.18840000000000001</v>
      </c>
      <c r="C146" s="57">
        <f t="shared" ref="C146:C147" si="39">C145+10</f>
        <v>50</v>
      </c>
      <c r="D146" s="57">
        <f>_xll.SRS1Splines.Functions25.OneWay_Spline($C$56:$C$60,$D$56:$D$60,C146)</f>
        <v>1.3610519374951001E-2</v>
      </c>
      <c r="E146" s="57">
        <v>0</v>
      </c>
      <c r="F146" s="57">
        <f>_xll.SRS1Splines.Functions25.OneWay_Spline($C$56:$C$60,F$56:F$60,$C146)</f>
        <v>1.33466864996921</v>
      </c>
      <c r="G146" s="57">
        <f>_xll.SRS1Splines.Functions25.OneWay_Spline($C$56:$C$60,G$56:G$60,$C146)</f>
        <v>4.3575027965566804</v>
      </c>
      <c r="H146" s="57">
        <f>_xll.SRS1Splines.Functions25.OneWay_Spline($C$56:$C$60,H$56:H$60,$C146)</f>
        <v>0.60696877977152297</v>
      </c>
      <c r="I146" s="57">
        <f>_xll.SRS1Splines.Functions25.OneWay_Spline($C$56:$C$60,I$56:I$60,$C146)</f>
        <v>18.894990164736001</v>
      </c>
      <c r="J146" s="57">
        <f>_xll.SRS1Splines.Functions25.OneWay_Spline($C$56:$C$60,J$56:J$60,$C146)</f>
        <v>15.922952743300799</v>
      </c>
      <c r="K146" s="57">
        <f>_xll.SRS1Splines.Functions25.OneWay_Spline($C$56:$C$60,K$56:K$60,$C146)</f>
        <v>0.28596686858886899</v>
      </c>
      <c r="L146" s="57">
        <f>_xll.SRS1Splines.Functions25.OneWay_Spline($C$56:$C$60,L$56:L$60,$C146)</f>
        <v>0.46829268149152398</v>
      </c>
      <c r="M146" s="57">
        <v>0</v>
      </c>
      <c r="O146" s="57">
        <f t="shared" ref="O146:O147" si="40">O145+10</f>
        <v>50</v>
      </c>
      <c r="P146" s="57">
        <f>_xll.SRS1Splines.Functions25.OneWay_Spline($C$56:$C$60,P$56:P$60,O146)</f>
        <v>9.4992120203525304E-3</v>
      </c>
      <c r="Q146" s="57">
        <v>0</v>
      </c>
      <c r="R146" s="57">
        <f>_xll.SRS1Splines.Functions25.OneWay_Spline($C$56:$C$60,R$56:R$60,$C146)</f>
        <v>2.9081866702964598</v>
      </c>
      <c r="S146" s="57">
        <f>_xll.SRS1Splines.Functions25.OneWay_Spline($C$56:$C$60,S$56:S$60,$C146)</f>
        <v>1.46652692005603</v>
      </c>
      <c r="T146" s="57">
        <f>_xll.SRS1Splines.Functions25.OneWay_Spline($C$56:$C$60,T$56:T$60,$C146)</f>
        <v>0.482119902698256</v>
      </c>
      <c r="U146" s="57">
        <f>_xll.SRS1Splines.Functions25.OneWay_Spline($C$56:$C$60,U$56:U$60,$C146)</f>
        <v>61.038729521727497</v>
      </c>
      <c r="V146" s="57">
        <f>_xll.SRS1Splines.Functions25.OneWay_Spline($C$56:$C$60,V$56:V$60,$C146)</f>
        <v>15.8562507263853</v>
      </c>
      <c r="W146" s="57">
        <f>_xll.SRS1Splines.Functions25.OneWay_Spline($C$56:$C$60,W$56:W$60,$C146)</f>
        <v>0.259938135642868</v>
      </c>
      <c r="X146" s="57">
        <f>_xll.SRS1Splines.Functions25.OneWay_Spline($C$56:$C$60,X$56:X$60,$C146)</f>
        <v>0.38410769474411099</v>
      </c>
      <c r="Y146" s="57">
        <f>_xll.SRS1Splines.Functions25.OneWay_Spline($C$62:$C$65,Y$62:Y$65,$C146)</f>
        <v>10.3727591955839</v>
      </c>
      <c r="AA146" s="57">
        <f t="shared" ref="AA146:AA147" si="41">AA145+10</f>
        <v>50</v>
      </c>
      <c r="AB146" s="57">
        <f>_xll.SRS1Splines.Functions25.OneWay_Spline($C$56:$C$60,AB$56:AB$60,AA146)</f>
        <v>1.77218267295495E-2</v>
      </c>
      <c r="AC146" s="57">
        <v>0</v>
      </c>
      <c r="AD146" s="57">
        <f>_xll.SRS1Splines.Functions25.OneWay_Spline($C$56:$C$60,AD$56:AD$60,$C146)</f>
        <v>0.50853730294932498</v>
      </c>
      <c r="AE146" s="57">
        <f>_xll.SRS1Splines.Functions25.OneWay_Spline($C$56:$C$60,AE$56:AE$60,$C146)</f>
        <v>7.2484786730573196</v>
      </c>
      <c r="AF146" s="57">
        <f>_xll.SRS1Splines.Functions25.OneWay_Spline($C$56:$C$60,AF$56:AF$60,$C146)</f>
        <v>0.831580621718642</v>
      </c>
      <c r="AG146" s="57">
        <v>0</v>
      </c>
      <c r="AH146" s="57">
        <f>_xll.SRS1Splines.Functions25.OneWay_Spline($C$56:$C$60,AH$56:AH$60,$C146)</f>
        <v>15.9896547602163</v>
      </c>
      <c r="AI146" s="57">
        <f>_xll.SRS1Splines.Functions25.OneWay_Spline($C$56:$C$60,AI$56:AI$60,$C146)</f>
        <v>0.31199560153486999</v>
      </c>
      <c r="AJ146" s="57">
        <f>_xll.SRS1Splines.Functions25.OneWay_Spline($C$56:$C$60,AJ$56:AJ$60,$C146)</f>
        <v>0.97381939550595298</v>
      </c>
      <c r="AK146" s="57">
        <v>0</v>
      </c>
    </row>
    <row r="147" spans="2:37" s="57" customFormat="1">
      <c r="B147" s="61">
        <v>9.3899999999999997E-2</v>
      </c>
      <c r="C147" s="57">
        <f t="shared" si="39"/>
        <v>60</v>
      </c>
      <c r="D147" s="57">
        <f>_xll.SRS1Splines.Functions25.OneWay_Spline($C$56:$C$60,$D$56:$D$60,C147)</f>
        <v>1.3610519374951001E-2</v>
      </c>
      <c r="E147" s="57">
        <v>0</v>
      </c>
      <c r="F147" s="57">
        <f>_xll.SRS1Splines.Functions25.OneWay_Spline($C$56:$C$60,F$56:F$60,$C147)</f>
        <v>1.5637625680420799</v>
      </c>
      <c r="G147" s="57">
        <f>_xll.SRS1Splines.Functions25.OneWay_Spline($C$56:$C$60,G$56:G$60,$C147)</f>
        <v>5.3212879376136097</v>
      </c>
      <c r="H147" s="57">
        <f>_xll.SRS1Splines.Functions25.OneWay_Spline($C$56:$C$60,H$56:H$60,$C147)</f>
        <v>0.60696877977152297</v>
      </c>
      <c r="I147" s="57">
        <f>_xll.SRS1Splines.Functions25.OneWay_Spline($C$56:$C$60,I$56:I$60,$C147)</f>
        <v>14.836699434942</v>
      </c>
      <c r="J147" s="57">
        <f>_xll.SRS1Splines.Functions25.OneWay_Spline($C$56:$C$60,J$56:J$60,$C147)</f>
        <v>18.6299690293467</v>
      </c>
      <c r="K147" s="57">
        <f>_xll.SRS1Splines.Functions25.OneWay_Spline($C$56:$C$60,K$56:K$60,$C147)</f>
        <v>0.28596686858886899</v>
      </c>
      <c r="L147" s="57">
        <f>_xll.SRS1Splines.Functions25.OneWay_Spline($C$56:$C$60,L$56:L$60,$C147)</f>
        <v>0.48176235956704</v>
      </c>
      <c r="M147" s="57">
        <v>0</v>
      </c>
      <c r="O147" s="57">
        <f t="shared" si="40"/>
        <v>60</v>
      </c>
      <c r="P147" s="57">
        <f>_xll.SRS1Splines.Functions25.OneWay_Spline($C$56:$C$60,P$56:P$60,O147)</f>
        <v>9.4992120203525304E-3</v>
      </c>
      <c r="Q147" s="57">
        <v>0</v>
      </c>
      <c r="R147" s="57">
        <f>_xll.SRS1Splines.Functions25.OneWay_Spline($C$56:$C$60,R$56:R$60,$C147)</f>
        <v>3.5532211747690301</v>
      </c>
      <c r="S147" s="57">
        <f>_xll.SRS1Splines.Functions25.OneWay_Spline($C$56:$C$60,S$56:S$60,$C147)</f>
        <v>1.7506244760385701</v>
      </c>
      <c r="T147" s="57">
        <f>_xll.SRS1Splines.Functions25.OneWay_Spline($C$56:$C$60,T$56:T$60,$C147)</f>
        <v>0.482119902698256</v>
      </c>
      <c r="U147" s="57">
        <f>_xll.SRS1Splines.Functions25.OneWay_Spline($C$56:$C$60,U$56:U$60,$C147)</f>
        <v>70.824015946961296</v>
      </c>
      <c r="V147" s="57">
        <f>_xll.SRS1Splines.Functions25.OneWay_Spline($C$56:$C$60,V$56:V$60,$C147)</f>
        <v>18.644687017137699</v>
      </c>
      <c r="W147" s="57">
        <f>_xll.SRS1Splines.Functions25.OneWay_Spline($C$56:$C$60,W$56:W$60,$C147)</f>
        <v>0.259938135642868</v>
      </c>
      <c r="X147" s="57">
        <f>_xll.SRS1Splines.Functions25.OneWay_Spline($C$56:$C$60,X$56:X$60,$C147)</f>
        <v>0.38410769474411099</v>
      </c>
      <c r="Y147" s="57">
        <f>_xll.SRS1Splines.Functions25.OneWay_Spline($C$62:$C$65,Y$62:Y$65,$C147)</f>
        <v>12.740273408857499</v>
      </c>
      <c r="AA147" s="57">
        <f t="shared" si="41"/>
        <v>60</v>
      </c>
      <c r="AB147" s="57">
        <f>_xll.SRS1Splines.Functions25.OneWay_Spline($C$56:$C$60,AB$56:AB$60,AA147)</f>
        <v>1.77218267295495E-2</v>
      </c>
      <c r="AC147" s="57">
        <v>0</v>
      </c>
      <c r="AD147" s="57">
        <f>_xll.SRS1Splines.Functions25.OneWay_Spline($C$56:$C$60,AD$56:AD$60,$C147)</f>
        <v>0.50853730294932498</v>
      </c>
      <c r="AE147" s="57">
        <f>_xll.SRS1Splines.Functions25.OneWay_Spline($C$56:$C$60,AE$56:AE$60,$C147)</f>
        <v>8.8919513991886507</v>
      </c>
      <c r="AF147" s="57">
        <f>_xll.SRS1Splines.Functions25.OneWay_Spline($C$56:$C$60,AF$56:AF$60,$C147)</f>
        <v>0.85652136293710501</v>
      </c>
      <c r="AG147" s="57">
        <v>0</v>
      </c>
      <c r="AH147" s="57">
        <f>_xll.SRS1Splines.Functions25.OneWay_Spline($C$56:$C$60,AH$56:AH$60,$C147)</f>
        <v>18.615251041555702</v>
      </c>
      <c r="AI147" s="57">
        <f>_xll.SRS1Splines.Functions25.OneWay_Spline($C$56:$C$60,AI$56:AI$60,$C147)</f>
        <v>0.31199560153486999</v>
      </c>
      <c r="AJ147" s="57">
        <f>_xll.SRS1Splines.Functions25.OneWay_Spline($C$56:$C$60,AJ$56:AJ$60,$C147)</f>
        <v>1.1060941834737399</v>
      </c>
      <c r="AK147" s="57">
        <v>0</v>
      </c>
    </row>
    <row r="148" spans="2:37" s="57" customFormat="1">
      <c r="B148" s="61">
        <v>3.3000000000000002E-2</v>
      </c>
      <c r="C148" s="57">
        <f>C147+15</f>
        <v>75</v>
      </c>
      <c r="D148" s="57">
        <f>_xll.SRS1Splines.Functions25.OneWay_Spline($C$56:$C$60,$D$56:$D$60,C148)</f>
        <v>1.3610519374951001E-2</v>
      </c>
      <c r="E148" s="57">
        <v>0</v>
      </c>
      <c r="F148" s="57">
        <f>_xll.SRS1Splines.Functions25.OneWay_Spline($C$56:$C$60,F$56:F$60,$C148)</f>
        <v>1.9074034451513799</v>
      </c>
      <c r="G148" s="57">
        <f>_xll.SRS1Splines.Functions25.OneWay_Spline($C$56:$C$60,G$56:G$60,$C148)</f>
        <v>6.76696564919901</v>
      </c>
      <c r="H148" s="57">
        <f>_xll.SRS1Splines.Functions25.OneWay_Spline($C$56:$C$60,H$56:H$60,$C148)</f>
        <v>0.60696877977152297</v>
      </c>
      <c r="I148" s="57">
        <f>_xll.SRS1Splines.Functions25.OneWay_Spline($C$56:$C$60,I$56:I$60,$C148)</f>
        <v>8.7492633402509501</v>
      </c>
      <c r="J148" s="57">
        <f>_xll.SRS1Splines.Functions25.OneWay_Spline($C$56:$C$60,J$56:J$60,$C148)</f>
        <v>22.690493458415599</v>
      </c>
      <c r="K148" s="57">
        <f>_xll.SRS1Splines.Functions25.OneWay_Spline($C$56:$C$60,K$56:K$60,$C148)</f>
        <v>0.28596686858886899</v>
      </c>
      <c r="L148" s="57">
        <f>_xll.SRS1Splines.Functions25.OneWay_Spline($C$56:$C$60,L$56:L$60,$C148)</f>
        <v>0.50196687668031303</v>
      </c>
      <c r="M148" s="57">
        <v>0</v>
      </c>
      <c r="O148" s="57">
        <f>O147+15</f>
        <v>75</v>
      </c>
      <c r="P148" s="57">
        <f>_xll.SRS1Splines.Functions25.OneWay_Spline($C$56:$C$60,P$56:P$60,O148)</f>
        <v>9.4992120203525304E-3</v>
      </c>
      <c r="Q148" s="57">
        <v>0</v>
      </c>
      <c r="R148" s="57">
        <f>_xll.SRS1Splines.Functions25.OneWay_Spline($C$56:$C$60,R$56:R$60,$C148)</f>
        <v>4.5207729314779002</v>
      </c>
      <c r="S148" s="57">
        <f>_xll.SRS1Splines.Functions25.OneWay_Spline($C$56:$C$60,S$56:S$60,$C148)</f>
        <v>2.1767708100123802</v>
      </c>
      <c r="T148" s="57">
        <f>_xll.SRS1Splines.Functions25.OneWay_Spline($C$56:$C$60,T$56:T$60,$C148)</f>
        <v>0.482119902698256</v>
      </c>
      <c r="U148" s="57">
        <f>_xll.SRS1Splines.Functions25.OneWay_Spline($C$56:$C$60,U$56:U$60,$C148)</f>
        <v>85.501945584812105</v>
      </c>
      <c r="V148" s="57">
        <f>_xll.SRS1Splines.Functions25.OneWay_Spline($C$56:$C$60,V$56:V$60,$C148)</f>
        <v>22.827341453266399</v>
      </c>
      <c r="W148" s="57">
        <f>_xll.SRS1Splines.Functions25.OneWay_Spline($C$56:$C$60,W$56:W$60,$C148)</f>
        <v>0.259938135642868</v>
      </c>
      <c r="X148" s="57">
        <f>_xll.SRS1Splines.Functions25.OneWay_Spline($C$56:$C$60,X$56:X$60,$C148)</f>
        <v>0.38410769474411099</v>
      </c>
      <c r="Y148" s="57">
        <f>_xll.SRS1Splines.Functions25.OneWay_Spline($C$62:$C$65,Y$62:Y$65,$C148)</f>
        <v>16.291544728767899</v>
      </c>
      <c r="AA148" s="57">
        <f>AA147+15</f>
        <v>75</v>
      </c>
      <c r="AB148" s="57">
        <f>_xll.SRS1Splines.Functions25.OneWay_Spline($C$56:$C$60,AB$56:AB$60,AA148)</f>
        <v>1.77218267295495E-2</v>
      </c>
      <c r="AC148" s="57">
        <v>0</v>
      </c>
      <c r="AD148" s="57">
        <f>_xll.SRS1Splines.Functions25.OneWay_Spline($C$56:$C$60,AD$56:AD$60,$C148)</f>
        <v>0.50853730294932498</v>
      </c>
      <c r="AE148" s="57">
        <f>_xll.SRS1Splines.Functions25.OneWay_Spline($C$56:$C$60,AE$56:AE$60,$C148)</f>
        <v>11.357160488385601</v>
      </c>
      <c r="AF148" s="57">
        <f>_xll.SRS1Splines.Functions25.OneWay_Spline($C$56:$C$60,AF$56:AF$60,$C148)</f>
        <v>0.89393247476479898</v>
      </c>
      <c r="AG148" s="57">
        <v>0</v>
      </c>
      <c r="AH148" s="57">
        <f>_xll.SRS1Splines.Functions25.OneWay_Spline($C$56:$C$60,AH$56:AH$60,$C148)</f>
        <v>22.553645463564798</v>
      </c>
      <c r="AI148" s="57">
        <f>_xll.SRS1Splines.Functions25.OneWay_Spline($C$56:$C$60,AI$56:AI$60,$C148)</f>
        <v>0.31199560153486999</v>
      </c>
      <c r="AJ148" s="57">
        <f>_xll.SRS1Splines.Functions25.OneWay_Spline($C$56:$C$60,AJ$56:AJ$60,$C148)</f>
        <v>1.3045063654254101</v>
      </c>
      <c r="AK148" s="57">
        <v>0</v>
      </c>
    </row>
    <row r="149" spans="2:37" s="57" customFormat="1">
      <c r="B149" s="61">
        <v>5.79E-3</v>
      </c>
      <c r="C149" s="57">
        <f>C148+25</f>
        <v>100</v>
      </c>
      <c r="D149" s="57">
        <f>_xll.SRS1Splines.Functions25.OneWay_Spline($C$56:$C$60,$D$56:$D$60,C149)</f>
        <v>1.3610519374951001E-2</v>
      </c>
      <c r="E149" s="57">
        <v>0</v>
      </c>
      <c r="F149" s="57">
        <f>_xll.SRS1Splines.Functions25.OneWay_Spline($C$56:$C$60,F$56:F$60,$C149)</f>
        <v>2.4801382403335501</v>
      </c>
      <c r="G149" s="57">
        <f>_xll.SRS1Splines.Functions25.OneWay_Spline($C$56:$C$60,G$56:G$60,$C149)</f>
        <v>9.1764285018413396</v>
      </c>
      <c r="H149" s="57">
        <f>_xll.SRS1Splines.Functions25.OneWay_Spline($C$56:$C$60,H$56:H$60,$C149)</f>
        <v>0.60696877977152297</v>
      </c>
      <c r="I149" s="57">
        <v>0</v>
      </c>
      <c r="J149" s="57">
        <f>_xll.SRS1Splines.Functions25.OneWay_Spline($C$56:$C$60,J$56:J$60,$C149)</f>
        <v>29.4580341735304</v>
      </c>
      <c r="K149" s="57">
        <f>_xll.SRS1Splines.Functions25.OneWay_Spline($C$56:$C$60,K$56:K$60,$C149)</f>
        <v>0.28596686858886899</v>
      </c>
      <c r="L149" s="57">
        <f>_xll.SRS1Splines.Functions25.OneWay_Spline($C$56:$C$60,L$56:L$60,$C149)</f>
        <v>0.53564107186910104</v>
      </c>
      <c r="M149" s="57">
        <v>0</v>
      </c>
      <c r="O149" s="57">
        <f>O148+25</f>
        <v>100</v>
      </c>
      <c r="P149" s="57">
        <f>_xll.SRS1Splines.Functions25.OneWay_Spline($C$56:$C$60,P$56:P$60,O149)</f>
        <v>9.4992120203525304E-3</v>
      </c>
      <c r="Q149" s="57">
        <v>0</v>
      </c>
      <c r="R149" s="57">
        <f>_xll.SRS1Splines.Functions25.OneWay_Spline($C$56:$C$60,R$56:R$60,$C149)</f>
        <v>6.1333591926593396</v>
      </c>
      <c r="S149" s="57">
        <f>_xll.SRS1Splines.Functions25.OneWay_Spline($C$56:$C$60,S$56:S$60,$C149)</f>
        <v>2.8870146999687201</v>
      </c>
      <c r="T149" s="57">
        <f>_xll.SRS1Splines.Functions25.OneWay_Spline($C$56:$C$60,T$56:T$60,$C149)</f>
        <v>0.482119902698256</v>
      </c>
      <c r="U149" s="57">
        <f>_xll.SRS1Splines.Functions25.OneWay_Spline($C$56:$C$60,U$56:U$60,$C149)</f>
        <v>109.96516164789701</v>
      </c>
      <c r="V149" s="57">
        <f>_xll.SRS1Splines.Functions25.OneWay_Spline($C$56:$C$60,V$56:V$60,$C149)</f>
        <v>29.798432180147401</v>
      </c>
      <c r="W149" s="57">
        <f>_xll.SRS1Splines.Functions25.OneWay_Spline($C$56:$C$60,W$56:W$60,$C149)</f>
        <v>0.259938135642868</v>
      </c>
      <c r="X149" s="57">
        <f>_xll.SRS1Splines.Functions25.OneWay_Spline($C$56:$C$60,X$56:X$60,$C149)</f>
        <v>0.38410769474411099</v>
      </c>
      <c r="Y149" s="57">
        <f>_xll.SRS1Splines.Functions25.OneWay_Spline($C$62:$C$65,Y$62:Y$65,$C149)</f>
        <v>22.210330261951899</v>
      </c>
      <c r="AA149" s="57">
        <f>AA148+25</f>
        <v>100</v>
      </c>
      <c r="AB149" s="57">
        <f>_xll.SRS1Splines.Functions25.OneWay_Spline($C$56:$C$60,AB$56:AB$60,AA149)</f>
        <v>1.77218267295495E-2</v>
      </c>
      <c r="AC149" s="57">
        <v>0</v>
      </c>
      <c r="AD149" s="57">
        <f>_xll.SRS1Splines.Functions25.OneWay_Spline($C$56:$C$60,AD$56:AD$60,$C149)</f>
        <v>0.50853730294932498</v>
      </c>
      <c r="AE149" s="57">
        <f>_xll.SRS1Splines.Functions25.OneWay_Spline($C$56:$C$60,AE$56:AE$60,$C149)</f>
        <v>15.465842303714</v>
      </c>
      <c r="AF149" s="57">
        <f>_xll.SRS1Splines.Functions25.OneWay_Spline($C$56:$C$60,AF$56:AF$60,$C149)</f>
        <v>0.95628432781095496</v>
      </c>
      <c r="AG149" s="57">
        <v>0</v>
      </c>
      <c r="AH149" s="57">
        <f>_xll.SRS1Splines.Functions25.OneWay_Spline($C$56:$C$60,AH$56:AH$60,$C149)</f>
        <v>29.1176361669134</v>
      </c>
      <c r="AI149" s="57">
        <f>_xll.SRS1Splines.Functions25.OneWay_Spline($C$56:$C$60,AI$56:AI$60,$C149)</f>
        <v>0.31199560153486999</v>
      </c>
      <c r="AJ149" s="57">
        <f>_xll.SRS1Splines.Functions25.OneWay_Spline($C$56:$C$60,AJ$56:AJ$60,$C149)</f>
        <v>1.63519333534488</v>
      </c>
      <c r="AK149" s="57">
        <v>0</v>
      </c>
    </row>
    <row r="150" spans="2:37" s="57" customFormat="1">
      <c r="B150" s="61">
        <v>1E-3</v>
      </c>
      <c r="C150" s="57">
        <f t="shared" ref="C150:C154" si="42">C149+25</f>
        <v>125</v>
      </c>
      <c r="D150" s="57">
        <f>_xll.SRS1Splines.Functions25.OneWay_Spline($C$56:$C$60,$D$56:$D$60,C150)</f>
        <v>1.3610519374951001E-2</v>
      </c>
      <c r="E150" s="57">
        <v>0</v>
      </c>
      <c r="F150" s="57">
        <f>_xll.SRS1Splines.Functions25.OneWay_Spline($C$56:$C$60,F$56:F$60,$C150)</f>
        <v>3.0528730355157201</v>
      </c>
      <c r="G150" s="57">
        <f>_xll.SRS1Splines.Functions25.OneWay_Spline($C$56:$C$60,G$56:G$60,$C150)</f>
        <v>11.585891354483699</v>
      </c>
      <c r="H150" s="57">
        <f>_xll.SRS1Splines.Functions25.OneWay_Spline($C$56:$C$60,H$56:H$60,$C150)</f>
        <v>0.60696877977152297</v>
      </c>
      <c r="I150" s="57">
        <v>0</v>
      </c>
      <c r="J150" s="57">
        <f>_xll.SRS1Splines.Functions25.OneWay_Spline($C$56:$C$60,J$56:J$60,$C150)</f>
        <v>36.225574888645198</v>
      </c>
      <c r="K150" s="57">
        <f>_xll.SRS1Splines.Functions25.OneWay_Spline($C$56:$C$60,K$56:K$60,$C150)</f>
        <v>0.28596686858886899</v>
      </c>
      <c r="L150" s="57">
        <f>_xll.SRS1Splines.Functions25.OneWay_Spline($C$56:$C$60,L$56:L$60,$C150)</f>
        <v>0.56931526705788904</v>
      </c>
      <c r="M150" s="57">
        <v>0</v>
      </c>
      <c r="O150" s="57">
        <f t="shared" ref="O150:O154" si="43">O149+25</f>
        <v>125</v>
      </c>
      <c r="P150" s="57">
        <f>_xll.SRS1Splines.Functions25.OneWay_Spline($C$56:$C$60,P$56:P$60,O150)</f>
        <v>9.4992120203525304E-3</v>
      </c>
      <c r="Q150" s="57">
        <v>0</v>
      </c>
      <c r="R150" s="57">
        <f>_xll.SRS1Splines.Functions25.OneWay_Spline($C$56:$C$60,R$56:R$60,$C150)</f>
        <v>7.7459454538407897</v>
      </c>
      <c r="S150" s="57">
        <f>_xll.SRS1Splines.Functions25.OneWay_Spline($C$56:$C$60,S$56:S$60,$C150)</f>
        <v>3.5972585899250702</v>
      </c>
      <c r="T150" s="57">
        <f>_xll.SRS1Splines.Functions25.OneWay_Spline($C$56:$C$60,T$56:T$60,$C150)</f>
        <v>0.482119902698256</v>
      </c>
      <c r="U150" s="57">
        <f>_xll.SRS1Splines.Functions25.OneWay_Spline($C$56:$C$60,U$56:U$60,$C150)</f>
        <v>134.42837771098101</v>
      </c>
      <c r="V150" s="57">
        <f>_xll.SRS1Splines.Functions25.OneWay_Spline($C$56:$C$60,V$56:V$60,$C150)</f>
        <v>36.769522907028403</v>
      </c>
      <c r="W150" s="57">
        <f>_xll.SRS1Splines.Functions25.OneWay_Spline($C$56:$C$60,W$56:W$60,$C150)</f>
        <v>0.259938135642868</v>
      </c>
      <c r="X150" s="57">
        <f>_xll.SRS1Splines.Functions25.OneWay_Spline($C$56:$C$60,X$56:X$60,$C150)</f>
        <v>0.38410769474411099</v>
      </c>
      <c r="Y150" s="57">
        <f>_xll.SRS1Splines.Functions25.OneWay_Spline($C$62:$C$65,Y$62:Y$65,$C150)</f>
        <v>28.129115795135899</v>
      </c>
      <c r="AA150" s="57">
        <f t="shared" ref="AA150:AA154" si="44">AA149+25</f>
        <v>125</v>
      </c>
      <c r="AB150" s="57">
        <f>_xll.SRS1Splines.Functions25.OneWay_Spline($C$56:$C$60,AB$56:AB$60,AA150)</f>
        <v>1.77218267295495E-2</v>
      </c>
      <c r="AC150" s="57">
        <v>0</v>
      </c>
      <c r="AD150" s="57">
        <f>_xll.SRS1Splines.Functions25.OneWay_Spline($C$56:$C$60,AD$56:AD$60,$C150)</f>
        <v>0.50853730294932498</v>
      </c>
      <c r="AE150" s="57">
        <f>_xll.SRS1Splines.Functions25.OneWay_Spline($C$56:$C$60,AE$56:AE$60,$C150)</f>
        <v>19.574524119042302</v>
      </c>
      <c r="AF150" s="57">
        <f>_xll.SRS1Splines.Functions25.OneWay_Spline($C$56:$C$60,AF$56:AF$60,$C150)</f>
        <v>1.0186361808571101</v>
      </c>
      <c r="AG150" s="57">
        <v>0</v>
      </c>
      <c r="AH150" s="57">
        <f>_xll.SRS1Splines.Functions25.OneWay_Spline($C$56:$C$60,AH$56:AH$60,$C150)</f>
        <v>35.681626870262001</v>
      </c>
      <c r="AI150" s="57">
        <f>_xll.SRS1Splines.Functions25.OneWay_Spline($C$56:$C$60,AI$56:AI$60,$C150)</f>
        <v>0.31199560153486999</v>
      </c>
      <c r="AJ150" s="57">
        <f>_xll.SRS1Splines.Functions25.OneWay_Spline($C$56:$C$60,AJ$56:AJ$60,$C150)</f>
        <v>1.9658803052643401</v>
      </c>
      <c r="AK150" s="57">
        <v>0</v>
      </c>
    </row>
    <row r="151" spans="2:37" s="57" customFormat="1">
      <c r="B151" s="62">
        <v>1.8000000000000001E-4</v>
      </c>
      <c r="C151" s="57">
        <f t="shared" si="42"/>
        <v>150</v>
      </c>
      <c r="D151" s="57">
        <f>_xll.SRS1Splines.Functions25.OneWay_Spline($C$56:$C$60,$D$56:$D$60,C151)</f>
        <v>1.3610519374951001E-2</v>
      </c>
      <c r="E151" s="57">
        <v>0</v>
      </c>
      <c r="F151" s="57">
        <f>_xll.SRS1Splines.Functions25.OneWay_Spline($C$56:$C$60,F$56:F$60,$C151)</f>
        <v>3.6256078306978901</v>
      </c>
      <c r="G151" s="57">
        <f>_xll.SRS1Splines.Functions25.OneWay_Spline($C$56:$C$60,G$56:G$60,$C151)</f>
        <v>13.995354207126001</v>
      </c>
      <c r="H151" s="57">
        <f>_xll.SRS1Splines.Functions25.OneWay_Spline($C$56:$C$60,H$56:H$60,$C151)</f>
        <v>0.60696877977152297</v>
      </c>
      <c r="I151" s="57">
        <v>0</v>
      </c>
      <c r="J151" s="57">
        <f>_xll.SRS1Splines.Functions25.OneWay_Spline($C$56:$C$60,J$56:J$60,$C151)</f>
        <v>42.993115603760003</v>
      </c>
      <c r="K151" s="57">
        <f>_xll.SRS1Splines.Functions25.OneWay_Spline($C$56:$C$60,K$56:K$60,$C151)</f>
        <v>0.28596686858886899</v>
      </c>
      <c r="L151" s="57">
        <f>_xll.SRS1Splines.Functions25.OneWay_Spline($C$56:$C$60,L$56:L$60,$C151)</f>
        <v>0.60298946224667704</v>
      </c>
      <c r="M151" s="57">
        <v>0</v>
      </c>
      <c r="O151" s="57">
        <f t="shared" si="43"/>
        <v>150</v>
      </c>
      <c r="P151" s="57">
        <f>_xll.SRS1Splines.Functions25.OneWay_Spline($C$56:$C$60,P$56:P$60,O151)</f>
        <v>9.4992120203525304E-3</v>
      </c>
      <c r="Q151" s="57">
        <v>0</v>
      </c>
      <c r="R151" s="57">
        <f>_xll.SRS1Splines.Functions25.OneWay_Spline($C$56:$C$60,R$56:R$60,$C151)</f>
        <v>9.3585317150222291</v>
      </c>
      <c r="S151" s="57">
        <f>_xll.SRS1Splines.Functions25.OneWay_Spline($C$56:$C$60,S$56:S$60,$C151)</f>
        <v>4.3075024798814097</v>
      </c>
      <c r="T151" s="57">
        <f>_xll.SRS1Splines.Functions25.OneWay_Spline($C$56:$C$60,T$56:T$60,$C151)</f>
        <v>0.482119902698256</v>
      </c>
      <c r="U151" s="57">
        <f>_xll.SRS1Splines.Functions25.OneWay_Spline($C$56:$C$60,U$56:U$60,$C151)</f>
        <v>158.891593774066</v>
      </c>
      <c r="V151" s="57">
        <f>_xll.SRS1Splines.Functions25.OneWay_Spline($C$56:$C$60,V$56:V$60,$C151)</f>
        <v>43.740613633909497</v>
      </c>
      <c r="W151" s="57">
        <f>_xll.SRS1Splines.Functions25.OneWay_Spline($C$56:$C$60,W$56:W$60,$C151)</f>
        <v>0.259938135642868</v>
      </c>
      <c r="X151" s="57">
        <f>_xll.SRS1Splines.Functions25.OneWay_Spline($C$56:$C$60,X$56:X$60,$C151)</f>
        <v>0.38410769474411099</v>
      </c>
      <c r="Y151" s="57">
        <f>_xll.SRS1Splines.Functions25.OneWay_Spline($C$62:$C$65,Y$62:Y$65,$C151)</f>
        <v>34.047901328319902</v>
      </c>
      <c r="AA151" s="57">
        <f t="shared" si="44"/>
        <v>150</v>
      </c>
      <c r="AB151" s="57">
        <f>_xll.SRS1Splines.Functions25.OneWay_Spline($C$56:$C$60,AB$56:AB$60,AA151)</f>
        <v>1.77218267295495E-2</v>
      </c>
      <c r="AC151" s="57">
        <v>0</v>
      </c>
      <c r="AD151" s="57">
        <f>_xll.SRS1Splines.Functions25.OneWay_Spline($C$56:$C$60,AD$56:AD$60,$C151)</f>
        <v>0.50853730294932498</v>
      </c>
      <c r="AE151" s="57">
        <f>_xll.SRS1Splines.Functions25.OneWay_Spline($C$56:$C$60,AE$56:AE$60,$C151)</f>
        <v>23.683205934370601</v>
      </c>
      <c r="AF151" s="57">
        <f>_xll.SRS1Splines.Functions25.OneWay_Spline($C$56:$C$60,AF$56:AF$60,$C151)</f>
        <v>1.08098803390327</v>
      </c>
      <c r="AG151" s="57">
        <v>0</v>
      </c>
      <c r="AH151" s="57">
        <f>_xll.SRS1Splines.Functions25.OneWay_Spline($C$56:$C$60,AH$56:AH$60,$C151)</f>
        <v>42.245617573610602</v>
      </c>
      <c r="AI151" s="57">
        <f>_xll.SRS1Splines.Functions25.OneWay_Spline($C$56:$C$60,AI$56:AI$60,$C151)</f>
        <v>0.31199560153486999</v>
      </c>
      <c r="AJ151" s="57">
        <f>_xll.SRS1Splines.Functions25.OneWay_Spline($C$56:$C$60,AJ$56:AJ$60,$C151)</f>
        <v>2.2965672751838002</v>
      </c>
      <c r="AK151" s="57">
        <v>0</v>
      </c>
    </row>
    <row r="152" spans="2:37" s="57" customFormat="1">
      <c r="B152" s="63">
        <v>3.1956419999999999E-5</v>
      </c>
      <c r="C152" s="57">
        <f t="shared" si="42"/>
        <v>175</v>
      </c>
      <c r="D152" s="57">
        <f>_xll.SRS1Splines.Functions25.OneWay_Spline($C$56:$C$60,$D$56:$D$60,C152)</f>
        <v>1.3610519374951001E-2</v>
      </c>
      <c r="E152" s="57">
        <v>0</v>
      </c>
      <c r="F152" s="57">
        <f>_xll.SRS1Splines.Functions25.OneWay_Spline($C$56:$C$60,F$56:F$60,$C152)</f>
        <v>4.19834262588006</v>
      </c>
      <c r="G152" s="57">
        <f>_xll.SRS1Splines.Functions25.OneWay_Spline($C$56:$C$60,G$56:G$60,$C152)</f>
        <v>16.404817059768298</v>
      </c>
      <c r="H152" s="57">
        <f>_xll.SRS1Splines.Functions25.OneWay_Spline($C$56:$C$60,H$56:H$60,$C152)</f>
        <v>0.60696877977152297</v>
      </c>
      <c r="I152" s="57">
        <v>0</v>
      </c>
      <c r="J152" s="57">
        <f>_xll.SRS1Splines.Functions25.OneWay_Spline($C$56:$C$60,J$56:J$60,$C152)</f>
        <v>49.760656318874801</v>
      </c>
      <c r="K152" s="57">
        <f>_xll.SRS1Splines.Functions25.OneWay_Spline($C$56:$C$60,K$56:K$60,$C152)</f>
        <v>0.28596686858886899</v>
      </c>
      <c r="L152" s="57">
        <f>_xll.SRS1Splines.Functions25.OneWay_Spline($C$56:$C$60,L$56:L$60,$C152)</f>
        <v>0.63666365743546605</v>
      </c>
      <c r="M152" s="57">
        <v>0</v>
      </c>
      <c r="O152" s="57">
        <f t="shared" si="43"/>
        <v>175</v>
      </c>
      <c r="P152" s="57">
        <f>_xll.SRS1Splines.Functions25.OneWay_Spline($C$56:$C$60,P$56:P$60,O152)</f>
        <v>9.4992120203525304E-3</v>
      </c>
      <c r="Q152" s="57">
        <v>0</v>
      </c>
      <c r="R152" s="57">
        <f>_xll.SRS1Splines.Functions25.OneWay_Spline($C$56:$C$60,R$56:R$60,$C152)</f>
        <v>10.971117976203701</v>
      </c>
      <c r="S152" s="57">
        <f>_xll.SRS1Splines.Functions25.OneWay_Spline($C$56:$C$60,S$56:S$60,$C152)</f>
        <v>5.0177463698377602</v>
      </c>
      <c r="T152" s="57">
        <f>_xll.SRS1Splines.Functions25.OneWay_Spline($C$56:$C$60,T$56:T$60,$C152)</f>
        <v>0.482119902698256</v>
      </c>
      <c r="U152" s="57">
        <f>_xll.SRS1Splines.Functions25.OneWay_Spline($C$56:$C$60,U$56:U$60,$C152)</f>
        <v>183.35480983715101</v>
      </c>
      <c r="V152" s="57">
        <f>_xll.SRS1Splines.Functions25.OneWay_Spline($C$56:$C$60,V$56:V$60,$C152)</f>
        <v>50.711704360790499</v>
      </c>
      <c r="W152" s="57">
        <f>_xll.SRS1Splines.Functions25.OneWay_Spline($C$56:$C$60,W$56:W$60,$C152)</f>
        <v>0.259938135642868</v>
      </c>
      <c r="X152" s="57">
        <f>_xll.SRS1Splines.Functions25.OneWay_Spline($C$56:$C$60,X$56:X$60,$C152)</f>
        <v>0.38410769474411099</v>
      </c>
      <c r="Y152" s="57">
        <f>_xll.SRS1Splines.Functions25.OneWay_Spline($C$62:$C$65,Y$62:Y$65,$C152)</f>
        <v>39.966686861503902</v>
      </c>
      <c r="AA152" s="57">
        <f t="shared" si="44"/>
        <v>175</v>
      </c>
      <c r="AB152" s="57">
        <f>_xll.SRS1Splines.Functions25.OneWay_Spline($C$56:$C$60,AB$56:AB$60,AA152)</f>
        <v>1.77218267295495E-2</v>
      </c>
      <c r="AC152" s="57">
        <v>0</v>
      </c>
      <c r="AD152" s="57">
        <f>_xll.SRS1Splines.Functions25.OneWay_Spline($C$56:$C$60,AD$56:AD$60,$C152)</f>
        <v>0.50853730294932498</v>
      </c>
      <c r="AE152" s="57">
        <f>_xll.SRS1Splines.Functions25.OneWay_Spline($C$56:$C$60,AE$56:AE$60,$C152)</f>
        <v>27.791887749698901</v>
      </c>
      <c r="AF152" s="57">
        <f>_xll.SRS1Splines.Functions25.OneWay_Spline($C$56:$C$60,AF$56:AF$60,$C152)</f>
        <v>1.14333988694943</v>
      </c>
      <c r="AG152" s="57">
        <v>0</v>
      </c>
      <c r="AH152" s="57">
        <f>_xll.SRS1Splines.Functions25.OneWay_Spline($C$56:$C$60,AH$56:AH$60,$C152)</f>
        <v>48.809608276959203</v>
      </c>
      <c r="AI152" s="57">
        <f>_xll.SRS1Splines.Functions25.OneWay_Spline($C$56:$C$60,AI$56:AI$60,$C152)</f>
        <v>0.31199560153486999</v>
      </c>
      <c r="AJ152" s="57">
        <f>_xll.SRS1Splines.Functions25.OneWay_Spline($C$56:$C$60,AJ$56:AJ$60,$C152)</f>
        <v>2.6272542451032601</v>
      </c>
      <c r="AK152" s="57">
        <v>0</v>
      </c>
    </row>
    <row r="153" spans="2:37" s="57" customFormat="1">
      <c r="B153" s="63">
        <v>5.5951110000000001E-6</v>
      </c>
      <c r="C153" s="57">
        <f t="shared" si="42"/>
        <v>200</v>
      </c>
      <c r="D153" s="57">
        <f>_xll.SRS1Splines.Functions25.OneWay_Spline($C$56:$C$60,$D$56:$D$60,C153)</f>
        <v>1.3610519374951001E-2</v>
      </c>
      <c r="E153" s="57">
        <v>0</v>
      </c>
      <c r="F153" s="57">
        <f>_xll.SRS1Splines.Functions25.OneWay_Spline($C$56:$C$60,F$56:F$60,$C153)</f>
        <v>4.7710774210622304</v>
      </c>
      <c r="G153" s="57">
        <f>_xll.SRS1Splines.Functions25.OneWay_Spline($C$56:$C$60,G$56:G$60,$C153)</f>
        <v>18.814279912410701</v>
      </c>
      <c r="H153" s="57">
        <f>_xll.SRS1Splines.Functions25.OneWay_Spline($C$56:$C$60,H$56:H$60,$C153)</f>
        <v>0.60696877977152297</v>
      </c>
      <c r="I153" s="57">
        <v>0</v>
      </c>
      <c r="J153" s="57">
        <f>_xll.SRS1Splines.Functions25.OneWay_Spline($C$56:$C$60,J$56:J$60,$C153)</f>
        <v>56.528197033989599</v>
      </c>
      <c r="K153" s="57">
        <f>_xll.SRS1Splines.Functions25.OneWay_Spline($C$56:$C$60,K$56:K$60,$C153)</f>
        <v>0.28596686858886899</v>
      </c>
      <c r="L153" s="57">
        <f>_xll.SRS1Splines.Functions25.OneWay_Spline($C$56:$C$60,L$56:L$60,$C153)</f>
        <v>0.67033785262425405</v>
      </c>
      <c r="M153" s="57">
        <v>0</v>
      </c>
      <c r="O153" s="57">
        <f t="shared" si="43"/>
        <v>200</v>
      </c>
      <c r="P153" s="57">
        <f>_xll.SRS1Splines.Functions25.OneWay_Spline($C$56:$C$60,P$56:P$60,O153)</f>
        <v>9.4992120203525304E-3</v>
      </c>
      <c r="Q153" s="57">
        <v>0</v>
      </c>
      <c r="R153" s="57">
        <f>_xll.SRS1Splines.Functions25.OneWay_Spline($C$56:$C$60,R$56:R$60,$C153)</f>
        <v>12.583704237385099</v>
      </c>
      <c r="S153" s="57">
        <f>_xll.SRS1Splines.Functions25.OneWay_Spline($C$56:$C$60,S$56:S$60,$C153)</f>
        <v>5.7279902597941001</v>
      </c>
      <c r="T153" s="57">
        <f>_xll.SRS1Splines.Functions25.OneWay_Spline($C$56:$C$60,T$56:T$60,$C153)</f>
        <v>0.482119902698256</v>
      </c>
      <c r="U153" s="57">
        <f>_xll.SRS1Splines.Functions25.OneWay_Spline($C$56:$C$60,U$56:U$60,$C153)</f>
        <v>207.818025900235</v>
      </c>
      <c r="V153" s="57">
        <f>_xll.SRS1Splines.Functions25.OneWay_Spline($C$56:$C$60,V$56:V$60,$C153)</f>
        <v>57.682795087671501</v>
      </c>
      <c r="W153" s="57">
        <f>_xll.SRS1Splines.Functions25.OneWay_Spline($C$56:$C$60,W$56:W$60,$C153)</f>
        <v>0.259938135642868</v>
      </c>
      <c r="X153" s="57">
        <f>_xll.SRS1Splines.Functions25.OneWay_Spline($C$56:$C$60,X$56:X$60,$C153)</f>
        <v>0.38410769474411099</v>
      </c>
      <c r="Y153" s="57">
        <f>_xll.SRS1Splines.Functions25.OneWay_Spline($C$62:$C$65,Y$62:Y$65,$C153)</f>
        <v>45.885472394687902</v>
      </c>
      <c r="AA153" s="57">
        <f t="shared" si="44"/>
        <v>200</v>
      </c>
      <c r="AB153" s="57">
        <f>_xll.SRS1Splines.Functions25.OneWay_Spline($C$56:$C$60,AB$56:AB$60,AA153)</f>
        <v>1.77218267295495E-2</v>
      </c>
      <c r="AC153" s="57">
        <v>0</v>
      </c>
      <c r="AD153" s="57">
        <f>_xll.SRS1Splines.Functions25.OneWay_Spline($C$56:$C$60,AD$56:AD$60,$C153)</f>
        <v>0.50853730294932498</v>
      </c>
      <c r="AE153" s="57">
        <f>_xll.SRS1Splines.Functions25.OneWay_Spline($C$56:$C$60,AE$56:AE$60,$C153)</f>
        <v>31.900569565027201</v>
      </c>
      <c r="AF153" s="57">
        <f>_xll.SRS1Splines.Functions25.OneWay_Spline($C$56:$C$60,AF$56:AF$60,$C153)</f>
        <v>1.20569173999558</v>
      </c>
      <c r="AG153" s="57">
        <v>0</v>
      </c>
      <c r="AH153" s="57">
        <f>_xll.SRS1Splines.Functions25.OneWay_Spline($C$56:$C$60,AH$56:AH$60,$C153)</f>
        <v>55.373598980307698</v>
      </c>
      <c r="AI153" s="57">
        <f>_xll.SRS1Splines.Functions25.OneWay_Spline($C$56:$C$60,AI$56:AI$60,$C153)</f>
        <v>0.31199560153486999</v>
      </c>
      <c r="AJ153" s="57">
        <f>_xll.SRS1Splines.Functions25.OneWay_Spline($C$56:$C$60,AJ$56:AJ$60,$C153)</f>
        <v>2.95794121502272</v>
      </c>
      <c r="AK153" s="57">
        <v>0</v>
      </c>
    </row>
    <row r="154" spans="2:37" s="57" customFormat="1">
      <c r="B154" s="63">
        <v>9.8644809999999999E-7</v>
      </c>
      <c r="C154" s="57">
        <f t="shared" si="42"/>
        <v>225</v>
      </c>
      <c r="D154" s="57">
        <f>_xll.SRS1Splines.Functions25.OneWay_Spline($C$56:$C$60,$D$56:$D$60,C154)</f>
        <v>1.3610519374951001E-2</v>
      </c>
      <c r="E154" s="57">
        <v>0</v>
      </c>
      <c r="F154" s="57">
        <f>_xll.SRS1Splines.Functions25.OneWay_Spline($C$56:$C$60,F$56:F$60,$C154)</f>
        <v>5.3438122162443999</v>
      </c>
      <c r="G154" s="57">
        <f>_xll.SRS1Splines.Functions25.OneWay_Spline($C$56:$C$60,G$56:G$60,$C154)</f>
        <v>21.223742765053</v>
      </c>
      <c r="H154" s="57">
        <f>_xll.SRS1Splines.Functions25.OneWay_Spline($C$56:$C$60,H$56:H$60,$C154)</f>
        <v>0.60696877977152297</v>
      </c>
      <c r="I154" s="57">
        <v>0</v>
      </c>
      <c r="J154" s="57">
        <f>_xll.SRS1Splines.Functions25.OneWay_Spline($C$56:$C$60,J$56:J$60,$C154)</f>
        <v>63.295737749104397</v>
      </c>
      <c r="K154" s="57">
        <f>_xll.SRS1Splines.Functions25.OneWay_Spline($C$56:$C$60,K$56:K$60,$C154)</f>
        <v>0.28596686858886899</v>
      </c>
      <c r="L154" s="57">
        <f>_xll.SRS1Splines.Functions25.OneWay_Spline($C$56:$C$60,L$56:L$60,$C154)</f>
        <v>0.70401204781304205</v>
      </c>
      <c r="M154" s="57">
        <v>0</v>
      </c>
      <c r="O154" s="57">
        <f t="shared" si="43"/>
        <v>225</v>
      </c>
      <c r="P154" s="57">
        <f>_xll.SRS1Splines.Functions25.OneWay_Spline($C$56:$C$60,P$56:P$60,O154)</f>
        <v>9.4992120203525304E-3</v>
      </c>
      <c r="Q154" s="57">
        <v>0</v>
      </c>
      <c r="R154" s="57">
        <f>_xll.SRS1Splines.Functions25.OneWay_Spline($C$56:$C$60,R$56:R$60,$C154)</f>
        <v>14.196290498566601</v>
      </c>
      <c r="S154" s="57">
        <f>_xll.SRS1Splines.Functions25.OneWay_Spline($C$56:$C$60,S$56:S$60,$C154)</f>
        <v>6.4382341497504498</v>
      </c>
      <c r="T154" s="57">
        <f>_xll.SRS1Splines.Functions25.OneWay_Spline($C$56:$C$60,T$56:T$60,$C154)</f>
        <v>0.482119902698256</v>
      </c>
      <c r="U154" s="57">
        <f>_xll.SRS1Splines.Functions25.OneWay_Spline($C$56:$C$60,U$56:U$60,$C154)</f>
        <v>232.28124196332001</v>
      </c>
      <c r="V154" s="57">
        <f>_xll.SRS1Splines.Functions25.OneWay_Spline($C$56:$C$60,V$56:V$60,$C154)</f>
        <v>64.653885814552595</v>
      </c>
      <c r="W154" s="57">
        <f>_xll.SRS1Splines.Functions25.OneWay_Spline($C$56:$C$60,W$56:W$60,$C154)</f>
        <v>0.259938135642868</v>
      </c>
      <c r="X154" s="57">
        <f>_xll.SRS1Splines.Functions25.OneWay_Spline($C$56:$C$60,X$56:X$60,$C154)</f>
        <v>0.38410769474411099</v>
      </c>
      <c r="Y154" s="57">
        <f>_xll.SRS1Splines.Functions25.OneWay_Spline($C$62:$C$65,Y$62:Y$65,$C154)</f>
        <v>51.804257927871902</v>
      </c>
      <c r="AA154" s="57">
        <f t="shared" si="44"/>
        <v>225</v>
      </c>
      <c r="AB154" s="57">
        <f>_xll.SRS1Splines.Functions25.OneWay_Spline($C$56:$C$60,AB$56:AB$60,AA154)</f>
        <v>1.77218267295495E-2</v>
      </c>
      <c r="AC154" s="57">
        <v>0</v>
      </c>
      <c r="AD154" s="57">
        <f>_xll.SRS1Splines.Functions25.OneWay_Spline($C$56:$C$60,AD$56:AD$60,$C154)</f>
        <v>0.50853730294932498</v>
      </c>
      <c r="AE154" s="57">
        <f>_xll.SRS1Splines.Functions25.OneWay_Spline($C$56:$C$60,AE$56:AE$60,$C154)</f>
        <v>36.0092513803556</v>
      </c>
      <c r="AF154" s="57">
        <f>_xll.SRS1Splines.Functions25.OneWay_Spline($C$56:$C$60,AF$56:AF$60,$C154)</f>
        <v>1.26804359304174</v>
      </c>
      <c r="AG154" s="57">
        <v>0</v>
      </c>
      <c r="AH154" s="57">
        <f>_xll.SRS1Splines.Functions25.OneWay_Spline($C$56:$C$60,AH$56:AH$60,$C154)</f>
        <v>61.937589683656299</v>
      </c>
      <c r="AI154" s="57">
        <f>_xll.SRS1Splines.Functions25.OneWay_Spline($C$56:$C$60,AI$56:AI$60,$C154)</f>
        <v>0.31199560153486999</v>
      </c>
      <c r="AJ154" s="57">
        <f>_xll.SRS1Splines.Functions25.OneWay_Spline($C$56:$C$60,AJ$56:AJ$60,$C154)</f>
        <v>3.2886281849421799</v>
      </c>
      <c r="AK154" s="57">
        <v>0</v>
      </c>
    </row>
    <row r="155" spans="2:37" s="57" customFormat="1">
      <c r="B155" s="63">
        <v>1.6566669999999999E-7</v>
      </c>
      <c r="C155" s="57">
        <v>250</v>
      </c>
      <c r="D155" s="57">
        <f>_xll.SRS1Splines.Functions25.OneWay_Spline($C$56:$C$60,$D$56:$D$60,C155)</f>
        <v>1.3610519374951001E-2</v>
      </c>
      <c r="E155" s="57">
        <v>0</v>
      </c>
      <c r="F155" s="57">
        <f>_xll.SRS1Splines.Functions25.OneWay_Spline($C$56:$C$60,F$56:F$60,$C155)</f>
        <v>5.9165470114265704</v>
      </c>
      <c r="G155" s="57">
        <f>_xll.SRS1Splines.Functions25.OneWay_Spline($C$56:$C$60,G$56:G$60,$C155)</f>
        <v>23.6332056176953</v>
      </c>
      <c r="H155" s="57">
        <f>_xll.SRS1Splines.Functions25.OneWay_Spline($C$56:$C$60,H$56:H$60,$C155)</f>
        <v>0.60696877977152297</v>
      </c>
      <c r="I155" s="57">
        <v>0</v>
      </c>
      <c r="J155" s="57">
        <f>_xll.SRS1Splines.Functions25.OneWay_Spline($C$56:$C$60,J$56:J$60,$C155)</f>
        <v>70.063278464219295</v>
      </c>
      <c r="K155" s="57">
        <f>_xll.SRS1Splines.Functions25.OneWay_Spline($C$56:$C$60,K$56:K$60,$C155)</f>
        <v>0.28596686858886899</v>
      </c>
      <c r="L155" s="57">
        <f>_xll.SRS1Splines.Functions25.OneWay_Spline($C$56:$C$60,L$56:L$60,$C155)</f>
        <v>0.73768624300183105</v>
      </c>
      <c r="M155" s="57">
        <v>0</v>
      </c>
      <c r="O155" s="57">
        <v>250</v>
      </c>
      <c r="P155" s="57">
        <f>_xll.SRS1Splines.Functions25.OneWay_Spline($C$56:$C$60,P$56:P$60,O155)</f>
        <v>9.4992120203525304E-3</v>
      </c>
      <c r="Q155" s="57">
        <v>0</v>
      </c>
      <c r="R155" s="57">
        <f>_xll.SRS1Splines.Functions25.OneWay_Spline($C$56:$C$60,R$56:R$60,$C155)</f>
        <v>15.808876759747999</v>
      </c>
      <c r="S155" s="57">
        <f>_xll.SRS1Splines.Functions25.OneWay_Spline($C$56:$C$60,S$56:S$60,$C155)</f>
        <v>7.1484780397068004</v>
      </c>
      <c r="T155" s="57">
        <f>_xll.SRS1Splines.Functions25.OneWay_Spline($C$56:$C$60,T$56:T$60,$C155)</f>
        <v>0.482119902698256</v>
      </c>
      <c r="U155" s="57">
        <f>_xll.SRS1Splines.Functions25.OneWay_Spline($C$56:$C$60,U$56:U$60,$C155)</f>
        <v>256.74445802640503</v>
      </c>
      <c r="V155" s="57">
        <f>_xll.SRS1Splines.Functions25.OneWay_Spline($C$56:$C$60,V$56:V$60,$C155)</f>
        <v>71.624976541433597</v>
      </c>
      <c r="W155" s="57">
        <f>_xll.SRS1Splines.Functions25.OneWay_Spline($C$56:$C$60,W$56:W$60,$C155)</f>
        <v>0.259938135642868</v>
      </c>
      <c r="X155" s="57">
        <f>_xll.SRS1Splines.Functions25.OneWay_Spline($C$56:$C$60,X$56:X$60,$C155)</f>
        <v>0.38410769474411099</v>
      </c>
      <c r="Y155" s="57">
        <f>_xll.SRS1Splines.Functions25.OneWay_Spline($C$62:$C$65,Y$62:Y$65,$C155)</f>
        <v>57.723043461055902</v>
      </c>
      <c r="AA155" s="57">
        <v>250</v>
      </c>
      <c r="AB155" s="57">
        <f>_xll.SRS1Splines.Functions25.OneWay_Spline($C$56:$C$60,AB$56:AB$60,AA155)</f>
        <v>1.77218267295495E-2</v>
      </c>
      <c r="AC155" s="57">
        <v>0</v>
      </c>
      <c r="AD155" s="57">
        <f>_xll.SRS1Splines.Functions25.OneWay_Spline($C$56:$C$60,AD$56:AD$60,$C155)</f>
        <v>0.50853730294932498</v>
      </c>
      <c r="AE155" s="57">
        <f>_xll.SRS1Splines.Functions25.OneWay_Spline($C$56:$C$60,AE$56:AE$60,$C155)</f>
        <v>40.117933195683896</v>
      </c>
      <c r="AF155" s="57">
        <f>_xll.SRS1Splines.Functions25.OneWay_Spline($C$56:$C$60,AF$56:AF$60,$C155)</f>
        <v>1.3303954460878999</v>
      </c>
      <c r="AG155" s="57">
        <v>0</v>
      </c>
      <c r="AH155" s="57">
        <f>_xll.SRS1Splines.Functions25.OneWay_Spline($C$56:$C$60,AH$56:AH$60,$C155)</f>
        <v>68.501580387004907</v>
      </c>
      <c r="AI155" s="57">
        <f>_xll.SRS1Splines.Functions25.OneWay_Spline($C$56:$C$60,AI$56:AI$60,$C155)</f>
        <v>0.31199560153486999</v>
      </c>
      <c r="AJ155" s="57">
        <f>_xll.SRS1Splines.Functions25.OneWay_Spline($C$56:$C$60,AJ$56:AJ$60,$C155)</f>
        <v>3.6193151548616398</v>
      </c>
      <c r="AK155" s="57">
        <v>0</v>
      </c>
    </row>
    <row r="156" spans="2:37" s="57" customFormat="1">
      <c r="B156" s="63">
        <v>5.325307E-9</v>
      </c>
      <c r="C156" s="57">
        <v>300</v>
      </c>
      <c r="D156" s="57">
        <f>_xll.SRS1Splines.Functions25.OneWay_Spline($C$56:$C$60,$D$56:$D$60,C156)</f>
        <v>1.3610519374951001E-2</v>
      </c>
      <c r="E156" s="57">
        <v>0</v>
      </c>
      <c r="F156" s="57">
        <f>_xll.SRS1Splines.Functions25.OneWay_Spline($C$56:$C$60,F$56:F$60,$C156)</f>
        <v>7.0620166017909103</v>
      </c>
      <c r="G156" s="57">
        <f>_xll.SRS1Splines.Functions25.OneWay_Spline($C$56:$C$60,G$56:G$60,$C156)</f>
        <v>28.452131322980001</v>
      </c>
      <c r="H156" s="57">
        <f>_xll.SRS1Splines.Functions25.OneWay_Spline($C$56:$C$60,H$56:H$60,$C156)</f>
        <v>0.60696877977152297</v>
      </c>
      <c r="I156" s="57">
        <v>0</v>
      </c>
      <c r="J156" s="57">
        <f>_xll.SRS1Splines.Functions25.OneWay_Spline($C$56:$C$60,J$56:J$60,$C156)</f>
        <v>83.598359894448905</v>
      </c>
      <c r="K156" s="57">
        <f>_xll.SRS1Splines.Functions25.OneWay_Spline($C$56:$C$60,K$56:K$60,$C156)</f>
        <v>0.28596686858886899</v>
      </c>
      <c r="L156" s="57">
        <f>_xll.SRS1Splines.Functions25.OneWay_Spline($C$56:$C$60,L$56:L$60,$C156)</f>
        <v>0.80503463337940695</v>
      </c>
      <c r="M156" s="57">
        <v>0</v>
      </c>
      <c r="O156" s="57">
        <v>300</v>
      </c>
      <c r="P156" s="57">
        <f>_xll.SRS1Splines.Functions25.OneWay_Spline($C$56:$C$60,P$56:P$60,O156)</f>
        <v>9.4992120203525304E-3</v>
      </c>
      <c r="Q156" s="57">
        <v>0</v>
      </c>
      <c r="R156" s="57">
        <f>_xll.SRS1Splines.Functions25.OneWay_Spline($C$56:$C$60,R$56:R$60,$C156)</f>
        <v>19.0340492821109</v>
      </c>
      <c r="S156" s="57">
        <f>_xll.SRS1Splines.Functions25.OneWay_Spline($C$56:$C$60,S$56:S$60,$C156)</f>
        <v>8.5689658196194909</v>
      </c>
      <c r="T156" s="57">
        <f>_xll.SRS1Splines.Functions25.OneWay_Spline($C$56:$C$60,T$56:T$60,$C156)</f>
        <v>0.482119902698256</v>
      </c>
      <c r="U156" s="57">
        <f>_xll.SRS1Splines.Functions25.OneWay_Spline($C$56:$C$60,U$56:U$60,$C156)</f>
        <v>305.67089015257397</v>
      </c>
      <c r="V156" s="57">
        <f>_xll.SRS1Splines.Functions25.OneWay_Spline($C$56:$C$60,V$56:V$60,$C156)</f>
        <v>85.5671579951957</v>
      </c>
      <c r="W156" s="57">
        <f>_xll.SRS1Splines.Functions25.OneWay_Spline($C$56:$C$60,W$56:W$60,$C156)</f>
        <v>0.259938135642868</v>
      </c>
      <c r="X156" s="57">
        <f>_xll.SRS1Splines.Functions25.OneWay_Spline($C$56:$C$60,X$56:X$60,$C156)</f>
        <v>0.38410769474411099</v>
      </c>
      <c r="Y156" s="57">
        <f>_xll.SRS1Splines.Functions25.OneWay_Spline($C$62:$C$65,Y$62:Y$65,$C156)</f>
        <v>69.560614527423894</v>
      </c>
      <c r="AA156" s="57">
        <v>300</v>
      </c>
      <c r="AB156" s="57">
        <f>_xll.SRS1Splines.Functions25.OneWay_Spline($C$56:$C$60,AB$56:AB$60,AA156)</f>
        <v>1.77218267295495E-2</v>
      </c>
      <c r="AC156" s="57">
        <v>0</v>
      </c>
      <c r="AD156" s="57">
        <f>_xll.SRS1Splines.Functions25.OneWay_Spline($C$56:$C$60,AD$56:AD$60,$C156)</f>
        <v>0.50853730294932498</v>
      </c>
      <c r="AE156" s="57">
        <f>_xll.SRS1Splines.Functions25.OneWay_Spline($C$56:$C$60,AE$56:AE$60,$C156)</f>
        <v>48.335296826340503</v>
      </c>
      <c r="AF156" s="57">
        <f>_xll.SRS1Splines.Functions25.OneWay_Spline($C$56:$C$60,AF$56:AF$60,$C156)</f>
        <v>1.4550991521802099</v>
      </c>
      <c r="AG156" s="57">
        <v>0</v>
      </c>
      <c r="AH156" s="57">
        <f>_xll.SRS1Splines.Functions25.OneWay_Spline($C$56:$C$60,AH$56:AH$60,$C156)</f>
        <v>81.629561793701995</v>
      </c>
      <c r="AI156" s="57">
        <f>_xll.SRS1Splines.Functions25.OneWay_Spline($C$56:$C$60,AI$56:AI$60,$C156)</f>
        <v>0.31199560153486999</v>
      </c>
      <c r="AJ156" s="57">
        <f>_xll.SRS1Splines.Functions25.OneWay_Spline($C$56:$C$60,AJ$56:AJ$60,$C156)</f>
        <v>4.28068909470056</v>
      </c>
      <c r="AK156" s="57">
        <v>0</v>
      </c>
    </row>
    <row r="157" spans="2:37" s="57" customFormat="1">
      <c r="B157" s="63">
        <v>5.711624E-11</v>
      </c>
      <c r="C157" s="57">
        <v>365</v>
      </c>
      <c r="D157" s="57">
        <f>_xll.SRS1Splines.Functions25.OneWay_Spline($C$56:$C$60,$D$56:$D$60,C157)</f>
        <v>1.3610519374951001E-2</v>
      </c>
      <c r="E157" s="57">
        <v>0</v>
      </c>
      <c r="F157" s="57">
        <f>_xll.SRS1Splines.Functions25.OneWay_Spline($C$56:$C$60,F$56:F$60,$C157)</f>
        <v>8.5511270692645507</v>
      </c>
      <c r="G157" s="57">
        <f>_xll.SRS1Splines.Functions25.OneWay_Spline($C$56:$C$60,G$56:G$60,$C157)</f>
        <v>34.716734739850097</v>
      </c>
      <c r="H157" s="57">
        <f>_xll.SRS1Splines.Functions25.OneWay_Spline($C$56:$C$60,H$56:H$60,$C157)</f>
        <v>0.60696877977152297</v>
      </c>
      <c r="I157" s="57">
        <v>0</v>
      </c>
      <c r="J157" s="57">
        <f>_xll.SRS1Splines.Functions25.OneWay_Spline($C$56:$C$60,J$56:J$60,$C157)</f>
        <v>101.19396575374699</v>
      </c>
      <c r="K157" s="57">
        <f>_xll.SRS1Splines.Functions25.OneWay_Spline($C$56:$C$60,K$56:K$60,$C157)</f>
        <v>0.28596686858886899</v>
      </c>
      <c r="L157" s="57">
        <f>_xll.SRS1Splines.Functions25.OneWay_Spline($C$56:$C$60,L$56:L$60,$C157)</f>
        <v>0.89258754087025605</v>
      </c>
      <c r="M157" s="57">
        <v>0</v>
      </c>
      <c r="O157" s="57">
        <v>365</v>
      </c>
      <c r="P157" s="57">
        <f>_xll.SRS1Splines.Functions25.OneWay_Spline($C$56:$C$60,P$56:P$60,O157)</f>
        <v>9.4992120203525304E-3</v>
      </c>
      <c r="Q157" s="57">
        <v>0</v>
      </c>
      <c r="R157" s="57">
        <f>_xll.SRS1Splines.Functions25.OneWay_Spline($C$56:$C$60,R$56:R$60,$C157)</f>
        <v>23.226773561182601</v>
      </c>
      <c r="S157" s="57">
        <f>_xll.SRS1Splines.Functions25.OneWay_Spline($C$56:$C$60,S$56:S$60,$C157)</f>
        <v>10.415599933506</v>
      </c>
      <c r="T157" s="57">
        <f>_xll.SRS1Splines.Functions25.OneWay_Spline($C$56:$C$60,T$56:T$60,$C157)</f>
        <v>0.482119902698256</v>
      </c>
      <c r="U157" s="57">
        <f>_xll.SRS1Splines.Functions25.OneWay_Spline($C$56:$C$60,U$56:U$60,$C157)</f>
        <v>369.27525191659402</v>
      </c>
      <c r="V157" s="57">
        <f>_xll.SRS1Splines.Functions25.OneWay_Spline($C$56:$C$60,V$56:V$60,$C157)</f>
        <v>103.69199388508601</v>
      </c>
      <c r="W157" s="57">
        <f>_xll.SRS1Splines.Functions25.OneWay_Spline($C$56:$C$60,W$56:W$60,$C157)</f>
        <v>0.259938135642868</v>
      </c>
      <c r="X157" s="57">
        <f>_xll.SRS1Splines.Functions25.OneWay_Spline($C$56:$C$60,X$56:X$60,$C157)</f>
        <v>0.38410769474411099</v>
      </c>
      <c r="Y157" s="57">
        <f>_xll.SRS1Splines.Functions25.OneWay_Spline($C$62:$C$65,Y$62:Y$65,$C157)</f>
        <v>84.949456913702306</v>
      </c>
      <c r="AA157" s="57">
        <v>365</v>
      </c>
      <c r="AB157" s="57">
        <f>_xll.SRS1Splines.Functions25.OneWay_Spline($C$56:$C$60,AB$56:AB$60,AA157)</f>
        <v>1.77218267295495E-2</v>
      </c>
      <c r="AC157" s="57">
        <v>0</v>
      </c>
      <c r="AD157" s="57">
        <f>_xll.SRS1Splines.Functions25.OneWay_Spline($C$56:$C$60,AD$56:AD$60,$C157)</f>
        <v>0.50853730294932498</v>
      </c>
      <c r="AE157" s="57">
        <f>_xll.SRS1Splines.Functions25.OneWay_Spline($C$56:$C$60,AE$56:AE$60,$C157)</f>
        <v>59.017869546194099</v>
      </c>
      <c r="AF157" s="57">
        <f>_xll.SRS1Splines.Functions25.OneWay_Spline($C$56:$C$60,AF$56:AF$60,$C157)</f>
        <v>1.6172139701002199</v>
      </c>
      <c r="AG157" s="57">
        <v>0</v>
      </c>
      <c r="AH157" s="57">
        <f>_xll.SRS1Splines.Functions25.OneWay_Spline($C$56:$C$60,AH$56:AH$60,$C157)</f>
        <v>98.695937622408294</v>
      </c>
      <c r="AI157" s="57">
        <f>_xll.SRS1Splines.Functions25.OneWay_Spline($C$56:$C$60,AI$56:AI$60,$C157)</f>
        <v>0.31199560153486999</v>
      </c>
      <c r="AJ157" s="57">
        <f>_xll.SRS1Splines.Functions25.OneWay_Spline($C$56:$C$60,AJ$56:AJ$60,$C157)</f>
        <v>5.1404752164911596</v>
      </c>
      <c r="AK157" s="57">
        <v>0</v>
      </c>
    </row>
    <row r="158" spans="2:37" s="57" customFormat="1">
      <c r="B158" s="64">
        <v>5.1022449999999996E-22</v>
      </c>
      <c r="C158" s="57">
        <f>365*2</f>
        <v>730</v>
      </c>
      <c r="D158" s="57">
        <f>_xll.SRS1Splines.Functions25.OneWay_Spline($C$56:$C$60,$D$56:$D$60,C158)</f>
        <v>1.3610519374951001E-2</v>
      </c>
      <c r="E158" s="57">
        <v>0</v>
      </c>
      <c r="F158" s="57">
        <f>_xll.SRS1Splines.Functions25.OneWay_Spline($C$56:$C$60,F$56:F$60,$C158)</f>
        <v>16.913055078924199</v>
      </c>
      <c r="G158" s="57">
        <f>_xll.SRS1Splines.Functions25.OneWay_Spline($C$56:$C$60,G$56:G$60,$C158)</f>
        <v>69.894892388428104</v>
      </c>
      <c r="H158" s="57">
        <f>_xll.SRS1Splines.Functions25.OneWay_Spline($C$56:$C$60,H$56:H$60,$C158)</f>
        <v>0.60696877977152297</v>
      </c>
      <c r="I158" s="57">
        <v>0</v>
      </c>
      <c r="J158" s="57">
        <f>_xll.SRS1Splines.Functions25.OneWay_Spline($C$56:$C$60,J$56:J$60,$C158)</f>
        <v>200.00006019442401</v>
      </c>
      <c r="K158" s="57">
        <f>_xll.SRS1Splines.Functions25.OneWay_Spline($C$56:$C$60,K$56:K$60,$C158)</f>
        <v>0.28596686858886899</v>
      </c>
      <c r="L158" s="57">
        <f>_xll.SRS1Splines.Functions25.OneWay_Spline($C$56:$C$60,L$56:L$60,$C158)</f>
        <v>1.3842307906265701</v>
      </c>
      <c r="M158" s="57">
        <v>0</v>
      </c>
      <c r="O158" s="57">
        <f>365*2</f>
        <v>730</v>
      </c>
      <c r="P158" s="57">
        <f>_xll.SRS1Splines.Functions25.OneWay_Spline($C$56:$C$60,P$56:P$60,O158)</f>
        <v>9.4992120203525304E-3</v>
      </c>
      <c r="Q158" s="57">
        <v>0</v>
      </c>
      <c r="R158" s="57">
        <f>_xll.SRS1Splines.Functions25.OneWay_Spline($C$56:$C$60,R$56:R$60,$C158)</f>
        <v>46.770532974431703</v>
      </c>
      <c r="S158" s="57">
        <f>_xll.SRS1Splines.Functions25.OneWay_Spline($C$56:$C$60,S$56:S$60,$C158)</f>
        <v>20.7851607268686</v>
      </c>
      <c r="T158" s="57">
        <f>_xll.SRS1Splines.Functions25.OneWay_Spline($C$56:$C$60,T$56:T$60,$C158)</f>
        <v>0.482119902698256</v>
      </c>
      <c r="U158" s="57">
        <f>_xll.SRS1Splines.Functions25.OneWay_Spline($C$56:$C$60,U$56:U$60,$C158)</f>
        <v>726.43820643763001</v>
      </c>
      <c r="V158" s="57">
        <f>_xll.SRS1Splines.Functions25.OneWay_Spline($C$56:$C$60,V$56:V$60,$C158)</f>
        <v>205.469918497549</v>
      </c>
      <c r="W158" s="57">
        <f>_xll.SRS1Splines.Functions25.OneWay_Spline($C$56:$C$60,W$56:W$60,$C158)</f>
        <v>0.259938135642868</v>
      </c>
      <c r="X158" s="57">
        <f>_xll.SRS1Splines.Functions25.OneWay_Spline($C$56:$C$60,X$56:X$60,$C158)</f>
        <v>0.38410769474411099</v>
      </c>
      <c r="Y158" s="57">
        <f>_xll.SRS1Splines.Functions25.OneWay_Spline($C$62:$C$65,Y$62:Y$65,$C158)</f>
        <v>171.363725698189</v>
      </c>
      <c r="AA158" s="57">
        <f>365*2</f>
        <v>730</v>
      </c>
      <c r="AB158" s="57">
        <f>_xll.SRS1Splines.Functions25.OneWay_Spline($C$56:$C$60,AB$56:AB$60,AA158)</f>
        <v>1.77218267295495E-2</v>
      </c>
      <c r="AC158" s="57">
        <v>0</v>
      </c>
      <c r="AD158" s="57">
        <f>_xll.SRS1Splines.Functions25.OneWay_Spline($C$56:$C$60,AD$56:AD$60,$C158)</f>
        <v>0.50853730294932498</v>
      </c>
      <c r="AE158" s="57">
        <f>_xll.SRS1Splines.Functions25.OneWay_Spline($C$56:$C$60,AE$56:AE$60,$C158)</f>
        <v>119.004624049988</v>
      </c>
      <c r="AF158" s="57">
        <f>_xll.SRS1Splines.Functions25.OneWay_Spline($C$56:$C$60,AF$56:AF$60,$C158)</f>
        <v>2.5275510245741</v>
      </c>
      <c r="AG158" s="57">
        <v>0</v>
      </c>
      <c r="AH158" s="57">
        <f>_xll.SRS1Splines.Functions25.OneWay_Spline($C$56:$C$60,AH$56:AH$60,$C158)</f>
        <v>194.53020189129799</v>
      </c>
      <c r="AI158" s="57">
        <f>_xll.SRS1Splines.Functions25.OneWay_Spline($C$56:$C$60,AI$56:AI$60,$C158)</f>
        <v>0.31199560153486999</v>
      </c>
      <c r="AJ158" s="57">
        <f>_xll.SRS1Splines.Functions25.OneWay_Spline($C$56:$C$60,AJ$56:AJ$60,$C158)</f>
        <v>9.9685049773152894</v>
      </c>
      <c r="AK158" s="57">
        <v>0</v>
      </c>
    </row>
    <row r="159" spans="2:37" s="57" customFormat="1">
      <c r="B159" s="61">
        <v>0</v>
      </c>
      <c r="C159" s="57">
        <f>C158*2</f>
        <v>1460</v>
      </c>
      <c r="D159" s="57">
        <f>_xll.SRS1Splines.Functions25.OneWay_Spline($C$56:$C$60,$D$56:$D$60,C159)</f>
        <v>1.3610519374951001E-2</v>
      </c>
      <c r="E159" s="57">
        <v>0</v>
      </c>
      <c r="F159" s="57">
        <f>_xll.SRS1Splines.Functions25.OneWay_Spline($C$56:$C$60,F$56:F$60,$C159)</f>
        <v>33.636911098243601</v>
      </c>
      <c r="G159" s="57">
        <f>_xll.SRS1Splines.Functions25.OneWay_Spline($C$56:$C$60,G$56:G$60,$C159)</f>
        <v>140.25120768558401</v>
      </c>
      <c r="H159" s="57">
        <f>_xll.SRS1Splines.Functions25.OneWay_Spline($C$56:$C$60,H$56:H$60,$C159)</f>
        <v>0.60696877977152297</v>
      </c>
      <c r="I159" s="57">
        <v>0</v>
      </c>
      <c r="J159" s="57">
        <f>_xll.SRS1Splines.Functions25.OneWay_Spline($C$56:$C$60,J$56:J$60,$C159)</f>
        <v>397.61224907577599</v>
      </c>
      <c r="K159" s="57">
        <f>_xll.SRS1Splines.Functions25.OneWay_Spline($C$56:$C$60,K$56:K$60,$C159)</f>
        <v>0.28596686858886899</v>
      </c>
      <c r="L159" s="57">
        <f>_xll.SRS1Splines.Functions25.OneWay_Spline($C$56:$C$60,L$56:L$60,$C159)</f>
        <v>2.3675172901391801</v>
      </c>
      <c r="M159" s="57">
        <v>0</v>
      </c>
      <c r="O159" s="57">
        <f>O158*2</f>
        <v>1460</v>
      </c>
      <c r="P159" s="57">
        <f>_xll.SRS1Splines.Functions25.OneWay_Spline($C$56:$C$60,P$56:P$60,O159)</f>
        <v>9.4992120203525304E-3</v>
      </c>
      <c r="Q159" s="57">
        <v>0</v>
      </c>
      <c r="R159" s="57">
        <f>_xll.SRS1Splines.Functions25.OneWay_Spline($C$56:$C$60,R$56:R$60,$C159)</f>
        <v>93.8580518009299</v>
      </c>
      <c r="S159" s="57">
        <f>_xll.SRS1Splines.Functions25.OneWay_Spline($C$56:$C$60,S$56:S$60,$C159)</f>
        <v>41.524282313593901</v>
      </c>
      <c r="T159" s="57">
        <f>_xll.SRS1Splines.Functions25.OneWay_Spline($C$56:$C$60,T$56:T$60,$C159)</f>
        <v>0.482119902698256</v>
      </c>
      <c r="U159" s="57">
        <f>_xll.SRS1Splines.Functions25.OneWay_Spline($C$56:$C$60,U$56:U$60,$C159)</f>
        <v>1440.7641154797</v>
      </c>
      <c r="V159" s="57">
        <f>_xll.SRS1Splines.Functions25.OneWay_Spline($C$56:$C$60,V$56:V$60,$C159)</f>
        <v>409.02576772247602</v>
      </c>
      <c r="W159" s="57">
        <f>_xll.SRS1Splines.Functions25.OneWay_Spline($C$56:$C$60,W$56:W$60,$C159)</f>
        <v>0.259938135642868</v>
      </c>
      <c r="X159" s="57">
        <f>_xll.SRS1Splines.Functions25.OneWay_Spline($C$56:$C$60,X$56:X$60,$C159)</f>
        <v>0.38410769474411099</v>
      </c>
      <c r="Y159" s="57">
        <f>_xll.SRS1Splines.Functions25.OneWay_Spline($C$62:$C$65,Y$62:Y$65,$C159)</f>
        <v>344.19226326716199</v>
      </c>
      <c r="AA159" s="57">
        <f>AA158*2</f>
        <v>1460</v>
      </c>
      <c r="AB159" s="57">
        <f>_xll.SRS1Splines.Functions25.OneWay_Spline($C$56:$C$60,AB$56:AB$60,AA159)</f>
        <v>1.77218267295495E-2</v>
      </c>
      <c r="AC159" s="57">
        <v>0</v>
      </c>
      <c r="AD159" s="57">
        <f>_xll.SRS1Splines.Functions25.OneWay_Spline($C$56:$C$60,AD$56:AD$60,$C159)</f>
        <v>0.50853730294932498</v>
      </c>
      <c r="AE159" s="57">
        <f>_xll.SRS1Splines.Functions25.OneWay_Spline($C$56:$C$60,AE$56:AE$60,$C159)</f>
        <v>238.97813305757501</v>
      </c>
      <c r="AF159" s="57">
        <f>_xll.SRS1Splines.Functions25.OneWay_Spline($C$56:$C$60,AF$56:AF$60,$C159)</f>
        <v>4.34822513352188</v>
      </c>
      <c r="AG159" s="57">
        <v>0</v>
      </c>
      <c r="AH159" s="57">
        <f>_xll.SRS1Splines.Functions25.OneWay_Spline($C$56:$C$60,AH$56:AH$60,$C159)</f>
        <v>386.19873042907602</v>
      </c>
      <c r="AI159" s="57">
        <f>_xll.SRS1Splines.Functions25.OneWay_Spline($C$56:$C$60,AI$56:AI$60,$C159)</f>
        <v>0.31199560153486999</v>
      </c>
      <c r="AJ159" s="57">
        <f>_xll.SRS1Splines.Functions25.OneWay_Spline($C$56:$C$60,AJ$56:AJ$60,$C159)</f>
        <v>19.624564498963501</v>
      </c>
      <c r="AK159" s="57">
        <v>0</v>
      </c>
    </row>
    <row r="160" spans="2:37" s="57" customFormat="1">
      <c r="B160" s="61">
        <v>0</v>
      </c>
      <c r="C160" s="57">
        <f>C159*2</f>
        <v>2920</v>
      </c>
      <c r="D160" s="57">
        <f>_xll.SRS1Splines.Functions25.OneWay_Spline($C$56:$C$60,$D$56:$D$60,C160)</f>
        <v>1.3610519374951001E-2</v>
      </c>
      <c r="E160" s="57">
        <v>0</v>
      </c>
      <c r="F160" s="57">
        <f>_xll.SRS1Splines.Functions25.OneWay_Spline($C$56:$C$60,F$56:F$60,$C160)</f>
        <v>67.0846231368823</v>
      </c>
      <c r="G160" s="57">
        <f>_xll.SRS1Splines.Functions25.OneWay_Spline($C$56:$C$60,G$56:G$60,$C160)</f>
        <v>280.96383827989598</v>
      </c>
      <c r="H160" s="57">
        <f>_xll.SRS1Splines.Functions25.OneWay_Spline($C$56:$C$60,H$56:H$60,$C160)</f>
        <v>0.60696877977152297</v>
      </c>
      <c r="I160" s="57">
        <v>0</v>
      </c>
      <c r="J160" s="57">
        <f>_xll.SRS1Splines.Functions25.OneWay_Spline($C$56:$C$60,J$56:J$60,$C160)</f>
        <v>792.83662683848002</v>
      </c>
      <c r="K160" s="57">
        <f>_xll.SRS1Splines.Functions25.OneWay_Spline($C$56:$C$60,K$56:K$60,$C160)</f>
        <v>0.28596686858886899</v>
      </c>
      <c r="L160" s="57">
        <f>_xll.SRS1Splines.Functions25.OneWay_Spline($C$56:$C$60,L$56:L$60,$C160)</f>
        <v>4.3340902891644202</v>
      </c>
      <c r="M160" s="57">
        <v>0</v>
      </c>
      <c r="O160" s="57">
        <f>O159*2</f>
        <v>2920</v>
      </c>
      <c r="P160" s="57">
        <f>_xll.SRS1Splines.Functions25.OneWay_Spline($C$56:$C$60,P$56:P$60,O160)</f>
        <v>9.4992120203525304E-3</v>
      </c>
      <c r="Q160" s="57">
        <v>0</v>
      </c>
      <c r="R160" s="57">
        <f>_xll.SRS1Splines.Functions25.OneWay_Spline($C$56:$C$60,R$56:R$60,$C160)</f>
        <v>188.03308945392601</v>
      </c>
      <c r="S160" s="57">
        <f>_xll.SRS1Splines.Functions25.OneWay_Spline($C$56:$C$60,S$56:S$60,$C160)</f>
        <v>83.002525487044494</v>
      </c>
      <c r="T160" s="57">
        <f>_xll.SRS1Splines.Functions25.OneWay_Spline($C$56:$C$60,T$56:T$60,$C160)</f>
        <v>0.482119902698256</v>
      </c>
      <c r="U160" s="57">
        <f>_xll.SRS1Splines.Functions25.OneWay_Spline($C$56:$C$60,U$56:U$60,$C160)</f>
        <v>2869.4159335638401</v>
      </c>
      <c r="V160" s="57">
        <f>_xll.SRS1Splines.Functions25.OneWay_Spline($C$56:$C$60,V$56:V$60,$C160)</f>
        <v>816.137466172328</v>
      </c>
      <c r="W160" s="57">
        <f>_xll.SRS1Splines.Functions25.OneWay_Spline($C$56:$C$60,W$56:W$60,$C160)</f>
        <v>0.259938135642868</v>
      </c>
      <c r="X160" s="57">
        <f>_xll.SRS1Splines.Functions25.OneWay_Spline($C$56:$C$60,X$56:X$60,$C160)</f>
        <v>0.38410769474411099</v>
      </c>
      <c r="Y160" s="57">
        <f>_xll.SRS1Splines.Functions25.OneWay_Spline($C$62:$C$65,Y$62:Y$65,$C160)</f>
        <v>689.84933840510803</v>
      </c>
      <c r="AA160" s="57">
        <f>AA159*2</f>
        <v>2920</v>
      </c>
      <c r="AB160" s="57">
        <f>_xll.SRS1Splines.Functions25.OneWay_Spline($C$56:$C$60,AB$56:AB$60,AA160)</f>
        <v>1.77218267295495E-2</v>
      </c>
      <c r="AC160" s="57">
        <v>0</v>
      </c>
      <c r="AD160" s="57">
        <f>_xll.SRS1Splines.Functions25.OneWay_Spline($C$56:$C$60,AD$56:AD$60,$C160)</f>
        <v>0.50853730294932498</v>
      </c>
      <c r="AE160" s="57">
        <f>_xll.SRS1Splines.Functions25.OneWay_Spline($C$56:$C$60,AE$56:AE$60,$C160)</f>
        <v>478.92515107274801</v>
      </c>
      <c r="AF160" s="57">
        <f>_xll.SRS1Splines.Functions25.OneWay_Spline($C$56:$C$60,AF$56:AF$60,$C160)</f>
        <v>7.9895733514174303</v>
      </c>
      <c r="AG160" s="57">
        <v>0</v>
      </c>
      <c r="AH160" s="57">
        <f>_xll.SRS1Splines.Functions25.OneWay_Spline($C$56:$C$60,AH$56:AH$60,$C160)</f>
        <v>769.53578750463305</v>
      </c>
      <c r="AI160" s="57">
        <f>_xll.SRS1Splines.Functions25.OneWay_Spline($C$56:$C$60,AI$56:AI$60,$C160)</f>
        <v>0.31199560153486999</v>
      </c>
      <c r="AJ160" s="57">
        <f>_xll.SRS1Splines.Functions25.OneWay_Spline($C$56:$C$60,AJ$56:AJ$60,$C160)</f>
        <v>38.936683542260099</v>
      </c>
      <c r="AK160" s="57">
        <v>0</v>
      </c>
    </row>
    <row r="161" spans="2:37" s="57" customFormat="1">
      <c r="B161" s="61">
        <v>0</v>
      </c>
      <c r="C161" s="57">
        <f>C160*2</f>
        <v>5840</v>
      </c>
      <c r="D161" s="57">
        <f>_xll.SRS1Splines.Functions25.OneWay_Spline($C$56:$C$60,$D$56:$D$60,C161)</f>
        <v>1.3610519374951001E-2</v>
      </c>
      <c r="E161" s="57">
        <v>0</v>
      </c>
      <c r="F161" s="57">
        <f>_xll.SRS1Splines.Functions25.OneWay_Spline($C$56:$C$60,F$56:F$60,$C161)</f>
        <v>133.98004721416001</v>
      </c>
      <c r="G161" s="57">
        <f>_xll.SRS1Splines.Functions25.OneWay_Spline($C$56:$C$60,G$56:G$60,$C161)</f>
        <v>562.38909946852095</v>
      </c>
      <c r="H161" s="57">
        <f>_xll.SRS1Splines.Functions25.OneWay_Spline($C$56:$C$60,H$56:H$60,$C161)</f>
        <v>0.60696877977152297</v>
      </c>
      <c r="I161" s="57">
        <v>0</v>
      </c>
      <c r="J161" s="57">
        <f>_xll.SRS1Splines.Functions25.OneWay_Spline($C$56:$C$60,J$56:J$60,$C161)</f>
        <v>1583.28538236389</v>
      </c>
      <c r="K161" s="57">
        <f>_xll.SRS1Splines.Functions25.OneWay_Spline($C$56:$C$60,K$56:K$60,$C161)</f>
        <v>0.28596686858886899</v>
      </c>
      <c r="L161" s="57">
        <f>_xll.SRS1Splines.Functions25.OneWay_Spline($C$56:$C$60,L$56:L$60,$C161)</f>
        <v>8.2672362872148799</v>
      </c>
      <c r="M161" s="57">
        <v>0</v>
      </c>
      <c r="O161" s="57">
        <f>O160*2</f>
        <v>5840</v>
      </c>
      <c r="P161" s="57">
        <f>_xll.SRS1Splines.Functions25.OneWay_Spline($C$56:$C$60,P$56:P$60,O161)</f>
        <v>9.4992120203525304E-3</v>
      </c>
      <c r="Q161" s="57">
        <v>0</v>
      </c>
      <c r="R161" s="57">
        <f>_xll.SRS1Splines.Functions25.OneWay_Spline($C$56:$C$60,R$56:R$60,$C161)</f>
        <v>376.383164759919</v>
      </c>
      <c r="S161" s="57">
        <f>_xll.SRS1Splines.Functions25.OneWay_Spline($C$56:$C$60,S$56:S$60,$C161)</f>
        <v>165.95901183394599</v>
      </c>
      <c r="T161" s="57">
        <f>_xll.SRS1Splines.Functions25.OneWay_Spline($C$56:$C$60,T$56:T$60,$C161)</f>
        <v>0.482119902698256</v>
      </c>
      <c r="U161" s="57">
        <f>_xll.SRS1Splines.Functions25.OneWay_Spline($C$56:$C$60,U$56:U$60,$C161)</f>
        <v>5726.7195697321304</v>
      </c>
      <c r="V161" s="57">
        <f>_xll.SRS1Splines.Functions25.OneWay_Spline($C$56:$C$60,V$56:V$60,$C161)</f>
        <v>1630.36086307203</v>
      </c>
      <c r="W161" s="57">
        <f>_xll.SRS1Splines.Functions25.OneWay_Spline($C$56:$C$60,W$56:W$60,$C161)</f>
        <v>0.259938135642868</v>
      </c>
      <c r="X161" s="57">
        <f>_xll.SRS1Splines.Functions25.OneWay_Spline($C$56:$C$60,X$56:X$60,$C161)</f>
        <v>0.38410769474411099</v>
      </c>
      <c r="Y161" s="57">
        <f>_xll.SRS1Splines.Functions25.OneWay_Spline($C$62:$C$65,Y$62:Y$65,$C161)</f>
        <v>1381.163488681</v>
      </c>
      <c r="AA161" s="57">
        <f>AA160*2</f>
        <v>5840</v>
      </c>
      <c r="AB161" s="57">
        <f>_xll.SRS1Splines.Functions25.OneWay_Spline($C$56:$C$60,AB$56:AB$60,AA161)</f>
        <v>1.77218267295495E-2</v>
      </c>
      <c r="AC161" s="57">
        <v>0</v>
      </c>
      <c r="AD161" s="57">
        <f>_xll.SRS1Splines.Functions25.OneWay_Spline($C$56:$C$60,AD$56:AD$60,$C161)</f>
        <v>0.50853730294932498</v>
      </c>
      <c r="AE161" s="57">
        <f>_xll.SRS1Splines.Functions25.OneWay_Spline($C$56:$C$60,AE$56:AE$60,$C161)</f>
        <v>958.81918710309606</v>
      </c>
      <c r="AF161" s="57">
        <f>_xll.SRS1Splines.Functions25.OneWay_Spline($C$56:$C$60,AF$56:AF$60,$C161)</f>
        <v>15.272269787208501</v>
      </c>
      <c r="AG161" s="57">
        <v>0</v>
      </c>
      <c r="AH161" s="57">
        <f>_xll.SRS1Splines.Functions25.OneWay_Spline($C$56:$C$60,AH$56:AH$60,$C161)</f>
        <v>1536.2099016557499</v>
      </c>
      <c r="AI161" s="57">
        <f>_xll.SRS1Splines.Functions25.OneWay_Spline($C$56:$C$60,AI$56:AI$60,$C161)</f>
        <v>0.31199560153486999</v>
      </c>
      <c r="AJ161" s="57">
        <f>_xll.SRS1Splines.Functions25.OneWay_Spline($C$56:$C$60,AJ$56:AJ$60,$C161)</f>
        <v>77.560921628853094</v>
      </c>
      <c r="AK161" s="57">
        <v>0</v>
      </c>
    </row>
    <row r="162" spans="2:37" s="57" customFormat="1">
      <c r="B162" s="61">
        <v>0</v>
      </c>
      <c r="C162" s="58">
        <f>365*21.772</f>
        <v>7946.78</v>
      </c>
      <c r="D162" s="57">
        <f>_xll.SRS1Splines.Functions25.OneWay_Spline($C$56:$C$60,$D$56:$D$60,C162)</f>
        <v>1.3610519374951001E-2</v>
      </c>
      <c r="E162" s="57">
        <v>0</v>
      </c>
      <c r="F162" s="57">
        <f>_xll.SRS1Splines.Functions25.OneWay_Spline($C$56:$C$60,F$56:F$60,$C162)</f>
        <v>182.245095685915</v>
      </c>
      <c r="G162" s="57">
        <f>_xll.SRS1Splines.Functions25.OneWay_Spline($C$56:$C$60,G$56:G$60,$C162)</f>
        <v>765.437425416113</v>
      </c>
      <c r="H162" s="57">
        <f>_xll.SRS1Splines.Functions25.OneWay_Spline($C$56:$C$60,H$56:H$60,$C162)</f>
        <v>0.60696877977152297</v>
      </c>
      <c r="I162" s="57">
        <v>0</v>
      </c>
      <c r="J162" s="57">
        <f>_xll.SRS1Splines.Functions25.OneWay_Spline($C$56:$C$60,J$56:J$60,$C162)</f>
        <v>2153.59415947547</v>
      </c>
      <c r="K162" s="57">
        <f>_xll.SRS1Splines.Functions25.OneWay_Spline($C$56:$C$60,K$56:K$60,$C162)</f>
        <v>0.28596686858886899</v>
      </c>
      <c r="L162" s="57">
        <f>_xll.SRS1Splines.Functions25.OneWay_Spline($C$56:$C$60,L$56:L$60,$C162)</f>
        <v>11.1050011248083</v>
      </c>
      <c r="M162" s="57">
        <v>0</v>
      </c>
      <c r="O162" s="58">
        <f>365*21.772</f>
        <v>7946.78</v>
      </c>
      <c r="P162" s="57">
        <f>_xll.SRS1Splines.Functions25.OneWay_Spline($C$56:$C$60,P$56:P$60,O162)</f>
        <v>9.4992120203525304E-3</v>
      </c>
      <c r="Q162" s="57">
        <v>0</v>
      </c>
      <c r="R162" s="57">
        <f>_xll.SRS1Splines.Functions25.OneWay_Spline($C$56:$C$60,R$56:R$60,$C162)</f>
        <v>512.27774409319204</v>
      </c>
      <c r="S162" s="57">
        <f>_xll.SRS1Splines.Functions25.OneWay_Spline($C$56:$C$60,S$56:S$60,$C162)</f>
        <v>225.812116733235</v>
      </c>
      <c r="T162" s="57">
        <f>_xll.SRS1Splines.Functions25.OneWay_Spline($C$56:$C$60,T$56:T$60,$C162)</f>
        <v>0.482119902698256</v>
      </c>
      <c r="U162" s="57">
        <f>_xll.SRS1Splines.Functions25.OneWay_Spline($C$56:$C$60,U$56:U$60,$C162)</f>
        <v>7788.2641432275504</v>
      </c>
      <c r="V162" s="57">
        <f>_xll.SRS1Splines.Functions25.OneWay_Spline($C$56:$C$60,V$56:V$60,$C162)</f>
        <v>2217.8230439351701</v>
      </c>
      <c r="W162" s="57">
        <f>_xll.SRS1Splines.Functions25.OneWay_Spline($C$56:$C$60,W$56:W$60,$C162)</f>
        <v>0.259938135642868</v>
      </c>
      <c r="X162" s="57">
        <f>_xll.SRS1Splines.Functions25.OneWay_Spline($C$56:$C$60,X$56:X$60,$C162)</f>
        <v>0.38410769474411099</v>
      </c>
      <c r="Y162" s="57">
        <f>_xll.SRS1Splines.Functions25.OneWay_Spline($C$62:$C$65,Y$62:Y$65,$C162)</f>
        <v>1879.9466481050599</v>
      </c>
      <c r="AA162" s="58">
        <f>365*21.772</f>
        <v>7946.78</v>
      </c>
      <c r="AB162" s="57">
        <f>_xll.SRS1Splines.Functions25.OneWay_Spline($C$56:$C$60,AB$56:AB$60,AA162)</f>
        <v>1.77218267295495E-2</v>
      </c>
      <c r="AC162" s="57">
        <v>0</v>
      </c>
      <c r="AD162" s="57">
        <f>_xll.SRS1Splines.Functions25.OneWay_Spline($C$56:$C$60,AD$56:AD$60,$C162)</f>
        <v>0.50853730294932498</v>
      </c>
      <c r="AE162" s="57">
        <f>_xll.SRS1Splines.Functions25.OneWay_Spline($C$56:$C$60,AE$56:AE$60,$C162)</f>
        <v>1305.0627340989899</v>
      </c>
      <c r="AF162" s="57">
        <f>_xll.SRS1Splines.Functions25.OneWay_Spline($C$56:$C$60,AF$56:AF$60,$C162)</f>
        <v>20.5267352656318</v>
      </c>
      <c r="AG162" s="57">
        <v>0</v>
      </c>
      <c r="AH162" s="57">
        <f>_xll.SRS1Splines.Functions25.OneWay_Spline($C$56:$C$60,AH$56:AH$60,$C162)</f>
        <v>2089.3652750157698</v>
      </c>
      <c r="AI162" s="57">
        <f>_xll.SRS1Splines.Functions25.OneWay_Spline($C$56:$C$60,AI$56:AI$60,$C162)</f>
        <v>0.31199560153486999</v>
      </c>
      <c r="AJ162" s="57">
        <f>_xll.SRS1Splines.Functions25.OneWay_Spline($C$56:$C$60,AJ$56:AJ$60,$C162)</f>
        <v>105.42830940832999</v>
      </c>
      <c r="AK162" s="57">
        <v>0</v>
      </c>
    </row>
    <row r="167" spans="2:37">
      <c r="C167" s="42" t="s">
        <v>27</v>
      </c>
    </row>
    <row r="169" spans="2:37">
      <c r="E169" s="42" t="s">
        <v>30</v>
      </c>
      <c r="N169" s="42">
        <v>1</v>
      </c>
      <c r="O169" s="42" t="s">
        <v>48</v>
      </c>
      <c r="P169" s="42" t="s">
        <v>49</v>
      </c>
      <c r="Q169" s="42">
        <v>1</v>
      </c>
      <c r="R169" s="42" t="s">
        <v>50</v>
      </c>
    </row>
    <row r="170" spans="2:37">
      <c r="C170" s="42" t="s">
        <v>31</v>
      </c>
      <c r="D170" s="42" t="s">
        <v>29</v>
      </c>
      <c r="E170" s="42">
        <v>5.9350800000000001</v>
      </c>
      <c r="P170" s="42" t="s">
        <v>49</v>
      </c>
      <c r="Q170" s="55">
        <v>6242000000000</v>
      </c>
      <c r="R170" s="42" t="s">
        <v>52</v>
      </c>
    </row>
    <row r="171" spans="2:37">
      <c r="D171" s="42" t="s">
        <v>32</v>
      </c>
      <c r="E171" s="42">
        <v>6.4577600000000004</v>
      </c>
      <c r="P171" s="42" t="s">
        <v>49</v>
      </c>
      <c r="Q171" s="55">
        <f>Q170/1000</f>
        <v>6242000000</v>
      </c>
      <c r="R171" s="42" t="s">
        <v>51</v>
      </c>
    </row>
    <row r="172" spans="2:37">
      <c r="D172" s="42" t="s">
        <v>33</v>
      </c>
      <c r="E172" s="42">
        <v>7.2012900000000002</v>
      </c>
    </row>
    <row r="173" spans="2:37">
      <c r="D173" s="42" t="s">
        <v>34</v>
      </c>
      <c r="E173" s="42">
        <v>8.5361200000000004</v>
      </c>
      <c r="N173" s="53">
        <v>1</v>
      </c>
      <c r="O173" s="53" t="s">
        <v>60</v>
      </c>
      <c r="P173" s="53" t="s">
        <v>49</v>
      </c>
      <c r="Q173" s="56">
        <f>Q171/1000</f>
        <v>6242000</v>
      </c>
      <c r="R173" s="53" t="s">
        <v>51</v>
      </c>
    </row>
    <row r="174" spans="2:37">
      <c r="C174" s="42" t="s">
        <v>28</v>
      </c>
      <c r="D174" s="53" t="s">
        <v>35</v>
      </c>
      <c r="E174" s="53">
        <f>SUM(E170:E173)</f>
        <v>28.13025</v>
      </c>
      <c r="F174" s="42" t="s">
        <v>36</v>
      </c>
      <c r="N174" s="53">
        <v>1</v>
      </c>
      <c r="O174" s="53" t="s">
        <v>76</v>
      </c>
      <c r="P174" s="53" t="s">
        <v>49</v>
      </c>
      <c r="Q174" s="56">
        <f>Q173/1000</f>
        <v>6242</v>
      </c>
      <c r="R174" s="53" t="s">
        <v>51</v>
      </c>
    </row>
    <row r="176" spans="2:37">
      <c r="D176" s="42" t="s">
        <v>37</v>
      </c>
      <c r="I176" s="42">
        <v>4.5</v>
      </c>
      <c r="J176" s="42" t="s">
        <v>38</v>
      </c>
      <c r="K176" s="42" t="s">
        <v>39</v>
      </c>
    </row>
    <row r="177" spans="3:37">
      <c r="D177" s="42" t="s">
        <v>40</v>
      </c>
    </row>
    <row r="178" spans="3:37">
      <c r="D178" s="42" t="s">
        <v>41</v>
      </c>
    </row>
    <row r="180" spans="3:37">
      <c r="D180" s="53" t="s">
        <v>54</v>
      </c>
    </row>
    <row r="181" spans="3:37">
      <c r="D181" s="53" t="s">
        <v>57</v>
      </c>
    </row>
    <row r="183" spans="3:37">
      <c r="D183" s="53"/>
      <c r="E183" s="53"/>
    </row>
    <row r="184" spans="3:37">
      <c r="C184" s="53" t="str">
        <f t="shared" ref="C184:M184" si="45">C80</f>
        <v>Average</v>
      </c>
      <c r="D184" s="53" t="str">
        <f t="shared" si="45"/>
        <v>Blood</v>
      </c>
      <c r="E184" s="53" t="str">
        <f t="shared" si="45"/>
        <v>Thymus</v>
      </c>
      <c r="F184" s="53" t="str">
        <f t="shared" si="45"/>
        <v>Heart</v>
      </c>
      <c r="G184" s="53" t="str">
        <f t="shared" si="45"/>
        <v>Lungs</v>
      </c>
      <c r="H184" s="53" t="str">
        <f t="shared" si="45"/>
        <v>Kidneys</v>
      </c>
      <c r="I184" s="53" t="str">
        <f t="shared" si="45"/>
        <v>Spleen</v>
      </c>
      <c r="J184" s="53" t="str">
        <f t="shared" si="45"/>
        <v>Liver</v>
      </c>
      <c r="K184" s="53" t="str">
        <f t="shared" si="45"/>
        <v>ART</v>
      </c>
      <c r="L184" s="53" t="str">
        <f t="shared" si="45"/>
        <v>Carcass</v>
      </c>
      <c r="M184" s="53" t="str">
        <f t="shared" si="45"/>
        <v>Tumor</v>
      </c>
      <c r="N184" s="53"/>
      <c r="O184" s="53" t="str">
        <f t="shared" ref="O184:Y184" si="46">O80</f>
        <v>Average -STDEV</v>
      </c>
      <c r="P184" s="53" t="str">
        <f t="shared" si="46"/>
        <v>Blood</v>
      </c>
      <c r="Q184" s="53" t="str">
        <f t="shared" si="46"/>
        <v>Thymus</v>
      </c>
      <c r="R184" s="53" t="str">
        <f t="shared" si="46"/>
        <v>Heart</v>
      </c>
      <c r="S184" s="53" t="str">
        <f t="shared" si="46"/>
        <v>Lungs</v>
      </c>
      <c r="T184" s="53" t="str">
        <f t="shared" si="46"/>
        <v>Kidneys</v>
      </c>
      <c r="U184" s="53" t="str">
        <f t="shared" si="46"/>
        <v>Spleen</v>
      </c>
      <c r="V184" s="53" t="str">
        <f t="shared" si="46"/>
        <v>Liver</v>
      </c>
      <c r="W184" s="53" t="str">
        <f t="shared" si="46"/>
        <v>ART</v>
      </c>
      <c r="X184" s="53" t="str">
        <f t="shared" si="46"/>
        <v>Carcass</v>
      </c>
      <c r="Y184" s="53" t="str">
        <f t="shared" si="46"/>
        <v>Tumor</v>
      </c>
      <c r="Z184" s="53"/>
      <c r="AA184" s="53" t="str">
        <f t="shared" ref="AA184:AK184" si="47">AA80</f>
        <v>Average +STDEV</v>
      </c>
      <c r="AB184" s="53" t="str">
        <f t="shared" si="47"/>
        <v>Blood</v>
      </c>
      <c r="AC184" s="53" t="str">
        <f t="shared" si="47"/>
        <v>Thymus</v>
      </c>
      <c r="AD184" s="53" t="str">
        <f t="shared" si="47"/>
        <v>Heart</v>
      </c>
      <c r="AE184" s="53" t="str">
        <f t="shared" si="47"/>
        <v>Lungs</v>
      </c>
      <c r="AF184" s="53" t="str">
        <f t="shared" si="47"/>
        <v>Kidneys</v>
      </c>
      <c r="AG184" s="53" t="str">
        <f t="shared" si="47"/>
        <v>Spleen</v>
      </c>
      <c r="AH184" s="53" t="str">
        <f t="shared" si="47"/>
        <v>Liver</v>
      </c>
      <c r="AI184" s="53" t="str">
        <f t="shared" si="47"/>
        <v>ART</v>
      </c>
      <c r="AJ184" s="53" t="str">
        <f t="shared" si="47"/>
        <v>Carcass</v>
      </c>
      <c r="AK184" s="53" t="str">
        <f t="shared" si="47"/>
        <v>Tumor</v>
      </c>
    </row>
    <row r="185" spans="3:37">
      <c r="C185" s="42">
        <f t="shared" ref="C185:M185" si="48">C81</f>
        <v>0</v>
      </c>
      <c r="D185" s="42">
        <f t="shared" si="48"/>
        <v>0</v>
      </c>
      <c r="E185" s="42">
        <f t="shared" si="48"/>
        <v>0</v>
      </c>
      <c r="F185" s="42">
        <f t="shared" si="48"/>
        <v>0</v>
      </c>
      <c r="G185" s="42">
        <f t="shared" si="48"/>
        <v>0</v>
      </c>
      <c r="H185" s="42">
        <f t="shared" si="48"/>
        <v>0</v>
      </c>
      <c r="I185" s="42">
        <f t="shared" si="48"/>
        <v>0</v>
      </c>
      <c r="J185" s="42">
        <f t="shared" si="48"/>
        <v>0</v>
      </c>
      <c r="K185" s="42">
        <f t="shared" si="48"/>
        <v>0</v>
      </c>
      <c r="L185" s="42">
        <f t="shared" si="48"/>
        <v>0</v>
      </c>
      <c r="M185" s="42">
        <f t="shared" si="48"/>
        <v>0</v>
      </c>
      <c r="P185" s="42">
        <f t="shared" ref="P185:Y185" si="49">P81</f>
        <v>0</v>
      </c>
      <c r="Q185" s="42">
        <f t="shared" si="49"/>
        <v>0</v>
      </c>
      <c r="R185" s="42">
        <f t="shared" si="49"/>
        <v>0</v>
      </c>
      <c r="S185" s="42">
        <f t="shared" si="49"/>
        <v>0</v>
      </c>
      <c r="T185" s="42">
        <f t="shared" si="49"/>
        <v>0</v>
      </c>
      <c r="U185" s="42">
        <f t="shared" si="49"/>
        <v>0</v>
      </c>
      <c r="V185" s="42">
        <f t="shared" si="49"/>
        <v>0</v>
      </c>
      <c r="W185" s="42">
        <f t="shared" si="49"/>
        <v>0</v>
      </c>
      <c r="X185" s="42">
        <f t="shared" si="49"/>
        <v>0</v>
      </c>
      <c r="Y185" s="42">
        <f t="shared" si="49"/>
        <v>0</v>
      </c>
      <c r="AB185" s="42">
        <f t="shared" ref="AB185:AK185" si="50">AB81</f>
        <v>0</v>
      </c>
      <c r="AC185" s="42">
        <f t="shared" si="50"/>
        <v>0</v>
      </c>
      <c r="AD185" s="42">
        <f t="shared" si="50"/>
        <v>0</v>
      </c>
      <c r="AE185" s="42">
        <f t="shared" si="50"/>
        <v>0</v>
      </c>
      <c r="AF185" s="42">
        <f t="shared" si="50"/>
        <v>0</v>
      </c>
      <c r="AG185" s="42">
        <f t="shared" si="50"/>
        <v>0</v>
      </c>
      <c r="AH185" s="42">
        <f t="shared" si="50"/>
        <v>0</v>
      </c>
      <c r="AI185" s="42">
        <f t="shared" si="50"/>
        <v>0</v>
      </c>
      <c r="AJ185" s="42">
        <f t="shared" si="50"/>
        <v>0</v>
      </c>
      <c r="AK185" s="42">
        <f t="shared" si="50"/>
        <v>0</v>
      </c>
    </row>
    <row r="186" spans="3:37">
      <c r="C186" s="42">
        <f t="shared" ref="C186:C249" si="51">C82</f>
        <v>4.1666666666666664E-2</v>
      </c>
      <c r="D186" s="42">
        <f t="shared" ref="D186:M186" si="52">D82/$I$176/2220*$E$174*60*24</f>
        <v>20.053793780537639</v>
      </c>
      <c r="E186" s="42">
        <f t="shared" si="52"/>
        <v>13.883800907180614</v>
      </c>
      <c r="F186" s="42">
        <f t="shared" si="52"/>
        <v>7.775715551322504</v>
      </c>
      <c r="G186" s="42">
        <f t="shared" si="52"/>
        <v>10.801966609650176</v>
      </c>
      <c r="H186" s="42">
        <f t="shared" si="52"/>
        <v>11.457624479834099</v>
      </c>
      <c r="I186" s="42">
        <f t="shared" si="52"/>
        <v>53.71903860508413</v>
      </c>
      <c r="J186" s="42">
        <f t="shared" si="52"/>
        <v>14.807125679078423</v>
      </c>
      <c r="K186" s="42">
        <f t="shared" si="52"/>
        <v>1.2618963973940225</v>
      </c>
      <c r="L186" s="42">
        <f t="shared" si="52"/>
        <v>2.5203709513062273</v>
      </c>
      <c r="M186" s="42">
        <f t="shared" si="52"/>
        <v>2.1078167806590815</v>
      </c>
      <c r="P186" s="42">
        <f t="shared" ref="P186:Y186" si="53">P82/$I$176/2220*$E$174*60*24</f>
        <v>19.541215156642672</v>
      </c>
      <c r="Q186" s="42">
        <f t="shared" si="53"/>
        <v>7.1619500141606522</v>
      </c>
      <c r="R186" s="42">
        <f t="shared" si="53"/>
        <v>6.2328476713750485</v>
      </c>
      <c r="S186" s="42">
        <f t="shared" si="53"/>
        <v>10.264229565867254</v>
      </c>
      <c r="T186" s="42">
        <f t="shared" si="53"/>
        <v>10.024166419261313</v>
      </c>
      <c r="U186" s="42">
        <f t="shared" si="53"/>
        <v>45.981168791807988</v>
      </c>
      <c r="V186" s="42">
        <f t="shared" si="53"/>
        <v>13.644505102949378</v>
      </c>
      <c r="W186" s="42">
        <f t="shared" si="53"/>
        <v>0.96034334066605087</v>
      </c>
      <c r="X186" s="42">
        <f t="shared" si="53"/>
        <v>2.187861280671612</v>
      </c>
      <c r="Y186" s="42">
        <f t="shared" si="53"/>
        <v>2.0742103723378622</v>
      </c>
      <c r="AB186" s="42">
        <f t="shared" ref="AB186:AK186" si="54">AB82/$I$176/2220*$E$174*60*24</f>
        <v>20.566372404432613</v>
      </c>
      <c r="AC186" s="42">
        <f t="shared" si="54"/>
        <v>20.605651800200537</v>
      </c>
      <c r="AD186" s="42">
        <f t="shared" si="54"/>
        <v>9.3185834312700013</v>
      </c>
      <c r="AE186" s="42">
        <f t="shared" si="54"/>
        <v>11.339703653433059</v>
      </c>
      <c r="AF186" s="42">
        <f t="shared" si="54"/>
        <v>12.891082540406885</v>
      </c>
      <c r="AG186" s="42">
        <f t="shared" si="54"/>
        <v>61.456908418360655</v>
      </c>
      <c r="AH186" s="42">
        <f t="shared" si="54"/>
        <v>15.969746255207511</v>
      </c>
      <c r="AI186" s="42">
        <f t="shared" si="54"/>
        <v>1.5634494541219979</v>
      </c>
      <c r="AJ186" s="42">
        <f t="shared" si="54"/>
        <v>2.8528806219408391</v>
      </c>
      <c r="AK186" s="42">
        <f t="shared" si="54"/>
        <v>2.1414231889802964</v>
      </c>
    </row>
    <row r="187" spans="3:37">
      <c r="C187" s="42">
        <f t="shared" si="51"/>
        <v>7.4999999999999997E-2</v>
      </c>
      <c r="D187" s="42">
        <f t="shared" ref="D187:M187" si="55">D83/$I$176/2220*$E$174*60*24</f>
        <v>18.611644630438235</v>
      </c>
      <c r="E187" s="42">
        <f t="shared" si="55"/>
        <v>12.964554406656713</v>
      </c>
      <c r="F187" s="42">
        <f t="shared" si="55"/>
        <v>7.1270966963235178</v>
      </c>
      <c r="G187" s="42">
        <f t="shared" si="55"/>
        <v>10.162574211344834</v>
      </c>
      <c r="H187" s="42">
        <f t="shared" si="55"/>
        <v>10.738252172184358</v>
      </c>
      <c r="I187" s="42">
        <f t="shared" si="55"/>
        <v>61.234625839790844</v>
      </c>
      <c r="J187" s="42">
        <f t="shared" si="55"/>
        <v>16.082568805383278</v>
      </c>
      <c r="K187" s="42">
        <f t="shared" si="55"/>
        <v>1.593480858864849</v>
      </c>
      <c r="L187" s="42">
        <f t="shared" si="55"/>
        <v>2.4720788210170506</v>
      </c>
      <c r="M187" s="42">
        <f t="shared" si="55"/>
        <v>3.3181333654499432</v>
      </c>
      <c r="P187" s="42">
        <f t="shared" ref="P187:Y187" si="56">P83/$I$176/2220*$E$174*60*24</f>
        <v>16.167367354139682</v>
      </c>
      <c r="Q187" s="42">
        <f t="shared" si="56"/>
        <v>5.4171690119736517</v>
      </c>
      <c r="R187" s="42">
        <f t="shared" si="56"/>
        <v>5.6527643381012851</v>
      </c>
      <c r="S187" s="42">
        <f t="shared" si="56"/>
        <v>8.8068717551899933</v>
      </c>
      <c r="T187" s="42">
        <f t="shared" si="56"/>
        <v>9.3005937095079236</v>
      </c>
      <c r="U187" s="42">
        <f t="shared" si="56"/>
        <v>47.419555648451251</v>
      </c>
      <c r="V187" s="42">
        <f t="shared" si="56"/>
        <v>12.909822594068643</v>
      </c>
      <c r="W187" s="42">
        <f t="shared" si="56"/>
        <v>1.3204492453054335</v>
      </c>
      <c r="X187" s="42">
        <f t="shared" si="56"/>
        <v>2.1879706006127932</v>
      </c>
      <c r="Y187" s="42">
        <f t="shared" si="56"/>
        <v>3.0106941707361532</v>
      </c>
      <c r="AB187" s="42">
        <f t="shared" ref="AB187:AK187" si="57">AB83/$I$176/2220*$E$174*60*24</f>
        <v>20.771004034424092</v>
      </c>
      <c r="AC187" s="42">
        <f t="shared" si="57"/>
        <v>20.338462284947386</v>
      </c>
      <c r="AD187" s="42">
        <f t="shared" si="57"/>
        <v>8.6014290545457506</v>
      </c>
      <c r="AE187" s="42">
        <f t="shared" si="57"/>
        <v>11.518276667499638</v>
      </c>
      <c r="AF187" s="42">
        <f t="shared" si="57"/>
        <v>12.183065091509182</v>
      </c>
      <c r="AG187" s="42">
        <f t="shared" si="57"/>
        <v>75.006837300174936</v>
      </c>
      <c r="AH187" s="42">
        <f t="shared" si="57"/>
        <v>19.383375887602444</v>
      </c>
      <c r="AI187" s="42">
        <f t="shared" si="57"/>
        <v>1.8665124724242683</v>
      </c>
      <c r="AJ187" s="42">
        <f t="shared" si="57"/>
        <v>2.7561968015599589</v>
      </c>
      <c r="AK187" s="42">
        <f t="shared" si="57"/>
        <v>3.6180137122253289</v>
      </c>
    </row>
    <row r="188" spans="3:37">
      <c r="C188" s="42">
        <f t="shared" si="51"/>
        <v>0.1</v>
      </c>
      <c r="D188" s="42">
        <f t="shared" ref="D188:M188" si="58">D84/$I$176/2220*$E$174*60*24</f>
        <v>17.550323571907825</v>
      </c>
      <c r="E188" s="42">
        <f t="shared" si="58"/>
        <v>12.284933511666081</v>
      </c>
      <c r="F188" s="42">
        <f t="shared" si="58"/>
        <v>6.6338292023254279</v>
      </c>
      <c r="G188" s="42">
        <f t="shared" si="58"/>
        <v>9.6678761855883391</v>
      </c>
      <c r="H188" s="42">
        <f t="shared" si="58"/>
        <v>10.1803269899883</v>
      </c>
      <c r="I188" s="42">
        <f t="shared" si="58"/>
        <v>66.992004805045667</v>
      </c>
      <c r="J188" s="42">
        <f t="shared" si="58"/>
        <v>17.055957112483146</v>
      </c>
      <c r="K188" s="42">
        <f t="shared" si="58"/>
        <v>1.8508467616663797</v>
      </c>
      <c r="L188" s="42">
        <f t="shared" si="58"/>
        <v>2.4347686621820674</v>
      </c>
      <c r="M188" s="42">
        <f t="shared" si="58"/>
        <v>4.3091466112125794</v>
      </c>
      <c r="P188" s="42">
        <f t="shared" ref="P188:Y188" si="59">P84/$I$176/2220*$E$174*60*24</f>
        <v>13.579397806612732</v>
      </c>
      <c r="Q188" s="42">
        <f t="shared" si="59"/>
        <v>4.060441431322598</v>
      </c>
      <c r="R188" s="42">
        <f t="shared" si="59"/>
        <v>5.2092021559811652</v>
      </c>
      <c r="S188" s="42">
        <f t="shared" si="59"/>
        <v>7.6817153842987036</v>
      </c>
      <c r="T188" s="42">
        <f t="shared" si="59"/>
        <v>8.7397356086299709</v>
      </c>
      <c r="U188" s="42">
        <f t="shared" si="59"/>
        <v>48.532145149932106</v>
      </c>
      <c r="V188" s="42">
        <f t="shared" si="59"/>
        <v>12.36310043077361</v>
      </c>
      <c r="W188" s="42">
        <f t="shared" si="59"/>
        <v>1.6000373500946563</v>
      </c>
      <c r="X188" s="42">
        <f t="shared" si="59"/>
        <v>2.1881960729914756</v>
      </c>
      <c r="Y188" s="42">
        <f t="shared" si="59"/>
        <v>3.7780698654553211</v>
      </c>
      <c r="AB188" s="42">
        <f t="shared" ref="AB188:AK188" si="60">AB84/$I$176/2220*$E$174*60*24</f>
        <v>20.88665953068843</v>
      </c>
      <c r="AC188" s="42">
        <f t="shared" si="60"/>
        <v>20.123043850953898</v>
      </c>
      <c r="AD188" s="42">
        <f t="shared" si="60"/>
        <v>8.058456248669648</v>
      </c>
      <c r="AE188" s="42">
        <f t="shared" si="60"/>
        <v>11.654036986878015</v>
      </c>
      <c r="AF188" s="42">
        <f t="shared" si="60"/>
        <v>11.636853297518146</v>
      </c>
      <c r="AG188" s="42">
        <f t="shared" si="60"/>
        <v>85.356406377576889</v>
      </c>
      <c r="AH188" s="42">
        <f t="shared" si="60"/>
        <v>22.034040279389167</v>
      </c>
      <c r="AI188" s="42">
        <f t="shared" si="60"/>
        <v>2.1016561732381067</v>
      </c>
      <c r="AJ188" s="42">
        <f t="shared" si="60"/>
        <v>2.681141583844695</v>
      </c>
      <c r="AK188" s="42">
        <f t="shared" si="60"/>
        <v>4.8233877411070027</v>
      </c>
    </row>
    <row r="189" spans="3:37">
      <c r="C189" s="42">
        <f t="shared" si="51"/>
        <v>0.125</v>
      </c>
      <c r="D189" s="42">
        <f t="shared" ref="D189:M189" si="61">D85/$I$176/2220*$E$174*60*24</f>
        <v>16.541789549019761</v>
      </c>
      <c r="E189" s="42">
        <f t="shared" si="61"/>
        <v>11.644644393082316</v>
      </c>
      <c r="F189" s="42">
        <f t="shared" si="61"/>
        <v>6.1933290385732036</v>
      </c>
      <c r="G189" s="42">
        <f t="shared" si="61"/>
        <v>9.2405870268766339</v>
      </c>
      <c r="H189" s="42">
        <f t="shared" si="61"/>
        <v>9.7044124634110478</v>
      </c>
      <c r="I189" s="42">
        <f t="shared" si="61"/>
        <v>72.061693652208447</v>
      </c>
      <c r="J189" s="42">
        <f t="shared" si="61"/>
        <v>17.919337680050599</v>
      </c>
      <c r="K189" s="42">
        <f t="shared" si="61"/>
        <v>2.07176264802135</v>
      </c>
      <c r="L189" s="42">
        <f t="shared" si="61"/>
        <v>2.4030013151444853</v>
      </c>
      <c r="M189" s="42">
        <f t="shared" si="61"/>
        <v>5.1773814992594716</v>
      </c>
      <c r="P189" s="42">
        <f t="shared" ref="P189:Y189" si="62">P85/$I$176/2220*$E$174*60*24</f>
        <v>11.306346041948874</v>
      </c>
      <c r="Q189" s="42">
        <f t="shared" si="62"/>
        <v>2.901709199434285</v>
      </c>
      <c r="R189" s="42">
        <f t="shared" si="62"/>
        <v>4.8172326075114889</v>
      </c>
      <c r="S189" s="42">
        <f t="shared" si="62"/>
        <v>6.7058268389702631</v>
      </c>
      <c r="T189" s="42">
        <f t="shared" si="62"/>
        <v>8.2570375873527944</v>
      </c>
      <c r="U189" s="42">
        <f t="shared" si="62"/>
        <v>49.479979425659835</v>
      </c>
      <c r="V189" s="42">
        <f t="shared" si="62"/>
        <v>11.906126800358422</v>
      </c>
      <c r="W189" s="42">
        <f t="shared" si="62"/>
        <v>1.8398858040462307</v>
      </c>
      <c r="X189" s="42">
        <f t="shared" si="62"/>
        <v>2.1885445303039872</v>
      </c>
      <c r="Y189" s="42">
        <f t="shared" si="62"/>
        <v>4.4493468673512702</v>
      </c>
      <c r="AB189" s="42">
        <f t="shared" ref="AB189:AK189" si="63">AB85/$I$176/2220*$E$174*60*24</f>
        <v>20.967807282475246</v>
      </c>
      <c r="AC189" s="42">
        <f t="shared" si="63"/>
        <v>19.894745733342958</v>
      </c>
      <c r="AD189" s="42">
        <f t="shared" si="63"/>
        <v>7.5694254696349601</v>
      </c>
      <c r="AE189" s="42">
        <f t="shared" si="63"/>
        <v>11.775347214783004</v>
      </c>
      <c r="AF189" s="42">
        <f t="shared" si="63"/>
        <v>11.172112500402323</v>
      </c>
      <c r="AG189" s="42">
        <f t="shared" si="63"/>
        <v>94.521650120360292</v>
      </c>
      <c r="AH189" s="42">
        <f t="shared" si="63"/>
        <v>24.296357852085244</v>
      </c>
      <c r="AI189" s="42">
        <f t="shared" si="63"/>
        <v>2.3036394919964689</v>
      </c>
      <c r="AJ189" s="42">
        <f t="shared" si="63"/>
        <v>2.617090459761263</v>
      </c>
      <c r="AK189" s="42">
        <f t="shared" si="63"/>
        <v>5.8839421313426534</v>
      </c>
    </row>
    <row r="190" spans="3:37">
      <c r="C190" s="42">
        <f t="shared" si="51"/>
        <v>0.25</v>
      </c>
      <c r="D190" s="42">
        <f t="shared" ref="D190:M190" si="64">D86/$I$176/2220*$E$174*60*24</f>
        <v>12.580549931968271</v>
      </c>
      <c r="E190" s="42">
        <f t="shared" si="64"/>
        <v>9.282906129973421</v>
      </c>
      <c r="F190" s="42">
        <f t="shared" si="64"/>
        <v>5.2580119424695937</v>
      </c>
      <c r="G190" s="42">
        <f t="shared" si="64"/>
        <v>8.7668253654012371</v>
      </c>
      <c r="H190" s="42">
        <f t="shared" si="64"/>
        <v>9.3533776401029076</v>
      </c>
      <c r="I190" s="42">
        <f t="shared" si="64"/>
        <v>80.596006642158116</v>
      </c>
      <c r="J190" s="42">
        <f t="shared" si="64"/>
        <v>19.587365711306166</v>
      </c>
      <c r="K190" s="42">
        <f t="shared" si="64"/>
        <v>2.2772693466436125</v>
      </c>
      <c r="L190" s="42">
        <f t="shared" si="64"/>
        <v>2.3812953177713378</v>
      </c>
      <c r="M190" s="42">
        <f t="shared" si="64"/>
        <v>5.9102003159735759</v>
      </c>
      <c r="P190" s="42">
        <f t="shared" ref="P190:Y190" si="65">P86/$I$176/2220*$E$174*60*24</f>
        <v>7.592161500641641</v>
      </c>
      <c r="Q190" s="42">
        <f t="shared" si="65"/>
        <v>2.0047629204775377</v>
      </c>
      <c r="R190" s="42">
        <f t="shared" si="65"/>
        <v>4.1097504507207905</v>
      </c>
      <c r="S190" s="42">
        <f t="shared" si="65"/>
        <v>5.493376108950847</v>
      </c>
      <c r="T190" s="42">
        <f t="shared" si="65"/>
        <v>7.7730307417365818</v>
      </c>
      <c r="U190" s="42">
        <f t="shared" si="65"/>
        <v>50.14332040599993</v>
      </c>
      <c r="V190" s="42">
        <f t="shared" si="65"/>
        <v>11.845844941072784</v>
      </c>
      <c r="W190" s="42">
        <f t="shared" si="65"/>
        <v>2.0585834764554498</v>
      </c>
      <c r="X190" s="42">
        <f t="shared" si="65"/>
        <v>2.1952433637555306</v>
      </c>
      <c r="Y190" s="42">
        <f t="shared" si="65"/>
        <v>4.9814129264448139</v>
      </c>
      <c r="AB190" s="42">
        <f t="shared" ref="AB190:AK190" si="66">AB86/$I$176/2220*$E$174*60*24</f>
        <v>20.519295308123208</v>
      </c>
      <c r="AC190" s="42">
        <f t="shared" si="66"/>
        <v>18.356611283536033</v>
      </c>
      <c r="AD190" s="42">
        <f t="shared" si="66"/>
        <v>6.406273434218356</v>
      </c>
      <c r="AE190" s="42">
        <f t="shared" si="66"/>
        <v>12.036548870860674</v>
      </c>
      <c r="AF190" s="42">
        <f t="shared" si="66"/>
        <v>10.864183778862648</v>
      </c>
      <c r="AG190" s="42">
        <f t="shared" si="66"/>
        <v>111.56549844678887</v>
      </c>
      <c r="AH190" s="42">
        <f t="shared" si="66"/>
        <v>26.013959912587229</v>
      </c>
      <c r="AI190" s="42">
        <f t="shared" si="66"/>
        <v>2.4959552168317796</v>
      </c>
      <c r="AJ190" s="42">
        <f t="shared" si="66"/>
        <v>2.5690075683938121</v>
      </c>
      <c r="AK190" s="42">
        <f t="shared" si="66"/>
        <v>6.932879482900578</v>
      </c>
    </row>
    <row r="191" spans="3:37">
      <c r="C191" s="42">
        <f t="shared" si="51"/>
        <v>0.375</v>
      </c>
      <c r="D191" s="42">
        <f t="shared" ref="D191:M191" si="67">D87/$I$176/2220*$E$174*60*24</f>
        <v>9.3605154115792359</v>
      </c>
      <c r="E191" s="42">
        <f t="shared" si="67"/>
        <v>7.3886200385151923</v>
      </c>
      <c r="F191" s="42">
        <f t="shared" si="67"/>
        <v>4.6719208737582889</v>
      </c>
      <c r="G191" s="42">
        <f t="shared" si="67"/>
        <v>8.6440497029962025</v>
      </c>
      <c r="H191" s="42">
        <f t="shared" si="67"/>
        <v>9.4490876980497625</v>
      </c>
      <c r="I191" s="42">
        <f t="shared" si="67"/>
        <v>84.787157427979551</v>
      </c>
      <c r="J191" s="42">
        <f t="shared" si="67"/>
        <v>20.600347209672144</v>
      </c>
      <c r="K191" s="42">
        <f t="shared" si="67"/>
        <v>2.3106104348381953</v>
      </c>
      <c r="L191" s="42">
        <f t="shared" si="67"/>
        <v>2.3954353069288254</v>
      </c>
      <c r="M191" s="42">
        <f t="shared" si="67"/>
        <v>5.9591178645294436</v>
      </c>
      <c r="P191" s="42">
        <f t="shared" ref="P191:Y191" si="68">P87/$I$176/2220*$E$174*60*24</f>
        <v>5.6260083105208345</v>
      </c>
      <c r="Q191" s="42">
        <f t="shared" si="68"/>
        <v>2.0479429511842762</v>
      </c>
      <c r="R191" s="42">
        <f t="shared" si="68"/>
        <v>3.7192205740086388</v>
      </c>
      <c r="S191" s="42">
        <f t="shared" si="68"/>
        <v>5.0624294134909089</v>
      </c>
      <c r="T191" s="42">
        <f t="shared" si="68"/>
        <v>7.6789695706004704</v>
      </c>
      <c r="U191" s="42">
        <f t="shared" si="68"/>
        <v>49.7919731744283</v>
      </c>
      <c r="V191" s="42">
        <f t="shared" si="68"/>
        <v>13.181029824136775</v>
      </c>
      <c r="W191" s="42">
        <f t="shared" si="68"/>
        <v>2.0902698514105875</v>
      </c>
      <c r="X191" s="42">
        <f t="shared" si="68"/>
        <v>2.2156319155949262</v>
      </c>
      <c r="Y191" s="42">
        <f t="shared" si="68"/>
        <v>4.9708301339545073</v>
      </c>
      <c r="AB191" s="42">
        <f t="shared" ref="AB191:AK191" si="69">AB87/$I$176/2220*$E$174*60*24</f>
        <v>18.217169986297904</v>
      </c>
      <c r="AC191" s="42">
        <f t="shared" si="69"/>
        <v>15.843753794259847</v>
      </c>
      <c r="AD191" s="42">
        <f t="shared" si="69"/>
        <v>5.6246211735078901</v>
      </c>
      <c r="AE191" s="42">
        <f t="shared" si="69"/>
        <v>12.206265039423593</v>
      </c>
      <c r="AF191" s="42">
        <f t="shared" si="69"/>
        <v>11.114254687273826</v>
      </c>
      <c r="AG191" s="42">
        <f t="shared" si="69"/>
        <v>120.93304072095916</v>
      </c>
      <c r="AH191" s="42">
        <f t="shared" si="69"/>
        <v>25.77555007145687</v>
      </c>
      <c r="AI191" s="42">
        <f t="shared" si="69"/>
        <v>2.5309510182658084</v>
      </c>
      <c r="AJ191" s="42">
        <f t="shared" si="69"/>
        <v>2.5781211576492979</v>
      </c>
      <c r="AK191" s="42">
        <f t="shared" si="69"/>
        <v>7.1720403413607761</v>
      </c>
    </row>
    <row r="192" spans="3:37">
      <c r="C192" s="42">
        <f t="shared" si="51"/>
        <v>0.5</v>
      </c>
      <c r="D192" s="42">
        <f t="shared" ref="D192:M192" si="70">D88/$I$176/2220*$E$174*60*24</f>
        <v>6.7369896350999845</v>
      </c>
      <c r="E192" s="42">
        <f t="shared" si="70"/>
        <v>5.8417994410325242</v>
      </c>
      <c r="F192" s="42">
        <f t="shared" si="70"/>
        <v>4.2029830942635513</v>
      </c>
      <c r="G192" s="42">
        <f t="shared" si="70"/>
        <v>8.5559611475666077</v>
      </c>
      <c r="H192" s="42">
        <f t="shared" si="70"/>
        <v>9.5951714707054698</v>
      </c>
      <c r="I192" s="42">
        <f t="shared" si="70"/>
        <v>87.918634989547812</v>
      </c>
      <c r="J192" s="42">
        <f t="shared" si="70"/>
        <v>21.429150253789803</v>
      </c>
      <c r="K192" s="42">
        <f t="shared" si="70"/>
        <v>2.3378895069974015</v>
      </c>
      <c r="L192" s="42">
        <f t="shared" si="70"/>
        <v>2.4170173956428882</v>
      </c>
      <c r="M192" s="42">
        <f t="shared" si="70"/>
        <v>6.0069603021280775</v>
      </c>
      <c r="P192" s="42">
        <f t="shared" ref="P192:Y192" si="71">P88/$I$176/2220*$E$174*60*24</f>
        <v>4.0233565591179872</v>
      </c>
      <c r="Q192" s="42">
        <f t="shared" si="71"/>
        <v>2.1138493138419339</v>
      </c>
      <c r="R192" s="42">
        <f t="shared" si="71"/>
        <v>3.411416199568829</v>
      </c>
      <c r="S192" s="42">
        <f t="shared" si="71"/>
        <v>4.7270572284362489</v>
      </c>
      <c r="T192" s="42">
        <f t="shared" si="71"/>
        <v>7.6111681899021386</v>
      </c>
      <c r="U192" s="42">
        <f t="shared" si="71"/>
        <v>49.255706347292914</v>
      </c>
      <c r="V192" s="42">
        <f t="shared" si="71"/>
        <v>15.218943593023898</v>
      </c>
      <c r="W192" s="42">
        <f t="shared" si="71"/>
        <v>2.1161950672829732</v>
      </c>
      <c r="X192" s="42">
        <f t="shared" si="71"/>
        <v>2.2449550568689007</v>
      </c>
      <c r="Y192" s="42">
        <f t="shared" si="71"/>
        <v>4.951594743830606</v>
      </c>
      <c r="AB192" s="42">
        <f t="shared" ref="AB192:AK192" si="72">AB88/$I$176/2220*$E$174*60*24</f>
        <v>14.695701724110076</v>
      </c>
      <c r="AC192" s="42">
        <f t="shared" si="72"/>
        <v>12.754593455184407</v>
      </c>
      <c r="AD192" s="42">
        <f t="shared" si="72"/>
        <v>4.9945499889582621</v>
      </c>
      <c r="AE192" s="42">
        <f t="shared" si="72"/>
        <v>12.345123722793264</v>
      </c>
      <c r="AF192" s="42">
        <f t="shared" si="72"/>
        <v>11.495941863269781</v>
      </c>
      <c r="AG192" s="42">
        <f t="shared" si="72"/>
        <v>128.14920499014551</v>
      </c>
      <c r="AH192" s="42">
        <f t="shared" si="72"/>
        <v>25.400894584293379</v>
      </c>
      <c r="AI192" s="42">
        <f t="shared" si="72"/>
        <v>2.5595839467118293</v>
      </c>
      <c r="AJ192" s="42">
        <f t="shared" si="72"/>
        <v>2.5920313728287256</v>
      </c>
      <c r="AK192" s="42">
        <f t="shared" si="72"/>
        <v>7.4059449172174325</v>
      </c>
    </row>
    <row r="193" spans="3:37">
      <c r="C193" s="42">
        <f t="shared" si="51"/>
        <v>0.625</v>
      </c>
      <c r="D193" s="42">
        <f t="shared" ref="D193:M193" si="73">D89/$I$176/2220*$E$174*60*24</f>
        <v>4.6976371407252753</v>
      </c>
      <c r="E193" s="42">
        <f t="shared" si="73"/>
        <v>4.6390390639464654</v>
      </c>
      <c r="F193" s="42">
        <f t="shared" si="73"/>
        <v>3.8393730055383486</v>
      </c>
      <c r="G193" s="42">
        <f t="shared" si="73"/>
        <v>8.4887544923385878</v>
      </c>
      <c r="H193" s="42">
        <f t="shared" si="73"/>
        <v>9.7614047292447204</v>
      </c>
      <c r="I193" s="42">
        <f t="shared" si="73"/>
        <v>90.322773180880915</v>
      </c>
      <c r="J193" s="42">
        <f t="shared" si="73"/>
        <v>22.073774843659095</v>
      </c>
      <c r="K193" s="42">
        <f t="shared" si="73"/>
        <v>2.3591065631212293</v>
      </c>
      <c r="L193" s="42">
        <f t="shared" si="73"/>
        <v>2.4415763241795769</v>
      </c>
      <c r="M193" s="42">
        <f t="shared" si="73"/>
        <v>6.0537276287693942</v>
      </c>
      <c r="P193" s="42">
        <f t="shared" ref="P193:Y193" si="74">P89/$I$176/2220*$E$174*60*24</f>
        <v>2.777485738791313</v>
      </c>
      <c r="Q193" s="42">
        <f t="shared" si="74"/>
        <v>2.1888462092799554</v>
      </c>
      <c r="R193" s="42">
        <f t="shared" si="74"/>
        <v>3.1732513844223051</v>
      </c>
      <c r="S193" s="42">
        <f t="shared" si="74"/>
        <v>4.4680320799691309</v>
      </c>
      <c r="T193" s="42">
        <f t="shared" si="74"/>
        <v>7.5594015826540755</v>
      </c>
      <c r="U193" s="42">
        <f t="shared" si="74"/>
        <v>48.645471681931369</v>
      </c>
      <c r="V193" s="42">
        <f t="shared" si="74"/>
        <v>17.537948916240303</v>
      </c>
      <c r="W193" s="42">
        <f t="shared" si="74"/>
        <v>2.1363591240726088</v>
      </c>
      <c r="X193" s="42">
        <f t="shared" si="74"/>
        <v>2.2775753178155966</v>
      </c>
      <c r="Y193" s="42">
        <f t="shared" si="74"/>
        <v>4.9241061067331726</v>
      </c>
      <c r="AB193" s="42">
        <f t="shared" ref="AB193:AK193" si="75">AB89/$I$176/2220*$E$174*60*24</f>
        <v>10.674529341798113</v>
      </c>
      <c r="AC193" s="42">
        <f t="shared" si="75"/>
        <v>9.5468896331645361</v>
      </c>
      <c r="AD193" s="42">
        <f t="shared" si="75"/>
        <v>4.5054946266544036</v>
      </c>
      <c r="AE193" s="42">
        <f t="shared" si="75"/>
        <v>12.453124920969699</v>
      </c>
      <c r="AF193" s="42">
        <f t="shared" si="75"/>
        <v>11.930275546299688</v>
      </c>
      <c r="AG193" s="42">
        <f t="shared" si="75"/>
        <v>133.7144122493672</v>
      </c>
      <c r="AH193" s="42">
        <f t="shared" si="75"/>
        <v>24.955003386262742</v>
      </c>
      <c r="AI193" s="42">
        <f t="shared" si="75"/>
        <v>2.5818540021698495</v>
      </c>
      <c r="AJ193" s="42">
        <f t="shared" si="75"/>
        <v>2.6078602383777287</v>
      </c>
      <c r="AK193" s="42">
        <f t="shared" si="75"/>
        <v>7.6345932104705927</v>
      </c>
    </row>
    <row r="194" spans="3:37">
      <c r="C194" s="42">
        <f t="shared" si="51"/>
        <v>0.75</v>
      </c>
      <c r="D194" s="42">
        <f t="shared" ref="D194:M194" si="76">D90/$I$176/2220*$E$174*60*24</f>
        <v>3.2301224666498305</v>
      </c>
      <c r="E194" s="42">
        <f t="shared" si="76"/>
        <v>3.7769336336781003</v>
      </c>
      <c r="F194" s="42">
        <f t="shared" si="76"/>
        <v>3.5692650091356426</v>
      </c>
      <c r="G194" s="42">
        <f t="shared" si="76"/>
        <v>8.4286245305384746</v>
      </c>
      <c r="H194" s="42">
        <f t="shared" si="76"/>
        <v>9.917563244842178</v>
      </c>
      <c r="I194" s="42">
        <f t="shared" si="76"/>
        <v>92.331905855997292</v>
      </c>
      <c r="J194" s="42">
        <f t="shared" si="76"/>
        <v>22.534220979279983</v>
      </c>
      <c r="K194" s="42">
        <f t="shared" si="76"/>
        <v>2.3742616032096748</v>
      </c>
      <c r="L194" s="42">
        <f t="shared" si="76"/>
        <v>2.4646468328049544</v>
      </c>
      <c r="M194" s="42">
        <f t="shared" si="76"/>
        <v>6.0994198444534771</v>
      </c>
      <c r="P194" s="42">
        <f t="shared" ref="P194:Y194" si="77">P90/$I$176/2220*$E$174*60*24</f>
        <v>1.8816753418991112</v>
      </c>
      <c r="Q194" s="42">
        <f t="shared" si="77"/>
        <v>2.2592978383277971</v>
      </c>
      <c r="R194" s="42">
        <f t="shared" si="77"/>
        <v>2.9916401855900041</v>
      </c>
      <c r="S194" s="42">
        <f t="shared" si="77"/>
        <v>4.2661264942716182</v>
      </c>
      <c r="T194" s="42">
        <f t="shared" si="77"/>
        <v>7.5134447318688906</v>
      </c>
      <c r="U194" s="42">
        <f t="shared" si="77"/>
        <v>48.072220935682893</v>
      </c>
      <c r="V194" s="42">
        <f t="shared" si="77"/>
        <v>19.716408462292065</v>
      </c>
      <c r="W194" s="42">
        <f t="shared" si="77"/>
        <v>2.1507620217794923</v>
      </c>
      <c r="X194" s="42">
        <f t="shared" si="77"/>
        <v>2.3078552286731524</v>
      </c>
      <c r="Y194" s="42">
        <f t="shared" si="77"/>
        <v>4.8887635733221781</v>
      </c>
      <c r="AB194" s="42">
        <f t="shared" ref="AB194:AK194" si="78">AB90/$I$176/2220*$E$174*60*24</f>
        <v>6.8732916596003477</v>
      </c>
      <c r="AC194" s="42">
        <f t="shared" si="78"/>
        <v>6.6784016950550802</v>
      </c>
      <c r="AD194" s="42">
        <f t="shared" si="78"/>
        <v>4.1468898326812935</v>
      </c>
      <c r="AE194" s="42">
        <f t="shared" si="78"/>
        <v>12.530268633952844</v>
      </c>
      <c r="AF194" s="42">
        <f t="shared" si="78"/>
        <v>12.338285975812639</v>
      </c>
      <c r="AG194" s="42">
        <f t="shared" si="78"/>
        <v>138.12908349364216</v>
      </c>
      <c r="AH194" s="42">
        <f t="shared" si="78"/>
        <v>24.502886412530891</v>
      </c>
      <c r="AI194" s="42">
        <f t="shared" si="78"/>
        <v>2.5977611846398623</v>
      </c>
      <c r="AJ194" s="42">
        <f t="shared" si="78"/>
        <v>2.6227297787419452</v>
      </c>
      <c r="AK194" s="42">
        <f t="shared" si="78"/>
        <v>7.8579852211202512</v>
      </c>
    </row>
    <row r="195" spans="3:37">
      <c r="C195" s="42">
        <f t="shared" si="51"/>
        <v>0.875</v>
      </c>
      <c r="D195" s="42">
        <f t="shared" ref="D195:M195" si="79">D91/$I$176/2220*$E$174*60*24</f>
        <v>2.3221101510684603</v>
      </c>
      <c r="E195" s="42">
        <f t="shared" si="79"/>
        <v>3.2520778766484737</v>
      </c>
      <c r="F195" s="42">
        <f t="shared" si="79"/>
        <v>3.3808335066083774</v>
      </c>
      <c r="G195" s="42">
        <f t="shared" si="79"/>
        <v>8.3617660553924544</v>
      </c>
      <c r="H195" s="42">
        <f t="shared" si="79"/>
        <v>10.033422788672585</v>
      </c>
      <c r="I195" s="42">
        <f t="shared" si="79"/>
        <v>94.278366868915001</v>
      </c>
      <c r="J195" s="42">
        <f t="shared" si="79"/>
        <v>22.810488660652545</v>
      </c>
      <c r="K195" s="42">
        <f t="shared" si="79"/>
        <v>2.3833546272627437</v>
      </c>
      <c r="L195" s="42">
        <f t="shared" si="79"/>
        <v>2.481763661785072</v>
      </c>
      <c r="M195" s="42">
        <f t="shared" si="79"/>
        <v>6.1440369491802844</v>
      </c>
      <c r="P195" s="42">
        <f t="shared" ref="P195:Y195" si="80">P91/$I$176/2220*$E$174*60*24</f>
        <v>1.3292048607996649</v>
      </c>
      <c r="Q195" s="42">
        <f t="shared" si="80"/>
        <v>2.3115684018149025</v>
      </c>
      <c r="R195" s="42">
        <f t="shared" si="80"/>
        <v>2.8534966600928731</v>
      </c>
      <c r="S195" s="42">
        <f t="shared" si="80"/>
        <v>4.1021129975259338</v>
      </c>
      <c r="T195" s="42">
        <f t="shared" si="80"/>
        <v>7.4630726205590321</v>
      </c>
      <c r="U195" s="42">
        <f t="shared" si="80"/>
        <v>47.646905865885522</v>
      </c>
      <c r="V195" s="42">
        <f t="shared" si="80"/>
        <v>21.332684899685304</v>
      </c>
      <c r="W195" s="42">
        <f t="shared" si="80"/>
        <v>2.1594037604036171</v>
      </c>
      <c r="X195" s="42">
        <f t="shared" si="80"/>
        <v>2.330157319679711</v>
      </c>
      <c r="Y195" s="42">
        <f t="shared" si="80"/>
        <v>4.8459664942576426</v>
      </c>
      <c r="AB195" s="42">
        <f t="shared" ref="AB195:AK195" si="81">AB91/$I$176/2220*$E$174*60*24</f>
        <v>4.0116274977550432</v>
      </c>
      <c r="AC195" s="42">
        <f t="shared" si="81"/>
        <v>4.6068890077107838</v>
      </c>
      <c r="AD195" s="42">
        <f t="shared" si="81"/>
        <v>3.9081703531238734</v>
      </c>
      <c r="AE195" s="42">
        <f t="shared" si="81"/>
        <v>12.576554861742707</v>
      </c>
      <c r="AF195" s="42">
        <f t="shared" si="81"/>
        <v>12.641003391257726</v>
      </c>
      <c r="AG195" s="42">
        <f t="shared" si="81"/>
        <v>141.89363971798923</v>
      </c>
      <c r="AH195" s="42">
        <f t="shared" si="81"/>
        <v>24.109553598263751</v>
      </c>
      <c r="AI195" s="42">
        <f t="shared" si="81"/>
        <v>2.6073054941218698</v>
      </c>
      <c r="AJ195" s="42">
        <f t="shared" si="81"/>
        <v>2.6337620183670096</v>
      </c>
      <c r="AK195" s="42">
        <f t="shared" si="81"/>
        <v>8.0761209491663717</v>
      </c>
    </row>
    <row r="196" spans="3:37">
      <c r="C196" s="42">
        <f t="shared" si="51"/>
        <v>1</v>
      </c>
      <c r="D196" s="42">
        <f t="shared" ref="D196:M196" si="82">D92/$I$176/2220*$E$174*60*24</f>
        <v>1.9612647321759238</v>
      </c>
      <c r="E196" s="42">
        <f t="shared" si="82"/>
        <v>3.0610665192786435</v>
      </c>
      <c r="F196" s="42">
        <f t="shared" si="82"/>
        <v>3.2622528995094906</v>
      </c>
      <c r="G196" s="42">
        <f t="shared" si="82"/>
        <v>8.2743738601267331</v>
      </c>
      <c r="H196" s="42">
        <f t="shared" si="82"/>
        <v>10.078759131910559</v>
      </c>
      <c r="I196" s="42">
        <f t="shared" si="82"/>
        <v>96.494490073652472</v>
      </c>
      <c r="J196" s="42">
        <f t="shared" si="82"/>
        <v>22.902577887776744</v>
      </c>
      <c r="K196" s="42">
        <f t="shared" si="82"/>
        <v>2.3863856352804342</v>
      </c>
      <c r="L196" s="42">
        <f t="shared" si="82"/>
        <v>2.488461551385988</v>
      </c>
      <c r="M196" s="42">
        <f t="shared" si="82"/>
        <v>6.1875789429498163</v>
      </c>
      <c r="P196" s="42">
        <f t="shared" ref="P196:Y196" si="83">P92/$I$176/2220*$E$174*60*24</f>
        <v>1.1133537878512627</v>
      </c>
      <c r="Q196" s="42">
        <f t="shared" si="83"/>
        <v>2.3320221005707307</v>
      </c>
      <c r="R196" s="42">
        <f t="shared" si="83"/>
        <v>2.7457348649518512</v>
      </c>
      <c r="S196" s="42">
        <f t="shared" si="83"/>
        <v>3.9567641159141265</v>
      </c>
      <c r="T196" s="42">
        <f t="shared" si="83"/>
        <v>7.3980602317370279</v>
      </c>
      <c r="U196" s="42">
        <f t="shared" si="83"/>
        <v>47.480478229878095</v>
      </c>
      <c r="V196" s="42">
        <f t="shared" si="83"/>
        <v>21.965140896926126</v>
      </c>
      <c r="W196" s="42">
        <f t="shared" si="83"/>
        <v>2.1622843399449945</v>
      </c>
      <c r="X196" s="42">
        <f t="shared" si="83"/>
        <v>2.3388441210734232</v>
      </c>
      <c r="Y196" s="42">
        <f t="shared" si="83"/>
        <v>4.7961142201995832</v>
      </c>
      <c r="AB196" s="42">
        <f t="shared" ref="AB196:AK196" si="84">AB92/$I$176/2220*$E$174*60*24</f>
        <v>2.8091756765005811</v>
      </c>
      <c r="AC196" s="42">
        <f t="shared" si="84"/>
        <v>3.7901109379865598</v>
      </c>
      <c r="AD196" s="42">
        <f t="shared" si="84"/>
        <v>3.7787709340671327</v>
      </c>
      <c r="AE196" s="42">
        <f t="shared" si="84"/>
        <v>12.591983604339369</v>
      </c>
      <c r="AF196" s="42">
        <f t="shared" si="84"/>
        <v>12.759458032084048</v>
      </c>
      <c r="AG196" s="42">
        <f t="shared" si="84"/>
        <v>145.50850191742643</v>
      </c>
      <c r="AH196" s="42">
        <f t="shared" si="84"/>
        <v>23.840014878627326</v>
      </c>
      <c r="AI196" s="42">
        <f t="shared" si="84"/>
        <v>2.6104869306158736</v>
      </c>
      <c r="AJ196" s="42">
        <f t="shared" si="84"/>
        <v>2.6380789816985537</v>
      </c>
      <c r="AK196" s="42">
        <f t="shared" si="84"/>
        <v>8.2890003946089514</v>
      </c>
    </row>
    <row r="197" spans="3:37">
      <c r="C197" s="42">
        <f t="shared" si="51"/>
        <v>1.125</v>
      </c>
      <c r="D197" s="42">
        <f t="shared" ref="D197:M197" si="85">D93/$I$176/2220*$E$174*60*24</f>
        <v>1.8711528568644606</v>
      </c>
      <c r="E197" s="42">
        <f t="shared" si="85"/>
        <v>3.0367724147177548</v>
      </c>
      <c r="F197" s="42">
        <f t="shared" si="85"/>
        <v>3.1757508367949576</v>
      </c>
      <c r="G197" s="42">
        <f t="shared" si="85"/>
        <v>8.1642209452442227</v>
      </c>
      <c r="H197" s="42">
        <f t="shared" si="85"/>
        <v>10.065857089382293</v>
      </c>
      <c r="I197" s="42">
        <f t="shared" si="85"/>
        <v>98.925450672489049</v>
      </c>
      <c r="J197" s="42">
        <f t="shared" si="85"/>
        <v>22.894393370253919</v>
      </c>
      <c r="K197" s="42">
        <f t="shared" si="85"/>
        <v>2.3842658040948921</v>
      </c>
      <c r="L197" s="42">
        <f t="shared" si="85"/>
        <v>2.486951493017707</v>
      </c>
      <c r="M197" s="42">
        <f t="shared" si="85"/>
        <v>6.2300458257620299</v>
      </c>
      <c r="P197" s="42">
        <f t="shared" ref="P197:Y197" si="86">P93/$I$176/2220*$E$174*60*24</f>
        <v>1.0643151836476845</v>
      </c>
      <c r="Q197" s="42">
        <f t="shared" si="86"/>
        <v>2.3318517981686036</v>
      </c>
      <c r="R197" s="42">
        <f t="shared" si="86"/>
        <v>2.6500136153828127</v>
      </c>
      <c r="S197" s="42">
        <f t="shared" si="86"/>
        <v>3.8161187055798238</v>
      </c>
      <c r="T197" s="42">
        <f t="shared" si="86"/>
        <v>7.3183772300334731</v>
      </c>
      <c r="U197" s="42">
        <f t="shared" si="86"/>
        <v>47.511567392693244</v>
      </c>
      <c r="V197" s="42">
        <f t="shared" si="86"/>
        <v>21.955629568094295</v>
      </c>
      <c r="W197" s="42">
        <f t="shared" si="86"/>
        <v>2.1602447022518318</v>
      </c>
      <c r="X197" s="42">
        <f t="shared" si="86"/>
        <v>2.3376911238359597</v>
      </c>
      <c r="Y197" s="42">
        <f t="shared" si="86"/>
        <v>4.7396061018079756</v>
      </c>
      <c r="AB197" s="42">
        <f t="shared" ref="AB197:AK197" si="87">AB93/$I$176/2220*$E$174*60*24</f>
        <v>2.6779905300812326</v>
      </c>
      <c r="AC197" s="42">
        <f t="shared" si="87"/>
        <v>3.7546445289484134</v>
      </c>
      <c r="AD197" s="42">
        <f t="shared" si="87"/>
        <v>3.7017188979550455</v>
      </c>
      <c r="AE197" s="42">
        <f t="shared" si="87"/>
        <v>12.571353052171798</v>
      </c>
      <c r="AF197" s="42">
        <f t="shared" si="87"/>
        <v>12.741366600487284</v>
      </c>
      <c r="AG197" s="42">
        <f t="shared" si="87"/>
        <v>149.16898882543197</v>
      </c>
      <c r="AH197" s="42">
        <f t="shared" si="87"/>
        <v>23.65636783086903</v>
      </c>
      <c r="AI197" s="42">
        <f t="shared" si="87"/>
        <v>2.6082869059379528</v>
      </c>
      <c r="AJ197" s="42">
        <f t="shared" si="87"/>
        <v>2.6363419988764862</v>
      </c>
      <c r="AK197" s="42">
        <f t="shared" si="87"/>
        <v>8.4966235574480304</v>
      </c>
    </row>
    <row r="198" spans="3:37">
      <c r="C198" s="42">
        <f t="shared" si="51"/>
        <v>1.325</v>
      </c>
      <c r="D198" s="42">
        <f t="shared" ref="D198:M198" si="88">D94/$I$176/2220*$E$174*60*24</f>
        <v>1.7321902174039794</v>
      </c>
      <c r="E198" s="42">
        <f t="shared" si="88"/>
        <v>3.0016007312545234</v>
      </c>
      <c r="F198" s="42">
        <f t="shared" si="88"/>
        <v>3.0419025817794516</v>
      </c>
      <c r="G198" s="42">
        <f t="shared" si="88"/>
        <v>7.9568261791542048</v>
      </c>
      <c r="H198" s="42">
        <f t="shared" si="88"/>
        <v>9.9938579393195077</v>
      </c>
      <c r="I198" s="42">
        <f t="shared" si="88"/>
        <v>102.68697755352397</v>
      </c>
      <c r="J198" s="42">
        <f t="shared" si="88"/>
        <v>22.848750951721357</v>
      </c>
      <c r="K198" s="42">
        <f t="shared" si="88"/>
        <v>2.3724381414704614</v>
      </c>
      <c r="L198" s="42">
        <f t="shared" si="88"/>
        <v>2.4785303837877737</v>
      </c>
      <c r="M198" s="42">
        <f t="shared" si="88"/>
        <v>6.2957566074705102</v>
      </c>
      <c r="P198" s="42">
        <f t="shared" ref="P198:Y198" si="89">P94/$I$176/2220*$E$174*60*24</f>
        <v>0.98891055754452595</v>
      </c>
      <c r="Q198" s="42">
        <f t="shared" si="89"/>
        <v>2.3308708563323703</v>
      </c>
      <c r="R198" s="42">
        <f t="shared" si="89"/>
        <v>2.5019001274420618</v>
      </c>
      <c r="S198" s="42">
        <f t="shared" si="89"/>
        <v>3.5984921871081093</v>
      </c>
      <c r="T198" s="42">
        <f t="shared" si="89"/>
        <v>7.1752812631897278</v>
      </c>
      <c r="U198" s="42">
        <f t="shared" si="89"/>
        <v>47.68623660272705</v>
      </c>
      <c r="V198" s="42">
        <f t="shared" si="89"/>
        <v>21.902587950169391</v>
      </c>
      <c r="W198" s="42">
        <f t="shared" si="89"/>
        <v>2.148870139672022</v>
      </c>
      <c r="X198" s="42">
        <f t="shared" si="89"/>
        <v>2.3312489952286977</v>
      </c>
      <c r="Y198" s="42">
        <f t="shared" si="89"/>
        <v>4.6363457354150963</v>
      </c>
      <c r="AB198" s="42">
        <f t="shared" ref="AB198:AK198" si="90">AB94/$I$176/2220*$E$174*60*24</f>
        <v>2.4754698772634329</v>
      </c>
      <c r="AC198" s="42">
        <f t="shared" si="90"/>
        <v>3.7032981906159801</v>
      </c>
      <c r="AD198" s="42">
        <f t="shared" si="90"/>
        <v>3.5834014932561953</v>
      </c>
      <c r="AE198" s="42">
        <f t="shared" si="90"/>
        <v>12.456303106470347</v>
      </c>
      <c r="AF198" s="42">
        <f t="shared" si="90"/>
        <v>12.640476512526373</v>
      </c>
      <c r="AG198" s="42">
        <f t="shared" si="90"/>
        <v>154.83301312460407</v>
      </c>
      <c r="AH198" s="42">
        <f t="shared" si="90"/>
        <v>23.372203082540228</v>
      </c>
      <c r="AI198" s="42">
        <f t="shared" si="90"/>
        <v>2.5960061432688999</v>
      </c>
      <c r="AJ198" s="42">
        <f t="shared" si="90"/>
        <v>2.6266554050451512</v>
      </c>
      <c r="AK198" s="42">
        <f t="shared" si="90"/>
        <v>8.8178875501752536</v>
      </c>
    </row>
    <row r="199" spans="3:37">
      <c r="C199" s="42">
        <f t="shared" si="51"/>
        <v>1.5249999999999999</v>
      </c>
      <c r="D199" s="42">
        <f t="shared" ref="D199:M199" si="91">D95/$I$176/2220*$E$174*60*24</f>
        <v>1.5995816899099053</v>
      </c>
      <c r="E199" s="42">
        <f t="shared" si="91"/>
        <v>2.9706425062996358</v>
      </c>
      <c r="F199" s="42">
        <f t="shared" si="91"/>
        <v>2.9136605363981052</v>
      </c>
      <c r="G199" s="42">
        <f t="shared" si="91"/>
        <v>7.7144351974138274</v>
      </c>
      <c r="H199" s="42">
        <f t="shared" si="91"/>
        <v>9.863257364089467</v>
      </c>
      <c r="I199" s="42">
        <f t="shared" si="91"/>
        <v>106.29095357043209</v>
      </c>
      <c r="J199" s="42">
        <f t="shared" si="91"/>
        <v>22.766033501134284</v>
      </c>
      <c r="K199" s="42">
        <f t="shared" si="91"/>
        <v>2.350988395024209</v>
      </c>
      <c r="L199" s="42">
        <f t="shared" si="91"/>
        <v>2.4632688637147813</v>
      </c>
      <c r="M199" s="42">
        <f t="shared" si="91"/>
        <v>6.3587151051284003</v>
      </c>
      <c r="P199" s="42">
        <f t="shared" ref="P199:Y199" si="92">P95/$I$176/2220*$E$174*60*24</f>
        <v>0.91720203341819539</v>
      </c>
      <c r="Q199" s="42">
        <f t="shared" si="92"/>
        <v>2.3290179661972648</v>
      </c>
      <c r="R199" s="42">
        <f t="shared" si="92"/>
        <v>2.3599903458024922</v>
      </c>
      <c r="S199" s="42">
        <f t="shared" si="92"/>
        <v>3.389980915483374</v>
      </c>
      <c r="T199" s="42">
        <f t="shared" si="92"/>
        <v>7.0145642165748425</v>
      </c>
      <c r="U199" s="42">
        <f t="shared" si="92"/>
        <v>48.005904953157781</v>
      </c>
      <c r="V199" s="42">
        <f t="shared" si="92"/>
        <v>21.806460979889973</v>
      </c>
      <c r="W199" s="42">
        <f t="shared" si="92"/>
        <v>2.1282557107414126</v>
      </c>
      <c r="X199" s="42">
        <f t="shared" si="92"/>
        <v>2.3195445249159912</v>
      </c>
      <c r="Y199" s="42">
        <f t="shared" si="92"/>
        <v>4.5187044855214262</v>
      </c>
      <c r="AB199" s="42">
        <f t="shared" ref="AB199:AK199" si="93">AB95/$I$176/2220*$E$174*60*24</f>
        <v>2.2819613464016149</v>
      </c>
      <c r="AC199" s="42">
        <f t="shared" si="93"/>
        <v>3.6581029842401764</v>
      </c>
      <c r="AD199" s="42">
        <f t="shared" si="93"/>
        <v>3.4710686262476953</v>
      </c>
      <c r="AE199" s="42">
        <f t="shared" si="93"/>
        <v>12.247798857472009</v>
      </c>
      <c r="AF199" s="42">
        <f t="shared" si="93"/>
        <v>12.457634079238662</v>
      </c>
      <c r="AG199" s="42">
        <f t="shared" si="93"/>
        <v>160.25980080391543</v>
      </c>
      <c r="AH199" s="42">
        <f t="shared" si="93"/>
        <v>23.099940522623129</v>
      </c>
      <c r="AI199" s="42">
        <f t="shared" si="93"/>
        <v>2.5737210793070018</v>
      </c>
      <c r="AJ199" s="42">
        <f t="shared" si="93"/>
        <v>2.6091004556721678</v>
      </c>
      <c r="AK199" s="42">
        <f t="shared" si="93"/>
        <v>9.1256954594374164</v>
      </c>
    </row>
    <row r="200" spans="3:37">
      <c r="C200" s="42">
        <f t="shared" si="51"/>
        <v>1.7249999999999999</v>
      </c>
      <c r="D200" s="42">
        <f t="shared" ref="D200:M200" si="94">D96/$I$176/2220*$E$174*60*24</f>
        <v>1.4732518175872784</v>
      </c>
      <c r="E200" s="42">
        <f t="shared" si="94"/>
        <v>2.9435102953925609</v>
      </c>
      <c r="F200" s="42">
        <f t="shared" si="94"/>
        <v>2.7910247006509152</v>
      </c>
      <c r="G200" s="42">
        <f t="shared" si="94"/>
        <v>7.4408678534731205</v>
      </c>
      <c r="H200" s="42">
        <f t="shared" si="94"/>
        <v>9.6793191513937842</v>
      </c>
      <c r="I200" s="42">
        <f t="shared" si="94"/>
        <v>109.73737872321294</v>
      </c>
      <c r="J200" s="42">
        <f t="shared" si="94"/>
        <v>22.649650216842581</v>
      </c>
      <c r="K200" s="42">
        <f t="shared" si="94"/>
        <v>2.3207858248842399</v>
      </c>
      <c r="L200" s="42">
        <f t="shared" si="94"/>
        <v>2.4417959360946337</v>
      </c>
      <c r="M200" s="42">
        <f t="shared" si="94"/>
        <v>6.4189213187356193</v>
      </c>
      <c r="P200" s="42">
        <f t="shared" ref="P200:Y200" si="95">P96/$I$176/2220*$E$174*60*24</f>
        <v>0.84911357397091658</v>
      </c>
      <c r="Q200" s="42">
        <f t="shared" si="95"/>
        <v>2.3262931277632823</v>
      </c>
      <c r="R200" s="42">
        <f t="shared" si="95"/>
        <v>2.2242842704641124</v>
      </c>
      <c r="S200" s="42">
        <f t="shared" si="95"/>
        <v>3.1905848907056247</v>
      </c>
      <c r="T200" s="42">
        <f t="shared" si="95"/>
        <v>6.8380350210777907</v>
      </c>
      <c r="U200" s="42">
        <f t="shared" si="95"/>
        <v>48.460564886419192</v>
      </c>
      <c r="V200" s="42">
        <f t="shared" si="95"/>
        <v>21.671210528736992</v>
      </c>
      <c r="W200" s="42">
        <f t="shared" si="95"/>
        <v>2.0992506474399115</v>
      </c>
      <c r="X200" s="42">
        <f t="shared" si="95"/>
        <v>2.3030301864157479</v>
      </c>
      <c r="Y200" s="42">
        <f t="shared" si="95"/>
        <v>4.3883180924303895</v>
      </c>
      <c r="AB200" s="42">
        <f t="shared" ref="AB200:AK200" si="96">AB96/$I$176/2220*$E$174*60*24</f>
        <v>2.0973900612036407</v>
      </c>
      <c r="AC200" s="42">
        <f t="shared" si="96"/>
        <v>3.6184932884916607</v>
      </c>
      <c r="AD200" s="42">
        <f t="shared" si="96"/>
        <v>3.3645748323745228</v>
      </c>
      <c r="AE200" s="42">
        <f t="shared" si="96"/>
        <v>11.954433804330561</v>
      </c>
      <c r="AF200" s="42">
        <f t="shared" si="96"/>
        <v>12.200375148470405</v>
      </c>
      <c r="AG200" s="42">
        <f t="shared" si="96"/>
        <v>165.44935186336619</v>
      </c>
      <c r="AH200" s="42">
        <f t="shared" si="96"/>
        <v>22.839580151117733</v>
      </c>
      <c r="AI200" s="42">
        <f t="shared" si="96"/>
        <v>2.5423210023285687</v>
      </c>
      <c r="AJ200" s="42">
        <f t="shared" si="96"/>
        <v>2.5844006777038873</v>
      </c>
      <c r="AK200" s="42">
        <f t="shared" si="96"/>
        <v>9.4200472852346024</v>
      </c>
    </row>
    <row r="201" spans="3:37">
      <c r="C201" s="42">
        <f t="shared" si="51"/>
        <v>2</v>
      </c>
      <c r="D201" s="42">
        <f t="shared" ref="D201:M201" si="97">D97/$I$176/2220*$E$174*60*24</f>
        <v>1.30966150214304</v>
      </c>
      <c r="E201" s="42">
        <f t="shared" si="97"/>
        <v>2.9117389667797742</v>
      </c>
      <c r="F201" s="42">
        <f t="shared" si="97"/>
        <v>2.6315543156668038</v>
      </c>
      <c r="G201" s="42">
        <f t="shared" si="97"/>
        <v>7.0208243441685241</v>
      </c>
      <c r="H201" s="42">
        <f t="shared" si="97"/>
        <v>9.3489828734141032</v>
      </c>
      <c r="I201" s="42">
        <f t="shared" si="97"/>
        <v>114.21896228795406</v>
      </c>
      <c r="J201" s="42">
        <f t="shared" si="97"/>
        <v>22.440915611236264</v>
      </c>
      <c r="K201" s="42">
        <f t="shared" si="97"/>
        <v>2.2665623271576902</v>
      </c>
      <c r="L201" s="42">
        <f t="shared" si="97"/>
        <v>2.4032840217309759</v>
      </c>
      <c r="M201" s="42">
        <f t="shared" si="97"/>
        <v>6.4972108986441963</v>
      </c>
      <c r="P201" s="42">
        <f t="shared" ref="P201:Y201" si="98">P97/$I$176/2220*$E$174*60*24</f>
        <v>0.7612631551080995</v>
      </c>
      <c r="Q201" s="42">
        <f t="shared" si="98"/>
        <v>2.3211227468348059</v>
      </c>
      <c r="R201" s="42">
        <f t="shared" si="98"/>
        <v>2.0478179060687318</v>
      </c>
      <c r="S201" s="42">
        <f t="shared" si="98"/>
        <v>2.9312988456285591</v>
      </c>
      <c r="T201" s="42">
        <f t="shared" si="98"/>
        <v>6.5728119535111436</v>
      </c>
      <c r="U201" s="42">
        <f t="shared" si="98"/>
        <v>49.287755215271488</v>
      </c>
      <c r="V201" s="42">
        <f t="shared" si="98"/>
        <v>21.428637467224693</v>
      </c>
      <c r="W201" s="42">
        <f t="shared" si="98"/>
        <v>2.047228318882846</v>
      </c>
      <c r="X201" s="42">
        <f t="shared" si="98"/>
        <v>2.2733005130459123</v>
      </c>
      <c r="Y201" s="42">
        <f t="shared" si="98"/>
        <v>4.191231087169152</v>
      </c>
      <c r="AB201" s="42">
        <f t="shared" ref="AB201:AK201" si="99">AB97/$I$176/2220*$E$174*60*24</f>
        <v>1.8580598491779763</v>
      </c>
      <c r="AC201" s="42">
        <f t="shared" si="99"/>
        <v>3.5721110506346436</v>
      </c>
      <c r="AD201" s="42">
        <f t="shared" si="99"/>
        <v>3.227412771516001</v>
      </c>
      <c r="AE201" s="42">
        <f t="shared" si="99"/>
        <v>11.428280593937703</v>
      </c>
      <c r="AF201" s="42">
        <f t="shared" si="99"/>
        <v>11.73897863625286</v>
      </c>
      <c r="AG201" s="42">
        <f t="shared" si="99"/>
        <v>172.1976216517445</v>
      </c>
      <c r="AH201" s="42">
        <f t="shared" si="99"/>
        <v>22.501018682313699</v>
      </c>
      <c r="AI201" s="42">
        <f t="shared" si="99"/>
        <v>2.4858963354325381</v>
      </c>
      <c r="AJ201" s="42">
        <f t="shared" si="99"/>
        <v>2.5401013743791117</v>
      </c>
      <c r="AK201" s="42">
        <f t="shared" si="99"/>
        <v>9.8028097844229976</v>
      </c>
    </row>
    <row r="202" spans="3:37">
      <c r="C202" s="42">
        <f t="shared" si="51"/>
        <v>2.25</v>
      </c>
      <c r="D202" s="42">
        <f t="shared" ref="D202:M202" si="100">D98/$I$176/2220*$E$174*60*24</f>
        <v>1.170955094154845</v>
      </c>
      <c r="E202" s="42">
        <f t="shared" si="100"/>
        <v>2.8876498092398371</v>
      </c>
      <c r="F202" s="42">
        <f t="shared" si="100"/>
        <v>2.4957789260895566</v>
      </c>
      <c r="G202" s="42">
        <f t="shared" si="100"/>
        <v>6.6024407656905435</v>
      </c>
      <c r="H202" s="42">
        <f t="shared" si="100"/>
        <v>8.9813205419882536</v>
      </c>
      <c r="I202" s="42">
        <f t="shared" si="100"/>
        <v>118.03464727853333</v>
      </c>
      <c r="J202" s="42">
        <f t="shared" si="100"/>
        <v>22.208974707878173</v>
      </c>
      <c r="K202" s="42">
        <f t="shared" si="100"/>
        <v>2.2062357733707993</v>
      </c>
      <c r="L202" s="42">
        <f t="shared" si="100"/>
        <v>2.3604905032264147</v>
      </c>
      <c r="M202" s="42">
        <f t="shared" si="100"/>
        <v>6.5638677779950676</v>
      </c>
      <c r="P202" s="42">
        <f t="shared" ref="P202:Y202" si="101">P98/$I$176/2220*$E$174*60*24</f>
        <v>0.68704722629359216</v>
      </c>
      <c r="Q202" s="42">
        <f t="shared" si="101"/>
        <v>2.3149918603583499</v>
      </c>
      <c r="R202" s="42">
        <f t="shared" si="101"/>
        <v>1.8975718940869517</v>
      </c>
      <c r="S202" s="42">
        <f t="shared" si="101"/>
        <v>2.7105389610531962</v>
      </c>
      <c r="T202" s="42">
        <f t="shared" si="101"/>
        <v>6.3126830807051508</v>
      </c>
      <c r="U202" s="42">
        <f t="shared" si="101"/>
        <v>50.22290680759491</v>
      </c>
      <c r="V202" s="42">
        <f t="shared" si="101"/>
        <v>21.159096080667954</v>
      </c>
      <c r="W202" s="42">
        <f t="shared" si="101"/>
        <v>1.9894203745802179</v>
      </c>
      <c r="X202" s="42">
        <f t="shared" si="101"/>
        <v>2.24011447244574</v>
      </c>
      <c r="Y202" s="42">
        <f t="shared" si="101"/>
        <v>3.9974129001770113</v>
      </c>
      <c r="AB202" s="42">
        <f t="shared" ref="AB202:AK202" si="102">AB98/$I$176/2220*$E$174*60*24</f>
        <v>1.6548629620161017</v>
      </c>
      <c r="AC202" s="42">
        <f t="shared" si="102"/>
        <v>3.5369438390770287</v>
      </c>
      <c r="AD202" s="42">
        <f t="shared" si="102"/>
        <v>3.11174286178034</v>
      </c>
      <c r="AE202" s="42">
        <f t="shared" si="102"/>
        <v>10.843631725731093</v>
      </c>
      <c r="AF202" s="42">
        <f t="shared" si="102"/>
        <v>11.226285862866556</v>
      </c>
      <c r="AG202" s="42">
        <f t="shared" si="102"/>
        <v>177.94319603899356</v>
      </c>
      <c r="AH202" s="42">
        <f t="shared" si="102"/>
        <v>22.212762556718396</v>
      </c>
      <c r="AI202" s="42">
        <f t="shared" si="102"/>
        <v>2.4230511721613812</v>
      </c>
      <c r="AJ202" s="42">
        <f t="shared" si="102"/>
        <v>2.4908770476248678</v>
      </c>
      <c r="AK202" s="42">
        <f t="shared" si="102"/>
        <v>10.1286993058413</v>
      </c>
    </row>
    <row r="203" spans="3:37">
      <c r="C203" s="42">
        <f t="shared" si="51"/>
        <v>2.5</v>
      </c>
      <c r="D203" s="42">
        <f t="shared" ref="D203:M203" si="103">D99/$I$176/2220*$E$174*60*24</f>
        <v>1.0416316928693794</v>
      </c>
      <c r="E203" s="42">
        <f t="shared" si="103"/>
        <v>2.8673442890098375</v>
      </c>
      <c r="F203" s="42">
        <f t="shared" si="103"/>
        <v>2.3687632390656832</v>
      </c>
      <c r="G203" s="42">
        <f t="shared" si="103"/>
        <v>6.1569800099563583</v>
      </c>
      <c r="H203" s="42">
        <f t="shared" si="103"/>
        <v>8.5601325745512753</v>
      </c>
      <c r="I203" s="42">
        <f t="shared" si="103"/>
        <v>121.60415904391351</v>
      </c>
      <c r="J203" s="42">
        <f t="shared" si="103"/>
        <v>21.943740851884975</v>
      </c>
      <c r="K203" s="42">
        <f t="shared" si="103"/>
        <v>2.1371564762568593</v>
      </c>
      <c r="L203" s="42">
        <f t="shared" si="103"/>
        <v>2.3115543744101901</v>
      </c>
      <c r="M203" s="42">
        <f t="shared" si="103"/>
        <v>6.6262242135168368</v>
      </c>
      <c r="P203" s="42">
        <f t="shared" ref="P203:Y203" si="104">P99/$I$176/2220*$E$174*60*24</f>
        <v>0.61805696853313707</v>
      </c>
      <c r="Q203" s="42">
        <f t="shared" si="104"/>
        <v>2.3074985546649027</v>
      </c>
      <c r="R203" s="42">
        <f t="shared" si="104"/>
        <v>1.7570191732007674</v>
      </c>
      <c r="S203" s="42">
        <f t="shared" si="104"/>
        <v>2.5040216496762384</v>
      </c>
      <c r="T203" s="42">
        <f t="shared" si="104"/>
        <v>6.0380936228848539</v>
      </c>
      <c r="U203" s="42">
        <f t="shared" si="104"/>
        <v>51.312299316567547</v>
      </c>
      <c r="V203" s="42">
        <f t="shared" si="104"/>
        <v>20.850864542930811</v>
      </c>
      <c r="W203" s="42">
        <f t="shared" si="104"/>
        <v>1.9233121670842781</v>
      </c>
      <c r="X203" s="42">
        <f t="shared" si="104"/>
        <v>2.201975851087588</v>
      </c>
      <c r="Y203" s="42">
        <f t="shared" si="104"/>
        <v>3.7929453622512379</v>
      </c>
      <c r="AB203" s="42">
        <f t="shared" ref="AB203:AK203" si="105">AB99/$I$176/2220*$E$174*60*24</f>
        <v>1.4652064172056181</v>
      </c>
      <c r="AC203" s="42">
        <f t="shared" si="105"/>
        <v>3.5073002733138061</v>
      </c>
      <c r="AD203" s="42">
        <f t="shared" si="105"/>
        <v>3.0043725834875072</v>
      </c>
      <c r="AE203" s="42">
        <f t="shared" si="105"/>
        <v>10.175061967351279</v>
      </c>
      <c r="AF203" s="42">
        <f t="shared" si="105"/>
        <v>10.640000825357781</v>
      </c>
      <c r="AG203" s="42">
        <f t="shared" si="105"/>
        <v>183.3180882077105</v>
      </c>
      <c r="AH203" s="42">
        <f t="shared" si="105"/>
        <v>21.943103600516348</v>
      </c>
      <c r="AI203" s="42">
        <f t="shared" si="105"/>
        <v>2.3510007854294401</v>
      </c>
      <c r="AJ203" s="42">
        <f t="shared" si="105"/>
        <v>2.4345870280350912</v>
      </c>
      <c r="AK203" s="42">
        <f t="shared" si="105"/>
        <v>10.433563696845528</v>
      </c>
    </row>
    <row r="204" spans="3:37">
      <c r="C204" s="42">
        <f t="shared" si="51"/>
        <v>2.75</v>
      </c>
      <c r="D204" s="42">
        <f t="shared" ref="D204:M204" si="106">D100/$I$176/2220*$E$174*60*24</f>
        <v>0.92154392173398936</v>
      </c>
      <c r="E204" s="42">
        <f t="shared" si="106"/>
        <v>2.8500656786277911</v>
      </c>
      <c r="F204" s="42">
        <f t="shared" si="106"/>
        <v>2.2505072545951768</v>
      </c>
      <c r="G204" s="42">
        <f t="shared" si="106"/>
        <v>5.6919027282355561</v>
      </c>
      <c r="H204" s="42">
        <f t="shared" si="106"/>
        <v>8.0956998064580823</v>
      </c>
      <c r="I204" s="42">
        <f t="shared" si="106"/>
        <v>124.92749758409504</v>
      </c>
      <c r="J204" s="42">
        <f t="shared" si="106"/>
        <v>21.651872633783647</v>
      </c>
      <c r="K204" s="42">
        <f t="shared" si="106"/>
        <v>2.0610222095035855</v>
      </c>
      <c r="L204" s="42">
        <f t="shared" si="106"/>
        <v>2.2577041573446435</v>
      </c>
      <c r="M204" s="42">
        <f t="shared" si="106"/>
        <v>6.6842802052095447</v>
      </c>
      <c r="P204" s="42">
        <f t="shared" ref="P204:Y204" si="107">P100/$I$176/2220*$E$174*60*24</f>
        <v>0.55414387147951394</v>
      </c>
      <c r="Q204" s="42">
        <f t="shared" si="107"/>
        <v>2.298642829754467</v>
      </c>
      <c r="R204" s="42">
        <f t="shared" si="107"/>
        <v>1.6261597434101838</v>
      </c>
      <c r="S204" s="42">
        <f t="shared" si="107"/>
        <v>2.3117469114976954</v>
      </c>
      <c r="T204" s="42">
        <f t="shared" si="107"/>
        <v>5.7525766481930454</v>
      </c>
      <c r="U204" s="42">
        <f t="shared" si="107"/>
        <v>52.536386731318942</v>
      </c>
      <c r="V204" s="42">
        <f t="shared" si="107"/>
        <v>20.511680884249344</v>
      </c>
      <c r="W204" s="42">
        <f t="shared" si="107"/>
        <v>1.8505623526057873</v>
      </c>
      <c r="X204" s="42">
        <f t="shared" si="107"/>
        <v>2.1597683863111361</v>
      </c>
      <c r="Y204" s="42">
        <f t="shared" si="107"/>
        <v>3.5810232786719229</v>
      </c>
      <c r="AB204" s="42">
        <f t="shared" ref="AB204:AK204" si="108">AB100/$I$176/2220*$E$174*60*24</f>
        <v>1.2889439719884694</v>
      </c>
      <c r="AC204" s="42">
        <f t="shared" si="108"/>
        <v>3.4820756241860957</v>
      </c>
      <c r="AD204" s="42">
        <f t="shared" si="108"/>
        <v>2.9050178261784927</v>
      </c>
      <c r="AE204" s="42">
        <f t="shared" si="108"/>
        <v>9.4393554968328885</v>
      </c>
      <c r="AF204" s="42">
        <f t="shared" si="108"/>
        <v>9.9948419765510543</v>
      </c>
      <c r="AG204" s="42">
        <f t="shared" si="108"/>
        <v>188.32229815789495</v>
      </c>
      <c r="AH204" s="42">
        <f t="shared" si="108"/>
        <v>21.692041813707561</v>
      </c>
      <c r="AI204" s="42">
        <f t="shared" si="108"/>
        <v>2.2714820664013842</v>
      </c>
      <c r="AJ204" s="42">
        <f t="shared" si="108"/>
        <v>2.3726444541768874</v>
      </c>
      <c r="AK204" s="42">
        <f t="shared" si="108"/>
        <v>10.717402957435635</v>
      </c>
    </row>
    <row r="205" spans="3:37">
      <c r="C205" s="42">
        <f t="shared" si="51"/>
        <v>3</v>
      </c>
      <c r="D205" s="42">
        <f t="shared" ref="D205:M205" si="109">D101/$I$176/2220*$E$174*60*24</f>
        <v>0.81054440419604523</v>
      </c>
      <c r="E205" s="42">
        <f t="shared" si="109"/>
        <v>2.8350572506317047</v>
      </c>
      <c r="F205" s="42">
        <f t="shared" si="109"/>
        <v>2.141010972678044</v>
      </c>
      <c r="G205" s="42">
        <f t="shared" si="109"/>
        <v>5.2146695717976792</v>
      </c>
      <c r="H205" s="42">
        <f t="shared" si="109"/>
        <v>7.5983030730634251</v>
      </c>
      <c r="I205" s="42">
        <f t="shared" si="109"/>
        <v>128.00466289907791</v>
      </c>
      <c r="J205" s="42">
        <f t="shared" si="109"/>
        <v>21.340028644101292</v>
      </c>
      <c r="K205" s="42">
        <f t="shared" si="109"/>
        <v>1.9795307467986931</v>
      </c>
      <c r="L205" s="42">
        <f t="shared" si="109"/>
        <v>2.2001683740920952</v>
      </c>
      <c r="M205" s="42">
        <f t="shared" si="109"/>
        <v>6.7380357530731514</v>
      </c>
      <c r="P205" s="42">
        <f t="shared" ref="P205:Y205" si="110">P101/$I$176/2220*$E$174*60*24</f>
        <v>0.49515942478549479</v>
      </c>
      <c r="Q205" s="42">
        <f t="shared" si="110"/>
        <v>2.2884246856270383</v>
      </c>
      <c r="R205" s="42">
        <f t="shared" si="110"/>
        <v>1.5049936047152004</v>
      </c>
      <c r="S205" s="42">
        <f t="shared" si="110"/>
        <v>2.1337147465175628</v>
      </c>
      <c r="T205" s="42">
        <f t="shared" si="110"/>
        <v>5.4596652247723974</v>
      </c>
      <c r="U205" s="42">
        <f t="shared" si="110"/>
        <v>53.875623040978603</v>
      </c>
      <c r="V205" s="42">
        <f t="shared" si="110"/>
        <v>20.149283134859665</v>
      </c>
      <c r="W205" s="42">
        <f t="shared" si="110"/>
        <v>1.7728295873554969</v>
      </c>
      <c r="X205" s="42">
        <f t="shared" si="110"/>
        <v>2.1143758154560515</v>
      </c>
      <c r="Y205" s="42">
        <f t="shared" si="110"/>
        <v>3.3648414547191532</v>
      </c>
      <c r="AB205" s="42">
        <f t="shared" ref="AB205:AK205" si="111">AB101/$I$176/2220*$E$174*60*24</f>
        <v>1.1259293836065916</v>
      </c>
      <c r="AC205" s="42">
        <f t="shared" si="111"/>
        <v>3.4601651625350147</v>
      </c>
      <c r="AD205" s="42">
        <f t="shared" si="111"/>
        <v>2.8133944793942813</v>
      </c>
      <c r="AE205" s="42">
        <f t="shared" si="111"/>
        <v>8.6532964922106288</v>
      </c>
      <c r="AF205" s="42">
        <f t="shared" si="111"/>
        <v>9.3055277692708724</v>
      </c>
      <c r="AG205" s="42">
        <f t="shared" si="111"/>
        <v>192.95582588954775</v>
      </c>
      <c r="AH205" s="42">
        <f t="shared" si="111"/>
        <v>21.459577196291988</v>
      </c>
      <c r="AI205" s="42">
        <f t="shared" si="111"/>
        <v>2.1862319062418933</v>
      </c>
      <c r="AJ205" s="42">
        <f t="shared" si="111"/>
        <v>2.306462464617359</v>
      </c>
      <c r="AK205" s="42">
        <f t="shared" si="111"/>
        <v>10.980217087611702</v>
      </c>
    </row>
    <row r="206" spans="3:37">
      <c r="C206" s="42">
        <f t="shared" si="51"/>
        <v>3.25</v>
      </c>
      <c r="D206" s="42">
        <f t="shared" ref="D206:M206" si="112">D102/$I$176/2220*$E$174*60*24</f>
        <v>0.70848576370289229</v>
      </c>
      <c r="E206" s="42">
        <f t="shared" si="112"/>
        <v>2.8215622775595945</v>
      </c>
      <c r="F206" s="42">
        <f t="shared" si="112"/>
        <v>2.0402743933142813</v>
      </c>
      <c r="G206" s="42">
        <f t="shared" si="112"/>
        <v>4.7327411919123143</v>
      </c>
      <c r="H206" s="42">
        <f t="shared" si="112"/>
        <v>7.0782232097220952</v>
      </c>
      <c r="I206" s="42">
        <f t="shared" si="112"/>
        <v>130.8356549888625</v>
      </c>
      <c r="J206" s="42">
        <f t="shared" si="112"/>
        <v>21.014867473364824</v>
      </c>
      <c r="K206" s="42">
        <f t="shared" si="112"/>
        <v>1.894379861829903</v>
      </c>
      <c r="L206" s="42">
        <f t="shared" si="112"/>
        <v>2.1401755467148886</v>
      </c>
      <c r="M206" s="42">
        <f t="shared" si="112"/>
        <v>6.7874908571076586</v>
      </c>
      <c r="P206" s="42">
        <f t="shared" ref="P206:Y206" si="113">P102/$I$176/2220*$E$174*60*24</f>
        <v>0.44095511810384769</v>
      </c>
      <c r="Q206" s="42">
        <f t="shared" si="113"/>
        <v>2.276844122282621</v>
      </c>
      <c r="R206" s="42">
        <f t="shared" si="113"/>
        <v>1.393520757115813</v>
      </c>
      <c r="S206" s="42">
        <f t="shared" si="113"/>
        <v>1.9699251547358398</v>
      </c>
      <c r="T206" s="42">
        <f t="shared" si="113"/>
        <v>5.1628924207657034</v>
      </c>
      <c r="U206" s="42">
        <f t="shared" si="113"/>
        <v>55.310462234675711</v>
      </c>
      <c r="V206" s="42">
        <f t="shared" si="113"/>
        <v>19.771409324997801</v>
      </c>
      <c r="W206" s="42">
        <f t="shared" si="113"/>
        <v>1.6917725275441773</v>
      </c>
      <c r="X206" s="42">
        <f t="shared" si="113"/>
        <v>2.0666818758620087</v>
      </c>
      <c r="Y206" s="42">
        <f t="shared" si="113"/>
        <v>3.147594695673015</v>
      </c>
      <c r="AB206" s="42">
        <f t="shared" ref="AB206:AK206" si="114">AB102/$I$176/2220*$E$174*60*24</f>
        <v>0.97601640930193267</v>
      </c>
      <c r="AC206" s="42">
        <f t="shared" si="114"/>
        <v>3.4404641592016914</v>
      </c>
      <c r="AD206" s="42">
        <f t="shared" si="114"/>
        <v>2.7292184326758675</v>
      </c>
      <c r="AE206" s="42">
        <f t="shared" si="114"/>
        <v>7.8336691315190361</v>
      </c>
      <c r="AF206" s="42">
        <f t="shared" si="114"/>
        <v>8.5867766563417156</v>
      </c>
      <c r="AG206" s="42">
        <f t="shared" si="114"/>
        <v>197.21867140266767</v>
      </c>
      <c r="AH206" s="42">
        <f t="shared" si="114"/>
        <v>21.245709748269686</v>
      </c>
      <c r="AI206" s="42">
        <f t="shared" si="114"/>
        <v>2.0969871961156326</v>
      </c>
      <c r="AJ206" s="42">
        <f t="shared" si="114"/>
        <v>2.2374541979236149</v>
      </c>
      <c r="AK206" s="42">
        <f t="shared" si="114"/>
        <v>11.222006087373648</v>
      </c>
    </row>
    <row r="207" spans="3:37">
      <c r="C207" s="42">
        <f t="shared" si="51"/>
        <v>3.5</v>
      </c>
      <c r="D207" s="42">
        <f t="shared" ref="D207:M207" si="115">D103/$I$176/2220*$E$174*60*24</f>
        <v>0.61522062370188868</v>
      </c>
      <c r="E207" s="42">
        <f t="shared" si="115"/>
        <v>2.8088240319494693</v>
      </c>
      <c r="F207" s="42">
        <f t="shared" si="115"/>
        <v>1.9482975165038885</v>
      </c>
      <c r="G207" s="42">
        <f t="shared" si="115"/>
        <v>4.253578239849042</v>
      </c>
      <c r="H207" s="42">
        <f t="shared" si="115"/>
        <v>6.5457410517889656</v>
      </c>
      <c r="I207" s="42">
        <f t="shared" si="115"/>
        <v>133.42047385344802</v>
      </c>
      <c r="J207" s="42">
        <f t="shared" si="115"/>
        <v>20.68304771210137</v>
      </c>
      <c r="K207" s="42">
        <f t="shared" si="115"/>
        <v>1.8072673282849288</v>
      </c>
      <c r="L207" s="42">
        <f t="shared" si="115"/>
        <v>2.0789541972753467</v>
      </c>
      <c r="M207" s="42">
        <f t="shared" si="115"/>
        <v>6.8326455173131038</v>
      </c>
      <c r="P207" s="42">
        <f t="shared" ref="P207:Y207" si="116">P103/$I$176/2220*$E$174*60*24</f>
        <v>0.39138244108735343</v>
      </c>
      <c r="Q207" s="42">
        <f t="shared" si="116"/>
        <v>2.2639011397212108</v>
      </c>
      <c r="R207" s="42">
        <f t="shared" si="116"/>
        <v>1.2917412006120224</v>
      </c>
      <c r="S207" s="42">
        <f t="shared" si="116"/>
        <v>1.8203781361525273</v>
      </c>
      <c r="T207" s="42">
        <f t="shared" si="116"/>
        <v>4.8657913043157119</v>
      </c>
      <c r="U207" s="42">
        <f t="shared" si="116"/>
        <v>56.821358301540613</v>
      </c>
      <c r="V207" s="42">
        <f t="shared" si="116"/>
        <v>19.385797484899907</v>
      </c>
      <c r="W207" s="42">
        <f t="shared" si="116"/>
        <v>1.6090498293825801</v>
      </c>
      <c r="X207" s="42">
        <f t="shared" si="116"/>
        <v>2.0175703048686793</v>
      </c>
      <c r="Y207" s="42">
        <f t="shared" si="116"/>
        <v>2.9324778068136088</v>
      </c>
      <c r="AB207" s="42">
        <f t="shared" ref="AB207:AK207" si="117">AB103/$I$176/2220*$E$174*60*24</f>
        <v>0.83905880631642416</v>
      </c>
      <c r="AC207" s="42">
        <f t="shared" si="117"/>
        <v>3.4218678850272477</v>
      </c>
      <c r="AD207" s="42">
        <f t="shared" si="117"/>
        <v>2.6522055755642349</v>
      </c>
      <c r="AE207" s="42">
        <f t="shared" si="117"/>
        <v>6.9972575927928622</v>
      </c>
      <c r="AF207" s="42">
        <f t="shared" si="117"/>
        <v>7.8533070905880482</v>
      </c>
      <c r="AG207" s="42">
        <f t="shared" si="117"/>
        <v>201.11083469725588</v>
      </c>
      <c r="AH207" s="42">
        <f t="shared" si="117"/>
        <v>21.050439469640597</v>
      </c>
      <c r="AI207" s="42">
        <f t="shared" si="117"/>
        <v>2.0054848271872774</v>
      </c>
      <c r="AJ207" s="42">
        <f t="shared" si="117"/>
        <v>2.1670327926627633</v>
      </c>
      <c r="AK207" s="42">
        <f t="shared" si="117"/>
        <v>11.442769956721516</v>
      </c>
    </row>
    <row r="208" spans="3:37">
      <c r="C208" s="42">
        <f t="shared" si="51"/>
        <v>3.75</v>
      </c>
      <c r="D208" s="42">
        <f t="shared" ref="D208:M208" si="118">D104/$I$176/2220*$E$174*60*24</f>
        <v>0.53060160764039654</v>
      </c>
      <c r="E208" s="42">
        <f t="shared" si="118"/>
        <v>2.7960857863393476</v>
      </c>
      <c r="F208" s="42">
        <f t="shared" si="118"/>
        <v>1.8650803422468658</v>
      </c>
      <c r="G208" s="42">
        <f t="shared" si="118"/>
        <v>3.7846413668774748</v>
      </c>
      <c r="H208" s="42">
        <f t="shared" si="118"/>
        <v>6.0111374346187905</v>
      </c>
      <c r="I208" s="42">
        <f t="shared" si="118"/>
        <v>135.75911949283491</v>
      </c>
      <c r="J208" s="42">
        <f t="shared" si="118"/>
        <v>20.351227950837909</v>
      </c>
      <c r="K208" s="42">
        <f t="shared" si="118"/>
        <v>1.7198909198514878</v>
      </c>
      <c r="L208" s="42">
        <f t="shared" si="118"/>
        <v>2.0177328478358043</v>
      </c>
      <c r="M208" s="42">
        <f t="shared" si="118"/>
        <v>6.8734997336894459</v>
      </c>
      <c r="P208" s="42">
        <f t="shared" ref="P208:Y208" si="119">P104/$I$176/2220*$E$174*60*24</f>
        <v>0.34629288338877801</v>
      </c>
      <c r="Q208" s="42">
        <f t="shared" si="119"/>
        <v>2.249595737942812</v>
      </c>
      <c r="R208" s="42">
        <f t="shared" si="119"/>
        <v>1.1996549352038357</v>
      </c>
      <c r="S208" s="42">
        <f t="shared" si="119"/>
        <v>1.6850736907676285</v>
      </c>
      <c r="T208" s="42">
        <f t="shared" si="119"/>
        <v>4.5718949435651792</v>
      </c>
      <c r="U208" s="42">
        <f t="shared" si="119"/>
        <v>58.388765230702433</v>
      </c>
      <c r="V208" s="42">
        <f t="shared" si="119"/>
        <v>19.00018564480197</v>
      </c>
      <c r="W208" s="42">
        <f t="shared" si="119"/>
        <v>1.5263201490814704</v>
      </c>
      <c r="X208" s="42">
        <f t="shared" si="119"/>
        <v>1.9679248398157354</v>
      </c>
      <c r="Y208" s="42">
        <f t="shared" si="119"/>
        <v>2.722685593421017</v>
      </c>
      <c r="AB208" s="42">
        <f t="shared" ref="AB208:AK208" si="120">AB104/$I$176/2220*$E$174*60*24</f>
        <v>0.71491033189201425</v>
      </c>
      <c r="AC208" s="42">
        <f t="shared" si="120"/>
        <v>3.4032716108527992</v>
      </c>
      <c r="AD208" s="42">
        <f t="shared" si="120"/>
        <v>2.5820717976003751</v>
      </c>
      <c r="AE208" s="42">
        <f t="shared" si="120"/>
        <v>6.1608460540666456</v>
      </c>
      <c r="AF208" s="42">
        <f t="shared" si="120"/>
        <v>7.119837524834379</v>
      </c>
      <c r="AG208" s="42">
        <f t="shared" si="120"/>
        <v>204.63231577331163</v>
      </c>
      <c r="AH208" s="42">
        <f t="shared" si="120"/>
        <v>20.873766360404808</v>
      </c>
      <c r="AI208" s="42">
        <f t="shared" si="120"/>
        <v>1.9134616906215021</v>
      </c>
      <c r="AJ208" s="42">
        <f t="shared" si="120"/>
        <v>2.0966113874019112</v>
      </c>
      <c r="AK208" s="42">
        <f t="shared" si="120"/>
        <v>11.642508695655307</v>
      </c>
    </row>
    <row r="209" spans="3:37">
      <c r="C209" s="42">
        <f t="shared" si="51"/>
        <v>4</v>
      </c>
      <c r="D209" s="42">
        <f t="shared" ref="D209:M209" si="121">D105/$I$176/2220*$E$174*60*24</f>
        <v>0.45448133896576937</v>
      </c>
      <c r="E209" s="42">
        <f t="shared" si="121"/>
        <v>2.7825908132672383</v>
      </c>
      <c r="F209" s="42">
        <f t="shared" si="121"/>
        <v>1.7906228705432174</v>
      </c>
      <c r="G209" s="42">
        <f t="shared" si="121"/>
        <v>3.3333912242671557</v>
      </c>
      <c r="H209" s="42">
        <f t="shared" si="121"/>
        <v>5.4846931935664429</v>
      </c>
      <c r="I209" s="42">
        <f t="shared" si="121"/>
        <v>137.85159190702359</v>
      </c>
      <c r="J209" s="42">
        <f t="shared" si="121"/>
        <v>20.02606678010148</v>
      </c>
      <c r="K209" s="42">
        <f t="shared" si="121"/>
        <v>1.6339484102172948</v>
      </c>
      <c r="L209" s="42">
        <f t="shared" si="121"/>
        <v>1.9577400204585977</v>
      </c>
      <c r="M209" s="42">
        <f t="shared" si="121"/>
        <v>6.9100535062366895</v>
      </c>
      <c r="P209" s="42">
        <f t="shared" ref="P209:Y209" si="122">P105/$I$176/2220*$E$174*60*24</f>
        <v>0.30553793466089613</v>
      </c>
      <c r="Q209" s="42">
        <f t="shared" si="122"/>
        <v>2.2339279169474251</v>
      </c>
      <c r="R209" s="42">
        <f t="shared" si="122"/>
        <v>1.1172619608912451</v>
      </c>
      <c r="S209" s="42">
        <f t="shared" si="122"/>
        <v>1.5640118185811365</v>
      </c>
      <c r="T209" s="42">
        <f t="shared" si="122"/>
        <v>4.2847364066568163</v>
      </c>
      <c r="U209" s="42">
        <f t="shared" si="122"/>
        <v>59.993137011290713</v>
      </c>
      <c r="V209" s="42">
        <f t="shared" si="122"/>
        <v>18.622311834940106</v>
      </c>
      <c r="W209" s="42">
        <f t="shared" si="122"/>
        <v>1.4452421428516091</v>
      </c>
      <c r="X209" s="42">
        <f t="shared" si="122"/>
        <v>1.918629218042851</v>
      </c>
      <c r="Y209" s="42">
        <f t="shared" si="122"/>
        <v>2.5214128607753348</v>
      </c>
      <c r="AB209" s="42">
        <f t="shared" ref="AB209:AK209" si="123">AB105/$I$176/2220*$E$174*60*24</f>
        <v>0.60342474327064288</v>
      </c>
      <c r="AC209" s="42">
        <f t="shared" si="123"/>
        <v>3.3835706075194754</v>
      </c>
      <c r="AD209" s="42">
        <f t="shared" si="123"/>
        <v>2.5185329883252763</v>
      </c>
      <c r="AE209" s="42">
        <f t="shared" si="123"/>
        <v>5.3412186933750965</v>
      </c>
      <c r="AF209" s="42">
        <f t="shared" si="123"/>
        <v>6.4010864119052187</v>
      </c>
      <c r="AG209" s="42">
        <f t="shared" si="123"/>
        <v>207.78311463083529</v>
      </c>
      <c r="AH209" s="42">
        <f t="shared" si="123"/>
        <v>20.715690420562204</v>
      </c>
      <c r="AI209" s="42">
        <f t="shared" si="123"/>
        <v>1.8226546775829795</v>
      </c>
      <c r="AJ209" s="42">
        <f t="shared" si="123"/>
        <v>2.0276031207081715</v>
      </c>
      <c r="AK209" s="42">
        <f t="shared" si="123"/>
        <v>11.82122230417502</v>
      </c>
    </row>
    <row r="210" spans="3:37">
      <c r="C210" s="42">
        <f t="shared" si="51"/>
        <v>4.25</v>
      </c>
      <c r="D210" s="42">
        <f t="shared" ref="D210:M210" si="124">D106/$I$176/2220*$E$174*60*24</f>
        <v>0.38671244112536429</v>
      </c>
      <c r="E210" s="42">
        <f t="shared" si="124"/>
        <v>2.7675823852711519</v>
      </c>
      <c r="F210" s="42">
        <f t="shared" si="124"/>
        <v>1.7249251013929356</v>
      </c>
      <c r="G210" s="42">
        <f t="shared" si="124"/>
        <v>2.9072884632876717</v>
      </c>
      <c r="H210" s="42">
        <f t="shared" si="124"/>
        <v>4.9766891639866717</v>
      </c>
      <c r="I210" s="42">
        <f t="shared" si="124"/>
        <v>139.69789109601348</v>
      </c>
      <c r="J210" s="42">
        <f t="shared" si="124"/>
        <v>19.714222790419086</v>
      </c>
      <c r="K210" s="42">
        <f t="shared" si="124"/>
        <v>1.5511375730700654</v>
      </c>
      <c r="L210" s="42">
        <f t="shared" si="124"/>
        <v>1.9002042372060532</v>
      </c>
      <c r="M210" s="42">
        <f t="shared" si="124"/>
        <v>6.9423068349548682</v>
      </c>
      <c r="P210" s="42">
        <f t="shared" ref="P210:Y210" si="125">P106/$I$176/2220*$E$174*60*24</f>
        <v>0.268969084556481</v>
      </c>
      <c r="Q210" s="42">
        <f t="shared" si="125"/>
        <v>2.2168976767350457</v>
      </c>
      <c r="R210" s="42">
        <f t="shared" si="125"/>
        <v>1.0445622776742554</v>
      </c>
      <c r="S210" s="42">
        <f t="shared" si="125"/>
        <v>1.4571925195930542</v>
      </c>
      <c r="T210" s="42">
        <f t="shared" si="125"/>
        <v>4.0078487617333893</v>
      </c>
      <c r="U210" s="42">
        <f t="shared" si="125"/>
        <v>61.6149276324346</v>
      </c>
      <c r="V210" s="42">
        <f t="shared" si="125"/>
        <v>18.25991408555042</v>
      </c>
      <c r="W210" s="42">
        <f t="shared" si="125"/>
        <v>1.3674744669037526</v>
      </c>
      <c r="X210" s="42">
        <f t="shared" si="125"/>
        <v>1.8705671768896901</v>
      </c>
      <c r="Y210" s="42">
        <f t="shared" si="125"/>
        <v>2.3318544141566488</v>
      </c>
      <c r="AB210" s="42">
        <f t="shared" ref="AB210:AK210" si="126">AB106/$I$176/2220*$E$174*60*24</f>
        <v>0.50445579769424564</v>
      </c>
      <c r="AC210" s="42">
        <f t="shared" si="126"/>
        <v>3.3616601458683992</v>
      </c>
      <c r="AD210" s="42">
        <f t="shared" si="126"/>
        <v>2.4613050372799314</v>
      </c>
      <c r="AE210" s="42">
        <f t="shared" si="126"/>
        <v>4.5551596887527932</v>
      </c>
      <c r="AF210" s="42">
        <f t="shared" si="126"/>
        <v>5.7117722046250421</v>
      </c>
      <c r="AG210" s="42">
        <f t="shared" si="126"/>
        <v>210.56323126982693</v>
      </c>
      <c r="AH210" s="42">
        <f t="shared" si="126"/>
        <v>20.576211650112889</v>
      </c>
      <c r="AI210" s="42">
        <f t="shared" si="126"/>
        <v>1.7348006792363779</v>
      </c>
      <c r="AJ210" s="42">
        <f t="shared" si="126"/>
        <v>1.9614211311486391</v>
      </c>
      <c r="AK210" s="42">
        <f t="shared" si="126"/>
        <v>11.97891078228065</v>
      </c>
    </row>
    <row r="211" spans="3:37">
      <c r="C211" s="42">
        <f t="shared" si="51"/>
        <v>4.5</v>
      </c>
      <c r="D211" s="42">
        <f t="shared" ref="D211:M211" si="127">D107/$I$176/2220*$E$174*60*24</f>
        <v>0.32714753756653758</v>
      </c>
      <c r="E211" s="42">
        <f t="shared" si="127"/>
        <v>2.750303774889101</v>
      </c>
      <c r="F211" s="42">
        <f t="shared" si="127"/>
        <v>1.6679870347960279</v>
      </c>
      <c r="G211" s="42">
        <f t="shared" si="127"/>
        <v>2.5137937352085973</v>
      </c>
      <c r="H211" s="42">
        <f t="shared" si="127"/>
        <v>4.4974061812343145</v>
      </c>
      <c r="I211" s="42">
        <f t="shared" si="127"/>
        <v>141.29801705980438</v>
      </c>
      <c r="J211" s="42">
        <f t="shared" si="127"/>
        <v>19.422354572317754</v>
      </c>
      <c r="K211" s="42">
        <f t="shared" si="127"/>
        <v>1.4731561820975183</v>
      </c>
      <c r="L211" s="42">
        <f t="shared" si="127"/>
        <v>1.8463540201405033</v>
      </c>
      <c r="M211" s="42">
        <f t="shared" si="127"/>
        <v>6.9702597198439467</v>
      </c>
      <c r="P211" s="42">
        <f t="shared" ref="P211:Y211" si="128">P107/$I$176/2220*$E$174*60*24</f>
        <v>0.23643782272830455</v>
      </c>
      <c r="Q211" s="42">
        <f t="shared" si="128"/>
        <v>2.1985050173056768</v>
      </c>
      <c r="R211" s="42">
        <f t="shared" si="128"/>
        <v>0.98155588555286155</v>
      </c>
      <c r="S211" s="42">
        <f t="shared" si="128"/>
        <v>1.3646157938033858</v>
      </c>
      <c r="T211" s="42">
        <f t="shared" si="128"/>
        <v>3.7447650769376608</v>
      </c>
      <c r="U211" s="42">
        <f t="shared" si="128"/>
        <v>63.234591083264462</v>
      </c>
      <c r="V211" s="42">
        <f t="shared" si="128"/>
        <v>17.920730426868957</v>
      </c>
      <c r="W211" s="42">
        <f t="shared" si="128"/>
        <v>1.2946757774486664</v>
      </c>
      <c r="X211" s="42">
        <f t="shared" si="128"/>
        <v>1.8246224536959315</v>
      </c>
      <c r="Y211" s="42">
        <f t="shared" si="128"/>
        <v>2.15720505884505</v>
      </c>
      <c r="AB211" s="42">
        <f t="shared" ref="AB211:AK211" si="129">AB107/$I$176/2220*$E$174*60*24</f>
        <v>0.41785725240477051</v>
      </c>
      <c r="AC211" s="42">
        <f t="shared" si="129"/>
        <v>3.336435496740684</v>
      </c>
      <c r="AD211" s="42">
        <f t="shared" si="129"/>
        <v>2.410103834005326</v>
      </c>
      <c r="AE211" s="42">
        <f t="shared" si="129"/>
        <v>3.8194532182344356</v>
      </c>
      <c r="AF211" s="42">
        <f t="shared" si="129"/>
        <v>5.0666133558183111</v>
      </c>
      <c r="AG211" s="42">
        <f t="shared" si="129"/>
        <v>212.97266569028605</v>
      </c>
      <c r="AH211" s="42">
        <f t="shared" si="129"/>
        <v>20.455330049056762</v>
      </c>
      <c r="AI211" s="42">
        <f t="shared" si="129"/>
        <v>1.65163658674637</v>
      </c>
      <c r="AJ211" s="42">
        <f t="shared" si="129"/>
        <v>1.8994785572904349</v>
      </c>
      <c r="AK211" s="42">
        <f t="shared" si="129"/>
        <v>12.115574129972202</v>
      </c>
    </row>
    <row r="212" spans="3:37">
      <c r="C212" s="42">
        <f t="shared" si="51"/>
        <v>4.75</v>
      </c>
      <c r="D212" s="42">
        <f t="shared" ref="D212:M212" si="130">D108/$I$176/2220*$E$174*60*24</f>
        <v>0.27563925173664638</v>
      </c>
      <c r="E212" s="42">
        <f t="shared" si="130"/>
        <v>2.7299982546591055</v>
      </c>
      <c r="F212" s="42">
        <f t="shared" si="130"/>
        <v>1.6198086707524901</v>
      </c>
      <c r="G212" s="42">
        <f t="shared" si="130"/>
        <v>2.1603676912995109</v>
      </c>
      <c r="H212" s="42">
        <f t="shared" si="130"/>
        <v>4.057125080664199</v>
      </c>
      <c r="I212" s="42">
        <f t="shared" si="130"/>
        <v>142.65196979839703</v>
      </c>
      <c r="J212" s="42">
        <f t="shared" si="130"/>
        <v>19.15712071632456</v>
      </c>
      <c r="K212" s="42">
        <f t="shared" si="130"/>
        <v>1.401702010987371</v>
      </c>
      <c r="L212" s="42">
        <f t="shared" si="130"/>
        <v>1.797417891324282</v>
      </c>
      <c r="M212" s="42">
        <f t="shared" si="130"/>
        <v>6.9939121609039256</v>
      </c>
      <c r="P212" s="42">
        <f t="shared" ref="P212:Y212" si="131">P108/$I$176/2220*$E$174*60*24</f>
        <v>0.20779563882914015</v>
      </c>
      <c r="Q212" s="42">
        <f t="shared" si="131"/>
        <v>2.1787499386593154</v>
      </c>
      <c r="R212" s="42">
        <f t="shared" si="131"/>
        <v>0.92824278452706799</v>
      </c>
      <c r="S212" s="42">
        <f t="shared" si="131"/>
        <v>1.2862816412121285</v>
      </c>
      <c r="T212" s="42">
        <f t="shared" si="131"/>
        <v>3.4990184204123751</v>
      </c>
      <c r="U212" s="42">
        <f t="shared" si="131"/>
        <v>64.832581352909415</v>
      </c>
      <c r="V212" s="42">
        <f t="shared" si="131"/>
        <v>17.612498889131857</v>
      </c>
      <c r="W212" s="42">
        <f t="shared" si="131"/>
        <v>1.2285047306971066</v>
      </c>
      <c r="X212" s="42">
        <f t="shared" si="131"/>
        <v>1.7816787858012466</v>
      </c>
      <c r="Y212" s="42">
        <f t="shared" si="131"/>
        <v>2.0006596001206303</v>
      </c>
      <c r="AB212" s="42">
        <f t="shared" ref="AB212:AK212" si="132">AB108/$I$176/2220*$E$174*60*24</f>
        <v>0.34348286464415234</v>
      </c>
      <c r="AC212" s="42">
        <f t="shared" si="132"/>
        <v>3.3067919309774614</v>
      </c>
      <c r="AD212" s="42">
        <f t="shared" si="132"/>
        <v>2.3646452680424463</v>
      </c>
      <c r="AE212" s="42">
        <f t="shared" si="132"/>
        <v>3.1508834598546285</v>
      </c>
      <c r="AF212" s="42">
        <f t="shared" si="132"/>
        <v>4.4803283183095379</v>
      </c>
      <c r="AG212" s="42">
        <f t="shared" si="132"/>
        <v>215.01141789221307</v>
      </c>
      <c r="AH212" s="42">
        <f t="shared" si="132"/>
        <v>20.353045617393931</v>
      </c>
      <c r="AI212" s="42">
        <f t="shared" si="132"/>
        <v>1.5748992912776316</v>
      </c>
      <c r="AJ212" s="42">
        <f t="shared" si="132"/>
        <v>1.8431885377006592</v>
      </c>
      <c r="AK212" s="42">
        <f t="shared" si="132"/>
        <v>12.231212347249677</v>
      </c>
    </row>
    <row r="213" spans="3:37">
      <c r="C213" s="42">
        <f t="shared" si="51"/>
        <v>5</v>
      </c>
      <c r="D213" s="42">
        <f t="shared" ref="D213:M213" si="133">D109/$I$176/2220*$E$174*60*24</f>
        <v>0.23204020708304773</v>
      </c>
      <c r="E213" s="42">
        <f t="shared" si="133"/>
        <v>2.7059090971191688</v>
      </c>
      <c r="F213" s="42">
        <f t="shared" si="133"/>
        <v>1.5803900092623224</v>
      </c>
      <c r="G213" s="42">
        <f t="shared" si="133"/>
        <v>1.8544709828299952</v>
      </c>
      <c r="H213" s="42">
        <f t="shared" si="133"/>
        <v>3.6661266976310998</v>
      </c>
      <c r="I213" s="42">
        <f t="shared" si="133"/>
        <v>143.75974931179101</v>
      </c>
      <c r="J213" s="42">
        <f t="shared" si="133"/>
        <v>18.925179812966459</v>
      </c>
      <c r="K213" s="42">
        <f t="shared" si="133"/>
        <v>1.338472833427337</v>
      </c>
      <c r="L213" s="42">
        <f t="shared" si="133"/>
        <v>1.7546243728197175</v>
      </c>
      <c r="M213" s="42">
        <f t="shared" si="133"/>
        <v>7.0132641581348416</v>
      </c>
      <c r="P213" s="42">
        <f t="shared" ref="P213:Y213" si="134">P109/$I$176/2220*$E$174*60*24</f>
        <v>0.18289402251175985</v>
      </c>
      <c r="Q213" s="42">
        <f t="shared" si="134"/>
        <v>2.1576324407959655</v>
      </c>
      <c r="R213" s="42">
        <f t="shared" si="134"/>
        <v>0.88462297459687056</v>
      </c>
      <c r="S213" s="42">
        <f t="shared" si="134"/>
        <v>1.2221900618192805</v>
      </c>
      <c r="T213" s="42">
        <f t="shared" si="134"/>
        <v>3.2741418603002757</v>
      </c>
      <c r="U213" s="42">
        <f t="shared" si="134"/>
        <v>66.389352430499017</v>
      </c>
      <c r="V213" s="42">
        <f t="shared" si="134"/>
        <v>17.342957502575075</v>
      </c>
      <c r="W213" s="42">
        <f t="shared" si="134"/>
        <v>1.170619982859834</v>
      </c>
      <c r="X213" s="42">
        <f t="shared" si="134"/>
        <v>1.7426199105453106</v>
      </c>
      <c r="Y213" s="42">
        <f t="shared" si="134"/>
        <v>1.8654128432634796</v>
      </c>
      <c r="AB213" s="42">
        <f t="shared" ref="AB213:AK213" si="135">AB109/$I$176/2220*$E$174*60*24</f>
        <v>0.28118639165433446</v>
      </c>
      <c r="AC213" s="42">
        <f t="shared" si="135"/>
        <v>3.2716247194198464</v>
      </c>
      <c r="AD213" s="42">
        <f t="shared" si="135"/>
        <v>2.324645228932293</v>
      </c>
      <c r="AE213" s="42">
        <f t="shared" si="135"/>
        <v>2.5662345916480169</v>
      </c>
      <c r="AF213" s="42">
        <f t="shared" si="135"/>
        <v>3.967635544923211</v>
      </c>
      <c r="AG213" s="42">
        <f t="shared" si="135"/>
        <v>216.67948787560798</v>
      </c>
      <c r="AH213" s="42">
        <f t="shared" si="135"/>
        <v>20.269358355124325</v>
      </c>
      <c r="AI213" s="42">
        <f t="shared" si="135"/>
        <v>1.5063256839948354</v>
      </c>
      <c r="AJ213" s="42">
        <f t="shared" si="135"/>
        <v>1.7939642109464189</v>
      </c>
      <c r="AK213" s="42">
        <f t="shared" si="135"/>
        <v>12.325825434113032</v>
      </c>
    </row>
    <row r="214" spans="3:37">
      <c r="C214" s="42">
        <f t="shared" si="51"/>
        <v>5.25</v>
      </c>
      <c r="D214" s="42">
        <f t="shared" ref="D214:M214" si="136">D110/$I$176/2220*$E$174*60*24</f>
        <v>0.19620302705309778</v>
      </c>
      <c r="E214" s="42">
        <f t="shared" si="136"/>
        <v>2.6772795748073079</v>
      </c>
      <c r="F214" s="42">
        <f t="shared" si="136"/>
        <v>1.5497310503255246</v>
      </c>
      <c r="G214" s="42">
        <f t="shared" si="136"/>
        <v>1.6035642610696288</v>
      </c>
      <c r="H214" s="42">
        <f t="shared" si="136"/>
        <v>3.3346918674898665</v>
      </c>
      <c r="I214" s="42">
        <f t="shared" si="136"/>
        <v>144.62135559998592</v>
      </c>
      <c r="J214" s="42">
        <f t="shared" si="136"/>
        <v>18.733190452770572</v>
      </c>
      <c r="K214" s="42">
        <f t="shared" si="136"/>
        <v>1.2851664231051334</v>
      </c>
      <c r="L214" s="42">
        <f t="shared" si="136"/>
        <v>1.7192019866891481</v>
      </c>
      <c r="M214" s="42">
        <f t="shared" si="136"/>
        <v>7.0283157115366164</v>
      </c>
      <c r="P214" s="42">
        <f t="shared" ref="P214:Y214" si="137">P110/$I$176/2220*$E$174*60*24</f>
        <v>0.16158446342893687</v>
      </c>
      <c r="Q214" s="42">
        <f t="shared" si="137"/>
        <v>2.1351525237156235</v>
      </c>
      <c r="R214" s="42">
        <f t="shared" si="137"/>
        <v>0.85069645576227781</v>
      </c>
      <c r="S214" s="42">
        <f t="shared" si="137"/>
        <v>1.172341055624843</v>
      </c>
      <c r="T214" s="42">
        <f t="shared" si="137"/>
        <v>3.073668464744113</v>
      </c>
      <c r="U214" s="42">
        <f t="shared" si="137"/>
        <v>67.885358305162413</v>
      </c>
      <c r="V214" s="42">
        <f t="shared" si="137"/>
        <v>17.119844297434806</v>
      </c>
      <c r="W214" s="42">
        <f t="shared" si="137"/>
        <v>1.1226801901476138</v>
      </c>
      <c r="X214" s="42">
        <f t="shared" si="137"/>
        <v>1.708329565267787</v>
      </c>
      <c r="Y214" s="42">
        <f t="shared" si="137"/>
        <v>1.7546595935536855</v>
      </c>
      <c r="AB214" s="42">
        <f t="shared" ref="AB214:AK214" si="138">AB110/$I$176/2220*$E$174*60*24</f>
        <v>0.23082159067725794</v>
      </c>
      <c r="AC214" s="42">
        <f t="shared" si="138"/>
        <v>3.2298291329089643</v>
      </c>
      <c r="AD214" s="42">
        <f t="shared" si="138"/>
        <v>2.2898196062158402</v>
      </c>
      <c r="AE214" s="42">
        <f t="shared" si="138"/>
        <v>2.082290791649247</v>
      </c>
      <c r="AF214" s="42">
        <f t="shared" si="138"/>
        <v>3.5432534884838076</v>
      </c>
      <c r="AG214" s="42">
        <f t="shared" si="138"/>
        <v>217.97687564047089</v>
      </c>
      <c r="AH214" s="42">
        <f t="shared" si="138"/>
        <v>20.204268262247979</v>
      </c>
      <c r="AI214" s="42">
        <f t="shared" si="138"/>
        <v>1.4476526560626535</v>
      </c>
      <c r="AJ214" s="42">
        <f t="shared" si="138"/>
        <v>1.7532187155948227</v>
      </c>
      <c r="AK214" s="42">
        <f t="shared" si="138"/>
        <v>12.39941339056235</v>
      </c>
    </row>
    <row r="215" spans="3:37">
      <c r="C215" s="42">
        <f t="shared" si="51"/>
        <v>5.5</v>
      </c>
      <c r="D215" s="42">
        <f t="shared" ref="D215:M215" si="139">D111/$I$176/2220*$E$174*60*24</f>
        <v>0.16798033509415294</v>
      </c>
      <c r="E215" s="42">
        <f t="shared" si="139"/>
        <v>2.6433529602615335</v>
      </c>
      <c r="F215" s="42">
        <f t="shared" si="139"/>
        <v>1.5278317939420978</v>
      </c>
      <c r="G215" s="42">
        <f t="shared" si="139"/>
        <v>1.4151081772879808</v>
      </c>
      <c r="H215" s="42">
        <f t="shared" si="139"/>
        <v>3.073101425595298</v>
      </c>
      <c r="I215" s="42">
        <f t="shared" si="139"/>
        <v>145.23678866298258</v>
      </c>
      <c r="J215" s="42">
        <f t="shared" si="139"/>
        <v>18.58781122626381</v>
      </c>
      <c r="K215" s="42">
        <f t="shared" si="139"/>
        <v>1.2434805537084743</v>
      </c>
      <c r="L215" s="42">
        <f t="shared" si="139"/>
        <v>1.6923792549949024</v>
      </c>
      <c r="M215" s="42">
        <f t="shared" si="139"/>
        <v>7.0390668211093699</v>
      </c>
      <c r="P215" s="42">
        <f t="shared" ref="P215:Y215" si="140">P111/$I$176/2220*$E$174*60*24</f>
        <v>0.14371845123344362</v>
      </c>
      <c r="Q215" s="42">
        <f t="shared" si="140"/>
        <v>2.1113101874182925</v>
      </c>
      <c r="R215" s="42">
        <f t="shared" si="140"/>
        <v>0.82646322802328109</v>
      </c>
      <c r="S215" s="42">
        <f t="shared" si="140"/>
        <v>1.1367346226288155</v>
      </c>
      <c r="T215" s="42">
        <f t="shared" si="140"/>
        <v>2.9011313018866351</v>
      </c>
      <c r="U215" s="42">
        <f t="shared" si="140"/>
        <v>69.301052966029943</v>
      </c>
      <c r="V215" s="42">
        <f t="shared" si="140"/>
        <v>16.950897303947116</v>
      </c>
      <c r="W215" s="42">
        <f t="shared" si="140"/>
        <v>1.086344008771198</v>
      </c>
      <c r="X215" s="42">
        <f t="shared" si="140"/>
        <v>1.6796914873083502</v>
      </c>
      <c r="Y215" s="42">
        <f t="shared" si="140"/>
        <v>1.6715946562713389</v>
      </c>
      <c r="AB215" s="42">
        <f t="shared" ref="AB215:AK215" si="141">AB111/$I$176/2220*$E$174*60*24</f>
        <v>0.19224221895486188</v>
      </c>
      <c r="AC215" s="42">
        <f t="shared" si="141"/>
        <v>3.1803004422859353</v>
      </c>
      <c r="AD215" s="42">
        <f t="shared" si="141"/>
        <v>2.2598842894340878</v>
      </c>
      <c r="AE215" s="42">
        <f t="shared" si="141"/>
        <v>1.715836237892947</v>
      </c>
      <c r="AF215" s="42">
        <f t="shared" si="141"/>
        <v>3.2219006018158161</v>
      </c>
      <c r="AG215" s="42">
        <f t="shared" si="141"/>
        <v>218.90358118680132</v>
      </c>
      <c r="AH215" s="42">
        <f t="shared" si="141"/>
        <v>20.157775338764889</v>
      </c>
      <c r="AI215" s="42">
        <f t="shared" si="141"/>
        <v>1.4006170986457549</v>
      </c>
      <c r="AJ215" s="42">
        <f t="shared" si="141"/>
        <v>1.7223651902129782</v>
      </c>
      <c r="AK215" s="42">
        <f t="shared" si="141"/>
        <v>12.451976216597547</v>
      </c>
    </row>
    <row r="216" spans="3:37">
      <c r="C216" s="42">
        <f t="shared" si="51"/>
        <v>5.75</v>
      </c>
      <c r="D216" s="42">
        <f t="shared" ref="D216:M216" si="142">D112/$I$176/2220*$E$174*60*24</f>
        <v>0.14722475465357127</v>
      </c>
      <c r="E216" s="42">
        <f t="shared" si="142"/>
        <v>2.6033725260198572</v>
      </c>
      <c r="F216" s="42">
        <f t="shared" si="142"/>
        <v>1.5146922401120406</v>
      </c>
      <c r="G216" s="42">
        <f t="shared" si="142"/>
        <v>1.2965633827546317</v>
      </c>
      <c r="H216" s="42">
        <f t="shared" si="142"/>
        <v>2.8916362073021999</v>
      </c>
      <c r="I216" s="42">
        <f t="shared" si="142"/>
        <v>145.60604850078059</v>
      </c>
      <c r="J216" s="42">
        <f t="shared" si="142"/>
        <v>18.495700723973279</v>
      </c>
      <c r="K216" s="42">
        <f t="shared" si="142"/>
        <v>1.2151129989250811</v>
      </c>
      <c r="L216" s="42">
        <f t="shared" si="142"/>
        <v>1.6753846997993109</v>
      </c>
      <c r="M216" s="42">
        <f t="shared" si="142"/>
        <v>7.0455174868529831</v>
      </c>
      <c r="P216" s="42">
        <f t="shared" ref="P216:Y216" si="143">P112/$I$176/2220*$E$174*60*24</f>
        <v>0.12914747557805306</v>
      </c>
      <c r="Q216" s="42">
        <f t="shared" si="143"/>
        <v>2.0861054319039729</v>
      </c>
      <c r="R216" s="42">
        <f t="shared" si="143"/>
        <v>0.8119232913798804</v>
      </c>
      <c r="S216" s="42">
        <f t="shared" si="143"/>
        <v>1.1153707628312024</v>
      </c>
      <c r="T216" s="42">
        <f t="shared" si="143"/>
        <v>2.7600634398705957</v>
      </c>
      <c r="U216" s="42">
        <f t="shared" si="143"/>
        <v>70.616890402230752</v>
      </c>
      <c r="V216" s="42">
        <f t="shared" si="143"/>
        <v>16.843854552347999</v>
      </c>
      <c r="W216" s="42">
        <f t="shared" si="143"/>
        <v>1.0632700949413518</v>
      </c>
      <c r="X216" s="42">
        <f t="shared" si="143"/>
        <v>1.6575894140066803</v>
      </c>
      <c r="Y216" s="42">
        <f t="shared" si="143"/>
        <v>1.6194128366965306</v>
      </c>
      <c r="AB216" s="42">
        <f t="shared" ref="AB216:AK216" si="144">AB112/$I$176/2220*$E$174*60*24</f>
        <v>0.16530203372908903</v>
      </c>
      <c r="AC216" s="42">
        <f t="shared" si="144"/>
        <v>3.1219339183918877</v>
      </c>
      <c r="AD216" s="42">
        <f t="shared" si="144"/>
        <v>2.2345551681280194</v>
      </c>
      <c r="AE216" s="42">
        <f t="shared" si="144"/>
        <v>1.4836551084137648</v>
      </c>
      <c r="AF216" s="42">
        <f t="shared" si="144"/>
        <v>3.0182953377437336</v>
      </c>
      <c r="AG216" s="42">
        <f t="shared" si="144"/>
        <v>219.45960451459959</v>
      </c>
      <c r="AH216" s="42">
        <f t="shared" si="144"/>
        <v>20.129879584675013</v>
      </c>
      <c r="AI216" s="42">
        <f t="shared" si="144"/>
        <v>1.3669559029088143</v>
      </c>
      <c r="AJ216" s="42">
        <f t="shared" si="144"/>
        <v>1.7028167733679895</v>
      </c>
      <c r="AK216" s="42">
        <f t="shared" si="144"/>
        <v>12.483513912218667</v>
      </c>
    </row>
    <row r="217" spans="3:37">
      <c r="C217" s="42">
        <f t="shared" si="51"/>
        <v>6</v>
      </c>
      <c r="D217" s="42">
        <f t="shared" ref="D217:M217" si="145">D113/$I$176/2220*$E$174*60*24</f>
        <v>0.1337889091787082</v>
      </c>
      <c r="E217" s="42">
        <f t="shared" si="145"/>
        <v>2.556581544620296</v>
      </c>
      <c r="F217" s="42">
        <f t="shared" si="145"/>
        <v>1.5103123888353576</v>
      </c>
      <c r="G217" s="42">
        <f t="shared" si="145"/>
        <v>1.25539052873917</v>
      </c>
      <c r="H217" s="42">
        <f t="shared" si="145"/>
        <v>2.8005770479653918</v>
      </c>
      <c r="I217" s="42">
        <f t="shared" si="145"/>
        <v>145.7291351133799</v>
      </c>
      <c r="J217" s="42">
        <f t="shared" si="145"/>
        <v>18.463517536426025</v>
      </c>
      <c r="K217" s="42">
        <f t="shared" si="145"/>
        <v>1.2017615324426711</v>
      </c>
      <c r="L217" s="42">
        <f t="shared" si="145"/>
        <v>1.6694468431647049</v>
      </c>
      <c r="M217" s="42">
        <f t="shared" si="145"/>
        <v>7.0476677087675332</v>
      </c>
      <c r="P217" s="42">
        <f t="shared" ref="P217:Y217" si="146">P113/$I$176/2220*$E$174*60*24</f>
        <v>0.11772302611553798</v>
      </c>
      <c r="Q217" s="42">
        <f t="shared" si="146"/>
        <v>2.0595382571726599</v>
      </c>
      <c r="R217" s="42">
        <f t="shared" si="146"/>
        <v>0.80707664583208449</v>
      </c>
      <c r="S217" s="42">
        <f t="shared" si="146"/>
        <v>1.1082494762319954</v>
      </c>
      <c r="T217" s="42">
        <f t="shared" si="146"/>
        <v>2.6539979468387358</v>
      </c>
      <c r="U217" s="42">
        <f t="shared" si="146"/>
        <v>71.813324602894383</v>
      </c>
      <c r="V217" s="42">
        <f t="shared" si="146"/>
        <v>16.806454072873642</v>
      </c>
      <c r="W217" s="42">
        <f t="shared" si="146"/>
        <v>1.0551171048688359</v>
      </c>
      <c r="X217" s="42">
        <f t="shared" si="146"/>
        <v>1.6429070827024368</v>
      </c>
      <c r="Y217" s="42">
        <f t="shared" si="146"/>
        <v>1.6013089401093563</v>
      </c>
      <c r="AB217" s="42">
        <f t="shared" ref="AB217:AK217" si="147">AB113/$I$176/2220*$E$174*60*24</f>
        <v>0.14985479224187878</v>
      </c>
      <c r="AC217" s="42">
        <f t="shared" si="147"/>
        <v>3.0536248320679307</v>
      </c>
      <c r="AD217" s="42">
        <f t="shared" si="147"/>
        <v>2.2135481318386301</v>
      </c>
      <c r="AE217" s="42">
        <f t="shared" si="147"/>
        <v>1.402531581246345</v>
      </c>
      <c r="AF217" s="42">
        <f t="shared" si="147"/>
        <v>2.9471561490920455</v>
      </c>
      <c r="AG217" s="42">
        <f t="shared" si="147"/>
        <v>219.6449456238654</v>
      </c>
      <c r="AH217" s="42">
        <f t="shared" si="147"/>
        <v>20.120580999978372</v>
      </c>
      <c r="AI217" s="42">
        <f t="shared" si="147"/>
        <v>1.3484059600165024</v>
      </c>
      <c r="AJ217" s="42">
        <f t="shared" si="147"/>
        <v>1.6959866036269733</v>
      </c>
      <c r="AK217" s="42">
        <f t="shared" si="147"/>
        <v>12.494026477425706</v>
      </c>
    </row>
    <row r="218" spans="3:37">
      <c r="C218" s="42">
        <f t="shared" si="51"/>
        <v>6.25</v>
      </c>
      <c r="D218" s="42">
        <f t="shared" ref="D218:M218" si="148">D114/$I$176/2220*$E$174*60*24</f>
        <v>0.12427084015383082</v>
      </c>
      <c r="E218" s="42">
        <f t="shared" si="148"/>
        <v>2.5040528098150299</v>
      </c>
      <c r="F218" s="42">
        <f t="shared" si="148"/>
        <v>1.5110381173476153</v>
      </c>
      <c r="G218" s="42">
        <f t="shared" si="148"/>
        <v>1.2584436274964028</v>
      </c>
      <c r="H218" s="42">
        <f t="shared" si="148"/>
        <v>2.7594737752481304</v>
      </c>
      <c r="I218" s="42">
        <f t="shared" si="148"/>
        <v>145.71627917500155</v>
      </c>
      <c r="J218" s="42">
        <f t="shared" si="148"/>
        <v>18.472092879317966</v>
      </c>
      <c r="K218" s="42">
        <f t="shared" si="148"/>
        <v>1.1966489564786114</v>
      </c>
      <c r="L218" s="42">
        <f t="shared" si="148"/>
        <v>1.6694895126930502</v>
      </c>
      <c r="M218" s="42">
        <f t="shared" si="148"/>
        <v>7.0402504652138171</v>
      </c>
      <c r="P218" s="42">
        <f t="shared" ref="P218:Y218" si="149">P114/$I$176/2220*$E$174*60*24</f>
        <v>0.10813173285710773</v>
      </c>
      <c r="Q218" s="42">
        <f t="shared" si="149"/>
        <v>2.0299976239878283</v>
      </c>
      <c r="R218" s="42">
        <f t="shared" si="149"/>
        <v>0.80911999964620973</v>
      </c>
      <c r="S218" s="42">
        <f t="shared" si="149"/>
        <v>1.1091494464205274</v>
      </c>
      <c r="T218" s="42">
        <f t="shared" si="149"/>
        <v>2.5693421595286008</v>
      </c>
      <c r="U218" s="42">
        <f t="shared" si="149"/>
        <v>72.939220595196971</v>
      </c>
      <c r="V218" s="42">
        <f t="shared" si="149"/>
        <v>16.815287339761927</v>
      </c>
      <c r="W218" s="42">
        <f t="shared" si="149"/>
        <v>1.0549818259157631</v>
      </c>
      <c r="X218" s="42">
        <f t="shared" si="149"/>
        <v>1.6325628852973959</v>
      </c>
      <c r="Y218" s="42">
        <f t="shared" si="149"/>
        <v>1.6103699917180028</v>
      </c>
      <c r="AB218" s="42">
        <f t="shared" ref="AB218:AK218" si="150">AB114/$I$176/2220*$E$174*60*24</f>
        <v>0.14040994745055391</v>
      </c>
      <c r="AC218" s="42">
        <f t="shared" si="150"/>
        <v>2.9781079956422358</v>
      </c>
      <c r="AD218" s="42">
        <f t="shared" si="150"/>
        <v>2.1951993313608429</v>
      </c>
      <c r="AE218" s="42">
        <f t="shared" si="150"/>
        <v>1.4077378085722743</v>
      </c>
      <c r="AF218" s="42">
        <f t="shared" si="150"/>
        <v>2.947235156894485</v>
      </c>
      <c r="AG218" s="42">
        <f t="shared" si="150"/>
        <v>219.55291642287307</v>
      </c>
      <c r="AH218" s="42">
        <f t="shared" si="150"/>
        <v>20.128898418874005</v>
      </c>
      <c r="AI218" s="42">
        <f t="shared" si="150"/>
        <v>1.3383160870414559</v>
      </c>
      <c r="AJ218" s="42">
        <f t="shared" si="150"/>
        <v>1.6964056264709189</v>
      </c>
      <c r="AK218" s="42">
        <f t="shared" si="150"/>
        <v>12.470130938709655</v>
      </c>
    </row>
    <row r="219" spans="3:37">
      <c r="C219" s="42">
        <f t="shared" si="51"/>
        <v>6.5</v>
      </c>
      <c r="D219" s="42">
        <f t="shared" ref="D219:M219" si="151">D115/$I$176/2220*$E$174*60*24</f>
        <v>0.11536684009830032</v>
      </c>
      <c r="E219" s="42">
        <f t="shared" si="151"/>
        <v>2.4474383971256763</v>
      </c>
      <c r="F219" s="42">
        <f t="shared" si="151"/>
        <v>1.5132153028843949</v>
      </c>
      <c r="G219" s="42">
        <f t="shared" si="151"/>
        <v>1.267602923768097</v>
      </c>
      <c r="H219" s="42">
        <f t="shared" si="151"/>
        <v>2.7210223265771463</v>
      </c>
      <c r="I219" s="42">
        <f t="shared" si="151"/>
        <v>145.67771135986561</v>
      </c>
      <c r="J219" s="42">
        <f t="shared" si="151"/>
        <v>18.497818907993821</v>
      </c>
      <c r="K219" s="42">
        <f t="shared" si="151"/>
        <v>1.1918662241251368</v>
      </c>
      <c r="L219" s="42">
        <f t="shared" si="151"/>
        <v>1.6696175212780759</v>
      </c>
      <c r="M219" s="42">
        <f t="shared" si="151"/>
        <v>7.0185006971323673</v>
      </c>
      <c r="P219" s="42">
        <f t="shared" ref="P219:Y219" si="152">P115/$I$176/2220*$E$174*60*24</f>
        <v>9.9159232712125109E-2</v>
      </c>
      <c r="Q219" s="42">
        <f t="shared" si="152"/>
        <v>1.9960196199838518</v>
      </c>
      <c r="R219" s="42">
        <f t="shared" si="152"/>
        <v>0.81525006108858566</v>
      </c>
      <c r="S219" s="42">
        <f t="shared" si="152"/>
        <v>1.1118493569861276</v>
      </c>
      <c r="T219" s="42">
        <f t="shared" si="152"/>
        <v>2.4901480359158938</v>
      </c>
      <c r="U219" s="42">
        <f t="shared" si="152"/>
        <v>74.056474080228185</v>
      </c>
      <c r="V219" s="42">
        <f t="shared" si="152"/>
        <v>16.841787140426764</v>
      </c>
      <c r="W219" s="42">
        <f t="shared" si="152"/>
        <v>1.0548552746370854</v>
      </c>
      <c r="X219" s="42">
        <f t="shared" si="152"/>
        <v>1.6228860554668756</v>
      </c>
      <c r="Y219" s="42">
        <f t="shared" si="152"/>
        <v>1.6372816351536892</v>
      </c>
      <c r="AB219" s="42">
        <f t="shared" ref="AB219:AK219" si="153">AB115/$I$176/2220*$E$174*60*24</f>
        <v>0.13157444748447594</v>
      </c>
      <c r="AC219" s="42">
        <f t="shared" si="153"/>
        <v>2.8988571742675013</v>
      </c>
      <c r="AD219" s="42">
        <f t="shared" si="153"/>
        <v>2.1780343244622697</v>
      </c>
      <c r="AE219" s="42">
        <f t="shared" si="153"/>
        <v>1.423356490550062</v>
      </c>
      <c r="AF219" s="42">
        <f t="shared" si="153"/>
        <v>2.9474721803018</v>
      </c>
      <c r="AG219" s="42">
        <f t="shared" si="153"/>
        <v>219.276828819895</v>
      </c>
      <c r="AH219" s="42">
        <f t="shared" si="153"/>
        <v>20.153850675560879</v>
      </c>
      <c r="AI219" s="42">
        <f t="shared" si="153"/>
        <v>1.3288771736131846</v>
      </c>
      <c r="AJ219" s="42">
        <f t="shared" si="153"/>
        <v>1.6976626950027516</v>
      </c>
      <c r="AK219" s="42">
        <f t="shared" si="153"/>
        <v>12.399719759111079</v>
      </c>
    </row>
    <row r="220" spans="3:37">
      <c r="C220" s="42">
        <f t="shared" si="51"/>
        <v>6.75</v>
      </c>
      <c r="D220" s="42">
        <f t="shared" ref="D220:M220" si="154">D116/$I$176/2220*$E$174*60*24</f>
        <v>0.10707690901211711</v>
      </c>
      <c r="E220" s="42">
        <f t="shared" si="154"/>
        <v>2.3868505017443957</v>
      </c>
      <c r="F220" s="42">
        <f t="shared" si="154"/>
        <v>1.5168439454456943</v>
      </c>
      <c r="G220" s="42">
        <f t="shared" si="154"/>
        <v>1.2828684175542526</v>
      </c>
      <c r="H220" s="42">
        <f t="shared" si="154"/>
        <v>2.6852227019524366</v>
      </c>
      <c r="I220" s="42">
        <f t="shared" si="154"/>
        <v>145.61343166797252</v>
      </c>
      <c r="J220" s="42">
        <f t="shared" si="154"/>
        <v>18.540695622453605</v>
      </c>
      <c r="K220" s="42">
        <f t="shared" si="154"/>
        <v>1.1874133353822471</v>
      </c>
      <c r="L220" s="42">
        <f t="shared" si="154"/>
        <v>1.6698308689197918</v>
      </c>
      <c r="M220" s="42">
        <f t="shared" si="154"/>
        <v>6.983171348392621</v>
      </c>
      <c r="P220" s="42">
        <f t="shared" ref="P220:Y220" si="155">P116/$I$176/2220*$E$174*60*24</f>
        <v>9.0805525680588958E-2</v>
      </c>
      <c r="Q220" s="42">
        <f t="shared" si="155"/>
        <v>1.95782493546711</v>
      </c>
      <c r="R220" s="42">
        <f t="shared" si="155"/>
        <v>0.82546683015921596</v>
      </c>
      <c r="S220" s="42">
        <f t="shared" si="155"/>
        <v>1.1163492079287962</v>
      </c>
      <c r="T220" s="42">
        <f t="shared" si="155"/>
        <v>2.4164155760006172</v>
      </c>
      <c r="U220" s="42">
        <f t="shared" si="155"/>
        <v>75.165085057987966</v>
      </c>
      <c r="V220" s="42">
        <f t="shared" si="155"/>
        <v>16.885953474868167</v>
      </c>
      <c r="W220" s="42">
        <f t="shared" si="155"/>
        <v>1.0547374510327989</v>
      </c>
      <c r="X220" s="42">
        <f t="shared" si="155"/>
        <v>1.6138765932108712</v>
      </c>
      <c r="Y220" s="42">
        <f t="shared" si="155"/>
        <v>1.6816366033310148</v>
      </c>
      <c r="AB220" s="42">
        <f t="shared" ref="AB220:AK220" si="156">AB116/$I$176/2220*$E$174*60*24</f>
        <v>0.12334829234364483</v>
      </c>
      <c r="AC220" s="42">
        <f t="shared" si="156"/>
        <v>2.8158760680216801</v>
      </c>
      <c r="AD220" s="42">
        <f t="shared" si="156"/>
        <v>2.1620531111429093</v>
      </c>
      <c r="AE220" s="42">
        <f t="shared" si="156"/>
        <v>1.4493876271797128</v>
      </c>
      <c r="AF220" s="42">
        <f t="shared" si="156"/>
        <v>2.9478672193139972</v>
      </c>
      <c r="AG220" s="42">
        <f t="shared" si="156"/>
        <v>218.81668281493177</v>
      </c>
      <c r="AH220" s="42">
        <f t="shared" si="156"/>
        <v>20.195437770039</v>
      </c>
      <c r="AI220" s="42">
        <f t="shared" si="156"/>
        <v>1.3200892197316916</v>
      </c>
      <c r="AJ220" s="42">
        <f t="shared" si="156"/>
        <v>1.6997578092224752</v>
      </c>
      <c r="AK220" s="42">
        <f t="shared" si="156"/>
        <v>12.284706093454211</v>
      </c>
    </row>
    <row r="221" spans="3:37">
      <c r="C221" s="42">
        <f t="shared" si="51"/>
        <v>7</v>
      </c>
      <c r="D221" s="42">
        <f t="shared" ref="D221:M221" si="157">D117/$I$176/2220*$E$174*60*24</f>
        <v>9.9401046895280371E-2</v>
      </c>
      <c r="E221" s="42">
        <f t="shared" si="157"/>
        <v>2.3224013188633541</v>
      </c>
      <c r="F221" s="42">
        <f t="shared" si="157"/>
        <v>1.5219240450315148</v>
      </c>
      <c r="G221" s="42">
        <f t="shared" si="157"/>
        <v>1.3042401088548736</v>
      </c>
      <c r="H221" s="42">
        <f t="shared" si="157"/>
        <v>2.6520749013740046</v>
      </c>
      <c r="I221" s="42">
        <f t="shared" si="157"/>
        <v>145.52344009932273</v>
      </c>
      <c r="J221" s="42">
        <f t="shared" si="157"/>
        <v>18.60072302269726</v>
      </c>
      <c r="K221" s="42">
        <f t="shared" si="157"/>
        <v>1.1832902902499391</v>
      </c>
      <c r="L221" s="42">
        <f t="shared" si="157"/>
        <v>1.6701295556181894</v>
      </c>
      <c r="M221" s="42">
        <f t="shared" si="157"/>
        <v>6.935015362863977</v>
      </c>
      <c r="P221" s="42">
        <f t="shared" ref="P221:Y221" si="158">P117/$I$176/2220*$E$174*60*24</f>
        <v>8.3070611762500468E-2</v>
      </c>
      <c r="Q221" s="42">
        <f t="shared" si="158"/>
        <v>1.9156342607439814</v>
      </c>
      <c r="R221" s="42">
        <f t="shared" si="158"/>
        <v>0.83977030685810117</v>
      </c>
      <c r="S221" s="42">
        <f t="shared" si="158"/>
        <v>1.1226489992485327</v>
      </c>
      <c r="T221" s="42">
        <f t="shared" si="158"/>
        <v>2.3481447797827637</v>
      </c>
      <c r="U221" s="42">
        <f t="shared" si="158"/>
        <v>76.26505352847677</v>
      </c>
      <c r="V221" s="42">
        <f t="shared" si="158"/>
        <v>16.947786343086122</v>
      </c>
      <c r="W221" s="42">
        <f t="shared" si="158"/>
        <v>1.0546283551029045</v>
      </c>
      <c r="X221" s="42">
        <f t="shared" si="158"/>
        <v>1.6055344985293869</v>
      </c>
      <c r="Y221" s="42">
        <f t="shared" si="158"/>
        <v>1.7430276291645821</v>
      </c>
      <c r="AB221" s="42">
        <f t="shared" ref="AB221:AK221" si="159">AB117/$I$176/2220*$E$174*60*24</f>
        <v>0.11573148202806025</v>
      </c>
      <c r="AC221" s="42">
        <f t="shared" si="159"/>
        <v>2.7291683769827237</v>
      </c>
      <c r="AD221" s="42">
        <f t="shared" si="159"/>
        <v>2.1472556914027585</v>
      </c>
      <c r="AE221" s="42">
        <f t="shared" si="159"/>
        <v>1.4858312184612181</v>
      </c>
      <c r="AF221" s="42">
        <f t="shared" si="159"/>
        <v>2.9484202739310708</v>
      </c>
      <c r="AG221" s="42">
        <f t="shared" si="159"/>
        <v>218.17247840798294</v>
      </c>
      <c r="AH221" s="42">
        <f t="shared" si="159"/>
        <v>20.253659702308397</v>
      </c>
      <c r="AI221" s="42">
        <f t="shared" si="159"/>
        <v>1.3119522253969773</v>
      </c>
      <c r="AJ221" s="42">
        <f t="shared" si="159"/>
        <v>1.7026909691300904</v>
      </c>
      <c r="AK221" s="42">
        <f t="shared" si="159"/>
        <v>12.127003096563353</v>
      </c>
    </row>
    <row r="222" spans="3:37">
      <c r="C222" s="42">
        <f t="shared" si="51"/>
        <v>7.25</v>
      </c>
      <c r="D222" s="42">
        <f t="shared" ref="D222:M222" si="160">D118/$I$176/2220*$E$174*60*24</f>
        <v>9.2339253747790478E-2</v>
      </c>
      <c r="E222" s="42">
        <f t="shared" si="160"/>
        <v>2.2542030436747105</v>
      </c>
      <c r="F222" s="42">
        <f t="shared" si="160"/>
        <v>1.5284556016418556</v>
      </c>
      <c r="G222" s="42">
        <f t="shared" si="160"/>
        <v>1.3317179976699598</v>
      </c>
      <c r="H222" s="42">
        <f t="shared" si="160"/>
        <v>2.6215789248418426</v>
      </c>
      <c r="I222" s="42">
        <f t="shared" si="160"/>
        <v>145.40773665391538</v>
      </c>
      <c r="J222" s="42">
        <f t="shared" si="160"/>
        <v>18.677901108724832</v>
      </c>
      <c r="K222" s="42">
        <f t="shared" si="160"/>
        <v>1.1794970887282197</v>
      </c>
      <c r="L222" s="42">
        <f t="shared" si="160"/>
        <v>1.6705135813732763</v>
      </c>
      <c r="M222" s="42">
        <f t="shared" si="160"/>
        <v>6.8747856844159188</v>
      </c>
      <c r="P222" s="42">
        <f t="shared" ref="P222:Y222" si="161">P118/$I$176/2220*$E$174*60*24</f>
        <v>7.5954490957858861E-2</v>
      </c>
      <c r="Q222" s="42">
        <f t="shared" si="161"/>
        <v>1.8696682861208325</v>
      </c>
      <c r="R222" s="42">
        <f t="shared" si="161"/>
        <v>0.85816049118523674</v>
      </c>
      <c r="S222" s="42">
        <f t="shared" si="161"/>
        <v>1.1307487309453337</v>
      </c>
      <c r="T222" s="42">
        <f t="shared" si="161"/>
        <v>2.2853356472623414</v>
      </c>
      <c r="U222" s="42">
        <f t="shared" si="161"/>
        <v>77.356379491694597</v>
      </c>
      <c r="V222" s="42">
        <f t="shared" si="161"/>
        <v>17.027285745080682</v>
      </c>
      <c r="W222" s="42">
        <f t="shared" si="161"/>
        <v>1.0545279868474018</v>
      </c>
      <c r="X222" s="42">
        <f t="shared" si="161"/>
        <v>1.5978597714224221</v>
      </c>
      <c r="Y222" s="42">
        <f t="shared" si="161"/>
        <v>1.8210474455690027</v>
      </c>
      <c r="AB222" s="42">
        <f t="shared" ref="AB222:AK222" si="162">AB118/$I$176/2220*$E$174*60*24</f>
        <v>0.10872401653772253</v>
      </c>
      <c r="AC222" s="42">
        <f t="shared" si="162"/>
        <v>2.6387378012285851</v>
      </c>
      <c r="AD222" s="42">
        <f t="shared" si="162"/>
        <v>2.1336420652418209</v>
      </c>
      <c r="AE222" s="42">
        <f t="shared" si="162"/>
        <v>1.5326872643945855</v>
      </c>
      <c r="AF222" s="42">
        <f t="shared" si="162"/>
        <v>2.949131344153026</v>
      </c>
      <c r="AG222" s="42">
        <f t="shared" si="162"/>
        <v>217.34421559904891</v>
      </c>
      <c r="AH222" s="42">
        <f t="shared" si="162"/>
        <v>20.328516472368982</v>
      </c>
      <c r="AI222" s="42">
        <f t="shared" si="162"/>
        <v>1.3044661906090378</v>
      </c>
      <c r="AJ222" s="42">
        <f t="shared" si="162"/>
        <v>1.7064621747255966</v>
      </c>
      <c r="AK222" s="42">
        <f t="shared" si="162"/>
        <v>11.928523923262834</v>
      </c>
    </row>
    <row r="223" spans="3:37">
      <c r="C223" s="42">
        <f t="shared" si="51"/>
        <v>7.5</v>
      </c>
      <c r="D223" s="42">
        <f t="shared" ref="D223:M223" si="163">D119/$I$176/2220*$E$174*60*24</f>
        <v>8.5891529569647893E-2</v>
      </c>
      <c r="E223" s="42">
        <f t="shared" si="163"/>
        <v>2.1823678713706274</v>
      </c>
      <c r="F223" s="42">
        <f t="shared" si="163"/>
        <v>1.5364386152767175</v>
      </c>
      <c r="G223" s="42">
        <f t="shared" si="163"/>
        <v>1.3653020839995076</v>
      </c>
      <c r="H223" s="42">
        <f t="shared" si="163"/>
        <v>2.5937347723559578</v>
      </c>
      <c r="I223" s="42">
        <f t="shared" si="163"/>
        <v>145.26632133175127</v>
      </c>
      <c r="J223" s="42">
        <f t="shared" si="163"/>
        <v>18.772229880536333</v>
      </c>
      <c r="K223" s="42">
        <f t="shared" si="163"/>
        <v>1.1760337308170818</v>
      </c>
      <c r="L223" s="42">
        <f t="shared" si="163"/>
        <v>1.6709829461850449</v>
      </c>
      <c r="M223" s="42">
        <f t="shared" si="163"/>
        <v>6.8032352569179224</v>
      </c>
      <c r="P223" s="42">
        <f t="shared" ref="P223:Y223" si="164">P119/$I$176/2220*$E$174*60*24</f>
        <v>6.9457163266664471E-2</v>
      </c>
      <c r="Q223" s="42">
        <f t="shared" si="164"/>
        <v>1.820147701904042</v>
      </c>
      <c r="R223" s="42">
        <f t="shared" si="164"/>
        <v>0.88063738314062301</v>
      </c>
      <c r="S223" s="42">
        <f t="shared" si="164"/>
        <v>1.1406484030192028</v>
      </c>
      <c r="T223" s="42">
        <f t="shared" si="164"/>
        <v>2.2279881784393463</v>
      </c>
      <c r="U223" s="42">
        <f t="shared" si="164"/>
        <v>78.439062947640593</v>
      </c>
      <c r="V223" s="42">
        <f t="shared" si="164"/>
        <v>17.124451680851767</v>
      </c>
      <c r="W223" s="42">
        <f t="shared" si="164"/>
        <v>1.0544363462662902</v>
      </c>
      <c r="X223" s="42">
        <f t="shared" si="164"/>
        <v>1.5908524118899776</v>
      </c>
      <c r="Y223" s="42">
        <f t="shared" si="164"/>
        <v>1.9152887854588716</v>
      </c>
      <c r="AB223" s="42">
        <f t="shared" ref="AB223:AK223" si="165">AB119/$I$176/2220*$E$174*60*24</f>
        <v>0.1023258958726313</v>
      </c>
      <c r="AC223" s="42">
        <f t="shared" si="165"/>
        <v>2.5445880408372092</v>
      </c>
      <c r="AD223" s="42">
        <f t="shared" si="165"/>
        <v>2.1212122326600955</v>
      </c>
      <c r="AE223" s="42">
        <f t="shared" si="165"/>
        <v>1.5899557649798119</v>
      </c>
      <c r="AF223" s="42">
        <f t="shared" si="165"/>
        <v>2.9500004299798581</v>
      </c>
      <c r="AG223" s="42">
        <f t="shared" si="165"/>
        <v>216.33189438812963</v>
      </c>
      <c r="AH223" s="42">
        <f t="shared" si="165"/>
        <v>20.420008080220853</v>
      </c>
      <c r="AI223" s="42">
        <f t="shared" si="165"/>
        <v>1.2976311153678772</v>
      </c>
      <c r="AJ223" s="42">
        <f t="shared" si="165"/>
        <v>1.7110714260089899</v>
      </c>
      <c r="AK223" s="42">
        <f t="shared" si="165"/>
        <v>11.691181728376954</v>
      </c>
    </row>
    <row r="224" spans="3:37">
      <c r="C224" s="42">
        <f t="shared" si="51"/>
        <v>7.75</v>
      </c>
      <c r="D224" s="42">
        <f t="shared" ref="D224:M224" si="166">D120/$I$176/2220*$E$174*60*24</f>
        <v>8.0057874360852183E-2</v>
      </c>
      <c r="E224" s="42">
        <f t="shared" si="166"/>
        <v>2.1070079971432687</v>
      </c>
      <c r="F224" s="42">
        <f t="shared" si="166"/>
        <v>1.5458730859360961</v>
      </c>
      <c r="G224" s="42">
        <f t="shared" si="166"/>
        <v>1.4049923678435208</v>
      </c>
      <c r="H224" s="42">
        <f t="shared" si="166"/>
        <v>2.568542443916348</v>
      </c>
      <c r="I224" s="42">
        <f t="shared" si="166"/>
        <v>145.09919413282961</v>
      </c>
      <c r="J224" s="42">
        <f t="shared" si="166"/>
        <v>18.883709338131702</v>
      </c>
      <c r="K224" s="42">
        <f t="shared" si="166"/>
        <v>1.172900216516529</v>
      </c>
      <c r="L224" s="42">
        <f t="shared" si="166"/>
        <v>1.6715376500534989</v>
      </c>
      <c r="M224" s="42">
        <f t="shared" si="166"/>
        <v>6.7211170242393914</v>
      </c>
      <c r="P224" s="42">
        <f t="shared" ref="P224:Y224" si="167">P120/$I$176/2220*$E$174*60*24</f>
        <v>6.3578628688916949E-2</v>
      </c>
      <c r="Q224" s="42">
        <f t="shared" si="167"/>
        <v>1.7672931983999844</v>
      </c>
      <c r="R224" s="42">
        <f t="shared" si="167"/>
        <v>0.90720098272425964</v>
      </c>
      <c r="S224" s="42">
        <f t="shared" si="167"/>
        <v>1.1523480154701362</v>
      </c>
      <c r="T224" s="42">
        <f t="shared" si="167"/>
        <v>2.1761023733137819</v>
      </c>
      <c r="U224" s="42">
        <f t="shared" si="167"/>
        <v>79.513103896315641</v>
      </c>
      <c r="V224" s="42">
        <f t="shared" si="167"/>
        <v>17.239284150399406</v>
      </c>
      <c r="W224" s="42">
        <f t="shared" si="167"/>
        <v>1.0543534333595705</v>
      </c>
      <c r="X224" s="42">
        <f t="shared" si="167"/>
        <v>1.5845124199320495</v>
      </c>
      <c r="Y224" s="42">
        <f t="shared" si="167"/>
        <v>2.0253443817487993</v>
      </c>
      <c r="AB224" s="42">
        <f t="shared" ref="AB224:AK224" si="168">AB120/$I$176/2220*$E$174*60*24</f>
        <v>9.6537120032786999E-2</v>
      </c>
      <c r="AC224" s="42">
        <f t="shared" si="168"/>
        <v>2.4467227958865529</v>
      </c>
      <c r="AD224" s="42">
        <f t="shared" si="168"/>
        <v>2.1099661936575806</v>
      </c>
      <c r="AE224" s="42">
        <f t="shared" si="168"/>
        <v>1.6576367202169011</v>
      </c>
      <c r="AF224" s="42">
        <f t="shared" si="168"/>
        <v>2.9510275314115679</v>
      </c>
      <c r="AG224" s="42">
        <f t="shared" si="168"/>
        <v>215.1355147752252</v>
      </c>
      <c r="AH224" s="42">
        <f t="shared" si="168"/>
        <v>20.528134525864004</v>
      </c>
      <c r="AI224" s="42">
        <f t="shared" si="168"/>
        <v>1.2914469996734914</v>
      </c>
      <c r="AJ224" s="42">
        <f t="shared" si="168"/>
        <v>1.7165187229802743</v>
      </c>
      <c r="AK224" s="42">
        <f t="shared" si="168"/>
        <v>11.416889666729952</v>
      </c>
    </row>
    <row r="225" spans="3:37">
      <c r="C225" s="42">
        <f t="shared" si="51"/>
        <v>8</v>
      </c>
      <c r="D225" s="42">
        <f t="shared" ref="D225:M225" si="169">D121/$I$176/2220*$E$174*60*24</f>
        <v>7.4838288121402946E-2</v>
      </c>
      <c r="E225" s="42">
        <f t="shared" si="169"/>
        <v>2.0282356161847952</v>
      </c>
      <c r="F225" s="42">
        <f t="shared" si="169"/>
        <v>1.5567590136199994</v>
      </c>
      <c r="G225" s="42">
        <f t="shared" si="169"/>
        <v>1.4507888492019911</v>
      </c>
      <c r="H225" s="42">
        <f t="shared" si="169"/>
        <v>2.5460019395230113</v>
      </c>
      <c r="I225" s="42">
        <f t="shared" si="169"/>
        <v>144.90635505715079</v>
      </c>
      <c r="J225" s="42">
        <f t="shared" si="169"/>
        <v>19.012339481510995</v>
      </c>
      <c r="K225" s="42">
        <f t="shared" si="169"/>
        <v>1.1700965458265609</v>
      </c>
      <c r="L225" s="42">
        <f t="shared" si="169"/>
        <v>1.6721776929786429</v>
      </c>
      <c r="M225" s="42">
        <f t="shared" si="169"/>
        <v>6.6291839302498037</v>
      </c>
      <c r="P225" s="42">
        <f t="shared" ref="P225:Y225" si="170">P121/$I$176/2220*$E$174*60*24</f>
        <v>5.8318887224616679E-2</v>
      </c>
      <c r="Q225" s="42">
        <f t="shared" si="170"/>
        <v>1.7113254659150341</v>
      </c>
      <c r="R225" s="42">
        <f t="shared" si="170"/>
        <v>0.93785128993615108</v>
      </c>
      <c r="S225" s="42">
        <f t="shared" si="170"/>
        <v>1.165847568298142</v>
      </c>
      <c r="T225" s="42">
        <f t="shared" si="170"/>
        <v>2.1296782318856402</v>
      </c>
      <c r="U225" s="42">
        <f t="shared" si="170"/>
        <v>80.578502337719272</v>
      </c>
      <c r="V225" s="42">
        <f t="shared" si="170"/>
        <v>17.371783153723648</v>
      </c>
      <c r="W225" s="42">
        <f t="shared" si="170"/>
        <v>1.0542792481272381</v>
      </c>
      <c r="X225" s="42">
        <f t="shared" si="170"/>
        <v>1.5788397955486375</v>
      </c>
      <c r="Y225" s="42">
        <f t="shared" si="170"/>
        <v>2.1508069673533861</v>
      </c>
      <c r="AB225" s="42">
        <f t="shared" ref="AB225:AK225" si="171">AB121/$I$176/2220*$E$174*60*24</f>
        <v>9.1357689018189581E-2</v>
      </c>
      <c r="AC225" s="42">
        <f t="shared" si="171"/>
        <v>2.3451457664545599</v>
      </c>
      <c r="AD225" s="42">
        <f t="shared" si="171"/>
        <v>2.0999039482342785</v>
      </c>
      <c r="AE225" s="42">
        <f t="shared" si="171"/>
        <v>1.7357301301058443</v>
      </c>
      <c r="AF225" s="42">
        <f t="shared" si="171"/>
        <v>2.9522126484481577</v>
      </c>
      <c r="AG225" s="42">
        <f t="shared" si="171"/>
        <v>213.75507676033513</v>
      </c>
      <c r="AH225" s="42">
        <f t="shared" si="171"/>
        <v>20.652895809298347</v>
      </c>
      <c r="AI225" s="42">
        <f t="shared" si="171"/>
        <v>1.2859138435258841</v>
      </c>
      <c r="AJ225" s="42">
        <f t="shared" si="171"/>
        <v>1.7228040656394463</v>
      </c>
      <c r="AK225" s="42">
        <f t="shared" si="171"/>
        <v>11.107560893146221</v>
      </c>
    </row>
    <row r="226" spans="3:37">
      <c r="C226" s="42">
        <f t="shared" si="51"/>
        <v>8.25</v>
      </c>
      <c r="D226" s="42">
        <f t="shared" ref="D226:M226" si="172">D122/$I$176/2220*$E$174*60*24</f>
        <v>7.023277085130096E-2</v>
      </c>
      <c r="E226" s="42">
        <f t="shared" si="172"/>
        <v>1.9461629236873752</v>
      </c>
      <c r="F226" s="42">
        <f t="shared" si="172"/>
        <v>1.5690963983284192</v>
      </c>
      <c r="G226" s="42">
        <f t="shared" si="172"/>
        <v>1.5026915280749309</v>
      </c>
      <c r="H226" s="42">
        <f t="shared" si="172"/>
        <v>2.5261132591759528</v>
      </c>
      <c r="I226" s="42">
        <f t="shared" si="172"/>
        <v>144.68780410471484</v>
      </c>
      <c r="J226" s="42">
        <f t="shared" si="172"/>
        <v>19.158120310674207</v>
      </c>
      <c r="K226" s="42">
        <f t="shared" si="172"/>
        <v>1.1676227187471784</v>
      </c>
      <c r="L226" s="42">
        <f t="shared" si="172"/>
        <v>1.6729030749604683</v>
      </c>
      <c r="M226" s="42">
        <f t="shared" si="172"/>
        <v>6.5281889188186026</v>
      </c>
      <c r="P226" s="42">
        <f t="shared" ref="P226:Y226" si="173">P122/$I$176/2220*$E$174*60*24</f>
        <v>5.3677938873763265E-2</v>
      </c>
      <c r="Q226" s="42">
        <f t="shared" si="173"/>
        <v>1.6524651947555626</v>
      </c>
      <c r="R226" s="42">
        <f t="shared" si="173"/>
        <v>0.97258830477629699</v>
      </c>
      <c r="S226" s="42">
        <f t="shared" si="173"/>
        <v>1.1811470615032118</v>
      </c>
      <c r="T226" s="42">
        <f t="shared" si="173"/>
        <v>2.0887157541549302</v>
      </c>
      <c r="U226" s="42">
        <f t="shared" si="173"/>
        <v>81.63525827185191</v>
      </c>
      <c r="V226" s="42">
        <f t="shared" si="173"/>
        <v>17.521948690824406</v>
      </c>
      <c r="W226" s="42">
        <f t="shared" si="173"/>
        <v>1.0542137905693014</v>
      </c>
      <c r="X226" s="42">
        <f t="shared" si="173"/>
        <v>1.573834538739749</v>
      </c>
      <c r="Y226" s="42">
        <f t="shared" si="173"/>
        <v>2.2912692751872425</v>
      </c>
      <c r="AB226" s="42">
        <f t="shared" ref="AB226:AK226" si="174">AB122/$I$176/2220*$E$174*60*24</f>
        <v>8.6787602828839058E-2</v>
      </c>
      <c r="AC226" s="42">
        <f t="shared" si="174"/>
        <v>2.2398606526191829</v>
      </c>
      <c r="AD226" s="42">
        <f t="shared" si="174"/>
        <v>2.0910254963901895</v>
      </c>
      <c r="AE226" s="42">
        <f t="shared" si="174"/>
        <v>1.8242359946466509</v>
      </c>
      <c r="AF226" s="42">
        <f t="shared" si="174"/>
        <v>2.953555781089626</v>
      </c>
      <c r="AG226" s="42">
        <f t="shared" si="174"/>
        <v>212.19058034345983</v>
      </c>
      <c r="AH226" s="42">
        <f t="shared" si="174"/>
        <v>20.794291930523972</v>
      </c>
      <c r="AI226" s="42">
        <f t="shared" si="174"/>
        <v>1.2810316469250558</v>
      </c>
      <c r="AJ226" s="42">
        <f t="shared" si="174"/>
        <v>1.7299274539865088</v>
      </c>
      <c r="AK226" s="42">
        <f t="shared" si="174"/>
        <v>10.765108562449949</v>
      </c>
    </row>
    <row r="227" spans="3:37">
      <c r="C227" s="42">
        <f t="shared" si="51"/>
        <v>8.5</v>
      </c>
      <c r="D227" s="42">
        <f t="shared" ref="D227:M227" si="175">D123/$I$176/2220*$E$174*60*24</f>
        <v>6.624132255054628E-2</v>
      </c>
      <c r="E227" s="42">
        <f t="shared" si="175"/>
        <v>1.8609021148431597</v>
      </c>
      <c r="F227" s="42">
        <f t="shared" si="175"/>
        <v>1.5828852400613596</v>
      </c>
      <c r="G227" s="42">
        <f t="shared" si="175"/>
        <v>1.5607004044623327</v>
      </c>
      <c r="H227" s="42">
        <f t="shared" si="175"/>
        <v>2.5088764028751651</v>
      </c>
      <c r="I227" s="42">
        <f t="shared" si="175"/>
        <v>144.44354127552216</v>
      </c>
      <c r="J227" s="42">
        <f t="shared" si="175"/>
        <v>19.3210518256213</v>
      </c>
      <c r="K227" s="42">
        <f t="shared" si="175"/>
        <v>1.1654787352783811</v>
      </c>
      <c r="L227" s="42">
        <f t="shared" si="175"/>
        <v>1.673713795998983</v>
      </c>
      <c r="M227" s="42">
        <f t="shared" si="175"/>
        <v>6.4188849338152245</v>
      </c>
      <c r="P227" s="42">
        <f t="shared" ref="P227:Y227" si="176">P123/$I$176/2220*$E$174*60*24</f>
        <v>4.9655783636357115E-2</v>
      </c>
      <c r="Q227" s="42">
        <f t="shared" si="176"/>
        <v>1.5909330752279445</v>
      </c>
      <c r="R227" s="42">
        <f t="shared" si="176"/>
        <v>1.0114120272446936</v>
      </c>
      <c r="S227" s="42">
        <f t="shared" si="176"/>
        <v>1.1982464950853495</v>
      </c>
      <c r="T227" s="42">
        <f t="shared" si="176"/>
        <v>2.0532149401216504</v>
      </c>
      <c r="U227" s="42">
        <f t="shared" si="176"/>
        <v>82.683371698712733</v>
      </c>
      <c r="V227" s="42">
        <f t="shared" si="176"/>
        <v>17.689780761701765</v>
      </c>
      <c r="W227" s="42">
        <f t="shared" si="176"/>
        <v>1.0541570606857562</v>
      </c>
      <c r="X227" s="42">
        <f t="shared" si="176"/>
        <v>1.5694966495053762</v>
      </c>
      <c r="Y227" s="42">
        <f t="shared" si="176"/>
        <v>2.4463240381649678</v>
      </c>
      <c r="AB227" s="42">
        <f t="shared" ref="AB227:AK227" si="177">AB123/$I$176/2220*$E$174*60*24</f>
        <v>8.282686146473503E-2</v>
      </c>
      <c r="AC227" s="42">
        <f t="shared" si="177"/>
        <v>2.1308711544583749</v>
      </c>
      <c r="AD227" s="42">
        <f t="shared" si="177"/>
        <v>2.0833308381253133</v>
      </c>
      <c r="AE227" s="42">
        <f t="shared" si="177"/>
        <v>1.9231543138393157</v>
      </c>
      <c r="AF227" s="42">
        <f t="shared" si="177"/>
        <v>2.9550569293359703</v>
      </c>
      <c r="AG227" s="42">
        <f t="shared" si="177"/>
        <v>210.44202552459933</v>
      </c>
      <c r="AH227" s="42">
        <f t="shared" si="177"/>
        <v>20.952322889540877</v>
      </c>
      <c r="AI227" s="42">
        <f t="shared" si="177"/>
        <v>1.2768004098710062</v>
      </c>
      <c r="AJ227" s="42">
        <f t="shared" si="177"/>
        <v>1.7378888880214631</v>
      </c>
      <c r="AK227" s="42">
        <f t="shared" si="177"/>
        <v>10.391445829465535</v>
      </c>
    </row>
    <row r="228" spans="3:37">
      <c r="C228" s="42">
        <f t="shared" si="51"/>
        <v>8.75</v>
      </c>
      <c r="D228" s="42">
        <f t="shared" ref="D228:M228" si="178">D124/$I$176/2220*$E$174*60*24</f>
        <v>6.286394321913806E-2</v>
      </c>
      <c r="E228" s="42">
        <f t="shared" si="178"/>
        <v>1.7725653848443224</v>
      </c>
      <c r="F228" s="42">
        <f t="shared" si="178"/>
        <v>1.5981255388188207</v>
      </c>
      <c r="G228" s="42">
        <f t="shared" si="178"/>
        <v>1.6248154783641953</v>
      </c>
      <c r="H228" s="42">
        <f t="shared" si="178"/>
        <v>2.4942913706206533</v>
      </c>
      <c r="I228" s="42">
        <f t="shared" si="178"/>
        <v>144.1735665695719</v>
      </c>
      <c r="J228" s="42">
        <f t="shared" si="178"/>
        <v>19.501134026352311</v>
      </c>
      <c r="K228" s="42">
        <f t="shared" si="178"/>
        <v>1.163664595420165</v>
      </c>
      <c r="L228" s="42">
        <f t="shared" si="178"/>
        <v>1.6746098560941796</v>
      </c>
      <c r="M228" s="42">
        <f t="shared" si="178"/>
        <v>6.3020249191091908</v>
      </c>
      <c r="P228" s="42">
        <f t="shared" ref="P228:Y228" si="179">P124/$I$176/2220*$E$174*60*24</f>
        <v>4.6252421512398209E-2</v>
      </c>
      <c r="Q228" s="42">
        <f t="shared" si="179"/>
        <v>1.5269497976385575</v>
      </c>
      <c r="R228" s="42">
        <f t="shared" si="179"/>
        <v>1.0543224573413406</v>
      </c>
      <c r="S228" s="42">
        <f t="shared" si="179"/>
        <v>1.2171458690445514</v>
      </c>
      <c r="T228" s="42">
        <f t="shared" si="179"/>
        <v>2.0231757897857943</v>
      </c>
      <c r="U228" s="42">
        <f t="shared" si="179"/>
        <v>83.722842618303005</v>
      </c>
      <c r="V228" s="42">
        <f t="shared" si="179"/>
        <v>17.875279366355684</v>
      </c>
      <c r="W228" s="42">
        <f t="shared" si="179"/>
        <v>1.0541090584766029</v>
      </c>
      <c r="X228" s="42">
        <f t="shared" si="179"/>
        <v>1.5658261278455246</v>
      </c>
      <c r="Y228" s="42">
        <f t="shared" si="179"/>
        <v>2.6155639892011644</v>
      </c>
      <c r="AB228" s="42">
        <f t="shared" ref="AB228:AK228" si="180">AB124/$I$176/2220*$E$174*60*24</f>
        <v>7.9475464925877898E-2</v>
      </c>
      <c r="AC228" s="42">
        <f t="shared" si="180"/>
        <v>2.0181809720500867</v>
      </c>
      <c r="AD228" s="42">
        <f t="shared" si="180"/>
        <v>2.0768199734396462</v>
      </c>
      <c r="AE228" s="42">
        <f t="shared" si="180"/>
        <v>2.0324850876838387</v>
      </c>
      <c r="AF228" s="42">
        <f t="shared" si="180"/>
        <v>2.9567160931871967</v>
      </c>
      <c r="AG228" s="42">
        <f t="shared" si="180"/>
        <v>208.50941230375315</v>
      </c>
      <c r="AH228" s="42">
        <f t="shared" si="180"/>
        <v>21.12698868634898</v>
      </c>
      <c r="AI228" s="42">
        <f t="shared" si="180"/>
        <v>1.2732201323637309</v>
      </c>
      <c r="AJ228" s="42">
        <f t="shared" si="180"/>
        <v>1.7466883677443081</v>
      </c>
      <c r="AK228" s="42">
        <f t="shared" si="180"/>
        <v>9.9884858490171737</v>
      </c>
    </row>
    <row r="229" spans="3:37">
      <c r="C229" s="42">
        <f t="shared" si="51"/>
        <v>9</v>
      </c>
      <c r="D229" s="42">
        <f t="shared" ref="D229:M229" si="181">D125/$I$176/2220*$E$174*60*24</f>
        <v>6.0100632857076716E-2</v>
      </c>
      <c r="E229" s="42">
        <f t="shared" si="181"/>
        <v>1.6812649288830221</v>
      </c>
      <c r="F229" s="42">
        <f t="shared" si="181"/>
        <v>1.6148172946008024</v>
      </c>
      <c r="G229" s="42">
        <f t="shared" si="181"/>
        <v>1.6950367497805234</v>
      </c>
      <c r="H229" s="42">
        <f t="shared" si="181"/>
        <v>2.4823581624124165</v>
      </c>
      <c r="I229" s="42">
        <f t="shared" si="181"/>
        <v>143.87787998686451</v>
      </c>
      <c r="J229" s="42">
        <f t="shared" si="181"/>
        <v>19.698366912867243</v>
      </c>
      <c r="K229" s="42">
        <f t="shared" si="181"/>
        <v>1.1621802991725376</v>
      </c>
      <c r="L229" s="42">
        <f t="shared" si="181"/>
        <v>1.6755912552460657</v>
      </c>
      <c r="M229" s="42">
        <f t="shared" si="181"/>
        <v>6.1783618185698614</v>
      </c>
      <c r="P229" s="42">
        <f t="shared" ref="P229:Y229" si="182">P125/$I$176/2220*$E$174*60*24</f>
        <v>4.3467852501886159E-2</v>
      </c>
      <c r="Q229" s="42">
        <f t="shared" si="182"/>
        <v>1.4607360522937773</v>
      </c>
      <c r="R229" s="42">
        <f t="shared" si="182"/>
        <v>1.1013195950662384</v>
      </c>
      <c r="S229" s="42">
        <f t="shared" si="182"/>
        <v>1.2378451833808222</v>
      </c>
      <c r="T229" s="42">
        <f t="shared" si="182"/>
        <v>1.9985983031473686</v>
      </c>
      <c r="U229" s="42">
        <f t="shared" si="182"/>
        <v>84.753671030621447</v>
      </c>
      <c r="V229" s="42">
        <f t="shared" si="182"/>
        <v>18.078444504786127</v>
      </c>
      <c r="W229" s="42">
        <f t="shared" si="182"/>
        <v>1.0540697839418405</v>
      </c>
      <c r="X229" s="42">
        <f t="shared" si="182"/>
        <v>1.5628229737601886</v>
      </c>
      <c r="Y229" s="42">
        <f t="shared" si="182"/>
        <v>2.7985818612104407</v>
      </c>
      <c r="AB229" s="42">
        <f t="shared" ref="AB229:AK229" si="183">AB125/$I$176/2220*$E$174*60*24</f>
        <v>7.6733413212267274E-2</v>
      </c>
      <c r="AC229" s="42">
        <f t="shared" si="183"/>
        <v>1.9017938054722627</v>
      </c>
      <c r="AD229" s="42">
        <f t="shared" si="183"/>
        <v>2.0714929023331932</v>
      </c>
      <c r="AE229" s="42">
        <f t="shared" si="183"/>
        <v>2.1522283161802207</v>
      </c>
      <c r="AF229" s="42">
        <f t="shared" si="183"/>
        <v>2.9585332726433</v>
      </c>
      <c r="AG229" s="42">
        <f t="shared" si="183"/>
        <v>206.39274068092192</v>
      </c>
      <c r="AH229" s="42">
        <f t="shared" si="183"/>
        <v>21.318289320948359</v>
      </c>
      <c r="AI229" s="42">
        <f t="shared" si="183"/>
        <v>1.2702908144032303</v>
      </c>
      <c r="AJ229" s="42">
        <f t="shared" si="183"/>
        <v>1.756325893155041</v>
      </c>
      <c r="AK229" s="42">
        <f t="shared" si="183"/>
        <v>9.5581417759292506</v>
      </c>
    </row>
    <row r="230" spans="3:37">
      <c r="C230" s="42">
        <f t="shared" si="51"/>
        <v>9.25</v>
      </c>
      <c r="D230" s="42">
        <f t="shared" ref="D230:M230" si="184">D126/$I$176/2220*$E$174*60*24</f>
        <v>5.7951391464362657E-2</v>
      </c>
      <c r="E230" s="42">
        <f t="shared" si="184"/>
        <v>1.5871129421514154</v>
      </c>
      <c r="F230" s="42">
        <f t="shared" si="184"/>
        <v>1.6329605074073053</v>
      </c>
      <c r="G230" s="42">
        <f t="shared" si="184"/>
        <v>1.7713642187113134</v>
      </c>
      <c r="H230" s="42">
        <f t="shared" si="184"/>
        <v>2.4730767782504541</v>
      </c>
      <c r="I230" s="42">
        <f t="shared" si="184"/>
        <v>143.55648152739997</v>
      </c>
      <c r="J230" s="42">
        <f t="shared" si="184"/>
        <v>19.912750485166093</v>
      </c>
      <c r="K230" s="42">
        <f t="shared" si="184"/>
        <v>1.1610258465354915</v>
      </c>
      <c r="L230" s="42">
        <f t="shared" si="184"/>
        <v>1.6766579934546331</v>
      </c>
      <c r="M230" s="42">
        <f t="shared" si="184"/>
        <v>6.048648576066717</v>
      </c>
      <c r="P230" s="42">
        <f t="shared" ref="P230:Y230" si="185">P126/$I$176/2220*$E$174*60*24</f>
        <v>4.1302076604821367E-2</v>
      </c>
      <c r="Q230" s="42">
        <f t="shared" si="185"/>
        <v>1.3925125294999736</v>
      </c>
      <c r="R230" s="42">
        <f t="shared" si="185"/>
        <v>1.1524034404193948</v>
      </c>
      <c r="S230" s="42">
        <f t="shared" si="185"/>
        <v>1.2603444380941606</v>
      </c>
      <c r="T230" s="42">
        <f t="shared" si="185"/>
        <v>1.97948248020637</v>
      </c>
      <c r="U230" s="42">
        <f t="shared" si="185"/>
        <v>85.775856935668912</v>
      </c>
      <c r="V230" s="42">
        <f t="shared" si="185"/>
        <v>18.299276176993168</v>
      </c>
      <c r="W230" s="42">
        <f t="shared" si="185"/>
        <v>1.0540392370814702</v>
      </c>
      <c r="X230" s="42">
        <f t="shared" si="185"/>
        <v>1.5604871872493722</v>
      </c>
      <c r="Y230" s="42">
        <f t="shared" si="185"/>
        <v>2.9949703871074034</v>
      </c>
      <c r="AB230" s="42">
        <f t="shared" ref="AB230:AK230" si="186">AB126/$I$176/2220*$E$174*60*24</f>
        <v>7.4600706323903532E-2</v>
      </c>
      <c r="AC230" s="42">
        <f t="shared" si="186"/>
        <v>1.7817133548028619</v>
      </c>
      <c r="AD230" s="42">
        <f t="shared" si="186"/>
        <v>2.0673496248059493</v>
      </c>
      <c r="AE230" s="42">
        <f t="shared" si="186"/>
        <v>2.2823839993284651</v>
      </c>
      <c r="AF230" s="42">
        <f t="shared" si="186"/>
        <v>2.9605084677042806</v>
      </c>
      <c r="AG230" s="42">
        <f t="shared" si="186"/>
        <v>204.09201065610532</v>
      </c>
      <c r="AH230" s="42">
        <f t="shared" si="186"/>
        <v>21.526224793338976</v>
      </c>
      <c r="AI230" s="42">
        <f t="shared" si="186"/>
        <v>1.2680124559895092</v>
      </c>
      <c r="AJ230" s="42">
        <f t="shared" si="186"/>
        <v>1.7668014642536596</v>
      </c>
      <c r="AK230" s="42">
        <f t="shared" si="186"/>
        <v>9.1023267650260031</v>
      </c>
    </row>
    <row r="231" spans="3:37">
      <c r="C231" s="42">
        <f t="shared" si="51"/>
        <v>9.5</v>
      </c>
      <c r="D231" s="42">
        <f t="shared" ref="D231:M231" si="187">D127/$I$176/2220*$E$174*60*24</f>
        <v>5.6416219040995058E-2</v>
      </c>
      <c r="E231" s="42">
        <f t="shared" si="187"/>
        <v>1.4902216198416751</v>
      </c>
      <c r="F231" s="42">
        <f t="shared" si="187"/>
        <v>1.6525551772383245</v>
      </c>
      <c r="G231" s="42">
        <f t="shared" si="187"/>
        <v>1.8537978851565682</v>
      </c>
      <c r="H231" s="42">
        <f t="shared" si="187"/>
        <v>2.4664472181347699</v>
      </c>
      <c r="I231" s="42">
        <f t="shared" si="187"/>
        <v>143.20937119117832</v>
      </c>
      <c r="J231" s="42">
        <f t="shared" si="187"/>
        <v>20.144284743248821</v>
      </c>
      <c r="K231" s="42">
        <f t="shared" si="187"/>
        <v>1.1602012375090307</v>
      </c>
      <c r="L231" s="42">
        <f t="shared" si="187"/>
        <v>1.6778100707198857</v>
      </c>
      <c r="M231" s="42">
        <f t="shared" si="187"/>
        <v>5.9136381354691956</v>
      </c>
      <c r="P231" s="42">
        <f t="shared" ref="P231:Y231" si="188">P127/$I$176/2220*$E$174*60*24</f>
        <v>3.9755093821203631E-2</v>
      </c>
      <c r="Q231" s="42">
        <f t="shared" si="188"/>
        <v>1.3224999195635219</v>
      </c>
      <c r="R231" s="42">
        <f t="shared" si="188"/>
        <v>1.2075739934007972</v>
      </c>
      <c r="S231" s="42">
        <f t="shared" si="188"/>
        <v>1.2846436331845674</v>
      </c>
      <c r="T231" s="42">
        <f t="shared" si="188"/>
        <v>1.9658283209627987</v>
      </c>
      <c r="U231" s="42">
        <f t="shared" si="188"/>
        <v>86.789400333444945</v>
      </c>
      <c r="V231" s="42">
        <f t="shared" si="188"/>
        <v>18.537774382976767</v>
      </c>
      <c r="W231" s="42">
        <f t="shared" si="188"/>
        <v>1.0540174178954913</v>
      </c>
      <c r="X231" s="42">
        <f t="shared" si="188"/>
        <v>1.5588187683130765</v>
      </c>
      <c r="Y231" s="42">
        <f t="shared" si="188"/>
        <v>3.2043222998066514</v>
      </c>
      <c r="AB231" s="42">
        <f t="shared" ref="AB231:AK231" si="189">AB127/$I$176/2220*$E$174*60*24</f>
        <v>7.3077344260786714E-2</v>
      </c>
      <c r="AC231" s="42">
        <f t="shared" si="189"/>
        <v>1.6579433201198286</v>
      </c>
      <c r="AD231" s="42">
        <f t="shared" si="189"/>
        <v>2.0643901408579222</v>
      </c>
      <c r="AE231" s="42">
        <f t="shared" si="189"/>
        <v>2.4229521371285649</v>
      </c>
      <c r="AF231" s="42">
        <f t="shared" si="189"/>
        <v>2.962641678370141</v>
      </c>
      <c r="AG231" s="42">
        <f t="shared" si="189"/>
        <v>201.60722222930357</v>
      </c>
      <c r="AH231" s="42">
        <f t="shared" si="189"/>
        <v>21.750795103520829</v>
      </c>
      <c r="AI231" s="42">
        <f t="shared" si="189"/>
        <v>1.2663850571225663</v>
      </c>
      <c r="AJ231" s="42">
        <f t="shared" si="189"/>
        <v>1.7781150810401747</v>
      </c>
      <c r="AK231" s="42">
        <f t="shared" si="189"/>
        <v>8.6229539711317393</v>
      </c>
    </row>
    <row r="232" spans="3:37">
      <c r="C232" s="42">
        <f t="shared" si="51"/>
        <v>9.75</v>
      </c>
      <c r="D232" s="42">
        <f t="shared" ref="D232:M232" si="190">D128/$I$176/2220*$E$174*60*24</f>
        <v>5.5495115586974758E-2</v>
      </c>
      <c r="E232" s="42">
        <f t="shared" si="190"/>
        <v>1.3907031571459525</v>
      </c>
      <c r="F232" s="42">
        <f t="shared" si="190"/>
        <v>1.6736013040938684</v>
      </c>
      <c r="G232" s="42">
        <f t="shared" si="190"/>
        <v>1.9423377491162848</v>
      </c>
      <c r="H232" s="42">
        <f t="shared" si="190"/>
        <v>2.4624694820653588</v>
      </c>
      <c r="I232" s="42">
        <f t="shared" si="190"/>
        <v>142.83654897819946</v>
      </c>
      <c r="J232" s="42">
        <f t="shared" si="190"/>
        <v>20.392969687115475</v>
      </c>
      <c r="K232" s="42">
        <f t="shared" si="190"/>
        <v>1.1597064720931511</v>
      </c>
      <c r="L232" s="42">
        <f t="shared" si="190"/>
        <v>1.6790474870418288</v>
      </c>
      <c r="M232" s="42">
        <f t="shared" si="190"/>
        <v>5.7740834406467814</v>
      </c>
      <c r="P232" s="42">
        <f t="shared" ref="P232:Y232" si="191">P128/$I$176/2220*$E$174*60*24</f>
        <v>3.8826904151032994E-2</v>
      </c>
      <c r="Q232" s="42">
        <f t="shared" si="191"/>
        <v>1.2509189127907963</v>
      </c>
      <c r="R232" s="42">
        <f t="shared" si="191"/>
        <v>1.2668312540104547</v>
      </c>
      <c r="S232" s="42">
        <f t="shared" si="191"/>
        <v>1.3107427686520383</v>
      </c>
      <c r="T232" s="42">
        <f t="shared" si="191"/>
        <v>1.9576358254166581</v>
      </c>
      <c r="U232" s="42">
        <f t="shared" si="191"/>
        <v>87.794301223949631</v>
      </c>
      <c r="V232" s="42">
        <f t="shared" si="191"/>
        <v>18.793939122736926</v>
      </c>
      <c r="W232" s="42">
        <f t="shared" si="191"/>
        <v>1.0540043263839038</v>
      </c>
      <c r="X232" s="42">
        <f t="shared" si="191"/>
        <v>1.5578177169512961</v>
      </c>
      <c r="Y232" s="42">
        <f t="shared" si="191"/>
        <v>3.4262303322227883</v>
      </c>
      <c r="AB232" s="42">
        <f t="shared" ref="AB232:AK232" si="192">AB128/$I$176/2220*$E$174*60*24</f>
        <v>7.2163327022916765E-2</v>
      </c>
      <c r="AC232" s="42">
        <f t="shared" si="192"/>
        <v>1.5304874015011132</v>
      </c>
      <c r="AD232" s="42">
        <f t="shared" si="192"/>
        <v>2.0626144504891037</v>
      </c>
      <c r="AE232" s="42">
        <f t="shared" si="192"/>
        <v>2.5739327295805259</v>
      </c>
      <c r="AF232" s="42">
        <f t="shared" si="192"/>
        <v>2.9649329046408797</v>
      </c>
      <c r="AG232" s="42">
        <f t="shared" si="192"/>
        <v>198.93837540051629</v>
      </c>
      <c r="AH232" s="42">
        <f t="shared" si="192"/>
        <v>21.992000251493963</v>
      </c>
      <c r="AI232" s="42">
        <f t="shared" si="192"/>
        <v>1.2654086178024024</v>
      </c>
      <c r="AJ232" s="42">
        <f t="shared" si="192"/>
        <v>1.7902667435145765</v>
      </c>
      <c r="AK232" s="42">
        <f t="shared" si="192"/>
        <v>8.1219365490707816</v>
      </c>
    </row>
    <row r="233" spans="3:37">
      <c r="C233" s="42">
        <f t="shared" si="51"/>
        <v>10</v>
      </c>
      <c r="D233" s="42">
        <f t="shared" ref="D233:M233" si="193">D129/$I$176/2220*$E$174*60*24</f>
        <v>5.518808110230132E-2</v>
      </c>
      <c r="E233" s="42">
        <f t="shared" si="193"/>
        <v>1.2886697492564201</v>
      </c>
      <c r="F233" s="42">
        <f t="shared" si="193"/>
        <v>1.6960988879739292</v>
      </c>
      <c r="G233" s="42">
        <f t="shared" si="193"/>
        <v>2.0369838105904621</v>
      </c>
      <c r="H233" s="42">
        <f t="shared" si="193"/>
        <v>2.4611435700422177</v>
      </c>
      <c r="I233" s="42">
        <f t="shared" si="193"/>
        <v>142.4380148884635</v>
      </c>
      <c r="J233" s="42">
        <f t="shared" si="193"/>
        <v>20.658805316765996</v>
      </c>
      <c r="K233" s="42">
        <f t="shared" si="193"/>
        <v>1.1595415502878603</v>
      </c>
      <c r="L233" s="42">
        <f t="shared" si="193"/>
        <v>1.6803702424204525</v>
      </c>
      <c r="M233" s="42">
        <f t="shared" si="193"/>
        <v>5.6307374354689106</v>
      </c>
      <c r="P233" s="42">
        <f t="shared" ref="P233:Y233" si="194">P129/$I$176/2220*$E$174*60*24</f>
        <v>3.8517507594309441E-2</v>
      </c>
      <c r="Q233" s="42">
        <f t="shared" si="194"/>
        <v>1.1779901994881712</v>
      </c>
      <c r="R233" s="42">
        <f t="shared" si="194"/>
        <v>1.3301752222483627</v>
      </c>
      <c r="S233" s="42">
        <f t="shared" si="194"/>
        <v>1.338641844496578</v>
      </c>
      <c r="T233" s="42">
        <f t="shared" si="194"/>
        <v>1.9549049935679448</v>
      </c>
      <c r="U233" s="42">
        <f t="shared" si="194"/>
        <v>88.790559607183312</v>
      </c>
      <c r="V233" s="42">
        <f t="shared" si="194"/>
        <v>19.067770396273648</v>
      </c>
      <c r="W233" s="42">
        <f t="shared" si="194"/>
        <v>1.0539999625467082</v>
      </c>
      <c r="X233" s="42">
        <f t="shared" si="194"/>
        <v>1.55748403316404</v>
      </c>
      <c r="Y233" s="42">
        <f t="shared" si="194"/>
        <v>3.6602872172704242</v>
      </c>
      <c r="AB233" s="42">
        <f t="shared" ref="AB233:AK233" si="195">AB129/$I$176/2220*$E$174*60*24</f>
        <v>7.185865461029331E-2</v>
      </c>
      <c r="AC233" s="42">
        <f t="shared" si="195"/>
        <v>1.3993492990246685</v>
      </c>
      <c r="AD233" s="42">
        <f t="shared" si="195"/>
        <v>2.0620225536994954</v>
      </c>
      <c r="AE233" s="42">
        <f t="shared" si="195"/>
        <v>2.7353257766843475</v>
      </c>
      <c r="AF233" s="42">
        <f t="shared" si="195"/>
        <v>2.9673821465164947</v>
      </c>
      <c r="AG233" s="42">
        <f t="shared" si="195"/>
        <v>196.0854701697437</v>
      </c>
      <c r="AH233" s="42">
        <f t="shared" si="195"/>
        <v>22.24984023725834</v>
      </c>
      <c r="AI233" s="42">
        <f t="shared" si="195"/>
        <v>1.2650831380290128</v>
      </c>
      <c r="AJ233" s="42">
        <f t="shared" si="195"/>
        <v>1.8032564516768694</v>
      </c>
      <c r="AK233" s="42">
        <f t="shared" si="195"/>
        <v>7.601187653667397</v>
      </c>
    </row>
    <row r="234" spans="3:37">
      <c r="C234" s="42">
        <f t="shared" si="51"/>
        <v>10.25</v>
      </c>
      <c r="D234" s="42">
        <f t="shared" ref="D234:M234" si="196">D130/$I$176/2220*$E$174*60*24</f>
        <v>5.518808110230132E-2</v>
      </c>
      <c r="E234" s="42">
        <f t="shared" si="196"/>
        <v>1.1854162671673651</v>
      </c>
      <c r="F234" s="42">
        <f t="shared" si="196"/>
        <v>1.7193222003662521</v>
      </c>
      <c r="G234" s="42">
        <f t="shared" si="196"/>
        <v>2.1346829708218769</v>
      </c>
      <c r="H234" s="42">
        <f t="shared" si="196"/>
        <v>2.4611435700422177</v>
      </c>
      <c r="I234" s="42">
        <f t="shared" si="196"/>
        <v>142.02662486034916</v>
      </c>
      <c r="J234" s="42">
        <f t="shared" si="196"/>
        <v>20.933216289308501</v>
      </c>
      <c r="K234" s="42">
        <f t="shared" si="196"/>
        <v>1.1595415502878603</v>
      </c>
      <c r="L234" s="42">
        <f t="shared" si="196"/>
        <v>1.6817356673274215</v>
      </c>
      <c r="M234" s="42">
        <f t="shared" si="196"/>
        <v>5.4857467564031381</v>
      </c>
      <c r="P234" s="42">
        <f t="shared" ref="P234:Y234" si="197">P130/$I$176/2220*$E$174*60*24</f>
        <v>3.8517507594309441E-2</v>
      </c>
      <c r="Q234" s="42">
        <f t="shared" si="197"/>
        <v>1.1044611963560564</v>
      </c>
      <c r="R234" s="42">
        <f t="shared" si="197"/>
        <v>1.3955625443003958</v>
      </c>
      <c r="S234" s="42">
        <f t="shared" si="197"/>
        <v>1.3674408905296531</v>
      </c>
      <c r="T234" s="42">
        <f t="shared" si="197"/>
        <v>1.9549049935679448</v>
      </c>
      <c r="U234" s="42">
        <f t="shared" si="197"/>
        <v>89.782496736781482</v>
      </c>
      <c r="V234" s="42">
        <f t="shared" si="197"/>
        <v>19.350434936698651</v>
      </c>
      <c r="W234" s="42">
        <f t="shared" si="197"/>
        <v>1.0539999625467082</v>
      </c>
      <c r="X234" s="42">
        <f t="shared" si="197"/>
        <v>1.55748403316404</v>
      </c>
      <c r="Y234" s="42">
        <f t="shared" si="197"/>
        <v>3.900282772938676</v>
      </c>
      <c r="AB234" s="42">
        <f t="shared" ref="AB234:AK234" si="198">AB130/$I$176/2220*$E$174*60*24</f>
        <v>7.185865461029331E-2</v>
      </c>
      <c r="AC234" s="42">
        <f t="shared" si="198"/>
        <v>1.2663713379786778</v>
      </c>
      <c r="AD234" s="42">
        <f t="shared" si="198"/>
        <v>2.0620225536994954</v>
      </c>
      <c r="AE234" s="42">
        <f t="shared" si="198"/>
        <v>2.9019250511140973</v>
      </c>
      <c r="AF234" s="42">
        <f t="shared" si="198"/>
        <v>2.9699103961945528</v>
      </c>
      <c r="AG234" s="42">
        <f t="shared" si="198"/>
        <v>193.14053573797833</v>
      </c>
      <c r="AH234" s="42">
        <f t="shared" si="198"/>
        <v>22.515997641918311</v>
      </c>
      <c r="AI234" s="42">
        <f t="shared" si="198"/>
        <v>1.2650831380290128</v>
      </c>
      <c r="AJ234" s="42">
        <f t="shared" si="198"/>
        <v>1.8166651826831042</v>
      </c>
      <c r="AK234" s="42">
        <f t="shared" si="198"/>
        <v>7.0712107398675625</v>
      </c>
    </row>
    <row r="235" spans="3:37">
      <c r="C235" s="42">
        <f t="shared" si="51"/>
        <v>10.5</v>
      </c>
      <c r="D235" s="42">
        <f t="shared" ref="D235:M235" si="199">D131/$I$176/2220*$E$174*60*24</f>
        <v>5.518808110230132E-2</v>
      </c>
      <c r="E235" s="42">
        <f t="shared" si="199"/>
        <v>1.0821627850783144</v>
      </c>
      <c r="F235" s="42">
        <f t="shared" si="199"/>
        <v>1.7425455127585749</v>
      </c>
      <c r="G235" s="42">
        <f t="shared" si="199"/>
        <v>2.2323821310532872</v>
      </c>
      <c r="H235" s="42">
        <f t="shared" si="199"/>
        <v>2.4611435700422177</v>
      </c>
      <c r="I235" s="42">
        <f t="shared" si="199"/>
        <v>141.61523483223439</v>
      </c>
      <c r="J235" s="42">
        <f t="shared" si="199"/>
        <v>21.207627261851005</v>
      </c>
      <c r="K235" s="42">
        <f t="shared" si="199"/>
        <v>1.1595415502878603</v>
      </c>
      <c r="L235" s="42">
        <f t="shared" si="199"/>
        <v>1.683101092234391</v>
      </c>
      <c r="M235" s="42">
        <f t="shared" si="199"/>
        <v>5.3407560773373275</v>
      </c>
      <c r="P235" s="42">
        <f t="shared" ref="P235:Y235" si="200">P131/$I$176/2220*$E$174*60*24</f>
        <v>3.8517507594309441E-2</v>
      </c>
      <c r="Q235" s="42">
        <f t="shared" si="200"/>
        <v>1.0309321932239417</v>
      </c>
      <c r="R235" s="42">
        <f t="shared" si="200"/>
        <v>1.4609498663524334</v>
      </c>
      <c r="S235" s="42">
        <f t="shared" si="200"/>
        <v>1.3962399365627243</v>
      </c>
      <c r="T235" s="42">
        <f t="shared" si="200"/>
        <v>1.9549049935679448</v>
      </c>
      <c r="U235" s="42">
        <f t="shared" si="200"/>
        <v>90.774433866379255</v>
      </c>
      <c r="V235" s="42">
        <f t="shared" si="200"/>
        <v>19.63309947712365</v>
      </c>
      <c r="W235" s="42">
        <f t="shared" si="200"/>
        <v>1.0539999625467082</v>
      </c>
      <c r="X235" s="42">
        <f t="shared" si="200"/>
        <v>1.55748403316404</v>
      </c>
      <c r="Y235" s="42">
        <f t="shared" si="200"/>
        <v>4.1402783286069269</v>
      </c>
      <c r="AB235" s="42">
        <f t="shared" ref="AB235:AK235" si="201">AB131/$I$176/2220*$E$174*60*24</f>
        <v>7.185865461029331E-2</v>
      </c>
      <c r="AC235" s="42">
        <f t="shared" si="201"/>
        <v>1.1333933769326832</v>
      </c>
      <c r="AD235" s="42">
        <f t="shared" si="201"/>
        <v>2.0620225536994954</v>
      </c>
      <c r="AE235" s="42">
        <f t="shared" si="201"/>
        <v>3.068524325543851</v>
      </c>
      <c r="AF235" s="42">
        <f t="shared" si="201"/>
        <v>2.9724386458726069</v>
      </c>
      <c r="AG235" s="42">
        <f t="shared" si="201"/>
        <v>190.19560130621338</v>
      </c>
      <c r="AH235" s="42">
        <f t="shared" si="201"/>
        <v>22.782155046578321</v>
      </c>
      <c r="AI235" s="42">
        <f t="shared" si="201"/>
        <v>1.2650831380290128</v>
      </c>
      <c r="AJ235" s="42">
        <f t="shared" si="201"/>
        <v>1.8300739136893427</v>
      </c>
      <c r="AK235" s="42">
        <f t="shared" si="201"/>
        <v>6.5412338260677672</v>
      </c>
    </row>
    <row r="236" spans="3:37">
      <c r="C236" s="42">
        <f t="shared" si="51"/>
        <v>10.75</v>
      </c>
      <c r="D236" s="42">
        <f t="shared" ref="D236:M236" si="202">D132/$I$176/2220*$E$174*60*24</f>
        <v>5.518808110230132E-2</v>
      </c>
      <c r="E236" s="42">
        <f t="shared" si="202"/>
        <v>0.97890930298925949</v>
      </c>
      <c r="F236" s="42">
        <f t="shared" si="202"/>
        <v>1.7657688251508938</v>
      </c>
      <c r="G236" s="42">
        <f t="shared" si="202"/>
        <v>2.3300812912846984</v>
      </c>
      <c r="H236" s="42">
        <f t="shared" si="202"/>
        <v>2.4611435700422177</v>
      </c>
      <c r="I236" s="42">
        <f t="shared" si="202"/>
        <v>141.20384480412005</v>
      </c>
      <c r="J236" s="42">
        <f t="shared" si="202"/>
        <v>21.482038234393471</v>
      </c>
      <c r="K236" s="42">
        <f t="shared" si="202"/>
        <v>1.1595415502878603</v>
      </c>
      <c r="L236" s="42">
        <f t="shared" si="202"/>
        <v>1.68446651714136</v>
      </c>
      <c r="M236" s="42">
        <f t="shared" si="202"/>
        <v>5.1957653982715559</v>
      </c>
      <c r="P236" s="42">
        <f t="shared" ref="P236:Y236" si="203">P132/$I$176/2220*$E$174*60*24</f>
        <v>3.8517507594309441E-2</v>
      </c>
      <c r="Q236" s="42">
        <f t="shared" si="203"/>
        <v>0.95740319009182673</v>
      </c>
      <c r="R236" s="42">
        <f t="shared" si="203"/>
        <v>1.5263371884044663</v>
      </c>
      <c r="S236" s="42">
        <f t="shared" si="203"/>
        <v>1.4250389825958001</v>
      </c>
      <c r="T236" s="42">
        <f t="shared" si="203"/>
        <v>1.9549049935679448</v>
      </c>
      <c r="U236" s="42">
        <f t="shared" si="203"/>
        <v>91.766370995977439</v>
      </c>
      <c r="V236" s="42">
        <f t="shared" si="203"/>
        <v>19.915764017548653</v>
      </c>
      <c r="W236" s="42">
        <f t="shared" si="203"/>
        <v>1.0539999625467082</v>
      </c>
      <c r="X236" s="42">
        <f t="shared" si="203"/>
        <v>1.55748403316404</v>
      </c>
      <c r="Y236" s="42">
        <f t="shared" si="203"/>
        <v>4.3802738842751783</v>
      </c>
      <c r="AB236" s="42">
        <f t="shared" ref="AB236:AK236" si="204">AB132/$I$176/2220*$E$174*60*24</f>
        <v>7.185865461029331E-2</v>
      </c>
      <c r="AC236" s="42">
        <f t="shared" si="204"/>
        <v>1.0004154158866925</v>
      </c>
      <c r="AD236" s="42">
        <f t="shared" si="204"/>
        <v>2.0620225536994954</v>
      </c>
      <c r="AE236" s="42">
        <f t="shared" si="204"/>
        <v>3.2351235999736008</v>
      </c>
      <c r="AF236" s="42">
        <f t="shared" si="204"/>
        <v>2.974966895550665</v>
      </c>
      <c r="AG236" s="42">
        <f t="shared" si="204"/>
        <v>187.25066687444797</v>
      </c>
      <c r="AH236" s="42">
        <f t="shared" si="204"/>
        <v>23.048312451238338</v>
      </c>
      <c r="AI236" s="42">
        <f t="shared" si="204"/>
        <v>1.2650831380290128</v>
      </c>
      <c r="AJ236" s="42">
        <f t="shared" si="204"/>
        <v>1.8434826446955812</v>
      </c>
      <c r="AK236" s="42">
        <f t="shared" si="204"/>
        <v>6.0112569122679345</v>
      </c>
    </row>
    <row r="237" spans="3:37">
      <c r="C237" s="42">
        <f t="shared" si="51"/>
        <v>11</v>
      </c>
      <c r="D237" s="42">
        <f t="shared" ref="D237:M237" si="205">D133/$I$176/2220*$E$174*60*24</f>
        <v>5.518808110230132E-2</v>
      </c>
      <c r="E237" s="42">
        <f t="shared" si="205"/>
        <v>0.87565582090020477</v>
      </c>
      <c r="F237" s="42">
        <f t="shared" si="205"/>
        <v>1.7889921375432172</v>
      </c>
      <c r="G237" s="42">
        <f t="shared" si="205"/>
        <v>2.4277804515161132</v>
      </c>
      <c r="H237" s="42">
        <f t="shared" si="205"/>
        <v>2.4611435700422177</v>
      </c>
      <c r="I237" s="42">
        <f t="shared" si="205"/>
        <v>140.79245477600531</v>
      </c>
      <c r="J237" s="42">
        <f t="shared" si="205"/>
        <v>21.756449206935976</v>
      </c>
      <c r="K237" s="42">
        <f t="shared" si="205"/>
        <v>1.1595415502878603</v>
      </c>
      <c r="L237" s="42">
        <f t="shared" si="205"/>
        <v>1.685831942048329</v>
      </c>
      <c r="M237" s="42">
        <f t="shared" si="205"/>
        <v>5.0507747192057844</v>
      </c>
      <c r="P237" s="42">
        <f t="shared" ref="P237:Y237" si="206">P133/$I$176/2220*$E$174*60*24</f>
        <v>3.8517507594309441E-2</v>
      </c>
      <c r="Q237" s="42">
        <f t="shared" si="206"/>
        <v>0.88387418695971176</v>
      </c>
      <c r="R237" s="42">
        <f t="shared" si="206"/>
        <v>1.5917245104565039</v>
      </c>
      <c r="S237" s="42">
        <f t="shared" si="206"/>
        <v>1.4538380286288712</v>
      </c>
      <c r="T237" s="42">
        <f t="shared" si="206"/>
        <v>1.9549049935679448</v>
      </c>
      <c r="U237" s="42">
        <f t="shared" si="206"/>
        <v>92.758308125575212</v>
      </c>
      <c r="V237" s="42">
        <f t="shared" si="206"/>
        <v>20.198428557973653</v>
      </c>
      <c r="W237" s="42">
        <f t="shared" si="206"/>
        <v>1.0539999625467082</v>
      </c>
      <c r="X237" s="42">
        <f t="shared" si="206"/>
        <v>1.55748403316404</v>
      </c>
      <c r="Y237" s="42">
        <f t="shared" si="206"/>
        <v>4.6202694399434288</v>
      </c>
      <c r="AB237" s="42">
        <f t="shared" ref="AB237:AK237" si="207">AB133/$I$176/2220*$E$174*60*24</f>
        <v>7.185865461029331E-2</v>
      </c>
      <c r="AC237" s="42">
        <f t="shared" si="207"/>
        <v>0.86743745484070178</v>
      </c>
      <c r="AD237" s="42">
        <f t="shared" si="207"/>
        <v>2.0620225536994954</v>
      </c>
      <c r="AE237" s="42">
        <f t="shared" si="207"/>
        <v>3.4017228744033505</v>
      </c>
      <c r="AF237" s="42">
        <f t="shared" si="207"/>
        <v>2.9774951452287231</v>
      </c>
      <c r="AG237" s="42">
        <f t="shared" si="207"/>
        <v>184.30573244268265</v>
      </c>
      <c r="AH237" s="42">
        <f t="shared" si="207"/>
        <v>23.314469855898309</v>
      </c>
      <c r="AI237" s="42">
        <f t="shared" si="207"/>
        <v>1.2650831380290128</v>
      </c>
      <c r="AJ237" s="42">
        <f t="shared" si="207"/>
        <v>1.8568913757018157</v>
      </c>
      <c r="AK237" s="42">
        <f t="shared" si="207"/>
        <v>5.4812799984681</v>
      </c>
    </row>
    <row r="238" spans="3:37">
      <c r="C238" s="42">
        <f t="shared" si="51"/>
        <v>12</v>
      </c>
    </row>
    <row r="239" spans="3:37">
      <c r="C239" s="42">
        <f t="shared" si="51"/>
        <v>13</v>
      </c>
    </row>
    <row r="240" spans="3:37">
      <c r="C240" s="42">
        <f t="shared" si="51"/>
        <v>14</v>
      </c>
    </row>
    <row r="241" spans="3:3">
      <c r="C241" s="42">
        <f t="shared" si="51"/>
        <v>15</v>
      </c>
    </row>
    <row r="242" spans="3:3">
      <c r="C242" s="42">
        <f t="shared" si="51"/>
        <v>16</v>
      </c>
    </row>
    <row r="243" spans="3:3">
      <c r="C243" s="42">
        <f t="shared" si="51"/>
        <v>17</v>
      </c>
    </row>
    <row r="244" spans="3:3">
      <c r="C244" s="42">
        <f t="shared" si="51"/>
        <v>18</v>
      </c>
    </row>
    <row r="245" spans="3:3">
      <c r="C245" s="42">
        <f t="shared" si="51"/>
        <v>19</v>
      </c>
    </row>
    <row r="246" spans="3:3">
      <c r="C246" s="42">
        <f t="shared" si="51"/>
        <v>20</v>
      </c>
    </row>
    <row r="247" spans="3:3">
      <c r="C247" s="42">
        <f t="shared" si="51"/>
        <v>25</v>
      </c>
    </row>
    <row r="248" spans="3:3">
      <c r="C248" s="42">
        <f t="shared" si="51"/>
        <v>30</v>
      </c>
    </row>
    <row r="249" spans="3:3">
      <c r="C249" s="42">
        <f t="shared" si="51"/>
        <v>40</v>
      </c>
    </row>
    <row r="250" spans="3:3">
      <c r="C250" s="42">
        <f t="shared" ref="C250:C266" si="208">C146</f>
        <v>50</v>
      </c>
    </row>
    <row r="251" spans="3:3">
      <c r="C251" s="42">
        <f t="shared" si="208"/>
        <v>60</v>
      </c>
    </row>
    <row r="252" spans="3:3">
      <c r="C252" s="42">
        <f t="shared" si="208"/>
        <v>75</v>
      </c>
    </row>
    <row r="253" spans="3:3">
      <c r="C253" s="42">
        <f t="shared" si="208"/>
        <v>100</v>
      </c>
    </row>
    <row r="254" spans="3:3">
      <c r="C254" s="42">
        <f t="shared" si="208"/>
        <v>125</v>
      </c>
    </row>
    <row r="255" spans="3:3">
      <c r="C255" s="42">
        <f t="shared" si="208"/>
        <v>150</v>
      </c>
    </row>
    <row r="256" spans="3:3">
      <c r="C256" s="42">
        <f t="shared" si="208"/>
        <v>175</v>
      </c>
    </row>
    <row r="257" spans="3:4">
      <c r="C257" s="42">
        <f t="shared" si="208"/>
        <v>200</v>
      </c>
    </row>
    <row r="258" spans="3:4">
      <c r="C258" s="42">
        <f t="shared" si="208"/>
        <v>225</v>
      </c>
    </row>
    <row r="259" spans="3:4">
      <c r="C259" s="42">
        <f t="shared" si="208"/>
        <v>250</v>
      </c>
    </row>
    <row r="260" spans="3:4">
      <c r="C260" s="42">
        <f t="shared" si="208"/>
        <v>300</v>
      </c>
    </row>
    <row r="261" spans="3:4">
      <c r="C261" s="42">
        <f t="shared" si="208"/>
        <v>365</v>
      </c>
    </row>
    <row r="262" spans="3:4">
      <c r="C262" s="42">
        <f t="shared" si="208"/>
        <v>730</v>
      </c>
    </row>
    <row r="263" spans="3:4">
      <c r="C263" s="42">
        <f t="shared" si="208"/>
        <v>1460</v>
      </c>
    </row>
    <row r="264" spans="3:4">
      <c r="C264" s="42">
        <f t="shared" si="208"/>
        <v>2920</v>
      </c>
    </row>
    <row r="265" spans="3:4">
      <c r="C265" s="42">
        <f t="shared" si="208"/>
        <v>5840</v>
      </c>
    </row>
    <row r="266" spans="3:4">
      <c r="C266" s="42">
        <f t="shared" si="208"/>
        <v>7946.78</v>
      </c>
    </row>
    <row r="270" spans="3:4">
      <c r="C270" s="53" t="s">
        <v>56</v>
      </c>
      <c r="D270" s="53" t="s">
        <v>53</v>
      </c>
    </row>
    <row r="272" spans="3:4">
      <c r="D272" s="53" t="s">
        <v>51</v>
      </c>
    </row>
    <row r="274" spans="3:37">
      <c r="C274" s="53" t="str">
        <f>C184</f>
        <v>Average</v>
      </c>
      <c r="D274" s="53" t="str">
        <f>D184</f>
        <v>Blood</v>
      </c>
      <c r="E274" s="53" t="str">
        <f t="shared" ref="E274:M274" si="209">E184</f>
        <v>Thymus</v>
      </c>
      <c r="F274" s="53" t="str">
        <f t="shared" si="209"/>
        <v>Heart</v>
      </c>
      <c r="G274" s="53" t="str">
        <f t="shared" si="209"/>
        <v>Lungs</v>
      </c>
      <c r="H274" s="53" t="str">
        <f t="shared" si="209"/>
        <v>Kidneys</v>
      </c>
      <c r="I274" s="53" t="str">
        <f t="shared" si="209"/>
        <v>Spleen</v>
      </c>
      <c r="J274" s="53" t="str">
        <f t="shared" si="209"/>
        <v>Liver</v>
      </c>
      <c r="K274" s="53" t="str">
        <f t="shared" si="209"/>
        <v>ART</v>
      </c>
      <c r="L274" s="53" t="str">
        <f t="shared" si="209"/>
        <v>Carcass</v>
      </c>
      <c r="M274" s="53" t="str">
        <f t="shared" si="209"/>
        <v>Tumor</v>
      </c>
      <c r="O274" s="53" t="str">
        <f>O184</f>
        <v>Average -STDEV</v>
      </c>
      <c r="P274" s="53" t="str">
        <f>P184</f>
        <v>Blood</v>
      </c>
      <c r="Q274" s="53" t="str">
        <f t="shared" ref="Q274:Y274" si="210">Q184</f>
        <v>Thymus</v>
      </c>
      <c r="R274" s="53" t="str">
        <f t="shared" si="210"/>
        <v>Heart</v>
      </c>
      <c r="S274" s="53" t="str">
        <f t="shared" si="210"/>
        <v>Lungs</v>
      </c>
      <c r="T274" s="53" t="str">
        <f t="shared" si="210"/>
        <v>Kidneys</v>
      </c>
      <c r="U274" s="53" t="str">
        <f t="shared" si="210"/>
        <v>Spleen</v>
      </c>
      <c r="V274" s="53" t="str">
        <f t="shared" si="210"/>
        <v>Liver</v>
      </c>
      <c r="W274" s="53" t="str">
        <f t="shared" si="210"/>
        <v>ART</v>
      </c>
      <c r="X274" s="53" t="str">
        <f t="shared" si="210"/>
        <v>Carcass</v>
      </c>
      <c r="Y274" s="53" t="str">
        <f t="shared" si="210"/>
        <v>Tumor</v>
      </c>
      <c r="AA274" s="53" t="str">
        <f>AA184</f>
        <v>Average +STDEV</v>
      </c>
      <c r="AB274" s="53" t="str">
        <f>AB184</f>
        <v>Blood</v>
      </c>
      <c r="AC274" s="53" t="str">
        <f t="shared" ref="AC274:AK274" si="211">AC184</f>
        <v>Thymus</v>
      </c>
      <c r="AD274" s="53" t="str">
        <f t="shared" si="211"/>
        <v>Heart</v>
      </c>
      <c r="AE274" s="53" t="str">
        <f t="shared" si="211"/>
        <v>Lungs</v>
      </c>
      <c r="AF274" s="53" t="str">
        <f t="shared" si="211"/>
        <v>Kidneys</v>
      </c>
      <c r="AG274" s="53" t="str">
        <f t="shared" si="211"/>
        <v>Spleen</v>
      </c>
      <c r="AH274" s="53" t="str">
        <f t="shared" si="211"/>
        <v>Liver</v>
      </c>
      <c r="AI274" s="53" t="str">
        <f t="shared" si="211"/>
        <v>ART</v>
      </c>
      <c r="AJ274" s="53" t="str">
        <f t="shared" si="211"/>
        <v>Carcass</v>
      </c>
      <c r="AK274" s="53" t="str">
        <f t="shared" si="211"/>
        <v>Tumor</v>
      </c>
    </row>
    <row r="275" spans="3:37">
      <c r="C275" s="52">
        <f>C185</f>
        <v>0</v>
      </c>
      <c r="D275" s="42"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P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AB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</row>
    <row r="276" spans="3:37">
      <c r="C276" s="52">
        <f t="shared" ref="C276:C339" si="212">C186</f>
        <v>4.1666666666666664E-2</v>
      </c>
      <c r="D276" s="42">
        <f t="shared" ref="D276:D307" si="213">($C186-$C185)/8*(D185+3*((2*D185+D186)/3)+3*((D185+2*D186)/3)+D186)</f>
        <v>0.41778737042786745</v>
      </c>
      <c r="E276" s="42">
        <f t="shared" ref="E276:M276" si="214">($C186-$C185)/8*(E185+3*((2*E185+E186)/3)+3*((E185+2*E186)/3)+E186)</f>
        <v>0.28924585223292942</v>
      </c>
      <c r="F276" s="42">
        <f t="shared" si="214"/>
        <v>0.1619940739858855</v>
      </c>
      <c r="G276" s="42">
        <f t="shared" si="214"/>
        <v>0.22504097103437865</v>
      </c>
      <c r="H276" s="42">
        <f t="shared" si="214"/>
        <v>0.23870050999654371</v>
      </c>
      <c r="I276" s="42">
        <f t="shared" si="214"/>
        <v>1.1191466376059194</v>
      </c>
      <c r="J276" s="42">
        <f t="shared" si="214"/>
        <v>0.30848178498080048</v>
      </c>
      <c r="K276" s="42">
        <f t="shared" si="214"/>
        <v>2.6289508279042133E-2</v>
      </c>
      <c r="L276" s="42">
        <f t="shared" si="214"/>
        <v>5.2507728152213065E-2</v>
      </c>
      <c r="M276" s="42">
        <f t="shared" si="214"/>
        <v>4.3912849597064194E-2</v>
      </c>
      <c r="P276" s="42">
        <f t="shared" ref="P276:P307" si="215">($C186-$C185)/8*(P185+3*((2*P185+P186)/3)+3*((P185+2*P186)/3)+P186)</f>
        <v>0.40710864909672229</v>
      </c>
      <c r="Q276" s="42">
        <f t="shared" ref="Q276:Y276" si="216">($C186-$C185)/8*(Q185+3*((2*Q185+Q186)/3)+3*((Q185+2*Q186)/3)+Q186)</f>
        <v>0.14920729196168026</v>
      </c>
      <c r="R276" s="42">
        <f t="shared" si="216"/>
        <v>0.12985099315364684</v>
      </c>
      <c r="S276" s="42">
        <f t="shared" si="216"/>
        <v>0.21383811595556779</v>
      </c>
      <c r="T276" s="42">
        <f t="shared" si="216"/>
        <v>0.20883680040127733</v>
      </c>
      <c r="U276" s="42">
        <f t="shared" si="216"/>
        <v>0.95794101649599972</v>
      </c>
      <c r="V276" s="42">
        <f t="shared" si="216"/>
        <v>0.284260522978112</v>
      </c>
      <c r="W276" s="42">
        <f t="shared" si="216"/>
        <v>2.0007152930542726E-2</v>
      </c>
      <c r="X276" s="42">
        <f t="shared" si="216"/>
        <v>4.558044334732525E-2</v>
      </c>
      <c r="Y276" s="42">
        <f t="shared" si="216"/>
        <v>4.3212716090372125E-2</v>
      </c>
      <c r="AB276" s="42">
        <f t="shared" ref="AB276:AB307" si="217">($C186-$C185)/8*(AB185+3*((2*AB185+AB186)/3)+3*((AB185+2*AB186)/3)+AB186)</f>
        <v>0.42846609175901273</v>
      </c>
      <c r="AC276" s="42">
        <f t="shared" ref="AC276:AK276" si="218">($C186-$C185)/8*(AC185+3*((2*AC185+AC186)/3)+3*((AC185+2*AC186)/3)+AC186)</f>
        <v>0.42928441250417781</v>
      </c>
      <c r="AD276" s="42">
        <f t="shared" si="218"/>
        <v>0.19413715481812502</v>
      </c>
      <c r="AE276" s="42">
        <f t="shared" si="218"/>
        <v>0.23624382611318873</v>
      </c>
      <c r="AF276" s="42">
        <f t="shared" si="218"/>
        <v>0.26856421959181009</v>
      </c>
      <c r="AG276" s="42">
        <f t="shared" si="218"/>
        <v>1.2803522587158469</v>
      </c>
      <c r="AH276" s="42">
        <f t="shared" si="218"/>
        <v>0.33270304698348979</v>
      </c>
      <c r="AI276" s="42">
        <f t="shared" si="218"/>
        <v>3.2571863627541622E-2</v>
      </c>
      <c r="AJ276" s="42">
        <f t="shared" si="218"/>
        <v>5.9435012957100811E-2</v>
      </c>
      <c r="AK276" s="42">
        <f t="shared" si="218"/>
        <v>4.4612983103756172E-2</v>
      </c>
    </row>
    <row r="277" spans="3:37">
      <c r="C277" s="52">
        <f t="shared" si="212"/>
        <v>7.4999999999999997E-2</v>
      </c>
      <c r="D277" s="42">
        <f t="shared" si="213"/>
        <v>0.64442397351626457</v>
      </c>
      <c r="E277" s="42">
        <f t="shared" ref="E277:M277" si="219">($C187-$C186)/8*(E186+3*((2*E186+E187)/3)+3*((E186+2*E187)/3)+E187)</f>
        <v>0.44747258856395544</v>
      </c>
      <c r="F277" s="42">
        <f t="shared" si="219"/>
        <v>0.2483802041274337</v>
      </c>
      <c r="G277" s="42">
        <f t="shared" si="219"/>
        <v>0.34940901368325011</v>
      </c>
      <c r="H277" s="42">
        <f t="shared" si="219"/>
        <v>0.36993127753364097</v>
      </c>
      <c r="I277" s="42">
        <f t="shared" si="219"/>
        <v>1.9158944074145829</v>
      </c>
      <c r="J277" s="42">
        <f t="shared" si="219"/>
        <v>0.51482824140769501</v>
      </c>
      <c r="K277" s="42">
        <f t="shared" si="219"/>
        <v>4.7589620937647861E-2</v>
      </c>
      <c r="L277" s="42">
        <f t="shared" si="219"/>
        <v>8.3207496205387962E-2</v>
      </c>
      <c r="M277" s="42">
        <f t="shared" si="219"/>
        <v>9.0432502435150414E-2</v>
      </c>
      <c r="P277" s="42">
        <f t="shared" si="215"/>
        <v>0.59514304184637257</v>
      </c>
      <c r="Q277" s="42">
        <f t="shared" ref="Q277:Y277" si="220">($C187-$C186)/8*(Q186+3*((2*Q186+Q187)/3)+3*((Q186+2*Q187)/3)+Q187)</f>
        <v>0.20965198376890506</v>
      </c>
      <c r="R277" s="42">
        <f t="shared" si="220"/>
        <v>0.19809353349127221</v>
      </c>
      <c r="S277" s="42">
        <f t="shared" si="220"/>
        <v>0.31785168868428743</v>
      </c>
      <c r="T277" s="42">
        <f t="shared" si="220"/>
        <v>0.32207933547948725</v>
      </c>
      <c r="U277" s="42">
        <f t="shared" si="220"/>
        <v>1.5566787406709872</v>
      </c>
      <c r="V277" s="42">
        <f t="shared" si="220"/>
        <v>0.44257212828363368</v>
      </c>
      <c r="W277" s="42">
        <f t="shared" si="220"/>
        <v>3.8013209766191408E-2</v>
      </c>
      <c r="X277" s="42">
        <f t="shared" si="220"/>
        <v>7.2930531354740091E-2</v>
      </c>
      <c r="Y277" s="42">
        <f t="shared" si="220"/>
        <v>8.4748409051233597E-2</v>
      </c>
      <c r="AB277" s="42">
        <f t="shared" si="217"/>
        <v>0.68895627398094517</v>
      </c>
      <c r="AC277" s="42">
        <f t="shared" ref="AC277:AK277" si="221">($C187-$C186)/8*(AC186+3*((2*AC186+AC187)/3)+3*((AC186+2*AC187)/3)+AC187)</f>
        <v>0.68240190141913204</v>
      </c>
      <c r="AD277" s="42">
        <f t="shared" si="221"/>
        <v>0.29866687476359582</v>
      </c>
      <c r="AE277" s="42">
        <f t="shared" si="221"/>
        <v>0.38096633868221164</v>
      </c>
      <c r="AF277" s="42">
        <f t="shared" si="221"/>
        <v>0.41790246053193436</v>
      </c>
      <c r="AG277" s="42">
        <f t="shared" si="221"/>
        <v>2.274395761975593</v>
      </c>
      <c r="AH277" s="42">
        <f t="shared" si="221"/>
        <v>0.58921870238016594</v>
      </c>
      <c r="AI277" s="42">
        <f t="shared" si="221"/>
        <v>5.7166032109104439E-2</v>
      </c>
      <c r="AJ277" s="42">
        <f t="shared" si="221"/>
        <v>9.3484623725013302E-2</v>
      </c>
      <c r="AK277" s="42">
        <f t="shared" si="221"/>
        <v>9.5990615020093747E-2</v>
      </c>
    </row>
    <row r="278" spans="3:37">
      <c r="C278" s="52">
        <f t="shared" si="212"/>
        <v>0.1</v>
      </c>
      <c r="D278" s="42">
        <f t="shared" si="213"/>
        <v>0.45202460252932591</v>
      </c>
      <c r="E278" s="42">
        <f t="shared" ref="E278:M278" si="222">($C188-$C187)/8*(E187+3*((2*E187+E188)/3)+3*((E187+2*E188)/3)+E188)</f>
        <v>0.31561859897903499</v>
      </c>
      <c r="F278" s="42">
        <f t="shared" si="222"/>
        <v>0.17201157373311188</v>
      </c>
      <c r="G278" s="42">
        <f t="shared" si="222"/>
        <v>0.24788062996166474</v>
      </c>
      <c r="H278" s="42">
        <f t="shared" si="222"/>
        <v>0.26148223952715832</v>
      </c>
      <c r="I278" s="42">
        <f t="shared" si="222"/>
        <v>1.602832883060457</v>
      </c>
      <c r="J278" s="42">
        <f t="shared" si="222"/>
        <v>0.41423157397333044</v>
      </c>
      <c r="K278" s="42">
        <f t="shared" si="222"/>
        <v>4.3054095256640376E-2</v>
      </c>
      <c r="L278" s="42">
        <f t="shared" si="222"/>
        <v>6.1335593539988985E-2</v>
      </c>
      <c r="M278" s="42">
        <f t="shared" si="222"/>
        <v>9.5340999708281568E-2</v>
      </c>
      <c r="P278" s="42">
        <f t="shared" si="215"/>
        <v>0.37183456450940527</v>
      </c>
      <c r="Q278" s="42">
        <f t="shared" ref="Q278:Y278" si="223">($C188-$C187)/8*(Q187+3*((2*Q187+Q188)/3)+3*((Q187+2*Q188)/3)+Q188)</f>
        <v>0.11847013054120316</v>
      </c>
      <c r="R278" s="42">
        <f t="shared" si="223"/>
        <v>0.13577458117603067</v>
      </c>
      <c r="S278" s="42">
        <f t="shared" si="223"/>
        <v>0.20610733924360877</v>
      </c>
      <c r="T278" s="42">
        <f t="shared" si="223"/>
        <v>0.22550411647672375</v>
      </c>
      <c r="U278" s="42">
        <f t="shared" si="223"/>
        <v>1.1993962599797923</v>
      </c>
      <c r="V278" s="42">
        <f t="shared" si="223"/>
        <v>0.31591153781052833</v>
      </c>
      <c r="W278" s="42">
        <f t="shared" si="223"/>
        <v>3.6506082442501135E-2</v>
      </c>
      <c r="X278" s="42">
        <f t="shared" si="223"/>
        <v>5.470208342005338E-2</v>
      </c>
      <c r="Y278" s="42">
        <f t="shared" si="223"/>
        <v>8.4859550452393462E-2</v>
      </c>
      <c r="AB278" s="42">
        <f t="shared" si="217"/>
        <v>0.52072079456390674</v>
      </c>
      <c r="AC278" s="42">
        <f t="shared" ref="AC278:AK278" si="224">($C188-$C187)/8*(AC187+3*((2*AC187+AC188)/3)+3*((AC187+2*AC188)/3)+AC188)</f>
        <v>0.50576882669876622</v>
      </c>
      <c r="AD278" s="42">
        <f t="shared" si="224"/>
        <v>0.20824856629019253</v>
      </c>
      <c r="AE278" s="42">
        <f t="shared" si="224"/>
        <v>0.28965392067972079</v>
      </c>
      <c r="AF278" s="42">
        <f t="shared" si="224"/>
        <v>0.29774897986284171</v>
      </c>
      <c r="AG278" s="42">
        <f t="shared" si="224"/>
        <v>2.0045405459718983</v>
      </c>
      <c r="AH278" s="42">
        <f t="shared" si="224"/>
        <v>0.51771770208739532</v>
      </c>
      <c r="AI278" s="42">
        <f t="shared" si="224"/>
        <v>4.9602108070779707E-2</v>
      </c>
      <c r="AJ278" s="42">
        <f t="shared" si="224"/>
        <v>6.7966729817558205E-2</v>
      </c>
      <c r="AK278" s="42">
        <f t="shared" si="224"/>
        <v>0.1055175181666542</v>
      </c>
    </row>
    <row r="279" spans="3:37">
      <c r="C279" s="52">
        <f t="shared" si="212"/>
        <v>0.125</v>
      </c>
      <c r="D279" s="42">
        <f t="shared" si="213"/>
        <v>0.42615141401159473</v>
      </c>
      <c r="E279" s="42">
        <f t="shared" ref="E279:M279" si="225">($C189-$C188)/8*(E188+3*((2*E188+E189)/3)+3*((E188+2*E189)/3)+E189)</f>
        <v>0.29911972380935492</v>
      </c>
      <c r="F279" s="42">
        <f t="shared" si="225"/>
        <v>0.16033947801123286</v>
      </c>
      <c r="G279" s="42">
        <f t="shared" si="225"/>
        <v>0.23635579015581215</v>
      </c>
      <c r="H279" s="42">
        <f t="shared" si="225"/>
        <v>0.24855924316749178</v>
      </c>
      <c r="I279" s="42">
        <f t="shared" si="225"/>
        <v>1.738171230715676</v>
      </c>
      <c r="J279" s="42">
        <f t="shared" si="225"/>
        <v>0.43719118490667169</v>
      </c>
      <c r="K279" s="42">
        <f t="shared" si="225"/>
        <v>4.9032617621096605E-2</v>
      </c>
      <c r="L279" s="42">
        <f t="shared" si="225"/>
        <v>6.0472124716581893E-2</v>
      </c>
      <c r="M279" s="42">
        <f t="shared" si="225"/>
        <v>0.11858160138090061</v>
      </c>
      <c r="P279" s="42">
        <f t="shared" si="215"/>
        <v>0.31107179810701996</v>
      </c>
      <c r="Q279" s="42">
        <f t="shared" ref="Q279:Y279" si="226">($C189-$C188)/8*(Q188+3*((2*Q188+Q189)/3)+3*((Q188+2*Q189)/3)+Q189)</f>
        <v>8.7026882884461018E-2</v>
      </c>
      <c r="R279" s="42">
        <f t="shared" si="226"/>
        <v>0.12533043454365814</v>
      </c>
      <c r="S279" s="42">
        <f t="shared" si="226"/>
        <v>0.17984427779086207</v>
      </c>
      <c r="T279" s="42">
        <f t="shared" si="226"/>
        <v>0.21245966494978452</v>
      </c>
      <c r="U279" s="42">
        <f t="shared" si="226"/>
        <v>1.225151557194899</v>
      </c>
      <c r="V279" s="42">
        <f t="shared" si="226"/>
        <v>0.30336534038915031</v>
      </c>
      <c r="W279" s="42">
        <f t="shared" si="226"/>
        <v>4.2999039426761081E-2</v>
      </c>
      <c r="X279" s="42">
        <f t="shared" si="226"/>
        <v>5.4709257541193275E-2</v>
      </c>
      <c r="Y279" s="42">
        <f t="shared" si="226"/>
        <v>0.10284270916008238</v>
      </c>
      <c r="AB279" s="42">
        <f t="shared" si="217"/>
        <v>0.52318083516454572</v>
      </c>
      <c r="AC279" s="42">
        <f t="shared" ref="AC279:AK279" si="227">($C189-$C188)/8*(AC188+3*((2*AC188+AC189)/3)+3*((AC188+2*AC189)/3)+AC189)</f>
        <v>0.50022236980371071</v>
      </c>
      <c r="AD279" s="42">
        <f t="shared" si="227"/>
        <v>0.19534852147880757</v>
      </c>
      <c r="AE279" s="42">
        <f t="shared" si="227"/>
        <v>0.29286730252076265</v>
      </c>
      <c r="AF279" s="42">
        <f t="shared" si="227"/>
        <v>0.28511207247400577</v>
      </c>
      <c r="AG279" s="42">
        <f t="shared" si="227"/>
        <v>2.2484757062242142</v>
      </c>
      <c r="AH279" s="42">
        <f t="shared" si="227"/>
        <v>0.57912997664343002</v>
      </c>
      <c r="AI279" s="42">
        <f t="shared" si="227"/>
        <v>5.5066195815432185E-2</v>
      </c>
      <c r="AJ279" s="42">
        <f t="shared" si="227"/>
        <v>6.6227900545074464E-2</v>
      </c>
      <c r="AK279" s="42">
        <f t="shared" si="227"/>
        <v>0.13384162340562067</v>
      </c>
    </row>
    <row r="280" spans="3:37">
      <c r="C280" s="52">
        <f t="shared" si="212"/>
        <v>0.25</v>
      </c>
      <c r="D280" s="42">
        <f t="shared" si="213"/>
        <v>1.820146217561752</v>
      </c>
      <c r="E280" s="42">
        <f t="shared" ref="E280:M280" si="228">($C190-$C189)/8*(E189+3*((2*E189+E190)/3)+3*((E189+2*E190)/3)+E190)</f>
        <v>1.3079719076909837</v>
      </c>
      <c r="F280" s="42">
        <f t="shared" si="228"/>
        <v>0.71570881131517483</v>
      </c>
      <c r="G280" s="42">
        <f t="shared" si="228"/>
        <v>1.1254632745173669</v>
      </c>
      <c r="H280" s="42">
        <f t="shared" si="228"/>
        <v>1.1911118814696222</v>
      </c>
      <c r="I280" s="42">
        <f t="shared" si="228"/>
        <v>9.5411062683979093</v>
      </c>
      <c r="J280" s="42">
        <f t="shared" si="228"/>
        <v>2.3441689619597978</v>
      </c>
      <c r="K280" s="42">
        <f t="shared" si="228"/>
        <v>0.27181449966656013</v>
      </c>
      <c r="L280" s="42">
        <f t="shared" si="228"/>
        <v>0.299018539557239</v>
      </c>
      <c r="M280" s="42">
        <f t="shared" si="228"/>
        <v>0.69297386345206546</v>
      </c>
      <c r="P280" s="42">
        <f t="shared" si="215"/>
        <v>1.181156721411907</v>
      </c>
      <c r="Q280" s="42">
        <f t="shared" ref="Q280:Y280" si="229">($C190-$C189)/8*(Q189+3*((2*Q189+Q190)/3)+3*((Q189+2*Q190)/3)+Q190)</f>
        <v>0.30665450749448897</v>
      </c>
      <c r="R280" s="42">
        <f t="shared" si="229"/>
        <v>0.55793644113951746</v>
      </c>
      <c r="S280" s="42">
        <f t="shared" si="229"/>
        <v>0.76245018424506938</v>
      </c>
      <c r="T280" s="42">
        <f t="shared" si="229"/>
        <v>1.0018792705680861</v>
      </c>
      <c r="U280" s="42">
        <f t="shared" si="229"/>
        <v>6.2264562394787353</v>
      </c>
      <c r="V280" s="42">
        <f t="shared" si="229"/>
        <v>1.4844982338394503</v>
      </c>
      <c r="W280" s="42">
        <f t="shared" si="229"/>
        <v>0.24365433003135503</v>
      </c>
      <c r="X280" s="42">
        <f t="shared" si="229"/>
        <v>0.27398674337871987</v>
      </c>
      <c r="Y280" s="42">
        <f t="shared" si="229"/>
        <v>0.5894224871122552</v>
      </c>
      <c r="AB280" s="42">
        <f t="shared" si="217"/>
        <v>2.5929439119124034</v>
      </c>
      <c r="AC280" s="42">
        <f t="shared" ref="AC280:AK280" si="230">($C190-$C189)/8*(AC189+3*((2*AC189+AC190)/3)+3*((AC189+2*AC190)/3)+AC190)</f>
        <v>2.3907098135549369</v>
      </c>
      <c r="AD280" s="42">
        <f t="shared" si="230"/>
        <v>0.87348118149083231</v>
      </c>
      <c r="AE280" s="42">
        <f t="shared" si="230"/>
        <v>1.4882435053527299</v>
      </c>
      <c r="AF280" s="42">
        <f t="shared" si="230"/>
        <v>1.3772685174540606</v>
      </c>
      <c r="AG280" s="42">
        <f t="shared" si="230"/>
        <v>12.880446785446821</v>
      </c>
      <c r="AH280" s="42">
        <f t="shared" si="230"/>
        <v>3.1443948602920293</v>
      </c>
      <c r="AI280" s="42">
        <f t="shared" si="230"/>
        <v>0.29997466930176553</v>
      </c>
      <c r="AJ280" s="42">
        <f t="shared" si="230"/>
        <v>0.32413112675969219</v>
      </c>
      <c r="AK280" s="42">
        <f t="shared" si="230"/>
        <v>0.80105135089020196</v>
      </c>
    </row>
    <row r="281" spans="3:37">
      <c r="C281" s="52">
        <f t="shared" si="212"/>
        <v>0.375</v>
      </c>
      <c r="D281" s="42">
        <f t="shared" si="213"/>
        <v>1.3713165839717192</v>
      </c>
      <c r="E281" s="42">
        <f t="shared" ref="E281:M281" si="231">($C191-$C190)/8*(E190+3*((2*E190+E191)/3)+3*((E190+2*E191)/3)+E191)</f>
        <v>1.0419703855305382</v>
      </c>
      <c r="F281" s="42">
        <f t="shared" si="231"/>
        <v>0.62062080101424266</v>
      </c>
      <c r="G281" s="42">
        <f t="shared" si="231"/>
        <v>1.0881796917748401</v>
      </c>
      <c r="H281" s="42">
        <f t="shared" si="231"/>
        <v>1.175154083634542</v>
      </c>
      <c r="I281" s="42">
        <f t="shared" si="231"/>
        <v>10.336447754383604</v>
      </c>
      <c r="J281" s="42">
        <f t="shared" si="231"/>
        <v>2.5117320575611441</v>
      </c>
      <c r="K281" s="42">
        <f t="shared" si="231"/>
        <v>0.28674248634261301</v>
      </c>
      <c r="L281" s="42">
        <f t="shared" si="231"/>
        <v>0.29854566404376015</v>
      </c>
      <c r="M281" s="42">
        <f t="shared" si="231"/>
        <v>0.74183238628143866</v>
      </c>
      <c r="P281" s="42">
        <f t="shared" si="215"/>
        <v>0.82613561319765472</v>
      </c>
      <c r="Q281" s="42">
        <f t="shared" ref="Q281:Y281" si="232">($C191-$C190)/8*(Q190+3*((2*Q190+Q191)/3)+3*((Q190+2*Q191)/3)+Q191)</f>
        <v>0.25329411697886334</v>
      </c>
      <c r="R281" s="42">
        <f t="shared" si="232"/>
        <v>0.48931068904558933</v>
      </c>
      <c r="S281" s="42">
        <f t="shared" si="232"/>
        <v>0.6597378451526098</v>
      </c>
      <c r="T281" s="42">
        <f t="shared" si="232"/>
        <v>0.96575001952106576</v>
      </c>
      <c r="U281" s="42">
        <f t="shared" si="232"/>
        <v>6.2459558487767639</v>
      </c>
      <c r="V281" s="42">
        <f t="shared" si="232"/>
        <v>1.5641796728255972</v>
      </c>
      <c r="W281" s="42">
        <f t="shared" si="232"/>
        <v>0.25930333299162733</v>
      </c>
      <c r="X281" s="42">
        <f t="shared" si="232"/>
        <v>0.27567970495940353</v>
      </c>
      <c r="Y281" s="42">
        <f t="shared" si="232"/>
        <v>0.62201519127495764</v>
      </c>
      <c r="AB281" s="42">
        <f t="shared" si="217"/>
        <v>2.4210290809013193</v>
      </c>
      <c r="AC281" s="42">
        <f t="shared" ref="AC281:AK281" si="233">($C191-$C190)/8*(AC190+3*((2*AC190+AC191)/3)+3*((AC190+2*AC191)/3)+AC191)</f>
        <v>2.1375228173622425</v>
      </c>
      <c r="AD281" s="42">
        <f t="shared" si="233"/>
        <v>0.75193091298289039</v>
      </c>
      <c r="AE281" s="42">
        <f t="shared" si="233"/>
        <v>1.5151758693927666</v>
      </c>
      <c r="AF281" s="42">
        <f t="shared" si="233"/>
        <v>1.3736524041335296</v>
      </c>
      <c r="AG281" s="42">
        <f t="shared" si="233"/>
        <v>14.531158697984251</v>
      </c>
      <c r="AH281" s="42">
        <f t="shared" si="233"/>
        <v>3.2368443740027559</v>
      </c>
      <c r="AI281" s="42">
        <f t="shared" si="233"/>
        <v>0.31418163969359925</v>
      </c>
      <c r="AJ281" s="42">
        <f t="shared" si="233"/>
        <v>0.3216955453776944</v>
      </c>
      <c r="AK281" s="42">
        <f t="shared" si="233"/>
        <v>0.88155748901633457</v>
      </c>
    </row>
    <row r="282" spans="3:37">
      <c r="C282" s="52">
        <f t="shared" si="212"/>
        <v>0.5</v>
      </c>
      <c r="D282" s="42">
        <f t="shared" si="213"/>
        <v>1.0060940654174513</v>
      </c>
      <c r="E282" s="42">
        <f t="shared" ref="E282:M282" si="234">($C192-$C191)/8*(E191+3*((2*E191+E192)/3)+3*((E191+2*E192)/3)+E192)</f>
        <v>0.82690121747173229</v>
      </c>
      <c r="F282" s="42">
        <f t="shared" si="234"/>
        <v>0.55468149800136501</v>
      </c>
      <c r="G282" s="42">
        <f t="shared" si="234"/>
        <v>1.0750006781601757</v>
      </c>
      <c r="H282" s="42">
        <f t="shared" si="234"/>
        <v>1.1902661980472018</v>
      </c>
      <c r="I282" s="42">
        <f t="shared" si="234"/>
        <v>10.794112026095462</v>
      </c>
      <c r="J282" s="42">
        <f t="shared" si="234"/>
        <v>2.6268435914663715</v>
      </c>
      <c r="K282" s="42">
        <f t="shared" si="234"/>
        <v>0.29053124636472483</v>
      </c>
      <c r="L282" s="42">
        <f t="shared" si="234"/>
        <v>0.30077829391073208</v>
      </c>
      <c r="M282" s="42">
        <f t="shared" si="234"/>
        <v>0.74787988541609507</v>
      </c>
      <c r="P282" s="42">
        <f t="shared" si="215"/>
        <v>0.60308530435242635</v>
      </c>
      <c r="Q282" s="42">
        <f t="shared" ref="Q282:Y282" si="235">($C192-$C191)/8*(Q191+3*((2*Q191+Q192)/3)+3*((Q191+2*Q192)/3)+Q192)</f>
        <v>0.26011201656413807</v>
      </c>
      <c r="R282" s="42">
        <f t="shared" si="235"/>
        <v>0.44566479834859174</v>
      </c>
      <c r="S282" s="42">
        <f t="shared" si="235"/>
        <v>0.61184291512044742</v>
      </c>
      <c r="T282" s="42">
        <f t="shared" si="235"/>
        <v>0.95563361003141301</v>
      </c>
      <c r="U282" s="42">
        <f t="shared" si="235"/>
        <v>6.1904799701075763</v>
      </c>
      <c r="V282" s="42">
        <f t="shared" si="235"/>
        <v>1.7749983385725421</v>
      </c>
      <c r="W282" s="42">
        <f t="shared" si="235"/>
        <v>0.26290405741834755</v>
      </c>
      <c r="X282" s="42">
        <f t="shared" si="235"/>
        <v>0.27878668577898919</v>
      </c>
      <c r="Y282" s="42">
        <f t="shared" si="235"/>
        <v>0.62015155486156959</v>
      </c>
      <c r="AB282" s="42">
        <f t="shared" si="217"/>
        <v>2.057054481900499</v>
      </c>
      <c r="AC282" s="42">
        <f t="shared" ref="AC282:AK282" si="236">($C192-$C191)/8*(AC191+3*((2*AC191+AC192)/3)+3*((AC191+2*AC192)/3)+AC192)</f>
        <v>1.787396703090266</v>
      </c>
      <c r="AD282" s="42">
        <f t="shared" si="236"/>
        <v>0.66369819765413451</v>
      </c>
      <c r="AE282" s="42">
        <f t="shared" si="236"/>
        <v>1.5344617976385535</v>
      </c>
      <c r="AF282" s="42">
        <f t="shared" si="236"/>
        <v>1.4131372844089756</v>
      </c>
      <c r="AG282" s="42">
        <f t="shared" si="236"/>
        <v>15.567640356944043</v>
      </c>
      <c r="AH282" s="42">
        <f t="shared" si="236"/>
        <v>3.1985277909843903</v>
      </c>
      <c r="AI282" s="42">
        <f t="shared" si="236"/>
        <v>0.31815843531110233</v>
      </c>
      <c r="AJ282" s="42">
        <f t="shared" si="236"/>
        <v>0.32313453315487645</v>
      </c>
      <c r="AK282" s="42">
        <f t="shared" si="236"/>
        <v>0.91112407866113809</v>
      </c>
    </row>
    <row r="283" spans="3:37">
      <c r="C283" s="52">
        <f t="shared" si="212"/>
        <v>0.625</v>
      </c>
      <c r="D283" s="42">
        <f t="shared" si="213"/>
        <v>0.71466417348907885</v>
      </c>
      <c r="E283" s="42">
        <f t="shared" ref="E283:M283" si="237">($C193-$C192)/8*(E192+3*((2*E192+E193)/3)+3*((E192+2*E193)/3)+E193)</f>
        <v>0.6550524065611868</v>
      </c>
      <c r="F283" s="42">
        <f t="shared" si="237"/>
        <v>0.50264725623761874</v>
      </c>
      <c r="G283" s="42">
        <f t="shared" si="237"/>
        <v>1.0652947274940747</v>
      </c>
      <c r="H283" s="42">
        <f t="shared" si="237"/>
        <v>1.2097860124968867</v>
      </c>
      <c r="I283" s="42">
        <f t="shared" si="237"/>
        <v>11.140088010651795</v>
      </c>
      <c r="J283" s="42">
        <f t="shared" si="237"/>
        <v>2.7189328185905559</v>
      </c>
      <c r="K283" s="42">
        <f t="shared" si="237"/>
        <v>0.29356225438241446</v>
      </c>
      <c r="L283" s="42">
        <f t="shared" si="237"/>
        <v>0.3036621074889041</v>
      </c>
      <c r="M283" s="42">
        <f t="shared" si="237"/>
        <v>0.75379299568109204</v>
      </c>
      <c r="P283" s="42">
        <f t="shared" si="215"/>
        <v>0.42505264361933126</v>
      </c>
      <c r="Q283" s="42">
        <f t="shared" ref="Q283:Y283" si="238">($C193-$C192)/8*(Q192+3*((2*Q192+Q193)/3)+3*((Q192+2*Q193)/3)+Q193)</f>
        <v>0.26891847019511805</v>
      </c>
      <c r="R283" s="42">
        <f t="shared" si="238"/>
        <v>0.41154172399944589</v>
      </c>
      <c r="S283" s="42">
        <f t="shared" si="238"/>
        <v>0.57469308177533618</v>
      </c>
      <c r="T283" s="42">
        <f t="shared" si="238"/>
        <v>0.94816061078476332</v>
      </c>
      <c r="U283" s="42">
        <f t="shared" si="238"/>
        <v>6.1188236268265177</v>
      </c>
      <c r="V283" s="42">
        <f t="shared" si="238"/>
        <v>2.0473057818290123</v>
      </c>
      <c r="W283" s="42">
        <f t="shared" si="238"/>
        <v>0.26578463695972387</v>
      </c>
      <c r="X283" s="42">
        <f t="shared" si="238"/>
        <v>0.28265814841778114</v>
      </c>
      <c r="Y283" s="42">
        <f t="shared" si="238"/>
        <v>0.61723130316023611</v>
      </c>
      <c r="AB283" s="42">
        <f t="shared" si="217"/>
        <v>1.5856394416192621</v>
      </c>
      <c r="AC283" s="42">
        <f t="shared" ref="AC283:AK283" si="239">($C193-$C192)/8*(AC192+3*((2*AC192+AC193)/3)+3*((AC192+2*AC193)/3)+AC193)</f>
        <v>1.3938426930218091</v>
      </c>
      <c r="AD283" s="42">
        <f t="shared" si="239"/>
        <v>0.5937527884757916</v>
      </c>
      <c r="AE283" s="42">
        <f t="shared" si="239"/>
        <v>1.5498905402351852</v>
      </c>
      <c r="AF283" s="42">
        <f t="shared" si="239"/>
        <v>1.4641385880980917</v>
      </c>
      <c r="AG283" s="42">
        <f t="shared" si="239"/>
        <v>16.366476077469546</v>
      </c>
      <c r="AH283" s="42">
        <f t="shared" si="239"/>
        <v>3.1472436231597576</v>
      </c>
      <c r="AI283" s="42">
        <f t="shared" si="239"/>
        <v>0.32133987180510493</v>
      </c>
      <c r="AJ283" s="42">
        <f t="shared" si="239"/>
        <v>0.3249932257004034</v>
      </c>
      <c r="AK283" s="42">
        <f t="shared" si="239"/>
        <v>0.94003363298050158</v>
      </c>
    </row>
    <row r="284" spans="3:37">
      <c r="C284" s="52">
        <f t="shared" si="212"/>
        <v>0.75</v>
      </c>
      <c r="D284" s="42">
        <f t="shared" si="213"/>
        <v>0.49548497546094411</v>
      </c>
      <c r="E284" s="42">
        <f t="shared" ref="E284:M284" si="240">($C194-$C193)/8*(E193+3*((2*E193+E194)/3)+3*((E193+2*E194)/3)+E194)</f>
        <v>0.52599829360153538</v>
      </c>
      <c r="F284" s="42">
        <f t="shared" si="240"/>
        <v>0.46303987591712448</v>
      </c>
      <c r="G284" s="42">
        <f t="shared" si="240"/>
        <v>1.0573361889298163</v>
      </c>
      <c r="H284" s="42">
        <f t="shared" si="240"/>
        <v>1.2299354983804309</v>
      </c>
      <c r="I284" s="42">
        <f t="shared" si="240"/>
        <v>11.41591743980489</v>
      </c>
      <c r="J284" s="42">
        <f t="shared" si="240"/>
        <v>2.7879997389336921</v>
      </c>
      <c r="K284" s="42">
        <f t="shared" si="240"/>
        <v>0.29583551039568146</v>
      </c>
      <c r="L284" s="42">
        <f t="shared" si="240"/>
        <v>0.30663894731153324</v>
      </c>
      <c r="M284" s="42">
        <f t="shared" si="240"/>
        <v>0.75957171707642956</v>
      </c>
      <c r="P284" s="42">
        <f t="shared" si="215"/>
        <v>0.29119756754315151</v>
      </c>
      <c r="Q284" s="42">
        <f t="shared" ref="Q284:Y284" si="241">($C194-$C193)/8*(Q193+3*((2*Q193+Q194)/3)+3*((Q193+2*Q194)/3)+Q194)</f>
        <v>0.27800900297548453</v>
      </c>
      <c r="R284" s="42">
        <f t="shared" si="241"/>
        <v>0.38530572312576933</v>
      </c>
      <c r="S284" s="42">
        <f t="shared" si="241"/>
        <v>0.54588491089004687</v>
      </c>
      <c r="T284" s="42">
        <f t="shared" si="241"/>
        <v>0.94205289465768538</v>
      </c>
      <c r="U284" s="42">
        <f t="shared" si="241"/>
        <v>6.0448557886008913</v>
      </c>
      <c r="V284" s="42">
        <f t="shared" si="241"/>
        <v>2.328397336158273</v>
      </c>
      <c r="W284" s="42">
        <f t="shared" si="241"/>
        <v>0.26794507161575631</v>
      </c>
      <c r="X284" s="42">
        <f t="shared" si="241"/>
        <v>0.28658940915554681</v>
      </c>
      <c r="Y284" s="42">
        <f t="shared" si="241"/>
        <v>0.61330435500345948</v>
      </c>
      <c r="AB284" s="42">
        <f t="shared" si="217"/>
        <v>1.0967388125874038</v>
      </c>
      <c r="AC284" s="42">
        <f t="shared" ref="AC284:AK284" si="242">($C194-$C193)/8*(AC193+3*((2*AC193+AC194)/3)+3*((AC193+2*AC194)/3)+AC194)</f>
        <v>1.0140807080137262</v>
      </c>
      <c r="AD284" s="42">
        <f t="shared" si="242"/>
        <v>0.54077402870848112</v>
      </c>
      <c r="AE284" s="42">
        <f t="shared" si="242"/>
        <v>1.5614620971826589</v>
      </c>
      <c r="AF284" s="42">
        <f t="shared" si="242"/>
        <v>1.5167850951320205</v>
      </c>
      <c r="AG284" s="42">
        <f t="shared" si="242"/>
        <v>16.990218483938087</v>
      </c>
      <c r="AH284" s="42">
        <f t="shared" si="242"/>
        <v>3.0911181124246023</v>
      </c>
      <c r="AI284" s="42">
        <f t="shared" si="242"/>
        <v>0.32372594917560699</v>
      </c>
      <c r="AJ284" s="42">
        <f t="shared" si="242"/>
        <v>0.32691187606997962</v>
      </c>
      <c r="AK284" s="42">
        <f t="shared" si="242"/>
        <v>0.9682861519744278</v>
      </c>
    </row>
    <row r="285" spans="3:37">
      <c r="C285" s="52">
        <f t="shared" si="212"/>
        <v>0.875</v>
      </c>
      <c r="D285" s="42">
        <f t="shared" si="213"/>
        <v>0.34701453860739323</v>
      </c>
      <c r="E285" s="42">
        <f t="shared" ref="E285:M285" si="243">($C195-$C194)/8*(E194+3*((2*E194+E195)/3)+3*((E194+2*E195)/3)+E195)</f>
        <v>0.43931321939541085</v>
      </c>
      <c r="F285" s="42">
        <f t="shared" si="243"/>
        <v>0.43438115723400128</v>
      </c>
      <c r="G285" s="42">
        <f t="shared" si="243"/>
        <v>1.0493994116206831</v>
      </c>
      <c r="H285" s="42">
        <f t="shared" si="243"/>
        <v>1.2469366270946727</v>
      </c>
      <c r="I285" s="42">
        <f t="shared" si="243"/>
        <v>11.663142045307017</v>
      </c>
      <c r="J285" s="42">
        <f t="shared" si="243"/>
        <v>2.8340443524957828</v>
      </c>
      <c r="K285" s="42">
        <f t="shared" si="243"/>
        <v>0.29735101440452616</v>
      </c>
      <c r="L285" s="42">
        <f t="shared" si="243"/>
        <v>0.30915065591187663</v>
      </c>
      <c r="M285" s="42">
        <f t="shared" si="243"/>
        <v>0.76521604960211009</v>
      </c>
      <c r="P285" s="42">
        <f t="shared" si="215"/>
        <v>0.20068001266867352</v>
      </c>
      <c r="Q285" s="42">
        <f t="shared" ref="Q285:Y285" si="244">($C195-$C194)/8*(Q194+3*((2*Q194+Q195)/3)+3*((Q194+2*Q195)/3)+Q195)</f>
        <v>0.2856791400089187</v>
      </c>
      <c r="R285" s="42">
        <f t="shared" si="244"/>
        <v>0.3653210528551798</v>
      </c>
      <c r="S285" s="42">
        <f t="shared" si="244"/>
        <v>0.52301496823734694</v>
      </c>
      <c r="T285" s="42">
        <f t="shared" si="244"/>
        <v>0.93603233452674517</v>
      </c>
      <c r="U285" s="42">
        <f t="shared" si="244"/>
        <v>5.9824454250980263</v>
      </c>
      <c r="V285" s="42">
        <f t="shared" si="244"/>
        <v>2.5655683351235856</v>
      </c>
      <c r="W285" s="42">
        <f t="shared" si="244"/>
        <v>0.26938536138644431</v>
      </c>
      <c r="X285" s="42">
        <f t="shared" si="244"/>
        <v>0.28987578427205396</v>
      </c>
      <c r="Y285" s="42">
        <f t="shared" si="244"/>
        <v>0.60842062922373885</v>
      </c>
      <c r="AB285" s="42">
        <f t="shared" si="217"/>
        <v>0.68030744733471193</v>
      </c>
      <c r="AC285" s="42">
        <f t="shared" ref="AC285:AK285" si="245">($C195-$C194)/8*(AC194+3*((2*AC194+AC195)/3)+3*((AC194+2*AC195)/3)+AC195)</f>
        <v>0.70533066892286644</v>
      </c>
      <c r="AD285" s="42">
        <f t="shared" si="245"/>
        <v>0.50344126161282288</v>
      </c>
      <c r="AE285" s="42">
        <f t="shared" si="245"/>
        <v>1.5691764684809719</v>
      </c>
      <c r="AF285" s="42">
        <f t="shared" si="245"/>
        <v>1.5612055854418978</v>
      </c>
      <c r="AG285" s="42">
        <f t="shared" si="245"/>
        <v>17.501420200726962</v>
      </c>
      <c r="AH285" s="42">
        <f t="shared" si="245"/>
        <v>3.0382775006746652</v>
      </c>
      <c r="AI285" s="42">
        <f t="shared" si="245"/>
        <v>0.32531666742260829</v>
      </c>
      <c r="AJ285" s="42">
        <f t="shared" si="245"/>
        <v>0.32853073731930965</v>
      </c>
      <c r="AK285" s="42">
        <f t="shared" si="245"/>
        <v>0.99588163564291399</v>
      </c>
    </row>
    <row r="286" spans="3:37">
      <c r="C286" s="52">
        <f t="shared" si="212"/>
        <v>1</v>
      </c>
      <c r="D286" s="42">
        <f t="shared" si="213"/>
        <v>0.26771093020277398</v>
      </c>
      <c r="E286" s="42">
        <f t="shared" ref="E286:M286" si="246">($C196-$C195)/8*(E195+3*((2*E195+E196)/3)+3*((E195+2*E196)/3)+E196)</f>
        <v>0.39457152474544482</v>
      </c>
      <c r="F286" s="42">
        <f t="shared" si="246"/>
        <v>0.41519290038236678</v>
      </c>
      <c r="G286" s="42">
        <f t="shared" si="246"/>
        <v>1.0397587447199492</v>
      </c>
      <c r="H286" s="42">
        <f t="shared" si="246"/>
        <v>1.2570113700364465</v>
      </c>
      <c r="I286" s="42">
        <f t="shared" si="246"/>
        <v>11.923303558910469</v>
      </c>
      <c r="J286" s="42">
        <f t="shared" si="246"/>
        <v>2.8570666592768306</v>
      </c>
      <c r="K286" s="42">
        <f t="shared" si="246"/>
        <v>0.29810876640894857</v>
      </c>
      <c r="L286" s="42">
        <f t="shared" si="246"/>
        <v>0.31063907582319128</v>
      </c>
      <c r="M286" s="42">
        <f t="shared" si="246"/>
        <v>0.77072599325813118</v>
      </c>
      <c r="P286" s="42">
        <f t="shared" si="215"/>
        <v>0.15265991554068298</v>
      </c>
      <c r="Q286" s="42">
        <f t="shared" ref="Q286:Y286" si="247">($C196-$C195)/8*(Q195+3*((2*Q195+Q196)/3)+3*((Q195+2*Q196)/3)+Q196)</f>
        <v>0.29022440639910208</v>
      </c>
      <c r="R286" s="42">
        <f t="shared" si="247"/>
        <v>0.34995197031529524</v>
      </c>
      <c r="S286" s="42">
        <f t="shared" si="247"/>
        <v>0.50367981959000374</v>
      </c>
      <c r="T286" s="42">
        <f t="shared" si="247"/>
        <v>0.92882080326850369</v>
      </c>
      <c r="U286" s="42">
        <f t="shared" si="247"/>
        <v>5.945461505985226</v>
      </c>
      <c r="V286" s="42">
        <f t="shared" si="247"/>
        <v>2.7061141122882146</v>
      </c>
      <c r="W286" s="42">
        <f t="shared" si="247"/>
        <v>0.2701055062717882</v>
      </c>
      <c r="X286" s="42">
        <f t="shared" si="247"/>
        <v>0.29181259004707083</v>
      </c>
      <c r="Y286" s="42">
        <f t="shared" si="247"/>
        <v>0.60263004465357661</v>
      </c>
      <c r="AB286" s="42">
        <f t="shared" si="217"/>
        <v>0.42630019839097655</v>
      </c>
      <c r="AC286" s="42">
        <f t="shared" ref="AC286:AK286" si="248">($C196-$C195)/8*(AC195+3*((2*AC195+AC196)/3)+3*((AC195+2*AC196)/3)+AC196)</f>
        <v>0.52481249660608398</v>
      </c>
      <c r="AD286" s="42">
        <f t="shared" si="248"/>
        <v>0.48043383044943788</v>
      </c>
      <c r="AE286" s="42">
        <f t="shared" si="248"/>
        <v>1.5730336541301297</v>
      </c>
      <c r="AF286" s="42">
        <f t="shared" si="248"/>
        <v>1.5875288389588609</v>
      </c>
      <c r="AG286" s="42">
        <f t="shared" si="248"/>
        <v>17.962633852213479</v>
      </c>
      <c r="AH286" s="42">
        <f t="shared" si="248"/>
        <v>2.9968480298056925</v>
      </c>
      <c r="AI286" s="42">
        <f t="shared" si="248"/>
        <v>0.32611202654610899</v>
      </c>
      <c r="AJ286" s="42">
        <f t="shared" si="248"/>
        <v>0.32949006250409774</v>
      </c>
      <c r="AK286" s="42">
        <f t="shared" si="248"/>
        <v>1.0228200839859578</v>
      </c>
    </row>
    <row r="287" spans="3:37">
      <c r="C287" s="52">
        <f t="shared" si="212"/>
        <v>1.125</v>
      </c>
      <c r="D287" s="42">
        <f t="shared" si="213"/>
        <v>0.23952609931502403</v>
      </c>
      <c r="E287" s="42">
        <f t="shared" ref="E287:M287" si="249">($C197-$C196)/8*(E196+3*((2*E196+E197)/3)+3*((E196+2*E197)/3)+E197)</f>
        <v>0.38111493337477492</v>
      </c>
      <c r="F287" s="42">
        <f t="shared" si="249"/>
        <v>0.40237523351902804</v>
      </c>
      <c r="G287" s="42">
        <f t="shared" si="249"/>
        <v>1.0274121753356849</v>
      </c>
      <c r="H287" s="42">
        <f t="shared" si="249"/>
        <v>1.2590385138308031</v>
      </c>
      <c r="I287" s="42">
        <f t="shared" si="249"/>
        <v>12.213746296633845</v>
      </c>
      <c r="J287" s="42">
        <f t="shared" si="249"/>
        <v>2.8623107036269166</v>
      </c>
      <c r="K287" s="42">
        <f t="shared" si="249"/>
        <v>0.29816571496095789</v>
      </c>
      <c r="L287" s="42">
        <f t="shared" si="249"/>
        <v>0.31096331527523091</v>
      </c>
      <c r="M287" s="42">
        <f t="shared" si="249"/>
        <v>0.77610154804449039</v>
      </c>
      <c r="P287" s="42">
        <f t="shared" si="215"/>
        <v>0.1361043107186842</v>
      </c>
      <c r="Q287" s="42">
        <f t="shared" ref="Q287:Y287" si="250">($C197-$C196)/8*(Q196+3*((2*Q196+Q197)/3)+3*((Q196+2*Q197)/3)+Q197)</f>
        <v>0.29149211867120839</v>
      </c>
      <c r="R287" s="42">
        <f t="shared" si="250"/>
        <v>0.33723428002091649</v>
      </c>
      <c r="S287" s="42">
        <f t="shared" si="250"/>
        <v>0.48580517634337195</v>
      </c>
      <c r="T287" s="42">
        <f t="shared" si="250"/>
        <v>0.91977734136065625</v>
      </c>
      <c r="U287" s="42">
        <f t="shared" si="250"/>
        <v>5.9370028514107087</v>
      </c>
      <c r="V287" s="42">
        <f t="shared" si="250"/>
        <v>2.7450481540637766</v>
      </c>
      <c r="W287" s="42">
        <f t="shared" si="250"/>
        <v>0.27015806513730162</v>
      </c>
      <c r="X287" s="42">
        <f t="shared" si="250"/>
        <v>0.29228345280683643</v>
      </c>
      <c r="Y287" s="42">
        <f t="shared" si="250"/>
        <v>0.59598252012547248</v>
      </c>
      <c r="AB287" s="42">
        <f t="shared" si="217"/>
        <v>0.34294788791136332</v>
      </c>
      <c r="AC287" s="42">
        <f t="shared" ref="AC287:AK287" si="251">($C197-$C196)/8*(AC196+3*((2*AC196+AC197)/3)+3*((AC196+2*AC197)/3)+AC197)</f>
        <v>0.47154721668343585</v>
      </c>
      <c r="AD287" s="42">
        <f t="shared" si="251"/>
        <v>0.46753061450138611</v>
      </c>
      <c r="AE287" s="42">
        <f t="shared" si="251"/>
        <v>1.5727085410319479</v>
      </c>
      <c r="AF287" s="42">
        <f t="shared" si="251"/>
        <v>1.5938015395357081</v>
      </c>
      <c r="AG287" s="42">
        <f t="shared" si="251"/>
        <v>18.417343171428652</v>
      </c>
      <c r="AH287" s="42">
        <f t="shared" si="251"/>
        <v>2.9685239193435224</v>
      </c>
      <c r="AI287" s="42">
        <f t="shared" si="251"/>
        <v>0.32617336478461412</v>
      </c>
      <c r="AJ287" s="42">
        <f t="shared" si="251"/>
        <v>0.32965131128594</v>
      </c>
      <c r="AK287" s="42">
        <f t="shared" si="251"/>
        <v>1.0491014970035615</v>
      </c>
    </row>
    <row r="288" spans="3:37">
      <c r="C288" s="52">
        <f t="shared" si="212"/>
        <v>1.325</v>
      </c>
      <c r="D288" s="42">
        <f t="shared" si="213"/>
        <v>0.36033430742684391</v>
      </c>
      <c r="E288" s="42">
        <f t="shared" ref="E288:M288" si="252">($C198-$C197)/8*(E197+3*((2*E197+E198)/3)+3*((E197+2*E198)/3)+E198)</f>
        <v>0.60383731459722767</v>
      </c>
      <c r="F288" s="42">
        <f t="shared" si="252"/>
        <v>0.62176534185744081</v>
      </c>
      <c r="G288" s="42">
        <f t="shared" si="252"/>
        <v>1.6121047124398422</v>
      </c>
      <c r="H288" s="42">
        <f t="shared" si="252"/>
        <v>2.0059715028701794</v>
      </c>
      <c r="I288" s="42">
        <f t="shared" si="252"/>
        <v>20.161242822601299</v>
      </c>
      <c r="J288" s="42">
        <f t="shared" si="252"/>
        <v>4.5743144321975269</v>
      </c>
      <c r="K288" s="42">
        <f t="shared" si="252"/>
        <v>0.47567039455653526</v>
      </c>
      <c r="L288" s="42">
        <f t="shared" si="252"/>
        <v>0.49654818768054798</v>
      </c>
      <c r="M288" s="42">
        <f t="shared" si="252"/>
        <v>1.2525802433232536</v>
      </c>
      <c r="P288" s="42">
        <f t="shared" si="215"/>
        <v>0.205322574119221</v>
      </c>
      <c r="Q288" s="42">
        <f t="shared" ref="Q288:Y288" si="253">($C198-$C197)/8*(Q197+3*((2*Q197+Q198)/3)+3*((Q197+2*Q198)/3)+Q198)</f>
        <v>0.46627226545009731</v>
      </c>
      <c r="R288" s="42">
        <f t="shared" si="253"/>
        <v>0.5151913742824874</v>
      </c>
      <c r="S288" s="42">
        <f t="shared" si="253"/>
        <v>0.74146108926879317</v>
      </c>
      <c r="T288" s="42">
        <f t="shared" si="253"/>
        <v>1.4493658493223198</v>
      </c>
      <c r="U288" s="42">
        <f t="shared" si="253"/>
        <v>9.5197803995420269</v>
      </c>
      <c r="V288" s="42">
        <f t="shared" si="253"/>
        <v>4.3858217518263674</v>
      </c>
      <c r="W288" s="42">
        <f t="shared" si="253"/>
        <v>0.43091148419238534</v>
      </c>
      <c r="X288" s="42">
        <f t="shared" si="253"/>
        <v>0.46689401190646568</v>
      </c>
      <c r="Y288" s="42">
        <f t="shared" si="253"/>
        <v>0.93759518372230699</v>
      </c>
      <c r="AB288" s="42">
        <f t="shared" si="217"/>
        <v>0.51534604073446644</v>
      </c>
      <c r="AC288" s="42">
        <f t="shared" ref="AC288:AK288" si="254">($C198-$C197)/8*(AC197+3*((2*AC197+AC198)/3)+3*((AC197+2*AC198)/3)+AC198)</f>
        <v>0.7457942719564391</v>
      </c>
      <c r="AD288" s="42">
        <f t="shared" si="254"/>
        <v>0.72851203912112383</v>
      </c>
      <c r="AE288" s="42">
        <f t="shared" si="254"/>
        <v>2.502765615864214</v>
      </c>
      <c r="AF288" s="42">
        <f t="shared" si="254"/>
        <v>2.5381843113013649</v>
      </c>
      <c r="AG288" s="42">
        <f t="shared" si="254"/>
        <v>30.400200195003592</v>
      </c>
      <c r="AH288" s="42">
        <f t="shared" si="254"/>
        <v>4.7028570913409249</v>
      </c>
      <c r="AI288" s="42">
        <f t="shared" si="254"/>
        <v>0.52042930492068507</v>
      </c>
      <c r="AJ288" s="42">
        <f t="shared" si="254"/>
        <v>0.52629974039216354</v>
      </c>
      <c r="AK288" s="42">
        <f t="shared" si="254"/>
        <v>1.7314511107623283</v>
      </c>
    </row>
    <row r="289" spans="3:37">
      <c r="C289" s="52">
        <f t="shared" si="212"/>
        <v>1.5249999999999999</v>
      </c>
      <c r="D289" s="42">
        <f t="shared" si="213"/>
        <v>0.33317719073138841</v>
      </c>
      <c r="E289" s="42">
        <f t="shared" ref="E289:M289" si="255">($C199-$C198)/8*(E198+3*((2*E198+E199)/3)+3*((E198+2*E199)/3)+E199)</f>
        <v>0.59722432375541579</v>
      </c>
      <c r="F289" s="42">
        <f t="shared" si="255"/>
        <v>0.59555631181775548</v>
      </c>
      <c r="G289" s="42">
        <f t="shared" si="255"/>
        <v>1.5671261376568029</v>
      </c>
      <c r="H289" s="42">
        <f t="shared" si="255"/>
        <v>1.985711530340897</v>
      </c>
      <c r="I289" s="42">
        <f t="shared" si="255"/>
        <v>20.8977931123956</v>
      </c>
      <c r="J289" s="42">
        <f t="shared" si="255"/>
        <v>4.5614784452855623</v>
      </c>
      <c r="K289" s="42">
        <f t="shared" si="255"/>
        <v>0.47234265364946698</v>
      </c>
      <c r="L289" s="42">
        <f t="shared" si="255"/>
        <v>0.49417992475025541</v>
      </c>
      <c r="M289" s="42">
        <f t="shared" si="255"/>
        <v>1.2654471712598907</v>
      </c>
      <c r="P289" s="42">
        <f t="shared" si="215"/>
        <v>0.19061125909627208</v>
      </c>
      <c r="Q289" s="42">
        <f t="shared" ref="Q289:Y289" si="256">($C199-$C198)/8*(Q198+3*((2*Q198+Q199)/3)+3*((Q198+2*Q199)/3)+Q199)</f>
        <v>0.46598888225296348</v>
      </c>
      <c r="R289" s="42">
        <f t="shared" si="256"/>
        <v>0.48618904732445523</v>
      </c>
      <c r="S289" s="42">
        <f t="shared" si="256"/>
        <v>0.69884731025914815</v>
      </c>
      <c r="T289" s="42">
        <f t="shared" si="256"/>
        <v>1.4189845479764567</v>
      </c>
      <c r="U289" s="42">
        <f t="shared" si="256"/>
        <v>9.5692141555884813</v>
      </c>
      <c r="V289" s="42">
        <f t="shared" si="256"/>
        <v>4.3709048930059362</v>
      </c>
      <c r="W289" s="42">
        <f t="shared" si="256"/>
        <v>0.42771258504134335</v>
      </c>
      <c r="X289" s="42">
        <f t="shared" si="256"/>
        <v>0.46507935201446876</v>
      </c>
      <c r="Y289" s="42">
        <f t="shared" si="256"/>
        <v>0.91550502209365192</v>
      </c>
      <c r="AB289" s="42">
        <f t="shared" si="217"/>
        <v>0.47574312236650468</v>
      </c>
      <c r="AC289" s="42">
        <f t="shared" ref="AC289:AK289" si="257">($C199-$C198)/8*(AC198+3*((2*AC198+AC199)/3)+3*((AC198+2*AC199)/3)+AC199)</f>
        <v>0.73614011748561547</v>
      </c>
      <c r="AD289" s="42">
        <f t="shared" si="257"/>
        <v>0.70544701195038895</v>
      </c>
      <c r="AE289" s="42">
        <f t="shared" si="257"/>
        <v>2.4704101963942353</v>
      </c>
      <c r="AF289" s="42">
        <f t="shared" si="257"/>
        <v>2.5098110591765028</v>
      </c>
      <c r="AG289" s="42">
        <f t="shared" si="257"/>
        <v>31.509281392851943</v>
      </c>
      <c r="AH289" s="42">
        <f t="shared" si="257"/>
        <v>4.6472143605163341</v>
      </c>
      <c r="AI289" s="42">
        <f t="shared" si="257"/>
        <v>0.51697272225759006</v>
      </c>
      <c r="AJ289" s="42">
        <f t="shared" si="257"/>
        <v>0.52357558607173171</v>
      </c>
      <c r="AK289" s="42">
        <f t="shared" si="257"/>
        <v>1.7943583009612667</v>
      </c>
    </row>
    <row r="290" spans="3:37">
      <c r="C290" s="52">
        <f t="shared" si="212"/>
        <v>1.7249999999999999</v>
      </c>
      <c r="D290" s="42">
        <f t="shared" si="213"/>
        <v>0.30728335074971835</v>
      </c>
      <c r="E290" s="42">
        <f t="shared" ref="E290:M290" si="258">($C200-$C199)/8*(E199+3*((2*E199+E200)/3)+3*((E199+2*E200)/3)+E200)</f>
        <v>0.59141528016921951</v>
      </c>
      <c r="F290" s="42">
        <f t="shared" si="258"/>
        <v>0.57046852370490186</v>
      </c>
      <c r="G290" s="42">
        <f t="shared" si="258"/>
        <v>1.5155303050886946</v>
      </c>
      <c r="H290" s="42">
        <f t="shared" si="258"/>
        <v>1.9542576515483248</v>
      </c>
      <c r="I290" s="42">
        <f t="shared" si="258"/>
        <v>21.602833229364499</v>
      </c>
      <c r="J290" s="42">
        <f t="shared" si="258"/>
        <v>4.5415683717976858</v>
      </c>
      <c r="K290" s="42">
        <f t="shared" si="258"/>
        <v>0.46717742199084478</v>
      </c>
      <c r="L290" s="42">
        <f t="shared" si="258"/>
        <v>0.49050647998094132</v>
      </c>
      <c r="M290" s="42">
        <f t="shared" si="258"/>
        <v>1.2777636423864016</v>
      </c>
      <c r="P290" s="42">
        <f t="shared" si="215"/>
        <v>0.17663156073891115</v>
      </c>
      <c r="Q290" s="42">
        <f t="shared" ref="Q290:Y290" si="259">($C200-$C199)/8*(Q199+3*((2*Q199+Q200)/3)+3*((Q199+2*Q200)/3)+Q200)</f>
        <v>0.46553110939605463</v>
      </c>
      <c r="R290" s="42">
        <f t="shared" si="259"/>
        <v>0.45842746162666037</v>
      </c>
      <c r="S290" s="42">
        <f t="shared" si="259"/>
        <v>0.65805658061889971</v>
      </c>
      <c r="T290" s="42">
        <f t="shared" si="259"/>
        <v>1.3852599237652632</v>
      </c>
      <c r="U290" s="42">
        <f t="shared" si="259"/>
        <v>9.6466469839576945</v>
      </c>
      <c r="V290" s="42">
        <f t="shared" si="259"/>
        <v>4.3477671508626958</v>
      </c>
      <c r="W290" s="42">
        <f t="shared" si="259"/>
        <v>0.42275063581813238</v>
      </c>
      <c r="X290" s="42">
        <f t="shared" si="259"/>
        <v>0.46225747113317378</v>
      </c>
      <c r="Y290" s="42">
        <f t="shared" si="259"/>
        <v>0.89070225779518142</v>
      </c>
      <c r="AB290" s="42">
        <f t="shared" si="217"/>
        <v>0.43793514076052542</v>
      </c>
      <c r="AC290" s="42">
        <f t="shared" ref="AC290:AK290" si="260">($C200-$C199)/8*(AC199+3*((2*AC199+AC200)/3)+3*((AC199+2*AC200)/3)+AC200)</f>
        <v>0.72765962727318356</v>
      </c>
      <c r="AD290" s="42">
        <f t="shared" si="260"/>
        <v>0.68356434586222159</v>
      </c>
      <c r="AE290" s="42">
        <f t="shared" si="260"/>
        <v>2.4202232661802565</v>
      </c>
      <c r="AF290" s="42">
        <f t="shared" si="260"/>
        <v>2.4658009227709061</v>
      </c>
      <c r="AG290" s="42">
        <f t="shared" si="260"/>
        <v>32.570915266728157</v>
      </c>
      <c r="AH290" s="42">
        <f t="shared" si="260"/>
        <v>4.5939520673740848</v>
      </c>
      <c r="AI290" s="42">
        <f t="shared" si="260"/>
        <v>0.51160420816355701</v>
      </c>
      <c r="AJ290" s="42">
        <f t="shared" si="260"/>
        <v>0.51935011333760539</v>
      </c>
      <c r="AK290" s="42">
        <f t="shared" si="260"/>
        <v>1.8545742744672016</v>
      </c>
    </row>
    <row r="291" spans="3:37">
      <c r="C291" s="52">
        <f t="shared" si="212"/>
        <v>2</v>
      </c>
      <c r="D291" s="42">
        <f t="shared" si="213"/>
        <v>0.38265058146291897</v>
      </c>
      <c r="E291" s="42">
        <f t="shared" ref="E291:M291" si="261">($C201-$C200)/8*(E200+3*((2*E200+E201)/3)+3*((E200+2*E201)/3)+E201)</f>
        <v>0.80509677354869635</v>
      </c>
      <c r="F291" s="42">
        <f t="shared" si="261"/>
        <v>0.74560461474368678</v>
      </c>
      <c r="G291" s="42">
        <f t="shared" si="261"/>
        <v>1.9884826771757271</v>
      </c>
      <c r="H291" s="42">
        <f t="shared" si="261"/>
        <v>2.6163915284110857</v>
      </c>
      <c r="I291" s="42">
        <f t="shared" si="261"/>
        <v>30.793996889035476</v>
      </c>
      <c r="J291" s="42">
        <f t="shared" si="261"/>
        <v>6.1999528013608449</v>
      </c>
      <c r="K291" s="42">
        <f t="shared" si="261"/>
        <v>0.63076037090576564</v>
      </c>
      <c r="L291" s="42">
        <f t="shared" si="261"/>
        <v>0.66619849420102162</v>
      </c>
      <c r="M291" s="42">
        <f t="shared" si="261"/>
        <v>1.7759681798897256</v>
      </c>
      <c r="P291" s="42">
        <f t="shared" si="215"/>
        <v>0.22142680024836481</v>
      </c>
      <c r="Q291" s="42">
        <f t="shared" ref="Q291:Y291" si="262">($C201-$C200)/8*(Q200+3*((2*Q200+Q201)/3)+3*((Q200+2*Q201)/3)+Q201)</f>
        <v>0.63901968275723742</v>
      </c>
      <c r="R291" s="42">
        <f t="shared" si="262"/>
        <v>0.58741404927326646</v>
      </c>
      <c r="S291" s="42">
        <f t="shared" si="262"/>
        <v>0.84175901374595063</v>
      </c>
      <c r="T291" s="42">
        <f t="shared" si="262"/>
        <v>1.8439914590059792</v>
      </c>
      <c r="U291" s="42">
        <f t="shared" si="262"/>
        <v>13.440394013982475</v>
      </c>
      <c r="V291" s="42">
        <f t="shared" si="262"/>
        <v>5.9262290994447344</v>
      </c>
      <c r="W291" s="42">
        <f t="shared" si="262"/>
        <v>0.5701408578693794</v>
      </c>
      <c r="X291" s="42">
        <f t="shared" si="262"/>
        <v>0.62924547117597862</v>
      </c>
      <c r="Y291" s="42">
        <f t="shared" si="262"/>
        <v>1.1796880121949374</v>
      </c>
      <c r="AB291" s="42">
        <f t="shared" si="217"/>
        <v>0.54387436267747258</v>
      </c>
      <c r="AC291" s="42">
        <f t="shared" ref="AC291:AK291" si="263">($C201-$C200)/8*(AC200+3*((2*AC200+AC201)/3)+3*((AC200+2*AC201)/3)+AC201)</f>
        <v>0.98870809662986736</v>
      </c>
      <c r="AD291" s="42">
        <f t="shared" si="263"/>
        <v>0.90639829553494744</v>
      </c>
      <c r="AE291" s="42">
        <f t="shared" si="263"/>
        <v>3.2151232297618879</v>
      </c>
      <c r="AF291" s="42">
        <f t="shared" si="263"/>
        <v>3.2916611453994506</v>
      </c>
      <c r="AG291" s="42">
        <f t="shared" si="263"/>
        <v>46.426458858327749</v>
      </c>
      <c r="AH291" s="42">
        <f t="shared" si="263"/>
        <v>6.2343323395968246</v>
      </c>
      <c r="AI291" s="42">
        <f t="shared" si="263"/>
        <v>0.69137988394215255</v>
      </c>
      <c r="AJ291" s="42">
        <f t="shared" si="263"/>
        <v>0.70461903216141264</v>
      </c>
      <c r="AK291" s="42">
        <f t="shared" si="263"/>
        <v>2.6431428470779212</v>
      </c>
    </row>
    <row r="292" spans="3:37">
      <c r="C292" s="52">
        <f t="shared" si="212"/>
        <v>2.25</v>
      </c>
      <c r="D292" s="42">
        <f t="shared" si="213"/>
        <v>0.31007707453723565</v>
      </c>
      <c r="E292" s="42">
        <f t="shared" ref="E292:M292" si="264">($C202-$C201)/8*(E201+3*((2*E201+E202)/3)+3*((E201+2*E202)/3)+E202)</f>
        <v>0.72492359700245135</v>
      </c>
      <c r="F292" s="42">
        <f t="shared" si="264"/>
        <v>0.64091665521954511</v>
      </c>
      <c r="G292" s="42">
        <f t="shared" si="264"/>
        <v>1.7029081387323837</v>
      </c>
      <c r="H292" s="42">
        <f t="shared" si="264"/>
        <v>2.2912879269252944</v>
      </c>
      <c r="I292" s="42">
        <f t="shared" si="264"/>
        <v>29.031701195810925</v>
      </c>
      <c r="J292" s="42">
        <f t="shared" si="264"/>
        <v>5.5812362898893051</v>
      </c>
      <c r="K292" s="42">
        <f t="shared" si="264"/>
        <v>0.5590997625660612</v>
      </c>
      <c r="L292" s="42">
        <f t="shared" si="264"/>
        <v>0.59547181561967388</v>
      </c>
      <c r="M292" s="42">
        <f t="shared" si="264"/>
        <v>1.6326348345799082</v>
      </c>
      <c r="P292" s="42">
        <f t="shared" si="215"/>
        <v>0.18103879767521144</v>
      </c>
      <c r="Q292" s="42">
        <f t="shared" ref="Q292:Y292" si="265">($C202-$C201)/8*(Q201+3*((2*Q201+Q202)/3)+3*((Q201+2*Q202)/3)+Q202)</f>
        <v>0.57951432589914453</v>
      </c>
      <c r="R292" s="42">
        <f t="shared" si="265"/>
        <v>0.49317372501946044</v>
      </c>
      <c r="S292" s="42">
        <f t="shared" si="265"/>
        <v>0.70522972583521937</v>
      </c>
      <c r="T292" s="42">
        <f t="shared" si="265"/>
        <v>1.6106868792770368</v>
      </c>
      <c r="U292" s="42">
        <f t="shared" si="265"/>
        <v>12.4388327528583</v>
      </c>
      <c r="V292" s="42">
        <f t="shared" si="265"/>
        <v>5.3234666934865809</v>
      </c>
      <c r="W292" s="42">
        <f t="shared" si="265"/>
        <v>0.50458108668288293</v>
      </c>
      <c r="X292" s="42">
        <f t="shared" si="265"/>
        <v>0.56417687318645648</v>
      </c>
      <c r="Y292" s="42">
        <f t="shared" si="265"/>
        <v>1.0235804984182706</v>
      </c>
      <c r="AB292" s="42">
        <f t="shared" si="217"/>
        <v>0.43911535139925978</v>
      </c>
      <c r="AC292" s="42">
        <f t="shared" ref="AC292:AK292" si="266">($C202-$C201)/8*(AC201+3*((2*AC201+AC202)/3)+3*((AC201+2*AC202)/3)+AC202)</f>
        <v>0.8886318612139591</v>
      </c>
      <c r="AD292" s="42">
        <f t="shared" si="266"/>
        <v>0.79239445416204257</v>
      </c>
      <c r="AE292" s="42">
        <f t="shared" si="266"/>
        <v>2.7839890399585991</v>
      </c>
      <c r="AF292" s="42">
        <f t="shared" si="266"/>
        <v>2.8706580623899272</v>
      </c>
      <c r="AG292" s="42">
        <f t="shared" si="266"/>
        <v>43.767602211342258</v>
      </c>
      <c r="AH292" s="42">
        <f t="shared" si="266"/>
        <v>5.5892226548790118</v>
      </c>
      <c r="AI292" s="42">
        <f t="shared" si="266"/>
        <v>0.61361843844924002</v>
      </c>
      <c r="AJ292" s="42">
        <f t="shared" si="266"/>
        <v>0.62887230275049733</v>
      </c>
      <c r="AK292" s="42">
        <f t="shared" si="266"/>
        <v>2.491438636283037</v>
      </c>
    </row>
    <row r="293" spans="3:37">
      <c r="C293" s="52">
        <f t="shared" si="212"/>
        <v>2.5</v>
      </c>
      <c r="D293" s="42">
        <f t="shared" si="213"/>
        <v>0.27657334837802805</v>
      </c>
      <c r="E293" s="42">
        <f t="shared" ref="E293:M293" si="267">($C203-$C202)/8*(E202+3*((2*E202+E203)/3)+3*((E202+2*E203)/3)+E203)</f>
        <v>0.71937426228120938</v>
      </c>
      <c r="F293" s="42">
        <f t="shared" si="267"/>
        <v>0.60806777064440498</v>
      </c>
      <c r="G293" s="42">
        <f t="shared" si="267"/>
        <v>1.5949275969558627</v>
      </c>
      <c r="H293" s="42">
        <f t="shared" si="267"/>
        <v>2.1926816395674411</v>
      </c>
      <c r="I293" s="42">
        <f t="shared" si="267"/>
        <v>29.954850790305855</v>
      </c>
      <c r="J293" s="42">
        <f t="shared" si="267"/>
        <v>5.5190894449703931</v>
      </c>
      <c r="K293" s="42">
        <f t="shared" si="267"/>
        <v>0.54292403120345734</v>
      </c>
      <c r="L293" s="42">
        <f t="shared" si="267"/>
        <v>0.5840056097045756</v>
      </c>
      <c r="M293" s="42">
        <f t="shared" si="267"/>
        <v>1.6487614989389878</v>
      </c>
      <c r="P293" s="42">
        <f t="shared" si="215"/>
        <v>0.16313802435334118</v>
      </c>
      <c r="Q293" s="42">
        <f t="shared" ref="Q293:Y293" si="268">($C203-$C202)/8*(Q202+3*((2*Q202+Q203)/3)+3*((Q202+2*Q203)/3)+Q203)</f>
        <v>0.57781130187790652</v>
      </c>
      <c r="R293" s="42">
        <f t="shared" si="268"/>
        <v>0.45682388341096491</v>
      </c>
      <c r="S293" s="42">
        <f t="shared" si="268"/>
        <v>0.65182007634117944</v>
      </c>
      <c r="T293" s="42">
        <f t="shared" si="268"/>
        <v>1.5438470879487505</v>
      </c>
      <c r="U293" s="42">
        <f t="shared" si="268"/>
        <v>12.691900765520305</v>
      </c>
      <c r="V293" s="42">
        <f t="shared" si="268"/>
        <v>5.2512450779498465</v>
      </c>
      <c r="W293" s="42">
        <f t="shared" si="268"/>
        <v>0.489091567708062</v>
      </c>
      <c r="X293" s="42">
        <f t="shared" si="268"/>
        <v>0.55526129044166594</v>
      </c>
      <c r="Y293" s="42">
        <f t="shared" si="268"/>
        <v>0.97379478280353116</v>
      </c>
      <c r="AB293" s="42">
        <f t="shared" si="217"/>
        <v>0.39000867240271497</v>
      </c>
      <c r="AC293" s="42">
        <f t="shared" ref="AC293:AK293" si="269">($C203-$C202)/8*(AC202+3*((2*AC202+AC203)/3)+3*((AC202+2*AC203)/3)+AC203)</f>
        <v>0.88053051404885441</v>
      </c>
      <c r="AD293" s="42">
        <f t="shared" si="269"/>
        <v>0.76451443065848079</v>
      </c>
      <c r="AE293" s="42">
        <f t="shared" si="269"/>
        <v>2.6273367116352966</v>
      </c>
      <c r="AF293" s="42">
        <f t="shared" si="269"/>
        <v>2.7332858360280419</v>
      </c>
      <c r="AG293" s="42">
        <f t="shared" si="269"/>
        <v>45.157660530838015</v>
      </c>
      <c r="AH293" s="42">
        <f t="shared" si="269"/>
        <v>5.5194832696543425</v>
      </c>
      <c r="AI293" s="42">
        <f t="shared" si="269"/>
        <v>0.59675649469885272</v>
      </c>
      <c r="AJ293" s="42">
        <f t="shared" si="269"/>
        <v>0.61568300945749477</v>
      </c>
      <c r="AK293" s="42">
        <f t="shared" si="269"/>
        <v>2.5702828753358538</v>
      </c>
    </row>
    <row r="294" spans="3:37">
      <c r="C294" s="52">
        <f t="shared" si="212"/>
        <v>2.75</v>
      </c>
      <c r="D294" s="42">
        <f t="shared" si="213"/>
        <v>0.24539695182542109</v>
      </c>
      <c r="E294" s="42">
        <f t="shared" ref="E294:M294" si="270">($C204-$C203)/8*(E203+3*((2*E203+E204)/3)+3*((E203+2*E204)/3)+E204)</f>
        <v>0.71467624595470358</v>
      </c>
      <c r="F294" s="42">
        <f t="shared" si="270"/>
        <v>0.57740881170760749</v>
      </c>
      <c r="G294" s="42">
        <f t="shared" si="270"/>
        <v>1.4811103422739893</v>
      </c>
      <c r="H294" s="42">
        <f t="shared" si="270"/>
        <v>2.0819790476261697</v>
      </c>
      <c r="I294" s="42">
        <f t="shared" si="270"/>
        <v>30.81645707850107</v>
      </c>
      <c r="J294" s="42">
        <f t="shared" si="270"/>
        <v>5.4494516857085777</v>
      </c>
      <c r="K294" s="42">
        <f t="shared" si="270"/>
        <v>0.52477233572005555</v>
      </c>
      <c r="L294" s="42">
        <f t="shared" si="270"/>
        <v>0.57115731646935419</v>
      </c>
      <c r="M294" s="42">
        <f t="shared" si="270"/>
        <v>1.6638130523407977</v>
      </c>
      <c r="P294" s="42">
        <f t="shared" si="215"/>
        <v>0.14652510500158139</v>
      </c>
      <c r="Q294" s="42">
        <f t="shared" ref="Q294:Y294" si="271">($C204-$C203)/8*(Q203+3*((2*Q203+Q204)/3)+3*((Q203+2*Q204)/3)+Q204)</f>
        <v>0.57576767305242116</v>
      </c>
      <c r="R294" s="42">
        <f t="shared" si="271"/>
        <v>0.42289736457636895</v>
      </c>
      <c r="S294" s="42">
        <f t="shared" si="271"/>
        <v>0.60197107014674167</v>
      </c>
      <c r="T294" s="42">
        <f t="shared" si="271"/>
        <v>1.4738337838847375</v>
      </c>
      <c r="U294" s="42">
        <f t="shared" si="271"/>
        <v>12.981085755985811</v>
      </c>
      <c r="V294" s="42">
        <f t="shared" si="271"/>
        <v>5.1703181783975189</v>
      </c>
      <c r="W294" s="42">
        <f t="shared" si="271"/>
        <v>0.47173431496125817</v>
      </c>
      <c r="X294" s="42">
        <f t="shared" si="271"/>
        <v>0.54521802967484045</v>
      </c>
      <c r="Y294" s="42">
        <f t="shared" si="271"/>
        <v>0.92174608011539516</v>
      </c>
      <c r="AB294" s="42">
        <f t="shared" si="217"/>
        <v>0.34426879864926097</v>
      </c>
      <c r="AC294" s="42">
        <f t="shared" ref="AC294:AK294" si="272">($C204-$C203)/8*(AC203+3*((2*AC203+AC204)/3)+3*((AC203+2*AC204)/3)+AC204)</f>
        <v>0.87367198718748762</v>
      </c>
      <c r="AD294" s="42">
        <f t="shared" si="272"/>
        <v>0.7386738012082501</v>
      </c>
      <c r="AE294" s="42">
        <f t="shared" si="272"/>
        <v>2.451802183023021</v>
      </c>
      <c r="AF294" s="42">
        <f t="shared" si="272"/>
        <v>2.5793553502386044</v>
      </c>
      <c r="AG294" s="42">
        <f t="shared" si="272"/>
        <v>46.455048295700685</v>
      </c>
      <c r="AH294" s="42">
        <f t="shared" si="272"/>
        <v>5.4543931767779892</v>
      </c>
      <c r="AI294" s="42">
        <f t="shared" si="272"/>
        <v>0.57781035647885304</v>
      </c>
      <c r="AJ294" s="42">
        <f t="shared" si="272"/>
        <v>0.60090393527649733</v>
      </c>
      <c r="AK294" s="42">
        <f t="shared" si="272"/>
        <v>2.6438708317851454</v>
      </c>
    </row>
    <row r="295" spans="3:37">
      <c r="C295" s="52">
        <f t="shared" si="212"/>
        <v>3</v>
      </c>
      <c r="D295" s="42">
        <f t="shared" si="213"/>
        <v>0.21651104074125432</v>
      </c>
      <c r="E295" s="42">
        <f t="shared" ref="E295:M295" si="273">($C205-$C204)/8*(E204+3*((2*E204+E205)/3)+3*((E204+2*E205)/3)+E205)</f>
        <v>0.71064036615743698</v>
      </c>
      <c r="F295" s="42">
        <f t="shared" si="273"/>
        <v>0.54893977840915265</v>
      </c>
      <c r="G295" s="42">
        <f t="shared" si="273"/>
        <v>1.3633215375041543</v>
      </c>
      <c r="H295" s="42">
        <f t="shared" si="273"/>
        <v>1.9617503599401884</v>
      </c>
      <c r="I295" s="42">
        <f t="shared" si="273"/>
        <v>31.616520060396617</v>
      </c>
      <c r="J295" s="42">
        <f t="shared" si="273"/>
        <v>5.3739876597356178</v>
      </c>
      <c r="K295" s="42">
        <f t="shared" si="273"/>
        <v>0.50506911953778488</v>
      </c>
      <c r="L295" s="42">
        <f t="shared" si="273"/>
        <v>0.55723406642959239</v>
      </c>
      <c r="M295" s="42">
        <f t="shared" si="273"/>
        <v>1.6777894947853369</v>
      </c>
      <c r="P295" s="42">
        <f t="shared" si="215"/>
        <v>0.13116291203312608</v>
      </c>
      <c r="Q295" s="42">
        <f t="shared" ref="Q295:Y295" si="274">($C205-$C204)/8*(Q204+3*((2*Q204+Q205)/3)+3*((Q204+2*Q205)/3)+Q205)</f>
        <v>0.57338343942268821</v>
      </c>
      <c r="R295" s="42">
        <f t="shared" si="274"/>
        <v>0.39139416851567299</v>
      </c>
      <c r="S295" s="42">
        <f t="shared" si="274"/>
        <v>0.55568270725190727</v>
      </c>
      <c r="T295" s="42">
        <f t="shared" si="274"/>
        <v>1.4015302341206803</v>
      </c>
      <c r="U295" s="42">
        <f t="shared" si="274"/>
        <v>13.301501221537194</v>
      </c>
      <c r="V295" s="42">
        <f t="shared" si="274"/>
        <v>5.0826205023886271</v>
      </c>
      <c r="W295" s="42">
        <f t="shared" si="274"/>
        <v>0.45292399249516052</v>
      </c>
      <c r="X295" s="42">
        <f t="shared" si="274"/>
        <v>0.53426802522089845</v>
      </c>
      <c r="Y295" s="42">
        <f t="shared" si="274"/>
        <v>0.86823309167388452</v>
      </c>
      <c r="AB295" s="42">
        <f t="shared" si="217"/>
        <v>0.30185916944938262</v>
      </c>
      <c r="AC295" s="42">
        <f t="shared" ref="AC295:AK295" si="275">($C205-$C204)/8*(AC204+3*((2*AC204+AC205)/3)+3*((AC204+2*AC205)/3)+AC205)</f>
        <v>0.86778009834013869</v>
      </c>
      <c r="AD295" s="42">
        <f t="shared" si="275"/>
        <v>0.71480153819659686</v>
      </c>
      <c r="AE295" s="42">
        <f t="shared" si="275"/>
        <v>2.2615814986304397</v>
      </c>
      <c r="AF295" s="42">
        <f t="shared" si="275"/>
        <v>2.4125462182277406</v>
      </c>
      <c r="AG295" s="42">
        <f t="shared" si="275"/>
        <v>47.659765505930338</v>
      </c>
      <c r="AH295" s="42">
        <f t="shared" si="275"/>
        <v>5.3939523762499437</v>
      </c>
      <c r="AI295" s="42">
        <f t="shared" si="275"/>
        <v>0.55721424658040974</v>
      </c>
      <c r="AJ295" s="42">
        <f t="shared" si="275"/>
        <v>0.58488836484928075</v>
      </c>
      <c r="AK295" s="42">
        <f t="shared" si="275"/>
        <v>2.7122025056309171</v>
      </c>
    </row>
    <row r="296" spans="3:37">
      <c r="C296" s="52">
        <f t="shared" si="212"/>
        <v>3.25</v>
      </c>
      <c r="D296" s="42">
        <f t="shared" si="213"/>
        <v>0.18987877098736722</v>
      </c>
      <c r="E296" s="42">
        <f t="shared" ref="E296:M296" si="276">($C206-$C205)/8*(E205+3*((2*E205+E206)/3)+3*((E205+2*E206)/3)+E206)</f>
        <v>0.70707744102391235</v>
      </c>
      <c r="F296" s="42">
        <f t="shared" si="276"/>
        <v>0.52266067074904066</v>
      </c>
      <c r="G296" s="42">
        <f t="shared" si="276"/>
        <v>1.2434263454637491</v>
      </c>
      <c r="H296" s="42">
        <f t="shared" si="276"/>
        <v>1.83456578534819</v>
      </c>
      <c r="I296" s="42">
        <f t="shared" si="276"/>
        <v>32.355039735992548</v>
      </c>
      <c r="J296" s="42">
        <f t="shared" si="276"/>
        <v>5.2943620146832648</v>
      </c>
      <c r="K296" s="42">
        <f t="shared" si="276"/>
        <v>0.48423882607857449</v>
      </c>
      <c r="L296" s="42">
        <f t="shared" si="276"/>
        <v>0.54254299010087303</v>
      </c>
      <c r="M296" s="42">
        <f t="shared" si="276"/>
        <v>1.690690826272601</v>
      </c>
      <c r="P296" s="42">
        <f t="shared" si="215"/>
        <v>0.11701431786116781</v>
      </c>
      <c r="Q296" s="42">
        <f t="shared" ref="Q296:Y296" si="277">($C206-$C205)/8*(Q205+3*((2*Q205+Q206)/3)+3*((Q205+2*Q206)/3)+Q206)</f>
        <v>0.57065860098870747</v>
      </c>
      <c r="R296" s="42">
        <f t="shared" si="277"/>
        <v>0.36231429522887665</v>
      </c>
      <c r="S296" s="42">
        <f t="shared" si="277"/>
        <v>0.51295498765667535</v>
      </c>
      <c r="T296" s="42">
        <f t="shared" si="277"/>
        <v>1.3278197056922625</v>
      </c>
      <c r="U296" s="42">
        <f t="shared" si="277"/>
        <v>13.648260659456788</v>
      </c>
      <c r="V296" s="42">
        <f t="shared" si="277"/>
        <v>4.9900865574821838</v>
      </c>
      <c r="W296" s="42">
        <f t="shared" si="277"/>
        <v>0.43307526436245924</v>
      </c>
      <c r="X296" s="42">
        <f t="shared" si="277"/>
        <v>0.52263221141475757</v>
      </c>
      <c r="Y296" s="42">
        <f t="shared" si="277"/>
        <v>0.81405451879902091</v>
      </c>
      <c r="AB296" s="42">
        <f t="shared" si="217"/>
        <v>0.26274322411356554</v>
      </c>
      <c r="AC296" s="42">
        <f t="shared" ref="AC296:AK296" si="278">($C206-$C205)/8*(AC205+3*((2*AC205+AC206)/3)+3*((AC205+2*AC206)/3)+AC206)</f>
        <v>0.86257866521708826</v>
      </c>
      <c r="AD296" s="42">
        <f t="shared" si="278"/>
        <v>0.69282661400876855</v>
      </c>
      <c r="AE296" s="42">
        <f t="shared" si="278"/>
        <v>2.0608707029662079</v>
      </c>
      <c r="AF296" s="42">
        <f t="shared" si="278"/>
        <v>2.2365380532015737</v>
      </c>
      <c r="AG296" s="42">
        <f t="shared" si="278"/>
        <v>48.771812161526931</v>
      </c>
      <c r="AH296" s="42">
        <f t="shared" si="278"/>
        <v>5.3381608680702097</v>
      </c>
      <c r="AI296" s="42">
        <f t="shared" si="278"/>
        <v>0.53540238779469074</v>
      </c>
      <c r="AJ296" s="42">
        <f t="shared" si="278"/>
        <v>0.5679895828176218</v>
      </c>
      <c r="AK296" s="42">
        <f t="shared" si="278"/>
        <v>2.7752778968731686</v>
      </c>
    </row>
    <row r="297" spans="3:37">
      <c r="C297" s="52">
        <f t="shared" si="212"/>
        <v>3.5</v>
      </c>
      <c r="D297" s="42">
        <f t="shared" si="213"/>
        <v>0.16546329842559765</v>
      </c>
      <c r="E297" s="42">
        <f t="shared" ref="E297:M297" si="279">($C207-$C206)/8*(E206+3*((2*E206+E207)/3)+3*((E206+2*E207)/3)+E207)</f>
        <v>0.70379828868863303</v>
      </c>
      <c r="F297" s="42">
        <f t="shared" si="279"/>
        <v>0.49857148872727125</v>
      </c>
      <c r="G297" s="42">
        <f t="shared" si="279"/>
        <v>1.1232899289701694</v>
      </c>
      <c r="H297" s="42">
        <f t="shared" si="279"/>
        <v>1.7029955326888826</v>
      </c>
      <c r="I297" s="42">
        <f t="shared" si="279"/>
        <v>33.032016105288818</v>
      </c>
      <c r="J297" s="42">
        <f t="shared" si="279"/>
        <v>5.2122393981832742</v>
      </c>
      <c r="K297" s="42">
        <f t="shared" si="279"/>
        <v>0.46270589876435397</v>
      </c>
      <c r="L297" s="42">
        <f t="shared" si="279"/>
        <v>0.52739121799877942</v>
      </c>
      <c r="M297" s="42">
        <f t="shared" si="279"/>
        <v>1.7025170468025954</v>
      </c>
      <c r="P297" s="42">
        <f t="shared" si="215"/>
        <v>0.10404219489890014</v>
      </c>
      <c r="Q297" s="42">
        <f t="shared" ref="Q297:Y297" si="280">($C207-$C206)/8*(Q206+3*((2*Q206+Q207)/3)+3*((Q206+2*Q207)/3)+Q207)</f>
        <v>0.56759315775047903</v>
      </c>
      <c r="R297" s="42">
        <f t="shared" si="280"/>
        <v>0.33565774471597942</v>
      </c>
      <c r="S297" s="42">
        <f t="shared" si="280"/>
        <v>0.47378791136104592</v>
      </c>
      <c r="T297" s="42">
        <f t="shared" si="280"/>
        <v>1.253585465635177</v>
      </c>
      <c r="U297" s="42">
        <f t="shared" si="280"/>
        <v>14.016477567027041</v>
      </c>
      <c r="V297" s="42">
        <f t="shared" si="280"/>
        <v>4.8946508512372136</v>
      </c>
      <c r="W297" s="42">
        <f t="shared" si="280"/>
        <v>0.4126027946158447</v>
      </c>
      <c r="X297" s="42">
        <f t="shared" si="280"/>
        <v>0.51053152259133605</v>
      </c>
      <c r="Y297" s="42">
        <f t="shared" si="280"/>
        <v>0.76000906281082803</v>
      </c>
      <c r="AB297" s="42">
        <f t="shared" si="217"/>
        <v>0.22688440195229462</v>
      </c>
      <c r="AC297" s="42">
        <f t="shared" ref="AC297:AK297" si="281">($C207-$C206)/8*(AC206+3*((2*AC206+AC207)/3)+3*((AC206+2*AC207)/3)+AC207)</f>
        <v>0.85779150552861738</v>
      </c>
      <c r="AD297" s="42">
        <f t="shared" si="281"/>
        <v>0.67267800103001285</v>
      </c>
      <c r="AE297" s="42">
        <f t="shared" si="281"/>
        <v>1.8538658405389872</v>
      </c>
      <c r="AF297" s="42">
        <f t="shared" si="281"/>
        <v>2.0550104683662207</v>
      </c>
      <c r="AG297" s="42">
        <f t="shared" si="281"/>
        <v>49.791188262490451</v>
      </c>
      <c r="AH297" s="42">
        <f t="shared" si="281"/>
        <v>5.2870186522387854</v>
      </c>
      <c r="AI297" s="42">
        <f t="shared" si="281"/>
        <v>0.51280900291286369</v>
      </c>
      <c r="AJ297" s="42">
        <f t="shared" si="281"/>
        <v>0.55056087382329733</v>
      </c>
      <c r="AK297" s="42">
        <f t="shared" si="281"/>
        <v>2.8330970055118958</v>
      </c>
    </row>
    <row r="298" spans="3:37">
      <c r="C298" s="52">
        <f t="shared" si="212"/>
        <v>3.75</v>
      </c>
      <c r="D298" s="42">
        <f t="shared" si="213"/>
        <v>0.14322777891778565</v>
      </c>
      <c r="E298" s="42">
        <f t="shared" ref="E298:M298" si="282">($C208-$C207)/8*(E207+3*((2*E207+E208)/3)+3*((E207+2*E208)/3)+E208)</f>
        <v>0.70061372728610205</v>
      </c>
      <c r="F298" s="42">
        <f t="shared" si="282"/>
        <v>0.47667223234384432</v>
      </c>
      <c r="G298" s="42">
        <f t="shared" si="282"/>
        <v>1.0047774508408145</v>
      </c>
      <c r="H298" s="42">
        <f t="shared" si="282"/>
        <v>1.5696098108009693</v>
      </c>
      <c r="I298" s="42">
        <f t="shared" si="282"/>
        <v>33.647449168285362</v>
      </c>
      <c r="J298" s="42">
        <f t="shared" si="282"/>
        <v>5.1292844578674099</v>
      </c>
      <c r="K298" s="42">
        <f t="shared" si="282"/>
        <v>0.44089478101705204</v>
      </c>
      <c r="L298" s="42">
        <f t="shared" si="282"/>
        <v>0.51208588063889393</v>
      </c>
      <c r="M298" s="42">
        <f t="shared" si="282"/>
        <v>1.7132681563753187</v>
      </c>
      <c r="P298" s="42">
        <f t="shared" si="215"/>
        <v>9.2209415559516422E-2</v>
      </c>
      <c r="Q298" s="42">
        <f t="shared" ref="Q298:Y298" si="283">($C208-$C207)/8*(Q207+3*((2*Q207+Q208)/3)+3*((Q207+2*Q208)/3)+Q208)</f>
        <v>0.5641871097080029</v>
      </c>
      <c r="R298" s="42">
        <f t="shared" si="283"/>
        <v>0.31142451697698226</v>
      </c>
      <c r="S298" s="42">
        <f t="shared" si="283"/>
        <v>0.43818147836501947</v>
      </c>
      <c r="T298" s="42">
        <f t="shared" si="283"/>
        <v>1.1797107809851115</v>
      </c>
      <c r="U298" s="42">
        <f t="shared" si="283"/>
        <v>14.401265441530381</v>
      </c>
      <c r="V298" s="42">
        <f t="shared" si="283"/>
        <v>4.7982478912127347</v>
      </c>
      <c r="W298" s="42">
        <f t="shared" si="283"/>
        <v>0.39192124730800637</v>
      </c>
      <c r="X298" s="42">
        <f t="shared" si="283"/>
        <v>0.49818689308555181</v>
      </c>
      <c r="Y298" s="42">
        <f t="shared" si="283"/>
        <v>0.70689542502932812</v>
      </c>
      <c r="AB298" s="42">
        <f t="shared" si="217"/>
        <v>0.1942461422760548</v>
      </c>
      <c r="AC298" s="42">
        <f t="shared" ref="AC298:AK298" si="284">($C208-$C207)/8*(AC207+3*((2*AC207+AC208)/3)+3*((AC207+2*AC208)/3)+AC208)</f>
        <v>0.8531424369850058</v>
      </c>
      <c r="AD298" s="42">
        <f t="shared" si="284"/>
        <v>0.65428467164557624</v>
      </c>
      <c r="AE298" s="42">
        <f t="shared" si="284"/>
        <v>1.6447629558574386</v>
      </c>
      <c r="AF298" s="42">
        <f t="shared" si="284"/>
        <v>1.8716430769278034</v>
      </c>
      <c r="AG298" s="42">
        <f t="shared" si="284"/>
        <v>50.717893808820939</v>
      </c>
      <c r="AH298" s="42">
        <f t="shared" si="284"/>
        <v>5.2405257287556752</v>
      </c>
      <c r="AI298" s="42">
        <f t="shared" si="284"/>
        <v>0.48986831472609749</v>
      </c>
      <c r="AJ298" s="42">
        <f t="shared" si="284"/>
        <v>0.53295552250808431</v>
      </c>
      <c r="AK298" s="42">
        <f t="shared" si="284"/>
        <v>2.8856598315471031</v>
      </c>
    </row>
    <row r="299" spans="3:37">
      <c r="C299" s="52">
        <f t="shared" si="212"/>
        <v>4</v>
      </c>
      <c r="D299" s="42">
        <f t="shared" si="213"/>
        <v>0.12313536832577074</v>
      </c>
      <c r="E299" s="42">
        <f t="shared" ref="E299:M299" si="285">($C209-$C208)/8*(E208+3*((2*E208+E209)/3)+3*((E208+2*E209)/3)+E209)</f>
        <v>0.69733457495082318</v>
      </c>
      <c r="F299" s="42">
        <f t="shared" si="285"/>
        <v>0.45696290159876041</v>
      </c>
      <c r="G299" s="42">
        <f t="shared" si="285"/>
        <v>0.88975407389307881</v>
      </c>
      <c r="H299" s="42">
        <f t="shared" si="285"/>
        <v>1.4369788285231542</v>
      </c>
      <c r="I299" s="42">
        <f t="shared" si="285"/>
        <v>34.201338924982309</v>
      </c>
      <c r="J299" s="42">
        <f t="shared" si="285"/>
        <v>5.0471618413674229</v>
      </c>
      <c r="K299" s="42">
        <f t="shared" si="285"/>
        <v>0.41922991625859779</v>
      </c>
      <c r="L299" s="42">
        <f t="shared" si="285"/>
        <v>0.49693410853680026</v>
      </c>
      <c r="M299" s="42">
        <f t="shared" si="285"/>
        <v>1.7229441549907669</v>
      </c>
      <c r="P299" s="42">
        <f t="shared" si="215"/>
        <v>8.1478852256209253E-2</v>
      </c>
      <c r="Q299" s="42">
        <f t="shared" ref="Q299:Y299" si="286">($C209-$C208)/8*(Q208+3*((2*Q208+Q209)/3)+3*((Q208+2*Q209)/3)+Q209)</f>
        <v>0.56044045686127963</v>
      </c>
      <c r="R299" s="42">
        <f t="shared" si="286"/>
        <v>0.2896146120118851</v>
      </c>
      <c r="S299" s="42">
        <f t="shared" si="286"/>
        <v>0.40613568866859562</v>
      </c>
      <c r="T299" s="42">
        <f t="shared" si="286"/>
        <v>1.1070789187777494</v>
      </c>
      <c r="U299" s="42">
        <f t="shared" si="286"/>
        <v>14.797737780249143</v>
      </c>
      <c r="V299" s="42">
        <f t="shared" si="286"/>
        <v>4.70281218496776</v>
      </c>
      <c r="W299" s="42">
        <f t="shared" si="286"/>
        <v>0.371445286491635</v>
      </c>
      <c r="X299" s="42">
        <f t="shared" si="286"/>
        <v>0.48581925723232328</v>
      </c>
      <c r="Y299" s="42">
        <f t="shared" si="286"/>
        <v>0.65551230677454397</v>
      </c>
      <c r="AB299" s="42">
        <f t="shared" si="217"/>
        <v>0.16479188439533213</v>
      </c>
      <c r="AC299" s="42">
        <f t="shared" ref="AC299:AK299" si="287">($C209-$C208)/8*(AC208+3*((2*AC208+AC209)/3)+3*((AC208+2*AC209)/3)+AC209)</f>
        <v>0.84835527729653437</v>
      </c>
      <c r="AD299" s="42">
        <f t="shared" si="287"/>
        <v>0.63757559824070653</v>
      </c>
      <c r="AE299" s="42">
        <f t="shared" si="287"/>
        <v>1.4377580934302179</v>
      </c>
      <c r="AF299" s="42">
        <f t="shared" si="287"/>
        <v>1.6901154920924497</v>
      </c>
      <c r="AG299" s="42">
        <f t="shared" si="287"/>
        <v>51.551928800518368</v>
      </c>
      <c r="AH299" s="42">
        <f t="shared" si="287"/>
        <v>5.1986820976208765</v>
      </c>
      <c r="AI299" s="42">
        <f t="shared" si="287"/>
        <v>0.4670145460255602</v>
      </c>
      <c r="AJ299" s="42">
        <f t="shared" si="287"/>
        <v>0.51552681351376028</v>
      </c>
      <c r="AK299" s="42">
        <f t="shared" si="287"/>
        <v>2.9329663749787911</v>
      </c>
    </row>
    <row r="300" spans="3:37">
      <c r="C300" s="52">
        <f t="shared" si="212"/>
        <v>4.25</v>
      </c>
      <c r="D300" s="42">
        <f t="shared" si="213"/>
        <v>0.10514922251139171</v>
      </c>
      <c r="E300" s="42">
        <f t="shared" ref="E300:M300" si="288">($C210-$C209)/8*(E209+3*((2*E209+E210)/3)+3*((E209+2*E210)/3)+E210)</f>
        <v>0.69377164981729877</v>
      </c>
      <c r="F300" s="42">
        <f t="shared" si="288"/>
        <v>0.43944349649201914</v>
      </c>
      <c r="G300" s="42">
        <f t="shared" si="288"/>
        <v>0.78008496094435342</v>
      </c>
      <c r="H300" s="42">
        <f t="shared" si="288"/>
        <v>1.3076727946941393</v>
      </c>
      <c r="I300" s="42">
        <f t="shared" si="288"/>
        <v>34.693685375379637</v>
      </c>
      <c r="J300" s="42">
        <f t="shared" si="288"/>
        <v>4.9675361963150708</v>
      </c>
      <c r="K300" s="42">
        <f t="shared" si="288"/>
        <v>0.39813574791091999</v>
      </c>
      <c r="L300" s="42">
        <f t="shared" si="288"/>
        <v>0.48224303220808135</v>
      </c>
      <c r="M300" s="42">
        <f t="shared" si="288"/>
        <v>1.7315450426489447</v>
      </c>
      <c r="P300" s="42">
        <f t="shared" si="215"/>
        <v>7.181337740217214E-2</v>
      </c>
      <c r="Q300" s="42">
        <f t="shared" ref="Q300:Y300" si="289">($C210-$C209)/8*(Q209+3*((2*Q209+Q210)/3)+3*((Q209+2*Q210)/3)+Q210)</f>
        <v>0.5563531992103089</v>
      </c>
      <c r="R300" s="42">
        <f t="shared" si="289"/>
        <v>0.27022802982068755</v>
      </c>
      <c r="S300" s="42">
        <f t="shared" si="289"/>
        <v>0.37765054227177386</v>
      </c>
      <c r="T300" s="42">
        <f t="shared" si="289"/>
        <v>1.0365731460487757</v>
      </c>
      <c r="U300" s="42">
        <f t="shared" si="289"/>
        <v>15.201008080465666</v>
      </c>
      <c r="V300" s="42">
        <f t="shared" si="289"/>
        <v>4.6102782400613158</v>
      </c>
      <c r="W300" s="42">
        <f t="shared" si="289"/>
        <v>0.35158957621942022</v>
      </c>
      <c r="X300" s="42">
        <f t="shared" si="289"/>
        <v>0.47364954936656767</v>
      </c>
      <c r="Y300" s="42">
        <f t="shared" si="289"/>
        <v>0.60665840936649795</v>
      </c>
      <c r="AB300" s="42">
        <f t="shared" si="217"/>
        <v>0.13848506762061105</v>
      </c>
      <c r="AC300" s="42">
        <f t="shared" ref="AC300:AK300" si="290">($C210-$C209)/8*(AC209+3*((2*AC209+AC210)/3)+3*((AC209+2*AC210)/3)+AC210)</f>
        <v>0.84315384417348427</v>
      </c>
      <c r="AD300" s="42">
        <f t="shared" si="290"/>
        <v>0.62247975320065096</v>
      </c>
      <c r="AE300" s="42">
        <f t="shared" si="290"/>
        <v>1.2370472977659863</v>
      </c>
      <c r="AF300" s="42">
        <f t="shared" si="290"/>
        <v>1.5141073270662826</v>
      </c>
      <c r="AG300" s="42">
        <f t="shared" si="290"/>
        <v>52.293293237582773</v>
      </c>
      <c r="AH300" s="42">
        <f t="shared" si="290"/>
        <v>5.1614877588343866</v>
      </c>
      <c r="AI300" s="42">
        <f t="shared" si="290"/>
        <v>0.44468191960241971</v>
      </c>
      <c r="AJ300" s="42">
        <f t="shared" si="290"/>
        <v>0.49862803148210133</v>
      </c>
      <c r="AK300" s="42">
        <f t="shared" si="290"/>
        <v>2.9750166358069587</v>
      </c>
    </row>
    <row r="301" spans="3:37">
      <c r="C301" s="52">
        <f t="shared" si="212"/>
        <v>4.5</v>
      </c>
      <c r="D301" s="42">
        <f t="shared" si="213"/>
        <v>8.9232497336487734E-2</v>
      </c>
      <c r="E301" s="42">
        <f t="shared" ref="E301:M301" si="291">($C211-$C210)/8*(E210+3*((2*E210+E211)/3)+3*((E210+2*E211)/3)+E211)</f>
        <v>0.68973577002003161</v>
      </c>
      <c r="F301" s="42">
        <f t="shared" si="291"/>
        <v>0.42411401702362039</v>
      </c>
      <c r="G301" s="42">
        <f t="shared" si="291"/>
        <v>0.67763527481203367</v>
      </c>
      <c r="H301" s="42">
        <f t="shared" si="291"/>
        <v>1.184261918152623</v>
      </c>
      <c r="I301" s="42">
        <f t="shared" si="291"/>
        <v>35.124488519477232</v>
      </c>
      <c r="J301" s="42">
        <f t="shared" si="291"/>
        <v>4.8920721703421046</v>
      </c>
      <c r="K301" s="42">
        <f t="shared" si="291"/>
        <v>0.37803671939594796</v>
      </c>
      <c r="L301" s="42">
        <f t="shared" si="291"/>
        <v>0.4683197821683196</v>
      </c>
      <c r="M301" s="42">
        <f t="shared" si="291"/>
        <v>1.7390708193498519</v>
      </c>
      <c r="P301" s="42">
        <f t="shared" si="215"/>
        <v>6.3175863410598193E-2</v>
      </c>
      <c r="Q301" s="42">
        <f t="shared" ref="Q301:Y301" si="292">($C211-$C210)/8*(Q210+3*((2*Q210+Q211)/3)+3*((Q210+2*Q211)/3)+Q211)</f>
        <v>0.55192533675509037</v>
      </c>
      <c r="R301" s="42">
        <f t="shared" si="292"/>
        <v>0.25326477040338963</v>
      </c>
      <c r="S301" s="42">
        <f t="shared" si="292"/>
        <v>0.35272603917455497</v>
      </c>
      <c r="T301" s="42">
        <f t="shared" si="292"/>
        <v>0.96907672983388127</v>
      </c>
      <c r="U301" s="42">
        <f t="shared" si="292"/>
        <v>15.606189839462385</v>
      </c>
      <c r="V301" s="42">
        <f t="shared" si="292"/>
        <v>4.5225805640524221</v>
      </c>
      <c r="W301" s="42">
        <f t="shared" si="292"/>
        <v>0.33276878054405234</v>
      </c>
      <c r="X301" s="42">
        <f t="shared" si="292"/>
        <v>0.46189870382320269</v>
      </c>
      <c r="Y301" s="42">
        <f t="shared" si="292"/>
        <v>0.5611324341252123</v>
      </c>
      <c r="AB301" s="42">
        <f t="shared" si="217"/>
        <v>0.11528913126237703</v>
      </c>
      <c r="AC301" s="42">
        <f t="shared" ref="AC301:AK301" si="293">($C211-$C210)/8*(AC210+3*((2*AC210+AC211)/3)+3*((AC210+2*AC211)/3)+AC211)</f>
        <v>0.83726195532613534</v>
      </c>
      <c r="AD301" s="42">
        <f t="shared" si="293"/>
        <v>0.60892610891065724</v>
      </c>
      <c r="AE301" s="42">
        <f t="shared" si="293"/>
        <v>1.0468266133734034</v>
      </c>
      <c r="AF301" s="42">
        <f t="shared" si="293"/>
        <v>1.3472981950554193</v>
      </c>
      <c r="AG301" s="42">
        <f t="shared" si="293"/>
        <v>52.941987120014119</v>
      </c>
      <c r="AH301" s="42">
        <f t="shared" si="293"/>
        <v>5.1289427123962064</v>
      </c>
      <c r="AI301" s="42">
        <f t="shared" si="293"/>
        <v>0.42330465824784352</v>
      </c>
      <c r="AJ301" s="42">
        <f t="shared" si="293"/>
        <v>0.48261246105488426</v>
      </c>
      <c r="AK301" s="42">
        <f t="shared" si="293"/>
        <v>3.0118106140316065</v>
      </c>
    </row>
    <row r="302" spans="3:37">
      <c r="C302" s="52">
        <f t="shared" si="212"/>
        <v>4.75</v>
      </c>
      <c r="D302" s="42">
        <f t="shared" si="213"/>
        <v>7.5348348662897996E-2</v>
      </c>
      <c r="E302" s="42">
        <f t="shared" ref="E302:M302" si="294">($C212-$C211)/8*(E211+3*((2*E211+E212)/3)+3*((E211+2*E212)/3)+E212)</f>
        <v>0.68503775369352582</v>
      </c>
      <c r="F302" s="42">
        <f t="shared" si="294"/>
        <v>0.41097446319356479</v>
      </c>
      <c r="G302" s="42">
        <f t="shared" si="294"/>
        <v>0.58427017831351358</v>
      </c>
      <c r="H302" s="42">
        <f t="shared" si="294"/>
        <v>1.0693164077373143</v>
      </c>
      <c r="I302" s="42">
        <f t="shared" si="294"/>
        <v>35.493748357275173</v>
      </c>
      <c r="J302" s="42">
        <f t="shared" si="294"/>
        <v>4.8224344110802893</v>
      </c>
      <c r="K302" s="42">
        <f t="shared" si="294"/>
        <v>0.35935727413561114</v>
      </c>
      <c r="L302" s="42">
        <f t="shared" si="294"/>
        <v>0.45547148893309813</v>
      </c>
      <c r="M302" s="42">
        <f t="shared" si="294"/>
        <v>1.7455214850934839</v>
      </c>
      <c r="P302" s="42">
        <f t="shared" si="215"/>
        <v>5.5529182694680587E-2</v>
      </c>
      <c r="Q302" s="42">
        <f t="shared" ref="Q302:Y302" si="295">($C212-$C211)/8*(Q211+3*((2*Q211+Q212)/3)+3*((Q211+2*Q212)/3)+Q212)</f>
        <v>0.54715686949562392</v>
      </c>
      <c r="R302" s="42">
        <f t="shared" si="295"/>
        <v>0.23872483375999121</v>
      </c>
      <c r="S302" s="42">
        <f t="shared" si="295"/>
        <v>0.33136217937693924</v>
      </c>
      <c r="T302" s="42">
        <f t="shared" si="295"/>
        <v>0.90547293716875443</v>
      </c>
      <c r="U302" s="42">
        <f t="shared" si="295"/>
        <v>16.008396554521735</v>
      </c>
      <c r="V302" s="42">
        <f t="shared" si="295"/>
        <v>4.4416536645001017</v>
      </c>
      <c r="W302" s="42">
        <f t="shared" si="295"/>
        <v>0.31539756351822168</v>
      </c>
      <c r="X302" s="42">
        <f t="shared" si="295"/>
        <v>0.45078765493714723</v>
      </c>
      <c r="Y302" s="42">
        <f t="shared" si="295"/>
        <v>0.51973308237071003</v>
      </c>
      <c r="AB302" s="42">
        <f t="shared" si="217"/>
        <v>9.5167514631115363E-2</v>
      </c>
      <c r="AC302" s="42">
        <f t="shared" ref="AC302:AK302" si="296">($C212-$C211)/8*(AC211+3*((2*AC211+AC212)/3)+3*((AC211+2*AC212)/3)+AC212)</f>
        <v>0.83040342846476811</v>
      </c>
      <c r="AD302" s="42">
        <f t="shared" si="296"/>
        <v>0.5968436377559716</v>
      </c>
      <c r="AE302" s="42">
        <f t="shared" si="296"/>
        <v>0.87129208476113307</v>
      </c>
      <c r="AF302" s="42">
        <f t="shared" si="296"/>
        <v>1.1933677092659811</v>
      </c>
      <c r="AG302" s="42">
        <f t="shared" si="296"/>
        <v>53.498010447812391</v>
      </c>
      <c r="AH302" s="42">
        <f t="shared" si="296"/>
        <v>5.1010469583063358</v>
      </c>
      <c r="AI302" s="42">
        <f t="shared" si="296"/>
        <v>0.40331698475300021</v>
      </c>
      <c r="AJ302" s="42">
        <f t="shared" si="296"/>
        <v>0.46783338687388676</v>
      </c>
      <c r="AK302" s="42">
        <f t="shared" si="296"/>
        <v>3.0433483096527354</v>
      </c>
    </row>
    <row r="303" spans="3:37">
      <c r="C303" s="52">
        <f t="shared" si="212"/>
        <v>5</v>
      </c>
      <c r="D303" s="42">
        <f t="shared" si="213"/>
        <v>6.3459932352461765E-2</v>
      </c>
      <c r="E303" s="42">
        <f t="shared" ref="E303:M303" si="297">($C213-$C212)/8*(E212+3*((2*E212+E213)/3)+3*((E212+2*E213)/3)+E213)</f>
        <v>0.67948841897228429</v>
      </c>
      <c r="F303" s="42">
        <f t="shared" si="297"/>
        <v>0.40002483500185154</v>
      </c>
      <c r="G303" s="42">
        <f t="shared" si="297"/>
        <v>0.50185483426618827</v>
      </c>
      <c r="H303" s="42">
        <f t="shared" si="297"/>
        <v>0.96540647228691234</v>
      </c>
      <c r="I303" s="42">
        <f t="shared" si="297"/>
        <v>35.801464888773509</v>
      </c>
      <c r="J303" s="42">
        <f t="shared" si="297"/>
        <v>4.7602875661613773</v>
      </c>
      <c r="K303" s="42">
        <f t="shared" si="297"/>
        <v>0.34252185555183851</v>
      </c>
      <c r="L303" s="42">
        <f t="shared" si="297"/>
        <v>0.44400528301799996</v>
      </c>
      <c r="M303" s="42">
        <f t="shared" si="297"/>
        <v>1.7508970398798458</v>
      </c>
      <c r="P303" s="42">
        <f t="shared" si="215"/>
        <v>4.88362076676125E-2</v>
      </c>
      <c r="Q303" s="42">
        <f t="shared" ref="Q303:Y303" si="298">($C213-$C212)/8*(Q212+3*((2*Q212+Q213)/3)+3*((Q212+2*Q213)/3)+Q213)</f>
        <v>0.54204779743191012</v>
      </c>
      <c r="R303" s="42">
        <f t="shared" si="298"/>
        <v>0.22660821989049235</v>
      </c>
      <c r="S303" s="42">
        <f t="shared" si="298"/>
        <v>0.3135589628789261</v>
      </c>
      <c r="T303" s="42">
        <f t="shared" si="298"/>
        <v>0.84664503508908129</v>
      </c>
      <c r="U303" s="42">
        <f t="shared" si="298"/>
        <v>16.402741722926052</v>
      </c>
      <c r="V303" s="42">
        <f t="shared" si="298"/>
        <v>4.3694320489633665</v>
      </c>
      <c r="W303" s="42">
        <f t="shared" si="298"/>
        <v>0.29989058919461759</v>
      </c>
      <c r="X303" s="42">
        <f t="shared" si="298"/>
        <v>0.44053733704331965</v>
      </c>
      <c r="Y303" s="42">
        <f t="shared" si="298"/>
        <v>0.48325905542301373</v>
      </c>
      <c r="AB303" s="42">
        <f t="shared" si="217"/>
        <v>7.808365703731085E-2</v>
      </c>
      <c r="AC303" s="42">
        <f t="shared" ref="AC303:AK303" si="299">($C213-$C212)/8*(AC212+3*((2*AC212+AC213)/3)+3*((AC212+2*AC213)/3)+AC213)</f>
        <v>0.82230208129966353</v>
      </c>
      <c r="AD303" s="42">
        <f t="shared" si="299"/>
        <v>0.58616131212184241</v>
      </c>
      <c r="AE303" s="42">
        <f t="shared" si="299"/>
        <v>0.71463975643783073</v>
      </c>
      <c r="AF303" s="42">
        <f t="shared" si="299"/>
        <v>1.0559954829040936</v>
      </c>
      <c r="AG303" s="42">
        <f t="shared" si="299"/>
        <v>53.961363220977631</v>
      </c>
      <c r="AH303" s="42">
        <f t="shared" si="299"/>
        <v>5.0778004965647821</v>
      </c>
      <c r="AI303" s="42">
        <f t="shared" si="299"/>
        <v>0.38515312190905837</v>
      </c>
      <c r="AJ303" s="42">
        <f t="shared" si="299"/>
        <v>0.45464409358088476</v>
      </c>
      <c r="AK303" s="42">
        <f t="shared" si="299"/>
        <v>3.0696297226703386</v>
      </c>
    </row>
    <row r="304" spans="3:37">
      <c r="C304" s="52">
        <f t="shared" si="212"/>
        <v>5.25</v>
      </c>
      <c r="D304" s="42">
        <f t="shared" si="213"/>
        <v>5.3530404267018189E-2</v>
      </c>
      <c r="E304" s="42">
        <f t="shared" ref="E304:M304" si="300">($C214-$C213)/8*(E213+3*((2*E213+E214)/3)+3*((E213+2*E214)/3)+E214)</f>
        <v>0.6728985839908096</v>
      </c>
      <c r="F304" s="42">
        <f t="shared" si="300"/>
        <v>0.39126513244848088</v>
      </c>
      <c r="G304" s="42">
        <f t="shared" si="300"/>
        <v>0.43225440548745298</v>
      </c>
      <c r="H304" s="42">
        <f t="shared" si="300"/>
        <v>0.87510232064012072</v>
      </c>
      <c r="I304" s="42">
        <f t="shared" si="300"/>
        <v>36.047638113972113</v>
      </c>
      <c r="J304" s="42">
        <f t="shared" si="300"/>
        <v>4.7072962832171283</v>
      </c>
      <c r="K304" s="42">
        <f t="shared" si="300"/>
        <v>0.32795490706655878</v>
      </c>
      <c r="L304" s="42">
        <f t="shared" si="300"/>
        <v>0.43422829493860821</v>
      </c>
      <c r="M304" s="42">
        <f t="shared" si="300"/>
        <v>1.7551974837089321</v>
      </c>
      <c r="P304" s="42">
        <f t="shared" si="215"/>
        <v>4.3059810742587093E-2</v>
      </c>
      <c r="Q304" s="42">
        <f t="shared" ref="Q304:Y304" si="301">($C214-$C213)/8*(Q213+3*((2*Q213+Q214)/3)+3*((Q213+2*Q214)/3)+Q214)</f>
        <v>0.53659812056394851</v>
      </c>
      <c r="R304" s="42">
        <f t="shared" si="301"/>
        <v>0.21691492879489355</v>
      </c>
      <c r="S304" s="42">
        <f t="shared" si="301"/>
        <v>0.29931638968051544</v>
      </c>
      <c r="T304" s="42">
        <f t="shared" si="301"/>
        <v>0.79347629063054859</v>
      </c>
      <c r="U304" s="42">
        <f t="shared" si="301"/>
        <v>16.784338841957677</v>
      </c>
      <c r="V304" s="42">
        <f t="shared" si="301"/>
        <v>4.3078502250012347</v>
      </c>
      <c r="W304" s="42">
        <f t="shared" si="301"/>
        <v>0.28666252162593098</v>
      </c>
      <c r="X304" s="42">
        <f t="shared" si="301"/>
        <v>0.43136868447663718</v>
      </c>
      <c r="Y304" s="42">
        <f t="shared" si="301"/>
        <v>0.45250905460214563</v>
      </c>
      <c r="AB304" s="42">
        <f t="shared" si="217"/>
        <v>6.4000997791449049E-2</v>
      </c>
      <c r="AC304" s="42">
        <f t="shared" ref="AC304:AK304" si="302">($C214-$C213)/8*(AC213+3*((2*AC213+AC214)/3)+3*((AC213+2*AC214)/3)+AC214)</f>
        <v>0.81268173154110135</v>
      </c>
      <c r="AD304" s="42">
        <f t="shared" si="302"/>
        <v>0.5768081043935166</v>
      </c>
      <c r="AE304" s="42">
        <f t="shared" si="302"/>
        <v>0.58106567291215805</v>
      </c>
      <c r="AF304" s="42">
        <f t="shared" si="302"/>
        <v>0.93886112917587727</v>
      </c>
      <c r="AG304" s="42">
        <f t="shared" si="302"/>
        <v>54.332045439509855</v>
      </c>
      <c r="AH304" s="42">
        <f t="shared" si="302"/>
        <v>5.059203327171538</v>
      </c>
      <c r="AI304" s="42">
        <f t="shared" si="302"/>
        <v>0.36924729250718608</v>
      </c>
      <c r="AJ304" s="42">
        <f t="shared" si="302"/>
        <v>0.44339786581765522</v>
      </c>
      <c r="AK304" s="42">
        <f t="shared" si="302"/>
        <v>3.0906548530844224</v>
      </c>
    </row>
    <row r="305" spans="3:37">
      <c r="C305" s="52">
        <f t="shared" si="212"/>
        <v>5.5</v>
      </c>
      <c r="D305" s="42">
        <f t="shared" si="213"/>
        <v>4.5522920268406333E-2</v>
      </c>
      <c r="E305" s="42">
        <f t="shared" ref="E305:M305" si="303">($C215-$C214)/8*(E214+3*((2*E214+E215)/3)+3*((E214+2*E215)/3)+E215)</f>
        <v>0.66507906688360519</v>
      </c>
      <c r="F305" s="42">
        <f t="shared" si="303"/>
        <v>0.3846953555334528</v>
      </c>
      <c r="G305" s="42">
        <f t="shared" si="303"/>
        <v>0.37733405479470117</v>
      </c>
      <c r="H305" s="42">
        <f t="shared" si="303"/>
        <v>0.8009741616356455</v>
      </c>
      <c r="I305" s="42">
        <f t="shared" si="303"/>
        <v>36.232268032871062</v>
      </c>
      <c r="J305" s="42">
        <f t="shared" si="303"/>
        <v>4.6651252098792977</v>
      </c>
      <c r="K305" s="42">
        <f t="shared" si="303"/>
        <v>0.31608087210170099</v>
      </c>
      <c r="L305" s="42">
        <f t="shared" si="303"/>
        <v>0.42644765521050632</v>
      </c>
      <c r="M305" s="42">
        <f t="shared" si="303"/>
        <v>1.7584228165807483</v>
      </c>
      <c r="P305" s="42">
        <f t="shared" si="215"/>
        <v>3.8162864332797558E-2</v>
      </c>
      <c r="Q305" s="42">
        <f t="shared" ref="Q305:Y305" si="304">($C215-$C214)/8*(Q214+3*((2*Q214+Q215)/3)+3*((Q214+2*Q215)/3)+Q215)</f>
        <v>0.53080783889173944</v>
      </c>
      <c r="R305" s="42">
        <f t="shared" si="304"/>
        <v>0.20964496047319486</v>
      </c>
      <c r="S305" s="42">
        <f t="shared" si="304"/>
        <v>0.28863445978170732</v>
      </c>
      <c r="T305" s="42">
        <f t="shared" si="304"/>
        <v>0.74684997082884363</v>
      </c>
      <c r="U305" s="42">
        <f t="shared" si="304"/>
        <v>17.148301408899044</v>
      </c>
      <c r="V305" s="42">
        <f t="shared" si="304"/>
        <v>4.2588427001727407</v>
      </c>
      <c r="W305" s="42">
        <f t="shared" si="304"/>
        <v>0.2761280248648515</v>
      </c>
      <c r="X305" s="42">
        <f t="shared" si="304"/>
        <v>0.42350263157201717</v>
      </c>
      <c r="Y305" s="42">
        <f t="shared" si="304"/>
        <v>0.42828178122812799</v>
      </c>
      <c r="AB305" s="42">
        <f t="shared" si="217"/>
        <v>5.2882976204014977E-2</v>
      </c>
      <c r="AC305" s="42">
        <f t="shared" ref="AC305:AK305" si="305">($C215-$C214)/8*(AC214+3*((2*AC214+AC215)/3)+3*((AC214+2*AC215)/3)+AC215)</f>
        <v>0.80126619689936252</v>
      </c>
      <c r="AD305" s="42">
        <f t="shared" si="305"/>
        <v>0.56871298695624095</v>
      </c>
      <c r="AE305" s="42">
        <f t="shared" si="305"/>
        <v>0.47476587869277431</v>
      </c>
      <c r="AF305" s="42">
        <f t="shared" si="305"/>
        <v>0.84564426128745296</v>
      </c>
      <c r="AG305" s="42">
        <f t="shared" si="305"/>
        <v>54.610057103409027</v>
      </c>
      <c r="AH305" s="42">
        <f t="shared" si="305"/>
        <v>5.045255450126608</v>
      </c>
      <c r="AI305" s="42">
        <f t="shared" si="305"/>
        <v>0.35603371933855105</v>
      </c>
      <c r="AJ305" s="42">
        <f t="shared" si="305"/>
        <v>0.43444798822597513</v>
      </c>
      <c r="AK305" s="42">
        <f t="shared" si="305"/>
        <v>3.1064237008949873</v>
      </c>
    </row>
    <row r="306" spans="3:37">
      <c r="C306" s="52">
        <f t="shared" si="212"/>
        <v>5.75</v>
      </c>
      <c r="D306" s="42">
        <f t="shared" si="213"/>
        <v>3.9400636218465526E-2</v>
      </c>
      <c r="E306" s="42">
        <f t="shared" ref="E306:M306" si="306">($C216-$C215)/8*(E215+3*((2*E215+E216)/3)+3*((E215+2*E216)/3)+E216)</f>
        <v>0.65584068578517385</v>
      </c>
      <c r="F306" s="42">
        <f t="shared" si="306"/>
        <v>0.3803155042567673</v>
      </c>
      <c r="G306" s="42">
        <f t="shared" si="306"/>
        <v>0.33895894500532658</v>
      </c>
      <c r="H306" s="42">
        <f t="shared" si="306"/>
        <v>0.74559220411218718</v>
      </c>
      <c r="I306" s="42">
        <f t="shared" si="306"/>
        <v>36.355354645470399</v>
      </c>
      <c r="J306" s="42">
        <f t="shared" si="306"/>
        <v>4.6354389937796361</v>
      </c>
      <c r="K306" s="42">
        <f t="shared" si="306"/>
        <v>0.30732419407919442</v>
      </c>
      <c r="L306" s="42">
        <f t="shared" si="306"/>
        <v>0.42097049434927669</v>
      </c>
      <c r="M306" s="42">
        <f t="shared" si="306"/>
        <v>1.760573038495294</v>
      </c>
      <c r="P306" s="42">
        <f t="shared" si="215"/>
        <v>3.4108240851437086E-2</v>
      </c>
      <c r="Q306" s="42">
        <f t="shared" ref="Q306:Y306" si="307">($C216-$C215)/8*(Q215+3*((2*Q215+Q216)/3)+3*((Q215+2*Q216)/3)+Q216)</f>
        <v>0.52467695241528312</v>
      </c>
      <c r="R306" s="42">
        <f t="shared" si="307"/>
        <v>0.20479831492539519</v>
      </c>
      <c r="S306" s="42">
        <f t="shared" si="307"/>
        <v>0.28151317318250224</v>
      </c>
      <c r="T306" s="42">
        <f t="shared" si="307"/>
        <v>0.70764934271965385</v>
      </c>
      <c r="U306" s="42">
        <f t="shared" si="307"/>
        <v>17.489742921032587</v>
      </c>
      <c r="V306" s="42">
        <f t="shared" si="307"/>
        <v>4.2243439820368893</v>
      </c>
      <c r="W306" s="42">
        <f t="shared" si="307"/>
        <v>0.26870176296406872</v>
      </c>
      <c r="X306" s="42">
        <f t="shared" si="307"/>
        <v>0.4171601126643788</v>
      </c>
      <c r="Y306" s="42">
        <f t="shared" si="307"/>
        <v>0.41137593662098365</v>
      </c>
      <c r="AB306" s="42">
        <f t="shared" si="217"/>
        <v>4.4693031585493856E-2</v>
      </c>
      <c r="AC306" s="42">
        <f t="shared" ref="AC306:AK306" si="308">($C216-$C215)/8*(AC215+3*((2*AC215+AC216)/3)+3*((AC215+2*AC216)/3)+AC216)</f>
        <v>0.78777929508472799</v>
      </c>
      <c r="AD306" s="42">
        <f t="shared" si="308"/>
        <v>0.5618049321952634</v>
      </c>
      <c r="AE306" s="42">
        <f t="shared" si="308"/>
        <v>0.39993641828833904</v>
      </c>
      <c r="AF306" s="42">
        <f t="shared" si="308"/>
        <v>0.78002449244494376</v>
      </c>
      <c r="AG306" s="42">
        <f t="shared" si="308"/>
        <v>54.79539821267511</v>
      </c>
      <c r="AH306" s="42">
        <f t="shared" si="308"/>
        <v>5.0359568654299887</v>
      </c>
      <c r="AI306" s="42">
        <f t="shared" si="308"/>
        <v>0.34594662519432118</v>
      </c>
      <c r="AJ306" s="42">
        <f t="shared" si="308"/>
        <v>0.42814774544762091</v>
      </c>
      <c r="AK306" s="42">
        <f t="shared" si="308"/>
        <v>3.116936266102027</v>
      </c>
    </row>
    <row r="307" spans="3:37">
      <c r="C307" s="52">
        <f t="shared" si="212"/>
        <v>6</v>
      </c>
      <c r="D307" s="42">
        <f t="shared" si="213"/>
        <v>3.512670797903493E-2</v>
      </c>
      <c r="E307" s="42">
        <f t="shared" ref="E307:M307" si="309">($C217-$C216)/8*(E216+3*((2*E216+E217)/3)+3*((E216+2*E217)/3)+E217)</f>
        <v>0.64499425883001915</v>
      </c>
      <c r="F307" s="42">
        <f t="shared" si="309"/>
        <v>0.37812557861842477</v>
      </c>
      <c r="G307" s="42">
        <f t="shared" si="309"/>
        <v>0.31899423893672518</v>
      </c>
      <c r="H307" s="42">
        <f t="shared" si="309"/>
        <v>0.71152665690844885</v>
      </c>
      <c r="I307" s="42">
        <f t="shared" si="309"/>
        <v>36.416897951770061</v>
      </c>
      <c r="J307" s="42">
        <f t="shared" si="309"/>
        <v>4.619902282549913</v>
      </c>
      <c r="K307" s="42">
        <f t="shared" si="309"/>
        <v>0.302109316420969</v>
      </c>
      <c r="L307" s="42">
        <f t="shared" si="309"/>
        <v>0.41810394287050201</v>
      </c>
      <c r="M307" s="42">
        <f t="shared" si="309"/>
        <v>1.7616481494525646</v>
      </c>
      <c r="P307" s="42">
        <f t="shared" si="215"/>
        <v>3.085881271169888E-2</v>
      </c>
      <c r="Q307" s="42">
        <f t="shared" ref="Q307:Y307" si="310">($C217-$C216)/8*(Q216+3*((2*Q216+Q217)/3)+3*((Q216+2*Q217)/3)+Q217)</f>
        <v>0.5182054611345791</v>
      </c>
      <c r="R307" s="42">
        <f t="shared" si="310"/>
        <v>0.2023749921514956</v>
      </c>
      <c r="S307" s="42">
        <f t="shared" si="310"/>
        <v>0.2779525298828997</v>
      </c>
      <c r="T307" s="42">
        <f t="shared" si="310"/>
        <v>0.67675767333866643</v>
      </c>
      <c r="U307" s="42">
        <f t="shared" si="310"/>
        <v>17.803776875640644</v>
      </c>
      <c r="V307" s="42">
        <f t="shared" si="310"/>
        <v>4.2062885781527051</v>
      </c>
      <c r="W307" s="42">
        <f t="shared" si="310"/>
        <v>0.26479839997627347</v>
      </c>
      <c r="X307" s="42">
        <f t="shared" si="310"/>
        <v>0.4125620620886396</v>
      </c>
      <c r="Y307" s="42">
        <f t="shared" si="310"/>
        <v>0.40259022210073586</v>
      </c>
      <c r="AB307" s="42">
        <f t="shared" si="217"/>
        <v>3.9394603246370979E-2</v>
      </c>
      <c r="AC307" s="42">
        <f t="shared" ref="AC307:AK307" si="311">($C217-$C216)/8*(AC216+3*((2*AC216+AC217)/3)+3*((AC216+2*AC217)/3)+AC217)</f>
        <v>0.77194484380747741</v>
      </c>
      <c r="AD307" s="42">
        <f t="shared" si="311"/>
        <v>0.55601291249583107</v>
      </c>
      <c r="AE307" s="42">
        <f t="shared" si="311"/>
        <v>0.36077333620751373</v>
      </c>
      <c r="AF307" s="42">
        <f t="shared" si="311"/>
        <v>0.74568143585447233</v>
      </c>
      <c r="AG307" s="42">
        <f t="shared" si="311"/>
        <v>54.888068767308127</v>
      </c>
      <c r="AH307" s="42">
        <f t="shared" si="311"/>
        <v>5.0313075730816728</v>
      </c>
      <c r="AI307" s="42">
        <f t="shared" si="311"/>
        <v>0.33942023286566458</v>
      </c>
      <c r="AJ307" s="42">
        <f t="shared" si="311"/>
        <v>0.42485042212437041</v>
      </c>
      <c r="AK307" s="42">
        <f t="shared" si="311"/>
        <v>3.1221925487055469</v>
      </c>
    </row>
    <row r="308" spans="3:37">
      <c r="C308" s="52">
        <f t="shared" si="212"/>
        <v>6.25</v>
      </c>
      <c r="D308" s="42">
        <f t="shared" ref="D308:D327" si="312">($C218-$C217)/8*(D217+3*((2*D217+D218)/3)+3*((D217+2*D218)/3)+D218)</f>
        <v>3.2257468666567375E-2</v>
      </c>
      <c r="E308" s="42">
        <f t="shared" ref="E308:M308" si="313">($C218-$C217)/8*(E217+3*((2*E217+E218)/3)+3*((E217+2*E218)/3)+E218)</f>
        <v>0.63257929430441573</v>
      </c>
      <c r="F308" s="42">
        <f t="shared" si="313"/>
        <v>0.37766881327287161</v>
      </c>
      <c r="G308" s="42">
        <f t="shared" si="313"/>
        <v>0.31422926952944663</v>
      </c>
      <c r="H308" s="42">
        <f t="shared" si="313"/>
        <v>0.69500635290169033</v>
      </c>
      <c r="I308" s="42">
        <f t="shared" si="313"/>
        <v>36.430676786047684</v>
      </c>
      <c r="J308" s="42">
        <f t="shared" si="313"/>
        <v>4.6169513019679984</v>
      </c>
      <c r="K308" s="42">
        <f t="shared" si="313"/>
        <v>0.29980131111516034</v>
      </c>
      <c r="L308" s="42">
        <f t="shared" si="313"/>
        <v>0.4173670444822194</v>
      </c>
      <c r="M308" s="42">
        <f t="shared" si="313"/>
        <v>1.7609897717476688</v>
      </c>
      <c r="P308" s="42">
        <f t="shared" ref="P308:P327" si="314">($C218-$C217)/8*(P217+3*((2*P217+P218)/3)+3*((P217+2*P218)/3)+P218)</f>
        <v>2.8231844871580713E-2</v>
      </c>
      <c r="Q308" s="42">
        <f t="shared" ref="Q308:Y308" si="315">($C218-$C217)/8*(Q217+3*((2*Q217+Q218)/3)+3*((Q217+2*Q218)/3)+Q218)</f>
        <v>0.51119198514506103</v>
      </c>
      <c r="R308" s="42">
        <f t="shared" si="315"/>
        <v>0.20202458068478679</v>
      </c>
      <c r="S308" s="42">
        <f t="shared" si="315"/>
        <v>0.27717486533156538</v>
      </c>
      <c r="T308" s="42">
        <f t="shared" si="315"/>
        <v>0.65291751329591707</v>
      </c>
      <c r="U308" s="42">
        <f t="shared" si="315"/>
        <v>18.094068149761419</v>
      </c>
      <c r="V308" s="42">
        <f t="shared" si="315"/>
        <v>4.2027176765794456</v>
      </c>
      <c r="W308" s="42">
        <f t="shared" si="315"/>
        <v>0.26376236634807493</v>
      </c>
      <c r="X308" s="42">
        <f t="shared" si="315"/>
        <v>0.40943374599997912</v>
      </c>
      <c r="Y308" s="42">
        <f t="shared" si="315"/>
        <v>0.40145986647841986</v>
      </c>
      <c r="AB308" s="42">
        <f t="shared" ref="AB308:AB327" si="316">($C218-$C217)/8*(AB217+3*((2*AB217+AB218)/3)+3*((AB217+2*AB218)/3)+AB218)</f>
        <v>3.628309246155409E-2</v>
      </c>
      <c r="AC308" s="42">
        <f t="shared" ref="AC308:AK308" si="317">($C218-$C217)/8*(AC217+3*((2*AC217+AC218)/3)+3*((AC217+2*AC218)/3)+AC218)</f>
        <v>0.75396660346377076</v>
      </c>
      <c r="AD308" s="42">
        <f t="shared" si="317"/>
        <v>0.55109343289993407</v>
      </c>
      <c r="AE308" s="42">
        <f t="shared" si="317"/>
        <v>0.35128367372732738</v>
      </c>
      <c r="AF308" s="42">
        <f t="shared" si="317"/>
        <v>0.73679891324831637</v>
      </c>
      <c r="AG308" s="42">
        <f t="shared" si="317"/>
        <v>54.899732755842308</v>
      </c>
      <c r="AH308" s="42">
        <f t="shared" si="317"/>
        <v>5.0311849273565468</v>
      </c>
      <c r="AI308" s="42">
        <f t="shared" si="317"/>
        <v>0.33584025588224475</v>
      </c>
      <c r="AJ308" s="42">
        <f t="shared" si="317"/>
        <v>0.42404902876223655</v>
      </c>
      <c r="AK308" s="42">
        <f t="shared" si="317"/>
        <v>3.1205196770169201</v>
      </c>
    </row>
    <row r="309" spans="3:37">
      <c r="C309" s="52">
        <f t="shared" si="212"/>
        <v>6.5</v>
      </c>
      <c r="D309" s="42">
        <f t="shared" si="312"/>
        <v>2.9954710031516393E-2</v>
      </c>
      <c r="E309" s="42">
        <f t="shared" ref="E309:M309" si="318">($C219-$C218)/8*(E218+3*((2*E218+E219)/3)+3*((E218+2*E219)/3)+E219)</f>
        <v>0.61893640086758828</v>
      </c>
      <c r="F309" s="42">
        <f t="shared" si="318"/>
        <v>0.3780316775290013</v>
      </c>
      <c r="G309" s="42">
        <f t="shared" si="318"/>
        <v>0.31575581890806248</v>
      </c>
      <c r="H309" s="42">
        <f t="shared" si="318"/>
        <v>0.68506201272815959</v>
      </c>
      <c r="I309" s="42">
        <f t="shared" si="318"/>
        <v>36.424248816858395</v>
      </c>
      <c r="J309" s="42">
        <f t="shared" si="318"/>
        <v>4.6212389734139743</v>
      </c>
      <c r="K309" s="42">
        <f t="shared" si="318"/>
        <v>0.29856439757546854</v>
      </c>
      <c r="L309" s="42">
        <f t="shared" si="318"/>
        <v>0.41738837924639077</v>
      </c>
      <c r="M309" s="42">
        <f t="shared" si="318"/>
        <v>1.757343895293273</v>
      </c>
      <c r="P309" s="42">
        <f t="shared" si="314"/>
        <v>2.5911370696154103E-2</v>
      </c>
      <c r="Q309" s="42">
        <f t="shared" ref="Q309:Y309" si="319">($C219-$C218)/8*(Q218+3*((2*Q218+Q219)/3)+3*((Q218+2*Q219)/3)+Q219)</f>
        <v>0.50325215549646007</v>
      </c>
      <c r="R309" s="42">
        <f t="shared" si="319"/>
        <v>0.20304625759184941</v>
      </c>
      <c r="S309" s="42">
        <f t="shared" si="319"/>
        <v>0.2776248504258319</v>
      </c>
      <c r="T309" s="42">
        <f t="shared" si="319"/>
        <v>0.63243627443056183</v>
      </c>
      <c r="U309" s="42">
        <f t="shared" si="319"/>
        <v>18.374461834428143</v>
      </c>
      <c r="V309" s="42">
        <f t="shared" si="319"/>
        <v>4.2071343100235863</v>
      </c>
      <c r="W309" s="42">
        <f t="shared" si="319"/>
        <v>0.26372963756910606</v>
      </c>
      <c r="X309" s="42">
        <f t="shared" si="319"/>
        <v>0.40693111759553391</v>
      </c>
      <c r="Y309" s="42">
        <f t="shared" si="319"/>
        <v>0.40595645335896152</v>
      </c>
      <c r="AB309" s="42">
        <f t="shared" si="316"/>
        <v>3.3998049366878731E-2</v>
      </c>
      <c r="AC309" s="42">
        <f t="shared" ref="AC309:AK309" si="320">($C219-$C218)/8*(AC218+3*((2*AC218+AC219)/3)+3*((AC218+2*AC219)/3)+AC219)</f>
        <v>0.73462064623871715</v>
      </c>
      <c r="AD309" s="42">
        <f t="shared" si="320"/>
        <v>0.54665420697788913</v>
      </c>
      <c r="AE309" s="42">
        <f t="shared" si="320"/>
        <v>0.353886787390292</v>
      </c>
      <c r="AF309" s="42">
        <f t="shared" si="320"/>
        <v>0.73683841714953568</v>
      </c>
      <c r="AG309" s="42">
        <f t="shared" si="320"/>
        <v>54.853718155346002</v>
      </c>
      <c r="AH309" s="42">
        <f t="shared" si="320"/>
        <v>5.0353436368043605</v>
      </c>
      <c r="AI309" s="42">
        <f t="shared" si="320"/>
        <v>0.33339915758183003</v>
      </c>
      <c r="AJ309" s="42">
        <f t="shared" si="320"/>
        <v>0.42425854018420883</v>
      </c>
      <c r="AK309" s="42">
        <f t="shared" si="320"/>
        <v>3.1087313372275918</v>
      </c>
    </row>
    <row r="310" spans="3:37">
      <c r="C310" s="52">
        <f t="shared" si="212"/>
        <v>6.75</v>
      </c>
      <c r="D310" s="42">
        <f t="shared" si="312"/>
        <v>2.7805468638802178E-2</v>
      </c>
      <c r="E310" s="42">
        <f t="shared" ref="E310:M310" si="321">($C220-$C219)/8*(E219+3*((2*E219+E220)/3)+3*((E219+2*E220)/3)+E220)</f>
        <v>0.60428611235875895</v>
      </c>
      <c r="F310" s="42">
        <f t="shared" si="321"/>
        <v>0.37875740604126112</v>
      </c>
      <c r="G310" s="42">
        <f t="shared" si="321"/>
        <v>0.31880891766529368</v>
      </c>
      <c r="H310" s="42">
        <f t="shared" si="321"/>
        <v>0.67578062856619792</v>
      </c>
      <c r="I310" s="42">
        <f t="shared" si="321"/>
        <v>36.411392878479766</v>
      </c>
      <c r="J310" s="42">
        <f t="shared" si="321"/>
        <v>4.6298143163059278</v>
      </c>
      <c r="K310" s="42">
        <f t="shared" si="321"/>
        <v>0.29740994493842299</v>
      </c>
      <c r="L310" s="42">
        <f t="shared" si="321"/>
        <v>0.41743104877473347</v>
      </c>
      <c r="M310" s="42">
        <f t="shared" si="321"/>
        <v>1.7502090056906237</v>
      </c>
      <c r="P310" s="42">
        <f t="shared" si="314"/>
        <v>2.3745594799089258E-2</v>
      </c>
      <c r="Q310" s="42">
        <f t="shared" ref="Q310:Y310" si="322">($C220-$C219)/8*(Q219+3*((2*Q219+Q220)/3)+3*((Q219+2*Q220)/3)+Q220)</f>
        <v>0.49423056943137023</v>
      </c>
      <c r="R310" s="42">
        <f t="shared" si="322"/>
        <v>0.20508961140597518</v>
      </c>
      <c r="S310" s="42">
        <f t="shared" si="322"/>
        <v>0.27852482061436545</v>
      </c>
      <c r="T310" s="42">
        <f t="shared" si="322"/>
        <v>0.61332045148956382</v>
      </c>
      <c r="U310" s="42">
        <f t="shared" si="322"/>
        <v>18.652694892277022</v>
      </c>
      <c r="V310" s="42">
        <f t="shared" si="322"/>
        <v>4.2159675769118659</v>
      </c>
      <c r="W310" s="42">
        <f t="shared" si="322"/>
        <v>0.26369909070873554</v>
      </c>
      <c r="X310" s="42">
        <f t="shared" si="322"/>
        <v>0.40459533108471835</v>
      </c>
      <c r="Y310" s="42">
        <f t="shared" si="322"/>
        <v>0.414864779810588</v>
      </c>
      <c r="AB310" s="42">
        <f t="shared" si="316"/>
        <v>3.1865342478515093E-2</v>
      </c>
      <c r="AC310" s="42">
        <f t="shared" ref="AC310:AK310" si="323">($C220-$C219)/8*(AC219+3*((2*AC219+AC220)/3)+3*((AC219+2*AC220)/3)+AC220)</f>
        <v>0.71434165528614768</v>
      </c>
      <c r="AD310" s="42">
        <f t="shared" si="323"/>
        <v>0.54251092945064738</v>
      </c>
      <c r="AE310" s="42">
        <f t="shared" si="323"/>
        <v>0.35909301471622185</v>
      </c>
      <c r="AF310" s="42">
        <f t="shared" si="323"/>
        <v>0.73691742495197476</v>
      </c>
      <c r="AG310" s="42">
        <f t="shared" si="323"/>
        <v>54.761688954353346</v>
      </c>
      <c r="AH310" s="42">
        <f t="shared" si="323"/>
        <v>5.0436610556999852</v>
      </c>
      <c r="AI310" s="42">
        <f t="shared" si="323"/>
        <v>0.33112079916810955</v>
      </c>
      <c r="AJ310" s="42">
        <f t="shared" si="323"/>
        <v>0.4246775630281534</v>
      </c>
      <c r="AK310" s="42">
        <f t="shared" si="323"/>
        <v>3.0855532315706613</v>
      </c>
    </row>
    <row r="311" spans="3:37">
      <c r="C311" s="52">
        <f t="shared" si="212"/>
        <v>7</v>
      </c>
      <c r="D311" s="42">
        <f t="shared" si="312"/>
        <v>2.5809744488424685E-2</v>
      </c>
      <c r="E311" s="42">
        <f t="shared" ref="E311:M311" si="324">($C221-$C220)/8*(E220+3*((2*E220+E221)/3)+3*((E220+2*E221)/3)+E221)</f>
        <v>0.58865647757596873</v>
      </c>
      <c r="F311" s="42">
        <f t="shared" si="324"/>
        <v>0.37984599880965114</v>
      </c>
      <c r="G311" s="42">
        <f t="shared" si="324"/>
        <v>0.32338856580114078</v>
      </c>
      <c r="H311" s="42">
        <f t="shared" si="324"/>
        <v>0.66716220041580521</v>
      </c>
      <c r="I311" s="42">
        <f t="shared" si="324"/>
        <v>36.392108970911906</v>
      </c>
      <c r="J311" s="42">
        <f t="shared" si="324"/>
        <v>4.642677330643858</v>
      </c>
      <c r="K311" s="42">
        <f t="shared" si="324"/>
        <v>0.29633795320402329</v>
      </c>
      <c r="L311" s="42">
        <f t="shared" si="324"/>
        <v>0.41749505306724766</v>
      </c>
      <c r="M311" s="42">
        <f t="shared" si="324"/>
        <v>1.7397733389070749</v>
      </c>
      <c r="P311" s="42">
        <f t="shared" si="314"/>
        <v>2.173451718038618E-2</v>
      </c>
      <c r="Q311" s="42">
        <f t="shared" ref="Q311:Y311" si="325">($C221-$C220)/8*(Q220+3*((2*Q220+Q221)/3)+3*((Q220+2*Q221)/3)+Q221)</f>
        <v>0.48418239952638642</v>
      </c>
      <c r="R311" s="42">
        <f t="shared" si="325"/>
        <v>0.20815464212716464</v>
      </c>
      <c r="S311" s="42">
        <f t="shared" si="325"/>
        <v>0.27987477589716614</v>
      </c>
      <c r="T311" s="42">
        <f t="shared" si="325"/>
        <v>0.59557004447292261</v>
      </c>
      <c r="U311" s="42">
        <f t="shared" si="325"/>
        <v>18.92876732330809</v>
      </c>
      <c r="V311" s="42">
        <f t="shared" si="325"/>
        <v>4.2292174772442852</v>
      </c>
      <c r="W311" s="42">
        <f t="shared" si="325"/>
        <v>0.26367072576696293</v>
      </c>
      <c r="X311" s="42">
        <f t="shared" si="325"/>
        <v>0.40242638646753226</v>
      </c>
      <c r="Y311" s="42">
        <f t="shared" si="325"/>
        <v>0.42808302906194956</v>
      </c>
      <c r="AB311" s="42">
        <f t="shared" si="316"/>
        <v>2.9884971796463135E-2</v>
      </c>
      <c r="AC311" s="42">
        <f t="shared" ref="AC311:AK311" si="326">($C221-$C220)/8*(AC220+3*((2*AC220+AC221)/3)+3*((AC220+2*AC221)/3)+AC221)</f>
        <v>0.69313055562555048</v>
      </c>
      <c r="AD311" s="42">
        <f t="shared" si="326"/>
        <v>0.53866360031820848</v>
      </c>
      <c r="AE311" s="42">
        <f t="shared" si="326"/>
        <v>0.36690235570511637</v>
      </c>
      <c r="AF311" s="42">
        <f t="shared" si="326"/>
        <v>0.73703593665563349</v>
      </c>
      <c r="AG311" s="42">
        <f t="shared" si="326"/>
        <v>54.623645152864341</v>
      </c>
      <c r="AH311" s="42">
        <f t="shared" si="326"/>
        <v>5.0561371840434246</v>
      </c>
      <c r="AI311" s="42">
        <f t="shared" si="326"/>
        <v>0.32900518064108364</v>
      </c>
      <c r="AJ311" s="42">
        <f t="shared" si="326"/>
        <v>0.42530609729407071</v>
      </c>
      <c r="AK311" s="42">
        <f t="shared" si="326"/>
        <v>3.051463648752196</v>
      </c>
    </row>
    <row r="312" spans="3:37">
      <c r="C312" s="52">
        <f t="shared" si="212"/>
        <v>7.25</v>
      </c>
      <c r="D312" s="42">
        <f t="shared" si="312"/>
        <v>2.3967537580383856E-2</v>
      </c>
      <c r="E312" s="42">
        <f t="shared" ref="E312:M312" si="327">($C222-$C221)/8*(E221+3*((2*E221+E222)/3)+3*((E221+2*E222)/3)+E222)</f>
        <v>0.57207554531725802</v>
      </c>
      <c r="F312" s="42">
        <f t="shared" si="327"/>
        <v>0.38129745583417129</v>
      </c>
      <c r="G312" s="42">
        <f t="shared" si="327"/>
        <v>0.32949476331560418</v>
      </c>
      <c r="H312" s="42">
        <f t="shared" si="327"/>
        <v>0.6592067282769809</v>
      </c>
      <c r="I312" s="42">
        <f t="shared" si="327"/>
        <v>36.366397094154763</v>
      </c>
      <c r="J312" s="42">
        <f t="shared" si="327"/>
        <v>4.6598280164277615</v>
      </c>
      <c r="K312" s="42">
        <f t="shared" si="327"/>
        <v>0.29534842237226983</v>
      </c>
      <c r="L312" s="42">
        <f t="shared" si="327"/>
        <v>0.41758039212393322</v>
      </c>
      <c r="M312" s="42">
        <f t="shared" si="327"/>
        <v>1.726225130909987</v>
      </c>
      <c r="P312" s="42">
        <f t="shared" si="314"/>
        <v>1.9878137840044916E-2</v>
      </c>
      <c r="Q312" s="42">
        <f t="shared" ref="Q312:Y312" si="328">($C222-$C221)/8*(Q221+3*((2*Q221+Q222)/3)+3*((Q221+2*Q222)/3)+Q222)</f>
        <v>0.47316281835810176</v>
      </c>
      <c r="R312" s="42">
        <f t="shared" si="328"/>
        <v>0.21224134975541725</v>
      </c>
      <c r="S312" s="42">
        <f t="shared" si="328"/>
        <v>0.28167471627423329</v>
      </c>
      <c r="T312" s="42">
        <f t="shared" si="328"/>
        <v>0.57918505338063819</v>
      </c>
      <c r="U312" s="42">
        <f t="shared" si="328"/>
        <v>19.202679127521421</v>
      </c>
      <c r="V312" s="42">
        <f t="shared" si="328"/>
        <v>4.2468840110208506</v>
      </c>
      <c r="W312" s="42">
        <f t="shared" si="328"/>
        <v>0.26364454274378829</v>
      </c>
      <c r="X312" s="42">
        <f t="shared" si="328"/>
        <v>0.40042428374397615</v>
      </c>
      <c r="Y312" s="42">
        <f t="shared" si="328"/>
        <v>0.44550938434169812</v>
      </c>
      <c r="AB312" s="42">
        <f t="shared" si="316"/>
        <v>2.8056937320722848E-2</v>
      </c>
      <c r="AC312" s="42">
        <f t="shared" ref="AC312:AK312" si="329">($C222-$C221)/8*(AC221+3*((2*AC221+AC222)/3)+3*((AC221+2*AC222)/3)+AC222)</f>
        <v>0.67098827227641356</v>
      </c>
      <c r="AD312" s="42">
        <f t="shared" si="329"/>
        <v>0.53511221958057242</v>
      </c>
      <c r="AE312" s="42">
        <f t="shared" si="329"/>
        <v>0.37731481035697545</v>
      </c>
      <c r="AF312" s="42">
        <f t="shared" si="329"/>
        <v>0.7371939522605121</v>
      </c>
      <c r="AG312" s="42">
        <f t="shared" si="329"/>
        <v>54.439586750878981</v>
      </c>
      <c r="AH312" s="42">
        <f t="shared" si="329"/>
        <v>5.0727720218346724</v>
      </c>
      <c r="AI312" s="42">
        <f t="shared" si="329"/>
        <v>0.32705230200075186</v>
      </c>
      <c r="AJ312" s="42">
        <f t="shared" si="329"/>
        <v>0.42614414298196085</v>
      </c>
      <c r="AK312" s="42">
        <f t="shared" si="329"/>
        <v>3.0069408774782733</v>
      </c>
    </row>
    <row r="313" spans="3:37">
      <c r="C313" s="52">
        <f t="shared" si="212"/>
        <v>7.5</v>
      </c>
      <c r="D313" s="42">
        <f t="shared" si="312"/>
        <v>2.2278847914679795E-2</v>
      </c>
      <c r="E313" s="42">
        <f t="shared" ref="E313:M313" si="330">($C223-$C222)/8*(E222+3*((2*E222+E223)/3)+3*((E222+2*E223)/3)+E223)</f>
        <v>0.55457136438066723</v>
      </c>
      <c r="F313" s="42">
        <f t="shared" si="330"/>
        <v>0.38311177711482164</v>
      </c>
      <c r="G313" s="42">
        <f t="shared" si="330"/>
        <v>0.33712751020868342</v>
      </c>
      <c r="H313" s="42">
        <f t="shared" si="330"/>
        <v>0.65191421214972511</v>
      </c>
      <c r="I313" s="42">
        <f t="shared" si="330"/>
        <v>36.334257248208331</v>
      </c>
      <c r="J313" s="42">
        <f t="shared" si="330"/>
        <v>4.6812663736576452</v>
      </c>
      <c r="K313" s="42">
        <f t="shared" si="330"/>
        <v>0.29444135244316272</v>
      </c>
      <c r="L313" s="42">
        <f t="shared" si="330"/>
        <v>0.41768706594479021</v>
      </c>
      <c r="M313" s="42">
        <f t="shared" si="330"/>
        <v>1.7097526176667301</v>
      </c>
      <c r="P313" s="42">
        <f t="shared" si="314"/>
        <v>1.8176456778065418E-2</v>
      </c>
      <c r="Q313" s="42">
        <f t="shared" ref="Q313:Y313" si="331">($C223-$C222)/8*(Q222+3*((2*Q222+Q223)/3)+3*((Q222+2*Q223)/3)+Q223)</f>
        <v>0.46122699850310933</v>
      </c>
      <c r="R313" s="42">
        <f t="shared" si="331"/>
        <v>0.21734973429073248</v>
      </c>
      <c r="S313" s="42">
        <f t="shared" si="331"/>
        <v>0.28392464174556709</v>
      </c>
      <c r="T313" s="42">
        <f t="shared" si="331"/>
        <v>0.5641654782127109</v>
      </c>
      <c r="U313" s="42">
        <f t="shared" si="331"/>
        <v>19.474430304916901</v>
      </c>
      <c r="V313" s="42">
        <f t="shared" si="331"/>
        <v>4.2689671782415557</v>
      </c>
      <c r="W313" s="42">
        <f t="shared" si="331"/>
        <v>0.26362054163921156</v>
      </c>
      <c r="X313" s="42">
        <f t="shared" si="331"/>
        <v>0.39858902291404996</v>
      </c>
      <c r="Y313" s="42">
        <f t="shared" si="331"/>
        <v>0.46704202887848428</v>
      </c>
      <c r="AB313" s="42">
        <f t="shared" si="316"/>
        <v>2.6381239051294227E-2</v>
      </c>
      <c r="AC313" s="42">
        <f t="shared" ref="AC313:AK313" si="332">($C223-$C222)/8*(AC222+3*((2*AC222+AC223)/3)+3*((AC222+2*AC223)/3)+AC223)</f>
        <v>0.64791573025822424</v>
      </c>
      <c r="AD313" s="42">
        <f t="shared" si="332"/>
        <v>0.53185678723773955</v>
      </c>
      <c r="AE313" s="42">
        <f t="shared" si="332"/>
        <v>0.39033037867179965</v>
      </c>
      <c r="AF313" s="42">
        <f t="shared" si="332"/>
        <v>0.73739147176661057</v>
      </c>
      <c r="AG313" s="42">
        <f t="shared" si="332"/>
        <v>54.209513748397313</v>
      </c>
      <c r="AH313" s="42">
        <f t="shared" si="332"/>
        <v>5.0935655690737303</v>
      </c>
      <c r="AI313" s="42">
        <f t="shared" si="332"/>
        <v>0.32526216324711443</v>
      </c>
      <c r="AJ313" s="42">
        <f t="shared" si="332"/>
        <v>0.42719170009182333</v>
      </c>
      <c r="AK313" s="42">
        <f t="shared" si="332"/>
        <v>2.952463206454973</v>
      </c>
    </row>
    <row r="314" spans="3:37">
      <c r="C314" s="52">
        <f t="shared" si="212"/>
        <v>7.75</v>
      </c>
      <c r="D314" s="42">
        <f t="shared" si="312"/>
        <v>2.0743675491312511E-2</v>
      </c>
      <c r="E314" s="42">
        <f t="shared" ref="E314:M314" si="333">($C224-$C223)/8*(E223+3*((2*E223+E224)/3)+3*((E223+2*E224)/3)+E224)</f>
        <v>0.53617198356423701</v>
      </c>
      <c r="F314" s="42">
        <f t="shared" si="333"/>
        <v>0.38528896265160167</v>
      </c>
      <c r="G314" s="42">
        <f t="shared" si="333"/>
        <v>0.34628680648037857</v>
      </c>
      <c r="H314" s="42">
        <f t="shared" si="333"/>
        <v>0.64528465203403829</v>
      </c>
      <c r="I314" s="42">
        <f t="shared" si="333"/>
        <v>36.29568943307261</v>
      </c>
      <c r="J314" s="42">
        <f t="shared" si="333"/>
        <v>4.7069924023335039</v>
      </c>
      <c r="K314" s="42">
        <f t="shared" si="333"/>
        <v>0.29361674341670135</v>
      </c>
      <c r="L314" s="42">
        <f t="shared" si="333"/>
        <v>0.41781507452981803</v>
      </c>
      <c r="M314" s="42">
        <f t="shared" si="333"/>
        <v>1.6905440351446641</v>
      </c>
      <c r="P314" s="42">
        <f t="shared" si="314"/>
        <v>1.6629473994447676E-2</v>
      </c>
      <c r="Q314" s="42">
        <f t="shared" ref="Q314:Y314" si="334">($C224-$C223)/8*(Q223+3*((2*Q223+Q224)/3)+3*((Q223+2*Q224)/3)+Q224)</f>
        <v>0.4484301125380033</v>
      </c>
      <c r="R314" s="42">
        <f t="shared" si="334"/>
        <v>0.22347979573311033</v>
      </c>
      <c r="S314" s="42">
        <f t="shared" si="334"/>
        <v>0.28662455231116735</v>
      </c>
      <c r="T314" s="42">
        <f t="shared" si="334"/>
        <v>0.55051131896914107</v>
      </c>
      <c r="U314" s="42">
        <f t="shared" si="334"/>
        <v>19.744020855494529</v>
      </c>
      <c r="V314" s="42">
        <f t="shared" si="334"/>
        <v>4.2954669789063962</v>
      </c>
      <c r="W314" s="42">
        <f t="shared" si="334"/>
        <v>0.26359872245323263</v>
      </c>
      <c r="X314" s="42">
        <f t="shared" si="334"/>
        <v>0.39692060397775342</v>
      </c>
      <c r="Y314" s="42">
        <f t="shared" si="334"/>
        <v>0.49257914590095886</v>
      </c>
      <c r="AB314" s="42">
        <f t="shared" si="316"/>
        <v>2.4857876988177287E-2</v>
      </c>
      <c r="AC314" s="42">
        <f t="shared" ref="AC314:AK314" si="335">($C224-$C223)/8*(AC223+3*((2*AC223+AC224)/3)+3*((AC223+2*AC224)/3)+AC224)</f>
        <v>0.62391385459047022</v>
      </c>
      <c r="AD314" s="42">
        <f t="shared" si="335"/>
        <v>0.52889730328970952</v>
      </c>
      <c r="AE314" s="42">
        <f t="shared" si="335"/>
        <v>0.40594906064958913</v>
      </c>
      <c r="AF314" s="42">
        <f t="shared" si="335"/>
        <v>0.73762849517392826</v>
      </c>
      <c r="AG314" s="42">
        <f t="shared" si="335"/>
        <v>53.933426145419347</v>
      </c>
      <c r="AH314" s="42">
        <f t="shared" si="335"/>
        <v>5.1185178257606072</v>
      </c>
      <c r="AI314" s="42">
        <f t="shared" si="335"/>
        <v>0.32363476438017108</v>
      </c>
      <c r="AJ314" s="42">
        <f t="shared" si="335"/>
        <v>0.42844876862365805</v>
      </c>
      <c r="AK314" s="42">
        <f t="shared" si="335"/>
        <v>2.8885089243883635</v>
      </c>
    </row>
    <row r="315" spans="3:37">
      <c r="C315" s="52">
        <f t="shared" si="212"/>
        <v>8</v>
      </c>
      <c r="D315" s="42">
        <f t="shared" si="312"/>
        <v>1.9362020310281891E-2</v>
      </c>
      <c r="E315" s="42">
        <f t="shared" ref="E315:M315" si="336">($C225-$C224)/8*(E224+3*((2*E224+E225)/3)+3*((E224+2*E225)/3)+E225)</f>
        <v>0.51690545166600799</v>
      </c>
      <c r="F315" s="42">
        <f t="shared" si="336"/>
        <v>0.3878290124445119</v>
      </c>
      <c r="G315" s="42">
        <f t="shared" si="336"/>
        <v>0.35697265213068902</v>
      </c>
      <c r="H315" s="42">
        <f t="shared" si="336"/>
        <v>0.63931804792991997</v>
      </c>
      <c r="I315" s="42">
        <f t="shared" si="336"/>
        <v>36.25069364874755</v>
      </c>
      <c r="J315" s="42">
        <f t="shared" si="336"/>
        <v>4.7370061024553376</v>
      </c>
      <c r="K315" s="42">
        <f t="shared" si="336"/>
        <v>0.29287459529288629</v>
      </c>
      <c r="L315" s="42">
        <f t="shared" si="336"/>
        <v>0.41796441787901772</v>
      </c>
      <c r="M315" s="42">
        <f t="shared" si="336"/>
        <v>1.6687876193111493</v>
      </c>
      <c r="P315" s="42">
        <f t="shared" si="314"/>
        <v>1.5237189489191704E-2</v>
      </c>
      <c r="Q315" s="42">
        <f t="shared" ref="Q315:Y315" si="337">($C225-$C224)/8*(Q224+3*((2*Q224+Q225)/3)+3*((Q224+2*Q225)/3)+Q225)</f>
        <v>0.43482733303937737</v>
      </c>
      <c r="R315" s="42">
        <f t="shared" si="337"/>
        <v>0.23063153408255135</v>
      </c>
      <c r="S315" s="42">
        <f t="shared" si="337"/>
        <v>0.2897744479710348</v>
      </c>
      <c r="T315" s="42">
        <f t="shared" si="337"/>
        <v>0.53822257564992781</v>
      </c>
      <c r="U315" s="42">
        <f t="shared" si="337"/>
        <v>20.011450779254368</v>
      </c>
      <c r="V315" s="42">
        <f t="shared" si="337"/>
        <v>4.3263834130153818</v>
      </c>
      <c r="W315" s="42">
        <f t="shared" si="337"/>
        <v>0.26357908518585105</v>
      </c>
      <c r="X315" s="42">
        <f t="shared" si="337"/>
        <v>0.39541902693508585</v>
      </c>
      <c r="Y315" s="42">
        <f t="shared" si="337"/>
        <v>0.52201891863777328</v>
      </c>
      <c r="AB315" s="42">
        <f t="shared" si="316"/>
        <v>2.3486851131372076E-2</v>
      </c>
      <c r="AC315" s="42">
        <f t="shared" ref="AC315:AK315" si="338">($C225-$C224)/8*(AC224+3*((2*AC224+AC225)/3)+3*((AC224+2*AC225)/3)+AC225)</f>
        <v>0.59898357029263904</v>
      </c>
      <c r="AD315" s="42">
        <f t="shared" si="338"/>
        <v>0.52623376773648245</v>
      </c>
      <c r="AE315" s="42">
        <f t="shared" si="338"/>
        <v>0.42417085629034318</v>
      </c>
      <c r="AF315" s="42">
        <f t="shared" si="338"/>
        <v>0.7379050224824657</v>
      </c>
      <c r="AG315" s="42">
        <f t="shared" si="338"/>
        <v>53.611323941945045</v>
      </c>
      <c r="AH315" s="42">
        <f t="shared" si="338"/>
        <v>5.1476287918952934</v>
      </c>
      <c r="AI315" s="42">
        <f t="shared" si="338"/>
        <v>0.32217010539992191</v>
      </c>
      <c r="AJ315" s="42">
        <f t="shared" si="338"/>
        <v>0.42991534857746511</v>
      </c>
      <c r="AK315" s="42">
        <f t="shared" si="338"/>
        <v>2.8155563199845215</v>
      </c>
    </row>
    <row r="316" spans="3:37">
      <c r="C316" s="52">
        <f t="shared" si="212"/>
        <v>8.25</v>
      </c>
      <c r="D316" s="42">
        <f t="shared" si="312"/>
        <v>1.813388237158799E-2</v>
      </c>
      <c r="E316" s="42">
        <f t="shared" ref="E316:M316" si="339">($C226-$C225)/8*(E225+3*((2*E225+E226)/3)+3*((E225+2*E226)/3)+E226)</f>
        <v>0.4967998174840213</v>
      </c>
      <c r="F316" s="42">
        <f t="shared" si="339"/>
        <v>0.39073192649355232</v>
      </c>
      <c r="G316" s="42">
        <f t="shared" si="339"/>
        <v>0.36918504715961531</v>
      </c>
      <c r="H316" s="42">
        <f t="shared" si="339"/>
        <v>0.63401439983737051</v>
      </c>
      <c r="I316" s="42">
        <f t="shared" si="339"/>
        <v>36.199269895233201</v>
      </c>
      <c r="J316" s="42">
        <f t="shared" si="339"/>
        <v>4.7713074740231507</v>
      </c>
      <c r="K316" s="42">
        <f t="shared" si="339"/>
        <v>0.29221490807171746</v>
      </c>
      <c r="L316" s="42">
        <f t="shared" si="339"/>
        <v>0.41813509599238891</v>
      </c>
      <c r="M316" s="42">
        <f t="shared" si="339"/>
        <v>1.6446716061335507</v>
      </c>
      <c r="P316" s="42">
        <f t="shared" si="314"/>
        <v>1.3999603262297492E-2</v>
      </c>
      <c r="Q316" s="42">
        <f t="shared" ref="Q316:Y316" si="340">($C226-$C225)/8*(Q225+3*((2*Q225+Q226)/3)+3*((Q225+2*Q226)/3)+Q226)</f>
        <v>0.42047383258382459</v>
      </c>
      <c r="R316" s="42">
        <f t="shared" si="340"/>
        <v>0.23880494933905599</v>
      </c>
      <c r="S316" s="42">
        <f t="shared" si="340"/>
        <v>0.29337432872516928</v>
      </c>
      <c r="T316" s="42">
        <f t="shared" si="340"/>
        <v>0.52729924825507124</v>
      </c>
      <c r="U316" s="42">
        <f t="shared" si="340"/>
        <v>20.276720076196398</v>
      </c>
      <c r="V316" s="42">
        <f t="shared" si="340"/>
        <v>4.3617164805685062</v>
      </c>
      <c r="W316" s="42">
        <f t="shared" si="340"/>
        <v>0.26356162983706743</v>
      </c>
      <c r="X316" s="42">
        <f t="shared" si="340"/>
        <v>0.39408429178604831</v>
      </c>
      <c r="Y316" s="42">
        <f t="shared" si="340"/>
        <v>0.55525953031757858</v>
      </c>
      <c r="AB316" s="42">
        <f t="shared" si="316"/>
        <v>2.2268161480878578E-2</v>
      </c>
      <c r="AC316" s="42">
        <f t="shared" ref="AC316:AK316" si="341">($C226-$C225)/8*(AC225+3*((2*AC225+AC226)/3)+3*((AC225+2*AC226)/3)+AC226)</f>
        <v>0.57312580238421773</v>
      </c>
      <c r="AD316" s="42">
        <f t="shared" si="341"/>
        <v>0.52386618057805845</v>
      </c>
      <c r="AE316" s="42">
        <f t="shared" si="341"/>
        <v>0.4449957655940619</v>
      </c>
      <c r="AF316" s="42">
        <f t="shared" si="341"/>
        <v>0.73822105369222302</v>
      </c>
      <c r="AG316" s="42">
        <f t="shared" si="341"/>
        <v>53.243207137974366</v>
      </c>
      <c r="AH316" s="42">
        <f t="shared" si="341"/>
        <v>5.1808984674777898</v>
      </c>
      <c r="AI316" s="42">
        <f t="shared" si="341"/>
        <v>0.32086818630636754</v>
      </c>
      <c r="AJ316" s="42">
        <f t="shared" si="341"/>
        <v>0.43159143995324439</v>
      </c>
      <c r="AK316" s="42">
        <f t="shared" si="341"/>
        <v>2.7340836819495213</v>
      </c>
    </row>
    <row r="317" spans="3:37">
      <c r="C317" s="52">
        <f t="shared" si="212"/>
        <v>8.5</v>
      </c>
      <c r="D317" s="42">
        <f t="shared" si="312"/>
        <v>1.7059261675230905E-2</v>
      </c>
      <c r="E317" s="42">
        <f t="shared" ref="E317:M317" si="342">($C227-$C226)/8*(E226+3*((2*E226+E227)/3)+3*((E226+2*E227)/3)+E227)</f>
        <v>0.47588312981631686</v>
      </c>
      <c r="F317" s="42">
        <f t="shared" si="342"/>
        <v>0.39399770479872237</v>
      </c>
      <c r="G317" s="42">
        <f t="shared" si="342"/>
        <v>0.38292399156715795</v>
      </c>
      <c r="H317" s="42">
        <f t="shared" si="342"/>
        <v>0.62937370775638968</v>
      </c>
      <c r="I317" s="42">
        <f t="shared" si="342"/>
        <v>36.141418172529626</v>
      </c>
      <c r="J317" s="42">
        <f t="shared" si="342"/>
        <v>4.8098965170369388</v>
      </c>
      <c r="K317" s="42">
        <f t="shared" si="342"/>
        <v>0.29163768175319493</v>
      </c>
      <c r="L317" s="42">
        <f t="shared" si="342"/>
        <v>0.41832710886993141</v>
      </c>
      <c r="M317" s="42">
        <f t="shared" si="342"/>
        <v>1.6183842315792285</v>
      </c>
      <c r="P317" s="42">
        <f t="shared" si="314"/>
        <v>1.2916715313765047E-2</v>
      </c>
      <c r="Q317" s="42">
        <f t="shared" ref="Q317:Y317" si="343">($C227-$C226)/8*(Q226+3*((2*Q226+Q227)/3)+3*((Q226+2*Q227)/3)+Q227)</f>
        <v>0.40542478374793839</v>
      </c>
      <c r="R317" s="42">
        <f t="shared" si="343"/>
        <v>0.24800004150262384</v>
      </c>
      <c r="S317" s="42">
        <f t="shared" si="343"/>
        <v>0.29742419457357017</v>
      </c>
      <c r="T317" s="42">
        <f t="shared" si="343"/>
        <v>0.51774133678457257</v>
      </c>
      <c r="U317" s="42">
        <f t="shared" si="343"/>
        <v>20.53982874632058</v>
      </c>
      <c r="V317" s="42">
        <f t="shared" si="343"/>
        <v>4.4014661815657714</v>
      </c>
      <c r="W317" s="42">
        <f t="shared" si="343"/>
        <v>0.26354635640688223</v>
      </c>
      <c r="X317" s="42">
        <f t="shared" si="343"/>
        <v>0.39291639853064064</v>
      </c>
      <c r="Y317" s="42">
        <f t="shared" si="343"/>
        <v>0.59219916416902629</v>
      </c>
      <c r="AB317" s="42">
        <f t="shared" si="316"/>
        <v>2.1201808036696763E-2</v>
      </c>
      <c r="AC317" s="42">
        <f t="shared" ref="AC317:AK317" si="344">($C227-$C226)/8*(AC226+3*((2*AC226+AC227)/3)+3*((AC226+2*AC227)/3)+AC227)</f>
        <v>0.54634147588469473</v>
      </c>
      <c r="AD317" s="42">
        <f t="shared" si="344"/>
        <v>0.52179454181443785</v>
      </c>
      <c r="AE317" s="42">
        <f t="shared" si="344"/>
        <v>0.46842378856074585</v>
      </c>
      <c r="AF317" s="42">
        <f t="shared" si="344"/>
        <v>0.73857658880319954</v>
      </c>
      <c r="AG317" s="42">
        <f t="shared" si="344"/>
        <v>52.829075733507395</v>
      </c>
      <c r="AH317" s="42">
        <f t="shared" si="344"/>
        <v>5.2183268525081061</v>
      </c>
      <c r="AI317" s="42">
        <f t="shared" si="344"/>
        <v>0.31972900709950774</v>
      </c>
      <c r="AJ317" s="42">
        <f t="shared" si="344"/>
        <v>0.43347704275099652</v>
      </c>
      <c r="AK317" s="42">
        <f t="shared" si="344"/>
        <v>2.6445692989894356</v>
      </c>
    </row>
    <row r="318" spans="3:37">
      <c r="C318" s="52">
        <f t="shared" si="212"/>
        <v>8.75</v>
      </c>
      <c r="D318" s="42">
        <f t="shared" si="312"/>
        <v>1.6138158221210543E-2</v>
      </c>
      <c r="E318" s="42">
        <f t="shared" ref="E318:M318" si="345">($C228-$C227)/8*(E227+3*((2*E227+E228)/3)+3*((E227+2*E228)/3)+E228)</f>
        <v>0.45418343746093526</v>
      </c>
      <c r="F318" s="42">
        <f t="shared" si="345"/>
        <v>0.3976263473600225</v>
      </c>
      <c r="G318" s="42">
        <f t="shared" si="345"/>
        <v>0.398189485353316</v>
      </c>
      <c r="H318" s="42">
        <f t="shared" si="345"/>
        <v>0.62539597168697736</v>
      </c>
      <c r="I318" s="42">
        <f t="shared" si="345"/>
        <v>36.077138480636762</v>
      </c>
      <c r="J318" s="42">
        <f t="shared" si="345"/>
        <v>4.8527732314967009</v>
      </c>
      <c r="K318" s="42">
        <f t="shared" si="345"/>
        <v>0.29114291633731826</v>
      </c>
      <c r="L318" s="42">
        <f t="shared" si="345"/>
        <v>0.41854045651164529</v>
      </c>
      <c r="M318" s="42">
        <f t="shared" si="345"/>
        <v>1.590113731615552</v>
      </c>
      <c r="P318" s="42">
        <f t="shared" si="314"/>
        <v>1.1988525643594415E-2</v>
      </c>
      <c r="Q318" s="42">
        <f t="shared" ref="Q318:Y318" si="346">($C228-$C227)/8*(Q227+3*((2*Q227+Q228)/3)+3*((Q227+2*Q228)/3)+Q228)</f>
        <v>0.38973535910831281</v>
      </c>
      <c r="R318" s="42">
        <f t="shared" si="346"/>
        <v>0.2582168105732543</v>
      </c>
      <c r="S318" s="42">
        <f t="shared" si="346"/>
        <v>0.30192404551623764</v>
      </c>
      <c r="T318" s="42">
        <f t="shared" si="346"/>
        <v>0.50954884123843058</v>
      </c>
      <c r="U318" s="42">
        <f t="shared" si="346"/>
        <v>20.800776789626969</v>
      </c>
      <c r="V318" s="42">
        <f t="shared" si="346"/>
        <v>4.4456325160071817</v>
      </c>
      <c r="W318" s="42">
        <f t="shared" si="346"/>
        <v>0.26353326489529488</v>
      </c>
      <c r="X318" s="42">
        <f t="shared" si="346"/>
        <v>0.39191534716886262</v>
      </c>
      <c r="Y318" s="42">
        <f t="shared" si="346"/>
        <v>0.63273600342076652</v>
      </c>
      <c r="AB318" s="42">
        <f t="shared" si="316"/>
        <v>2.0287790798826612E-2</v>
      </c>
      <c r="AC318" s="42">
        <f t="shared" ref="AC318:AK318" si="347">($C228-$C227)/8*(AC227+3*((2*AC227+AC228)/3)+3*((AC227+2*AC228)/3)+AC228)</f>
        <v>0.51863151581355771</v>
      </c>
      <c r="AD318" s="42">
        <f t="shared" si="347"/>
        <v>0.52001885144561999</v>
      </c>
      <c r="AE318" s="42">
        <f t="shared" si="347"/>
        <v>0.49445492519039425</v>
      </c>
      <c r="AF318" s="42">
        <f t="shared" si="347"/>
        <v>0.73897162781539594</v>
      </c>
      <c r="AG318" s="42">
        <f t="shared" si="347"/>
        <v>52.36892972854406</v>
      </c>
      <c r="AH318" s="42">
        <f t="shared" si="347"/>
        <v>5.2599139469862326</v>
      </c>
      <c r="AI318" s="42">
        <f t="shared" si="347"/>
        <v>0.31875256777934213</v>
      </c>
      <c r="AJ318" s="42">
        <f t="shared" si="347"/>
        <v>0.43557215697072144</v>
      </c>
      <c r="AK318" s="42">
        <f t="shared" si="347"/>
        <v>2.5474914598103391</v>
      </c>
    </row>
    <row r="319" spans="3:37">
      <c r="C319" s="52">
        <f t="shared" si="212"/>
        <v>9</v>
      </c>
      <c r="D319" s="42">
        <f t="shared" si="312"/>
        <v>1.5370572009526847E-2</v>
      </c>
      <c r="E319" s="42">
        <f t="shared" ref="E319:M319" si="348">($C229-$C228)/8*(E228+3*((2*E228+E229)/3)+3*((E228+2*E229)/3)+E229)</f>
        <v>0.43172878921591806</v>
      </c>
      <c r="F319" s="42">
        <f t="shared" si="348"/>
        <v>0.40161785417745288</v>
      </c>
      <c r="G319" s="42">
        <f t="shared" si="348"/>
        <v>0.41498152851808989</v>
      </c>
      <c r="H319" s="42">
        <f t="shared" si="348"/>
        <v>0.62208119162913378</v>
      </c>
      <c r="I319" s="42">
        <f t="shared" si="348"/>
        <v>36.006430819554552</v>
      </c>
      <c r="J319" s="42">
        <f t="shared" si="348"/>
        <v>4.8999376174024443</v>
      </c>
      <c r="K319" s="42">
        <f t="shared" si="348"/>
        <v>0.29073061182408788</v>
      </c>
      <c r="L319" s="42">
        <f t="shared" si="348"/>
        <v>0.4187751389175306</v>
      </c>
      <c r="M319" s="42">
        <f t="shared" si="348"/>
        <v>1.5600483422098814</v>
      </c>
      <c r="P319" s="42">
        <f t="shared" si="314"/>
        <v>1.1215034251785546E-2</v>
      </c>
      <c r="Q319" s="42">
        <f t="shared" ref="Q319:Y319" si="349">($C229-$C228)/8*(Q228+3*((2*Q228+Q229)/3)+3*((Q228+2*Q229)/3)+Q229)</f>
        <v>0.37346073124154183</v>
      </c>
      <c r="R319" s="42">
        <f t="shared" si="349"/>
        <v>0.26945525655094738</v>
      </c>
      <c r="S319" s="42">
        <f t="shared" si="349"/>
        <v>0.30687388155317169</v>
      </c>
      <c r="T319" s="42">
        <f t="shared" si="349"/>
        <v>0.50272176161664539</v>
      </c>
      <c r="U319" s="42">
        <f t="shared" si="349"/>
        <v>21.05956420611556</v>
      </c>
      <c r="V319" s="42">
        <f t="shared" si="349"/>
        <v>4.4942154838927264</v>
      </c>
      <c r="W319" s="42">
        <f t="shared" si="349"/>
        <v>0.26352235530230539</v>
      </c>
      <c r="X319" s="42">
        <f t="shared" si="349"/>
        <v>0.39108113770071418</v>
      </c>
      <c r="Y319" s="42">
        <f t="shared" si="349"/>
        <v>0.67676823130145058</v>
      </c>
      <c r="AB319" s="42">
        <f t="shared" si="316"/>
        <v>1.9526109767268145E-2</v>
      </c>
      <c r="AC319" s="42">
        <f t="shared" ref="AC319:AK319" si="350">($C229-$C228)/8*(AC228+3*((2*AC228+AC229)/3)+3*((AC228+2*AC229)/3)+AC229)</f>
        <v>0.48999684719029368</v>
      </c>
      <c r="AD319" s="42">
        <f t="shared" si="350"/>
        <v>0.51853910947160486</v>
      </c>
      <c r="AE319" s="42">
        <f t="shared" si="350"/>
        <v>0.52308917548300737</v>
      </c>
      <c r="AF319" s="42">
        <f t="shared" si="350"/>
        <v>0.73940617072881221</v>
      </c>
      <c r="AG319" s="42">
        <f t="shared" si="350"/>
        <v>51.862769123084384</v>
      </c>
      <c r="AH319" s="42">
        <f t="shared" si="350"/>
        <v>5.3056597509121675</v>
      </c>
      <c r="AI319" s="42">
        <f t="shared" si="350"/>
        <v>0.31793886834587015</v>
      </c>
      <c r="AJ319" s="42">
        <f t="shared" si="350"/>
        <v>0.43787678261241869</v>
      </c>
      <c r="AK319" s="42">
        <f t="shared" si="350"/>
        <v>2.443328453118303</v>
      </c>
    </row>
    <row r="320" spans="3:37">
      <c r="C320" s="52">
        <f t="shared" si="212"/>
        <v>9.25</v>
      </c>
      <c r="D320" s="42">
        <f t="shared" si="312"/>
        <v>1.4756503040179923E-2</v>
      </c>
      <c r="E320" s="42">
        <f t="shared" ref="E320:M320" si="351">($C230-$C229)/8*(E229+3*((2*E229+E230)/3)+3*((E229+2*E230)/3)+E230)</f>
        <v>0.40854723387930469</v>
      </c>
      <c r="F320" s="42">
        <f t="shared" si="351"/>
        <v>0.40597222525101351</v>
      </c>
      <c r="G320" s="42">
        <f t="shared" si="351"/>
        <v>0.43330012106147964</v>
      </c>
      <c r="H320" s="42">
        <f t="shared" si="351"/>
        <v>0.61942936758285883</v>
      </c>
      <c r="I320" s="42">
        <f t="shared" si="351"/>
        <v>35.92929518928306</v>
      </c>
      <c r="J320" s="42">
        <f t="shared" si="351"/>
        <v>4.951389674754167</v>
      </c>
      <c r="K320" s="42">
        <f t="shared" si="351"/>
        <v>0.29040076821350364</v>
      </c>
      <c r="L320" s="42">
        <f t="shared" si="351"/>
        <v>0.41903115608758734</v>
      </c>
      <c r="M320" s="42">
        <f t="shared" si="351"/>
        <v>1.5283762993295724</v>
      </c>
      <c r="P320" s="42">
        <f t="shared" si="314"/>
        <v>1.0596241138338441E-2</v>
      </c>
      <c r="Q320" s="42">
        <f t="shared" ref="Q320:Y320" si="352">($C230-$C229)/8*(Q229+3*((2*Q229+Q230)/3)+3*((Q229+2*Q230)/3)+Q230)</f>
        <v>0.35665607272421884</v>
      </c>
      <c r="R320" s="42">
        <f t="shared" si="352"/>
        <v>0.28171537943570413</v>
      </c>
      <c r="S320" s="42">
        <f t="shared" si="352"/>
        <v>0.31227370268437282</v>
      </c>
      <c r="T320" s="42">
        <f t="shared" si="352"/>
        <v>0.49726009791921733</v>
      </c>
      <c r="U320" s="42">
        <f t="shared" si="352"/>
        <v>21.316190995786297</v>
      </c>
      <c r="V320" s="42">
        <f t="shared" si="352"/>
        <v>4.5472150852224118</v>
      </c>
      <c r="W320" s="42">
        <f t="shared" si="352"/>
        <v>0.26351362762791386</v>
      </c>
      <c r="X320" s="42">
        <f t="shared" si="352"/>
        <v>0.39041377012619505</v>
      </c>
      <c r="Y320" s="42">
        <f t="shared" si="352"/>
        <v>0.72419403103973046</v>
      </c>
      <c r="AB320" s="42">
        <f t="shared" si="316"/>
        <v>1.8916764942021352E-2</v>
      </c>
      <c r="AC320" s="42">
        <f t="shared" ref="AC320:AK320" si="353">($C230-$C229)/8*(AC229+3*((2*AC229+AC230)/3)+3*((AC229+2*AC230)/3)+AC230)</f>
        <v>0.4604383950343906</v>
      </c>
      <c r="AD320" s="42">
        <f t="shared" si="353"/>
        <v>0.5173553158923927</v>
      </c>
      <c r="AE320" s="42">
        <f t="shared" si="353"/>
        <v>0.55432653943858579</v>
      </c>
      <c r="AF320" s="42">
        <f t="shared" si="353"/>
        <v>0.73988021754344757</v>
      </c>
      <c r="AG320" s="42">
        <f t="shared" si="353"/>
        <v>51.310593917128401</v>
      </c>
      <c r="AH320" s="42">
        <f t="shared" si="353"/>
        <v>5.3555642642859169</v>
      </c>
      <c r="AI320" s="42">
        <f t="shared" si="353"/>
        <v>0.31728790879909247</v>
      </c>
      <c r="AJ320" s="42">
        <f t="shared" si="353"/>
        <v>0.44039091967608757</v>
      </c>
      <c r="AK320" s="42">
        <f t="shared" si="353"/>
        <v>2.3325585676194067</v>
      </c>
    </row>
    <row r="321" spans="3:37">
      <c r="C321" s="52">
        <f t="shared" si="212"/>
        <v>9.5</v>
      </c>
      <c r="D321" s="42">
        <f t="shared" si="312"/>
        <v>1.4295951313169714E-2</v>
      </c>
      <c r="E321" s="42">
        <f t="shared" ref="E321:M321" si="354">($C231-$C230)/8*(E230+3*((2*E230+E231)/3)+3*((E230+2*E231)/3)+E231)</f>
        <v>0.38466682024913629</v>
      </c>
      <c r="F321" s="42">
        <f t="shared" si="354"/>
        <v>0.41068946058070371</v>
      </c>
      <c r="G321" s="42">
        <f t="shared" si="354"/>
        <v>0.45314526298348518</v>
      </c>
      <c r="H321" s="42">
        <f t="shared" si="354"/>
        <v>0.61744049954815305</v>
      </c>
      <c r="I321" s="42">
        <f t="shared" si="354"/>
        <v>35.845731589822279</v>
      </c>
      <c r="J321" s="42">
        <f t="shared" si="354"/>
        <v>5.0071294035518639</v>
      </c>
      <c r="K321" s="42">
        <f t="shared" si="354"/>
        <v>0.29015338550556524</v>
      </c>
      <c r="L321" s="42">
        <f t="shared" si="354"/>
        <v>0.41930850802181485</v>
      </c>
      <c r="M321" s="42">
        <f t="shared" si="354"/>
        <v>1.4952858389419892</v>
      </c>
      <c r="P321" s="42">
        <f t="shared" si="314"/>
        <v>1.0132146303253124E-2</v>
      </c>
      <c r="Q321" s="42">
        <f t="shared" ref="Q321:Y321" si="355">($C231-$C230)/8*(Q230+3*((2*Q230+Q231)/3)+3*((Q230+2*Q231)/3)+Q231)</f>
        <v>0.33937655613293694</v>
      </c>
      <c r="R321" s="42">
        <f t="shared" si="355"/>
        <v>0.294997179227524</v>
      </c>
      <c r="S321" s="42">
        <f t="shared" si="355"/>
        <v>0.31812350890984104</v>
      </c>
      <c r="T321" s="42">
        <f t="shared" si="355"/>
        <v>0.49316385014614605</v>
      </c>
      <c r="U321" s="42">
        <f t="shared" si="355"/>
        <v>21.570657158639236</v>
      </c>
      <c r="V321" s="42">
        <f t="shared" si="355"/>
        <v>4.6046313199962423</v>
      </c>
      <c r="W321" s="42">
        <f t="shared" si="355"/>
        <v>0.26350708187212019</v>
      </c>
      <c r="X321" s="42">
        <f t="shared" si="355"/>
        <v>0.38991324444530606</v>
      </c>
      <c r="Y321" s="42">
        <f t="shared" si="355"/>
        <v>0.7749115858642569</v>
      </c>
      <c r="AB321" s="42">
        <f t="shared" si="316"/>
        <v>1.8459756323086281E-2</v>
      </c>
      <c r="AC321" s="42">
        <f t="shared" ref="AC321:AK321" si="356">($C231-$C230)/8*(AC230+3*((2*AC230+AC231)/3)+3*((AC230+2*AC231)/3)+AC231)</f>
        <v>0.42995708436533631</v>
      </c>
      <c r="AD321" s="42">
        <f t="shared" si="356"/>
        <v>0.51646747070798393</v>
      </c>
      <c r="AE321" s="42">
        <f t="shared" si="356"/>
        <v>0.5881670170571287</v>
      </c>
      <c r="AF321" s="42">
        <f t="shared" si="356"/>
        <v>0.7403937682593027</v>
      </c>
      <c r="AG321" s="42">
        <f t="shared" si="356"/>
        <v>50.712404110676111</v>
      </c>
      <c r="AH321" s="42">
        <f t="shared" si="356"/>
        <v>5.4096274871074757</v>
      </c>
      <c r="AI321" s="42">
        <f t="shared" si="356"/>
        <v>0.31679968913900941</v>
      </c>
      <c r="AJ321" s="42">
        <f t="shared" si="356"/>
        <v>0.44311456816172928</v>
      </c>
      <c r="AK321" s="42">
        <f t="shared" si="356"/>
        <v>2.2156600920197178</v>
      </c>
    </row>
    <row r="322" spans="3:37">
      <c r="C322" s="52">
        <f t="shared" si="212"/>
        <v>9.75</v>
      </c>
      <c r="D322" s="42">
        <f t="shared" si="312"/>
        <v>1.3988916828496227E-2</v>
      </c>
      <c r="E322" s="42">
        <f t="shared" ref="E322:M322" si="357">($C232-$C231)/8*(E231+3*((2*E231+E232)/3)+3*((E231+2*E232)/3)+E232)</f>
        <v>0.36011559712345342</v>
      </c>
      <c r="F322" s="42">
        <f t="shared" si="357"/>
        <v>0.41576956016652411</v>
      </c>
      <c r="G322" s="42">
        <f t="shared" si="357"/>
        <v>0.47451695428410667</v>
      </c>
      <c r="H322" s="42">
        <f t="shared" si="357"/>
        <v>0.61611458752501602</v>
      </c>
      <c r="I322" s="42">
        <f t="shared" si="357"/>
        <v>35.755740021172222</v>
      </c>
      <c r="J322" s="42">
        <f t="shared" si="357"/>
        <v>5.0671568037955366</v>
      </c>
      <c r="K322" s="42">
        <f t="shared" si="357"/>
        <v>0.28998846370027276</v>
      </c>
      <c r="L322" s="42">
        <f t="shared" si="357"/>
        <v>0.41960719472021435</v>
      </c>
      <c r="M322" s="42">
        <f t="shared" si="357"/>
        <v>1.4609651970144972</v>
      </c>
      <c r="P322" s="42">
        <f t="shared" si="314"/>
        <v>9.8227497465295781E-3</v>
      </c>
      <c r="Q322" s="42">
        <f t="shared" ref="Q322:Y322" si="358">($C232-$C231)/8*(Q231+3*((2*Q231+Q232)/3)+3*((Q231+2*Q232)/3)+Q232)</f>
        <v>0.32167735404428976</v>
      </c>
      <c r="R322" s="42">
        <f t="shared" si="358"/>
        <v>0.30930065592640649</v>
      </c>
      <c r="S322" s="42">
        <f t="shared" si="358"/>
        <v>0.32442330022957566</v>
      </c>
      <c r="T322" s="42">
        <f t="shared" si="358"/>
        <v>0.49043301829743208</v>
      </c>
      <c r="U322" s="42">
        <f t="shared" si="358"/>
        <v>21.822962694674324</v>
      </c>
      <c r="V322" s="42">
        <f t="shared" si="358"/>
        <v>4.6664641882142117</v>
      </c>
      <c r="W322" s="42">
        <f t="shared" si="358"/>
        <v>0.26350271803492442</v>
      </c>
      <c r="X322" s="42">
        <f t="shared" si="358"/>
        <v>0.38957956065804661</v>
      </c>
      <c r="Y322" s="42">
        <f t="shared" si="358"/>
        <v>0.82881907900368001</v>
      </c>
      <c r="AB322" s="42">
        <f t="shared" si="316"/>
        <v>1.8155083910462933E-2</v>
      </c>
      <c r="AC322" s="42">
        <f t="shared" ref="AC322:AK322" si="359">($C232-$C231)/8*(AC231+3*((2*AC231+AC232)/3)+3*((AC231+2*AC232)/3)+AC232)</f>
        <v>0.39855384020261775</v>
      </c>
      <c r="AD322" s="42">
        <f t="shared" si="359"/>
        <v>0.51587557391837824</v>
      </c>
      <c r="AE322" s="42">
        <f t="shared" si="359"/>
        <v>0.62461060833863646</v>
      </c>
      <c r="AF322" s="42">
        <f t="shared" si="359"/>
        <v>0.74094682287637759</v>
      </c>
      <c r="AG322" s="42">
        <f t="shared" si="359"/>
        <v>50.068199703727487</v>
      </c>
      <c r="AH322" s="42">
        <f t="shared" si="359"/>
        <v>5.467849419376849</v>
      </c>
      <c r="AI322" s="42">
        <f t="shared" si="359"/>
        <v>0.3164742093656211</v>
      </c>
      <c r="AJ322" s="42">
        <f t="shared" si="359"/>
        <v>0.4460477280693439</v>
      </c>
      <c r="AK322" s="42">
        <f t="shared" si="359"/>
        <v>2.0931113150253151</v>
      </c>
    </row>
    <row r="323" spans="3:37">
      <c r="C323" s="52">
        <f t="shared" si="212"/>
        <v>10</v>
      </c>
      <c r="D323" s="42">
        <f t="shared" si="312"/>
        <v>1.3835399586159512E-2</v>
      </c>
      <c r="E323" s="42">
        <f t="shared" ref="E323:M323" si="360">($C233-$C232)/8*(E232+3*((2*E232+E233)/3)+3*((E232+2*E233)/3)+E233)</f>
        <v>0.33492161330029657</v>
      </c>
      <c r="F323" s="42">
        <f t="shared" si="360"/>
        <v>0.42121252400847464</v>
      </c>
      <c r="G323" s="42">
        <f t="shared" si="360"/>
        <v>0.49741519496334335</v>
      </c>
      <c r="H323" s="42">
        <f t="shared" si="360"/>
        <v>0.61545163151344706</v>
      </c>
      <c r="I323" s="42">
        <f t="shared" si="360"/>
        <v>35.65932048333287</v>
      </c>
      <c r="J323" s="42">
        <f t="shared" si="360"/>
        <v>5.1314718754851842</v>
      </c>
      <c r="K323" s="42">
        <f t="shared" si="360"/>
        <v>0.28990600279762646</v>
      </c>
      <c r="L323" s="42">
        <f t="shared" si="360"/>
        <v>0.41992721618278517</v>
      </c>
      <c r="M323" s="42">
        <f t="shared" si="360"/>
        <v>1.4256026095144614</v>
      </c>
      <c r="P323" s="42">
        <f t="shared" si="314"/>
        <v>9.6680514681678036E-3</v>
      </c>
      <c r="Q323" s="42">
        <f t="shared" ref="Q323:Y323" si="361">($C233-$C232)/8*(Q232+3*((2*Q232+Q233)/3)+3*((Q232+2*Q233)/3)+Q233)</f>
        <v>0.30361363903487093</v>
      </c>
      <c r="R323" s="42">
        <f t="shared" si="361"/>
        <v>0.32462580953235215</v>
      </c>
      <c r="S323" s="42">
        <f t="shared" si="361"/>
        <v>0.33117307664357704</v>
      </c>
      <c r="T323" s="42">
        <f t="shared" si="361"/>
        <v>0.48906760237307539</v>
      </c>
      <c r="U323" s="42">
        <f t="shared" si="361"/>
        <v>22.073107603891618</v>
      </c>
      <c r="V323" s="42">
        <f t="shared" si="361"/>
        <v>4.7327136898763218</v>
      </c>
      <c r="W323" s="42">
        <f t="shared" si="361"/>
        <v>0.26350053611632651</v>
      </c>
      <c r="X323" s="42">
        <f t="shared" si="361"/>
        <v>0.38941271876441708</v>
      </c>
      <c r="Y323" s="42">
        <f t="shared" si="361"/>
        <v>0.88581469368665156</v>
      </c>
      <c r="AB323" s="42">
        <f t="shared" si="316"/>
        <v>1.8002747704151258E-2</v>
      </c>
      <c r="AC323" s="42">
        <f t="shared" ref="AC323:AK323" si="362">($C233-$C232)/8*(AC232+3*((2*AC232+AC233)/3)+3*((AC232+2*AC233)/3)+AC233)</f>
        <v>0.36622958756572271</v>
      </c>
      <c r="AD323" s="42">
        <f t="shared" si="362"/>
        <v>0.51557962552357484</v>
      </c>
      <c r="AE323" s="42">
        <f t="shared" si="362"/>
        <v>0.66365731328310917</v>
      </c>
      <c r="AF323" s="42">
        <f t="shared" si="362"/>
        <v>0.74153938139467179</v>
      </c>
      <c r="AG323" s="42">
        <f t="shared" si="362"/>
        <v>49.377980696282499</v>
      </c>
      <c r="AH323" s="42">
        <f t="shared" si="362"/>
        <v>5.5302300610940378</v>
      </c>
      <c r="AI323" s="42">
        <f t="shared" si="362"/>
        <v>0.31631146947892697</v>
      </c>
      <c r="AJ323" s="42">
        <f t="shared" si="362"/>
        <v>0.44919039939893074</v>
      </c>
      <c r="AK323" s="42">
        <f t="shared" si="362"/>
        <v>1.9653905253422721</v>
      </c>
    </row>
    <row r="324" spans="3:37">
      <c r="C324" s="52">
        <f t="shared" si="212"/>
        <v>10.25</v>
      </c>
      <c r="D324" s="42">
        <f t="shared" si="312"/>
        <v>1.379702027557533E-2</v>
      </c>
      <c r="E324" s="42">
        <f t="shared" ref="E324:M324" si="363">($C234-$C233)/8*(E233+3*((2*E233+E234)/3)+3*((E233+2*E234)/3)+E234)</f>
        <v>0.30926075205297321</v>
      </c>
      <c r="F324" s="42">
        <f t="shared" si="363"/>
        <v>0.42692763604252265</v>
      </c>
      <c r="G324" s="42">
        <f t="shared" si="363"/>
        <v>0.52145834767654231</v>
      </c>
      <c r="H324" s="42">
        <f t="shared" si="363"/>
        <v>0.61528589251055443</v>
      </c>
      <c r="I324" s="42">
        <f t="shared" si="363"/>
        <v>35.558079968601582</v>
      </c>
      <c r="J324" s="42">
        <f t="shared" si="363"/>
        <v>5.1990027007593111</v>
      </c>
      <c r="K324" s="42">
        <f t="shared" si="363"/>
        <v>0.28988538757196508</v>
      </c>
      <c r="L324" s="42">
        <f t="shared" si="363"/>
        <v>0.42026323871848426</v>
      </c>
      <c r="M324" s="42">
        <f t="shared" si="363"/>
        <v>1.3895605239840061</v>
      </c>
      <c r="P324" s="42">
        <f t="shared" si="314"/>
        <v>9.6293768985773603E-3</v>
      </c>
      <c r="Q324" s="42">
        <f t="shared" ref="Q324:Y324" si="364">($C234-$C233)/8*(Q233+3*((2*Q233+Q234)/3)+3*((Q233+2*Q234)/3)+Q234)</f>
        <v>0.28530642448052845</v>
      </c>
      <c r="R324" s="42">
        <f t="shared" si="364"/>
        <v>0.34071722081859479</v>
      </c>
      <c r="S324" s="42">
        <f t="shared" si="364"/>
        <v>0.33826034187827891</v>
      </c>
      <c r="T324" s="42">
        <f t="shared" si="364"/>
        <v>0.4887262483919862</v>
      </c>
      <c r="U324" s="42">
        <f t="shared" si="364"/>
        <v>22.321632042995599</v>
      </c>
      <c r="V324" s="42">
        <f t="shared" si="364"/>
        <v>4.8022756666215383</v>
      </c>
      <c r="W324" s="42">
        <f t="shared" si="364"/>
        <v>0.26349999063667706</v>
      </c>
      <c r="X324" s="42">
        <f t="shared" si="364"/>
        <v>0.38937100829101001</v>
      </c>
      <c r="Y324" s="42">
        <f t="shared" si="364"/>
        <v>0.94507124877613757</v>
      </c>
      <c r="AB324" s="42">
        <f t="shared" si="316"/>
        <v>1.7964663652573327E-2</v>
      </c>
      <c r="AC324" s="42">
        <f t="shared" ref="AC324:AK324" si="365">($C234-$C233)/8*(AC233+3*((2*AC233+AC234)/3)+3*((AC233+2*AC234)/3)+AC234)</f>
        <v>0.33321507962541835</v>
      </c>
      <c r="AD324" s="42">
        <f t="shared" si="365"/>
        <v>0.51550563842487385</v>
      </c>
      <c r="AE324" s="42">
        <f t="shared" si="365"/>
        <v>0.7046563534748056</v>
      </c>
      <c r="AF324" s="42">
        <f t="shared" si="365"/>
        <v>0.74216156783888099</v>
      </c>
      <c r="AG324" s="42">
        <f t="shared" si="365"/>
        <v>48.653250738465253</v>
      </c>
      <c r="AH324" s="42">
        <f t="shared" si="365"/>
        <v>5.5957297348970823</v>
      </c>
      <c r="AI324" s="42">
        <f t="shared" si="365"/>
        <v>0.31627078450725321</v>
      </c>
      <c r="AJ324" s="42">
        <f t="shared" si="365"/>
        <v>0.4524902042949967</v>
      </c>
      <c r="AK324" s="42">
        <f t="shared" si="365"/>
        <v>1.8340497991918698</v>
      </c>
    </row>
    <row r="325" spans="3:37">
      <c r="C325" s="52">
        <f t="shared" si="212"/>
        <v>10.5</v>
      </c>
      <c r="D325" s="42">
        <f t="shared" si="312"/>
        <v>1.379702027557533E-2</v>
      </c>
      <c r="E325" s="42">
        <f t="shared" ref="E325:M325" si="366">($C235-$C234)/8*(E234+3*((2*E234+E235)/3)+3*((E234+2*E235)/3)+E235)</f>
        <v>0.28344738153070997</v>
      </c>
      <c r="F325" s="42">
        <f t="shared" si="366"/>
        <v>0.43273346414060337</v>
      </c>
      <c r="G325" s="42">
        <f t="shared" si="366"/>
        <v>0.54588313773439556</v>
      </c>
      <c r="H325" s="42">
        <f t="shared" si="366"/>
        <v>0.61528589251055443</v>
      </c>
      <c r="I325" s="42">
        <f t="shared" si="366"/>
        <v>35.455232461572947</v>
      </c>
      <c r="J325" s="42">
        <f t="shared" si="366"/>
        <v>5.2676054438949382</v>
      </c>
      <c r="K325" s="42">
        <f t="shared" si="366"/>
        <v>0.28988538757196508</v>
      </c>
      <c r="L325" s="42">
        <f t="shared" si="366"/>
        <v>0.42060459494522662</v>
      </c>
      <c r="M325" s="42">
        <f t="shared" si="366"/>
        <v>1.3533128542175581</v>
      </c>
      <c r="P325" s="42">
        <f t="shared" si="314"/>
        <v>9.6293768985773603E-3</v>
      </c>
      <c r="Q325" s="42">
        <f t="shared" ref="Q325:Y325" si="367">($C235-$C234)/8*(Q234+3*((2*Q234+Q235)/3)+3*((Q234+2*Q235)/3)+Q235)</f>
        <v>0.26692417369749977</v>
      </c>
      <c r="R325" s="42">
        <f t="shared" si="367"/>
        <v>0.35706405133160363</v>
      </c>
      <c r="S325" s="42">
        <f t="shared" si="367"/>
        <v>0.34546010338654715</v>
      </c>
      <c r="T325" s="42">
        <f t="shared" si="367"/>
        <v>0.4887262483919862</v>
      </c>
      <c r="U325" s="42">
        <f t="shared" si="367"/>
        <v>22.569616325395092</v>
      </c>
      <c r="V325" s="42">
        <f t="shared" si="367"/>
        <v>4.8729418017277872</v>
      </c>
      <c r="W325" s="42">
        <f t="shared" si="367"/>
        <v>0.26349999063667706</v>
      </c>
      <c r="X325" s="42">
        <f t="shared" si="367"/>
        <v>0.38937100829101001</v>
      </c>
      <c r="Y325" s="42">
        <f t="shared" si="367"/>
        <v>1.0050701376932003</v>
      </c>
      <c r="AB325" s="42">
        <f t="shared" si="316"/>
        <v>1.7964663652573327E-2</v>
      </c>
      <c r="AC325" s="42">
        <f t="shared" ref="AC325:AK325" si="368">($C235-$C234)/8*(AC234+3*((2*AC234+AC235)/3)+3*((AC234+2*AC235)/3)+AC235)</f>
        <v>0.29997058936392018</v>
      </c>
      <c r="AD325" s="42">
        <f t="shared" si="368"/>
        <v>0.51550563842487385</v>
      </c>
      <c r="AE325" s="42">
        <f t="shared" si="368"/>
        <v>0.74630617208224359</v>
      </c>
      <c r="AF325" s="42">
        <f t="shared" si="368"/>
        <v>0.74279363025839495</v>
      </c>
      <c r="AG325" s="42">
        <f t="shared" si="368"/>
        <v>47.917017130523959</v>
      </c>
      <c r="AH325" s="42">
        <f t="shared" si="368"/>
        <v>5.6622690860620795</v>
      </c>
      <c r="AI325" s="42">
        <f t="shared" si="368"/>
        <v>0.31627078450725321</v>
      </c>
      <c r="AJ325" s="42">
        <f t="shared" si="368"/>
        <v>0.45584238704655589</v>
      </c>
      <c r="AK325" s="42">
        <f t="shared" si="368"/>
        <v>1.7015555707419163</v>
      </c>
    </row>
    <row r="326" spans="3:37">
      <c r="C326" s="52">
        <f t="shared" si="212"/>
        <v>10.75</v>
      </c>
      <c r="D326" s="42">
        <f t="shared" si="312"/>
        <v>1.379702027557533E-2</v>
      </c>
      <c r="E326" s="42">
        <f t="shared" ref="E326:M326" si="369">($C236-$C235)/8*(E235+3*((2*E235+E236)/3)+3*((E235+2*E236)/3)+E236)</f>
        <v>0.25763401100844674</v>
      </c>
      <c r="F326" s="42">
        <f t="shared" si="369"/>
        <v>0.4385392922386836</v>
      </c>
      <c r="G326" s="42">
        <f t="shared" si="369"/>
        <v>0.57030792779224815</v>
      </c>
      <c r="H326" s="42">
        <f t="shared" si="369"/>
        <v>0.61528589251055443</v>
      </c>
      <c r="I326" s="42">
        <f t="shared" si="369"/>
        <v>35.352384954544306</v>
      </c>
      <c r="J326" s="42">
        <f t="shared" si="369"/>
        <v>5.3362081870305591</v>
      </c>
      <c r="K326" s="42">
        <f t="shared" si="369"/>
        <v>0.28988538757196508</v>
      </c>
      <c r="L326" s="42">
        <f t="shared" si="369"/>
        <v>0.42094595117196887</v>
      </c>
      <c r="M326" s="42">
        <f t="shared" si="369"/>
        <v>1.3170651844511105</v>
      </c>
      <c r="P326" s="42">
        <f t="shared" si="314"/>
        <v>9.6293768985773603E-3</v>
      </c>
      <c r="Q326" s="42">
        <f t="shared" ref="Q326:Y326" si="370">($C236-$C235)/8*(Q235+3*((2*Q235+Q236)/3)+3*((Q235+2*Q236)/3)+Q236)</f>
        <v>0.24854192291447105</v>
      </c>
      <c r="R326" s="42">
        <f t="shared" si="370"/>
        <v>0.37341088184461252</v>
      </c>
      <c r="S326" s="42">
        <f t="shared" si="370"/>
        <v>0.35265986489481549</v>
      </c>
      <c r="T326" s="42">
        <f t="shared" si="370"/>
        <v>0.4887262483919862</v>
      </c>
      <c r="U326" s="42">
        <f t="shared" si="370"/>
        <v>22.817600607794589</v>
      </c>
      <c r="V326" s="42">
        <f t="shared" si="370"/>
        <v>4.943607936834038</v>
      </c>
      <c r="W326" s="42">
        <f t="shared" si="370"/>
        <v>0.26349999063667706</v>
      </c>
      <c r="X326" s="42">
        <f t="shared" si="370"/>
        <v>0.38937100829101001</v>
      </c>
      <c r="Y326" s="42">
        <f t="shared" si="370"/>
        <v>1.0650690266102631</v>
      </c>
      <c r="AB326" s="42">
        <f t="shared" si="316"/>
        <v>1.7964663652573327E-2</v>
      </c>
      <c r="AC326" s="42">
        <f t="shared" ref="AC326:AK326" si="371">($C236-$C235)/8*(AC235+3*((2*AC235+AC236)/3)+3*((AC235+2*AC236)/3)+AC236)</f>
        <v>0.26672609910242195</v>
      </c>
      <c r="AD326" s="42">
        <f t="shared" si="371"/>
        <v>0.51550563842487385</v>
      </c>
      <c r="AE326" s="42">
        <f t="shared" si="371"/>
        <v>0.78795599068968147</v>
      </c>
      <c r="AF326" s="42">
        <f t="shared" si="371"/>
        <v>0.74342569267790903</v>
      </c>
      <c r="AG326" s="42">
        <f t="shared" si="371"/>
        <v>47.180783522582665</v>
      </c>
      <c r="AH326" s="42">
        <f t="shared" si="371"/>
        <v>5.7288084372270829</v>
      </c>
      <c r="AI326" s="42">
        <f t="shared" si="371"/>
        <v>0.31627078450725321</v>
      </c>
      <c r="AJ326" s="42">
        <f t="shared" si="371"/>
        <v>0.45919456979811546</v>
      </c>
      <c r="AK326" s="42">
        <f t="shared" si="371"/>
        <v>1.5690613422919626</v>
      </c>
    </row>
    <row r="327" spans="3:37">
      <c r="C327" s="52">
        <f t="shared" si="212"/>
        <v>11</v>
      </c>
      <c r="D327" s="42">
        <f t="shared" si="312"/>
        <v>1.379702027557533E-2</v>
      </c>
      <c r="E327" s="42">
        <f t="shared" ref="E327:M327" si="372">($C237-$C236)/8*(E236+3*((2*E236+E237)/3)+3*((E236+2*E237)/3)+E237)</f>
        <v>0.23182064048618303</v>
      </c>
      <c r="F327" s="42">
        <f t="shared" si="372"/>
        <v>0.44434512033676388</v>
      </c>
      <c r="G327" s="42">
        <f t="shared" si="372"/>
        <v>0.5947327178501014</v>
      </c>
      <c r="H327" s="42">
        <f t="shared" si="372"/>
        <v>0.61528589251055443</v>
      </c>
      <c r="I327" s="42">
        <f t="shared" si="372"/>
        <v>35.249537447515671</v>
      </c>
      <c r="J327" s="42">
        <f t="shared" si="372"/>
        <v>5.4048109301661809</v>
      </c>
      <c r="K327" s="42">
        <f t="shared" si="372"/>
        <v>0.28988538757196508</v>
      </c>
      <c r="L327" s="42">
        <f t="shared" si="372"/>
        <v>0.42128730739871112</v>
      </c>
      <c r="M327" s="42">
        <f t="shared" si="372"/>
        <v>1.2808175146846674</v>
      </c>
      <c r="P327" s="42">
        <f t="shared" si="314"/>
        <v>9.6293768985773603E-3</v>
      </c>
      <c r="Q327" s="42">
        <f t="shared" ref="Q327:Y327" si="373">($C237-$C236)/8*(Q236+3*((2*Q236+Q237)/3)+3*((Q236+2*Q237)/3)+Q237)</f>
        <v>0.23015967213144234</v>
      </c>
      <c r="R327" s="42">
        <f t="shared" si="373"/>
        <v>0.38975771235762124</v>
      </c>
      <c r="S327" s="42">
        <f t="shared" si="373"/>
        <v>0.35985962640308394</v>
      </c>
      <c r="T327" s="42">
        <f t="shared" si="373"/>
        <v>0.4887262483919862</v>
      </c>
      <c r="U327" s="42">
        <f t="shared" si="373"/>
        <v>23.065584890194081</v>
      </c>
      <c r="V327" s="42">
        <f t="shared" si="373"/>
        <v>5.0142740719402878</v>
      </c>
      <c r="W327" s="42">
        <f t="shared" si="373"/>
        <v>0.26349999063667706</v>
      </c>
      <c r="X327" s="42">
        <f t="shared" si="373"/>
        <v>0.38937100829101001</v>
      </c>
      <c r="Y327" s="42">
        <f t="shared" si="373"/>
        <v>1.125067915527326</v>
      </c>
      <c r="AB327" s="42">
        <f t="shared" si="316"/>
        <v>1.7964663652573327E-2</v>
      </c>
      <c r="AC327" s="42">
        <f t="shared" ref="AC327:AK327" si="374">($C237-$C236)/8*(AC236+3*((2*AC236+AC237)/3)+3*((AC236+2*AC237)/3)+AC237)</f>
        <v>0.23348160884092428</v>
      </c>
      <c r="AD327" s="42">
        <f t="shared" si="374"/>
        <v>0.51550563842487385</v>
      </c>
      <c r="AE327" s="42">
        <f t="shared" si="374"/>
        <v>0.82960580929711891</v>
      </c>
      <c r="AF327" s="42">
        <f t="shared" si="374"/>
        <v>0.74405775509742345</v>
      </c>
      <c r="AG327" s="42">
        <f t="shared" si="374"/>
        <v>46.444549914641328</v>
      </c>
      <c r="AH327" s="42">
        <f t="shared" si="374"/>
        <v>5.7953477883920801</v>
      </c>
      <c r="AI327" s="42">
        <f t="shared" si="374"/>
        <v>0.31627078450725321</v>
      </c>
      <c r="AJ327" s="42">
        <f t="shared" si="374"/>
        <v>0.46254675254967464</v>
      </c>
      <c r="AK327" s="42">
        <f t="shared" si="374"/>
        <v>1.4365671138420044</v>
      </c>
    </row>
    <row r="328" spans="3:37">
      <c r="C328" s="52">
        <f t="shared" si="212"/>
        <v>12</v>
      </c>
    </row>
    <row r="329" spans="3:37">
      <c r="C329" s="52">
        <f t="shared" si="212"/>
        <v>13</v>
      </c>
    </row>
    <row r="330" spans="3:37">
      <c r="C330" s="52">
        <f t="shared" si="212"/>
        <v>14</v>
      </c>
    </row>
    <row r="331" spans="3:37">
      <c r="C331" s="52">
        <f t="shared" si="212"/>
        <v>15</v>
      </c>
    </row>
    <row r="332" spans="3:37">
      <c r="C332" s="52">
        <f t="shared" si="212"/>
        <v>16</v>
      </c>
    </row>
    <row r="333" spans="3:37">
      <c r="C333" s="52">
        <f t="shared" si="212"/>
        <v>17</v>
      </c>
    </row>
    <row r="334" spans="3:37">
      <c r="C334" s="52">
        <f t="shared" si="212"/>
        <v>18</v>
      </c>
    </row>
    <row r="335" spans="3:37">
      <c r="C335" s="52">
        <f t="shared" si="212"/>
        <v>19</v>
      </c>
    </row>
    <row r="336" spans="3:37">
      <c r="C336" s="52">
        <f t="shared" si="212"/>
        <v>20</v>
      </c>
    </row>
    <row r="337" spans="3:3">
      <c r="C337" s="52">
        <f t="shared" si="212"/>
        <v>25</v>
      </c>
    </row>
    <row r="338" spans="3:3">
      <c r="C338" s="52">
        <f t="shared" si="212"/>
        <v>30</v>
      </c>
    </row>
    <row r="339" spans="3:3">
      <c r="C339" s="52">
        <f t="shared" si="212"/>
        <v>40</v>
      </c>
    </row>
    <row r="340" spans="3:3">
      <c r="C340" s="52">
        <f t="shared" ref="C340:C356" si="375">C250</f>
        <v>50</v>
      </c>
    </row>
    <row r="341" spans="3:3">
      <c r="C341" s="52">
        <f t="shared" si="375"/>
        <v>60</v>
      </c>
    </row>
    <row r="342" spans="3:3">
      <c r="C342" s="52">
        <f t="shared" si="375"/>
        <v>75</v>
      </c>
    </row>
    <row r="343" spans="3:3">
      <c r="C343" s="52">
        <f t="shared" si="375"/>
        <v>100</v>
      </c>
    </row>
    <row r="344" spans="3:3">
      <c r="C344" s="52">
        <f t="shared" si="375"/>
        <v>125</v>
      </c>
    </row>
    <row r="345" spans="3:3">
      <c r="C345" s="52">
        <f t="shared" si="375"/>
        <v>150</v>
      </c>
    </row>
    <row r="346" spans="3:3">
      <c r="C346" s="52">
        <f t="shared" si="375"/>
        <v>175</v>
      </c>
    </row>
    <row r="347" spans="3:3">
      <c r="C347" s="52">
        <f t="shared" si="375"/>
        <v>200</v>
      </c>
    </row>
    <row r="348" spans="3:3">
      <c r="C348" s="52">
        <f t="shared" si="375"/>
        <v>225</v>
      </c>
    </row>
    <row r="349" spans="3:3">
      <c r="C349" s="52">
        <f t="shared" si="375"/>
        <v>250</v>
      </c>
    </row>
    <row r="350" spans="3:3">
      <c r="C350" s="52">
        <f t="shared" si="375"/>
        <v>300</v>
      </c>
    </row>
    <row r="351" spans="3:3">
      <c r="C351" s="52">
        <f t="shared" si="375"/>
        <v>365</v>
      </c>
    </row>
    <row r="352" spans="3:3">
      <c r="C352" s="52">
        <f t="shared" si="375"/>
        <v>730</v>
      </c>
    </row>
    <row r="353" spans="3:37">
      <c r="C353" s="52">
        <f t="shared" si="375"/>
        <v>1460</v>
      </c>
    </row>
    <row r="354" spans="3:37">
      <c r="C354" s="52">
        <f t="shared" si="375"/>
        <v>2920</v>
      </c>
    </row>
    <row r="355" spans="3:37">
      <c r="C355" s="52">
        <f t="shared" si="375"/>
        <v>5840</v>
      </c>
    </row>
    <row r="356" spans="3:37">
      <c r="C356" s="52">
        <f t="shared" si="375"/>
        <v>7946.78</v>
      </c>
    </row>
    <row r="359" spans="3:37">
      <c r="C359" s="53" t="s">
        <v>58</v>
      </c>
      <c r="D359" s="53" t="s">
        <v>59</v>
      </c>
      <c r="E359" s="53"/>
      <c r="F359" s="53"/>
    </row>
    <row r="361" spans="3:37">
      <c r="D361" s="53" t="s">
        <v>60</v>
      </c>
    </row>
    <row r="363" spans="3:37">
      <c r="C363" s="53" t="str">
        <f>C274</f>
        <v>Average</v>
      </c>
      <c r="D363" s="53" t="str">
        <f>D274</f>
        <v>Blood</v>
      </c>
      <c r="E363" s="53" t="str">
        <f t="shared" ref="E363:M363" si="376">E274</f>
        <v>Thymus</v>
      </c>
      <c r="F363" s="53" t="str">
        <f t="shared" si="376"/>
        <v>Heart</v>
      </c>
      <c r="G363" s="53" t="str">
        <f t="shared" si="376"/>
        <v>Lungs</v>
      </c>
      <c r="H363" s="53" t="str">
        <f t="shared" si="376"/>
        <v>Kidneys</v>
      </c>
      <c r="I363" s="53" t="str">
        <f t="shared" si="376"/>
        <v>Spleen</v>
      </c>
      <c r="J363" s="53" t="str">
        <f t="shared" si="376"/>
        <v>Liver</v>
      </c>
      <c r="K363" s="53" t="str">
        <f t="shared" si="376"/>
        <v>ART</v>
      </c>
      <c r="L363" s="53" t="str">
        <f t="shared" si="376"/>
        <v>Carcass</v>
      </c>
      <c r="M363" s="53" t="str">
        <f t="shared" si="376"/>
        <v>Tumor</v>
      </c>
      <c r="O363" s="53" t="str">
        <f>O274</f>
        <v>Average -STDEV</v>
      </c>
      <c r="P363" s="53" t="str">
        <f>P274</f>
        <v>Blood</v>
      </c>
      <c r="Q363" s="53" t="str">
        <f t="shared" ref="Q363:Y363" si="377">Q274</f>
        <v>Thymus</v>
      </c>
      <c r="R363" s="53" t="str">
        <f t="shared" si="377"/>
        <v>Heart</v>
      </c>
      <c r="S363" s="53" t="str">
        <f t="shared" si="377"/>
        <v>Lungs</v>
      </c>
      <c r="T363" s="53" t="str">
        <f t="shared" si="377"/>
        <v>Kidneys</v>
      </c>
      <c r="U363" s="53" t="str">
        <f t="shared" si="377"/>
        <v>Spleen</v>
      </c>
      <c r="V363" s="53" t="str">
        <f t="shared" si="377"/>
        <v>Liver</v>
      </c>
      <c r="W363" s="53" t="str">
        <f t="shared" si="377"/>
        <v>ART</v>
      </c>
      <c r="X363" s="53" t="str">
        <f t="shared" si="377"/>
        <v>Carcass</v>
      </c>
      <c r="Y363" s="53" t="str">
        <f t="shared" si="377"/>
        <v>Tumor</v>
      </c>
      <c r="AA363" s="53" t="str">
        <f>AA274</f>
        <v>Average +STDEV</v>
      </c>
      <c r="AB363" s="53" t="str">
        <f>AB274</f>
        <v>Blood</v>
      </c>
      <c r="AC363" s="53" t="str">
        <f t="shared" ref="AC363:AK363" si="378">AC274</f>
        <v>Thymus</v>
      </c>
      <c r="AD363" s="53" t="str">
        <f t="shared" si="378"/>
        <v>Heart</v>
      </c>
      <c r="AE363" s="53" t="str">
        <f t="shared" si="378"/>
        <v>Lungs</v>
      </c>
      <c r="AF363" s="53" t="str">
        <f t="shared" si="378"/>
        <v>Kidneys</v>
      </c>
      <c r="AG363" s="53" t="str">
        <f t="shared" si="378"/>
        <v>Spleen</v>
      </c>
      <c r="AH363" s="53" t="str">
        <f t="shared" si="378"/>
        <v>Liver</v>
      </c>
      <c r="AI363" s="53" t="str">
        <f t="shared" si="378"/>
        <v>ART</v>
      </c>
      <c r="AJ363" s="53" t="str">
        <f t="shared" si="378"/>
        <v>Carcass</v>
      </c>
      <c r="AK363" s="53" t="str">
        <f t="shared" si="378"/>
        <v>Tumor</v>
      </c>
    </row>
    <row r="364" spans="3:37">
      <c r="C364" s="52">
        <f>C275</f>
        <v>0</v>
      </c>
      <c r="D364" s="55">
        <f>D275/$Q$173</f>
        <v>0</v>
      </c>
      <c r="E364" s="55">
        <f t="shared" ref="E364:M364" si="379">E275/$Q$173</f>
        <v>0</v>
      </c>
      <c r="F364" s="55">
        <f t="shared" si="379"/>
        <v>0</v>
      </c>
      <c r="G364" s="55">
        <f t="shared" si="379"/>
        <v>0</v>
      </c>
      <c r="H364" s="55">
        <f t="shared" si="379"/>
        <v>0</v>
      </c>
      <c r="I364" s="55">
        <f t="shared" si="379"/>
        <v>0</v>
      </c>
      <c r="J364" s="55">
        <f t="shared" si="379"/>
        <v>0</v>
      </c>
      <c r="K364" s="55">
        <f t="shared" si="379"/>
        <v>0</v>
      </c>
      <c r="L364" s="55">
        <f t="shared" si="379"/>
        <v>0</v>
      </c>
      <c r="M364" s="55">
        <f t="shared" si="379"/>
        <v>0</v>
      </c>
      <c r="P364" s="55">
        <f>P275/$Q$173</f>
        <v>0</v>
      </c>
      <c r="Q364" s="55">
        <f t="shared" ref="Q364:Y364" si="380">Q275/$Q$173</f>
        <v>0</v>
      </c>
      <c r="R364" s="55">
        <f t="shared" si="380"/>
        <v>0</v>
      </c>
      <c r="S364" s="55">
        <f t="shared" si="380"/>
        <v>0</v>
      </c>
      <c r="T364" s="55">
        <f t="shared" si="380"/>
        <v>0</v>
      </c>
      <c r="U364" s="55">
        <f t="shared" si="380"/>
        <v>0</v>
      </c>
      <c r="V364" s="55">
        <f t="shared" si="380"/>
        <v>0</v>
      </c>
      <c r="W364" s="55">
        <f t="shared" si="380"/>
        <v>0</v>
      </c>
      <c r="X364" s="55">
        <f t="shared" si="380"/>
        <v>0</v>
      </c>
      <c r="Y364" s="55">
        <f t="shared" si="380"/>
        <v>0</v>
      </c>
      <c r="AB364" s="55">
        <f>AB275/$Q$173</f>
        <v>0</v>
      </c>
      <c r="AC364" s="55">
        <f t="shared" ref="AC364:AK364" si="381">AC275/$Q$173</f>
        <v>0</v>
      </c>
      <c r="AD364" s="55">
        <f t="shared" si="381"/>
        <v>0</v>
      </c>
      <c r="AE364" s="55">
        <f t="shared" si="381"/>
        <v>0</v>
      </c>
      <c r="AF364" s="55">
        <f t="shared" si="381"/>
        <v>0</v>
      </c>
      <c r="AG364" s="55">
        <f t="shared" si="381"/>
        <v>0</v>
      </c>
      <c r="AH364" s="55">
        <f t="shared" si="381"/>
        <v>0</v>
      </c>
      <c r="AI364" s="55">
        <f t="shared" si="381"/>
        <v>0</v>
      </c>
      <c r="AJ364" s="55">
        <f t="shared" si="381"/>
        <v>0</v>
      </c>
      <c r="AK364" s="55">
        <f t="shared" si="381"/>
        <v>0</v>
      </c>
    </row>
    <row r="365" spans="3:37">
      <c r="C365" s="52">
        <f t="shared" ref="C365:C428" si="382">C276</f>
        <v>4.1666666666666664E-2</v>
      </c>
      <c r="D365" s="55">
        <f t="shared" ref="D365:D396" si="383">D364+D276/$Q$173</f>
        <v>6.6931651782740696E-8</v>
      </c>
      <c r="E365" s="55">
        <f t="shared" ref="E365:E396" si="384">E364+E276/$Q$173</f>
        <v>4.6338649829049895E-8</v>
      </c>
      <c r="F365" s="55">
        <f t="shared" ref="F365:F396" si="385">F364+F276/$Q$173</f>
        <v>2.5952270744294375E-8</v>
      </c>
      <c r="G365" s="55">
        <f t="shared" ref="G365:G396" si="386">G364+G276/$Q$173</f>
        <v>3.6052702825116734E-8</v>
      </c>
      <c r="H365" s="55">
        <f t="shared" ref="H365:H396" si="387">H364+H276/$Q$173</f>
        <v>3.824103011799803E-8</v>
      </c>
      <c r="I365" s="55">
        <f t="shared" ref="I365:I396" si="388">I364+I276/$Q$173</f>
        <v>1.7929295700190955E-7</v>
      </c>
      <c r="J365" s="55">
        <f t="shared" ref="J365:J396" si="389">J364+J276/$Q$173</f>
        <v>4.9420343636783159E-8</v>
      </c>
      <c r="K365" s="55">
        <f t="shared" ref="K365:K396" si="390">K364+K276/$Q$173</f>
        <v>4.2117123164117481E-9</v>
      </c>
      <c r="L365" s="55">
        <f t="shared" ref="L365:L396" si="391">L364+L276/$Q$173</f>
        <v>8.4120038693068024E-9</v>
      </c>
      <c r="M365" s="55">
        <f t="shared" ref="M365:M396" si="392">M364+M276/$Q$173</f>
        <v>7.0350608133713863E-9</v>
      </c>
      <c r="P365" s="55">
        <f t="shared" ref="P365:P396" si="393">P364+P276/$Q$173</f>
        <v>6.5220866564678355E-8</v>
      </c>
      <c r="Q365" s="55">
        <f t="shared" ref="Q365:Q396" si="394">Q364+Q276/$Q$173</f>
        <v>2.3903763531188762E-8</v>
      </c>
      <c r="R365" s="55">
        <f t="shared" ref="R365:R396" si="395">R364+R276/$Q$173</f>
        <v>2.0802786471266718E-8</v>
      </c>
      <c r="S365" s="55">
        <f t="shared" ref="S365:S396" si="396">S364+S276/$Q$173</f>
        <v>3.4257948727261739E-8</v>
      </c>
      <c r="T365" s="55">
        <f t="shared" ref="T365:T396" si="397">T364+T276/$Q$173</f>
        <v>3.345671265640457E-8</v>
      </c>
      <c r="U365" s="55">
        <f t="shared" ref="U365:U396" si="398">U364+U276/$Q$173</f>
        <v>1.5346700039987179E-7</v>
      </c>
      <c r="V365" s="55">
        <f t="shared" ref="V365:V396" si="399">V364+V276/$Q$173</f>
        <v>4.553997484429862E-8</v>
      </c>
      <c r="W365" s="55">
        <f t="shared" ref="W365:W396" si="400">W364+W276/$Q$173</f>
        <v>3.2052471852839997E-9</v>
      </c>
      <c r="X365" s="55">
        <f t="shared" ref="X365:X396" si="401">X364+X276/$Q$173</f>
        <v>7.3022177743231737E-9</v>
      </c>
      <c r="Y365" s="55">
        <f t="shared" ref="Y365:Y396" si="402">Y364+Y276/$Q$173</f>
        <v>6.9228958811874595E-9</v>
      </c>
      <c r="AB365" s="55">
        <f t="shared" ref="AB365:AB396" si="403">AB364+AB276/$Q$173</f>
        <v>6.8642437000803064E-8</v>
      </c>
      <c r="AC365" s="55">
        <f t="shared" ref="AC365:AC396" si="404">AC364+AC276/$Q$173</f>
        <v>6.8773536126910895E-8</v>
      </c>
      <c r="AD365" s="55">
        <f t="shared" ref="AD365:AD396" si="405">AD364+AD276/$Q$173</f>
        <v>3.1101755017322175E-8</v>
      </c>
      <c r="AE365" s="55">
        <f t="shared" ref="AE365:AE396" si="406">AE364+AE276/$Q$173</f>
        <v>3.7847456922971603E-8</v>
      </c>
      <c r="AF365" s="55">
        <f t="shared" ref="AF365:AF396" si="407">AF364+AF276/$Q$173</f>
        <v>4.302534757959149E-8</v>
      </c>
      <c r="AG365" s="55">
        <f t="shared" ref="AG365:AG396" si="408">AG364+AG276/$Q$173</f>
        <v>2.0511891360394855E-7</v>
      </c>
      <c r="AH365" s="55">
        <f t="shared" ref="AH365:AH396" si="409">AH364+AH276/$Q$173</f>
        <v>5.330071242926783E-8</v>
      </c>
      <c r="AI365" s="55">
        <f t="shared" ref="AI365:AI396" si="410">AI364+AI276/$Q$173</f>
        <v>5.2181774475395102E-9</v>
      </c>
      <c r="AJ365" s="55">
        <f t="shared" ref="AJ365:AJ396" si="411">AJ364+AJ276/$Q$173</f>
        <v>9.5217899642904211E-9</v>
      </c>
      <c r="AK365" s="55">
        <f t="shared" ref="AK365:AK396" si="412">AK364+AK276/$Q$173</f>
        <v>7.1472257455552982E-9</v>
      </c>
    </row>
    <row r="366" spans="3:37">
      <c r="C366" s="52">
        <f t="shared" si="382"/>
        <v>7.4999999999999997E-2</v>
      </c>
      <c r="D366" s="55">
        <f t="shared" si="383"/>
        <v>1.7017163472350721E-7</v>
      </c>
      <c r="E366" s="55">
        <f t="shared" si="384"/>
        <v>1.1802602383801423E-7</v>
      </c>
      <c r="F366" s="55">
        <f t="shared" si="385"/>
        <v>6.5744036865318676E-8</v>
      </c>
      <c r="G366" s="55">
        <f t="shared" si="386"/>
        <v>9.2029795693308043E-8</v>
      </c>
      <c r="H366" s="55">
        <f t="shared" si="387"/>
        <v>9.7505893548571712E-8</v>
      </c>
      <c r="I366" s="55">
        <f t="shared" si="388"/>
        <v>4.8622894024679623E-7</v>
      </c>
      <c r="J366" s="55">
        <f t="shared" si="389"/>
        <v>1.3189843421795825E-7</v>
      </c>
      <c r="K366" s="55">
        <f t="shared" si="390"/>
        <v>1.183581051212592E-8</v>
      </c>
      <c r="L366" s="55">
        <f t="shared" si="391"/>
        <v>2.1742265997693211E-8</v>
      </c>
      <c r="M366" s="55">
        <f t="shared" si="392"/>
        <v>2.1522805516215092E-8</v>
      </c>
      <c r="P366" s="55">
        <f t="shared" si="393"/>
        <v>1.6056579476819848E-7</v>
      </c>
      <c r="Q366" s="55">
        <f t="shared" si="394"/>
        <v>5.7491072689936769E-8</v>
      </c>
      <c r="R366" s="55">
        <f t="shared" si="395"/>
        <v>5.2538373381114871E-8</v>
      </c>
      <c r="S366" s="55">
        <f t="shared" si="396"/>
        <v>8.517939837229336E-8</v>
      </c>
      <c r="T366" s="55">
        <f t="shared" si="397"/>
        <v>8.5055452720404448E-8</v>
      </c>
      <c r="U366" s="55">
        <f t="shared" si="398"/>
        <v>4.0285481531031511E-7</v>
      </c>
      <c r="V366" s="55">
        <f t="shared" si="399"/>
        <v>1.1644227030787337E-7</v>
      </c>
      <c r="W366" s="55">
        <f t="shared" si="400"/>
        <v>9.2951558309410662E-9</v>
      </c>
      <c r="X366" s="55">
        <f t="shared" si="401"/>
        <v>1.8986058106707041E-8</v>
      </c>
      <c r="Y366" s="55">
        <f t="shared" si="402"/>
        <v>2.0500020048318761E-8</v>
      </c>
      <c r="AB366" s="55">
        <f t="shared" si="403"/>
        <v>1.7901671991989073E-7</v>
      </c>
      <c r="AC366" s="55">
        <f t="shared" si="404"/>
        <v>1.7809777538021627E-7</v>
      </c>
      <c r="AD366" s="55">
        <f t="shared" si="405"/>
        <v>7.8949700349522719E-8</v>
      </c>
      <c r="AE366" s="55">
        <f t="shared" si="406"/>
        <v>9.8880193014322395E-8</v>
      </c>
      <c r="AF366" s="55">
        <f t="shared" si="407"/>
        <v>1.0997543737964506E-7</v>
      </c>
      <c r="AG366" s="55">
        <f t="shared" si="408"/>
        <v>5.6948862875543729E-7</v>
      </c>
      <c r="AH366" s="55">
        <f t="shared" si="409"/>
        <v>1.4769653145845173E-7</v>
      </c>
      <c r="AI366" s="55">
        <f t="shared" si="410"/>
        <v>1.4376465193310807E-8</v>
      </c>
      <c r="AJ366" s="55">
        <f t="shared" si="411"/>
        <v>2.449849994907307E-8</v>
      </c>
      <c r="AK366" s="55">
        <f t="shared" si="412"/>
        <v>2.2525408222340586E-8</v>
      </c>
    </row>
    <row r="367" spans="3:37">
      <c r="C367" s="52">
        <f t="shared" si="382"/>
        <v>0.1</v>
      </c>
      <c r="D367" s="55">
        <f t="shared" si="383"/>
        <v>2.4258826441420346E-7</v>
      </c>
      <c r="E367" s="55">
        <f t="shared" si="384"/>
        <v>1.6858972120729252E-7</v>
      </c>
      <c r="F367" s="55">
        <f t="shared" si="385"/>
        <v>9.3301161782510581E-8</v>
      </c>
      <c r="G367" s="55">
        <f t="shared" si="386"/>
        <v>1.3174152750389195E-7</v>
      </c>
      <c r="H367" s="55">
        <f t="shared" si="387"/>
        <v>1.3939667206942374E-7</v>
      </c>
      <c r="I367" s="55">
        <f t="shared" si="388"/>
        <v>7.4301088242245419E-7</v>
      </c>
      <c r="J367" s="55">
        <f t="shared" si="389"/>
        <v>1.9826042940753375E-7</v>
      </c>
      <c r="K367" s="55">
        <f t="shared" si="390"/>
        <v>1.8733294532734759E-8</v>
      </c>
      <c r="L367" s="55">
        <f t="shared" si="391"/>
        <v>3.1568538593013459E-8</v>
      </c>
      <c r="M367" s="55">
        <f t="shared" si="392"/>
        <v>3.6796916331383557E-8</v>
      </c>
      <c r="P367" s="55">
        <f t="shared" si="393"/>
        <v>2.201355744076418E-7</v>
      </c>
      <c r="Q367" s="55">
        <f t="shared" si="394"/>
        <v>7.6470587355300948E-8</v>
      </c>
      <c r="R367" s="55">
        <f t="shared" si="395"/>
        <v>7.429014864161321E-8</v>
      </c>
      <c r="S367" s="55">
        <f t="shared" si="396"/>
        <v>1.1819883753339698E-7</v>
      </c>
      <c r="T367" s="55">
        <f t="shared" si="397"/>
        <v>1.2118235379004938E-7</v>
      </c>
      <c r="U367" s="55">
        <f t="shared" si="398"/>
        <v>5.950041680786253E-7</v>
      </c>
      <c r="V367" s="55">
        <f t="shared" si="399"/>
        <v>1.6705289796095385E-7</v>
      </c>
      <c r="W367" s="55">
        <f t="shared" si="400"/>
        <v>1.5143615049541057E-8</v>
      </c>
      <c r="X367" s="55">
        <f t="shared" si="401"/>
        <v>2.7749608798801463E-8</v>
      </c>
      <c r="Y367" s="55">
        <f t="shared" si="402"/>
        <v>3.4094949630566996E-8</v>
      </c>
      <c r="AB367" s="55">
        <f t="shared" si="403"/>
        <v>2.6243882734762332E-7</v>
      </c>
      <c r="AC367" s="55">
        <f t="shared" si="404"/>
        <v>2.5912450186191545E-7</v>
      </c>
      <c r="AD367" s="55">
        <f t="shared" si="405"/>
        <v>1.123121749234081E-7</v>
      </c>
      <c r="AE367" s="55">
        <f t="shared" si="406"/>
        <v>1.4528421747438661E-7</v>
      </c>
      <c r="AF367" s="55">
        <f t="shared" si="407"/>
        <v>1.5767633130192026E-7</v>
      </c>
      <c r="AG367" s="55">
        <f t="shared" si="408"/>
        <v>8.9062617216650726E-7</v>
      </c>
      <c r="AH367" s="55">
        <f t="shared" si="409"/>
        <v>2.3063752826835167E-7</v>
      </c>
      <c r="AI367" s="55">
        <f t="shared" si="410"/>
        <v>2.2322974015928513E-8</v>
      </c>
      <c r="AJ367" s="55">
        <f t="shared" si="411"/>
        <v>3.5387114146054521E-8</v>
      </c>
      <c r="AK367" s="55">
        <f t="shared" si="412"/>
        <v>3.9429848812961253E-8</v>
      </c>
    </row>
    <row r="368" spans="3:37">
      <c r="C368" s="52">
        <f t="shared" si="382"/>
        <v>0.125</v>
      </c>
      <c r="D368" s="55">
        <f t="shared" si="383"/>
        <v>3.108598783218604E-7</v>
      </c>
      <c r="E368" s="55">
        <f t="shared" si="384"/>
        <v>2.165102152491629E-7</v>
      </c>
      <c r="F368" s="55">
        <f t="shared" si="385"/>
        <v>1.1898835787530662E-7</v>
      </c>
      <c r="G368" s="55">
        <f t="shared" si="386"/>
        <v>1.6960692163330755E-7</v>
      </c>
      <c r="H368" s="55">
        <f t="shared" si="387"/>
        <v>1.7921712115104691E-7</v>
      </c>
      <c r="I368" s="55">
        <f t="shared" si="388"/>
        <v>1.0214747130401531E-6</v>
      </c>
      <c r="J368" s="55">
        <f t="shared" si="389"/>
        <v>2.6830067050120113E-7</v>
      </c>
      <c r="K368" s="55">
        <f t="shared" si="390"/>
        <v>2.658856810227923E-8</v>
      </c>
      <c r="L368" s="55">
        <f t="shared" si="391"/>
        <v>4.1256479111530264E-8</v>
      </c>
      <c r="M368" s="55">
        <f t="shared" si="392"/>
        <v>5.579428918958615E-8</v>
      </c>
      <c r="P368" s="55">
        <f t="shared" si="393"/>
        <v>2.699708512591349E-7</v>
      </c>
      <c r="Q368" s="55">
        <f t="shared" si="394"/>
        <v>9.0412734565243434E-8</v>
      </c>
      <c r="R368" s="55">
        <f t="shared" si="395"/>
        <v>9.4368718738322303E-8</v>
      </c>
      <c r="S368" s="55">
        <f t="shared" si="396"/>
        <v>1.4701080129354791E-7</v>
      </c>
      <c r="T368" s="55">
        <f t="shared" si="397"/>
        <v>1.5521946768780402E-7</v>
      </c>
      <c r="U368" s="55">
        <f t="shared" si="398"/>
        <v>7.9127964984647192E-7</v>
      </c>
      <c r="V368" s="55">
        <f t="shared" si="399"/>
        <v>2.1565356127225638E-7</v>
      </c>
      <c r="W368" s="55">
        <f t="shared" si="400"/>
        <v>2.2032278847484198E-8</v>
      </c>
      <c r="X368" s="55">
        <f t="shared" si="401"/>
        <v>3.6514308821421342E-8</v>
      </c>
      <c r="Y368" s="55">
        <f t="shared" si="402"/>
        <v>5.0570872277167824E-8</v>
      </c>
      <c r="AB368" s="55">
        <f t="shared" si="403"/>
        <v>3.4625504573348453E-7</v>
      </c>
      <c r="AC368" s="55">
        <f t="shared" si="404"/>
        <v>3.3926265787019976E-7</v>
      </c>
      <c r="AD368" s="55">
        <f t="shared" si="405"/>
        <v>1.4360799701229107E-7</v>
      </c>
      <c r="AE368" s="55">
        <f t="shared" si="406"/>
        <v>1.9220304197306696E-7</v>
      </c>
      <c r="AF368" s="55">
        <f t="shared" si="407"/>
        <v>2.0335272868641335E-7</v>
      </c>
      <c r="AG368" s="55">
        <f t="shared" si="408"/>
        <v>1.2508433631668619E-6</v>
      </c>
      <c r="AH368" s="55">
        <f t="shared" si="409"/>
        <v>3.2341708236053849E-7</v>
      </c>
      <c r="AI368" s="55">
        <f t="shared" si="410"/>
        <v>3.1144857357074332E-8</v>
      </c>
      <c r="AJ368" s="55">
        <f t="shared" si="411"/>
        <v>4.5997159090795704E-8</v>
      </c>
      <c r="AK368" s="55">
        <f t="shared" si="412"/>
        <v>6.0871954453079918E-8</v>
      </c>
    </row>
    <row r="369" spans="3:37">
      <c r="C369" s="52">
        <f t="shared" si="382"/>
        <v>0.25</v>
      </c>
      <c r="D369" s="55">
        <f t="shared" si="383"/>
        <v>6.0245651682902987E-7</v>
      </c>
      <c r="E369" s="55">
        <f t="shared" si="384"/>
        <v>4.2605393644284822E-7</v>
      </c>
      <c r="F369" s="55">
        <f t="shared" si="385"/>
        <v>2.3364853270952239E-7</v>
      </c>
      <c r="G369" s="55">
        <f t="shared" si="386"/>
        <v>3.4991183584627885E-7</v>
      </c>
      <c r="H369" s="55">
        <f t="shared" si="387"/>
        <v>3.7003927454252758E-7</v>
      </c>
      <c r="I369" s="55">
        <f t="shared" si="388"/>
        <v>2.5500082388969153E-6</v>
      </c>
      <c r="J369" s="55">
        <f t="shared" si="389"/>
        <v>6.4384840551558718E-7</v>
      </c>
      <c r="K369" s="55">
        <f t="shared" si="390"/>
        <v>7.0134627004323477E-8</v>
      </c>
      <c r="L369" s="55">
        <f t="shared" si="391"/>
        <v>8.9160762923968418E-8</v>
      </c>
      <c r="M369" s="55">
        <f t="shared" si="392"/>
        <v>1.6681221028091352E-7</v>
      </c>
      <c r="P369" s="55">
        <f t="shared" si="393"/>
        <v>4.5919813761157113E-7</v>
      </c>
      <c r="Q369" s="55">
        <f t="shared" si="394"/>
        <v>1.3954033909816382E-7</v>
      </c>
      <c r="R369" s="55">
        <f t="shared" si="395"/>
        <v>1.8375296115093323E-7</v>
      </c>
      <c r="S369" s="55">
        <f t="shared" si="396"/>
        <v>2.6915918069839725E-7</v>
      </c>
      <c r="T369" s="55">
        <f t="shared" si="397"/>
        <v>3.157255988265554E-7</v>
      </c>
      <c r="U369" s="55">
        <f t="shared" si="398"/>
        <v>1.788789460720989E-6</v>
      </c>
      <c r="V369" s="55">
        <f t="shared" si="399"/>
        <v>4.5347769357591713E-7</v>
      </c>
      <c r="W369" s="55">
        <f t="shared" si="400"/>
        <v>6.1066936013673725E-8</v>
      </c>
      <c r="X369" s="55">
        <f t="shared" si="401"/>
        <v>8.0408372163093852E-8</v>
      </c>
      <c r="Y369" s="55">
        <f t="shared" si="402"/>
        <v>1.4499933865208855E-7</v>
      </c>
      <c r="AB369" s="55">
        <f t="shared" si="403"/>
        <v>7.6165778714848024E-7</v>
      </c>
      <c r="AC369" s="55">
        <f t="shared" si="404"/>
        <v>7.2226647292225623E-7</v>
      </c>
      <c r="AD369" s="55">
        <f t="shared" si="405"/>
        <v>2.8354410426811168E-7</v>
      </c>
      <c r="AE369" s="55">
        <f t="shared" si="406"/>
        <v>4.3062718573351713E-7</v>
      </c>
      <c r="AF369" s="55">
        <f t="shared" si="407"/>
        <v>4.2399811757684281E-7</v>
      </c>
      <c r="AG369" s="55">
        <f t="shared" si="408"/>
        <v>3.3143561451993547E-6</v>
      </c>
      <c r="AH369" s="55">
        <f t="shared" si="409"/>
        <v>8.2716505741533327E-7</v>
      </c>
      <c r="AI369" s="55">
        <f t="shared" si="410"/>
        <v>7.9202317994973322E-8</v>
      </c>
      <c r="AJ369" s="55">
        <f t="shared" si="411"/>
        <v>9.7924606505036683E-8</v>
      </c>
      <c r="AK369" s="55">
        <f t="shared" si="412"/>
        <v>1.8920443617211259E-7</v>
      </c>
    </row>
    <row r="370" spans="3:37">
      <c r="C370" s="52">
        <f t="shared" si="382"/>
        <v>0.375</v>
      </c>
      <c r="D370" s="55">
        <f t="shared" si="383"/>
        <v>8.2214837584404416E-7</v>
      </c>
      <c r="E370" s="55">
        <f t="shared" si="384"/>
        <v>5.9298286715905106E-7</v>
      </c>
      <c r="F370" s="55">
        <f t="shared" si="385"/>
        <v>3.3307512691238087E-7</v>
      </c>
      <c r="G370" s="55">
        <f t="shared" si="386"/>
        <v>5.2424373135650634E-7</v>
      </c>
      <c r="H370" s="55">
        <f t="shared" si="387"/>
        <v>5.5830490793479639E-7</v>
      </c>
      <c r="I370" s="55">
        <f t="shared" si="388"/>
        <v>4.2059594972089317E-6</v>
      </c>
      <c r="J370" s="55">
        <f t="shared" si="389"/>
        <v>1.0462405967301247E-6</v>
      </c>
      <c r="K370" s="55">
        <f t="shared" si="390"/>
        <v>1.16072224944505E-7</v>
      </c>
      <c r="L370" s="55">
        <f t="shared" si="391"/>
        <v>1.3698928968522445E-7</v>
      </c>
      <c r="M370" s="55">
        <f t="shared" si="392"/>
        <v>2.856575140747999E-7</v>
      </c>
      <c r="P370" s="55">
        <f t="shared" si="393"/>
        <v>5.915492451408334E-7</v>
      </c>
      <c r="Q370" s="55">
        <f t="shared" si="394"/>
        <v>1.8011933893457257E-7</v>
      </c>
      <c r="R370" s="55">
        <f t="shared" si="395"/>
        <v>2.6214301066160119E-7</v>
      </c>
      <c r="S370" s="55">
        <f t="shared" si="396"/>
        <v>3.7485252340147476E-7</v>
      </c>
      <c r="T370" s="55">
        <f t="shared" si="397"/>
        <v>4.7044364104396418E-7</v>
      </c>
      <c r="U370" s="55">
        <f t="shared" si="398"/>
        <v>2.7894232077214314E-6</v>
      </c>
      <c r="V370" s="55">
        <f t="shared" si="399"/>
        <v>7.0406719579084784E-7</v>
      </c>
      <c r="W370" s="55">
        <f t="shared" si="400"/>
        <v>1.0260864267686298E-7</v>
      </c>
      <c r="X370" s="55">
        <f t="shared" si="401"/>
        <v>1.24573656520576E-7</v>
      </c>
      <c r="Y370" s="55">
        <f t="shared" si="402"/>
        <v>2.4464932123378632E-7</v>
      </c>
      <c r="AB370" s="55">
        <f t="shared" si="403"/>
        <v>1.149518902320111E-6</v>
      </c>
      <c r="AC370" s="55">
        <f t="shared" si="404"/>
        <v>1.0647084494301451E-6</v>
      </c>
      <c r="AD370" s="55">
        <f t="shared" si="405"/>
        <v>4.0400724316315981E-7</v>
      </c>
      <c r="AE370" s="55">
        <f t="shared" si="406"/>
        <v>6.7336603055773477E-7</v>
      </c>
      <c r="AF370" s="55">
        <f t="shared" si="407"/>
        <v>6.4406418680682197E-7</v>
      </c>
      <c r="AG370" s="55">
        <f t="shared" si="408"/>
        <v>5.6423213323163448E-6</v>
      </c>
      <c r="AH370" s="55">
        <f t="shared" si="409"/>
        <v>1.3457239125903983E-6</v>
      </c>
      <c r="AI370" s="55">
        <f t="shared" si="410"/>
        <v>1.2953580721214717E-7</v>
      </c>
      <c r="AJ370" s="55">
        <f t="shared" si="411"/>
        <v>1.4946186145179964E-7</v>
      </c>
      <c r="AK370" s="55">
        <f t="shared" si="412"/>
        <v>3.3043440877966379E-7</v>
      </c>
    </row>
    <row r="371" spans="3:37">
      <c r="C371" s="52">
        <f t="shared" si="382"/>
        <v>0.5</v>
      </c>
      <c r="D371" s="55">
        <f t="shared" si="383"/>
        <v>9.833297384549783E-7</v>
      </c>
      <c r="E371" s="55">
        <f t="shared" si="384"/>
        <v>7.254566283688768E-7</v>
      </c>
      <c r="F371" s="55">
        <f t="shared" si="385"/>
        <v>4.2193791095617533E-7</v>
      </c>
      <c r="G371" s="55">
        <f t="shared" si="386"/>
        <v>6.9646428216717217E-7</v>
      </c>
      <c r="H371" s="55">
        <f t="shared" si="387"/>
        <v>7.4899157856074989E-7</v>
      </c>
      <c r="I371" s="55">
        <f t="shared" si="388"/>
        <v>5.9352308887653974E-6</v>
      </c>
      <c r="J371" s="55">
        <f t="shared" si="389"/>
        <v>1.467074238426115E-6</v>
      </c>
      <c r="K371" s="55">
        <f t="shared" si="390"/>
        <v>1.6261680142075057E-7</v>
      </c>
      <c r="L371" s="55">
        <f t="shared" si="391"/>
        <v>1.8517549505381336E-7</v>
      </c>
      <c r="M371" s="55">
        <f t="shared" si="392"/>
        <v>4.0547165784540148E-7</v>
      </c>
      <c r="P371" s="55">
        <f t="shared" si="393"/>
        <v>6.8816656400536826E-7</v>
      </c>
      <c r="Q371" s="55">
        <f t="shared" si="394"/>
        <v>2.2179060080002244E-7</v>
      </c>
      <c r="R371" s="55">
        <f t="shared" si="395"/>
        <v>3.335407675261625E-7</v>
      </c>
      <c r="S371" s="55">
        <f t="shared" si="396"/>
        <v>4.7287285584627571E-7</v>
      </c>
      <c r="T371" s="55">
        <f t="shared" si="397"/>
        <v>6.2354098324701022E-7</v>
      </c>
      <c r="U371" s="55">
        <f t="shared" si="398"/>
        <v>3.7811694381135454E-6</v>
      </c>
      <c r="V371" s="55">
        <f t="shared" si="399"/>
        <v>9.8843091552371258E-7</v>
      </c>
      <c r="W371" s="55">
        <f t="shared" si="400"/>
        <v>1.4472720362180812E-7</v>
      </c>
      <c r="X371" s="55">
        <f t="shared" si="401"/>
        <v>1.6923669493438393E-7</v>
      </c>
      <c r="Y371" s="55">
        <f t="shared" si="402"/>
        <v>3.4400073982743731E-7</v>
      </c>
      <c r="AB371" s="55">
        <f t="shared" si="403"/>
        <v>1.4790694441176919E-6</v>
      </c>
      <c r="AC371" s="55">
        <f t="shared" si="404"/>
        <v>1.3510584499252213E-6</v>
      </c>
      <c r="AD371" s="55">
        <f t="shared" si="405"/>
        <v>5.1033505438618679E-7</v>
      </c>
      <c r="AE371" s="55">
        <f t="shared" si="406"/>
        <v>9.1919457872155301E-7</v>
      </c>
      <c r="AF371" s="55">
        <f t="shared" si="407"/>
        <v>8.7045593374834322E-7</v>
      </c>
      <c r="AG371" s="55">
        <f t="shared" si="408"/>
        <v>8.1363361283663359E-6</v>
      </c>
      <c r="AH371" s="55">
        <f t="shared" si="409"/>
        <v>1.858144257188987E-6</v>
      </c>
      <c r="AI371" s="55">
        <f t="shared" si="410"/>
        <v>1.8050639921969322E-7</v>
      </c>
      <c r="AJ371" s="55">
        <f t="shared" si="411"/>
        <v>2.0122964952531396E-7</v>
      </c>
      <c r="AK371" s="55">
        <f t="shared" si="412"/>
        <v>4.7640109872858049E-7</v>
      </c>
    </row>
    <row r="372" spans="3:37">
      <c r="C372" s="52">
        <f t="shared" si="382"/>
        <v>0.625</v>
      </c>
      <c r="D372" s="55">
        <f t="shared" si="383"/>
        <v>1.0978225570209955E-6</v>
      </c>
      <c r="E372" s="55">
        <f t="shared" si="384"/>
        <v>8.303993400896693E-7</v>
      </c>
      <c r="F372" s="55">
        <f t="shared" si="385"/>
        <v>5.0246454604711069E-7</v>
      </c>
      <c r="G372" s="55">
        <f t="shared" si="386"/>
        <v>8.6712989054494768E-7</v>
      </c>
      <c r="H372" s="55">
        <f t="shared" si="387"/>
        <v>9.4280542228021266E-7</v>
      </c>
      <c r="I372" s="55">
        <f t="shared" si="388"/>
        <v>7.7199293845442808E-6</v>
      </c>
      <c r="J372" s="55">
        <f t="shared" si="389"/>
        <v>1.9026610405072678E-6</v>
      </c>
      <c r="K372" s="55">
        <f t="shared" si="390"/>
        <v>2.096469607258474E-7</v>
      </c>
      <c r="L372" s="55">
        <f t="shared" si="391"/>
        <v>2.3382370195687395E-7</v>
      </c>
      <c r="M372" s="55">
        <f t="shared" si="392"/>
        <v>5.2623311181545787E-7</v>
      </c>
      <c r="P372" s="55">
        <f t="shared" si="393"/>
        <v>7.5626214933368152E-7</v>
      </c>
      <c r="Q372" s="55">
        <f t="shared" si="394"/>
        <v>2.6487270111965046E-7</v>
      </c>
      <c r="R372" s="55">
        <f t="shared" si="395"/>
        <v>3.994718351326101E-7</v>
      </c>
      <c r="S372" s="55">
        <f t="shared" si="396"/>
        <v>5.6494159691890242E-7</v>
      </c>
      <c r="T372" s="55">
        <f t="shared" si="397"/>
        <v>7.7544111313883386E-7</v>
      </c>
      <c r="U372" s="55">
        <f t="shared" si="398"/>
        <v>4.7614359595532315E-6</v>
      </c>
      <c r="V372" s="55">
        <f t="shared" si="399"/>
        <v>1.3164196662172423E-6</v>
      </c>
      <c r="W372" s="55">
        <f t="shared" si="400"/>
        <v>1.8730724799215798E-7</v>
      </c>
      <c r="X372" s="55">
        <f t="shared" si="401"/>
        <v>2.1451996126212844E-7</v>
      </c>
      <c r="Y372" s="55">
        <f t="shared" si="402"/>
        <v>4.4288431931481896E-7</v>
      </c>
      <c r="AB372" s="55">
        <f t="shared" si="403"/>
        <v>1.7330969099330175E-6</v>
      </c>
      <c r="AC372" s="55">
        <f t="shared" si="404"/>
        <v>1.574359105648036E-6</v>
      </c>
      <c r="AD372" s="55">
        <f t="shared" si="405"/>
        <v>6.0545725696160995E-7</v>
      </c>
      <c r="AE372" s="55">
        <f t="shared" si="406"/>
        <v>1.1674948895570521E-6</v>
      </c>
      <c r="AF372" s="55">
        <f t="shared" si="407"/>
        <v>1.1050183477339394E-6</v>
      </c>
      <c r="AG372" s="55">
        <f t="shared" si="408"/>
        <v>1.0758328450934351E-5</v>
      </c>
      <c r="AH372" s="55">
        <f t="shared" si="409"/>
        <v>2.3623486184769966E-6</v>
      </c>
      <c r="AI372" s="55">
        <f t="shared" si="410"/>
        <v>2.31986673459537E-7</v>
      </c>
      <c r="AJ372" s="55">
        <f t="shared" si="411"/>
        <v>2.5329520955421552E-7</v>
      </c>
      <c r="AK372" s="55">
        <f t="shared" si="412"/>
        <v>6.2699924563349902E-7</v>
      </c>
    </row>
    <row r="373" spans="3:37">
      <c r="C373" s="52">
        <f t="shared" si="382"/>
        <v>0.75</v>
      </c>
      <c r="D373" s="55">
        <f t="shared" si="383"/>
        <v>1.1772017584726045E-6</v>
      </c>
      <c r="E373" s="55">
        <f t="shared" si="384"/>
        <v>9.1466692958046321E-7</v>
      </c>
      <c r="F373" s="55">
        <f t="shared" si="385"/>
        <v>5.7664587829913317E-7</v>
      </c>
      <c r="G373" s="55">
        <f t="shared" si="386"/>
        <v>1.0365205007547868E-6</v>
      </c>
      <c r="H373" s="55">
        <f t="shared" si="387"/>
        <v>1.1398473156445879E-6</v>
      </c>
      <c r="I373" s="55">
        <f t="shared" si="388"/>
        <v>9.5488171512544521E-6</v>
      </c>
      <c r="J373" s="55">
        <f t="shared" si="389"/>
        <v>2.3493127128772924E-6</v>
      </c>
      <c r="K373" s="55">
        <f t="shared" si="390"/>
        <v>2.5704130715258267E-7</v>
      </c>
      <c r="L373" s="55">
        <f t="shared" si="391"/>
        <v>2.8294881366971169E-7</v>
      </c>
      <c r="M373" s="55">
        <f t="shared" si="392"/>
        <v>6.4792034620770866E-7</v>
      </c>
      <c r="P373" s="55">
        <f t="shared" si="393"/>
        <v>8.0291347383594871E-7</v>
      </c>
      <c r="Q373" s="55">
        <f t="shared" si="394"/>
        <v>3.0941115081133332E-7</v>
      </c>
      <c r="R373" s="55">
        <f t="shared" si="395"/>
        <v>4.6119976257986569E-7</v>
      </c>
      <c r="S373" s="55">
        <f t="shared" si="396"/>
        <v>6.5239512317491758E-7</v>
      </c>
      <c r="T373" s="55">
        <f t="shared" si="397"/>
        <v>9.2636275598690904E-7</v>
      </c>
      <c r="U373" s="55">
        <f t="shared" si="398"/>
        <v>5.7298524588484722E-6</v>
      </c>
      <c r="V373" s="55">
        <f t="shared" si="399"/>
        <v>1.6894407069346843E-6</v>
      </c>
      <c r="W373" s="55">
        <f t="shared" si="400"/>
        <v>2.3023340493156141E-7</v>
      </c>
      <c r="X373" s="55">
        <f t="shared" si="401"/>
        <v>2.6043303546199174E-7</v>
      </c>
      <c r="Y373" s="55">
        <f t="shared" si="402"/>
        <v>5.4113878182738852E-7</v>
      </c>
      <c r="AB373" s="55">
        <f t="shared" si="403"/>
        <v>1.9088000199277954E-6</v>
      </c>
      <c r="AC373" s="55">
        <f t="shared" si="404"/>
        <v>1.7368199688351116E-6</v>
      </c>
      <c r="AD373" s="55">
        <f t="shared" si="405"/>
        <v>6.9209199401839965E-7</v>
      </c>
      <c r="AE373" s="55">
        <f t="shared" si="406"/>
        <v>1.4176490223963118E-6</v>
      </c>
      <c r="AF373" s="55">
        <f t="shared" si="407"/>
        <v>1.3480149986682586E-6</v>
      </c>
      <c r="AG373" s="55">
        <f t="shared" si="408"/>
        <v>1.3480247464702067E-5</v>
      </c>
      <c r="AH373" s="55">
        <f t="shared" si="409"/>
        <v>2.8575613888109604E-6</v>
      </c>
      <c r="AI373" s="55">
        <f t="shared" si="410"/>
        <v>2.8384920937360414E-7</v>
      </c>
      <c r="AJ373" s="55">
        <f t="shared" si="411"/>
        <v>3.0566814708545224E-7</v>
      </c>
      <c r="AK373" s="55">
        <f t="shared" si="412"/>
        <v>7.8212358910905614E-7</v>
      </c>
    </row>
    <row r="374" spans="3:37">
      <c r="C374" s="52">
        <f t="shared" si="382"/>
        <v>0.875</v>
      </c>
      <c r="D374" s="55">
        <f t="shared" si="383"/>
        <v>1.2327952443116615E-6</v>
      </c>
      <c r="E374" s="55">
        <f t="shared" si="384"/>
        <v>9.8504713134198369E-7</v>
      </c>
      <c r="F374" s="55">
        <f t="shared" si="385"/>
        <v>6.4623593873392989E-7</v>
      </c>
      <c r="G374" s="55">
        <f t="shared" si="386"/>
        <v>1.2046395990599268E-6</v>
      </c>
      <c r="H374" s="55">
        <f t="shared" si="387"/>
        <v>1.3396128758968585E-6</v>
      </c>
      <c r="I374" s="55">
        <f t="shared" si="388"/>
        <v>1.1417311551335678E-5</v>
      </c>
      <c r="J374" s="55">
        <f t="shared" si="389"/>
        <v>2.8033409654398978E-6</v>
      </c>
      <c r="K374" s="55">
        <f t="shared" si="390"/>
        <v>3.0467844499374352E-7</v>
      </c>
      <c r="L374" s="55">
        <f t="shared" si="391"/>
        <v>3.3247631381579897E-7</v>
      </c>
      <c r="M374" s="55">
        <f t="shared" si="392"/>
        <v>7.7051183124489385E-7</v>
      </c>
      <c r="P374" s="55">
        <f t="shared" si="393"/>
        <v>8.3506342780401559E-7</v>
      </c>
      <c r="Q374" s="55">
        <f t="shared" si="394"/>
        <v>3.5517839528568747E-7</v>
      </c>
      <c r="R374" s="55">
        <f t="shared" si="395"/>
        <v>5.1972604467777978E-7</v>
      </c>
      <c r="S374" s="55">
        <f t="shared" si="396"/>
        <v>7.3618476883934353E-7</v>
      </c>
      <c r="T374" s="55">
        <f t="shared" si="397"/>
        <v>1.0763198746230426E-6</v>
      </c>
      <c r="U374" s="55">
        <f t="shared" si="398"/>
        <v>6.6882705019593381E-6</v>
      </c>
      <c r="V374" s="55">
        <f t="shared" si="399"/>
        <v>2.1004577423598021E-6</v>
      </c>
      <c r="W374" s="55">
        <f t="shared" si="400"/>
        <v>2.7339030358366719E-7</v>
      </c>
      <c r="X374" s="55">
        <f t="shared" si="401"/>
        <v>3.0687260359272773E-7</v>
      </c>
      <c r="Y374" s="55">
        <f t="shared" si="402"/>
        <v>6.386108467462829E-7</v>
      </c>
      <c r="AB374" s="55">
        <f t="shared" si="403"/>
        <v>2.017788717033645E-6</v>
      </c>
      <c r="AC374" s="55">
        <f t="shared" si="404"/>
        <v>1.8498175127189415E-6</v>
      </c>
      <c r="AD374" s="55">
        <f t="shared" si="405"/>
        <v>7.7274583279007904E-7</v>
      </c>
      <c r="AE374" s="55">
        <f t="shared" si="406"/>
        <v>1.6690390365714116E-6</v>
      </c>
      <c r="AF374" s="55">
        <f t="shared" si="407"/>
        <v>1.5981280370280628E-6</v>
      </c>
      <c r="AG374" s="55">
        <f t="shared" si="408"/>
        <v>1.6284063581447814E-5</v>
      </c>
      <c r="AH374" s="55">
        <f t="shared" si="409"/>
        <v>3.3443088256380454E-6</v>
      </c>
      <c r="AI374" s="55">
        <f t="shared" si="410"/>
        <v>3.3596658640382017E-7</v>
      </c>
      <c r="AJ374" s="55">
        <f t="shared" si="411"/>
        <v>3.583004343842843E-7</v>
      </c>
      <c r="AK374" s="55">
        <f t="shared" si="412"/>
        <v>9.4166886876988821E-7</v>
      </c>
    </row>
    <row r="375" spans="3:37">
      <c r="C375" s="52">
        <f t="shared" si="382"/>
        <v>1</v>
      </c>
      <c r="D375" s="55">
        <f t="shared" si="383"/>
        <v>1.275683890611369E-6</v>
      </c>
      <c r="E375" s="55">
        <f t="shared" si="384"/>
        <v>1.0482594871166465E-6</v>
      </c>
      <c r="F375" s="55">
        <f t="shared" si="385"/>
        <v>7.1275194328092867E-7</v>
      </c>
      <c r="G375" s="55">
        <f t="shared" si="386"/>
        <v>1.371214213721886E-6</v>
      </c>
      <c r="H375" s="55">
        <f t="shared" si="387"/>
        <v>1.5409924609715857E-6</v>
      </c>
      <c r="I375" s="55">
        <f t="shared" si="388"/>
        <v>1.3327485142958631E-5</v>
      </c>
      <c r="J375" s="55">
        <f t="shared" si="389"/>
        <v>3.2610575080987941E-6</v>
      </c>
      <c r="K375" s="55">
        <f t="shared" si="390"/>
        <v>3.5243697854211723E-7</v>
      </c>
      <c r="L375" s="55">
        <f t="shared" si="391"/>
        <v>3.8224226636677482E-7</v>
      </c>
      <c r="M375" s="55">
        <f t="shared" si="392"/>
        <v>8.9398603714975309E-7</v>
      </c>
      <c r="P375" s="55">
        <f t="shared" si="393"/>
        <v>8.5952031911139828E-7</v>
      </c>
      <c r="Q375" s="55">
        <f t="shared" si="394"/>
        <v>4.0167381444606908E-7</v>
      </c>
      <c r="R375" s="55">
        <f t="shared" si="395"/>
        <v>5.7579012194713182E-7</v>
      </c>
      <c r="S375" s="55">
        <f t="shared" si="396"/>
        <v>8.1687682580666226E-7</v>
      </c>
      <c r="T375" s="55">
        <f t="shared" si="397"/>
        <v>1.2251216694433731E-6</v>
      </c>
      <c r="U375" s="55">
        <f t="shared" si="398"/>
        <v>7.640763533997983E-6</v>
      </c>
      <c r="V375" s="55">
        <f t="shared" si="399"/>
        <v>2.533990922796876E-6</v>
      </c>
      <c r="W375" s="55">
        <f t="shared" si="400"/>
        <v>3.1666257309212414E-7</v>
      </c>
      <c r="X375" s="55">
        <f t="shared" si="401"/>
        <v>3.5362245781366184E-7</v>
      </c>
      <c r="Y375" s="55">
        <f t="shared" si="402"/>
        <v>7.3515523070231883E-7</v>
      </c>
      <c r="AB375" s="55">
        <f t="shared" si="403"/>
        <v>2.086084166952097E-6</v>
      </c>
      <c r="AC375" s="55">
        <f t="shared" si="404"/>
        <v>1.9338951315279904E-6</v>
      </c>
      <c r="AD375" s="55">
        <f t="shared" si="405"/>
        <v>8.4971376461472468E-7</v>
      </c>
      <c r="AE375" s="55">
        <f t="shared" si="406"/>
        <v>1.9210469914144314E-6</v>
      </c>
      <c r="AF375" s="55">
        <f t="shared" si="407"/>
        <v>1.8524581938622282E-6</v>
      </c>
      <c r="AG375" s="55">
        <f t="shared" si="408"/>
        <v>1.9161768460046578E-5</v>
      </c>
      <c r="AH375" s="55">
        <f t="shared" si="409"/>
        <v>3.8244190514960546E-6</v>
      </c>
      <c r="AI375" s="55">
        <f t="shared" si="410"/>
        <v>3.8821138399211063E-7</v>
      </c>
      <c r="AJ375" s="55">
        <f t="shared" si="411"/>
        <v>4.1108641043428397E-7</v>
      </c>
      <c r="AK375" s="55">
        <f t="shared" si="412"/>
        <v>1.1055298242306312E-6</v>
      </c>
    </row>
    <row r="376" spans="3:37">
      <c r="C376" s="52">
        <f t="shared" si="382"/>
        <v>1.125</v>
      </c>
      <c r="D376" s="55">
        <f t="shared" si="383"/>
        <v>1.3140571843177169E-6</v>
      </c>
      <c r="E376" s="55">
        <f t="shared" si="384"/>
        <v>1.1093160288300036E-6</v>
      </c>
      <c r="F376" s="55">
        <f t="shared" si="385"/>
        <v>7.7721449270723884E-7</v>
      </c>
      <c r="G376" s="55">
        <f t="shared" si="386"/>
        <v>1.5358108454642258E-6</v>
      </c>
      <c r="H376" s="55">
        <f t="shared" si="387"/>
        <v>1.7426968047445436E-6</v>
      </c>
      <c r="I376" s="55">
        <f t="shared" si="388"/>
        <v>1.5284189131525411E-5</v>
      </c>
      <c r="J376" s="55">
        <f t="shared" si="389"/>
        <v>3.7196141732104436E-6</v>
      </c>
      <c r="K376" s="55">
        <f t="shared" si="390"/>
        <v>4.0020463553682373E-7</v>
      </c>
      <c r="L376" s="55">
        <f t="shared" si="391"/>
        <v>4.3206016371942317E-7</v>
      </c>
      <c r="M376" s="55">
        <f t="shared" si="392"/>
        <v>1.0183214341450255E-6</v>
      </c>
      <c r="P376" s="55">
        <f t="shared" si="393"/>
        <v>8.8132491871387895E-7</v>
      </c>
      <c r="Q376" s="55">
        <f t="shared" si="394"/>
        <v>4.4837232753021013E-7</v>
      </c>
      <c r="R376" s="55">
        <f t="shared" si="395"/>
        <v>6.2981676084827196E-7</v>
      </c>
      <c r="S376" s="55">
        <f t="shared" si="396"/>
        <v>8.9470527443584711E-7</v>
      </c>
      <c r="T376" s="55">
        <f t="shared" si="397"/>
        <v>1.3724746558837218E-6</v>
      </c>
      <c r="U376" s="55">
        <f t="shared" si="398"/>
        <v>8.5919014467520215E-6</v>
      </c>
      <c r="V376" s="55">
        <f t="shared" si="399"/>
        <v>2.9737615338292016E-6</v>
      </c>
      <c r="W376" s="55">
        <f t="shared" si="400"/>
        <v>3.5994326279691454E-7</v>
      </c>
      <c r="X376" s="55">
        <f t="shared" si="401"/>
        <v>4.0044774663244371E-7</v>
      </c>
      <c r="Y376" s="55">
        <f t="shared" si="402"/>
        <v>8.3063464757599272E-7</v>
      </c>
      <c r="AB376" s="55">
        <f t="shared" si="403"/>
        <v>2.141026154762312E-6</v>
      </c>
      <c r="AC376" s="55">
        <f t="shared" si="404"/>
        <v>2.0094393828390184E-6</v>
      </c>
      <c r="AD376" s="55">
        <f t="shared" si="405"/>
        <v>9.2461453592222004E-7</v>
      </c>
      <c r="AE376" s="55">
        <f t="shared" si="406"/>
        <v>2.1730028614932441E-6</v>
      </c>
      <c r="AF376" s="55">
        <f t="shared" si="407"/>
        <v>2.1077932690842256E-6</v>
      </c>
      <c r="AG376" s="55">
        <f t="shared" si="408"/>
        <v>2.2112320073540434E-5</v>
      </c>
      <c r="AH376" s="55">
        <f t="shared" si="409"/>
        <v>4.2999916114677821E-6</v>
      </c>
      <c r="AI376" s="55">
        <f t="shared" si="410"/>
        <v>4.4046600827673318E-7</v>
      </c>
      <c r="AJ376" s="55">
        <f t="shared" si="411"/>
        <v>4.6389821935545347E-7</v>
      </c>
      <c r="AK376" s="55">
        <f t="shared" si="412"/>
        <v>1.2736011951059214E-6</v>
      </c>
    </row>
    <row r="377" spans="3:37">
      <c r="C377" s="52">
        <f t="shared" si="382"/>
        <v>1.325</v>
      </c>
      <c r="D377" s="55">
        <f t="shared" si="383"/>
        <v>1.3717845645527128E-6</v>
      </c>
      <c r="E377" s="55">
        <f t="shared" si="384"/>
        <v>1.2060538235427923E-6</v>
      </c>
      <c r="F377" s="55">
        <f t="shared" si="385"/>
        <v>8.7682444814739281E-7</v>
      </c>
      <c r="G377" s="55">
        <f t="shared" si="386"/>
        <v>1.7940781816449117E-6</v>
      </c>
      <c r="H377" s="55">
        <f t="shared" si="387"/>
        <v>2.0640635946949085E-6</v>
      </c>
      <c r="I377" s="55">
        <f t="shared" si="388"/>
        <v>1.8514122297594187E-5</v>
      </c>
      <c r="J377" s="55">
        <f t="shared" si="389"/>
        <v>4.4524425026236968E-6</v>
      </c>
      <c r="K377" s="55">
        <f t="shared" si="390"/>
        <v>4.7640944081662753E-7</v>
      </c>
      <c r="L377" s="55">
        <f t="shared" si="391"/>
        <v>5.116096971511034E-7</v>
      </c>
      <c r="M377" s="55">
        <f t="shared" si="392"/>
        <v>1.2189911302878088E-6</v>
      </c>
      <c r="P377" s="55">
        <f t="shared" si="393"/>
        <v>9.1421863452919793E-7</v>
      </c>
      <c r="Q377" s="55">
        <f t="shared" si="394"/>
        <v>5.2307150494932212E-7</v>
      </c>
      <c r="R377" s="55">
        <f t="shared" si="395"/>
        <v>7.123530271543417E-7</v>
      </c>
      <c r="S377" s="55">
        <f t="shared" si="396"/>
        <v>1.013491094568624E-6</v>
      </c>
      <c r="T377" s="55">
        <f t="shared" si="397"/>
        <v>1.6046704023307453E-6</v>
      </c>
      <c r="U377" s="55">
        <f t="shared" si="398"/>
        <v>1.0117018460456288E-5</v>
      </c>
      <c r="V377" s="55">
        <f t="shared" si="399"/>
        <v>3.6763923816065754E-6</v>
      </c>
      <c r="W377" s="55">
        <f t="shared" si="400"/>
        <v>4.2897746404529411E-7</v>
      </c>
      <c r="X377" s="55">
        <f t="shared" si="401"/>
        <v>4.7524653098144494E-7</v>
      </c>
      <c r="Y377" s="55">
        <f t="shared" si="402"/>
        <v>9.8084214256514798E-7</v>
      </c>
      <c r="AB377" s="55">
        <f t="shared" si="403"/>
        <v>2.2235871994169846E-6</v>
      </c>
      <c r="AC377" s="55">
        <f t="shared" si="404"/>
        <v>2.1289194007750069E-6</v>
      </c>
      <c r="AD377" s="55">
        <f t="shared" si="405"/>
        <v>1.0413258526670332E-6</v>
      </c>
      <c r="AE377" s="55">
        <f t="shared" si="406"/>
        <v>2.5739585833555019E-6</v>
      </c>
      <c r="AF377" s="55">
        <f t="shared" si="407"/>
        <v>2.5144232452619512E-6</v>
      </c>
      <c r="AG377" s="55">
        <f t="shared" si="408"/>
        <v>2.6982586045184712E-5</v>
      </c>
      <c r="AH377" s="55">
        <f t="shared" si="409"/>
        <v>5.0534131256204455E-6</v>
      </c>
      <c r="AI377" s="55">
        <f t="shared" si="410"/>
        <v>5.2384141758796111E-7</v>
      </c>
      <c r="AJ377" s="55">
        <f t="shared" si="411"/>
        <v>5.4821410214817435E-7</v>
      </c>
      <c r="AK377" s="55">
        <f t="shared" si="412"/>
        <v>1.5509884284866213E-6</v>
      </c>
    </row>
    <row r="378" spans="3:37">
      <c r="C378" s="52">
        <f t="shared" si="382"/>
        <v>1.5249999999999999</v>
      </c>
      <c r="D378" s="55">
        <f t="shared" si="383"/>
        <v>1.4251612372107372E-6</v>
      </c>
      <c r="E378" s="55">
        <f t="shared" si="384"/>
        <v>1.3017321836445892E-6</v>
      </c>
      <c r="F378" s="55">
        <f t="shared" si="385"/>
        <v>9.7223558429249943E-7</v>
      </c>
      <c r="G378" s="55">
        <f t="shared" si="386"/>
        <v>2.0451397224422207E-6</v>
      </c>
      <c r="H378" s="55">
        <f t="shared" si="387"/>
        <v>2.3821846344803776E-6</v>
      </c>
      <c r="I378" s="55">
        <f t="shared" si="388"/>
        <v>2.1862054548859101E-5</v>
      </c>
      <c r="J378" s="55">
        <f t="shared" si="389"/>
        <v>5.183214441951727E-6</v>
      </c>
      <c r="K378" s="55">
        <f t="shared" si="390"/>
        <v>5.5208112515649729E-7</v>
      </c>
      <c r="L378" s="55">
        <f t="shared" si="391"/>
        <v>5.907798228720671E-7</v>
      </c>
      <c r="M378" s="55">
        <f t="shared" si="392"/>
        <v>1.4217221734246063E-6</v>
      </c>
      <c r="P378" s="55">
        <f t="shared" si="393"/>
        <v>9.4475552320210276E-7</v>
      </c>
      <c r="Q378" s="55">
        <f t="shared" si="394"/>
        <v>5.9772528294563153E-7</v>
      </c>
      <c r="R378" s="55">
        <f t="shared" si="395"/>
        <v>7.9024297385803527E-7</v>
      </c>
      <c r="S378" s="55">
        <f t="shared" si="396"/>
        <v>1.1254499715726529E-6</v>
      </c>
      <c r="T378" s="55">
        <f t="shared" si="397"/>
        <v>1.8319989104974316E-6</v>
      </c>
      <c r="U378" s="55">
        <f t="shared" si="398"/>
        <v>1.1650055012136595E-5</v>
      </c>
      <c r="V378" s="55">
        <f t="shared" si="399"/>
        <v>4.3766334730846172E-6</v>
      </c>
      <c r="W378" s="55">
        <f t="shared" si="400"/>
        <v>4.9749918545531389E-7</v>
      </c>
      <c r="X378" s="55">
        <f t="shared" si="401"/>
        <v>5.4975459762906888E-7</v>
      </c>
      <c r="Y378" s="55">
        <f t="shared" si="402"/>
        <v>1.1275106818303918E-6</v>
      </c>
      <c r="AB378" s="55">
        <f t="shared" si="403"/>
        <v>2.2998036560601284E-6</v>
      </c>
      <c r="AC378" s="55">
        <f t="shared" si="404"/>
        <v>2.2468527742908055E-6</v>
      </c>
      <c r="AD378" s="55">
        <f t="shared" si="405"/>
        <v>1.1543420352928566E-6</v>
      </c>
      <c r="AE378" s="55">
        <f t="shared" si="406"/>
        <v>2.969730803220006E-6</v>
      </c>
      <c r="AF378" s="55">
        <f t="shared" si="407"/>
        <v>2.9165076828102536E-6</v>
      </c>
      <c r="AG378" s="55">
        <f t="shared" si="408"/>
        <v>3.2030532439425648E-5</v>
      </c>
      <c r="AH378" s="55">
        <f t="shared" si="409"/>
        <v>5.7979203926047987E-6</v>
      </c>
      <c r="AI378" s="55">
        <f t="shared" si="410"/>
        <v>6.0666306485768079E-7</v>
      </c>
      <c r="AJ378" s="55">
        <f t="shared" si="411"/>
        <v>6.3209356162778534E-7</v>
      </c>
      <c r="AK378" s="55">
        <f t="shared" si="412"/>
        <v>1.8384537122035817E-6</v>
      </c>
    </row>
    <row r="379" spans="3:37">
      <c r="C379" s="52">
        <f t="shared" si="382"/>
        <v>1.7249999999999999</v>
      </c>
      <c r="D379" s="55">
        <f t="shared" si="383"/>
        <v>1.4743895856166517E-6</v>
      </c>
      <c r="E379" s="55">
        <f t="shared" si="384"/>
        <v>1.3964799055557105E-6</v>
      </c>
      <c r="F379" s="55">
        <f t="shared" si="385"/>
        <v>1.063627529775502E-6</v>
      </c>
      <c r="G379" s="55">
        <f t="shared" si="386"/>
        <v>2.2879353496592495E-6</v>
      </c>
      <c r="H379" s="55">
        <f t="shared" si="387"/>
        <v>2.6952666036486451E-6</v>
      </c>
      <c r="I379" s="55">
        <f t="shared" si="388"/>
        <v>2.5322937796113906E-5</v>
      </c>
      <c r="J379" s="55">
        <f t="shared" si="389"/>
        <v>5.9107966867126506E-6</v>
      </c>
      <c r="K379" s="55">
        <f t="shared" si="390"/>
        <v>6.2692531323577396E-7</v>
      </c>
      <c r="L379" s="55">
        <f t="shared" si="391"/>
        <v>6.6936144414424611E-7</v>
      </c>
      <c r="M379" s="55">
        <f t="shared" si="392"/>
        <v>1.6264263775877594E-6</v>
      </c>
      <c r="P379" s="55">
        <f t="shared" si="393"/>
        <v>9.7305279342621535E-7</v>
      </c>
      <c r="Q379" s="55">
        <f t="shared" si="394"/>
        <v>6.7230572341279824E-7</v>
      </c>
      <c r="R379" s="55">
        <f t="shared" si="395"/>
        <v>8.6368537399047043E-7</v>
      </c>
      <c r="S379" s="55">
        <f t="shared" si="396"/>
        <v>1.2308739671860621E-6</v>
      </c>
      <c r="T379" s="55">
        <f t="shared" si="397"/>
        <v>2.0539245631352502E-6</v>
      </c>
      <c r="U379" s="55">
        <f t="shared" si="398"/>
        <v>1.3195496694923794E-5</v>
      </c>
      <c r="V379" s="55">
        <f t="shared" si="399"/>
        <v>5.0731677811369558E-6</v>
      </c>
      <c r="W379" s="55">
        <f t="shared" si="400"/>
        <v>5.6522597748000669E-7</v>
      </c>
      <c r="X379" s="55">
        <f t="shared" si="401"/>
        <v>6.2381058467379388E-7</v>
      </c>
      <c r="Y379" s="55">
        <f t="shared" si="402"/>
        <v>1.270205692691523E-6</v>
      </c>
      <c r="AB379" s="55">
        <f t="shared" si="403"/>
        <v>2.369963082647845E-6</v>
      </c>
      <c r="AC379" s="55">
        <f t="shared" si="404"/>
        <v>2.3634275303422608E-6</v>
      </c>
      <c r="AD379" s="55">
        <f t="shared" si="405"/>
        <v>1.2638525040307966E-6</v>
      </c>
      <c r="AE379" s="55">
        <f t="shared" si="406"/>
        <v>3.3574628227939016E-6</v>
      </c>
      <c r="AF379" s="55">
        <f t="shared" si="407"/>
        <v>3.3115414737059452E-6</v>
      </c>
      <c r="AG379" s="55">
        <f t="shared" si="408"/>
        <v>3.7248557954761786E-5</v>
      </c>
      <c r="AH379" s="55">
        <f t="shared" si="409"/>
        <v>6.5338947705884716E-6</v>
      </c>
      <c r="AI379" s="55">
        <f t="shared" si="410"/>
        <v>6.8862464899154122E-7</v>
      </c>
      <c r="AJ379" s="55">
        <f t="shared" si="411"/>
        <v>7.1529607898401821E-7</v>
      </c>
      <c r="AK379" s="55">
        <f t="shared" si="412"/>
        <v>2.135565899718353E-6</v>
      </c>
    </row>
    <row r="380" spans="3:37">
      <c r="C380" s="52">
        <f t="shared" si="382"/>
        <v>2</v>
      </c>
      <c r="D380" s="55">
        <f t="shared" si="383"/>
        <v>1.5356921459279171E-6</v>
      </c>
      <c r="E380" s="55">
        <f t="shared" si="384"/>
        <v>1.5254604844645051E-6</v>
      </c>
      <c r="F380" s="55">
        <f t="shared" si="385"/>
        <v>1.1830771636658715E-6</v>
      </c>
      <c r="G380" s="55">
        <f t="shared" si="386"/>
        <v>2.6065003411965335E-6</v>
      </c>
      <c r="H380" s="55">
        <f t="shared" si="387"/>
        <v>3.1144257719298188E-6</v>
      </c>
      <c r="I380" s="55">
        <f t="shared" si="388"/>
        <v>3.0256291991729972E-5</v>
      </c>
      <c r="J380" s="55">
        <f t="shared" si="389"/>
        <v>6.904060512627557E-6</v>
      </c>
      <c r="K380" s="55">
        <f t="shared" si="390"/>
        <v>7.2797631786662399E-7</v>
      </c>
      <c r="L380" s="55">
        <f t="shared" si="391"/>
        <v>7.7608981553178558E-7</v>
      </c>
      <c r="M380" s="55">
        <f t="shared" si="392"/>
        <v>1.9109454708094393E-6</v>
      </c>
      <c r="P380" s="55">
        <f t="shared" si="393"/>
        <v>1.0085264877947454E-6</v>
      </c>
      <c r="Q380" s="55">
        <f t="shared" si="394"/>
        <v>7.7467991161485491E-7</v>
      </c>
      <c r="R380" s="55">
        <f t="shared" si="395"/>
        <v>9.5779207845590873E-7</v>
      </c>
      <c r="S380" s="55">
        <f t="shared" si="396"/>
        <v>1.3657280225763137E-6</v>
      </c>
      <c r="T380" s="55">
        <f t="shared" si="397"/>
        <v>2.3493413300378424E-6</v>
      </c>
      <c r="U380" s="55">
        <f t="shared" si="398"/>
        <v>1.5348715857689328E-5</v>
      </c>
      <c r="V380" s="55">
        <f t="shared" si="399"/>
        <v>6.0225796842841416E-6</v>
      </c>
      <c r="W380" s="55">
        <f t="shared" si="400"/>
        <v>6.5656542923735679E-7</v>
      </c>
      <c r="X380" s="55">
        <f t="shared" si="401"/>
        <v>7.2461889469878243E-7</v>
      </c>
      <c r="Y380" s="55">
        <f t="shared" si="402"/>
        <v>1.4591976843920897E-6</v>
      </c>
      <c r="AB380" s="55">
        <f t="shared" si="403"/>
        <v>2.4570945089018459E-6</v>
      </c>
      <c r="AC380" s="55">
        <f t="shared" si="404"/>
        <v>2.5218235727373054E-6</v>
      </c>
      <c r="AD380" s="55">
        <f t="shared" si="405"/>
        <v>1.4090620995987151E-6</v>
      </c>
      <c r="AE380" s="55">
        <f t="shared" si="406"/>
        <v>3.8725418406987216E-6</v>
      </c>
      <c r="AF380" s="55">
        <f t="shared" si="407"/>
        <v>3.8388822531675682E-6</v>
      </c>
      <c r="AG380" s="55">
        <f t="shared" si="408"/>
        <v>4.4686311696884143E-5</v>
      </c>
      <c r="AH380" s="55">
        <f t="shared" si="409"/>
        <v>7.5326663725745055E-6</v>
      </c>
      <c r="AI380" s="55">
        <f t="shared" si="410"/>
        <v>7.9938720649589119E-7</v>
      </c>
      <c r="AJ380" s="55">
        <f t="shared" si="411"/>
        <v>8.2817961505601643E-7</v>
      </c>
      <c r="AK380" s="55">
        <f t="shared" si="412"/>
        <v>2.5590107646779686E-6</v>
      </c>
    </row>
    <row r="381" spans="3:37">
      <c r="C381" s="52">
        <f t="shared" si="382"/>
        <v>2.25</v>
      </c>
      <c r="D381" s="55">
        <f t="shared" si="383"/>
        <v>1.5853680630277628E-6</v>
      </c>
      <c r="E381" s="55">
        <f t="shared" si="384"/>
        <v>1.6415969146154907E-6</v>
      </c>
      <c r="F381" s="55">
        <f t="shared" si="385"/>
        <v>1.2857552564597749E-6</v>
      </c>
      <c r="G381" s="55">
        <f t="shared" si="386"/>
        <v>2.8793148459598121E-6</v>
      </c>
      <c r="H381" s="55">
        <f t="shared" si="387"/>
        <v>3.4815016974224964E-6</v>
      </c>
      <c r="I381" s="55">
        <f t="shared" si="388"/>
        <v>3.4907317495704806E-5</v>
      </c>
      <c r="J381" s="55">
        <f t="shared" si="389"/>
        <v>7.7982028211647726E-6</v>
      </c>
      <c r="K381" s="55">
        <f t="shared" si="390"/>
        <v>8.1754693026105862E-7</v>
      </c>
      <c r="L381" s="55">
        <f t="shared" si="391"/>
        <v>8.7148741495819916E-7</v>
      </c>
      <c r="M381" s="55">
        <f t="shared" si="392"/>
        <v>2.172501836490296E-6</v>
      </c>
      <c r="P381" s="55">
        <f t="shared" si="393"/>
        <v>1.0375298196876022E-6</v>
      </c>
      <c r="Q381" s="55">
        <f t="shared" si="394"/>
        <v>8.6752104040356762E-7</v>
      </c>
      <c r="R381" s="55">
        <f t="shared" si="395"/>
        <v>1.0368010058861332E-6</v>
      </c>
      <c r="S381" s="55">
        <f t="shared" si="396"/>
        <v>1.4787093948664803E-6</v>
      </c>
      <c r="T381" s="55">
        <f t="shared" si="397"/>
        <v>2.6073815221680949E-6</v>
      </c>
      <c r="U381" s="55">
        <f t="shared" si="398"/>
        <v>1.7341479836038943E-5</v>
      </c>
      <c r="V381" s="55">
        <f t="shared" si="399"/>
        <v>6.8754259985242218E-6</v>
      </c>
      <c r="W381" s="55">
        <f t="shared" si="400"/>
        <v>7.374018737556014E-7</v>
      </c>
      <c r="X381" s="55">
        <f t="shared" si="401"/>
        <v>8.1500288591737524E-7</v>
      </c>
      <c r="Y381" s="55">
        <f t="shared" si="402"/>
        <v>1.623180462094472E-6</v>
      </c>
      <c r="AB381" s="55">
        <f t="shared" si="403"/>
        <v>2.5274430112086801E-6</v>
      </c>
      <c r="AC381" s="55">
        <f t="shared" si="404"/>
        <v>2.6641868955847838E-6</v>
      </c>
      <c r="AD381" s="55">
        <f t="shared" si="405"/>
        <v>1.5360077026365304E-6</v>
      </c>
      <c r="AE381" s="55">
        <f t="shared" si="406"/>
        <v>4.3185509787888531E-6</v>
      </c>
      <c r="AF381" s="55">
        <f t="shared" si="407"/>
        <v>4.2987762074113887E-6</v>
      </c>
      <c r="AG381" s="55">
        <f t="shared" si="408"/>
        <v>5.1698103143750897E-5</v>
      </c>
      <c r="AH381" s="55">
        <f t="shared" si="409"/>
        <v>8.4280881372138863E-6</v>
      </c>
      <c r="AI381" s="55">
        <f t="shared" si="410"/>
        <v>8.9769198676651595E-7</v>
      </c>
      <c r="AJ381" s="55">
        <f t="shared" si="411"/>
        <v>9.2892814161008525E-7</v>
      </c>
      <c r="AK381" s="55">
        <f t="shared" si="412"/>
        <v>2.9581518470687145E-6</v>
      </c>
    </row>
    <row r="382" spans="3:37">
      <c r="C382" s="52">
        <f t="shared" si="382"/>
        <v>2.5</v>
      </c>
      <c r="D382" s="55">
        <f t="shared" si="383"/>
        <v>1.6296765135849604E-6</v>
      </c>
      <c r="E382" s="55">
        <f t="shared" si="384"/>
        <v>1.7568443132507374E-6</v>
      </c>
      <c r="F382" s="55">
        <f t="shared" si="385"/>
        <v>1.3831707916479205E-6</v>
      </c>
      <c r="G382" s="55">
        <f t="shared" si="386"/>
        <v>3.1348303212811614E-6</v>
      </c>
      <c r="H382" s="55">
        <f t="shared" si="387"/>
        <v>3.8327803964880913E-6</v>
      </c>
      <c r="I382" s="55">
        <f t="shared" si="388"/>
        <v>3.9706236238144067E-5</v>
      </c>
      <c r="J382" s="55">
        <f t="shared" si="389"/>
        <v>8.6823888905288215E-6</v>
      </c>
      <c r="K382" s="55">
        <f t="shared" si="390"/>
        <v>9.0452610860188809E-7</v>
      </c>
      <c r="L382" s="55">
        <f t="shared" si="391"/>
        <v>9.6504807014957624E-7</v>
      </c>
      <c r="M382" s="55">
        <f t="shared" si="392"/>
        <v>2.4366417754423927E-6</v>
      </c>
      <c r="P382" s="55">
        <f t="shared" si="393"/>
        <v>1.0636653570719888E-6</v>
      </c>
      <c r="Q382" s="55">
        <f t="shared" si="394"/>
        <v>9.6008933612255295E-7</v>
      </c>
      <c r="R382" s="55">
        <f t="shared" si="395"/>
        <v>1.1099865046703314E-6</v>
      </c>
      <c r="S382" s="55">
        <f t="shared" si="396"/>
        <v>1.5831342709224207E-6</v>
      </c>
      <c r="T382" s="55">
        <f t="shared" si="397"/>
        <v>2.854713641352451E-6</v>
      </c>
      <c r="U382" s="55">
        <f t="shared" si="398"/>
        <v>1.9374786591168757E-5</v>
      </c>
      <c r="V382" s="55">
        <f t="shared" si="399"/>
        <v>7.716702044334835E-6</v>
      </c>
      <c r="W382" s="55">
        <f t="shared" si="400"/>
        <v>8.1575681891870013E-7</v>
      </c>
      <c r="X382" s="55">
        <f t="shared" si="401"/>
        <v>9.0395855564529347E-7</v>
      </c>
      <c r="Y382" s="55">
        <f t="shared" si="402"/>
        <v>1.7791873161161847E-6</v>
      </c>
      <c r="AB382" s="55">
        <f t="shared" si="403"/>
        <v>2.5899243749386888E-6</v>
      </c>
      <c r="AC382" s="55">
        <f t="shared" si="404"/>
        <v>2.8052523416035045E-6</v>
      </c>
      <c r="AD382" s="55">
        <f t="shared" si="405"/>
        <v>1.6584867847670144E-6</v>
      </c>
      <c r="AE382" s="55">
        <f t="shared" si="406"/>
        <v>4.7394636208323165E-6</v>
      </c>
      <c r="AF382" s="55">
        <f t="shared" si="407"/>
        <v>4.7366624355478898E-6</v>
      </c>
      <c r="AG382" s="55">
        <f t="shared" si="408"/>
        <v>5.8932588970543273E-5</v>
      </c>
      <c r="AH382" s="55">
        <f t="shared" si="409"/>
        <v>9.3123372992860342E-6</v>
      </c>
      <c r="AI382" s="55">
        <f t="shared" si="410"/>
        <v>9.9329539828507605E-7</v>
      </c>
      <c r="AJ382" s="55">
        <f t="shared" si="411"/>
        <v>1.0275636766080818E-6</v>
      </c>
      <c r="AK382" s="55">
        <f t="shared" si="412"/>
        <v>3.3699241757031032E-6</v>
      </c>
    </row>
    <row r="383" spans="3:37">
      <c r="C383" s="52">
        <f t="shared" si="382"/>
        <v>2.75</v>
      </c>
      <c r="D383" s="55">
        <f t="shared" si="383"/>
        <v>1.6689903475845472E-6</v>
      </c>
      <c r="E383" s="55">
        <f t="shared" si="384"/>
        <v>1.8713390658868642E-6</v>
      </c>
      <c r="F383" s="55">
        <f t="shared" si="385"/>
        <v>1.4756746064040255E-6</v>
      </c>
      <c r="G383" s="55">
        <f t="shared" si="386"/>
        <v>3.3721116962049019E-6</v>
      </c>
      <c r="H383" s="55">
        <f t="shared" si="387"/>
        <v>4.1663239798950395E-6</v>
      </c>
      <c r="I383" s="55">
        <f t="shared" si="388"/>
        <v>4.4643188669816775E-5</v>
      </c>
      <c r="J383" s="55">
        <f t="shared" si="389"/>
        <v>9.5554186383193662E-6</v>
      </c>
      <c r="K383" s="55">
        <f t="shared" si="390"/>
        <v>9.8859729343368169E-7</v>
      </c>
      <c r="L383" s="55">
        <f t="shared" si="391"/>
        <v>1.0565503637204437E-6</v>
      </c>
      <c r="M383" s="55">
        <f t="shared" si="392"/>
        <v>2.7031930494476471E-6</v>
      </c>
      <c r="P383" s="55">
        <f t="shared" si="393"/>
        <v>1.0871394206736519E-6</v>
      </c>
      <c r="Q383" s="55">
        <f t="shared" si="394"/>
        <v>1.0523302321578656E-6</v>
      </c>
      <c r="R383" s="55">
        <f t="shared" si="395"/>
        <v>1.1777368033849051E-6</v>
      </c>
      <c r="S383" s="55">
        <f t="shared" si="396"/>
        <v>1.6795730838264164E-6</v>
      </c>
      <c r="T383" s="55">
        <f t="shared" si="397"/>
        <v>3.0908292747848025E-6</v>
      </c>
      <c r="U383" s="55">
        <f t="shared" si="398"/>
        <v>2.1454422245764369E-5</v>
      </c>
      <c r="V383" s="55">
        <f t="shared" si="399"/>
        <v>8.5450131911463567E-6</v>
      </c>
      <c r="W383" s="55">
        <f t="shared" si="400"/>
        <v>8.9133104432101638E-7</v>
      </c>
      <c r="X383" s="55">
        <f t="shared" si="401"/>
        <v>9.9130524415455991E-7</v>
      </c>
      <c r="Y383" s="55">
        <f t="shared" si="402"/>
        <v>1.9268557044717431E-6</v>
      </c>
      <c r="AB383" s="55">
        <f t="shared" si="403"/>
        <v>2.6450779793361994E-6</v>
      </c>
      <c r="AC383" s="55">
        <f t="shared" si="404"/>
        <v>2.9452190168978792E-6</v>
      </c>
      <c r="AD383" s="55">
        <f t="shared" si="405"/>
        <v>1.7768260672419023E-6</v>
      </c>
      <c r="AE383" s="55">
        <f t="shared" si="406"/>
        <v>5.1322547427520572E-6</v>
      </c>
      <c r="AF383" s="55">
        <f t="shared" si="407"/>
        <v>5.149888220590922E-6</v>
      </c>
      <c r="AG383" s="55">
        <f t="shared" si="408"/>
        <v>6.6374922885266226E-5</v>
      </c>
      <c r="AH383" s="55">
        <f t="shared" si="409"/>
        <v>1.0186158698962097E-5</v>
      </c>
      <c r="AI383" s="55">
        <f t="shared" si="410"/>
        <v>1.085863542546347E-6</v>
      </c>
      <c r="AJ383" s="55">
        <f t="shared" si="411"/>
        <v>1.1238315291035155E-6</v>
      </c>
      <c r="AK383" s="55">
        <f t="shared" si="412"/>
        <v>3.7934856674982243E-6</v>
      </c>
    </row>
    <row r="384" spans="3:37">
      <c r="C384" s="52">
        <f t="shared" si="382"/>
        <v>3</v>
      </c>
      <c r="D384" s="55">
        <f t="shared" si="383"/>
        <v>1.7036765123941041E-6</v>
      </c>
      <c r="E384" s="55">
        <f t="shared" si="384"/>
        <v>1.9851872501479082E-6</v>
      </c>
      <c r="F384" s="55">
        <f t="shared" si="385"/>
        <v>1.5636175379018071E-6</v>
      </c>
      <c r="G384" s="55">
        <f t="shared" si="386"/>
        <v>3.5905227083010495E-6</v>
      </c>
      <c r="H384" s="55">
        <f t="shared" si="387"/>
        <v>4.4806063188793695E-6</v>
      </c>
      <c r="I384" s="55">
        <f t="shared" si="388"/>
        <v>4.9708315241491981E-5</v>
      </c>
      <c r="J384" s="55">
        <f t="shared" si="389"/>
        <v>1.0416358667113923E-5</v>
      </c>
      <c r="K384" s="55">
        <f t="shared" si="390"/>
        <v>1.0695119232859382E-6</v>
      </c>
      <c r="L384" s="55">
        <f t="shared" si="391"/>
        <v>1.1458220821487667E-6</v>
      </c>
      <c r="M384" s="55">
        <f t="shared" si="392"/>
        <v>2.9719834202879765E-6</v>
      </c>
      <c r="P384" s="55">
        <f t="shared" si="393"/>
        <v>1.1081523831909742E-6</v>
      </c>
      <c r="Q384" s="55">
        <f t="shared" si="394"/>
        <v>1.1441891618955601E-6</v>
      </c>
      <c r="R384" s="55">
        <f t="shared" si="395"/>
        <v>1.2404401306062561E-6</v>
      </c>
      <c r="S384" s="55">
        <f t="shared" si="396"/>
        <v>1.7685962666607495E-6</v>
      </c>
      <c r="T384" s="55">
        <f t="shared" si="397"/>
        <v>3.3153615135096793E-6</v>
      </c>
      <c r="U384" s="55">
        <f t="shared" si="398"/>
        <v>2.3585390080038192E-5</v>
      </c>
      <c r="V384" s="55">
        <f t="shared" si="399"/>
        <v>9.3592747262935261E-6</v>
      </c>
      <c r="W384" s="55">
        <f t="shared" si="400"/>
        <v>9.6389176083738309E-7</v>
      </c>
      <c r="X384" s="55">
        <f t="shared" si="401"/>
        <v>1.0768976865161265E-6</v>
      </c>
      <c r="Y384" s="55">
        <f t="shared" si="402"/>
        <v>2.065951041170539E-6</v>
      </c>
      <c r="AB384" s="55">
        <f t="shared" si="403"/>
        <v>2.6934373464379911E-6</v>
      </c>
      <c r="AC384" s="55">
        <f t="shared" si="404"/>
        <v>3.0842417817713394E-6</v>
      </c>
      <c r="AD384" s="55">
        <f t="shared" si="405"/>
        <v>1.8913408923294699E-6</v>
      </c>
      <c r="AE384" s="55">
        <f t="shared" si="406"/>
        <v>5.4945715480437006E-6</v>
      </c>
      <c r="AF384" s="55">
        <f t="shared" si="407"/>
        <v>5.5363903382179233E-6</v>
      </c>
      <c r="AG384" s="55">
        <f t="shared" si="408"/>
        <v>7.4010258595924721E-5</v>
      </c>
      <c r="AH384" s="55">
        <f t="shared" si="409"/>
        <v>1.1050297176413226E-5</v>
      </c>
      <c r="AI384" s="55">
        <f t="shared" si="410"/>
        <v>1.1751320857344934E-6</v>
      </c>
      <c r="AJ384" s="55">
        <f t="shared" si="411"/>
        <v>1.2175336061380047E-6</v>
      </c>
      <c r="AK384" s="55">
        <f t="shared" si="412"/>
        <v>4.2279942393711681E-6</v>
      </c>
    </row>
    <row r="385" spans="3:37">
      <c r="C385" s="52">
        <f t="shared" si="382"/>
        <v>3.25</v>
      </c>
      <c r="D385" s="55">
        <f t="shared" si="383"/>
        <v>1.734096052763756E-6</v>
      </c>
      <c r="E385" s="55">
        <f t="shared" si="384"/>
        <v>2.0984646357653244E-6</v>
      </c>
      <c r="F385" s="55">
        <f t="shared" si="385"/>
        <v>1.6473504233149825E-6</v>
      </c>
      <c r="G385" s="55">
        <f t="shared" si="386"/>
        <v>3.7897259036653155E-6</v>
      </c>
      <c r="H385" s="55">
        <f t="shared" si="387"/>
        <v>4.7745130451446999E-6</v>
      </c>
      <c r="I385" s="55">
        <f t="shared" si="388"/>
        <v>5.4891756403938718E-5</v>
      </c>
      <c r="J385" s="55">
        <f t="shared" si="389"/>
        <v>1.1264542264467857E-5</v>
      </c>
      <c r="K385" s="55">
        <f t="shared" si="390"/>
        <v>1.1470894346730856E-6</v>
      </c>
      <c r="L385" s="55">
        <f t="shared" si="391"/>
        <v>1.2327402157759493E-6</v>
      </c>
      <c r="M385" s="55">
        <f t="shared" si="392"/>
        <v>3.242840649745298E-6</v>
      </c>
      <c r="P385" s="55">
        <f t="shared" si="393"/>
        <v>1.126898669294974E-6</v>
      </c>
      <c r="Q385" s="55">
        <f t="shared" si="394"/>
        <v>1.2356115587216908E-6</v>
      </c>
      <c r="R385" s="55">
        <f t="shared" si="395"/>
        <v>1.2984847149107861E-6</v>
      </c>
      <c r="S385" s="55">
        <f t="shared" si="396"/>
        <v>1.8507742525077017E-6</v>
      </c>
      <c r="T385" s="55">
        <f t="shared" si="397"/>
        <v>3.5280849524222495E-6</v>
      </c>
      <c r="U385" s="55">
        <f t="shared" si="398"/>
        <v>2.5771910531729443E-5</v>
      </c>
      <c r="V385" s="55">
        <f t="shared" si="399"/>
        <v>1.015871185501544E-5</v>
      </c>
      <c r="W385" s="55">
        <f t="shared" si="400"/>
        <v>1.0332726106231023E-6</v>
      </c>
      <c r="X385" s="55">
        <f t="shared" si="401"/>
        <v>1.160626012599875E-6</v>
      </c>
      <c r="Y385" s="55">
        <f t="shared" si="402"/>
        <v>2.1963666962168414E-6</v>
      </c>
      <c r="AB385" s="55">
        <f t="shared" si="403"/>
        <v>2.7355301410732949E-6</v>
      </c>
      <c r="AC385" s="55">
        <f t="shared" si="404"/>
        <v>3.2224312507263357E-6</v>
      </c>
      <c r="AD385" s="55">
        <f t="shared" si="405"/>
        <v>2.0023352233145337E-6</v>
      </c>
      <c r="AE385" s="55">
        <f t="shared" si="406"/>
        <v>5.8247334677755508E-6</v>
      </c>
      <c r="AF385" s="55">
        <f t="shared" si="407"/>
        <v>5.894695056769922E-6</v>
      </c>
      <c r="AG385" s="55">
        <f t="shared" si="408"/>
        <v>8.1823749810523721E-5</v>
      </c>
      <c r="AH385" s="55">
        <f t="shared" si="409"/>
        <v>1.1905497571810569E-5</v>
      </c>
      <c r="AI385" s="55">
        <f t="shared" si="410"/>
        <v>1.2609062587230694E-6</v>
      </c>
      <c r="AJ385" s="55">
        <f t="shared" si="411"/>
        <v>1.3085284127412764E-6</v>
      </c>
      <c r="AK385" s="55">
        <f t="shared" si="412"/>
        <v>4.6726078082390262E-6</v>
      </c>
    </row>
    <row r="386" spans="3:37">
      <c r="C386" s="52">
        <f t="shared" si="382"/>
        <v>3.5</v>
      </c>
      <c r="D386" s="55">
        <f t="shared" si="383"/>
        <v>1.7606041108261714E-6</v>
      </c>
      <c r="E386" s="55">
        <f t="shared" si="384"/>
        <v>2.2112166845779857E-6</v>
      </c>
      <c r="F386" s="55">
        <f t="shared" si="385"/>
        <v>1.7272240998172689E-6</v>
      </c>
      <c r="G386" s="55">
        <f t="shared" si="386"/>
        <v>3.9696826369191074E-6</v>
      </c>
      <c r="H386" s="55">
        <f t="shared" si="387"/>
        <v>5.0473415508622398E-6</v>
      </c>
      <c r="I386" s="55">
        <f t="shared" si="388"/>
        <v>6.0183652607926036E-5</v>
      </c>
      <c r="J386" s="55">
        <f t="shared" si="389"/>
        <v>1.2099569402914393E-5</v>
      </c>
      <c r="K386" s="55">
        <f t="shared" si="390"/>
        <v>1.2212172620944816E-6</v>
      </c>
      <c r="L386" s="55">
        <f t="shared" si="391"/>
        <v>1.3172309588068335E-6</v>
      </c>
      <c r="M386" s="55">
        <f t="shared" si="392"/>
        <v>3.5155924996015292E-6</v>
      </c>
      <c r="P386" s="55">
        <f t="shared" si="393"/>
        <v>1.143566755629306E-6</v>
      </c>
      <c r="Q386" s="55">
        <f t="shared" si="394"/>
        <v>1.3265428560223123E-6</v>
      </c>
      <c r="R386" s="55">
        <f t="shared" si="395"/>
        <v>1.3522587848748969E-6</v>
      </c>
      <c r="S386" s="55">
        <f t="shared" si="396"/>
        <v>1.9266774744495546E-6</v>
      </c>
      <c r="T386" s="55">
        <f t="shared" si="397"/>
        <v>3.7289156902683209E-6</v>
      </c>
      <c r="U386" s="55">
        <f t="shared" si="398"/>
        <v>2.8017421196104168E-5</v>
      </c>
      <c r="V386" s="55">
        <f t="shared" si="399"/>
        <v>1.0942859700455557E-5</v>
      </c>
      <c r="W386" s="55">
        <f t="shared" si="400"/>
        <v>1.0993736671139457E-6</v>
      </c>
      <c r="X386" s="55">
        <f t="shared" si="401"/>
        <v>1.2424157470746164E-6</v>
      </c>
      <c r="Y386" s="55">
        <f t="shared" si="402"/>
        <v>2.318123995609797E-6</v>
      </c>
      <c r="AB386" s="55">
        <f t="shared" si="403"/>
        <v>2.7718781708637939E-6</v>
      </c>
      <c r="AC386" s="55">
        <f t="shared" si="404"/>
        <v>3.3598537924643391E-6</v>
      </c>
      <c r="AD386" s="55">
        <f t="shared" si="405"/>
        <v>2.1101016444984513E-6</v>
      </c>
      <c r="AE386" s="55">
        <f t="shared" si="406"/>
        <v>6.1217321605885896E-6</v>
      </c>
      <c r="AF386" s="55">
        <f t="shared" si="407"/>
        <v>6.2239181372515339E-6</v>
      </c>
      <c r="AG386" s="55">
        <f t="shared" si="408"/>
        <v>8.9800550237068163E-5</v>
      </c>
      <c r="AH386" s="55">
        <f t="shared" si="409"/>
        <v>1.2752504725325273E-5</v>
      </c>
      <c r="AI386" s="55">
        <f t="shared" si="410"/>
        <v>1.343060857075018E-6</v>
      </c>
      <c r="AJ386" s="55">
        <f t="shared" si="411"/>
        <v>1.396731051931167E-6</v>
      </c>
      <c r="AK386" s="55">
        <f t="shared" si="412"/>
        <v>5.1264842910188878E-6</v>
      </c>
    </row>
    <row r="387" spans="3:37">
      <c r="C387" s="52">
        <f t="shared" si="382"/>
        <v>3.75</v>
      </c>
      <c r="D387" s="55">
        <f t="shared" si="383"/>
        <v>1.7835499260965632E-6</v>
      </c>
      <c r="E387" s="55">
        <f t="shared" si="384"/>
        <v>2.3234585505321832E-6</v>
      </c>
      <c r="F387" s="55">
        <f t="shared" si="385"/>
        <v>1.8035894045823833E-6</v>
      </c>
      <c r="G387" s="55">
        <f t="shared" si="386"/>
        <v>4.1306530712095295E-6</v>
      </c>
      <c r="H387" s="55">
        <f t="shared" si="387"/>
        <v>5.2988009886707897E-6</v>
      </c>
      <c r="I387" s="55">
        <f t="shared" si="388"/>
        <v>6.5574144304222955E-5</v>
      </c>
      <c r="J387" s="55">
        <f t="shared" si="389"/>
        <v>1.2921306739964602E-5</v>
      </c>
      <c r="K387" s="55">
        <f t="shared" si="390"/>
        <v>1.2918508380344131E-6</v>
      </c>
      <c r="L387" s="55">
        <f t="shared" si="391"/>
        <v>1.3992697093097002E-6</v>
      </c>
      <c r="M387" s="55">
        <f t="shared" si="392"/>
        <v>3.7900667316385875E-6</v>
      </c>
      <c r="P387" s="55">
        <f t="shared" si="393"/>
        <v>1.1583391708102603E-6</v>
      </c>
      <c r="Q387" s="55">
        <f t="shared" si="394"/>
        <v>1.416928487183479E-6</v>
      </c>
      <c r="R387" s="55">
        <f t="shared" si="395"/>
        <v>1.4021505690749902E-6</v>
      </c>
      <c r="S387" s="55">
        <f t="shared" si="396"/>
        <v>1.9968763655685899E-6</v>
      </c>
      <c r="T387" s="55">
        <f t="shared" si="397"/>
        <v>3.9179113296443398E-6</v>
      </c>
      <c r="U387" s="55">
        <f t="shared" si="398"/>
        <v>3.0324576825955239E-5</v>
      </c>
      <c r="V387" s="55">
        <f t="shared" si="399"/>
        <v>1.1711563303661698E-5</v>
      </c>
      <c r="W387" s="55">
        <f t="shared" si="400"/>
        <v>1.1621614350261543E-6</v>
      </c>
      <c r="X387" s="55">
        <f t="shared" si="401"/>
        <v>1.3222278094080916E-6</v>
      </c>
      <c r="Y387" s="55">
        <f t="shared" si="402"/>
        <v>2.4313722213434287E-6</v>
      </c>
      <c r="AB387" s="55">
        <f t="shared" si="403"/>
        <v>2.8029973862236232E-6</v>
      </c>
      <c r="AC387" s="55">
        <f t="shared" si="404"/>
        <v>3.4965315298858396E-6</v>
      </c>
      <c r="AD387" s="55">
        <f t="shared" si="405"/>
        <v>2.2149213611991206E-6</v>
      </c>
      <c r="AE387" s="55">
        <f t="shared" si="406"/>
        <v>6.3852315126964782E-6</v>
      </c>
      <c r="AF387" s="55">
        <f t="shared" si="407"/>
        <v>6.5237648333309645E-6</v>
      </c>
      <c r="AG387" s="55">
        <f t="shared" si="408"/>
        <v>9.7925813583563023E-5</v>
      </c>
      <c r="AH387" s="55">
        <f t="shared" si="409"/>
        <v>1.3592063477128489E-5</v>
      </c>
      <c r="AI387" s="55">
        <f t="shared" si="410"/>
        <v>1.4215402410426723E-6</v>
      </c>
      <c r="AJ387" s="55">
        <f t="shared" si="411"/>
        <v>1.4821132247136222E-6</v>
      </c>
      <c r="AK387" s="55">
        <f t="shared" si="412"/>
        <v>5.5887816046278441E-6</v>
      </c>
    </row>
    <row r="388" spans="3:37">
      <c r="C388" s="52">
        <f t="shared" si="382"/>
        <v>4</v>
      </c>
      <c r="D388" s="55">
        <f t="shared" si="383"/>
        <v>1.8032768354726881E-6</v>
      </c>
      <c r="E388" s="55">
        <f t="shared" si="384"/>
        <v>2.4351750796816264E-6</v>
      </c>
      <c r="F388" s="55">
        <f t="shared" si="385"/>
        <v>1.876797174784043E-6</v>
      </c>
      <c r="G388" s="55">
        <f t="shared" si="386"/>
        <v>4.2731961782093818E-6</v>
      </c>
      <c r="H388" s="55">
        <f t="shared" si="387"/>
        <v>5.5290122716767421E-6</v>
      </c>
      <c r="I388" s="55">
        <f t="shared" si="388"/>
        <v>7.1053371943598519E-5</v>
      </c>
      <c r="J388" s="55">
        <f t="shared" si="389"/>
        <v>1.3729887618107412E-5</v>
      </c>
      <c r="K388" s="55">
        <f t="shared" si="390"/>
        <v>1.3590135929620962E-6</v>
      </c>
      <c r="L388" s="55">
        <f t="shared" si="391"/>
        <v>1.4788810692162687E-6</v>
      </c>
      <c r="M388" s="55">
        <f t="shared" si="392"/>
        <v>4.06609110763839E-6</v>
      </c>
      <c r="P388" s="55">
        <f t="shared" si="393"/>
        <v>1.1713924954267628E-6</v>
      </c>
      <c r="Q388" s="55">
        <f t="shared" si="394"/>
        <v>1.5067138855912457E-6</v>
      </c>
      <c r="R388" s="55">
        <f t="shared" si="395"/>
        <v>1.4485482960874678E-6</v>
      </c>
      <c r="S388" s="55">
        <f t="shared" si="396"/>
        <v>2.0619413589470896E-6</v>
      </c>
      <c r="T388" s="55">
        <f t="shared" si="397"/>
        <v>4.0952709769973916E-6</v>
      </c>
      <c r="U388" s="55">
        <f t="shared" si="398"/>
        <v>3.2695249331602332E-5</v>
      </c>
      <c r="V388" s="55">
        <f t="shared" si="399"/>
        <v>1.2464977623586043E-5</v>
      </c>
      <c r="W388" s="55">
        <f t="shared" si="400"/>
        <v>1.2216688503564386E-6</v>
      </c>
      <c r="X388" s="55">
        <f t="shared" si="401"/>
        <v>1.4000585138669707E-6</v>
      </c>
      <c r="Y388" s="55">
        <f t="shared" si="402"/>
        <v>2.5363886114066366E-6</v>
      </c>
      <c r="AB388" s="55">
        <f t="shared" si="403"/>
        <v>2.8293978803593701E-6</v>
      </c>
      <c r="AC388" s="55">
        <f t="shared" si="404"/>
        <v>3.6324423400903467E-6</v>
      </c>
      <c r="AD388" s="55">
        <f t="shared" si="405"/>
        <v>2.3170641997509799E-6</v>
      </c>
      <c r="AE388" s="55">
        <f t="shared" si="406"/>
        <v>6.6155676378855552E-6</v>
      </c>
      <c r="AF388" s="55">
        <f t="shared" si="407"/>
        <v>6.7945298913400084E-6</v>
      </c>
      <c r="AG388" s="55">
        <f t="shared" si="408"/>
        <v>1.0618469355801327E-4</v>
      </c>
      <c r="AH388" s="55">
        <f t="shared" si="409"/>
        <v>1.4424918667391366E-5</v>
      </c>
      <c r="AI388" s="55">
        <f t="shared" si="410"/>
        <v>1.496358335567754E-6</v>
      </c>
      <c r="AJ388" s="55">
        <f t="shared" si="411"/>
        <v>1.5647032300826961E-6</v>
      </c>
      <c r="AK388" s="55">
        <f t="shared" si="412"/>
        <v>6.0586576659829853E-6</v>
      </c>
    </row>
    <row r="389" spans="3:37">
      <c r="C389" s="52">
        <f t="shared" si="382"/>
        <v>4.25</v>
      </c>
      <c r="D389" s="55">
        <f t="shared" si="383"/>
        <v>1.8201222732348464E-6</v>
      </c>
      <c r="E389" s="55">
        <f t="shared" si="384"/>
        <v>2.5463208101874416E-6</v>
      </c>
      <c r="F389" s="55">
        <f t="shared" si="385"/>
        <v>1.9471982475959655E-6</v>
      </c>
      <c r="G389" s="55">
        <f t="shared" si="386"/>
        <v>4.3981697381171605E-6</v>
      </c>
      <c r="H389" s="55">
        <f t="shared" si="387"/>
        <v>5.7385080734540793E-6</v>
      </c>
      <c r="I389" s="55">
        <f t="shared" si="388"/>
        <v>7.6611475976821788E-5</v>
      </c>
      <c r="J389" s="55">
        <f t="shared" si="389"/>
        <v>1.4525712064809603E-5</v>
      </c>
      <c r="K389" s="55">
        <f t="shared" si="390"/>
        <v>1.4227969553316765E-6</v>
      </c>
      <c r="L389" s="55">
        <f t="shared" si="391"/>
        <v>1.5561388443216967E-6</v>
      </c>
      <c r="M389" s="55">
        <f t="shared" si="392"/>
        <v>4.3434933893828543E-6</v>
      </c>
      <c r="P389" s="55">
        <f t="shared" si="393"/>
        <v>1.1828973620403758E-6</v>
      </c>
      <c r="Q389" s="55">
        <f t="shared" si="394"/>
        <v>1.5958444846316668E-6</v>
      </c>
      <c r="R389" s="55">
        <f t="shared" si="395"/>
        <v>1.4918401944887314E-6</v>
      </c>
      <c r="S389" s="55">
        <f t="shared" si="396"/>
        <v>2.1224428876673354E-6</v>
      </c>
      <c r="T389" s="55">
        <f t="shared" si="397"/>
        <v>4.2613352426251992E-6</v>
      </c>
      <c r="U389" s="55">
        <f t="shared" si="398"/>
        <v>3.5130527780891931E-5</v>
      </c>
      <c r="V389" s="55">
        <f t="shared" si="399"/>
        <v>1.3203567537085131E-5</v>
      </c>
      <c r="W389" s="55">
        <f t="shared" si="400"/>
        <v>1.2779952803819785E-6</v>
      </c>
      <c r="X389" s="55">
        <f t="shared" si="401"/>
        <v>1.4759395695168534E-6</v>
      </c>
      <c r="Y389" s="55">
        <f t="shared" si="402"/>
        <v>2.6335783597831985E-6</v>
      </c>
      <c r="AB389" s="55">
        <f t="shared" si="403"/>
        <v>2.8515838892700737E-6</v>
      </c>
      <c r="AC389" s="55">
        <f t="shared" si="404"/>
        <v>3.7675198543763903E-6</v>
      </c>
      <c r="AD389" s="55">
        <f t="shared" si="405"/>
        <v>2.4167886075050093E-6</v>
      </c>
      <c r="AE389" s="55">
        <f t="shared" si="406"/>
        <v>6.8137488775148383E-6</v>
      </c>
      <c r="AF389" s="55">
        <f t="shared" si="407"/>
        <v>7.0370975502740488E-6</v>
      </c>
      <c r="AG389" s="55">
        <f t="shared" si="408"/>
        <v>1.1456234386842384E-4</v>
      </c>
      <c r="AH389" s="55">
        <f t="shared" si="409"/>
        <v>1.5251815136285053E-5</v>
      </c>
      <c r="AI389" s="55">
        <f t="shared" si="410"/>
        <v>1.5675986302813745E-6</v>
      </c>
      <c r="AJ389" s="55">
        <f t="shared" si="411"/>
        <v>1.6445859650205527E-6</v>
      </c>
      <c r="AK389" s="55">
        <f t="shared" si="412"/>
        <v>6.5352703920014019E-6</v>
      </c>
    </row>
    <row r="390" spans="3:37">
      <c r="C390" s="52">
        <f t="shared" si="382"/>
        <v>4.5</v>
      </c>
      <c r="D390" s="55">
        <f t="shared" si="383"/>
        <v>1.8344177710458827E-6</v>
      </c>
      <c r="E390" s="55">
        <f t="shared" si="384"/>
        <v>2.6568199723181741E-6</v>
      </c>
      <c r="F390" s="55">
        <f t="shared" si="385"/>
        <v>2.0151434601918675E-6</v>
      </c>
      <c r="G390" s="55">
        <f t="shared" si="386"/>
        <v>4.5067303396570566E-6</v>
      </c>
      <c r="H390" s="55">
        <f t="shared" si="387"/>
        <v>5.9282328280443747E-6</v>
      </c>
      <c r="I390" s="55">
        <f t="shared" si="388"/>
        <v>8.2238596854661785E-5</v>
      </c>
      <c r="J390" s="55">
        <f t="shared" si="389"/>
        <v>1.5309446792515805E-5</v>
      </c>
      <c r="K390" s="55">
        <f t="shared" si="390"/>
        <v>1.483360351582229E-6</v>
      </c>
      <c r="L390" s="55">
        <f t="shared" si="391"/>
        <v>1.6311660442845802E-6</v>
      </c>
      <c r="M390" s="55">
        <f t="shared" si="392"/>
        <v>4.6221013386538973E-6</v>
      </c>
      <c r="P390" s="55">
        <f t="shared" si="393"/>
        <v>1.1930184551852971E-6</v>
      </c>
      <c r="Q390" s="55">
        <f t="shared" si="394"/>
        <v>1.684265717690797E-6</v>
      </c>
      <c r="R390" s="55">
        <f t="shared" si="395"/>
        <v>1.5324144928551829E-6</v>
      </c>
      <c r="S390" s="55">
        <f t="shared" si="396"/>
        <v>2.1789513848116088E-6</v>
      </c>
      <c r="T390" s="55">
        <f t="shared" si="397"/>
        <v>4.4165862406761257E-6</v>
      </c>
      <c r="U390" s="55">
        <f t="shared" si="398"/>
        <v>3.7630718399197346E-5</v>
      </c>
      <c r="V390" s="55">
        <f t="shared" si="399"/>
        <v>1.3928107838919868E-5</v>
      </c>
      <c r="W390" s="55">
        <f t="shared" si="400"/>
        <v>1.3313065236604232E-6</v>
      </c>
      <c r="X390" s="55">
        <f t="shared" si="401"/>
        <v>1.5499380802222687E-6</v>
      </c>
      <c r="Y390" s="55">
        <f t="shared" si="402"/>
        <v>2.7234746164517681E-6</v>
      </c>
      <c r="AB390" s="55">
        <f t="shared" si="403"/>
        <v>2.870053791747225E-6</v>
      </c>
      <c r="AC390" s="55">
        <f t="shared" si="404"/>
        <v>3.9016534582415194E-6</v>
      </c>
      <c r="AD390" s="55">
        <f t="shared" si="405"/>
        <v>2.5143416528287287E-6</v>
      </c>
      <c r="AE390" s="55">
        <f t="shared" si="406"/>
        <v>6.9814558005160241E-6</v>
      </c>
      <c r="AF390" s="55">
        <f t="shared" si="407"/>
        <v>7.2529415417920591E-6</v>
      </c>
      <c r="AG390" s="55">
        <f t="shared" si="408"/>
        <v>1.230439182227997E-4</v>
      </c>
      <c r="AH390" s="55">
        <f t="shared" si="409"/>
        <v>1.6073497723980696E-5</v>
      </c>
      <c r="AI390" s="55">
        <f t="shared" si="410"/>
        <v>1.6354141795040345E-6</v>
      </c>
      <c r="AJ390" s="55">
        <f t="shared" si="411"/>
        <v>1.7219029244974646E-6</v>
      </c>
      <c r="AK390" s="55">
        <f t="shared" si="412"/>
        <v>7.0177776996001852E-6</v>
      </c>
    </row>
    <row r="391" spans="3:37">
      <c r="C391" s="52">
        <f t="shared" si="382"/>
        <v>4.75</v>
      </c>
      <c r="D391" s="55">
        <f t="shared" si="383"/>
        <v>1.8464889579511851E-6</v>
      </c>
      <c r="E391" s="55">
        <f t="shared" si="384"/>
        <v>2.7665664884497867E-6</v>
      </c>
      <c r="F391" s="55">
        <f t="shared" si="385"/>
        <v>2.0809836497454664E-6</v>
      </c>
      <c r="G391" s="55">
        <f t="shared" si="386"/>
        <v>4.6003333800789589E-6</v>
      </c>
      <c r="H391" s="55">
        <f t="shared" si="387"/>
        <v>6.0995427299567933E-6</v>
      </c>
      <c r="I391" s="55">
        <f t="shared" si="388"/>
        <v>8.7924875027887544E-5</v>
      </c>
      <c r="J391" s="55">
        <f t="shared" si="389"/>
        <v>1.6082025198648502E-5</v>
      </c>
      <c r="K391" s="55">
        <f t="shared" si="390"/>
        <v>1.5409312061377579E-6</v>
      </c>
      <c r="L391" s="55">
        <f t="shared" si="391"/>
        <v>1.7041348826269541E-6</v>
      </c>
      <c r="M391" s="55">
        <f t="shared" si="392"/>
        <v>4.9017427172334362E-6</v>
      </c>
      <c r="P391" s="55">
        <f t="shared" si="393"/>
        <v>1.2019145113683603E-6</v>
      </c>
      <c r="Q391" s="55">
        <f t="shared" si="394"/>
        <v>1.7719230181546907E-6</v>
      </c>
      <c r="R391" s="55">
        <f t="shared" si="395"/>
        <v>1.5706594197632238E-6</v>
      </c>
      <c r="S391" s="55">
        <f t="shared" si="396"/>
        <v>2.2320372834621918E-6</v>
      </c>
      <c r="T391" s="55">
        <f t="shared" si="397"/>
        <v>4.5616475891491721E-6</v>
      </c>
      <c r="U391" s="55">
        <f t="shared" si="398"/>
        <v>4.019534456941871E-5</v>
      </c>
      <c r="V391" s="55">
        <f t="shared" si="399"/>
        <v>1.4639683241755514E-5</v>
      </c>
      <c r="W391" s="55">
        <f t="shared" si="400"/>
        <v>1.3818348100298917E-6</v>
      </c>
      <c r="X391" s="55">
        <f t="shared" si="401"/>
        <v>1.6221565446466756E-6</v>
      </c>
      <c r="Y391" s="55">
        <f t="shared" si="402"/>
        <v>2.8067384873858774E-6</v>
      </c>
      <c r="AB391" s="55">
        <f t="shared" si="403"/>
        <v>2.8853001093747668E-6</v>
      </c>
      <c r="AC391" s="55">
        <f t="shared" si="404"/>
        <v>4.0346882913823029E-6</v>
      </c>
      <c r="AD391" s="55">
        <f t="shared" si="405"/>
        <v>2.6099590251061992E-6</v>
      </c>
      <c r="AE391" s="55">
        <f t="shared" si="406"/>
        <v>7.1210412033934889E-6</v>
      </c>
      <c r="AF391" s="55">
        <f t="shared" si="407"/>
        <v>7.4441250902165996E-6</v>
      </c>
      <c r="AG391" s="55">
        <f t="shared" si="408"/>
        <v>1.3161457032914581E-4</v>
      </c>
      <c r="AH391" s="55">
        <f t="shared" si="409"/>
        <v>1.6890711270649447E-5</v>
      </c>
      <c r="AI391" s="55">
        <f t="shared" si="410"/>
        <v>1.7000276022456237E-6</v>
      </c>
      <c r="AJ391" s="55">
        <f t="shared" si="411"/>
        <v>1.7968522014718137E-6</v>
      </c>
      <c r="AK391" s="55">
        <f t="shared" si="412"/>
        <v>7.5053375056964262E-6</v>
      </c>
    </row>
    <row r="392" spans="3:37">
      <c r="C392" s="52">
        <f t="shared" si="382"/>
        <v>5</v>
      </c>
      <c r="D392" s="55">
        <f t="shared" si="383"/>
        <v>1.8566555603786861E-6</v>
      </c>
      <c r="E392" s="55">
        <f t="shared" si="384"/>
        <v>2.8754239730656604E-6</v>
      </c>
      <c r="F392" s="55">
        <f t="shared" si="385"/>
        <v>2.1450696534304794E-6</v>
      </c>
      <c r="G392" s="55">
        <f t="shared" si="386"/>
        <v>4.680733065158451E-6</v>
      </c>
      <c r="H392" s="55">
        <f t="shared" si="387"/>
        <v>6.2542057341680895E-6</v>
      </c>
      <c r="I392" s="55">
        <f t="shared" si="388"/>
        <v>9.3660450947268114E-5</v>
      </c>
      <c r="J392" s="55">
        <f t="shared" si="389"/>
        <v>1.6844647365608029E-5</v>
      </c>
      <c r="K392" s="55">
        <f t="shared" si="390"/>
        <v>1.595804941407197E-6</v>
      </c>
      <c r="L392" s="55">
        <f t="shared" si="391"/>
        <v>1.7752667767342915E-6</v>
      </c>
      <c r="M392" s="55">
        <f t="shared" si="392"/>
        <v>5.1822452869033889E-6</v>
      </c>
      <c r="P392" s="55">
        <f t="shared" si="393"/>
        <v>1.2097383190690351E-6</v>
      </c>
      <c r="Q392" s="55">
        <f t="shared" si="394"/>
        <v>1.8587618194094023E-6</v>
      </c>
      <c r="R392" s="55">
        <f t="shared" si="395"/>
        <v>1.6069632037892558E-6</v>
      </c>
      <c r="S392" s="55">
        <f t="shared" si="396"/>
        <v>2.2822710167013662E-6</v>
      </c>
      <c r="T392" s="55">
        <f t="shared" si="397"/>
        <v>4.6972844098939785E-6</v>
      </c>
      <c r="U392" s="55">
        <f t="shared" si="398"/>
        <v>4.282314683198296E-5</v>
      </c>
      <c r="V392" s="55">
        <f t="shared" si="399"/>
        <v>1.5339688376161693E-5</v>
      </c>
      <c r="W392" s="55">
        <f t="shared" si="400"/>
        <v>1.4298788006089718E-6</v>
      </c>
      <c r="X392" s="55">
        <f t="shared" si="401"/>
        <v>1.6927328562524621E-6</v>
      </c>
      <c r="Y392" s="55">
        <f t="shared" si="402"/>
        <v>2.8841590345539347E-6</v>
      </c>
      <c r="AB392" s="55">
        <f t="shared" si="403"/>
        <v>2.897809506529094E-6</v>
      </c>
      <c r="AC392" s="55">
        <f t="shared" si="404"/>
        <v>4.1664252476943284E-6</v>
      </c>
      <c r="AD392" s="55">
        <f t="shared" si="405"/>
        <v>2.7038650347380228E-6</v>
      </c>
      <c r="AE392" s="55">
        <f t="shared" si="406"/>
        <v>7.2355301102242856E-6</v>
      </c>
      <c r="AF392" s="55">
        <f t="shared" si="407"/>
        <v>7.6133009125338209E-6</v>
      </c>
      <c r="AG392" s="55">
        <f t="shared" si="408"/>
        <v>1.4025945389546711E-4</v>
      </c>
      <c r="AH392" s="55">
        <f t="shared" si="409"/>
        <v>1.7704200616462453E-5</v>
      </c>
      <c r="AI392" s="55">
        <f t="shared" si="410"/>
        <v>1.7617310822054215E-6</v>
      </c>
      <c r="AJ392" s="55">
        <f t="shared" si="411"/>
        <v>1.8696884868900906E-6</v>
      </c>
      <c r="AK392" s="55">
        <f t="shared" si="412"/>
        <v>7.9971077272072137E-6</v>
      </c>
    </row>
    <row r="393" spans="3:37">
      <c r="C393" s="52">
        <f t="shared" si="382"/>
        <v>5.25</v>
      </c>
      <c r="D393" s="55">
        <f t="shared" si="383"/>
        <v>1.8652314021388621E-6</v>
      </c>
      <c r="E393" s="55">
        <f t="shared" si="384"/>
        <v>2.9832257327565942E-6</v>
      </c>
      <c r="F393" s="55">
        <f t="shared" si="385"/>
        <v>2.2077523084206239E-6</v>
      </c>
      <c r="G393" s="55">
        <f t="shared" si="386"/>
        <v>4.7499824091968126E-6</v>
      </c>
      <c r="H393" s="55">
        <f t="shared" si="387"/>
        <v>6.3944015561226108E-6</v>
      </c>
      <c r="I393" s="55">
        <f t="shared" si="388"/>
        <v>9.9435465063572517E-5</v>
      </c>
      <c r="J393" s="55">
        <f t="shared" si="389"/>
        <v>1.7598780060772581E-5</v>
      </c>
      <c r="K393" s="55">
        <f t="shared" si="390"/>
        <v>1.6483449777844092E-6</v>
      </c>
      <c r="L393" s="55">
        <f t="shared" si="391"/>
        <v>1.8448323478555039E-6</v>
      </c>
      <c r="M393" s="55">
        <f t="shared" si="392"/>
        <v>5.4634368094456724E-6</v>
      </c>
      <c r="P393" s="55">
        <f t="shared" si="393"/>
        <v>1.2166367187394271E-6</v>
      </c>
      <c r="Q393" s="55">
        <f t="shared" si="394"/>
        <v>1.9447275548409864E-6</v>
      </c>
      <c r="R393" s="55">
        <f t="shared" si="395"/>
        <v>1.6417140735096809E-6</v>
      </c>
      <c r="S393" s="55">
        <f t="shared" si="396"/>
        <v>2.3302230176114135E-6</v>
      </c>
      <c r="T393" s="55">
        <f t="shared" si="397"/>
        <v>4.8244033286108235E-6</v>
      </c>
      <c r="U393" s="55">
        <f t="shared" si="398"/>
        <v>4.5512082884843853E-5</v>
      </c>
      <c r="V393" s="55">
        <f t="shared" si="399"/>
        <v>1.6029827790612388E-5</v>
      </c>
      <c r="W393" s="55">
        <f t="shared" si="400"/>
        <v>1.4758035877967212E-6</v>
      </c>
      <c r="X393" s="55">
        <f t="shared" si="401"/>
        <v>1.7618403033009461E-6</v>
      </c>
      <c r="Y393" s="55">
        <f t="shared" si="402"/>
        <v>2.9566532759192256E-6</v>
      </c>
      <c r="AB393" s="55">
        <f t="shared" si="403"/>
        <v>2.9080627903790537E-6</v>
      </c>
      <c r="AC393" s="55">
        <f t="shared" si="404"/>
        <v>4.2966209752722042E-6</v>
      </c>
      <c r="AD393" s="55">
        <f t="shared" si="405"/>
        <v>2.7962726131413417E-6</v>
      </c>
      <c r="AE393" s="55">
        <f t="shared" si="406"/>
        <v>7.328619772658146E-6</v>
      </c>
      <c r="AF393" s="55">
        <f t="shared" si="407"/>
        <v>7.7637112183934609E-6</v>
      </c>
      <c r="AG393" s="55">
        <f t="shared" si="408"/>
        <v>1.4896372262976858E-4</v>
      </c>
      <c r="AH393" s="55">
        <f t="shared" si="409"/>
        <v>1.8514710601590865E-5</v>
      </c>
      <c r="AI393" s="55">
        <f t="shared" si="410"/>
        <v>1.8208863677720966E-6</v>
      </c>
      <c r="AJ393" s="55">
        <f t="shared" si="411"/>
        <v>1.9407230696868955E-6</v>
      </c>
      <c r="AK393" s="55">
        <f t="shared" si="412"/>
        <v>8.4922462810496389E-6</v>
      </c>
    </row>
    <row r="394" spans="3:37">
      <c r="C394" s="52">
        <f t="shared" si="382"/>
        <v>5.5</v>
      </c>
      <c r="D394" s="55">
        <f t="shared" si="383"/>
        <v>1.8725244044247331E-6</v>
      </c>
      <c r="E394" s="55">
        <f t="shared" si="384"/>
        <v>3.0897747662208052E-6</v>
      </c>
      <c r="F394" s="55">
        <f t="shared" si="385"/>
        <v>2.2693824518896165E-6</v>
      </c>
      <c r="G394" s="55">
        <f t="shared" si="386"/>
        <v>4.8104332350210201E-6</v>
      </c>
      <c r="H394" s="55">
        <f t="shared" si="387"/>
        <v>6.5227216717322945E-6</v>
      </c>
      <c r="I394" s="55">
        <f t="shared" si="388"/>
        <v>1.052400578275698E-4</v>
      </c>
      <c r="J394" s="55">
        <f t="shared" si="389"/>
        <v>1.8346156736498197E-5</v>
      </c>
      <c r="K394" s="55">
        <f t="shared" si="390"/>
        <v>1.698982733648187E-6</v>
      </c>
      <c r="L394" s="55">
        <f t="shared" si="391"/>
        <v>1.9131514211029416E-6</v>
      </c>
      <c r="M394" s="55">
        <f t="shared" si="392"/>
        <v>5.7451450466422039E-6</v>
      </c>
      <c r="P394" s="55">
        <f t="shared" si="393"/>
        <v>1.2227506028042776E-6</v>
      </c>
      <c r="Q394" s="55">
        <f t="shared" si="394"/>
        <v>2.0297656578354975E-6</v>
      </c>
      <c r="R394" s="55">
        <f t="shared" si="395"/>
        <v>1.6753002575009008E-6</v>
      </c>
      <c r="S394" s="55">
        <f t="shared" si="396"/>
        <v>2.3764637192746155E-6</v>
      </c>
      <c r="T394" s="55">
        <f t="shared" si="397"/>
        <v>4.9440524748506252E-6</v>
      </c>
      <c r="U394" s="55">
        <f t="shared" si="398"/>
        <v>4.8259327583481954E-5</v>
      </c>
      <c r="V394" s="55">
        <f t="shared" si="399"/>
        <v>1.6712115951485947E-5</v>
      </c>
      <c r="W394" s="55">
        <f t="shared" si="400"/>
        <v>1.5200406952726667E-6</v>
      </c>
      <c r="X394" s="55">
        <f t="shared" si="401"/>
        <v>1.8296875688523748E-6</v>
      </c>
      <c r="Y394" s="55">
        <f t="shared" si="402"/>
        <v>3.0252661854399126E-6</v>
      </c>
      <c r="AB394" s="55">
        <f t="shared" si="403"/>
        <v>2.916534910885945E-6</v>
      </c>
      <c r="AC394" s="55">
        <f t="shared" si="404"/>
        <v>4.4249878764095578E-6</v>
      </c>
      <c r="AD394" s="55">
        <f t="shared" si="405"/>
        <v>2.887383312749839E-6</v>
      </c>
      <c r="AE394" s="55">
        <f t="shared" si="406"/>
        <v>7.4046796699174818E-6</v>
      </c>
      <c r="AF394" s="55">
        <f t="shared" si="407"/>
        <v>7.8991877101088499E-6</v>
      </c>
      <c r="AG394" s="55">
        <f t="shared" si="408"/>
        <v>1.5771253024005519E-4</v>
      </c>
      <c r="AH394" s="55">
        <f t="shared" si="409"/>
        <v>1.9322986066205829E-5</v>
      </c>
      <c r="AI394" s="55">
        <f t="shared" si="410"/>
        <v>1.8779247720237069E-6</v>
      </c>
      <c r="AJ394" s="55">
        <f t="shared" si="411"/>
        <v>2.0103238367849371E-6</v>
      </c>
      <c r="AK394" s="55">
        <f t="shared" si="412"/>
        <v>8.9899110841407939E-6</v>
      </c>
    </row>
    <row r="395" spans="3:37">
      <c r="C395" s="52">
        <f t="shared" si="382"/>
        <v>5.75</v>
      </c>
      <c r="D395" s="55">
        <f t="shared" si="383"/>
        <v>1.878836585811863E-6</v>
      </c>
      <c r="E395" s="55">
        <f t="shared" si="384"/>
        <v>3.1948437642639281E-6</v>
      </c>
      <c r="F395" s="55">
        <f t="shared" si="385"/>
        <v>2.330310921011175E-6</v>
      </c>
      <c r="G395" s="55">
        <f t="shared" si="386"/>
        <v>4.8647361739837449E-6</v>
      </c>
      <c r="H395" s="55">
        <f t="shared" si="387"/>
        <v>6.6421693173766689E-6</v>
      </c>
      <c r="I395" s="55">
        <f t="shared" si="388"/>
        <v>1.1106436969002902E-4</v>
      </c>
      <c r="J395" s="55">
        <f t="shared" si="389"/>
        <v>1.9088777530118775E-5</v>
      </c>
      <c r="K395" s="55">
        <f t="shared" si="390"/>
        <v>1.7482176253622522E-6</v>
      </c>
      <c r="L395" s="55">
        <f t="shared" si="391"/>
        <v>1.9805930254523932E-6</v>
      </c>
      <c r="M395" s="55">
        <f t="shared" si="392"/>
        <v>6.0271977602749003E-6</v>
      </c>
      <c r="P395" s="55">
        <f t="shared" si="393"/>
        <v>1.2282149156609641E-6</v>
      </c>
      <c r="Q395" s="55">
        <f t="shared" si="394"/>
        <v>2.1138215617789905E-6</v>
      </c>
      <c r="R395" s="55">
        <f t="shared" si="395"/>
        <v>1.7081099843393172E-6</v>
      </c>
      <c r="S395" s="55">
        <f t="shared" si="396"/>
        <v>2.4215635547732542E-6</v>
      </c>
      <c r="T395" s="55">
        <f t="shared" si="397"/>
        <v>5.0574214820149398E-6</v>
      </c>
      <c r="U395" s="55">
        <f t="shared" si="398"/>
        <v>5.1061272940904671E-5</v>
      </c>
      <c r="V395" s="55">
        <f t="shared" si="399"/>
        <v>1.7388877243065072E-5</v>
      </c>
      <c r="W395" s="55">
        <f t="shared" si="400"/>
        <v>1.5630880779968046E-6</v>
      </c>
      <c r="X395" s="55">
        <f t="shared" si="401"/>
        <v>1.8965187307659248E-6</v>
      </c>
      <c r="Y395" s="55">
        <f t="shared" si="402"/>
        <v>3.0911706930690353E-6</v>
      </c>
      <c r="AB395" s="55">
        <f t="shared" si="403"/>
        <v>2.9236949608035183E-6</v>
      </c>
      <c r="AC395" s="55">
        <f t="shared" si="404"/>
        <v>4.5511941075990366E-6</v>
      </c>
      <c r="AD395" s="55">
        <f t="shared" si="405"/>
        <v>2.9773873070137387E-6</v>
      </c>
      <c r="AE395" s="55">
        <f t="shared" si="406"/>
        <v>7.4687515087973827E-6</v>
      </c>
      <c r="AF395" s="55">
        <f t="shared" si="407"/>
        <v>8.0241515826569029E-6</v>
      </c>
      <c r="AG395" s="55">
        <f t="shared" si="408"/>
        <v>1.6649103043433187E-4</v>
      </c>
      <c r="AH395" s="55">
        <f t="shared" si="409"/>
        <v>2.0129771850478497E-5</v>
      </c>
      <c r="AI395" s="55">
        <f t="shared" si="410"/>
        <v>1.9333471727276993E-6</v>
      </c>
      <c r="AJ395" s="55">
        <f t="shared" si="411"/>
        <v>2.0789152730950332E-6</v>
      </c>
      <c r="AK395" s="55">
        <f t="shared" si="412"/>
        <v>9.4892600533977664E-6</v>
      </c>
    </row>
    <row r="396" spans="3:37">
      <c r="C396" s="52">
        <f t="shared" si="382"/>
        <v>6</v>
      </c>
      <c r="D396" s="55">
        <f t="shared" si="383"/>
        <v>1.8844640622583601E-6</v>
      </c>
      <c r="E396" s="55">
        <f t="shared" si="384"/>
        <v>3.2981751097990162E-6</v>
      </c>
      <c r="F396" s="55">
        <f t="shared" si="385"/>
        <v>2.390888552959016E-6</v>
      </c>
      <c r="G396" s="55">
        <f t="shared" si="386"/>
        <v>4.9158406659633552E-6</v>
      </c>
      <c r="H396" s="55">
        <f t="shared" si="387"/>
        <v>6.7561594899028538E-6</v>
      </c>
      <c r="I396" s="55">
        <f t="shared" si="388"/>
        <v>1.168985411017192E-4</v>
      </c>
      <c r="J396" s="55">
        <f t="shared" si="389"/>
        <v>1.9828909263946062E-5</v>
      </c>
      <c r="K396" s="55">
        <f t="shared" si="390"/>
        <v>1.7966170672752559E-6</v>
      </c>
      <c r="L396" s="55">
        <f t="shared" si="391"/>
        <v>2.0475753937430856E-6</v>
      </c>
      <c r="M396" s="55">
        <f t="shared" si="392"/>
        <v>6.3094227121256797E-6</v>
      </c>
      <c r="P396" s="55">
        <f t="shared" si="393"/>
        <v>1.2331586536794997E-6</v>
      </c>
      <c r="Q396" s="55">
        <f t="shared" si="394"/>
        <v>2.1968407000575196E-6</v>
      </c>
      <c r="R396" s="55">
        <f t="shared" si="395"/>
        <v>1.7405314826013319E-6</v>
      </c>
      <c r="S396" s="55">
        <f t="shared" si="396"/>
        <v>2.466092957189611E-6</v>
      </c>
      <c r="T396" s="55">
        <f t="shared" si="397"/>
        <v>5.165841487355963E-6</v>
      </c>
      <c r="U396" s="55">
        <f t="shared" si="398"/>
        <v>5.39135281276462E-5</v>
      </c>
      <c r="V396" s="55">
        <f t="shared" si="399"/>
        <v>1.8062745967536827E-5</v>
      </c>
      <c r="W396" s="55">
        <f t="shared" si="400"/>
        <v>1.6055101222096008E-6</v>
      </c>
      <c r="X396" s="55">
        <f t="shared" si="401"/>
        <v>1.9626132616997024E-6</v>
      </c>
      <c r="Y396" s="55">
        <f t="shared" si="402"/>
        <v>3.1556676847545105E-6</v>
      </c>
      <c r="AB396" s="55">
        <f t="shared" si="403"/>
        <v>2.930006175677977E-6</v>
      </c>
      <c r="AC396" s="55">
        <f t="shared" si="404"/>
        <v>4.6748635795323077E-6</v>
      </c>
      <c r="AD396" s="55">
        <f t="shared" si="405"/>
        <v>3.0664633903998061E-6</v>
      </c>
      <c r="AE396" s="55">
        <f t="shared" si="406"/>
        <v>7.5265492236656165E-6</v>
      </c>
      <c r="AF396" s="55">
        <f t="shared" si="407"/>
        <v>8.1436135236781264E-6</v>
      </c>
      <c r="AG396" s="55">
        <f t="shared" si="408"/>
        <v>1.7528437692060359E-4</v>
      </c>
      <c r="AH396" s="55">
        <f t="shared" si="409"/>
        <v>2.0935812794580015E-5</v>
      </c>
      <c r="AI396" s="55">
        <f t="shared" si="410"/>
        <v>1.9877240123409108E-6</v>
      </c>
      <c r="AJ396" s="55">
        <f t="shared" si="411"/>
        <v>2.1469784615161116E-6</v>
      </c>
      <c r="AK396" s="55">
        <f t="shared" si="412"/>
        <v>9.9894511057376495E-6</v>
      </c>
    </row>
    <row r="397" spans="3:37">
      <c r="C397" s="52">
        <f t="shared" si="382"/>
        <v>6.25</v>
      </c>
      <c r="D397" s="55">
        <f t="shared" ref="D397:D416" si="413">D396+D308/$Q$173</f>
        <v>1.8896318720415333E-6</v>
      </c>
      <c r="E397" s="55">
        <f t="shared" ref="E397:E416" si="414">E396+E308/$Q$173</f>
        <v>3.3995175151665931E-6</v>
      </c>
      <c r="F397" s="55">
        <f t="shared" ref="F397:F416" si="415">F396+F308/$Q$173</f>
        <v>2.4513930087861342E-6</v>
      </c>
      <c r="G397" s="55">
        <f t="shared" ref="G397:G416" si="416">G396+G308/$Q$173</f>
        <v>4.9661817857213573E-6</v>
      </c>
      <c r="H397" s="55">
        <f t="shared" ref="H397:H416" si="417">H396+H308/$Q$173</f>
        <v>6.8675030260934486E-6</v>
      </c>
      <c r="I397" s="55">
        <f t="shared" ref="I397:I416" si="418">I396+I308/$Q$173</f>
        <v>1.2273491995241573E-4</v>
      </c>
      <c r="J397" s="55">
        <f t="shared" ref="J397:J416" si="419">J396+J308/$Q$173</f>
        <v>2.0568568235744845E-5</v>
      </c>
      <c r="K397" s="55">
        <f t="shared" ref="K397:K416" si="420">K396+K308/$Q$173</f>
        <v>1.8446467550540383E-6</v>
      </c>
      <c r="L397" s="55">
        <f t="shared" ref="L397:L416" si="421">L396+L308/$Q$173</f>
        <v>2.1144397071814418E-6</v>
      </c>
      <c r="M397" s="55">
        <f t="shared" ref="M397:M416" si="422">M396+M308/$Q$173</f>
        <v>6.591542188535111E-6</v>
      </c>
      <c r="P397" s="55">
        <f t="shared" ref="P397:P416" si="423">P396+P308/$Q$173</f>
        <v>1.2376815381510763E-6</v>
      </c>
      <c r="Q397" s="55">
        <f t="shared" ref="Q397:Q416" si="424">Q396+Q308/$Q$173</f>
        <v>2.2787362439769464E-6</v>
      </c>
      <c r="R397" s="55">
        <f t="shared" ref="R397:R416" si="425">R396+R308/$Q$173</f>
        <v>1.7728968431724289E-6</v>
      </c>
      <c r="S397" s="55">
        <f t="shared" ref="S397:S416" si="426">S396+S308/$Q$173</f>
        <v>2.5104977738079329E-6</v>
      </c>
      <c r="T397" s="55">
        <f t="shared" ref="T397:T416" si="427">T396+T308/$Q$173</f>
        <v>5.2704421783678053E-6</v>
      </c>
      <c r="U397" s="55">
        <f t="shared" ref="U397:U416" si="428">U396+U308/$Q$173</f>
        <v>5.6812289446095643E-5</v>
      </c>
      <c r="V397" s="55">
        <f t="shared" ref="V397:V416" si="429">V396+V308/$Q$173</f>
        <v>1.873604261549893E-5</v>
      </c>
      <c r="W397" s="55">
        <f t="shared" ref="W397:W416" si="430">W396+W308/$Q$173</f>
        <v>1.6477661885902601E-6</v>
      </c>
      <c r="X397" s="55">
        <f t="shared" ref="X397:X416" si="431">X396+X308/$Q$173</f>
        <v>2.028206620559039E-6</v>
      </c>
      <c r="Y397" s="55">
        <f t="shared" ref="Y397:Y416" si="432">Y396+Y308/$Q$173</f>
        <v>3.2199835877468878E-6</v>
      </c>
      <c r="AB397" s="55">
        <f t="shared" ref="AB397:AB416" si="433">AB396+AB308/$Q$173</f>
        <v>2.935818910772747E-6</v>
      </c>
      <c r="AC397" s="55">
        <f t="shared" ref="AC397:AC416" si="434">AC396+AC308/$Q$173</f>
        <v>4.7956528463480356E-6</v>
      </c>
      <c r="AD397" s="55">
        <f t="shared" ref="AD397:AD416" si="435">AD396+AD308/$Q$173</f>
        <v>3.1547513482498438E-6</v>
      </c>
      <c r="AE397" s="55">
        <f t="shared" ref="AE397:AE416" si="436">AE396+AE308/$Q$173</f>
        <v>7.582826646563298E-6</v>
      </c>
      <c r="AF397" s="55">
        <f t="shared" ref="AF397:AF416" si="437">AF396+AF308/$Q$173</f>
        <v>8.2616524396102499E-6</v>
      </c>
      <c r="AG397" s="55">
        <f t="shared" ref="AG397:AG416" si="438">AG396+AG308/$Q$173</f>
        <v>1.840795920368872E-4</v>
      </c>
      <c r="AH397" s="55">
        <f t="shared" ref="AH397:AH416" si="439">AH396+AH308/$Q$173</f>
        <v>2.1741834090215476E-5</v>
      </c>
      <c r="AI397" s="55">
        <f t="shared" ref="AI397:AI416" si="440">AI396+AI308/$Q$173</f>
        <v>2.0415273215178164E-6</v>
      </c>
      <c r="AJ397" s="55">
        <f t="shared" ref="AJ397:AJ416" si="441">AJ396+AJ308/$Q$173</f>
        <v>2.2149132626635383E-6</v>
      </c>
      <c r="AK397" s="55">
        <f t="shared" ref="AK397:AK416" si="442">AK396+AK308/$Q$173</f>
        <v>1.0489374155564135E-5</v>
      </c>
    </row>
    <row r="398" spans="3:37">
      <c r="C398" s="52">
        <f t="shared" si="382"/>
        <v>6.5</v>
      </c>
      <c r="D398" s="55">
        <f t="shared" si="413"/>
        <v>1.8944307682337019E-6</v>
      </c>
      <c r="E398" s="55">
        <f t="shared" si="414"/>
        <v>3.4986742599387153E-6</v>
      </c>
      <c r="F398" s="55">
        <f t="shared" si="415"/>
        <v>2.5119555973040772E-6</v>
      </c>
      <c r="G398" s="55">
        <f t="shared" si="416"/>
        <v>5.0167674664179391E-6</v>
      </c>
      <c r="H398" s="55">
        <f t="shared" si="417"/>
        <v>6.9772534286452207E-6</v>
      </c>
      <c r="I398" s="55">
        <f t="shared" si="418"/>
        <v>1.2857026900990666E-4</v>
      </c>
      <c r="J398" s="55">
        <f t="shared" si="419"/>
        <v>2.1308914114215522E-5</v>
      </c>
      <c r="K398" s="55">
        <f t="shared" si="420"/>
        <v>1.8924782830219121E-6</v>
      </c>
      <c r="L398" s="55">
        <f t="shared" si="421"/>
        <v>2.1813074385570252E-6</v>
      </c>
      <c r="M398" s="55">
        <f t="shared" si="422"/>
        <v>6.873077577079371E-6</v>
      </c>
      <c r="P398" s="55">
        <f t="shared" si="423"/>
        <v>1.2418326709123956E-6</v>
      </c>
      <c r="Q398" s="55">
        <f t="shared" si="424"/>
        <v>2.3593597869914383E-6</v>
      </c>
      <c r="R398" s="55">
        <f t="shared" si="425"/>
        <v>1.8054258815562561E-6</v>
      </c>
      <c r="S398" s="55">
        <f t="shared" si="426"/>
        <v>2.5549746803163966E-6</v>
      </c>
      <c r="T398" s="55">
        <f t="shared" si="427"/>
        <v>5.3717616712275558E-6</v>
      </c>
      <c r="U398" s="55">
        <f t="shared" si="428"/>
        <v>5.9755971252316108E-5</v>
      </c>
      <c r="V398" s="55">
        <f t="shared" si="429"/>
        <v>1.9410046830497903E-5</v>
      </c>
      <c r="W398" s="55">
        <f t="shared" si="430"/>
        <v>1.6900170116548398E-6</v>
      </c>
      <c r="X398" s="55">
        <f t="shared" si="431"/>
        <v>2.0933990456784772E-6</v>
      </c>
      <c r="Y398" s="55">
        <f t="shared" si="432"/>
        <v>3.2850198667214088E-6</v>
      </c>
      <c r="AB398" s="55">
        <f t="shared" si="433"/>
        <v>2.9412655703957651E-6</v>
      </c>
      <c r="AC398" s="55">
        <f t="shared" si="434"/>
        <v>4.9133427928777881E-6</v>
      </c>
      <c r="AD398" s="55">
        <f t="shared" si="435"/>
        <v>3.2423281196336775E-6</v>
      </c>
      <c r="AE398" s="55">
        <f t="shared" si="436"/>
        <v>7.6395211014479971E-6</v>
      </c>
      <c r="AF398" s="55">
        <f t="shared" si="437"/>
        <v>8.3796976842673372E-6</v>
      </c>
      <c r="AG398" s="55">
        <f t="shared" si="438"/>
        <v>1.9286743538122331E-4</v>
      </c>
      <c r="AH398" s="55">
        <f t="shared" si="439"/>
        <v>2.254852163215786E-5</v>
      </c>
      <c r="AI398" s="55">
        <f t="shared" si="440"/>
        <v>2.0949395543889844E-6</v>
      </c>
      <c r="AJ398" s="55">
        <f t="shared" si="441"/>
        <v>2.2828816286014121E-6</v>
      </c>
      <c r="AK398" s="55">
        <f t="shared" si="442"/>
        <v>1.0987408653678135E-5</v>
      </c>
    </row>
    <row r="399" spans="3:37">
      <c r="C399" s="52">
        <f t="shared" si="382"/>
        <v>6.75</v>
      </c>
      <c r="D399" s="55">
        <f t="shared" si="413"/>
        <v>1.8988853450742662E-6</v>
      </c>
      <c r="E399" s="55">
        <f t="shared" si="414"/>
        <v>3.5954839543249313E-6</v>
      </c>
      <c r="F399" s="55">
        <f t="shared" si="415"/>
        <v>2.5726344512036706E-6</v>
      </c>
      <c r="G399" s="55">
        <f t="shared" si="416"/>
        <v>5.0678422689916804E-6</v>
      </c>
      <c r="H399" s="55">
        <f t="shared" si="417"/>
        <v>7.0855169064674244E-6</v>
      </c>
      <c r="I399" s="55">
        <f t="shared" si="418"/>
        <v>1.344035584809864E-4</v>
      </c>
      <c r="J399" s="55">
        <f t="shared" si="419"/>
        <v>2.2050633806029992E-5</v>
      </c>
      <c r="K399" s="55">
        <f t="shared" si="420"/>
        <v>1.940124861832938E-6</v>
      </c>
      <c r="L399" s="55">
        <f t="shared" si="421"/>
        <v>2.2481820058070625E-6</v>
      </c>
      <c r="M399" s="55">
        <f t="shared" si="422"/>
        <v>7.1534699201890513E-6</v>
      </c>
      <c r="P399" s="55">
        <f t="shared" si="423"/>
        <v>1.2456368354108079E-6</v>
      </c>
      <c r="Q399" s="55">
        <f t="shared" si="424"/>
        <v>2.4385380262467044E-6</v>
      </c>
      <c r="R399" s="55">
        <f t="shared" si="425"/>
        <v>1.838282275565544E-6</v>
      </c>
      <c r="S399" s="55">
        <f t="shared" si="426"/>
        <v>2.5995957666051446E-6</v>
      </c>
      <c r="T399" s="55">
        <f t="shared" si="427"/>
        <v>5.4700187124786874E-6</v>
      </c>
      <c r="U399" s="55">
        <f t="shared" si="428"/>
        <v>6.2744227402953246E-5</v>
      </c>
      <c r="V399" s="55">
        <f t="shared" si="429"/>
        <v>2.0085466179570615E-5</v>
      </c>
      <c r="W399" s="55">
        <f t="shared" si="430"/>
        <v>1.7322629409577452E-6</v>
      </c>
      <c r="X399" s="55">
        <f t="shared" si="431"/>
        <v>2.1582172659740106E-6</v>
      </c>
      <c r="Y399" s="55">
        <f t="shared" si="432"/>
        <v>3.3514833046917049E-6</v>
      </c>
      <c r="AB399" s="55">
        <f t="shared" si="433"/>
        <v>2.9463705595784815E-6</v>
      </c>
      <c r="AC399" s="55">
        <f t="shared" si="434"/>
        <v>5.0277839423949536E-6</v>
      </c>
      <c r="AD399" s="55">
        <f t="shared" si="435"/>
        <v>3.3292411169823874E-6</v>
      </c>
      <c r="AE399" s="55">
        <f t="shared" si="436"/>
        <v>7.697049620306732E-6</v>
      </c>
      <c r="AF399" s="55">
        <f t="shared" si="437"/>
        <v>8.4977555863743503E-6</v>
      </c>
      <c r="AG399" s="55">
        <f t="shared" si="438"/>
        <v>2.0164053518166442E-4</v>
      </c>
      <c r="AH399" s="55">
        <f t="shared" si="439"/>
        <v>2.3356541666714088E-5</v>
      </c>
      <c r="AI399" s="55">
        <f t="shared" si="440"/>
        <v>2.1479867827081303E-6</v>
      </c>
      <c r="AJ399" s="55">
        <f t="shared" si="441"/>
        <v>2.3509171241201805E-6</v>
      </c>
      <c r="AK399" s="55">
        <f t="shared" si="442"/>
        <v>1.1481729901927199E-5</v>
      </c>
    </row>
    <row r="400" spans="3:37">
      <c r="C400" s="52">
        <f t="shared" si="382"/>
        <v>7</v>
      </c>
      <c r="D400" s="55">
        <f t="shared" si="413"/>
        <v>1.9030201968026264E-6</v>
      </c>
      <c r="E400" s="55">
        <f t="shared" si="414"/>
        <v>3.6897897020942311E-6</v>
      </c>
      <c r="F400" s="55">
        <f t="shared" si="415"/>
        <v>2.6334877031757393E-6</v>
      </c>
      <c r="G400" s="55">
        <f t="shared" si="416"/>
        <v>5.1196507543811616E-6</v>
      </c>
      <c r="H400" s="55">
        <f t="shared" si="417"/>
        <v>7.1923996684693156E-6</v>
      </c>
      <c r="I400" s="55">
        <f t="shared" si="418"/>
        <v>1.4023375857244937E-4</v>
      </c>
      <c r="J400" s="55">
        <f t="shared" si="419"/>
        <v>2.2794414217860152E-5</v>
      </c>
      <c r="K400" s="55">
        <f t="shared" si="420"/>
        <v>1.9875997021411765E-6</v>
      </c>
      <c r="L400" s="55">
        <f t="shared" si="421"/>
        <v>2.3150668268687812E-6</v>
      </c>
      <c r="M400" s="55">
        <f t="shared" si="422"/>
        <v>7.4321904166496528E-6</v>
      </c>
      <c r="P400" s="55">
        <f t="shared" si="423"/>
        <v>1.2491188150936638E-6</v>
      </c>
      <c r="Q400" s="55">
        <f t="shared" si="424"/>
        <v>2.5161064978145332E-6</v>
      </c>
      <c r="R400" s="55">
        <f t="shared" si="425"/>
        <v>1.8716297030130232E-6</v>
      </c>
      <c r="S400" s="55">
        <f t="shared" si="426"/>
        <v>2.6444331225643189E-6</v>
      </c>
      <c r="T400" s="55">
        <f t="shared" si="427"/>
        <v>5.565432048664673E-6</v>
      </c>
      <c r="U400" s="55">
        <f t="shared" si="428"/>
        <v>6.5776711754652722E-5</v>
      </c>
      <c r="V400" s="55">
        <f t="shared" si="429"/>
        <v>2.0763008229753936E-5</v>
      </c>
      <c r="W400" s="55">
        <f t="shared" si="430"/>
        <v>1.7745043260533816E-6</v>
      </c>
      <c r="X400" s="55">
        <f t="shared" si="431"/>
        <v>2.2226880103616321E-6</v>
      </c>
      <c r="Y400" s="55">
        <f t="shared" si="432"/>
        <v>3.4200643731091914E-6</v>
      </c>
      <c r="AB400" s="55">
        <f t="shared" si="433"/>
        <v>2.951158283352346E-6</v>
      </c>
      <c r="AC400" s="55">
        <f t="shared" si="434"/>
        <v>5.1388269663657239E-6</v>
      </c>
      <c r="AD400" s="55">
        <f t="shared" si="435"/>
        <v>3.415537752727054E-6</v>
      </c>
      <c r="AE400" s="55">
        <f t="shared" si="436"/>
        <v>7.7558292351265194E-6</v>
      </c>
      <c r="AF400" s="55">
        <f t="shared" si="437"/>
        <v>8.6158324746562528E-6</v>
      </c>
      <c r="AG400" s="55">
        <f t="shared" si="438"/>
        <v>2.10391519666263E-4</v>
      </c>
      <c r="AH400" s="55">
        <f t="shared" si="439"/>
        <v>2.4166560440191087E-5</v>
      </c>
      <c r="AI400" s="55">
        <f t="shared" si="440"/>
        <v>2.2006950782289705E-6</v>
      </c>
      <c r="AJ400" s="55">
        <f t="shared" si="441"/>
        <v>2.4190533140102911E-6</v>
      </c>
      <c r="AK400" s="55">
        <f t="shared" si="442"/>
        <v>1.1970589826430916E-5</v>
      </c>
    </row>
    <row r="401" spans="3:37">
      <c r="C401" s="52">
        <f t="shared" si="382"/>
        <v>7.25</v>
      </c>
      <c r="D401" s="55">
        <f t="shared" si="413"/>
        <v>1.906859917658183E-6</v>
      </c>
      <c r="E401" s="55">
        <f t="shared" si="414"/>
        <v>3.781439100575048E-6</v>
      </c>
      <c r="F401" s="55">
        <f t="shared" si="415"/>
        <v>2.6945734859111079E-6</v>
      </c>
      <c r="G401" s="55">
        <f t="shared" si="416"/>
        <v>5.1724374835249626E-6</v>
      </c>
      <c r="H401" s="55">
        <f t="shared" si="417"/>
        <v>7.2980079235601491E-6</v>
      </c>
      <c r="I401" s="55">
        <f t="shared" si="418"/>
        <v>1.4605983949108998E-4</v>
      </c>
      <c r="J401" s="55">
        <f t="shared" si="419"/>
        <v>2.3540942256377898E-5</v>
      </c>
      <c r="K401" s="55">
        <f t="shared" si="420"/>
        <v>2.0349160146006879E-6</v>
      </c>
      <c r="L401" s="55">
        <f t="shared" si="421"/>
        <v>2.381965319679408E-6</v>
      </c>
      <c r="M401" s="55">
        <f t="shared" si="422"/>
        <v>7.7087404216015886E-6</v>
      </c>
      <c r="P401" s="55">
        <f t="shared" si="423"/>
        <v>1.2523033934083137E-6</v>
      </c>
      <c r="Q401" s="55">
        <f t="shared" si="424"/>
        <v>2.5919095766927939E-6</v>
      </c>
      <c r="R401" s="55">
        <f t="shared" si="425"/>
        <v>1.9056318417114238E-6</v>
      </c>
      <c r="S401" s="55">
        <f t="shared" si="426"/>
        <v>2.6895588380840617E-6</v>
      </c>
      <c r="T401" s="55">
        <f t="shared" si="427"/>
        <v>5.6582204263289856E-6</v>
      </c>
      <c r="U401" s="55">
        <f t="shared" si="428"/>
        <v>6.8853078164060185E-5</v>
      </c>
      <c r="V401" s="55">
        <f t="shared" si="429"/>
        <v>2.1443380548084734E-5</v>
      </c>
      <c r="W401" s="55">
        <f t="shared" si="430"/>
        <v>1.8167415164961546E-6</v>
      </c>
      <c r="X401" s="55">
        <f t="shared" si="431"/>
        <v>2.2868380077573349E-6</v>
      </c>
      <c r="Y401" s="55">
        <f t="shared" si="432"/>
        <v>3.4914372318630679E-6</v>
      </c>
      <c r="AB401" s="55">
        <f t="shared" si="433"/>
        <v>2.9556531467488093E-6</v>
      </c>
      <c r="AC401" s="55">
        <f t="shared" si="434"/>
        <v>5.2463226844490966E-6</v>
      </c>
      <c r="AD401" s="55">
        <f t="shared" si="435"/>
        <v>3.5012654392987573E-6</v>
      </c>
      <c r="AE401" s="55">
        <f t="shared" si="436"/>
        <v>7.8162769778943785E-6</v>
      </c>
      <c r="AF401" s="55">
        <f t="shared" si="437"/>
        <v>8.7339346778380068E-6</v>
      </c>
      <c r="AG401" s="55">
        <f t="shared" si="438"/>
        <v>2.1911301706307155E-4</v>
      </c>
      <c r="AH401" s="55">
        <f t="shared" si="439"/>
        <v>2.4979244198895777E-5</v>
      </c>
      <c r="AI401" s="55">
        <f t="shared" si="440"/>
        <v>2.2530905127052205E-6</v>
      </c>
      <c r="AJ401" s="55">
        <f t="shared" si="441"/>
        <v>2.4873237630621915E-6</v>
      </c>
      <c r="AK401" s="55">
        <f t="shared" si="442"/>
        <v>1.2452316977580911E-5</v>
      </c>
    </row>
    <row r="402" spans="3:37">
      <c r="C402" s="52">
        <f t="shared" si="382"/>
        <v>7.5</v>
      </c>
      <c r="D402" s="55">
        <f t="shared" si="413"/>
        <v>1.9104291018803361E-6</v>
      </c>
      <c r="E402" s="55">
        <f t="shared" si="414"/>
        <v>3.8702842406552575E-6</v>
      </c>
      <c r="F402" s="55">
        <f t="shared" si="415"/>
        <v>2.7559499321006017E-6</v>
      </c>
      <c r="G402" s="55">
        <f t="shared" si="416"/>
        <v>5.226447017361663E-6</v>
      </c>
      <c r="H402" s="55">
        <f t="shared" si="417"/>
        <v>7.4024478806491793E-6</v>
      </c>
      <c r="I402" s="55">
        <f t="shared" si="418"/>
        <v>1.5188077144370266E-4</v>
      </c>
      <c r="J402" s="55">
        <f t="shared" si="419"/>
        <v>2.4290904828255124E-5</v>
      </c>
      <c r="K402" s="55">
        <f t="shared" si="420"/>
        <v>2.0820870098655327E-6</v>
      </c>
      <c r="L402" s="55">
        <f t="shared" si="421"/>
        <v>2.4488809021761701E-6</v>
      </c>
      <c r="M402" s="55">
        <f t="shared" si="422"/>
        <v>7.982651446540186E-6</v>
      </c>
      <c r="P402" s="55">
        <f t="shared" si="423"/>
        <v>1.2552153538021082E-6</v>
      </c>
      <c r="Q402" s="55">
        <f t="shared" si="424"/>
        <v>2.6658004768054356E-6</v>
      </c>
      <c r="R402" s="55">
        <f t="shared" si="425"/>
        <v>1.9404523694734764E-6</v>
      </c>
      <c r="S402" s="55">
        <f t="shared" si="426"/>
        <v>2.7350450030545146E-6</v>
      </c>
      <c r="T402" s="55">
        <f t="shared" si="427"/>
        <v>5.7486025920150979E-6</v>
      </c>
      <c r="U402" s="55">
        <f t="shared" si="428"/>
        <v>7.19729804878213E-5</v>
      </c>
      <c r="V402" s="55">
        <f t="shared" si="429"/>
        <v>2.2127290701599884E-5</v>
      </c>
      <c r="W402" s="55">
        <f t="shared" si="430"/>
        <v>1.8589748618404692E-6</v>
      </c>
      <c r="X402" s="55">
        <f t="shared" si="431"/>
        <v>2.3506939870771123E-6</v>
      </c>
      <c r="Y402" s="55">
        <f t="shared" si="432"/>
        <v>3.5662597292803196E-6</v>
      </c>
      <c r="AB402" s="55">
        <f t="shared" si="433"/>
        <v>2.9598795547993213E-6</v>
      </c>
      <c r="AC402" s="55">
        <f t="shared" si="434"/>
        <v>5.350122064496874E-6</v>
      </c>
      <c r="AD402" s="55">
        <f t="shared" si="435"/>
        <v>3.586471589128578E-6</v>
      </c>
      <c r="AE402" s="55">
        <f t="shared" si="436"/>
        <v>7.8788098805973269E-6</v>
      </c>
      <c r="AF402" s="55">
        <f t="shared" si="437"/>
        <v>8.8520685246445761E-6</v>
      </c>
      <c r="AG402" s="55">
        <f t="shared" si="438"/>
        <v>2.2779765560014258E-4</v>
      </c>
      <c r="AH402" s="55">
        <f t="shared" si="439"/>
        <v>2.5795259189135079E-5</v>
      </c>
      <c r="AI402" s="55">
        <f t="shared" si="440"/>
        <v>2.305199157890596E-6</v>
      </c>
      <c r="AJ402" s="55">
        <f t="shared" si="441"/>
        <v>2.5557620360663287E-6</v>
      </c>
      <c r="AK402" s="55">
        <f t="shared" si="442"/>
        <v>1.2925316530040855E-5</v>
      </c>
    </row>
    <row r="403" spans="3:37">
      <c r="C403" s="52">
        <f t="shared" si="382"/>
        <v>7.75</v>
      </c>
      <c r="D403" s="55">
        <f t="shared" si="413"/>
        <v>1.9137523437084861E-6</v>
      </c>
      <c r="E403" s="55">
        <f t="shared" si="414"/>
        <v>3.956181706782178E-6</v>
      </c>
      <c r="F403" s="55">
        <f t="shared" si="415"/>
        <v>2.8176751744350459E-6</v>
      </c>
      <c r="G403" s="55">
        <f t="shared" si="416"/>
        <v>5.2819239168298425E-6</v>
      </c>
      <c r="H403" s="55">
        <f t="shared" si="417"/>
        <v>7.505825748645661E-6</v>
      </c>
      <c r="I403" s="55">
        <f t="shared" si="418"/>
        <v>1.5769552463708181E-4</v>
      </c>
      <c r="J403" s="55">
        <f t="shared" si="419"/>
        <v>2.5044988840163729E-5</v>
      </c>
      <c r="K403" s="55">
        <f t="shared" si="420"/>
        <v>2.1291258985897719E-6</v>
      </c>
      <c r="L403" s="55">
        <f t="shared" si="421"/>
        <v>2.5158169922962946E-6</v>
      </c>
      <c r="M403" s="55">
        <f t="shared" si="422"/>
        <v>8.2534851593156848E-6</v>
      </c>
      <c r="P403" s="55">
        <f t="shared" si="423"/>
        <v>1.2578794797223978E-6</v>
      </c>
      <c r="Q403" s="55">
        <f t="shared" si="424"/>
        <v>2.7376412510024882E-6</v>
      </c>
      <c r="R403" s="55">
        <f t="shared" si="425"/>
        <v>1.9762549641119114E-6</v>
      </c>
      <c r="S403" s="55">
        <f t="shared" si="426"/>
        <v>2.7809637073658199E-6</v>
      </c>
      <c r="T403" s="55">
        <f t="shared" si="427"/>
        <v>5.8367972922664822E-6</v>
      </c>
      <c r="U403" s="55">
        <f t="shared" si="428"/>
        <v>7.5136072582581716E-5</v>
      </c>
      <c r="V403" s="55">
        <f t="shared" si="429"/>
        <v>2.2815446257336251E-5</v>
      </c>
      <c r="W403" s="55">
        <f t="shared" si="430"/>
        <v>1.9012047116407308E-6</v>
      </c>
      <c r="X403" s="55">
        <f t="shared" si="431"/>
        <v>2.4142826772369575E-6</v>
      </c>
      <c r="Y403" s="55">
        <f t="shared" si="432"/>
        <v>3.6451734021257151E-6</v>
      </c>
      <c r="AB403" s="55">
        <f t="shared" si="433"/>
        <v>2.9638619125353316E-6</v>
      </c>
      <c r="AC403" s="55">
        <f t="shared" si="434"/>
        <v>5.4500762225536623E-6</v>
      </c>
      <c r="AD403" s="55">
        <f t="shared" si="435"/>
        <v>3.6712036146475959E-6</v>
      </c>
      <c r="AE403" s="55">
        <f t="shared" si="436"/>
        <v>7.943844975222382E-6</v>
      </c>
      <c r="AF403" s="55">
        <f t="shared" si="437"/>
        <v>8.9702403438009243E-6</v>
      </c>
      <c r="AG403" s="55">
        <f t="shared" si="438"/>
        <v>2.3643806350552856E-4</v>
      </c>
      <c r="AH403" s="55">
        <f t="shared" si="439"/>
        <v>2.661527165721592E-5</v>
      </c>
      <c r="AI403" s="55">
        <f t="shared" si="440"/>
        <v>2.357047085538813E-6</v>
      </c>
      <c r="AJ403" s="55">
        <f t="shared" si="441"/>
        <v>2.6244016978131499E-6</v>
      </c>
      <c r="AK403" s="55">
        <f t="shared" si="442"/>
        <v>1.3388070282746456E-5</v>
      </c>
    </row>
    <row r="404" spans="3:37">
      <c r="C404" s="52">
        <f t="shared" si="382"/>
        <v>8</v>
      </c>
      <c r="D404" s="55">
        <f t="shared" si="413"/>
        <v>1.9168542373820332E-6</v>
      </c>
      <c r="E404" s="55">
        <f t="shared" si="414"/>
        <v>4.0389925769625699E-6</v>
      </c>
      <c r="F404" s="55">
        <f t="shared" si="415"/>
        <v>2.8798073456052658E-6</v>
      </c>
      <c r="G404" s="55">
        <f t="shared" si="416"/>
        <v>5.3391127428680818E-6</v>
      </c>
      <c r="H404" s="55">
        <f t="shared" si="417"/>
        <v>7.6082477364588494E-6</v>
      </c>
      <c r="I404" s="55">
        <f t="shared" si="418"/>
        <v>1.6350306927802183E-4</v>
      </c>
      <c r="J404" s="55">
        <f t="shared" si="419"/>
        <v>2.5803881198775607E-5</v>
      </c>
      <c r="K404" s="55">
        <f t="shared" si="420"/>
        <v>2.1760458914274659E-6</v>
      </c>
      <c r="L404" s="55">
        <f t="shared" si="421"/>
        <v>2.5827770079770087E-6</v>
      </c>
      <c r="M404" s="55">
        <f t="shared" si="422"/>
        <v>8.5208333841332347E-6</v>
      </c>
      <c r="P404" s="55">
        <f t="shared" si="423"/>
        <v>1.2603205546165329E-6</v>
      </c>
      <c r="Q404" s="55">
        <f t="shared" si="424"/>
        <v>2.8073027910600621E-6</v>
      </c>
      <c r="R404" s="55">
        <f t="shared" si="425"/>
        <v>2.0132033034394588E-6</v>
      </c>
      <c r="S404" s="55">
        <f t="shared" si="426"/>
        <v>2.8273870409081195E-6</v>
      </c>
      <c r="T404" s="55">
        <f t="shared" si="427"/>
        <v>5.9230232736266112E-6</v>
      </c>
      <c r="U404" s="55">
        <f t="shared" si="428"/>
        <v>7.8342008304987099E-5</v>
      </c>
      <c r="V404" s="55">
        <f t="shared" si="429"/>
        <v>2.3508554782330704E-5</v>
      </c>
      <c r="W404" s="55">
        <f t="shared" si="430"/>
        <v>1.9434314154513445E-6</v>
      </c>
      <c r="X404" s="55">
        <f t="shared" si="431"/>
        <v>2.4776308071528635E-6</v>
      </c>
      <c r="Y404" s="55">
        <f t="shared" si="432"/>
        <v>3.7288034756018082E-6</v>
      </c>
      <c r="AB404" s="55">
        <f t="shared" si="433"/>
        <v>2.9676246249882911E-6</v>
      </c>
      <c r="AC404" s="55">
        <f t="shared" si="434"/>
        <v>5.546036422856873E-6</v>
      </c>
      <c r="AD404" s="55">
        <f t="shared" si="435"/>
        <v>3.7555089282868914E-6</v>
      </c>
      <c r="AE404" s="55">
        <f t="shared" si="436"/>
        <v>8.0117992937565613E-6</v>
      </c>
      <c r="AF404" s="55">
        <f t="shared" si="437"/>
        <v>9.0884564640320152E-6</v>
      </c>
      <c r="AG404" s="55">
        <f t="shared" si="438"/>
        <v>2.4502686900728201E-4</v>
      </c>
      <c r="AH404" s="55">
        <f t="shared" si="439"/>
        <v>2.7439947849445219E-5</v>
      </c>
      <c r="AI404" s="55">
        <f t="shared" si="440"/>
        <v>2.4086603674035873E-6</v>
      </c>
      <c r="AJ404" s="55">
        <f t="shared" si="441"/>
        <v>2.6932763130931025E-6</v>
      </c>
      <c r="AK404" s="55">
        <f t="shared" si="442"/>
        <v>1.3839136658905464E-5</v>
      </c>
    </row>
    <row r="405" spans="3:37">
      <c r="C405" s="52">
        <f t="shared" si="382"/>
        <v>8.25</v>
      </c>
      <c r="D405" s="55">
        <f t="shared" si="413"/>
        <v>1.9197593771403781E-6</v>
      </c>
      <c r="E405" s="55">
        <f t="shared" si="414"/>
        <v>4.1185824227626378E-6</v>
      </c>
      <c r="F405" s="55">
        <f t="shared" si="415"/>
        <v>2.9424045783020861E-6</v>
      </c>
      <c r="G405" s="55">
        <f t="shared" si="416"/>
        <v>5.3982580564149605E-6</v>
      </c>
      <c r="H405" s="55">
        <f t="shared" si="417"/>
        <v>7.7098200529979994E-6</v>
      </c>
      <c r="I405" s="55">
        <f t="shared" si="418"/>
        <v>1.6930237557331713E-4</v>
      </c>
      <c r="J405" s="55">
        <f t="shared" si="419"/>
        <v>2.6568268810762654E-5</v>
      </c>
      <c r="K405" s="55">
        <f t="shared" si="420"/>
        <v>2.2228601990326752E-6</v>
      </c>
      <c r="L405" s="55">
        <f t="shared" si="421"/>
        <v>2.6497643671555394E-6</v>
      </c>
      <c r="M405" s="55">
        <f t="shared" si="422"/>
        <v>8.7843181015529001E-6</v>
      </c>
      <c r="P405" s="55">
        <f t="shared" si="423"/>
        <v>1.2625633619318641E-6</v>
      </c>
      <c r="Q405" s="55">
        <f t="shared" si="424"/>
        <v>2.8746648276803481E-6</v>
      </c>
      <c r="R405" s="55">
        <f t="shared" si="425"/>
        <v>2.0514610652688494E-6</v>
      </c>
      <c r="S405" s="55">
        <f t="shared" si="426"/>
        <v>2.8743870935715559E-6</v>
      </c>
      <c r="T405" s="55">
        <f t="shared" si="427"/>
        <v>6.0074992826389587E-6</v>
      </c>
      <c r="U405" s="55">
        <f t="shared" si="428"/>
        <v>8.1590441511683099E-5</v>
      </c>
      <c r="V405" s="55">
        <f t="shared" si="429"/>
        <v>2.4207323843620117E-5</v>
      </c>
      <c r="W405" s="55">
        <f t="shared" si="430"/>
        <v>1.9856553228267158E-6</v>
      </c>
      <c r="X405" s="55">
        <f t="shared" si="431"/>
        <v>2.5407651057408237E-6</v>
      </c>
      <c r="Y405" s="55">
        <f t="shared" si="432"/>
        <v>3.8177588633489374E-6</v>
      </c>
      <c r="AB405" s="55">
        <f t="shared" si="433"/>
        <v>2.9711920971896495E-6</v>
      </c>
      <c r="AC405" s="55">
        <f t="shared" si="434"/>
        <v>5.637854077836722E-6</v>
      </c>
      <c r="AD405" s="55">
        <f t="shared" si="435"/>
        <v>3.8394349424775444E-6</v>
      </c>
      <c r="AE405" s="55">
        <f t="shared" si="436"/>
        <v>8.0830898681868824E-6</v>
      </c>
      <c r="AF405" s="55">
        <f t="shared" si="437"/>
        <v>9.2067232140628109E-6</v>
      </c>
      <c r="AG405" s="55">
        <f t="shared" si="438"/>
        <v>2.535567003334554E-4</v>
      </c>
      <c r="AH405" s="55">
        <f t="shared" si="439"/>
        <v>2.8269954012129901E-5</v>
      </c>
      <c r="AI405" s="55">
        <f t="shared" si="440"/>
        <v>2.460065075238635E-6</v>
      </c>
      <c r="AJ405" s="55">
        <f t="shared" si="441"/>
        <v>2.7624194466966342E-6</v>
      </c>
      <c r="AK405" s="55">
        <f t="shared" si="442"/>
        <v>1.4277150705997665E-5</v>
      </c>
    </row>
    <row r="406" spans="3:37">
      <c r="C406" s="52">
        <f t="shared" si="382"/>
        <v>8.5</v>
      </c>
      <c r="D406" s="55">
        <f t="shared" si="413"/>
        <v>1.9224923572229208E-6</v>
      </c>
      <c r="E406" s="55">
        <f t="shared" si="414"/>
        <v>4.1948213093080262E-6</v>
      </c>
      <c r="F406" s="55">
        <f t="shared" si="415"/>
        <v>3.005525005216332E-6</v>
      </c>
      <c r="G406" s="55">
        <f t="shared" si="416"/>
        <v>5.4596044184090584E-6</v>
      </c>
      <c r="H406" s="55">
        <f t="shared" si="417"/>
        <v>7.8106489071723651E-6</v>
      </c>
      <c r="I406" s="55">
        <f t="shared" si="418"/>
        <v>1.7509241372976213E-4</v>
      </c>
      <c r="J406" s="55">
        <f t="shared" si="419"/>
        <v>2.7338838582796768E-5</v>
      </c>
      <c r="K406" s="55">
        <f t="shared" si="420"/>
        <v>2.2695820320594607E-6</v>
      </c>
      <c r="L406" s="55">
        <f t="shared" si="421"/>
        <v>2.716782487769114E-6</v>
      </c>
      <c r="M406" s="55">
        <f t="shared" si="422"/>
        <v>9.0435914484896558E-6</v>
      </c>
      <c r="P406" s="55">
        <f t="shared" si="423"/>
        <v>1.2646326851157418E-6</v>
      </c>
      <c r="Q406" s="55">
        <f t="shared" si="424"/>
        <v>2.9396159304916168E-6</v>
      </c>
      <c r="R406" s="55">
        <f t="shared" si="425"/>
        <v>2.0911919274128134E-6</v>
      </c>
      <c r="S406" s="55">
        <f t="shared" si="426"/>
        <v>2.9220359552462708E-6</v>
      </c>
      <c r="T406" s="55">
        <f t="shared" si="427"/>
        <v>6.0904440658469968E-6</v>
      </c>
      <c r="U406" s="55">
        <f t="shared" si="428"/>
        <v>8.4881026059315366E-5</v>
      </c>
      <c r="V406" s="55">
        <f t="shared" si="429"/>
        <v>2.4912461008241355E-5</v>
      </c>
      <c r="W406" s="55">
        <f t="shared" si="430"/>
        <v>2.0278767833212498E-6</v>
      </c>
      <c r="X406" s="55">
        <f t="shared" si="431"/>
        <v>2.6037123019168316E-6</v>
      </c>
      <c r="Y406" s="55">
        <f t="shared" si="432"/>
        <v>3.912632167445225E-6</v>
      </c>
      <c r="AB406" s="55">
        <f t="shared" si="433"/>
        <v>2.974588734170857E-6</v>
      </c>
      <c r="AC406" s="55">
        <f t="shared" si="434"/>
        <v>5.725380748116231E-6</v>
      </c>
      <c r="AD406" s="55">
        <f t="shared" si="435"/>
        <v>3.9230290696506363E-6</v>
      </c>
      <c r="AE406" s="55">
        <f t="shared" si="436"/>
        <v>8.1581337305003627E-6</v>
      </c>
      <c r="AF406" s="55">
        <f t="shared" si="437"/>
        <v>9.3250469226182733E-6</v>
      </c>
      <c r="AG406" s="55">
        <f t="shared" si="438"/>
        <v>2.6202018571210126E-4</v>
      </c>
      <c r="AH406" s="55">
        <f t="shared" si="439"/>
        <v>2.9105956391576889E-5</v>
      </c>
      <c r="AI406" s="55">
        <f t="shared" si="440"/>
        <v>2.5112872807976717E-6</v>
      </c>
      <c r="AJ406" s="55">
        <f t="shared" si="441"/>
        <v>2.8318646634141921E-6</v>
      </c>
      <c r="AK406" s="55">
        <f t="shared" si="442"/>
        <v>1.470082409577489E-5</v>
      </c>
    </row>
    <row r="407" spans="3:37">
      <c r="C407" s="52">
        <f t="shared" si="382"/>
        <v>8.75</v>
      </c>
      <c r="D407" s="55">
        <f t="shared" si="413"/>
        <v>1.9250777718690617E-6</v>
      </c>
      <c r="E407" s="55">
        <f t="shared" si="414"/>
        <v>4.2675837952838249E-6</v>
      </c>
      <c r="F407" s="55">
        <f t="shared" si="415"/>
        <v>3.0692267590388284E-6</v>
      </c>
      <c r="G407" s="55">
        <f t="shared" si="416"/>
        <v>5.5233963897889551E-6</v>
      </c>
      <c r="H407" s="55">
        <f t="shared" si="417"/>
        <v>7.9108405078912009E-6</v>
      </c>
      <c r="I407" s="55">
        <f t="shared" si="418"/>
        <v>1.8087215395415124E-4</v>
      </c>
      <c r="J407" s="55">
        <f t="shared" si="419"/>
        <v>2.8116277421549844E-5</v>
      </c>
      <c r="K407" s="55">
        <f t="shared" si="420"/>
        <v>2.316224601161883E-6</v>
      </c>
      <c r="L407" s="55">
        <f t="shared" si="421"/>
        <v>2.7838347877549592E-6</v>
      </c>
      <c r="M407" s="55">
        <f t="shared" si="422"/>
        <v>9.2983357182133911E-6</v>
      </c>
      <c r="P407" s="55">
        <f t="shared" si="423"/>
        <v>1.2665533076155166E-6</v>
      </c>
      <c r="Q407" s="55">
        <f t="shared" si="424"/>
        <v>3.0020535080482194E-6</v>
      </c>
      <c r="R407" s="55">
        <f t="shared" si="425"/>
        <v>2.1325595676840813E-6</v>
      </c>
      <c r="S407" s="55">
        <f t="shared" si="426"/>
        <v>2.9704057158224064E-6</v>
      </c>
      <c r="T407" s="55">
        <f t="shared" si="427"/>
        <v>6.1720763697941983E-6</v>
      </c>
      <c r="U407" s="55">
        <f t="shared" si="428"/>
        <v>8.8213415804529551E-5</v>
      </c>
      <c r="V407" s="55">
        <f t="shared" si="429"/>
        <v>2.5624673843231292E-5</v>
      </c>
      <c r="W407" s="55">
        <f t="shared" si="430"/>
        <v>2.0700961464893522E-6</v>
      </c>
      <c r="X407" s="55">
        <f t="shared" si="431"/>
        <v>2.66649912459688E-6</v>
      </c>
      <c r="Y407" s="55">
        <f t="shared" si="432"/>
        <v>4.0139996784065783E-6</v>
      </c>
      <c r="AB407" s="55">
        <f t="shared" si="433"/>
        <v>2.9778389409633635E-6</v>
      </c>
      <c r="AC407" s="55">
        <f t="shared" si="434"/>
        <v>5.8084681425112261E-6</v>
      </c>
      <c r="AD407" s="55">
        <f t="shared" si="435"/>
        <v>4.006338722237246E-6</v>
      </c>
      <c r="AE407" s="55">
        <f t="shared" si="436"/>
        <v>8.2373479126840215E-6</v>
      </c>
      <c r="AF407" s="55">
        <f t="shared" si="437"/>
        <v>9.4434339184233679E-6</v>
      </c>
      <c r="AG407" s="55">
        <f t="shared" si="438"/>
        <v>2.7040995337127206E-4</v>
      </c>
      <c r="AH407" s="55">
        <f t="shared" si="439"/>
        <v>2.9948621234093107E-5</v>
      </c>
      <c r="AI407" s="55">
        <f t="shared" si="440"/>
        <v>2.5623530558344133E-6</v>
      </c>
      <c r="AJ407" s="55">
        <f t="shared" si="441"/>
        <v>2.9016455280362237E-6</v>
      </c>
      <c r="AK407" s="55">
        <f t="shared" si="442"/>
        <v>1.5108945124261007E-5</v>
      </c>
    </row>
    <row r="408" spans="3:37">
      <c r="C408" s="52">
        <f t="shared" si="382"/>
        <v>9</v>
      </c>
      <c r="D408" s="55">
        <f t="shared" si="413"/>
        <v>1.9275402153182007E-6</v>
      </c>
      <c r="E408" s="55">
        <f t="shared" si="414"/>
        <v>4.3367489329345649E-6</v>
      </c>
      <c r="F408" s="55">
        <f t="shared" si="415"/>
        <v>3.1335679724604003E-6</v>
      </c>
      <c r="G408" s="55">
        <f t="shared" si="416"/>
        <v>5.5898785314932313E-6</v>
      </c>
      <c r="H408" s="55">
        <f t="shared" si="417"/>
        <v>8.0105010640637632E-6</v>
      </c>
      <c r="I408" s="55">
        <f t="shared" si="418"/>
        <v>1.8664056645327886E-4</v>
      </c>
      <c r="J408" s="55">
        <f t="shared" si="419"/>
        <v>2.8901272233693779E-5</v>
      </c>
      <c r="K408" s="55">
        <f t="shared" si="420"/>
        <v>2.3628011169940019E-6</v>
      </c>
      <c r="L408" s="55">
        <f t="shared" si="421"/>
        <v>2.8509246850503021E-6</v>
      </c>
      <c r="M408" s="55">
        <f t="shared" si="422"/>
        <v>9.5482633603489054E-6</v>
      </c>
      <c r="P408" s="55">
        <f t="shared" si="423"/>
        <v>1.2683500128785389E-6</v>
      </c>
      <c r="Q408" s="55">
        <f t="shared" si="424"/>
        <v>3.0618838078305875E-6</v>
      </c>
      <c r="R408" s="55">
        <f t="shared" si="425"/>
        <v>2.1757276638953831E-6</v>
      </c>
      <c r="S408" s="55">
        <f t="shared" si="426"/>
        <v>3.0195684651901044E-6</v>
      </c>
      <c r="T408" s="55">
        <f t="shared" si="427"/>
        <v>6.2526149410240354E-6</v>
      </c>
      <c r="U408" s="55">
        <f t="shared" si="428"/>
        <v>9.1587264603971332E-5</v>
      </c>
      <c r="V408" s="55">
        <f t="shared" si="429"/>
        <v>2.6344669915626794E-5</v>
      </c>
      <c r="W408" s="55">
        <f t="shared" si="430"/>
        <v>2.112313761885428E-6</v>
      </c>
      <c r="X408" s="55">
        <f t="shared" si="431"/>
        <v>2.7291523026969625E-6</v>
      </c>
      <c r="Y408" s="55">
        <f t="shared" si="432"/>
        <v>4.1224213751866893E-6</v>
      </c>
      <c r="AB408" s="55">
        <f t="shared" si="433"/>
        <v>2.9809671225986197E-6</v>
      </c>
      <c r="AC408" s="55">
        <f t="shared" si="434"/>
        <v>5.8869681180303376E-6</v>
      </c>
      <c r="AD408" s="55">
        <f t="shared" si="435"/>
        <v>4.0894113126684544E-6</v>
      </c>
      <c r="AE408" s="55">
        <f t="shared" si="436"/>
        <v>8.3211494467248745E-6</v>
      </c>
      <c r="AF408" s="55">
        <f t="shared" si="437"/>
        <v>9.561890530203055E-6</v>
      </c>
      <c r="AG408" s="55">
        <f t="shared" si="438"/>
        <v>2.7871863153902025E-4</v>
      </c>
      <c r="AH408" s="55">
        <f t="shared" si="439"/>
        <v>3.0798614785985479E-5</v>
      </c>
      <c r="AI408" s="55">
        <f t="shared" si="440"/>
        <v>2.6132884721025758E-6</v>
      </c>
      <c r="AJ408" s="55">
        <f t="shared" si="441"/>
        <v>2.9717956053531764E-6</v>
      </c>
      <c r="AK408" s="55">
        <f t="shared" si="442"/>
        <v>1.5500378711751924E-5</v>
      </c>
    </row>
    <row r="409" spans="3:37">
      <c r="C409" s="52">
        <f t="shared" si="382"/>
        <v>9.25</v>
      </c>
      <c r="D409" s="55">
        <f t="shared" si="413"/>
        <v>1.9299042818097386E-6</v>
      </c>
      <c r="E409" s="55">
        <f t="shared" si="414"/>
        <v>4.4022002680642192E-6</v>
      </c>
      <c r="F409" s="55">
        <f t="shared" si="415"/>
        <v>3.1986067781718731E-6</v>
      </c>
      <c r="G409" s="55">
        <f t="shared" si="416"/>
        <v>5.6592954044604658E-6</v>
      </c>
      <c r="H409" s="55">
        <f t="shared" si="417"/>
        <v>8.1097367845993055E-6</v>
      </c>
      <c r="I409" s="55">
        <f t="shared" si="418"/>
        <v>1.9239662143393939E-4</v>
      </c>
      <c r="J409" s="55">
        <f t="shared" si="419"/>
        <v>2.9694509925900469E-5</v>
      </c>
      <c r="K409" s="55">
        <f t="shared" si="420"/>
        <v>2.409324790209879E-6</v>
      </c>
      <c r="L409" s="55">
        <f t="shared" si="421"/>
        <v>2.9180555975923698E-6</v>
      </c>
      <c r="M409" s="55">
        <f t="shared" si="422"/>
        <v>9.7931169808759113E-6</v>
      </c>
      <c r="P409" s="55">
        <f t="shared" si="423"/>
        <v>1.2700475843521594E-6</v>
      </c>
      <c r="Q409" s="55">
        <f t="shared" si="424"/>
        <v>3.1190219162452334E-6</v>
      </c>
      <c r="R409" s="55">
        <f t="shared" si="425"/>
        <v>2.2208598938594499E-6</v>
      </c>
      <c r="S409" s="55">
        <f t="shared" si="426"/>
        <v>3.0695962932395073E-6</v>
      </c>
      <c r="T409" s="55">
        <f t="shared" si="427"/>
        <v>6.3322785260799817E-6</v>
      </c>
      <c r="U409" s="55">
        <f t="shared" si="428"/>
        <v>9.5002226314286345E-5</v>
      </c>
      <c r="V409" s="55">
        <f t="shared" si="429"/>
        <v>2.7073156792464733E-5</v>
      </c>
      <c r="W409" s="55">
        <f t="shared" si="430"/>
        <v>2.1545299790638827E-6</v>
      </c>
      <c r="X409" s="55">
        <f t="shared" si="431"/>
        <v>2.7916985651330719E-6</v>
      </c>
      <c r="Y409" s="55">
        <f t="shared" si="432"/>
        <v>4.2384409251770342E-6</v>
      </c>
      <c r="AB409" s="55">
        <f t="shared" si="433"/>
        <v>2.9839976841080753E-6</v>
      </c>
      <c r="AC409" s="55">
        <f t="shared" si="434"/>
        <v>5.9607326798750011E-6</v>
      </c>
      <c r="AD409" s="55">
        <f t="shared" si="435"/>
        <v>4.1722942533753424E-6</v>
      </c>
      <c r="AE409" s="55">
        <f t="shared" si="436"/>
        <v>8.409955364609941E-6</v>
      </c>
      <c r="AF409" s="55">
        <f t="shared" si="437"/>
        <v>9.6804230866823001E-6</v>
      </c>
      <c r="AG409" s="55">
        <f t="shared" si="438"/>
        <v>2.8693884844339842E-4</v>
      </c>
      <c r="AH409" s="55">
        <f t="shared" si="439"/>
        <v>3.1656603293560924E-5</v>
      </c>
      <c r="AI409" s="55">
        <f t="shared" si="440"/>
        <v>2.6641196013558748E-6</v>
      </c>
      <c r="AJ409" s="55">
        <f t="shared" si="441"/>
        <v>3.0423484601554976E-6</v>
      </c>
      <c r="AK409" s="55">
        <f t="shared" si="442"/>
        <v>1.5874066402815589E-5</v>
      </c>
    </row>
    <row r="410" spans="3:37">
      <c r="C410" s="52">
        <f t="shared" si="382"/>
        <v>9.5</v>
      </c>
      <c r="D410" s="55">
        <f t="shared" si="413"/>
        <v>1.9321945655830754E-6</v>
      </c>
      <c r="E410" s="55">
        <f t="shared" si="414"/>
        <v>4.4638258400362048E-6</v>
      </c>
      <c r="F410" s="55">
        <f t="shared" si="415"/>
        <v>3.2644013088640716E-6</v>
      </c>
      <c r="G410" s="55">
        <f t="shared" si="416"/>
        <v>5.7318915696292391E-6</v>
      </c>
      <c r="H410" s="55">
        <f t="shared" si="417"/>
        <v>8.2086538784070845E-6</v>
      </c>
      <c r="I410" s="55">
        <f t="shared" si="418"/>
        <v>1.9813928910292726E-4</v>
      </c>
      <c r="J410" s="55">
        <f t="shared" si="419"/>
        <v>3.0496677404841812E-5</v>
      </c>
      <c r="K410" s="55">
        <f t="shared" si="420"/>
        <v>2.4558088314635742E-6</v>
      </c>
      <c r="L410" s="55">
        <f t="shared" si="421"/>
        <v>2.9852309433183895E-6</v>
      </c>
      <c r="M410" s="55">
        <f t="shared" si="422"/>
        <v>1.0032669342129033E-5</v>
      </c>
      <c r="P410" s="55">
        <f t="shared" si="423"/>
        <v>1.2716708054837284E-6</v>
      </c>
      <c r="Q410" s="55">
        <f t="shared" si="424"/>
        <v>3.173391758624749E-6</v>
      </c>
      <c r="R410" s="55">
        <f t="shared" si="425"/>
        <v>2.2681199353890117E-6</v>
      </c>
      <c r="S410" s="55">
        <f t="shared" si="426"/>
        <v>3.1205612898607569E-6</v>
      </c>
      <c r="T410" s="55">
        <f t="shared" si="427"/>
        <v>6.4112858715055093E-6</v>
      </c>
      <c r="U410" s="55">
        <f t="shared" si="428"/>
        <v>9.8457954792120254E-5</v>
      </c>
      <c r="V410" s="55">
        <f t="shared" si="429"/>
        <v>2.781084204078198E-5</v>
      </c>
      <c r="W410" s="55">
        <f t="shared" si="430"/>
        <v>2.1967451475791216E-6</v>
      </c>
      <c r="X410" s="55">
        <f t="shared" si="431"/>
        <v>2.8541646408212016E-6</v>
      </c>
      <c r="Y410" s="55">
        <f t="shared" si="432"/>
        <v>4.3625856842068731E-6</v>
      </c>
      <c r="AB410" s="55">
        <f t="shared" si="433"/>
        <v>2.9869550305231806E-6</v>
      </c>
      <c r="AC410" s="55">
        <f t="shared" si="434"/>
        <v>6.0296139814394573E-6</v>
      </c>
      <c r="AD410" s="55">
        <f t="shared" si="435"/>
        <v>4.2550349567889893E-6</v>
      </c>
      <c r="AE410" s="55">
        <f t="shared" si="436"/>
        <v>8.5041826983262385E-6</v>
      </c>
      <c r="AF410" s="55">
        <f t="shared" si="437"/>
        <v>9.7990379165860651E-6</v>
      </c>
      <c r="AG410" s="55">
        <f t="shared" si="438"/>
        <v>2.9506323231245901E-4</v>
      </c>
      <c r="AH410" s="55">
        <f t="shared" si="439"/>
        <v>3.2523253003126364E-5</v>
      </c>
      <c r="AI410" s="55">
        <f t="shared" si="440"/>
        <v>2.7148725153480263E-6</v>
      </c>
      <c r="AJ410" s="55">
        <f t="shared" si="441"/>
        <v>3.1133376572336342E-6</v>
      </c>
      <c r="AK410" s="55">
        <f t="shared" si="442"/>
        <v>1.6229026366291993E-5</v>
      </c>
    </row>
    <row r="411" spans="3:37">
      <c r="C411" s="52">
        <f t="shared" si="382"/>
        <v>9.75</v>
      </c>
      <c r="D411" s="55">
        <f t="shared" si="413"/>
        <v>1.9344356608776119E-6</v>
      </c>
      <c r="E411" s="55">
        <f t="shared" si="414"/>
        <v>4.5215181817733813E-6</v>
      </c>
      <c r="F411" s="55">
        <f t="shared" si="415"/>
        <v>3.3310096972278208E-6</v>
      </c>
      <c r="G411" s="55">
        <f t="shared" si="416"/>
        <v>5.8079115879381319E-6</v>
      </c>
      <c r="H411" s="55">
        <f t="shared" si="417"/>
        <v>8.3073585543963535E-6</v>
      </c>
      <c r="I411" s="55">
        <f t="shared" si="418"/>
        <v>2.0386753966703688E-4</v>
      </c>
      <c r="J411" s="55">
        <f t="shared" si="419"/>
        <v>3.1308461577189704E-5</v>
      </c>
      <c r="K411" s="55">
        <f t="shared" si="420"/>
        <v>2.502266451409148E-6</v>
      </c>
      <c r="L411" s="55">
        <f t="shared" si="421"/>
        <v>3.0524541401655882E-6</v>
      </c>
      <c r="M411" s="55">
        <f t="shared" si="422"/>
        <v>1.0266723362797809E-5</v>
      </c>
      <c r="P411" s="55">
        <f t="shared" si="423"/>
        <v>1.2732444597205963E-6</v>
      </c>
      <c r="Q411" s="55">
        <f t="shared" si="424"/>
        <v>3.2249260992278071E-6</v>
      </c>
      <c r="R411" s="55">
        <f t="shared" si="425"/>
        <v>2.3176714662967985E-6</v>
      </c>
      <c r="S411" s="55">
        <f t="shared" si="426"/>
        <v>3.1725355449439957E-6</v>
      </c>
      <c r="T411" s="55">
        <f t="shared" si="427"/>
        <v>6.489855723844092E-6</v>
      </c>
      <c r="U411" s="55">
        <f t="shared" si="428"/>
        <v>1.019541038941187E-4</v>
      </c>
      <c r="V411" s="55">
        <f t="shared" si="429"/>
        <v>2.8558433227615399E-5</v>
      </c>
      <c r="W411" s="55">
        <f t="shared" si="430"/>
        <v>2.2389596169855496E-6</v>
      </c>
      <c r="X411" s="55">
        <f t="shared" si="431"/>
        <v>2.9165772586773448E-6</v>
      </c>
      <c r="Y411" s="55">
        <f t="shared" si="432"/>
        <v>4.4953666965432527E-6</v>
      </c>
      <c r="AB411" s="55">
        <f t="shared" si="433"/>
        <v>2.9898635668753854E-6</v>
      </c>
      <c r="AC411" s="55">
        <f t="shared" si="434"/>
        <v>6.0934643243107518E-6</v>
      </c>
      <c r="AD411" s="55">
        <f t="shared" si="435"/>
        <v>4.3376808353404759E-6</v>
      </c>
      <c r="AE411" s="55">
        <f t="shared" si="436"/>
        <v>8.6042484798607844E-6</v>
      </c>
      <c r="AF411" s="55">
        <f t="shared" si="437"/>
        <v>9.9177413486393138E-6</v>
      </c>
      <c r="AG411" s="55">
        <f t="shared" si="438"/>
        <v>3.030844113742545E-4</v>
      </c>
      <c r="AH411" s="55">
        <f t="shared" si="439"/>
        <v>3.3399230160988721E-5</v>
      </c>
      <c r="AI411" s="55">
        <f t="shared" si="440"/>
        <v>2.7655732858327463E-6</v>
      </c>
      <c r="AJ411" s="55">
        <f t="shared" si="441"/>
        <v>3.1847967613780342E-6</v>
      </c>
      <c r="AK411" s="55">
        <f t="shared" si="442"/>
        <v>1.6564353395293165E-5</v>
      </c>
    </row>
    <row r="412" spans="3:37">
      <c r="C412" s="52">
        <f t="shared" si="382"/>
        <v>10</v>
      </c>
      <c r="D412" s="55">
        <f t="shared" si="413"/>
        <v>1.936652161932748E-6</v>
      </c>
      <c r="E412" s="55">
        <f t="shared" si="414"/>
        <v>4.5751743197580491E-6</v>
      </c>
      <c r="F412" s="55">
        <f t="shared" si="415"/>
        <v>3.3984900759539461E-6</v>
      </c>
      <c r="G412" s="55">
        <f t="shared" si="416"/>
        <v>5.887600020325723E-6</v>
      </c>
      <c r="H412" s="55">
        <f t="shared" si="417"/>
        <v>8.4059570214763674E-6</v>
      </c>
      <c r="I412" s="55">
        <f t="shared" si="418"/>
        <v>2.0958034333306265E-4</v>
      </c>
      <c r="J412" s="55">
        <f t="shared" si="419"/>
        <v>3.2130549349616041E-5</v>
      </c>
      <c r="K412" s="55">
        <f t="shared" si="420"/>
        <v>2.5487108607006613E-6</v>
      </c>
      <c r="L412" s="55">
        <f t="shared" si="421"/>
        <v>3.1197286060711929E-6</v>
      </c>
      <c r="M412" s="55">
        <f t="shared" si="422"/>
        <v>1.0495112117926688E-5</v>
      </c>
      <c r="P412" s="55">
        <f t="shared" si="423"/>
        <v>1.2747933305101137E-6</v>
      </c>
      <c r="Q412" s="55">
        <f t="shared" si="424"/>
        <v>3.273566541239161E-6</v>
      </c>
      <c r="R412" s="55">
        <f t="shared" si="425"/>
        <v>2.3696781643955414E-6</v>
      </c>
      <c r="S412" s="55">
        <f t="shared" si="426"/>
        <v>3.2255911483793655E-6</v>
      </c>
      <c r="T412" s="55">
        <f t="shared" si="427"/>
        <v>6.5682068296392017E-6</v>
      </c>
      <c r="U412" s="55">
        <f t="shared" si="428"/>
        <v>1.0549032747692735E-4</v>
      </c>
      <c r="V412" s="55">
        <f t="shared" si="429"/>
        <v>2.9316637920001865E-5</v>
      </c>
      <c r="W412" s="55">
        <f t="shared" si="430"/>
        <v>2.2811737368375723E-6</v>
      </c>
      <c r="X412" s="55">
        <f t="shared" si="431"/>
        <v>2.9789631476174951E-6</v>
      </c>
      <c r="Y412" s="55">
        <f t="shared" si="432"/>
        <v>4.6372786948910021E-6</v>
      </c>
      <c r="AB412" s="55">
        <f t="shared" si="433"/>
        <v>2.99274769819614E-6</v>
      </c>
      <c r="AC412" s="55">
        <f t="shared" si="434"/>
        <v>6.1521361582687339E-6</v>
      </c>
      <c r="AD412" s="55">
        <f t="shared" si="435"/>
        <v>4.4202793014608817E-6</v>
      </c>
      <c r="AE412" s="55">
        <f t="shared" si="436"/>
        <v>8.7105697412005964E-6</v>
      </c>
      <c r="AF412" s="55">
        <f t="shared" si="437"/>
        <v>1.0036539711567008E-5</v>
      </c>
      <c r="AG412" s="55">
        <f t="shared" si="438"/>
        <v>3.1099501385683739E-4</v>
      </c>
      <c r="AH412" s="55">
        <f t="shared" si="439"/>
        <v>3.4285201013454926E-5</v>
      </c>
      <c r="AI412" s="55">
        <f t="shared" si="440"/>
        <v>2.8162479845637502E-6</v>
      </c>
      <c r="AJ412" s="55">
        <f t="shared" si="441"/>
        <v>3.2567593373791447E-6</v>
      </c>
      <c r="AK412" s="55">
        <f t="shared" si="442"/>
        <v>1.6879218907203175E-5</v>
      </c>
    </row>
    <row r="413" spans="3:37">
      <c r="C413" s="52">
        <f t="shared" si="382"/>
        <v>10.25</v>
      </c>
      <c r="D413" s="55">
        <f t="shared" si="413"/>
        <v>1.9388625144280341E-6</v>
      </c>
      <c r="E413" s="55">
        <f t="shared" si="414"/>
        <v>4.6247194578632999E-6</v>
      </c>
      <c r="F413" s="55">
        <f t="shared" si="415"/>
        <v>3.4668860445605664E-6</v>
      </c>
      <c r="G413" s="55">
        <f t="shared" si="416"/>
        <v>5.9711402874959476E-6</v>
      </c>
      <c r="H413" s="55">
        <f t="shared" si="417"/>
        <v>8.5045289363290676E-6</v>
      </c>
      <c r="I413" s="55">
        <f t="shared" si="418"/>
        <v>2.1527692775610038E-4</v>
      </c>
      <c r="J413" s="55">
        <f t="shared" si="419"/>
        <v>3.2963455902124743E-5</v>
      </c>
      <c r="K413" s="55">
        <f t="shared" si="420"/>
        <v>2.5951519673286595E-6</v>
      </c>
      <c r="L413" s="55">
        <f t="shared" si="421"/>
        <v>3.1870569044881242E-6</v>
      </c>
      <c r="M413" s="55">
        <f t="shared" si="422"/>
        <v>1.0717726748491252E-5</v>
      </c>
      <c r="P413" s="55">
        <f t="shared" si="423"/>
        <v>1.2763360054377934E-6</v>
      </c>
      <c r="Q413" s="55">
        <f t="shared" si="424"/>
        <v>3.3192740747990023E-6</v>
      </c>
      <c r="R413" s="55">
        <f t="shared" si="425"/>
        <v>2.4242627880447876E-6</v>
      </c>
      <c r="S413" s="55">
        <f t="shared" si="426"/>
        <v>3.2797821675844728E-6</v>
      </c>
      <c r="T413" s="55">
        <f t="shared" si="427"/>
        <v>6.6465032487984435E-6</v>
      </c>
      <c r="U413" s="55">
        <f t="shared" si="428"/>
        <v>1.0906636593303046E-4</v>
      </c>
      <c r="V413" s="55">
        <f t="shared" si="429"/>
        <v>3.0085986793219031E-5</v>
      </c>
      <c r="W413" s="55">
        <f t="shared" si="430"/>
        <v>2.3233877693009936E-6</v>
      </c>
      <c r="X413" s="55">
        <f t="shared" si="431"/>
        <v>3.0413423543286468E-6</v>
      </c>
      <c r="Y413" s="55">
        <f t="shared" si="432"/>
        <v>4.7886838933492108E-6</v>
      </c>
      <c r="AB413" s="55">
        <f t="shared" si="433"/>
        <v>2.9956257282590323E-6</v>
      </c>
      <c r="AC413" s="55">
        <f t="shared" si="434"/>
        <v>6.2055189009193938E-6</v>
      </c>
      <c r="AD413" s="55">
        <f t="shared" si="435"/>
        <v>4.502865914473518E-6</v>
      </c>
      <c r="AE413" s="55">
        <f t="shared" si="436"/>
        <v>8.8234592563359382E-6</v>
      </c>
      <c r="AF413" s="55">
        <f t="shared" si="437"/>
        <v>1.0155437751912872E-5</v>
      </c>
      <c r="AG413" s="55">
        <f t="shared" si="438"/>
        <v>3.1878951093124706E-4</v>
      </c>
      <c r="AH413" s="55">
        <f t="shared" si="439"/>
        <v>3.5181665245255164E-5</v>
      </c>
      <c r="AI413" s="55">
        <f t="shared" si="440"/>
        <v>2.8669161653563253E-6</v>
      </c>
      <c r="AJ413" s="55">
        <f t="shared" si="441"/>
        <v>3.329250558829801E-6</v>
      </c>
      <c r="AK413" s="55">
        <f t="shared" si="442"/>
        <v>1.7173042969874091E-5</v>
      </c>
    </row>
    <row r="414" spans="3:37">
      <c r="C414" s="52">
        <f t="shared" si="382"/>
        <v>10.5</v>
      </c>
      <c r="D414" s="55">
        <f t="shared" si="413"/>
        <v>1.9410728669233201E-6</v>
      </c>
      <c r="E414" s="55">
        <f t="shared" si="414"/>
        <v>4.6701291633312123E-6</v>
      </c>
      <c r="F414" s="55">
        <f t="shared" si="415"/>
        <v>3.5362121362203875E-6</v>
      </c>
      <c r="G414" s="55">
        <f t="shared" si="416"/>
        <v>6.058593529683451E-6</v>
      </c>
      <c r="H414" s="55">
        <f t="shared" si="417"/>
        <v>8.6031008511817678E-6</v>
      </c>
      <c r="I414" s="55">
        <f t="shared" si="418"/>
        <v>2.209570354878487E-4</v>
      </c>
      <c r="J414" s="55">
        <f t="shared" si="419"/>
        <v>3.3807352961383784E-5</v>
      </c>
      <c r="K414" s="55">
        <f t="shared" si="420"/>
        <v>2.6415930739566577E-6</v>
      </c>
      <c r="L414" s="55">
        <f t="shared" si="421"/>
        <v>3.2544398899006886E-6</v>
      </c>
      <c r="M414" s="55">
        <f t="shared" si="422"/>
        <v>1.0934534318856129E-5</v>
      </c>
      <c r="P414" s="55">
        <f t="shared" si="423"/>
        <v>1.2778786803654732E-6</v>
      </c>
      <c r="Q414" s="55">
        <f t="shared" si="424"/>
        <v>3.3620366787236258E-6</v>
      </c>
      <c r="R414" s="55">
        <f t="shared" si="425"/>
        <v>2.48146625669772E-6</v>
      </c>
      <c r="S414" s="55">
        <f t="shared" si="426"/>
        <v>3.3351266250318531E-6</v>
      </c>
      <c r="T414" s="55">
        <f t="shared" si="427"/>
        <v>6.7247996679576852E-6</v>
      </c>
      <c r="U414" s="55">
        <f t="shared" si="428"/>
        <v>1.1268213272658943E-4</v>
      </c>
      <c r="V414" s="55">
        <f t="shared" si="429"/>
        <v>3.0866656739026109E-5</v>
      </c>
      <c r="W414" s="55">
        <f t="shared" si="430"/>
        <v>2.365601801764415E-6</v>
      </c>
      <c r="X414" s="55">
        <f t="shared" si="431"/>
        <v>3.1037215610397985E-6</v>
      </c>
      <c r="Y414" s="55">
        <f t="shared" si="432"/>
        <v>4.9497012175551063E-6</v>
      </c>
      <c r="AB414" s="55">
        <f t="shared" si="433"/>
        <v>2.9985037583219247E-6</v>
      </c>
      <c r="AC414" s="55">
        <f t="shared" si="434"/>
        <v>6.2535757079305951E-6</v>
      </c>
      <c r="AD414" s="55">
        <f t="shared" si="435"/>
        <v>4.5854525274861544E-6</v>
      </c>
      <c r="AE414" s="55">
        <f t="shared" si="436"/>
        <v>8.9430212832635653E-6</v>
      </c>
      <c r="AF414" s="55">
        <f t="shared" si="437"/>
        <v>1.0274437051858146E-5</v>
      </c>
      <c r="AG414" s="55">
        <f t="shared" si="438"/>
        <v>3.2646605965449665E-4</v>
      </c>
      <c r="AH414" s="55">
        <f t="shared" si="439"/>
        <v>3.6088789417966167E-5</v>
      </c>
      <c r="AI414" s="55">
        <f t="shared" si="440"/>
        <v>2.9175843461489003E-6</v>
      </c>
      <c r="AJ414" s="55">
        <f t="shared" si="441"/>
        <v>3.4022788169276153E-6</v>
      </c>
      <c r="AK414" s="55">
        <f t="shared" si="442"/>
        <v>1.7445640786397949E-5</v>
      </c>
    </row>
    <row r="415" spans="3:37">
      <c r="C415" s="52">
        <f t="shared" si="382"/>
        <v>10.75</v>
      </c>
      <c r="D415" s="55">
        <f t="shared" si="413"/>
        <v>1.9432832194186061E-6</v>
      </c>
      <c r="E415" s="55">
        <f t="shared" si="414"/>
        <v>4.7114034361617872E-6</v>
      </c>
      <c r="F415" s="55">
        <f t="shared" si="415"/>
        <v>3.6064683509334094E-6</v>
      </c>
      <c r="G415" s="55">
        <f t="shared" si="416"/>
        <v>6.1499597468882325E-6</v>
      </c>
      <c r="H415" s="55">
        <f t="shared" si="417"/>
        <v>8.701672766034468E-6</v>
      </c>
      <c r="I415" s="55">
        <f t="shared" si="418"/>
        <v>2.2662066652830756E-4</v>
      </c>
      <c r="J415" s="55">
        <f t="shared" si="419"/>
        <v>3.4662240527393163E-5</v>
      </c>
      <c r="K415" s="55">
        <f t="shared" si="420"/>
        <v>2.6880341805846558E-6</v>
      </c>
      <c r="L415" s="55">
        <f t="shared" si="421"/>
        <v>3.3218775623088859E-6</v>
      </c>
      <c r="M415" s="55">
        <f t="shared" si="422"/>
        <v>1.1145534829021318E-5</v>
      </c>
      <c r="P415" s="55">
        <f t="shared" si="423"/>
        <v>1.2794213552931529E-6</v>
      </c>
      <c r="Q415" s="55">
        <f t="shared" si="424"/>
        <v>3.4018543530130315E-6</v>
      </c>
      <c r="R415" s="55">
        <f t="shared" si="425"/>
        <v>2.5412885703543384E-6</v>
      </c>
      <c r="S415" s="55">
        <f t="shared" si="426"/>
        <v>3.3916245207215063E-6</v>
      </c>
      <c r="T415" s="55">
        <f t="shared" si="427"/>
        <v>6.803096087116927E-6</v>
      </c>
      <c r="U415" s="55">
        <f t="shared" si="428"/>
        <v>1.1633762785760427E-4</v>
      </c>
      <c r="V415" s="55">
        <f t="shared" si="429"/>
        <v>3.1658647757423106E-5</v>
      </c>
      <c r="W415" s="55">
        <f t="shared" si="430"/>
        <v>2.4078158342278363E-6</v>
      </c>
      <c r="X415" s="55">
        <f t="shared" si="431"/>
        <v>3.1661007677509502E-6</v>
      </c>
      <c r="Y415" s="55">
        <f t="shared" si="432"/>
        <v>5.1203306675086893E-6</v>
      </c>
      <c r="AB415" s="55">
        <f t="shared" si="433"/>
        <v>3.001381788384817E-6</v>
      </c>
      <c r="AC415" s="55">
        <f t="shared" si="434"/>
        <v>6.2963065793023387E-6</v>
      </c>
      <c r="AD415" s="55">
        <f t="shared" si="435"/>
        <v>4.6680391404987907E-6</v>
      </c>
      <c r="AE415" s="55">
        <f t="shared" si="436"/>
        <v>9.0692558219834758E-6</v>
      </c>
      <c r="AF415" s="55">
        <f t="shared" si="437"/>
        <v>1.0393537611402829E-5</v>
      </c>
      <c r="AG415" s="55">
        <f t="shared" si="438"/>
        <v>3.3402466002658616E-4</v>
      </c>
      <c r="AH415" s="55">
        <f t="shared" si="439"/>
        <v>3.7006573531587935E-5</v>
      </c>
      <c r="AI415" s="55">
        <f t="shared" si="440"/>
        <v>2.9682525269414754E-6</v>
      </c>
      <c r="AJ415" s="55">
        <f t="shared" si="441"/>
        <v>3.4758441116725872E-6</v>
      </c>
      <c r="AK415" s="55">
        <f t="shared" si="442"/>
        <v>1.7697012356774746E-5</v>
      </c>
    </row>
    <row r="416" spans="3:37">
      <c r="C416" s="52">
        <f t="shared" si="382"/>
        <v>11</v>
      </c>
      <c r="D416" s="55">
        <f t="shared" si="413"/>
        <v>1.9454935719138921E-6</v>
      </c>
      <c r="E416" s="55">
        <f t="shared" si="414"/>
        <v>4.7485422763550237E-6</v>
      </c>
      <c r="F416" s="55">
        <f t="shared" si="415"/>
        <v>3.6776546886996326E-6</v>
      </c>
      <c r="G416" s="55">
        <f t="shared" si="416"/>
        <v>6.2452389391102928E-6</v>
      </c>
      <c r="H416" s="55">
        <f t="shared" si="417"/>
        <v>8.8002446808871682E-6</v>
      </c>
      <c r="I416" s="55">
        <f t="shared" si="418"/>
        <v>2.32267820877477E-4</v>
      </c>
      <c r="J416" s="55">
        <f t="shared" si="419"/>
        <v>3.5528118600152881E-5</v>
      </c>
      <c r="K416" s="55">
        <f t="shared" si="420"/>
        <v>2.734475287212654E-6</v>
      </c>
      <c r="L416" s="55">
        <f t="shared" si="421"/>
        <v>3.3893699217127166E-6</v>
      </c>
      <c r="M416" s="55">
        <f t="shared" si="422"/>
        <v>1.1350728278986821E-5</v>
      </c>
      <c r="P416" s="55">
        <f t="shared" si="423"/>
        <v>1.2809640302208326E-6</v>
      </c>
      <c r="Q416" s="55">
        <f t="shared" si="424"/>
        <v>3.4387270976672194E-6</v>
      </c>
      <c r="R416" s="55">
        <f t="shared" si="425"/>
        <v>2.603729729014643E-6</v>
      </c>
      <c r="S416" s="55">
        <f t="shared" si="426"/>
        <v>3.4492758546534326E-6</v>
      </c>
      <c r="T416" s="55">
        <f t="shared" si="427"/>
        <v>6.8813925062761688E-6</v>
      </c>
      <c r="U416" s="55">
        <f t="shared" si="428"/>
        <v>1.2003285132607496E-4</v>
      </c>
      <c r="V416" s="55">
        <f t="shared" si="429"/>
        <v>3.2461959848410016E-5</v>
      </c>
      <c r="W416" s="55">
        <f t="shared" si="430"/>
        <v>2.4500298666912576E-6</v>
      </c>
      <c r="X416" s="55">
        <f t="shared" si="431"/>
        <v>3.2284799744621019E-6</v>
      </c>
      <c r="Y416" s="55">
        <f t="shared" si="432"/>
        <v>5.3005722432099591E-6</v>
      </c>
      <c r="AB416" s="55">
        <f t="shared" si="433"/>
        <v>3.0042598184477093E-6</v>
      </c>
      <c r="AC416" s="55">
        <f t="shared" si="434"/>
        <v>6.3337115150346237E-6</v>
      </c>
      <c r="AD416" s="55">
        <f t="shared" si="435"/>
        <v>4.7506257535114271E-6</v>
      </c>
      <c r="AE416" s="55">
        <f t="shared" si="436"/>
        <v>9.2021628724956699E-6</v>
      </c>
      <c r="AF416" s="55">
        <f t="shared" si="437"/>
        <v>1.0512739430546922E-5</v>
      </c>
      <c r="AG416" s="55">
        <f t="shared" si="438"/>
        <v>3.4146531204751554E-4</v>
      </c>
      <c r="AH416" s="55">
        <f t="shared" si="439"/>
        <v>3.7935017586120469E-5</v>
      </c>
      <c r="AI416" s="55">
        <f t="shared" si="440"/>
        <v>3.0189207077340505E-6</v>
      </c>
      <c r="AJ416" s="55">
        <f t="shared" si="441"/>
        <v>3.5499464430647172E-6</v>
      </c>
      <c r="AK416" s="55">
        <f t="shared" si="442"/>
        <v>1.792715768100448E-5</v>
      </c>
    </row>
    <row r="417" spans="3:3">
      <c r="C417" s="52">
        <f t="shared" si="382"/>
        <v>12</v>
      </c>
    </row>
    <row r="418" spans="3:3">
      <c r="C418" s="52">
        <f t="shared" si="382"/>
        <v>13</v>
      </c>
    </row>
    <row r="419" spans="3:3">
      <c r="C419" s="52">
        <f t="shared" si="382"/>
        <v>14</v>
      </c>
    </row>
    <row r="420" spans="3:3">
      <c r="C420" s="52">
        <f t="shared" si="382"/>
        <v>15</v>
      </c>
    </row>
    <row r="421" spans="3:3">
      <c r="C421" s="52">
        <f t="shared" si="382"/>
        <v>16</v>
      </c>
    </row>
    <row r="422" spans="3:3">
      <c r="C422" s="52">
        <f t="shared" si="382"/>
        <v>17</v>
      </c>
    </row>
    <row r="423" spans="3:3">
      <c r="C423" s="52">
        <f t="shared" si="382"/>
        <v>18</v>
      </c>
    </row>
    <row r="424" spans="3:3">
      <c r="C424" s="52">
        <f t="shared" si="382"/>
        <v>19</v>
      </c>
    </row>
    <row r="425" spans="3:3">
      <c r="C425" s="52">
        <f t="shared" si="382"/>
        <v>20</v>
      </c>
    </row>
    <row r="426" spans="3:3">
      <c r="C426" s="52">
        <f t="shared" si="382"/>
        <v>25</v>
      </c>
    </row>
    <row r="427" spans="3:3">
      <c r="C427" s="52">
        <f t="shared" si="382"/>
        <v>30</v>
      </c>
    </row>
    <row r="428" spans="3:3">
      <c r="C428" s="52">
        <f t="shared" si="382"/>
        <v>40</v>
      </c>
    </row>
    <row r="429" spans="3:3">
      <c r="C429" s="52">
        <f t="shared" ref="C429:C445" si="443">C340</f>
        <v>50</v>
      </c>
    </row>
    <row r="430" spans="3:3">
      <c r="C430" s="52">
        <f t="shared" si="443"/>
        <v>60</v>
      </c>
    </row>
    <row r="431" spans="3:3">
      <c r="C431" s="52">
        <f t="shared" si="443"/>
        <v>75</v>
      </c>
    </row>
    <row r="432" spans="3:3">
      <c r="C432" s="52">
        <f t="shared" si="443"/>
        <v>100</v>
      </c>
    </row>
    <row r="433" spans="3:3">
      <c r="C433" s="52">
        <f t="shared" si="443"/>
        <v>125</v>
      </c>
    </row>
    <row r="434" spans="3:3">
      <c r="C434" s="52">
        <f t="shared" si="443"/>
        <v>150</v>
      </c>
    </row>
    <row r="435" spans="3:3">
      <c r="C435" s="52">
        <f t="shared" si="443"/>
        <v>175</v>
      </c>
    </row>
    <row r="436" spans="3:3">
      <c r="C436" s="52">
        <f t="shared" si="443"/>
        <v>200</v>
      </c>
    </row>
    <row r="437" spans="3:3">
      <c r="C437" s="52">
        <f t="shared" si="443"/>
        <v>225</v>
      </c>
    </row>
    <row r="438" spans="3:3">
      <c r="C438" s="52">
        <f t="shared" si="443"/>
        <v>250</v>
      </c>
    </row>
    <row r="439" spans="3:3">
      <c r="C439" s="52">
        <f t="shared" si="443"/>
        <v>300</v>
      </c>
    </row>
    <row r="440" spans="3:3">
      <c r="C440" s="52">
        <f t="shared" si="443"/>
        <v>365</v>
      </c>
    </row>
    <row r="441" spans="3:3">
      <c r="C441" s="52">
        <f t="shared" si="443"/>
        <v>730</v>
      </c>
    </row>
    <row r="442" spans="3:3">
      <c r="C442" s="52">
        <f t="shared" si="443"/>
        <v>1460</v>
      </c>
    </row>
    <row r="443" spans="3:3">
      <c r="C443" s="52">
        <f t="shared" si="443"/>
        <v>2920</v>
      </c>
    </row>
    <row r="444" spans="3:3">
      <c r="C444" s="52">
        <f t="shared" si="443"/>
        <v>5840</v>
      </c>
    </row>
    <row r="445" spans="3:3">
      <c r="C445" s="52">
        <f t="shared" si="443"/>
        <v>7946.78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7" tint="0.39997558519241921"/>
  </sheetPr>
  <dimension ref="A1:CI446"/>
  <sheetViews>
    <sheetView zoomScale="80" zoomScaleNormal="80" zoomScalePageLayoutView="110" workbookViewId="0">
      <selection activeCell="T176" sqref="T176"/>
    </sheetView>
  </sheetViews>
  <sheetFormatPr defaultColWidth="8.875" defaultRowHeight="11.25"/>
  <cols>
    <col min="1" max="2" width="17.75" style="42" customWidth="1"/>
    <col min="3" max="3" width="24.125" style="42" bestFit="1" customWidth="1"/>
    <col min="4" max="15" width="7.625" style="42" customWidth="1"/>
    <col min="16" max="18" width="8.875" style="42"/>
    <col min="19" max="23" width="7.625" style="42" customWidth="1"/>
    <col min="24" max="24" width="8.875" style="42"/>
    <col min="25" max="25" width="9" style="42" customWidth="1"/>
    <col min="26" max="16384" width="8.875" style="42"/>
  </cols>
  <sheetData>
    <row r="1" spans="3:28">
      <c r="C1" s="42" t="s">
        <v>13</v>
      </c>
      <c r="D1" s="42">
        <v>20</v>
      </c>
      <c r="E1" s="42" t="s">
        <v>14</v>
      </c>
    </row>
    <row r="4" spans="3:28" s="36" customFormat="1" ht="12.75" thickBot="1">
      <c r="C4" s="35" t="str">
        <f>'[2]% Avg'!$B$1</f>
        <v>Ab + Ac-227 DOTA</v>
      </c>
      <c r="D4" s="35" t="s">
        <v>0</v>
      </c>
      <c r="Q4" s="35" t="s">
        <v>1</v>
      </c>
    </row>
    <row r="5" spans="3:28" s="37" customFormat="1" ht="12.75" thickBot="1">
      <c r="C5" s="1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3" t="s">
        <v>11</v>
      </c>
      <c r="M5" s="3" t="s">
        <v>12</v>
      </c>
      <c r="N5" s="4"/>
      <c r="O5" s="4"/>
      <c r="Q5" s="5" t="str">
        <f t="shared" ref="Q5:Z5" si="0">D5</f>
        <v>Blood</v>
      </c>
      <c r="R5" s="2" t="str">
        <f t="shared" si="0"/>
        <v>Thymus</v>
      </c>
      <c r="S5" s="2" t="str">
        <f t="shared" si="0"/>
        <v>Heart</v>
      </c>
      <c r="T5" s="2" t="str">
        <f t="shared" si="0"/>
        <v>Lungs</v>
      </c>
      <c r="U5" s="2" t="str">
        <f t="shared" si="0"/>
        <v>Kidneys</v>
      </c>
      <c r="V5" s="2" t="str">
        <f t="shared" si="0"/>
        <v>Spleen</v>
      </c>
      <c r="W5" s="2" t="str">
        <f t="shared" si="0"/>
        <v>Liver</v>
      </c>
      <c r="X5" s="2" t="str">
        <f t="shared" si="0"/>
        <v>ART</v>
      </c>
      <c r="Y5" s="3" t="str">
        <f t="shared" si="0"/>
        <v>Carcass</v>
      </c>
      <c r="Z5" s="3" t="str">
        <f t="shared" si="0"/>
        <v>Tumor</v>
      </c>
      <c r="AA5" s="4"/>
      <c r="AB5" s="4"/>
    </row>
    <row r="6" spans="3:28" s="38" customFormat="1" ht="12">
      <c r="C6" s="6" t="str">
        <f>'[2]% Recovery'!B7</f>
        <v>Ab + Ac-227 DOTA @ 1 h</v>
      </c>
      <c r="D6" s="7">
        <v>0.32029610423097737</v>
      </c>
      <c r="E6" s="7">
        <v>0.10644653217238809</v>
      </c>
      <c r="F6" s="7">
        <v>9.3562517737576137E-2</v>
      </c>
      <c r="G6" s="7">
        <v>0.15256241690916772</v>
      </c>
      <c r="H6" s="7">
        <v>0.12929868415254328</v>
      </c>
      <c r="I6" s="7">
        <v>0.48776162189872552</v>
      </c>
      <c r="J6" s="7">
        <v>0.18575315695386582</v>
      </c>
      <c r="K6" s="7">
        <v>1.565553822635923E-2</v>
      </c>
      <c r="L6" s="8">
        <v>2.4996340548989898E-2</v>
      </c>
      <c r="M6" s="8">
        <v>2.0785731652140541E-2</v>
      </c>
      <c r="N6" s="9"/>
      <c r="O6" s="9"/>
      <c r="Q6" s="10">
        <v>6.8089579836620598E-3</v>
      </c>
      <c r="R6" s="7">
        <v>2.2973820657723368E-2</v>
      </c>
      <c r="S6" s="7">
        <v>5.4593538588695381E-3</v>
      </c>
      <c r="T6" s="7">
        <v>4.7264510337176619E-3</v>
      </c>
      <c r="U6" s="7">
        <v>8.1813122665780873E-3</v>
      </c>
      <c r="V6" s="7">
        <v>5.8030951402364986E-2</v>
      </c>
      <c r="W6" s="7">
        <v>1.9362465607955556E-2</v>
      </c>
      <c r="X6" s="7">
        <v>1.5947401609291453E-3</v>
      </c>
      <c r="Y6" s="8">
        <v>2.6403058935484136E-3</v>
      </c>
      <c r="Z6" s="8">
        <v>1.8134307265172515E-2</v>
      </c>
      <c r="AA6" s="9"/>
      <c r="AB6" s="9"/>
    </row>
    <row r="7" spans="3:28" s="38" customFormat="1" ht="12">
      <c r="C7" s="11" t="str">
        <f>'[2]% Recovery'!B8</f>
        <v>Ab + Ac-227 DOTA @ 4 h</v>
      </c>
      <c r="D7" s="12">
        <v>0.16499781925434562</v>
      </c>
      <c r="E7" s="12">
        <v>7.0863014516824419E-2</v>
      </c>
      <c r="F7" s="12">
        <v>6.9070021568706744E-2</v>
      </c>
      <c r="G7" s="12">
        <v>9.9825924860589568E-2</v>
      </c>
      <c r="H7" s="12">
        <v>0.11334900271360654</v>
      </c>
      <c r="I7" s="12">
        <v>0.42160196891951229</v>
      </c>
      <c r="J7" s="12">
        <v>0.19758487554561133</v>
      </c>
      <c r="K7" s="12">
        <v>2.8348588173673975E-2</v>
      </c>
      <c r="L7" s="13">
        <v>2.8154741694983911E-2</v>
      </c>
      <c r="M7" s="13">
        <v>0.1221500647182719</v>
      </c>
      <c r="N7" s="9"/>
      <c r="O7" s="9"/>
      <c r="Q7" s="14">
        <v>1.3304041675051856E-2</v>
      </c>
      <c r="R7" s="12">
        <v>1.2029683000655985E-2</v>
      </c>
      <c r="S7" s="12">
        <v>2.3843303422069442E-2</v>
      </c>
      <c r="T7" s="12">
        <v>9.7817435178160113E-3</v>
      </c>
      <c r="U7" s="12">
        <v>2.0730810616181906E-2</v>
      </c>
      <c r="V7" s="12">
        <v>6.4334793040217095E-2</v>
      </c>
      <c r="W7" s="12">
        <v>4.4782085850386608E-2</v>
      </c>
      <c r="X7" s="12">
        <v>2.736238621386881E-3</v>
      </c>
      <c r="Y7" s="13">
        <v>6.1248239405050492E-4</v>
      </c>
      <c r="Z7" s="13">
        <v>8.4106034681791161E-2</v>
      </c>
      <c r="AA7" s="9"/>
      <c r="AB7" s="9"/>
    </row>
    <row r="8" spans="3:28" s="38" customFormat="1" ht="12">
      <c r="C8" s="39" t="str">
        <f>'[2]% Recovery'!B9</f>
        <v>Ab + Ac-227 DOTA @ 1 d</v>
      </c>
      <c r="D8" s="12">
        <v>1.2054213753305379E-2</v>
      </c>
      <c r="E8" s="12">
        <v>0.1487932032798526</v>
      </c>
      <c r="F8" s="12">
        <v>4.538569159939073E-2</v>
      </c>
      <c r="G8" s="12">
        <v>7.5664777560518856E-2</v>
      </c>
      <c r="H8" s="12">
        <v>7.6521781092578678E-2</v>
      </c>
      <c r="I8" s="12">
        <v>0.62003466962832088</v>
      </c>
      <c r="J8" s="12">
        <v>0.29047092037996941</v>
      </c>
      <c r="K8" s="12">
        <v>2.5020089771002316E-2</v>
      </c>
      <c r="L8" s="13">
        <v>3.0306669522527207E-2</v>
      </c>
      <c r="M8" s="13">
        <v>0.4057454422182632</v>
      </c>
      <c r="N8" s="9"/>
      <c r="O8" s="9"/>
      <c r="Q8" s="14">
        <v>1.4620704621173836E-3</v>
      </c>
      <c r="R8" s="12">
        <v>3.6773398756347948E-2</v>
      </c>
      <c r="S8" s="12">
        <v>3.4697947654666874E-3</v>
      </c>
      <c r="T8" s="12">
        <v>2.5383154438630769E-2</v>
      </c>
      <c r="U8" s="12">
        <v>1.9204105265651038E-2</v>
      </c>
      <c r="V8" s="12">
        <v>0.19015241403425859</v>
      </c>
      <c r="W8" s="12">
        <v>4.8477327451713029E-2</v>
      </c>
      <c r="X8" s="12">
        <v>6.1315540830332313E-3</v>
      </c>
      <c r="Y8" s="13">
        <v>4.4473328049492574E-3</v>
      </c>
      <c r="Z8" s="13">
        <v>0.2937962501309419</v>
      </c>
      <c r="AA8" s="9"/>
      <c r="AB8" s="9"/>
    </row>
    <row r="9" spans="3:28" s="38" customFormat="1" ht="12">
      <c r="C9" s="39" t="str">
        <f>'[2]% Recovery'!B10</f>
        <v>Ab + Ac-227 DOTA @ 6 d</v>
      </c>
      <c r="D9" s="12">
        <v>7.4015660561149146E-4</v>
      </c>
      <c r="E9" s="12">
        <v>1.1952036555230028E-2</v>
      </c>
      <c r="F9" s="12">
        <v>1.554593817033042E-2</v>
      </c>
      <c r="G9" s="12">
        <v>1.2441414321114369E-2</v>
      </c>
      <c r="H9" s="12">
        <v>3.3838744583395967E-2</v>
      </c>
      <c r="I9" s="12">
        <v>0.70142986155597553</v>
      </c>
      <c r="J9" s="12">
        <v>0.20193431254704677</v>
      </c>
      <c r="K9" s="12">
        <v>1.2534338255987569E-2</v>
      </c>
      <c r="L9" s="13">
        <v>2.2323554896134717E-2</v>
      </c>
      <c r="M9" s="13">
        <v>7.8537089015243228E-2</v>
      </c>
      <c r="N9" s="9"/>
      <c r="O9" s="9"/>
      <c r="Q9" s="14">
        <v>1.520794303887026E-4</v>
      </c>
      <c r="R9" s="12">
        <v>9.2686345558543205E-3</v>
      </c>
      <c r="S9" s="12">
        <v>4.2069920075122778E-3</v>
      </c>
      <c r="T9" s="12">
        <v>2.1666976122316044E-3</v>
      </c>
      <c r="U9" s="12">
        <v>5.2756695633405712E-4</v>
      </c>
      <c r="V9" s="12">
        <v>0.17552769569144414</v>
      </c>
      <c r="W9" s="12">
        <v>1.8792831725841327E-2</v>
      </c>
      <c r="X9" s="12">
        <v>1.8443969712842849E-3</v>
      </c>
      <c r="Y9" s="13">
        <v>2.5103432918084454E-3</v>
      </c>
      <c r="Z9" s="13">
        <v>2.8463006662613293E-2</v>
      </c>
      <c r="AA9" s="9"/>
      <c r="AB9" s="9"/>
    </row>
    <row r="10" spans="3:28" s="38" customFormat="1" ht="12.75" thickBot="1">
      <c r="C10" s="40" t="str">
        <f>'[2]% Recovery'!B11</f>
        <v>Ab + Ac-227 DOTA @ 10 d</v>
      </c>
      <c r="D10" s="16">
        <v>6.2982325554080128E-5</v>
      </c>
      <c r="E10" s="16">
        <v>9.2547237611995889E-3</v>
      </c>
      <c r="F10" s="16">
        <v>1.3356769711682719E-2</v>
      </c>
      <c r="G10" s="16">
        <v>1.4067703833351998E-2</v>
      </c>
      <c r="H10" s="16">
        <v>2.5212710890395812E-2</v>
      </c>
      <c r="I10" s="16">
        <v>0.5971553441407973</v>
      </c>
      <c r="J10" s="16">
        <v>0.20871789303244967</v>
      </c>
      <c r="K10" s="16">
        <v>1.1051348171480435E-2</v>
      </c>
      <c r="L10" s="17">
        <v>2.0349578178236603E-2</v>
      </c>
      <c r="M10" s="17">
        <v>6.4588669444390082E-2</v>
      </c>
      <c r="N10" s="9"/>
      <c r="O10" s="9"/>
      <c r="Q10" s="18">
        <v>1.0908858783851045E-4</v>
      </c>
      <c r="R10" s="16">
        <v>9.801278826216276E-3</v>
      </c>
      <c r="S10" s="16">
        <v>1.5179046578749685E-3</v>
      </c>
      <c r="T10" s="16">
        <v>3.1787995377446556E-3</v>
      </c>
      <c r="U10" s="16">
        <v>3.3181687233454367E-3</v>
      </c>
      <c r="V10" s="16">
        <v>0.18457351670511404</v>
      </c>
      <c r="W10" s="16">
        <v>2.1985045095392865E-2</v>
      </c>
      <c r="X10" s="16">
        <v>1.80187675169573E-4</v>
      </c>
      <c r="Y10" s="17">
        <v>8.4239915798365E-4</v>
      </c>
      <c r="Z10" s="17">
        <v>2.3352634261550306E-2</v>
      </c>
      <c r="AA10" s="9"/>
      <c r="AB10" s="9"/>
    </row>
    <row r="11" spans="3:28" s="37" customFormat="1" ht="12.75" thickBot="1">
      <c r="D11" s="37" t="s">
        <v>15</v>
      </c>
      <c r="M11" s="41"/>
      <c r="N11" s="41"/>
      <c r="O11" s="41"/>
      <c r="Q11" s="35" t="s">
        <v>1</v>
      </c>
      <c r="AA11" s="41"/>
      <c r="AB11" s="41"/>
    </row>
    <row r="12" spans="3:28" s="37" customFormat="1" ht="12.75" thickBot="1">
      <c r="C12" s="19" t="str">
        <f t="shared" ref="C12:M12" si="1">C5</f>
        <v>Group</v>
      </c>
      <c r="D12" s="20" t="str">
        <f t="shared" si="1"/>
        <v>Blood</v>
      </c>
      <c r="E12" s="20" t="str">
        <f t="shared" si="1"/>
        <v>Thymus</v>
      </c>
      <c r="F12" s="20" t="str">
        <f t="shared" si="1"/>
        <v>Heart</v>
      </c>
      <c r="G12" s="20" t="str">
        <f t="shared" si="1"/>
        <v>Lungs</v>
      </c>
      <c r="H12" s="20" t="str">
        <f t="shared" si="1"/>
        <v>Kidneys</v>
      </c>
      <c r="I12" s="20" t="str">
        <f t="shared" si="1"/>
        <v>Spleen</v>
      </c>
      <c r="J12" s="20" t="str">
        <f t="shared" si="1"/>
        <v>Liver</v>
      </c>
      <c r="K12" s="20" t="str">
        <f t="shared" si="1"/>
        <v>ART</v>
      </c>
      <c r="L12" s="21" t="str">
        <f t="shared" si="1"/>
        <v>Carcass</v>
      </c>
      <c r="M12" s="21" t="str">
        <f t="shared" si="1"/>
        <v>Tumor</v>
      </c>
      <c r="N12" s="22"/>
      <c r="O12" s="22"/>
      <c r="Q12" s="23" t="str">
        <f t="shared" ref="Q12:Z12" si="2">Q5</f>
        <v>Blood</v>
      </c>
      <c r="R12" s="20" t="str">
        <f t="shared" si="2"/>
        <v>Thymus</v>
      </c>
      <c r="S12" s="20" t="str">
        <f t="shared" si="2"/>
        <v>Heart</v>
      </c>
      <c r="T12" s="20" t="str">
        <f t="shared" si="2"/>
        <v>Lungs</v>
      </c>
      <c r="U12" s="20" t="str">
        <f t="shared" si="2"/>
        <v>Kidneys</v>
      </c>
      <c r="V12" s="20" t="str">
        <f t="shared" si="2"/>
        <v>Spleen</v>
      </c>
      <c r="W12" s="20" t="str">
        <f t="shared" si="2"/>
        <v>Liver</v>
      </c>
      <c r="X12" s="20" t="str">
        <f t="shared" si="2"/>
        <v>ART</v>
      </c>
      <c r="Y12" s="21" t="str">
        <f t="shared" si="2"/>
        <v>Carcass</v>
      </c>
      <c r="Z12" s="21" t="str">
        <f t="shared" si="2"/>
        <v>Tumor</v>
      </c>
      <c r="AA12" s="22"/>
      <c r="AB12" s="22"/>
    </row>
    <row r="13" spans="3:28" s="37" customFormat="1" ht="12">
      <c r="C13" s="43" t="str">
        <f>C6</f>
        <v>Ab + Ac-227 DOTA @ 1 h</v>
      </c>
      <c r="D13" s="44">
        <f>D6*$D$1</f>
        <v>6.4059220846195473</v>
      </c>
      <c r="E13" s="44">
        <f t="shared" ref="E13:M13" si="3">E6*$D$1</f>
        <v>2.1289306434477617</v>
      </c>
      <c r="F13" s="44">
        <f t="shared" si="3"/>
        <v>1.8712503547515227</v>
      </c>
      <c r="G13" s="44">
        <f t="shared" si="3"/>
        <v>3.0512483381833544</v>
      </c>
      <c r="H13" s="44">
        <f t="shared" si="3"/>
        <v>2.5859736830508657</v>
      </c>
      <c r="I13" s="44">
        <f t="shared" si="3"/>
        <v>9.7552324379745095</v>
      </c>
      <c r="J13" s="44">
        <f t="shared" si="3"/>
        <v>3.7150631390773166</v>
      </c>
      <c r="K13" s="44">
        <f t="shared" si="3"/>
        <v>0.31311076452718462</v>
      </c>
      <c r="L13" s="44">
        <f t="shared" si="3"/>
        <v>0.49992681097979796</v>
      </c>
      <c r="M13" s="44">
        <f t="shared" si="3"/>
        <v>0.41571463304281081</v>
      </c>
      <c r="N13" s="45"/>
      <c r="O13" s="45"/>
      <c r="P13" s="46"/>
      <c r="Q13" s="47">
        <f>Q6*$D$1</f>
        <v>0.13617915967324121</v>
      </c>
      <c r="R13" s="47">
        <f t="shared" ref="R13:Z13" si="4">R6*$D$1</f>
        <v>0.45947641315446736</v>
      </c>
      <c r="S13" s="47">
        <f t="shared" si="4"/>
        <v>0.10918707717739076</v>
      </c>
      <c r="T13" s="47">
        <f t="shared" si="4"/>
        <v>9.4529020674353231E-2</v>
      </c>
      <c r="U13" s="47">
        <f t="shared" si="4"/>
        <v>0.16362624533156175</v>
      </c>
      <c r="V13" s="47">
        <f t="shared" si="4"/>
        <v>1.1606190280472997</v>
      </c>
      <c r="W13" s="47">
        <f t="shared" si="4"/>
        <v>0.38724931215911113</v>
      </c>
      <c r="X13" s="47">
        <f t="shared" si="4"/>
        <v>3.1894803218582908E-2</v>
      </c>
      <c r="Y13" s="47">
        <f t="shared" si="4"/>
        <v>5.2806117870968269E-2</v>
      </c>
      <c r="Z13" s="47">
        <f t="shared" si="4"/>
        <v>0.36268614530345028</v>
      </c>
      <c r="AA13" s="26"/>
      <c r="AB13" s="26"/>
    </row>
    <row r="14" spans="3:28" s="37" customFormat="1" ht="12">
      <c r="C14" s="48" t="str">
        <f>C7</f>
        <v>Ab + Ac-227 DOTA @ 4 h</v>
      </c>
      <c r="D14" s="44">
        <f t="shared" ref="D14:M17" si="5">D7*$D$1</f>
        <v>3.2999563850869125</v>
      </c>
      <c r="E14" s="44">
        <f t="shared" si="5"/>
        <v>1.4172602903364884</v>
      </c>
      <c r="F14" s="44">
        <f t="shared" si="5"/>
        <v>1.3814004313741348</v>
      </c>
      <c r="G14" s="44">
        <f t="shared" si="5"/>
        <v>1.9965184972117913</v>
      </c>
      <c r="H14" s="44">
        <f t="shared" si="5"/>
        <v>2.266980054272131</v>
      </c>
      <c r="I14" s="44">
        <f t="shared" si="5"/>
        <v>8.4320393783902468</v>
      </c>
      <c r="J14" s="44">
        <f t="shared" si="5"/>
        <v>3.9516975109122265</v>
      </c>
      <c r="K14" s="44">
        <f t="shared" si="5"/>
        <v>0.56697176347347955</v>
      </c>
      <c r="L14" s="44">
        <f t="shared" si="5"/>
        <v>0.56309483389967818</v>
      </c>
      <c r="M14" s="44">
        <f t="shared" si="5"/>
        <v>2.443001294365438</v>
      </c>
      <c r="N14" s="45"/>
      <c r="O14" s="45"/>
      <c r="P14" s="46"/>
      <c r="Q14" s="47">
        <f t="shared" ref="Q14:Z17" si="6">Q7*$D$1</f>
        <v>0.26608083350103712</v>
      </c>
      <c r="R14" s="47">
        <f t="shared" si="6"/>
        <v>0.24059366001311971</v>
      </c>
      <c r="S14" s="47">
        <f t="shared" si="6"/>
        <v>0.47686606844138885</v>
      </c>
      <c r="T14" s="47">
        <f t="shared" si="6"/>
        <v>0.19563487035632021</v>
      </c>
      <c r="U14" s="47">
        <f t="shared" si="6"/>
        <v>0.4146162123236381</v>
      </c>
      <c r="V14" s="47">
        <f t="shared" si="6"/>
        <v>1.286695860804342</v>
      </c>
      <c r="W14" s="47">
        <f t="shared" si="6"/>
        <v>0.89564171700773221</v>
      </c>
      <c r="X14" s="47">
        <f t="shared" si="6"/>
        <v>5.4724772427737621E-2</v>
      </c>
      <c r="Y14" s="47">
        <f t="shared" si="6"/>
        <v>1.2249647881010099E-2</v>
      </c>
      <c r="Z14" s="47">
        <f t="shared" si="6"/>
        <v>1.6821206936358233</v>
      </c>
      <c r="AA14" s="26"/>
      <c r="AB14" s="26"/>
    </row>
    <row r="15" spans="3:28" s="37" customFormat="1" ht="12">
      <c r="C15" s="49" t="str">
        <f>C8</f>
        <v>Ab + Ac-227 DOTA @ 1 d</v>
      </c>
      <c r="D15" s="44">
        <f t="shared" si="5"/>
        <v>0.24108427506610758</v>
      </c>
      <c r="E15" s="44">
        <f t="shared" si="5"/>
        <v>2.9758640655970519</v>
      </c>
      <c r="F15" s="44">
        <f t="shared" si="5"/>
        <v>0.90771383198781463</v>
      </c>
      <c r="G15" s="44">
        <f t="shared" si="5"/>
        <v>1.5132955512103772</v>
      </c>
      <c r="H15" s="44">
        <f t="shared" si="5"/>
        <v>1.5304356218515736</v>
      </c>
      <c r="I15" s="44">
        <f t="shared" si="5"/>
        <v>12.400693392566417</v>
      </c>
      <c r="J15" s="44">
        <f t="shared" si="5"/>
        <v>5.809418407599388</v>
      </c>
      <c r="K15" s="44">
        <f t="shared" si="5"/>
        <v>0.50040179542004637</v>
      </c>
      <c r="L15" s="44">
        <f t="shared" si="5"/>
        <v>0.60613339045054415</v>
      </c>
      <c r="M15" s="44">
        <f t="shared" si="5"/>
        <v>8.1149088443652637</v>
      </c>
      <c r="N15" s="45"/>
      <c r="O15" s="45"/>
      <c r="P15" s="46"/>
      <c r="Q15" s="47">
        <f t="shared" si="6"/>
        <v>2.9241409242347673E-2</v>
      </c>
      <c r="R15" s="47">
        <f t="shared" si="6"/>
        <v>0.73546797512695894</v>
      </c>
      <c r="S15" s="47">
        <f t="shared" si="6"/>
        <v>6.9395895309333752E-2</v>
      </c>
      <c r="T15" s="47">
        <f t="shared" si="6"/>
        <v>0.50766308877261535</v>
      </c>
      <c r="U15" s="47">
        <f t="shared" si="6"/>
        <v>0.38408210531302078</v>
      </c>
      <c r="V15" s="47">
        <f t="shared" si="6"/>
        <v>3.8030482806851715</v>
      </c>
      <c r="W15" s="47">
        <f t="shared" si="6"/>
        <v>0.96954654903426052</v>
      </c>
      <c r="X15" s="47">
        <f t="shared" si="6"/>
        <v>0.12263108166066462</v>
      </c>
      <c r="Y15" s="47">
        <f t="shared" si="6"/>
        <v>8.8946656098985152E-2</v>
      </c>
      <c r="Z15" s="47">
        <f t="shared" si="6"/>
        <v>5.8759250026188381</v>
      </c>
      <c r="AA15" s="26"/>
      <c r="AB15" s="26"/>
    </row>
    <row r="16" spans="3:28" s="37" customFormat="1" ht="12">
      <c r="C16" s="49" t="str">
        <f>C9</f>
        <v>Ab + Ac-227 DOTA @ 6 d</v>
      </c>
      <c r="D16" s="44">
        <f t="shared" si="5"/>
        <v>1.480313211222983E-2</v>
      </c>
      <c r="E16" s="44">
        <f t="shared" si="5"/>
        <v>0.23904073110460056</v>
      </c>
      <c r="F16" s="44">
        <f t="shared" si="5"/>
        <v>0.3109187634066084</v>
      </c>
      <c r="G16" s="44">
        <f t="shared" si="5"/>
        <v>0.24882828642228738</v>
      </c>
      <c r="H16" s="44">
        <f t="shared" si="5"/>
        <v>0.67677489166791938</v>
      </c>
      <c r="I16" s="44">
        <f t="shared" si="5"/>
        <v>14.028597231119511</v>
      </c>
      <c r="J16" s="44">
        <f t="shared" si="5"/>
        <v>4.0386862509409358</v>
      </c>
      <c r="K16" s="44">
        <f t="shared" si="5"/>
        <v>0.25068676511975135</v>
      </c>
      <c r="L16" s="44">
        <f t="shared" si="5"/>
        <v>0.44647109792269435</v>
      </c>
      <c r="M16" s="44">
        <f t="shared" si="5"/>
        <v>1.5707417803048647</v>
      </c>
      <c r="N16" s="45"/>
      <c r="O16" s="45"/>
      <c r="P16" s="46"/>
      <c r="Q16" s="47">
        <f t="shared" si="6"/>
        <v>3.041588607774052E-3</v>
      </c>
      <c r="R16" s="47">
        <f t="shared" si="6"/>
        <v>0.1853726911170864</v>
      </c>
      <c r="S16" s="47">
        <f t="shared" si="6"/>
        <v>8.413984015024556E-2</v>
      </c>
      <c r="T16" s="47">
        <f t="shared" si="6"/>
        <v>4.3333952244632087E-2</v>
      </c>
      <c r="U16" s="47">
        <f t="shared" si="6"/>
        <v>1.0551339126681143E-2</v>
      </c>
      <c r="V16" s="47">
        <f t="shared" si="6"/>
        <v>3.5105539138288826</v>
      </c>
      <c r="W16" s="47">
        <f t="shared" si="6"/>
        <v>0.37585663451682655</v>
      </c>
      <c r="X16" s="47">
        <f t="shared" si="6"/>
        <v>3.6887939425685697E-2</v>
      </c>
      <c r="Y16" s="47">
        <f t="shared" si="6"/>
        <v>5.0206865836168908E-2</v>
      </c>
      <c r="Z16" s="47">
        <f t="shared" si="6"/>
        <v>0.56926013325226588</v>
      </c>
      <c r="AA16" s="26"/>
      <c r="AB16" s="26"/>
    </row>
    <row r="17" spans="3:28" s="37" customFormat="1" ht="12.75" thickBot="1">
      <c r="C17" s="50" t="str">
        <f>C10</f>
        <v>Ab + Ac-227 DOTA @ 10 d</v>
      </c>
      <c r="D17" s="44">
        <f t="shared" si="5"/>
        <v>1.2596465110816025E-3</v>
      </c>
      <c r="E17" s="44">
        <f t="shared" si="5"/>
        <v>0.18509447522399178</v>
      </c>
      <c r="F17" s="44">
        <f t="shared" si="5"/>
        <v>0.2671353942336544</v>
      </c>
      <c r="G17" s="44">
        <f t="shared" si="5"/>
        <v>0.28135407666703993</v>
      </c>
      <c r="H17" s="44">
        <f t="shared" si="5"/>
        <v>0.50425421780791624</v>
      </c>
      <c r="I17" s="44">
        <f t="shared" si="5"/>
        <v>11.943106882815947</v>
      </c>
      <c r="J17" s="44">
        <f t="shared" si="5"/>
        <v>4.1743578606489935</v>
      </c>
      <c r="K17" s="44">
        <f t="shared" si="5"/>
        <v>0.2210269634296087</v>
      </c>
      <c r="L17" s="44">
        <f t="shared" si="5"/>
        <v>0.40699156356473204</v>
      </c>
      <c r="M17" s="44">
        <f t="shared" si="5"/>
        <v>1.2917733888878016</v>
      </c>
      <c r="N17" s="45"/>
      <c r="O17" s="45"/>
      <c r="P17" s="46"/>
      <c r="Q17" s="47">
        <f t="shared" si="6"/>
        <v>2.1817717567702089E-3</v>
      </c>
      <c r="R17" s="47">
        <f t="shared" si="6"/>
        <v>0.19602557652432551</v>
      </c>
      <c r="S17" s="47">
        <f t="shared" si="6"/>
        <v>3.035809315749937E-2</v>
      </c>
      <c r="T17" s="47">
        <f t="shared" si="6"/>
        <v>6.3575990754893119E-2</v>
      </c>
      <c r="U17" s="47">
        <f t="shared" si="6"/>
        <v>6.6363374466908737E-2</v>
      </c>
      <c r="V17" s="47">
        <f t="shared" si="6"/>
        <v>3.6914703341022808</v>
      </c>
      <c r="W17" s="47">
        <f t="shared" si="6"/>
        <v>0.43970090190785732</v>
      </c>
      <c r="X17" s="47">
        <f t="shared" si="6"/>
        <v>3.6037535033914599E-3</v>
      </c>
      <c r="Y17" s="47">
        <f t="shared" si="6"/>
        <v>1.6847983159673001E-2</v>
      </c>
      <c r="Z17" s="47">
        <f t="shared" si="6"/>
        <v>0.46705268523100613</v>
      </c>
      <c r="AA17" s="26"/>
      <c r="AB17" s="26"/>
    </row>
    <row r="18" spans="3:28" s="37" customFormat="1" ht="12"/>
    <row r="19" spans="3:28" s="37" customFormat="1" ht="12"/>
    <row r="20" spans="3:28" s="37" customFormat="1" ht="12"/>
    <row r="21" spans="3:28" s="37" customFormat="1" ht="12"/>
    <row r="22" spans="3:28" s="37" customFormat="1" ht="12"/>
    <row r="23" spans="3:28" s="37" customFormat="1" ht="12"/>
    <row r="24" spans="3:28" s="37" customFormat="1" ht="12"/>
    <row r="25" spans="3:28" s="37" customFormat="1" ht="12"/>
    <row r="26" spans="3:28" s="37" customFormat="1" ht="12"/>
    <row r="27" spans="3:28" s="37" customFormat="1" ht="12"/>
    <row r="28" spans="3:28" s="37" customFormat="1" ht="12"/>
    <row r="29" spans="3:28" s="37" customFormat="1" ht="12"/>
    <row r="30" spans="3:28" s="37" customFormat="1" ht="12"/>
    <row r="52" spans="3:87">
      <c r="CI52" s="42" t="s">
        <v>23</v>
      </c>
    </row>
    <row r="54" spans="3:87">
      <c r="C54" s="42" t="s">
        <v>17</v>
      </c>
      <c r="O54" s="42" t="s">
        <v>19</v>
      </c>
      <c r="AA54" s="42" t="s">
        <v>18</v>
      </c>
    </row>
    <row r="55" spans="3:87">
      <c r="C55" s="42" t="s">
        <v>16</v>
      </c>
      <c r="D55" s="42" t="str">
        <f>D12</f>
        <v>Blood</v>
      </c>
      <c r="E55" s="42" t="str">
        <f t="shared" ref="E55:M55" si="7">E12</f>
        <v>Thymus</v>
      </c>
      <c r="F55" s="42" t="str">
        <f t="shared" si="7"/>
        <v>Heart</v>
      </c>
      <c r="G55" s="42" t="str">
        <f t="shared" si="7"/>
        <v>Lungs</v>
      </c>
      <c r="H55" s="42" t="str">
        <f t="shared" si="7"/>
        <v>Kidneys</v>
      </c>
      <c r="I55" s="42" t="str">
        <f t="shared" si="7"/>
        <v>Spleen</v>
      </c>
      <c r="J55" s="42" t="str">
        <f t="shared" si="7"/>
        <v>Liver</v>
      </c>
      <c r="K55" s="42" t="str">
        <f t="shared" si="7"/>
        <v>ART</v>
      </c>
      <c r="L55" s="42" t="str">
        <f t="shared" si="7"/>
        <v>Carcass</v>
      </c>
      <c r="M55" s="42" t="str">
        <f t="shared" si="7"/>
        <v>Tumor</v>
      </c>
      <c r="P55" s="42" t="str">
        <f t="shared" ref="P55:Y55" si="8">D55</f>
        <v>Blood</v>
      </c>
      <c r="Q55" s="42" t="str">
        <f t="shared" si="8"/>
        <v>Thymus</v>
      </c>
      <c r="R55" s="42" t="str">
        <f t="shared" si="8"/>
        <v>Heart</v>
      </c>
      <c r="S55" s="42" t="str">
        <f t="shared" si="8"/>
        <v>Lungs</v>
      </c>
      <c r="T55" s="42" t="str">
        <f t="shared" si="8"/>
        <v>Kidneys</v>
      </c>
      <c r="U55" s="42" t="str">
        <f t="shared" si="8"/>
        <v>Spleen</v>
      </c>
      <c r="V55" s="42" t="str">
        <f t="shared" si="8"/>
        <v>Liver</v>
      </c>
      <c r="W55" s="42" t="str">
        <f t="shared" si="8"/>
        <v>ART</v>
      </c>
      <c r="X55" s="42" t="str">
        <f t="shared" si="8"/>
        <v>Carcass</v>
      </c>
      <c r="Y55" s="42" t="str">
        <f t="shared" si="8"/>
        <v>Tumor</v>
      </c>
      <c r="AB55" s="42" t="str">
        <f t="shared" ref="AB55:AK55" si="9">P55</f>
        <v>Blood</v>
      </c>
      <c r="AC55" s="42" t="str">
        <f t="shared" si="9"/>
        <v>Thymus</v>
      </c>
      <c r="AD55" s="42" t="str">
        <f t="shared" si="9"/>
        <v>Heart</v>
      </c>
      <c r="AE55" s="42" t="str">
        <f t="shared" si="9"/>
        <v>Lungs</v>
      </c>
      <c r="AF55" s="42" t="str">
        <f t="shared" si="9"/>
        <v>Kidneys</v>
      </c>
      <c r="AG55" s="42" t="str">
        <f t="shared" si="9"/>
        <v>Spleen</v>
      </c>
      <c r="AH55" s="42" t="str">
        <f t="shared" si="9"/>
        <v>Liver</v>
      </c>
      <c r="AI55" s="42" t="str">
        <f t="shared" si="9"/>
        <v>ART</v>
      </c>
      <c r="AJ55" s="42" t="str">
        <f t="shared" si="9"/>
        <v>Carcass</v>
      </c>
      <c r="AK55" s="42" t="str">
        <f t="shared" si="9"/>
        <v>Tumor</v>
      </c>
    </row>
    <row r="56" spans="3:87">
      <c r="C56" s="42">
        <f>1/24</f>
        <v>4.1666666666666664E-2</v>
      </c>
      <c r="D56" s="51">
        <f>D13</f>
        <v>6.4059220846195473</v>
      </c>
      <c r="E56" s="51">
        <f t="shared" ref="E56:M56" si="10">E13</f>
        <v>2.1289306434477617</v>
      </c>
      <c r="F56" s="51">
        <f t="shared" si="10"/>
        <v>1.8712503547515227</v>
      </c>
      <c r="G56" s="51">
        <f t="shared" si="10"/>
        <v>3.0512483381833544</v>
      </c>
      <c r="H56" s="51">
        <f t="shared" si="10"/>
        <v>2.5859736830508657</v>
      </c>
      <c r="I56" s="51">
        <f t="shared" si="10"/>
        <v>9.7552324379745095</v>
      </c>
      <c r="J56" s="51">
        <f t="shared" si="10"/>
        <v>3.7150631390773166</v>
      </c>
      <c r="K56" s="51">
        <f t="shared" si="10"/>
        <v>0.31311076452718462</v>
      </c>
      <c r="L56" s="51">
        <f t="shared" si="10"/>
        <v>0.49992681097979796</v>
      </c>
      <c r="M56" s="51">
        <f t="shared" si="10"/>
        <v>0.41571463304281081</v>
      </c>
      <c r="P56" s="51">
        <f t="shared" ref="P56:Y60" si="11">D56-Q13</f>
        <v>6.2697429249463061</v>
      </c>
      <c r="Q56" s="51">
        <f t="shared" si="11"/>
        <v>1.6694542302932944</v>
      </c>
      <c r="R56" s="51">
        <f t="shared" si="11"/>
        <v>1.7620632775741318</v>
      </c>
      <c r="S56" s="51">
        <f t="shared" si="11"/>
        <v>2.956719317509001</v>
      </c>
      <c r="T56" s="51">
        <f t="shared" si="11"/>
        <v>2.4223474377193042</v>
      </c>
      <c r="U56" s="51">
        <f t="shared" si="11"/>
        <v>8.5946134099272093</v>
      </c>
      <c r="V56" s="51">
        <f t="shared" si="11"/>
        <v>3.3278138269182054</v>
      </c>
      <c r="W56" s="51">
        <f t="shared" si="11"/>
        <v>0.28121596130860171</v>
      </c>
      <c r="X56" s="51">
        <f t="shared" si="11"/>
        <v>0.44712069310882968</v>
      </c>
      <c r="Y56" s="51">
        <f t="shared" si="11"/>
        <v>5.302848773936053E-2</v>
      </c>
      <c r="AB56" s="51">
        <f t="shared" ref="AB56:AK60" si="12">D56+Q13</f>
        <v>6.5421012442927884</v>
      </c>
      <c r="AC56" s="51">
        <f t="shared" si="12"/>
        <v>2.5884070566022293</v>
      </c>
      <c r="AD56" s="51">
        <f t="shared" si="12"/>
        <v>1.9804374319289135</v>
      </c>
      <c r="AE56" s="51">
        <f t="shared" si="12"/>
        <v>3.1457773588577078</v>
      </c>
      <c r="AF56" s="51">
        <f t="shared" si="12"/>
        <v>2.7495999283824273</v>
      </c>
      <c r="AG56" s="51">
        <f t="shared" si="12"/>
        <v>10.91585146602181</v>
      </c>
      <c r="AH56" s="51">
        <f t="shared" si="12"/>
        <v>4.1023124512364273</v>
      </c>
      <c r="AI56" s="51">
        <f t="shared" si="12"/>
        <v>0.34500556774576752</v>
      </c>
      <c r="AJ56" s="51">
        <f t="shared" si="12"/>
        <v>0.55273292885076619</v>
      </c>
      <c r="AK56" s="51">
        <f t="shared" si="12"/>
        <v>0.77840077834626109</v>
      </c>
    </row>
    <row r="57" spans="3:87">
      <c r="C57" s="42">
        <f>4/24</f>
        <v>0.16666666666666666</v>
      </c>
      <c r="D57" s="51">
        <f t="shared" ref="D57:M60" si="13">D14</f>
        <v>3.2999563850869125</v>
      </c>
      <c r="E57" s="51">
        <f t="shared" si="13"/>
        <v>1.4172602903364884</v>
      </c>
      <c r="F57" s="51">
        <f t="shared" si="13"/>
        <v>1.3814004313741348</v>
      </c>
      <c r="G57" s="51">
        <f t="shared" si="13"/>
        <v>1.9965184972117913</v>
      </c>
      <c r="H57" s="51">
        <f t="shared" si="13"/>
        <v>2.266980054272131</v>
      </c>
      <c r="I57" s="51">
        <f t="shared" si="13"/>
        <v>8.4320393783902468</v>
      </c>
      <c r="J57" s="51">
        <f t="shared" si="13"/>
        <v>3.9516975109122265</v>
      </c>
      <c r="K57" s="51">
        <f t="shared" si="13"/>
        <v>0.56697176347347955</v>
      </c>
      <c r="L57" s="51">
        <f t="shared" si="13"/>
        <v>0.56309483389967818</v>
      </c>
      <c r="M57" s="51">
        <f t="shared" si="13"/>
        <v>2.443001294365438</v>
      </c>
      <c r="P57" s="51">
        <f t="shared" si="11"/>
        <v>3.0338755515858753</v>
      </c>
      <c r="Q57" s="51">
        <f t="shared" si="11"/>
        <v>1.1766666303233686</v>
      </c>
      <c r="R57" s="51">
        <f t="shared" si="11"/>
        <v>0.90453436293274603</v>
      </c>
      <c r="S57" s="51">
        <f t="shared" si="11"/>
        <v>1.8008836268554711</v>
      </c>
      <c r="T57" s="51">
        <f t="shared" si="11"/>
        <v>1.8523638419484929</v>
      </c>
      <c r="U57" s="51">
        <f t="shared" si="11"/>
        <v>7.1453435175859052</v>
      </c>
      <c r="V57" s="51">
        <f t="shared" si="11"/>
        <v>3.0560557939044943</v>
      </c>
      <c r="W57" s="51">
        <f t="shared" si="11"/>
        <v>0.5122469910457419</v>
      </c>
      <c r="X57" s="51">
        <f t="shared" si="11"/>
        <v>0.55084518601866805</v>
      </c>
      <c r="Y57" s="51">
        <f t="shared" si="11"/>
        <v>0.76088060072961472</v>
      </c>
      <c r="AB57" s="51">
        <f t="shared" si="12"/>
        <v>3.5660372185879496</v>
      </c>
      <c r="AC57" s="51">
        <f t="shared" si="12"/>
        <v>1.6578539503496081</v>
      </c>
      <c r="AD57" s="51">
        <f t="shared" si="12"/>
        <v>1.8582664998155236</v>
      </c>
      <c r="AE57" s="51">
        <f t="shared" si="12"/>
        <v>2.1921533675681113</v>
      </c>
      <c r="AF57" s="51">
        <f t="shared" si="12"/>
        <v>2.6815962665957693</v>
      </c>
      <c r="AG57" s="51">
        <f t="shared" si="12"/>
        <v>9.7187352391945883</v>
      </c>
      <c r="AH57" s="51">
        <f t="shared" si="12"/>
        <v>4.8473392279199583</v>
      </c>
      <c r="AI57" s="51">
        <f t="shared" si="12"/>
        <v>0.62169653590121721</v>
      </c>
      <c r="AJ57" s="51">
        <f t="shared" si="12"/>
        <v>0.57534448178068831</v>
      </c>
      <c r="AK57" s="51">
        <f t="shared" si="12"/>
        <v>4.1251219880012613</v>
      </c>
    </row>
    <row r="58" spans="3:87">
      <c r="C58" s="42">
        <f>24/24</f>
        <v>1</v>
      </c>
      <c r="D58" s="51">
        <f t="shared" si="13"/>
        <v>0.24108427506610758</v>
      </c>
      <c r="E58" s="51">
        <f t="shared" si="13"/>
        <v>2.9758640655970519</v>
      </c>
      <c r="F58" s="51">
        <f t="shared" si="13"/>
        <v>0.90771383198781463</v>
      </c>
      <c r="G58" s="51">
        <f t="shared" si="13"/>
        <v>1.5132955512103772</v>
      </c>
      <c r="H58" s="51">
        <f t="shared" si="13"/>
        <v>1.5304356218515736</v>
      </c>
      <c r="I58" s="51">
        <f t="shared" si="13"/>
        <v>12.400693392566417</v>
      </c>
      <c r="J58" s="51">
        <f t="shared" si="13"/>
        <v>5.809418407599388</v>
      </c>
      <c r="K58" s="51">
        <f t="shared" si="13"/>
        <v>0.50040179542004637</v>
      </c>
      <c r="L58" s="51">
        <f t="shared" si="13"/>
        <v>0.60613339045054415</v>
      </c>
      <c r="M58" s="51">
        <f t="shared" si="13"/>
        <v>8.1149088443652637</v>
      </c>
      <c r="P58" s="51">
        <f t="shared" si="11"/>
        <v>0.21184286582375991</v>
      </c>
      <c r="Q58" s="51">
        <f t="shared" si="11"/>
        <v>2.2403960904700928</v>
      </c>
      <c r="R58" s="51">
        <f t="shared" si="11"/>
        <v>0.83831793667848087</v>
      </c>
      <c r="S58" s="51">
        <f t="shared" si="11"/>
        <v>1.0056324624377617</v>
      </c>
      <c r="T58" s="51">
        <f t="shared" si="11"/>
        <v>1.1463535165385528</v>
      </c>
      <c r="U58" s="51">
        <f t="shared" si="11"/>
        <v>8.5976451118812456</v>
      </c>
      <c r="V58" s="51">
        <f t="shared" si="11"/>
        <v>4.839871858565127</v>
      </c>
      <c r="W58" s="51">
        <f t="shared" si="11"/>
        <v>0.37777071375938176</v>
      </c>
      <c r="X58" s="51">
        <f t="shared" si="11"/>
        <v>0.51718673435155904</v>
      </c>
      <c r="Y58" s="51">
        <f t="shared" si="11"/>
        <v>2.2389838417464256</v>
      </c>
      <c r="AB58" s="51">
        <f t="shared" si="12"/>
        <v>0.27032568430845527</v>
      </c>
      <c r="AC58" s="51">
        <f t="shared" si="12"/>
        <v>3.7113320407240109</v>
      </c>
      <c r="AD58" s="51">
        <f t="shared" si="12"/>
        <v>0.9771097272971484</v>
      </c>
      <c r="AE58" s="51">
        <f t="shared" si="12"/>
        <v>2.0209586399829926</v>
      </c>
      <c r="AF58" s="51">
        <f t="shared" si="12"/>
        <v>1.9145177271645943</v>
      </c>
      <c r="AG58" s="51">
        <f t="shared" si="12"/>
        <v>16.203741673251589</v>
      </c>
      <c r="AH58" s="51">
        <f t="shared" si="12"/>
        <v>6.778964956633649</v>
      </c>
      <c r="AI58" s="51">
        <f t="shared" si="12"/>
        <v>0.62303287708071098</v>
      </c>
      <c r="AJ58" s="51">
        <f t="shared" si="12"/>
        <v>0.69508004654952926</v>
      </c>
      <c r="AK58" s="51">
        <f t="shared" si="12"/>
        <v>13.990833846984103</v>
      </c>
    </row>
    <row r="59" spans="3:87">
      <c r="C59" s="42">
        <f>6*24/24</f>
        <v>6</v>
      </c>
      <c r="D59" s="51">
        <f t="shared" si="13"/>
        <v>1.480313211222983E-2</v>
      </c>
      <c r="E59" s="51">
        <f t="shared" si="13"/>
        <v>0.23904073110460056</v>
      </c>
      <c r="F59" s="51">
        <f t="shared" si="13"/>
        <v>0.3109187634066084</v>
      </c>
      <c r="G59" s="51">
        <f t="shared" si="13"/>
        <v>0.24882828642228738</v>
      </c>
      <c r="H59" s="51">
        <f t="shared" si="13"/>
        <v>0.67677489166791938</v>
      </c>
      <c r="I59" s="51">
        <f t="shared" si="13"/>
        <v>14.028597231119511</v>
      </c>
      <c r="J59" s="51">
        <f t="shared" si="13"/>
        <v>4.0386862509409358</v>
      </c>
      <c r="K59" s="51">
        <f t="shared" si="13"/>
        <v>0.25068676511975135</v>
      </c>
      <c r="L59" s="51">
        <f t="shared" si="13"/>
        <v>0.44647109792269435</v>
      </c>
      <c r="M59" s="51">
        <f t="shared" si="13"/>
        <v>1.5707417803048647</v>
      </c>
      <c r="P59" s="51">
        <f t="shared" si="11"/>
        <v>1.1761543504455779E-2</v>
      </c>
      <c r="Q59" s="51">
        <f t="shared" si="11"/>
        <v>5.3668039987514154E-2</v>
      </c>
      <c r="R59" s="51">
        <f t="shared" si="11"/>
        <v>0.22677892325636284</v>
      </c>
      <c r="S59" s="51">
        <f t="shared" si="11"/>
        <v>0.20549433417765528</v>
      </c>
      <c r="T59" s="51">
        <f t="shared" si="11"/>
        <v>0.66622355254123822</v>
      </c>
      <c r="U59" s="51">
        <f t="shared" si="11"/>
        <v>10.518043317290628</v>
      </c>
      <c r="V59" s="51">
        <f t="shared" si="11"/>
        <v>3.6628296164241094</v>
      </c>
      <c r="W59" s="51">
        <f t="shared" si="11"/>
        <v>0.21379882569406566</v>
      </c>
      <c r="X59" s="51">
        <f t="shared" si="11"/>
        <v>0.39626423208652545</v>
      </c>
      <c r="Y59" s="51">
        <f t="shared" si="11"/>
        <v>1.0014816470525987</v>
      </c>
      <c r="AB59" s="51">
        <f t="shared" si="12"/>
        <v>1.7844720720003881E-2</v>
      </c>
      <c r="AC59" s="51">
        <f t="shared" si="12"/>
        <v>0.42441342222168699</v>
      </c>
      <c r="AD59" s="51">
        <f t="shared" si="12"/>
        <v>0.39505860355685396</v>
      </c>
      <c r="AE59" s="51">
        <f t="shared" si="12"/>
        <v>0.29216223866691948</v>
      </c>
      <c r="AF59" s="51">
        <f t="shared" si="12"/>
        <v>0.68732623079460053</v>
      </c>
      <c r="AG59" s="51">
        <f t="shared" si="12"/>
        <v>17.539151144948391</v>
      </c>
      <c r="AH59" s="51">
        <f t="shared" si="12"/>
        <v>4.4145428854577622</v>
      </c>
      <c r="AI59" s="51">
        <f t="shared" si="12"/>
        <v>0.28757470454543704</v>
      </c>
      <c r="AJ59" s="51">
        <f t="shared" si="12"/>
        <v>0.49667796375886325</v>
      </c>
      <c r="AK59" s="51">
        <f t="shared" si="12"/>
        <v>2.1400019135571307</v>
      </c>
    </row>
    <row r="60" spans="3:87">
      <c r="C60" s="42">
        <v>10</v>
      </c>
      <c r="D60" s="51">
        <f t="shared" si="13"/>
        <v>1.2596465110816025E-3</v>
      </c>
      <c r="E60" s="51">
        <f t="shared" si="13"/>
        <v>0.18509447522399178</v>
      </c>
      <c r="F60" s="51">
        <f t="shared" si="13"/>
        <v>0.2671353942336544</v>
      </c>
      <c r="G60" s="51">
        <f t="shared" si="13"/>
        <v>0.28135407666703993</v>
      </c>
      <c r="H60" s="51">
        <f t="shared" si="13"/>
        <v>0.50425421780791624</v>
      </c>
      <c r="I60" s="51">
        <f t="shared" si="13"/>
        <v>11.943106882815947</v>
      </c>
      <c r="J60" s="51">
        <f t="shared" si="13"/>
        <v>4.1743578606489935</v>
      </c>
      <c r="K60" s="51">
        <f t="shared" si="13"/>
        <v>0.2210269634296087</v>
      </c>
      <c r="L60" s="51">
        <f t="shared" si="13"/>
        <v>0.40699156356473204</v>
      </c>
      <c r="M60" s="51">
        <f t="shared" si="13"/>
        <v>1.2917733888878016</v>
      </c>
      <c r="P60" s="51">
        <f t="shared" si="11"/>
        <v>-9.2212524568860638E-4</v>
      </c>
      <c r="Q60" s="51">
        <f t="shared" si="11"/>
        <v>-1.0931101300333729E-2</v>
      </c>
      <c r="R60" s="51">
        <f t="shared" si="11"/>
        <v>0.23677730107615502</v>
      </c>
      <c r="S60" s="51">
        <f t="shared" si="11"/>
        <v>0.21777808591214681</v>
      </c>
      <c r="T60" s="51">
        <f t="shared" si="11"/>
        <v>0.43789084334100747</v>
      </c>
      <c r="U60" s="51">
        <f t="shared" si="11"/>
        <v>8.251636548713666</v>
      </c>
      <c r="V60" s="51">
        <f t="shared" si="11"/>
        <v>3.734656958741136</v>
      </c>
      <c r="W60" s="51">
        <f t="shared" si="11"/>
        <v>0.21742320992621725</v>
      </c>
      <c r="X60" s="51">
        <f t="shared" si="11"/>
        <v>0.39014358040505903</v>
      </c>
      <c r="Y60" s="51">
        <f t="shared" si="11"/>
        <v>0.8247207036567954</v>
      </c>
      <c r="AB60" s="51">
        <f t="shared" si="12"/>
        <v>3.4414182678518114E-3</v>
      </c>
      <c r="AC60" s="51">
        <f t="shared" si="12"/>
        <v>0.38112005174831731</v>
      </c>
      <c r="AD60" s="51">
        <f t="shared" si="12"/>
        <v>0.29749348739115378</v>
      </c>
      <c r="AE60" s="51">
        <f t="shared" si="12"/>
        <v>0.34493006742193305</v>
      </c>
      <c r="AF60" s="51">
        <f t="shared" si="12"/>
        <v>0.570617592274825</v>
      </c>
      <c r="AG60" s="51">
        <f t="shared" si="12"/>
        <v>15.634577216918228</v>
      </c>
      <c r="AH60" s="51">
        <f t="shared" si="12"/>
        <v>4.6140587625568505</v>
      </c>
      <c r="AI60" s="51">
        <f t="shared" si="12"/>
        <v>0.22463071693300016</v>
      </c>
      <c r="AJ60" s="51">
        <f t="shared" si="12"/>
        <v>0.42383954672440505</v>
      </c>
      <c r="AK60" s="51">
        <f t="shared" si="12"/>
        <v>1.7588260741188078</v>
      </c>
    </row>
    <row r="77" spans="3:37">
      <c r="D77" s="53" t="s">
        <v>65</v>
      </c>
    </row>
    <row r="78" spans="3:37">
      <c r="P78" s="42" t="s">
        <v>20</v>
      </c>
    </row>
    <row r="79" spans="3:37">
      <c r="D79" s="53" t="s">
        <v>24</v>
      </c>
      <c r="G79" s="53" t="s">
        <v>25</v>
      </c>
      <c r="P79" s="42" t="s">
        <v>22</v>
      </c>
      <c r="AB79" s="53" t="s">
        <v>24</v>
      </c>
      <c r="AE79" s="53" t="s">
        <v>25</v>
      </c>
    </row>
    <row r="80" spans="3:37">
      <c r="C80" s="42" t="s">
        <v>21</v>
      </c>
      <c r="D80" s="42" t="str">
        <f t="shared" ref="D80:M80" si="14">D12</f>
        <v>Blood</v>
      </c>
      <c r="E80" s="42" t="str">
        <f t="shared" si="14"/>
        <v>Thymus</v>
      </c>
      <c r="F80" s="42" t="str">
        <f t="shared" si="14"/>
        <v>Heart</v>
      </c>
      <c r="G80" s="42" t="str">
        <f t="shared" si="14"/>
        <v>Lungs</v>
      </c>
      <c r="H80" s="42" t="str">
        <f t="shared" si="14"/>
        <v>Kidneys</v>
      </c>
      <c r="I80" s="42" t="str">
        <f t="shared" si="14"/>
        <v>Spleen</v>
      </c>
      <c r="J80" s="42" t="str">
        <f t="shared" si="14"/>
        <v>Liver</v>
      </c>
      <c r="K80" s="42" t="str">
        <f t="shared" si="14"/>
        <v>ART</v>
      </c>
      <c r="L80" s="42" t="str">
        <f t="shared" si="14"/>
        <v>Carcass</v>
      </c>
      <c r="M80" s="42" t="str">
        <f t="shared" si="14"/>
        <v>Tumor</v>
      </c>
      <c r="O80" s="53" t="s">
        <v>62</v>
      </c>
      <c r="P80" s="42" t="str">
        <f>P55</f>
        <v>Blood</v>
      </c>
      <c r="Q80" s="42" t="str">
        <f t="shared" ref="Q80:Y80" si="15">Q55</f>
        <v>Thymus</v>
      </c>
      <c r="R80" s="42" t="str">
        <f t="shared" si="15"/>
        <v>Heart</v>
      </c>
      <c r="S80" s="42" t="str">
        <f t="shared" si="15"/>
        <v>Lungs</v>
      </c>
      <c r="T80" s="42" t="str">
        <f t="shared" si="15"/>
        <v>Kidneys</v>
      </c>
      <c r="U80" s="42" t="str">
        <f t="shared" si="15"/>
        <v>Spleen</v>
      </c>
      <c r="V80" s="42" t="str">
        <f t="shared" si="15"/>
        <v>Liver</v>
      </c>
      <c r="W80" s="42" t="str">
        <f t="shared" si="15"/>
        <v>ART</v>
      </c>
      <c r="X80" s="42" t="str">
        <f t="shared" si="15"/>
        <v>Carcass</v>
      </c>
      <c r="Y80" s="42" t="str">
        <f t="shared" si="15"/>
        <v>Tumor</v>
      </c>
      <c r="AA80" s="53" t="s">
        <v>61</v>
      </c>
      <c r="AB80" s="42" t="str">
        <f>AB55</f>
        <v>Blood</v>
      </c>
      <c r="AC80" s="42" t="str">
        <f t="shared" ref="AC80:AK80" si="16">AC55</f>
        <v>Thymus</v>
      </c>
      <c r="AD80" s="42" t="str">
        <f t="shared" si="16"/>
        <v>Heart</v>
      </c>
      <c r="AE80" s="42" t="str">
        <f t="shared" si="16"/>
        <v>Lungs</v>
      </c>
      <c r="AF80" s="42" t="str">
        <f t="shared" si="16"/>
        <v>Kidneys</v>
      </c>
      <c r="AG80" s="42" t="str">
        <f t="shared" si="16"/>
        <v>Spleen</v>
      </c>
      <c r="AH80" s="42" t="str">
        <f t="shared" si="16"/>
        <v>Liver</v>
      </c>
      <c r="AI80" s="42" t="str">
        <f t="shared" si="16"/>
        <v>ART</v>
      </c>
      <c r="AJ80" s="42" t="str">
        <f t="shared" si="16"/>
        <v>Carcass</v>
      </c>
      <c r="AK80" s="42" t="str">
        <f t="shared" si="16"/>
        <v>Tumor</v>
      </c>
    </row>
    <row r="81" spans="3:37">
      <c r="C81" s="42">
        <v>0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O81" s="42">
        <f>C81</f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AA81" s="42">
        <f>O81</f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</row>
    <row r="82" spans="3:37">
      <c r="C82" s="42">
        <f>$C$56</f>
        <v>4.1666666666666664E-2</v>
      </c>
      <c r="D82" s="42">
        <f>_xll.SRS1Splines.Functions25.OneWay_Spline($C$56:$C$60,$D$56:$D$60,C82)</f>
        <v>6.4059220846195499</v>
      </c>
      <c r="E82" s="42">
        <f>_xll.SRS1Splines.Functions25.OneWay_Spline($C$56:$C$60,E$56:E$60,$C82)</f>
        <v>2.12893064344776</v>
      </c>
      <c r="F82" s="42">
        <f>_xll.SRS1Splines.Functions25.OneWay_Spline($C$56:$C$60,F$56:F$60,$C82)</f>
        <v>1.87125035475152</v>
      </c>
      <c r="G82" s="42">
        <f>_xll.SRS1Splines.Functions25.OneWay_Spline($C$56:$C$60,G$56:G$60,$C82)</f>
        <v>3.05124833818335</v>
      </c>
      <c r="H82" s="42">
        <f>_xll.SRS1Splines.Functions25.OneWay_Spline($C$56:$C$60,H$56:H$60,$C82)</f>
        <v>2.5859736830508702</v>
      </c>
      <c r="I82" s="42">
        <f>_xll.SRS1Splines.Functions25.OneWay_Spline($C$56:$C$60,I$56:I$60,$C82)</f>
        <v>9.7552324379745095</v>
      </c>
      <c r="J82" s="42">
        <f>_xll.SRS1Splines.Functions25.OneWay_Spline($C$56:$C$60,J$56:J$60,$C82)</f>
        <v>3.7150631390773201</v>
      </c>
      <c r="K82" s="42">
        <f>_xll.SRS1Splines.Functions25.OneWay_Spline($C$56:$C$60,K$56:K$60,$C82)</f>
        <v>0.313110764527185</v>
      </c>
      <c r="L82" s="42">
        <f>_xll.SRS1Splines.Functions25.OneWay_Spline($C$56:$C$60,L$56:L$60,$C82)</f>
        <v>0.49992681097979802</v>
      </c>
      <c r="M82" s="42">
        <f>_xll.SRS1Splines.Functions25.OneWay_Spline($C$56:$C$60,M$56:M$60,$C82)</f>
        <v>0.41571463304281098</v>
      </c>
      <c r="O82" s="42">
        <f t="shared" ref="O82:O145" si="17">C82</f>
        <v>4.1666666666666664E-2</v>
      </c>
      <c r="P82" s="42">
        <f>_xll.SRS1Splines.Functions25.OneWay_Spline($C$56:$C$60,P$56:P$60,O82)</f>
        <v>6.2697429249463097</v>
      </c>
      <c r="Q82" s="42">
        <f>_xll.SRS1Splines.Functions25.OneWay_Spline($C$56:$C$60,Q$56:Q$60,$C82)</f>
        <v>1.66945423029329</v>
      </c>
      <c r="R82" s="42">
        <f>_xll.SRS1Splines.Functions25.OneWay_Spline($C$56:$C$60,R$56:R$60,$C82)</f>
        <v>1.7620632775741301</v>
      </c>
      <c r="S82" s="42">
        <f>_xll.SRS1Splines.Functions25.OneWay_Spline($C$56:$C$60,S$56:S$60,$C82)</f>
        <v>2.9567193175090001</v>
      </c>
      <c r="T82" s="42">
        <f>_xll.SRS1Splines.Functions25.OneWay_Spline($C$56:$C$60,T$56:T$60,$C82)</f>
        <v>2.4223474377193002</v>
      </c>
      <c r="U82" s="42">
        <f>_xll.SRS1Splines.Functions25.OneWay_Spline($C$56:$C$60,U$56:U$60,$C82)</f>
        <v>8.5946134099272093</v>
      </c>
      <c r="V82" s="42">
        <f>_xll.SRS1Splines.Functions25.OneWay_Spline($C$56:$C$60,V$56:V$60,$C82)</f>
        <v>3.3278138269182098</v>
      </c>
      <c r="W82" s="42">
        <f>_xll.SRS1Splines.Functions25.OneWay_Spline($C$56:$C$60,W$56:W$60,$C82)</f>
        <v>0.28121596130860199</v>
      </c>
      <c r="X82" s="42">
        <f>_xll.SRS1Splines.Functions25.OneWay_Spline($C$56:$C$60,X$56:X$60,$C82)</f>
        <v>0.44712069310883001</v>
      </c>
      <c r="Y82" s="42">
        <f>_xll.SRS1Splines.Functions25.OneWay_Spline($C$56:$C$60,Y$56:Y$60,$C82)</f>
        <v>5.3028487739360503E-2</v>
      </c>
      <c r="AA82" s="42">
        <f t="shared" ref="AA82:AA145" si="18">O82</f>
        <v>4.1666666666666664E-2</v>
      </c>
      <c r="AB82" s="42">
        <f>_xll.SRS1Splines.Functions25.OneWay_Spline($C$56:$C$60,AB$56:AB$60,AA82)</f>
        <v>6.5421012442927902</v>
      </c>
      <c r="AC82" s="42">
        <f>_xll.SRS1Splines.Functions25.OneWay_Spline($C$56:$C$60,AC$56:AC$60,$C82)</f>
        <v>2.5884070566022301</v>
      </c>
      <c r="AD82" s="42">
        <f>_xll.SRS1Splines.Functions25.OneWay_Spline($C$56:$C$60,AD$56:AD$60,$C82)</f>
        <v>1.98043743192891</v>
      </c>
      <c r="AE82" s="42">
        <f>_xll.SRS1Splines.Functions25.OneWay_Spline($C$56:$C$60,AE$56:AE$60,$C82)</f>
        <v>3.14577735885771</v>
      </c>
      <c r="AF82" s="42">
        <f>_xll.SRS1Splines.Functions25.OneWay_Spline($C$56:$C$60,AF$56:AF$60,$C82)</f>
        <v>2.7495999283824299</v>
      </c>
      <c r="AG82" s="42">
        <f>_xll.SRS1Splines.Functions25.OneWay_Spline($C$56:$C$60,AG$56:AG$60,$C82)</f>
        <v>10.915851466021801</v>
      </c>
      <c r="AH82" s="42">
        <f>_xll.SRS1Splines.Functions25.OneWay_Spline($C$56:$C$60,AH$56:AH$60,$C82)</f>
        <v>4.10231245123643</v>
      </c>
      <c r="AI82" s="42">
        <f>_xll.SRS1Splines.Functions25.OneWay_Spline($C$56:$C$60,AI$56:AI$60,$C82)</f>
        <v>0.34500556774576802</v>
      </c>
      <c r="AJ82" s="42">
        <f>_xll.SRS1Splines.Functions25.OneWay_Spline($C$56:$C$60,AJ$56:AJ$60,$C82)</f>
        <v>0.55273292885076597</v>
      </c>
      <c r="AK82" s="42">
        <f>_xll.SRS1Splines.Functions25.OneWay_Spline($C$56:$C$60,AK$56:AK$60,$C82)</f>
        <v>0.77840077834626098</v>
      </c>
    </row>
    <row r="83" spans="3:37">
      <c r="C83" s="42">
        <v>7.4999999999999997E-2</v>
      </c>
      <c r="D83" s="42">
        <f>_xll.SRS1Splines.Functions25.OneWay_Spline($C$56:$C$60,$D$56:$D$60,C83)</f>
        <v>5.4140330708767701</v>
      </c>
      <c r="E83" s="42">
        <f>_xll.SRS1Splines.Functions25.OneWay_Spline($C$56:$C$60,E$56:E$60,$C83)</f>
        <v>1.88435444823015</v>
      </c>
      <c r="F83" s="42">
        <f>_xll.SRS1Splines.Functions25.OneWay_Spline($C$56:$C$60,F$56:F$60,$C83)</f>
        <v>1.7146557776842599</v>
      </c>
      <c r="G83" s="42">
        <f>_xll.SRS1Splines.Functions25.OneWay_Spline($C$56:$C$60,G$56:G$60,$C83)</f>
        <v>2.7041713664578602</v>
      </c>
      <c r="H83" s="42">
        <f>_xll.SRS1Splines.Functions25.OneWay_Spline($C$56:$C$60,H$56:H$60,$C83)</f>
        <v>2.49189633505872</v>
      </c>
      <c r="I83" s="42">
        <f>_xll.SRS1Splines.Functions25.OneWay_Spline($C$56:$C$60,I$56:I$60,$C83)</f>
        <v>9.2974929081143394</v>
      </c>
      <c r="J83" s="42">
        <f>_xll.SRS1Splines.Functions25.OneWay_Spline($C$56:$C$60,J$56:J$60,$C83)</f>
        <v>3.7770937277652399</v>
      </c>
      <c r="K83" s="42">
        <f>_xll.SRS1Splines.Functions25.OneWay_Spline($C$56:$C$60,K$56:K$60,$C83)</f>
        <v>0.39898074341845602</v>
      </c>
      <c r="L83" s="42">
        <f>_xll.SRS1Splines.Functions25.OneWay_Spline($C$56:$C$60,L$56:L$60,$C83)</f>
        <v>0.52045321844915304</v>
      </c>
      <c r="M83" s="42">
        <f>_xll.SRS1Splines.Functions25.OneWay_Spline($C$56:$C$60,M$56:M$60,$C83)</f>
        <v>0.99531662381309205</v>
      </c>
      <c r="O83" s="42">
        <f t="shared" si="17"/>
        <v>7.4999999999999997E-2</v>
      </c>
      <c r="P83" s="42">
        <f>_xll.SRS1Splines.Functions25.OneWay_Spline($C$56:$C$60,P$56:P$60,O83)</f>
        <v>5.2296397369334899</v>
      </c>
      <c r="Q83" s="42">
        <f>_xll.SRS1Splines.Functions25.OneWay_Spline($C$56:$C$60,Q$56:Q$60,$C83)</f>
        <v>1.50014388703233</v>
      </c>
      <c r="R83" s="42">
        <f>_xll.SRS1Splines.Functions25.OneWay_Spline($C$56:$C$60,R$56:R$60,$C83)</f>
        <v>1.47385171689235</v>
      </c>
      <c r="S83" s="42">
        <f>_xll.SRS1Splines.Functions25.OneWay_Spline($C$56:$C$60,S$56:S$60,$C83)</f>
        <v>2.5812740823728499</v>
      </c>
      <c r="T83" s="42">
        <f>_xll.SRS1Splines.Functions25.OneWay_Spline($C$56:$C$60,T$56:T$60,$C83)</f>
        <v>2.2429925620846101</v>
      </c>
      <c r="U83" s="42">
        <f>_xll.SRS1Splines.Functions25.OneWay_Spline($C$56:$C$60,U$56:U$60,$C83)</f>
        <v>8.1013807855590301</v>
      </c>
      <c r="V83" s="42">
        <f>_xll.SRS1Splines.Functions25.OneWay_Spline($C$56:$C$60,V$56:V$60,$C83)</f>
        <v>3.2310849946625901</v>
      </c>
      <c r="W83" s="42">
        <f>_xll.SRS1Splines.Functions25.OneWay_Spline($C$56:$C$60,W$56:W$60,$C83)</f>
        <v>0.35957089737695702</v>
      </c>
      <c r="X83" s="42">
        <f>_xll.SRS1Splines.Functions25.OneWay_Spline($C$56:$C$60,X$56:X$60,$C83)</f>
        <v>0.482224236104139</v>
      </c>
      <c r="Y83" s="42">
        <f>_xll.SRS1Splines.Functions25.OneWay_Spline($C$56:$C$60,Y$56:Y$60,$C83)</f>
        <v>0.264671462277981</v>
      </c>
      <c r="AA83" s="42">
        <f t="shared" si="18"/>
        <v>7.4999999999999997E-2</v>
      </c>
      <c r="AB83" s="42">
        <f>_xll.SRS1Splines.Functions25.OneWay_Spline($C$56:$C$60,AB$56:AB$60,AA83)</f>
        <v>5.5984264048200503</v>
      </c>
      <c r="AC83" s="42">
        <f>_xll.SRS1Splines.Functions25.OneWay_Spline($C$56:$C$60,AC$56:AC$60,$C83)</f>
        <v>2.2685650094279701</v>
      </c>
      <c r="AD83" s="42">
        <f>_xll.SRS1Splines.Functions25.OneWay_Spline($C$56:$C$60,AD$56:AD$60,$C83)</f>
        <v>1.9481136550671601</v>
      </c>
      <c r="AE83" s="42">
        <f>_xll.SRS1Splines.Functions25.OneWay_Spline($C$56:$C$60,AE$56:AE$60,$C83)</f>
        <v>2.8270686505428602</v>
      </c>
      <c r="AF83" s="42">
        <f>_xll.SRS1Splines.Functions25.OneWay_Spline($C$56:$C$60,AF$56:AF$60,$C83)</f>
        <v>2.73266594161128</v>
      </c>
      <c r="AG83" s="42">
        <f>_xll.SRS1Splines.Functions25.OneWay_Spline($C$56:$C$60,AG$56:AG$60,$C83)</f>
        <v>10.4936050306697</v>
      </c>
      <c r="AH83" s="42">
        <f>_xll.SRS1Splines.Functions25.OneWay_Spline($C$56:$C$60,AH$56:AH$60,$C83)</f>
        <v>4.3181350236093099</v>
      </c>
      <c r="AI83" s="42">
        <f>_xll.SRS1Splines.Functions25.OneWay_Spline($C$56:$C$60,AI$56:AI$60,$C83)</f>
        <v>0.438369683144615</v>
      </c>
      <c r="AJ83" s="42">
        <f>_xll.SRS1Splines.Functions25.OneWay_Spline($C$56:$C$60,AJ$56:AJ$60,$C83)</f>
        <v>0.55888131606769698</v>
      </c>
      <c r="AK83" s="42">
        <f>_xll.SRS1Splines.Functions25.OneWay_Spline($C$56:$C$60,AK$56:AK$60,$C83)</f>
        <v>1.7259617853482001</v>
      </c>
    </row>
    <row r="84" spans="3:37">
      <c r="C84" s="42">
        <v>0.1</v>
      </c>
      <c r="D84" s="42">
        <f>_xll.SRS1Splines.Functions25.OneWay_Spline($C$56:$C$60,$D$56:$D$60,C84)</f>
        <v>4.65647144098459</v>
      </c>
      <c r="E84" s="42">
        <f>_xll.SRS1Splines.Functions25.OneWay_Spline($C$56:$C$60,E$56:E$60,$C84)</f>
        <v>1.6977888988966401</v>
      </c>
      <c r="F84" s="42">
        <f>_xll.SRS1Splines.Functions25.OneWay_Spline($C$56:$C$60,F$56:F$60,$C84)</f>
        <v>1.59501285461524</v>
      </c>
      <c r="G84" s="42">
        <f>_xll.SRS1Splines.Functions25.OneWay_Spline($C$56:$C$60,G$56:G$60,$C84)</f>
        <v>2.43636717269026</v>
      </c>
      <c r="H84" s="42">
        <f>_xll.SRS1Splines.Functions25.OneWay_Spline($C$56:$C$60,H$56:H$60,$C84)</f>
        <v>2.42211377376558</v>
      </c>
      <c r="I84" s="42">
        <f>_xll.SRS1Splines.Functions25.OneWay_Spline($C$56:$C$60,I$56:I$60,$C84)</f>
        <v>8.9508391454786604</v>
      </c>
      <c r="J84" s="42">
        <f>_xll.SRS1Splines.Functions25.OneWay_Spline($C$56:$C$60,J$56:J$60,$C84)</f>
        <v>3.8241282629136601</v>
      </c>
      <c r="K84" s="42">
        <f>_xll.SRS1Splines.Functions25.OneWay_Spline($C$56:$C$60,K$56:K$60,$C84)</f>
        <v>0.46563295636580299</v>
      </c>
      <c r="L84" s="42">
        <f>_xll.SRS1Splines.Functions25.OneWay_Spline($C$56:$C$60,L$56:L$60,$C84)</f>
        <v>0.53622433222892096</v>
      </c>
      <c r="M84" s="42">
        <f>_xll.SRS1Splines.Functions25.OneWay_Spline($C$56:$C$60,M$56:M$60,$C84)</f>
        <v>1.4199828071413001</v>
      </c>
      <c r="O84" s="42">
        <f t="shared" si="17"/>
        <v>0.1</v>
      </c>
      <c r="P84" s="42">
        <f>_xll.SRS1Splines.Functions25.OneWay_Spline($C$56:$C$60,P$56:P$60,O84)</f>
        <v>4.4334669083267002</v>
      </c>
      <c r="Q84" s="42">
        <f>_xll.SRS1Splines.Functions25.OneWay_Spline($C$56:$C$60,Q$56:Q$60,$C84)</f>
        <v>1.37095557388409</v>
      </c>
      <c r="R84" s="42">
        <f>_xll.SRS1Splines.Functions25.OneWay_Spline($C$56:$C$60,R$56:R$60,$C84)</f>
        <v>1.2499147034381799</v>
      </c>
      <c r="S84" s="42">
        <f>_xll.SRS1Splines.Functions25.OneWay_Spline($C$56:$C$60,S$56:S$60,$C84)</f>
        <v>2.2928444361585201</v>
      </c>
      <c r="T84" s="42">
        <f>_xll.SRS1Splines.Functions25.OneWay_Spline($C$56:$C$60,T$56:T$60,$C84)</f>
        <v>2.10671797041867</v>
      </c>
      <c r="U84" s="42">
        <f>_xll.SRS1Splines.Functions25.OneWay_Spline($C$56:$C$60,U$56:U$60,$C84)</f>
        <v>7.7210929985116898</v>
      </c>
      <c r="V84" s="42">
        <f>_xll.SRS1Splines.Functions25.OneWay_Spline($C$56:$C$60,V$56:V$60,$C84)</f>
        <v>3.1600912467368301</v>
      </c>
      <c r="W84" s="42">
        <f>_xll.SRS1Splines.Functions25.OneWay_Spline($C$56:$C$60,W$56:W$60,$C84)</f>
        <v>0.42021359013701498</v>
      </c>
      <c r="X84" s="42">
        <f>_xll.SRS1Splines.Functions25.OneWay_Spline($C$56:$C$60,X$56:X$60,$C84)</f>
        <v>0.50945616552185302</v>
      </c>
      <c r="Y84" s="42">
        <f>_xll.SRS1Splines.Functions25.OneWay_Spline($C$56:$C$60,Y$56:Y$60,$C84)</f>
        <v>0.42248847387732802</v>
      </c>
      <c r="AA84" s="42">
        <f t="shared" si="18"/>
        <v>0.1</v>
      </c>
      <c r="AB84" s="42">
        <f>_xll.SRS1Splines.Functions25.OneWay_Spline($C$56:$C$60,AB$56:AB$60,AA84)</f>
        <v>4.8794759736424798</v>
      </c>
      <c r="AC84" s="42">
        <f>_xll.SRS1Splines.Functions25.OneWay_Spline($C$56:$C$60,AC$56:AC$60,$C84)</f>
        <v>2.02462222390918</v>
      </c>
      <c r="AD84" s="42">
        <f>_xll.SRS1Splines.Functions25.OneWay_Spline($C$56:$C$60,AD$56:AD$60,$C84)</f>
        <v>1.92374905183588</v>
      </c>
      <c r="AE84" s="42">
        <f>_xll.SRS1Splines.Functions25.OneWay_Spline($C$56:$C$60,AE$56:AE$60,$C84)</f>
        <v>2.5798899092219898</v>
      </c>
      <c r="AF84" s="42">
        <f>_xll.SRS1Splines.Functions25.OneWay_Spline($C$56:$C$60,AF$56:AF$60,$C84)</f>
        <v>2.7193925700826602</v>
      </c>
      <c r="AG84" s="42">
        <f>_xll.SRS1Splines.Functions25.OneWay_Spline($C$56:$C$60,AG$56:AG$60,$C84)</f>
        <v>10.180585292445601</v>
      </c>
      <c r="AH84" s="42">
        <f>_xll.SRS1Splines.Functions25.OneWay_Spline($C$56:$C$60,AH$56:AH$60,$C84)</f>
        <v>4.4771014415600199</v>
      </c>
      <c r="AI84" s="42">
        <f>_xll.SRS1Splines.Functions25.OneWay_Spline($C$56:$C$60,AI$56:AI$60,$C84)</f>
        <v>0.51100575852860197</v>
      </c>
      <c r="AJ84" s="42">
        <f>_xll.SRS1Splines.Functions25.OneWay_Spline($C$56:$C$60,AJ$56:AJ$60,$C84)</f>
        <v>0.56343598295430497</v>
      </c>
      <c r="AK84" s="42">
        <f>_xll.SRS1Splines.Functions25.OneWay_Spline($C$56:$C$60,AK$56:AK$60,$C84)</f>
        <v>2.41747714040527</v>
      </c>
    </row>
    <row r="85" spans="3:37">
      <c r="C85" s="42">
        <v>0.125</v>
      </c>
      <c r="D85" s="42">
        <f>_xll.SRS1Splines.Functions25.OneWay_Spline($C$56:$C$60,$D$56:$D$60,C85)</f>
        <v>3.9855089074454502</v>
      </c>
      <c r="E85" s="42">
        <f>_xll.SRS1Splines.Functions25.OneWay_Spline($C$56:$C$60,E$56:E$60,$C85)</f>
        <v>1.53991620835806</v>
      </c>
      <c r="F85" s="42">
        <f>_xll.SRS1Splines.Functions25.OneWay_Spline($C$56:$C$60,F$56:F$60,$C85)</f>
        <v>1.4891197707149499</v>
      </c>
      <c r="G85" s="42">
        <f>_xll.SRS1Splines.Functions25.OneWay_Spline($C$56:$C$60,G$56:G$60,$C85)</f>
        <v>2.2038251101376201</v>
      </c>
      <c r="H85" s="42">
        <f>_xll.SRS1Splines.Functions25.OneWay_Spline($C$56:$C$60,H$56:H$60,$C85)</f>
        <v>2.35677364825098</v>
      </c>
      <c r="I85" s="42">
        <f>_xll.SRS1Splines.Functions25.OneWay_Spline($C$56:$C$60,I$56:I$60,$C85)</f>
        <v>8.6585389836751503</v>
      </c>
      <c r="J85" s="42">
        <f>_xll.SRS1Splines.Functions25.OneWay_Spline($C$56:$C$60,J$56:J$60,$C85)</f>
        <v>3.8716013068899202</v>
      </c>
      <c r="K85" s="42">
        <f>_xll.SRS1Splines.Functions25.OneWay_Spline($C$56:$C$60,K$56:K$60,$C85)</f>
        <v>0.52250970886172698</v>
      </c>
      <c r="L85" s="42">
        <f>_xll.SRS1Splines.Functions25.OneWay_Spline($C$56:$C$60,L$56:L$60,$C85)</f>
        <v>0.55003217148427297</v>
      </c>
      <c r="M85" s="42">
        <f>_xll.SRS1Splines.Functions25.OneWay_Spline($C$56:$C$60,M$56:M$60,$C85)</f>
        <v>1.82686021343281</v>
      </c>
      <c r="O85" s="42">
        <f t="shared" si="17"/>
        <v>0.125</v>
      </c>
      <c r="P85" s="42">
        <f>_xll.SRS1Splines.Functions25.OneWay_Spline($C$56:$C$60,P$56:P$60,O85)</f>
        <v>3.7313594086559401</v>
      </c>
      <c r="Q85" s="42">
        <f>_xll.SRS1Splines.Functions25.OneWay_Spline($C$56:$C$60,Q$56:Q$60,$C85)</f>
        <v>1.26162072353205</v>
      </c>
      <c r="R85" s="42">
        <f>_xll.SRS1Splines.Functions25.OneWay_Spline($C$56:$C$60,R$56:R$60,$C85)</f>
        <v>1.05808962838228</v>
      </c>
      <c r="S85" s="42">
        <f>_xll.SRS1Splines.Functions25.OneWay_Spline($C$56:$C$60,S$56:S$60,$C85)</f>
        <v>2.0402568127928902</v>
      </c>
      <c r="T85" s="42">
        <f>_xll.SRS1Splines.Functions25.OneWay_Spline($C$56:$C$60,T$56:T$60,$C85)</f>
        <v>1.98481071185703</v>
      </c>
      <c r="U85" s="42">
        <f>_xll.SRS1Splines.Functions25.OneWay_Spline($C$56:$C$60,U$56:U$60,$C85)</f>
        <v>7.3976194384077001</v>
      </c>
      <c r="V85" s="42">
        <f>_xll.SRS1Splines.Functions25.OneWay_Spline($C$56:$C$60,V$56:V$60,$C85)</f>
        <v>3.1011704334218901</v>
      </c>
      <c r="W85" s="42">
        <f>_xll.SRS1Splines.Functions25.OneWay_Spline($C$56:$C$60,W$56:W$60,$C85)</f>
        <v>0.47189054403802799</v>
      </c>
      <c r="X85" s="42">
        <f>_xll.SRS1Splines.Functions25.OneWay_Spline($C$56:$C$60,X$56:X$60,$C85)</f>
        <v>0.53268789596927701</v>
      </c>
      <c r="Y85" s="42">
        <f>_xll.SRS1Splines.Functions25.OneWay_Spline($C$56:$C$60,Y$56:Y$60,$C85)</f>
        <v>0.56880037096324298</v>
      </c>
      <c r="AA85" s="42">
        <f t="shared" si="18"/>
        <v>0.125</v>
      </c>
      <c r="AB85" s="42">
        <f>_xll.SRS1Splines.Functions25.OneWay_Spline($C$56:$C$60,AB$56:AB$60,AA85)</f>
        <v>4.2396584062349598</v>
      </c>
      <c r="AC85" s="42">
        <f>_xll.SRS1Splines.Functions25.OneWay_Spline($C$56:$C$60,AC$56:AC$60,$C85)</f>
        <v>1.8182116931840699</v>
      </c>
      <c r="AD85" s="42">
        <f>_xll.SRS1Splines.Functions25.OneWay_Spline($C$56:$C$60,AD$56:AD$60,$C85)</f>
        <v>1.8992800738175</v>
      </c>
      <c r="AE85" s="42">
        <f>_xll.SRS1Splines.Functions25.OneWay_Spline($C$56:$C$60,AE$56:AE$60,$C85)</f>
        <v>2.3673934074823499</v>
      </c>
      <c r="AF85" s="42">
        <f>_xll.SRS1Splines.Functions25.OneWay_Spline($C$56:$C$60,AF$56:AF$60,$C85)</f>
        <v>2.70562815731097</v>
      </c>
      <c r="AG85" s="42">
        <f>_xll.SRS1Splines.Functions25.OneWay_Spline($C$56:$C$60,AG$56:AG$60,$C85)</f>
        <v>9.9194585289426005</v>
      </c>
      <c r="AH85" s="42">
        <f>_xll.SRS1Splines.Functions25.OneWay_Spline($C$56:$C$60,AH$56:AH$60,$C85)</f>
        <v>4.6279201426915497</v>
      </c>
      <c r="AI85" s="42">
        <f>_xll.SRS1Splines.Functions25.OneWay_Spline($C$56:$C$60,AI$56:AI$60,$C85)</f>
        <v>0.57306948074411601</v>
      </c>
      <c r="AJ85" s="42">
        <f>_xll.SRS1Splines.Functions25.OneWay_Spline($C$56:$C$60,AJ$56:AJ$60,$C85)</f>
        <v>0.56794211538997796</v>
      </c>
      <c r="AK85" s="42">
        <f>_xll.SRS1Splines.Functions25.OneWay_Spline($C$56:$C$60,AK$56:AK$60,$C85)</f>
        <v>3.0849200559023799</v>
      </c>
    </row>
    <row r="86" spans="3:37">
      <c r="C86" s="42">
        <f>C85+0.125</f>
        <v>0.25</v>
      </c>
      <c r="D86" s="42">
        <f>_xll.SRS1Splines.Functions25.OneWay_Spline($C$56:$C$60,$D$56:$D$60,C86)</f>
        <v>2.71944952761182</v>
      </c>
      <c r="E86" s="42">
        <f>_xll.SRS1Splines.Functions25.OneWay_Spline($C$56:$C$60,E$56:E$60,$C86)</f>
        <v>1.4609011960437801</v>
      </c>
      <c r="F86" s="42">
        <f>_xll.SRS1Splines.Functions25.OneWay_Spline($C$56:$C$60,F$56:F$60,$C86)</f>
        <v>1.29319036269648</v>
      </c>
      <c r="G86" s="42">
        <f>_xll.SRS1Splines.Functions25.OneWay_Spline($C$56:$C$60,G$56:G$60,$C86)</f>
        <v>1.9084995392658901</v>
      </c>
      <c r="H86" s="42">
        <f>_xll.SRS1Splines.Functions25.OneWay_Spline($C$56:$C$60,H$56:H$60,$C86)</f>
        <v>2.1295975943027798</v>
      </c>
      <c r="I86" s="42">
        <f>_xll.SRS1Splines.Functions25.OneWay_Spline($C$56:$C$60,I$56:I$60,$C86)</f>
        <v>8.5382779792715198</v>
      </c>
      <c r="J86" s="42">
        <f>_xll.SRS1Splines.Functions25.OneWay_Spline($C$56:$C$60,J$56:J$60,$C86)</f>
        <v>4.1344561913982503</v>
      </c>
      <c r="K86" s="42">
        <f>_xll.SRS1Splines.Functions25.OneWay_Spline($C$56:$C$60,K$56:K$60,$C86)</f>
        <v>0.56567485448517396</v>
      </c>
      <c r="L86" s="42">
        <f>_xll.SRS1Splines.Functions25.OneWay_Spline($C$56:$C$60,L$56:L$60,$C86)</f>
        <v>0.57127215964434297</v>
      </c>
      <c r="M86" s="42">
        <f>_xll.SRS1Splines.Functions25.OneWay_Spline($C$56:$C$60,M$56:M$60,$C86)</f>
        <v>3.5206637288654101</v>
      </c>
      <c r="O86" s="42">
        <f t="shared" si="17"/>
        <v>0.25</v>
      </c>
      <c r="P86" s="42">
        <f>_xll.SRS1Splines.Functions25.OneWay_Spline($C$56:$C$60,P$56:P$60,O86)</f>
        <v>2.4982895852580298</v>
      </c>
      <c r="Q86" s="42">
        <f>_xll.SRS1Splines.Functions25.OneWay_Spline($C$56:$C$60,Q$56:Q$60,$C86)</f>
        <v>1.2064510552074801</v>
      </c>
      <c r="R86" s="42">
        <f>_xll.SRS1Splines.Functions25.OneWay_Spline($C$56:$C$60,R$56:R$60,$C86)</f>
        <v>0.89259509844984497</v>
      </c>
      <c r="S86" s="42">
        <f>_xll.SRS1Splines.Functions25.OneWay_Spline($C$56:$C$60,S$56:S$60,$C86)</f>
        <v>1.6521863200008899</v>
      </c>
      <c r="T86" s="42">
        <f>_xll.SRS1Splines.Functions25.OneWay_Spline($C$56:$C$60,T$56:T$60,$C86)</f>
        <v>1.7196622700126001</v>
      </c>
      <c r="U86" s="42">
        <f>_xll.SRS1Splines.Functions25.OneWay_Spline($C$56:$C$60,U$56:U$60,$C86)</f>
        <v>7.1802467676099502</v>
      </c>
      <c r="V86" s="42">
        <f>_xll.SRS1Splines.Functions25.OneWay_Spline($C$56:$C$60,V$56:V$60,$C86)</f>
        <v>3.1060026437149899</v>
      </c>
      <c r="W86" s="42">
        <f>_xll.SRS1Splines.Functions25.OneWay_Spline($C$56:$C$60,W$56:W$60,$C86)</f>
        <v>0.50897357094592</v>
      </c>
      <c r="X86" s="42">
        <f>_xll.SRS1Splines.Functions25.OneWay_Spline($C$56:$C$60,X$56:X$60,$C86)</f>
        <v>0.55018831224962095</v>
      </c>
      <c r="Y86" s="42">
        <f>_xll.SRS1Splines.Functions25.OneWay_Spline($C$56:$C$60,Y$56:Y$60,$C86)</f>
        <v>1.0417202165228101</v>
      </c>
      <c r="AA86" s="42">
        <f t="shared" si="18"/>
        <v>0.25</v>
      </c>
      <c r="AB86" s="42">
        <f>_xll.SRS1Splines.Functions25.OneWay_Spline($C$56:$C$60,AB$56:AB$60,AA86)</f>
        <v>2.9406094699656098</v>
      </c>
      <c r="AC86" s="42">
        <f>_xll.SRS1Splines.Functions25.OneWay_Spline($C$56:$C$60,AC$56:AC$60,$C86)</f>
        <v>1.7153513368800899</v>
      </c>
      <c r="AD86" s="42">
        <f>_xll.SRS1Splines.Functions25.OneWay_Spline($C$56:$C$60,AD$56:AD$60,$C86)</f>
        <v>1.7686634304020299</v>
      </c>
      <c r="AE86" s="42">
        <f>_xll.SRS1Splines.Functions25.OneWay_Spline($C$56:$C$60,AE$56:AE$60,$C86)</f>
        <v>2.1613174707400198</v>
      </c>
      <c r="AF86" s="42">
        <f>_xll.SRS1Splines.Functions25.OneWay_Spline($C$56:$C$60,AF$56:AF$60,$C86)</f>
        <v>2.62376313622525</v>
      </c>
      <c r="AG86" s="42">
        <f>_xll.SRS1Splines.Functions25.OneWay_Spline($C$56:$C$60,AG$56:AG$60,$C86)</f>
        <v>9.8963091909330902</v>
      </c>
      <c r="AH86" s="42">
        <f>_xll.SRS1Splines.Functions25.OneWay_Spline($C$56:$C$60,AH$56:AH$60,$C86)</f>
        <v>5.2143481163755601</v>
      </c>
      <c r="AI86" s="42">
        <f>_xll.SRS1Splines.Functions25.OneWay_Spline($C$56:$C$60,AI$56:AI$60,$C86)</f>
        <v>0.62195044072532102</v>
      </c>
      <c r="AJ86" s="42">
        <f>_xll.SRS1Splines.Functions25.OneWay_Spline($C$56:$C$60,AJ$56:AJ$60,$C86)</f>
        <v>0.59057970863256304</v>
      </c>
      <c r="AK86" s="42">
        <f>_xll.SRS1Splines.Functions25.OneWay_Spline($C$56:$C$60,AK$56:AK$60,$C86)</f>
        <v>5.9996072412080004</v>
      </c>
    </row>
    <row r="87" spans="3:37">
      <c r="C87" s="42">
        <f t="shared" ref="C87:C93" si="19">C86+0.125</f>
        <v>0.375</v>
      </c>
      <c r="D87" s="42">
        <f>_xll.SRS1Splines.Functions25.OneWay_Spline($C$56:$C$60,$D$56:$D$60,C87)</f>
        <v>1.96523547981146</v>
      </c>
      <c r="E87" s="42">
        <f>_xll.SRS1Splines.Functions25.OneWay_Spline($C$56:$C$60,E$56:E$60,$C87)</f>
        <v>1.6607921302209501</v>
      </c>
      <c r="F87" s="42">
        <f>_xll.SRS1Splines.Functions25.OneWay_Spline($C$56:$C$60,F$56:F$60,$C87)</f>
        <v>1.1834874670891999</v>
      </c>
      <c r="G87" s="42">
        <f>_xll.SRS1Splines.Functions25.OneWay_Spline($C$56:$C$60,G$56:G$60,$C87)</f>
        <v>1.80486575934849</v>
      </c>
      <c r="H87" s="42">
        <f>_xll.SRS1Splines.Functions25.OneWay_Spline($C$56:$C$60,H$56:H$60,$C87)</f>
        <v>1.95808031399726</v>
      </c>
      <c r="I87" s="42">
        <f>_xll.SRS1Splines.Functions25.OneWay_Spline($C$56:$C$60,I$56:I$60,$C87)</f>
        <v>9.0267055706278807</v>
      </c>
      <c r="J87" s="42">
        <f>_xll.SRS1Splines.Functions25.OneWay_Spline($C$56:$C$60,J$56:J$60,$C87)</f>
        <v>4.4689498999410899</v>
      </c>
      <c r="K87" s="42">
        <f>_xll.SRS1Splines.Functions25.OneWay_Spline($C$56:$C$60,K$56:K$60,$C87)</f>
        <v>0.55952359199216595</v>
      </c>
      <c r="L87" s="42">
        <f>_xll.SRS1Splines.Functions25.OneWay_Spline($C$56:$C$60,L$56:L$60,$C87)</f>
        <v>0.58192420239068199</v>
      </c>
      <c r="M87" s="42">
        <f>_xll.SRS1Splines.Functions25.OneWay_Spline($C$56:$C$60,M$56:M$60,$C87)</f>
        <v>4.9244608474903604</v>
      </c>
      <c r="O87" s="42">
        <f t="shared" si="17"/>
        <v>0.375</v>
      </c>
      <c r="P87" s="42">
        <f>_xll.SRS1Splines.Functions25.OneWay_Spline($C$56:$C$60,P$56:P$60,O87)</f>
        <v>1.8023625222261901</v>
      </c>
      <c r="Q87" s="42">
        <f>_xll.SRS1Splines.Functions25.OneWay_Spline($C$56:$C$60,Q$56:Q$60,$C87)</f>
        <v>1.3428743584712901</v>
      </c>
      <c r="R87" s="42">
        <f>_xll.SRS1Splines.Functions25.OneWay_Spline($C$56:$C$60,R$56:R$60,$C87)</f>
        <v>0.87890767907884404</v>
      </c>
      <c r="S87" s="42">
        <f>_xll.SRS1Splines.Functions25.OneWay_Spline($C$56:$C$60,S$56:S$60,$C87)</f>
        <v>1.4654634006767899</v>
      </c>
      <c r="T87" s="42">
        <f>_xll.SRS1Splines.Functions25.OneWay_Spline($C$56:$C$60,T$56:T$60,$C87)</f>
        <v>1.5509863552690999</v>
      </c>
      <c r="U87" s="42">
        <f>_xll.SRS1Splines.Functions25.OneWay_Spline($C$56:$C$60,U$56:U$60,$C87)</f>
        <v>7.3422594197350302</v>
      </c>
      <c r="V87" s="42">
        <f>_xll.SRS1Splines.Functions25.OneWay_Spline($C$56:$C$60,V$56:V$60,$C87)</f>
        <v>3.33477705400772</v>
      </c>
      <c r="W87" s="42">
        <f>_xll.SRS1Splines.Functions25.OneWay_Spline($C$56:$C$60,W$56:W$60,$C87)</f>
        <v>0.49379713347076898</v>
      </c>
      <c r="X87" s="42">
        <f>_xll.SRS1Splines.Functions25.OneWay_Spline($C$56:$C$60,X$56:X$60,$C87)</f>
        <v>0.54707335960001402</v>
      </c>
      <c r="Y87" s="42">
        <f>_xll.SRS1Splines.Functions25.OneWay_Spline($C$56:$C$60,Y$56:Y$60,$C87)</f>
        <v>1.4075507686744699</v>
      </c>
      <c r="AA87" s="42">
        <f t="shared" si="18"/>
        <v>0.375</v>
      </c>
      <c r="AB87" s="42">
        <f>_xll.SRS1Splines.Functions25.OneWay_Spline($C$56:$C$60,AB$56:AB$60,AA87)</f>
        <v>2.1281084373967398</v>
      </c>
      <c r="AC87" s="42">
        <f>_xll.SRS1Splines.Functions25.OneWay_Spline($C$56:$C$60,AC$56:AC$60,$C87)</f>
        <v>1.97870990197061</v>
      </c>
      <c r="AD87" s="42">
        <f>_xll.SRS1Splines.Functions25.OneWay_Spline($C$56:$C$60,AD$56:AD$60,$C87)</f>
        <v>1.6139219120252599</v>
      </c>
      <c r="AE87" s="42">
        <f>_xll.SRS1Splines.Functions25.OneWay_Spline($C$56:$C$60,AE$56:AE$60,$C87)</f>
        <v>2.1260634941094199</v>
      </c>
      <c r="AF87" s="42">
        <f>_xll.SRS1Splines.Functions25.OneWay_Spline($C$56:$C$60,AF$56:AF$60,$C87)</f>
        <v>2.5114072894481501</v>
      </c>
      <c r="AG87" s="42">
        <f>_xll.SRS1Splines.Functions25.OneWay_Spline($C$56:$C$60,AG$56:AG$60,$C87)</f>
        <v>10.7111517215207</v>
      </c>
      <c r="AH87" s="42">
        <f>_xll.SRS1Splines.Functions25.OneWay_Spline($C$56:$C$60,AH$56:AH$60,$C87)</f>
        <v>5.6924254842322002</v>
      </c>
      <c r="AI87" s="42">
        <f>_xll.SRS1Splines.Functions25.OneWay_Spline($C$56:$C$60,AI$56:AI$60,$C87)</f>
        <v>0.62228118516724595</v>
      </c>
      <c r="AJ87" s="42">
        <f>_xll.SRS1Splines.Functions25.OneWay_Spline($C$56:$C$60,AJ$56:AJ$60,$C87)</f>
        <v>0.61468273155072795</v>
      </c>
      <c r="AK87" s="42">
        <f>_xll.SRS1Splines.Functions25.OneWay_Spline($C$56:$C$60,AK$56:AK$60,$C87)</f>
        <v>8.4413709263062504</v>
      </c>
    </row>
    <row r="88" spans="3:37">
      <c r="C88" s="42">
        <f t="shared" si="19"/>
        <v>0.5</v>
      </c>
      <c r="D88" s="42">
        <f>_xll.SRS1Splines.Functions25.OneWay_Spline($C$56:$C$60,$D$56:$D$60,C88)</f>
        <v>1.3495192312481199</v>
      </c>
      <c r="E88" s="42">
        <f>_xll.SRS1Splines.Functions25.OneWay_Spline($C$56:$C$60,E$56:E$60,$C88)</f>
        <v>1.96588881922821</v>
      </c>
      <c r="F88" s="42">
        <f>_xll.SRS1Splines.Functions25.OneWay_Spline($C$56:$C$60,F$56:F$60,$C88)</f>
        <v>1.09733844996149</v>
      </c>
      <c r="G88" s="42">
        <f>_xll.SRS1Splines.Functions25.OneWay_Spline($C$56:$C$60,G$56:G$60,$C88)</f>
        <v>1.7277187642441101</v>
      </c>
      <c r="H88" s="42">
        <f>_xll.SRS1Splines.Functions25.OneWay_Spline($C$56:$C$60,H$56:H$60,$C88)</f>
        <v>1.8229087608888499</v>
      </c>
      <c r="I88" s="42">
        <f>_xll.SRS1Splines.Functions25.OneWay_Spline($C$56:$C$60,I$56:I$60,$C88)</f>
        <v>9.7769126685465597</v>
      </c>
      <c r="J88" s="42">
        <f>_xll.SRS1Splines.Functions25.OneWay_Spline($C$56:$C$60,J$56:J$60,$C88)</f>
        <v>4.8380463694417202</v>
      </c>
      <c r="K88" s="42">
        <f>_xll.SRS1Splines.Functions25.OneWay_Spline($C$56:$C$60,K$56:K$60,$C88)</f>
        <v>0.54958766930203995</v>
      </c>
      <c r="L88" s="42">
        <f>_xll.SRS1Splines.Functions25.OneWay_Spline($C$56:$C$60,L$56:L$60,$C88)</f>
        <v>0.59063951009223203</v>
      </c>
      <c r="M88" s="42">
        <f>_xll.SRS1Splines.Functions25.OneWay_Spline($C$56:$C$60,M$56:M$60,$C88)</f>
        <v>6.0730221263653297</v>
      </c>
      <c r="O88" s="42">
        <f t="shared" si="17"/>
        <v>0.5</v>
      </c>
      <c r="P88" s="42">
        <f>_xll.SRS1Splines.Functions25.OneWay_Spline($C$56:$C$60,P$56:P$60,O88)</f>
        <v>1.2341772350123399</v>
      </c>
      <c r="Q88" s="42">
        <f>_xll.SRS1Splines.Functions25.OneWay_Spline($C$56:$C$60,Q$56:Q$60,$C88)</f>
        <v>1.55109940029502</v>
      </c>
      <c r="R88" s="42">
        <f>_xll.SRS1Splines.Functions25.OneWay_Spline($C$56:$C$60,R$56:R$60,$C88)</f>
        <v>0.86900231952104601</v>
      </c>
      <c r="S88" s="42">
        <f>_xll.SRS1Splines.Functions25.OneWay_Spline($C$56:$C$60,S$56:S$60,$C88)</f>
        <v>1.31752730173246</v>
      </c>
      <c r="T88" s="42">
        <f>_xll.SRS1Splines.Functions25.OneWay_Spline($C$56:$C$60,T$56:T$60,$C88)</f>
        <v>1.4158813925340501</v>
      </c>
      <c r="U88" s="42">
        <f>_xll.SRS1Splines.Functions25.OneWay_Spline($C$56:$C$60,U$56:U$60,$C88)</f>
        <v>7.5951009362047603</v>
      </c>
      <c r="V88" s="42">
        <f>_xll.SRS1Splines.Functions25.OneWay_Spline($C$56:$C$60,V$56:V$60,$C88)</f>
        <v>3.6839590486650402</v>
      </c>
      <c r="W88" s="42">
        <f>_xll.SRS1Splines.Functions25.OneWay_Spline($C$56:$C$60,W$56:W$60,$C88)</f>
        <v>0.47015844185903299</v>
      </c>
      <c r="X88" s="42">
        <f>_xll.SRS1Splines.Functions25.OneWay_Spline($C$56:$C$60,X$56:X$60,$C88)</f>
        <v>0.54204341505991604</v>
      </c>
      <c r="Y88" s="42">
        <f>_xll.SRS1Splines.Functions25.OneWay_Spline($C$56:$C$60,Y$56:Y$60,$C88)</f>
        <v>1.70686667498037</v>
      </c>
      <c r="AA88" s="42">
        <f t="shared" si="18"/>
        <v>0.5</v>
      </c>
      <c r="AB88" s="42">
        <f>_xll.SRS1Splines.Functions25.OneWay_Spline($C$56:$C$60,AB$56:AB$60,AA88)</f>
        <v>1.4648612274838999</v>
      </c>
      <c r="AC88" s="42">
        <f>_xll.SRS1Splines.Functions25.OneWay_Spline($C$56:$C$60,AC$56:AC$60,$C88)</f>
        <v>2.3806782381614</v>
      </c>
      <c r="AD88" s="42">
        <f>_xll.SRS1Splines.Functions25.OneWay_Spline($C$56:$C$60,AD$56:AD$60,$C88)</f>
        <v>1.4481883595746099</v>
      </c>
      <c r="AE88" s="42">
        <f>_xll.SRS1Splines.Functions25.OneWay_Spline($C$56:$C$60,AE$56:AE$60,$C88)</f>
        <v>2.1006271569865</v>
      </c>
      <c r="AF88" s="42">
        <f>_xll.SRS1Splines.Functions25.OneWay_Spline($C$56:$C$60,AF$56:AF$60,$C88)</f>
        <v>2.37967873836774</v>
      </c>
      <c r="AG88" s="42">
        <f>_xll.SRS1Splines.Functions25.OneWay_Spline($C$56:$C$60,AG$56:AG$60,$C88)</f>
        <v>11.9587244008884</v>
      </c>
      <c r="AH88" s="42">
        <f>_xll.SRS1Splines.Functions25.OneWay_Spline($C$56:$C$60,AH$56:AH$60,$C88)</f>
        <v>6.08357969429672</v>
      </c>
      <c r="AI88" s="42">
        <f>_xll.SRS1Splines.Functions25.OneWay_Spline($C$56:$C$60,AI$56:AI$60,$C88)</f>
        <v>0.62255179425609297</v>
      </c>
      <c r="AJ88" s="42">
        <f>_xll.SRS1Splines.Functions25.OneWay_Spline($C$56:$C$60,AJ$56:AJ$60,$C88)</f>
        <v>0.63861607798082698</v>
      </c>
      <c r="AK88" s="42">
        <f>_xll.SRS1Splines.Functions25.OneWay_Spline($C$56:$C$60,AK$56:AK$60,$C88)</f>
        <v>10.4391775777503</v>
      </c>
    </row>
    <row r="89" spans="3:37">
      <c r="C89" s="42">
        <f t="shared" si="19"/>
        <v>0.625</v>
      </c>
      <c r="D89" s="42">
        <f>_xll.SRS1Splines.Functions25.OneWay_Spline($C$56:$C$60,$D$56:$D$60,C89)</f>
        <v>0.87077338420685202</v>
      </c>
      <c r="E89" s="42">
        <f>_xll.SRS1Splines.Functions25.OneWay_Spline($C$56:$C$60,E$56:E$60,$C89)</f>
        <v>2.3130678101675</v>
      </c>
      <c r="F89" s="42">
        <f>_xll.SRS1Splines.Functions25.OneWay_Spline($C$56:$C$60,F$56:F$60,$C89)</f>
        <v>1.03071494460042</v>
      </c>
      <c r="G89" s="42">
        <f>_xll.SRS1Splines.Functions25.OneWay_Spline($C$56:$C$60,G$56:G$60,$C89)</f>
        <v>1.6685233999154201</v>
      </c>
      <c r="H89" s="42">
        <f>_xll.SRS1Splines.Functions25.OneWay_Spline($C$56:$C$60,H$56:H$60,$C89)</f>
        <v>1.7183207250488199</v>
      </c>
      <c r="I89" s="42">
        <f>_xll.SRS1Splines.Functions25.OneWay_Spline($C$56:$C$60,I$56:I$60,$C89)</f>
        <v>10.6391571363637</v>
      </c>
      <c r="J89" s="42">
        <f>_xll.SRS1Splines.Functions25.OneWay_Spline($C$56:$C$60,J$56:J$60,$C89)</f>
        <v>5.1991935274290002</v>
      </c>
      <c r="K89" s="42">
        <f>_xll.SRS1Splines.Functions25.OneWay_Spline($C$56:$C$60,K$56:K$60,$C89)</f>
        <v>0.53728730735728003</v>
      </c>
      <c r="L89" s="42">
        <f>_xll.SRS1Splines.Functions25.OneWay_Spline($C$56:$C$60,L$56:L$60,$C89)</f>
        <v>0.59741808274899399</v>
      </c>
      <c r="M89" s="42">
        <f>_xll.SRS1Splines.Functions25.OneWay_Spline($C$56:$C$60,M$56:M$60,$C89)</f>
        <v>6.9663475654902998</v>
      </c>
      <c r="O89" s="42">
        <f t="shared" si="17"/>
        <v>0.625</v>
      </c>
      <c r="P89" s="42">
        <f>_xll.SRS1Splines.Functions25.OneWay_Spline($C$56:$C$60,P$56:P$60,O89)</f>
        <v>0.79238317469082697</v>
      </c>
      <c r="Q89" s="42">
        <f>_xll.SRS1Splines.Functions25.OneWay_Spline($C$56:$C$60,Q$56:Q$60,$C89)</f>
        <v>1.7880451375427</v>
      </c>
      <c r="R89" s="42">
        <f>_xll.SRS1Splines.Functions25.OneWay_Spline($C$56:$C$60,R$56:R$60,$C89)</f>
        <v>0.86143484263928205</v>
      </c>
      <c r="S89" s="42">
        <f>_xll.SRS1Splines.Functions25.OneWay_Spline($C$56:$C$60,S$56:S$60,$C89)</f>
        <v>1.20297709080215</v>
      </c>
      <c r="T89" s="42">
        <f>_xll.SRS1Splines.Functions25.OneWay_Spline($C$56:$C$60,T$56:T$60,$C89)</f>
        <v>1.31110650455044</v>
      </c>
      <c r="U89" s="42">
        <f>_xll.SRS1Splines.Functions25.OneWay_Spline($C$56:$C$60,U$56:U$60,$C89)</f>
        <v>7.8929157903367004</v>
      </c>
      <c r="V89" s="42">
        <f>_xll.SRS1Splines.Functions25.OneWay_Spline($C$56:$C$60,V$56:V$60,$C89)</f>
        <v>4.0813040770681903</v>
      </c>
      <c r="W89" s="42">
        <f>_xll.SRS1Splines.Functions25.OneWay_Spline($C$56:$C$60,W$56:W$60,$C89)</f>
        <v>0.44239697509636999</v>
      </c>
      <c r="X89" s="42">
        <f>_xll.SRS1Splines.Functions25.OneWay_Spline($C$56:$C$60,X$56:X$60,$C89)</f>
        <v>0.53581912944717602</v>
      </c>
      <c r="Y89" s="42">
        <f>_xll.SRS1Splines.Functions25.OneWay_Spline($C$56:$C$60,Y$56:Y$60,$C89)</f>
        <v>1.93966793544052</v>
      </c>
      <c r="AA89" s="42">
        <f t="shared" si="18"/>
        <v>0.625</v>
      </c>
      <c r="AB89" s="42">
        <f>_xll.SRS1Splines.Functions25.OneWay_Spline($C$56:$C$60,AB$56:AB$60,AA89)</f>
        <v>0.94916359372287895</v>
      </c>
      <c r="AC89" s="42">
        <f>_xll.SRS1Splines.Functions25.OneWay_Spline($C$56:$C$60,AC$56:AC$60,$C89)</f>
        <v>2.8380904827923001</v>
      </c>
      <c r="AD89" s="42">
        <f>_xll.SRS1Splines.Functions25.OneWay_Spline($C$56:$C$60,AD$56:AD$60,$C89)</f>
        <v>1.28655156896328</v>
      </c>
      <c r="AE89" s="42">
        <f>_xll.SRS1Splines.Functions25.OneWay_Spline($C$56:$C$60,AE$56:AE$60,$C89)</f>
        <v>2.0812034811918401</v>
      </c>
      <c r="AF89" s="42">
        <f>_xll.SRS1Splines.Functions25.OneWay_Spline($C$56:$C$60,AF$56:AF$60,$C89)</f>
        <v>2.2413514947916102</v>
      </c>
      <c r="AG89" s="42">
        <f>_xll.SRS1Splines.Functions25.OneWay_Spline($C$56:$C$60,AG$56:AG$60,$C89)</f>
        <v>13.385398482390601</v>
      </c>
      <c r="AH89" s="42">
        <f>_xll.SRS1Splines.Functions25.OneWay_Spline($C$56:$C$60,AH$56:AH$60,$C89)</f>
        <v>6.3878107465691301</v>
      </c>
      <c r="AI89" s="42">
        <f>_xll.SRS1Splines.Functions25.OneWay_Spline($C$56:$C$60,AI$56:AI$60,$C89)</f>
        <v>0.62276226799186396</v>
      </c>
      <c r="AJ89" s="42">
        <f>_xll.SRS1Splines.Functions25.OneWay_Spline($C$56:$C$60,AJ$56:AJ$60,$C89)</f>
        <v>0.660501115309307</v>
      </c>
      <c r="AK89" s="42">
        <f>_xll.SRS1Splines.Functions25.OneWay_Spline($C$56:$C$60,AK$56:AK$60,$C89)</f>
        <v>11.993027195540099</v>
      </c>
    </row>
    <row r="90" spans="3:37">
      <c r="C90" s="42">
        <f t="shared" si="19"/>
        <v>0.75</v>
      </c>
      <c r="D90" s="42">
        <f>_xll.SRS1Splines.Functions25.OneWay_Spline($C$56:$C$60,$D$56:$D$60,C90)</f>
        <v>0.52747054097271995</v>
      </c>
      <c r="E90" s="42">
        <f>_xll.SRS1Splines.Functions25.OneWay_Spline($C$56:$C$60,E$56:E$60,$C90)</f>
        <v>2.6392056501407701</v>
      </c>
      <c r="F90" s="42">
        <f>_xll.SRS1Splines.Functions25.OneWay_Spline($C$56:$C$60,F$56:F$60,$C90)</f>
        <v>0.97958858429306295</v>
      </c>
      <c r="G90" s="42">
        <f>_xll.SRS1Splines.Functions25.OneWay_Spline($C$56:$C$60,G$56:G$60,$C90)</f>
        <v>1.6187445123251201</v>
      </c>
      <c r="H90" s="42">
        <f>_xll.SRS1Splines.Functions25.OneWay_Spline($C$56:$C$60,H$56:H$60,$C90)</f>
        <v>1.6385539965484199</v>
      </c>
      <c r="I90" s="42">
        <f>_xll.SRS1Splines.Functions25.OneWay_Spline($C$56:$C$60,I$56:I$60,$C90)</f>
        <v>11.4636968374153</v>
      </c>
      <c r="J90" s="42">
        <f>_xll.SRS1Splines.Functions25.OneWay_Spline($C$56:$C$60,J$56:J$60,$C90)</f>
        <v>5.5098393014317901</v>
      </c>
      <c r="K90" s="42">
        <f>_xll.SRS1Splines.Functions25.OneWay_Spline($C$56:$C$60,K$56:K$60,$C90)</f>
        <v>0.52404272710037203</v>
      </c>
      <c r="L90" s="42">
        <f>_xll.SRS1Splines.Functions25.OneWay_Spline($C$56:$C$60,L$56:L$60,$C90)</f>
        <v>0.60225992036096598</v>
      </c>
      <c r="M90" s="42">
        <f>_xll.SRS1Splines.Functions25.OneWay_Spline($C$56:$C$60,M$56:M$60,$C90)</f>
        <v>7.6044371648652804</v>
      </c>
      <c r="O90" s="42">
        <f t="shared" si="17"/>
        <v>0.75</v>
      </c>
      <c r="P90" s="42">
        <f>_xll.SRS1Splines.Functions25.OneWay_Spline($C$56:$C$60,P$56:P$60,O90)</f>
        <v>0.475629792335997</v>
      </c>
      <c r="Q90" s="42">
        <f>_xll.SRS1Splines.Functions25.OneWay_Spline($C$56:$C$60,Q$56:Q$60,$C90)</f>
        <v>2.0106305270784</v>
      </c>
      <c r="R90" s="42">
        <f>_xll.SRS1Splines.Functions25.OneWay_Spline($C$56:$C$60,R$56:R$60,$C90)</f>
        <v>0.85476107129637902</v>
      </c>
      <c r="S90" s="42">
        <f>_xll.SRS1Splines.Functions25.OneWay_Spline($C$56:$C$60,S$56:S$60,$C90)</f>
        <v>1.1164118355201</v>
      </c>
      <c r="T90" s="42">
        <f>_xll.SRS1Splines.Functions25.OneWay_Spline($C$56:$C$60,T$56:T$60,$C90)</f>
        <v>1.2334208140613201</v>
      </c>
      <c r="U90" s="42">
        <f>_xll.SRS1Splines.Functions25.OneWay_Spline($C$56:$C$60,U$56:U$60,$C90)</f>
        <v>8.1898484554483897</v>
      </c>
      <c r="V90" s="42">
        <f>_xll.SRS1Splines.Functions25.OneWay_Spline($C$56:$C$60,V$56:V$60,$C90)</f>
        <v>4.4545675885984304</v>
      </c>
      <c r="W90" s="42">
        <f>_xll.SRS1Splines.Functions25.OneWay_Spline($C$56:$C$60,W$56:W$60,$C90)</f>
        <v>0.41485221216843599</v>
      </c>
      <c r="X90" s="42">
        <f>_xll.SRS1Splines.Functions25.OneWay_Spline($C$56:$C$60,X$56:X$60,$C90)</f>
        <v>0.52912115357963796</v>
      </c>
      <c r="Y90" s="42">
        <f>_xll.SRS1Splines.Functions25.OneWay_Spline($C$56:$C$60,Y$56:Y$60,$C90)</f>
        <v>2.1059545500549102</v>
      </c>
      <c r="AA90" s="42">
        <f t="shared" si="18"/>
        <v>0.75</v>
      </c>
      <c r="AB90" s="42">
        <f>_xll.SRS1Splines.Functions25.OneWay_Spline($C$56:$C$60,AB$56:AB$60,AA90)</f>
        <v>0.579311289609444</v>
      </c>
      <c r="AC90" s="42">
        <f>_xll.SRS1Splines.Functions25.OneWay_Spline($C$56:$C$60,AC$56:AC$60,$C90)</f>
        <v>3.2677807732031399</v>
      </c>
      <c r="AD90" s="42">
        <f>_xll.SRS1Splines.Functions25.OneWay_Spline($C$56:$C$60,AD$56:AD$60,$C90)</f>
        <v>1.1441003361044599</v>
      </c>
      <c r="AE90" s="42">
        <f>_xll.SRS1Splines.Functions25.OneWay_Spline($C$56:$C$60,AE$56:AE$60,$C90)</f>
        <v>2.0639874885459801</v>
      </c>
      <c r="AF90" s="42">
        <f>_xll.SRS1Splines.Functions25.OneWay_Spline($C$56:$C$60,AF$56:AF$60,$C90)</f>
        <v>2.1091995705273199</v>
      </c>
      <c r="AG90" s="42">
        <f>_xll.SRS1Splines.Functions25.OneWay_Spline($C$56:$C$60,AG$56:AG$60,$C90)</f>
        <v>14.737545219382101</v>
      </c>
      <c r="AH90" s="42">
        <f>_xll.SRS1Splines.Functions25.OneWay_Spline($C$56:$C$60,AH$56:AH$60,$C90)</f>
        <v>6.6051186410494198</v>
      </c>
      <c r="AI90" s="42">
        <f>_xll.SRS1Splines.Functions25.OneWay_Spline($C$56:$C$60,AI$56:AI$60,$C90)</f>
        <v>0.62291260637455603</v>
      </c>
      <c r="AJ90" s="42">
        <f>_xll.SRS1Splines.Functions25.OneWay_Spline($C$56:$C$60,AJ$56:AJ$60,$C90)</f>
        <v>0.67845921092261896</v>
      </c>
      <c r="AK90" s="42">
        <f>_xll.SRS1Splines.Functions25.OneWay_Spline($C$56:$C$60,AK$56:AK$60,$C90)</f>
        <v>13.102919779675601</v>
      </c>
    </row>
    <row r="91" spans="3:37">
      <c r="C91" s="42">
        <f t="shared" si="19"/>
        <v>0.875</v>
      </c>
      <c r="D91" s="42">
        <f>_xll.SRS1Splines.Functions25.OneWay_Spline($C$56:$C$60,$D$56:$D$60,C91)</f>
        <v>0.31808330383078398</v>
      </c>
      <c r="E91" s="42">
        <f>_xll.SRS1Splines.Functions25.OneWay_Spline($C$56:$C$60,E$56:E$60,$C91)</f>
        <v>2.8811788862499701</v>
      </c>
      <c r="F91" s="42">
        <f>_xll.SRS1Splines.Functions25.OneWay_Spline($C$56:$C$60,F$56:F$60,$C91)</f>
        <v>0.93993100232650295</v>
      </c>
      <c r="G91" s="42">
        <f>_xll.SRS1Splines.Functions25.OneWay_Spline($C$56:$C$60,G$56:G$60,$C91)</f>
        <v>1.56984694743588</v>
      </c>
      <c r="H91" s="42">
        <f>_xll.SRS1Splines.Functions25.OneWay_Spline($C$56:$C$60,H$56:H$60,$C91)</f>
        <v>1.5778463654589201</v>
      </c>
      <c r="I91" s="42">
        <f>_xll.SRS1Splines.Functions25.OneWay_Spline($C$56:$C$60,I$56:I$60,$C91)</f>
        <v>12.100789635037501</v>
      </c>
      <c r="J91" s="42">
        <f>_xll.SRS1Splines.Functions25.OneWay_Spline($C$56:$C$60,J$56:J$60,$C91)</f>
        <v>5.7274316189789696</v>
      </c>
      <c r="K91" s="42">
        <f>_xll.SRS1Splines.Functions25.OneWay_Spline($C$56:$C$60,K$56:K$60,$C91)</f>
        <v>0.51127414947379901</v>
      </c>
      <c r="L91" s="42">
        <f>_xll.SRS1Splines.Functions25.OneWay_Spline($C$56:$C$60,L$56:L$60,$C91)</f>
        <v>0.60516502292815</v>
      </c>
      <c r="M91" s="42">
        <f>_xll.SRS1Splines.Functions25.OneWay_Spline($C$56:$C$60,M$56:M$60,$C91)</f>
        <v>7.9872909244902699</v>
      </c>
      <c r="O91" s="42">
        <f t="shared" si="17"/>
        <v>0.875</v>
      </c>
      <c r="P91" s="42">
        <f>_xll.SRS1Splines.Functions25.OneWay_Spline($C$56:$C$60,P$56:P$60,O91)</f>
        <v>0.28256653902219397</v>
      </c>
      <c r="Q91" s="42">
        <f>_xll.SRS1Splines.Functions25.OneWay_Spline($C$56:$C$60,Q$56:Q$60,$C91)</f>
        <v>2.17577452576618</v>
      </c>
      <c r="R91" s="42">
        <f>_xll.SRS1Splines.Functions25.OneWay_Spline($C$56:$C$60,R$56:R$60,$C91)</f>
        <v>0.84753682835516897</v>
      </c>
      <c r="S91" s="42">
        <f>_xll.SRS1Splines.Functions25.OneWay_Spline($C$56:$C$60,S$56:S$60,$C91)</f>
        <v>1.0524306035205599</v>
      </c>
      <c r="T91" s="42">
        <f>_xll.SRS1Splines.Functions25.OneWay_Spline($C$56:$C$60,T$56:T$60,$C91)</f>
        <v>1.1795834438096799</v>
      </c>
      <c r="U91" s="42">
        <f>_xll.SRS1Splines.Functions25.OneWay_Spline($C$56:$C$60,U$56:U$60,$C91)</f>
        <v>8.4400434048573896</v>
      </c>
      <c r="V91" s="42">
        <f>_xll.SRS1Splines.Functions25.OneWay_Spline($C$56:$C$60,V$56:V$60,$C91)</f>
        <v>4.7315050326369903</v>
      </c>
      <c r="W91" s="42">
        <f>_xll.SRS1Splines.Functions25.OneWay_Spline($C$56:$C$60,W$56:W$60,$C91)</f>
        <v>0.39186363206088798</v>
      </c>
      <c r="X91" s="42">
        <f>_xll.SRS1Splines.Functions25.OneWay_Spline($C$56:$C$60,X$56:X$60,$C91)</f>
        <v>0.52267013827514996</v>
      </c>
      <c r="Y91" s="42">
        <f>_xll.SRS1Splines.Functions25.OneWay_Spline($C$56:$C$60,Y$56:Y$60,$C91)</f>
        <v>2.2057265188235502</v>
      </c>
      <c r="AA91" s="42">
        <f t="shared" si="18"/>
        <v>0.875</v>
      </c>
      <c r="AB91" s="42">
        <f>_xll.SRS1Splines.Functions25.OneWay_Spline($C$56:$C$60,AB$56:AB$60,AA91)</f>
        <v>0.35360006863937599</v>
      </c>
      <c r="AC91" s="42">
        <f>_xll.SRS1Splines.Functions25.OneWay_Spline($C$56:$C$60,AC$56:AC$60,$C91)</f>
        <v>3.5865832467337699</v>
      </c>
      <c r="AD91" s="42">
        <f>_xll.SRS1Splines.Functions25.OneWay_Spline($C$56:$C$60,AD$56:AD$60,$C91)</f>
        <v>1.03592345691135</v>
      </c>
      <c r="AE91" s="42">
        <f>_xll.SRS1Splines.Functions25.OneWay_Spline($C$56:$C$60,AE$56:AE$60,$C91)</f>
        <v>2.0451742008695102</v>
      </c>
      <c r="AF91" s="42">
        <f>_xll.SRS1Splines.Functions25.OneWay_Spline($C$56:$C$60,AF$56:AF$60,$C91)</f>
        <v>1.99599697738245</v>
      </c>
      <c r="AG91" s="42">
        <f>_xll.SRS1Splines.Functions25.OneWay_Spline($C$56:$C$60,AG$56:AG$60,$C91)</f>
        <v>15.761535865217599</v>
      </c>
      <c r="AH91" s="42">
        <f>_xll.SRS1Splines.Functions25.OneWay_Spline($C$56:$C$60,AH$56:AH$60,$C91)</f>
        <v>6.7355033777375901</v>
      </c>
      <c r="AI91" s="42">
        <f>_xll.SRS1Splines.Functions25.OneWay_Spline($C$56:$C$60,AI$56:AI$60,$C91)</f>
        <v>0.62300280940417196</v>
      </c>
      <c r="AJ91" s="42">
        <f>_xll.SRS1Splines.Functions25.OneWay_Spline($C$56:$C$60,AJ$56:AJ$60,$C91)</f>
        <v>0.69061173220720995</v>
      </c>
      <c r="AK91" s="42">
        <f>_xll.SRS1Splines.Functions25.OneWay_Spline($C$56:$C$60,AK$56:AK$60,$C91)</f>
        <v>13.768855330157001</v>
      </c>
    </row>
    <row r="92" spans="3:37">
      <c r="C92" s="42">
        <f t="shared" si="19"/>
        <v>1</v>
      </c>
      <c r="D92" s="42">
        <f>_xll.SRS1Splines.Functions25.OneWay_Spline($C$56:$C$60,$D$56:$D$60,C92)</f>
        <v>0.24108427506610799</v>
      </c>
      <c r="E92" s="42">
        <f>_xll.SRS1Splines.Functions25.OneWay_Spline($C$56:$C$60,E$56:E$60,$C92)</f>
        <v>2.9758640655970501</v>
      </c>
      <c r="F92" s="42">
        <f>_xll.SRS1Splines.Functions25.OneWay_Spline($C$56:$C$60,F$56:F$60,$C92)</f>
        <v>0.90771383198781497</v>
      </c>
      <c r="G92" s="42">
        <f>_xll.SRS1Splines.Functions25.OneWay_Spline($C$56:$C$60,G$56:G$60,$C92)</f>
        <v>1.5132955512103801</v>
      </c>
      <c r="H92" s="42">
        <f>_xll.SRS1Splines.Functions25.OneWay_Spline($C$56:$C$60,H$56:H$60,$C92)</f>
        <v>1.53043562185157</v>
      </c>
      <c r="I92" s="42">
        <f>_xll.SRS1Splines.Functions25.OneWay_Spline($C$56:$C$60,I$56:I$60,$C92)</f>
        <v>12.400693392566399</v>
      </c>
      <c r="J92" s="42">
        <f>_xll.SRS1Splines.Functions25.OneWay_Spline($C$56:$C$60,J$56:J$60,$C92)</f>
        <v>5.8094184075993898</v>
      </c>
      <c r="K92" s="42">
        <f>_xll.SRS1Splines.Functions25.OneWay_Spline($C$56:$C$60,K$56:K$60,$C92)</f>
        <v>0.50040179542004604</v>
      </c>
      <c r="L92" s="42">
        <f>_xll.SRS1Splines.Functions25.OneWay_Spline($C$56:$C$60,L$56:L$60,$C92)</f>
        <v>0.60613339045054404</v>
      </c>
      <c r="M92" s="42">
        <f>_xll.SRS1Splines.Functions25.OneWay_Spline($C$56:$C$60,M$56:M$60,$C92)</f>
        <v>8.1149088443652602</v>
      </c>
      <c r="O92" s="42">
        <f t="shared" si="17"/>
        <v>1</v>
      </c>
      <c r="P92" s="42">
        <f>_xll.SRS1Splines.Functions25.OneWay_Spline($C$56:$C$60,P$56:P$60,O92)</f>
        <v>0.21184286582376</v>
      </c>
      <c r="Q92" s="42">
        <f>_xll.SRS1Splines.Functions25.OneWay_Spline($C$56:$C$60,Q$56:Q$60,$C92)</f>
        <v>2.2403960904700901</v>
      </c>
      <c r="R92" s="42">
        <f>_xll.SRS1Splines.Functions25.OneWay_Spline($C$56:$C$60,R$56:R$60,$C92)</f>
        <v>0.83831793667848098</v>
      </c>
      <c r="S92" s="42">
        <f>_xll.SRS1Splines.Functions25.OneWay_Spline($C$56:$C$60,S$56:S$60,$C92)</f>
        <v>1.0056324624377599</v>
      </c>
      <c r="T92" s="42">
        <f>_xll.SRS1Splines.Functions25.OneWay_Spline($C$56:$C$60,T$56:T$60,$C92)</f>
        <v>1.1463535165385501</v>
      </c>
      <c r="U92" s="42">
        <f>_xll.SRS1Splines.Functions25.OneWay_Spline($C$56:$C$60,U$56:U$60,$C92)</f>
        <v>8.5976451118812491</v>
      </c>
      <c r="V92" s="42">
        <f>_xll.SRS1Splines.Functions25.OneWay_Spline($C$56:$C$60,V$56:V$60,$C92)</f>
        <v>4.8398718585651297</v>
      </c>
      <c r="W92" s="42">
        <f>_xll.SRS1Splines.Functions25.OneWay_Spline($C$56:$C$60,W$56:W$60,$C92)</f>
        <v>0.37777071375938198</v>
      </c>
      <c r="X92" s="42">
        <f>_xll.SRS1Splines.Functions25.OneWay_Spline($C$56:$C$60,X$56:X$60,$C92)</f>
        <v>0.51718673435155904</v>
      </c>
      <c r="Y92" s="42">
        <f>_xll.SRS1Splines.Functions25.OneWay_Spline($C$56:$C$60,Y$56:Y$60,$C92)</f>
        <v>2.2389838417464301</v>
      </c>
      <c r="AA92" s="42">
        <f t="shared" si="18"/>
        <v>1</v>
      </c>
      <c r="AB92" s="42">
        <f>_xll.SRS1Splines.Functions25.OneWay_Spline($C$56:$C$60,AB$56:AB$60,AA92)</f>
        <v>0.27032568430845499</v>
      </c>
      <c r="AC92" s="42">
        <f>_xll.SRS1Splines.Functions25.OneWay_Spline($C$56:$C$60,AC$56:AC$60,$C92)</f>
        <v>3.71133204072401</v>
      </c>
      <c r="AD92" s="42">
        <f>_xll.SRS1Splines.Functions25.OneWay_Spline($C$56:$C$60,AD$56:AD$60,$C92)</f>
        <v>0.97710972729714796</v>
      </c>
      <c r="AE92" s="42">
        <f>_xll.SRS1Splines.Functions25.OneWay_Spline($C$56:$C$60,AE$56:AE$60,$C92)</f>
        <v>2.02095863998299</v>
      </c>
      <c r="AF92" s="42">
        <f>_xll.SRS1Splines.Functions25.OneWay_Spline($C$56:$C$60,AF$56:AF$60,$C92)</f>
        <v>1.9145177271645899</v>
      </c>
      <c r="AG92" s="42">
        <f>_xll.SRS1Splines.Functions25.OneWay_Spline($C$56:$C$60,AG$56:AG$60,$C92)</f>
        <v>16.203741673251599</v>
      </c>
      <c r="AH92" s="42">
        <f>_xll.SRS1Splines.Functions25.OneWay_Spline($C$56:$C$60,AH$56:AH$60,$C92)</f>
        <v>6.7789649566336498</v>
      </c>
      <c r="AI92" s="42">
        <f>_xll.SRS1Splines.Functions25.OneWay_Spline($C$56:$C$60,AI$56:AI$60,$C92)</f>
        <v>0.62303287708071098</v>
      </c>
      <c r="AJ92" s="42">
        <f>_xll.SRS1Splines.Functions25.OneWay_Spline($C$56:$C$60,AJ$56:AJ$60,$C92)</f>
        <v>0.69508004654952904</v>
      </c>
      <c r="AK92" s="42">
        <f>_xll.SRS1Splines.Functions25.OneWay_Spline($C$56:$C$60,AK$56:AK$60,$C92)</f>
        <v>13.990833846984099</v>
      </c>
    </row>
    <row r="93" spans="3:37">
      <c r="C93" s="42">
        <f t="shared" si="19"/>
        <v>1.125</v>
      </c>
      <c r="D93" s="42">
        <f>_xll.SRS1Splines.Functions25.OneWay_Spline($C$56:$C$60,$D$56:$D$60,C93)</f>
        <v>0.22993227628660501</v>
      </c>
      <c r="E93" s="42">
        <f>_xll.SRS1Splines.Functions25.OneWay_Spline($C$56:$C$60,E$56:E$60,$C93)</f>
        <v>2.9709002313232702</v>
      </c>
      <c r="F93" s="42">
        <f>_xll.SRS1Splines.Functions25.OneWay_Spline($C$56:$C$60,F$56:F$60,$C93)</f>
        <v>0.87831377670309196</v>
      </c>
      <c r="G93" s="42">
        <f>_xll.SRS1Splines.Functions25.OneWay_Spline($C$56:$C$60,G$56:G$60,$C93)</f>
        <v>1.45086248001147</v>
      </c>
      <c r="H93" s="42">
        <f>_xll.SRS1Splines.Functions25.OneWay_Spline($C$56:$C$60,H$56:H$60,$C93)</f>
        <v>1.48854894776284</v>
      </c>
      <c r="I93" s="42">
        <f>_xll.SRS1Splines.Functions25.OneWay_Spline($C$56:$C$60,I$56:I$60,$C93)</f>
        <v>12.481071144595001</v>
      </c>
      <c r="J93" s="42">
        <f>_xll.SRS1Splines.Functions25.OneWay_Spline($C$56:$C$60,J$56:J$60,$C93)</f>
        <v>5.8061536201855501</v>
      </c>
      <c r="K93" s="42">
        <f>_xll.SRS1Splines.Functions25.OneWay_Spline($C$56:$C$60,K$56:K$60,$C93)</f>
        <v>0.49100236789282498</v>
      </c>
      <c r="L93" s="42">
        <f>_xll.SRS1Splines.Functions25.OneWay_Spline($C$56:$C$60,L$56:L$60,$C93)</f>
        <v>0.60589896180378999</v>
      </c>
      <c r="M93" s="42">
        <f>_xll.SRS1Splines.Functions25.OneWay_Spline($C$56:$C$60,M$56:M$60,$C93)</f>
        <v>8.1032680272496993</v>
      </c>
      <c r="O93" s="42">
        <f t="shared" si="17"/>
        <v>1.125</v>
      </c>
      <c r="P93" s="42">
        <f>_xll.SRS1Splines.Functions25.OneWay_Spline($C$56:$C$60,P$56:P$60,O93)</f>
        <v>0.201983173310856</v>
      </c>
      <c r="Q93" s="42">
        <f>_xll.SRS1Splines.Functions25.OneWay_Spline($C$56:$C$60,Q$56:Q$60,$C93)</f>
        <v>2.2364627233813201</v>
      </c>
      <c r="R93" s="42">
        <f>_xll.SRS1Splines.Functions25.OneWay_Spline($C$56:$C$60,R$56:R$60,$C93)</f>
        <v>0.82702099761490899</v>
      </c>
      <c r="S93" s="42">
        <f>_xll.SRS1Splines.Functions25.OneWay_Spline($C$56:$C$60,S$56:S$60,$C93)</f>
        <v>0.96612564235491905</v>
      </c>
      <c r="T93" s="42">
        <f>_xll.SRS1Splines.Functions25.OneWay_Spline($C$56:$C$60,T$56:T$60,$C93)</f>
        <v>1.1228737599346801</v>
      </c>
      <c r="U93" s="42">
        <f>_xll.SRS1Splines.Functions25.OneWay_Spline($C$56:$C$60,U$56:U$60,$C93)</f>
        <v>8.6924647732733291</v>
      </c>
      <c r="V93" s="42">
        <f>_xll.SRS1Splines.Functions25.OneWay_Spline($C$56:$C$60,V$56:V$60,$C93)</f>
        <v>4.8377016869311804</v>
      </c>
      <c r="W93" s="42">
        <f>_xll.SRS1Splines.Functions25.OneWay_Spline($C$56:$C$60,W$56:W$60,$C93)</f>
        <v>0.36967460178615702</v>
      </c>
      <c r="X93" s="42">
        <f>_xll.SRS1Splines.Functions25.OneWay_Spline($C$56:$C$60,X$56:X$60,$C93)</f>
        <v>0.51244872107582795</v>
      </c>
      <c r="Y93" s="42">
        <f>_xll.SRS1Splines.Functions25.OneWay_Spline($C$56:$C$60,Y$56:Y$60,$C93)</f>
        <v>2.2369714813246602</v>
      </c>
      <c r="AA93" s="42">
        <f t="shared" si="18"/>
        <v>1.125</v>
      </c>
      <c r="AB93" s="42">
        <f>_xll.SRS1Splines.Functions25.OneWay_Spline($C$56:$C$60,AB$56:AB$60,AA93)</f>
        <v>0.25788137926235499</v>
      </c>
      <c r="AC93" s="42">
        <f>_xll.SRS1Splines.Functions25.OneWay_Spline($C$56:$C$60,AC$56:AC$60,$C93)</f>
        <v>3.70533773926523</v>
      </c>
      <c r="AD93" s="42">
        <f>_xll.SRS1Splines.Functions25.OneWay_Spline($C$56:$C$60,AD$56:AD$60,$C93)</f>
        <v>0.94851958741913001</v>
      </c>
      <c r="AE93" s="42">
        <f>_xll.SRS1Splines.Functions25.OneWay_Spline($C$56:$C$60,AE$56:AE$60,$C93)</f>
        <v>1.9909777836045599</v>
      </c>
      <c r="AF93" s="42">
        <f>_xll.SRS1Splines.Functions25.OneWay_Spline($C$56:$C$60,AF$56:AF$60,$C93)</f>
        <v>1.8541029453478199</v>
      </c>
      <c r="AG93" s="42">
        <f>_xll.SRS1Splines.Functions25.OneWay_Spline($C$56:$C$60,AG$56:AG$60,$C93)</f>
        <v>16.269677515916602</v>
      </c>
      <c r="AH93" s="42">
        <f>_xll.SRS1Splines.Functions25.OneWay_Spline($C$56:$C$60,AH$56:AH$60,$C93)</f>
        <v>6.7746055534399199</v>
      </c>
      <c r="AI93" s="42">
        <f>_xll.SRS1Splines.Functions25.OneWay_Spline($C$56:$C$60,AI$56:AI$60,$C93)</f>
        <v>0.62251026730622705</v>
      </c>
      <c r="AJ93" s="42">
        <f>_xll.SRS1Splines.Functions25.OneWay_Spline($C$56:$C$60,AJ$56:AJ$60,$C93)</f>
        <v>0.69479880015568196</v>
      </c>
      <c r="AK93" s="42">
        <f>_xll.SRS1Splines.Functions25.OneWay_Spline($C$56:$C$60,AK$56:AK$60,$C93)</f>
        <v>13.969564573174701</v>
      </c>
    </row>
    <row r="94" spans="3:37">
      <c r="C94" s="52">
        <f>C93+0.2</f>
        <v>1.325</v>
      </c>
      <c r="D94" s="42">
        <f>_xll.SRS1Splines.Functions25.OneWay_Spline($C$56:$C$60,$D$56:$D$60,C94)</f>
        <v>0.21275751892841299</v>
      </c>
      <c r="E94" s="42">
        <f>_xll.SRS1Splines.Functions25.OneWay_Spline($C$56:$C$60,E$56:E$60,$C94)</f>
        <v>2.9432107999002701</v>
      </c>
      <c r="F94" s="42">
        <f>_xll.SRS1Splines.Functions25.OneWay_Spline($C$56:$C$60,F$56:F$60,$C94)</f>
        <v>0.83308433405450499</v>
      </c>
      <c r="G94" s="42">
        <f>_xll.SRS1Splines.Functions25.OneWay_Spline($C$56:$C$60,G$56:G$60,$C94)</f>
        <v>1.3542571809816599</v>
      </c>
      <c r="H94" s="42">
        <f>_xll.SRS1Splines.Functions25.OneWay_Spline($C$56:$C$60,H$56:H$60,$C94)</f>
        <v>1.4247702469052199</v>
      </c>
      <c r="I94" s="42">
        <f>_xll.SRS1Splines.Functions25.OneWay_Spline($C$56:$C$60,I$56:I$60,$C94)</f>
        <v>12.605442997860401</v>
      </c>
      <c r="J94" s="42">
        <f>_xll.SRS1Splines.Functions25.OneWay_Spline($C$56:$C$60,J$56:J$60,$C94)</f>
        <v>5.78794695215079</v>
      </c>
      <c r="K94" s="42">
        <f>_xll.SRS1Splines.Functions25.OneWay_Spline($C$56:$C$60,K$56:K$60,$C94)</f>
        <v>0.47618512489541998</v>
      </c>
      <c r="L94" s="42">
        <f>_xll.SRS1Splines.Functions25.OneWay_Spline($C$56:$C$60,L$56:L$60,$C94)</f>
        <v>0.60458599287914705</v>
      </c>
      <c r="M94" s="42">
        <f>_xll.SRS1Splines.Functions25.OneWay_Spline($C$56:$C$60,M$56:M$60,$C94)</f>
        <v>8.0383109849863406</v>
      </c>
      <c r="O94" s="42">
        <f t="shared" si="17"/>
        <v>1.325</v>
      </c>
      <c r="P94" s="42">
        <f>_xll.SRS1Splines.Functions25.OneWay_Spline($C$56:$C$60,P$56:P$60,O94)</f>
        <v>0.18680290062889701</v>
      </c>
      <c r="Q94" s="42">
        <f>_xll.SRS1Splines.Functions25.OneWay_Spline($C$56:$C$60,Q$56:Q$60,$C94)</f>
        <v>2.2145183498938699</v>
      </c>
      <c r="R94" s="42">
        <f>_xll.SRS1Splines.Functions25.OneWay_Spline($C$56:$C$60,R$56:R$60,$C94)</f>
        <v>0.80658706400402402</v>
      </c>
      <c r="S94" s="42">
        <f>_xll.SRS1Splines.Functions25.OneWay_Spline($C$56:$C$60,S$56:S$60,$C94)</f>
        <v>0.90499508935584705</v>
      </c>
      <c r="T94" s="42">
        <f>_xll.SRS1Splines.Functions25.OneWay_Spline($C$56:$C$60,T$56:T$60,$C94)</f>
        <v>1.08743453393227</v>
      </c>
      <c r="U94" s="42">
        <f>_xll.SRS1Splines.Functions25.OneWay_Spline($C$56:$C$60,U$56:U$60,$C94)</f>
        <v>8.8391831961666103</v>
      </c>
      <c r="V94" s="42">
        <f>_xll.SRS1Splines.Functions25.OneWay_Spline($C$56:$C$60,V$56:V$60,$C94)</f>
        <v>4.82559933859749</v>
      </c>
      <c r="W94" s="42">
        <f>_xll.SRS1Splines.Functions25.OneWay_Spline($C$56:$C$60,W$56:W$60,$C94)</f>
        <v>0.357147149537967</v>
      </c>
      <c r="X94" s="42">
        <f>_xll.SRS1Splines.Functions25.OneWay_Spline($C$56:$C$60,X$56:X$60,$C94)</f>
        <v>0.504962903202959</v>
      </c>
      <c r="Y94" s="42">
        <f>_xll.SRS1Splines.Functions25.OneWay_Spline($C$56:$C$60,Y$56:Y$60,$C94)</f>
        <v>2.2257238795385299</v>
      </c>
      <c r="AA94" s="42">
        <f t="shared" si="18"/>
        <v>1.325</v>
      </c>
      <c r="AB94" s="42">
        <f>_xll.SRS1Splines.Functions25.OneWay_Spline($C$56:$C$60,AB$56:AB$60,AA94)</f>
        <v>0.238712137227929</v>
      </c>
      <c r="AC94" s="42">
        <f>_xll.SRS1Splines.Functions25.OneWay_Spline($C$56:$C$60,AC$56:AC$60,$C94)</f>
        <v>3.6719032499066699</v>
      </c>
      <c r="AD94" s="42">
        <f>_xll.SRS1Splines.Functions25.OneWay_Spline($C$56:$C$60,AD$56:AD$60,$C94)</f>
        <v>0.90486579419814595</v>
      </c>
      <c r="AE94" s="42">
        <f>_xll.SRS1Splines.Functions25.OneWay_Spline($C$56:$C$60,AE$56:AE$60,$C94)</f>
        <v>1.9359315512628501</v>
      </c>
      <c r="AF94" s="42">
        <f>_xll.SRS1Splines.Functions25.OneWay_Spline($C$56:$C$60,AF$56:AF$60,$C94)</f>
        <v>1.7613203239283901</v>
      </c>
      <c r="AG94" s="42">
        <f>_xll.SRS1Splines.Functions25.OneWay_Spline($C$56:$C$60,AG$56:AG$60,$C94)</f>
        <v>16.371702799554299</v>
      </c>
      <c r="AH94" s="42">
        <f>_xll.SRS1Splines.Functions25.OneWay_Spline($C$56:$C$60,AH$56:AH$60,$C94)</f>
        <v>6.75029456570409</v>
      </c>
      <c r="AI94" s="42">
        <f>_xll.SRS1Splines.Functions25.OneWay_Spline($C$56:$C$60,AI$56:AI$60,$C94)</f>
        <v>0.61958682603275295</v>
      </c>
      <c r="AJ94" s="42">
        <f>_xll.SRS1Splines.Functions25.OneWay_Spline($C$56:$C$60,AJ$56:AJ$60,$C94)</f>
        <v>0.69322243023266295</v>
      </c>
      <c r="AK94" s="42">
        <f>_xll.SRS1Splines.Functions25.OneWay_Spline($C$56:$C$60,AK$56:AK$60,$C94)</f>
        <v>13.8508980904342</v>
      </c>
    </row>
    <row r="95" spans="3:37">
      <c r="C95" s="52">
        <f t="shared" ref="C95:C96" si="20">C94+0.2</f>
        <v>1.5249999999999999</v>
      </c>
      <c r="D95" s="42">
        <f>_xll.SRS1Splines.Functions25.OneWay_Spline($C$56:$C$60,$D$56:$D$60,C95)</f>
        <v>0.19639408127494401</v>
      </c>
      <c r="E95" s="42">
        <f>_xll.SRS1Splines.Functions25.OneWay_Spline($C$56:$C$60,E$56:E$60,$C95)</f>
        <v>2.8930108338754499</v>
      </c>
      <c r="F95" s="42">
        <f>_xll.SRS1Splines.Functions25.OneWay_Spline($C$56:$C$60,F$56:F$60,$C95)</f>
        <v>0.79004660052285203</v>
      </c>
      <c r="G95" s="42">
        <f>_xll.SRS1Splines.Functions25.OneWay_Spline($C$56:$C$60,G$56:G$60,$C95)</f>
        <v>1.26169817719917</v>
      </c>
      <c r="H95" s="42">
        <f>_xll.SRS1Splines.Functions25.OneWay_Spline($C$56:$C$60,H$56:H$60,$C95)</f>
        <v>1.36483429352385</v>
      </c>
      <c r="I95" s="42">
        <f>_xll.SRS1Splines.Functions25.OneWay_Spline($C$56:$C$60,I$56:I$60,$C95)</f>
        <v>12.7246055588425</v>
      </c>
      <c r="J95" s="42">
        <f>_xll.SRS1Splines.Functions25.OneWay_Spline($C$56:$C$60,J$56:J$60,$C95)</f>
        <v>5.7549511291436097</v>
      </c>
      <c r="K95" s="42">
        <f>_xll.SRS1Splines.Functions25.OneWay_Spline($C$56:$C$60,K$56:K$60,$C95)</f>
        <v>0.46165679207242699</v>
      </c>
      <c r="L95" s="42">
        <f>_xll.SRS1Splines.Functions25.OneWay_Spline($C$56:$C$60,L$56:L$60,$C95)</f>
        <v>0.60219294457235195</v>
      </c>
      <c r="M95" s="42">
        <f>_xll.SRS1Splines.Functions25.OneWay_Spline($C$56:$C$60,M$56:M$60,$C95)</f>
        <v>7.9204936158446797</v>
      </c>
      <c r="O95" s="42">
        <f t="shared" si="17"/>
        <v>1.5249999999999999</v>
      </c>
      <c r="P95" s="42">
        <f>_xll.SRS1Splines.Functions25.OneWay_Spline($C$56:$C$60,P$56:P$60,O95)</f>
        <v>0.17234457100511</v>
      </c>
      <c r="Q95" s="42">
        <f>_xll.SRS1Splines.Functions25.OneWay_Spline($C$56:$C$60,Q$56:Q$60,$C95)</f>
        <v>2.1747264421986698</v>
      </c>
      <c r="R95" s="42">
        <f>_xll.SRS1Splines.Functions25.OneWay_Spline($C$56:$C$60,R$56:R$60,$C95)</f>
        <v>0.78351713200319895</v>
      </c>
      <c r="S95" s="42">
        <f>_xll.SRS1Splines.Functions25.OneWay_Spline($C$56:$C$60,S$56:S$60,$C95)</f>
        <v>0.84642497836720698</v>
      </c>
      <c r="T95" s="42">
        <f>_xll.SRS1Splines.Functions25.OneWay_Spline($C$56:$C$60,T$56:T$60,$C95)</f>
        <v>1.05448988112211</v>
      </c>
      <c r="U95" s="42">
        <f>_xll.SRS1Splines.Functions25.OneWay_Spline($C$56:$C$60,U$56:U$60,$C95)</f>
        <v>8.9797563448025794</v>
      </c>
      <c r="V95" s="42">
        <f>_xll.SRS1Splines.Functions25.OneWay_Spline($C$56:$C$60,V$56:V$60,$C95)</f>
        <v>4.8036663334574303</v>
      </c>
      <c r="W95" s="42">
        <f>_xll.SRS1Splines.Functions25.OneWay_Spline($C$56:$C$60,W$56:W$60,$C95)</f>
        <v>0.34514440733158602</v>
      </c>
      <c r="X95" s="42">
        <f>_xll.SRS1Splines.Functions25.OneWay_Spline($C$56:$C$60,X$56:X$60,$C95)</f>
        <v>0.49760616504213401</v>
      </c>
      <c r="Y95" s="42">
        <f>_xll.SRS1Splines.Functions25.OneWay_Spline($C$56:$C$60,Y$56:Y$60,$C95)</f>
        <v>2.2052789998977902</v>
      </c>
      <c r="AA95" s="42">
        <f t="shared" si="18"/>
        <v>1.5249999999999999</v>
      </c>
      <c r="AB95" s="42">
        <f>_xll.SRS1Splines.Functions25.OneWay_Spline($C$56:$C$60,AB$56:AB$60,AA95)</f>
        <v>0.22044359154477799</v>
      </c>
      <c r="AC95" s="42">
        <f>_xll.SRS1Splines.Functions25.OneWay_Spline($C$56:$C$60,AC$56:AC$60,$C95)</f>
        <v>3.6112952255522202</v>
      </c>
      <c r="AD95" s="42">
        <f>_xll.SRS1Splines.Functions25.OneWay_Spline($C$56:$C$60,AD$56:AD$60,$C95)</f>
        <v>0.86370288392123695</v>
      </c>
      <c r="AE95" s="42">
        <f>_xll.SRS1Splines.Functions25.OneWay_Spline($C$56:$C$60,AE$56:AE$60,$C95)</f>
        <v>1.8729582792186601</v>
      </c>
      <c r="AF95" s="42">
        <f>_xll.SRS1Splines.Functions25.OneWay_Spline($C$56:$C$60,AF$56:AF$60,$C95)</f>
        <v>1.67321631892941</v>
      </c>
      <c r="AG95" s="42">
        <f>_xll.SRS1Splines.Functions25.OneWay_Spline($C$56:$C$60,AG$56:AG$60,$C95)</f>
        <v>16.4694547728825</v>
      </c>
      <c r="AH95" s="42">
        <f>_xll.SRS1Splines.Functions25.OneWay_Spline($C$56:$C$60,AH$56:AH$60,$C95)</f>
        <v>6.7062359248297998</v>
      </c>
      <c r="AI95" s="42">
        <f>_xll.SRS1Splines.Functions25.OneWay_Spline($C$56:$C$60,AI$56:AI$60,$C95)</f>
        <v>0.61426699738248702</v>
      </c>
      <c r="AJ95" s="42">
        <f>_xll.SRS1Splines.Functions25.OneWay_Spline($C$56:$C$60,AJ$56:AJ$60,$C95)</f>
        <v>0.69034645428921404</v>
      </c>
      <c r="AK95" s="42">
        <f>_xll.SRS1Splines.Functions25.OneWay_Spline($C$56:$C$60,AK$56:AK$60,$C95)</f>
        <v>13.6357082317916</v>
      </c>
    </row>
    <row r="96" spans="3:37">
      <c r="C96" s="52">
        <f t="shared" si="20"/>
        <v>1.7249999999999999</v>
      </c>
      <c r="D96" s="42">
        <f>_xll.SRS1Splines.Functions25.OneWay_Spline($C$56:$C$60,$D$56:$D$60,C96)</f>
        <v>0.18082896158002201</v>
      </c>
      <c r="E96" s="42">
        <f>_xll.SRS1Splines.Functions25.OneWay_Spline($C$56:$C$60,E$56:E$60,$C96)</f>
        <v>2.8223504251640601</v>
      </c>
      <c r="F96" s="42">
        <f>_xll.SRS1Splines.Functions25.OneWay_Spline($C$56:$C$60,F$56:F$60,$C96)</f>
        <v>0.74915854407372595</v>
      </c>
      <c r="G96" s="42">
        <f>_xll.SRS1Splines.Functions25.OneWay_Spline($C$56:$C$60,G$56:G$60,$C96)</f>
        <v>1.173185468664</v>
      </c>
      <c r="H96" s="42">
        <f>_xll.SRS1Splines.Functions25.OneWay_Spline($C$56:$C$60,H$56:H$60,$C96)</f>
        <v>1.30857546777183</v>
      </c>
      <c r="I96" s="42">
        <f>_xll.SRS1Splines.Functions25.OneWay_Spline($C$56:$C$60,I$56:I$60,$C96)</f>
        <v>12.838558827541201</v>
      </c>
      <c r="J96" s="42">
        <f>_xll.SRS1Splines.Functions25.OneWay_Spline($C$56:$C$60,J$56:J$60,$C96)</f>
        <v>5.70852607346034</v>
      </c>
      <c r="K96" s="42">
        <f>_xll.SRS1Splines.Functions25.OneWay_Spline($C$56:$C$60,K$56:K$60,$C96)</f>
        <v>0.44743551232749501</v>
      </c>
      <c r="L96" s="42">
        <f>_xll.SRS1Splines.Functions25.OneWay_Spline($C$56:$C$60,L$56:L$60,$C96)</f>
        <v>0.59880466061698101</v>
      </c>
      <c r="M96" s="42">
        <f>_xll.SRS1Splines.Functions25.OneWay_Spline($C$56:$C$60,M$56:M$60,$C96)</f>
        <v>7.7545740304741502</v>
      </c>
      <c r="O96" s="42">
        <f t="shared" si="17"/>
        <v>1.7249999999999999</v>
      </c>
      <c r="P96" s="42">
        <f>_xll.SRS1Splines.Functions25.OneWay_Spline($C$56:$C$60,P$56:P$60,O96)</f>
        <v>0.158596008117496</v>
      </c>
      <c r="Q96" s="42">
        <f>_xll.SRS1Splines.Functions25.OneWay_Spline($C$56:$C$60,Q$56:Q$60,$C96)</f>
        <v>2.1187043922628801</v>
      </c>
      <c r="R96" s="42">
        <f>_xll.SRS1Splines.Functions25.OneWay_Spline($C$56:$C$60,R$56:R$60,$C96)</f>
        <v>0.75811654830935804</v>
      </c>
      <c r="S96" s="42">
        <f>_xll.SRS1Splines.Functions25.OneWay_Spline($C$56:$C$60,S$56:S$60,$C96)</f>
        <v>0.79041530938899995</v>
      </c>
      <c r="T96" s="42">
        <f>_xll.SRS1Splines.Functions25.OneWay_Spline($C$56:$C$60,T$56:T$60,$C96)</f>
        <v>1.02389697060122</v>
      </c>
      <c r="U96" s="42">
        <f>_xll.SRS1Splines.Functions25.OneWay_Spline($C$56:$C$60,U$56:U$60,$C96)</f>
        <v>9.1141842191812295</v>
      </c>
      <c r="V96" s="42">
        <f>_xll.SRS1Splines.Functions25.OneWay_Spline($C$56:$C$60,V$56:V$60,$C96)</f>
        <v>4.7728066399529796</v>
      </c>
      <c r="W96" s="42">
        <f>_xll.SRS1Splines.Functions25.OneWay_Spline($C$56:$C$60,W$56:W$60,$C96)</f>
        <v>0.33366637516701297</v>
      </c>
      <c r="X96" s="42">
        <f>_xll.SRS1Splines.Functions25.OneWay_Spline($C$56:$C$60,X$56:X$60,$C96)</f>
        <v>0.49039239515280603</v>
      </c>
      <c r="Y96" s="42">
        <f>_xll.SRS1Splines.Functions25.OneWay_Spline($C$56:$C$60,Y$56:Y$60,$C96)</f>
        <v>2.1764175535822998</v>
      </c>
      <c r="AA96" s="42">
        <f t="shared" si="18"/>
        <v>1.7249999999999999</v>
      </c>
      <c r="AB96" s="42">
        <f>_xll.SRS1Splines.Functions25.OneWay_Spline($C$56:$C$60,AB$56:AB$60,AA96)</f>
        <v>0.203061915042547</v>
      </c>
      <c r="AC96" s="42">
        <f>_xll.SRS1Splines.Functions25.OneWay_Spline($C$56:$C$60,AC$56:AC$60,$C96)</f>
        <v>3.5259964580652499</v>
      </c>
      <c r="AD96" s="42">
        <f>_xll.SRS1Splines.Functions25.OneWay_Spline($C$56:$C$60,AD$56:AD$60,$C96)</f>
        <v>0.82493719407688604</v>
      </c>
      <c r="AE96" s="42">
        <f>_xll.SRS1Splines.Functions25.OneWay_Spline($C$56:$C$60,AE$56:AE$60,$C96)</f>
        <v>1.80295276114644</v>
      </c>
      <c r="AF96" s="42">
        <f>_xll.SRS1Splines.Functions25.OneWay_Spline($C$56:$C$60,AF$56:AF$60,$C96)</f>
        <v>1.5896788900579</v>
      </c>
      <c r="AG96" s="42">
        <f>_xll.SRS1Splines.Functions25.OneWay_Spline($C$56:$C$60,AG$56:AG$60,$C96)</f>
        <v>16.562933435901201</v>
      </c>
      <c r="AH96" s="42">
        <f>_xll.SRS1Splines.Functions25.OneWay_Spline($C$56:$C$60,AH$56:AH$60,$C96)</f>
        <v>6.6442455069677102</v>
      </c>
      <c r="AI96" s="42">
        <f>_xll.SRS1Splines.Functions25.OneWay_Spline($C$56:$C$60,AI$56:AI$60,$C96)</f>
        <v>0.60674798700383104</v>
      </c>
      <c r="AJ96" s="42">
        <f>_xll.SRS1Splines.Functions25.OneWay_Spline($C$56:$C$60,AJ$56:AJ$60,$C96)</f>
        <v>0.68626996092491099</v>
      </c>
      <c r="AK96" s="42">
        <f>_xll.SRS1Splines.Functions25.OneWay_Spline($C$56:$C$60,AK$56:AK$60,$C96)</f>
        <v>13.332730507366</v>
      </c>
    </row>
    <row r="97" spans="3:37">
      <c r="C97" s="42">
        <v>2</v>
      </c>
      <c r="D97" s="42">
        <f>_xll.SRS1Splines.Functions25.OneWay_Spline($C$56:$C$60,$D$56:$D$60,C97)</f>
        <v>0.16070654245080301</v>
      </c>
      <c r="E97" s="42">
        <f>_xll.SRS1Splines.Functions25.OneWay_Spline($C$56:$C$60,E$56:E$60,$C97)</f>
        <v>2.6955501392802899</v>
      </c>
      <c r="F97" s="42">
        <f>_xll.SRS1Splines.Functions25.OneWay_Spline($C$56:$C$60,F$56:F$60,$C97)</f>
        <v>0.69637027683241703</v>
      </c>
      <c r="G97" s="42">
        <f>_xll.SRS1Splines.Functions25.OneWay_Spline($C$56:$C$60,G$56:G$60,$C97)</f>
        <v>1.05808733588666</v>
      </c>
      <c r="H97" s="42">
        <f>_xll.SRS1Splines.Functions25.OneWay_Spline($C$56:$C$60,H$56:H$60,$C97)</f>
        <v>1.23691941289426</v>
      </c>
      <c r="I97" s="42">
        <f>_xll.SRS1Splines.Functions25.OneWay_Spline($C$56:$C$60,I$56:I$60,$C97)</f>
        <v>12.986738774445501</v>
      </c>
      <c r="J97" s="42">
        <f>_xll.SRS1Splines.Functions25.OneWay_Spline($C$56:$C$60,J$56:J$60,$C97)</f>
        <v>5.6252622633069098</v>
      </c>
      <c r="K97" s="42">
        <f>_xll.SRS1Splines.Functions25.OneWay_Spline($C$56:$C$60,K$56:K$60,$C97)</f>
        <v>0.42841593973707598</v>
      </c>
      <c r="L97" s="42">
        <f>_xll.SRS1Splines.Functions25.OneWay_Spline($C$56:$C$60,L$56:L$60,$C97)</f>
        <v>0.59267658761822095</v>
      </c>
      <c r="M97" s="42">
        <f>_xll.SRS1Splines.Functions25.OneWay_Spline($C$56:$C$60,M$56:M$60,$C97)</f>
        <v>7.4566329410163501</v>
      </c>
      <c r="O97" s="42">
        <f t="shared" si="17"/>
        <v>2</v>
      </c>
      <c r="P97" s="42">
        <f>_xll.SRS1Splines.Functions25.OneWay_Spline($C$56:$C$60,P$56:P$60,O97)</f>
        <v>0.14082828328882199</v>
      </c>
      <c r="Q97" s="42">
        <f>_xll.SRS1Splines.Functions25.OneWay_Spline($C$56:$C$60,Q$56:Q$60,$C97)</f>
        <v>2.0181443045229299</v>
      </c>
      <c r="R97" s="42">
        <f>_xll.SRS1Splines.Functions25.OneWay_Spline($C$56:$C$60,R$56:R$60,$C97)</f>
        <v>0.71994612415434001</v>
      </c>
      <c r="S97" s="42">
        <f>_xll.SRS1Splines.Functions25.OneWay_Spline($C$56:$C$60,S$56:S$60,$C97)</f>
        <v>0.71758273626412294</v>
      </c>
      <c r="T97" s="42">
        <f>_xll.SRS1Splines.Functions25.OneWay_Spline($C$56:$C$60,T$56:T$60,$C97)</f>
        <v>0.985409304747486</v>
      </c>
      <c r="U97" s="42">
        <f>_xll.SRS1Splines.Functions25.OneWay_Spline($C$56:$C$60,U$56:U$60,$C97)</f>
        <v>9.2889884658286199</v>
      </c>
      <c r="V97" s="42">
        <f>_xll.SRS1Splines.Functions25.OneWay_Spline($C$56:$C$60,V$56:V$60,$C97)</f>
        <v>4.7174594653824604</v>
      </c>
      <c r="W97" s="42">
        <f>_xll.SRS1Splines.Functions25.OneWay_Spline($C$56:$C$60,W$56:W$60,$C97)</f>
        <v>0.31874083405586801</v>
      </c>
      <c r="X97" s="42">
        <f>_xll.SRS1Splines.Functions25.OneWay_Spline($C$56:$C$60,X$56:X$60,$C97)</f>
        <v>0.48073241402594702</v>
      </c>
      <c r="Y97" s="42">
        <f>_xll.SRS1Splines.Functions25.OneWay_Spline($C$56:$C$60,Y$56:Y$60,$C97)</f>
        <v>2.1244244889699302</v>
      </c>
      <c r="AA97" s="42">
        <f t="shared" si="18"/>
        <v>2</v>
      </c>
      <c r="AB97" s="42">
        <f>_xll.SRS1Splines.Functions25.OneWay_Spline($C$56:$C$60,AB$56:AB$60,AA97)</f>
        <v>0.18058480161278501</v>
      </c>
      <c r="AC97" s="42">
        <f>_xll.SRS1Splines.Functions25.OneWay_Spline($C$56:$C$60,AC$56:AC$60,$C97)</f>
        <v>3.37295597403764</v>
      </c>
      <c r="AD97" s="42">
        <f>_xll.SRS1Splines.Functions25.OneWay_Spline($C$56:$C$60,AD$56:AD$60,$C97)</f>
        <v>0.775376532043898</v>
      </c>
      <c r="AE97" s="42">
        <f>_xll.SRS1Splines.Functions25.OneWay_Spline($C$56:$C$60,AE$56:AE$60,$C97)</f>
        <v>1.69685649366317</v>
      </c>
      <c r="AF97" s="42">
        <f>_xll.SRS1Splines.Functions25.OneWay_Spline($C$56:$C$60,AF$56:AF$60,$C97)</f>
        <v>1.48206547955298</v>
      </c>
      <c r="AG97" s="42">
        <f>_xll.SRS1Splines.Functions25.OneWay_Spline($C$56:$C$60,AG$56:AG$60,$C97)</f>
        <v>16.684489083062399</v>
      </c>
      <c r="AH97" s="42">
        <f>_xll.SRS1Splines.Functions25.OneWay_Spline($C$56:$C$60,AH$56:AH$60,$C97)</f>
        <v>6.5330650612313601</v>
      </c>
      <c r="AI97" s="42">
        <f>_xll.SRS1Splines.Functions25.OneWay_Spline($C$56:$C$60,AI$56:AI$60,$C97)</f>
        <v>0.593180746146037</v>
      </c>
      <c r="AJ97" s="42">
        <f>_xll.SRS1Splines.Functions25.OneWay_Spline($C$56:$C$60,AJ$56:AJ$60,$C97)</f>
        <v>0.67888657993975499</v>
      </c>
      <c r="AK97" s="42">
        <f>_xll.SRS1Splines.Functions25.OneWay_Spline($C$56:$C$60,AK$56:AK$60,$C97)</f>
        <v>12.7888413930628</v>
      </c>
    </row>
    <row r="98" spans="3:37">
      <c r="C98" s="42">
        <f>C97+0.25</f>
        <v>2.25</v>
      </c>
      <c r="D98" s="42">
        <f>_xll.SRS1Splines.Functions25.OneWay_Spline($C$56:$C$60,$D$56:$D$60,C98)</f>
        <v>0.143673402242671</v>
      </c>
      <c r="E98" s="42">
        <f>_xll.SRS1Splines.Functions25.OneWay_Spline($C$56:$C$60,E$56:E$60,$C98)</f>
        <v>2.5545572464436201</v>
      </c>
      <c r="F98" s="42">
        <f>_xll.SRS1Splines.Functions25.OneWay_Spline($C$56:$C$60,F$56:F$60,$C98)</f>
        <v>0.651746853058492</v>
      </c>
      <c r="G98" s="42">
        <f>_xll.SRS1Splines.Functions25.OneWay_Spline($C$56:$C$60,G$56:G$60,$C98)</f>
        <v>0.96009112286558795</v>
      </c>
      <c r="H98" s="42">
        <f>_xll.SRS1Splines.Functions25.OneWay_Spline($C$56:$C$60,H$56:H$60,$C98)</f>
        <v>1.1771763188641899</v>
      </c>
      <c r="I98" s="42">
        <f>_xll.SRS1Splines.Functions25.OneWay_Spline($C$56:$C$60,I$56:I$60,$C98)</f>
        <v>13.1129013219334</v>
      </c>
      <c r="J98" s="42">
        <f>_xll.SRS1Splines.Functions25.OneWay_Spline($C$56:$C$60,J$56:J$60,$C98)</f>
        <v>5.5327415081215001</v>
      </c>
      <c r="K98" s="42">
        <f>_xll.SRS1Splines.Functions25.OneWay_Spline($C$56:$C$60,K$56:K$60,$C98)</f>
        <v>0.41169863145954799</v>
      </c>
      <c r="L98" s="42">
        <f>_xll.SRS1Splines.Functions25.OneWay_Spline($C$56:$C$60,L$56:L$60,$C98)</f>
        <v>0.58579759609644599</v>
      </c>
      <c r="M98" s="42">
        <f>_xll.SRS1Splines.Functions25.OneWay_Spline($C$56:$C$60,M$56:M$60,$C98)</f>
        <v>7.1250743489750104</v>
      </c>
      <c r="O98" s="42">
        <f t="shared" si="17"/>
        <v>2.25</v>
      </c>
      <c r="P98" s="42">
        <f>_xll.SRS1Splines.Functions25.OneWay_Spline($C$56:$C$60,P$56:P$60,O98)</f>
        <v>0.12579365474072199</v>
      </c>
      <c r="Q98" s="42">
        <f>_xll.SRS1Splines.Functions25.OneWay_Spline($C$56:$C$60,Q$56:Q$60,$C98)</f>
        <v>1.90629004445186</v>
      </c>
      <c r="R98" s="42">
        <f>_xll.SRS1Splines.Functions25.OneWay_Spline($C$56:$C$60,R$56:R$60,$C98)</f>
        <v>0.68259091844917497</v>
      </c>
      <c r="S98" s="42">
        <f>_xll.SRS1Splines.Functions25.OneWay_Spline($C$56:$C$60,S$56:S$60,$C98)</f>
        <v>0.65557203132396502</v>
      </c>
      <c r="T98" s="42">
        <f>_xll.SRS1Splines.Functions25.OneWay_Spline($C$56:$C$60,T$56:T$60,$C98)</f>
        <v>0.95373207025061701</v>
      </c>
      <c r="U98" s="42">
        <f>_xll.SRS1Splines.Functions25.OneWay_Spline($C$56:$C$60,U$56:U$60,$C98)</f>
        <v>9.4378193267478494</v>
      </c>
      <c r="V98" s="42">
        <f>_xll.SRS1Splines.Functions25.OneWay_Spline($C$56:$C$60,V$56:V$60,$C98)</f>
        <v>4.6559590082305897</v>
      </c>
      <c r="W98" s="42">
        <f>_xll.SRS1Splines.Functions25.OneWay_Spline($C$56:$C$60,W$56:W$60,$C98)</f>
        <v>0.30603301273080602</v>
      </c>
      <c r="X98" s="42">
        <f>_xll.SRS1Splines.Functions25.OneWay_Spline($C$56:$C$60,X$56:X$60,$C98)</f>
        <v>0.472238337463604</v>
      </c>
      <c r="Y98" s="42">
        <f>_xll.SRS1Splines.Functions25.OneWay_Spline($C$56:$C$60,Y$56:Y$60,$C98)</f>
        <v>2.0663382968797102</v>
      </c>
      <c r="AA98" s="42">
        <f t="shared" si="18"/>
        <v>2.25</v>
      </c>
      <c r="AB98" s="42">
        <f>_xll.SRS1Splines.Functions25.OneWay_Spline($C$56:$C$60,AB$56:AB$60,AA98)</f>
        <v>0.16155314974461901</v>
      </c>
      <c r="AC98" s="42">
        <f>_xll.SRS1Splines.Functions25.OneWay_Spline($C$56:$C$60,AC$56:AC$60,$C98)</f>
        <v>3.2028244484353698</v>
      </c>
      <c r="AD98" s="42">
        <f>_xll.SRS1Splines.Functions25.OneWay_Spline($C$56:$C$60,AD$56:AD$60,$C98)</f>
        <v>0.73389577271143702</v>
      </c>
      <c r="AE98" s="42">
        <f>_xll.SRS1Splines.Functions25.OneWay_Spline($C$56:$C$60,AE$56:AE$60,$C98)</f>
        <v>1.59229344480097</v>
      </c>
      <c r="AF98" s="42">
        <f>_xll.SRS1Splines.Functions25.OneWay_Spline($C$56:$C$60,AF$56:AF$60,$C98)</f>
        <v>1.39129824107926</v>
      </c>
      <c r="AG98" s="42">
        <f>_xll.SRS1Splines.Functions25.OneWay_Spline($C$56:$C$60,AG$56:AG$60,$C98)</f>
        <v>16.787983317118901</v>
      </c>
      <c r="AH98" s="42">
        <f>_xll.SRS1Splines.Functions25.OneWay_Spline($C$56:$C$60,AH$56:AH$60,$C98)</f>
        <v>6.4095240080124203</v>
      </c>
      <c r="AI98" s="42">
        <f>_xll.SRS1Splines.Functions25.OneWay_Spline($C$56:$C$60,AI$56:AI$60,$C98)</f>
        <v>0.57799378617040698</v>
      </c>
      <c r="AJ98" s="42">
        <f>_xll.SRS1Splines.Functions25.OneWay_Spline($C$56:$C$60,AJ$56:AJ$60,$C98)</f>
        <v>0.67058414005946698</v>
      </c>
      <c r="AK98" s="42">
        <f>_xll.SRS1Splines.Functions25.OneWay_Spline($C$56:$C$60,AK$56:AK$60,$C98)</f>
        <v>12.1838104010703</v>
      </c>
    </row>
    <row r="99" spans="3:37">
      <c r="C99" s="42">
        <f t="shared" ref="C99:C117" si="21">C98+0.25</f>
        <v>2.5</v>
      </c>
      <c r="D99" s="42">
        <f>_xll.SRS1Splines.Functions25.OneWay_Spline($C$56:$C$60,$D$56:$D$60,C99)</f>
        <v>0.127813991141811</v>
      </c>
      <c r="E99" s="42">
        <f>_xll.SRS1Splines.Functions25.OneWay_Spline($C$56:$C$60,E$56:E$60,$C99)</f>
        <v>2.39320676064788</v>
      </c>
      <c r="F99" s="42">
        <f>_xll.SRS1Splines.Functions25.OneWay_Spline($C$56:$C$60,F$56:F$60,$C99)</f>
        <v>0.61024422765613995</v>
      </c>
      <c r="G99" s="42">
        <f>_xll.SRS1Splines.Functions25.OneWay_Spline($C$56:$C$60,G$56:G$60,$C99)</f>
        <v>0.86841724616845095</v>
      </c>
      <c r="H99" s="42">
        <f>_xll.SRS1Splines.Functions25.OneWay_Spline($C$56:$C$60,H$56:H$60,$C99)</f>
        <v>1.1222406555908599</v>
      </c>
      <c r="I99" s="42">
        <f>_xll.SRS1Splines.Functions25.OneWay_Spline($C$56:$C$60,I$56:I$60,$C99)</f>
        <v>13.2309243502285</v>
      </c>
      <c r="J99" s="42">
        <f>_xll.SRS1Splines.Functions25.OneWay_Spline($C$56:$C$60,J$56:J$60,$C99)</f>
        <v>5.4269402617611604</v>
      </c>
      <c r="K99" s="42">
        <f>_xll.SRS1Splines.Functions25.OneWay_Spline($C$56:$C$60,K$56:K$60,$C99)</f>
        <v>0.395563856156678</v>
      </c>
      <c r="L99" s="42">
        <f>_xll.SRS1Splines.Functions25.OneWay_Spline($C$56:$C$60,L$56:L$60,$C99)</f>
        <v>0.57784410908346895</v>
      </c>
      <c r="M99" s="42">
        <f>_xll.SRS1Splines.Functions25.OneWay_Spline($C$56:$C$60,M$56:M$60,$C99)</f>
        <v>6.7453062801764103</v>
      </c>
      <c r="O99" s="42">
        <f t="shared" si="17"/>
        <v>2.5</v>
      </c>
      <c r="P99" s="42">
        <f>_xll.SRS1Splines.Functions25.OneWay_Spline($C$56:$C$60,P$56:P$60,O99)</f>
        <v>0.111799069269063</v>
      </c>
      <c r="Q99" s="42">
        <f>_xll.SRS1Splines.Functions25.OneWay_Spline($C$56:$C$60,Q$56:Q$60,$C99)</f>
        <v>1.77823719631869</v>
      </c>
      <c r="R99" s="42">
        <f>_xll.SRS1Splines.Functions25.OneWay_Spline($C$56:$C$60,R$56:R$60,$C99)</f>
        <v>0.64332357224921399</v>
      </c>
      <c r="S99" s="42">
        <f>_xll.SRS1Splines.Functions25.OneWay_Spline($C$56:$C$60,S$56:S$60,$C99)</f>
        <v>0.59756201702510703</v>
      </c>
      <c r="T99" s="42">
        <f>_xll.SRS1Splines.Functions25.OneWay_Spline($C$56:$C$60,T$56:T$60,$C99)</f>
        <v>0.92492042991935697</v>
      </c>
      <c r="U99" s="42">
        <f>_xll.SRS1Splines.Functions25.OneWay_Spline($C$56:$C$60,U$56:U$60,$C99)</f>
        <v>9.57704819664003</v>
      </c>
      <c r="V99" s="42">
        <f>_xll.SRS1Splines.Functions25.OneWay_Spline($C$56:$C$60,V$56:V$60,$C99)</f>
        <v>4.5856307342626703</v>
      </c>
      <c r="W99" s="42">
        <f>_xll.SRS1Splines.Functions25.OneWay_Spline($C$56:$C$60,W$56:W$60,$C99)</f>
        <v>0.29414505084607101</v>
      </c>
      <c r="X99" s="42">
        <f>_xll.SRS1Splines.Functions25.OneWay_Spline($C$56:$C$60,X$56:X$60,$C99)</f>
        <v>0.464046314494243</v>
      </c>
      <c r="Y99" s="42">
        <f>_xll.SRS1Splines.Functions25.OneWay_Spline($C$56:$C$60,Y$56:Y$60,$C99)</f>
        <v>1.9995232162773999</v>
      </c>
      <c r="AA99" s="42">
        <f t="shared" si="18"/>
        <v>2.5</v>
      </c>
      <c r="AB99" s="42">
        <f>_xll.SRS1Splines.Functions25.OneWay_Spline($C$56:$C$60,AB$56:AB$60,AA99)</f>
        <v>0.143828913014559</v>
      </c>
      <c r="AC99" s="42">
        <f>_xll.SRS1Splines.Functions25.OneWay_Spline($C$56:$C$60,AC$56:AC$60,$C99)</f>
        <v>3.0081763249770601</v>
      </c>
      <c r="AD99" s="42">
        <f>_xll.SRS1Splines.Functions25.OneWay_Spline($C$56:$C$60,AD$56:AD$60,$C99)</f>
        <v>0.69563015998569599</v>
      </c>
      <c r="AE99" s="42">
        <f>_xll.SRS1Splines.Functions25.OneWay_Spline($C$56:$C$60,AE$56:AE$60,$C99)</f>
        <v>1.48181067881673</v>
      </c>
      <c r="AF99" s="42">
        <f>_xll.SRS1Splines.Functions25.OneWay_Spline($C$56:$C$60,AF$56:AF$60,$C99)</f>
        <v>1.3070316745827599</v>
      </c>
      <c r="AG99" s="42">
        <f>_xll.SRS1Splines.Functions25.OneWay_Spline($C$56:$C$60,AG$56:AG$60,$C99)</f>
        <v>16.884800503817001</v>
      </c>
      <c r="AH99" s="42">
        <f>_xll.SRS1Splines.Functions25.OneWay_Spline($C$56:$C$60,AH$56:AH$60,$C99)</f>
        <v>6.2682497892596603</v>
      </c>
      <c r="AI99" s="42">
        <f>_xll.SRS1Splines.Functions25.OneWay_Spline($C$56:$C$60,AI$56:AI$60,$C99)</f>
        <v>0.56048758986205105</v>
      </c>
      <c r="AJ99" s="42">
        <f>_xll.SRS1Splines.Functions25.OneWay_Spline($C$56:$C$60,AJ$56:AJ$60,$C99)</f>
        <v>0.66096713573014199</v>
      </c>
      <c r="AK99" s="42">
        <f>_xll.SRS1Splines.Functions25.OneWay_Spline($C$56:$C$60,AK$56:AK$60,$C99)</f>
        <v>11.4910893440754</v>
      </c>
    </row>
    <row r="100" spans="3:37">
      <c r="C100" s="42">
        <f t="shared" si="21"/>
        <v>2.75</v>
      </c>
      <c r="D100" s="42">
        <f>_xll.SRS1Splines.Functions25.OneWay_Spline($C$56:$C$60,$D$56:$D$60,C100)</f>
        <v>0.113102915112722</v>
      </c>
      <c r="E100" s="42">
        <f>_xll.SRS1Splines.Functions25.OneWay_Spline($C$56:$C$60,E$56:E$60,$C100)</f>
        <v>2.2155027676650398</v>
      </c>
      <c r="F100" s="42">
        <f>_xll.SRS1Splines.Functions25.OneWay_Spline($C$56:$C$60,F$56:F$60,$C100)</f>
        <v>0.57178030680815894</v>
      </c>
      <c r="G100" s="42">
        <f>_xll.SRS1Splines.Functions25.OneWay_Spline($C$56:$C$60,G$56:G$60,$C100)</f>
        <v>0.78306570579525503</v>
      </c>
      <c r="H100" s="42">
        <f>_xll.SRS1Splines.Functions25.OneWay_Spline($C$56:$C$60,H$56:H$60,$C100)</f>
        <v>1.07178894681077</v>
      </c>
      <c r="I100" s="42">
        <f>_xll.SRS1Splines.Functions25.OneWay_Spline($C$56:$C$60,I$56:I$60,$C100)</f>
        <v>13.3408078593308</v>
      </c>
      <c r="J100" s="42">
        <f>_xll.SRS1Splines.Functions25.OneWay_Spline($C$56:$C$60,J$56:J$60,$C100)</f>
        <v>5.3105146224608699</v>
      </c>
      <c r="K100" s="42">
        <f>_xll.SRS1Splines.Functions25.OneWay_Spline($C$56:$C$60,K$56:K$60,$C100)</f>
        <v>0.38004704918715299</v>
      </c>
      <c r="L100" s="42">
        <f>_xll.SRS1Splines.Functions25.OneWay_Spline($C$56:$C$60,L$56:L$60,$C100)</f>
        <v>0.56898183699642801</v>
      </c>
      <c r="M100" s="42">
        <f>_xll.SRS1Splines.Functions25.OneWay_Spline($C$56:$C$60,M$56:M$60,$C100)</f>
        <v>6.3266219194827098</v>
      </c>
      <c r="O100" s="42">
        <f t="shared" si="17"/>
        <v>2.75</v>
      </c>
      <c r="P100" s="42">
        <f>_xll.SRS1Splines.Functions25.OneWay_Spline($C$56:$C$60,P$56:P$60,O100)</f>
        <v>9.8820744994937398E-2</v>
      </c>
      <c r="Q100" s="42">
        <f>_xll.SRS1Splines.Functions25.OneWay_Spline($C$56:$C$60,Q$56:Q$60,$C100)</f>
        <v>1.63714472880924</v>
      </c>
      <c r="R100" s="42">
        <f>_xll.SRS1Splines.Functions25.OneWay_Spline($C$56:$C$60,R$56:R$60,$C100)</f>
        <v>0.60274046582188801</v>
      </c>
      <c r="S100" s="42">
        <f>_xll.SRS1Splines.Functions25.OneWay_Spline($C$56:$C$60,S$56:S$60,$C100)</f>
        <v>0.54355269336754997</v>
      </c>
      <c r="T100" s="42">
        <f>_xll.SRS1Splines.Functions25.OneWay_Spline($C$56:$C$60,T$56:T$60,$C100)</f>
        <v>0.89869541714633405</v>
      </c>
      <c r="U100" s="42">
        <f>_xll.SRS1Splines.Functions25.OneWay_Spline($C$56:$C$60,U$56:U$60,$C100)</f>
        <v>9.7066750755051601</v>
      </c>
      <c r="V100" s="42">
        <f>_xll.SRS1Splines.Functions25.OneWay_Spline($C$56:$C$60,V$56:V$60,$C100)</f>
        <v>4.5082402068418999</v>
      </c>
      <c r="W100" s="42">
        <f>_xll.SRS1Splines.Functions25.OneWay_Spline($C$56:$C$60,W$56:W$60,$C100)</f>
        <v>0.28307694840166198</v>
      </c>
      <c r="X100" s="42">
        <f>_xll.SRS1Splines.Functions25.OneWay_Spline($C$56:$C$60,X$56:X$60,$C100)</f>
        <v>0.45618347121054198</v>
      </c>
      <c r="Y100" s="42">
        <f>_xll.SRS1Splines.Functions25.OneWay_Spline($C$56:$C$60,Y$56:Y$60,$C100)</f>
        <v>1.9255040736861699</v>
      </c>
      <c r="AA100" s="42">
        <f t="shared" si="18"/>
        <v>2.75</v>
      </c>
      <c r="AB100" s="42">
        <f>_xll.SRS1Splines.Functions25.OneWay_Spline($C$56:$C$60,AB$56:AB$60,AA100)</f>
        <v>0.12738508523050601</v>
      </c>
      <c r="AC100" s="42">
        <f>_xll.SRS1Splines.Functions25.OneWay_Spline($C$56:$C$60,AC$56:AC$60,$C100)</f>
        <v>2.7938608065208399</v>
      </c>
      <c r="AD100" s="42">
        <f>_xll.SRS1Splines.Functions25.OneWay_Spline($C$56:$C$60,AD$56:AD$60,$C100)</f>
        <v>0.66039675927386299</v>
      </c>
      <c r="AE100" s="42">
        <f>_xll.SRS1Splines.Functions25.OneWay_Spline($C$56:$C$60,AE$56:AE$60,$C100)</f>
        <v>1.3671558396059</v>
      </c>
      <c r="AF100" s="42">
        <f>_xll.SRS1Splines.Functions25.OneWay_Spline($C$56:$C$60,AF$56:AF$60,$C100)</f>
        <v>1.2290469513662701</v>
      </c>
      <c r="AG100" s="42">
        <f>_xll.SRS1Splines.Functions25.OneWay_Spline($C$56:$C$60,AG$56:AG$60,$C100)</f>
        <v>16.974940643156501</v>
      </c>
      <c r="AH100" s="42">
        <f>_xll.SRS1Splines.Functions25.OneWay_Spline($C$56:$C$60,AH$56:AH$60,$C100)</f>
        <v>6.11278903807984</v>
      </c>
      <c r="AI100" s="42">
        <f>_xll.SRS1Splines.Functions25.OneWay_Spline($C$56:$C$60,AI$56:AI$60,$C100)</f>
        <v>0.54104732450299797</v>
      </c>
      <c r="AJ100" s="42">
        <f>_xll.SRS1Splines.Functions25.OneWay_Spline($C$56:$C$60,AJ$56:AJ$60,$C100)</f>
        <v>0.65022909937282902</v>
      </c>
      <c r="AK100" s="42">
        <f>_xll.SRS1Splines.Functions25.OneWay_Spline($C$56:$C$60,AK$56:AK$60,$C100)</f>
        <v>10.7277397652792</v>
      </c>
    </row>
    <row r="101" spans="3:37">
      <c r="C101" s="42">
        <f t="shared" si="21"/>
        <v>3</v>
      </c>
      <c r="D101" s="42">
        <f>_xll.SRS1Splines.Functions25.OneWay_Spline($C$56:$C$60,$D$56:$D$60,C101)</f>
        <v>9.9514780119901405E-2</v>
      </c>
      <c r="E101" s="42">
        <f>_xll.SRS1Splines.Functions25.OneWay_Spline($C$56:$C$60,E$56:E$60,$C101)</f>
        <v>2.0254493532670601</v>
      </c>
      <c r="F101" s="42">
        <f>_xll.SRS1Splines.Functions25.OneWay_Spline($C$56:$C$60,F$56:F$60,$C101)</f>
        <v>0.53627299669735196</v>
      </c>
      <c r="G101" s="42">
        <f>_xll.SRS1Splines.Functions25.OneWay_Spline($C$56:$C$60,G$56:G$60,$C101)</f>
        <v>0.70403650174599997</v>
      </c>
      <c r="H101" s="42">
        <f>_xll.SRS1Splines.Functions25.OneWay_Spline($C$56:$C$60,H$56:H$60,$C101)</f>
        <v>1.02549771626044</v>
      </c>
      <c r="I101" s="42">
        <f>_xll.SRS1Splines.Functions25.OneWay_Spline($C$56:$C$60,I$56:I$60,$C101)</f>
        <v>13.442551849240401</v>
      </c>
      <c r="J101" s="42">
        <f>_xll.SRS1Splines.Functions25.OneWay_Spline($C$56:$C$60,J$56:J$60,$C101)</f>
        <v>5.1861206884556097</v>
      </c>
      <c r="K101" s="42">
        <f>_xll.SRS1Splines.Functions25.OneWay_Spline($C$56:$C$60,K$56:K$60,$C101)</f>
        <v>0.36518364590965702</v>
      </c>
      <c r="L101" s="42">
        <f>_xll.SRS1Splines.Functions25.OneWay_Spline($C$56:$C$60,L$56:L$60,$C101)</f>
        <v>0.55937649025245995</v>
      </c>
      <c r="M101" s="42">
        <f>_xll.SRS1Splines.Functions25.OneWay_Spline($C$56:$C$60,M$56:M$60,$C101)</f>
        <v>5.8783144517560997</v>
      </c>
      <c r="O101" s="42">
        <f t="shared" si="17"/>
        <v>3</v>
      </c>
      <c r="P101" s="42">
        <f>_xll.SRS1Splines.Functions25.OneWay_Spline($C$56:$C$60,P$56:P$60,O101)</f>
        <v>8.6834900039439902E-2</v>
      </c>
      <c r="Q101" s="42">
        <f>_xll.SRS1Splines.Functions25.OneWay_Spline($C$56:$C$60,Q$56:Q$60,$C101)</f>
        <v>1.4861716106093099</v>
      </c>
      <c r="R101" s="42">
        <f>_xll.SRS1Splines.Functions25.OneWay_Spline($C$56:$C$60,R$56:R$60,$C101)</f>
        <v>0.56143797943462403</v>
      </c>
      <c r="S101" s="42">
        <f>_xll.SRS1Splines.Functions25.OneWay_Spline($C$56:$C$60,S$56:S$60,$C101)</f>
        <v>0.493544060351294</v>
      </c>
      <c r="T101" s="42">
        <f>_xll.SRS1Splines.Functions25.OneWay_Spline($C$56:$C$60,T$56:T$60,$C101)</f>
        <v>0.87477806532417202</v>
      </c>
      <c r="U101" s="42">
        <f>_xll.SRS1Splines.Functions25.OneWay_Spline($C$56:$C$60,U$56:U$60,$C101)</f>
        <v>9.8266999633432501</v>
      </c>
      <c r="V101" s="42">
        <f>_xll.SRS1Splines.Functions25.OneWay_Spline($C$56:$C$60,V$56:V$60,$C101)</f>
        <v>4.4255529893314902</v>
      </c>
      <c r="W101" s="42">
        <f>_xll.SRS1Splines.Functions25.OneWay_Spline($C$56:$C$60,W$56:W$60,$C101)</f>
        <v>0.27282870539757897</v>
      </c>
      <c r="X101" s="42">
        <f>_xll.SRS1Splines.Functions25.OneWay_Spline($C$56:$C$60,X$56:X$60,$C101)</f>
        <v>0.44867693370518202</v>
      </c>
      <c r="Y101" s="42">
        <f>_xll.SRS1Splines.Functions25.OneWay_Spline($C$56:$C$60,Y$56:Y$60,$C101)</f>
        <v>1.8458056956291899</v>
      </c>
      <c r="AA101" s="42">
        <f t="shared" si="18"/>
        <v>3</v>
      </c>
      <c r="AB101" s="42">
        <f>_xll.SRS1Splines.Functions25.OneWay_Spline($C$56:$C$60,AB$56:AB$60,AA101)</f>
        <v>0.11219466020036301</v>
      </c>
      <c r="AC101" s="42">
        <f>_xll.SRS1Splines.Functions25.OneWay_Spline($C$56:$C$60,AC$56:AC$60,$C101)</f>
        <v>2.5647270959248001</v>
      </c>
      <c r="AD101" s="42">
        <f>_xll.SRS1Splines.Functions25.OneWay_Spline($C$56:$C$60,AD$56:AD$60,$C101)</f>
        <v>0.62801263598312795</v>
      </c>
      <c r="AE101" s="42">
        <f>_xll.SRS1Splines.Functions25.OneWay_Spline($C$56:$C$60,AE$56:AE$60,$C101)</f>
        <v>1.2500765710639099</v>
      </c>
      <c r="AF101" s="42">
        <f>_xll.SRS1Splines.Functions25.OneWay_Spline($C$56:$C$60,AF$56:AF$60,$C101)</f>
        <v>1.15712524273254</v>
      </c>
      <c r="AG101" s="42">
        <f>_xll.SRS1Splines.Functions25.OneWay_Spline($C$56:$C$60,AG$56:AG$60,$C101)</f>
        <v>17.0584037351375</v>
      </c>
      <c r="AH101" s="42">
        <f>_xll.SRS1Splines.Functions25.OneWay_Spline($C$56:$C$60,AH$56:AH$60,$C101)</f>
        <v>5.9466883875797398</v>
      </c>
      <c r="AI101" s="42">
        <f>_xll.SRS1Splines.Functions25.OneWay_Spline($C$56:$C$60,AI$56:AI$60,$C101)</f>
        <v>0.52005815737527905</v>
      </c>
      <c r="AJ101" s="42">
        <f>_xll.SRS1Splines.Functions25.OneWay_Spline($C$56:$C$60,AJ$56:AJ$60,$C101)</f>
        <v>0.63856356340858</v>
      </c>
      <c r="AK101" s="42">
        <f>_xll.SRS1Splines.Functions25.OneWay_Spline($C$56:$C$60,AK$56:AK$60,$C101)</f>
        <v>9.9108232078830092</v>
      </c>
    </row>
    <row r="102" spans="3:37">
      <c r="C102" s="42">
        <f t="shared" si="21"/>
        <v>3.25</v>
      </c>
      <c r="D102" s="42">
        <f>_xll.SRS1Splines.Functions25.OneWay_Spline($C$56:$C$60,$D$56:$D$60,C102)</f>
        <v>8.7024192127847594E-2</v>
      </c>
      <c r="E102" s="42">
        <f>_xll.SRS1Splines.Functions25.OneWay_Spline($C$56:$C$60,E$56:E$60,$C102)</f>
        <v>1.82705060322589</v>
      </c>
      <c r="F102" s="42">
        <f>_xll.SRS1Splines.Functions25.OneWay_Spline($C$56:$C$60,F$56:F$60,$C102)</f>
        <v>0.50364020350651795</v>
      </c>
      <c r="G102" s="42">
        <f>_xll.SRS1Splines.Functions25.OneWay_Spline($C$56:$C$60,G$56:G$60,$C102)</f>
        <v>0.63132963402068498</v>
      </c>
      <c r="H102" s="42">
        <f>_xll.SRS1Splines.Functions25.OneWay_Spline($C$56:$C$60,H$56:H$60,$C102)</f>
        <v>0.98304348767636895</v>
      </c>
      <c r="I102" s="42">
        <f>_xll.SRS1Splines.Functions25.OneWay_Spline($C$56:$C$60,I$56:I$60,$C102)</f>
        <v>13.5361563199572</v>
      </c>
      <c r="J102" s="42">
        <f>_xll.SRS1Splines.Functions25.OneWay_Spline($C$56:$C$60,J$56:J$60,$C102)</f>
        <v>5.0564145579803803</v>
      </c>
      <c r="K102" s="42">
        <f>_xll.SRS1Splines.Functions25.OneWay_Spline($C$56:$C$60,K$56:K$60,$C102)</f>
        <v>0.35100908168287698</v>
      </c>
      <c r="L102" s="42">
        <f>_xll.SRS1Splines.Functions25.OneWay_Spline($C$56:$C$60,L$56:L$60,$C102)</f>
        <v>0.54919377926870305</v>
      </c>
      <c r="M102" s="42">
        <f>_xll.SRS1Splines.Functions25.OneWay_Spline($C$56:$C$60,M$56:M$60,$C102)</f>
        <v>5.40967706185877</v>
      </c>
      <c r="O102" s="42">
        <f t="shared" si="17"/>
        <v>3.25</v>
      </c>
      <c r="P102" s="42">
        <f>_xll.SRS1Splines.Functions25.OneWay_Spline($C$56:$C$60,P$56:P$60,O102)</f>
        <v>7.5817752523663601E-2</v>
      </c>
      <c r="Q102" s="42">
        <f>_xll.SRS1Splines.Functions25.OneWay_Spline($C$56:$C$60,Q$56:Q$60,$C102)</f>
        <v>1.32847681040471</v>
      </c>
      <c r="R102" s="42">
        <f>_xll.SRS1Splines.Functions25.OneWay_Spline($C$56:$C$60,R$56:R$60,$C102)</f>
        <v>0.520012493354852</v>
      </c>
      <c r="S102" s="42">
        <f>_xll.SRS1Splines.Functions25.OneWay_Spline($C$56:$C$60,S$56:S$60,$C102)</f>
        <v>0.44753611797633802</v>
      </c>
      <c r="T102" s="42">
        <f>_xll.SRS1Splines.Functions25.OneWay_Spline($C$56:$C$60,T$56:T$60,$C102)</f>
        <v>0.85288940784549805</v>
      </c>
      <c r="U102" s="42">
        <f>_xll.SRS1Splines.Functions25.OneWay_Spline($C$56:$C$60,U$56:U$60,$C102)</f>
        <v>9.9371228601542896</v>
      </c>
      <c r="V102" s="42">
        <f>_xll.SRS1Splines.Functions25.OneWay_Spline($C$56:$C$60,V$56:V$60,$C102)</f>
        <v>4.3393346450946604</v>
      </c>
      <c r="W102" s="42">
        <f>_xll.SRS1Splines.Functions25.OneWay_Spline($C$56:$C$60,W$56:W$60,$C102)</f>
        <v>0.263400321833824</v>
      </c>
      <c r="X102" s="42">
        <f>_xll.SRS1Splines.Functions25.OneWay_Spline($C$56:$C$60,X$56:X$60,$C102)</f>
        <v>0.44155382807084098</v>
      </c>
      <c r="Y102" s="42">
        <f>_xll.SRS1Splines.Functions25.OneWay_Spline($C$56:$C$60,Y$56:Y$60,$C102)</f>
        <v>1.7619529086296399</v>
      </c>
      <c r="AA102" s="42">
        <f t="shared" si="18"/>
        <v>3.25</v>
      </c>
      <c r="AB102" s="42">
        <f>_xll.SRS1Splines.Functions25.OneWay_Spline($C$56:$C$60,AB$56:AB$60,AA102)</f>
        <v>9.8230631732031504E-2</v>
      </c>
      <c r="AC102" s="42">
        <f>_xll.SRS1Splines.Functions25.OneWay_Spline($C$56:$C$60,AC$56:AC$60,$C102)</f>
        <v>2.3256243960470799</v>
      </c>
      <c r="AD102" s="42">
        <f>_xll.SRS1Splines.Functions25.OneWay_Spline($C$56:$C$60,AD$56:AD$60,$C102)</f>
        <v>0.59829485552067996</v>
      </c>
      <c r="AE102" s="42">
        <f>_xll.SRS1Splines.Functions25.OneWay_Spline($C$56:$C$60,AE$56:AE$60,$C102)</f>
        <v>1.1323205170861901</v>
      </c>
      <c r="AF102" s="42">
        <f>_xll.SRS1Splines.Functions25.OneWay_Spline($C$56:$C$60,AF$56:AF$60,$C102)</f>
        <v>1.09104771998437</v>
      </c>
      <c r="AG102" s="42">
        <f>_xll.SRS1Splines.Functions25.OneWay_Spline($C$56:$C$60,AG$56:AG$60,$C102)</f>
        <v>17.1351897797601</v>
      </c>
      <c r="AH102" s="42">
        <f>_xll.SRS1Splines.Functions25.OneWay_Spline($C$56:$C$60,AH$56:AH$60,$C102)</f>
        <v>5.7734944708661002</v>
      </c>
      <c r="AI102" s="42">
        <f>_xll.SRS1Splines.Functions25.OneWay_Spline($C$56:$C$60,AI$56:AI$60,$C102)</f>
        <v>0.49790525576092398</v>
      </c>
      <c r="AJ102" s="42">
        <f>_xll.SRS1Splines.Functions25.OneWay_Spline($C$56:$C$60,AJ$56:AJ$60,$C102)</f>
        <v>0.62616406025844495</v>
      </c>
      <c r="AK102" s="42">
        <f>_xll.SRS1Splines.Functions25.OneWay_Spline($C$56:$C$60,AK$56:AK$60,$C102)</f>
        <v>9.0574012150878893</v>
      </c>
    </row>
    <row r="103" spans="3:37">
      <c r="C103" s="42">
        <f t="shared" si="21"/>
        <v>3.5</v>
      </c>
      <c r="D103" s="42">
        <f>_xll.SRS1Splines.Functions25.OneWay_Spline($C$56:$C$60,$D$56:$D$60,C103)</f>
        <v>7.5605757101058102E-2</v>
      </c>
      <c r="E103" s="42">
        <f>_xll.SRS1Splines.Functions25.OneWay_Spline($C$56:$C$60,E$56:E$60,$C103)</f>
        <v>1.62431060331352</v>
      </c>
      <c r="F103" s="42">
        <f>_xll.SRS1Splines.Functions25.OneWay_Spline($C$56:$C$60,F$56:F$60,$C103)</f>
        <v>0.47379983341845799</v>
      </c>
      <c r="G103" s="42">
        <f>_xll.SRS1Splines.Functions25.OneWay_Spline($C$56:$C$60,G$56:G$60,$C103)</f>
        <v>0.56494510261930997</v>
      </c>
      <c r="H103" s="42">
        <f>_xll.SRS1Splines.Functions25.OneWay_Spline($C$56:$C$60,H$56:H$60,$C103)</f>
        <v>0.94410278479508403</v>
      </c>
      <c r="I103" s="42">
        <f>_xll.SRS1Splines.Functions25.OneWay_Spline($C$56:$C$60,I$56:I$60,$C103)</f>
        <v>13.621621271481199</v>
      </c>
      <c r="J103" s="42">
        <f>_xll.SRS1Splines.Functions25.OneWay_Spline($C$56:$C$60,J$56:J$60,$C103)</f>
        <v>4.9240523292701601</v>
      </c>
      <c r="K103" s="42">
        <f>_xll.SRS1Splines.Functions25.OneWay_Spline($C$56:$C$60,K$56:K$60,$C103)</f>
        <v>0.33755879186549897</v>
      </c>
      <c r="L103" s="42">
        <f>_xll.SRS1Splines.Functions25.OneWay_Spline($C$56:$C$60,L$56:L$60,$C103)</f>
        <v>0.53859941446229498</v>
      </c>
      <c r="M103" s="42">
        <f>_xll.SRS1Splines.Functions25.OneWay_Spline($C$56:$C$60,M$56:M$60,$C103)</f>
        <v>4.9300029346529</v>
      </c>
      <c r="O103" s="42">
        <f t="shared" si="17"/>
        <v>3.5</v>
      </c>
      <c r="P103" s="42">
        <f>_xll.SRS1Splines.Functions25.OneWay_Spline($C$56:$C$60,P$56:P$60,O103)</f>
        <v>6.5745520568701907E-2</v>
      </c>
      <c r="Q103" s="42">
        <f>_xll.SRS1Splines.Functions25.OneWay_Spline($C$56:$C$60,Q$56:Q$60,$C103)</f>
        <v>1.16721929688126</v>
      </c>
      <c r="R103" s="42">
        <f>_xll.SRS1Splines.Functions25.OneWay_Spline($C$56:$C$60,R$56:R$60,$C103)</f>
        <v>0.47906038784999899</v>
      </c>
      <c r="S103" s="42">
        <f>_xll.SRS1Splines.Functions25.OneWay_Spline($C$56:$C$60,S$56:S$60,$C103)</f>
        <v>0.40552886624268197</v>
      </c>
      <c r="T103" s="42">
        <f>_xll.SRS1Splines.Functions25.OneWay_Spline($C$56:$C$60,T$56:T$60,$C103)</f>
        <v>0.83275047810293801</v>
      </c>
      <c r="U103" s="42">
        <f>_xll.SRS1Splines.Functions25.OneWay_Spline($C$56:$C$60,U$56:U$60,$C103)</f>
        <v>10.0379437659383</v>
      </c>
      <c r="V103" s="42">
        <f>_xll.SRS1Splines.Functions25.OneWay_Spline($C$56:$C$60,V$56:V$60,$C103)</f>
        <v>4.2513507374946196</v>
      </c>
      <c r="W103" s="42">
        <f>_xll.SRS1Splines.Functions25.OneWay_Spline($C$56:$C$60,W$56:W$60,$C103)</f>
        <v>0.25479179771039501</v>
      </c>
      <c r="X103" s="42">
        <f>_xll.SRS1Splines.Functions25.OneWay_Spline($C$56:$C$60,X$56:X$60,$C103)</f>
        <v>0.43484128040019798</v>
      </c>
      <c r="Y103" s="42">
        <f>_xll.SRS1Splines.Functions25.OneWay_Spline($C$56:$C$60,Y$56:Y$60,$C103)</f>
        <v>1.6754705392107001</v>
      </c>
      <c r="AA103" s="42">
        <f t="shared" si="18"/>
        <v>3.5</v>
      </c>
      <c r="AB103" s="42">
        <f>_xll.SRS1Splines.Functions25.OneWay_Spline($C$56:$C$60,AB$56:AB$60,AA103)</f>
        <v>8.54659936334142E-2</v>
      </c>
      <c r="AC103" s="42">
        <f>_xll.SRS1Splines.Functions25.OneWay_Spline($C$56:$C$60,AC$56:AC$60,$C103)</f>
        <v>2.0814019097457801</v>
      </c>
      <c r="AD103" s="42">
        <f>_xll.SRS1Splines.Functions25.OneWay_Spline($C$56:$C$60,AD$56:AD$60,$C103)</f>
        <v>0.57106048329370895</v>
      </c>
      <c r="AE103" s="42">
        <f>_xll.SRS1Splines.Functions25.OneWay_Spline($C$56:$C$60,AE$56:AE$60,$C103)</f>
        <v>1.0156353215681599</v>
      </c>
      <c r="AF103" s="42">
        <f>_xll.SRS1Splines.Functions25.OneWay_Spline($C$56:$C$60,AF$56:AF$60,$C103)</f>
        <v>1.03059555442453</v>
      </c>
      <c r="AG103" s="42">
        <f>_xll.SRS1Splines.Functions25.OneWay_Spline($C$56:$C$60,AG$56:AG$60,$C103)</f>
        <v>17.205298777024201</v>
      </c>
      <c r="AH103" s="42">
        <f>_xll.SRS1Splines.Functions25.OneWay_Spline($C$56:$C$60,AH$56:AH$60,$C103)</f>
        <v>5.5967539210457096</v>
      </c>
      <c r="AI103" s="42">
        <f>_xll.SRS1Splines.Functions25.OneWay_Spline($C$56:$C$60,AI$56:AI$60,$C103)</f>
        <v>0.47497378694196002</v>
      </c>
      <c r="AJ103" s="42">
        <f>_xll.SRS1Splines.Functions25.OneWay_Spline($C$56:$C$60,AJ$56:AJ$60,$C103)</f>
        <v>0.61322412234347401</v>
      </c>
      <c r="AK103" s="42">
        <f>_xll.SRS1Splines.Functions25.OneWay_Spline($C$56:$C$60,AK$56:AK$60,$C103)</f>
        <v>8.1845353300950894</v>
      </c>
    </row>
    <row r="104" spans="3:37">
      <c r="C104" s="42">
        <f t="shared" si="21"/>
        <v>3.75</v>
      </c>
      <c r="D104" s="42">
        <f>_xll.SRS1Splines.Functions25.OneWay_Spline($C$56:$C$60,$D$56:$D$60,C104)</f>
        <v>6.5234081004030803E-2</v>
      </c>
      <c r="E104" s="42">
        <f>_xll.SRS1Splines.Functions25.OneWay_Spline($C$56:$C$60,E$56:E$60,$C104)</f>
        <v>1.4212334393018899</v>
      </c>
      <c r="F104" s="42">
        <f>_xll.SRS1Splines.Functions25.OneWay_Spline($C$56:$C$60,F$56:F$60,$C104)</f>
        <v>0.446669792615974</v>
      </c>
      <c r="G104" s="42">
        <f>_xll.SRS1Splines.Functions25.OneWay_Spline($C$56:$C$60,G$56:G$60,$C104)</f>
        <v>0.50488290754187504</v>
      </c>
      <c r="H104" s="42">
        <f>_xll.SRS1Splines.Functions25.OneWay_Spline($C$56:$C$60,H$56:H$60,$C104)</f>
        <v>0.90835213135309201</v>
      </c>
      <c r="I104" s="42">
        <f>_xll.SRS1Splines.Functions25.OneWay_Spline($C$56:$C$60,I$56:I$60,$C104)</f>
        <v>13.698946703812499</v>
      </c>
      <c r="J104" s="42">
        <f>_xll.SRS1Splines.Functions25.OneWay_Spline($C$56:$C$60,J$56:J$60,$C104)</f>
        <v>4.7916901005599399</v>
      </c>
      <c r="K104" s="42">
        <f>_xll.SRS1Splines.Functions25.OneWay_Spline($C$56:$C$60,K$56:K$60,$C104)</f>
        <v>0.32486821181620901</v>
      </c>
      <c r="L104" s="42">
        <f>_xll.SRS1Splines.Functions25.OneWay_Spline($C$56:$C$60,L$56:L$60,$C104)</f>
        <v>0.52775910625037303</v>
      </c>
      <c r="M104" s="42">
        <f>_xll.SRS1Splines.Functions25.OneWay_Spline($C$56:$C$60,M$56:M$60,$C104)</f>
        <v>4.4485852550006699</v>
      </c>
      <c r="O104" s="42">
        <f t="shared" si="17"/>
        <v>3.75</v>
      </c>
      <c r="P104" s="42">
        <f>_xll.SRS1Splines.Functions25.OneWay_Spline($C$56:$C$60,P$56:P$60,O104)</f>
        <v>5.6594422295648303E-2</v>
      </c>
      <c r="Q104" s="42">
        <f>_xll.SRS1Splines.Functions25.OneWay_Spline($C$56:$C$60,Q$56:Q$60,$C104)</f>
        <v>1.00555803872475</v>
      </c>
      <c r="R104" s="42">
        <f>_xll.SRS1Splines.Functions25.OneWay_Spline($C$56:$C$60,R$56:R$60,$C104)</f>
        <v>0.43917804318749498</v>
      </c>
      <c r="S104" s="42">
        <f>_xll.SRS1Splines.Functions25.OneWay_Spline($C$56:$C$60,S$56:S$60,$C104)</f>
        <v>0.36752230515032702</v>
      </c>
      <c r="T104" s="42">
        <f>_xll.SRS1Splines.Functions25.OneWay_Spline($C$56:$C$60,T$56:T$60,$C104)</f>
        <v>0.81408230948911597</v>
      </c>
      <c r="U104" s="42">
        <f>_xll.SRS1Splines.Functions25.OneWay_Spline($C$56:$C$60,U$56:U$60,$C104)</f>
        <v>10.129162680695201</v>
      </c>
      <c r="V104" s="42">
        <f>_xll.SRS1Splines.Functions25.OneWay_Spline($C$56:$C$60,V$56:V$60,$C104)</f>
        <v>4.1633668298945796</v>
      </c>
      <c r="W104" s="42">
        <f>_xll.SRS1Splines.Functions25.OneWay_Spline($C$56:$C$60,W$56:W$60,$C104)</f>
        <v>0.24700313302729199</v>
      </c>
      <c r="X104" s="42">
        <f>_xll.SRS1Splines.Functions25.OneWay_Spline($C$56:$C$60,X$56:X$60,$C104)</f>
        <v>0.42856641678593099</v>
      </c>
      <c r="Y104" s="42">
        <f>_xll.SRS1Splines.Functions25.OneWay_Spline($C$56:$C$60,Y$56:Y$60,$C104)</f>
        <v>1.58788341389553</v>
      </c>
      <c r="AA104" s="42">
        <f t="shared" si="18"/>
        <v>3.75</v>
      </c>
      <c r="AB104" s="42">
        <f>_xll.SRS1Splines.Functions25.OneWay_Spline($C$56:$C$60,AB$56:AB$60,AA104)</f>
        <v>7.3873739712413303E-2</v>
      </c>
      <c r="AC104" s="42">
        <f>_xll.SRS1Splines.Functions25.OneWay_Spline($C$56:$C$60,AC$56:AC$60,$C104)</f>
        <v>1.8369088398790201</v>
      </c>
      <c r="AD104" s="42">
        <f>_xll.SRS1Splines.Functions25.OneWay_Spline($C$56:$C$60,AD$56:AD$60,$C104)</f>
        <v>0.54612658470940301</v>
      </c>
      <c r="AE104" s="42">
        <f>_xll.SRS1Splines.Functions25.OneWay_Spline($C$56:$C$60,AE$56:AE$60,$C104)</f>
        <v>0.90176862840527805</v>
      </c>
      <c r="AF104" s="42">
        <f>_xll.SRS1Splines.Functions25.OneWay_Spline($C$56:$C$60,AF$56:AF$60,$C104)</f>
        <v>0.975549917355785</v>
      </c>
      <c r="AG104" s="42">
        <f>_xll.SRS1Splines.Functions25.OneWay_Spline($C$56:$C$60,AG$56:AG$60,$C104)</f>
        <v>17.2687307269298</v>
      </c>
      <c r="AH104" s="42">
        <f>_xll.SRS1Splines.Functions25.OneWay_Spline($C$56:$C$60,AH$56:AH$60,$C104)</f>
        <v>5.42001337122531</v>
      </c>
      <c r="AI104" s="42">
        <f>_xll.SRS1Splines.Functions25.OneWay_Spline($C$56:$C$60,AI$56:AI$60,$C104)</f>
        <v>0.45164891820042002</v>
      </c>
      <c r="AJ104" s="42">
        <f>_xll.SRS1Splines.Functions25.OneWay_Spline($C$56:$C$60,AJ$56:AJ$60,$C104)</f>
        <v>0.59993728208471797</v>
      </c>
      <c r="AK104" s="42">
        <f>_xll.SRS1Splines.Functions25.OneWay_Spline($C$56:$C$60,AK$56:AK$60,$C104)</f>
        <v>7.3092870961058001</v>
      </c>
    </row>
    <row r="105" spans="3:37">
      <c r="C105" s="42">
        <f t="shared" si="21"/>
        <v>4</v>
      </c>
      <c r="D105" s="42">
        <f>_xll.SRS1Splines.Functions25.OneWay_Spline($C$56:$C$60,$D$56:$D$60,C105)</f>
        <v>5.5883769801263597E-2</v>
      </c>
      <c r="E105" s="42">
        <f>_xll.SRS1Splines.Functions25.OneWay_Spline($C$56:$C$60,E$56:E$60,$C105)</f>
        <v>1.22182319696296</v>
      </c>
      <c r="F105" s="42">
        <f>_xll.SRS1Splines.Functions25.OneWay_Spline($C$56:$C$60,F$56:F$60,$C105)</f>
        <v>0.422167987281865</v>
      </c>
      <c r="G105" s="42">
        <f>_xll.SRS1Splines.Functions25.OneWay_Spline($C$56:$C$60,G$56:G$60,$C105)</f>
        <v>0.45114304878838202</v>
      </c>
      <c r="H105" s="42">
        <f>_xll.SRS1Splines.Functions25.OneWay_Spline($C$56:$C$60,H$56:H$60,$C105)</f>
        <v>0.87546805108690495</v>
      </c>
      <c r="I105" s="42">
        <f>_xll.SRS1Splines.Functions25.OneWay_Spline($C$56:$C$60,I$56:I$60,$C105)</f>
        <v>13.768132616951</v>
      </c>
      <c r="J105" s="42">
        <f>_xll.SRS1Splines.Functions25.OneWay_Spline($C$56:$C$60,J$56:J$60,$C105)</f>
        <v>4.6619839700847097</v>
      </c>
      <c r="K105" s="42">
        <f>_xll.SRS1Splines.Functions25.OneWay_Spline($C$56:$C$60,K$56:K$60,$C105)</f>
        <v>0.31297277689369302</v>
      </c>
      <c r="L105" s="42">
        <f>_xll.SRS1Splines.Functions25.OneWay_Spline($C$56:$C$60,L$56:L$60,$C105)</f>
        <v>0.51683856505007597</v>
      </c>
      <c r="M105" s="42">
        <f>_xll.SRS1Splines.Functions25.OneWay_Spline($C$56:$C$60,M$56:M$60,$C105)</f>
        <v>3.9747172077642698</v>
      </c>
      <c r="O105" s="42">
        <f t="shared" si="17"/>
        <v>4</v>
      </c>
      <c r="P105" s="42">
        <f>_xll.SRS1Splines.Functions25.OneWay_Spline($C$56:$C$60,P$56:P$60,O105)</f>
        <v>4.8340675825596403E-2</v>
      </c>
      <c r="Q105" s="42">
        <f>_xll.SRS1Splines.Functions25.OneWay_Spline($C$56:$C$60,Q$56:Q$60,$C105)</f>
        <v>0.84665200462100698</v>
      </c>
      <c r="R105" s="42">
        <f>_xll.SRS1Splines.Functions25.OneWay_Spline($C$56:$C$60,R$56:R$60,$C105)</f>
        <v>0.400961839634768</v>
      </c>
      <c r="S105" s="42">
        <f>_xll.SRS1Splines.Functions25.OneWay_Spline($C$56:$C$60,S$56:S$60,$C105)</f>
        <v>0.333516434699272</v>
      </c>
      <c r="T105" s="42">
        <f>_xll.SRS1Splines.Functions25.OneWay_Spline($C$56:$C$60,T$56:T$60,$C105)</f>
        <v>0.79660593539666003</v>
      </c>
      <c r="U105" s="42">
        <f>_xll.SRS1Splines.Functions25.OneWay_Spline($C$56:$C$60,U$56:U$60,$C105)</f>
        <v>10.210779604425101</v>
      </c>
      <c r="V105" s="42">
        <f>_xll.SRS1Splines.Functions25.OneWay_Spline($C$56:$C$60,V$56:V$60,$C105)</f>
        <v>4.0771484856577498</v>
      </c>
      <c r="W105" s="42">
        <f>_xll.SRS1Splines.Functions25.OneWay_Spline($C$56:$C$60,W$56:W$60,$C105)</f>
        <v>0.240034327784516</v>
      </c>
      <c r="X105" s="42">
        <f>_xll.SRS1Splines.Functions25.OneWay_Spline($C$56:$C$60,X$56:X$60,$C105)</f>
        <v>0.42275636332072097</v>
      </c>
      <c r="Y105" s="42">
        <f>_xll.SRS1Splines.Functions25.OneWay_Spline($C$56:$C$60,Y$56:Y$60,$C105)</f>
        <v>1.5007163592073101</v>
      </c>
      <c r="AA105" s="42">
        <f t="shared" si="18"/>
        <v>4</v>
      </c>
      <c r="AB105" s="42">
        <f>_xll.SRS1Splines.Functions25.OneWay_Spline($C$56:$C$60,AB$56:AB$60,AA105)</f>
        <v>6.3426863776930895E-2</v>
      </c>
      <c r="AC105" s="42">
        <f>_xll.SRS1Splines.Functions25.OneWay_Spline($C$56:$C$60,AC$56:AC$60,$C105)</f>
        <v>1.5969943893049201</v>
      </c>
      <c r="AD105" s="42">
        <f>_xll.SRS1Splines.Functions25.OneWay_Spline($C$56:$C$60,AD$56:AD$60,$C105)</f>
        <v>0.52331022517495296</v>
      </c>
      <c r="AE105" s="42">
        <f>_xll.SRS1Splines.Functions25.OneWay_Spline($C$56:$C$60,AE$56:AE$60,$C105)</f>
        <v>0.792468081492961</v>
      </c>
      <c r="AF105" s="42">
        <f>_xll.SRS1Splines.Functions25.OneWay_Spline($C$56:$C$60,AF$56:AF$60,$C105)</f>
        <v>0.92569198008091902</v>
      </c>
      <c r="AG105" s="42">
        <f>_xll.SRS1Splines.Functions25.OneWay_Spline($C$56:$C$60,AG$56:AG$60,$C105)</f>
        <v>17.325485629476901</v>
      </c>
      <c r="AH105" s="42">
        <f>_xll.SRS1Splines.Functions25.OneWay_Spline($C$56:$C$60,AH$56:AH$60,$C105)</f>
        <v>5.2468194545116704</v>
      </c>
      <c r="AI105" s="42">
        <f>_xll.SRS1Splines.Functions25.OneWay_Spline($C$56:$C$60,AI$56:AI$60,$C105)</f>
        <v>0.42831581681833097</v>
      </c>
      <c r="AJ105" s="42">
        <f>_xll.SRS1Splines.Functions25.OneWay_Spline($C$56:$C$60,AJ$56:AJ$60,$C105)</f>
        <v>0.58649707190322597</v>
      </c>
      <c r="AK105" s="42">
        <f>_xll.SRS1Splines.Functions25.OneWay_Spline($C$56:$C$60,AK$56:AK$60,$C105)</f>
        <v>6.4487180563212201</v>
      </c>
    </row>
    <row r="106" spans="3:37">
      <c r="C106" s="42">
        <f t="shared" si="21"/>
        <v>4.25</v>
      </c>
      <c r="D106" s="42">
        <f>_xll.SRS1Splines.Functions25.OneWay_Spline($C$56:$C$60,$D$56:$D$60,C106)</f>
        <v>4.7529429457254302E-2</v>
      </c>
      <c r="E106" s="42">
        <f>_xll.SRS1Splines.Functions25.OneWay_Spline($C$56:$C$60,E$56:E$60,$C106)</f>
        <v>1.0300839620687099</v>
      </c>
      <c r="F106" s="42">
        <f>_xll.SRS1Splines.Functions25.OneWay_Spline($C$56:$C$60,F$56:F$60,$C106)</f>
        <v>0.400212323598933</v>
      </c>
      <c r="G106" s="42">
        <f>_xll.SRS1Splines.Functions25.OneWay_Spline($C$56:$C$60,G$56:G$60,$C106)</f>
        <v>0.40372552635882902</v>
      </c>
      <c r="H106" s="42">
        <f>_xll.SRS1Splines.Functions25.OneWay_Spline($C$56:$C$60,H$56:H$60,$C106)</f>
        <v>0.84512706773303703</v>
      </c>
      <c r="I106" s="42">
        <f>_xll.SRS1Splines.Functions25.OneWay_Spline($C$56:$C$60,I$56:I$60,$C106)</f>
        <v>13.8291790108968</v>
      </c>
      <c r="J106" s="42">
        <f>_xll.SRS1Splines.Functions25.OneWay_Spline($C$56:$C$60,J$56:J$60,$C106)</f>
        <v>4.5375900360794503</v>
      </c>
      <c r="K106" s="42">
        <f>_xll.SRS1Splines.Functions25.OneWay_Spline($C$56:$C$60,K$56:K$60,$C106)</f>
        <v>0.301907922456637</v>
      </c>
      <c r="L106" s="42">
        <f>_xll.SRS1Splines.Functions25.OneWay_Spline($C$56:$C$60,L$56:L$60,$C106)</f>
        <v>0.50600350127854099</v>
      </c>
      <c r="M106" s="42">
        <f>_xll.SRS1Splines.Functions25.OneWay_Spline($C$56:$C$60,M$56:M$60,$C106)</f>
        <v>3.5176919778058799</v>
      </c>
      <c r="O106" s="42">
        <f t="shared" si="17"/>
        <v>4.25</v>
      </c>
      <c r="P106" s="42">
        <f>_xll.SRS1Splines.Functions25.OneWay_Spline($C$56:$C$60,P$56:P$60,O106)</f>
        <v>4.0960499279639503E-2</v>
      </c>
      <c r="Q106" s="42">
        <f>_xll.SRS1Splines.Functions25.OneWay_Spline($C$56:$C$60,Q$56:Q$60,$C106)</f>
        <v>0.69366016325583202</v>
      </c>
      <c r="R106" s="42">
        <f>_xll.SRS1Splines.Functions25.OneWay_Spline($C$56:$C$60,R$56:R$60,$C106)</f>
        <v>0.36500815745924697</v>
      </c>
      <c r="S106" s="42">
        <f>_xll.SRS1Splines.Functions25.OneWay_Spline($C$56:$C$60,S$56:S$60,$C106)</f>
        <v>0.30351125488951802</v>
      </c>
      <c r="T106" s="42">
        <f>_xll.SRS1Splines.Functions25.OneWay_Spline($C$56:$C$60,T$56:T$60,$C106)</f>
        <v>0.78004238921819402</v>
      </c>
      <c r="U106" s="42">
        <f>_xll.SRS1Splines.Functions25.OneWay_Spline($C$56:$C$60,U$56:U$60,$C106)</f>
        <v>10.282794537128</v>
      </c>
      <c r="V106" s="42">
        <f>_xll.SRS1Splines.Functions25.OneWay_Spline($C$56:$C$60,V$56:V$60,$C106)</f>
        <v>3.9944612681473401</v>
      </c>
      <c r="W106" s="42">
        <f>_xll.SRS1Splines.Functions25.OneWay_Spline($C$56:$C$60,W$56:W$60,$C106)</f>
        <v>0.23388538198206699</v>
      </c>
      <c r="X106" s="42">
        <f>_xll.SRS1Splines.Functions25.OneWay_Spline($C$56:$C$60,X$56:X$60,$C106)</f>
        <v>0.417438246097245</v>
      </c>
      <c r="Y106" s="42">
        <f>_xll.SRS1Splines.Functions25.OneWay_Spline($C$56:$C$60,Y$56:Y$60,$C106)</f>
        <v>1.41549420166922</v>
      </c>
      <c r="AA106" s="42">
        <f t="shared" si="18"/>
        <v>4.25</v>
      </c>
      <c r="AB106" s="42">
        <f>_xll.SRS1Splines.Functions25.OneWay_Spline($C$56:$C$60,AB$56:AB$60,AA106)</f>
        <v>5.40983596348691E-2</v>
      </c>
      <c r="AC106" s="42">
        <f>_xll.SRS1Splines.Functions25.OneWay_Spline($C$56:$C$60,AC$56:AC$60,$C106)</f>
        <v>1.3665077608815901</v>
      </c>
      <c r="AD106" s="42">
        <f>_xll.SRS1Splines.Functions25.OneWay_Spline($C$56:$C$60,AD$56:AD$60,$C106)</f>
        <v>0.50242847009754699</v>
      </c>
      <c r="AE106" s="42">
        <f>_xll.SRS1Splines.Functions25.OneWay_Spline($C$56:$C$60,AE$56:AE$60,$C106)</f>
        <v>0.68948132472664603</v>
      </c>
      <c r="AF106" s="42">
        <f>_xll.SRS1Splines.Functions25.OneWay_Spline($C$56:$C$60,AF$56:AF$60,$C106)</f>
        <v>0.88080291390270404</v>
      </c>
      <c r="AG106" s="42">
        <f>_xll.SRS1Splines.Functions25.OneWay_Spline($C$56:$C$60,AG$56:AG$60,$C106)</f>
        <v>17.375563484665498</v>
      </c>
      <c r="AH106" s="42">
        <f>_xll.SRS1Splines.Functions25.OneWay_Spline($C$56:$C$60,AH$56:AH$60,$C106)</f>
        <v>5.0807188040115703</v>
      </c>
      <c r="AI106" s="42">
        <f>_xll.SRS1Splines.Functions25.OneWay_Spline($C$56:$C$60,AI$56:AI$60,$C106)</f>
        <v>0.40535965007772301</v>
      </c>
      <c r="AJ106" s="42">
        <f>_xll.SRS1Splines.Functions25.OneWay_Spline($C$56:$C$60,AJ$56:AJ$60,$C106)</f>
        <v>0.57309702422004904</v>
      </c>
      <c r="AK106" s="42">
        <f>_xll.SRS1Splines.Functions25.OneWay_Spline($C$56:$C$60,AK$56:AK$60,$C106)</f>
        <v>5.6198897539425303</v>
      </c>
    </row>
    <row r="107" spans="3:37">
      <c r="C107" s="42">
        <f t="shared" si="21"/>
        <v>4.5</v>
      </c>
      <c r="D107" s="42">
        <f>_xll.SRS1Splines.Functions25.OneWay_Spline($C$56:$C$60,$D$56:$D$60,C107)</f>
        <v>4.0145665936500798E-2</v>
      </c>
      <c r="E107" s="42">
        <f>_xll.SRS1Splines.Functions25.OneWay_Spline($C$56:$C$60,E$56:E$60,$C107)</f>
        <v>0.85001982039109403</v>
      </c>
      <c r="F107" s="42">
        <f>_xll.SRS1Splines.Functions25.OneWay_Spline($C$56:$C$60,F$56:F$60,$C107)</f>
        <v>0.38072070774997802</v>
      </c>
      <c r="G107" s="42">
        <f>_xll.SRS1Splines.Functions25.OneWay_Spline($C$56:$C$60,G$56:G$60,$C107)</f>
        <v>0.362630340253215</v>
      </c>
      <c r="H107" s="42">
        <f>_xll.SRS1Splines.Functions25.OneWay_Spline($C$56:$C$60,H$56:H$60,$C107)</f>
        <v>0.81700570502799896</v>
      </c>
      <c r="I107" s="42">
        <f>_xll.SRS1Splines.Functions25.OneWay_Spline($C$56:$C$60,I$56:I$60,$C107)</f>
        <v>13.882085885649699</v>
      </c>
      <c r="J107" s="42">
        <f>_xll.SRS1Splines.Functions25.OneWay_Spline($C$56:$C$60,J$56:J$60,$C107)</f>
        <v>4.4211643967791598</v>
      </c>
      <c r="K107" s="42">
        <f>_xll.SRS1Splines.Functions25.OneWay_Spline($C$56:$C$60,K$56:K$60,$C107)</f>
        <v>0.29170908386372801</v>
      </c>
      <c r="L107" s="42">
        <f>_xll.SRS1Splines.Functions25.OneWay_Spline($C$56:$C$60,L$56:L$60,$C107)</f>
        <v>0.49541962535290501</v>
      </c>
      <c r="M107" s="42">
        <f>_xll.SRS1Splines.Functions25.OneWay_Spline($C$56:$C$60,M$56:M$60,$C107)</f>
        <v>3.08680274998768</v>
      </c>
      <c r="O107" s="42">
        <f t="shared" si="17"/>
        <v>4.5</v>
      </c>
      <c r="P107" s="42">
        <f>_xll.SRS1Splines.Functions25.OneWay_Spline($C$56:$C$60,P$56:P$60,O107)</f>
        <v>3.4430110778871197E-2</v>
      </c>
      <c r="Q107" s="42">
        <f>_xll.SRS1Splines.Functions25.OneWay_Spline($C$56:$C$60,Q$56:Q$60,$C107)</f>
        <v>0.54974148331503603</v>
      </c>
      <c r="R107" s="42">
        <f>_xll.SRS1Splines.Functions25.OneWay_Spline($C$56:$C$60,R$56:R$60,$C107)</f>
        <v>0.33191337692835898</v>
      </c>
      <c r="S107" s="42">
        <f>_xll.SRS1Splines.Functions25.OneWay_Spline($C$56:$C$60,S$56:S$60,$C107)</f>
        <v>0.27750676572106497</v>
      </c>
      <c r="T107" s="42">
        <f>_xll.SRS1Splines.Functions25.OneWay_Spline($C$56:$C$60,T$56:T$60,$C107)</f>
        <v>0.76411270434634504</v>
      </c>
      <c r="U107" s="42">
        <f>_xll.SRS1Splines.Functions25.OneWay_Spline($C$56:$C$60,U$56:U$60,$C107)</f>
        <v>10.3452074788038</v>
      </c>
      <c r="V107" s="42">
        <f>_xll.SRS1Splines.Functions25.OneWay_Spline($C$56:$C$60,V$56:V$60,$C107)</f>
        <v>3.9170707407265701</v>
      </c>
      <c r="W107" s="42">
        <f>_xll.SRS1Splines.Functions25.OneWay_Spline($C$56:$C$60,W$56:W$60,$C107)</f>
        <v>0.22855629561994401</v>
      </c>
      <c r="X107" s="42">
        <f>_xll.SRS1Splines.Functions25.OneWay_Spline($C$56:$C$60,X$56:X$60,$C107)</f>
        <v>0.41263919120818299</v>
      </c>
      <c r="Y107" s="42">
        <f>_xll.SRS1Splines.Functions25.OneWay_Spline($C$56:$C$60,Y$56:Y$60,$C107)</f>
        <v>1.3337417678044201</v>
      </c>
      <c r="AA107" s="42">
        <f t="shared" si="18"/>
        <v>4.5</v>
      </c>
      <c r="AB107" s="42">
        <f>_xll.SRS1Splines.Functions25.OneWay_Spline($C$56:$C$60,AB$56:AB$60,AA107)</f>
        <v>4.5861221094130399E-2</v>
      </c>
      <c r="AC107" s="42">
        <f>_xll.SRS1Splines.Functions25.OneWay_Spline($C$56:$C$60,AC$56:AC$60,$C107)</f>
        <v>1.15029815746715</v>
      </c>
      <c r="AD107" s="42">
        <f>_xll.SRS1Splines.Functions25.OneWay_Spline($C$56:$C$60,AD$56:AD$60,$C107)</f>
        <v>0.48329838488437499</v>
      </c>
      <c r="AE107" s="42">
        <f>_xll.SRS1Splines.Functions25.OneWay_Spline($C$56:$C$60,AE$56:AE$60,$C107)</f>
        <v>0.59455600200176795</v>
      </c>
      <c r="AF107" s="42">
        <f>_xll.SRS1Splines.Functions25.OneWay_Spline($C$56:$C$60,AF$56:AF$60,$C107)</f>
        <v>0.84066389012391696</v>
      </c>
      <c r="AG107" s="42">
        <f>_xll.SRS1Splines.Functions25.OneWay_Spline($C$56:$C$60,AG$56:AG$60,$C107)</f>
        <v>17.418964292495701</v>
      </c>
      <c r="AH107" s="42">
        <f>_xll.SRS1Splines.Functions25.OneWay_Spline($C$56:$C$60,AH$56:AH$60,$C107)</f>
        <v>4.92525805283175</v>
      </c>
      <c r="AI107" s="42">
        <f>_xll.SRS1Splines.Functions25.OneWay_Spline($C$56:$C$60,AI$56:AI$60,$C107)</f>
        <v>0.383165585260627</v>
      </c>
      <c r="AJ107" s="42">
        <f>_xll.SRS1Splines.Functions25.OneWay_Spline($C$56:$C$60,AJ$56:AJ$60,$C107)</f>
        <v>0.55993067145623798</v>
      </c>
      <c r="AK107" s="42">
        <f>_xll.SRS1Splines.Functions25.OneWay_Spline($C$56:$C$60,AK$56:AK$60,$C107)</f>
        <v>4.8398637321709401</v>
      </c>
    </row>
    <row r="108" spans="3:37">
      <c r="C108" s="42">
        <f t="shared" si="21"/>
        <v>4.75</v>
      </c>
      <c r="D108" s="42">
        <f>_xll.SRS1Splines.Functions25.OneWay_Spline($C$56:$C$60,$D$56:$D$60,C108)</f>
        <v>3.3707085203500901E-2</v>
      </c>
      <c r="E108" s="42">
        <f>_xll.SRS1Splines.Functions25.OneWay_Spline($C$56:$C$60,E$56:E$60,$C108)</f>
        <v>0.685634857702072</v>
      </c>
      <c r="F108" s="42">
        <f>_xll.SRS1Splines.Functions25.OneWay_Spline($C$56:$C$60,F$56:F$60,$C108)</f>
        <v>0.36361104591780002</v>
      </c>
      <c r="G108" s="42">
        <f>_xll.SRS1Splines.Functions25.OneWay_Spline($C$56:$C$60,G$56:G$60,$C108)</f>
        <v>0.327857490471543</v>
      </c>
      <c r="H108" s="42">
        <f>_xll.SRS1Splines.Functions25.OneWay_Spline($C$56:$C$60,H$56:H$60,$C108)</f>
        <v>0.79078048670830503</v>
      </c>
      <c r="I108" s="42">
        <f>_xll.SRS1Splines.Functions25.OneWay_Spline($C$56:$C$60,I$56:I$60,$C108)</f>
        <v>13.9268532412099</v>
      </c>
      <c r="J108" s="42">
        <f>_xll.SRS1Splines.Functions25.OneWay_Spline($C$56:$C$60,J$56:J$60,$C108)</f>
        <v>4.3153631504188201</v>
      </c>
      <c r="K108" s="42">
        <f>_xll.SRS1Splines.Functions25.OneWay_Spline($C$56:$C$60,K$56:K$60,$C108)</f>
        <v>0.28241169647365</v>
      </c>
      <c r="L108" s="42">
        <f>_xll.SRS1Splines.Functions25.OneWay_Spline($C$56:$C$60,L$56:L$60,$C108)</f>
        <v>0.48525264769030602</v>
      </c>
      <c r="M108" s="42">
        <f>_xll.SRS1Splines.Functions25.OneWay_Spline($C$56:$C$60,M$56:M$60,$C108)</f>
        <v>2.69134270917186</v>
      </c>
      <c r="O108" s="42">
        <f t="shared" si="17"/>
        <v>4.75</v>
      </c>
      <c r="P108" s="42">
        <f>_xll.SRS1Splines.Functions25.OneWay_Spline($C$56:$C$60,P$56:P$60,O108)</f>
        <v>2.8725728444384899E-2</v>
      </c>
      <c r="Q108" s="42">
        <f>_xll.SRS1Splines.Functions25.OneWay_Spline($C$56:$C$60,Q$56:Q$60,$C108)</f>
        <v>0.41805493348442702</v>
      </c>
      <c r="R108" s="42">
        <f>_xll.SRS1Splines.Functions25.OneWay_Spline($C$56:$C$60,R$56:R$60,$C108)</f>
        <v>0.302273878309535</v>
      </c>
      <c r="S108" s="42">
        <f>_xll.SRS1Splines.Functions25.OneWay_Spline($C$56:$C$60,S$56:S$60,$C108)</f>
        <v>0.25550296719391202</v>
      </c>
      <c r="T108" s="42">
        <f>_xll.SRS1Splines.Functions25.OneWay_Spline($C$56:$C$60,T$56:T$60,$C108)</f>
        <v>0.74853791417373805</v>
      </c>
      <c r="U108" s="42">
        <f>_xll.SRS1Splines.Functions25.OneWay_Spline($C$56:$C$60,U$56:U$60,$C108)</f>
        <v>10.398018429452501</v>
      </c>
      <c r="V108" s="42">
        <f>_xll.SRS1Splines.Functions25.OneWay_Spline($C$56:$C$60,V$56:V$60,$C108)</f>
        <v>3.8467424667586401</v>
      </c>
      <c r="W108" s="42">
        <f>_xll.SRS1Splines.Functions25.OneWay_Spline($C$56:$C$60,W$56:W$60,$C108)</f>
        <v>0.224047068698148</v>
      </c>
      <c r="X108" s="42">
        <f>_xll.SRS1Splines.Functions25.OneWay_Spline($C$56:$C$60,X$56:X$60,$C108)</f>
        <v>0.408386324746214</v>
      </c>
      <c r="Y108" s="42">
        <f>_xll.SRS1Splines.Functions25.OneWay_Spline($C$56:$C$60,Y$56:Y$60,$C108)</f>
        <v>1.2569838841361001</v>
      </c>
      <c r="AA108" s="42">
        <f t="shared" si="18"/>
        <v>4.75</v>
      </c>
      <c r="AB108" s="42">
        <f>_xll.SRS1Splines.Functions25.OneWay_Spline($C$56:$C$60,AB$56:AB$60,AA108)</f>
        <v>3.8688441962616699E-2</v>
      </c>
      <c r="AC108" s="42">
        <f>_xll.SRS1Splines.Functions25.OneWay_Spline($C$56:$C$60,AC$56:AC$60,$C108)</f>
        <v>0.95321478191971898</v>
      </c>
      <c r="AD108" s="42">
        <f>_xll.SRS1Splines.Functions25.OneWay_Spline($C$56:$C$60,AD$56:AD$60,$C108)</f>
        <v>0.46573703494262603</v>
      </c>
      <c r="AE108" s="42">
        <f>_xll.SRS1Splines.Functions25.OneWay_Spline($C$56:$C$60,AE$56:AE$60,$C108)</f>
        <v>0.509439757213758</v>
      </c>
      <c r="AF108" s="42">
        <f>_xll.SRS1Splines.Functions25.OneWay_Spline($C$56:$C$60,AF$56:AF$60,$C108)</f>
        <v>0.80505608004733398</v>
      </c>
      <c r="AG108" s="42">
        <f>_xll.SRS1Splines.Functions25.OneWay_Spline($C$56:$C$60,AG$56:AG$60,$C108)</f>
        <v>17.4556880529673</v>
      </c>
      <c r="AH108" s="42">
        <f>_xll.SRS1Splines.Functions25.OneWay_Spline($C$56:$C$60,AH$56:AH$60,$C108)</f>
        <v>4.78398383407899</v>
      </c>
      <c r="AI108" s="42">
        <f>_xll.SRS1Splines.Functions25.OneWay_Spline($C$56:$C$60,AI$56:AI$60,$C108)</f>
        <v>0.36211878964907102</v>
      </c>
      <c r="AJ108" s="42">
        <f>_xll.SRS1Splines.Functions25.OneWay_Spline($C$56:$C$60,AJ$56:AJ$60,$C108)</f>
        <v>0.54719154603284303</v>
      </c>
      <c r="AK108" s="42">
        <f>_xll.SRS1Splines.Functions25.OneWay_Spline($C$56:$C$60,AK$56:AK$60,$C108)</f>
        <v>4.1257015342076304</v>
      </c>
    </row>
    <row r="109" spans="3:37">
      <c r="C109" s="42">
        <f t="shared" si="21"/>
        <v>5</v>
      </c>
      <c r="D109" s="42">
        <f>_xll.SRS1Splines.Functions25.OneWay_Spline($C$56:$C$60,$D$56:$D$60,C109)</f>
        <v>2.81882932227524E-2</v>
      </c>
      <c r="E109" s="42">
        <f>_xll.SRS1Splines.Functions25.OneWay_Spline($C$56:$C$60,E$56:E$60,$C109)</f>
        <v>0.54093315977361001</v>
      </c>
      <c r="F109" s="42">
        <f>_xll.SRS1Splines.Functions25.OneWay_Spline($C$56:$C$60,F$56:F$60,$C109)</f>
        <v>0.34880124428520198</v>
      </c>
      <c r="G109" s="42">
        <f>_xll.SRS1Splines.Functions25.OneWay_Spline($C$56:$C$60,G$56:G$60,$C109)</f>
        <v>0.29940697701381103</v>
      </c>
      <c r="H109" s="42">
        <f>_xll.SRS1Splines.Functions25.OneWay_Spline($C$56:$C$60,H$56:H$60,$C109)</f>
        <v>0.76612793651046696</v>
      </c>
      <c r="I109" s="42">
        <f>_xll.SRS1Splines.Functions25.OneWay_Spline($C$56:$C$60,I$56:I$60,$C109)</f>
        <v>13.9634810775774</v>
      </c>
      <c r="J109" s="42">
        <f>_xll.SRS1Splines.Functions25.OneWay_Spline($C$56:$C$60,J$56:J$60,$C109)</f>
        <v>4.2228423952334104</v>
      </c>
      <c r="K109" s="42">
        <f>_xll.SRS1Splines.Functions25.OneWay_Spline($C$56:$C$60,K$56:K$60,$C109)</f>
        <v>0.27405119564509001</v>
      </c>
      <c r="L109" s="42">
        <f>_xll.SRS1Splines.Functions25.OneWay_Spline($C$56:$C$60,L$56:L$60,$C109)</f>
        <v>0.47566827870788297</v>
      </c>
      <c r="M109" s="42">
        <f>_xll.SRS1Splines.Functions25.OneWay_Spline($C$56:$C$60,M$56:M$60,$C109)</f>
        <v>2.34060504022061</v>
      </c>
      <c r="O109" s="42">
        <f t="shared" si="17"/>
        <v>5</v>
      </c>
      <c r="P109" s="42">
        <f>_xll.SRS1Splines.Functions25.OneWay_Spline($C$56:$C$60,P$56:P$60,O109)</f>
        <v>2.3823570397274101E-2</v>
      </c>
      <c r="Q109" s="42">
        <f>_xll.SRS1Splines.Functions25.OneWay_Spline($C$56:$C$60,Q$56:Q$60,$C109)</f>
        <v>0.30175948244981399</v>
      </c>
      <c r="R109" s="42">
        <f>_xll.SRS1Splines.Functions25.OneWay_Spline($C$56:$C$60,R$56:R$60,$C109)</f>
        <v>0.27668604187020301</v>
      </c>
      <c r="S109" s="42">
        <f>_xll.SRS1Splines.Functions25.OneWay_Spline($C$56:$C$60,S$56:S$60,$C109)</f>
        <v>0.23749985930806</v>
      </c>
      <c r="T109" s="42">
        <f>_xll.SRS1Splines.Functions25.OneWay_Spline($C$56:$C$60,T$56:T$60,$C109)</f>
        <v>0.73303905209299902</v>
      </c>
      <c r="U109" s="42">
        <f>_xll.SRS1Splines.Functions25.OneWay_Spline($C$56:$C$60,U$56:U$60,$C109)</f>
        <v>10.441227389074299</v>
      </c>
      <c r="V109" s="42">
        <f>_xll.SRS1Splines.Functions25.OneWay_Spline($C$56:$C$60,V$56:V$60,$C109)</f>
        <v>3.78524200960678</v>
      </c>
      <c r="W109" s="42">
        <f>_xll.SRS1Splines.Functions25.OneWay_Spline($C$56:$C$60,W$56:W$60,$C109)</f>
        <v>0.220357701216678</v>
      </c>
      <c r="X109" s="42">
        <f>_xll.SRS1Splines.Functions25.OneWay_Spline($C$56:$C$60,X$56:X$60,$C109)</f>
        <v>0.40470677280401701</v>
      </c>
      <c r="Y109" s="42">
        <f>_xll.SRS1Splines.Functions25.OneWay_Spline($C$56:$C$60,Y$56:Y$60,$C109)</f>
        <v>1.1867453771874099</v>
      </c>
      <c r="AA109" s="42">
        <f t="shared" si="18"/>
        <v>5</v>
      </c>
      <c r="AB109" s="42">
        <f>_xll.SRS1Splines.Functions25.OneWay_Spline($C$56:$C$60,AB$56:AB$60,AA109)</f>
        <v>3.2553016048230597E-2</v>
      </c>
      <c r="AC109" s="42">
        <f>_xll.SRS1Splines.Functions25.OneWay_Spline($C$56:$C$60,AC$56:AC$60,$C109)</f>
        <v>0.78010683709740702</v>
      </c>
      <c r="AD109" s="42">
        <f>_xll.SRS1Splines.Functions25.OneWay_Spline($C$56:$C$60,AD$56:AD$60,$C109)</f>
        <v>0.44956148567949</v>
      </c>
      <c r="AE109" s="42">
        <f>_xll.SRS1Splines.Functions25.OneWay_Spline($C$56:$C$60,AE$56:AE$60,$C109)</f>
        <v>0.435880234258052</v>
      </c>
      <c r="AF109" s="42">
        <f>_xll.SRS1Splines.Functions25.OneWay_Spline($C$56:$C$60,AF$56:AF$60,$C109)</f>
        <v>0.77376065497572899</v>
      </c>
      <c r="AG109" s="42">
        <f>_xll.SRS1Splines.Functions25.OneWay_Spline($C$56:$C$60,AG$56:AG$60,$C109)</f>
        <v>17.485734766080501</v>
      </c>
      <c r="AH109" s="42">
        <f>_xll.SRS1Splines.Functions25.OneWay_Spline($C$56:$C$60,AH$56:AH$60,$C109)</f>
        <v>4.6604427808600501</v>
      </c>
      <c r="AI109" s="42">
        <f>_xll.SRS1Splines.Functions25.OneWay_Spline($C$56:$C$60,AI$56:AI$60,$C109)</f>
        <v>0.34260443052508499</v>
      </c>
      <c r="AJ109" s="42">
        <f>_xll.SRS1Splines.Functions25.OneWay_Spline($C$56:$C$60,AJ$56:AJ$60,$C109)</f>
        <v>0.535073180370913</v>
      </c>
      <c r="AK109" s="42">
        <f>_xll.SRS1Splines.Functions25.OneWay_Spline($C$56:$C$60,AK$56:AK$60,$C109)</f>
        <v>3.4944647032537999</v>
      </c>
    </row>
    <row r="110" spans="3:37">
      <c r="C110" s="42">
        <f t="shared" si="21"/>
        <v>5.25</v>
      </c>
      <c r="D110" s="42">
        <f>_xll.SRS1Splines.Functions25.OneWay_Spline($C$56:$C$60,$D$56:$D$60,C110)</f>
        <v>2.3563895958753099E-2</v>
      </c>
      <c r="E110" s="42">
        <f>_xll.SRS1Splines.Functions25.OneWay_Spline($C$56:$C$60,E$56:E$60,$C110)</f>
        <v>0.41991881237766998</v>
      </c>
      <c r="F110" s="42">
        <f>_xll.SRS1Splines.Functions25.OneWay_Spline($C$56:$C$60,F$56:F$60,$C110)</f>
        <v>0.33620920903498303</v>
      </c>
      <c r="G110" s="42">
        <f>_xll.SRS1Splines.Functions25.OneWay_Spline($C$56:$C$60,G$56:G$60,$C110)</f>
        <v>0.27727879988001902</v>
      </c>
      <c r="H110" s="42">
        <f>_xll.SRS1Splines.Functions25.OneWay_Spline($C$56:$C$60,H$56:H$60,$C110)</f>
        <v>0.74272457817099602</v>
      </c>
      <c r="I110" s="42">
        <f>_xll.SRS1Splines.Functions25.OneWay_Spline($C$56:$C$60,I$56:I$60,$C110)</f>
        <v>13.9919693947521</v>
      </c>
      <c r="J110" s="42">
        <f>_xll.SRS1Splines.Functions25.OneWay_Spline($C$56:$C$60,J$56:J$60,$C110)</f>
        <v>4.1462582294579402</v>
      </c>
      <c r="K110" s="42">
        <f>_xll.SRS1Splines.Functions25.OneWay_Spline($C$56:$C$60,K$56:K$60,$C110)</f>
        <v>0.26666301673673398</v>
      </c>
      <c r="L110" s="42">
        <f>_xll.SRS1Splines.Functions25.OneWay_Spline($C$56:$C$60,L$56:L$60,$C110)</f>
        <v>0.46683222882277198</v>
      </c>
      <c r="M110" s="42">
        <f>_xll.SRS1Splines.Functions25.OneWay_Spline($C$56:$C$60,M$56:M$60,$C110)</f>
        <v>2.0438829279960999</v>
      </c>
      <c r="O110" s="42">
        <f t="shared" si="17"/>
        <v>5.25</v>
      </c>
      <c r="P110" s="42">
        <f>_xll.SRS1Splines.Functions25.OneWay_Spline($C$56:$C$60,P$56:P$60,O110)</f>
        <v>1.9699854758632299E-2</v>
      </c>
      <c r="Q110" s="42">
        <f>_xll.SRS1Splines.Functions25.OneWay_Spline($C$56:$C$60,Q$56:Q$60,$C110)</f>
        <v>0.204014098897008</v>
      </c>
      <c r="R110" s="42">
        <f>_xll.SRS1Splines.Functions25.OneWay_Spline($C$56:$C$60,R$56:R$60,$C110)</f>
        <v>0.25574624787779099</v>
      </c>
      <c r="S110" s="42">
        <f>_xll.SRS1Splines.Functions25.OneWay_Spline($C$56:$C$60,S$56:S$60,$C110)</f>
        <v>0.223497442063508</v>
      </c>
      <c r="T110" s="42">
        <f>_xll.SRS1Splines.Functions25.OneWay_Spline($C$56:$C$60,T$56:T$60,$C110)</f>
        <v>0.71733715149675303</v>
      </c>
      <c r="U110" s="42">
        <f>_xll.SRS1Splines.Functions25.OneWay_Spline($C$56:$C$60,U$56:U$60,$C110)</f>
        <v>10.4748343576689</v>
      </c>
      <c r="V110" s="42">
        <f>_xll.SRS1Splines.Functions25.OneWay_Spline($C$56:$C$60,V$56:V$60,$C110)</f>
        <v>3.7343349326341801</v>
      </c>
      <c r="W110" s="42">
        <f>_xll.SRS1Splines.Functions25.OneWay_Spline($C$56:$C$60,W$56:W$60,$C110)</f>
        <v>0.217488193175535</v>
      </c>
      <c r="X110" s="42">
        <f>_xll.SRS1Splines.Functions25.OneWay_Spline($C$56:$C$60,X$56:X$60,$C110)</f>
        <v>0.40162766147426998</v>
      </c>
      <c r="Y110" s="42">
        <f>_xll.SRS1Splines.Functions25.OneWay_Spline($C$56:$C$60,Y$56:Y$60,$C110)</f>
        <v>1.12455107348155</v>
      </c>
      <c r="AA110" s="42">
        <f t="shared" si="18"/>
        <v>5.25</v>
      </c>
      <c r="AB110" s="42">
        <f>_xll.SRS1Splines.Functions25.OneWay_Spline($C$56:$C$60,AB$56:AB$60,AA110)</f>
        <v>2.7427937158874E-2</v>
      </c>
      <c r="AC110" s="42">
        <f>_xll.SRS1Splines.Functions25.OneWay_Spline($C$56:$C$60,AC$56:AC$60,$C110)</f>
        <v>0.63582352585833102</v>
      </c>
      <c r="AD110" s="42">
        <f>_xll.SRS1Splines.Functions25.OneWay_Spline($C$56:$C$60,AD$56:AD$60,$C110)</f>
        <v>0.43458880250215498</v>
      </c>
      <c r="AE110" s="42">
        <f>_xll.SRS1Splines.Functions25.OneWay_Spline($C$56:$C$60,AE$56:AE$60,$C110)</f>
        <v>0.37562507703008102</v>
      </c>
      <c r="AF110" s="42">
        <f>_xll.SRS1Splines.Functions25.OneWay_Spline($C$56:$C$60,AF$56:AF$60,$C110)</f>
        <v>0.74655878621187699</v>
      </c>
      <c r="AG110" s="42">
        <f>_xll.SRS1Splines.Functions25.OneWay_Spline($C$56:$C$60,AG$56:AG$60,$C110)</f>
        <v>17.509104431835201</v>
      </c>
      <c r="AH110" s="42">
        <f>_xll.SRS1Splines.Functions25.OneWay_Spline($C$56:$C$60,AH$56:AH$60,$C110)</f>
        <v>4.5581815262817003</v>
      </c>
      <c r="AI110" s="42">
        <f>_xll.SRS1Splines.Functions25.OneWay_Spline($C$56:$C$60,AI$56:AI$60,$C110)</f>
        <v>0.32500767517069901</v>
      </c>
      <c r="AJ110" s="42">
        <f>_xll.SRS1Splines.Functions25.OneWay_Spline($C$56:$C$60,AJ$56:AJ$60,$C110)</f>
        <v>0.52376910689150002</v>
      </c>
      <c r="AK110" s="42">
        <f>_xll.SRS1Splines.Functions25.OneWay_Spline($C$56:$C$60,AK$56:AK$60,$C110)</f>
        <v>2.9632147825106401</v>
      </c>
    </row>
    <row r="111" spans="3:37">
      <c r="C111" s="42">
        <f t="shared" si="21"/>
        <v>5.5</v>
      </c>
      <c r="D111" s="42">
        <f>_xll.SRS1Splines.Functions25.OneWay_Spline($C$56:$C$60,$D$56:$D$60,C111)</f>
        <v>1.9808499376001099E-2</v>
      </c>
      <c r="E111" s="42">
        <f>_xll.SRS1Splines.Functions25.OneWay_Spline($C$56:$C$60,E$56:E$60,$C111)</f>
        <v>0.32659590128621302</v>
      </c>
      <c r="F111" s="42">
        <f>_xll.SRS1Splines.Functions25.OneWay_Spline($C$56:$C$60,F$56:F$60,$C111)</f>
        <v>0.325752846349944</v>
      </c>
      <c r="G111" s="42">
        <f>_xll.SRS1Splines.Functions25.OneWay_Spline($C$56:$C$60,G$56:G$60,$C111)</f>
        <v>0.26147295907016899</v>
      </c>
      <c r="H111" s="42">
        <f>_xll.SRS1Splines.Functions25.OneWay_Spline($C$56:$C$60,H$56:H$60,$C111)</f>
        <v>0.72024693542640705</v>
      </c>
      <c r="I111" s="42">
        <f>_xll.SRS1Splines.Functions25.OneWay_Spline($C$56:$C$60,I$56:I$60,$C111)</f>
        <v>14.012318192734</v>
      </c>
      <c r="J111" s="42">
        <f>_xll.SRS1Splines.Functions25.OneWay_Spline($C$56:$C$60,J$56:J$60,$C111)</f>
        <v>4.0882667513273701</v>
      </c>
      <c r="K111" s="42">
        <f>_xll.SRS1Splines.Functions25.OneWay_Spline($C$56:$C$60,K$56:K$60,$C111)</f>
        <v>0.26028259510726898</v>
      </c>
      <c r="L111" s="42">
        <f>_xll.SRS1Splines.Functions25.OneWay_Spline($C$56:$C$60,L$56:L$60,$C111)</f>
        <v>0.458910208452112</v>
      </c>
      <c r="M111" s="42">
        <f>_xll.SRS1Splines.Functions25.OneWay_Spline($C$56:$C$60,M$56:M$60,$C111)</f>
        <v>1.8104695573605101</v>
      </c>
      <c r="O111" s="42">
        <f t="shared" si="17"/>
        <v>5.5</v>
      </c>
      <c r="P111" s="42">
        <f>_xll.SRS1Splines.Functions25.OneWay_Spline($C$56:$C$60,P$56:P$60,O111)</f>
        <v>1.6330799649553002E-2</v>
      </c>
      <c r="Q111" s="42">
        <f>_xll.SRS1Splines.Functions25.OneWay_Spline($C$56:$C$60,Q$56:Q$60,$C111)</f>
        <v>0.12797775151181601</v>
      </c>
      <c r="R111" s="42">
        <f>_xll.SRS1Splines.Functions25.OneWay_Spline($C$56:$C$60,R$56:R$60,$C111)</f>
        <v>0.24005087659972801</v>
      </c>
      <c r="S111" s="42">
        <f>_xll.SRS1Splines.Functions25.OneWay_Spline($C$56:$C$60,S$56:S$60,$C111)</f>
        <v>0.213495715460256</v>
      </c>
      <c r="T111" s="42">
        <f>_xll.SRS1Splines.Functions25.OneWay_Spline($C$56:$C$60,T$56:T$60,$C111)</f>
        <v>0.70115324577762805</v>
      </c>
      <c r="U111" s="42">
        <f>_xll.SRS1Splines.Functions25.OneWay_Spline($C$56:$C$60,U$56:U$60,$C111)</f>
        <v>10.4988393352365</v>
      </c>
      <c r="V111" s="42">
        <f>_xll.SRS1Splines.Functions25.OneWay_Spline($C$56:$C$60,V$56:V$60,$C111)</f>
        <v>3.6957867992040598</v>
      </c>
      <c r="W111" s="42">
        <f>_xll.SRS1Splines.Functions25.OneWay_Spline($C$56:$C$60,W$56:W$60,$C111)</f>
        <v>0.215438544574719</v>
      </c>
      <c r="X111" s="42">
        <f>_xll.SRS1Splines.Functions25.OneWay_Spline($C$56:$C$60,X$56:X$60,$C111)</f>
        <v>0.39917611684965398</v>
      </c>
      <c r="Y111" s="42">
        <f>_xll.SRS1Splines.Functions25.OneWay_Spline($C$56:$C$60,Y$56:Y$60,$C111)</f>
        <v>1.07192579954168</v>
      </c>
      <c r="AA111" s="42">
        <f t="shared" si="18"/>
        <v>5.5</v>
      </c>
      <c r="AB111" s="42">
        <f>_xll.SRS1Splines.Functions25.OneWay_Spline($C$56:$C$60,AB$56:AB$60,AA111)</f>
        <v>2.3286199102449098E-2</v>
      </c>
      <c r="AC111" s="42">
        <f>_xll.SRS1Splines.Functions25.OneWay_Spline($C$56:$C$60,AC$56:AC$60,$C111)</f>
        <v>0.52521405106060903</v>
      </c>
      <c r="AD111" s="42">
        <f>_xll.SRS1Splines.Functions25.OneWay_Spline($C$56:$C$60,AD$56:AD$60,$C111)</f>
        <v>0.42063605081781102</v>
      </c>
      <c r="AE111" s="42">
        <f>_xll.SRS1Splines.Functions25.OneWay_Spline($C$56:$C$60,AE$56:AE$60,$C111)</f>
        <v>0.33042192942527998</v>
      </c>
      <c r="AF111" s="42">
        <f>_xll.SRS1Splines.Functions25.OneWay_Spline($C$56:$C$60,AF$56:AF$60,$C111)</f>
        <v>0.72323164505855497</v>
      </c>
      <c r="AG111" s="42">
        <f>_xll.SRS1Splines.Functions25.OneWay_Spline($C$56:$C$60,AG$56:AG$60,$C111)</f>
        <v>17.5257970502314</v>
      </c>
      <c r="AH111" s="42">
        <f>_xll.SRS1Splines.Functions25.OneWay_Spline($C$56:$C$60,AH$56:AH$60,$C111)</f>
        <v>4.4807467034506896</v>
      </c>
      <c r="AI111" s="42">
        <f>_xll.SRS1Splines.Functions25.OneWay_Spline($C$56:$C$60,AI$56:AI$60,$C111)</f>
        <v>0.30971369086794298</v>
      </c>
      <c r="AJ111" s="42">
        <f>_xll.SRS1Splines.Functions25.OneWay_Spline($C$56:$C$60,AJ$56:AJ$60,$C111)</f>
        <v>0.51347285801565401</v>
      </c>
      <c r="AK111" s="42">
        <f>_xll.SRS1Splines.Functions25.OneWay_Spline($C$56:$C$60,AK$56:AK$60,$C111)</f>
        <v>2.5490133151793399</v>
      </c>
    </row>
    <row r="112" spans="3:37">
      <c r="C112" s="42">
        <f t="shared" si="21"/>
        <v>5.75</v>
      </c>
      <c r="D112" s="42">
        <f>_xll.SRS1Splines.Functions25.OneWay_Spline($C$56:$C$60,$D$56:$D$60,C112)</f>
        <v>1.6896709438994101E-2</v>
      </c>
      <c r="E112" s="42">
        <f>_xll.SRS1Splines.Functions25.OneWay_Spline($C$56:$C$60,E$56:E$60,$C112)</f>
        <v>0.26496851227120199</v>
      </c>
      <c r="F112" s="42">
        <f>_xll.SRS1Splines.Functions25.OneWay_Spline($C$56:$C$60,F$56:F$60,$C112)</f>
        <v>0.31735006241288499</v>
      </c>
      <c r="G112" s="42">
        <f>_xll.SRS1Splines.Functions25.OneWay_Spline($C$56:$C$60,G$56:G$60,$C112)</f>
        <v>0.25198945458425798</v>
      </c>
      <c r="H112" s="42">
        <f>_xll.SRS1Splines.Functions25.OneWay_Spline($C$56:$C$60,H$56:H$60,$C112)</f>
        <v>0.69837153201321001</v>
      </c>
      <c r="I112" s="42">
        <f>_xll.SRS1Splines.Functions25.OneWay_Spline($C$56:$C$60,I$56:I$60,$C112)</f>
        <v>14.024527471523101</v>
      </c>
      <c r="J112" s="42">
        <f>_xll.SRS1Splines.Functions25.OneWay_Spline($C$56:$C$60,J$56:J$60,$C112)</f>
        <v>4.0515240590767103</v>
      </c>
      <c r="K112" s="42">
        <f>_xll.SRS1Splines.Functions25.OneWay_Spline($C$56:$C$60,K$56:K$60,$C112)</f>
        <v>0.25494536611537899</v>
      </c>
      <c r="L112" s="42">
        <f>_xll.SRS1Splines.Functions25.OneWay_Spline($C$56:$C$60,L$56:L$60,$C112)</f>
        <v>0.45206792801304002</v>
      </c>
      <c r="M112" s="42">
        <f>_xll.SRS1Splines.Functions25.OneWay_Spline($C$56:$C$60,M$56:M$60,$C112)</f>
        <v>1.6496581131760399</v>
      </c>
      <c r="O112" s="42">
        <f t="shared" si="17"/>
        <v>5.75</v>
      </c>
      <c r="P112" s="42">
        <f>_xll.SRS1Splines.Functions25.OneWay_Spline($C$56:$C$60,P$56:P$60,O112)</f>
        <v>1.3692623191129599E-2</v>
      </c>
      <c r="Q112" s="42">
        <f>_xll.SRS1Splines.Functions25.OneWay_Spline($C$56:$C$60,Q$56:Q$60,$C112)</f>
        <v>7.6809408980049301E-2</v>
      </c>
      <c r="R112" s="42">
        <f>_xll.SRS1Splines.Functions25.OneWay_Spline($C$56:$C$60,R$56:R$60,$C112)</f>
        <v>0.23019630830344201</v>
      </c>
      <c r="S112" s="42">
        <f>_xll.SRS1Splines.Functions25.OneWay_Spline($C$56:$C$60,S$56:S$60,$C112)</f>
        <v>0.207494679498306</v>
      </c>
      <c r="T112" s="42">
        <f>_xll.SRS1Splines.Functions25.OneWay_Spline($C$56:$C$60,T$56:T$60,$C112)</f>
        <v>0.68420836832824805</v>
      </c>
      <c r="U112" s="42">
        <f>_xll.SRS1Splines.Functions25.OneWay_Spline($C$56:$C$60,U$56:U$60,$C112)</f>
        <v>10.513242321777099</v>
      </c>
      <c r="V112" s="42">
        <f>_xll.SRS1Splines.Functions25.OneWay_Spline($C$56:$C$60,V$56:V$60,$C112)</f>
        <v>3.6713631726796301</v>
      </c>
      <c r="W112" s="42">
        <f>_xll.SRS1Splines.Functions25.OneWay_Spline($C$56:$C$60,W$56:W$60,$C112)</f>
        <v>0.21420875541422901</v>
      </c>
      <c r="X112" s="42">
        <f>_xll.SRS1Splines.Functions25.OneWay_Spline($C$56:$C$60,X$56:X$60,$C112)</f>
        <v>0.39737926502284598</v>
      </c>
      <c r="Y112" s="42">
        <f>_xll.SRS1Splines.Functions25.OneWay_Spline($C$56:$C$60,Y$56:Y$60,$C112)</f>
        <v>1.03039438189097</v>
      </c>
      <c r="AA112" s="42">
        <f t="shared" si="18"/>
        <v>5.75</v>
      </c>
      <c r="AB112" s="42">
        <f>_xll.SRS1Splines.Functions25.OneWay_Spline($C$56:$C$60,AB$56:AB$60,AA112)</f>
        <v>2.0100795686858401E-2</v>
      </c>
      <c r="AC112" s="42">
        <f>_xll.SRS1Splines.Functions25.OneWay_Spline($C$56:$C$60,AC$56:AC$60,$C112)</f>
        <v>0.45312761556235598</v>
      </c>
      <c r="AD112" s="42">
        <f>_xll.SRS1Splines.Functions25.OneWay_Spline($C$56:$C$60,AD$56:AD$60,$C112)</f>
        <v>0.40752029603364798</v>
      </c>
      <c r="AE112" s="42">
        <f>_xll.SRS1Splines.Functions25.OneWay_Spline($C$56:$C$60,AE$56:AE$60,$C112)</f>
        <v>0.30201843533908102</v>
      </c>
      <c r="AF112" s="42">
        <f>_xll.SRS1Splines.Functions25.OneWay_Spline($C$56:$C$60,AF$56:AF$60,$C112)</f>
        <v>0.70356040281853804</v>
      </c>
      <c r="AG112" s="42">
        <f>_xll.SRS1Splines.Functions25.OneWay_Spline($C$56:$C$60,AG$56:AG$60,$C112)</f>
        <v>17.535812621269098</v>
      </c>
      <c r="AH112" s="42">
        <f>_xll.SRS1Splines.Functions25.OneWay_Spline($C$56:$C$60,AH$56:AH$60,$C112)</f>
        <v>4.4316849454737897</v>
      </c>
      <c r="AI112" s="42">
        <f>_xll.SRS1Splines.Functions25.OneWay_Spline($C$56:$C$60,AI$56:AI$60,$C112)</f>
        <v>0.297107644898846</v>
      </c>
      <c r="AJ112" s="42">
        <f>_xll.SRS1Splines.Functions25.OneWay_Spline($C$56:$C$60,AJ$56:AJ$60,$C112)</f>
        <v>0.50437796616442498</v>
      </c>
      <c r="AK112" s="42">
        <f>_xll.SRS1Splines.Functions25.OneWay_Spline($C$56:$C$60,AK$56:AK$60,$C112)</f>
        <v>2.2689218444611101</v>
      </c>
    </row>
    <row r="113" spans="1:37">
      <c r="C113" s="42">
        <f t="shared" si="21"/>
        <v>6</v>
      </c>
      <c r="D113" s="42">
        <f>_xll.SRS1Splines.Functions25.OneWay_Spline($C$56:$C$60,$D$56:$D$60,C113)</f>
        <v>1.48031321122298E-2</v>
      </c>
      <c r="E113" s="42">
        <f>_xll.SRS1Splines.Functions25.OneWay_Spline($C$56:$C$60,E$56:E$60,$C113)</f>
        <v>0.239040731104601</v>
      </c>
      <c r="F113" s="42">
        <f>_xll.SRS1Splines.Functions25.OneWay_Spline($C$56:$C$60,F$56:F$60,$C113)</f>
        <v>0.31091876340660801</v>
      </c>
      <c r="G113" s="42">
        <f>_xll.SRS1Splines.Functions25.OneWay_Spline($C$56:$C$60,G$56:G$60,$C113)</f>
        <v>0.24882828642228699</v>
      </c>
      <c r="H113" s="42">
        <f>_xll.SRS1Splines.Functions25.OneWay_Spline($C$56:$C$60,H$56:H$60,$C113)</f>
        <v>0.67677489166791904</v>
      </c>
      <c r="I113" s="42">
        <f>_xll.SRS1Splines.Functions25.OneWay_Spline($C$56:$C$60,I$56:I$60,$C113)</f>
        <v>14.0285972311195</v>
      </c>
      <c r="J113" s="42">
        <f>_xll.SRS1Splines.Functions25.OneWay_Spline($C$56:$C$60,J$56:J$60,$C113)</f>
        <v>4.0386862509409402</v>
      </c>
      <c r="K113" s="42">
        <f>_xll.SRS1Splines.Functions25.OneWay_Spline($C$56:$C$60,K$56:K$60,$C113)</f>
        <v>0.25068676511975102</v>
      </c>
      <c r="L113" s="42">
        <f>_xll.SRS1Splines.Functions25.OneWay_Spline($C$56:$C$60,L$56:L$60,$C113)</f>
        <v>0.44647109792269402</v>
      </c>
      <c r="M113" s="42">
        <f>_xll.SRS1Splines.Functions25.OneWay_Spline($C$56:$C$60,M$56:M$60,$C113)</f>
        <v>1.57074178030486</v>
      </c>
      <c r="O113" s="42">
        <f t="shared" si="17"/>
        <v>6</v>
      </c>
      <c r="P113" s="42">
        <f>_xll.SRS1Splines.Functions25.OneWay_Spline($C$56:$C$60,P$56:P$60,O113)</f>
        <v>1.1761543504455799E-2</v>
      </c>
      <c r="Q113" s="42">
        <f>_xll.SRS1Splines.Functions25.OneWay_Spline($C$56:$C$60,Q$56:Q$60,$C113)</f>
        <v>5.3668039987514203E-2</v>
      </c>
      <c r="R113" s="42">
        <f>_xll.SRS1Splines.Functions25.OneWay_Spline($C$56:$C$60,R$56:R$60,$C113)</f>
        <v>0.22677892325636301</v>
      </c>
      <c r="S113" s="42">
        <f>_xll.SRS1Splines.Functions25.OneWay_Spline($C$56:$C$60,S$56:S$60,$C113)</f>
        <v>0.205494334177655</v>
      </c>
      <c r="T113" s="42">
        <f>_xll.SRS1Splines.Functions25.OneWay_Spline($C$56:$C$60,T$56:T$60,$C113)</f>
        <v>0.666223552541238</v>
      </c>
      <c r="U113" s="42">
        <f>_xll.SRS1Splines.Functions25.OneWay_Spline($C$56:$C$60,U$56:U$60,$C113)</f>
        <v>10.5180433172906</v>
      </c>
      <c r="V113" s="42">
        <f>_xll.SRS1Splines.Functions25.OneWay_Spline($C$56:$C$60,V$56:V$60,$C113)</f>
        <v>3.6628296164241099</v>
      </c>
      <c r="W113" s="42">
        <f>_xll.SRS1Splines.Functions25.OneWay_Spline($C$56:$C$60,W$56:W$60,$C113)</f>
        <v>0.213798825694066</v>
      </c>
      <c r="X113" s="42">
        <f>_xll.SRS1Splines.Functions25.OneWay_Spline($C$56:$C$60,X$56:X$60,$C113)</f>
        <v>0.396264232086525</v>
      </c>
      <c r="Y113" s="42">
        <f>_xll.SRS1Splines.Functions25.OneWay_Spline($C$56:$C$60,Y$56:Y$60,$C113)</f>
        <v>1.0014816470526</v>
      </c>
      <c r="AA113" s="42">
        <f t="shared" si="18"/>
        <v>6</v>
      </c>
      <c r="AB113" s="42">
        <f>_xll.SRS1Splines.Functions25.OneWay_Spline($C$56:$C$60,AB$56:AB$60,AA113)</f>
        <v>1.7844720720003902E-2</v>
      </c>
      <c r="AC113" s="42">
        <f>_xll.SRS1Splines.Functions25.OneWay_Spline($C$56:$C$60,AC$56:AC$60,$C113)</f>
        <v>0.42441342222168699</v>
      </c>
      <c r="AD113" s="42">
        <f>_xll.SRS1Splines.Functions25.OneWay_Spline($C$56:$C$60,AD$56:AD$60,$C113)</f>
        <v>0.39505860355685402</v>
      </c>
      <c r="AE113" s="42">
        <f>_xll.SRS1Splines.Functions25.OneWay_Spline($C$56:$C$60,AE$56:AE$60,$C113)</f>
        <v>0.29216223866691898</v>
      </c>
      <c r="AF113" s="42">
        <f>_xll.SRS1Splines.Functions25.OneWay_Spline($C$56:$C$60,AF$56:AF$60,$C113)</f>
        <v>0.68732623079460098</v>
      </c>
      <c r="AG113" s="42">
        <f>_xll.SRS1Splines.Functions25.OneWay_Spline($C$56:$C$60,AG$56:AG$60,$C113)</f>
        <v>17.539151144948399</v>
      </c>
      <c r="AH113" s="42">
        <f>_xll.SRS1Splines.Functions25.OneWay_Spline($C$56:$C$60,AH$56:AH$60,$C113)</f>
        <v>4.4145428854577604</v>
      </c>
      <c r="AI113" s="42">
        <f>_xll.SRS1Splines.Functions25.OneWay_Spline($C$56:$C$60,AI$56:AI$60,$C113)</f>
        <v>0.28757470454543699</v>
      </c>
      <c r="AJ113" s="42">
        <f>_xll.SRS1Splines.Functions25.OneWay_Spline($C$56:$C$60,AJ$56:AJ$60,$C113)</f>
        <v>0.49667796375886297</v>
      </c>
      <c r="AK113" s="42">
        <f>_xll.SRS1Splines.Functions25.OneWay_Spline($C$56:$C$60,AK$56:AK$60,$C113)</f>
        <v>2.1400019135571302</v>
      </c>
    </row>
    <row r="114" spans="1:37">
      <c r="C114" s="42">
        <f t="shared" si="21"/>
        <v>6.25</v>
      </c>
      <c r="D114" s="42">
        <f>_xll.SRS1Splines.Functions25.OneWay_Spline($C$56:$C$60,$D$56:$D$60,C114)</f>
        <v>1.31631006527158E-2</v>
      </c>
      <c r="E114" s="42">
        <f>_xll.SRS1Splines.Functions25.OneWay_Spline($C$56:$C$60,E$56:E$60,$C114)</f>
        <v>0.23250817668155799</v>
      </c>
      <c r="F114" s="42">
        <f>_xll.SRS1Splines.Functions25.OneWay_Spline($C$56:$C$60,F$56:F$60,$C114)</f>
        <v>0.30561687104582103</v>
      </c>
      <c r="G114" s="42">
        <f>_xll.SRS1Splines.Functions25.OneWay_Spline($C$56:$C$60,G$56:G$60,$C114)</f>
        <v>0.24895534029043101</v>
      </c>
      <c r="H114" s="42">
        <f>_xll.SRS1Splines.Functions25.OneWay_Spline($C$56:$C$60,H$56:H$60,$C114)</f>
        <v>0.65588371631768505</v>
      </c>
      <c r="I114" s="42">
        <f>_xll.SRS1Splines.Functions25.OneWay_Spline($C$56:$C$60,I$56:I$60,$C114)</f>
        <v>14.0183275099273</v>
      </c>
      <c r="J114" s="42">
        <f>_xll.SRS1Splines.Functions25.OneWay_Spline($C$56:$C$60,J$56:J$60,$C114)</f>
        <v>4.0392162181663602</v>
      </c>
      <c r="K114" s="42">
        <f>_xll.SRS1Splines.Functions25.OneWay_Spline($C$56:$C$60,K$56:K$60,$C114)</f>
        <v>0.24709514850883599</v>
      </c>
      <c r="L114" s="42">
        <f>_xll.SRS1Splines.Functions25.OneWay_Spline($C$56:$C$60,L$56:L$60,$C114)</f>
        <v>0.44170544213822999</v>
      </c>
      <c r="M114" s="42">
        <f>_xll.SRS1Splines.Functions25.OneWay_Spline($C$56:$C$60,M$56:M$60,$C114)</f>
        <v>1.5369604516566999</v>
      </c>
      <c r="O114" s="42">
        <f t="shared" si="17"/>
        <v>6.25</v>
      </c>
      <c r="P114" s="42">
        <f>_xll.SRS1Splines.Functions25.OneWay_Spline($C$56:$C$60,P$56:P$60,O114)</f>
        <v>1.0225630491743E-2</v>
      </c>
      <c r="Q114" s="42">
        <f>_xll.SRS1Splines.Functions25.OneWay_Spline($C$56:$C$60,Q$56:Q$60,$C114)</f>
        <v>4.5845487722188799E-2</v>
      </c>
      <c r="R114" s="42">
        <f>_xll.SRS1Splines.Functions25.OneWay_Spline($C$56:$C$60,R$56:R$60,$C114)</f>
        <v>0.22681797941972101</v>
      </c>
      <c r="S114" s="42">
        <f>_xll.SRS1Splines.Functions25.OneWay_Spline($C$56:$C$60,S$56:S$60,$C114)</f>
        <v>0.20554231758286801</v>
      </c>
      <c r="T114" s="42">
        <f>_xll.SRS1Splines.Functions25.OneWay_Spline($C$56:$C$60,T$56:T$60,$C114)</f>
        <v>0.64789621493503602</v>
      </c>
      <c r="U114" s="42">
        <f>_xll.SRS1Splines.Functions25.OneWay_Spline($C$56:$C$60,U$56:U$60,$C114)</f>
        <v>10.507079667972601</v>
      </c>
      <c r="V114" s="42">
        <f>_xll.SRS1Splines.Functions25.OneWay_Spline($C$56:$C$60,V$56:V$60,$C114)</f>
        <v>3.66311019198004</v>
      </c>
      <c r="W114" s="42">
        <f>_xll.SRS1Splines.Functions25.OneWay_Spline($C$56:$C$60,W$56:W$60,$C114)</f>
        <v>0.21381298344497299</v>
      </c>
      <c r="X114" s="42">
        <f>_xll.SRS1Splines.Functions25.OneWay_Spline($C$56:$C$60,X$56:X$60,$C114)</f>
        <v>0.39552305942197302</v>
      </c>
      <c r="Y114" s="42">
        <f>_xll.SRS1Splines.Functions25.OneWay_Spline($C$56:$C$60,Y$56:Y$60,$C114)</f>
        <v>0.98007700156326305</v>
      </c>
      <c r="AA114" s="42">
        <f t="shared" si="18"/>
        <v>6.25</v>
      </c>
      <c r="AB114" s="42">
        <f>_xll.SRS1Splines.Functions25.OneWay_Spline($C$56:$C$60,AB$56:AB$60,AA114)</f>
        <v>1.6100570813688601E-2</v>
      </c>
      <c r="AC114" s="42">
        <f>_xll.SRS1Splines.Functions25.OneWay_Spline($C$56:$C$60,AC$56:AC$60,$C114)</f>
        <v>0.41917086564092698</v>
      </c>
      <c r="AD114" s="42">
        <f>_xll.SRS1Splines.Functions25.OneWay_Spline($C$56:$C$60,AD$56:AD$60,$C114)</f>
        <v>0.38324407777116398</v>
      </c>
      <c r="AE114" s="42">
        <f>_xll.SRS1Splines.Functions25.OneWay_Spline($C$56:$C$60,AE$56:AE$60,$C114)</f>
        <v>0.29236836299799401</v>
      </c>
      <c r="AF114" s="42">
        <f>_xll.SRS1Splines.Functions25.OneWay_Spline($C$56:$C$60,AF$56:AF$60,$C114)</f>
        <v>0.67319354409884602</v>
      </c>
      <c r="AG114" s="42">
        <f>_xll.SRS1Splines.Functions25.OneWay_Spline($C$56:$C$60,AG$56:AG$60,$C114)</f>
        <v>17.529575351882102</v>
      </c>
      <c r="AH114" s="42">
        <f>_xll.SRS1Splines.Functions25.OneWay_Spline($C$56:$C$60,AH$56:AH$60,$C114)</f>
        <v>4.4153222443526801</v>
      </c>
      <c r="AI114" s="42">
        <f>_xll.SRS1Splines.Functions25.OneWay_Spline($C$56:$C$60,AI$56:AI$60,$C114)</f>
        <v>0.27995258104549398</v>
      </c>
      <c r="AJ114" s="42">
        <f>_xll.SRS1Splines.Functions25.OneWay_Spline($C$56:$C$60,AJ$56:AJ$60,$C114)</f>
        <v>0.48988901974634302</v>
      </c>
      <c r="AK114" s="42">
        <f>_xll.SRS1Splines.Functions25.OneWay_Spline($C$56:$C$60,AK$56:AK$60,$C114)</f>
        <v>2.0938439017501498</v>
      </c>
    </row>
    <row r="115" spans="1:37">
      <c r="C115" s="42">
        <f t="shared" si="21"/>
        <v>6.5</v>
      </c>
      <c r="D115" s="42">
        <f>_xll.SRS1Splines.Functions25.OneWay_Spline($C$56:$C$60,$D$56:$D$60,C115)</f>
        <v>1.16288776744607E-2</v>
      </c>
      <c r="E115" s="42">
        <f>_xll.SRS1Splines.Functions25.OneWay_Spline($C$56:$C$60,E$56:E$60,$C115)</f>
        <v>0.226397077382583</v>
      </c>
      <c r="F115" s="42">
        <f>_xll.SRS1Splines.Functions25.OneWay_Spline($C$56:$C$60,F$56:F$60,$C115)</f>
        <v>0.30065703625669699</v>
      </c>
      <c r="G115" s="42">
        <f>_xll.SRS1Splines.Functions25.OneWay_Spline($C$56:$C$60,G$56:G$60,$C115)</f>
        <v>0.24933650189486201</v>
      </c>
      <c r="H115" s="42">
        <f>_xll.SRS1Splines.Functions25.OneWay_Spline($C$56:$C$60,H$56:H$60,$C115)</f>
        <v>0.63634035873198103</v>
      </c>
      <c r="I115" s="42">
        <f>_xll.SRS1Splines.Functions25.OneWay_Spline($C$56:$C$60,I$56:I$60,$C115)</f>
        <v>13.988084552889299</v>
      </c>
      <c r="J115" s="42">
        <f>_xll.SRS1Splines.Functions25.OneWay_Spline($C$56:$C$60,J$56:J$60,$C115)</f>
        <v>4.0408061198426202</v>
      </c>
      <c r="K115" s="42">
        <f>_xll.SRS1Splines.Functions25.OneWay_Spline($C$56:$C$60,K$56:K$60,$C115)</f>
        <v>0.24373524909862401</v>
      </c>
      <c r="L115" s="42">
        <f>_xll.SRS1Splines.Functions25.OneWay_Spline($C$56:$C$60,L$56:L$60,$C115)</f>
        <v>0.43724621100537803</v>
      </c>
      <c r="M115" s="42">
        <f>_xll.SRS1Splines.Functions25.OneWay_Spline($C$56:$C$60,M$56:M$60,$C115)</f>
        <v>1.5053585635664899</v>
      </c>
      <c r="O115" s="42">
        <f t="shared" si="17"/>
        <v>6.5</v>
      </c>
      <c r="P115" s="42">
        <f>_xll.SRS1Splines.Functions25.OneWay_Spline($C$56:$C$60,P$56:P$60,O115)</f>
        <v>8.7888086411406895E-3</v>
      </c>
      <c r="Q115" s="42">
        <f>_xll.SRS1Splines.Functions25.OneWay_Spline($C$56:$C$60,Q$56:Q$60,$C115)</f>
        <v>3.8527616248174801E-2</v>
      </c>
      <c r="R115" s="42">
        <f>_xll.SRS1Splines.Functions25.OneWay_Spline($C$56:$C$60,R$56:R$60,$C115)</f>
        <v>0.22693514790979699</v>
      </c>
      <c r="S115" s="42">
        <f>_xll.SRS1Splines.Functions25.OneWay_Spline($C$56:$C$60,S$56:S$60,$C115)</f>
        <v>0.20568626779850699</v>
      </c>
      <c r="T115" s="42">
        <f>_xll.SRS1Splines.Functions25.OneWay_Spline($C$56:$C$60,T$56:T$60,$C115)</f>
        <v>0.63010974976632494</v>
      </c>
      <c r="U115" s="42">
        <f>_xll.SRS1Splines.Functions25.OneWay_Spline($C$56:$C$60,U$56:U$60,$C115)</f>
        <v>10.4747515194528</v>
      </c>
      <c r="V115" s="42">
        <f>_xll.SRS1Splines.Functions25.OneWay_Spline($C$56:$C$60,V$56:V$60,$C115)</f>
        <v>3.6639519186478098</v>
      </c>
      <c r="W115" s="42">
        <f>_xll.SRS1Splines.Functions25.OneWay_Spline($C$56:$C$60,W$56:W$60,$C115)</f>
        <v>0.21385545669769301</v>
      </c>
      <c r="X115" s="42">
        <f>_xll.SRS1Splines.Functions25.OneWay_Spline($C$56:$C$60,X$56:X$60,$C115)</f>
        <v>0.39482970434868198</v>
      </c>
      <c r="Y115" s="42">
        <f>_xll.SRS1Splines.Functions25.OneWay_Spline($C$56:$C$60,Y$56:Y$60,$C115)</f>
        <v>0.96005330094420704</v>
      </c>
      <c r="AA115" s="42">
        <f t="shared" si="18"/>
        <v>6.5</v>
      </c>
      <c r="AB115" s="42">
        <f>_xll.SRS1Splines.Functions25.OneWay_Spline($C$56:$C$60,AB$56:AB$60,AA115)</f>
        <v>1.44689467077807E-2</v>
      </c>
      <c r="AC115" s="42">
        <f>_xll.SRS1Splines.Functions25.OneWay_Spline($C$56:$C$60,AC$56:AC$60,$C115)</f>
        <v>0.41426653851699102</v>
      </c>
      <c r="AD115" s="42">
        <f>_xll.SRS1Splines.Functions25.OneWay_Spline($C$56:$C$60,AD$56:AD$60,$C115)</f>
        <v>0.37219177945551801</v>
      </c>
      <c r="AE115" s="42">
        <f>_xll.SRS1Splines.Functions25.OneWay_Spline($C$56:$C$60,AE$56:AE$60,$C115)</f>
        <v>0.292986735991217</v>
      </c>
      <c r="AF115" s="42">
        <f>_xll.SRS1Splines.Functions25.OneWay_Spline($C$56:$C$60,AF$56:AF$60,$C115)</f>
        <v>0.65997264364152797</v>
      </c>
      <c r="AG115" s="42">
        <f>_xll.SRS1Splines.Functions25.OneWay_Spline($C$56:$C$60,AG$56:AG$60,$C115)</f>
        <v>17.501417586325701</v>
      </c>
      <c r="AH115" s="42">
        <f>_xll.SRS1Splines.Functions25.OneWay_Spline($C$56:$C$60,AH$56:AH$60,$C115)</f>
        <v>4.4176603210374399</v>
      </c>
      <c r="AI115" s="42">
        <f>_xll.SRS1Splines.Functions25.OneWay_Spline($C$56:$C$60,AI$56:AI$60,$C115)</f>
        <v>0.272822207448772</v>
      </c>
      <c r="AJ115" s="42">
        <f>_xll.SRS1Splines.Functions25.OneWay_Spline($C$56:$C$60,AJ$56:AJ$60,$C115)</f>
        <v>0.48339828146020503</v>
      </c>
      <c r="AK115" s="42">
        <f>_xll.SRS1Splines.Functions25.OneWay_Spline($C$56:$C$60,AK$56:AK$60,$C115)</f>
        <v>2.05066382618877</v>
      </c>
    </row>
    <row r="116" spans="1:37">
      <c r="C116" s="42">
        <f t="shared" si="21"/>
        <v>6.75</v>
      </c>
      <c r="D116" s="42">
        <f>_xll.SRS1Splines.Functions25.OneWay_Spline($C$56:$C$60,$D$56:$D$60,C116)</f>
        <v>1.02004631774646E-2</v>
      </c>
      <c r="E116" s="42">
        <f>_xll.SRS1Splines.Functions25.OneWay_Spline($C$56:$C$60,E$56:E$60,$C116)</f>
        <v>0.220707433207675</v>
      </c>
      <c r="F116" s="42">
        <f>_xll.SRS1Splines.Functions25.OneWay_Spline($C$56:$C$60,F$56:F$60,$C116)</f>
        <v>0.296039259039237</v>
      </c>
      <c r="G116" s="42">
        <f>_xll.SRS1Splines.Functions25.OneWay_Spline($C$56:$C$60,G$56:G$60,$C116)</f>
        <v>0.24997177123557901</v>
      </c>
      <c r="H116" s="42">
        <f>_xll.SRS1Splines.Functions25.OneWay_Spline($C$56:$C$60,H$56:H$60,$C116)</f>
        <v>0.61814481891080897</v>
      </c>
      <c r="I116" s="42">
        <f>_xll.SRS1Splines.Functions25.OneWay_Spline($C$56:$C$60,I$56:I$60,$C116)</f>
        <v>13.938717669813</v>
      </c>
      <c r="J116" s="42">
        <f>_xll.SRS1Splines.Functions25.OneWay_Spline($C$56:$C$60,J$56:J$60,$C116)</f>
        <v>4.0434559559697298</v>
      </c>
      <c r="K116" s="42">
        <f>_xll.SRS1Splines.Functions25.OneWay_Spline($C$56:$C$60,K$56:K$60,$C116)</f>
        <v>0.24060706688911701</v>
      </c>
      <c r="L116" s="42">
        <f>_xll.SRS1Splines.Functions25.OneWay_Spline($C$56:$C$60,L$56:L$60,$C116)</f>
        <v>0.43309340452413803</v>
      </c>
      <c r="M116" s="42">
        <f>_xll.SRS1Splines.Functions25.OneWay_Spline($C$56:$C$60,M$56:M$60,$C116)</f>
        <v>1.4759361160342199</v>
      </c>
      <c r="O116" s="42">
        <f t="shared" si="17"/>
        <v>6.75</v>
      </c>
      <c r="P116" s="42">
        <f>_xll.SRS1Splines.Functions25.OneWay_Spline($C$56:$C$60,P$56:P$60,O116)</f>
        <v>7.4510779526489003E-3</v>
      </c>
      <c r="Q116" s="42">
        <f>_xll.SRS1Splines.Functions25.OneWay_Spline($C$56:$C$60,Q$56:Q$60,$C116)</f>
        <v>3.1714425565472097E-2</v>
      </c>
      <c r="R116" s="42">
        <f>_xll.SRS1Splines.Functions25.OneWay_Spline($C$56:$C$60,R$56:R$60,$C116)</f>
        <v>0.22713042872659001</v>
      </c>
      <c r="S116" s="42">
        <f>_xll.SRS1Splines.Functions25.OneWay_Spline($C$56:$C$60,S$56:S$60,$C116)</f>
        <v>0.20592618482457101</v>
      </c>
      <c r="T116" s="42">
        <f>_xll.SRS1Splines.Functions25.OneWay_Spline($C$56:$C$60,T$56:T$60,$C116)</f>
        <v>0.61286415703510599</v>
      </c>
      <c r="U116" s="42">
        <f>_xll.SRS1Splines.Functions25.OneWay_Spline($C$56:$C$60,U$56:U$60,$C116)</f>
        <v>10.4219030708825</v>
      </c>
      <c r="V116" s="42">
        <f>_xll.SRS1Splines.Functions25.OneWay_Spline($C$56:$C$60,V$56:V$60,$C116)</f>
        <v>3.6653547964274402</v>
      </c>
      <c r="W116" s="42">
        <f>_xll.SRS1Splines.Functions25.OneWay_Spline($C$56:$C$60,W$56:W$60,$C116)</f>
        <v>0.21392624545222699</v>
      </c>
      <c r="X116" s="42">
        <f>_xll.SRS1Splines.Functions25.OneWay_Spline($C$56:$C$60,X$56:X$60,$C116)</f>
        <v>0.39418416686665197</v>
      </c>
      <c r="Y116" s="42">
        <f>_xll.SRS1Splines.Functions25.OneWay_Spline($C$56:$C$60,Y$56:Y$60,$C116)</f>
        <v>0.94141054519543099</v>
      </c>
      <c r="AA116" s="42">
        <f t="shared" si="18"/>
        <v>6.75</v>
      </c>
      <c r="AB116" s="42">
        <f>_xll.SRS1Splines.Functions25.OneWay_Spline($C$56:$C$60,AB$56:AB$60,AA116)</f>
        <v>1.2949848402280299E-2</v>
      </c>
      <c r="AC116" s="42">
        <f>_xll.SRS1Splines.Functions25.OneWay_Spline($C$56:$C$60,AC$56:AC$60,$C116)</f>
        <v>0.409700440849878</v>
      </c>
      <c r="AD116" s="42">
        <f>_xll.SRS1Splines.Functions25.OneWay_Spline($C$56:$C$60,AD$56:AD$60,$C116)</f>
        <v>0.36190170860991699</v>
      </c>
      <c r="AE116" s="42">
        <f>_xll.SRS1Splines.Functions25.OneWay_Spline($C$56:$C$60,AE$56:AE$60,$C116)</f>
        <v>0.29401735764658798</v>
      </c>
      <c r="AF116" s="42">
        <f>_xll.SRS1Splines.Functions25.OneWay_Spline($C$56:$C$60,AF$56:AF$60,$C116)</f>
        <v>0.64766352942264604</v>
      </c>
      <c r="AG116" s="42">
        <f>_xll.SRS1Splines.Functions25.OneWay_Spline($C$56:$C$60,AG$56:AG$60,$C116)</f>
        <v>17.455532268743401</v>
      </c>
      <c r="AH116" s="42">
        <f>_xll.SRS1Splines.Functions25.OneWay_Spline($C$56:$C$60,AH$56:AH$60,$C116)</f>
        <v>4.4215571155120301</v>
      </c>
      <c r="AI116" s="42">
        <f>_xll.SRS1Splines.Functions25.OneWay_Spline($C$56:$C$60,AI$56:AI$60,$C116)</f>
        <v>0.26618358375527301</v>
      </c>
      <c r="AJ116" s="42">
        <f>_xll.SRS1Splines.Functions25.OneWay_Spline($C$56:$C$60,AJ$56:AJ$60,$C116)</f>
        <v>0.47720574890044898</v>
      </c>
      <c r="AK116" s="42">
        <f>_xll.SRS1Splines.Functions25.OneWay_Spline($C$56:$C$60,AK$56:AK$60,$C116)</f>
        <v>2.0104616868730099</v>
      </c>
    </row>
    <row r="117" spans="1:37">
      <c r="C117" s="42">
        <f t="shared" si="21"/>
        <v>7</v>
      </c>
      <c r="D117" s="42">
        <f>_xll.SRS1Splines.Functions25.OneWay_Spline($C$56:$C$60,$D$56:$D$60,C117)</f>
        <v>8.8778571617274798E-3</v>
      </c>
      <c r="E117" s="42">
        <f>_xll.SRS1Splines.Functions25.OneWay_Spline($C$56:$C$60,E$56:E$60,$C117)</f>
        <v>0.21543924415683399</v>
      </c>
      <c r="F117" s="42">
        <f>_xll.SRS1Splines.Functions25.OneWay_Spline($C$56:$C$60,F$56:F$60,$C117)</f>
        <v>0.29176353939344102</v>
      </c>
      <c r="G117" s="42">
        <f>_xll.SRS1Splines.Functions25.OneWay_Spline($C$56:$C$60,G$56:G$60,$C117)</f>
        <v>0.25086114831258399</v>
      </c>
      <c r="H117" s="42">
        <f>_xll.SRS1Splines.Functions25.OneWay_Spline($C$56:$C$60,H$56:H$60,$C117)</f>
        <v>0.60129709685416799</v>
      </c>
      <c r="I117" s="42">
        <f>_xll.SRS1Splines.Functions25.OneWay_Spline($C$56:$C$60,I$56:I$60,$C117)</f>
        <v>13.871076170506001</v>
      </c>
      <c r="J117" s="42">
        <f>_xll.SRS1Splines.Functions25.OneWay_Spline($C$56:$C$60,J$56:J$60,$C117)</f>
        <v>4.0471657265476901</v>
      </c>
      <c r="K117" s="42">
        <f>_xll.SRS1Splines.Functions25.OneWay_Spline($C$56:$C$60,K$56:K$60,$C117)</f>
        <v>0.23771060188031401</v>
      </c>
      <c r="L117" s="42">
        <f>_xll.SRS1Splines.Functions25.OneWay_Spline($C$56:$C$60,L$56:L$60,$C117)</f>
        <v>0.42924702269451098</v>
      </c>
      <c r="M117" s="42">
        <f>_xll.SRS1Splines.Functions25.OneWay_Spline($C$56:$C$60,M$56:M$60,$C117)</f>
        <v>1.4486931090599</v>
      </c>
      <c r="O117" s="42">
        <f t="shared" si="17"/>
        <v>7</v>
      </c>
      <c r="P117" s="42">
        <f>_xll.SRS1Splines.Functions25.OneWay_Spline($C$56:$C$60,P$56:P$60,O117)</f>
        <v>6.2124384262676096E-3</v>
      </c>
      <c r="Q117" s="42">
        <f>_xll.SRS1Splines.Functions25.OneWay_Spline($C$56:$C$60,Q$56:Q$60,$C117)</f>
        <v>2.5405915674080699E-2</v>
      </c>
      <c r="R117" s="42">
        <f>_xll.SRS1Splines.Functions25.OneWay_Spline($C$56:$C$60,R$56:R$60,$C117)</f>
        <v>0.2274038218701</v>
      </c>
      <c r="S117" s="42">
        <f>_xll.SRS1Splines.Functions25.OneWay_Spline($C$56:$C$60,S$56:S$60,$C117)</f>
        <v>0.206262068661061</v>
      </c>
      <c r="T117" s="42">
        <f>_xll.SRS1Splines.Functions25.OneWay_Spline($C$56:$C$60,T$56:T$60,$C117)</f>
        <v>0.59615943674137895</v>
      </c>
      <c r="U117" s="42">
        <f>_xll.SRS1Splines.Functions25.OneWay_Spline($C$56:$C$60,U$56:U$60,$C117)</f>
        <v>10.349378521413</v>
      </c>
      <c r="V117" s="42">
        <f>_xll.SRS1Splines.Functions25.OneWay_Spline($C$56:$C$60,V$56:V$60,$C117)</f>
        <v>3.6673188253189202</v>
      </c>
      <c r="W117" s="42">
        <f>_xll.SRS1Splines.Functions25.OneWay_Spline($C$56:$C$60,W$56:W$60,$C117)</f>
        <v>0.21402534970857501</v>
      </c>
      <c r="X117" s="42">
        <f>_xll.SRS1Splines.Functions25.OneWay_Spline($C$56:$C$60,X$56:X$60,$C117)</f>
        <v>0.39358644697588402</v>
      </c>
      <c r="Y117" s="42">
        <f>_xll.SRS1Splines.Functions25.OneWay_Spline($C$56:$C$60,Y$56:Y$60,$C117)</f>
        <v>0.92414873431693501</v>
      </c>
      <c r="AA117" s="42">
        <f t="shared" si="18"/>
        <v>7</v>
      </c>
      <c r="AB117" s="42">
        <f>_xll.SRS1Splines.Functions25.OneWay_Spline($C$56:$C$60,AB$56:AB$60,AA117)</f>
        <v>1.1543275897187399E-2</v>
      </c>
      <c r="AC117" s="42">
        <f>_xll.SRS1Splines.Functions25.OneWay_Spline($C$56:$C$60,AC$56:AC$60,$C117)</f>
        <v>0.40547257263958802</v>
      </c>
      <c r="AD117" s="42">
        <f>_xll.SRS1Splines.Functions25.OneWay_Spline($C$56:$C$60,AD$56:AD$60,$C117)</f>
        <v>0.35237386523435998</v>
      </c>
      <c r="AE117" s="42">
        <f>_xll.SRS1Splines.Functions25.OneWay_Spline($C$56:$C$60,AE$56:AE$60,$C117)</f>
        <v>0.29546022796410798</v>
      </c>
      <c r="AF117" s="42">
        <f>_xll.SRS1Splines.Functions25.OneWay_Spline($C$56:$C$60,AF$56:AF$60,$C117)</f>
        <v>0.63626620144219903</v>
      </c>
      <c r="AG117" s="42">
        <f>_xll.SRS1Splines.Functions25.OneWay_Spline($C$56:$C$60,AG$56:AG$60,$C117)</f>
        <v>17.392773819599</v>
      </c>
      <c r="AH117" s="42">
        <f>_xll.SRS1Splines.Functions25.OneWay_Spline($C$56:$C$60,AH$56:AH$60,$C117)</f>
        <v>4.4270126277764597</v>
      </c>
      <c r="AI117" s="42">
        <f>_xll.SRS1Splines.Functions25.OneWay_Spline($C$56:$C$60,AI$56:AI$60,$C117)</f>
        <v>0.260036709964996</v>
      </c>
      <c r="AJ117" s="42">
        <f>_xll.SRS1Splines.Functions25.OneWay_Spline($C$56:$C$60,AJ$56:AJ$60,$C117)</f>
        <v>0.47131142206707599</v>
      </c>
      <c r="AK117" s="42">
        <f>_xll.SRS1Splines.Functions25.OneWay_Spline($C$56:$C$60,AK$56:AK$60,$C117)</f>
        <v>1.9732374838028599</v>
      </c>
    </row>
    <row r="118" spans="1:37">
      <c r="C118" s="42">
        <f>C117+0.25</f>
        <v>7.25</v>
      </c>
      <c r="D118" s="42">
        <f>_xll.SRS1Splines.Functions25.OneWay_Spline($C$56:$C$60,$D$56:$D$60,C118)</f>
        <v>7.6610596272493198E-3</v>
      </c>
      <c r="E118" s="42">
        <f>_xll.SRS1Splines.Functions25.OneWay_Spline($C$56:$C$60,E$56:E$60,$C118)</f>
        <v>0.21059251023006101</v>
      </c>
      <c r="F118" s="42">
        <f>_xll.SRS1Splines.Functions25.OneWay_Spline($C$56:$C$60,F$56:F$60,$C118)</f>
        <v>0.28782987731930798</v>
      </c>
      <c r="G118" s="42">
        <f>_xll.SRS1Splines.Functions25.OneWay_Spline($C$56:$C$60,G$56:G$60,$C118)</f>
        <v>0.25200463312587701</v>
      </c>
      <c r="H118" s="42">
        <f>_xll.SRS1Splines.Functions25.OneWay_Spline($C$56:$C$60,H$56:H$60,$C118)</f>
        <v>0.58579719256205798</v>
      </c>
      <c r="I118" s="42">
        <f>_xll.SRS1Splines.Functions25.OneWay_Spline($C$56:$C$60,I$56:I$60,$C118)</f>
        <v>13.786009364776101</v>
      </c>
      <c r="J118" s="42">
        <f>_xll.SRS1Splines.Functions25.OneWay_Spline($C$56:$C$60,J$56:J$60,$C118)</f>
        <v>4.0519354315764904</v>
      </c>
      <c r="K118" s="42">
        <f>_xll.SRS1Splines.Functions25.OneWay_Spline($C$56:$C$60,K$56:K$60,$C118)</f>
        <v>0.23504585407221501</v>
      </c>
      <c r="L118" s="42">
        <f>_xll.SRS1Splines.Functions25.OneWay_Spline($C$56:$C$60,L$56:L$60,$C118)</f>
        <v>0.42570706551649501</v>
      </c>
      <c r="M118" s="42">
        <f>_xll.SRS1Splines.Functions25.OneWay_Spline($C$56:$C$60,M$56:M$60,$C118)</f>
        <v>1.4236295426435199</v>
      </c>
      <c r="O118" s="42">
        <f t="shared" si="17"/>
        <v>7.25</v>
      </c>
      <c r="P118" s="42">
        <f>_xll.SRS1Splines.Functions25.OneWay_Spline($C$56:$C$60,P$56:P$60,O118)</f>
        <v>5.0728900619968296E-3</v>
      </c>
      <c r="Q118" s="42">
        <f>_xll.SRS1Splines.Functions25.OneWay_Spline($C$56:$C$60,Q$56:Q$60,$C118)</f>
        <v>1.9602086574000602E-2</v>
      </c>
      <c r="R118" s="42">
        <f>_xll.SRS1Splines.Functions25.OneWay_Spline($C$56:$C$60,R$56:R$60,$C118)</f>
        <v>0.227755327340327</v>
      </c>
      <c r="S118" s="42">
        <f>_xll.SRS1Splines.Functions25.OneWay_Spline($C$56:$C$60,S$56:S$60,$C118)</f>
        <v>0.20669391930797701</v>
      </c>
      <c r="T118" s="42">
        <f>_xll.SRS1Splines.Functions25.OneWay_Spline($C$56:$C$60,T$56:T$60,$C118)</f>
        <v>0.57999558888514302</v>
      </c>
      <c r="U118" s="42">
        <f>_xll.SRS1Splines.Functions25.OneWay_Spline($C$56:$C$60,U$56:U$60,$C118)</f>
        <v>10.258022070195601</v>
      </c>
      <c r="V118" s="42">
        <f>_xll.SRS1Splines.Functions25.OneWay_Spline($C$56:$C$60,V$56:V$60,$C118)</f>
        <v>3.6698440053222599</v>
      </c>
      <c r="W118" s="42">
        <f>_xll.SRS1Splines.Functions25.OneWay_Spline($C$56:$C$60,W$56:W$60,$C118)</f>
        <v>0.214152769466737</v>
      </c>
      <c r="X118" s="42">
        <f>_xll.SRS1Splines.Functions25.OneWay_Spline($C$56:$C$60,X$56:X$60,$C118)</f>
        <v>0.393036544676377</v>
      </c>
      <c r="Y118" s="42">
        <f>_xll.SRS1Splines.Functions25.OneWay_Spline($C$56:$C$60,Y$56:Y$60,$C118)</f>
        <v>0.90826786830871797</v>
      </c>
      <c r="AA118" s="42">
        <f t="shared" si="18"/>
        <v>7.25</v>
      </c>
      <c r="AB118" s="42">
        <f>_xll.SRS1Splines.Functions25.OneWay_Spline($C$56:$C$60,AB$56:AB$60,AA118)</f>
        <v>1.02492291925018E-2</v>
      </c>
      <c r="AC118" s="42">
        <f>_xll.SRS1Splines.Functions25.OneWay_Spline($C$56:$C$60,AC$56:AC$60,$C118)</f>
        <v>0.40158293388612099</v>
      </c>
      <c r="AD118" s="42">
        <f>_xll.SRS1Splines.Functions25.OneWay_Spline($C$56:$C$60,AD$56:AD$60,$C118)</f>
        <v>0.34360824932884798</v>
      </c>
      <c r="AE118" s="42">
        <f>_xll.SRS1Splines.Functions25.OneWay_Spline($C$56:$C$60,AE$56:AE$60,$C118)</f>
        <v>0.29731534694377598</v>
      </c>
      <c r="AF118" s="42">
        <f>_xll.SRS1Splines.Functions25.OneWay_Spline($C$56:$C$60,AF$56:AF$60,$C118)</f>
        <v>0.62578065970018804</v>
      </c>
      <c r="AG118" s="42">
        <f>_xll.SRS1Splines.Functions25.OneWay_Spline($C$56:$C$60,AG$56:AG$60,$C118)</f>
        <v>17.313996659356601</v>
      </c>
      <c r="AH118" s="42">
        <f>_xll.SRS1Splines.Functions25.OneWay_Spline($C$56:$C$60,AH$56:AH$60,$C118)</f>
        <v>4.4340268578307196</v>
      </c>
      <c r="AI118" s="42">
        <f>_xll.SRS1Splines.Functions25.OneWay_Spline($C$56:$C$60,AI$56:AI$60,$C118)</f>
        <v>0.25438158607794098</v>
      </c>
      <c r="AJ118" s="42">
        <f>_xll.SRS1Splines.Functions25.OneWay_Spline($C$56:$C$60,AJ$56:AJ$60,$C118)</f>
        <v>0.46571530096008401</v>
      </c>
      <c r="AK118" s="42">
        <f>_xll.SRS1Splines.Functions25.OneWay_Spline($C$56:$C$60,AK$56:AK$60,$C118)</f>
        <v>1.9389912169783301</v>
      </c>
    </row>
    <row r="119" spans="1:37">
      <c r="C119" s="60">
        <f t="shared" ref="C119:C133" si="22">C118+0.25</f>
        <v>7.5</v>
      </c>
      <c r="D119" s="42">
        <f>_xll.SRS1Splines.Functions25.OneWay_Spline($C$56:$C$60,$D$56:$D$60,C119)</f>
        <v>6.5500705740301297E-3</v>
      </c>
      <c r="E119" s="42">
        <f>_xll.SRS1Splines.Functions25.OneWay_Spline($C$56:$C$60,E$56:E$60,$C119)</f>
        <v>0.20616723142735499</v>
      </c>
      <c r="F119" s="42">
        <f>_xll.SRS1Splines.Functions25.OneWay_Spline($C$56:$C$60,F$56:F$60,$C119)</f>
        <v>0.28423827281684</v>
      </c>
      <c r="G119" s="42">
        <f>_xll.SRS1Splines.Functions25.OneWay_Spline($C$56:$C$60,G$56:G$60,$C119)</f>
        <v>0.25340222567545601</v>
      </c>
      <c r="H119" s="42">
        <f>_xll.SRS1Splines.Functions25.OneWay_Spline($C$56:$C$60,H$56:H$60,$C119)</f>
        <v>0.57164510603448004</v>
      </c>
      <c r="I119" s="42">
        <f>_xll.SRS1Splines.Functions25.OneWay_Spline($C$56:$C$60,I$56:I$60,$C119)</f>
        <v>13.6843665624308</v>
      </c>
      <c r="J119" s="42">
        <f>_xll.SRS1Splines.Functions25.OneWay_Spline($C$56:$C$60,J$56:J$60,$C119)</f>
        <v>4.0577650710561297</v>
      </c>
      <c r="K119" s="42">
        <f>_xll.SRS1Splines.Functions25.OneWay_Spline($C$56:$C$60,K$56:K$60,$C119)</f>
        <v>0.23261282346482101</v>
      </c>
      <c r="L119" s="42">
        <f>_xll.SRS1Splines.Functions25.OneWay_Spline($C$56:$C$60,L$56:L$60,$C119)</f>
        <v>0.42247353299009199</v>
      </c>
      <c r="M119" s="42">
        <f>_xll.SRS1Splines.Functions25.OneWay_Spline($C$56:$C$60,M$56:M$60,$C119)</f>
        <v>1.4007454167850899</v>
      </c>
      <c r="O119" s="42">
        <f t="shared" si="17"/>
        <v>7.5</v>
      </c>
      <c r="P119" s="42">
        <f>_xll.SRS1Splines.Functions25.OneWay_Spline($C$56:$C$60,P$56:P$60,O119)</f>
        <v>4.0324328598365404E-3</v>
      </c>
      <c r="Q119" s="42">
        <f>_xll.SRS1Splines.Functions25.OneWay_Spline($C$56:$C$60,Q$56:Q$60,$C119)</f>
        <v>1.43029382652319E-2</v>
      </c>
      <c r="R119" s="42">
        <f>_xll.SRS1Splines.Functions25.OneWay_Spline($C$56:$C$60,R$56:R$60,$C119)</f>
        <v>0.228184945137271</v>
      </c>
      <c r="S119" s="42">
        <f>_xll.SRS1Splines.Functions25.OneWay_Spline($C$56:$C$60,S$56:S$60,$C119)</f>
        <v>0.20722173676531799</v>
      </c>
      <c r="T119" s="42">
        <f>_xll.SRS1Splines.Functions25.OneWay_Spline($C$56:$C$60,T$56:T$60,$C119)</f>
        <v>0.5643726134664</v>
      </c>
      <c r="U119" s="42">
        <f>_xll.SRS1Splines.Functions25.OneWay_Spline($C$56:$C$60,U$56:U$60,$C119)</f>
        <v>10.148677916381599</v>
      </c>
      <c r="V119" s="42">
        <f>_xll.SRS1Splines.Functions25.OneWay_Spline($C$56:$C$60,V$56:V$60,$C119)</f>
        <v>3.6729303364374402</v>
      </c>
      <c r="W119" s="42">
        <f>_xll.SRS1Splines.Functions25.OneWay_Spline($C$56:$C$60,W$56:W$60,$C119)</f>
        <v>0.21430850472671201</v>
      </c>
      <c r="X119" s="42">
        <f>_xll.SRS1Splines.Functions25.OneWay_Spline($C$56:$C$60,X$56:X$60,$C119)</f>
        <v>0.39253445996813202</v>
      </c>
      <c r="Y119" s="42">
        <f>_xll.SRS1Splines.Functions25.OneWay_Spline($C$56:$C$60,Y$56:Y$60,$C119)</f>
        <v>0.89376794717078101</v>
      </c>
      <c r="AA119" s="42">
        <f t="shared" si="18"/>
        <v>7.5</v>
      </c>
      <c r="AB119" s="42">
        <f>_xll.SRS1Splines.Functions25.OneWay_Spline($C$56:$C$60,AB$56:AB$60,AA119)</f>
        <v>9.0677082882237095E-3</v>
      </c>
      <c r="AC119" s="42">
        <f>_xll.SRS1Splines.Functions25.OneWay_Spline($C$56:$C$60,AC$56:AC$60,$C119)</f>
        <v>0.39803152458947699</v>
      </c>
      <c r="AD119" s="42">
        <f>_xll.SRS1Splines.Functions25.OneWay_Spline($C$56:$C$60,AD$56:AD$60,$C119)</f>
        <v>0.33560486089337999</v>
      </c>
      <c r="AE119" s="42">
        <f>_xll.SRS1Splines.Functions25.OneWay_Spline($C$56:$C$60,AE$56:AE$60,$C119)</f>
        <v>0.29958271458559299</v>
      </c>
      <c r="AF119" s="42">
        <f>_xll.SRS1Splines.Functions25.OneWay_Spline($C$56:$C$60,AF$56:AF$60,$C119)</f>
        <v>0.61620690419661195</v>
      </c>
      <c r="AG119" s="42">
        <f>_xll.SRS1Splines.Functions25.OneWay_Spline($C$56:$C$60,AG$56:AG$60,$C119)</f>
        <v>17.220055208480101</v>
      </c>
      <c r="AH119" s="42">
        <f>_xll.SRS1Splines.Functions25.OneWay_Spline($C$56:$C$60,AH$56:AH$60,$C119)</f>
        <v>4.4425998056748197</v>
      </c>
      <c r="AI119" s="42">
        <f>_xll.SRS1Splines.Functions25.OneWay_Spline($C$56:$C$60,AI$56:AI$60,$C119)</f>
        <v>0.24921821209410799</v>
      </c>
      <c r="AJ119" s="42">
        <f>_xll.SRS1Splines.Functions25.OneWay_Spline($C$56:$C$60,AJ$56:AJ$60,$C119)</f>
        <v>0.46041738557947498</v>
      </c>
      <c r="AK119" s="42">
        <f>_xll.SRS1Splines.Functions25.OneWay_Spline($C$56:$C$60,AK$56:AK$60,$C119)</f>
        <v>1.9077228863994</v>
      </c>
    </row>
    <row r="120" spans="1:37">
      <c r="C120" s="42">
        <f t="shared" si="22"/>
        <v>7.75</v>
      </c>
      <c r="D120" s="42">
        <f>_xll.SRS1Splines.Functions25.OneWay_Spline($C$56:$C$60,$D$56:$D$60,C120)</f>
        <v>5.5448900020699096E-3</v>
      </c>
      <c r="E120" s="42">
        <f>_xll.SRS1Splines.Functions25.OneWay_Spline($C$56:$C$60,E$56:E$60,$C120)</f>
        <v>0.202163407748716</v>
      </c>
      <c r="F120" s="42">
        <f>_xll.SRS1Splines.Functions25.OneWay_Spline($C$56:$C$60,F$56:F$60,$C120)</f>
        <v>0.28098872588603402</v>
      </c>
      <c r="G120" s="42">
        <f>_xll.SRS1Splines.Functions25.OneWay_Spline($C$56:$C$60,G$56:G$60,$C120)</f>
        <v>0.25505392596132198</v>
      </c>
      <c r="H120" s="42">
        <f>_xll.SRS1Splines.Functions25.OneWay_Spline($C$56:$C$60,H$56:H$60,$C120)</f>
        <v>0.55884083727143297</v>
      </c>
      <c r="I120" s="42">
        <f>_xll.SRS1Splines.Functions25.OneWay_Spline($C$56:$C$60,I$56:I$60,$C120)</f>
        <v>13.5669970732779</v>
      </c>
      <c r="J120" s="42">
        <f>_xll.SRS1Splines.Functions25.OneWay_Spline($C$56:$C$60,J$56:J$60,$C120)</f>
        <v>4.0646546449866197</v>
      </c>
      <c r="K120" s="42">
        <f>_xll.SRS1Splines.Functions25.OneWay_Spline($C$56:$C$60,K$56:K$60,$C120)</f>
        <v>0.23041151005812999</v>
      </c>
      <c r="L120" s="42">
        <f>_xll.SRS1Splines.Functions25.OneWay_Spline($C$56:$C$60,L$56:L$60,$C120)</f>
        <v>0.41954642511530099</v>
      </c>
      <c r="M120" s="42">
        <f>_xll.SRS1Splines.Functions25.OneWay_Spline($C$56:$C$60,M$56:M$60,$C120)</f>
        <v>1.3800407314846099</v>
      </c>
      <c r="O120" s="42">
        <f t="shared" si="17"/>
        <v>7.75</v>
      </c>
      <c r="P120" s="42">
        <f>_xll.SRS1Splines.Functions25.OneWay_Spline($C$56:$C$60,P$56:P$60,O120)</f>
        <v>3.0910668197867701E-3</v>
      </c>
      <c r="Q120" s="42">
        <f>_xll.SRS1Splines.Functions25.OneWay_Spline($C$56:$C$60,Q$56:Q$60,$C120)</f>
        <v>9.5084707477743908E-3</v>
      </c>
      <c r="R120" s="42">
        <f>_xll.SRS1Splines.Functions25.OneWay_Spline($C$56:$C$60,R$56:R$60,$C120)</f>
        <v>0.22869267526093201</v>
      </c>
      <c r="S120" s="42">
        <f>_xll.SRS1Splines.Functions25.OneWay_Spline($C$56:$C$60,S$56:S$60,$C120)</f>
        <v>0.20784552103308501</v>
      </c>
      <c r="T120" s="42">
        <f>_xll.SRS1Splines.Functions25.OneWay_Spline($C$56:$C$60,T$56:T$60,$C120)</f>
        <v>0.54929051048514799</v>
      </c>
      <c r="U120" s="42">
        <f>_xll.SRS1Splines.Functions25.OneWay_Spline($C$56:$C$60,U$56:U$60,$C120)</f>
        <v>10.022190259122301</v>
      </c>
      <c r="V120" s="42">
        <f>_xll.SRS1Splines.Functions25.OneWay_Spline($C$56:$C$60,V$56:V$60,$C120)</f>
        <v>3.6765778186644802</v>
      </c>
      <c r="W120" s="42">
        <f>_xll.SRS1Splines.Functions25.OneWay_Spline($C$56:$C$60,W$56:W$60,$C120)</f>
        <v>0.21449255548850099</v>
      </c>
      <c r="X120" s="42">
        <f>_xll.SRS1Splines.Functions25.OneWay_Spline($C$56:$C$60,X$56:X$60,$C120)</f>
        <v>0.39208019285114798</v>
      </c>
      <c r="Y120" s="42">
        <f>_xll.SRS1Splines.Functions25.OneWay_Spline($C$56:$C$60,Y$56:Y$60,$C120)</f>
        <v>0.880648970903124</v>
      </c>
      <c r="AA120" s="42">
        <f t="shared" si="18"/>
        <v>7.75</v>
      </c>
      <c r="AB120" s="42">
        <f>_xll.SRS1Splines.Functions25.OneWay_Spline($C$56:$C$60,AB$56:AB$60,AA120)</f>
        <v>7.9987131843530495E-3</v>
      </c>
      <c r="AC120" s="42">
        <f>_xll.SRS1Splines.Functions25.OneWay_Spline($C$56:$C$60,AC$56:AC$60,$C120)</f>
        <v>0.39481834474965699</v>
      </c>
      <c r="AD120" s="42">
        <f>_xll.SRS1Splines.Functions25.OneWay_Spline($C$56:$C$60,AD$56:AD$60,$C120)</f>
        <v>0.328363699927957</v>
      </c>
      <c r="AE120" s="42">
        <f>_xll.SRS1Splines.Functions25.OneWay_Spline($C$56:$C$60,AE$56:AE$60,$C120)</f>
        <v>0.30226233088955901</v>
      </c>
      <c r="AF120" s="42">
        <f>_xll.SRS1Splines.Functions25.OneWay_Spline($C$56:$C$60,AF$56:AF$60,$C120)</f>
        <v>0.60754493493147299</v>
      </c>
      <c r="AG120" s="42">
        <f>_xll.SRS1Splines.Functions25.OneWay_Spline($C$56:$C$60,AG$56:AG$60,$C120)</f>
        <v>17.111803887433499</v>
      </c>
      <c r="AH120" s="42">
        <f>_xll.SRS1Splines.Functions25.OneWay_Spline($C$56:$C$60,AH$56:AH$60,$C120)</f>
        <v>4.45273147130876</v>
      </c>
      <c r="AI120" s="42">
        <f>_xll.SRS1Splines.Functions25.OneWay_Spline($C$56:$C$60,AI$56:AI$60,$C120)</f>
        <v>0.24454658801349799</v>
      </c>
      <c r="AJ120" s="42">
        <f>_xll.SRS1Splines.Functions25.OneWay_Spline($C$56:$C$60,AJ$56:AJ$60,$C120)</f>
        <v>0.45541767592524801</v>
      </c>
      <c r="AK120" s="42">
        <f>_xll.SRS1Splines.Functions25.OneWay_Spline($C$56:$C$60,AK$56:AK$60,$C120)</f>
        <v>1.8794324920660901</v>
      </c>
    </row>
    <row r="121" spans="1:37">
      <c r="C121" s="42">
        <f t="shared" si="22"/>
        <v>8</v>
      </c>
      <c r="D121" s="42">
        <f>_xll.SRS1Splines.Functions25.OneWay_Spline($C$56:$C$60,$D$56:$D$60,C121)</f>
        <v>4.6455179113686603E-3</v>
      </c>
      <c r="E121" s="42">
        <f>_xll.SRS1Splines.Functions25.OneWay_Spline($C$56:$C$60,E$56:E$60,$C121)</f>
        <v>0.19858103919414399</v>
      </c>
      <c r="F121" s="42">
        <f>_xll.SRS1Splines.Functions25.OneWay_Spline($C$56:$C$60,F$56:F$60,$C121)</f>
        <v>0.27808123652689298</v>
      </c>
      <c r="G121" s="42">
        <f>_xll.SRS1Splines.Functions25.OneWay_Spline($C$56:$C$60,G$56:G$60,$C121)</f>
        <v>0.25695973398347499</v>
      </c>
      <c r="H121" s="42">
        <f>_xll.SRS1Splines.Functions25.OneWay_Spline($C$56:$C$60,H$56:H$60,$C121)</f>
        <v>0.54738438627291697</v>
      </c>
      <c r="I121" s="42">
        <f>_xll.SRS1Splines.Functions25.OneWay_Spline($C$56:$C$60,I$56:I$60,$C121)</f>
        <v>13.4347502071249</v>
      </c>
      <c r="J121" s="42">
        <f>_xll.SRS1Splines.Functions25.OneWay_Spline($C$56:$C$60,J$56:J$60,$C121)</f>
        <v>4.0726041533679496</v>
      </c>
      <c r="K121" s="42">
        <f>_xll.SRS1Splines.Functions25.OneWay_Spline($C$56:$C$60,K$56:K$60,$C121)</f>
        <v>0.22844191385214399</v>
      </c>
      <c r="L121" s="42">
        <f>_xll.SRS1Splines.Functions25.OneWay_Spline($C$56:$C$60,L$56:L$60,$C121)</f>
        <v>0.416925741892122</v>
      </c>
      <c r="M121" s="42">
        <f>_xll.SRS1Splines.Functions25.OneWay_Spline($C$56:$C$60,M$56:M$60,$C121)</f>
        <v>1.36151548674207</v>
      </c>
      <c r="O121" s="42">
        <f t="shared" si="17"/>
        <v>8</v>
      </c>
      <c r="P121" s="42">
        <f>_xll.SRS1Splines.Functions25.OneWay_Spline($C$56:$C$60,P$56:P$60,O121)</f>
        <v>2.2487919418474902E-3</v>
      </c>
      <c r="Q121" s="42">
        <f>_xll.SRS1Splines.Functions25.OneWay_Spline($C$56:$C$60,Q$56:Q$60,$C121)</f>
        <v>5.2186840216282403E-3</v>
      </c>
      <c r="R121" s="42">
        <f>_xll.SRS1Splines.Functions25.OneWay_Spline($C$56:$C$60,R$56:R$60,$C121)</f>
        <v>0.229278517711311</v>
      </c>
      <c r="S121" s="42">
        <f>_xll.SRS1Splines.Functions25.OneWay_Spline($C$56:$C$60,S$56:S$60,$C121)</f>
        <v>0.20856527211127801</v>
      </c>
      <c r="T121" s="42">
        <f>_xll.SRS1Splines.Functions25.OneWay_Spline($C$56:$C$60,T$56:T$60,$C121)</f>
        <v>0.53474927994138699</v>
      </c>
      <c r="U121" s="42">
        <f>_xll.SRS1Splines.Functions25.OneWay_Spline($C$56:$C$60,U$56:U$60,$C121)</f>
        <v>9.8794032975689596</v>
      </c>
      <c r="V121" s="42">
        <f>_xll.SRS1Splines.Functions25.OneWay_Spline($C$56:$C$60,V$56:V$60,$C121)</f>
        <v>3.6807864520033702</v>
      </c>
      <c r="W121" s="42">
        <f>_xll.SRS1Splines.Functions25.OneWay_Spline($C$56:$C$60,W$56:W$60,$C121)</f>
        <v>0.21470492175210401</v>
      </c>
      <c r="X121" s="42">
        <f>_xll.SRS1Splines.Functions25.OneWay_Spline($C$56:$C$60,X$56:X$60,$C121)</f>
        <v>0.39167374332542598</v>
      </c>
      <c r="Y121" s="42">
        <f>_xll.SRS1Splines.Functions25.OneWay_Spline($C$56:$C$60,Y$56:Y$60,$C121)</f>
        <v>0.86891093950574605</v>
      </c>
      <c r="AA121" s="42">
        <f t="shared" si="18"/>
        <v>8</v>
      </c>
      <c r="AB121" s="42">
        <f>_xll.SRS1Splines.Functions25.OneWay_Spline($C$56:$C$60,AB$56:AB$60,AA121)</f>
        <v>7.0422438808898299E-3</v>
      </c>
      <c r="AC121" s="42">
        <f>_xll.SRS1Splines.Functions25.OneWay_Spline($C$56:$C$60,AC$56:AC$60,$C121)</f>
        <v>0.39194339436665998</v>
      </c>
      <c r="AD121" s="42">
        <f>_xll.SRS1Splines.Functions25.OneWay_Spline($C$56:$C$60,AD$56:AD$60,$C121)</f>
        <v>0.32188476643257902</v>
      </c>
      <c r="AE121" s="42">
        <f>_xll.SRS1Splines.Functions25.OneWay_Spline($C$56:$C$60,AE$56:AE$60,$C121)</f>
        <v>0.30535419585567303</v>
      </c>
      <c r="AF121" s="42">
        <f>_xll.SRS1Splines.Functions25.OneWay_Spline($C$56:$C$60,AF$56:AF$60,$C121)</f>
        <v>0.59979475190476905</v>
      </c>
      <c r="AG121" s="42">
        <f>_xll.SRS1Splines.Functions25.OneWay_Spline($C$56:$C$60,AG$56:AG$60,$C121)</f>
        <v>16.990097116680801</v>
      </c>
      <c r="AH121" s="42">
        <f>_xll.SRS1Splines.Functions25.OneWay_Spline($C$56:$C$60,AH$56:AH$60,$C121)</f>
        <v>4.4644218547325298</v>
      </c>
      <c r="AI121" s="42">
        <f>_xll.SRS1Splines.Functions25.OneWay_Spline($C$56:$C$60,AI$56:AI$60,$C121)</f>
        <v>0.240366713836109</v>
      </c>
      <c r="AJ121" s="42">
        <f>_xll.SRS1Splines.Functions25.OneWay_Spline($C$56:$C$60,AJ$56:AJ$60,$C121)</f>
        <v>0.45071617199740399</v>
      </c>
      <c r="AK121" s="42">
        <f>_xll.SRS1Splines.Functions25.OneWay_Spline($C$56:$C$60,AK$56:AK$60,$C121)</f>
        <v>1.8541200339783901</v>
      </c>
    </row>
    <row r="122" spans="1:37">
      <c r="C122" s="42">
        <f t="shared" si="22"/>
        <v>8.25</v>
      </c>
      <c r="D122" s="42">
        <f>_xll.SRS1Splines.Functions25.OneWay_Spline($C$56:$C$60,$D$56:$D$60,C122)</f>
        <v>3.85195430192638E-3</v>
      </c>
      <c r="E122" s="42">
        <f>_xll.SRS1Splines.Functions25.OneWay_Spline($C$56:$C$60,E$56:E$60,$C122)</f>
        <v>0.19542012576364001</v>
      </c>
      <c r="F122" s="42">
        <f>_xll.SRS1Splines.Functions25.OneWay_Spline($C$56:$C$60,F$56:F$60,$C122)</f>
        <v>0.275515804739415</v>
      </c>
      <c r="G122" s="42">
        <f>_xll.SRS1Splines.Functions25.OneWay_Spline($C$56:$C$60,G$56:G$60,$C122)</f>
        <v>0.25911964974191598</v>
      </c>
      <c r="H122" s="42">
        <f>_xll.SRS1Splines.Functions25.OneWay_Spline($C$56:$C$60,H$56:H$60,$C122)</f>
        <v>0.53727575303893205</v>
      </c>
      <c r="I122" s="42">
        <f>_xll.SRS1Splines.Functions25.OneWay_Spline($C$56:$C$60,I$56:I$60,$C122)</f>
        <v>13.2884752737795</v>
      </c>
      <c r="J122" s="42">
        <f>_xll.SRS1Splines.Functions25.OneWay_Spline($C$56:$C$60,J$56:J$60,$C122)</f>
        <v>4.0816135962001301</v>
      </c>
      <c r="K122" s="42">
        <f>_xll.SRS1Splines.Functions25.OneWay_Spline($C$56:$C$60,K$56:K$60,$C122)</f>
        <v>0.226704034846863</v>
      </c>
      <c r="L122" s="42">
        <f>_xll.SRS1Splines.Functions25.OneWay_Spline($C$56:$C$60,L$56:L$60,$C122)</f>
        <v>0.41461148332055597</v>
      </c>
      <c r="M122" s="42">
        <f>_xll.SRS1Splines.Functions25.OneWay_Spline($C$56:$C$60,M$56:M$60,$C122)</f>
        <v>1.3451696825574699</v>
      </c>
      <c r="O122" s="42">
        <f t="shared" si="17"/>
        <v>8.25</v>
      </c>
      <c r="P122" s="42">
        <f>_xll.SRS1Splines.Functions25.OneWay_Spline($C$56:$C$60,P$56:P$60,O122)</f>
        <v>1.5056082260187201E-3</v>
      </c>
      <c r="Q122" s="42">
        <f>_xll.SRS1Splines.Functions25.OneWay_Spline($C$56:$C$60,Q$56:Q$60,$C122)</f>
        <v>1.4335780867934E-3</v>
      </c>
      <c r="R122" s="42">
        <f>_xll.SRS1Splines.Functions25.OneWay_Spline($C$56:$C$60,R$56:R$60,$C122)</f>
        <v>0.22994247248840599</v>
      </c>
      <c r="S122" s="42">
        <f>_xll.SRS1Splines.Functions25.OneWay_Spline($C$56:$C$60,S$56:S$60,$C122)</f>
        <v>0.20938098999989699</v>
      </c>
      <c r="T122" s="42">
        <f>_xll.SRS1Splines.Functions25.OneWay_Spline($C$56:$C$60,T$56:T$60,$C122)</f>
        <v>0.52074892183511901</v>
      </c>
      <c r="U122" s="42">
        <f>_xll.SRS1Splines.Functions25.OneWay_Spline($C$56:$C$60,U$56:U$60,$C122)</f>
        <v>9.7211612308729105</v>
      </c>
      <c r="V122" s="42">
        <f>_xll.SRS1Splines.Functions25.OneWay_Spline($C$56:$C$60,V$56:V$60,$C122)</f>
        <v>3.6855562364541101</v>
      </c>
      <c r="W122" s="42">
        <f>_xll.SRS1Splines.Functions25.OneWay_Spline($C$56:$C$60,W$56:W$60,$C122)</f>
        <v>0.21494560351752001</v>
      </c>
      <c r="X122" s="42">
        <f>_xll.SRS1Splines.Functions25.OneWay_Spline($C$56:$C$60,X$56:X$60,$C122)</f>
        <v>0.39131511139096498</v>
      </c>
      <c r="Y122" s="42">
        <f>_xll.SRS1Splines.Functions25.OneWay_Spline($C$56:$C$60,Y$56:Y$60,$C122)</f>
        <v>0.85855385297864795</v>
      </c>
      <c r="AA122" s="42">
        <f t="shared" si="18"/>
        <v>8.25</v>
      </c>
      <c r="AB122" s="42">
        <f>_xll.SRS1Splines.Functions25.OneWay_Spline($C$56:$C$60,AB$56:AB$60,AA122)</f>
        <v>6.1983003778340404E-3</v>
      </c>
      <c r="AC122" s="42">
        <f>_xll.SRS1Splines.Functions25.OneWay_Spline($C$56:$C$60,AC$56:AC$60,$C122)</f>
        <v>0.38940667344048602</v>
      </c>
      <c r="AD122" s="42">
        <f>_xll.SRS1Splines.Functions25.OneWay_Spline($C$56:$C$60,AD$56:AD$60,$C122)</f>
        <v>0.31616806040724499</v>
      </c>
      <c r="AE122" s="42">
        <f>_xll.SRS1Splines.Functions25.OneWay_Spline($C$56:$C$60,AE$56:AE$60,$C122)</f>
        <v>0.308858309483936</v>
      </c>
      <c r="AF122" s="42">
        <f>_xll.SRS1Splines.Functions25.OneWay_Spline($C$56:$C$60,AF$56:AF$60,$C122)</f>
        <v>0.59295635511650102</v>
      </c>
      <c r="AG122" s="42">
        <f>_xll.SRS1Splines.Functions25.OneWay_Spline($C$56:$C$60,AG$56:AG$60,$C122)</f>
        <v>16.855789316686099</v>
      </c>
      <c r="AH122" s="42">
        <f>_xll.SRS1Splines.Functions25.OneWay_Spline($C$56:$C$60,AH$56:AH$60,$C122)</f>
        <v>4.4776709559461496</v>
      </c>
      <c r="AI122" s="42">
        <f>_xll.SRS1Splines.Functions25.OneWay_Spline($C$56:$C$60,AI$56:AI$60,$C122)</f>
        <v>0.23667858956194299</v>
      </c>
      <c r="AJ122" s="42">
        <f>_xll.SRS1Splines.Functions25.OneWay_Spline($C$56:$C$60,AJ$56:AJ$60,$C122)</f>
        <v>0.44631287379594098</v>
      </c>
      <c r="AK122" s="42">
        <f>_xll.SRS1Splines.Functions25.OneWay_Spline($C$56:$C$60,AK$56:AK$60,$C122)</f>
        <v>1.8317855121363</v>
      </c>
    </row>
    <row r="123" spans="1:37">
      <c r="C123" s="42">
        <f t="shared" si="22"/>
        <v>8.5</v>
      </c>
      <c r="D123" s="42">
        <f>_xll.SRS1Splines.Functions25.OneWay_Spline($C$56:$C$60,$D$56:$D$60,C123)</f>
        <v>3.1641991737430702E-3</v>
      </c>
      <c r="E123" s="42">
        <f>_xll.SRS1Splines.Functions25.OneWay_Spline($C$56:$C$60,E$56:E$60,$C123)</f>
        <v>0.192680667457202</v>
      </c>
      <c r="F123" s="42">
        <f>_xll.SRS1Splines.Functions25.OneWay_Spline($C$56:$C$60,F$56:F$60,$C123)</f>
        <v>0.27329243052360103</v>
      </c>
      <c r="G123" s="42">
        <f>_xll.SRS1Splines.Functions25.OneWay_Spline($C$56:$C$60,G$56:G$60,$C123)</f>
        <v>0.261533673236644</v>
      </c>
      <c r="H123" s="42">
        <f>_xll.SRS1Splines.Functions25.OneWay_Spline($C$56:$C$60,H$56:H$60,$C123)</f>
        <v>0.52851493756947898</v>
      </c>
      <c r="I123" s="42">
        <f>_xll.SRS1Splines.Functions25.OneWay_Spline($C$56:$C$60,I$56:I$60,$C123)</f>
        <v>13.129021583049299</v>
      </c>
      <c r="J123" s="42">
        <f>_xll.SRS1Splines.Functions25.OneWay_Spline($C$56:$C$60,J$56:J$60,$C123)</f>
        <v>4.0916829734831497</v>
      </c>
      <c r="K123" s="42">
        <f>_xll.SRS1Splines.Functions25.OneWay_Spline($C$56:$C$60,K$56:K$60,$C123)</f>
        <v>0.225197873042285</v>
      </c>
      <c r="L123" s="42">
        <f>_xll.SRS1Splines.Functions25.OneWay_Spline($C$56:$C$60,L$56:L$60,$C123)</f>
        <v>0.41260364940060201</v>
      </c>
      <c r="M123" s="42">
        <f>_xll.SRS1Splines.Functions25.OneWay_Spline($C$56:$C$60,M$56:M$60,$C123)</f>
        <v>1.3310033189308299</v>
      </c>
      <c r="O123" s="42">
        <f t="shared" si="17"/>
        <v>8.5</v>
      </c>
      <c r="P123" s="42">
        <f>_xll.SRS1Splines.Functions25.OneWay_Spline($C$56:$C$60,P$56:P$60,O123)</f>
        <v>8.6151567230044999E-4</v>
      </c>
      <c r="Q123" s="42">
        <v>0</v>
      </c>
      <c r="R123" s="42">
        <f>_xll.SRS1Splines.Functions25.OneWay_Spline($C$56:$C$60,R$56:R$60,$C123)</f>
        <v>0.23068453959221899</v>
      </c>
      <c r="S123" s="42">
        <f>_xll.SRS1Splines.Functions25.OneWay_Spline($C$56:$C$60,S$56:S$60,$C123)</f>
        <v>0.210292674698941</v>
      </c>
      <c r="T123" s="42">
        <f>_xll.SRS1Splines.Functions25.OneWay_Spline($C$56:$C$60,T$56:T$60,$C123)</f>
        <v>0.50728943616634203</v>
      </c>
      <c r="U123" s="42">
        <f>_xll.SRS1Splines.Functions25.OneWay_Spline($C$56:$C$60,U$56:U$60,$C123)</f>
        <v>9.5483082581854504</v>
      </c>
      <c r="V123" s="42">
        <f>_xll.SRS1Splines.Functions25.OneWay_Spline($C$56:$C$60,V$56:V$60,$C123)</f>
        <v>3.6908871720167</v>
      </c>
      <c r="W123" s="42">
        <f>_xll.SRS1Splines.Functions25.OneWay_Spline($C$56:$C$60,W$56:W$60,$C123)</f>
        <v>0.21521460078474999</v>
      </c>
      <c r="X123" s="42">
        <f>_xll.SRS1Splines.Functions25.OneWay_Spline($C$56:$C$60,X$56:X$60,$C123)</f>
        <v>0.39100429704776501</v>
      </c>
      <c r="Y123" s="42">
        <f>_xll.SRS1Splines.Functions25.OneWay_Spline($C$56:$C$60,Y$56:Y$60,$C123)</f>
        <v>0.84957771132183002</v>
      </c>
      <c r="AA123" s="42">
        <f t="shared" si="18"/>
        <v>8.5</v>
      </c>
      <c r="AB123" s="42">
        <f>_xll.SRS1Splines.Functions25.OneWay_Spline($C$56:$C$60,AB$56:AB$60,AA123)</f>
        <v>5.4668826751857E-3</v>
      </c>
      <c r="AC123" s="42">
        <f>_xll.SRS1Splines.Functions25.OneWay_Spline($C$56:$C$60,AC$56:AC$60,$C123)</f>
        <v>0.38720818197113499</v>
      </c>
      <c r="AD123" s="42">
        <f>_xll.SRS1Splines.Functions25.OneWay_Spline($C$56:$C$60,AD$56:AD$60,$C123)</f>
        <v>0.31121358185195502</v>
      </c>
      <c r="AE123" s="42">
        <f>_xll.SRS1Splines.Functions25.OneWay_Spline($C$56:$C$60,AE$56:AE$60,$C123)</f>
        <v>0.31277467177434698</v>
      </c>
      <c r="AF123" s="42">
        <f>_xll.SRS1Splines.Functions25.OneWay_Spline($C$56:$C$60,AF$56:AF$60,$C123)</f>
        <v>0.58702974456666801</v>
      </c>
      <c r="AG123" s="42">
        <f>_xll.SRS1Splines.Functions25.OneWay_Spline($C$56:$C$60,AG$56:AG$60,$C123)</f>
        <v>16.709734907913202</v>
      </c>
      <c r="AH123" s="42">
        <f>_xll.SRS1Splines.Functions25.OneWay_Spline($C$56:$C$60,AH$56:AH$60,$C123)</f>
        <v>4.49247877494959</v>
      </c>
      <c r="AI123" s="42">
        <f>_xll.SRS1Splines.Functions25.OneWay_Spline($C$56:$C$60,AI$56:AI$60,$C123)</f>
        <v>0.23348221519099899</v>
      </c>
      <c r="AJ123" s="42">
        <f>_xll.SRS1Splines.Functions25.OneWay_Spline($C$56:$C$60,AJ$56:AJ$60,$C123)</f>
        <v>0.44220778132086103</v>
      </c>
      <c r="AK123" s="42">
        <f>_xll.SRS1Splines.Functions25.OneWay_Spline($C$56:$C$60,AK$56:AK$60,$C123)</f>
        <v>1.8124289265398199</v>
      </c>
    </row>
    <row r="124" spans="1:37">
      <c r="A124" s="53" t="s">
        <v>69</v>
      </c>
      <c r="C124" s="42">
        <f t="shared" si="22"/>
        <v>8.75</v>
      </c>
      <c r="D124" s="42">
        <f>_xll.SRS1Splines.Functions25.OneWay_Spline($C$56:$C$60,$D$56:$D$60,C124)</f>
        <v>2.5822525268187299E-3</v>
      </c>
      <c r="E124" s="42">
        <f>_xll.SRS1Splines.Functions25.OneWay_Spline($C$56:$C$60,E$56:E$60,$C124)</f>
        <v>0.190362664274833</v>
      </c>
      <c r="F124" s="42">
        <f>_xll.SRS1Splines.Functions25.OneWay_Spline($C$56:$C$60,F$56:F$60,$C124)</f>
        <v>0.27141111387945099</v>
      </c>
      <c r="G124" s="42">
        <f>_xll.SRS1Splines.Functions25.OneWay_Spline($C$56:$C$60,G$56:G$60,$C124)</f>
        <v>0.26420180446765901</v>
      </c>
      <c r="H124" s="42">
        <f>_xll.SRS1Splines.Functions25.OneWay_Spline($C$56:$C$60,H$56:H$60,$C124)</f>
        <v>0.521101939864557</v>
      </c>
      <c r="I124" s="42">
        <f>_xll.SRS1Splines.Functions25.OneWay_Spline($C$56:$C$60,I$56:I$60,$C124)</f>
        <v>12.957238444742</v>
      </c>
      <c r="J124" s="42">
        <f>_xll.SRS1Splines.Functions25.OneWay_Spline($C$56:$C$60,J$56:J$60,$C124)</f>
        <v>4.1028122852170101</v>
      </c>
      <c r="K124" s="42">
        <f>_xll.SRS1Splines.Functions25.OneWay_Spline($C$56:$C$60,K$56:K$60,$C124)</f>
        <v>0.22392342843841201</v>
      </c>
      <c r="L124" s="42">
        <f>_xll.SRS1Splines.Functions25.OneWay_Spline($C$56:$C$60,L$56:L$60,$C124)</f>
        <v>0.41090224013225901</v>
      </c>
      <c r="M124" s="42">
        <f>_xll.SRS1Splines.Functions25.OneWay_Spline($C$56:$C$60,M$56:M$60,$C124)</f>
        <v>1.3190163958621199</v>
      </c>
      <c r="O124" s="42">
        <f t="shared" si="17"/>
        <v>8.75</v>
      </c>
      <c r="P124" s="42">
        <f>_xll.SRS1Splines.Functions25.OneWay_Spline($C$56:$C$60,P$56:P$60,O124)</f>
        <v>3.1651428069268199E-4</v>
      </c>
      <c r="Q124" s="42">
        <v>0</v>
      </c>
      <c r="R124" s="42">
        <f>_xll.SRS1Splines.Functions25.OneWay_Spline($C$56:$C$60,R$56:R$60,$C124)</f>
        <v>0.23150471902274899</v>
      </c>
      <c r="S124" s="42">
        <f>_xll.SRS1Splines.Functions25.OneWay_Spline($C$56:$C$60,S$56:S$60,$C124)</f>
        <v>0.21130032620841099</v>
      </c>
      <c r="T124" s="42">
        <f>_xll.SRS1Splines.Functions25.OneWay_Spline($C$56:$C$60,T$56:T$60,$C124)</f>
        <v>0.49437082293505702</v>
      </c>
      <c r="U124" s="42">
        <f>_xll.SRS1Splines.Functions25.OneWay_Spline($C$56:$C$60,U$56:U$60,$C124)</f>
        <v>9.3616885786578798</v>
      </c>
      <c r="V124" s="42">
        <f>_xll.SRS1Splines.Functions25.OneWay_Spline($C$56:$C$60,V$56:V$60,$C124)</f>
        <v>3.6967792586911399</v>
      </c>
      <c r="W124" s="42">
        <f>_xll.SRS1Splines.Functions25.OneWay_Spline($C$56:$C$60,W$56:W$60,$C124)</f>
        <v>0.21551191355379401</v>
      </c>
      <c r="X124" s="42">
        <f>_xll.SRS1Splines.Functions25.OneWay_Spline($C$56:$C$60,X$56:X$60,$C124)</f>
        <v>0.39074130029582699</v>
      </c>
      <c r="Y124" s="42">
        <f>_xll.SRS1Splines.Functions25.OneWay_Spline($C$56:$C$60,Y$56:Y$60,$C124)</f>
        <v>0.84198251453529205</v>
      </c>
      <c r="AA124" s="42">
        <f t="shared" si="18"/>
        <v>8.75</v>
      </c>
      <c r="AB124" s="42">
        <f>_xll.SRS1Splines.Functions25.OneWay_Spline($C$56:$C$60,AB$56:AB$60,AA124)</f>
        <v>4.8479907729447897E-3</v>
      </c>
      <c r="AC124" s="42">
        <f>_xll.SRS1Splines.Functions25.OneWay_Spline($C$56:$C$60,AC$56:AC$60,$C124)</f>
        <v>0.38534791995860701</v>
      </c>
      <c r="AD124" s="42">
        <f>_xll.SRS1Splines.Functions25.OneWay_Spline($C$56:$C$60,AD$56:AD$60,$C124)</f>
        <v>0.30702133076671001</v>
      </c>
      <c r="AE124" s="42">
        <f>_xll.SRS1Splines.Functions25.OneWay_Spline($C$56:$C$60,AE$56:AE$60,$C124)</f>
        <v>0.31710328272690602</v>
      </c>
      <c r="AF124" s="42">
        <f>_xll.SRS1Splines.Functions25.OneWay_Spline($C$56:$C$60,AF$56:AF$60,$C124)</f>
        <v>0.58201492025527202</v>
      </c>
      <c r="AG124" s="42">
        <f>_xll.SRS1Splines.Functions25.OneWay_Spline($C$56:$C$60,AG$56:AG$60,$C124)</f>
        <v>16.552788310826099</v>
      </c>
      <c r="AH124" s="42">
        <f>_xll.SRS1Splines.Functions25.OneWay_Spline($C$56:$C$60,AH$56:AH$60,$C124)</f>
        <v>4.5088453117428804</v>
      </c>
      <c r="AI124" s="42">
        <f>_xll.SRS1Splines.Functions25.OneWay_Spline($C$56:$C$60,AI$56:AI$60,$C124)</f>
        <v>0.230777590723277</v>
      </c>
      <c r="AJ124" s="42">
        <f>_xll.SRS1Splines.Functions25.OneWay_Spline($C$56:$C$60,AJ$56:AJ$60,$C124)</f>
        <v>0.43840089457216302</v>
      </c>
      <c r="AK124" s="42">
        <f>_xll.SRS1Splines.Functions25.OneWay_Spline($C$56:$C$60,AK$56:AK$60,$C124)</f>
        <v>1.7960502771889599</v>
      </c>
    </row>
    <row r="125" spans="1:37">
      <c r="C125" s="42">
        <f t="shared" si="22"/>
        <v>9</v>
      </c>
      <c r="D125" s="42">
        <f>_xll.SRS1Splines.Functions25.OneWay_Spline($C$56:$C$60,$D$56:$D$60,C125)</f>
        <v>2.1061143611533699E-3</v>
      </c>
      <c r="E125" s="42">
        <f>_xll.SRS1Splines.Functions25.OneWay_Spline($C$56:$C$60,E$56:E$60,$C125)</f>
        <v>0.18846611621653001</v>
      </c>
      <c r="F125" s="42">
        <f>_xll.SRS1Splines.Functions25.OneWay_Spline($C$56:$C$60,F$56:F$60,$C125)</f>
        <v>0.26987185480696402</v>
      </c>
      <c r="G125" s="42">
        <f>_xll.SRS1Splines.Functions25.OneWay_Spline($C$56:$C$60,G$56:G$60,$C125)</f>
        <v>0.26712404343496099</v>
      </c>
      <c r="H125" s="42">
        <f>_xll.SRS1Splines.Functions25.OneWay_Spline($C$56:$C$60,H$56:H$60,$C125)</f>
        <v>0.51503675992416598</v>
      </c>
      <c r="I125" s="42">
        <f>_xll.SRS1Splines.Functions25.OneWay_Spline($C$56:$C$60,I$56:I$60,$C125)</f>
        <v>12.773975168665199</v>
      </c>
      <c r="J125" s="42">
        <f>_xll.SRS1Splines.Functions25.OneWay_Spline($C$56:$C$60,J$56:J$60,$C125)</f>
        <v>4.1150015314017203</v>
      </c>
      <c r="K125" s="42">
        <f>_xll.SRS1Splines.Functions25.OneWay_Spline($C$56:$C$60,K$56:K$60,$C125)</f>
        <v>0.22288070103524299</v>
      </c>
      <c r="L125" s="42">
        <f>_xll.SRS1Splines.Functions25.OneWay_Spline($C$56:$C$60,L$56:L$60,$C125)</f>
        <v>0.40950725551552902</v>
      </c>
      <c r="M125" s="42">
        <f>_xll.SRS1Splines.Functions25.OneWay_Spline($C$56:$C$60,M$56:M$60,$C125)</f>
        <v>1.30920891335137</v>
      </c>
      <c r="O125" s="42">
        <f t="shared" si="17"/>
        <v>9</v>
      </c>
      <c r="P125" s="42">
        <v>0</v>
      </c>
      <c r="Q125" s="42">
        <v>0</v>
      </c>
      <c r="R125" s="42">
        <f>_xll.SRS1Splines.Functions25.OneWay_Spline($C$56:$C$60,R$56:R$60,$C125)</f>
        <v>0.23240301077999601</v>
      </c>
      <c r="S125" s="42">
        <f>_xll.SRS1Splines.Functions25.OneWay_Spline($C$56:$C$60,S$56:S$60,$C125)</f>
        <v>0.21240394452830699</v>
      </c>
      <c r="T125" s="42">
        <f>_xll.SRS1Splines.Functions25.OneWay_Spline($C$56:$C$60,T$56:T$60,$C125)</f>
        <v>0.48199308214126302</v>
      </c>
      <c r="U125" s="42">
        <f>_xll.SRS1Splines.Functions25.OneWay_Spline($C$56:$C$60,U$56:U$60,$C125)</f>
        <v>9.16214639144148</v>
      </c>
      <c r="V125" s="42">
        <f>_xll.SRS1Splines.Functions25.OneWay_Spline($C$56:$C$60,V$56:V$60,$C125)</f>
        <v>3.7032324964774399</v>
      </c>
      <c r="W125" s="42">
        <f>_xll.SRS1Splines.Functions25.OneWay_Spline($C$56:$C$60,W$56:W$60,$C125)</f>
        <v>0.21583754182465101</v>
      </c>
      <c r="X125" s="42">
        <f>_xll.SRS1Splines.Functions25.OneWay_Spline($C$56:$C$60,X$56:X$60,$C125)</f>
        <v>0.39052612113515101</v>
      </c>
      <c r="Y125" s="42">
        <f>_xll.SRS1Splines.Functions25.OneWay_Spline($C$56:$C$60,Y$56:Y$60,$C125)</f>
        <v>0.83576826261903303</v>
      </c>
      <c r="AA125" s="42">
        <f t="shared" si="18"/>
        <v>9</v>
      </c>
      <c r="AB125" s="42">
        <f>_xll.SRS1Splines.Functions25.OneWay_Spline($C$56:$C$60,AB$56:AB$60,AA125)</f>
        <v>4.3416246711113198E-3</v>
      </c>
      <c r="AC125" s="42">
        <f>_xll.SRS1Splines.Functions25.OneWay_Spline($C$56:$C$60,AC$56:AC$60,$C125)</f>
        <v>0.38382588740290302</v>
      </c>
      <c r="AD125" s="42">
        <f>_xll.SRS1Splines.Functions25.OneWay_Spline($C$56:$C$60,AD$56:AD$60,$C125)</f>
        <v>0.30359130715151</v>
      </c>
      <c r="AE125" s="42">
        <f>_xll.SRS1Splines.Functions25.OneWay_Spline($C$56:$C$60,AE$56:AE$60,$C125)</f>
        <v>0.32184414234161501</v>
      </c>
      <c r="AF125" s="42">
        <f>_xll.SRS1Splines.Functions25.OneWay_Spline($C$56:$C$60,AF$56:AF$60,$C125)</f>
        <v>0.57791188218231104</v>
      </c>
      <c r="AG125" s="42">
        <f>_xll.SRS1Splines.Functions25.OneWay_Spline($C$56:$C$60,AG$56:AG$60,$C125)</f>
        <v>16.385803945888899</v>
      </c>
      <c r="AH125" s="42">
        <f>_xll.SRS1Splines.Functions25.OneWay_Spline($C$56:$C$60,AH$56:AH$60,$C125)</f>
        <v>4.5267705663260003</v>
      </c>
      <c r="AI125" s="42">
        <f>_xll.SRS1Splines.Functions25.OneWay_Spline($C$56:$C$60,AI$56:AI$60,$C125)</f>
        <v>0.22856471615877699</v>
      </c>
      <c r="AJ125" s="42">
        <f>_xll.SRS1Splines.Functions25.OneWay_Spline($C$56:$C$60,AJ$56:AJ$60,$C125)</f>
        <v>0.43489221354984697</v>
      </c>
      <c r="AK125" s="42">
        <f>_xll.SRS1Splines.Functions25.OneWay_Spline($C$56:$C$60,AK$56:AK$60,$C125)</f>
        <v>1.7826495640836999</v>
      </c>
    </row>
    <row r="126" spans="1:37">
      <c r="C126" s="42">
        <f t="shared" si="22"/>
        <v>9.25</v>
      </c>
      <c r="D126" s="42">
        <f>_xll.SRS1Splines.Functions25.OneWay_Spline($C$56:$C$60,$D$56:$D$60,C126)</f>
        <v>1.7357846767469701E-3</v>
      </c>
      <c r="E126" s="42">
        <f>_xll.SRS1Splines.Functions25.OneWay_Spline($C$56:$C$60,E$56:E$60,$C126)</f>
        <v>0.186991023282294</v>
      </c>
      <c r="F126" s="42">
        <f>_xll.SRS1Splines.Functions25.OneWay_Spline($C$56:$C$60,F$56:F$60,$C126)</f>
        <v>0.26867465330614099</v>
      </c>
      <c r="G126" s="42">
        <f>_xll.SRS1Splines.Functions25.OneWay_Spline($C$56:$C$60,G$56:G$60,$C126)</f>
        <v>0.27030039013855001</v>
      </c>
      <c r="H126" s="42">
        <f>_xll.SRS1Splines.Functions25.OneWay_Spline($C$56:$C$60,H$56:H$60,$C126)</f>
        <v>0.51031939774830704</v>
      </c>
      <c r="I126" s="42">
        <f>_xll.SRS1Splines.Functions25.OneWay_Spline($C$56:$C$60,I$56:I$60,$C126)</f>
        <v>12.5800810646265</v>
      </c>
      <c r="J126" s="42">
        <f>_xll.SRS1Splines.Functions25.OneWay_Spline($C$56:$C$60,J$56:J$60,$C126)</f>
        <v>4.1282507120372696</v>
      </c>
      <c r="K126" s="42">
        <f>_xll.SRS1Splines.Functions25.OneWay_Spline($C$56:$C$60,K$56:K$60,$C126)</f>
        <v>0.222069690832778</v>
      </c>
      <c r="L126" s="42">
        <f>_xll.SRS1Splines.Functions25.OneWay_Spline($C$56:$C$60,L$56:L$60,$C126)</f>
        <v>0.40841869555041199</v>
      </c>
      <c r="M126" s="42">
        <f>_xll.SRS1Splines.Functions25.OneWay_Spline($C$56:$C$60,M$56:M$60,$C126)</f>
        <v>1.3015808713985599</v>
      </c>
      <c r="O126" s="42">
        <f t="shared" si="17"/>
        <v>9.25</v>
      </c>
      <c r="P126" s="42">
        <v>0</v>
      </c>
      <c r="Q126" s="42">
        <v>0</v>
      </c>
      <c r="R126" s="42">
        <f>_xll.SRS1Splines.Functions25.OneWay_Spline($C$56:$C$60,R$56:R$60,$C126)</f>
        <v>0.23337941486395999</v>
      </c>
      <c r="S126" s="42">
        <f>_xll.SRS1Splines.Functions25.OneWay_Spline($C$56:$C$60,S$56:S$60,$C126)</f>
        <v>0.213603529658628</v>
      </c>
      <c r="T126" s="42">
        <f>_xll.SRS1Splines.Functions25.OneWay_Spline($C$56:$C$60,T$56:T$60,$C126)</f>
        <v>0.47015621378496197</v>
      </c>
      <c r="U126" s="42">
        <f>_xll.SRS1Splines.Functions25.OneWay_Spline($C$56:$C$60,U$56:U$60,$C126)</f>
        <v>8.9505258956875604</v>
      </c>
      <c r="V126" s="42">
        <f>_xll.SRS1Splines.Functions25.OneWay_Spline($C$56:$C$60,V$56:V$60,$C126)</f>
        <v>3.7102468853755801</v>
      </c>
      <c r="W126" s="42">
        <f>_xll.SRS1Splines.Functions25.OneWay_Spline($C$56:$C$60,W$56:W$60,$C126)</f>
        <v>0.21619148559732199</v>
      </c>
      <c r="X126" s="42">
        <f>_xll.SRS1Splines.Functions25.OneWay_Spline($C$56:$C$60,X$56:X$60,$C126)</f>
        <v>0.39035875956573601</v>
      </c>
      <c r="Y126" s="42">
        <f>_xll.SRS1Splines.Functions25.OneWay_Spline($C$56:$C$60,Y$56:Y$60,$C126)</f>
        <v>0.83093495557305397</v>
      </c>
      <c r="AA126" s="42">
        <f t="shared" si="18"/>
        <v>9.25</v>
      </c>
      <c r="AB126" s="42">
        <f>_xll.SRS1Splines.Functions25.OneWay_Spline($C$56:$C$60,AB$56:AB$60,AA126)</f>
        <v>3.9477843696852904E-3</v>
      </c>
      <c r="AC126" s="42">
        <f>_xll.SRS1Splines.Functions25.OneWay_Spline($C$56:$C$60,AC$56:AC$60,$C126)</f>
        <v>0.38264208430402202</v>
      </c>
      <c r="AD126" s="42">
        <f>_xll.SRS1Splines.Functions25.OneWay_Spline($C$56:$C$60,AD$56:AD$60,$C126)</f>
        <v>0.30092351100635401</v>
      </c>
      <c r="AE126" s="42">
        <f>_xll.SRS1Splines.Functions25.OneWay_Spline($C$56:$C$60,AE$56:AE$60,$C126)</f>
        <v>0.32699725061847101</v>
      </c>
      <c r="AF126" s="42">
        <f>_xll.SRS1Splines.Functions25.OneWay_Spline($C$56:$C$60,AF$56:AF$60,$C126)</f>
        <v>0.57472063034778598</v>
      </c>
      <c r="AG126" s="42">
        <f>_xll.SRS1Splines.Functions25.OneWay_Spline($C$56:$C$60,AG$56:AG$60,$C126)</f>
        <v>16.209636233565501</v>
      </c>
      <c r="AH126" s="42">
        <f>_xll.SRS1Splines.Functions25.OneWay_Spline($C$56:$C$60,AH$56:AH$60,$C126)</f>
        <v>4.5462545386989603</v>
      </c>
      <c r="AI126" s="42">
        <f>_xll.SRS1Splines.Functions25.OneWay_Spline($C$56:$C$60,AI$56:AI$60,$C126)</f>
        <v>0.2268435914975</v>
      </c>
      <c r="AJ126" s="42">
        <f>_xll.SRS1Splines.Functions25.OneWay_Spline($C$56:$C$60,AJ$56:AJ$60,$C126)</f>
        <v>0.43168173825391298</v>
      </c>
      <c r="AK126" s="42">
        <f>_xll.SRS1Splines.Functions25.OneWay_Spline($C$56:$C$60,AK$56:AK$60,$C126)</f>
        <v>1.77222678722406</v>
      </c>
    </row>
    <row r="127" spans="1:37">
      <c r="C127" s="42">
        <f t="shared" si="22"/>
        <v>9.5</v>
      </c>
      <c r="D127" s="42">
        <f>_xll.SRS1Splines.Functions25.OneWay_Spline($C$56:$C$60,$D$56:$D$60,C127)</f>
        <v>1.47126347359954E-3</v>
      </c>
      <c r="E127" s="42">
        <f>_xll.SRS1Splines.Functions25.OneWay_Spline($C$56:$C$60,E$56:E$60,$C127)</f>
        <v>0.18593738547212599</v>
      </c>
      <c r="F127" s="42">
        <f>_xll.SRS1Splines.Functions25.OneWay_Spline($C$56:$C$60,F$56:F$60,$C127)</f>
        <v>0.26781950937698201</v>
      </c>
      <c r="G127" s="42">
        <f>_xll.SRS1Splines.Functions25.OneWay_Spline($C$56:$C$60,G$56:G$60,$C127)</f>
        <v>0.273730844578426</v>
      </c>
      <c r="H127" s="42">
        <f>_xll.SRS1Splines.Functions25.OneWay_Spline($C$56:$C$60,H$56:H$60,$C127)</f>
        <v>0.50694985333697895</v>
      </c>
      <c r="I127" s="42">
        <f>_xll.SRS1Splines.Functions25.OneWay_Spline($C$56:$C$60,I$56:I$60,$C127)</f>
        <v>12.3764054424337</v>
      </c>
      <c r="J127" s="42">
        <f>_xll.SRS1Splines.Functions25.OneWay_Spline($C$56:$C$60,J$56:J$60,$C127)</f>
        <v>4.1425598271236703</v>
      </c>
      <c r="K127" s="42">
        <f>_xll.SRS1Splines.Functions25.OneWay_Spline($C$56:$C$60,K$56:K$60,$C127)</f>
        <v>0.22149039783101701</v>
      </c>
      <c r="L127" s="42">
        <f>_xll.SRS1Splines.Functions25.OneWay_Spline($C$56:$C$60,L$56:L$60,$C127)</f>
        <v>0.40763656023690598</v>
      </c>
      <c r="M127" s="42">
        <f>_xll.SRS1Splines.Functions25.OneWay_Spline($C$56:$C$60,M$56:M$60,$C127)</f>
        <v>1.2961322700036899</v>
      </c>
      <c r="O127" s="42">
        <f t="shared" si="17"/>
        <v>9.5</v>
      </c>
      <c r="P127" s="42">
        <v>0</v>
      </c>
      <c r="Q127" s="42">
        <v>0</v>
      </c>
      <c r="R127" s="42">
        <f>_xll.SRS1Splines.Functions25.OneWay_Spline($C$56:$C$60,R$56:R$60,$C127)</f>
        <v>0.23443393127464099</v>
      </c>
      <c r="S127" s="42">
        <f>_xll.SRS1Splines.Functions25.OneWay_Spline($C$56:$C$60,S$56:S$60,$C127)</f>
        <v>0.21489908159937501</v>
      </c>
      <c r="T127" s="42">
        <f>_xll.SRS1Splines.Functions25.OneWay_Spline($C$56:$C$60,T$56:T$60,$C127)</f>
        <v>0.458860217866152</v>
      </c>
      <c r="U127" s="42">
        <f>_xll.SRS1Splines.Functions25.OneWay_Spline($C$56:$C$60,U$56:U$60,$C127)</f>
        <v>8.7276712905474199</v>
      </c>
      <c r="V127" s="42">
        <f>_xll.SRS1Splines.Functions25.OneWay_Spline($C$56:$C$60,V$56:V$60,$C127)</f>
        <v>3.7178224253855801</v>
      </c>
      <c r="W127" s="42">
        <f>_xll.SRS1Splines.Functions25.OneWay_Spline($C$56:$C$60,W$56:W$60,$C127)</f>
        <v>0.216573744871807</v>
      </c>
      <c r="X127" s="42">
        <f>_xll.SRS1Splines.Functions25.OneWay_Spline($C$56:$C$60,X$56:X$60,$C127)</f>
        <v>0.39023921558758201</v>
      </c>
      <c r="Y127" s="42">
        <f>_xll.SRS1Splines.Functions25.OneWay_Spline($C$56:$C$60,Y$56:Y$60,$C127)</f>
        <v>0.82748259339735497</v>
      </c>
      <c r="AA127" s="42">
        <f t="shared" si="18"/>
        <v>9.5</v>
      </c>
      <c r="AB127" s="42">
        <f>_xll.SRS1Splines.Functions25.OneWay_Spline($C$56:$C$60,AB$56:AB$60,AA127)</f>
        <v>3.6664698686666901E-3</v>
      </c>
      <c r="AC127" s="42">
        <f>_xll.SRS1Splines.Functions25.OneWay_Spline($C$56:$C$60,AC$56:AC$60,$C127)</f>
        <v>0.38179651066196402</v>
      </c>
      <c r="AD127" s="42">
        <f>_xll.SRS1Splines.Functions25.OneWay_Spline($C$56:$C$60,AD$56:AD$60,$C127)</f>
        <v>0.29901794233124301</v>
      </c>
      <c r="AE127" s="42">
        <f>_xll.SRS1Splines.Functions25.OneWay_Spline($C$56:$C$60,AE$56:AE$60,$C127)</f>
        <v>0.33256260755747702</v>
      </c>
      <c r="AF127" s="42">
        <f>_xll.SRS1Splines.Functions25.OneWay_Spline($C$56:$C$60,AF$56:AF$60,$C127)</f>
        <v>0.57244116475169604</v>
      </c>
      <c r="AG127" s="42">
        <f>_xll.SRS1Splines.Functions25.OneWay_Spline($C$56:$C$60,AG$56:AG$60,$C127)</f>
        <v>16.025139594319999</v>
      </c>
      <c r="AH127" s="42">
        <f>_xll.SRS1Splines.Functions25.OneWay_Spline($C$56:$C$60,AH$56:AH$60,$C127)</f>
        <v>4.5672972288617499</v>
      </c>
      <c r="AI127" s="42">
        <f>_xll.SRS1Splines.Functions25.OneWay_Spline($C$56:$C$60,AI$56:AI$60,$C127)</f>
        <v>0.22561421673944401</v>
      </c>
      <c r="AJ127" s="42">
        <f>_xll.SRS1Splines.Functions25.OneWay_Spline($C$56:$C$60,AJ$56:AJ$60,$C127)</f>
        <v>0.428769468684361</v>
      </c>
      <c r="AK127" s="42">
        <f>_xll.SRS1Splines.Functions25.OneWay_Spline($C$56:$C$60,AK$56:AK$60,$C127)</f>
        <v>1.7647819466100301</v>
      </c>
    </row>
    <row r="128" spans="1:37">
      <c r="C128" s="42">
        <f t="shared" si="22"/>
        <v>9.75</v>
      </c>
      <c r="D128" s="42">
        <f>_xll.SRS1Splines.Functions25.OneWay_Spline($C$56:$C$60,$D$56:$D$60,C128)</f>
        <v>1.3125507517110901E-3</v>
      </c>
      <c r="E128" s="42">
        <f>_xll.SRS1Splines.Functions25.OneWay_Spline($C$56:$C$60,E$56:E$60,$C128)</f>
        <v>0.185305202786025</v>
      </c>
      <c r="F128" s="42">
        <f>_xll.SRS1Splines.Functions25.OneWay_Spline($C$56:$C$60,F$56:F$60,$C128)</f>
        <v>0.26730642301948598</v>
      </c>
      <c r="G128" s="42">
        <f>_xll.SRS1Splines.Functions25.OneWay_Spline($C$56:$C$60,G$56:G$60,$C128)</f>
        <v>0.27741540675458898</v>
      </c>
      <c r="H128" s="42">
        <f>_xll.SRS1Splines.Functions25.OneWay_Spline($C$56:$C$60,H$56:H$60,$C128)</f>
        <v>0.50492812669018206</v>
      </c>
      <c r="I128" s="42">
        <f>_xll.SRS1Splines.Functions25.OneWay_Spline($C$56:$C$60,I$56:I$60,$C128)</f>
        <v>12.163797611894299</v>
      </c>
      <c r="J128" s="42">
        <f>_xll.SRS1Splines.Functions25.OneWay_Spline($C$56:$C$60,J$56:J$60,$C128)</f>
        <v>4.1579288766609102</v>
      </c>
      <c r="K128" s="42">
        <f>_xll.SRS1Splines.Functions25.OneWay_Spline($C$56:$C$60,K$56:K$60,$C128)</f>
        <v>0.22114282202996099</v>
      </c>
      <c r="L128" s="42">
        <f>_xll.SRS1Splines.Functions25.OneWay_Spline($C$56:$C$60,L$56:L$60,$C128)</f>
        <v>0.40716084957501297</v>
      </c>
      <c r="M128" s="42">
        <f>_xll.SRS1Splines.Functions25.OneWay_Spline($C$56:$C$60,M$56:M$60,$C128)</f>
        <v>1.2928631091667699</v>
      </c>
      <c r="O128" s="42">
        <f t="shared" si="17"/>
        <v>9.75</v>
      </c>
      <c r="P128" s="42">
        <v>0</v>
      </c>
      <c r="Q128" s="42">
        <v>0</v>
      </c>
      <c r="R128" s="42">
        <f>_xll.SRS1Splines.Functions25.OneWay_Spline($C$56:$C$60,R$56:R$60,$C128)</f>
        <v>0.23556656001203999</v>
      </c>
      <c r="S128" s="42">
        <f>_xll.SRS1Splines.Functions25.OneWay_Spline($C$56:$C$60,S$56:S$60,$C128)</f>
        <v>0.21629060035054801</v>
      </c>
      <c r="T128" s="42">
        <f>_xll.SRS1Splines.Functions25.OneWay_Spline($C$56:$C$60,T$56:T$60,$C128)</f>
        <v>0.44810509438483398</v>
      </c>
      <c r="U128" s="42">
        <f>_xll.SRS1Splines.Functions25.OneWay_Spline($C$56:$C$60,U$56:U$60,$C128)</f>
        <v>8.4944267751723608</v>
      </c>
      <c r="V128" s="42">
        <f>_xll.SRS1Splines.Functions25.OneWay_Spline($C$56:$C$60,V$56:V$60,$C128)</f>
        <v>3.7259591165074299</v>
      </c>
      <c r="W128" s="42">
        <f>_xll.SRS1Splines.Functions25.OneWay_Spline($C$56:$C$60,W$56:W$60,$C128)</f>
        <v>0.216984319648105</v>
      </c>
      <c r="X128" s="42">
        <f>_xll.SRS1Splines.Functions25.OneWay_Spline($C$56:$C$60,X$56:X$60,$C128)</f>
        <v>0.39016748920069</v>
      </c>
      <c r="Y128" s="42">
        <f>_xll.SRS1Splines.Functions25.OneWay_Spline($C$56:$C$60,Y$56:Y$60,$C128)</f>
        <v>0.82541117609193504</v>
      </c>
      <c r="AA128" s="42">
        <f t="shared" si="18"/>
        <v>9.75</v>
      </c>
      <c r="AB128" s="42">
        <f>_xll.SRS1Splines.Functions25.OneWay_Spline($C$56:$C$60,AB$56:AB$60,AA128)</f>
        <v>3.4976811680555299E-3</v>
      </c>
      <c r="AC128" s="42">
        <f>_xll.SRS1Splines.Functions25.OneWay_Spline($C$56:$C$60,AC$56:AC$60,$C128)</f>
        <v>0.381289166476729</v>
      </c>
      <c r="AD128" s="42">
        <f>_xll.SRS1Splines.Functions25.OneWay_Spline($C$56:$C$60,AD$56:AD$60,$C128)</f>
        <v>0.29787460112617598</v>
      </c>
      <c r="AE128" s="42">
        <f>_xll.SRS1Splines.Functions25.OneWay_Spline($C$56:$C$60,AE$56:AE$60,$C128)</f>
        <v>0.33854021315863098</v>
      </c>
      <c r="AF128" s="42">
        <f>_xll.SRS1Splines.Functions25.OneWay_Spline($C$56:$C$60,AF$56:AF$60,$C128)</f>
        <v>0.57107348539404301</v>
      </c>
      <c r="AG128" s="42">
        <f>_xll.SRS1Splines.Functions25.OneWay_Spline($C$56:$C$60,AG$56:AG$60,$C128)</f>
        <v>15.833168448616201</v>
      </c>
      <c r="AH128" s="42">
        <f>_xll.SRS1Splines.Functions25.OneWay_Spline($C$56:$C$60,AH$56:AH$60,$C128)</f>
        <v>4.5898986368143797</v>
      </c>
      <c r="AI128" s="42">
        <f>_xll.SRS1Splines.Functions25.OneWay_Spline($C$56:$C$60,AI$56:AI$60,$C128)</f>
        <v>0.22487659188461101</v>
      </c>
      <c r="AJ128" s="42">
        <f>_xll.SRS1Splines.Functions25.OneWay_Spline($C$56:$C$60,AJ$56:AJ$60,$C128)</f>
        <v>0.42615540484119202</v>
      </c>
      <c r="AK128" s="42">
        <f>_xll.SRS1Splines.Functions25.OneWay_Spline($C$56:$C$60,AK$56:AK$60,$C128)</f>
        <v>1.7603150422416101</v>
      </c>
    </row>
    <row r="129" spans="1:37">
      <c r="B129" s="53" t="s">
        <v>66</v>
      </c>
      <c r="C129" s="42">
        <f t="shared" si="22"/>
        <v>10</v>
      </c>
      <c r="D129" s="42">
        <f>_xll.SRS1Splines.Functions25.OneWay_Spline($C$56:$C$60,$D$56:$D$60,C129)</f>
        <v>1.2596465110815999E-3</v>
      </c>
      <c r="E129" s="42">
        <f>_xll.SRS1Splines.Functions25.OneWay_Spline($C$56:$C$60,E$56:E$60,$C129)</f>
        <v>0.185094475223992</v>
      </c>
      <c r="F129" s="42">
        <f>_xll.SRS1Splines.Functions25.OneWay_Spline($C$56:$C$60,F$56:F$60,$C129)</f>
        <v>0.26713539423365401</v>
      </c>
      <c r="G129" s="42">
        <f>_xll.SRS1Splines.Functions25.OneWay_Spline($C$56:$C$60,G$56:G$60,$C129)</f>
        <v>0.28135407666703999</v>
      </c>
      <c r="H129" s="42">
        <f>_xll.SRS1Splines.Functions25.OneWay_Spline($C$56:$C$60,H$56:H$60,$C129)</f>
        <v>0.50425421780791602</v>
      </c>
      <c r="I129" s="42">
        <f>_xll.SRS1Splines.Functions25.OneWay_Spline($C$56:$C$60,I$56:I$60,$C129)</f>
        <v>11.943106882815901</v>
      </c>
      <c r="J129" s="42">
        <f>_xll.SRS1Splines.Functions25.OneWay_Spline($C$56:$C$60,J$56:J$60,$C129)</f>
        <v>4.1743578606489899</v>
      </c>
      <c r="K129" s="42">
        <f>_xll.SRS1Splines.Functions25.OneWay_Spline($C$56:$C$60,K$56:K$60,$C129)</f>
        <v>0.22102696342960901</v>
      </c>
      <c r="L129" s="42">
        <f>_xll.SRS1Splines.Functions25.OneWay_Spline($C$56:$C$60,L$56:L$60,$C129)</f>
        <v>0.40699156356473198</v>
      </c>
      <c r="M129" s="42">
        <f>_xll.SRS1Splines.Functions25.OneWay_Spline($C$56:$C$60,M$56:M$60,$C129)</f>
        <v>1.2917733888878</v>
      </c>
      <c r="O129" s="42">
        <f t="shared" si="17"/>
        <v>10</v>
      </c>
      <c r="P129" s="42">
        <v>0</v>
      </c>
      <c r="Q129" s="42">
        <v>0</v>
      </c>
      <c r="R129" s="42">
        <f>_xll.SRS1Splines.Functions25.OneWay_Spline($C$56:$C$60,R$56:R$60,$C129)</f>
        <v>0.23677730107615499</v>
      </c>
      <c r="S129" s="42">
        <f>_xll.SRS1Splines.Functions25.OneWay_Spline($C$56:$C$60,S$56:S$60,$C129)</f>
        <v>0.21777808591214701</v>
      </c>
      <c r="T129" s="42">
        <f>_xll.SRS1Splines.Functions25.OneWay_Spline($C$56:$C$60,T$56:T$60,$C129)</f>
        <v>0.43789084334100697</v>
      </c>
      <c r="U129" s="42">
        <f>_xll.SRS1Splines.Functions25.OneWay_Spline($C$56:$C$60,U$56:U$60,$C129)</f>
        <v>8.2516365487136696</v>
      </c>
      <c r="V129" s="42">
        <f>_xll.SRS1Splines.Functions25.OneWay_Spline($C$56:$C$60,V$56:V$60,$C129)</f>
        <v>3.73465695874114</v>
      </c>
      <c r="W129" s="42">
        <f>_xll.SRS1Splines.Functions25.OneWay_Spline($C$56:$C$60,W$56:W$60,$C129)</f>
        <v>0.217423209926217</v>
      </c>
      <c r="X129" s="42">
        <f>_xll.SRS1Splines.Functions25.OneWay_Spline($C$56:$C$60,X$56:X$60,$C129)</f>
        <v>0.39014358040505898</v>
      </c>
      <c r="Y129" s="42">
        <f>_xll.SRS1Splines.Functions25.OneWay_Spline($C$56:$C$60,Y$56:Y$60,$C129)</f>
        <v>0.82472070365679495</v>
      </c>
      <c r="AA129" s="42">
        <f t="shared" si="18"/>
        <v>10</v>
      </c>
      <c r="AB129" s="42">
        <f>_xll.SRS1Splines.Functions25.OneWay_Spline($C$56:$C$60,AB$56:AB$60,AA129)</f>
        <v>3.4414182678518101E-3</v>
      </c>
      <c r="AC129" s="42">
        <f>_xll.SRS1Splines.Functions25.OneWay_Spline($C$56:$C$60,AC$56:AC$60,$C129)</f>
        <v>0.38112005174831698</v>
      </c>
      <c r="AD129" s="42">
        <f>_xll.SRS1Splines.Functions25.OneWay_Spline($C$56:$C$60,AD$56:AD$60,$C129)</f>
        <v>0.297493487391154</v>
      </c>
      <c r="AE129" s="42">
        <f>_xll.SRS1Splines.Functions25.OneWay_Spline($C$56:$C$60,AE$56:AE$60,$C129)</f>
        <v>0.344930067421933</v>
      </c>
      <c r="AF129" s="42">
        <f>_xll.SRS1Splines.Functions25.OneWay_Spline($C$56:$C$60,AF$56:AF$60,$C129)</f>
        <v>0.570617592274825</v>
      </c>
      <c r="AG129" s="42">
        <f>_xll.SRS1Splines.Functions25.OneWay_Spline($C$56:$C$60,AG$56:AG$60,$C129)</f>
        <v>15.634577216918199</v>
      </c>
      <c r="AH129" s="42">
        <f>_xll.SRS1Splines.Functions25.OneWay_Spline($C$56:$C$60,AH$56:AH$60,$C129)</f>
        <v>4.6140587625568497</v>
      </c>
      <c r="AI129" s="42">
        <f>_xll.SRS1Splines.Functions25.OneWay_Spline($C$56:$C$60,AI$56:AI$60,$C129)</f>
        <v>0.22463071693299999</v>
      </c>
      <c r="AJ129" s="42">
        <f>_xll.SRS1Splines.Functions25.OneWay_Spline($C$56:$C$60,AJ$56:AJ$60,$C129)</f>
        <v>0.42383954672440499</v>
      </c>
      <c r="AK129" s="42">
        <f>_xll.SRS1Splines.Functions25.OneWay_Spline($C$56:$C$60,AK$56:AK$60,$C129)</f>
        <v>1.75882607411881</v>
      </c>
    </row>
    <row r="130" spans="1:37" s="57" customFormat="1">
      <c r="A130" s="59" t="s">
        <v>63</v>
      </c>
      <c r="B130" s="57">
        <v>1.878393</v>
      </c>
      <c r="C130" s="57">
        <f t="shared" si="22"/>
        <v>10.25</v>
      </c>
      <c r="D130" s="57">
        <f>_xll.SRS1Splines.Functions25.OneWay_Spline($C$56:$C$60,$D$56:$D$60,C130)</f>
        <v>1.2596465110815999E-3</v>
      </c>
      <c r="E130" s="57">
        <f>_xll.SRS1Splines.Functions25.OneWay_Spline($C$56:$C$60,E$56:E$60,$C130)</f>
        <v>0.185094475223992</v>
      </c>
      <c r="F130" s="57">
        <f>_xll.SRS1Splines.Functions25.OneWay_Spline($C$56:$C$60,F$56:F$60,$C130)</f>
        <v>0.26713539423365401</v>
      </c>
      <c r="G130" s="57">
        <f>_xll.SRS1Splines.Functions25.OneWay_Spline($C$56:$C$60,G$56:G$60,$C130)</f>
        <v>0.28541980044763399</v>
      </c>
      <c r="H130" s="57">
        <f>_xll.SRS1Splines.Functions25.OneWay_Spline($C$56:$C$60,H$56:H$60,$C130)</f>
        <v>0.50425421780791602</v>
      </c>
      <c r="I130" s="57">
        <f>_xll.SRS1Splines.Functions25.OneWay_Spline($C$56:$C$60,I$56:I$60,$C130)</f>
        <v>11.718657807737401</v>
      </c>
      <c r="J130" s="57">
        <f>_xll.SRS1Splines.Functions25.OneWay_Spline($C$56:$C$60,J$56:J$60,$C130)</f>
        <v>4.1913168118625004</v>
      </c>
      <c r="K130" s="57">
        <f>_xll.SRS1Splines.Functions25.OneWay_Spline($C$56:$C$60,K$56:K$60,$C130)</f>
        <v>0.22102696342960901</v>
      </c>
      <c r="L130" s="57">
        <f>_xll.SRS1Splines.Functions25.OneWay_Spline($C$56:$C$60,L$56:L$60,$C130)</f>
        <v>0.406975489880257</v>
      </c>
      <c r="M130" s="57">
        <f>_xll.SRS1Splines.Functions25.OneWay_Spline($C$56:$C$60,M$56:M$60,$C130)</f>
        <v>1.2917733888878</v>
      </c>
      <c r="O130" s="57">
        <f t="shared" si="17"/>
        <v>10.25</v>
      </c>
      <c r="P130" s="57">
        <v>0</v>
      </c>
      <c r="Q130" s="57">
        <v>0</v>
      </c>
      <c r="R130" s="57">
        <f>_xll.SRS1Splines.Functions25.OneWay_Spline($C$56:$C$60,R$56:R$60,$C130)</f>
        <v>0.238027098303629</v>
      </c>
      <c r="S130" s="57">
        <f>_xll.SRS1Splines.Functions25.OneWay_Spline($C$56:$C$60,S$56:S$60,$C130)</f>
        <v>0.21931355487895801</v>
      </c>
      <c r="T130" s="57">
        <f>_xll.SRS1Splines.Functions25.OneWay_Spline($C$56:$C$60,T$56:T$60,$C130)</f>
        <v>0.42794702851592697</v>
      </c>
      <c r="U130" s="57">
        <f>_xll.SRS1Splines.Functions25.OneWay_Spline($C$56:$C$60,U$56:U$60,$C130)</f>
        <v>8.0043548664302602</v>
      </c>
      <c r="V130" s="57">
        <f>_xll.SRS1Splines.Functions25.OneWay_Spline($C$56:$C$60,V$56:V$60,$C130)</f>
        <v>3.7436353765307602</v>
      </c>
      <c r="W130" s="57">
        <f>_xll.SRS1Splines.Functions25.OneWay_Spline($C$56:$C$60,W$56:W$60,$C130)</f>
        <v>0.21787625795523599</v>
      </c>
      <c r="X130" s="57">
        <f>_xll.SRS1Splines.Functions25.OneWay_Spline($C$56:$C$60,X$56:X$60,$C130)</f>
        <v>0.39014358040505898</v>
      </c>
      <c r="Y130" s="57">
        <f>_xll.SRS1Splines.Functions25.OneWay_Spline($C$56:$C$60,Y$56:Y$60,$C130)</f>
        <v>0.82472070365679495</v>
      </c>
      <c r="AA130" s="57">
        <f t="shared" si="18"/>
        <v>10.25</v>
      </c>
      <c r="AB130" s="57">
        <f>_xll.SRS1Splines.Functions25.OneWay_Spline($C$56:$C$60,AB$56:AB$60,AA130)</f>
        <v>3.4414182678518101E-3</v>
      </c>
      <c r="AC130" s="57">
        <f>_xll.SRS1Splines.Functions25.OneWay_Spline($C$56:$C$60,AC$56:AC$60,$C130)</f>
        <v>0.38112005174831698</v>
      </c>
      <c r="AD130" s="57">
        <f>_xll.SRS1Splines.Functions25.OneWay_Spline($C$56:$C$60,AD$56:AD$60,$C130)</f>
        <v>0.297493487391154</v>
      </c>
      <c r="AE130" s="57">
        <f>_xll.SRS1Splines.Functions25.OneWay_Spline($C$56:$C$60,AE$56:AE$60,$C130)</f>
        <v>0.35152604601630999</v>
      </c>
      <c r="AF130" s="57">
        <f>_xll.SRS1Splines.Functions25.OneWay_Spline($C$56:$C$60,AF$56:AF$60,$C130)</f>
        <v>0.570617592274825</v>
      </c>
      <c r="AG130" s="57">
        <f>_xll.SRS1Splines.Functions25.OneWay_Spline($C$56:$C$60,AG$56:AG$60,$C130)</f>
        <v>15.432960749044501</v>
      </c>
      <c r="AH130" s="57">
        <f>_xll.SRS1Splines.Functions25.OneWay_Spline($C$56:$C$60,AH$56:AH$60,$C130)</f>
        <v>4.6389982471942401</v>
      </c>
      <c r="AI130" s="57">
        <f>_xll.SRS1Splines.Functions25.OneWay_Spline($C$56:$C$60,AI$56:AI$60,$C130)</f>
        <v>0.22463071693299999</v>
      </c>
      <c r="AJ130" s="57">
        <f>_xll.SRS1Splines.Functions25.OneWay_Spline($C$56:$C$60,AJ$56:AJ$60,$C130)</f>
        <v>0.42167279147080899</v>
      </c>
      <c r="AK130" s="57">
        <f>_xll.SRS1Splines.Functions25.OneWay_Spline($C$56:$C$60,AK$56:AK$60,$C130)</f>
        <v>1.75882607411881</v>
      </c>
    </row>
    <row r="131" spans="1:37" s="57" customFormat="1">
      <c r="A131" s="59" t="s">
        <v>64</v>
      </c>
      <c r="B131" s="57">
        <v>1.900706</v>
      </c>
      <c r="C131" s="57">
        <f t="shared" si="22"/>
        <v>10.5</v>
      </c>
      <c r="D131" s="57">
        <f>_xll.SRS1Splines.Functions25.OneWay_Spline($C$56:$C$60,$D$56:$D$60,C131)</f>
        <v>1.2596465110815999E-3</v>
      </c>
      <c r="E131" s="57">
        <f>_xll.SRS1Splines.Functions25.OneWay_Spline($C$56:$C$60,E$56:E$60,$C131)</f>
        <v>0.185094475223992</v>
      </c>
      <c r="F131" s="57">
        <f>_xll.SRS1Splines.Functions25.OneWay_Spline($C$56:$C$60,F$56:F$60,$C131)</f>
        <v>0.26713539423365401</v>
      </c>
      <c r="G131" s="57">
        <f>_xll.SRS1Splines.Functions25.OneWay_Spline($C$56:$C$60,G$56:G$60,$C131)</f>
        <v>0.28948552422822799</v>
      </c>
      <c r="H131" s="57">
        <f>_xll.SRS1Splines.Functions25.OneWay_Spline($C$56:$C$60,H$56:H$60,$C131)</f>
        <v>0.50425421780791602</v>
      </c>
      <c r="I131" s="57">
        <f>_xll.SRS1Splines.Functions25.OneWay_Spline($C$56:$C$60,I$56:I$60,$C131)</f>
        <v>11.4942087326588</v>
      </c>
      <c r="J131" s="57">
        <f>_xll.SRS1Splines.Functions25.OneWay_Spline($C$56:$C$60,J$56:J$60,$C131)</f>
        <v>4.2082757630760099</v>
      </c>
      <c r="K131" s="57">
        <f>_xll.SRS1Splines.Functions25.OneWay_Spline($C$56:$C$60,K$56:K$60,$C131)</f>
        <v>0.22102696342960901</v>
      </c>
      <c r="L131" s="57">
        <f>_xll.SRS1Splines.Functions25.OneWay_Spline($C$56:$C$60,L$56:L$60,$C131)</f>
        <v>0.40695941619578202</v>
      </c>
      <c r="M131" s="57">
        <f>_xll.SRS1Splines.Functions25.OneWay_Spline($C$56:$C$60,M$56:M$60,$C131)</f>
        <v>1.2917733888878</v>
      </c>
      <c r="O131" s="57">
        <f t="shared" si="17"/>
        <v>10.5</v>
      </c>
      <c r="P131" s="57">
        <v>0</v>
      </c>
      <c r="Q131" s="57">
        <v>0</v>
      </c>
      <c r="R131" s="57">
        <f>_xll.SRS1Splines.Functions25.OneWay_Spline($C$56:$C$60,R$56:R$60,$C131)</f>
        <v>0.23927689553110301</v>
      </c>
      <c r="S131" s="57">
        <f>_xll.SRS1Splines.Functions25.OneWay_Spline($C$56:$C$60,S$56:S$60,$C131)</f>
        <v>0.22084902384576999</v>
      </c>
      <c r="T131" s="57">
        <f>_xll.SRS1Splines.Functions25.OneWay_Spline($C$56:$C$60,T$56:T$60,$C131)</f>
        <v>0.41800321369084598</v>
      </c>
      <c r="U131" s="57">
        <f>_xll.SRS1Splines.Functions25.OneWay_Spline($C$56:$C$60,U$56:U$60,$C131)</f>
        <v>7.7570731841468499</v>
      </c>
      <c r="V131" s="57">
        <f>_xll.SRS1Splines.Functions25.OneWay_Spline($C$56:$C$60,V$56:V$60,$C131)</f>
        <v>3.7526137943203901</v>
      </c>
      <c r="W131" s="57">
        <f>_xll.SRS1Splines.Functions25.OneWay_Spline($C$56:$C$60,W$56:W$60,$C131)</f>
        <v>0.21832930598425501</v>
      </c>
      <c r="X131" s="57">
        <f>_xll.SRS1Splines.Functions25.OneWay_Spline($C$56:$C$60,X$56:X$60,$C131)</f>
        <v>0.39014358040505898</v>
      </c>
      <c r="Y131" s="57">
        <f>_xll.SRS1Splines.Functions25.OneWay_Spline($C$56:$C$60,Y$56:Y$60,$C131)</f>
        <v>0.82472070365679495</v>
      </c>
      <c r="AA131" s="57">
        <f t="shared" si="18"/>
        <v>10.5</v>
      </c>
      <c r="AB131" s="57">
        <f>_xll.SRS1Splines.Functions25.OneWay_Spline($C$56:$C$60,AB$56:AB$60,AA131)</f>
        <v>3.4414182678518101E-3</v>
      </c>
      <c r="AC131" s="57">
        <f>_xll.SRS1Splines.Functions25.OneWay_Spline($C$56:$C$60,AC$56:AC$60,$C131)</f>
        <v>0.38112005174831698</v>
      </c>
      <c r="AD131" s="57">
        <f>_xll.SRS1Splines.Functions25.OneWay_Spline($C$56:$C$60,AD$56:AD$60,$C131)</f>
        <v>0.297493487391154</v>
      </c>
      <c r="AE131" s="57">
        <f>_xll.SRS1Splines.Functions25.OneWay_Spline($C$56:$C$60,AE$56:AE$60,$C131)</f>
        <v>0.35812202461068599</v>
      </c>
      <c r="AF131" s="57">
        <f>_xll.SRS1Splines.Functions25.OneWay_Spline($C$56:$C$60,AF$56:AF$60,$C131)</f>
        <v>0.570617592274825</v>
      </c>
      <c r="AG131" s="57">
        <f>_xll.SRS1Splines.Functions25.OneWay_Spline($C$56:$C$60,AG$56:AG$60,$C131)</f>
        <v>15.231344281170699</v>
      </c>
      <c r="AH131" s="57">
        <f>_xll.SRS1Splines.Functions25.OneWay_Spline($C$56:$C$60,AH$56:AH$60,$C131)</f>
        <v>4.66393773183162</v>
      </c>
      <c r="AI131" s="57">
        <f>_xll.SRS1Splines.Functions25.OneWay_Spline($C$56:$C$60,AI$56:AI$60,$C131)</f>
        <v>0.22463071693299999</v>
      </c>
      <c r="AJ131" s="57">
        <f>_xll.SRS1Splines.Functions25.OneWay_Spline($C$56:$C$60,AJ$56:AJ$60,$C131)</f>
        <v>0.419506036217213</v>
      </c>
      <c r="AK131" s="57">
        <f>_xll.SRS1Splines.Functions25.OneWay_Spline($C$56:$C$60,AK$56:AK$60,$C131)</f>
        <v>1.75882607411881</v>
      </c>
    </row>
    <row r="132" spans="1:37" s="57" customFormat="1">
      <c r="B132" s="57">
        <v>1.9343889999999999</v>
      </c>
      <c r="C132" s="57">
        <f t="shared" si="22"/>
        <v>10.75</v>
      </c>
      <c r="D132" s="57">
        <f>_xll.SRS1Splines.Functions25.OneWay_Spline($C$56:$C$60,$D$56:$D$60,C132)</f>
        <v>1.2596465110815999E-3</v>
      </c>
      <c r="E132" s="57">
        <f>_xll.SRS1Splines.Functions25.OneWay_Spline($C$56:$C$60,E$56:E$60,$C132)</f>
        <v>0.185094475223992</v>
      </c>
      <c r="F132" s="57">
        <f>_xll.SRS1Splines.Functions25.OneWay_Spline($C$56:$C$60,F$56:F$60,$C132)</f>
        <v>0.26713539423365401</v>
      </c>
      <c r="G132" s="57">
        <f>_xll.SRS1Splines.Functions25.OneWay_Spline($C$56:$C$60,G$56:G$60,$C132)</f>
        <v>0.29355124800882199</v>
      </c>
      <c r="H132" s="57">
        <f>_xll.SRS1Splines.Functions25.OneWay_Spline($C$56:$C$60,H$56:H$60,$C132)</f>
        <v>0.50425421780791602</v>
      </c>
      <c r="I132" s="57">
        <f>_xll.SRS1Splines.Functions25.OneWay_Spline($C$56:$C$60,I$56:I$60,$C132)</f>
        <v>11.269759657580201</v>
      </c>
      <c r="J132" s="57">
        <f>_xll.SRS1Splines.Functions25.OneWay_Spline($C$56:$C$60,J$56:J$60,$C132)</f>
        <v>4.2252347142895204</v>
      </c>
      <c r="K132" s="57">
        <f>_xll.SRS1Splines.Functions25.OneWay_Spline($C$56:$C$60,K$56:K$60,$C132)</f>
        <v>0.22102696342960901</v>
      </c>
      <c r="L132" s="57">
        <f>_xll.SRS1Splines.Functions25.OneWay_Spline($C$56:$C$60,L$56:L$60,$C132)</f>
        <v>0.40694334251130698</v>
      </c>
      <c r="M132" s="57">
        <f>_xll.SRS1Splines.Functions25.OneWay_Spline($C$56:$C$60,M$56:M$60,$C132)</f>
        <v>1.2917733888878</v>
      </c>
      <c r="O132" s="57">
        <f t="shared" si="17"/>
        <v>10.75</v>
      </c>
      <c r="P132" s="57">
        <v>0</v>
      </c>
      <c r="Q132" s="57">
        <v>0</v>
      </c>
      <c r="R132" s="57">
        <f>_xll.SRS1Splines.Functions25.OneWay_Spline($C$56:$C$60,R$56:R$60,$C132)</f>
        <v>0.24052669275857699</v>
      </c>
      <c r="S132" s="57">
        <f>_xll.SRS1Splines.Functions25.OneWay_Spline($C$56:$C$60,S$56:S$60,$C132)</f>
        <v>0.22238449281258099</v>
      </c>
      <c r="T132" s="57">
        <f>_xll.SRS1Splines.Functions25.OneWay_Spline($C$56:$C$60,T$56:T$60,$C132)</f>
        <v>0.40805939886576598</v>
      </c>
      <c r="U132" s="57">
        <f>_xll.SRS1Splines.Functions25.OneWay_Spline($C$56:$C$60,U$56:U$60,$C132)</f>
        <v>7.5097915018634502</v>
      </c>
      <c r="V132" s="57">
        <f>_xll.SRS1Splines.Functions25.OneWay_Spline($C$56:$C$60,V$56:V$60,$C132)</f>
        <v>3.76159221211002</v>
      </c>
      <c r="W132" s="57">
        <f>_xll.SRS1Splines.Functions25.OneWay_Spline($C$56:$C$60,W$56:W$60,$C132)</f>
        <v>0.21878235401327401</v>
      </c>
      <c r="X132" s="57">
        <f>_xll.SRS1Splines.Functions25.OneWay_Spline($C$56:$C$60,X$56:X$60,$C132)</f>
        <v>0.39014358040505898</v>
      </c>
      <c r="Y132" s="57">
        <f>_xll.SRS1Splines.Functions25.OneWay_Spline($C$56:$C$60,Y$56:Y$60,$C132)</f>
        <v>0.82472070365679495</v>
      </c>
      <c r="AA132" s="57">
        <f t="shared" si="18"/>
        <v>10.75</v>
      </c>
      <c r="AB132" s="57">
        <f>_xll.SRS1Splines.Functions25.OneWay_Spline($C$56:$C$60,AB$56:AB$60,AA132)</f>
        <v>3.4414182678518101E-3</v>
      </c>
      <c r="AC132" s="57">
        <f>_xll.SRS1Splines.Functions25.OneWay_Spline($C$56:$C$60,AC$56:AC$60,$C132)</f>
        <v>0.38112005174831698</v>
      </c>
      <c r="AD132" s="57">
        <f>_xll.SRS1Splines.Functions25.OneWay_Spline($C$56:$C$60,AD$56:AD$60,$C132)</f>
        <v>0.297493487391154</v>
      </c>
      <c r="AE132" s="57">
        <f>_xll.SRS1Splines.Functions25.OneWay_Spline($C$56:$C$60,AE$56:AE$60,$C132)</f>
        <v>0.36471800320506298</v>
      </c>
      <c r="AF132" s="57">
        <f>_xll.SRS1Splines.Functions25.OneWay_Spline($C$56:$C$60,AF$56:AF$60,$C132)</f>
        <v>0.570617592274825</v>
      </c>
      <c r="AG132" s="57">
        <f>_xll.SRS1Splines.Functions25.OneWay_Spline($C$56:$C$60,AG$56:AG$60,$C132)</f>
        <v>15.029727813296899</v>
      </c>
      <c r="AH132" s="57">
        <f>_xll.SRS1Splines.Functions25.OneWay_Spline($C$56:$C$60,AH$56:AH$60,$C132)</f>
        <v>4.6888772164690096</v>
      </c>
      <c r="AI132" s="57">
        <f>_xll.SRS1Splines.Functions25.OneWay_Spline($C$56:$C$60,AI$56:AI$60,$C132)</f>
        <v>0.22463071693299999</v>
      </c>
      <c r="AJ132" s="57">
        <f>_xll.SRS1Splines.Functions25.OneWay_Spline($C$56:$C$60,AJ$56:AJ$60,$C132)</f>
        <v>0.417339280963617</v>
      </c>
      <c r="AK132" s="57">
        <f>_xll.SRS1Splines.Functions25.OneWay_Spline($C$56:$C$60,AK$56:AK$60,$C132)</f>
        <v>1.75882607411881</v>
      </c>
    </row>
    <row r="133" spans="1:37" s="57" customFormat="1">
      <c r="B133" s="57">
        <v>1.9569810000000001</v>
      </c>
      <c r="C133" s="57">
        <f t="shared" si="22"/>
        <v>11</v>
      </c>
      <c r="D133" s="57">
        <f>_xll.SRS1Splines.Functions25.OneWay_Spline($C$56:$C$60,$D$56:$D$60,C133)</f>
        <v>1.2596465110815999E-3</v>
      </c>
      <c r="E133" s="57">
        <f>_xll.SRS1Splines.Functions25.OneWay_Spline($C$56:$C$60,E$56:E$60,$C133)</f>
        <v>0.185094475223992</v>
      </c>
      <c r="F133" s="57">
        <f>_xll.SRS1Splines.Functions25.OneWay_Spline($C$56:$C$60,F$56:F$60,$C133)</f>
        <v>0.26713539423365401</v>
      </c>
      <c r="G133" s="57">
        <f>_xll.SRS1Splines.Functions25.OneWay_Spline($C$56:$C$60,G$56:G$60,$C133)</f>
        <v>0.29761697178941598</v>
      </c>
      <c r="H133" s="57">
        <f>_xll.SRS1Splines.Functions25.OneWay_Spline($C$56:$C$60,H$56:H$60,$C133)</f>
        <v>0.50425421780791602</v>
      </c>
      <c r="I133" s="57">
        <f>_xll.SRS1Splines.Functions25.OneWay_Spline($C$56:$C$60,I$56:I$60,$C133)</f>
        <v>11.0453105825016</v>
      </c>
      <c r="J133" s="57">
        <f>_xll.SRS1Splines.Functions25.OneWay_Spline($C$56:$C$60,J$56:J$60,$C133)</f>
        <v>4.2421936655030201</v>
      </c>
      <c r="K133" s="57">
        <f>_xll.SRS1Splines.Functions25.OneWay_Spline($C$56:$C$60,K$56:K$60,$C133)</f>
        <v>0.22102696342960901</v>
      </c>
      <c r="L133" s="57">
        <f>_xll.SRS1Splines.Functions25.OneWay_Spline($C$56:$C$60,L$56:L$60,$C133)</f>
        <v>0.406927268826832</v>
      </c>
      <c r="M133" s="57">
        <f>_xll.SRS1Splines.Functions25.OneWay_Spline($C$56:$C$60,M$56:M$60,$C133)</f>
        <v>1.2917733888878</v>
      </c>
      <c r="O133" s="57">
        <f t="shared" si="17"/>
        <v>11</v>
      </c>
      <c r="P133" s="57">
        <v>0</v>
      </c>
      <c r="Q133" s="57">
        <v>0</v>
      </c>
      <c r="R133" s="57">
        <f>_xll.SRS1Splines.Functions25.OneWay_Spline($C$56:$C$60,R$56:R$60,$C133)</f>
        <v>0.241776489986051</v>
      </c>
      <c r="S133" s="57">
        <f>_xll.SRS1Splines.Functions25.OneWay_Spline($C$56:$C$60,S$56:S$60,$C133)</f>
        <v>0.223919961779393</v>
      </c>
      <c r="T133" s="57">
        <f>_xll.SRS1Splines.Functions25.OneWay_Spline($C$56:$C$60,T$56:T$60,$C133)</f>
        <v>0.39811558404068498</v>
      </c>
      <c r="U133" s="57">
        <f>_xll.SRS1Splines.Functions25.OneWay_Spline($C$56:$C$60,U$56:U$60,$C133)</f>
        <v>7.2625098195800399</v>
      </c>
      <c r="V133" s="57">
        <f>_xll.SRS1Splines.Functions25.OneWay_Spline($C$56:$C$60,V$56:V$60,$C133)</f>
        <v>3.77057062989965</v>
      </c>
      <c r="W133" s="57">
        <f>_xll.SRS1Splines.Functions25.OneWay_Spline($C$56:$C$60,W$56:W$60,$C133)</f>
        <v>0.219235402042293</v>
      </c>
      <c r="X133" s="57">
        <f>_xll.SRS1Splines.Functions25.OneWay_Spline($C$56:$C$60,X$56:X$60,$C133)</f>
        <v>0.39014358040505898</v>
      </c>
      <c r="Y133" s="57">
        <f>_xll.SRS1Splines.Functions25.OneWay_Spline($C$56:$C$60,Y$56:Y$60,$C133)</f>
        <v>0.82472070365679495</v>
      </c>
      <c r="AA133" s="57">
        <f t="shared" si="18"/>
        <v>11</v>
      </c>
      <c r="AB133" s="57">
        <f>_xll.SRS1Splines.Functions25.OneWay_Spline($C$56:$C$60,AB$56:AB$60,AA133)</f>
        <v>3.4414182678518101E-3</v>
      </c>
      <c r="AC133" s="57">
        <f>_xll.SRS1Splines.Functions25.OneWay_Spline($C$56:$C$60,AC$56:AC$60,$C133)</f>
        <v>0.38112005174831698</v>
      </c>
      <c r="AD133" s="57">
        <f>_xll.SRS1Splines.Functions25.OneWay_Spline($C$56:$C$60,AD$56:AD$60,$C133)</f>
        <v>0.297493487391154</v>
      </c>
      <c r="AE133" s="57">
        <f>_xll.SRS1Splines.Functions25.OneWay_Spline($C$56:$C$60,AE$56:AE$60,$C133)</f>
        <v>0.37131398179943997</v>
      </c>
      <c r="AF133" s="57">
        <f>_xll.SRS1Splines.Functions25.OneWay_Spline($C$56:$C$60,AF$56:AF$60,$C133)</f>
        <v>0.570617592274825</v>
      </c>
      <c r="AG133" s="57">
        <f>_xll.SRS1Splines.Functions25.OneWay_Spline($C$56:$C$60,AG$56:AG$60,$C133)</f>
        <v>14.828111345423199</v>
      </c>
      <c r="AH133" s="57">
        <f>_xll.SRS1Splines.Functions25.OneWay_Spline($C$56:$C$60,AH$56:AH$60,$C133)</f>
        <v>4.7138167011063903</v>
      </c>
      <c r="AI133" s="57">
        <f>_xll.SRS1Splines.Functions25.OneWay_Spline($C$56:$C$60,AI$56:AI$60,$C133)</f>
        <v>0.22463071693299999</v>
      </c>
      <c r="AJ133" s="57">
        <f>_xll.SRS1Splines.Functions25.OneWay_Spline($C$56:$C$60,AJ$56:AJ$60,$C133)</f>
        <v>0.415172525710021</v>
      </c>
      <c r="AK133" s="57">
        <f>_xll.SRS1Splines.Functions25.OneWay_Spline($C$56:$C$60,AK$56:AK$60,$C133)</f>
        <v>1.75882607411881</v>
      </c>
    </row>
    <row r="134" spans="1:37" s="57" customFormat="1">
      <c r="B134" s="57">
        <v>2.0714000000000001</v>
      </c>
      <c r="C134" s="57">
        <f>C133+1</f>
        <v>12</v>
      </c>
      <c r="D134" s="57">
        <f>_xll.SRS1Splines.Functions25.OneWay_Spline($C$56:$C$60,$D$56:$D$60,C134)</f>
        <v>1.2596465110815999E-3</v>
      </c>
      <c r="E134" s="57">
        <f>_xll.SRS1Splines.Functions25.OneWay_Spline($C$56:$C$60,E$56:E$60,$C134)</f>
        <v>0.185094475223992</v>
      </c>
      <c r="F134" s="57">
        <f>_xll.SRS1Splines.Functions25.OneWay_Spline($C$56:$C$60,F$56:F$60,$C134)</f>
        <v>0.26713539423365401</v>
      </c>
      <c r="G134" s="57">
        <f>_xll.SRS1Splines.Functions25.OneWay_Spline($C$56:$C$60,G$56:G$60,$C134)</f>
        <v>0.31387986691179198</v>
      </c>
      <c r="H134" s="57">
        <f>_xll.SRS1Splines.Functions25.OneWay_Spline($C$56:$C$60,H$56:H$60,$C134)</f>
        <v>0.50425421780791602</v>
      </c>
      <c r="I134" s="57">
        <f>_xll.SRS1Splines.Functions25.OneWay_Spline($C$56:$C$60,I$56:I$60,$C134)</f>
        <v>10.1475142821873</v>
      </c>
      <c r="J134" s="57">
        <f>_xll.SRS1Splines.Functions25.OneWay_Spline($C$56:$C$60,J$56:J$60,$C134)</f>
        <v>4.3100294703570503</v>
      </c>
      <c r="K134" s="57">
        <f>_xll.SRS1Splines.Functions25.OneWay_Spline($C$56:$C$60,K$56:K$60,$C134)</f>
        <v>0.22102696342960901</v>
      </c>
      <c r="L134" s="57">
        <f>_xll.SRS1Splines.Functions25.OneWay_Spline($C$56:$C$60,L$56:L$60,$C134)</f>
        <v>0.40686297408893302</v>
      </c>
      <c r="M134" s="57">
        <f>_xll.SRS1Splines.Functions25.OneWay_Spline($C$56:$C$60,M$56:M$60,$C134)</f>
        <v>1.2917733888878</v>
      </c>
      <c r="O134" s="57">
        <f t="shared" si="17"/>
        <v>12</v>
      </c>
      <c r="P134" s="57">
        <v>0</v>
      </c>
      <c r="Q134" s="57">
        <v>0</v>
      </c>
      <c r="R134" s="57">
        <f>_xll.SRS1Splines.Functions25.OneWay_Spline($C$56:$C$60,R$56:R$60,$C134)</f>
        <v>0.24677567889594701</v>
      </c>
      <c r="S134" s="57">
        <f>_xll.SRS1Splines.Functions25.OneWay_Spline($C$56:$C$60,S$56:S$60,$C134)</f>
        <v>0.23006183764663801</v>
      </c>
      <c r="T134" s="57">
        <f>_xll.SRS1Splines.Functions25.OneWay_Spline($C$56:$C$60,T$56:T$60,$C134)</f>
        <v>0.35834032474036298</v>
      </c>
      <c r="U134" s="57">
        <f>_xll.SRS1Splines.Functions25.OneWay_Spline($C$56:$C$60,U$56:U$60,$C134)</f>
        <v>6.2733830904464103</v>
      </c>
      <c r="V134" s="57">
        <f>_xll.SRS1Splines.Functions25.OneWay_Spline($C$56:$C$60,V$56:V$60,$C134)</f>
        <v>3.8064843010581599</v>
      </c>
      <c r="W134" s="57">
        <f>_xll.SRS1Splines.Functions25.OneWay_Spline($C$56:$C$60,W$56:W$60,$C134)</f>
        <v>0.221047594158369</v>
      </c>
      <c r="X134" s="57">
        <f>_xll.SRS1Splines.Functions25.OneWay_Spline($C$56:$C$60,X$56:X$60,$C134)</f>
        <v>0.39014358040505898</v>
      </c>
      <c r="Y134" s="57">
        <f>_xll.SRS1Splines.Functions25.OneWay_Spline($C$56:$C$60,Y$56:Y$60,$C134)</f>
        <v>0.82472070365679495</v>
      </c>
      <c r="AA134" s="57">
        <f t="shared" si="18"/>
        <v>12</v>
      </c>
      <c r="AB134" s="57">
        <f>_xll.SRS1Splines.Functions25.OneWay_Spline($C$56:$C$60,AB$56:AB$60,AA134)</f>
        <v>3.4414182678518101E-3</v>
      </c>
      <c r="AC134" s="57">
        <f>_xll.SRS1Splines.Functions25.OneWay_Spline($C$56:$C$60,AC$56:AC$60,$C134)</f>
        <v>0.38112005174831698</v>
      </c>
      <c r="AD134" s="57">
        <f>_xll.SRS1Splines.Functions25.OneWay_Spline($C$56:$C$60,AD$56:AD$60,$C134)</f>
        <v>0.297493487391154</v>
      </c>
      <c r="AE134" s="57">
        <f>_xll.SRS1Splines.Functions25.OneWay_Spline($C$56:$C$60,AE$56:AE$60,$C134)</f>
        <v>0.39769789617694701</v>
      </c>
      <c r="AF134" s="57">
        <f>_xll.SRS1Splines.Functions25.OneWay_Spline($C$56:$C$60,AF$56:AF$60,$C134)</f>
        <v>0.570617592274825</v>
      </c>
      <c r="AG134" s="57">
        <f>_xll.SRS1Splines.Functions25.OneWay_Spline($C$56:$C$60,AG$56:AG$60,$C134)</f>
        <v>14.0216454739281</v>
      </c>
      <c r="AH134" s="57">
        <f>_xll.SRS1Splines.Functions25.OneWay_Spline($C$56:$C$60,AH$56:AH$60,$C134)</f>
        <v>4.8135746396559398</v>
      </c>
      <c r="AI134" s="57">
        <f>_xll.SRS1Splines.Functions25.OneWay_Spline($C$56:$C$60,AI$56:AI$60,$C134)</f>
        <v>0.22463071693299999</v>
      </c>
      <c r="AJ134" s="57">
        <f>_xll.SRS1Splines.Functions25.OneWay_Spline($C$56:$C$60,AJ$56:AJ$60,$C134)</f>
        <v>0.40650550469563701</v>
      </c>
      <c r="AK134" s="57">
        <f>_xll.SRS1Splines.Functions25.OneWay_Spline($C$56:$C$60,AK$56:AK$60,$C134)</f>
        <v>1.75882607411881</v>
      </c>
    </row>
    <row r="135" spans="1:37" s="57" customFormat="1">
      <c r="B135" s="57">
        <v>2.1879</v>
      </c>
      <c r="C135" s="57">
        <f t="shared" ref="C135:C142" si="23">C134+1</f>
        <v>13</v>
      </c>
      <c r="D135" s="57">
        <f>_xll.SRS1Splines.Functions25.OneWay_Spline($C$56:$C$60,$D$56:$D$60,C135)</f>
        <v>1.2596465110815999E-3</v>
      </c>
      <c r="E135" s="57">
        <f>_xll.SRS1Splines.Functions25.OneWay_Spline($C$56:$C$60,E$56:E$60,$C135)</f>
        <v>0.185094475223992</v>
      </c>
      <c r="F135" s="57">
        <f>_xll.SRS1Splines.Functions25.OneWay_Spline($C$56:$C$60,F$56:F$60,$C135)</f>
        <v>0.26713539423365401</v>
      </c>
      <c r="G135" s="57">
        <f>_xll.SRS1Splines.Functions25.OneWay_Spline($C$56:$C$60,G$56:G$60,$C135)</f>
        <v>0.33014276203416898</v>
      </c>
      <c r="H135" s="57">
        <f>_xll.SRS1Splines.Functions25.OneWay_Spline($C$56:$C$60,H$56:H$60,$C135)</f>
        <v>0.50425421780791602</v>
      </c>
      <c r="I135" s="57">
        <f>_xll.SRS1Splines.Functions25.OneWay_Spline($C$56:$C$60,I$56:I$60,$C135)</f>
        <v>9.24971798187293</v>
      </c>
      <c r="J135" s="57">
        <f>_xll.SRS1Splines.Functions25.OneWay_Spline($C$56:$C$60,J$56:J$60,$C135)</f>
        <v>4.3778652752110796</v>
      </c>
      <c r="K135" s="57">
        <f>_xll.SRS1Splines.Functions25.OneWay_Spline($C$56:$C$60,K$56:K$60,$C135)</f>
        <v>0.22102696342960901</v>
      </c>
      <c r="L135" s="57">
        <f>_xll.SRS1Splines.Functions25.OneWay_Spline($C$56:$C$60,L$56:L$60,$C135)</f>
        <v>0.40679867935103298</v>
      </c>
      <c r="M135" s="57">
        <f>_xll.SRS1Splines.Functions25.OneWay_Spline($C$56:$C$60,M$56:M$60,$C135)</f>
        <v>1.2917733888878</v>
      </c>
      <c r="O135" s="57">
        <f t="shared" si="17"/>
        <v>13</v>
      </c>
      <c r="P135" s="57">
        <v>0</v>
      </c>
      <c r="Q135" s="57">
        <v>0</v>
      </c>
      <c r="R135" s="57">
        <f>_xll.SRS1Splines.Functions25.OneWay_Spline($C$56:$C$60,R$56:R$60,$C135)</f>
        <v>0.25177486780584302</v>
      </c>
      <c r="S135" s="57">
        <f>_xll.SRS1Splines.Functions25.OneWay_Spline($C$56:$C$60,S$56:S$60,$C135)</f>
        <v>0.236203713513884</v>
      </c>
      <c r="T135" s="57">
        <f>_xll.SRS1Splines.Functions25.OneWay_Spline($C$56:$C$60,T$56:T$60,$C135)</f>
        <v>0.31856506544004098</v>
      </c>
      <c r="U135" s="57">
        <f>_xll.SRS1Splines.Functions25.OneWay_Spline($C$56:$C$60,U$56:U$60,$C135)</f>
        <v>5.2842563613127904</v>
      </c>
      <c r="V135" s="57">
        <f>_xll.SRS1Splines.Functions25.OneWay_Spline($C$56:$C$60,V$56:V$60,$C135)</f>
        <v>3.8423979722166801</v>
      </c>
      <c r="W135" s="57">
        <f>_xll.SRS1Splines.Functions25.OneWay_Spline($C$56:$C$60,W$56:W$60,$C135)</f>
        <v>0.222859786274445</v>
      </c>
      <c r="X135" s="57">
        <f>_xll.SRS1Splines.Functions25.OneWay_Spline($C$56:$C$60,X$56:X$60,$C135)</f>
        <v>0.39014358040505898</v>
      </c>
      <c r="Y135" s="57">
        <f>_xll.SRS1Splines.Functions25.OneWay_Spline($C$56:$C$60,Y$56:Y$60,$C135)</f>
        <v>0.82472070365679495</v>
      </c>
      <c r="AA135" s="57">
        <f t="shared" si="18"/>
        <v>13</v>
      </c>
      <c r="AB135" s="57">
        <f>_xll.SRS1Splines.Functions25.OneWay_Spline($C$56:$C$60,AB$56:AB$60,AA135)</f>
        <v>3.4414182678518101E-3</v>
      </c>
      <c r="AC135" s="57">
        <f>_xll.SRS1Splines.Functions25.OneWay_Spline($C$56:$C$60,AC$56:AC$60,$C135)</f>
        <v>0.38112005174831698</v>
      </c>
      <c r="AD135" s="57">
        <f>_xll.SRS1Splines.Functions25.OneWay_Spline($C$56:$C$60,AD$56:AD$60,$C135)</f>
        <v>0.297493487391154</v>
      </c>
      <c r="AE135" s="57">
        <f>_xll.SRS1Splines.Functions25.OneWay_Spline($C$56:$C$60,AE$56:AE$60,$C135)</f>
        <v>0.42408181055445299</v>
      </c>
      <c r="AF135" s="57">
        <f>_xll.SRS1Splines.Functions25.OneWay_Spline($C$56:$C$60,AF$56:AF$60,$C135)</f>
        <v>0.570617592274825</v>
      </c>
      <c r="AG135" s="57">
        <f>_xll.SRS1Splines.Functions25.OneWay_Spline($C$56:$C$60,AG$56:AG$60,$C135)</f>
        <v>13.2151796024331</v>
      </c>
      <c r="AH135" s="57">
        <f>_xll.SRS1Splines.Functions25.OneWay_Spline($C$56:$C$60,AH$56:AH$60,$C135)</f>
        <v>4.9133325782054804</v>
      </c>
      <c r="AI135" s="57">
        <f>_xll.SRS1Splines.Functions25.OneWay_Spline($C$56:$C$60,AI$56:AI$60,$C135)</f>
        <v>0.22463071693299999</v>
      </c>
      <c r="AJ135" s="57">
        <f>_xll.SRS1Splines.Functions25.OneWay_Spline($C$56:$C$60,AJ$56:AJ$60,$C135)</f>
        <v>0.39783848368125302</v>
      </c>
      <c r="AK135" s="57">
        <f>_xll.SRS1Splines.Functions25.OneWay_Spline($C$56:$C$60,AK$56:AK$60,$C135)</f>
        <v>1.75882607411881</v>
      </c>
    </row>
    <row r="136" spans="1:37" s="57" customFormat="1">
      <c r="B136" s="57">
        <v>2.3061799999999999</v>
      </c>
      <c r="C136" s="57">
        <f t="shared" si="23"/>
        <v>14</v>
      </c>
      <c r="D136" s="57">
        <f>_xll.SRS1Splines.Functions25.OneWay_Spline($C$56:$C$60,$D$56:$D$60,C136)</f>
        <v>1.2596465110815999E-3</v>
      </c>
      <c r="E136" s="57">
        <f>_xll.SRS1Splines.Functions25.OneWay_Spline($C$56:$C$60,E$56:E$60,$C136)</f>
        <v>0.185094475223992</v>
      </c>
      <c r="F136" s="57">
        <f>_xll.SRS1Splines.Functions25.OneWay_Spline($C$56:$C$60,F$56:F$60,$C136)</f>
        <v>0.26713539423365401</v>
      </c>
      <c r="G136" s="57">
        <f>_xll.SRS1Splines.Functions25.OneWay_Spline($C$56:$C$60,G$56:G$60,$C136)</f>
        <v>0.34640565715654498</v>
      </c>
      <c r="H136" s="57">
        <f>_xll.SRS1Splines.Functions25.OneWay_Spline($C$56:$C$60,H$56:H$60,$C136)</f>
        <v>0.50425421780791602</v>
      </c>
      <c r="I136" s="57">
        <f>_xll.SRS1Splines.Functions25.OneWay_Spline($C$56:$C$60,I$56:I$60,$C136)</f>
        <v>8.3519216815585899</v>
      </c>
      <c r="J136" s="57">
        <f>_xll.SRS1Splines.Functions25.OneWay_Spline($C$56:$C$60,J$56:J$60,$C136)</f>
        <v>4.4457010800651098</v>
      </c>
      <c r="K136" s="57">
        <f>_xll.SRS1Splines.Functions25.OneWay_Spline($C$56:$C$60,K$56:K$60,$C136)</f>
        <v>0.22102696342960901</v>
      </c>
      <c r="L136" s="57">
        <f>_xll.SRS1Splines.Functions25.OneWay_Spline($C$56:$C$60,L$56:L$60,$C136)</f>
        <v>0.40673438461313299</v>
      </c>
      <c r="M136" s="57">
        <f>_xll.SRS1Splines.Functions25.OneWay_Spline($C$56:$C$60,M$56:M$60,$C136)</f>
        <v>1.2917733888878</v>
      </c>
      <c r="O136" s="57">
        <f t="shared" si="17"/>
        <v>14</v>
      </c>
      <c r="P136" s="57">
        <v>0</v>
      </c>
      <c r="Q136" s="57">
        <v>0</v>
      </c>
      <c r="R136" s="57">
        <f>_xll.SRS1Splines.Functions25.OneWay_Spline($C$56:$C$60,R$56:R$60,$C136)</f>
        <v>0.256774056715739</v>
      </c>
      <c r="S136" s="57">
        <f>_xll.SRS1Splines.Functions25.OneWay_Spline($C$56:$C$60,S$56:S$60,$C136)</f>
        <v>0.24234558938112999</v>
      </c>
      <c r="T136" s="57">
        <f>_xll.SRS1Splines.Functions25.OneWay_Spline($C$56:$C$60,T$56:T$60,$C136)</f>
        <v>0.27878980613971899</v>
      </c>
      <c r="U136" s="57">
        <f>_xll.SRS1Splines.Functions25.OneWay_Spline($C$56:$C$60,U$56:U$60,$C136)</f>
        <v>4.2951296321791599</v>
      </c>
      <c r="V136" s="57">
        <f>_xll.SRS1Splines.Functions25.OneWay_Spline($C$56:$C$60,V$56:V$60,$C136)</f>
        <v>3.8783116433751901</v>
      </c>
      <c r="W136" s="57">
        <f>_xll.SRS1Splines.Functions25.OneWay_Spline($C$56:$C$60,W$56:W$60,$C136)</f>
        <v>0.22467197839052</v>
      </c>
      <c r="X136" s="57">
        <f>_xll.SRS1Splines.Functions25.OneWay_Spline($C$56:$C$60,X$56:X$60,$C136)</f>
        <v>0.39014358040505898</v>
      </c>
      <c r="Y136" s="57">
        <f>_xll.SRS1Splines.Functions25.OneWay_Spline($C$56:$C$60,Y$56:Y$60,$C136)</f>
        <v>0.82472070365679495</v>
      </c>
      <c r="AA136" s="57">
        <f t="shared" si="18"/>
        <v>14</v>
      </c>
      <c r="AB136" s="57">
        <f>_xll.SRS1Splines.Functions25.OneWay_Spline($C$56:$C$60,AB$56:AB$60,AA136)</f>
        <v>3.4414182678518101E-3</v>
      </c>
      <c r="AC136" s="57">
        <f>_xll.SRS1Splines.Functions25.OneWay_Spline($C$56:$C$60,AC$56:AC$60,$C136)</f>
        <v>0.38112005174831698</v>
      </c>
      <c r="AD136" s="57">
        <f>_xll.SRS1Splines.Functions25.OneWay_Spline($C$56:$C$60,AD$56:AD$60,$C136)</f>
        <v>0.297493487391154</v>
      </c>
      <c r="AE136" s="57">
        <f>_xll.SRS1Splines.Functions25.OneWay_Spline($C$56:$C$60,AE$56:AE$60,$C136)</f>
        <v>0.45046572493196002</v>
      </c>
      <c r="AF136" s="57">
        <f>_xll.SRS1Splines.Functions25.OneWay_Spline($C$56:$C$60,AF$56:AF$60,$C136)</f>
        <v>0.570617592274825</v>
      </c>
      <c r="AG136" s="57">
        <f>_xll.SRS1Splines.Functions25.OneWay_Spline($C$56:$C$60,AG$56:AG$60,$C136)</f>
        <v>12.408713730938</v>
      </c>
      <c r="AH136" s="57">
        <f>_xll.SRS1Splines.Functions25.OneWay_Spline($C$56:$C$60,AH$56:AH$60,$C136)</f>
        <v>5.0130905167550299</v>
      </c>
      <c r="AI136" s="57">
        <f>_xll.SRS1Splines.Functions25.OneWay_Spline($C$56:$C$60,AI$56:AI$60,$C136)</f>
        <v>0.22463071693299999</v>
      </c>
      <c r="AJ136" s="57">
        <f>_xll.SRS1Splines.Functions25.OneWay_Spline($C$56:$C$60,AJ$56:AJ$60,$C136)</f>
        <v>0.38917146266686897</v>
      </c>
      <c r="AK136" s="57">
        <f>_xll.SRS1Splines.Functions25.OneWay_Spline($C$56:$C$60,AK$56:AK$60,$C136)</f>
        <v>1.75882607411881</v>
      </c>
    </row>
    <row r="137" spans="1:37" s="57" customFormat="1">
      <c r="B137" s="57">
        <v>2.4256000000000002</v>
      </c>
      <c r="C137" s="57">
        <f t="shared" si="23"/>
        <v>15</v>
      </c>
      <c r="D137" s="57">
        <f>_xll.SRS1Splines.Functions25.OneWay_Spline($C$56:$C$60,$D$56:$D$60,C137)</f>
        <v>1.2596465110815999E-3</v>
      </c>
      <c r="E137" s="57">
        <f>_xll.SRS1Splines.Functions25.OneWay_Spline($C$56:$C$60,E$56:E$60,$C137)</f>
        <v>0.185094475223992</v>
      </c>
      <c r="F137" s="57">
        <f>_xll.SRS1Splines.Functions25.OneWay_Spline($C$56:$C$60,F$56:F$60,$C137)</f>
        <v>0.26713539423365401</v>
      </c>
      <c r="G137" s="57">
        <f>_xll.SRS1Splines.Functions25.OneWay_Spline($C$56:$C$60,G$56:G$60,$C137)</f>
        <v>0.36266855227892097</v>
      </c>
      <c r="H137" s="57">
        <f>_xll.SRS1Splines.Functions25.OneWay_Spline($C$56:$C$60,H$56:H$60,$C137)</f>
        <v>0.50425421780791602</v>
      </c>
      <c r="I137" s="57">
        <f>_xll.SRS1Splines.Functions25.OneWay_Spline($C$56:$C$60,I$56:I$60,$C137)</f>
        <v>7.4541253812442498</v>
      </c>
      <c r="J137" s="57">
        <f>_xll.SRS1Splines.Functions25.OneWay_Spline($C$56:$C$60,J$56:J$60,$C137)</f>
        <v>4.51353688491914</v>
      </c>
      <c r="K137" s="57">
        <f>_xll.SRS1Splines.Functions25.OneWay_Spline($C$56:$C$60,K$56:K$60,$C137)</f>
        <v>0.22102696342960901</v>
      </c>
      <c r="L137" s="57">
        <f>_xll.SRS1Splines.Functions25.OneWay_Spline($C$56:$C$60,L$56:L$60,$C137)</f>
        <v>0.40667008987523301</v>
      </c>
      <c r="M137" s="57">
        <f>_xll.SRS1Splines.Functions25.OneWay_Spline($C$56:$C$60,M$56:M$60,$C137)</f>
        <v>1.2917733888878</v>
      </c>
      <c r="O137" s="57">
        <f t="shared" si="17"/>
        <v>15</v>
      </c>
      <c r="P137" s="57">
        <v>0</v>
      </c>
      <c r="Q137" s="57">
        <v>0</v>
      </c>
      <c r="R137" s="57">
        <f>_xll.SRS1Splines.Functions25.OneWay_Spline($C$56:$C$60,R$56:R$60,$C137)</f>
        <v>0.26177324562563498</v>
      </c>
      <c r="S137" s="57">
        <f>_xll.SRS1Splines.Functions25.OneWay_Spline($C$56:$C$60,S$56:S$60,$C137)</f>
        <v>0.248487465248376</v>
      </c>
      <c r="T137" s="57">
        <f>_xll.SRS1Splines.Functions25.OneWay_Spline($C$56:$C$60,T$56:T$60,$C137)</f>
        <v>0.23901454683939699</v>
      </c>
      <c r="U137" s="57">
        <f>_xll.SRS1Splines.Functions25.OneWay_Spline($C$56:$C$60,U$56:U$60,$C137)</f>
        <v>3.30600290304554</v>
      </c>
      <c r="V137" s="57">
        <f>_xll.SRS1Splines.Functions25.OneWay_Spline($C$56:$C$60,V$56:V$60,$C137)</f>
        <v>3.9142253145337</v>
      </c>
      <c r="W137" s="57">
        <f>_xll.SRS1Splines.Functions25.OneWay_Spline($C$56:$C$60,W$56:W$60,$C137)</f>
        <v>0.226484170506596</v>
      </c>
      <c r="X137" s="57">
        <f>_xll.SRS1Splines.Functions25.OneWay_Spline($C$56:$C$60,X$56:X$60,$C137)</f>
        <v>0.39014358040505898</v>
      </c>
      <c r="Y137" s="57">
        <f>_xll.SRS1Splines.Functions25.OneWay_Spline($C$56:$C$60,Y$56:Y$60,$C137)</f>
        <v>0.82472070365679495</v>
      </c>
      <c r="AA137" s="57">
        <f t="shared" si="18"/>
        <v>15</v>
      </c>
      <c r="AB137" s="57">
        <f>_xll.SRS1Splines.Functions25.OneWay_Spline($C$56:$C$60,AB$56:AB$60,AA137)</f>
        <v>3.4414182678518101E-3</v>
      </c>
      <c r="AC137" s="57">
        <f>_xll.SRS1Splines.Functions25.OneWay_Spline($C$56:$C$60,AC$56:AC$60,$C137)</f>
        <v>0.38112005174831698</v>
      </c>
      <c r="AD137" s="57">
        <f>_xll.SRS1Splines.Functions25.OneWay_Spline($C$56:$C$60,AD$56:AD$60,$C137)</f>
        <v>0.297493487391154</v>
      </c>
      <c r="AE137" s="57">
        <f>_xll.SRS1Splines.Functions25.OneWay_Spline($C$56:$C$60,AE$56:AE$60,$C137)</f>
        <v>0.476849639309467</v>
      </c>
      <c r="AF137" s="57">
        <f>_xll.SRS1Splines.Functions25.OneWay_Spline($C$56:$C$60,AF$56:AF$60,$C137)</f>
        <v>0.570617592274825</v>
      </c>
      <c r="AG137" s="57">
        <f>_xll.SRS1Splines.Functions25.OneWay_Spline($C$56:$C$60,AG$56:AG$60,$C137)</f>
        <v>11.602247859443001</v>
      </c>
      <c r="AH137" s="57">
        <f>_xll.SRS1Splines.Functions25.OneWay_Spline($C$56:$C$60,AH$56:AH$60,$C137)</f>
        <v>5.1128484553045697</v>
      </c>
      <c r="AI137" s="57">
        <f>_xll.SRS1Splines.Functions25.OneWay_Spline($C$56:$C$60,AI$56:AI$60,$C137)</f>
        <v>0.22463071693299999</v>
      </c>
      <c r="AJ137" s="57">
        <f>_xll.SRS1Splines.Functions25.OneWay_Spline($C$56:$C$60,AJ$56:AJ$60,$C137)</f>
        <v>0.38050444165248498</v>
      </c>
      <c r="AK137" s="57">
        <f>_xll.SRS1Splines.Functions25.OneWay_Spline($C$56:$C$60,AK$56:AK$60,$C137)</f>
        <v>1.75882607411881</v>
      </c>
    </row>
    <row r="138" spans="1:37" s="57" customFormat="1">
      <c r="B138" s="57">
        <v>2.5460050000000001</v>
      </c>
      <c r="C138" s="57">
        <f t="shared" si="23"/>
        <v>16</v>
      </c>
      <c r="D138" s="57">
        <f>_xll.SRS1Splines.Functions25.OneWay_Spline($C$56:$C$60,$D$56:$D$60,C138)</f>
        <v>1.2596465110815999E-3</v>
      </c>
      <c r="E138" s="57">
        <f>_xll.SRS1Splines.Functions25.OneWay_Spline($C$56:$C$60,E$56:E$60,$C138)</f>
        <v>0.185094475223992</v>
      </c>
      <c r="F138" s="57">
        <f>_xll.SRS1Splines.Functions25.OneWay_Spline($C$56:$C$60,F$56:F$60,$C138)</f>
        <v>0.26713539423365401</v>
      </c>
      <c r="G138" s="57">
        <f>_xll.SRS1Splines.Functions25.OneWay_Spline($C$56:$C$60,G$56:G$60,$C138)</f>
        <v>0.37893144740129803</v>
      </c>
      <c r="H138" s="57">
        <f>_xll.SRS1Splines.Functions25.OneWay_Spline($C$56:$C$60,H$56:H$60,$C138)</f>
        <v>0.50425421780791602</v>
      </c>
      <c r="I138" s="57">
        <f>_xll.SRS1Splines.Functions25.OneWay_Spline($C$56:$C$60,I$56:I$60,$C138)</f>
        <v>6.5563290809299097</v>
      </c>
      <c r="J138" s="57">
        <f>_xll.SRS1Splines.Functions25.OneWay_Spline($C$56:$C$60,J$56:J$60,$C138)</f>
        <v>4.5813726897731701</v>
      </c>
      <c r="K138" s="57">
        <f>_xll.SRS1Splines.Functions25.OneWay_Spline($C$56:$C$60,K$56:K$60,$C138)</f>
        <v>0.22102696342960901</v>
      </c>
      <c r="L138" s="57">
        <f>_xll.SRS1Splines.Functions25.OneWay_Spline($C$56:$C$60,L$56:L$60,$C138)</f>
        <v>0.40660579513733403</v>
      </c>
      <c r="M138" s="57">
        <f>_xll.SRS1Splines.Functions25.OneWay_Spline($C$56:$C$60,M$56:M$60,$C138)</f>
        <v>1.2917733888878</v>
      </c>
      <c r="O138" s="57">
        <f t="shared" si="17"/>
        <v>16</v>
      </c>
      <c r="P138" s="57">
        <v>0</v>
      </c>
      <c r="Q138" s="57">
        <v>0</v>
      </c>
      <c r="R138" s="57">
        <f>_xll.SRS1Splines.Functions25.OneWay_Spline($C$56:$C$60,R$56:R$60,$C138)</f>
        <v>0.26677243453553201</v>
      </c>
      <c r="S138" s="57">
        <f>_xll.SRS1Splines.Functions25.OneWay_Spline($C$56:$C$60,S$56:S$60,$C138)</f>
        <v>0.25462934111562102</v>
      </c>
      <c r="T138" s="57">
        <f>_xll.SRS1Splines.Functions25.OneWay_Spline($C$56:$C$60,T$56:T$60,$C138)</f>
        <v>0.19923928753907499</v>
      </c>
      <c r="U138" s="57">
        <f>_xll.SRS1Splines.Functions25.OneWay_Spline($C$56:$C$60,U$56:U$60,$C138)</f>
        <v>2.3168761739119099</v>
      </c>
      <c r="V138" s="57">
        <f>_xll.SRS1Splines.Functions25.OneWay_Spline($C$56:$C$60,V$56:V$60,$C138)</f>
        <v>3.9501389856922202</v>
      </c>
      <c r="W138" s="57">
        <f>_xll.SRS1Splines.Functions25.OneWay_Spline($C$56:$C$60,W$56:W$60,$C138)</f>
        <v>0.228296362622672</v>
      </c>
      <c r="X138" s="57">
        <f>_xll.SRS1Splines.Functions25.OneWay_Spline($C$56:$C$60,X$56:X$60,$C138)</f>
        <v>0.39014358040505898</v>
      </c>
      <c r="Y138" s="57">
        <f>_xll.SRS1Splines.Functions25.OneWay_Spline($C$56:$C$60,Y$56:Y$60,$C138)</f>
        <v>0.82472070365679495</v>
      </c>
      <c r="AA138" s="57">
        <f t="shared" si="18"/>
        <v>16</v>
      </c>
      <c r="AB138" s="57">
        <f>_xll.SRS1Splines.Functions25.OneWay_Spline($C$56:$C$60,AB$56:AB$60,AA138)</f>
        <v>3.4414182678518101E-3</v>
      </c>
      <c r="AC138" s="57">
        <f>_xll.SRS1Splines.Functions25.OneWay_Spline($C$56:$C$60,AC$56:AC$60,$C138)</f>
        <v>0.38112005174831698</v>
      </c>
      <c r="AD138" s="57">
        <f>_xll.SRS1Splines.Functions25.OneWay_Spline($C$56:$C$60,AD$56:AD$60,$C138)</f>
        <v>0.297493487391154</v>
      </c>
      <c r="AE138" s="57">
        <f>_xll.SRS1Splines.Functions25.OneWay_Spline($C$56:$C$60,AE$56:AE$60,$C138)</f>
        <v>0.50323355368697398</v>
      </c>
      <c r="AF138" s="57">
        <f>_xll.SRS1Splines.Functions25.OneWay_Spline($C$56:$C$60,AF$56:AF$60,$C138)</f>
        <v>0.570617592274825</v>
      </c>
      <c r="AG138" s="57">
        <f>_xll.SRS1Splines.Functions25.OneWay_Spline($C$56:$C$60,AG$56:AG$60,$C138)</f>
        <v>10.795781987947899</v>
      </c>
      <c r="AH138" s="57">
        <f>_xll.SRS1Splines.Functions25.OneWay_Spline($C$56:$C$60,AH$56:AH$60,$C138)</f>
        <v>5.2126063938541201</v>
      </c>
      <c r="AI138" s="57">
        <f>_xll.SRS1Splines.Functions25.OneWay_Spline($C$56:$C$60,AI$56:AI$60,$C138)</f>
        <v>0.22463071693299999</v>
      </c>
      <c r="AJ138" s="57">
        <f>_xll.SRS1Splines.Functions25.OneWay_Spline($C$56:$C$60,AJ$56:AJ$60,$C138)</f>
        <v>0.37183742063810099</v>
      </c>
      <c r="AK138" s="57">
        <f>_xll.SRS1Splines.Functions25.OneWay_Spline($C$56:$C$60,AK$56:AK$60,$C138)</f>
        <v>1.75882607411881</v>
      </c>
    </row>
    <row r="139" spans="1:37" s="57" customFormat="1">
      <c r="B139" s="57">
        <v>2.6667999999999998</v>
      </c>
      <c r="C139" s="57">
        <f t="shared" si="23"/>
        <v>17</v>
      </c>
      <c r="D139" s="57">
        <f>_xll.SRS1Splines.Functions25.OneWay_Spline($C$56:$C$60,$D$56:$D$60,C139)</f>
        <v>1.2596465110815999E-3</v>
      </c>
      <c r="E139" s="57">
        <f>_xll.SRS1Splines.Functions25.OneWay_Spline($C$56:$C$60,E$56:E$60,$C139)</f>
        <v>0.185094475223992</v>
      </c>
      <c r="F139" s="57">
        <f>_xll.SRS1Splines.Functions25.OneWay_Spline($C$56:$C$60,F$56:F$60,$C139)</f>
        <v>0.26713539423365401</v>
      </c>
      <c r="G139" s="57">
        <f>_xll.SRS1Splines.Functions25.OneWay_Spline($C$56:$C$60,G$56:G$60,$C139)</f>
        <v>0.39519434252367402</v>
      </c>
      <c r="H139" s="57">
        <f>_xll.SRS1Splines.Functions25.OneWay_Spline($C$56:$C$60,H$56:H$60,$C139)</f>
        <v>0.50425421780791602</v>
      </c>
      <c r="I139" s="57">
        <f>_xll.SRS1Splines.Functions25.OneWay_Spline($C$56:$C$60,I$56:I$60,$C139)</f>
        <v>5.6585327806155696</v>
      </c>
      <c r="J139" s="57">
        <f>_xll.SRS1Splines.Functions25.OneWay_Spline($C$56:$C$60,J$56:J$60,$C139)</f>
        <v>4.6492084946272003</v>
      </c>
      <c r="K139" s="57">
        <f>_xll.SRS1Splines.Functions25.OneWay_Spline($C$56:$C$60,K$56:K$60,$C139)</f>
        <v>0.22102696342960901</v>
      </c>
      <c r="L139" s="57">
        <f>_xll.SRS1Splines.Functions25.OneWay_Spline($C$56:$C$60,L$56:L$60,$C139)</f>
        <v>0.40654150039943399</v>
      </c>
      <c r="M139" s="57">
        <f>_xll.SRS1Splines.Functions25.OneWay_Spline($C$56:$C$60,M$56:M$60,$C139)</f>
        <v>1.2917733888878</v>
      </c>
      <c r="O139" s="57">
        <f t="shared" si="17"/>
        <v>17</v>
      </c>
      <c r="P139" s="57">
        <v>0</v>
      </c>
      <c r="Q139" s="57">
        <v>0</v>
      </c>
      <c r="R139" s="57">
        <f>_xll.SRS1Splines.Functions25.OneWay_Spline($C$56:$C$60,R$56:R$60,$C139)</f>
        <v>0.27177162344542799</v>
      </c>
      <c r="S139" s="57">
        <f>_xll.SRS1Splines.Functions25.OneWay_Spline($C$56:$C$60,S$56:S$60,$C139)</f>
        <v>0.26077121698286698</v>
      </c>
      <c r="T139" s="57">
        <f>_xll.SRS1Splines.Functions25.OneWay_Spline($C$56:$C$60,T$56:T$60,$C139)</f>
        <v>0.159464028238753</v>
      </c>
      <c r="U139" s="57">
        <f>_xll.SRS1Splines.Functions25.OneWay_Spline($C$56:$C$60,U$56:U$60,$C139)</f>
        <v>1.32774944477829</v>
      </c>
      <c r="V139" s="57">
        <f>_xll.SRS1Splines.Functions25.OneWay_Spline($C$56:$C$60,V$56:V$60,$C139)</f>
        <v>3.9860526568507302</v>
      </c>
      <c r="W139" s="57">
        <f>_xll.SRS1Splines.Functions25.OneWay_Spline($C$56:$C$60,W$56:W$60,$C139)</f>
        <v>0.230108554738748</v>
      </c>
      <c r="X139" s="57">
        <f>_xll.SRS1Splines.Functions25.OneWay_Spline($C$56:$C$60,X$56:X$60,$C139)</f>
        <v>0.39014358040505898</v>
      </c>
      <c r="Y139" s="57">
        <f>_xll.SRS1Splines.Functions25.OneWay_Spline($C$56:$C$60,Y$56:Y$60,$C139)</f>
        <v>0.82472070365679495</v>
      </c>
      <c r="AA139" s="57">
        <f t="shared" si="18"/>
        <v>17</v>
      </c>
      <c r="AB139" s="57">
        <f>_xll.SRS1Splines.Functions25.OneWay_Spline($C$56:$C$60,AB$56:AB$60,AA139)</f>
        <v>3.4414182678518101E-3</v>
      </c>
      <c r="AC139" s="57">
        <f>_xll.SRS1Splines.Functions25.OneWay_Spline($C$56:$C$60,AC$56:AC$60,$C139)</f>
        <v>0.38112005174831698</v>
      </c>
      <c r="AD139" s="57">
        <f>_xll.SRS1Splines.Functions25.OneWay_Spline($C$56:$C$60,AD$56:AD$60,$C139)</f>
        <v>0.297493487391154</v>
      </c>
      <c r="AE139" s="57">
        <f>_xll.SRS1Splines.Functions25.OneWay_Spline($C$56:$C$60,AE$56:AE$60,$C139)</f>
        <v>0.52961746806448096</v>
      </c>
      <c r="AF139" s="57">
        <f>_xll.SRS1Splines.Functions25.OneWay_Spline($C$56:$C$60,AF$56:AF$60,$C139)</f>
        <v>0.570617592274825</v>
      </c>
      <c r="AG139" s="57">
        <f>_xll.SRS1Splines.Functions25.OneWay_Spline($C$56:$C$60,AG$56:AG$60,$C139)</f>
        <v>9.9893161164528603</v>
      </c>
      <c r="AH139" s="57">
        <f>_xll.SRS1Splines.Functions25.OneWay_Spline($C$56:$C$60,AH$56:AH$60,$C139)</f>
        <v>5.3123643324036598</v>
      </c>
      <c r="AI139" s="57">
        <f>_xll.SRS1Splines.Functions25.OneWay_Spline($C$56:$C$60,AI$56:AI$60,$C139)</f>
        <v>0.22463071693299999</v>
      </c>
      <c r="AJ139" s="57">
        <f>_xll.SRS1Splines.Functions25.OneWay_Spline($C$56:$C$60,AJ$56:AJ$60,$C139)</f>
        <v>0.363170399623717</v>
      </c>
      <c r="AK139" s="57">
        <f>_xll.SRS1Splines.Functions25.OneWay_Spline($C$56:$C$60,AK$56:AK$60,$C139)</f>
        <v>1.75882607411881</v>
      </c>
    </row>
    <row r="140" spans="1:37" s="57" customFormat="1">
      <c r="B140" s="57">
        <v>2.7880159999999998</v>
      </c>
      <c r="C140" s="57">
        <f t="shared" si="23"/>
        <v>18</v>
      </c>
      <c r="D140" s="57">
        <f>_xll.SRS1Splines.Functions25.OneWay_Spline($C$56:$C$60,$D$56:$D$60,C140)</f>
        <v>1.2596465110815999E-3</v>
      </c>
      <c r="E140" s="57">
        <f>_xll.SRS1Splines.Functions25.OneWay_Spline($C$56:$C$60,E$56:E$60,$C140)</f>
        <v>0.185094475223992</v>
      </c>
      <c r="F140" s="57">
        <f>_xll.SRS1Splines.Functions25.OneWay_Spline($C$56:$C$60,F$56:F$60,$C140)</f>
        <v>0.26713539423365401</v>
      </c>
      <c r="G140" s="57">
        <f>_xll.SRS1Splines.Functions25.OneWay_Spline($C$56:$C$60,G$56:G$60,$C140)</f>
        <v>0.41145723764605002</v>
      </c>
      <c r="H140" s="57">
        <f>_xll.SRS1Splines.Functions25.OneWay_Spline($C$56:$C$60,H$56:H$60,$C140)</f>
        <v>0.50425421780791602</v>
      </c>
      <c r="I140" s="57">
        <f>_xll.SRS1Splines.Functions25.OneWay_Spline($C$56:$C$60,I$56:I$60,$C140)</f>
        <v>4.7607364803012304</v>
      </c>
      <c r="J140" s="57">
        <f>_xll.SRS1Splines.Functions25.OneWay_Spline($C$56:$C$60,J$56:J$60,$C140)</f>
        <v>4.7170442994812198</v>
      </c>
      <c r="K140" s="57">
        <f>_xll.SRS1Splines.Functions25.OneWay_Spline($C$56:$C$60,K$56:K$60,$C140)</f>
        <v>0.22102696342960901</v>
      </c>
      <c r="L140" s="57">
        <f>_xll.SRS1Splines.Functions25.OneWay_Spline($C$56:$C$60,L$56:L$60,$C140)</f>
        <v>0.406477205661534</v>
      </c>
      <c r="M140" s="57">
        <f>_xll.SRS1Splines.Functions25.OneWay_Spline($C$56:$C$60,M$56:M$60,$C140)</f>
        <v>1.2917733888878</v>
      </c>
      <c r="O140" s="57">
        <f t="shared" si="17"/>
        <v>18</v>
      </c>
      <c r="P140" s="57">
        <v>0</v>
      </c>
      <c r="Q140" s="57">
        <v>0</v>
      </c>
      <c r="R140" s="57">
        <f>_xll.SRS1Splines.Functions25.OneWay_Spline($C$56:$C$60,R$56:R$60,$C140)</f>
        <v>0.27677081235532403</v>
      </c>
      <c r="S140" s="57">
        <f>_xll.SRS1Splines.Functions25.OneWay_Spline($C$56:$C$60,S$56:S$60,$C140)</f>
        <v>0.266913092850113</v>
      </c>
      <c r="T140" s="57">
        <f>_xll.SRS1Splines.Functions25.OneWay_Spline($C$56:$C$60,T$56:T$60,$C140)</f>
        <v>0.119688768938431</v>
      </c>
      <c r="U140" s="57">
        <f>_xll.SRS1Splines.Functions25.OneWay_Spline($C$56:$C$60,U$56:U$60,$C140)</f>
        <v>0.33862271564466001</v>
      </c>
      <c r="V140" s="57">
        <f>_xll.SRS1Splines.Functions25.OneWay_Spline($C$56:$C$60,V$56:V$60,$C140)</f>
        <v>4.0219663280092401</v>
      </c>
      <c r="W140" s="57">
        <f>_xll.SRS1Splines.Functions25.OneWay_Spline($C$56:$C$60,W$56:W$60,$C140)</f>
        <v>0.231920746854824</v>
      </c>
      <c r="X140" s="57">
        <f>_xll.SRS1Splines.Functions25.OneWay_Spline($C$56:$C$60,X$56:X$60,$C140)</f>
        <v>0.39014358040505898</v>
      </c>
      <c r="Y140" s="57">
        <f>_xll.SRS1Splines.Functions25.OneWay_Spline($C$56:$C$60,Y$56:Y$60,$C140)</f>
        <v>0.82472070365679495</v>
      </c>
      <c r="AA140" s="57">
        <f t="shared" si="18"/>
        <v>18</v>
      </c>
      <c r="AB140" s="57">
        <f>_xll.SRS1Splines.Functions25.OneWay_Spline($C$56:$C$60,AB$56:AB$60,AA140)</f>
        <v>3.4414182678518101E-3</v>
      </c>
      <c r="AC140" s="57">
        <f>_xll.SRS1Splines.Functions25.OneWay_Spline($C$56:$C$60,AC$56:AC$60,$C140)</f>
        <v>0.38112005174831698</v>
      </c>
      <c r="AD140" s="57">
        <f>_xll.SRS1Splines.Functions25.OneWay_Spline($C$56:$C$60,AD$56:AD$60,$C140)</f>
        <v>0.297493487391154</v>
      </c>
      <c r="AE140" s="57">
        <f>_xll.SRS1Splines.Functions25.OneWay_Spline($C$56:$C$60,AE$56:AE$60,$C140)</f>
        <v>0.55600138244198705</v>
      </c>
      <c r="AF140" s="57">
        <f>_xll.SRS1Splines.Functions25.OneWay_Spline($C$56:$C$60,AF$56:AF$60,$C140)</f>
        <v>0.570617592274825</v>
      </c>
      <c r="AG140" s="57">
        <f>_xll.SRS1Splines.Functions25.OneWay_Spline($C$56:$C$60,AG$56:AG$60,$C140)</f>
        <v>9.1828502449578107</v>
      </c>
      <c r="AH140" s="57">
        <f>_xll.SRS1Splines.Functions25.OneWay_Spline($C$56:$C$60,AH$56:AH$60,$C140)</f>
        <v>5.4121222709532004</v>
      </c>
      <c r="AI140" s="57">
        <f>_xll.SRS1Splines.Functions25.OneWay_Spline($C$56:$C$60,AI$56:AI$60,$C140)</f>
        <v>0.22463071693299999</v>
      </c>
      <c r="AJ140" s="57">
        <f>_xll.SRS1Splines.Functions25.OneWay_Spline($C$56:$C$60,AJ$56:AJ$60,$C140)</f>
        <v>0.35450337860933301</v>
      </c>
      <c r="AK140" s="57">
        <f>_xll.SRS1Splines.Functions25.OneWay_Spline($C$56:$C$60,AK$56:AK$60,$C140)</f>
        <v>1.75882607411881</v>
      </c>
    </row>
    <row r="141" spans="1:37" s="57" customFormat="1">
      <c r="B141" s="57">
        <v>2.9090799999999999</v>
      </c>
      <c r="C141" s="57">
        <f t="shared" si="23"/>
        <v>19</v>
      </c>
      <c r="D141" s="57">
        <f>_xll.SRS1Splines.Functions25.OneWay_Spline($C$56:$C$60,$D$56:$D$60,C141)</f>
        <v>1.2596465110815999E-3</v>
      </c>
      <c r="E141" s="57">
        <f>_xll.SRS1Splines.Functions25.OneWay_Spline($C$56:$C$60,E$56:E$60,$C141)</f>
        <v>0.185094475223992</v>
      </c>
      <c r="F141" s="57">
        <f>_xll.SRS1Splines.Functions25.OneWay_Spline($C$56:$C$60,F$56:F$60,$C141)</f>
        <v>0.26713539423365401</v>
      </c>
      <c r="G141" s="57">
        <f>_xll.SRS1Splines.Functions25.OneWay_Spline($C$56:$C$60,G$56:G$60,$C141)</f>
        <v>0.42772013276842602</v>
      </c>
      <c r="H141" s="57">
        <f>_xll.SRS1Splines.Functions25.OneWay_Spline($C$56:$C$60,H$56:H$60,$C141)</f>
        <v>0.50425421780791602</v>
      </c>
      <c r="I141" s="57">
        <f>_xll.SRS1Splines.Functions25.OneWay_Spline($C$56:$C$60,I$56:I$60,$C141)</f>
        <v>3.8629401799868899</v>
      </c>
      <c r="J141" s="57">
        <f>_xll.SRS1Splines.Functions25.OneWay_Spline($C$56:$C$60,J$56:J$60,$C141)</f>
        <v>4.78488010433525</v>
      </c>
      <c r="K141" s="57">
        <f>_xll.SRS1Splines.Functions25.OneWay_Spline($C$56:$C$60,K$56:K$60,$C141)</f>
        <v>0.22102696342960901</v>
      </c>
      <c r="L141" s="57">
        <f>_xll.SRS1Splines.Functions25.OneWay_Spline($C$56:$C$60,L$56:L$60,$C141)</f>
        <v>0.40641291092363402</v>
      </c>
      <c r="M141" s="57">
        <f>_xll.SRS1Splines.Functions25.OneWay_Spline($C$56:$C$60,M$56:M$60,$C141)</f>
        <v>1.2917733888878</v>
      </c>
      <c r="O141" s="57">
        <f t="shared" si="17"/>
        <v>19</v>
      </c>
      <c r="P141" s="57">
        <v>0</v>
      </c>
      <c r="Q141" s="57">
        <v>0</v>
      </c>
      <c r="R141" s="57">
        <f>_xll.SRS1Splines.Functions25.OneWay_Spline($C$56:$C$60,R$56:R$60,$C141)</f>
        <v>0.28177000126522</v>
      </c>
      <c r="S141" s="57">
        <f>_xll.SRS1Splines.Functions25.OneWay_Spline($C$56:$C$60,S$56:S$60,$C141)</f>
        <v>0.27305496871735901</v>
      </c>
      <c r="T141" s="57">
        <f>_xll.SRS1Splines.Functions25.OneWay_Spline($C$56:$C$60,T$56:T$60,$C141)</f>
        <v>7.9913509638109295E-2</v>
      </c>
      <c r="U141" s="57">
        <v>0</v>
      </c>
      <c r="V141" s="57">
        <f>_xll.SRS1Splines.Functions25.OneWay_Spline($C$56:$C$60,V$56:V$60,$C141)</f>
        <v>4.0578799991677599</v>
      </c>
      <c r="W141" s="57">
        <f>_xll.SRS1Splines.Functions25.OneWay_Spline($C$56:$C$60,W$56:W$60,$C141)</f>
        <v>0.233732938970899</v>
      </c>
      <c r="X141" s="57">
        <f>_xll.SRS1Splines.Functions25.OneWay_Spline($C$56:$C$60,X$56:X$60,$C141)</f>
        <v>0.39014358040505898</v>
      </c>
      <c r="Y141" s="57">
        <f>_xll.SRS1Splines.Functions25.OneWay_Spline($C$56:$C$60,Y$56:Y$60,$C141)</f>
        <v>0.82472070365679495</v>
      </c>
      <c r="AA141" s="57">
        <f t="shared" si="18"/>
        <v>19</v>
      </c>
      <c r="AB141" s="57">
        <f>_xll.SRS1Splines.Functions25.OneWay_Spline($C$56:$C$60,AB$56:AB$60,AA141)</f>
        <v>3.4414182678518101E-3</v>
      </c>
      <c r="AC141" s="57">
        <f>_xll.SRS1Splines.Functions25.OneWay_Spline($C$56:$C$60,AC$56:AC$60,$C141)</f>
        <v>0.38112005174831698</v>
      </c>
      <c r="AD141" s="57">
        <f>_xll.SRS1Splines.Functions25.OneWay_Spline($C$56:$C$60,AD$56:AD$60,$C141)</f>
        <v>0.297493487391154</v>
      </c>
      <c r="AE141" s="57">
        <f>_xll.SRS1Splines.Functions25.OneWay_Spline($C$56:$C$60,AE$56:AE$60,$C141)</f>
        <v>0.58238529681949402</v>
      </c>
      <c r="AF141" s="57">
        <f>_xll.SRS1Splines.Functions25.OneWay_Spline($C$56:$C$60,AF$56:AF$60,$C141)</f>
        <v>0.570617592274825</v>
      </c>
      <c r="AG141" s="57">
        <f>_xll.SRS1Splines.Functions25.OneWay_Spline($C$56:$C$60,AG$56:AG$60,$C141)</f>
        <v>8.3763843734627503</v>
      </c>
      <c r="AH141" s="57">
        <f>_xll.SRS1Splines.Functions25.OneWay_Spline($C$56:$C$60,AH$56:AH$60,$C141)</f>
        <v>5.5118802095027499</v>
      </c>
      <c r="AI141" s="57">
        <f>_xll.SRS1Splines.Functions25.OneWay_Spline($C$56:$C$60,AI$56:AI$60,$C141)</f>
        <v>0.22463071693299999</v>
      </c>
      <c r="AJ141" s="57">
        <f>_xll.SRS1Splines.Functions25.OneWay_Spline($C$56:$C$60,AJ$56:AJ$60,$C141)</f>
        <v>0.34583635759494902</v>
      </c>
      <c r="AK141" s="57">
        <f>_xll.SRS1Splines.Functions25.OneWay_Spline($C$56:$C$60,AK$56:AK$60,$C141)</f>
        <v>1.75882607411881</v>
      </c>
    </row>
    <row r="142" spans="1:37" s="57" customFormat="1">
      <c r="B142" s="57">
        <v>3.02983</v>
      </c>
      <c r="C142" s="57">
        <f t="shared" si="23"/>
        <v>20</v>
      </c>
      <c r="D142" s="57">
        <f>_xll.SRS1Splines.Functions25.OneWay_Spline($C$56:$C$60,$D$56:$D$60,C142)</f>
        <v>1.2596465110815999E-3</v>
      </c>
      <c r="E142" s="57">
        <f>_xll.SRS1Splines.Functions25.OneWay_Spline($C$56:$C$60,E$56:E$60,$C142)</f>
        <v>0.185094475223992</v>
      </c>
      <c r="F142" s="57">
        <f>_xll.SRS1Splines.Functions25.OneWay_Spline($C$56:$C$60,F$56:F$60,$C142)</f>
        <v>0.26713539423365401</v>
      </c>
      <c r="G142" s="57">
        <f>_xll.SRS1Splines.Functions25.OneWay_Spline($C$56:$C$60,G$56:G$60,$C142)</f>
        <v>0.44398302789080302</v>
      </c>
      <c r="H142" s="57">
        <f>_xll.SRS1Splines.Functions25.OneWay_Spline($C$56:$C$60,H$56:H$60,$C142)</f>
        <v>0.50425421780791602</v>
      </c>
      <c r="I142" s="57">
        <f>_xll.SRS1Splines.Functions25.OneWay_Spline($C$56:$C$60,I$56:I$60,$C142)</f>
        <v>2.9651438796725502</v>
      </c>
      <c r="J142" s="57">
        <f>_xll.SRS1Splines.Functions25.OneWay_Spline($C$56:$C$60,J$56:J$60,$C142)</f>
        <v>4.8527159091892802</v>
      </c>
      <c r="K142" s="57">
        <f>_xll.SRS1Splines.Functions25.OneWay_Spline($C$56:$C$60,K$56:K$60,$C142)</f>
        <v>0.22102696342960901</v>
      </c>
      <c r="L142" s="57">
        <f>_xll.SRS1Splines.Functions25.OneWay_Spline($C$56:$C$60,L$56:L$60,$C142)</f>
        <v>0.40634861618573498</v>
      </c>
      <c r="M142" s="57">
        <f>_xll.SRS1Splines.Functions25.OneWay_Spline($C$56:$C$60,M$56:M$60,$C142)</f>
        <v>1.2917733888878</v>
      </c>
      <c r="O142" s="57">
        <f t="shared" si="17"/>
        <v>20</v>
      </c>
      <c r="P142" s="57">
        <v>0</v>
      </c>
      <c r="Q142" s="57">
        <v>0</v>
      </c>
      <c r="R142" s="57">
        <f>_xll.SRS1Splines.Functions25.OneWay_Spline($C$56:$C$60,R$56:R$60,$C142)</f>
        <v>0.28676919017511598</v>
      </c>
      <c r="S142" s="57">
        <f>_xll.SRS1Splines.Functions25.OneWay_Spline($C$56:$C$60,S$56:S$60,$C142)</f>
        <v>0.27919684458460398</v>
      </c>
      <c r="T142" s="57">
        <f>_xll.SRS1Splines.Functions25.OneWay_Spline($C$56:$C$60,T$56:T$60,$C142)</f>
        <v>4.0138250337787201E-2</v>
      </c>
      <c r="U142" s="57">
        <v>0</v>
      </c>
      <c r="V142" s="57">
        <f>_xll.SRS1Splines.Functions25.OneWay_Spline($C$56:$C$60,V$56:V$60,$C142)</f>
        <v>4.0937936703262698</v>
      </c>
      <c r="W142" s="57">
        <f>_xll.SRS1Splines.Functions25.OneWay_Spline($C$56:$C$60,W$56:W$60,$C142)</f>
        <v>0.235545131086975</v>
      </c>
      <c r="X142" s="57">
        <f>_xll.SRS1Splines.Functions25.OneWay_Spline($C$56:$C$60,X$56:X$60,$C142)</f>
        <v>0.39014358040505898</v>
      </c>
      <c r="Y142" s="57">
        <f>_xll.SRS1Splines.Functions25.OneWay_Spline($C$56:$C$60,Y$56:Y$60,$C142)</f>
        <v>0.82472070365679495</v>
      </c>
      <c r="AA142" s="57">
        <f t="shared" si="18"/>
        <v>20</v>
      </c>
      <c r="AB142" s="57">
        <f>_xll.SRS1Splines.Functions25.OneWay_Spline($C$56:$C$60,AB$56:AB$60,AA142)</f>
        <v>3.4414182678518101E-3</v>
      </c>
      <c r="AC142" s="57">
        <f>_xll.SRS1Splines.Functions25.OneWay_Spline($C$56:$C$60,AC$56:AC$60,$C142)</f>
        <v>0.38112005174831698</v>
      </c>
      <c r="AD142" s="57">
        <f>_xll.SRS1Splines.Functions25.OneWay_Spline($C$56:$C$60,AD$56:AD$60,$C142)</f>
        <v>0.297493487391154</v>
      </c>
      <c r="AE142" s="57">
        <f>_xll.SRS1Splines.Functions25.OneWay_Spline($C$56:$C$60,AE$56:AE$60,$C142)</f>
        <v>0.608769211197001</v>
      </c>
      <c r="AF142" s="57">
        <f>_xll.SRS1Splines.Functions25.OneWay_Spline($C$56:$C$60,AF$56:AF$60,$C142)</f>
        <v>0.570617592274825</v>
      </c>
      <c r="AG142" s="57">
        <f>_xll.SRS1Splines.Functions25.OneWay_Spline($C$56:$C$60,AG$56:AG$60,$C142)</f>
        <v>7.5699185019676998</v>
      </c>
      <c r="AH142" s="57">
        <f>_xll.SRS1Splines.Functions25.OneWay_Spline($C$56:$C$60,AH$56:AH$60,$C142)</f>
        <v>5.6116381480522897</v>
      </c>
      <c r="AI142" s="57">
        <f>_xll.SRS1Splines.Functions25.OneWay_Spline($C$56:$C$60,AI$56:AI$60,$C142)</f>
        <v>0.22463071693299999</v>
      </c>
      <c r="AJ142" s="57">
        <f>_xll.SRS1Splines.Functions25.OneWay_Spline($C$56:$C$60,AJ$56:AJ$60,$C142)</f>
        <v>0.33716933658056503</v>
      </c>
      <c r="AK142" s="57">
        <f>_xll.SRS1Splines.Functions25.OneWay_Spline($C$56:$C$60,AK$56:AK$60,$C142)</f>
        <v>1.75882607411881</v>
      </c>
    </row>
    <row r="143" spans="1:37" s="57" customFormat="1">
      <c r="B143" s="57">
        <v>3.6215999999999999</v>
      </c>
      <c r="C143" s="57">
        <f>C142+5</f>
        <v>25</v>
      </c>
      <c r="D143" s="57">
        <f>_xll.SRS1Splines.Functions25.OneWay_Spline($C$56:$C$60,$D$56:$D$60,C143)</f>
        <v>1.2596465110815999E-3</v>
      </c>
      <c r="E143" s="57">
        <f>_xll.SRS1Splines.Functions25.OneWay_Spline($C$56:$C$60,E$56:E$60,$C143)</f>
        <v>0.185094475223992</v>
      </c>
      <c r="F143" s="57">
        <f>_xll.SRS1Splines.Functions25.OneWay_Spline($C$56:$C$60,F$56:F$60,$C143)</f>
        <v>0.26713539423365401</v>
      </c>
      <c r="G143" s="57">
        <f>_xll.SRS1Splines.Functions25.OneWay_Spline($C$56:$C$60,G$56:G$60,$C143)</f>
        <v>0.525297503502684</v>
      </c>
      <c r="H143" s="57">
        <f>_xll.SRS1Splines.Functions25.OneWay_Spline($C$56:$C$60,H$56:H$60,$C143)</f>
        <v>0.50425421780791602</v>
      </c>
      <c r="I143" s="57">
        <v>0</v>
      </c>
      <c r="J143" s="57">
        <f>_xll.SRS1Splines.Functions25.OneWay_Spline($C$56:$C$60,J$56:J$60,$C143)</f>
        <v>5.1918949334594302</v>
      </c>
      <c r="K143" s="57">
        <f>_xll.SRS1Splines.Functions25.OneWay_Spline($C$56:$C$60,K$56:K$60,$C143)</f>
        <v>0.22102696342960901</v>
      </c>
      <c r="L143" s="57">
        <f>_xll.SRS1Splines.Functions25.OneWay_Spline($C$56:$C$60,L$56:L$60,$C143)</f>
        <v>0.406027142496236</v>
      </c>
      <c r="M143" s="57">
        <f>_xll.SRS1Splines.Functions25.OneWay_Spline($C$56:$C$60,M$56:M$60,$C143)</f>
        <v>1.2917733888878</v>
      </c>
      <c r="O143" s="57">
        <f t="shared" si="17"/>
        <v>25</v>
      </c>
      <c r="P143" s="57">
        <v>0</v>
      </c>
      <c r="Q143" s="57">
        <v>0</v>
      </c>
      <c r="R143" s="57">
        <f>_xll.SRS1Splines.Functions25.OneWay_Spline($C$56:$C$60,R$56:R$60,$C143)</f>
        <v>0.31176513472459599</v>
      </c>
      <c r="S143" s="57">
        <f>_xll.SRS1Splines.Functions25.OneWay_Spline($C$56:$C$60,S$56:S$60,$C143)</f>
        <v>0.309906223920833</v>
      </c>
      <c r="T143" s="57">
        <v>0</v>
      </c>
      <c r="U143" s="57">
        <v>0</v>
      </c>
      <c r="V143" s="57">
        <f>_xll.SRS1Splines.Functions25.OneWay_Spline($C$56:$C$60,V$56:V$60,$C143)</f>
        <v>4.2733620261188401</v>
      </c>
      <c r="W143" s="57">
        <f>_xll.SRS1Splines.Functions25.OneWay_Spline($C$56:$C$60,W$56:W$60,$C143)</f>
        <v>0.244606091667354</v>
      </c>
      <c r="X143" s="57">
        <f>_xll.SRS1Splines.Functions25.OneWay_Spline($C$56:$C$60,X$56:X$60,$C143)</f>
        <v>0.39014358040505898</v>
      </c>
      <c r="Y143" s="57">
        <f>_xll.SRS1Splines.Functions25.OneWay_Spline($C$56:$C$60,Y$56:Y$60,$C143)</f>
        <v>0.82472070365679495</v>
      </c>
      <c r="AA143" s="57">
        <f t="shared" si="18"/>
        <v>25</v>
      </c>
      <c r="AB143" s="57">
        <f>_xll.SRS1Splines.Functions25.OneWay_Spline($C$56:$C$60,AB$56:AB$60,AA143)</f>
        <v>3.4414182678518101E-3</v>
      </c>
      <c r="AC143" s="57">
        <f>_xll.SRS1Splines.Functions25.OneWay_Spline($C$56:$C$60,AC$56:AC$60,$C143)</f>
        <v>0.38112005174831698</v>
      </c>
      <c r="AD143" s="57">
        <f>_xll.SRS1Splines.Functions25.OneWay_Spline($C$56:$C$60,AD$56:AD$60,$C143)</f>
        <v>0.297493487391154</v>
      </c>
      <c r="AE143" s="57">
        <f>_xll.SRS1Splines.Functions25.OneWay_Spline($C$56:$C$60,AE$56:AE$60,$C143)</f>
        <v>0.74068878308453501</v>
      </c>
      <c r="AF143" s="57">
        <f>_xll.SRS1Splines.Functions25.OneWay_Spline($C$56:$C$60,AF$56:AF$60,$C143)</f>
        <v>0.570617592274825</v>
      </c>
      <c r="AG143" s="57">
        <f>_xll.SRS1Splines.Functions25.OneWay_Spline($C$56:$C$60,AG$56:AG$60,$C143)</f>
        <v>3.5375891444924399</v>
      </c>
      <c r="AH143" s="57">
        <f>_xll.SRS1Splines.Functions25.OneWay_Spline($C$56:$C$60,AH$56:AH$60,$C143)</f>
        <v>6.1104278408000097</v>
      </c>
      <c r="AI143" s="57">
        <f>_xll.SRS1Splines.Functions25.OneWay_Spline($C$56:$C$60,AI$56:AI$60,$C143)</f>
        <v>0.22463071693299999</v>
      </c>
      <c r="AJ143" s="57">
        <f>_xll.SRS1Splines.Functions25.OneWay_Spline($C$56:$C$60,AJ$56:AJ$60,$C143)</f>
        <v>0.29383423150864402</v>
      </c>
      <c r="AK143" s="57">
        <f>_xll.SRS1Splines.Functions25.OneWay_Spline($C$56:$C$60,AK$56:AK$60,$C143)</f>
        <v>1.75882607411881</v>
      </c>
    </row>
    <row r="144" spans="1:37" s="57" customFormat="1">
      <c r="B144" s="57">
        <v>4.1790000000000003</v>
      </c>
      <c r="C144" s="57">
        <f>C143+5</f>
        <v>30</v>
      </c>
      <c r="D144" s="57">
        <f>_xll.SRS1Splines.Functions25.OneWay_Spline($C$56:$C$60,$D$56:$D$60,C144)</f>
        <v>1.2596465110815999E-3</v>
      </c>
      <c r="E144" s="57">
        <f>_xll.SRS1Splines.Functions25.OneWay_Spline($C$56:$C$60,E$56:E$60,$C144)</f>
        <v>0.185094475223992</v>
      </c>
      <c r="F144" s="57">
        <f>_xll.SRS1Splines.Functions25.OneWay_Spline($C$56:$C$60,F$56:F$60,$C144)</f>
        <v>0.26713539423365401</v>
      </c>
      <c r="G144" s="57">
        <f>_xll.SRS1Splines.Functions25.OneWay_Spline($C$56:$C$60,G$56:G$60,$C144)</f>
        <v>0.60661197911456499</v>
      </c>
      <c r="H144" s="57">
        <f>_xll.SRS1Splines.Functions25.OneWay_Spline($C$56:$C$60,H$56:H$60,$C144)</f>
        <v>0.50425421780791602</v>
      </c>
      <c r="I144" s="57">
        <v>0</v>
      </c>
      <c r="J144" s="57">
        <f>_xll.SRS1Splines.Functions25.OneWay_Spline($C$56:$C$60,J$56:J$60,$C144)</f>
        <v>5.5310739577295704</v>
      </c>
      <c r="K144" s="57">
        <f>_xll.SRS1Splines.Functions25.OneWay_Spline($C$56:$C$60,K$56:K$60,$C144)</f>
        <v>0.22102696342960901</v>
      </c>
      <c r="L144" s="57">
        <f>_xll.SRS1Splines.Functions25.OneWay_Spline($C$56:$C$60,L$56:L$60,$C144)</f>
        <v>0.40570566880673697</v>
      </c>
      <c r="M144" s="57">
        <f>_xll.SRS1Splines.Functions25.OneWay_Spline($C$56:$C$60,M$56:M$60,$C144)</f>
        <v>1.2917733888878</v>
      </c>
      <c r="O144" s="57">
        <f t="shared" si="17"/>
        <v>30</v>
      </c>
      <c r="P144" s="57">
        <v>0</v>
      </c>
      <c r="Q144" s="57">
        <v>0</v>
      </c>
      <c r="R144" s="57">
        <f>_xll.SRS1Splines.Functions25.OneWay_Spline($C$56:$C$60,R$56:R$60,$C144)</f>
        <v>0.336761079274077</v>
      </c>
      <c r="S144" s="57">
        <f>_xll.SRS1Splines.Functions25.OneWay_Spline($C$56:$C$60,S$56:S$60,$C144)</f>
        <v>0.34061560325706203</v>
      </c>
      <c r="T144" s="57">
        <v>0</v>
      </c>
      <c r="U144" s="57">
        <v>0</v>
      </c>
      <c r="V144" s="57">
        <f>_xll.SRS1Splines.Functions25.OneWay_Spline($C$56:$C$60,V$56:V$60,$C144)</f>
        <v>4.4529303819113997</v>
      </c>
      <c r="W144" s="57">
        <f>_xll.SRS1Splines.Functions25.OneWay_Spline($C$56:$C$60,W$56:W$60,$C144)</f>
        <v>0.253667052247733</v>
      </c>
      <c r="X144" s="57">
        <f>_xll.SRS1Splines.Functions25.OneWay_Spline($C$56:$C$60,X$56:X$60,$C144)</f>
        <v>0.39014358040505898</v>
      </c>
      <c r="Y144" s="57">
        <f>_xll.SRS1Splines.Functions25.OneWay_Spline($C$56:$C$60,Y$56:Y$60,$C144)</f>
        <v>0.82472070365679495</v>
      </c>
      <c r="AA144" s="57">
        <f t="shared" si="18"/>
        <v>30</v>
      </c>
      <c r="AB144" s="57">
        <f>_xll.SRS1Splines.Functions25.OneWay_Spline($C$56:$C$60,AB$56:AB$60,AA144)</f>
        <v>3.4414182678518101E-3</v>
      </c>
      <c r="AC144" s="57">
        <f>_xll.SRS1Splines.Functions25.OneWay_Spline($C$56:$C$60,AC$56:AC$60,$C144)</f>
        <v>0.38112005174831698</v>
      </c>
      <c r="AD144" s="57">
        <f>_xll.SRS1Splines.Functions25.OneWay_Spline($C$56:$C$60,AD$56:AD$60,$C144)</f>
        <v>0.297493487391154</v>
      </c>
      <c r="AE144" s="57">
        <f>_xll.SRS1Splines.Functions25.OneWay_Spline($C$56:$C$60,AE$56:AE$60,$C144)</f>
        <v>0.87260835497206901</v>
      </c>
      <c r="AF144" s="57">
        <f>_xll.SRS1Splines.Functions25.OneWay_Spline($C$56:$C$60,AF$56:AF$60,$C144)</f>
        <v>0.570617592274825</v>
      </c>
      <c r="AG144" s="57">
        <v>0</v>
      </c>
      <c r="AH144" s="57">
        <f>_xll.SRS1Splines.Functions25.OneWay_Spline($C$56:$C$60,AH$56:AH$60,$C144)</f>
        <v>6.6092175335477297</v>
      </c>
      <c r="AI144" s="57">
        <f>_xll.SRS1Splines.Functions25.OneWay_Spline($C$56:$C$60,AI$56:AI$60,$C144)</f>
        <v>0.22463071693299999</v>
      </c>
      <c r="AJ144" s="57">
        <f>_xll.SRS1Splines.Functions25.OneWay_Spline($C$56:$C$60,AJ$56:AJ$60,$C144)</f>
        <v>0.25049912643672401</v>
      </c>
      <c r="AK144" s="57">
        <f>_xll.SRS1Splines.Functions25.OneWay_Spline($C$56:$C$60,AK$56:AK$60,$C144)</f>
        <v>1.75882607411881</v>
      </c>
    </row>
    <row r="145" spans="2:37" s="57" customFormat="1">
      <c r="B145" s="57">
        <v>5.1528</v>
      </c>
      <c r="C145" s="57">
        <f>C144+10</f>
        <v>40</v>
      </c>
      <c r="D145" s="57">
        <f>_xll.SRS1Splines.Functions25.OneWay_Spline($C$56:$C$60,$D$56:$D$60,C145)</f>
        <v>1.2596465110815999E-3</v>
      </c>
      <c r="E145" s="57">
        <f>_xll.SRS1Splines.Functions25.OneWay_Spline($C$56:$C$60,E$56:E$60,$C145)</f>
        <v>0.185094475223992</v>
      </c>
      <c r="F145" s="57">
        <f>_xll.SRS1Splines.Functions25.OneWay_Spline($C$56:$C$60,F$56:F$60,$C145)</f>
        <v>0.26713539423365401</v>
      </c>
      <c r="G145" s="57">
        <f>_xll.SRS1Splines.Functions25.OneWay_Spline($C$56:$C$60,G$56:G$60,$C145)</f>
        <v>0.76924093033832797</v>
      </c>
      <c r="H145" s="57">
        <f>_xll.SRS1Splines.Functions25.OneWay_Spline($C$56:$C$60,H$56:H$60,$C145)</f>
        <v>0.50425421780791602</v>
      </c>
      <c r="I145" s="57">
        <v>0</v>
      </c>
      <c r="J145" s="57">
        <f>_xll.SRS1Splines.Functions25.OneWay_Spline($C$56:$C$60,J$56:J$60,$C145)</f>
        <v>6.2094320062698598</v>
      </c>
      <c r="K145" s="57">
        <f>_xll.SRS1Splines.Functions25.OneWay_Spline($C$56:$C$60,K$56:K$60,$C145)</f>
        <v>0.22102696342960901</v>
      </c>
      <c r="L145" s="57">
        <f>_xll.SRS1Splines.Functions25.OneWay_Spline($C$56:$C$60,L$56:L$60,$C145)</f>
        <v>0.40506272142774002</v>
      </c>
      <c r="M145" s="57">
        <f>_xll.SRS1Splines.Functions25.OneWay_Spline($C$56:$C$60,M$56:M$60,$C145)</f>
        <v>1.2917733888878</v>
      </c>
      <c r="O145" s="57">
        <f t="shared" si="17"/>
        <v>40</v>
      </c>
      <c r="P145" s="57">
        <v>0</v>
      </c>
      <c r="Q145" s="57">
        <v>0</v>
      </c>
      <c r="R145" s="57">
        <f>_xll.SRS1Splines.Functions25.OneWay_Spline($C$56:$C$60,R$56:R$60,$C145)</f>
        <v>0.38675296837303802</v>
      </c>
      <c r="S145" s="57">
        <f>_xll.SRS1Splines.Functions25.OneWay_Spline($C$56:$C$60,S$56:S$60,$C145)</f>
        <v>0.40203436192952002</v>
      </c>
      <c r="T145" s="57">
        <v>0</v>
      </c>
      <c r="U145" s="57">
        <v>0</v>
      </c>
      <c r="V145" s="57">
        <f>_xll.SRS1Splines.Functions25.OneWay_Spline($C$56:$C$60,V$56:V$60,$C145)</f>
        <v>4.8120670934965304</v>
      </c>
      <c r="W145" s="57">
        <f>_xll.SRS1Splines.Functions25.OneWay_Spline($C$56:$C$60,W$56:W$60,$C145)</f>
        <v>0.27178897340849101</v>
      </c>
      <c r="X145" s="57">
        <f>_xll.SRS1Splines.Functions25.OneWay_Spline($C$56:$C$60,X$56:X$60,$C145)</f>
        <v>0.39014358040505898</v>
      </c>
      <c r="Y145" s="57">
        <f>_xll.SRS1Splines.Functions25.OneWay_Spline($C$56:$C$60,Y$56:Y$60,$C145)</f>
        <v>0.82472070365679495</v>
      </c>
      <c r="AA145" s="57">
        <f t="shared" si="18"/>
        <v>40</v>
      </c>
      <c r="AB145" s="57">
        <f>_xll.SRS1Splines.Functions25.OneWay_Spline($C$56:$C$60,AB$56:AB$60,AA145)</f>
        <v>3.4414182678518101E-3</v>
      </c>
      <c r="AC145" s="57">
        <f>_xll.SRS1Splines.Functions25.OneWay_Spline($C$56:$C$60,AC$56:AC$60,$C145)</f>
        <v>0.38112005174831698</v>
      </c>
      <c r="AD145" s="57">
        <f>_xll.SRS1Splines.Functions25.OneWay_Spline($C$56:$C$60,AD$56:AD$60,$C145)</f>
        <v>0.297493487391154</v>
      </c>
      <c r="AE145" s="57">
        <f>_xll.SRS1Splines.Functions25.OneWay_Spline($C$56:$C$60,AE$56:AE$60,$C145)</f>
        <v>1.13644749874714</v>
      </c>
      <c r="AF145" s="57">
        <f>_xll.SRS1Splines.Functions25.OneWay_Spline($C$56:$C$60,AF$56:AF$60,$C145)</f>
        <v>0.570617592274825</v>
      </c>
      <c r="AG145" s="57">
        <v>0</v>
      </c>
      <c r="AH145" s="57">
        <f>_xll.SRS1Splines.Functions25.OneWay_Spline($C$56:$C$60,AH$56:AH$60,$C145)</f>
        <v>7.6067969190431803</v>
      </c>
      <c r="AI145" s="57">
        <f>_xll.SRS1Splines.Functions25.OneWay_Spline($C$56:$C$60,AI$56:AI$60,$C145)</f>
        <v>0.22463071693299999</v>
      </c>
      <c r="AJ145" s="57">
        <f>_xll.SRS1Splines.Functions25.OneWay_Spline($C$56:$C$60,AJ$56:AJ$60,$C145)</f>
        <v>0.16382891629288401</v>
      </c>
      <c r="AK145" s="57">
        <f>_xll.SRS1Splines.Functions25.OneWay_Spline($C$56:$C$60,AK$56:AK$60,$C145)</f>
        <v>1.75882607411881</v>
      </c>
    </row>
    <row r="146" spans="2:37" s="57" customFormat="1">
      <c r="B146" s="57">
        <v>5.9217000000000004</v>
      </c>
      <c r="C146" s="57">
        <f t="shared" ref="C146:C147" si="24">C145+10</f>
        <v>50</v>
      </c>
      <c r="D146" s="57">
        <f>_xll.SRS1Splines.Functions25.OneWay_Spline($C$56:$C$60,$D$56:$D$60,C146)</f>
        <v>1.2596465110815999E-3</v>
      </c>
      <c r="E146" s="57">
        <f>_xll.SRS1Splines.Functions25.OneWay_Spline($C$56:$C$60,E$56:E$60,$C146)</f>
        <v>0.185094475223992</v>
      </c>
      <c r="F146" s="57">
        <f>_xll.SRS1Splines.Functions25.OneWay_Spline($C$56:$C$60,F$56:F$60,$C146)</f>
        <v>0.26713539423365401</v>
      </c>
      <c r="G146" s="57">
        <f>_xll.SRS1Splines.Functions25.OneWay_Spline($C$56:$C$60,G$56:G$60,$C146)</f>
        <v>0.93186988156209105</v>
      </c>
      <c r="H146" s="57">
        <f>_xll.SRS1Splines.Functions25.OneWay_Spline($C$56:$C$60,H$56:H$60,$C146)</f>
        <v>0.50425421780791602</v>
      </c>
      <c r="I146" s="57">
        <v>0</v>
      </c>
      <c r="J146" s="57">
        <f>_xll.SRS1Splines.Functions25.OneWay_Spline($C$56:$C$60,J$56:J$60,$C146)</f>
        <v>6.8877900548101501</v>
      </c>
      <c r="K146" s="57">
        <f>_xll.SRS1Splines.Functions25.OneWay_Spline($C$56:$C$60,K$56:K$60,$C146)</f>
        <v>0.22102696342960901</v>
      </c>
      <c r="L146" s="57">
        <f>_xll.SRS1Splines.Functions25.OneWay_Spline($C$56:$C$60,L$56:L$60,$C146)</f>
        <v>0.40441977404874202</v>
      </c>
      <c r="M146" s="57">
        <f>_xll.SRS1Splines.Functions25.OneWay_Spline($C$56:$C$60,M$56:M$60,$C146)</f>
        <v>1.2917733888878</v>
      </c>
      <c r="O146" s="57">
        <f t="shared" ref="O146:O162" si="25">C146</f>
        <v>50</v>
      </c>
      <c r="P146" s="57">
        <v>0</v>
      </c>
      <c r="Q146" s="57">
        <v>0</v>
      </c>
      <c r="R146" s="57">
        <f>_xll.SRS1Splines.Functions25.OneWay_Spline($C$56:$C$60,R$56:R$60,$C146)</f>
        <v>0.43674485747199898</v>
      </c>
      <c r="S146" s="57">
        <f>_xll.SRS1Splines.Functions25.OneWay_Spline($C$56:$C$60,S$56:S$60,$C146)</f>
        <v>0.46345312060197702</v>
      </c>
      <c r="T146" s="57">
        <v>0</v>
      </c>
      <c r="U146" s="57">
        <v>0</v>
      </c>
      <c r="V146" s="57">
        <f>_xll.SRS1Splines.Functions25.OneWay_Spline($C$56:$C$60,V$56:V$60,$C146)</f>
        <v>5.17120380508167</v>
      </c>
      <c r="W146" s="57">
        <f>_xll.SRS1Splines.Functions25.OneWay_Spline($C$56:$C$60,W$56:W$60,$C146)</f>
        <v>0.28991089456924901</v>
      </c>
      <c r="X146" s="57">
        <f>_xll.SRS1Splines.Functions25.OneWay_Spline($C$56:$C$60,X$56:X$60,$C146)</f>
        <v>0.39014358040505898</v>
      </c>
      <c r="Y146" s="57">
        <f>_xll.SRS1Splines.Functions25.OneWay_Spline($C$56:$C$60,Y$56:Y$60,$C146)</f>
        <v>0.82472070365679495</v>
      </c>
      <c r="AA146" s="57">
        <f t="shared" ref="AA146:AA162" si="26">O146</f>
        <v>50</v>
      </c>
      <c r="AB146" s="57">
        <f>_xll.SRS1Splines.Functions25.OneWay_Spline($C$56:$C$60,AB$56:AB$60,AA146)</f>
        <v>3.4414182678518101E-3</v>
      </c>
      <c r="AC146" s="57">
        <f>_xll.SRS1Splines.Functions25.OneWay_Spline($C$56:$C$60,AC$56:AC$60,$C146)</f>
        <v>0.38112005174831698</v>
      </c>
      <c r="AD146" s="57">
        <f>_xll.SRS1Splines.Functions25.OneWay_Spline($C$56:$C$60,AD$56:AD$60,$C146)</f>
        <v>0.297493487391154</v>
      </c>
      <c r="AE146" s="57">
        <f>_xll.SRS1Splines.Functions25.OneWay_Spline($C$56:$C$60,AE$56:AE$60,$C146)</f>
        <v>1.4002866425222</v>
      </c>
      <c r="AF146" s="57">
        <f>_xll.SRS1Splines.Functions25.OneWay_Spline($C$56:$C$60,AF$56:AF$60,$C146)</f>
        <v>0.570617592274825</v>
      </c>
      <c r="AG146" s="57">
        <v>0</v>
      </c>
      <c r="AH146" s="57">
        <f>_xll.SRS1Splines.Functions25.OneWay_Spline($C$56:$C$60,AH$56:AH$60,$C146)</f>
        <v>8.6043763045386203</v>
      </c>
      <c r="AI146" s="57">
        <f>_xll.SRS1Splines.Functions25.OneWay_Spline($C$56:$C$60,AI$56:AI$60,$C146)</f>
        <v>0.22463071693299999</v>
      </c>
      <c r="AJ146" s="57">
        <f>_xll.SRS1Splines.Functions25.OneWay_Spline($C$56:$C$60,AJ$56:AJ$60,$C146)</f>
        <v>7.7158706149043493E-2</v>
      </c>
      <c r="AK146" s="57">
        <f>_xll.SRS1Splines.Functions25.OneWay_Spline($C$56:$C$60,AK$56:AK$60,$C146)</f>
        <v>1.75882607411881</v>
      </c>
    </row>
    <row r="147" spans="2:37" s="57" customFormat="1">
      <c r="B147" s="57">
        <v>6.5039999999999996</v>
      </c>
      <c r="C147" s="57">
        <f t="shared" si="24"/>
        <v>60</v>
      </c>
      <c r="D147" s="57">
        <f>_xll.SRS1Splines.Functions25.OneWay_Spline($C$56:$C$60,$D$56:$D$60,C147)</f>
        <v>1.2596465110815999E-3</v>
      </c>
      <c r="E147" s="57">
        <f>_xll.SRS1Splines.Functions25.OneWay_Spline($C$56:$C$60,E$56:E$60,$C147)</f>
        <v>0.185094475223992</v>
      </c>
      <c r="F147" s="57">
        <f>_xll.SRS1Splines.Functions25.OneWay_Spline($C$56:$C$60,F$56:F$60,$C147)</f>
        <v>0.26713539423365401</v>
      </c>
      <c r="G147" s="57">
        <f>_xll.SRS1Splines.Functions25.OneWay_Spline($C$56:$C$60,G$56:G$60,$C147)</f>
        <v>1.09449883278585</v>
      </c>
      <c r="H147" s="57">
        <f>_xll.SRS1Splines.Functions25.OneWay_Spline($C$56:$C$60,H$56:H$60,$C147)</f>
        <v>0.50425421780791602</v>
      </c>
      <c r="I147" s="57">
        <v>0</v>
      </c>
      <c r="J147" s="57">
        <f>_xll.SRS1Splines.Functions25.OneWay_Spline($C$56:$C$60,J$56:J$60,$C147)</f>
        <v>7.5661481033504403</v>
      </c>
      <c r="K147" s="57">
        <f>_xll.SRS1Splines.Functions25.OneWay_Spline($C$56:$C$60,K$56:K$60,$C147)</f>
        <v>0.22102696342960901</v>
      </c>
      <c r="L147" s="57">
        <f>_xll.SRS1Splines.Functions25.OneWay_Spline($C$56:$C$60,L$56:L$60,$C147)</f>
        <v>0.40377682666974501</v>
      </c>
      <c r="M147" s="57">
        <f>_xll.SRS1Splines.Functions25.OneWay_Spline($C$56:$C$60,M$56:M$60,$C147)</f>
        <v>1.2917733888878</v>
      </c>
      <c r="O147" s="57">
        <f t="shared" si="25"/>
        <v>60</v>
      </c>
      <c r="P147" s="57">
        <v>0</v>
      </c>
      <c r="Q147" s="57">
        <v>0</v>
      </c>
      <c r="R147" s="57">
        <f>_xll.SRS1Splines.Functions25.OneWay_Spline($C$56:$C$60,R$56:R$60,$C147)</f>
        <v>0.48673674657096</v>
      </c>
      <c r="S147" s="57">
        <f>_xll.SRS1Splines.Functions25.OneWay_Spline($C$56:$C$60,S$56:S$60,$C147)</f>
        <v>0.52487187927443502</v>
      </c>
      <c r="T147" s="57">
        <v>0</v>
      </c>
      <c r="U147" s="57">
        <v>0</v>
      </c>
      <c r="V147" s="57">
        <f>_xll.SRS1Splines.Functions25.OneWay_Spline($C$56:$C$60,V$56:V$60,$C147)</f>
        <v>5.5303405166667998</v>
      </c>
      <c r="W147" s="57">
        <f>_xll.SRS1Splines.Functions25.OneWay_Spline($C$56:$C$60,W$56:W$60,$C147)</f>
        <v>0.30803281573000701</v>
      </c>
      <c r="X147" s="57">
        <f>_xll.SRS1Splines.Functions25.OneWay_Spline($C$56:$C$60,X$56:X$60,$C147)</f>
        <v>0.39014358040505898</v>
      </c>
      <c r="Y147" s="57">
        <f>_xll.SRS1Splines.Functions25.OneWay_Spline($C$56:$C$60,Y$56:Y$60,$C147)</f>
        <v>0.82472070365679495</v>
      </c>
      <c r="AA147" s="57">
        <f t="shared" si="26"/>
        <v>60</v>
      </c>
      <c r="AB147" s="57">
        <f>_xll.SRS1Splines.Functions25.OneWay_Spline($C$56:$C$60,AB$56:AB$60,AA147)</f>
        <v>3.4414182678518101E-3</v>
      </c>
      <c r="AC147" s="57">
        <f>_xll.SRS1Splines.Functions25.OneWay_Spline($C$56:$C$60,AC$56:AC$60,$C147)</f>
        <v>0.38112005174831698</v>
      </c>
      <c r="AD147" s="57">
        <f>_xll.SRS1Splines.Functions25.OneWay_Spline($C$56:$C$60,AD$56:AD$60,$C147)</f>
        <v>0.297493487391154</v>
      </c>
      <c r="AE147" s="57">
        <f>_xll.SRS1Splines.Functions25.OneWay_Spline($C$56:$C$60,AE$56:AE$60,$C147)</f>
        <v>1.66412578629727</v>
      </c>
      <c r="AF147" s="57">
        <f>_xll.SRS1Splines.Functions25.OneWay_Spline($C$56:$C$60,AF$56:AF$60,$C147)</f>
        <v>0.570617592274825</v>
      </c>
      <c r="AG147" s="57">
        <v>0</v>
      </c>
      <c r="AH147" s="57">
        <f>_xll.SRS1Splines.Functions25.OneWay_Spline($C$56:$C$60,AH$56:AH$60,$C147)</f>
        <v>9.6019556900340604</v>
      </c>
      <c r="AI147" s="57">
        <f>_xll.SRS1Splines.Functions25.OneWay_Spline($C$56:$C$60,AI$56:AI$60,$C147)</f>
        <v>0.22463071693299999</v>
      </c>
      <c r="AJ147" s="57">
        <v>0</v>
      </c>
      <c r="AK147" s="57">
        <f>_xll.SRS1Splines.Functions25.OneWay_Spline($C$56:$C$60,AK$56:AK$60,$C147)</f>
        <v>1.75882607411881</v>
      </c>
    </row>
    <row r="148" spans="2:37" s="57" customFormat="1">
      <c r="B148" s="57">
        <v>7.101394</v>
      </c>
      <c r="C148" s="57">
        <f>C147+15</f>
        <v>75</v>
      </c>
      <c r="D148" s="57">
        <f>_xll.SRS1Splines.Functions25.OneWay_Spline($C$56:$C$60,$D$56:$D$60,C148)</f>
        <v>1.2596465110815999E-3</v>
      </c>
      <c r="E148" s="57">
        <f>_xll.SRS1Splines.Functions25.OneWay_Spline($C$56:$C$60,E$56:E$60,$C148)</f>
        <v>0.185094475223992</v>
      </c>
      <c r="F148" s="57">
        <f>_xll.SRS1Splines.Functions25.OneWay_Spline($C$56:$C$60,F$56:F$60,$C148)</f>
        <v>0.26713539423365401</v>
      </c>
      <c r="G148" s="57">
        <f>_xll.SRS1Splines.Functions25.OneWay_Spline($C$56:$C$60,G$56:G$60,$C148)</f>
        <v>1.3384422596215</v>
      </c>
      <c r="H148" s="57">
        <f>_xll.SRS1Splines.Functions25.OneWay_Spline($C$56:$C$60,H$56:H$60,$C148)</f>
        <v>0.50425421780791602</v>
      </c>
      <c r="I148" s="57">
        <v>0</v>
      </c>
      <c r="J148" s="57">
        <f>_xll.SRS1Splines.Functions25.OneWay_Spline($C$56:$C$60,J$56:J$60,$C148)</f>
        <v>8.5836851761608699</v>
      </c>
      <c r="K148" s="57">
        <f>_xll.SRS1Splines.Functions25.OneWay_Spline($C$56:$C$60,K$56:K$60,$C148)</f>
        <v>0.22102696342960901</v>
      </c>
      <c r="L148" s="57">
        <f>_xll.SRS1Splines.Functions25.OneWay_Spline($C$56:$C$60,L$56:L$60,$C148)</f>
        <v>0.40281240560124898</v>
      </c>
      <c r="M148" s="57">
        <f>_xll.SRS1Splines.Functions25.OneWay_Spline($C$56:$C$60,M$56:M$60,$C148)</f>
        <v>1.2917733888878</v>
      </c>
      <c r="O148" s="57">
        <f t="shared" si="25"/>
        <v>75</v>
      </c>
      <c r="P148" s="57">
        <v>0</v>
      </c>
      <c r="Q148" s="57">
        <v>0</v>
      </c>
      <c r="R148" s="57">
        <f>_xll.SRS1Splines.Functions25.OneWay_Spline($C$56:$C$60,R$56:R$60,$C148)</f>
        <v>0.56172458021940097</v>
      </c>
      <c r="S148" s="57">
        <f>_xll.SRS1Splines.Functions25.OneWay_Spline($C$56:$C$60,S$56:S$60,$C148)</f>
        <v>0.61700001728312204</v>
      </c>
      <c r="T148" s="57">
        <v>0</v>
      </c>
      <c r="U148" s="57">
        <v>0</v>
      </c>
      <c r="V148" s="57">
        <f>_xll.SRS1Splines.Functions25.OneWay_Spline($C$56:$C$60,V$56:V$60,$C148)</f>
        <v>6.0690455840444999</v>
      </c>
      <c r="W148" s="57">
        <f>_xll.SRS1Splines.Functions25.OneWay_Spline($C$56:$C$60,W$56:W$60,$C148)</f>
        <v>0.33521569747114399</v>
      </c>
      <c r="X148" s="57">
        <f>_xll.SRS1Splines.Functions25.OneWay_Spline($C$56:$C$60,X$56:X$60,$C148)</f>
        <v>0.39014358040505898</v>
      </c>
      <c r="Y148" s="57">
        <f>_xll.SRS1Splines.Functions25.OneWay_Spline($C$56:$C$60,Y$56:Y$60,$C148)</f>
        <v>0.82472070365679495</v>
      </c>
      <c r="AA148" s="57">
        <f t="shared" si="26"/>
        <v>75</v>
      </c>
      <c r="AB148" s="57">
        <f>_xll.SRS1Splines.Functions25.OneWay_Spline($C$56:$C$60,AB$56:AB$60,AA148)</f>
        <v>3.4414182678518101E-3</v>
      </c>
      <c r="AC148" s="57">
        <f>_xll.SRS1Splines.Functions25.OneWay_Spline($C$56:$C$60,AC$56:AC$60,$C148)</f>
        <v>0.38112005174831698</v>
      </c>
      <c r="AD148" s="57">
        <f>_xll.SRS1Splines.Functions25.OneWay_Spline($C$56:$C$60,AD$56:AD$60,$C148)</f>
        <v>0.297493487391154</v>
      </c>
      <c r="AE148" s="57">
        <f>_xll.SRS1Splines.Functions25.OneWay_Spline($C$56:$C$60,AE$56:AE$60,$C148)</f>
        <v>2.0598845019598699</v>
      </c>
      <c r="AF148" s="57">
        <f>_xll.SRS1Splines.Functions25.OneWay_Spline($C$56:$C$60,AF$56:AF$60,$C148)</f>
        <v>0.570617592274825</v>
      </c>
      <c r="AG148" s="57">
        <v>0</v>
      </c>
      <c r="AH148" s="57">
        <f>_xll.SRS1Splines.Functions25.OneWay_Spline($C$56:$C$60,AH$56:AH$60,$C148)</f>
        <v>11.0983247682772</v>
      </c>
      <c r="AI148" s="57">
        <f>_xll.SRS1Splines.Functions25.OneWay_Spline($C$56:$C$60,AI$56:AI$60,$C148)</f>
        <v>0.22463071693299999</v>
      </c>
      <c r="AJ148" s="57">
        <v>0</v>
      </c>
      <c r="AK148" s="57">
        <f>_xll.SRS1Splines.Functions25.OneWay_Spline($C$56:$C$60,AK$56:AK$60,$C148)</f>
        <v>1.75882607411881</v>
      </c>
    </row>
    <row r="149" spans="2:37" s="57" customFormat="1">
      <c r="B149" s="57">
        <v>7.62</v>
      </c>
      <c r="C149" s="57">
        <f>C148+25</f>
        <v>100</v>
      </c>
      <c r="D149" s="57">
        <f>_xll.SRS1Splines.Functions25.OneWay_Spline($C$56:$C$60,$D$56:$D$60,C149)</f>
        <v>1.2596465110815999E-3</v>
      </c>
      <c r="E149" s="57">
        <f>_xll.SRS1Splines.Functions25.OneWay_Spline($C$56:$C$60,E$56:E$60,$C149)</f>
        <v>0.185094475223992</v>
      </c>
      <c r="F149" s="57">
        <f>_xll.SRS1Splines.Functions25.OneWay_Spline($C$56:$C$60,F$56:F$60,$C149)</f>
        <v>0.26713539423365401</v>
      </c>
      <c r="G149" s="57">
        <f>_xll.SRS1Splines.Functions25.OneWay_Spline($C$56:$C$60,G$56:G$60,$C149)</f>
        <v>1.7450146376808999</v>
      </c>
      <c r="H149" s="57">
        <f>_xll.SRS1Splines.Functions25.OneWay_Spline($C$56:$C$60,H$56:H$60,$C149)</f>
        <v>0.50425421780791602</v>
      </c>
      <c r="I149" s="57">
        <v>0</v>
      </c>
      <c r="J149" s="57">
        <f>_xll.SRS1Splines.Functions25.OneWay_Spline($C$56:$C$60,J$56:J$60,$C149)</f>
        <v>10.2795802975116</v>
      </c>
      <c r="K149" s="57">
        <f>_xll.SRS1Splines.Functions25.OneWay_Spline($C$56:$C$60,K$56:K$60,$C149)</f>
        <v>0.22102696342960901</v>
      </c>
      <c r="L149" s="57">
        <f>_xll.SRS1Splines.Functions25.OneWay_Spline($C$56:$C$60,L$56:L$60,$C149)</f>
        <v>0.401205037153755</v>
      </c>
      <c r="M149" s="57">
        <f>_xll.SRS1Splines.Functions25.OneWay_Spline($C$56:$C$60,M$56:M$60,$C149)</f>
        <v>1.2917733888878</v>
      </c>
      <c r="O149" s="57">
        <f t="shared" si="25"/>
        <v>100</v>
      </c>
      <c r="P149" s="57">
        <v>0</v>
      </c>
      <c r="Q149" s="57">
        <v>0</v>
      </c>
      <c r="R149" s="57">
        <f>_xll.SRS1Splines.Functions25.OneWay_Spline($C$56:$C$60,R$56:R$60,$C149)</f>
        <v>0.68670430296680296</v>
      </c>
      <c r="S149" s="57">
        <f>_xll.SRS1Splines.Functions25.OneWay_Spline($C$56:$C$60,S$56:S$60,$C149)</f>
        <v>0.770546913964266</v>
      </c>
      <c r="T149" s="57">
        <v>0</v>
      </c>
      <c r="U149" s="57">
        <v>0</v>
      </c>
      <c r="V149" s="57">
        <f>_xll.SRS1Splines.Functions25.OneWay_Spline($C$56:$C$60,V$56:V$60,$C149)</f>
        <v>6.9668873630073298</v>
      </c>
      <c r="W149" s="57">
        <f>_xll.SRS1Splines.Functions25.OneWay_Spline($C$56:$C$60,W$56:W$60,$C149)</f>
        <v>0.38052050037303897</v>
      </c>
      <c r="X149" s="57">
        <f>_xll.SRS1Splines.Functions25.OneWay_Spline($C$56:$C$60,X$56:X$60,$C149)</f>
        <v>0.39014358040505898</v>
      </c>
      <c r="Y149" s="57">
        <f>_xll.SRS1Splines.Functions25.OneWay_Spline($C$56:$C$60,Y$56:Y$60,$C149)</f>
        <v>0.82472070365679495</v>
      </c>
      <c r="AA149" s="57">
        <f t="shared" si="26"/>
        <v>100</v>
      </c>
      <c r="AB149" s="57">
        <f>_xll.SRS1Splines.Functions25.OneWay_Spline($C$56:$C$60,AB$56:AB$60,AA149)</f>
        <v>3.4414182678518101E-3</v>
      </c>
      <c r="AC149" s="57">
        <f>_xll.SRS1Splines.Functions25.OneWay_Spline($C$56:$C$60,AC$56:AC$60,$C149)</f>
        <v>0.38112005174831698</v>
      </c>
      <c r="AD149" s="57">
        <f>_xll.SRS1Splines.Functions25.OneWay_Spline($C$56:$C$60,AD$56:AD$60,$C149)</f>
        <v>0.297493487391154</v>
      </c>
      <c r="AE149" s="57">
        <f>_xll.SRS1Splines.Functions25.OneWay_Spline($C$56:$C$60,AE$56:AE$60,$C149)</f>
        <v>2.7194823613975401</v>
      </c>
      <c r="AF149" s="57">
        <f>_xll.SRS1Splines.Functions25.OneWay_Spline($C$56:$C$60,AF$56:AF$60,$C149)</f>
        <v>0.570617592274825</v>
      </c>
      <c r="AG149" s="57">
        <v>0</v>
      </c>
      <c r="AH149" s="57">
        <f>_xll.SRS1Splines.Functions25.OneWay_Spline($C$56:$C$60,AH$56:AH$60,$C149)</f>
        <v>13.592273232015801</v>
      </c>
      <c r="AI149" s="57">
        <f>_xll.SRS1Splines.Functions25.OneWay_Spline($C$56:$C$60,AI$56:AI$60,$C149)</f>
        <v>0.22463071693299999</v>
      </c>
      <c r="AJ149" s="57">
        <v>0</v>
      </c>
      <c r="AK149" s="57">
        <f>_xll.SRS1Splines.Functions25.OneWay_Spline($C$56:$C$60,AK$56:AK$60,$C149)</f>
        <v>1.75882607411881</v>
      </c>
    </row>
    <row r="150" spans="2:37" s="57" customFormat="1">
      <c r="B150" s="57">
        <v>7.8259999999999996</v>
      </c>
      <c r="C150" s="57">
        <f t="shared" ref="C150:C154" si="27">C149+25</f>
        <v>125</v>
      </c>
      <c r="D150" s="57">
        <f>_xll.SRS1Splines.Functions25.OneWay_Spline($C$56:$C$60,$D$56:$D$60,C150)</f>
        <v>1.2596465110815999E-3</v>
      </c>
      <c r="E150" s="57">
        <f>_xll.SRS1Splines.Functions25.OneWay_Spline($C$56:$C$60,E$56:E$60,$C150)</f>
        <v>0.185094475223992</v>
      </c>
      <c r="F150" s="57">
        <f>_xll.SRS1Splines.Functions25.OneWay_Spline($C$56:$C$60,F$56:F$60,$C150)</f>
        <v>0.26713539423365401</v>
      </c>
      <c r="G150" s="57">
        <f>_xll.SRS1Splines.Functions25.OneWay_Spline($C$56:$C$60,G$56:G$60,$C150)</f>
        <v>2.1515870157403101</v>
      </c>
      <c r="H150" s="57">
        <f>_xll.SRS1Splines.Functions25.OneWay_Spline($C$56:$C$60,H$56:H$60,$C150)</f>
        <v>0.50425421780791602</v>
      </c>
      <c r="I150" s="57">
        <v>0</v>
      </c>
      <c r="J150" s="57">
        <f>_xll.SRS1Splines.Functions25.OneWay_Spline($C$56:$C$60,J$56:J$60,$C150)</f>
        <v>11.975475418862301</v>
      </c>
      <c r="K150" s="57">
        <f>_xll.SRS1Splines.Functions25.OneWay_Spline($C$56:$C$60,K$56:K$60,$C150)</f>
        <v>0.22102696342960901</v>
      </c>
      <c r="L150" s="57">
        <f>_xll.SRS1Splines.Functions25.OneWay_Spline($C$56:$C$60,L$56:L$60,$C150)</f>
        <v>0.39959766870626201</v>
      </c>
      <c r="M150" s="57">
        <f>_xll.SRS1Splines.Functions25.OneWay_Spline($C$56:$C$60,M$56:M$60,$C150)</f>
        <v>1.2917733888878</v>
      </c>
      <c r="O150" s="57">
        <f t="shared" si="25"/>
        <v>125</v>
      </c>
      <c r="P150" s="57">
        <v>0</v>
      </c>
      <c r="Q150" s="57">
        <v>0</v>
      </c>
      <c r="R150" s="57">
        <f>_xll.SRS1Splines.Functions25.OneWay_Spline($C$56:$C$60,R$56:R$60,$C150)</f>
        <v>0.81168402571420495</v>
      </c>
      <c r="S150" s="57">
        <f>_xll.SRS1Splines.Functions25.OneWay_Spline($C$56:$C$60,S$56:S$60,$C150)</f>
        <v>0.92409381064540996</v>
      </c>
      <c r="T150" s="57">
        <v>0</v>
      </c>
      <c r="U150" s="57">
        <v>0</v>
      </c>
      <c r="V150" s="57">
        <f>_xll.SRS1Splines.Functions25.OneWay_Spline($C$56:$C$60,V$56:V$60,$C150)</f>
        <v>7.8647291419701597</v>
      </c>
      <c r="W150" s="57">
        <f>_xll.SRS1Splines.Functions25.OneWay_Spline($C$56:$C$60,W$56:W$60,$C150)</f>
        <v>0.42582530327493301</v>
      </c>
      <c r="X150" s="57">
        <f>_xll.SRS1Splines.Functions25.OneWay_Spline($C$56:$C$60,X$56:X$60,$C150)</f>
        <v>0.39014358040505898</v>
      </c>
      <c r="Y150" s="57">
        <f>_xll.SRS1Splines.Functions25.OneWay_Spline($C$56:$C$60,Y$56:Y$60,$C150)</f>
        <v>0.82472070365679495</v>
      </c>
      <c r="AA150" s="57">
        <f t="shared" si="26"/>
        <v>125</v>
      </c>
      <c r="AB150" s="57">
        <f>_xll.SRS1Splines.Functions25.OneWay_Spline($C$56:$C$60,AB$56:AB$60,AA150)</f>
        <v>3.4414182678518101E-3</v>
      </c>
      <c r="AC150" s="57">
        <f>_xll.SRS1Splines.Functions25.OneWay_Spline($C$56:$C$60,AC$56:AC$60,$C150)</f>
        <v>0.38112005174831698</v>
      </c>
      <c r="AD150" s="57">
        <f>_xll.SRS1Splines.Functions25.OneWay_Spline($C$56:$C$60,AD$56:AD$60,$C150)</f>
        <v>0.297493487391154</v>
      </c>
      <c r="AE150" s="57">
        <f>_xll.SRS1Splines.Functions25.OneWay_Spline($C$56:$C$60,AE$56:AE$60,$C150)</f>
        <v>3.3790802208352102</v>
      </c>
      <c r="AF150" s="57">
        <f>_xll.SRS1Splines.Functions25.OneWay_Spline($C$56:$C$60,AF$56:AF$60,$C150)</f>
        <v>0.570617592274825</v>
      </c>
      <c r="AG150" s="57">
        <v>0</v>
      </c>
      <c r="AH150" s="57">
        <f>_xll.SRS1Splines.Functions25.OneWay_Spline($C$56:$C$60,AH$56:AH$60,$C150)</f>
        <v>16.0862216957544</v>
      </c>
      <c r="AI150" s="57">
        <f>_xll.SRS1Splines.Functions25.OneWay_Spline($C$56:$C$60,AI$56:AI$60,$C150)</f>
        <v>0.22463071693299999</v>
      </c>
      <c r="AJ150" s="57">
        <v>0</v>
      </c>
      <c r="AK150" s="57">
        <f>_xll.SRS1Splines.Functions25.OneWay_Spline($C$56:$C$60,AK$56:AK$60,$C150)</f>
        <v>1.75882607411881</v>
      </c>
    </row>
    <row r="151" spans="2:37" s="57" customFormat="1">
      <c r="B151" s="57">
        <v>7.9016999999999999</v>
      </c>
      <c r="C151" s="57">
        <f t="shared" si="27"/>
        <v>150</v>
      </c>
      <c r="D151" s="57">
        <f>_xll.SRS1Splines.Functions25.OneWay_Spline($C$56:$C$60,$D$56:$D$60,C151)</f>
        <v>1.2596465110815999E-3</v>
      </c>
      <c r="E151" s="57">
        <f>_xll.SRS1Splines.Functions25.OneWay_Spline($C$56:$C$60,E$56:E$60,$C151)</f>
        <v>0.185094475223992</v>
      </c>
      <c r="F151" s="57">
        <f>_xll.SRS1Splines.Functions25.OneWay_Spline($C$56:$C$60,F$56:F$60,$C151)</f>
        <v>0.26713539423365401</v>
      </c>
      <c r="G151" s="57">
        <f>_xll.SRS1Splines.Functions25.OneWay_Spline($C$56:$C$60,G$56:G$60,$C151)</f>
        <v>2.5581593937997198</v>
      </c>
      <c r="H151" s="57">
        <f>_xll.SRS1Splines.Functions25.OneWay_Spline($C$56:$C$60,H$56:H$60,$C151)</f>
        <v>0.50425421780791602</v>
      </c>
      <c r="I151" s="57">
        <v>0</v>
      </c>
      <c r="J151" s="57">
        <f>_xll.SRS1Splines.Functions25.OneWay_Spline($C$56:$C$60,J$56:J$60,$C151)</f>
        <v>13.671370540212999</v>
      </c>
      <c r="K151" s="57">
        <f>_xll.SRS1Splines.Functions25.OneWay_Spline($C$56:$C$60,K$56:K$60,$C151)</f>
        <v>0.22102696342960901</v>
      </c>
      <c r="L151" s="57">
        <f>_xll.SRS1Splines.Functions25.OneWay_Spline($C$56:$C$60,L$56:L$60,$C151)</f>
        <v>0.39799030025876803</v>
      </c>
      <c r="M151" s="57">
        <f>_xll.SRS1Splines.Functions25.OneWay_Spline($C$56:$C$60,M$56:M$60,$C151)</f>
        <v>1.2917733888878</v>
      </c>
      <c r="O151" s="57">
        <f t="shared" si="25"/>
        <v>150</v>
      </c>
      <c r="P151" s="57">
        <v>0</v>
      </c>
      <c r="Q151" s="57">
        <v>0</v>
      </c>
      <c r="R151" s="57">
        <f>_xll.SRS1Splines.Functions25.OneWay_Spline($C$56:$C$60,R$56:R$60,$C151)</f>
        <v>0.93666374846160805</v>
      </c>
      <c r="S151" s="57">
        <f>_xll.SRS1Splines.Functions25.OneWay_Spline($C$56:$C$60,S$56:S$60,$C151)</f>
        <v>1.0776407073265499</v>
      </c>
      <c r="T151" s="57">
        <v>0</v>
      </c>
      <c r="U151" s="57">
        <v>0</v>
      </c>
      <c r="V151" s="57">
        <f>_xll.SRS1Splines.Functions25.OneWay_Spline($C$56:$C$60,V$56:V$60,$C151)</f>
        <v>8.7625709209329994</v>
      </c>
      <c r="W151" s="57">
        <f>_xll.SRS1Splines.Functions25.OneWay_Spline($C$56:$C$60,W$56:W$60,$C151)</f>
        <v>0.47113010617682799</v>
      </c>
      <c r="X151" s="57">
        <f>_xll.SRS1Splines.Functions25.OneWay_Spline($C$56:$C$60,X$56:X$60,$C151)</f>
        <v>0.39014358040505898</v>
      </c>
      <c r="Y151" s="57">
        <f>_xll.SRS1Splines.Functions25.OneWay_Spline($C$56:$C$60,Y$56:Y$60,$C151)</f>
        <v>0.82472070365679495</v>
      </c>
      <c r="AA151" s="57">
        <f t="shared" si="26"/>
        <v>150</v>
      </c>
      <c r="AB151" s="57">
        <f>_xll.SRS1Splines.Functions25.OneWay_Spline($C$56:$C$60,AB$56:AB$60,AA151)</f>
        <v>3.4414182678518101E-3</v>
      </c>
      <c r="AC151" s="57">
        <f>_xll.SRS1Splines.Functions25.OneWay_Spline($C$56:$C$60,AC$56:AC$60,$C151)</f>
        <v>0.38112005174831698</v>
      </c>
      <c r="AD151" s="57">
        <f>_xll.SRS1Splines.Functions25.OneWay_Spline($C$56:$C$60,AD$56:AD$60,$C151)</f>
        <v>0.297493487391154</v>
      </c>
      <c r="AE151" s="57">
        <f>_xll.SRS1Splines.Functions25.OneWay_Spline($C$56:$C$60,AE$56:AE$60,$C151)</f>
        <v>4.0386780802728799</v>
      </c>
      <c r="AF151" s="57">
        <f>_xll.SRS1Splines.Functions25.OneWay_Spline($C$56:$C$60,AF$56:AF$60,$C151)</f>
        <v>0.570617592274825</v>
      </c>
      <c r="AG151" s="57">
        <v>0</v>
      </c>
      <c r="AH151" s="57">
        <f>_xll.SRS1Splines.Functions25.OneWay_Spline($C$56:$C$60,AH$56:AH$60,$C151)</f>
        <v>18.580170159493001</v>
      </c>
      <c r="AI151" s="57">
        <f>_xll.SRS1Splines.Functions25.OneWay_Spline($C$56:$C$60,AI$56:AI$60,$C151)</f>
        <v>0.22463071693299999</v>
      </c>
      <c r="AJ151" s="57">
        <v>0</v>
      </c>
      <c r="AK151" s="57">
        <f>_xll.SRS1Splines.Functions25.OneWay_Spline($C$56:$C$60,AK$56:AK$60,$C151)</f>
        <v>1.75882607411881</v>
      </c>
    </row>
    <row r="152" spans="2:37" s="57" customFormat="1">
      <c r="B152" s="57">
        <v>7.9210000000000003</v>
      </c>
      <c r="C152" s="57">
        <f t="shared" si="27"/>
        <v>175</v>
      </c>
      <c r="D152" s="57">
        <f>_xll.SRS1Splines.Functions25.OneWay_Spline($C$56:$C$60,$D$56:$D$60,C152)</f>
        <v>1.2596465110815999E-3</v>
      </c>
      <c r="E152" s="57">
        <f>_xll.SRS1Splines.Functions25.OneWay_Spline($C$56:$C$60,E$56:E$60,$C152)</f>
        <v>0.185094475223992</v>
      </c>
      <c r="F152" s="57">
        <f>_xll.SRS1Splines.Functions25.OneWay_Spline($C$56:$C$60,F$56:F$60,$C152)</f>
        <v>0.26713539423365401</v>
      </c>
      <c r="G152" s="57">
        <f>_xll.SRS1Splines.Functions25.OneWay_Spline($C$56:$C$60,G$56:G$60,$C152)</f>
        <v>2.9647317718591299</v>
      </c>
      <c r="H152" s="57">
        <f>_xll.SRS1Splines.Functions25.OneWay_Spline($C$56:$C$60,H$56:H$60,$C152)</f>
        <v>0.50425421780791602</v>
      </c>
      <c r="I152" s="57">
        <v>0</v>
      </c>
      <c r="J152" s="57">
        <f>_xll.SRS1Splines.Functions25.OneWay_Spline($C$56:$C$60,J$56:J$60,$C152)</f>
        <v>15.367265661563801</v>
      </c>
      <c r="K152" s="57">
        <f>_xll.SRS1Splines.Functions25.OneWay_Spline($C$56:$C$60,K$56:K$60,$C152)</f>
        <v>0.22102696342960901</v>
      </c>
      <c r="L152" s="57">
        <f>_xll.SRS1Splines.Functions25.OneWay_Spline($C$56:$C$60,L$56:L$60,$C152)</f>
        <v>0.39638293181127499</v>
      </c>
      <c r="M152" s="57">
        <f>_xll.SRS1Splines.Functions25.OneWay_Spline($C$56:$C$60,M$56:M$60,$C152)</f>
        <v>1.2917733888878</v>
      </c>
      <c r="O152" s="57">
        <f t="shared" si="25"/>
        <v>175</v>
      </c>
      <c r="P152" s="57">
        <v>0</v>
      </c>
      <c r="Q152" s="57">
        <v>0</v>
      </c>
      <c r="R152" s="57">
        <f>_xll.SRS1Splines.Functions25.OneWay_Spline($C$56:$C$60,R$56:R$60,$C152)</f>
        <v>1.0616434712090099</v>
      </c>
      <c r="S152" s="57">
        <f>_xll.SRS1Splines.Functions25.OneWay_Spline($C$56:$C$60,S$56:S$60,$C152)</f>
        <v>1.2311876040077001</v>
      </c>
      <c r="T152" s="57">
        <v>0</v>
      </c>
      <c r="U152" s="57">
        <v>0</v>
      </c>
      <c r="V152" s="57">
        <f>_xll.SRS1Splines.Functions25.OneWay_Spline($C$56:$C$60,V$56:V$60,$C152)</f>
        <v>9.6604126998958293</v>
      </c>
      <c r="W152" s="57">
        <f>_xll.SRS1Splines.Functions25.OneWay_Spline($C$56:$C$60,W$56:W$60,$C152)</f>
        <v>0.51643490907872303</v>
      </c>
      <c r="X152" s="57">
        <f>_xll.SRS1Splines.Functions25.OneWay_Spline($C$56:$C$60,X$56:X$60,$C152)</f>
        <v>0.39014358040505898</v>
      </c>
      <c r="Y152" s="57">
        <f>_xll.SRS1Splines.Functions25.OneWay_Spline($C$56:$C$60,Y$56:Y$60,$C152)</f>
        <v>0.82472070365679495</v>
      </c>
      <c r="AA152" s="57">
        <f t="shared" si="26"/>
        <v>175</v>
      </c>
      <c r="AB152" s="57">
        <f>_xll.SRS1Splines.Functions25.OneWay_Spline($C$56:$C$60,AB$56:AB$60,AA152)</f>
        <v>3.4414182678518101E-3</v>
      </c>
      <c r="AC152" s="57">
        <f>_xll.SRS1Splines.Functions25.OneWay_Spline($C$56:$C$60,AC$56:AC$60,$C152)</f>
        <v>0.38112005174831698</v>
      </c>
      <c r="AD152" s="57">
        <f>_xll.SRS1Splines.Functions25.OneWay_Spline($C$56:$C$60,AD$56:AD$60,$C152)</f>
        <v>0.297493487391154</v>
      </c>
      <c r="AE152" s="57">
        <f>_xll.SRS1Splines.Functions25.OneWay_Spline($C$56:$C$60,AE$56:AE$60,$C152)</f>
        <v>4.69827593971055</v>
      </c>
      <c r="AF152" s="57">
        <f>_xll.SRS1Splines.Functions25.OneWay_Spline($C$56:$C$60,AF$56:AF$60,$C152)</f>
        <v>0.570617592274825</v>
      </c>
      <c r="AG152" s="57">
        <v>0</v>
      </c>
      <c r="AH152" s="57">
        <f>_xll.SRS1Splines.Functions25.OneWay_Spline($C$56:$C$60,AH$56:AH$60,$C152)</f>
        <v>21.074118623231598</v>
      </c>
      <c r="AI152" s="57">
        <f>_xll.SRS1Splines.Functions25.OneWay_Spline($C$56:$C$60,AI$56:AI$60,$C152)</f>
        <v>0.22463071693299999</v>
      </c>
      <c r="AJ152" s="57">
        <v>0</v>
      </c>
      <c r="AK152" s="57">
        <f>_xll.SRS1Splines.Functions25.OneWay_Spline($C$56:$C$60,AK$56:AK$60,$C152)</f>
        <v>1.75882607411881</v>
      </c>
    </row>
    <row r="153" spans="2:37" s="57" customFormat="1">
      <c r="B153" s="57">
        <v>7.9189999999999996</v>
      </c>
      <c r="C153" s="57">
        <f t="shared" si="27"/>
        <v>200</v>
      </c>
      <c r="D153" s="57">
        <f>_xll.SRS1Splines.Functions25.OneWay_Spline($C$56:$C$60,$D$56:$D$60,C153)</f>
        <v>1.2596465110815999E-3</v>
      </c>
      <c r="E153" s="57">
        <f>_xll.SRS1Splines.Functions25.OneWay_Spline($C$56:$C$60,E$56:E$60,$C153)</f>
        <v>0.185094475223992</v>
      </c>
      <c r="F153" s="57">
        <f>_xll.SRS1Splines.Functions25.OneWay_Spline($C$56:$C$60,F$56:F$60,$C153)</f>
        <v>0.26713539423365401</v>
      </c>
      <c r="G153" s="57">
        <f>_xll.SRS1Splines.Functions25.OneWay_Spline($C$56:$C$60,G$56:G$60,$C153)</f>
        <v>3.3713041499185299</v>
      </c>
      <c r="H153" s="57">
        <f>_xll.SRS1Splines.Functions25.OneWay_Spline($C$56:$C$60,H$56:H$60,$C153)</f>
        <v>0.50425421780791602</v>
      </c>
      <c r="I153" s="57">
        <v>0</v>
      </c>
      <c r="J153" s="57">
        <f>_xll.SRS1Splines.Functions25.OneWay_Spline($C$56:$C$60,J$56:J$60,$C153)</f>
        <v>17.063160782914501</v>
      </c>
      <c r="K153" s="57">
        <f>_xll.SRS1Splines.Functions25.OneWay_Spline($C$56:$C$60,K$56:K$60,$C153)</f>
        <v>0.22102696342960901</v>
      </c>
      <c r="L153" s="57">
        <f>_xll.SRS1Splines.Functions25.OneWay_Spline($C$56:$C$60,L$56:L$60,$C153)</f>
        <v>0.394775563363781</v>
      </c>
      <c r="M153" s="57">
        <f>_xll.SRS1Splines.Functions25.OneWay_Spline($C$56:$C$60,M$56:M$60,$C153)</f>
        <v>1.2917733888878</v>
      </c>
      <c r="O153" s="57">
        <f t="shared" si="25"/>
        <v>200</v>
      </c>
      <c r="P153" s="57">
        <v>0</v>
      </c>
      <c r="Q153" s="57">
        <v>0</v>
      </c>
      <c r="R153" s="57">
        <f>_xll.SRS1Splines.Functions25.OneWay_Spline($C$56:$C$60,R$56:R$60,$C153)</f>
        <v>1.18662319395641</v>
      </c>
      <c r="S153" s="57">
        <f>_xll.SRS1Splines.Functions25.OneWay_Spline($C$56:$C$60,S$56:S$60,$C153)</f>
        <v>1.3847345006888401</v>
      </c>
      <c r="T153" s="57">
        <v>0</v>
      </c>
      <c r="U153" s="57">
        <v>0</v>
      </c>
      <c r="V153" s="57">
        <f>_xll.SRS1Splines.Functions25.OneWay_Spline($C$56:$C$60,V$56:V$60,$C153)</f>
        <v>10.5582544788587</v>
      </c>
      <c r="W153" s="57">
        <f>_xll.SRS1Splines.Functions25.OneWay_Spline($C$56:$C$60,W$56:W$60,$C153)</f>
        <v>0.56173971198061801</v>
      </c>
      <c r="X153" s="57">
        <f>_xll.SRS1Splines.Functions25.OneWay_Spline($C$56:$C$60,X$56:X$60,$C153)</f>
        <v>0.39014358040505898</v>
      </c>
      <c r="Y153" s="57">
        <f>_xll.SRS1Splines.Functions25.OneWay_Spline($C$56:$C$60,Y$56:Y$60,$C153)</f>
        <v>0.82472070365679495</v>
      </c>
      <c r="AA153" s="57">
        <f t="shared" si="26"/>
        <v>200</v>
      </c>
      <c r="AB153" s="57">
        <f>_xll.SRS1Splines.Functions25.OneWay_Spline($C$56:$C$60,AB$56:AB$60,AA153)</f>
        <v>3.4414182678518101E-3</v>
      </c>
      <c r="AC153" s="57">
        <f>_xll.SRS1Splines.Functions25.OneWay_Spline($C$56:$C$60,AC$56:AC$60,$C153)</f>
        <v>0.38112005174831698</v>
      </c>
      <c r="AD153" s="57">
        <f>_xll.SRS1Splines.Functions25.OneWay_Spline($C$56:$C$60,AD$56:AD$60,$C153)</f>
        <v>0.297493487391154</v>
      </c>
      <c r="AE153" s="57">
        <f>_xll.SRS1Splines.Functions25.OneWay_Spline($C$56:$C$60,AE$56:AE$60,$C153)</f>
        <v>5.3578737991482202</v>
      </c>
      <c r="AF153" s="57">
        <f>_xll.SRS1Splines.Functions25.OneWay_Spline($C$56:$C$60,AF$56:AF$60,$C153)</f>
        <v>0.570617592274825</v>
      </c>
      <c r="AG153" s="57">
        <v>0</v>
      </c>
      <c r="AH153" s="57">
        <f>_xll.SRS1Splines.Functions25.OneWay_Spline($C$56:$C$60,AH$56:AH$60,$C153)</f>
        <v>23.568067086970199</v>
      </c>
      <c r="AI153" s="57">
        <f>_xll.SRS1Splines.Functions25.OneWay_Spline($C$56:$C$60,AI$56:AI$60,$C153)</f>
        <v>0.22463071693299999</v>
      </c>
      <c r="AJ153" s="57">
        <v>0</v>
      </c>
      <c r="AK153" s="57">
        <f>_xll.SRS1Splines.Functions25.OneWay_Spline($C$56:$C$60,AK$56:AK$60,$C153)</f>
        <v>1.75882607411881</v>
      </c>
    </row>
    <row r="154" spans="2:37" s="57" customFormat="1">
      <c r="B154" s="57">
        <v>7.907</v>
      </c>
      <c r="C154" s="57">
        <f t="shared" si="27"/>
        <v>225</v>
      </c>
      <c r="D154" s="57">
        <f>_xll.SRS1Splines.Functions25.OneWay_Spline($C$56:$C$60,$D$56:$D$60,C154)</f>
        <v>1.2596465110815999E-3</v>
      </c>
      <c r="E154" s="57">
        <f>_xll.SRS1Splines.Functions25.OneWay_Spline($C$56:$C$60,E$56:E$60,$C154)</f>
        <v>0.185094475223992</v>
      </c>
      <c r="F154" s="57">
        <f>_xll.SRS1Splines.Functions25.OneWay_Spline($C$56:$C$60,F$56:F$60,$C154)</f>
        <v>0.26713539423365401</v>
      </c>
      <c r="G154" s="57">
        <f>_xll.SRS1Splines.Functions25.OneWay_Spline($C$56:$C$60,G$56:G$60,$C154)</f>
        <v>3.77787652797794</v>
      </c>
      <c r="H154" s="57">
        <f>_xll.SRS1Splines.Functions25.OneWay_Spline($C$56:$C$60,H$56:H$60,$C154)</f>
        <v>0.50425421780791602</v>
      </c>
      <c r="I154" s="57">
        <v>0</v>
      </c>
      <c r="J154" s="57">
        <f>_xll.SRS1Splines.Functions25.OneWay_Spline($C$56:$C$60,J$56:J$60,$C154)</f>
        <v>18.7590559042652</v>
      </c>
      <c r="K154" s="57">
        <f>_xll.SRS1Splines.Functions25.OneWay_Spline($C$56:$C$60,K$56:K$60,$C154)</f>
        <v>0.22102696342960901</v>
      </c>
      <c r="L154" s="57">
        <f>_xll.SRS1Splines.Functions25.OneWay_Spline($C$56:$C$60,L$56:L$60,$C154)</f>
        <v>0.39316819491628702</v>
      </c>
      <c r="M154" s="57">
        <f>_xll.SRS1Splines.Functions25.OneWay_Spline($C$56:$C$60,M$56:M$60,$C154)</f>
        <v>1.2917733888878</v>
      </c>
      <c r="O154" s="57">
        <f t="shared" si="25"/>
        <v>225</v>
      </c>
      <c r="P154" s="57">
        <v>0</v>
      </c>
      <c r="Q154" s="57">
        <v>0</v>
      </c>
      <c r="R154" s="57">
        <f>_xll.SRS1Splines.Functions25.OneWay_Spline($C$56:$C$60,R$56:R$60,$C154)</f>
        <v>1.3116029167038099</v>
      </c>
      <c r="S154" s="57">
        <f>_xll.SRS1Splines.Functions25.OneWay_Spline($C$56:$C$60,S$56:S$60,$C154)</f>
        <v>1.53828139736999</v>
      </c>
      <c r="T154" s="57">
        <v>0</v>
      </c>
      <c r="U154" s="57">
        <v>0</v>
      </c>
      <c r="V154" s="57">
        <f>_xll.SRS1Splines.Functions25.OneWay_Spline($C$56:$C$60,V$56:V$60,$C154)</f>
        <v>11.4560962578215</v>
      </c>
      <c r="W154" s="57">
        <f>_xll.SRS1Splines.Functions25.OneWay_Spline($C$56:$C$60,W$56:W$60,$C154)</f>
        <v>0.60704451488251299</v>
      </c>
      <c r="X154" s="57">
        <f>_xll.SRS1Splines.Functions25.OneWay_Spline($C$56:$C$60,X$56:X$60,$C154)</f>
        <v>0.39014358040505898</v>
      </c>
      <c r="Y154" s="57">
        <f>_xll.SRS1Splines.Functions25.OneWay_Spline($C$56:$C$60,Y$56:Y$60,$C154)</f>
        <v>0.82472070365679495</v>
      </c>
      <c r="AA154" s="57">
        <f t="shared" si="26"/>
        <v>225</v>
      </c>
      <c r="AB154" s="57">
        <f>_xll.SRS1Splines.Functions25.OneWay_Spline($C$56:$C$60,AB$56:AB$60,AA154)</f>
        <v>3.4414182678518101E-3</v>
      </c>
      <c r="AC154" s="57">
        <f>_xll.SRS1Splines.Functions25.OneWay_Spline($C$56:$C$60,AC$56:AC$60,$C154)</f>
        <v>0.38112005174831698</v>
      </c>
      <c r="AD154" s="57">
        <f>_xll.SRS1Splines.Functions25.OneWay_Spline($C$56:$C$60,AD$56:AD$60,$C154)</f>
        <v>0.297493487391154</v>
      </c>
      <c r="AE154" s="57">
        <f>_xll.SRS1Splines.Functions25.OneWay_Spline($C$56:$C$60,AE$56:AE$60,$C154)</f>
        <v>6.0174716585858903</v>
      </c>
      <c r="AF154" s="57">
        <f>_xll.SRS1Splines.Functions25.OneWay_Spline($C$56:$C$60,AF$56:AF$60,$C154)</f>
        <v>0.570617592274825</v>
      </c>
      <c r="AG154" s="57">
        <v>0</v>
      </c>
      <c r="AH154" s="57">
        <f>_xll.SRS1Splines.Functions25.OneWay_Spline($C$56:$C$60,AH$56:AH$60,$C154)</f>
        <v>26.0620155507089</v>
      </c>
      <c r="AI154" s="57">
        <f>_xll.SRS1Splines.Functions25.OneWay_Spline($C$56:$C$60,AI$56:AI$60,$C154)</f>
        <v>0.22463071693299999</v>
      </c>
      <c r="AJ154" s="57">
        <v>0</v>
      </c>
      <c r="AK154" s="57">
        <f>_xll.SRS1Splines.Functions25.OneWay_Spline($C$56:$C$60,AK$56:AK$60,$C154)</f>
        <v>1.75882607411881</v>
      </c>
    </row>
    <row r="155" spans="2:37" s="57" customFormat="1">
      <c r="B155" s="57">
        <v>7.8920000000000003</v>
      </c>
      <c r="C155" s="57">
        <v>250</v>
      </c>
      <c r="D155" s="57">
        <f>_xll.SRS1Splines.Functions25.OneWay_Spline($C$56:$C$60,$D$56:$D$60,C155)</f>
        <v>1.2596465110815999E-3</v>
      </c>
      <c r="E155" s="57">
        <f>_xll.SRS1Splines.Functions25.OneWay_Spline($C$56:$C$60,E$56:E$60,$C155)</f>
        <v>0.185094475223992</v>
      </c>
      <c r="F155" s="57">
        <f>_xll.SRS1Splines.Functions25.OneWay_Spline($C$56:$C$60,F$56:F$60,$C155)</f>
        <v>0.26713539423365401</v>
      </c>
      <c r="G155" s="57">
        <f>_xll.SRS1Splines.Functions25.OneWay_Spline($C$56:$C$60,G$56:G$60,$C155)</f>
        <v>4.1844489060373498</v>
      </c>
      <c r="H155" s="57">
        <f>_xll.SRS1Splines.Functions25.OneWay_Spline($C$56:$C$60,H$56:H$60,$C155)</f>
        <v>0.50425421780791602</v>
      </c>
      <c r="I155" s="57">
        <v>0</v>
      </c>
      <c r="J155" s="57">
        <f>_xll.SRS1Splines.Functions25.OneWay_Spline($C$56:$C$60,J$56:J$60,$C155)</f>
        <v>20.454951025615902</v>
      </c>
      <c r="K155" s="57">
        <f>_xll.SRS1Splines.Functions25.OneWay_Spline($C$56:$C$60,K$56:K$60,$C155)</f>
        <v>0.22102696342960901</v>
      </c>
      <c r="L155" s="57">
        <f>_xll.SRS1Splines.Functions25.OneWay_Spline($C$56:$C$60,L$56:L$60,$C155)</f>
        <v>0.39156082646879398</v>
      </c>
      <c r="M155" s="57">
        <f>_xll.SRS1Splines.Functions25.OneWay_Spline($C$56:$C$60,M$56:M$60,$C155)</f>
        <v>1.2917733888878</v>
      </c>
      <c r="O155" s="57">
        <f t="shared" si="25"/>
        <v>250</v>
      </c>
      <c r="P155" s="57">
        <v>0</v>
      </c>
      <c r="Q155" s="57">
        <v>0</v>
      </c>
      <c r="R155" s="57">
        <f>_xll.SRS1Splines.Functions25.OneWay_Spline($C$56:$C$60,R$56:R$60,$C155)</f>
        <v>1.43658263945122</v>
      </c>
      <c r="S155" s="57">
        <f>_xll.SRS1Splines.Functions25.OneWay_Spline($C$56:$C$60,S$56:S$60,$C155)</f>
        <v>1.69182829405113</v>
      </c>
      <c r="T155" s="57">
        <v>0</v>
      </c>
      <c r="U155" s="57">
        <v>0</v>
      </c>
      <c r="V155" s="57">
        <f>_xll.SRS1Splines.Functions25.OneWay_Spline($C$56:$C$60,V$56:V$60,$C155)</f>
        <v>12.353938036784299</v>
      </c>
      <c r="W155" s="57">
        <f>_xll.SRS1Splines.Functions25.OneWay_Spline($C$56:$C$60,W$56:W$60,$C155)</f>
        <v>0.65234931778440697</v>
      </c>
      <c r="X155" s="57">
        <f>_xll.SRS1Splines.Functions25.OneWay_Spline($C$56:$C$60,X$56:X$60,$C155)</f>
        <v>0.39014358040505898</v>
      </c>
      <c r="Y155" s="57">
        <f>_xll.SRS1Splines.Functions25.OneWay_Spline($C$56:$C$60,Y$56:Y$60,$C155)</f>
        <v>0.82472070365679495</v>
      </c>
      <c r="AA155" s="57">
        <f t="shared" si="26"/>
        <v>250</v>
      </c>
      <c r="AB155" s="57">
        <f>_xll.SRS1Splines.Functions25.OneWay_Spline($C$56:$C$60,AB$56:AB$60,AA155)</f>
        <v>3.4414182678518101E-3</v>
      </c>
      <c r="AC155" s="57">
        <f>_xll.SRS1Splines.Functions25.OneWay_Spline($C$56:$C$60,AC$56:AC$60,$C155)</f>
        <v>0.38112005174831698</v>
      </c>
      <c r="AD155" s="57">
        <f>_xll.SRS1Splines.Functions25.OneWay_Spline($C$56:$C$60,AD$56:AD$60,$C155)</f>
        <v>0.297493487391154</v>
      </c>
      <c r="AE155" s="57">
        <f>_xll.SRS1Splines.Functions25.OneWay_Spline($C$56:$C$60,AE$56:AE$60,$C155)</f>
        <v>6.6770695180235604</v>
      </c>
      <c r="AF155" s="57">
        <f>_xll.SRS1Splines.Functions25.OneWay_Spline($C$56:$C$60,AF$56:AF$60,$C155)</f>
        <v>0.570617592274825</v>
      </c>
      <c r="AG155" s="57">
        <v>0</v>
      </c>
      <c r="AH155" s="57">
        <f>_xll.SRS1Splines.Functions25.OneWay_Spline($C$56:$C$60,AH$56:AH$60,$C155)</f>
        <v>28.5559640144475</v>
      </c>
      <c r="AI155" s="57">
        <f>_xll.SRS1Splines.Functions25.OneWay_Spline($C$56:$C$60,AI$56:AI$60,$C155)</f>
        <v>0.22463071693299999</v>
      </c>
      <c r="AJ155" s="57">
        <v>0</v>
      </c>
      <c r="AK155" s="57">
        <f>_xll.SRS1Splines.Functions25.OneWay_Spline($C$56:$C$60,AK$56:AK$60,$C155)</f>
        <v>1.75882607411881</v>
      </c>
    </row>
    <row r="156" spans="2:37" s="57" customFormat="1">
      <c r="B156" s="57">
        <v>7.859</v>
      </c>
      <c r="C156" s="57">
        <v>300</v>
      </c>
      <c r="D156" s="57">
        <f>_xll.SRS1Splines.Functions25.OneWay_Spline($C$56:$C$60,$D$56:$D$60,C156)</f>
        <v>1.2596465110815999E-3</v>
      </c>
      <c r="E156" s="57">
        <f>_xll.SRS1Splines.Functions25.OneWay_Spline($C$56:$C$60,E$56:E$60,$C156)</f>
        <v>0.185094475223992</v>
      </c>
      <c r="F156" s="57">
        <f>_xll.SRS1Splines.Functions25.OneWay_Spline($C$56:$C$60,F$56:F$60,$C156)</f>
        <v>0.26713539423365401</v>
      </c>
      <c r="G156" s="57">
        <f>_xll.SRS1Splines.Functions25.OneWay_Spline($C$56:$C$60,G$56:G$60,$C156)</f>
        <v>4.9975936621561603</v>
      </c>
      <c r="H156" s="57">
        <f>_xll.SRS1Splines.Functions25.OneWay_Spline($C$56:$C$60,H$56:H$60,$C156)</f>
        <v>0.50425421780791602</v>
      </c>
      <c r="I156" s="57">
        <v>0</v>
      </c>
      <c r="J156" s="57">
        <f>_xll.SRS1Splines.Functions25.OneWay_Spline($C$56:$C$60,J$56:J$60,$C156)</f>
        <v>23.846741268317398</v>
      </c>
      <c r="K156" s="57">
        <f>_xll.SRS1Splines.Functions25.OneWay_Spline($C$56:$C$60,K$56:K$60,$C156)</f>
        <v>0.22102696342960901</v>
      </c>
      <c r="L156" s="57">
        <f>_xll.SRS1Splines.Functions25.OneWay_Spline($C$56:$C$60,L$56:L$60,$C156)</f>
        <v>0.38834608957380701</v>
      </c>
      <c r="M156" s="57">
        <f>_xll.SRS1Splines.Functions25.OneWay_Spline($C$56:$C$60,M$56:M$60,$C156)</f>
        <v>1.2917733888878</v>
      </c>
      <c r="O156" s="57">
        <f t="shared" si="25"/>
        <v>300</v>
      </c>
      <c r="P156" s="57">
        <v>0</v>
      </c>
      <c r="Q156" s="57">
        <v>0</v>
      </c>
      <c r="R156" s="57">
        <f>_xll.SRS1Splines.Functions25.OneWay_Spline($C$56:$C$60,R$56:R$60,$C156)</f>
        <v>1.68654208494602</v>
      </c>
      <c r="S156" s="57">
        <f>_xll.SRS1Splines.Functions25.OneWay_Spline($C$56:$C$60,S$56:S$60,$C156)</f>
        <v>1.9989220874134199</v>
      </c>
      <c r="T156" s="57">
        <v>0</v>
      </c>
      <c r="U156" s="57">
        <v>0</v>
      </c>
      <c r="V156" s="57">
        <f>_xll.SRS1Splines.Functions25.OneWay_Spline($C$56:$C$60,V$56:V$60,$C156)</f>
        <v>14.14962159471</v>
      </c>
      <c r="W156" s="57">
        <f>_xll.SRS1Splines.Functions25.OneWay_Spline($C$56:$C$60,W$56:W$60,$C156)</f>
        <v>0.74295892358819704</v>
      </c>
      <c r="X156" s="57">
        <f>_xll.SRS1Splines.Functions25.OneWay_Spline($C$56:$C$60,X$56:X$60,$C156)</f>
        <v>0.39014358040505898</v>
      </c>
      <c r="Y156" s="57">
        <f>_xll.SRS1Splines.Functions25.OneWay_Spline($C$56:$C$60,Y$56:Y$60,$C156)</f>
        <v>0.82472070365679495</v>
      </c>
      <c r="AA156" s="57">
        <f t="shared" si="26"/>
        <v>300</v>
      </c>
      <c r="AB156" s="57">
        <f>_xll.SRS1Splines.Functions25.OneWay_Spline($C$56:$C$60,AB$56:AB$60,AA156)</f>
        <v>3.4414182678518101E-3</v>
      </c>
      <c r="AC156" s="57">
        <f>_xll.SRS1Splines.Functions25.OneWay_Spline($C$56:$C$60,AC$56:AC$60,$C156)</f>
        <v>0.38112005174831698</v>
      </c>
      <c r="AD156" s="57">
        <f>_xll.SRS1Splines.Functions25.OneWay_Spline($C$56:$C$60,AD$56:AD$60,$C156)</f>
        <v>0.297493487391154</v>
      </c>
      <c r="AE156" s="57">
        <f>_xll.SRS1Splines.Functions25.OneWay_Spline($C$56:$C$60,AE$56:AE$60,$C156)</f>
        <v>7.9962652368988998</v>
      </c>
      <c r="AF156" s="57">
        <f>_xll.SRS1Splines.Functions25.OneWay_Spline($C$56:$C$60,AF$56:AF$60,$C156)</f>
        <v>0.570617592274825</v>
      </c>
      <c r="AG156" s="57">
        <v>0</v>
      </c>
      <c r="AH156" s="57">
        <f>_xll.SRS1Splines.Functions25.OneWay_Spline($C$56:$C$60,AH$56:AH$60,$C156)</f>
        <v>33.543860941924699</v>
      </c>
      <c r="AI156" s="57">
        <f>_xll.SRS1Splines.Functions25.OneWay_Spline($C$56:$C$60,AI$56:AI$60,$C156)</f>
        <v>0.22463071693299999</v>
      </c>
      <c r="AJ156" s="57">
        <v>0</v>
      </c>
      <c r="AK156" s="57">
        <f>_xll.SRS1Splines.Functions25.OneWay_Spline($C$56:$C$60,AK$56:AK$60,$C156)</f>
        <v>1.75882607411881</v>
      </c>
    </row>
    <row r="157" spans="2:37" s="57" customFormat="1">
      <c r="B157" s="57">
        <v>7.8150000000000004</v>
      </c>
      <c r="C157" s="57">
        <v>365</v>
      </c>
      <c r="D157" s="57">
        <f>_xll.SRS1Splines.Functions25.OneWay_Spline($C$56:$C$60,$D$56:$D$60,C157)</f>
        <v>1.2596465110815999E-3</v>
      </c>
      <c r="E157" s="57">
        <f>_xll.SRS1Splines.Functions25.OneWay_Spline($C$56:$C$60,E$56:E$60,$C157)</f>
        <v>0.185094475223992</v>
      </c>
      <c r="F157" s="57">
        <f>_xll.SRS1Splines.Functions25.OneWay_Spline($C$56:$C$60,F$56:F$60,$C157)</f>
        <v>0.26713539423365401</v>
      </c>
      <c r="G157" s="57">
        <f>_xll.SRS1Splines.Functions25.OneWay_Spline($C$56:$C$60,G$56:G$60,$C157)</f>
        <v>6.0546818451106201</v>
      </c>
      <c r="H157" s="57">
        <f>_xll.SRS1Splines.Functions25.OneWay_Spline($C$56:$C$60,H$56:H$60,$C157)</f>
        <v>0.50425421780791602</v>
      </c>
      <c r="I157" s="57">
        <v>0</v>
      </c>
      <c r="J157" s="57">
        <f>_xll.SRS1Splines.Functions25.OneWay_Spline($C$56:$C$60,J$56:J$60,$C157)</f>
        <v>28.256068583829201</v>
      </c>
      <c r="K157" s="57">
        <f>_xll.SRS1Splines.Functions25.OneWay_Spline($C$56:$C$60,K$56:K$60,$C157)</f>
        <v>0.22102696342960901</v>
      </c>
      <c r="L157" s="57">
        <f>_xll.SRS1Splines.Functions25.OneWay_Spline($C$56:$C$60,L$56:L$60,$C157)</f>
        <v>0.384166931610323</v>
      </c>
      <c r="M157" s="57">
        <f>_xll.SRS1Splines.Functions25.OneWay_Spline($C$56:$C$60,M$56:M$60,$C157)</f>
        <v>1.2917733888878</v>
      </c>
      <c r="O157" s="57">
        <f t="shared" si="25"/>
        <v>365</v>
      </c>
      <c r="P157" s="57">
        <v>0</v>
      </c>
      <c r="Q157" s="57">
        <v>0</v>
      </c>
      <c r="R157" s="57">
        <f>_xll.SRS1Splines.Functions25.OneWay_Spline($C$56:$C$60,R$56:R$60,$C157)</f>
        <v>2.0114893640892699</v>
      </c>
      <c r="S157" s="57">
        <f>_xll.SRS1Splines.Functions25.OneWay_Spline($C$56:$C$60,S$56:S$60,$C157)</f>
        <v>2.3981440187843899</v>
      </c>
      <c r="T157" s="57">
        <v>0</v>
      </c>
      <c r="U157" s="57">
        <v>0</v>
      </c>
      <c r="V157" s="57">
        <f>_xll.SRS1Splines.Functions25.OneWay_Spline($C$56:$C$60,V$56:V$60,$C157)</f>
        <v>16.484010220013399</v>
      </c>
      <c r="W157" s="57">
        <f>_xll.SRS1Splines.Functions25.OneWay_Spline($C$56:$C$60,W$56:W$60,$C157)</f>
        <v>0.86075141113312303</v>
      </c>
      <c r="X157" s="57">
        <f>_xll.SRS1Splines.Functions25.OneWay_Spline($C$56:$C$60,X$56:X$60,$C157)</f>
        <v>0.39014358040505898</v>
      </c>
      <c r="Y157" s="57">
        <f>_xll.SRS1Splines.Functions25.OneWay_Spline($C$56:$C$60,Y$56:Y$60,$C157)</f>
        <v>0.82472070365679495</v>
      </c>
      <c r="AA157" s="57">
        <f t="shared" si="26"/>
        <v>365</v>
      </c>
      <c r="AB157" s="57">
        <f>_xll.SRS1Splines.Functions25.OneWay_Spline($C$56:$C$60,AB$56:AB$60,AA157)</f>
        <v>3.4414182678518101E-3</v>
      </c>
      <c r="AC157" s="57">
        <f>_xll.SRS1Splines.Functions25.OneWay_Spline($C$56:$C$60,AC$56:AC$60,$C157)</f>
        <v>0.38112005174831698</v>
      </c>
      <c r="AD157" s="57">
        <f>_xll.SRS1Splines.Functions25.OneWay_Spline($C$56:$C$60,AD$56:AD$60,$C157)</f>
        <v>0.297493487391154</v>
      </c>
      <c r="AE157" s="57">
        <f>_xll.SRS1Splines.Functions25.OneWay_Spline($C$56:$C$60,AE$56:AE$60,$C157)</f>
        <v>9.7112196714368402</v>
      </c>
      <c r="AF157" s="57">
        <f>_xll.SRS1Splines.Functions25.OneWay_Spline($C$56:$C$60,AF$56:AF$60,$C157)</f>
        <v>0.570617592274825</v>
      </c>
      <c r="AG157" s="57">
        <v>0</v>
      </c>
      <c r="AH157" s="57">
        <f>_xll.SRS1Splines.Functions25.OneWay_Spline($C$56:$C$60,AH$56:AH$60,$C157)</f>
        <v>40.028126947644999</v>
      </c>
      <c r="AI157" s="57">
        <f>_xll.SRS1Splines.Functions25.OneWay_Spline($C$56:$C$60,AI$56:AI$60,$C157)</f>
        <v>0.22463071693299999</v>
      </c>
      <c r="AJ157" s="57">
        <v>0</v>
      </c>
      <c r="AK157" s="57">
        <f>_xll.SRS1Splines.Functions25.OneWay_Spline($C$56:$C$60,AK$56:AK$60,$C157)</f>
        <v>1.75882607411881</v>
      </c>
    </row>
    <row r="158" spans="2:37" s="57" customFormat="1">
      <c r="B158" s="57">
        <v>7.5702999999999996</v>
      </c>
      <c r="C158" s="57">
        <f>365*2</f>
        <v>730</v>
      </c>
      <c r="D158" s="57">
        <f>_xll.SRS1Splines.Functions25.OneWay_Spline($C$56:$C$60,$D$56:$D$60,C158)</f>
        <v>1.2596465110815999E-3</v>
      </c>
      <c r="E158" s="57">
        <f>_xll.SRS1Splines.Functions25.OneWay_Spline($C$56:$C$60,E$56:E$60,$C158)</f>
        <v>0.185094475223992</v>
      </c>
      <c r="F158" s="57">
        <f>_xll.SRS1Splines.Functions25.OneWay_Spline($C$56:$C$60,F$56:F$60,$C158)</f>
        <v>0.26713539423365401</v>
      </c>
      <c r="G158" s="57">
        <f>_xll.SRS1Splines.Functions25.OneWay_Spline($C$56:$C$60,G$56:G$60,$C158)</f>
        <v>11.990638564777999</v>
      </c>
      <c r="H158" s="57">
        <f>_xll.SRS1Splines.Functions25.OneWay_Spline($C$56:$C$60,H$56:H$60,$C158)</f>
        <v>0.50425421780791602</v>
      </c>
      <c r="I158" s="57">
        <v>0</v>
      </c>
      <c r="J158" s="57">
        <f>_xll.SRS1Splines.Functions25.OneWay_Spline($C$56:$C$60,J$56:J$60,$C158)</f>
        <v>53.016137355549802</v>
      </c>
      <c r="K158" s="57">
        <f>_xll.SRS1Splines.Functions25.OneWay_Spline($C$56:$C$60,K$56:K$60,$C158)</f>
        <v>0.22102696342960901</v>
      </c>
      <c r="L158" s="57">
        <f>_xll.SRS1Splines.Functions25.OneWay_Spline($C$56:$C$60,L$56:L$60,$C158)</f>
        <v>0.36069935227691702</v>
      </c>
      <c r="M158" s="57">
        <f>_xll.SRS1Splines.Functions25.OneWay_Spline($C$56:$C$60,M$56:M$60,$C158)</f>
        <v>1.2917733888878</v>
      </c>
      <c r="O158" s="57">
        <f t="shared" si="25"/>
        <v>730</v>
      </c>
      <c r="P158" s="57">
        <v>0</v>
      </c>
      <c r="Q158" s="57">
        <v>0</v>
      </c>
      <c r="R158" s="57">
        <f>_xll.SRS1Splines.Functions25.OneWay_Spline($C$56:$C$60,R$56:R$60,$C158)</f>
        <v>3.83619331620134</v>
      </c>
      <c r="S158" s="57">
        <f>_xll.SRS1Splines.Functions25.OneWay_Spline($C$56:$C$60,S$56:S$60,$C158)</f>
        <v>4.6399287103290998</v>
      </c>
      <c r="T158" s="57">
        <v>0</v>
      </c>
      <c r="U158" s="57">
        <v>0</v>
      </c>
      <c r="V158" s="57">
        <f>_xll.SRS1Splines.Functions25.OneWay_Spline($C$56:$C$60,V$56:V$60,$C158)</f>
        <v>29.592500192870698</v>
      </c>
      <c r="W158" s="57">
        <f>_xll.SRS1Splines.Functions25.OneWay_Spline($C$56:$C$60,W$56:W$60,$C158)</f>
        <v>1.5222015335007899</v>
      </c>
      <c r="X158" s="57">
        <f>_xll.SRS1Splines.Functions25.OneWay_Spline($C$56:$C$60,X$56:X$60,$C158)</f>
        <v>0.39014358040505898</v>
      </c>
      <c r="Y158" s="57">
        <f>_xll.SRS1Splines.Functions25.OneWay_Spline($C$56:$C$60,Y$56:Y$60,$C158)</f>
        <v>0.82472070365679495</v>
      </c>
      <c r="AA158" s="57">
        <f t="shared" si="26"/>
        <v>730</v>
      </c>
      <c r="AB158" s="57">
        <f>_xll.SRS1Splines.Functions25.OneWay_Spline($C$56:$C$60,AB$56:AB$60,AA158)</f>
        <v>3.4414182678518101E-3</v>
      </c>
      <c r="AC158" s="57">
        <f>_xll.SRS1Splines.Functions25.OneWay_Spline($C$56:$C$60,AC$56:AC$60,$C158)</f>
        <v>0.38112005174831698</v>
      </c>
      <c r="AD158" s="57">
        <f>_xll.SRS1Splines.Functions25.OneWay_Spline($C$56:$C$60,AD$56:AD$60,$C158)</f>
        <v>0.297493487391154</v>
      </c>
      <c r="AE158" s="57">
        <f>_xll.SRS1Splines.Functions25.OneWay_Spline($C$56:$C$60,AE$56:AE$60,$C158)</f>
        <v>19.341348419226801</v>
      </c>
      <c r="AF158" s="57">
        <f>_xll.SRS1Splines.Functions25.OneWay_Spline($C$56:$C$60,AF$56:AF$60,$C158)</f>
        <v>0.570617592274825</v>
      </c>
      <c r="AG158" s="57">
        <v>0</v>
      </c>
      <c r="AH158" s="57">
        <f>_xll.SRS1Splines.Functions25.OneWay_Spline($C$56:$C$60,AH$56:AH$60,$C158)</f>
        <v>76.439774518228703</v>
      </c>
      <c r="AI158" s="57">
        <f>_xll.SRS1Splines.Functions25.OneWay_Spline($C$56:$C$60,AI$56:AI$60,$C158)</f>
        <v>0.22463071693299999</v>
      </c>
      <c r="AJ158" s="57">
        <v>0</v>
      </c>
      <c r="AK158" s="57">
        <f>_xll.SRS1Splines.Functions25.OneWay_Spline($C$56:$C$60,AK$56:AK$60,$C158)</f>
        <v>1.75882607411881</v>
      </c>
    </row>
    <row r="159" spans="2:37" s="57" customFormat="1">
      <c r="B159" s="57">
        <v>7.1029999999999998</v>
      </c>
      <c r="C159" s="57">
        <f>C158*2</f>
        <v>1460</v>
      </c>
      <c r="D159" s="57">
        <f>_xll.SRS1Splines.Functions25.OneWay_Spline($C$56:$C$60,$D$56:$D$60,C159)</f>
        <v>1.2596465110815999E-3</v>
      </c>
      <c r="E159" s="57">
        <f>_xll.SRS1Splines.Functions25.OneWay_Spline($C$56:$C$60,E$56:E$60,$C159)</f>
        <v>0.185094475223992</v>
      </c>
      <c r="F159" s="57">
        <f>_xll.SRS1Splines.Functions25.OneWay_Spline($C$56:$C$60,F$56:F$60,$C159)</f>
        <v>0.26713539423365401</v>
      </c>
      <c r="G159" s="57">
        <f>_xll.SRS1Splines.Functions25.OneWay_Spline($C$56:$C$60,G$56:G$60,$C159)</f>
        <v>23.862552004112601</v>
      </c>
      <c r="H159" s="57">
        <f>_xll.SRS1Splines.Functions25.OneWay_Spline($C$56:$C$60,H$56:H$60,$C159)</f>
        <v>0.50425421780791602</v>
      </c>
      <c r="I159" s="57">
        <v>0</v>
      </c>
      <c r="J159" s="57">
        <f>_xll.SRS1Splines.Functions25.OneWay_Spline($C$56:$C$60,J$56:J$60,$C159)</f>
        <v>102.536274898991</v>
      </c>
      <c r="K159" s="57">
        <f>_xll.SRS1Splines.Functions25.OneWay_Spline($C$56:$C$60,K$56:K$60,$C159)</f>
        <v>0.22102696342960901</v>
      </c>
      <c r="L159" s="57">
        <f>_xll.SRS1Splines.Functions25.OneWay_Spline($C$56:$C$60,L$56:L$60,$C159)</f>
        <v>0.31376419361010499</v>
      </c>
      <c r="M159" s="57">
        <f>_xll.SRS1Splines.Functions25.OneWay_Spline($C$56:$C$60,M$56:M$60,$C159)</f>
        <v>1.2917733888878</v>
      </c>
      <c r="O159" s="57">
        <f t="shared" si="25"/>
        <v>1460</v>
      </c>
      <c r="P159" s="57">
        <v>0</v>
      </c>
      <c r="Q159" s="57">
        <v>0</v>
      </c>
      <c r="R159" s="57">
        <f>_xll.SRS1Splines.Functions25.OneWay_Spline($C$56:$C$60,R$56:R$60,$C159)</f>
        <v>7.4856012204254903</v>
      </c>
      <c r="S159" s="57">
        <f>_xll.SRS1Splines.Functions25.OneWay_Spline($C$56:$C$60,S$56:S$60,$C159)</f>
        <v>9.1234980934185099</v>
      </c>
      <c r="T159" s="57">
        <v>0</v>
      </c>
      <c r="U159" s="57">
        <v>0</v>
      </c>
      <c r="V159" s="57">
        <f>_xll.SRS1Splines.Functions25.OneWay_Spline($C$56:$C$60,V$56:V$60,$C159)</f>
        <v>55.8094801385854</v>
      </c>
      <c r="W159" s="57">
        <f>_xll.SRS1Splines.Functions25.OneWay_Spline($C$56:$C$60,W$56:W$60,$C159)</f>
        <v>2.8451017782361201</v>
      </c>
      <c r="X159" s="57">
        <f>_xll.SRS1Splines.Functions25.OneWay_Spline($C$56:$C$60,X$56:X$60,$C159)</f>
        <v>0.39014358040505898</v>
      </c>
      <c r="Y159" s="57">
        <f>_xll.SRS1Splines.Functions25.OneWay_Spline($C$56:$C$60,Y$56:Y$60,$C159)</f>
        <v>0.82472070365679495</v>
      </c>
      <c r="AA159" s="57">
        <f t="shared" si="26"/>
        <v>1460</v>
      </c>
      <c r="AB159" s="57">
        <f>_xll.SRS1Splines.Functions25.OneWay_Spline($C$56:$C$60,AB$56:AB$60,AA159)</f>
        <v>3.4414182678518101E-3</v>
      </c>
      <c r="AC159" s="57">
        <f>_xll.SRS1Splines.Functions25.OneWay_Spline($C$56:$C$60,AC$56:AC$60,$C159)</f>
        <v>0.38112005174831698</v>
      </c>
      <c r="AD159" s="57">
        <f>_xll.SRS1Splines.Functions25.OneWay_Spline($C$56:$C$60,AD$56:AD$60,$C159)</f>
        <v>0.297493487391154</v>
      </c>
      <c r="AE159" s="57">
        <f>_xll.SRS1Splines.Functions25.OneWay_Spline($C$56:$C$60,AE$56:AE$60,$C159)</f>
        <v>38.601605914806797</v>
      </c>
      <c r="AF159" s="57">
        <f>_xll.SRS1Splines.Functions25.OneWay_Spline($C$56:$C$60,AF$56:AF$60,$C159)</f>
        <v>0.570617592274825</v>
      </c>
      <c r="AG159" s="57">
        <v>0</v>
      </c>
      <c r="AH159" s="57">
        <f>_xll.SRS1Splines.Functions25.OneWay_Spline($C$56:$C$60,AH$56:AH$60,$C159)</f>
        <v>149.263069659396</v>
      </c>
      <c r="AI159" s="57">
        <f>_xll.SRS1Splines.Functions25.OneWay_Spline($C$56:$C$60,AI$56:AI$60,$C159)</f>
        <v>0.22463071693299999</v>
      </c>
      <c r="AJ159" s="57">
        <v>0</v>
      </c>
      <c r="AK159" s="57">
        <f>_xll.SRS1Splines.Functions25.OneWay_Spline($C$56:$C$60,AK$56:AK$60,$C159)</f>
        <v>1.75882607411881</v>
      </c>
    </row>
    <row r="160" spans="2:37" s="57" customFormat="1">
      <c r="B160" s="57">
        <v>6.2530000000000001</v>
      </c>
      <c r="C160" s="57">
        <f>C159*2</f>
        <v>2920</v>
      </c>
      <c r="D160" s="57">
        <f>_xll.SRS1Splines.Functions25.OneWay_Spline($C$56:$C$60,$D$56:$D$60,C160)</f>
        <v>1.2596465110815999E-3</v>
      </c>
      <c r="E160" s="57">
        <f>_xll.SRS1Splines.Functions25.OneWay_Spline($C$56:$C$60,E$56:E$60,$C160)</f>
        <v>0.185094475223992</v>
      </c>
      <c r="F160" s="57">
        <f>_xll.SRS1Splines.Functions25.OneWay_Spline($C$56:$C$60,F$56:F$60,$C160)</f>
        <v>0.26713539423365401</v>
      </c>
      <c r="G160" s="57">
        <f>_xll.SRS1Splines.Functions25.OneWay_Spline($C$56:$C$60,G$56:G$60,$C160)</f>
        <v>47.606378882782003</v>
      </c>
      <c r="H160" s="57">
        <f>_xll.SRS1Splines.Functions25.OneWay_Spline($C$56:$C$60,H$56:H$60,$C160)</f>
        <v>0.50425421780791602</v>
      </c>
      <c r="I160" s="57">
        <v>0</v>
      </c>
      <c r="J160" s="57">
        <f>_xll.SRS1Splines.Functions25.OneWay_Spline($C$56:$C$60,J$56:J$60,$C160)</f>
        <v>201.57654998587299</v>
      </c>
      <c r="K160" s="57">
        <f>_xll.SRS1Splines.Functions25.OneWay_Spline($C$56:$C$60,K$56:K$60,$C160)</f>
        <v>0.22102696342960901</v>
      </c>
      <c r="L160" s="57">
        <f>_xll.SRS1Splines.Functions25.OneWay_Spline($C$56:$C$60,L$56:L$60,$C160)</f>
        <v>0.21989387627648099</v>
      </c>
      <c r="M160" s="57">
        <f>_xll.SRS1Splines.Functions25.OneWay_Spline($C$56:$C$60,M$56:M$60,$C160)</f>
        <v>1.2917733888878</v>
      </c>
      <c r="O160" s="57">
        <f t="shared" si="25"/>
        <v>2920</v>
      </c>
      <c r="P160" s="57">
        <v>0</v>
      </c>
      <c r="Q160" s="57">
        <v>0</v>
      </c>
      <c r="R160" s="57">
        <f>_xll.SRS1Splines.Functions25.OneWay_Spline($C$56:$C$60,R$56:R$60,$C160)</f>
        <v>14.784417028873801</v>
      </c>
      <c r="S160" s="57">
        <f>_xll.SRS1Splines.Functions25.OneWay_Spline($C$56:$C$60,S$56:S$60,$C160)</f>
        <v>18.0906368595973</v>
      </c>
      <c r="T160" s="57">
        <v>0</v>
      </c>
      <c r="U160" s="57">
        <v>0</v>
      </c>
      <c r="V160" s="57">
        <f>_xll.SRS1Splines.Functions25.OneWay_Spline($C$56:$C$60,V$56:V$60,$C160)</f>
        <v>108.24344003001499</v>
      </c>
      <c r="W160" s="57">
        <f>_xll.SRS1Splines.Functions25.OneWay_Spline($C$56:$C$60,W$56:W$60,$C160)</f>
        <v>5.4909022677067698</v>
      </c>
      <c r="X160" s="57">
        <f>_xll.SRS1Splines.Functions25.OneWay_Spline($C$56:$C$60,X$56:X$60,$C160)</f>
        <v>0.39014358040505898</v>
      </c>
      <c r="Y160" s="57">
        <f>_xll.SRS1Splines.Functions25.OneWay_Spline($C$56:$C$60,Y$56:Y$60,$C160)</f>
        <v>0.82472070365679495</v>
      </c>
      <c r="AA160" s="57">
        <f t="shared" si="26"/>
        <v>2920</v>
      </c>
      <c r="AB160" s="57">
        <f>_xll.SRS1Splines.Functions25.OneWay_Spline($C$56:$C$60,AB$56:AB$60,AA160)</f>
        <v>3.4414182678518101E-3</v>
      </c>
      <c r="AC160" s="57">
        <f>_xll.SRS1Splines.Functions25.OneWay_Spline($C$56:$C$60,AC$56:AC$60,$C160)</f>
        <v>0.38112005174831698</v>
      </c>
      <c r="AD160" s="57">
        <f>_xll.SRS1Splines.Functions25.OneWay_Spline($C$56:$C$60,AD$56:AD$60,$C160)</f>
        <v>0.297493487391154</v>
      </c>
      <c r="AE160" s="57">
        <f>_xll.SRS1Splines.Functions25.OneWay_Spline($C$56:$C$60,AE$56:AE$60,$C160)</f>
        <v>77.122120905966696</v>
      </c>
      <c r="AF160" s="57">
        <f>_xll.SRS1Splines.Functions25.OneWay_Spline($C$56:$C$60,AF$56:AF$60,$C160)</f>
        <v>0.570617592274825</v>
      </c>
      <c r="AG160" s="57">
        <v>0</v>
      </c>
      <c r="AH160" s="57">
        <f>_xll.SRS1Splines.Functions25.OneWay_Spline($C$56:$C$60,AH$56:AH$60,$C160)</f>
        <v>294.90965994173001</v>
      </c>
      <c r="AI160" s="57">
        <f>_xll.SRS1Splines.Functions25.OneWay_Spline($C$56:$C$60,AI$56:AI$60,$C160)</f>
        <v>0.22463071693299999</v>
      </c>
      <c r="AJ160" s="57">
        <v>0</v>
      </c>
      <c r="AK160" s="57">
        <f>_xll.SRS1Splines.Functions25.OneWay_Spline($C$56:$C$60,AK$56:AK$60,$C160)</f>
        <v>1.75882607411881</v>
      </c>
    </row>
    <row r="161" spans="2:37" s="57" customFormat="1">
      <c r="B161" s="57">
        <v>4.8559999999999999</v>
      </c>
      <c r="C161" s="57">
        <f>C160*2</f>
        <v>5840</v>
      </c>
      <c r="D161" s="57">
        <f>_xll.SRS1Splines.Functions25.OneWay_Spline($C$56:$C$60,$D$56:$D$60,C161)</f>
        <v>1.2596465110815999E-3</v>
      </c>
      <c r="E161" s="57">
        <f>_xll.SRS1Splines.Functions25.OneWay_Spline($C$56:$C$60,E$56:E$60,$C161)</f>
        <v>0.185094475223992</v>
      </c>
      <c r="F161" s="57">
        <f>_xll.SRS1Splines.Functions25.OneWay_Spline($C$56:$C$60,F$56:F$60,$C161)</f>
        <v>0.26713539423365401</v>
      </c>
      <c r="G161" s="57">
        <f>_xll.SRS1Splines.Functions25.OneWay_Spline($C$56:$C$60,G$56:G$60,$C161)</f>
        <v>95.094032640120702</v>
      </c>
      <c r="H161" s="57">
        <f>_xll.SRS1Splines.Functions25.OneWay_Spline($C$56:$C$60,H$56:H$60,$C161)</f>
        <v>0.50425421780791602</v>
      </c>
      <c r="I161" s="57">
        <v>0</v>
      </c>
      <c r="J161" s="57">
        <f>_xll.SRS1Splines.Functions25.OneWay_Spline($C$56:$C$60,J$56:J$60,$C161)</f>
        <v>399.65710015963703</v>
      </c>
      <c r="K161" s="57">
        <f>_xll.SRS1Splines.Functions25.OneWay_Spline($C$56:$C$60,K$56:K$60,$C161)</f>
        <v>0.22102696342960901</v>
      </c>
      <c r="L161" s="57">
        <f>_xll.SRS1Splines.Functions25.OneWay_Spline($C$56:$C$60,L$56:L$60,$C161)</f>
        <v>3.2153241609233198E-2</v>
      </c>
      <c r="M161" s="57">
        <f>_xll.SRS1Splines.Functions25.OneWay_Spline($C$56:$C$60,M$56:M$60,$C161)</f>
        <v>1.2917733888878</v>
      </c>
      <c r="O161" s="57">
        <f t="shared" si="25"/>
        <v>5840</v>
      </c>
      <c r="P161" s="57">
        <v>0</v>
      </c>
      <c r="Q161" s="57">
        <v>0</v>
      </c>
      <c r="R161" s="57">
        <f>_xll.SRS1Splines.Functions25.OneWay_Spline($C$56:$C$60,R$56:R$60,$C161)</f>
        <v>29.3820486457704</v>
      </c>
      <c r="S161" s="57">
        <f>_xll.SRS1Splines.Functions25.OneWay_Spline($C$56:$C$60,S$56:S$60,$C161)</f>
        <v>36.024914391955001</v>
      </c>
      <c r="T161" s="57">
        <v>0</v>
      </c>
      <c r="U161" s="57">
        <v>0</v>
      </c>
      <c r="V161" s="57">
        <f>_xll.SRS1Splines.Functions25.OneWay_Spline($C$56:$C$60,V$56:V$60,$C161)</f>
        <v>213.11135981287401</v>
      </c>
      <c r="W161" s="57">
        <f>_xll.SRS1Splines.Functions25.OneWay_Spline($C$56:$C$60,W$56:W$60,$C161)</f>
        <v>10.782503246648099</v>
      </c>
      <c r="X161" s="57">
        <f>_xll.SRS1Splines.Functions25.OneWay_Spline($C$56:$C$60,X$56:X$60,$C161)</f>
        <v>0.39014358040505898</v>
      </c>
      <c r="Y161" s="57">
        <f>_xll.SRS1Splines.Functions25.OneWay_Spline($C$56:$C$60,Y$56:Y$60,$C161)</f>
        <v>0.82472070365679495</v>
      </c>
      <c r="AA161" s="57">
        <f t="shared" si="26"/>
        <v>5840</v>
      </c>
      <c r="AB161" s="57">
        <f>_xll.SRS1Splines.Functions25.OneWay_Spline($C$56:$C$60,AB$56:AB$60,AA161)</f>
        <v>3.4414182678518101E-3</v>
      </c>
      <c r="AC161" s="57">
        <f>_xll.SRS1Splines.Functions25.OneWay_Spline($C$56:$C$60,AC$56:AC$60,$C161)</f>
        <v>0.38112005174831698</v>
      </c>
      <c r="AD161" s="57">
        <f>_xll.SRS1Splines.Functions25.OneWay_Spline($C$56:$C$60,AD$56:AD$60,$C161)</f>
        <v>0.297493487391154</v>
      </c>
      <c r="AE161" s="57">
        <f>_xll.SRS1Splines.Functions25.OneWay_Spline($C$56:$C$60,AE$56:AE$60,$C161)</f>
        <v>154.163150888286</v>
      </c>
      <c r="AF161" s="57">
        <f>_xll.SRS1Splines.Functions25.OneWay_Spline($C$56:$C$60,AF$56:AF$60,$C161)</f>
        <v>0.570617592274825</v>
      </c>
      <c r="AG161" s="57">
        <v>0</v>
      </c>
      <c r="AH161" s="57">
        <f>_xll.SRS1Splines.Functions25.OneWay_Spline($C$56:$C$60,AH$56:AH$60,$C161)</f>
        <v>586.20284050639896</v>
      </c>
      <c r="AI161" s="57">
        <f>_xll.SRS1Splines.Functions25.OneWay_Spline($C$56:$C$60,AI$56:AI$60,$C161)</f>
        <v>0.22463071693299999</v>
      </c>
      <c r="AJ161" s="57">
        <v>0</v>
      </c>
      <c r="AK161" s="57">
        <f>_xll.SRS1Splines.Functions25.OneWay_Spline($C$56:$C$60,AK$56:AK$60,$C161)</f>
        <v>1.75882607411881</v>
      </c>
    </row>
    <row r="162" spans="2:37" s="57" customFormat="1">
      <c r="B162" s="57">
        <v>4.0343999999999998</v>
      </c>
      <c r="C162" s="58">
        <f>365*21.772</f>
        <v>7946.78</v>
      </c>
      <c r="D162" s="57">
        <f>_xll.SRS1Splines.Functions25.OneWay_Spline($C$56:$C$60,$D$56:$D$60,C162)</f>
        <v>1.2596465110815999E-3</v>
      </c>
      <c r="E162" s="57">
        <f>_xll.SRS1Splines.Functions25.OneWay_Spline($C$56:$C$60,E$56:E$60,$C162)</f>
        <v>0.185094475223992</v>
      </c>
      <c r="F162" s="57">
        <f>_xll.SRS1Splines.Functions25.OneWay_Spline($C$56:$C$60,F$56:F$60,$C162)</f>
        <v>0.26713539423365401</v>
      </c>
      <c r="G162" s="57">
        <f>_xll.SRS1Splines.Functions25.OneWay_Spline($C$56:$C$60,G$56:G$60,$C162)</f>
        <v>129.35637482604099</v>
      </c>
      <c r="H162" s="57">
        <f>_xll.SRS1Splines.Functions25.OneWay_Spline($C$56:$C$60,H$56:H$60,$C162)</f>
        <v>0.50425421780791602</v>
      </c>
      <c r="I162" s="57">
        <v>0</v>
      </c>
      <c r="J162" s="57">
        <f>_xll.SRS1Splines.Functions25.OneWay_Spline($C$56:$C$60,J$56:J$60,$C162)</f>
        <v>542.57221711000795</v>
      </c>
      <c r="K162" s="57">
        <f>_xll.SRS1Splines.Functions25.OneWay_Spline($C$56:$C$60,K$56:K$60,$C162)</f>
        <v>0.22102696342960901</v>
      </c>
      <c r="L162" s="57">
        <v>0</v>
      </c>
      <c r="M162" s="57">
        <f>_xll.SRS1Splines.Functions25.OneWay_Spline($C$56:$C$60,M$56:M$60,$C162)</f>
        <v>1.2917733888878</v>
      </c>
      <c r="O162" s="57">
        <f t="shared" si="25"/>
        <v>7946.78</v>
      </c>
      <c r="P162" s="57">
        <v>0</v>
      </c>
      <c r="Q162" s="57">
        <v>0</v>
      </c>
      <c r="R162" s="57">
        <f>_xll.SRS1Splines.Functions25.OneWay_Spline($C$56:$C$60,R$56:R$60,$C162)</f>
        <v>39.914239857361203</v>
      </c>
      <c r="S162" s="57">
        <f>_xll.SRS1Splines.Functions25.OneWay_Spline($C$56:$C$60,S$56:S$60,$C162)</f>
        <v>48.964495631551003</v>
      </c>
      <c r="T162" s="57">
        <v>0</v>
      </c>
      <c r="U162" s="57">
        <v>0</v>
      </c>
      <c r="V162" s="57">
        <f>_xll.SRS1Splines.Functions25.OneWay_Spline($C$56:$C$60,V$56:V$60,$C162)</f>
        <v>288.77356393620602</v>
      </c>
      <c r="W162" s="57">
        <f>_xll.SRS1Splines.Functions25.OneWay_Spline($C$56:$C$60,W$56:W$60,$C162)</f>
        <v>14.6003933529542</v>
      </c>
      <c r="X162" s="57">
        <f>_xll.SRS1Splines.Functions25.OneWay_Spline($C$56:$C$60,X$56:X$60,$C162)</f>
        <v>0.39014358040505898</v>
      </c>
      <c r="Y162" s="57">
        <f>_xll.SRS1Splines.Functions25.OneWay_Spline($C$56:$C$60,Y$56:Y$60,$C162)</f>
        <v>0.82472070365679495</v>
      </c>
      <c r="AA162" s="57">
        <f t="shared" si="26"/>
        <v>7946.78</v>
      </c>
      <c r="AB162" s="57">
        <f>_xll.SRS1Splines.Functions25.OneWay_Spline($C$56:$C$60,AB$56:AB$60,AA162)</f>
        <v>3.4414182678518101E-3</v>
      </c>
      <c r="AC162" s="57">
        <f>_xll.SRS1Splines.Functions25.OneWay_Spline($C$56:$C$60,AC$56:AC$60,$C162)</f>
        <v>0.38112005174831698</v>
      </c>
      <c r="AD162" s="57">
        <f>_xll.SRS1Splines.Functions25.OneWay_Spline($C$56:$C$60,AD$56:AD$60,$C162)</f>
        <v>0.297493487391154</v>
      </c>
      <c r="AE162" s="57">
        <f>_xll.SRS1Splines.Functions25.OneWay_Spline($C$56:$C$60,AE$56:AE$60,$C162)</f>
        <v>209.74825402053</v>
      </c>
      <c r="AF162" s="57">
        <f>_xll.SRS1Splines.Functions25.OneWay_Spline($C$56:$C$60,AF$56:AF$60,$C162)</f>
        <v>0.570617592274825</v>
      </c>
      <c r="AG162" s="57">
        <v>0</v>
      </c>
      <c r="AH162" s="57">
        <f>_xll.SRS1Splines.Functions25.OneWay_Spline($C$56:$C$60,AH$56:AH$60,$C162)</f>
        <v>796.37087028380802</v>
      </c>
      <c r="AI162" s="57">
        <f>_xll.SRS1Splines.Functions25.OneWay_Spline($C$56:$C$60,AI$56:AI$60,$C162)</f>
        <v>0.22463071693299999</v>
      </c>
      <c r="AJ162" s="57">
        <v>0</v>
      </c>
      <c r="AK162" s="57">
        <f>_xll.SRS1Splines.Functions25.OneWay_Spline($C$56:$C$60,AK$56:AK$60,$C162)</f>
        <v>1.75882607411881</v>
      </c>
    </row>
    <row r="167" spans="2:37">
      <c r="C167" s="42" t="s">
        <v>27</v>
      </c>
    </row>
    <row r="169" spans="2:37">
      <c r="E169" s="42" t="s">
        <v>30</v>
      </c>
      <c r="N169" s="42">
        <v>1</v>
      </c>
      <c r="O169" s="42" t="s">
        <v>48</v>
      </c>
      <c r="P169" s="42" t="s">
        <v>49</v>
      </c>
      <c r="Q169" s="42">
        <v>1</v>
      </c>
      <c r="R169" s="42" t="s">
        <v>50</v>
      </c>
    </row>
    <row r="170" spans="2:37">
      <c r="C170" s="42" t="s">
        <v>31</v>
      </c>
      <c r="D170" s="42" t="s">
        <v>43</v>
      </c>
      <c r="E170" s="42">
        <v>6.1466000000000003</v>
      </c>
      <c r="P170" s="42" t="s">
        <v>49</v>
      </c>
      <c r="Q170" s="55">
        <v>6242000000000</v>
      </c>
      <c r="R170" s="42" t="s">
        <v>52</v>
      </c>
    </row>
    <row r="171" spans="2:37">
      <c r="D171" s="42" t="s">
        <v>44</v>
      </c>
      <c r="E171" s="42">
        <v>5.9789899999999996</v>
      </c>
      <c r="P171" s="42" t="s">
        <v>49</v>
      </c>
      <c r="Q171" s="55">
        <f>Q170/1000</f>
        <v>6242000000</v>
      </c>
      <c r="R171" s="42" t="s">
        <v>51</v>
      </c>
    </row>
    <row r="172" spans="2:37">
      <c r="D172" s="42" t="s">
        <v>45</v>
      </c>
      <c r="E172" s="42">
        <v>6.9461199999999996</v>
      </c>
    </row>
    <row r="173" spans="2:37">
      <c r="D173" s="42" t="s">
        <v>46</v>
      </c>
      <c r="E173" s="42">
        <v>7.5262599999999997</v>
      </c>
      <c r="N173" s="53">
        <v>1</v>
      </c>
      <c r="O173" s="53" t="s">
        <v>60</v>
      </c>
      <c r="P173" s="53" t="s">
        <v>49</v>
      </c>
      <c r="Q173" s="56">
        <f>Q171/1000</f>
        <v>6242000</v>
      </c>
      <c r="R173" s="53" t="s">
        <v>51</v>
      </c>
    </row>
    <row r="174" spans="2:37">
      <c r="C174" s="42" t="s">
        <v>28</v>
      </c>
      <c r="D174" s="42" t="s">
        <v>47</v>
      </c>
      <c r="E174" s="42">
        <v>6.7503299999999999</v>
      </c>
      <c r="N174" s="53">
        <v>1</v>
      </c>
      <c r="O174" s="53" t="s">
        <v>76</v>
      </c>
      <c r="P174" s="53" t="s">
        <v>49</v>
      </c>
      <c r="Q174" s="56">
        <f>Q173/1000</f>
        <v>6242</v>
      </c>
      <c r="R174" s="53" t="s">
        <v>51</v>
      </c>
    </row>
    <row r="175" spans="2:37">
      <c r="D175" s="53" t="s">
        <v>35</v>
      </c>
      <c r="E175" s="53">
        <f>SUM(E170:E174)</f>
        <v>33.348300000000002</v>
      </c>
      <c r="F175" s="42" t="s">
        <v>36</v>
      </c>
    </row>
    <row r="176" spans="2:37">
      <c r="D176" s="42" t="s">
        <v>37</v>
      </c>
      <c r="I176" s="54">
        <v>5.5</v>
      </c>
      <c r="J176" s="54" t="s">
        <v>38</v>
      </c>
      <c r="K176" s="42" t="s">
        <v>39</v>
      </c>
    </row>
    <row r="177" spans="3:37">
      <c r="D177" s="42" t="s">
        <v>40</v>
      </c>
    </row>
    <row r="178" spans="3:37">
      <c r="D178" s="42" t="s">
        <v>41</v>
      </c>
    </row>
    <row r="180" spans="3:37">
      <c r="C180" s="53" t="s">
        <v>55</v>
      </c>
      <c r="D180" s="53" t="s">
        <v>54</v>
      </c>
    </row>
    <row r="181" spans="3:37">
      <c r="D181" s="53" t="s">
        <v>57</v>
      </c>
    </row>
    <row r="183" spans="3:37">
      <c r="D183" s="53"/>
    </row>
    <row r="184" spans="3:37">
      <c r="C184" s="53" t="str">
        <f>C80</f>
        <v>Average</v>
      </c>
      <c r="D184" s="53" t="str">
        <f>D80</f>
        <v>Blood</v>
      </c>
      <c r="E184" s="53" t="str">
        <f t="shared" ref="E184:M184" si="28">E80</f>
        <v>Thymus</v>
      </c>
      <c r="F184" s="53" t="str">
        <f t="shared" si="28"/>
        <v>Heart</v>
      </c>
      <c r="G184" s="53" t="str">
        <f t="shared" si="28"/>
        <v>Lungs</v>
      </c>
      <c r="H184" s="53" t="str">
        <f t="shared" si="28"/>
        <v>Kidneys</v>
      </c>
      <c r="I184" s="53" t="str">
        <f t="shared" si="28"/>
        <v>Spleen</v>
      </c>
      <c r="J184" s="53" t="str">
        <f t="shared" si="28"/>
        <v>Liver</v>
      </c>
      <c r="K184" s="53" t="str">
        <f t="shared" si="28"/>
        <v>ART</v>
      </c>
      <c r="L184" s="53" t="str">
        <f t="shared" si="28"/>
        <v>Carcass</v>
      </c>
      <c r="M184" s="53" t="str">
        <f t="shared" si="28"/>
        <v>Tumor</v>
      </c>
      <c r="N184" s="53"/>
      <c r="O184" s="53" t="str">
        <f>O80</f>
        <v>Average -STDEV</v>
      </c>
      <c r="P184" s="53" t="str">
        <f>P80</f>
        <v>Blood</v>
      </c>
      <c r="Q184" s="53" t="str">
        <f t="shared" ref="Q184:Y184" si="29">Q80</f>
        <v>Thymus</v>
      </c>
      <c r="R184" s="53" t="str">
        <f t="shared" si="29"/>
        <v>Heart</v>
      </c>
      <c r="S184" s="53" t="str">
        <f t="shared" si="29"/>
        <v>Lungs</v>
      </c>
      <c r="T184" s="53" t="str">
        <f t="shared" si="29"/>
        <v>Kidneys</v>
      </c>
      <c r="U184" s="53" t="str">
        <f t="shared" si="29"/>
        <v>Spleen</v>
      </c>
      <c r="V184" s="53" t="str">
        <f t="shared" si="29"/>
        <v>Liver</v>
      </c>
      <c r="W184" s="53" t="str">
        <f t="shared" si="29"/>
        <v>ART</v>
      </c>
      <c r="X184" s="53" t="str">
        <f t="shared" si="29"/>
        <v>Carcass</v>
      </c>
      <c r="Y184" s="53" t="str">
        <f t="shared" si="29"/>
        <v>Tumor</v>
      </c>
      <c r="Z184" s="53"/>
      <c r="AA184" s="53" t="str">
        <f>AA80</f>
        <v>Average +STDEV</v>
      </c>
      <c r="AB184" s="53" t="str">
        <f>AB80</f>
        <v>Blood</v>
      </c>
      <c r="AC184" s="53" t="str">
        <f t="shared" ref="AC184:AK184" si="30">AC80</f>
        <v>Thymus</v>
      </c>
      <c r="AD184" s="53" t="str">
        <f t="shared" si="30"/>
        <v>Heart</v>
      </c>
      <c r="AE184" s="53" t="str">
        <f t="shared" si="30"/>
        <v>Lungs</v>
      </c>
      <c r="AF184" s="53" t="str">
        <f t="shared" si="30"/>
        <v>Kidneys</v>
      </c>
      <c r="AG184" s="53" t="str">
        <f t="shared" si="30"/>
        <v>Spleen</v>
      </c>
      <c r="AH184" s="53" t="str">
        <f t="shared" si="30"/>
        <v>Liver</v>
      </c>
      <c r="AI184" s="53" t="str">
        <f t="shared" si="30"/>
        <v>ART</v>
      </c>
      <c r="AJ184" s="53" t="str">
        <f t="shared" si="30"/>
        <v>Carcass</v>
      </c>
      <c r="AK184" s="53" t="str">
        <f t="shared" si="30"/>
        <v>Tumor</v>
      </c>
    </row>
    <row r="185" spans="3:37">
      <c r="C185" s="42">
        <f>C81</f>
        <v>0</v>
      </c>
      <c r="D185" s="42">
        <f>D81</f>
        <v>0</v>
      </c>
      <c r="E185" s="42">
        <f t="shared" ref="E185:M185" si="31">E81</f>
        <v>0</v>
      </c>
      <c r="F185" s="42">
        <f t="shared" si="31"/>
        <v>0</v>
      </c>
      <c r="G185" s="42">
        <f t="shared" si="31"/>
        <v>0</v>
      </c>
      <c r="H185" s="42">
        <f t="shared" si="31"/>
        <v>0</v>
      </c>
      <c r="I185" s="42">
        <f t="shared" si="31"/>
        <v>0</v>
      </c>
      <c r="J185" s="42">
        <f t="shared" si="31"/>
        <v>0</v>
      </c>
      <c r="K185" s="42">
        <f t="shared" si="31"/>
        <v>0</v>
      </c>
      <c r="L185" s="42">
        <f t="shared" si="31"/>
        <v>0</v>
      </c>
      <c r="M185" s="42">
        <f t="shared" si="31"/>
        <v>0</v>
      </c>
      <c r="P185" s="42">
        <f>P81</f>
        <v>0</v>
      </c>
      <c r="Q185" s="42">
        <f t="shared" ref="Q185:Y185" si="32">Q81</f>
        <v>0</v>
      </c>
      <c r="R185" s="42">
        <f t="shared" si="32"/>
        <v>0</v>
      </c>
      <c r="S185" s="42">
        <f t="shared" si="32"/>
        <v>0</v>
      </c>
      <c r="T185" s="42">
        <f t="shared" si="32"/>
        <v>0</v>
      </c>
      <c r="U185" s="42">
        <f t="shared" si="32"/>
        <v>0</v>
      </c>
      <c r="V185" s="42">
        <f t="shared" si="32"/>
        <v>0</v>
      </c>
      <c r="W185" s="42">
        <f t="shared" si="32"/>
        <v>0</v>
      </c>
      <c r="X185" s="42">
        <f t="shared" si="32"/>
        <v>0</v>
      </c>
      <c r="Y185" s="42">
        <f t="shared" si="32"/>
        <v>0</v>
      </c>
      <c r="AB185" s="42">
        <f>AB81</f>
        <v>0</v>
      </c>
      <c r="AC185" s="42">
        <f t="shared" ref="AC185:AK185" si="33">AC81</f>
        <v>0</v>
      </c>
      <c r="AD185" s="42">
        <f t="shared" si="33"/>
        <v>0</v>
      </c>
      <c r="AE185" s="42">
        <f t="shared" si="33"/>
        <v>0</v>
      </c>
      <c r="AF185" s="42">
        <f t="shared" si="33"/>
        <v>0</v>
      </c>
      <c r="AG185" s="42">
        <f t="shared" si="33"/>
        <v>0</v>
      </c>
      <c r="AH185" s="42">
        <f t="shared" si="33"/>
        <v>0</v>
      </c>
      <c r="AI185" s="42">
        <f t="shared" si="33"/>
        <v>0</v>
      </c>
      <c r="AJ185" s="42">
        <f t="shared" si="33"/>
        <v>0</v>
      </c>
      <c r="AK185" s="42">
        <f t="shared" si="33"/>
        <v>0</v>
      </c>
    </row>
    <row r="186" spans="3:37">
      <c r="C186" s="42">
        <f t="shared" ref="C186:C249" si="34">C82</f>
        <v>4.1666666666666664E-2</v>
      </c>
      <c r="D186" s="42">
        <f t="shared" ref="D186:D217" si="35">D82/$I$176/2220*$E$175*60*24</f>
        <v>25.19429324279329</v>
      </c>
      <c r="E186" s="42">
        <f t="shared" ref="E186:M186" si="36">E82/$I$176/2220*$E$175*60*24</f>
        <v>8.3730183127534854</v>
      </c>
      <c r="F186" s="42">
        <f t="shared" si="36"/>
        <v>7.3595697146370647</v>
      </c>
      <c r="G186" s="42">
        <f t="shared" si="36"/>
        <v>12.000465252824352</v>
      </c>
      <c r="H186" s="42">
        <f t="shared" si="36"/>
        <v>10.170554438268542</v>
      </c>
      <c r="I186" s="42">
        <f t="shared" si="36"/>
        <v>38.367027173814876</v>
      </c>
      <c r="J186" s="42">
        <f t="shared" si="36"/>
        <v>14.611228314208415</v>
      </c>
      <c r="K186" s="42">
        <f t="shared" si="36"/>
        <v>1.231454943530055</v>
      </c>
      <c r="L186" s="42">
        <f t="shared" si="36"/>
        <v>1.9661966707338692</v>
      </c>
      <c r="M186" s="42">
        <f t="shared" si="36"/>
        <v>1.6349927819677532</v>
      </c>
      <c r="P186" s="42">
        <f t="shared" ref="P186:P217" si="37">P82/$I$176/2220*$E$175*60*24</f>
        <v>24.658704823664316</v>
      </c>
      <c r="Q186" s="42">
        <f t="shared" ref="Q186:Y186" si="38">Q82/$I$176/2220*$E$175*60*24</f>
        <v>6.5659118043938758</v>
      </c>
      <c r="R186" s="42">
        <f t="shared" si="38"/>
        <v>6.9301403203371432</v>
      </c>
      <c r="S186" s="42">
        <f t="shared" si="38"/>
        <v>11.628685540963387</v>
      </c>
      <c r="T186" s="42">
        <f t="shared" si="38"/>
        <v>9.5270174809585697</v>
      </c>
      <c r="U186" s="42">
        <f t="shared" si="38"/>
        <v>33.802348467216774</v>
      </c>
      <c r="V186" s="42">
        <f t="shared" si="38"/>
        <v>13.088188758040278</v>
      </c>
      <c r="W186" s="42">
        <f t="shared" si="38"/>
        <v>1.1060136698780523</v>
      </c>
      <c r="X186" s="42">
        <f t="shared" si="38"/>
        <v>1.7585118439313447</v>
      </c>
      <c r="Y186" s="42">
        <f t="shared" si="38"/>
        <v>0.20855940061073402</v>
      </c>
      <c r="AB186" s="42">
        <f t="shared" ref="AB186:AB217" si="39">AB82/$I$176/2220*$E$175*60*24</f>
        <v>25.729881661922271</v>
      </c>
      <c r="AC186" s="42">
        <f t="shared" ref="AC186:AK186" si="40">AC82/$I$176/2220*$E$175*60*24</f>
        <v>10.1801248211131</v>
      </c>
      <c r="AD186" s="42">
        <f t="shared" si="40"/>
        <v>7.7889991089369879</v>
      </c>
      <c r="AE186" s="42">
        <f t="shared" si="40"/>
        <v>12.372244964685354</v>
      </c>
      <c r="AF186" s="42">
        <f t="shared" si="40"/>
        <v>10.814091395578473</v>
      </c>
      <c r="AG186" s="42">
        <f t="shared" si="40"/>
        <v>42.931705880412949</v>
      </c>
      <c r="AH186" s="42">
        <f t="shared" si="40"/>
        <v>16.134267870376554</v>
      </c>
      <c r="AI186" s="42">
        <f t="shared" si="40"/>
        <v>1.3568962171820578</v>
      </c>
      <c r="AJ186" s="42">
        <f t="shared" si="40"/>
        <v>2.1738814975363936</v>
      </c>
      <c r="AK186" s="42">
        <f t="shared" si="40"/>
        <v>3.0614261633247706</v>
      </c>
    </row>
    <row r="187" spans="3:37">
      <c r="C187" s="42">
        <f t="shared" si="34"/>
        <v>7.4999999999999997E-2</v>
      </c>
      <c r="D187" s="42">
        <f t="shared" si="35"/>
        <v>21.293224458872114</v>
      </c>
      <c r="E187" s="42">
        <f t="shared" ref="E187:M187" si="41">E83/$I$176/2220*$E$175*60*24</f>
        <v>7.4111077086089656</v>
      </c>
      <c r="F187" s="42">
        <f t="shared" si="41"/>
        <v>6.7436880909226158</v>
      </c>
      <c r="G187" s="42">
        <f t="shared" si="41"/>
        <v>10.63542226791705</v>
      </c>
      <c r="H187" s="42">
        <f t="shared" si="41"/>
        <v>9.8005511410836821</v>
      </c>
      <c r="I187" s="42">
        <f t="shared" si="41"/>
        <v>36.56675177368092</v>
      </c>
      <c r="J187" s="42">
        <f t="shared" si="41"/>
        <v>14.855192699160712</v>
      </c>
      <c r="K187" s="42">
        <f t="shared" si="41"/>
        <v>1.5691789121267852</v>
      </c>
      <c r="L187" s="42">
        <f t="shared" si="41"/>
        <v>2.0469263958495789</v>
      </c>
      <c r="M187" s="42">
        <f t="shared" si="41"/>
        <v>3.9145494682149748</v>
      </c>
      <c r="P187" s="42">
        <f t="shared" si="37"/>
        <v>20.568011184964611</v>
      </c>
      <c r="Q187" s="42">
        <f t="shared" ref="Q187:Y187" si="42">Q83/$I$176/2220*$E$175*60*24</f>
        <v>5.9000194658972296</v>
      </c>
      <c r="R187" s="42">
        <f t="shared" si="42"/>
        <v>5.7966131746957625</v>
      </c>
      <c r="S187" s="42">
        <f t="shared" si="42"/>
        <v>10.152071054293209</v>
      </c>
      <c r="T187" s="42">
        <f t="shared" si="42"/>
        <v>8.8216203075969979</v>
      </c>
      <c r="U187" s="42">
        <f t="shared" si="42"/>
        <v>31.862479825186224</v>
      </c>
      <c r="V187" s="42">
        <f t="shared" si="42"/>
        <v>12.707757255332456</v>
      </c>
      <c r="W187" s="42">
        <f t="shared" si="42"/>
        <v>1.4141812077046851</v>
      </c>
      <c r="X187" s="42">
        <f t="shared" si="42"/>
        <v>1.8965729917883039</v>
      </c>
      <c r="Y187" s="42">
        <f t="shared" si="42"/>
        <v>1.0409446673790419</v>
      </c>
      <c r="AB187" s="42">
        <f t="shared" si="39"/>
        <v>22.018437732779617</v>
      </c>
      <c r="AC187" s="42">
        <f t="shared" ref="AC187:AK187" si="43">AC83/$I$176/2220*$E$175*60*24</f>
        <v>8.9221959513207025</v>
      </c>
      <c r="AD187" s="42">
        <f t="shared" si="43"/>
        <v>7.6618706952266749</v>
      </c>
      <c r="AE187" s="42">
        <f t="shared" si="43"/>
        <v>11.118773481540849</v>
      </c>
      <c r="AF187" s="42">
        <f t="shared" si="43"/>
        <v>10.747490549853811</v>
      </c>
      <c r="AG187" s="42">
        <f t="shared" si="43"/>
        <v>41.271023722175812</v>
      </c>
      <c r="AH187" s="42">
        <f t="shared" si="43"/>
        <v>16.983091366034046</v>
      </c>
      <c r="AI187" s="42">
        <f t="shared" si="43"/>
        <v>1.7240943926578751</v>
      </c>
      <c r="AJ187" s="42">
        <f t="shared" si="43"/>
        <v>2.1980629141173917</v>
      </c>
      <c r="AK187" s="42">
        <f t="shared" si="43"/>
        <v>6.7881542690508949</v>
      </c>
    </row>
    <row r="188" spans="3:37">
      <c r="C188" s="42">
        <f t="shared" si="34"/>
        <v>0.1</v>
      </c>
      <c r="D188" s="42">
        <f t="shared" si="35"/>
        <v>18.313758021274076</v>
      </c>
      <c r="E188" s="42">
        <f t="shared" ref="E188:M188" si="44">E84/$I$176/2220*$E$175*60*24</f>
        <v>6.6773511788196345</v>
      </c>
      <c r="F188" s="42">
        <f t="shared" si="44"/>
        <v>6.2731361784254061</v>
      </c>
      <c r="G188" s="42">
        <f t="shared" si="44"/>
        <v>9.5821566645731622</v>
      </c>
      <c r="H188" s="42">
        <f t="shared" si="44"/>
        <v>9.5260984878624111</v>
      </c>
      <c r="I188" s="42">
        <f t="shared" si="44"/>
        <v>35.203373257022044</v>
      </c>
      <c r="J188" s="42">
        <f t="shared" si="44"/>
        <v>15.04017806979345</v>
      </c>
      <c r="K188" s="42">
        <f t="shared" si="44"/>
        <v>1.8313200022140985</v>
      </c>
      <c r="L188" s="42">
        <f t="shared" si="44"/>
        <v>2.108953698099624</v>
      </c>
      <c r="M188" s="42">
        <f t="shared" si="44"/>
        <v>5.5847484203310334</v>
      </c>
      <c r="P188" s="42">
        <f t="shared" si="37"/>
        <v>17.43668809815642</v>
      </c>
      <c r="Q188" s="42">
        <f t="shared" ref="Q188:Y188" si="45">Q84/$I$176/2220*$E$175*60*24</f>
        <v>5.3919258297268353</v>
      </c>
      <c r="R188" s="42">
        <f t="shared" si="45"/>
        <v>4.9158758334742947</v>
      </c>
      <c r="S188" s="42">
        <f t="shared" si="45"/>
        <v>9.0176861850038534</v>
      </c>
      <c r="T188" s="42">
        <f t="shared" si="45"/>
        <v>8.2856565573951357</v>
      </c>
      <c r="U188" s="42">
        <f t="shared" si="45"/>
        <v>30.366819731766178</v>
      </c>
      <c r="V188" s="42">
        <f t="shared" si="45"/>
        <v>12.428541042581287</v>
      </c>
      <c r="W188" s="42">
        <f t="shared" si="45"/>
        <v>1.6526870409395045</v>
      </c>
      <c r="X188" s="42">
        <f t="shared" si="45"/>
        <v>2.003675327135813</v>
      </c>
      <c r="Y188" s="42">
        <f t="shared" si="45"/>
        <v>1.6616340882637797</v>
      </c>
      <c r="AB188" s="42">
        <f t="shared" si="39"/>
        <v>19.190827944391724</v>
      </c>
      <c r="AC188" s="42">
        <f t="shared" ref="AC188:AK188" si="46">AC84/$I$176/2220*$E$175*60*24</f>
        <v>7.9627765279123954</v>
      </c>
      <c r="AD188" s="42">
        <f t="shared" si="46"/>
        <v>7.5660454650030644</v>
      </c>
      <c r="AE188" s="42">
        <f t="shared" si="46"/>
        <v>10.14662714414243</v>
      </c>
      <c r="AF188" s="42">
        <f t="shared" si="46"/>
        <v>10.695286790551853</v>
      </c>
      <c r="AG188" s="42">
        <f t="shared" si="46"/>
        <v>40.039926782277782</v>
      </c>
      <c r="AH188" s="42">
        <f t="shared" si="46"/>
        <v>17.608301366515107</v>
      </c>
      <c r="AI188" s="42">
        <f t="shared" si="46"/>
        <v>2.009769828458698</v>
      </c>
      <c r="AJ188" s="42">
        <f t="shared" si="46"/>
        <v>2.2159762779779912</v>
      </c>
      <c r="AK188" s="42">
        <f t="shared" si="46"/>
        <v>9.5078627523982782</v>
      </c>
    </row>
    <row r="189" spans="3:37">
      <c r="C189" s="42">
        <f t="shared" si="34"/>
        <v>0.125</v>
      </c>
      <c r="D189" s="42">
        <f t="shared" si="35"/>
        <v>15.674883148677711</v>
      </c>
      <c r="E189" s="42">
        <f t="shared" ref="E189:M189" si="47">E85/$I$176/2220*$E$175*60*24</f>
        <v>6.0564427743906153</v>
      </c>
      <c r="F189" s="42">
        <f t="shared" si="47"/>
        <v>5.8566619577081127</v>
      </c>
      <c r="G189" s="42">
        <f t="shared" si="47"/>
        <v>8.6675759316445102</v>
      </c>
      <c r="H189" s="42">
        <f t="shared" si="47"/>
        <v>9.2691177970281871</v>
      </c>
      <c r="I189" s="42">
        <f t="shared" si="47"/>
        <v>34.053765769744757</v>
      </c>
      <c r="J189" s="42">
        <f t="shared" si="47"/>
        <v>15.226888082070619</v>
      </c>
      <c r="K189" s="42">
        <f t="shared" si="47"/>
        <v>2.0550145089769272</v>
      </c>
      <c r="L189" s="42">
        <f t="shared" si="47"/>
        <v>2.1632595024246464</v>
      </c>
      <c r="M189" s="42">
        <f t="shared" si="47"/>
        <v>7.1849846630708267</v>
      </c>
      <c r="P189" s="42">
        <f t="shared" si="37"/>
        <v>14.675321037957453</v>
      </c>
      <c r="Q189" s="42">
        <f t="shared" ref="Q189:Y189" si="48">Q85/$I$176/2220*$E$175*60*24</f>
        <v>4.9619152481058126</v>
      </c>
      <c r="R189" s="42">
        <f t="shared" si="48"/>
        <v>4.1614337518444184</v>
      </c>
      <c r="S189" s="42">
        <f t="shared" si="48"/>
        <v>8.0242668819728138</v>
      </c>
      <c r="T189" s="42">
        <f t="shared" si="48"/>
        <v>7.8061990835052741</v>
      </c>
      <c r="U189" s="42">
        <f t="shared" si="48"/>
        <v>29.094608234046373</v>
      </c>
      <c r="V189" s="42">
        <f t="shared" si="48"/>
        <v>12.196807307897775</v>
      </c>
      <c r="W189" s="42">
        <f t="shared" si="48"/>
        <v>1.8559309008051152</v>
      </c>
      <c r="X189" s="42">
        <f t="shared" si="48"/>
        <v>2.0950450037722548</v>
      </c>
      <c r="Y189" s="42">
        <f t="shared" si="48"/>
        <v>2.2370742499451817</v>
      </c>
      <c r="AB189" s="42">
        <f t="shared" si="39"/>
        <v>16.674445259397977</v>
      </c>
      <c r="AC189" s="42">
        <f t="shared" ref="AC189:AK189" si="49">AC85/$I$176/2220*$E$175*60*24</f>
        <v>7.1509703006754179</v>
      </c>
      <c r="AD189" s="42">
        <f t="shared" si="49"/>
        <v>7.469809731973049</v>
      </c>
      <c r="AE189" s="42">
        <f t="shared" si="49"/>
        <v>9.3108849813162067</v>
      </c>
      <c r="AF189" s="42">
        <f t="shared" si="49"/>
        <v>10.641151781242664</v>
      </c>
      <c r="AG189" s="42">
        <f t="shared" si="49"/>
        <v>39.012923305443124</v>
      </c>
      <c r="AH189" s="42">
        <f t="shared" si="49"/>
        <v>18.201466648985232</v>
      </c>
      <c r="AI189" s="42">
        <f t="shared" si="49"/>
        <v>2.2538645265492683</v>
      </c>
      <c r="AJ189" s="42">
        <f t="shared" si="49"/>
        <v>2.2336987573456044</v>
      </c>
      <c r="AK189" s="42">
        <f t="shared" si="49"/>
        <v>12.132895076196485</v>
      </c>
    </row>
    <row r="190" spans="3:37">
      <c r="C190" s="42">
        <f t="shared" si="34"/>
        <v>0.25</v>
      </c>
      <c r="D190" s="42">
        <f t="shared" si="35"/>
        <v>10.695510802750732</v>
      </c>
      <c r="E190" s="42">
        <f t="shared" ref="E190:M190" si="50">E86/$I$176/2220*$E$175*60*24</f>
        <v>5.745679177123554</v>
      </c>
      <c r="F190" s="42">
        <f t="shared" si="50"/>
        <v>5.0860776615993348</v>
      </c>
      <c r="G190" s="42">
        <f t="shared" si="50"/>
        <v>7.5060696041632271</v>
      </c>
      <c r="H190" s="42">
        <f t="shared" si="50"/>
        <v>8.3756414098186607</v>
      </c>
      <c r="I190" s="42">
        <f t="shared" si="50"/>
        <v>33.580782962493224</v>
      </c>
      <c r="J190" s="42">
        <f t="shared" si="50"/>
        <v>16.26068820531966</v>
      </c>
      <c r="K190" s="42">
        <f t="shared" si="50"/>
        <v>2.2247816903973967</v>
      </c>
      <c r="L190" s="42">
        <f t="shared" si="50"/>
        <v>2.246795718305743</v>
      </c>
      <c r="M190" s="42">
        <f t="shared" si="50"/>
        <v>13.846661452106812</v>
      </c>
      <c r="P190" s="42">
        <f t="shared" si="37"/>
        <v>9.8256955961938512</v>
      </c>
      <c r="Q190" s="42">
        <f t="shared" ref="Q190:Y190" si="51">Q86/$I$176/2220*$E$175*60*24</f>
        <v>4.7449346505406123</v>
      </c>
      <c r="R190" s="42">
        <f t="shared" si="51"/>
        <v>3.5105488890380303</v>
      </c>
      <c r="S190" s="42">
        <f t="shared" si="51"/>
        <v>6.4979976477978214</v>
      </c>
      <c r="T190" s="42">
        <f t="shared" si="51"/>
        <v>6.7633784702578321</v>
      </c>
      <c r="U190" s="42">
        <f t="shared" si="51"/>
        <v>28.239688249272167</v>
      </c>
      <c r="V190" s="42">
        <f t="shared" si="51"/>
        <v>12.215812241383855</v>
      </c>
      <c r="W190" s="42">
        <f t="shared" si="51"/>
        <v>2.0017772976089425</v>
      </c>
      <c r="X190" s="42">
        <f t="shared" si="51"/>
        <v>2.1638735992209179</v>
      </c>
      <c r="Y190" s="42">
        <f t="shared" si="51"/>
        <v>4.0970533617691558</v>
      </c>
      <c r="AB190" s="42">
        <f t="shared" si="39"/>
        <v>11.565326009307615</v>
      </c>
      <c r="AC190" s="42">
        <f t="shared" ref="AC190:AK190" si="52">AC86/$I$176/2220*$E$175*60*24</f>
        <v>6.7464237037065331</v>
      </c>
      <c r="AD190" s="42">
        <f t="shared" si="52"/>
        <v>6.9560985170802159</v>
      </c>
      <c r="AE190" s="42">
        <f t="shared" si="52"/>
        <v>8.5003947018550647</v>
      </c>
      <c r="AF190" s="42">
        <f t="shared" si="52"/>
        <v>10.319179187708757</v>
      </c>
      <c r="AG190" s="42">
        <f t="shared" si="52"/>
        <v>38.921877675714285</v>
      </c>
      <c r="AH190" s="42">
        <f t="shared" si="52"/>
        <v>20.507869714711799</v>
      </c>
      <c r="AI190" s="42">
        <f t="shared" si="52"/>
        <v>2.4461118288872994</v>
      </c>
      <c r="AJ190" s="42">
        <f t="shared" si="52"/>
        <v>2.3227317107488519</v>
      </c>
      <c r="AK190" s="42">
        <f t="shared" si="52"/>
        <v>23.596269542444436</v>
      </c>
    </row>
    <row r="191" spans="3:37">
      <c r="C191" s="42">
        <f t="shared" si="34"/>
        <v>0.375</v>
      </c>
      <c r="D191" s="42">
        <f t="shared" si="35"/>
        <v>7.7292103018846001</v>
      </c>
      <c r="E191" s="42">
        <f t="shared" ref="E191:M191" si="53">E87/$I$176/2220*$E$175*60*24</f>
        <v>6.5318440329726561</v>
      </c>
      <c r="F191" s="42">
        <f t="shared" si="53"/>
        <v>4.6546195693834811</v>
      </c>
      <c r="G191" s="42">
        <f t="shared" si="53"/>
        <v>7.098481156066585</v>
      </c>
      <c r="H191" s="42">
        <f t="shared" si="53"/>
        <v>7.701069256248628</v>
      </c>
      <c r="I191" s="42">
        <f t="shared" si="53"/>
        <v>35.501753558443603</v>
      </c>
      <c r="J191" s="42">
        <f t="shared" si="53"/>
        <v>17.576241605685166</v>
      </c>
      <c r="K191" s="42">
        <f t="shared" si="53"/>
        <v>2.2005889654446014</v>
      </c>
      <c r="L191" s="42">
        <f t="shared" si="53"/>
        <v>2.2886898726586944</v>
      </c>
      <c r="M191" s="42">
        <f t="shared" si="53"/>
        <v>19.367752060583328</v>
      </c>
      <c r="P191" s="42">
        <f t="shared" si="37"/>
        <v>7.0886360019603716</v>
      </c>
      <c r="Q191" s="42">
        <f t="shared" ref="Q191:Y191" si="54">Q87/$I$176/2220*$E$175*60*24</f>
        <v>5.281483278853047</v>
      </c>
      <c r="R191" s="42">
        <f t="shared" si="54"/>
        <v>3.4567166923901738</v>
      </c>
      <c r="S191" s="42">
        <f t="shared" si="54"/>
        <v>5.763622186707396</v>
      </c>
      <c r="T191" s="42">
        <f t="shared" si="54"/>
        <v>6.0999813194795705</v>
      </c>
      <c r="U191" s="42">
        <f t="shared" si="54"/>
        <v>28.876878994455005</v>
      </c>
      <c r="V191" s="42">
        <f t="shared" si="54"/>
        <v>13.115574914614129</v>
      </c>
      <c r="W191" s="42">
        <f t="shared" si="54"/>
        <v>1.9420888388548299</v>
      </c>
      <c r="X191" s="42">
        <f t="shared" si="54"/>
        <v>2.1516225868834375</v>
      </c>
      <c r="Y191" s="42">
        <f t="shared" si="54"/>
        <v>5.5358535979149091</v>
      </c>
      <c r="AB191" s="42">
        <f t="shared" si="39"/>
        <v>8.3697846018088686</v>
      </c>
      <c r="AC191" s="42">
        <f t="shared" ref="AC191:AK191" si="55">AC87/$I$176/2220*$E$175*60*24</f>
        <v>7.7822047870922653</v>
      </c>
      <c r="AD191" s="42">
        <f t="shared" si="55"/>
        <v>6.347504915828047</v>
      </c>
      <c r="AE191" s="42">
        <f t="shared" si="55"/>
        <v>8.3617419031676672</v>
      </c>
      <c r="AF191" s="42">
        <f t="shared" si="55"/>
        <v>9.877287120672678</v>
      </c>
      <c r="AG191" s="42">
        <f t="shared" si="55"/>
        <v>42.126628122432095</v>
      </c>
      <c r="AH191" s="42">
        <f t="shared" si="55"/>
        <v>22.388133202062392</v>
      </c>
      <c r="AI191" s="42">
        <f t="shared" si="55"/>
        <v>2.447412636538127</v>
      </c>
      <c r="AJ191" s="42">
        <f t="shared" si="55"/>
        <v>2.4175281536990441</v>
      </c>
      <c r="AK191" s="42">
        <f t="shared" si="55"/>
        <v>33.199650523251748</v>
      </c>
    </row>
    <row r="192" spans="3:37">
      <c r="C192" s="42">
        <f t="shared" si="34"/>
        <v>0.5</v>
      </c>
      <c r="D192" s="42">
        <f t="shared" si="35"/>
        <v>5.3076173577708126</v>
      </c>
      <c r="E192" s="42">
        <f t="shared" ref="E192:M192" si="56">E88/$I$176/2220*$E$175*60*24</f>
        <v>7.7317798655844481</v>
      </c>
      <c r="F192" s="42">
        <f t="shared" si="56"/>
        <v>4.3157981520413671</v>
      </c>
      <c r="G192" s="42">
        <f t="shared" si="56"/>
        <v>6.7950644126555497</v>
      </c>
      <c r="H192" s="42">
        <f t="shared" si="56"/>
        <v>7.1694437225454113</v>
      </c>
      <c r="I192" s="42">
        <f t="shared" si="56"/>
        <v>38.452294849473169</v>
      </c>
      <c r="J192" s="42">
        <f t="shared" si="56"/>
        <v>19.027886593657392</v>
      </c>
      <c r="K192" s="42">
        <f t="shared" si="56"/>
        <v>2.1615112891029247</v>
      </c>
      <c r="L192" s="42">
        <f t="shared" si="56"/>
        <v>2.3229669080383823</v>
      </c>
      <c r="M192" s="42">
        <f t="shared" si="56"/>
        <v>23.885008012973241</v>
      </c>
      <c r="P192" s="42">
        <f t="shared" si="37"/>
        <v>4.8539808573596481</v>
      </c>
      <c r="Q192" s="42">
        <f t="shared" ref="Q192:Y192" si="57">Q88/$I$176/2220*$E$175*60*24</f>
        <v>6.1004259220668393</v>
      </c>
      <c r="R192" s="42">
        <f t="shared" si="57"/>
        <v>3.4177592199017628</v>
      </c>
      <c r="S192" s="42">
        <f t="shared" si="57"/>
        <v>5.1817940893992649</v>
      </c>
      <c r="T192" s="42">
        <f t="shared" si="57"/>
        <v>5.568617683653259</v>
      </c>
      <c r="U192" s="42">
        <f t="shared" si="57"/>
        <v>29.871296851204388</v>
      </c>
      <c r="V192" s="42">
        <f t="shared" si="57"/>
        <v>14.488896889544531</v>
      </c>
      <c r="W192" s="42">
        <f t="shared" si="57"/>
        <v>1.8491185965579469</v>
      </c>
      <c r="X192" s="42">
        <f t="shared" si="57"/>
        <v>2.1318399707254172</v>
      </c>
      <c r="Y192" s="42">
        <f t="shared" si="57"/>
        <v>6.7130537911250583</v>
      </c>
      <c r="AB192" s="42">
        <f t="shared" si="39"/>
        <v>5.761253858181977</v>
      </c>
      <c r="AC192" s="42">
        <f t="shared" ref="AC192:AK192" si="58">AC88/$I$176/2220*$E$175*60*24</f>
        <v>9.3631338091020524</v>
      </c>
      <c r="AD192" s="42">
        <f t="shared" si="58"/>
        <v>5.6956799848572341</v>
      </c>
      <c r="AE192" s="42">
        <f t="shared" si="58"/>
        <v>8.2617015767272211</v>
      </c>
      <c r="AF192" s="42">
        <f t="shared" si="58"/>
        <v>9.3592028073563345</v>
      </c>
      <c r="AG192" s="42">
        <f t="shared" si="58"/>
        <v>47.033292847742118</v>
      </c>
      <c r="AH192" s="42">
        <f t="shared" si="58"/>
        <v>23.926530600803773</v>
      </c>
      <c r="AI192" s="42">
        <f t="shared" si="58"/>
        <v>2.448476933706984</v>
      </c>
      <c r="AJ192" s="42">
        <f t="shared" si="58"/>
        <v>2.5116572642745569</v>
      </c>
      <c r="AK192" s="42">
        <f t="shared" si="58"/>
        <v>41.056962234821469</v>
      </c>
    </row>
    <row r="193" spans="3:37">
      <c r="C193" s="42">
        <f t="shared" si="34"/>
        <v>0.625</v>
      </c>
      <c r="D193" s="42">
        <f t="shared" si="35"/>
        <v>3.4247247624820081</v>
      </c>
      <c r="E193" s="42">
        <f t="shared" ref="E193:M193" si="59">E89/$I$176/2220*$E$175*60*24</f>
        <v>9.0972240889012888</v>
      </c>
      <c r="F193" s="42">
        <f t="shared" si="59"/>
        <v>4.0537699680021451</v>
      </c>
      <c r="G193" s="42">
        <f t="shared" si="59"/>
        <v>6.5622508773345736</v>
      </c>
      <c r="H193" s="42">
        <f t="shared" si="59"/>
        <v>6.7581022154471428</v>
      </c>
      <c r="I193" s="42">
        <f t="shared" si="59"/>
        <v>41.843475647834602</v>
      </c>
      <c r="J193" s="42">
        <f t="shared" si="59"/>
        <v>20.448267185544239</v>
      </c>
      <c r="K193" s="42">
        <f t="shared" si="59"/>
        <v>2.1131343463716306</v>
      </c>
      <c r="L193" s="42">
        <f t="shared" si="59"/>
        <v>2.3496268244448086</v>
      </c>
      <c r="M193" s="42">
        <f t="shared" si="59"/>
        <v>27.39842930927648</v>
      </c>
      <c r="P193" s="42">
        <f t="shared" si="37"/>
        <v>3.116418495277693</v>
      </c>
      <c r="Q193" s="42">
        <f t="shared" ref="Q193:Y193" si="60">Q89/$I$176/2220*$E$175*60*24</f>
        <v>7.0323261712411078</v>
      </c>
      <c r="R193" s="42">
        <f t="shared" si="60"/>
        <v>3.3879965676014825</v>
      </c>
      <c r="S193" s="42">
        <f t="shared" si="60"/>
        <v>4.7312716560822414</v>
      </c>
      <c r="T193" s="42">
        <f t="shared" si="60"/>
        <v>5.1565412928589023</v>
      </c>
      <c r="U193" s="42">
        <f t="shared" si="60"/>
        <v>31.042593452684272</v>
      </c>
      <c r="V193" s="42">
        <f t="shared" si="60"/>
        <v>16.051642585154966</v>
      </c>
      <c r="W193" s="42">
        <f t="shared" si="60"/>
        <v>1.739933607226293</v>
      </c>
      <c r="X193" s="42">
        <f t="shared" si="60"/>
        <v>2.1073600481033821</v>
      </c>
      <c r="Y193" s="42">
        <f t="shared" si="60"/>
        <v>7.6286539413996381</v>
      </c>
      <c r="AB193" s="42">
        <f t="shared" si="39"/>
        <v>3.7330310296863316</v>
      </c>
      <c r="AC193" s="42">
        <f t="shared" ref="AC193:AK193" si="61">AC89/$I$176/2220*$E$175*60*24</f>
        <v>11.162122006561471</v>
      </c>
      <c r="AD193" s="42">
        <f t="shared" si="61"/>
        <v>5.0599674913719692</v>
      </c>
      <c r="AE193" s="42">
        <f t="shared" si="61"/>
        <v>8.1853088611494655</v>
      </c>
      <c r="AF193" s="42">
        <f t="shared" si="61"/>
        <v>8.8151660407381698</v>
      </c>
      <c r="AG193" s="42">
        <f t="shared" si="61"/>
        <v>52.644357842984547</v>
      </c>
      <c r="AH193" s="42">
        <f t="shared" si="61"/>
        <v>25.123061910935988</v>
      </c>
      <c r="AI193" s="42">
        <f t="shared" si="61"/>
        <v>2.4493047203938767</v>
      </c>
      <c r="AJ193" s="42">
        <f t="shared" si="61"/>
        <v>2.5977304385654287</v>
      </c>
      <c r="AK193" s="42">
        <f t="shared" si="61"/>
        <v>47.168204677153398</v>
      </c>
    </row>
    <row r="194" spans="3:37">
      <c r="C194" s="42">
        <f t="shared" si="34"/>
        <v>0.75</v>
      </c>
      <c r="D194" s="42">
        <f t="shared" si="35"/>
        <v>2.0745253080908768</v>
      </c>
      <c r="E194" s="42">
        <f t="shared" ref="E194:M194" si="62">E90/$I$176/2220*$E$175*60*24</f>
        <v>10.379914116865585</v>
      </c>
      <c r="F194" s="42">
        <f t="shared" si="62"/>
        <v>3.8526915756949807</v>
      </c>
      <c r="G194" s="42">
        <f t="shared" si="62"/>
        <v>6.3664720535082218</v>
      </c>
      <c r="H194" s="42">
        <f t="shared" si="62"/>
        <v>6.4443821416918716</v>
      </c>
      <c r="I194" s="42">
        <f t="shared" si="62"/>
        <v>45.086364765780054</v>
      </c>
      <c r="J194" s="42">
        <f t="shared" si="62"/>
        <v>21.670027397653595</v>
      </c>
      <c r="K194" s="42">
        <f t="shared" si="62"/>
        <v>2.0610438222499856</v>
      </c>
      <c r="L194" s="42">
        <f t="shared" si="62"/>
        <v>2.3686696218779679</v>
      </c>
      <c r="M194" s="42">
        <f t="shared" si="62"/>
        <v>29.908015949493091</v>
      </c>
      <c r="P194" s="42">
        <f t="shared" si="37"/>
        <v>1.8706372486005145</v>
      </c>
      <c r="Q194" s="42">
        <f t="shared" ref="Q194:Y194" si="63">Q90/$I$176/2220*$E$175*60*24</f>
        <v>7.9077476174351187</v>
      </c>
      <c r="R194" s="42">
        <f t="shared" si="63"/>
        <v>3.3617488315179997</v>
      </c>
      <c r="S194" s="42">
        <f t="shared" si="63"/>
        <v>4.3908131869651053</v>
      </c>
      <c r="T194" s="42">
        <f t="shared" si="63"/>
        <v>4.8510058771767417</v>
      </c>
      <c r="U194" s="42">
        <f t="shared" si="63"/>
        <v>32.210420432058527</v>
      </c>
      <c r="V194" s="42">
        <f t="shared" si="63"/>
        <v>17.519676420425405</v>
      </c>
      <c r="W194" s="42">
        <f t="shared" si="63"/>
        <v>1.631600907367861</v>
      </c>
      <c r="X194" s="42">
        <f t="shared" si="63"/>
        <v>2.0810171163738387</v>
      </c>
      <c r="Y194" s="42">
        <f t="shared" si="63"/>
        <v>8.282654048738614</v>
      </c>
      <c r="AB194" s="42">
        <f t="shared" si="39"/>
        <v>2.2784133675812428</v>
      </c>
      <c r="AC194" s="42">
        <f t="shared" ref="AC194:AK194" si="64">AC90/$I$176/2220*$E$175*60*24</f>
        <v>12.852080616296051</v>
      </c>
      <c r="AD194" s="42">
        <f t="shared" si="64"/>
        <v>4.4997112025763961</v>
      </c>
      <c r="AE194" s="42">
        <f t="shared" si="64"/>
        <v>8.1175988950499747</v>
      </c>
      <c r="AF194" s="42">
        <f t="shared" si="64"/>
        <v>8.2954166137965064</v>
      </c>
      <c r="AG194" s="42">
        <f t="shared" si="64"/>
        <v>57.962309099501141</v>
      </c>
      <c r="AH194" s="42">
        <f t="shared" si="64"/>
        <v>25.977727132458973</v>
      </c>
      <c r="AI194" s="42">
        <f t="shared" si="64"/>
        <v>2.4498959965987943</v>
      </c>
      <c r="AJ194" s="42">
        <f t="shared" si="64"/>
        <v>2.6683590726617132</v>
      </c>
      <c r="AK194" s="42">
        <f t="shared" si="64"/>
        <v>51.533377850247369</v>
      </c>
    </row>
    <row r="195" spans="3:37">
      <c r="C195" s="42">
        <f t="shared" si="34"/>
        <v>0.875</v>
      </c>
      <c r="D195" s="42">
        <f t="shared" si="35"/>
        <v>1.2510117866700896</v>
      </c>
      <c r="E195" s="42">
        <f t="shared" ref="E195:M195" si="65">E91/$I$176/2220*$E$175*60*24</f>
        <v>11.331587363419741</v>
      </c>
      <c r="F195" s="42">
        <f t="shared" si="65"/>
        <v>3.6967195335490808</v>
      </c>
      <c r="G195" s="42">
        <f t="shared" si="65"/>
        <v>6.1741594445809485</v>
      </c>
      <c r="H195" s="42">
        <f t="shared" si="65"/>
        <v>6.2056209080177345</v>
      </c>
      <c r="I195" s="42">
        <f t="shared" si="65"/>
        <v>47.592031015562199</v>
      </c>
      <c r="J195" s="42">
        <f t="shared" si="65"/>
        <v>22.525811246293429</v>
      </c>
      <c r="K195" s="42">
        <f t="shared" si="65"/>
        <v>2.0108254017372493</v>
      </c>
      <c r="L195" s="42">
        <f t="shared" si="65"/>
        <v>2.3800953003378664</v>
      </c>
      <c r="M195" s="42">
        <f t="shared" si="65"/>
        <v>31.413767933623063</v>
      </c>
      <c r="P195" s="42">
        <f t="shared" si="37"/>
        <v>1.1113254502141128</v>
      </c>
      <c r="Q195" s="42">
        <f t="shared" ref="Q195:Y195" si="66">Q91/$I$176/2220*$E$175*60*24</f>
        <v>8.557253851708106</v>
      </c>
      <c r="R195" s="42">
        <f t="shared" si="66"/>
        <v>3.3333361076800019</v>
      </c>
      <c r="S195" s="42">
        <f t="shared" si="66"/>
        <v>4.1391769822566715</v>
      </c>
      <c r="T195" s="42">
        <f t="shared" si="66"/>
        <v>4.6392651666867835</v>
      </c>
      <c r="U195" s="42">
        <f t="shared" si="66"/>
        <v>33.194429422491091</v>
      </c>
      <c r="V195" s="42">
        <f t="shared" si="66"/>
        <v>18.608862814335701</v>
      </c>
      <c r="W195" s="42">
        <f t="shared" si="66"/>
        <v>1.5411875334906473</v>
      </c>
      <c r="X195" s="42">
        <f t="shared" si="66"/>
        <v>2.0556454728933091</v>
      </c>
      <c r="Y195" s="42">
        <f t="shared" si="66"/>
        <v>8.6750541131420214</v>
      </c>
      <c r="AB195" s="42">
        <f t="shared" si="39"/>
        <v>1.390698123126074</v>
      </c>
      <c r="AC195" s="42">
        <f t="shared" ref="AC195:AK195" si="67">AC91/$I$176/2220*$E$175*60*24</f>
        <v>14.105920875131414</v>
      </c>
      <c r="AD195" s="42">
        <f t="shared" si="67"/>
        <v>4.074254885674705</v>
      </c>
      <c r="AE195" s="42">
        <f t="shared" si="67"/>
        <v>8.0436068170445232</v>
      </c>
      <c r="AF195" s="42">
        <f t="shared" si="67"/>
        <v>7.8501943195097592</v>
      </c>
      <c r="AG195" s="42">
        <f t="shared" si="67"/>
        <v>61.989632608633244</v>
      </c>
      <c r="AH195" s="42">
        <f t="shared" si="67"/>
        <v>26.49052626537275</v>
      </c>
      <c r="AI195" s="42">
        <f t="shared" si="67"/>
        <v>2.4502507623217475</v>
      </c>
      <c r="AJ195" s="42">
        <f t="shared" si="67"/>
        <v>2.7161545626534487</v>
      </c>
      <c r="AK195" s="42">
        <f t="shared" si="67"/>
        <v>54.152481754104144</v>
      </c>
    </row>
    <row r="196" spans="3:37">
      <c r="C196" s="42">
        <f t="shared" si="34"/>
        <v>1</v>
      </c>
      <c r="D196" s="42">
        <f t="shared" si="35"/>
        <v>0.94817699029233471</v>
      </c>
      <c r="E196" s="42">
        <f t="shared" ref="E196:M196" si="68">E92/$I$176/2220*$E$175*60*24</f>
        <v>11.703981242506156</v>
      </c>
      <c r="F196" s="42">
        <f t="shared" si="68"/>
        <v>3.5700103999936221</v>
      </c>
      <c r="G196" s="42">
        <f t="shared" si="68"/>
        <v>5.9517445539572416</v>
      </c>
      <c r="H196" s="42">
        <f t="shared" si="68"/>
        <v>6.0191559211627759</v>
      </c>
      <c r="I196" s="42">
        <f t="shared" si="68"/>
        <v>48.771543209433567</v>
      </c>
      <c r="J196" s="42">
        <f t="shared" si="68"/>
        <v>22.848262747771606</v>
      </c>
      <c r="K196" s="42">
        <f t="shared" si="68"/>
        <v>1.9680647698326865</v>
      </c>
      <c r="L196" s="42">
        <f t="shared" si="68"/>
        <v>2.383903859824497</v>
      </c>
      <c r="M196" s="42">
        <f t="shared" si="68"/>
        <v>31.915685261666361</v>
      </c>
      <c r="P196" s="42">
        <f t="shared" si="37"/>
        <v>0.83317143300448104</v>
      </c>
      <c r="Q196" s="42">
        <f t="shared" ref="Q196:Y196" si="69">Q92/$I$176/2220*$E$175*60*24</f>
        <v>8.811408465119257</v>
      </c>
      <c r="R196" s="42">
        <f t="shared" si="69"/>
        <v>3.297078492116166</v>
      </c>
      <c r="S196" s="42">
        <f t="shared" si="69"/>
        <v>3.955121342165679</v>
      </c>
      <c r="T196" s="42">
        <f t="shared" si="69"/>
        <v>4.5085728914691927</v>
      </c>
      <c r="U196" s="42">
        <f t="shared" si="69"/>
        <v>33.814272057145885</v>
      </c>
      <c r="V196" s="42">
        <f t="shared" si="69"/>
        <v>19.035066185865851</v>
      </c>
      <c r="W196" s="42">
        <f t="shared" si="69"/>
        <v>1.485760522102644</v>
      </c>
      <c r="X196" s="42">
        <f t="shared" si="69"/>
        <v>2.0340794150183115</v>
      </c>
      <c r="Y196" s="42">
        <f t="shared" si="69"/>
        <v>8.8058541346098256</v>
      </c>
      <c r="AB196" s="42">
        <f t="shared" si="39"/>
        <v>1.0631825475801848</v>
      </c>
      <c r="AC196" s="42">
        <f t="shared" ref="AC196:AK196" si="70">AC92/$I$176/2220*$E$175*60*24</f>
        <v>14.596554019893052</v>
      </c>
      <c r="AD196" s="42">
        <f t="shared" si="70"/>
        <v>3.8429423078710734</v>
      </c>
      <c r="AE196" s="42">
        <f t="shared" si="70"/>
        <v>7.9483677657487677</v>
      </c>
      <c r="AF196" s="42">
        <f t="shared" si="70"/>
        <v>7.5297389508563608</v>
      </c>
      <c r="AG196" s="42">
        <f t="shared" si="70"/>
        <v>63.728814361721433</v>
      </c>
      <c r="AH196" s="42">
        <f t="shared" si="70"/>
        <v>26.661459309677365</v>
      </c>
      <c r="AI196" s="42">
        <f t="shared" si="70"/>
        <v>2.4503690175627328</v>
      </c>
      <c r="AJ196" s="42">
        <f t="shared" si="70"/>
        <v>2.7337283046306822</v>
      </c>
      <c r="AK196" s="42">
        <f t="shared" si="70"/>
        <v>55.025516388722934</v>
      </c>
    </row>
    <row r="197" spans="3:37">
      <c r="C197" s="42">
        <f t="shared" si="34"/>
        <v>1.125</v>
      </c>
      <c r="D197" s="42">
        <f t="shared" si="35"/>
        <v>0.90431652433870346</v>
      </c>
      <c r="E197" s="42">
        <f t="shared" ref="E197:M197" si="71">E93/$I$176/2220*$E$175*60*24</f>
        <v>11.684458635978908</v>
      </c>
      <c r="F197" s="42">
        <f t="shared" si="71"/>
        <v>3.4543808927325079</v>
      </c>
      <c r="G197" s="42">
        <f t="shared" si="71"/>
        <v>5.7061972177493683</v>
      </c>
      <c r="H197" s="42">
        <f t="shared" si="71"/>
        <v>5.8544169287091323</v>
      </c>
      <c r="I197" s="42">
        <f t="shared" si="71"/>
        <v>49.087666419809025</v>
      </c>
      <c r="J197" s="42">
        <f t="shared" si="71"/>
        <v>22.835422439945017</v>
      </c>
      <c r="K197" s="42">
        <f t="shared" si="71"/>
        <v>1.9310971123577745</v>
      </c>
      <c r="L197" s="42">
        <f t="shared" si="71"/>
        <v>2.3829818592143095</v>
      </c>
      <c r="M197" s="42">
        <f t="shared" si="71"/>
        <v>31.869902288329968</v>
      </c>
      <c r="P197" s="42">
        <f t="shared" si="37"/>
        <v>0.79439356758986757</v>
      </c>
      <c r="Q197" s="42">
        <f t="shared" ref="Q197:Y197" si="72">Q93/$I$176/2220*$E$175*60*24</f>
        <v>8.7959386541292126</v>
      </c>
      <c r="R197" s="42">
        <f t="shared" si="72"/>
        <v>3.2526479805123856</v>
      </c>
      <c r="S197" s="42">
        <f t="shared" si="72"/>
        <v>3.7997422418411269</v>
      </c>
      <c r="T197" s="42">
        <f t="shared" si="72"/>
        <v>4.4162277356379001</v>
      </c>
      <c r="U197" s="42">
        <f t="shared" si="72"/>
        <v>34.187194849951965</v>
      </c>
      <c r="V197" s="42">
        <f t="shared" si="72"/>
        <v>19.0265309680142</v>
      </c>
      <c r="W197" s="42">
        <f t="shared" si="72"/>
        <v>1.4539187643532538</v>
      </c>
      <c r="X197" s="42">
        <f t="shared" si="72"/>
        <v>2.0154449554853704</v>
      </c>
      <c r="Y197" s="42">
        <f t="shared" si="72"/>
        <v>8.7979395833701233</v>
      </c>
      <c r="AB197" s="42">
        <f t="shared" si="39"/>
        <v>1.0142394810875432</v>
      </c>
      <c r="AC197" s="42">
        <f t="shared" ref="AC197:AK197" si="73">AC93/$I$176/2220*$E$175*60*24</f>
        <v>14.572978617828642</v>
      </c>
      <c r="AD197" s="42">
        <f t="shared" si="73"/>
        <v>3.7304981728309827</v>
      </c>
      <c r="AE197" s="42">
        <f t="shared" si="73"/>
        <v>7.8304539857666766</v>
      </c>
      <c r="AF197" s="42">
        <f t="shared" si="73"/>
        <v>7.2921294843057733</v>
      </c>
      <c r="AG197" s="42">
        <f t="shared" si="73"/>
        <v>63.988137989665852</v>
      </c>
      <c r="AH197" s="42">
        <f t="shared" si="73"/>
        <v>26.644313911875834</v>
      </c>
      <c r="AI197" s="42">
        <f t="shared" si="73"/>
        <v>2.4483136094987619</v>
      </c>
      <c r="AJ197" s="42">
        <f t="shared" si="73"/>
        <v>2.7326221712705729</v>
      </c>
      <c r="AK197" s="42">
        <f t="shared" si="73"/>
        <v>54.941864993289656</v>
      </c>
    </row>
    <row r="198" spans="3:37">
      <c r="C198" s="42">
        <f t="shared" si="34"/>
        <v>1.325</v>
      </c>
      <c r="D198" s="42">
        <f t="shared" si="35"/>
        <v>0.83676873534903928</v>
      </c>
      <c r="E198" s="42">
        <f t="shared" ref="E198:M198" si="74">E94/$I$176/2220*$E$175*60*24</f>
        <v>11.575556959408061</v>
      </c>
      <c r="F198" s="42">
        <f t="shared" si="74"/>
        <v>3.2764948950191473</v>
      </c>
      <c r="G198" s="42">
        <f t="shared" si="74"/>
        <v>5.3262515673942818</v>
      </c>
      <c r="H198" s="42">
        <f t="shared" si="74"/>
        <v>5.6035772727118633</v>
      </c>
      <c r="I198" s="42">
        <f t="shared" si="74"/>
        <v>49.576817068369294</v>
      </c>
      <c r="J198" s="42">
        <f t="shared" si="74"/>
        <v>22.76381617821054</v>
      </c>
      <c r="K198" s="42">
        <f t="shared" si="74"/>
        <v>1.8728213543646115</v>
      </c>
      <c r="L198" s="42">
        <f t="shared" si="74"/>
        <v>2.3778179930808836</v>
      </c>
      <c r="M198" s="42">
        <f t="shared" si="74"/>
        <v>31.614428252063291</v>
      </c>
      <c r="P198" s="42">
        <f t="shared" si="37"/>
        <v>0.7346900250861107</v>
      </c>
      <c r="Q198" s="42">
        <f t="shared" ref="Q198:Y198" si="75">Q94/$I$176/2220*$E$175*60*24</f>
        <v>8.7096321125620531</v>
      </c>
      <c r="R198" s="42">
        <f t="shared" si="75"/>
        <v>3.1722819522192118</v>
      </c>
      <c r="S198" s="42">
        <f t="shared" si="75"/>
        <v>3.5593176693895545</v>
      </c>
      <c r="T198" s="42">
        <f t="shared" si="75"/>
        <v>4.2768463569061641</v>
      </c>
      <c r="U198" s="42">
        <f t="shared" si="75"/>
        <v>34.764233865048411</v>
      </c>
      <c r="V198" s="42">
        <f t="shared" si="75"/>
        <v>18.978932806685094</v>
      </c>
      <c r="W198" s="42">
        <f t="shared" si="75"/>
        <v>1.4046486824888829</v>
      </c>
      <c r="X198" s="42">
        <f t="shared" si="75"/>
        <v>1.9860034655390548</v>
      </c>
      <c r="Y198" s="42">
        <f t="shared" si="75"/>
        <v>8.7537031137511256</v>
      </c>
      <c r="AB198" s="42">
        <f t="shared" si="39"/>
        <v>0.93884744561196798</v>
      </c>
      <c r="AC198" s="42">
        <f t="shared" ref="AC198:AK198" si="76">AC94/$I$176/2220*$E$175*60*24</f>
        <v>14.441481806254068</v>
      </c>
      <c r="AD198" s="42">
        <f t="shared" si="76"/>
        <v>3.5588091555370656</v>
      </c>
      <c r="AE198" s="42">
        <f t="shared" si="76"/>
        <v>7.6139588581007072</v>
      </c>
      <c r="AF198" s="42">
        <f t="shared" si="76"/>
        <v>6.9272183066489781</v>
      </c>
      <c r="AG198" s="42">
        <f t="shared" si="76"/>
        <v>64.389400271690619</v>
      </c>
      <c r="AH198" s="42">
        <f t="shared" si="76"/>
        <v>26.548699549735986</v>
      </c>
      <c r="AI198" s="42">
        <f t="shared" si="76"/>
        <v>2.4368158054747582</v>
      </c>
      <c r="AJ198" s="42">
        <f t="shared" si="76"/>
        <v>2.7264223571649624</v>
      </c>
      <c r="AK198" s="42">
        <f t="shared" si="76"/>
        <v>54.475153390375638</v>
      </c>
    </row>
    <row r="199" spans="3:37">
      <c r="C199" s="42">
        <f t="shared" si="34"/>
        <v>1.5249999999999999</v>
      </c>
      <c r="D199" s="42">
        <f t="shared" si="35"/>
        <v>0.77241184164102794</v>
      </c>
      <c r="E199" s="42">
        <f t="shared" ref="E199:M199" si="77">E95/$I$176/2220*$E$175*60*24</f>
        <v>11.378122047134585</v>
      </c>
      <c r="F199" s="42">
        <f t="shared" si="77"/>
        <v>3.1072288214112502</v>
      </c>
      <c r="G199" s="42">
        <f t="shared" si="77"/>
        <v>4.9622198709807668</v>
      </c>
      <c r="H199" s="42">
        <f t="shared" si="77"/>
        <v>5.3678510235740244</v>
      </c>
      <c r="I199" s="42">
        <f t="shared" si="77"/>
        <v>50.045479731649813</v>
      </c>
      <c r="J199" s="42">
        <f t="shared" si="77"/>
        <v>22.634044627815612</v>
      </c>
      <c r="K199" s="42">
        <f t="shared" si="77"/>
        <v>1.8156818711432634</v>
      </c>
      <c r="L199" s="42">
        <f t="shared" si="77"/>
        <v>2.3684062081748003</v>
      </c>
      <c r="M199" s="42">
        <f t="shared" si="77"/>
        <v>31.151056186646464</v>
      </c>
      <c r="P199" s="42">
        <f t="shared" si="37"/>
        <v>0.67782586228006414</v>
      </c>
      <c r="Q199" s="42">
        <f t="shared" ref="Q199:Y199" si="78">Q95/$I$176/2220*$E$175*60*24</f>
        <v>8.5531317714838995</v>
      </c>
      <c r="R199" s="42">
        <f t="shared" si="78"/>
        <v>3.0815486238642493</v>
      </c>
      <c r="S199" s="42">
        <f t="shared" si="78"/>
        <v>3.3289632360982568</v>
      </c>
      <c r="T199" s="42">
        <f t="shared" si="78"/>
        <v>4.1472760573119754</v>
      </c>
      <c r="U199" s="42">
        <f t="shared" si="78"/>
        <v>35.317103706737683</v>
      </c>
      <c r="V199" s="42">
        <f t="shared" si="78"/>
        <v>18.892670976476275</v>
      </c>
      <c r="W199" s="42">
        <f t="shared" si="78"/>
        <v>1.3574422689748518</v>
      </c>
      <c r="X199" s="42">
        <f t="shared" si="78"/>
        <v>1.9570696421041296</v>
      </c>
      <c r="Y199" s="42">
        <f t="shared" si="78"/>
        <v>8.673294035061403</v>
      </c>
      <c r="AB199" s="42">
        <f t="shared" si="39"/>
        <v>0.86699782100199152</v>
      </c>
      <c r="AC199" s="42">
        <f t="shared" ref="AC199:AK199" si="79">AC95/$I$176/2220*$E$175*60*24</f>
        <v>14.203112322785229</v>
      </c>
      <c r="AD199" s="42">
        <f t="shared" si="79"/>
        <v>3.396916703748865</v>
      </c>
      <c r="AE199" s="42">
        <f t="shared" si="79"/>
        <v>7.3662869286920074</v>
      </c>
      <c r="AF199" s="42">
        <f t="shared" si="79"/>
        <v>6.5807079825321253</v>
      </c>
      <c r="AG199" s="42">
        <f t="shared" si="79"/>
        <v>64.77385575656227</v>
      </c>
      <c r="AH199" s="42">
        <f t="shared" si="79"/>
        <v>26.375418279154985</v>
      </c>
      <c r="AI199" s="42">
        <f t="shared" si="79"/>
        <v>2.4158930840857464</v>
      </c>
      <c r="AJ199" s="42">
        <f t="shared" si="79"/>
        <v>2.7151112328145057</v>
      </c>
      <c r="AK199" s="42">
        <f t="shared" si="79"/>
        <v>53.628818338231646</v>
      </c>
    </row>
    <row r="200" spans="3:37">
      <c r="C200" s="42">
        <f t="shared" si="34"/>
        <v>1.7249999999999999</v>
      </c>
      <c r="D200" s="42">
        <f t="shared" si="35"/>
        <v>0.71119470774947013</v>
      </c>
      <c r="E200" s="42">
        <f t="shared" ref="E200:M200" si="80">E96/$I$176/2220*$E$175*60*24</f>
        <v>11.100216847193943</v>
      </c>
      <c r="F200" s="42">
        <f t="shared" si="80"/>
        <v>2.9464173612187325</v>
      </c>
      <c r="G200" s="42">
        <f t="shared" si="80"/>
        <v>4.614102128508816</v>
      </c>
      <c r="H200" s="42">
        <f t="shared" si="80"/>
        <v>5.1465868035650502</v>
      </c>
      <c r="I200" s="42">
        <f t="shared" si="80"/>
        <v>50.49365440965019</v>
      </c>
      <c r="J200" s="42">
        <f t="shared" si="80"/>
        <v>22.451456321050905</v>
      </c>
      <c r="K200" s="42">
        <f t="shared" si="80"/>
        <v>1.7597500181721086</v>
      </c>
      <c r="L200" s="42">
        <f t="shared" si="80"/>
        <v>2.3550801922736042</v>
      </c>
      <c r="M200" s="42">
        <f t="shared" si="80"/>
        <v>30.498499593961014</v>
      </c>
      <c r="P200" s="42">
        <f t="shared" si="37"/>
        <v>0.62375319007426344</v>
      </c>
      <c r="Q200" s="42">
        <f t="shared" ref="Q200:Y200" si="81">Q96/$I$176/2220*$E$175*60*24</f>
        <v>8.3327987834300004</v>
      </c>
      <c r="R200" s="42">
        <f t="shared" si="81"/>
        <v>2.9816489145535092</v>
      </c>
      <c r="S200" s="42">
        <f t="shared" si="81"/>
        <v>3.108678941967236</v>
      </c>
      <c r="T200" s="42">
        <f t="shared" si="81"/>
        <v>4.026955087335705</v>
      </c>
      <c r="U200" s="42">
        <f t="shared" si="81"/>
        <v>35.845804375019725</v>
      </c>
      <c r="V200" s="42">
        <f t="shared" si="81"/>
        <v>18.771300757284791</v>
      </c>
      <c r="W200" s="42">
        <f t="shared" si="81"/>
        <v>1.3122995238111566</v>
      </c>
      <c r="X200" s="42">
        <f t="shared" si="81"/>
        <v>1.9286981084549573</v>
      </c>
      <c r="Y200" s="42">
        <f t="shared" si="81"/>
        <v>8.559782860201901</v>
      </c>
      <c r="AB200" s="42">
        <f t="shared" si="39"/>
        <v>0.79863622542467283</v>
      </c>
      <c r="AC200" s="42">
        <f t="shared" ref="AC200:AK200" si="82">AC96/$I$176/2220*$E$175*60*24</f>
        <v>13.867634910957921</v>
      </c>
      <c r="AD200" s="42">
        <f t="shared" si="82"/>
        <v>3.2444524457082133</v>
      </c>
      <c r="AE200" s="42">
        <f t="shared" si="82"/>
        <v>7.0909573933609629</v>
      </c>
      <c r="AF200" s="42">
        <f t="shared" si="82"/>
        <v>6.2521578609514918</v>
      </c>
      <c r="AG200" s="42">
        <f t="shared" si="82"/>
        <v>65.141504444280784</v>
      </c>
      <c r="AH200" s="42">
        <f t="shared" si="82"/>
        <v>26.131611884817058</v>
      </c>
      <c r="AI200" s="42">
        <f t="shared" si="82"/>
        <v>2.3863210490417526</v>
      </c>
      <c r="AJ200" s="42">
        <f t="shared" si="82"/>
        <v>2.6990785106137247</v>
      </c>
      <c r="AK200" s="42">
        <f t="shared" si="82"/>
        <v>52.43721632772013</v>
      </c>
    </row>
    <row r="201" spans="3:37">
      <c r="C201" s="42">
        <f t="shared" si="34"/>
        <v>2</v>
      </c>
      <c r="D201" s="42">
        <f t="shared" si="35"/>
        <v>0.63205385626875055</v>
      </c>
      <c r="E201" s="42">
        <f t="shared" ref="E201:M201" si="83">E97/$I$176/2220*$E$175*60*24</f>
        <v>10.601515248325608</v>
      </c>
      <c r="F201" s="42">
        <f t="shared" si="83"/>
        <v>2.7388027403900339</v>
      </c>
      <c r="G201" s="42">
        <f t="shared" si="83"/>
        <v>4.1614247355301153</v>
      </c>
      <c r="H201" s="42">
        <f t="shared" si="83"/>
        <v>4.8647657580762642</v>
      </c>
      <c r="I201" s="42">
        <f t="shared" si="83"/>
        <v>51.076441553435771</v>
      </c>
      <c r="J201" s="42">
        <f t="shared" si="83"/>
        <v>22.123982333417729</v>
      </c>
      <c r="K201" s="42">
        <f t="shared" si="83"/>
        <v>1.6849466279863117</v>
      </c>
      <c r="L201" s="42">
        <f t="shared" si="83"/>
        <v>2.3309786708837801</v>
      </c>
      <c r="M201" s="42">
        <f t="shared" si="83"/>
        <v>29.326706512852549</v>
      </c>
      <c r="P201" s="42">
        <f t="shared" si="37"/>
        <v>0.55387327838041744</v>
      </c>
      <c r="Q201" s="42">
        <f t="shared" ref="Q201:Y201" si="84">Q97/$I$176/2220*$E$175*60*24</f>
        <v>7.9372990715111973</v>
      </c>
      <c r="R201" s="42">
        <f t="shared" si="84"/>
        <v>2.8315258180406309</v>
      </c>
      <c r="S201" s="42">
        <f t="shared" si="84"/>
        <v>2.8222306866347142</v>
      </c>
      <c r="T201" s="42">
        <f t="shared" si="84"/>
        <v>3.8755842890430179</v>
      </c>
      <c r="U201" s="42">
        <f t="shared" si="84"/>
        <v>36.53330406545367</v>
      </c>
      <c r="V201" s="42">
        <f t="shared" si="84"/>
        <v>18.553622033149551</v>
      </c>
      <c r="W201" s="42">
        <f t="shared" si="84"/>
        <v>1.2535978326893722</v>
      </c>
      <c r="X201" s="42">
        <f t="shared" si="84"/>
        <v>1.8907057017389473</v>
      </c>
      <c r="Y201" s="42">
        <f t="shared" si="84"/>
        <v>8.3552957466947539</v>
      </c>
      <c r="AB201" s="42">
        <f t="shared" si="39"/>
        <v>0.71023443415708765</v>
      </c>
      <c r="AC201" s="42">
        <f t="shared" ref="AC201:AK201" si="85">AC97/$I$176/2220*$E$175*60*24</f>
        <v>13.265731425139981</v>
      </c>
      <c r="AD201" s="42">
        <f t="shared" si="85"/>
        <v>3.0495318962428928</v>
      </c>
      <c r="AE201" s="42">
        <f t="shared" si="85"/>
        <v>6.6736840579020136</v>
      </c>
      <c r="AF201" s="42">
        <f t="shared" si="85"/>
        <v>5.8289176489564589</v>
      </c>
      <c r="AG201" s="42">
        <f t="shared" si="85"/>
        <v>65.619579041417964</v>
      </c>
      <c r="AH201" s="42">
        <f t="shared" si="85"/>
        <v>25.694342633685913</v>
      </c>
      <c r="AI201" s="42">
        <f t="shared" si="85"/>
        <v>2.3329615107658248</v>
      </c>
      <c r="AJ201" s="42">
        <f t="shared" si="85"/>
        <v>2.670039901775521</v>
      </c>
      <c r="AK201" s="42">
        <f t="shared" si="85"/>
        <v>50.298117279010455</v>
      </c>
    </row>
    <row r="202" spans="3:37">
      <c r="C202" s="42">
        <f t="shared" si="34"/>
        <v>2.25</v>
      </c>
      <c r="D202" s="42">
        <f t="shared" si="35"/>
        <v>0.56506304314605604</v>
      </c>
      <c r="E202" s="42">
        <f t="shared" ref="E202:M202" si="86">E98/$I$176/2220*$E$175*60*24</f>
        <v>10.046994565689525</v>
      </c>
      <c r="F202" s="42">
        <f t="shared" si="86"/>
        <v>2.5633001961494459</v>
      </c>
      <c r="G202" s="42">
        <f t="shared" si="86"/>
        <v>3.7760086635076346</v>
      </c>
      <c r="H202" s="42">
        <f t="shared" si="86"/>
        <v>4.6297980187965004</v>
      </c>
      <c r="I202" s="42">
        <f t="shared" si="86"/>
        <v>51.572634946936411</v>
      </c>
      <c r="J202" s="42">
        <f t="shared" si="86"/>
        <v>21.760101067552423</v>
      </c>
      <c r="K202" s="42">
        <f t="shared" si="86"/>
        <v>1.6191979720690846</v>
      </c>
      <c r="L202" s="42">
        <f t="shared" si="86"/>
        <v>2.3039238101900472</v>
      </c>
      <c r="M202" s="42">
        <f t="shared" si="86"/>
        <v>28.022696834821431</v>
      </c>
      <c r="P202" s="42">
        <f t="shared" si="37"/>
        <v>0.49474254974624304</v>
      </c>
      <c r="Q202" s="42">
        <f t="shared" ref="Q202:Y202" si="87">Q98/$I$176/2220*$E$175*60*24</f>
        <v>7.4973797294616977</v>
      </c>
      <c r="R202" s="42">
        <f t="shared" si="87"/>
        <v>2.6846089504533017</v>
      </c>
      <c r="S202" s="42">
        <f t="shared" si="87"/>
        <v>2.5783445038467989</v>
      </c>
      <c r="T202" s="42">
        <f t="shared" si="87"/>
        <v>3.750998706437974</v>
      </c>
      <c r="U202" s="42">
        <f t="shared" si="87"/>
        <v>37.118651233908835</v>
      </c>
      <c r="V202" s="42">
        <f t="shared" si="87"/>
        <v>18.311742639116598</v>
      </c>
      <c r="W202" s="42">
        <f t="shared" si="87"/>
        <v>1.2036183648295715</v>
      </c>
      <c r="X202" s="42">
        <f t="shared" si="87"/>
        <v>1.8572987615808361</v>
      </c>
      <c r="Y202" s="42">
        <f t="shared" si="87"/>
        <v>8.1268445514496683</v>
      </c>
      <c r="AB202" s="42">
        <f t="shared" si="39"/>
        <v>0.63538353654586477</v>
      </c>
      <c r="AC202" s="42">
        <f t="shared" ref="AC202:AK202" si="88">AC98/$I$176/2220*$E$175*60*24</f>
        <v>12.596609401917316</v>
      </c>
      <c r="AD202" s="42">
        <f t="shared" si="88"/>
        <v>2.8863893539592511</v>
      </c>
      <c r="AE202" s="42">
        <f t="shared" si="88"/>
        <v>6.262440823813999</v>
      </c>
      <c r="AF202" s="42">
        <f t="shared" si="88"/>
        <v>5.471932910032451</v>
      </c>
      <c r="AG202" s="42">
        <f t="shared" si="88"/>
        <v>66.026618659963788</v>
      </c>
      <c r="AH202" s="42">
        <f t="shared" si="88"/>
        <v>25.208459495988279</v>
      </c>
      <c r="AI202" s="42">
        <f t="shared" si="88"/>
        <v>2.2732316673430857</v>
      </c>
      <c r="AJ202" s="42">
        <f t="shared" si="88"/>
        <v>2.637386662755199</v>
      </c>
      <c r="AK202" s="42">
        <f t="shared" si="88"/>
        <v>47.918549118193148</v>
      </c>
    </row>
    <row r="203" spans="3:37">
      <c r="C203" s="42">
        <f t="shared" si="34"/>
        <v>2.5</v>
      </c>
      <c r="D203" s="42">
        <f t="shared" si="35"/>
        <v>0.50268847026568531</v>
      </c>
      <c r="E203" s="42">
        <f t="shared" ref="E203:M203" si="89">E99/$I$176/2220*$E$175*60*24</f>
        <v>9.4124081001804853</v>
      </c>
      <c r="F203" s="42">
        <f t="shared" si="89"/>
        <v>2.400071655289858</v>
      </c>
      <c r="G203" s="42">
        <f t="shared" si="89"/>
        <v>3.4154581445188423</v>
      </c>
      <c r="H203" s="42">
        <f t="shared" si="89"/>
        <v>4.4137377558534467</v>
      </c>
      <c r="I203" s="42">
        <f t="shared" si="89"/>
        <v>52.036815863436871</v>
      </c>
      <c r="J203" s="42">
        <f t="shared" si="89"/>
        <v>21.343988041036624</v>
      </c>
      <c r="K203" s="42">
        <f t="shared" si="89"/>
        <v>1.555740400306997</v>
      </c>
      <c r="L203" s="42">
        <f t="shared" si="89"/>
        <v>2.2726429919938966</v>
      </c>
      <c r="M203" s="42">
        <f t="shared" si="89"/>
        <v>26.52908077718412</v>
      </c>
      <c r="P203" s="42">
        <f t="shared" si="37"/>
        <v>0.43970227833381759</v>
      </c>
      <c r="Q203" s="42">
        <f t="shared" ref="Q203:Y203" si="90">Q99/$I$176/2220*$E$175*60*24</f>
        <v>6.9937518420435847</v>
      </c>
      <c r="R203" s="42">
        <f t="shared" si="90"/>
        <v>2.5301716934964285</v>
      </c>
      <c r="S203" s="42">
        <f t="shared" si="90"/>
        <v>2.3501929134968109</v>
      </c>
      <c r="T203" s="42">
        <f t="shared" si="90"/>
        <v>3.6376834169725445</v>
      </c>
      <c r="U203" s="42">
        <f t="shared" si="90"/>
        <v>37.666234068915273</v>
      </c>
      <c r="V203" s="42">
        <f t="shared" si="90"/>
        <v>18.035143714839723</v>
      </c>
      <c r="W203" s="42">
        <f t="shared" si="90"/>
        <v>1.156863378767178</v>
      </c>
      <c r="X203" s="42">
        <f t="shared" si="90"/>
        <v>1.8250797888528782</v>
      </c>
      <c r="Y203" s="42">
        <f t="shared" si="90"/>
        <v>7.8640629079174786</v>
      </c>
      <c r="AB203" s="42">
        <f t="shared" si="39"/>
        <v>0.56567466219755302</v>
      </c>
      <c r="AC203" s="42">
        <f t="shared" ref="AC203:AK203" si="91">AC99/$I$176/2220*$E$175*60*24</f>
        <v>11.831064358317345</v>
      </c>
      <c r="AD203" s="42">
        <f t="shared" si="91"/>
        <v>2.7358918837445878</v>
      </c>
      <c r="AE203" s="42">
        <f t="shared" si="91"/>
        <v>5.8279155255489679</v>
      </c>
      <c r="AF203" s="42">
        <f t="shared" si="91"/>
        <v>5.1405151127455433</v>
      </c>
      <c r="AG203" s="42">
        <f t="shared" si="91"/>
        <v>66.407397657958597</v>
      </c>
      <c r="AH203" s="42">
        <f t="shared" si="91"/>
        <v>24.652832367233565</v>
      </c>
      <c r="AI203" s="42">
        <f t="shared" si="91"/>
        <v>2.2043803392231909</v>
      </c>
      <c r="AJ203" s="42">
        <f t="shared" si="91"/>
        <v>2.5995632824534045</v>
      </c>
      <c r="AK203" s="42">
        <f t="shared" si="91"/>
        <v>45.194098646450669</v>
      </c>
    </row>
    <row r="204" spans="3:37">
      <c r="C204" s="42">
        <f t="shared" si="34"/>
        <v>2.75</v>
      </c>
      <c r="D204" s="42">
        <f t="shared" si="35"/>
        <v>0.4448302636721676</v>
      </c>
      <c r="E204" s="42">
        <f t="shared" ref="E204:M204" si="92">E100/$I$176/2220*$E$175*60*24</f>
        <v>8.7135037971802305</v>
      </c>
      <c r="F204" s="42">
        <f t="shared" si="92"/>
        <v>2.2487942453696936</v>
      </c>
      <c r="G204" s="42">
        <f t="shared" si="92"/>
        <v>3.0797731785637632</v>
      </c>
      <c r="H204" s="42">
        <f t="shared" si="92"/>
        <v>4.2153127471170047</v>
      </c>
      <c r="I204" s="42">
        <f t="shared" si="92"/>
        <v>52.468984302937166</v>
      </c>
      <c r="J204" s="42">
        <f t="shared" si="92"/>
        <v>20.886089606000411</v>
      </c>
      <c r="K204" s="42">
        <f t="shared" si="92"/>
        <v>1.4947132788687489</v>
      </c>
      <c r="L204" s="42">
        <f t="shared" si="92"/>
        <v>2.2377879502358309</v>
      </c>
      <c r="M204" s="42">
        <f t="shared" si="92"/>
        <v>24.882408148302929</v>
      </c>
      <c r="P204" s="42">
        <f t="shared" si="37"/>
        <v>0.38865893074964181</v>
      </c>
      <c r="Q204" s="42">
        <f t="shared" ref="Q204:Y204" si="93">Q100/$I$176/2220*$E$175*60*24</f>
        <v>6.4388395353021153</v>
      </c>
      <c r="R204" s="42">
        <f t="shared" si="93"/>
        <v>2.3705595922989371</v>
      </c>
      <c r="S204" s="42">
        <f t="shared" si="93"/>
        <v>2.1377759155847551</v>
      </c>
      <c r="T204" s="42">
        <f t="shared" si="93"/>
        <v>3.534541253616247</v>
      </c>
      <c r="U204" s="42">
        <f t="shared" si="93"/>
        <v>38.176052570472969</v>
      </c>
      <c r="V204" s="42">
        <f t="shared" si="93"/>
        <v>17.730769166367658</v>
      </c>
      <c r="W204" s="42">
        <f t="shared" si="93"/>
        <v>1.1133328745021891</v>
      </c>
      <c r="X204" s="42">
        <f t="shared" si="93"/>
        <v>1.7941554696378006</v>
      </c>
      <c r="Y204" s="42">
        <f t="shared" si="93"/>
        <v>7.5729479116078817</v>
      </c>
      <c r="AB204" s="42">
        <f t="shared" si="39"/>
        <v>0.5010015965946909</v>
      </c>
      <c r="AC204" s="42">
        <f t="shared" ref="AC204:AK204" si="94">AC100/$I$176/2220*$E$175*60*24</f>
        <v>10.988168059058351</v>
      </c>
      <c r="AD204" s="42">
        <f t="shared" si="94"/>
        <v>2.5973200095087057</v>
      </c>
      <c r="AE204" s="42">
        <f t="shared" si="94"/>
        <v>5.3769815924437667</v>
      </c>
      <c r="AF204" s="42">
        <f t="shared" si="94"/>
        <v>4.8338036106041624</v>
      </c>
      <c r="AG204" s="42">
        <f t="shared" si="94"/>
        <v>66.761916035401583</v>
      </c>
      <c r="AH204" s="42">
        <f t="shared" si="94"/>
        <v>24.041410045633171</v>
      </c>
      <c r="AI204" s="42">
        <f t="shared" si="94"/>
        <v>2.12792237740226</v>
      </c>
      <c r="AJ204" s="42">
        <f t="shared" si="94"/>
        <v>2.557330917890702</v>
      </c>
      <c r="AK204" s="42">
        <f t="shared" si="94"/>
        <v>42.191868384997782</v>
      </c>
    </row>
    <row r="205" spans="3:37">
      <c r="C205" s="42">
        <f t="shared" si="34"/>
        <v>3</v>
      </c>
      <c r="D205" s="42">
        <f t="shared" si="35"/>
        <v>0.39138854941002565</v>
      </c>
      <c r="E205" s="42">
        <f t="shared" ref="E205:M205" si="95">E101/$I$176/2220*$E$175*60*24</f>
        <v>7.9660296020704742</v>
      </c>
      <c r="F205" s="42">
        <f t="shared" si="95"/>
        <v>2.1091450939473972</v>
      </c>
      <c r="G205" s="42">
        <f t="shared" si="95"/>
        <v>2.7689537656423946</v>
      </c>
      <c r="H205" s="42">
        <f t="shared" si="95"/>
        <v>4.0332507704571636</v>
      </c>
      <c r="I205" s="42">
        <f t="shared" si="95"/>
        <v>52.869140265437693</v>
      </c>
      <c r="J205" s="42">
        <f t="shared" si="95"/>
        <v>20.396852114573861</v>
      </c>
      <c r="K205" s="42">
        <f t="shared" si="95"/>
        <v>1.436255973923029</v>
      </c>
      <c r="L205" s="42">
        <f t="shared" si="95"/>
        <v>2.2000104188563472</v>
      </c>
      <c r="M205" s="42">
        <f t="shared" si="95"/>
        <v>23.119228756540299</v>
      </c>
      <c r="P205" s="42">
        <f t="shared" si="37"/>
        <v>0.34151897360022654</v>
      </c>
      <c r="Q205" s="42">
        <f t="shared" ref="Q205:Y205" si="96">Q101/$I$176/2220*$E$175*60*24</f>
        <v>5.8450669352824516</v>
      </c>
      <c r="R205" s="42">
        <f t="shared" si="96"/>
        <v>2.2081181919897404</v>
      </c>
      <c r="S205" s="42">
        <f t="shared" si="96"/>
        <v>1.941093510110631</v>
      </c>
      <c r="T205" s="42">
        <f t="shared" si="96"/>
        <v>3.4404750493385858</v>
      </c>
      <c r="U205" s="42">
        <f t="shared" si="96"/>
        <v>38.64810673858198</v>
      </c>
      <c r="V205" s="42">
        <f t="shared" si="96"/>
        <v>17.405562899749189</v>
      </c>
      <c r="W205" s="42">
        <f t="shared" si="96"/>
        <v>1.0730268520346047</v>
      </c>
      <c r="X205" s="42">
        <f t="shared" si="96"/>
        <v>1.7646324900183419</v>
      </c>
      <c r="Y205" s="42">
        <f t="shared" si="96"/>
        <v>7.2594966580305753</v>
      </c>
      <c r="AB205" s="42">
        <f t="shared" si="39"/>
        <v>0.44125812521982499</v>
      </c>
      <c r="AC205" s="42">
        <f t="shared" ref="AC205:AK205" si="97">AC101/$I$176/2220*$E$175*60*24</f>
        <v>10.086992268858459</v>
      </c>
      <c r="AD205" s="42">
        <f t="shared" si="97"/>
        <v>2.4699542551614129</v>
      </c>
      <c r="AE205" s="42">
        <f t="shared" si="97"/>
        <v>4.9165124538351552</v>
      </c>
      <c r="AF205" s="42">
        <f t="shared" si="97"/>
        <v>4.5509377571165679</v>
      </c>
      <c r="AG205" s="42">
        <f t="shared" si="97"/>
        <v>67.090173792293172</v>
      </c>
      <c r="AH205" s="42">
        <f t="shared" si="97"/>
        <v>23.388141329398582</v>
      </c>
      <c r="AI205" s="42">
        <f t="shared" si="97"/>
        <v>2.045372632876425</v>
      </c>
      <c r="AJ205" s="42">
        <f t="shared" si="97"/>
        <v>2.5114507260876682</v>
      </c>
      <c r="AK205" s="42">
        <f t="shared" si="97"/>
        <v>38.978960855050019</v>
      </c>
    </row>
    <row r="206" spans="3:37">
      <c r="C206" s="42">
        <f t="shared" si="34"/>
        <v>3.25</v>
      </c>
      <c r="D206" s="42">
        <f t="shared" si="35"/>
        <v>0.34226345352378573</v>
      </c>
      <c r="E206" s="42">
        <f t="shared" ref="E206:M206" si="98">E102/$I$176/2220*$E$175*60*24</f>
        <v>7.1857334602328784</v>
      </c>
      <c r="F206" s="42">
        <f t="shared" si="98"/>
        <v>1.980801328581395</v>
      </c>
      <c r="G206" s="42">
        <f t="shared" si="98"/>
        <v>2.4829999057547334</v>
      </c>
      <c r="H206" s="42">
        <f t="shared" si="98"/>
        <v>3.8662796037438261</v>
      </c>
      <c r="I206" s="42">
        <f t="shared" si="98"/>
        <v>53.237283750938026</v>
      </c>
      <c r="J206" s="42">
        <f t="shared" si="98"/>
        <v>19.88672191888713</v>
      </c>
      <c r="K206" s="42">
        <f t="shared" si="98"/>
        <v>1.3805078516385358</v>
      </c>
      <c r="L206" s="42">
        <f t="shared" si="98"/>
        <v>2.1599621317959499</v>
      </c>
      <c r="M206" s="42">
        <f t="shared" si="98"/>
        <v>21.276092410258652</v>
      </c>
      <c r="P206" s="42">
        <f t="shared" si="37"/>
        <v>0.29818887349207562</v>
      </c>
      <c r="Q206" s="42">
        <f t="shared" ref="Q206:Y206" si="99">Q102/$I$176/2220*$E$175*60*24</f>
        <v>5.2248581680298045</v>
      </c>
      <c r="R206" s="42">
        <f t="shared" si="99"/>
        <v>2.0451930376977625</v>
      </c>
      <c r="S206" s="42">
        <f t="shared" si="99"/>
        <v>1.7601456970744351</v>
      </c>
      <c r="T206" s="42">
        <f t="shared" si="99"/>
        <v>3.3543876371090748</v>
      </c>
      <c r="U206" s="42">
        <f t="shared" si="99"/>
        <v>39.082396573242264</v>
      </c>
      <c r="V206" s="42">
        <f t="shared" si="99"/>
        <v>17.066468821033151</v>
      </c>
      <c r="W206" s="42">
        <f t="shared" si="99"/>
        <v>1.0359453113644319</v>
      </c>
      <c r="X206" s="42">
        <f t="shared" si="99"/>
        <v>1.7366175360772276</v>
      </c>
      <c r="Y206" s="42">
        <f t="shared" si="99"/>
        <v>6.9297062426952909</v>
      </c>
      <c r="AB206" s="42">
        <f t="shared" si="39"/>
        <v>0.38633803355549562</v>
      </c>
      <c r="AC206" s="42">
        <f t="shared" ref="AC206:AK206" si="100">AC102/$I$176/2220*$E$175*60*24</f>
        <v>9.1466087524359914</v>
      </c>
      <c r="AD206" s="42">
        <f t="shared" si="100"/>
        <v>2.3530751446125162</v>
      </c>
      <c r="AE206" s="42">
        <f t="shared" si="100"/>
        <v>4.4533815390598992</v>
      </c>
      <c r="AF206" s="42">
        <f t="shared" si="100"/>
        <v>4.2910569057912262</v>
      </c>
      <c r="AG206" s="42">
        <f t="shared" si="100"/>
        <v>67.392170928633774</v>
      </c>
      <c r="AH206" s="42">
        <f t="shared" si="100"/>
        <v>22.706975016741112</v>
      </c>
      <c r="AI206" s="42">
        <f t="shared" si="100"/>
        <v>1.9582459566418109</v>
      </c>
      <c r="AJ206" s="42">
        <f t="shared" si="100"/>
        <v>2.4626838640648687</v>
      </c>
      <c r="AK206" s="42">
        <f t="shared" si="100"/>
        <v>35.622478577821973</v>
      </c>
    </row>
    <row r="207" spans="3:37">
      <c r="C207" s="42">
        <f t="shared" si="34"/>
        <v>3.5</v>
      </c>
      <c r="D207" s="42">
        <f t="shared" si="35"/>
        <v>0.29735510205797144</v>
      </c>
      <c r="E207" s="42">
        <f t="shared" ref="E207:M207" si="101">E103/$I$176/2220*$E$175*60*24</f>
        <v>6.3883633170492695</v>
      </c>
      <c r="F207" s="42">
        <f t="shared" si="101"/>
        <v>1.8634400768301245</v>
      </c>
      <c r="G207" s="42">
        <f t="shared" si="101"/>
        <v>2.2219115989007805</v>
      </c>
      <c r="H207" s="42">
        <f t="shared" si="101"/>
        <v>3.713127024847005</v>
      </c>
      <c r="I207" s="42">
        <f t="shared" si="101"/>
        <v>53.573414759438208</v>
      </c>
      <c r="J207" s="42">
        <f t="shared" si="101"/>
        <v>19.366145371070282</v>
      </c>
      <c r="K207" s="42">
        <f t="shared" si="101"/>
        <v>1.3276082781839669</v>
      </c>
      <c r="L207" s="42">
        <f t="shared" si="101"/>
        <v>2.1182948229951393</v>
      </c>
      <c r="M207" s="42">
        <f t="shared" si="101"/>
        <v>19.389548917820377</v>
      </c>
      <c r="P207" s="42">
        <f t="shared" si="37"/>
        <v>0.25857509703169435</v>
      </c>
      <c r="Q207" s="42">
        <f t="shared" ref="Q207:Y207" si="102">Q103/$I$176/2220*$E$175*60*24</f>
        <v>4.590637359589425</v>
      </c>
      <c r="R207" s="42">
        <f t="shared" si="102"/>
        <v>1.884129674551916</v>
      </c>
      <c r="S207" s="42">
        <f t="shared" si="102"/>
        <v>1.5949324764761672</v>
      </c>
      <c r="T207" s="42">
        <f t="shared" si="102"/>
        <v>3.2751818498972236</v>
      </c>
      <c r="U207" s="42">
        <f t="shared" si="102"/>
        <v>39.478922074453891</v>
      </c>
      <c r="V207" s="42">
        <f t="shared" si="102"/>
        <v>16.720430836268321</v>
      </c>
      <c r="W207" s="42">
        <f t="shared" si="102"/>
        <v>1.0020882524916637</v>
      </c>
      <c r="X207" s="42">
        <f t="shared" si="102"/>
        <v>1.7102172938971898</v>
      </c>
      <c r="Y207" s="42">
        <f t="shared" si="102"/>
        <v>6.5895737611117671</v>
      </c>
      <c r="AB207" s="42">
        <f t="shared" si="39"/>
        <v>0.3361351070842481</v>
      </c>
      <c r="AC207" s="42">
        <f t="shared" ref="AC207:AK207" si="103">AC103/$I$176/2220*$E$175*60*24</f>
        <v>8.1860892745091149</v>
      </c>
      <c r="AD207" s="42">
        <f t="shared" si="103"/>
        <v>2.2459632017718247</v>
      </c>
      <c r="AE207" s="42">
        <f t="shared" si="103"/>
        <v>3.9944622774547183</v>
      </c>
      <c r="AF207" s="42">
        <f t="shared" si="103"/>
        <v>4.0533004101364778</v>
      </c>
      <c r="AG207" s="42">
        <f t="shared" si="103"/>
        <v>67.667907444422951</v>
      </c>
      <c r="AH207" s="42">
        <f t="shared" si="103"/>
        <v>22.011859905872271</v>
      </c>
      <c r="AI207" s="42">
        <f t="shared" si="103"/>
        <v>1.8680571996945332</v>
      </c>
      <c r="AJ207" s="42">
        <f t="shared" si="103"/>
        <v>2.4117914888428746</v>
      </c>
      <c r="AK207" s="42">
        <f t="shared" si="103"/>
        <v>32.189524074528954</v>
      </c>
    </row>
    <row r="208" spans="3:37">
      <c r="C208" s="42">
        <f t="shared" si="34"/>
        <v>3.75</v>
      </c>
      <c r="D208" s="42">
        <f t="shared" si="35"/>
        <v>0.25656362105710706</v>
      </c>
      <c r="E208" s="42">
        <f t="shared" ref="E208:M208" si="104">E104/$I$176/2220*$E$175*60*24</f>
        <v>5.589667117901274</v>
      </c>
      <c r="F208" s="42">
        <f t="shared" si="104"/>
        <v>1.756738466252024</v>
      </c>
      <c r="G208" s="42">
        <f t="shared" si="104"/>
        <v>1.9856888450805363</v>
      </c>
      <c r="H208" s="42">
        <f t="shared" si="104"/>
        <v>3.5725208116366378</v>
      </c>
      <c r="I208" s="42">
        <f t="shared" si="104"/>
        <v>53.877533290938629</v>
      </c>
      <c r="J208" s="42">
        <f t="shared" si="104"/>
        <v>18.84556882325343</v>
      </c>
      <c r="K208" s="42">
        <f t="shared" si="104"/>
        <v>1.2776966197280177</v>
      </c>
      <c r="L208" s="42">
        <f t="shared" si="104"/>
        <v>2.0756602263944153</v>
      </c>
      <c r="M208" s="42">
        <f t="shared" si="104"/>
        <v>17.496148087587876</v>
      </c>
      <c r="P208" s="42">
        <f t="shared" si="37"/>
        <v>0.22258411082558843</v>
      </c>
      <c r="Q208" s="42">
        <f t="shared" ref="Q208:Y208" si="105">Q104/$I$176/2220*$E$175*60*24</f>
        <v>3.9548286360064377</v>
      </c>
      <c r="R208" s="42">
        <f t="shared" si="105"/>
        <v>1.7272736476811252</v>
      </c>
      <c r="S208" s="42">
        <f t="shared" si="105"/>
        <v>1.4454538483158312</v>
      </c>
      <c r="T208" s="42">
        <f t="shared" si="105"/>
        <v>3.2017605206725372</v>
      </c>
      <c r="U208" s="42">
        <f t="shared" si="105"/>
        <v>39.837683242216542</v>
      </c>
      <c r="V208" s="42">
        <f t="shared" si="105"/>
        <v>16.374392851503501</v>
      </c>
      <c r="W208" s="42">
        <f t="shared" si="105"/>
        <v>0.97145567541629974</v>
      </c>
      <c r="X208" s="42">
        <f t="shared" si="105"/>
        <v>1.6855384495609547</v>
      </c>
      <c r="Y208" s="42">
        <f t="shared" si="105"/>
        <v>6.2450963087896572</v>
      </c>
      <c r="AB208" s="42">
        <f t="shared" si="39"/>
        <v>0.29054313128862574</v>
      </c>
      <c r="AC208" s="42">
        <f t="shared" ref="AC208:AK208" si="106">AC104/$I$176/2220*$E$175*60*24</f>
        <v>7.224505599796073</v>
      </c>
      <c r="AD208" s="42">
        <f t="shared" si="106"/>
        <v>2.1478989505491404</v>
      </c>
      <c r="AE208" s="42">
        <f t="shared" si="106"/>
        <v>3.5466280983564893</v>
      </c>
      <c r="AF208" s="42">
        <f t="shared" si="106"/>
        <v>3.8368076236606496</v>
      </c>
      <c r="AG208" s="42">
        <f t="shared" si="106"/>
        <v>67.917383339660702</v>
      </c>
      <c r="AH208" s="42">
        <f t="shared" si="106"/>
        <v>21.316744795003405</v>
      </c>
      <c r="AI208" s="42">
        <f t="shared" si="106"/>
        <v>1.7763212130307307</v>
      </c>
      <c r="AJ208" s="42">
        <f t="shared" si="106"/>
        <v>2.3595347574422569</v>
      </c>
      <c r="AK208" s="42">
        <f t="shared" si="106"/>
        <v>28.747199866386055</v>
      </c>
    </row>
    <row r="209" spans="3:37">
      <c r="C209" s="42">
        <f t="shared" si="34"/>
        <v>4</v>
      </c>
      <c r="D209" s="42">
        <f t="shared" si="35"/>
        <v>0.21978913656571739</v>
      </c>
      <c r="E209" s="42">
        <f t="shared" ref="E209:M209" si="107">E105/$I$176/2220*$E$175*60*24</f>
        <v>4.8053928081706001</v>
      </c>
      <c r="F209" s="42">
        <f t="shared" si="107"/>
        <v>1.6603736244055214</v>
      </c>
      <c r="G209" s="42">
        <f t="shared" si="107"/>
        <v>1.7743316442940069</v>
      </c>
      <c r="H209" s="42">
        <f t="shared" si="107"/>
        <v>3.4431887419826746</v>
      </c>
      <c r="I209" s="42">
        <f t="shared" si="107"/>
        <v>54.149639345438864</v>
      </c>
      <c r="J209" s="42">
        <f t="shared" si="107"/>
        <v>18.335438627566695</v>
      </c>
      <c r="K209" s="42">
        <f t="shared" si="107"/>
        <v>1.2309122424393839</v>
      </c>
      <c r="L209" s="42">
        <f t="shared" si="107"/>
        <v>2.032710075934284</v>
      </c>
      <c r="M209" s="42">
        <f t="shared" si="107"/>
        <v>15.632439727923565</v>
      </c>
      <c r="P209" s="42">
        <f t="shared" si="37"/>
        <v>0.19012238148026378</v>
      </c>
      <c r="Q209" s="42">
        <f t="shared" ref="Q209:Y209" si="108">Q105/$I$176/2220*$E$175*60*24</f>
        <v>3.3298561233261204</v>
      </c>
      <c r="R209" s="42">
        <f t="shared" si="108"/>
        <v>1.5769705022143061</v>
      </c>
      <c r="S209" s="42">
        <f t="shared" si="108"/>
        <v>1.311709812593423</v>
      </c>
      <c r="T209" s="42">
        <f t="shared" si="108"/>
        <v>3.1330264824045333</v>
      </c>
      <c r="U209" s="42">
        <f t="shared" si="108"/>
        <v>40.158680076530658</v>
      </c>
      <c r="V209" s="42">
        <f t="shared" si="108"/>
        <v>16.035298772787463</v>
      </c>
      <c r="W209" s="42">
        <f t="shared" si="108"/>
        <v>0.94404758013834422</v>
      </c>
      <c r="X209" s="42">
        <f t="shared" si="108"/>
        <v>1.6626876891512614</v>
      </c>
      <c r="Y209" s="42">
        <f t="shared" si="108"/>
        <v>5.9022709812386989</v>
      </c>
      <c r="AB209" s="42">
        <f t="shared" si="39"/>
        <v>0.24945589165117149</v>
      </c>
      <c r="AC209" s="42">
        <f t="shared" ref="AC209:AK209" si="109">AC105/$I$176/2220*$E$175*60*24</f>
        <v>6.2809294930151065</v>
      </c>
      <c r="AD209" s="42">
        <f t="shared" si="109"/>
        <v>2.0581629148542766</v>
      </c>
      <c r="AE209" s="42">
        <f t="shared" si="109"/>
        <v>3.1167524311019212</v>
      </c>
      <c r="AF209" s="42">
        <f t="shared" si="109"/>
        <v>3.640717899872139</v>
      </c>
      <c r="AG209" s="42">
        <f t="shared" si="109"/>
        <v>68.140598614347084</v>
      </c>
      <c r="AH209" s="42">
        <f t="shared" si="109"/>
        <v>20.635578482345931</v>
      </c>
      <c r="AI209" s="42">
        <f t="shared" si="109"/>
        <v>1.6845528476465159</v>
      </c>
      <c r="AJ209" s="42">
        <f t="shared" si="109"/>
        <v>2.3066748268835795</v>
      </c>
      <c r="AK209" s="42">
        <f t="shared" si="109"/>
        <v>25.362608474608386</v>
      </c>
    </row>
    <row r="210" spans="3:37">
      <c r="C210" s="42">
        <f t="shared" si="34"/>
        <v>4.25</v>
      </c>
      <c r="D210" s="42">
        <f t="shared" si="35"/>
        <v>0.18693177462832675</v>
      </c>
      <c r="E210" s="42">
        <f t="shared" ref="E210:M210" si="110">E106/$I$176/2220*$E$175*60*24</f>
        <v>4.0512883332390315</v>
      </c>
      <c r="F210" s="42">
        <f t="shared" si="110"/>
        <v>1.5740226788490572</v>
      </c>
      <c r="G210" s="42">
        <f t="shared" si="110"/>
        <v>1.587839996541186</v>
      </c>
      <c r="H210" s="42">
        <f t="shared" si="110"/>
        <v>3.3238585937550829</v>
      </c>
      <c r="I210" s="42">
        <f t="shared" si="110"/>
        <v>54.389732922939338</v>
      </c>
      <c r="J210" s="42">
        <f t="shared" si="110"/>
        <v>17.846201136140149</v>
      </c>
      <c r="K210" s="42">
        <f t="shared" si="110"/>
        <v>1.1873945124867618</v>
      </c>
      <c r="L210" s="42">
        <f t="shared" si="110"/>
        <v>1.990096105555244</v>
      </c>
      <c r="M210" s="42">
        <f t="shared" si="110"/>
        <v>13.834973647189837</v>
      </c>
      <c r="P210" s="42">
        <f t="shared" si="37"/>
        <v>0.16109637560222531</v>
      </c>
      <c r="Q210" s="42">
        <f t="shared" ref="Q210:Y210" si="111">Q106/$I$176/2220*$E$175*60*24</f>
        <v>2.7281439475936469</v>
      </c>
      <c r="R210" s="42">
        <f t="shared" si="111"/>
        <v>1.4355657832803783</v>
      </c>
      <c r="S210" s="42">
        <f t="shared" si="111"/>
        <v>1.1937003693089472</v>
      </c>
      <c r="T210" s="42">
        <f t="shared" si="111"/>
        <v>3.0678825680627151</v>
      </c>
      <c r="U210" s="42">
        <f t="shared" si="111"/>
        <v>40.441912577396252</v>
      </c>
      <c r="V210" s="42">
        <f t="shared" si="111"/>
        <v>15.710092506168996</v>
      </c>
      <c r="W210" s="42">
        <f t="shared" si="111"/>
        <v>0.91986396665779635</v>
      </c>
      <c r="X210" s="42">
        <f t="shared" si="111"/>
        <v>1.6417716987508315</v>
      </c>
      <c r="Y210" s="42">
        <f t="shared" si="111"/>
        <v>5.5670948739686263</v>
      </c>
      <c r="AB210" s="42">
        <f t="shared" si="39"/>
        <v>0.2127671736544281</v>
      </c>
      <c r="AC210" s="42">
        <f t="shared" ref="AC210:AK210" si="112">AC106/$I$176/2220*$E$175*60*24</f>
        <v>5.3744327188844263</v>
      </c>
      <c r="AD210" s="42">
        <f t="shared" si="112"/>
        <v>1.9760356185970349</v>
      </c>
      <c r="AE210" s="42">
        <f t="shared" si="112"/>
        <v>2.7117087050278066</v>
      </c>
      <c r="AF210" s="42">
        <f t="shared" si="112"/>
        <v>3.4641705922792978</v>
      </c>
      <c r="AG210" s="42">
        <f t="shared" si="112"/>
        <v>68.337553268482012</v>
      </c>
      <c r="AH210" s="42">
        <f t="shared" si="112"/>
        <v>19.982309766111342</v>
      </c>
      <c r="AI210" s="42">
        <f t="shared" si="112"/>
        <v>1.5942669545380164</v>
      </c>
      <c r="AJ210" s="42">
        <f t="shared" si="112"/>
        <v>2.253972854187416</v>
      </c>
      <c r="AK210" s="42">
        <f t="shared" si="112"/>
        <v>22.102852420411011</v>
      </c>
    </row>
    <row r="211" spans="3:37">
      <c r="C211" s="42">
        <f t="shared" si="34"/>
        <v>4.5</v>
      </c>
      <c r="D211" s="42">
        <f t="shared" si="35"/>
        <v>0.15789166128945961</v>
      </c>
      <c r="E211" s="42">
        <f t="shared" ref="E211:M211" si="113">E107/$I$176/2220*$E$175*60*24</f>
        <v>3.3431016384882546</v>
      </c>
      <c r="F211" s="42">
        <f t="shared" si="113"/>
        <v>1.4973627571410626</v>
      </c>
      <c r="G211" s="42">
        <f t="shared" si="113"/>
        <v>1.4262139018220688</v>
      </c>
      <c r="H211" s="42">
        <f t="shared" si="113"/>
        <v>3.2132581448238096</v>
      </c>
      <c r="I211" s="42">
        <f t="shared" si="113"/>
        <v>54.597814023439255</v>
      </c>
      <c r="J211" s="42">
        <f t="shared" si="113"/>
        <v>17.388302701103935</v>
      </c>
      <c r="K211" s="42">
        <f t="shared" si="113"/>
        <v>1.1472827960388514</v>
      </c>
      <c r="L211" s="42">
        <f t="shared" si="113"/>
        <v>1.9484700491977924</v>
      </c>
      <c r="M211" s="42">
        <f t="shared" si="113"/>
        <v>12.140299653749089</v>
      </c>
      <c r="P211" s="42">
        <f t="shared" si="37"/>
        <v>0.135412559797979</v>
      </c>
      <c r="Q211" s="42">
        <f t="shared" ref="Q211:Y211" si="114">Q107/$I$176/2220*$E$175*60*24</f>
        <v>2.1621162348542291</v>
      </c>
      <c r="R211" s="42">
        <f t="shared" si="114"/>
        <v>1.305405036008255</v>
      </c>
      <c r="S211" s="42">
        <f t="shared" si="114"/>
        <v>1.0914255184624029</v>
      </c>
      <c r="T211" s="42">
        <f t="shared" si="114"/>
        <v>3.0052316106165957</v>
      </c>
      <c r="U211" s="42">
        <f t="shared" si="114"/>
        <v>40.687380744812913</v>
      </c>
      <c r="V211" s="42">
        <f t="shared" si="114"/>
        <v>15.405717957696931</v>
      </c>
      <c r="W211" s="42">
        <f t="shared" si="114"/>
        <v>0.89890483497465312</v>
      </c>
      <c r="X211" s="42">
        <f t="shared" si="114"/>
        <v>1.6228971644423993</v>
      </c>
      <c r="Y211" s="42">
        <f t="shared" si="114"/>
        <v>5.2455650824890974</v>
      </c>
      <c r="AB211" s="42">
        <f t="shared" si="39"/>
        <v>0.18037076278094022</v>
      </c>
      <c r="AC211" s="42">
        <f t="shared" ref="AC211:AK211" si="115">AC107/$I$176/2220*$E$175*60*24</f>
        <v>4.5240870421222716</v>
      </c>
      <c r="AD211" s="42">
        <f t="shared" si="115"/>
        <v>1.9007975856872257</v>
      </c>
      <c r="AE211" s="42">
        <f t="shared" si="115"/>
        <v>2.3383703494709263</v>
      </c>
      <c r="AF211" s="42">
        <f t="shared" si="115"/>
        <v>3.306305054390497</v>
      </c>
      <c r="AG211" s="42">
        <f t="shared" si="115"/>
        <v>68.508247302065982</v>
      </c>
      <c r="AH211" s="42">
        <f t="shared" si="115"/>
        <v>19.370887444510942</v>
      </c>
      <c r="AI211" s="42">
        <f t="shared" si="115"/>
        <v>1.5069783847013623</v>
      </c>
      <c r="AJ211" s="42">
        <f t="shared" si="115"/>
        <v>2.2021899963743365</v>
      </c>
      <c r="AK211" s="42">
        <f t="shared" si="115"/>
        <v>19.035034225009081</v>
      </c>
    </row>
    <row r="212" spans="3:37">
      <c r="C212" s="42">
        <f t="shared" si="34"/>
        <v>4.75</v>
      </c>
      <c r="D212" s="42">
        <f t="shared" si="35"/>
        <v>0.13256892259364036</v>
      </c>
      <c r="E212" s="42">
        <f t="shared" ref="E212:M212" si="116">E108/$I$176/2220*$E$175*60*24</f>
        <v>2.6965806692999719</v>
      </c>
      <c r="F212" s="42">
        <f t="shared" si="116"/>
        <v>1.430070986839969</v>
      </c>
      <c r="G212" s="42">
        <f t="shared" si="116"/>
        <v>1.2894533601366673</v>
      </c>
      <c r="H212" s="42">
        <f t="shared" si="116"/>
        <v>3.1101151730588192</v>
      </c>
      <c r="I212" s="42">
        <f t="shared" si="116"/>
        <v>54.773882646939363</v>
      </c>
      <c r="J212" s="42">
        <f t="shared" si="116"/>
        <v>16.97218967458814</v>
      </c>
      <c r="K212" s="42">
        <f t="shared" si="116"/>
        <v>1.1107164592643408</v>
      </c>
      <c r="L212" s="42">
        <f t="shared" si="116"/>
        <v>1.9084836408024337</v>
      </c>
      <c r="M212" s="42">
        <f t="shared" si="116"/>
        <v>10.584967555963747</v>
      </c>
      <c r="P212" s="42">
        <f t="shared" si="37"/>
        <v>0.11297740067403017</v>
      </c>
      <c r="Q212" s="42">
        <f t="shared" ref="Q212:Y212" si="117">Q108/$I$176/2220*$E$175*60*24</f>
        <v>1.6441971111530673</v>
      </c>
      <c r="R212" s="42">
        <f t="shared" si="117"/>
        <v>1.1888338055268637</v>
      </c>
      <c r="S212" s="42">
        <f t="shared" si="117"/>
        <v>1.0048852600537872</v>
      </c>
      <c r="T212" s="42">
        <f t="shared" si="117"/>
        <v>2.9439764430356843</v>
      </c>
      <c r="U212" s="42">
        <f t="shared" si="117"/>
        <v>40.89508457878064</v>
      </c>
      <c r="V212" s="42">
        <f t="shared" si="117"/>
        <v>15.129119033420009</v>
      </c>
      <c r="W212" s="42">
        <f t="shared" si="117"/>
        <v>0.88117018508891787</v>
      </c>
      <c r="X212" s="42">
        <f t="shared" si="117"/>
        <v>1.606170772308698</v>
      </c>
      <c r="Y212" s="42">
        <f t="shared" si="117"/>
        <v>4.9436787023098852</v>
      </c>
      <c r="AB212" s="42">
        <f t="shared" si="39"/>
        <v>0.15216044451324978</v>
      </c>
      <c r="AC212" s="42">
        <f t="shared" ref="AC212:AK212" si="118">AC108/$I$176/2220*$E$175*60*24</f>
        <v>3.7489642274468835</v>
      </c>
      <c r="AD212" s="42">
        <f t="shared" si="118"/>
        <v>1.8317293400346546</v>
      </c>
      <c r="AE212" s="42">
        <f t="shared" si="118"/>
        <v>2.003610793768047</v>
      </c>
      <c r="AF212" s="42">
        <f t="shared" si="118"/>
        <v>3.1662606397141038</v>
      </c>
      <c r="AG212" s="42">
        <f t="shared" si="118"/>
        <v>68.652680715098114</v>
      </c>
      <c r="AH212" s="42">
        <f t="shared" si="118"/>
        <v>18.815260315756234</v>
      </c>
      <c r="AI212" s="42">
        <f t="shared" si="118"/>
        <v>1.4242019891326723</v>
      </c>
      <c r="AJ212" s="42">
        <f t="shared" si="118"/>
        <v>2.1520874104649113</v>
      </c>
      <c r="AK212" s="42">
        <f t="shared" si="118"/>
        <v>16.226256409617651</v>
      </c>
    </row>
    <row r="213" spans="3:37">
      <c r="C213" s="42">
        <f t="shared" si="34"/>
        <v>5</v>
      </c>
      <c r="D213" s="42">
        <f t="shared" si="35"/>
        <v>0.11086368458539328</v>
      </c>
      <c r="E213" s="42">
        <f t="shared" ref="E213:M213" si="119">E109/$I$176/2220*$E$175*60*24</f>
        <v>2.1274733710559155</v>
      </c>
      <c r="F213" s="42">
        <f t="shared" si="119"/>
        <v>1.3718244955042205</v>
      </c>
      <c r="G213" s="42">
        <f t="shared" si="119"/>
        <v>1.177558371484974</v>
      </c>
      <c r="H213" s="42">
        <f t="shared" si="119"/>
        <v>3.013157456330064</v>
      </c>
      <c r="I213" s="42">
        <f t="shared" si="119"/>
        <v>54.917938793439731</v>
      </c>
      <c r="J213" s="42">
        <f t="shared" si="119"/>
        <v>16.608308408722834</v>
      </c>
      <c r="K213" s="42">
        <f t="shared" si="119"/>
        <v>1.0778348683319297</v>
      </c>
      <c r="L213" s="42">
        <f t="shared" si="119"/>
        <v>1.8707886143096721</v>
      </c>
      <c r="M213" s="42">
        <f t="shared" si="119"/>
        <v>9.205527162196244</v>
      </c>
      <c r="P213" s="42">
        <f t="shared" si="37"/>
        <v>9.3697364836884456E-2</v>
      </c>
      <c r="Q213" s="42">
        <f t="shared" ref="Q213:Y213" si="120">Q109/$I$176/2220*$E$175*60*24</f>
        <v>1.1868107025353669</v>
      </c>
      <c r="R213" s="42">
        <f t="shared" si="120"/>
        <v>1.0881976369651214</v>
      </c>
      <c r="S213" s="42">
        <f t="shared" si="120"/>
        <v>0.93407959408310315</v>
      </c>
      <c r="T213" s="42">
        <f t="shared" si="120"/>
        <v>2.883019898289489</v>
      </c>
      <c r="U213" s="42">
        <f t="shared" si="120"/>
        <v>41.06502407930023</v>
      </c>
      <c r="V213" s="42">
        <f t="shared" si="120"/>
        <v>14.887239639387102</v>
      </c>
      <c r="W213" s="42">
        <f t="shared" si="120"/>
        <v>0.86666001700058692</v>
      </c>
      <c r="X213" s="42">
        <f t="shared" si="120"/>
        <v>1.5916992084324564</v>
      </c>
      <c r="Y213" s="42">
        <f t="shared" si="120"/>
        <v>4.6674328289406084</v>
      </c>
      <c r="AB213" s="42">
        <f t="shared" si="39"/>
        <v>0.12803000433390174</v>
      </c>
      <c r="AC213" s="42">
        <f t="shared" ref="AC213:AK213" si="121">AC109/$I$176/2220*$E$175*60*24</f>
        <v>3.068136039576467</v>
      </c>
      <c r="AD213" s="42">
        <f t="shared" si="121"/>
        <v>1.7681114055491303</v>
      </c>
      <c r="AE213" s="42">
        <f t="shared" si="121"/>
        <v>1.7143034672559563</v>
      </c>
      <c r="AF213" s="42">
        <f t="shared" si="121"/>
        <v>3.0431767017584788</v>
      </c>
      <c r="AG213" s="42">
        <f t="shared" si="121"/>
        <v>68.770853507579261</v>
      </c>
      <c r="AH213" s="42">
        <f t="shared" si="121"/>
        <v>18.3293771780586</v>
      </c>
      <c r="AI213" s="42">
        <f t="shared" si="121"/>
        <v>1.3474526188280718</v>
      </c>
      <c r="AJ213" s="42">
        <f t="shared" si="121"/>
        <v>2.1044262534797036</v>
      </c>
      <c r="AK213" s="42">
        <f t="shared" si="121"/>
        <v>13.743621495451833</v>
      </c>
    </row>
    <row r="214" spans="3:37">
      <c r="C214" s="42">
        <f t="shared" si="34"/>
        <v>5.25</v>
      </c>
      <c r="D214" s="42">
        <f t="shared" si="35"/>
        <v>9.2676073309242574E-2</v>
      </c>
      <c r="E214" s="42">
        <f t="shared" ref="E214:M214" si="122">E110/$I$176/2220*$E$175*60*24</f>
        <v>1.6515276891377986</v>
      </c>
      <c r="F214" s="42">
        <f t="shared" si="122"/>
        <v>1.3223004106922447</v>
      </c>
      <c r="G214" s="42">
        <f t="shared" si="122"/>
        <v>1.0905289358669885</v>
      </c>
      <c r="H214" s="42">
        <f t="shared" si="122"/>
        <v>2.9211127725074979</v>
      </c>
      <c r="I214" s="42">
        <f t="shared" si="122"/>
        <v>55.029982462939927</v>
      </c>
      <c r="J214" s="42">
        <f t="shared" si="122"/>
        <v>16.307105255638199</v>
      </c>
      <c r="K214" s="42">
        <f t="shared" si="122"/>
        <v>1.0487773894103147</v>
      </c>
      <c r="L214" s="42">
        <f t="shared" si="122"/>
        <v>1.8360367036600036</v>
      </c>
      <c r="M214" s="42">
        <f t="shared" si="122"/>
        <v>8.0385282808089258</v>
      </c>
      <c r="P214" s="42">
        <f t="shared" si="37"/>
        <v>7.747891889304738E-2</v>
      </c>
      <c r="Q214" s="42">
        <f t="shared" ref="Q214:Y214" si="123">Q110/$I$176/2220*$E$175*60*24</f>
        <v>0.80238113504634012</v>
      </c>
      <c r="R214" s="42">
        <f t="shared" si="123"/>
        <v>1.0058420754519435</v>
      </c>
      <c r="S214" s="42">
        <f t="shared" si="123"/>
        <v>0.87900852055034706</v>
      </c>
      <c r="T214" s="42">
        <f t="shared" si="123"/>
        <v>2.8212648093475186</v>
      </c>
      <c r="U214" s="42">
        <f t="shared" si="123"/>
        <v>41.197199246370488</v>
      </c>
      <c r="V214" s="42">
        <f t="shared" si="123"/>
        <v>14.687023681646913</v>
      </c>
      <c r="W214" s="42">
        <f t="shared" si="123"/>
        <v>0.85537433070966407</v>
      </c>
      <c r="X214" s="42">
        <f t="shared" si="123"/>
        <v>1.5795891588964011</v>
      </c>
      <c r="Y214" s="42">
        <f t="shared" si="123"/>
        <v>4.4228245578910794</v>
      </c>
      <c r="AB214" s="42">
        <f t="shared" si="39"/>
        <v>0.10787322772543817</v>
      </c>
      <c r="AC214" s="42">
        <f t="shared" ref="AC214:AK214" si="124">AC110/$I$176/2220*$E$175*60*24</f>
        <v>2.5006742432292537</v>
      </c>
      <c r="AD214" s="42">
        <f t="shared" si="124"/>
        <v>1.7092243061404555</v>
      </c>
      <c r="AE214" s="42">
        <f t="shared" si="124"/>
        <v>1.4773217992714203</v>
      </c>
      <c r="AF214" s="42">
        <f t="shared" si="124"/>
        <v>2.9361925940319846</v>
      </c>
      <c r="AG214" s="42">
        <f t="shared" si="124"/>
        <v>68.862765679508968</v>
      </c>
      <c r="AH214" s="42">
        <f t="shared" si="124"/>
        <v>17.927186829629484</v>
      </c>
      <c r="AI214" s="42">
        <f t="shared" si="124"/>
        <v>1.2782451247836883</v>
      </c>
      <c r="AJ214" s="42">
        <f t="shared" si="124"/>
        <v>2.0599676824392898</v>
      </c>
      <c r="AK214" s="42">
        <f t="shared" si="124"/>
        <v>11.654232003726731</v>
      </c>
    </row>
    <row r="215" spans="3:37">
      <c r="C215" s="42">
        <f t="shared" si="34"/>
        <v>5.5</v>
      </c>
      <c r="D215" s="42">
        <f t="shared" si="35"/>
        <v>7.7906214809713714E-2</v>
      </c>
      <c r="E215" s="42">
        <f t="shared" ref="E215:M215" si="125">E111/$I$176/2220*$E$175*60*24</f>
        <v>1.284491568927334</v>
      </c>
      <c r="F215" s="42">
        <f t="shared" si="125"/>
        <v>1.2811758599624772</v>
      </c>
      <c r="G215" s="42">
        <f t="shared" si="125"/>
        <v>1.0283650532827184</v>
      </c>
      <c r="H215" s="42">
        <f t="shared" si="125"/>
        <v>2.832708899461085</v>
      </c>
      <c r="I215" s="42">
        <f t="shared" si="125"/>
        <v>55.11001365543995</v>
      </c>
      <c r="J215" s="42">
        <f t="shared" si="125"/>
        <v>16.07902656746424</v>
      </c>
      <c r="K215" s="42">
        <f t="shared" si="125"/>
        <v>1.0236833886681953</v>
      </c>
      <c r="L215" s="42">
        <f t="shared" si="125"/>
        <v>1.8048796427939342</v>
      </c>
      <c r="M215" s="42">
        <f t="shared" si="125"/>
        <v>7.1205207201641851</v>
      </c>
      <c r="P215" s="42">
        <f t="shared" si="37"/>
        <v>6.4228529449024671E-2</v>
      </c>
      <c r="Q215" s="42">
        <f t="shared" ref="Q215:Y215" si="126">Q111/$I$176/2220*$E$175*60*24</f>
        <v>0.50333253473118356</v>
      </c>
      <c r="R215" s="42">
        <f t="shared" si="126"/>
        <v>0.94411266611625089</v>
      </c>
      <c r="S215" s="42">
        <f t="shared" si="126"/>
        <v>0.83967203945551927</v>
      </c>
      <c r="T215" s="42">
        <f t="shared" si="126"/>
        <v>2.7576140091792913</v>
      </c>
      <c r="U215" s="42">
        <f t="shared" si="126"/>
        <v>41.291610079992225</v>
      </c>
      <c r="V215" s="42">
        <f t="shared" si="126"/>
        <v>14.535415066248266</v>
      </c>
      <c r="W215" s="42">
        <f t="shared" si="126"/>
        <v>0.84731312621614963</v>
      </c>
      <c r="X215" s="42">
        <f t="shared" si="126"/>
        <v>1.569947309783271</v>
      </c>
      <c r="Y215" s="42">
        <f t="shared" si="126"/>
        <v>4.2158509846709551</v>
      </c>
      <c r="AB215" s="42">
        <f t="shared" si="39"/>
        <v>9.1583900170402355E-2</v>
      </c>
      <c r="AC215" s="42">
        <f t="shared" ref="AC215:AK215" si="127">AC111/$I$176/2220*$E$175*60*24</f>
        <v>2.0656506031234803</v>
      </c>
      <c r="AD215" s="42">
        <f t="shared" si="127"/>
        <v>1.6543485657184402</v>
      </c>
      <c r="AE215" s="42">
        <f t="shared" si="127"/>
        <v>1.2995392191512212</v>
      </c>
      <c r="AF215" s="42">
        <f t="shared" si="127"/>
        <v>2.8444476700429928</v>
      </c>
      <c r="AG215" s="42">
        <f t="shared" si="127"/>
        <v>68.928417230887291</v>
      </c>
      <c r="AH215" s="42">
        <f t="shared" si="127"/>
        <v>17.622638068680253</v>
      </c>
      <c r="AI215" s="42">
        <f t="shared" si="127"/>
        <v>1.2180943579956471</v>
      </c>
      <c r="AJ215" s="42">
        <f t="shared" si="127"/>
        <v>2.0194728543642384</v>
      </c>
      <c r="AK215" s="42">
        <f t="shared" si="127"/>
        <v>10.025190455657418</v>
      </c>
    </row>
    <row r="216" spans="3:37">
      <c r="C216" s="42">
        <f t="shared" si="34"/>
        <v>5.75</v>
      </c>
      <c r="D216" s="42">
        <f t="shared" si="35"/>
        <v>6.6454235131330558E-2</v>
      </c>
      <c r="E216" s="42">
        <f t="shared" ref="E216:M216" si="128">E112/$I$176/2220*$E$175*60*24</f>
        <v>1.0421129558062379</v>
      </c>
      <c r="F216" s="42">
        <f t="shared" si="128"/>
        <v>1.2481279708733501</v>
      </c>
      <c r="G216" s="42">
        <f t="shared" si="128"/>
        <v>0.99106672373215265</v>
      </c>
      <c r="H216" s="42">
        <f t="shared" si="128"/>
        <v>2.7466736150607725</v>
      </c>
      <c r="I216" s="42">
        <f t="shared" si="128"/>
        <v>55.158032370939814</v>
      </c>
      <c r="J216" s="42">
        <f t="shared" si="128"/>
        <v>15.93451869633115</v>
      </c>
      <c r="K216" s="42">
        <f t="shared" si="128"/>
        <v>1.0026922322742597</v>
      </c>
      <c r="L216" s="42">
        <f t="shared" si="128"/>
        <v>1.7779691656519621</v>
      </c>
      <c r="M216" s="42">
        <f t="shared" si="128"/>
        <v>6.488054288624495</v>
      </c>
      <c r="P216" s="42">
        <f t="shared" si="37"/>
        <v>5.3852663111321544E-2</v>
      </c>
      <c r="Q216" s="42">
        <f t="shared" ref="Q216:Y216" si="129">Q112/$I$176/2220*$E$175*60*24</f>
        <v>0.30208902763511092</v>
      </c>
      <c r="R216" s="42">
        <f t="shared" si="129"/>
        <v>0.90535495408695921</v>
      </c>
      <c r="S216" s="42">
        <f t="shared" si="129"/>
        <v>0.81607015079862699</v>
      </c>
      <c r="T216" s="42">
        <f t="shared" si="129"/>
        <v>2.6909703307543094</v>
      </c>
      <c r="U216" s="42">
        <f t="shared" si="129"/>
        <v>41.348256580165412</v>
      </c>
      <c r="V216" s="42">
        <f t="shared" si="129"/>
        <v>14.439357699239958</v>
      </c>
      <c r="W216" s="42">
        <f t="shared" si="129"/>
        <v>0.84247640352003939</v>
      </c>
      <c r="X216" s="42">
        <f t="shared" si="129"/>
        <v>1.5628803471757891</v>
      </c>
      <c r="Y216" s="42">
        <f t="shared" si="129"/>
        <v>4.0525092047899323</v>
      </c>
      <c r="AB216" s="42">
        <f t="shared" si="39"/>
        <v>7.9055807151338781E-2</v>
      </c>
      <c r="AC216" s="42">
        <f t="shared" ref="AC216:AK216" si="130">AC112/$I$176/2220*$E$175*60*24</f>
        <v>1.7821368839773699</v>
      </c>
      <c r="AD216" s="42">
        <f t="shared" si="130"/>
        <v>1.6027647081928926</v>
      </c>
      <c r="AE216" s="42">
        <f t="shared" si="130"/>
        <v>1.1878291562321308</v>
      </c>
      <c r="AF216" s="42">
        <f t="shared" si="130"/>
        <v>2.7670812832998668</v>
      </c>
      <c r="AG216" s="42">
        <f t="shared" si="130"/>
        <v>68.967808161714203</v>
      </c>
      <c r="AH216" s="42">
        <f t="shared" si="130"/>
        <v>17.429679693422337</v>
      </c>
      <c r="AI216" s="42">
        <f t="shared" si="130"/>
        <v>1.1685151694600711</v>
      </c>
      <c r="AJ216" s="42">
        <f t="shared" si="130"/>
        <v>1.9837029262751169</v>
      </c>
      <c r="AK216" s="42">
        <f t="shared" si="130"/>
        <v>8.9235993724590603</v>
      </c>
    </row>
    <row r="217" spans="3:37">
      <c r="C217" s="42">
        <f t="shared" si="34"/>
        <v>6</v>
      </c>
      <c r="D217" s="42">
        <f t="shared" si="35"/>
        <v>5.8220260318616976E-2</v>
      </c>
      <c r="E217" s="42">
        <f t="shared" ref="E217:M217" si="131">E113/$I$176/2220*$E$175*60*24</f>
        <v>0.9401397951562338</v>
      </c>
      <c r="F217" s="42">
        <f t="shared" si="131"/>
        <v>1.2228338709833027</v>
      </c>
      <c r="G217" s="42">
        <f t="shared" si="131"/>
        <v>0.97863394721529473</v>
      </c>
      <c r="H217" s="42">
        <f t="shared" si="131"/>
        <v>2.6617346971765228</v>
      </c>
      <c r="I217" s="42">
        <f t="shared" si="131"/>
        <v>55.174038609439897</v>
      </c>
      <c r="J217" s="42">
        <f t="shared" si="131"/>
        <v>15.884027994368992</v>
      </c>
      <c r="K217" s="42">
        <f t="shared" si="131"/>
        <v>0.98594328639720796</v>
      </c>
      <c r="L217" s="42">
        <f t="shared" si="131"/>
        <v>1.7559570061745899</v>
      </c>
      <c r="M217" s="42">
        <f t="shared" si="131"/>
        <v>6.1776787945522047</v>
      </c>
      <c r="P217" s="42">
        <f t="shared" si="37"/>
        <v>4.6257786486444429E-2</v>
      </c>
      <c r="Q217" s="42">
        <f t="shared" ref="Q217:Y217" si="132">Q113/$I$176/2220*$E$175*60*24</f>
        <v>0.21107473980331637</v>
      </c>
      <c r="R217" s="42">
        <f t="shared" si="132"/>
        <v>0.89191448449299315</v>
      </c>
      <c r="S217" s="42">
        <f t="shared" si="132"/>
        <v>0.80820285457965912</v>
      </c>
      <c r="T217" s="42">
        <f t="shared" si="132"/>
        <v>2.6202366070420799</v>
      </c>
      <c r="U217" s="42">
        <f t="shared" si="132"/>
        <v>41.36713874688968</v>
      </c>
      <c r="V217" s="42">
        <f t="shared" si="132"/>
        <v>14.405795486670799</v>
      </c>
      <c r="W217" s="42">
        <f t="shared" si="132"/>
        <v>0.84086416262133712</v>
      </c>
      <c r="X217" s="42">
        <f t="shared" si="132"/>
        <v>1.5584949571566853</v>
      </c>
      <c r="Y217" s="42">
        <f t="shared" si="132"/>
        <v>3.9387963137577464</v>
      </c>
      <c r="AB217" s="42">
        <f t="shared" si="39"/>
        <v>7.0182734150789905E-2</v>
      </c>
      <c r="AC217" s="42">
        <f t="shared" ref="AC217:AK217" si="133">AC113/$I$176/2220*$E$175*60*24</f>
        <v>1.6692048505091484</v>
      </c>
      <c r="AD217" s="42">
        <f t="shared" si="133"/>
        <v>1.5537532574736159</v>
      </c>
      <c r="AE217" s="42">
        <f t="shared" si="133"/>
        <v>1.1490650398509303</v>
      </c>
      <c r="AF217" s="42">
        <f t="shared" si="133"/>
        <v>2.7032327873109692</v>
      </c>
      <c r="AG217" s="42">
        <f t="shared" si="133"/>
        <v>68.980938471990086</v>
      </c>
      <c r="AH217" s="42">
        <f t="shared" si="133"/>
        <v>17.362260502067151</v>
      </c>
      <c r="AI217" s="42">
        <f t="shared" si="133"/>
        <v>1.1310224101730826</v>
      </c>
      <c r="AJ217" s="42">
        <f t="shared" si="133"/>
        <v>1.9534190551924944</v>
      </c>
      <c r="AK217" s="42">
        <f t="shared" si="133"/>
        <v>8.4165612753467052</v>
      </c>
    </row>
    <row r="218" spans="3:37">
      <c r="C218" s="42">
        <f t="shared" si="34"/>
        <v>6.25</v>
      </c>
      <c r="D218" s="42">
        <f t="shared" ref="D218:D237" si="134">D114/$I$176/2220*$E$175*60*24</f>
        <v>5.1770067360821112E-2</v>
      </c>
      <c r="E218" s="42">
        <f t="shared" ref="E218:M218" si="135">E114/$I$176/2220*$E$175*60*24</f>
        <v>0.91444746084673423</v>
      </c>
      <c r="F218" s="42">
        <f t="shared" si="135"/>
        <v>1.2019816924655355</v>
      </c>
      <c r="G218" s="42">
        <f t="shared" si="135"/>
        <v>0.97913364614534226</v>
      </c>
      <c r="H218" s="42">
        <f t="shared" si="135"/>
        <v>2.5795703512778836</v>
      </c>
      <c r="I218" s="42">
        <f t="shared" si="135"/>
        <v>55.133648113923371</v>
      </c>
      <c r="J218" s="42">
        <f t="shared" si="135"/>
        <v>15.886112339059721</v>
      </c>
      <c r="K218" s="42">
        <f t="shared" si="135"/>
        <v>0.9718175694565756</v>
      </c>
      <c r="L218" s="42">
        <f t="shared" si="135"/>
        <v>1.7372138295105652</v>
      </c>
      <c r="M218" s="42">
        <f t="shared" si="135"/>
        <v>6.0448178747891657</v>
      </c>
      <c r="P218" s="42">
        <f t="shared" ref="P218:P237" si="136">P114/$I$176/2220*$E$175*60*24</f>
        <v>4.0217088156594763E-2</v>
      </c>
      <c r="Q218" s="42">
        <f t="shared" ref="Q218:Y218" si="137">Q114/$I$176/2220*$E$175*60*24</f>
        <v>0.18030888391617128</v>
      </c>
      <c r="R218" s="42">
        <f t="shared" si="137"/>
        <v>0.89206809117437036</v>
      </c>
      <c r="S218" s="42">
        <f t="shared" si="137"/>
        <v>0.80839157182688048</v>
      </c>
      <c r="T218" s="42">
        <f t="shared" si="137"/>
        <v>2.5481557556188381</v>
      </c>
      <c r="U218" s="42">
        <f t="shared" si="137"/>
        <v>41.324019053537185</v>
      </c>
      <c r="V218" s="42">
        <f t="shared" si="137"/>
        <v>14.406898981646151</v>
      </c>
      <c r="W218" s="42">
        <f t="shared" si="137"/>
        <v>0.84091984461735558</v>
      </c>
      <c r="X218" s="42">
        <f t="shared" si="137"/>
        <v>1.5555799480123969</v>
      </c>
      <c r="Y218" s="42">
        <f t="shared" si="137"/>
        <v>3.8546125056981428</v>
      </c>
      <c r="AB218" s="42">
        <f t="shared" ref="AB218:AB237" si="138">AB114/$I$176/2220*$E$175*60*24</f>
        <v>6.3323046565047447E-2</v>
      </c>
      <c r="AC218" s="42">
        <f t="shared" ref="AC218:AK218" si="139">AC114/$I$176/2220*$E$175*60*24</f>
        <v>1.6485860377772963</v>
      </c>
      <c r="AD218" s="42">
        <f t="shared" si="139"/>
        <v>1.5072870933153149</v>
      </c>
      <c r="AE218" s="42">
        <f t="shared" si="139"/>
        <v>1.1498757204638039</v>
      </c>
      <c r="AF218" s="42">
        <f t="shared" si="139"/>
        <v>2.6476493680595437</v>
      </c>
      <c r="AG218" s="42">
        <f t="shared" si="139"/>
        <v>68.943277174309969</v>
      </c>
      <c r="AH218" s="42">
        <f t="shared" si="139"/>
        <v>17.365325696473299</v>
      </c>
      <c r="AI218" s="42">
        <f t="shared" si="139"/>
        <v>1.1010448344152666</v>
      </c>
      <c r="AJ218" s="42">
        <f t="shared" si="139"/>
        <v>1.9267183485649499</v>
      </c>
      <c r="AK218" s="42">
        <f t="shared" si="139"/>
        <v>8.2350232438802387</v>
      </c>
    </row>
    <row r="219" spans="3:37">
      <c r="C219" s="42">
        <f t="shared" si="34"/>
        <v>6.5</v>
      </c>
      <c r="D219" s="42">
        <f t="shared" si="134"/>
        <v>4.5736015884173115E-2</v>
      </c>
      <c r="E219" s="42">
        <f t="shared" ref="E219:M219" si="140">E115/$I$176/2220*$E$175*60*24</f>
        <v>0.89041269649268884</v>
      </c>
      <c r="F219" s="42">
        <f t="shared" si="140"/>
        <v>1.1824748157876217</v>
      </c>
      <c r="G219" s="42">
        <f t="shared" si="140"/>
        <v>0.98063274293548042</v>
      </c>
      <c r="H219" s="42">
        <f t="shared" si="140"/>
        <v>2.5027069309210876</v>
      </c>
      <c r="I219" s="42">
        <f t="shared" si="140"/>
        <v>55.014703500161374</v>
      </c>
      <c r="J219" s="42">
        <f t="shared" si="140"/>
        <v>15.892365373131909</v>
      </c>
      <c r="K219" s="42">
        <f t="shared" si="140"/>
        <v>0.95860318909275399</v>
      </c>
      <c r="L219" s="42">
        <f t="shared" si="140"/>
        <v>1.7196758115149662</v>
      </c>
      <c r="M219" s="42">
        <f t="shared" si="140"/>
        <v>5.9205286272689204</v>
      </c>
      <c r="P219" s="42">
        <f t="shared" si="136"/>
        <v>3.4566112299638574E-2</v>
      </c>
      <c r="Q219" s="42">
        <f t="shared" ref="Q219:Y219" si="141">Q115/$I$176/2220*$E$175*60*24</f>
        <v>0.15152792195722942</v>
      </c>
      <c r="R219" s="42">
        <f t="shared" si="141"/>
        <v>0.89252891121850997</v>
      </c>
      <c r="S219" s="42">
        <f t="shared" si="141"/>
        <v>0.80895772356854478</v>
      </c>
      <c r="T219" s="42">
        <f t="shared" si="141"/>
        <v>2.4782021387477937</v>
      </c>
      <c r="U219" s="42">
        <f t="shared" si="141"/>
        <v>41.196873446231095</v>
      </c>
      <c r="V219" s="42">
        <f t="shared" si="141"/>
        <v>14.41020946657212</v>
      </c>
      <c r="W219" s="42">
        <f t="shared" si="141"/>
        <v>0.84108689060540653</v>
      </c>
      <c r="X219" s="42">
        <f t="shared" si="141"/>
        <v>1.5528530039741899</v>
      </c>
      <c r="Y219" s="42">
        <f t="shared" si="141"/>
        <v>3.775859911061743</v>
      </c>
      <c r="AB219" s="42">
        <f t="shared" si="138"/>
        <v>5.69059194687076E-2</v>
      </c>
      <c r="AC219" s="42">
        <f t="shared" ref="AC219:AK219" si="142">AC115/$I$176/2220*$E$175*60*24</f>
        <v>1.6292974710281478</v>
      </c>
      <c r="AD219" s="42">
        <f t="shared" si="142"/>
        <v>1.4638187461994832</v>
      </c>
      <c r="AE219" s="42">
        <f t="shared" si="142"/>
        <v>1.152307762302416</v>
      </c>
      <c r="AF219" s="42">
        <f t="shared" si="142"/>
        <v>2.5956519758566019</v>
      </c>
      <c r="AG219" s="42">
        <f t="shared" si="142"/>
        <v>68.83253355409127</v>
      </c>
      <c r="AH219" s="42">
        <f t="shared" si="142"/>
        <v>17.374521279691738</v>
      </c>
      <c r="AI219" s="42">
        <f t="shared" si="142"/>
        <v>1.0730012958031114</v>
      </c>
      <c r="AJ219" s="42">
        <f t="shared" si="142"/>
        <v>1.9011904758273439</v>
      </c>
      <c r="AK219" s="42">
        <f t="shared" si="142"/>
        <v>8.0651973434760844</v>
      </c>
    </row>
    <row r="220" spans="3:37">
      <c r="C220" s="42">
        <f t="shared" si="34"/>
        <v>6.75</v>
      </c>
      <c r="D220" s="42">
        <f t="shared" si="134"/>
        <v>4.0118105888673344E-2</v>
      </c>
      <c r="E220" s="42">
        <f t="shared" ref="E220:M220" si="143">E116/$I$176/2220*$E$175*60*24</f>
        <v>0.86803550209409441</v>
      </c>
      <c r="F220" s="42">
        <f t="shared" si="143"/>
        <v>1.1643132409495651</v>
      </c>
      <c r="G220" s="42">
        <f t="shared" si="143"/>
        <v>0.98313123758570531</v>
      </c>
      <c r="H220" s="42">
        <f t="shared" si="143"/>
        <v>2.4311444361061425</v>
      </c>
      <c r="I220" s="42">
        <f t="shared" si="143"/>
        <v>54.820545077333648</v>
      </c>
      <c r="J220" s="42">
        <f t="shared" si="143"/>
        <v>15.902787096585593</v>
      </c>
      <c r="K220" s="42">
        <f t="shared" si="143"/>
        <v>0.94630014530575046</v>
      </c>
      <c r="L220" s="42">
        <f t="shared" si="143"/>
        <v>1.7033429521877914</v>
      </c>
      <c r="M220" s="42">
        <f t="shared" si="143"/>
        <v>5.804811051991428</v>
      </c>
      <c r="P220" s="42">
        <f t="shared" si="136"/>
        <v>2.9304858915575979E-2</v>
      </c>
      <c r="Q220" s="42">
        <f t="shared" ref="Q220:Y220" si="144">Q116/$I$176/2220*$E$175*60*24</f>
        <v>0.1247318539264904</v>
      </c>
      <c r="R220" s="42">
        <f t="shared" si="144"/>
        <v>0.89329694462540843</v>
      </c>
      <c r="S220" s="42">
        <f t="shared" si="144"/>
        <v>0.80990130980464747</v>
      </c>
      <c r="T220" s="42">
        <f t="shared" si="144"/>
        <v>2.4103757564289525</v>
      </c>
      <c r="U220" s="42">
        <f t="shared" si="144"/>
        <v>40.989022134098583</v>
      </c>
      <c r="V220" s="42">
        <f t="shared" si="144"/>
        <v>14.41572694144879</v>
      </c>
      <c r="W220" s="42">
        <f t="shared" si="144"/>
        <v>0.84136530058549397</v>
      </c>
      <c r="X220" s="42">
        <f t="shared" si="144"/>
        <v>1.550314125042064</v>
      </c>
      <c r="Y220" s="42">
        <f t="shared" si="144"/>
        <v>3.7025385298485451</v>
      </c>
      <c r="AB220" s="42">
        <f t="shared" si="138"/>
        <v>5.093135286177071E-2</v>
      </c>
      <c r="AC220" s="42">
        <f t="shared" ref="AC220:AK220" si="145">AC116/$I$176/2220*$E$175*60*24</f>
        <v>1.6113391502616989</v>
      </c>
      <c r="AD220" s="42">
        <f t="shared" si="145"/>
        <v>1.4233482161261244</v>
      </c>
      <c r="AE220" s="42">
        <f t="shared" si="145"/>
        <v>1.1563611653667669</v>
      </c>
      <c r="AF220" s="42">
        <f t="shared" si="145"/>
        <v>2.5472406107021399</v>
      </c>
      <c r="AG220" s="42">
        <f t="shared" si="145"/>
        <v>68.652068020568336</v>
      </c>
      <c r="AH220" s="42">
        <f t="shared" si="145"/>
        <v>17.389847251722436</v>
      </c>
      <c r="AI220" s="42">
        <f t="shared" si="145"/>
        <v>1.0468917943366256</v>
      </c>
      <c r="AJ220" s="42">
        <f t="shared" si="145"/>
        <v>1.8768354369796767</v>
      </c>
      <c r="AK220" s="42">
        <f t="shared" si="145"/>
        <v>7.9070835741343135</v>
      </c>
    </row>
    <row r="221" spans="3:37">
      <c r="C221" s="42">
        <f t="shared" si="34"/>
        <v>7</v>
      </c>
      <c r="D221" s="42">
        <f t="shared" si="134"/>
        <v>3.4916337374321753E-2</v>
      </c>
      <c r="E221" s="42">
        <f t="shared" ref="E221:M221" si="146">E117/$I$176/2220*$E$175*60*24</f>
        <v>0.84731587765095018</v>
      </c>
      <c r="F221" s="42">
        <f t="shared" si="146"/>
        <v>1.1474969679513658</v>
      </c>
      <c r="G221" s="42">
        <f t="shared" si="146"/>
        <v>0.98662913009602493</v>
      </c>
      <c r="H221" s="42">
        <f t="shared" si="146"/>
        <v>2.3648828668330437</v>
      </c>
      <c r="I221" s="42">
        <f t="shared" si="146"/>
        <v>54.554513154620381</v>
      </c>
      <c r="J221" s="42">
        <f t="shared" si="146"/>
        <v>15.917377509420776</v>
      </c>
      <c r="K221" s="42">
        <f t="shared" si="146"/>
        <v>0.93490843809556079</v>
      </c>
      <c r="L221" s="42">
        <f t="shared" si="146"/>
        <v>1.6882152515290452</v>
      </c>
      <c r="M221" s="42">
        <f t="shared" si="146"/>
        <v>5.6976651489567294</v>
      </c>
      <c r="P221" s="42">
        <f t="shared" si="136"/>
        <v>2.4433328004406896E-2</v>
      </c>
      <c r="Q221" s="42">
        <f t="shared" ref="Q221:Y221" si="147">Q117/$I$176/2220*$E$175*60*24</f>
        <v>9.9920679823954278E-2</v>
      </c>
      <c r="R221" s="42">
        <f t="shared" si="147"/>
        <v>0.89437219139506507</v>
      </c>
      <c r="S221" s="42">
        <f t="shared" si="147"/>
        <v>0.81122233053519333</v>
      </c>
      <c r="T221" s="42">
        <f t="shared" si="147"/>
        <v>2.3446766086623132</v>
      </c>
      <c r="U221" s="42">
        <f t="shared" si="147"/>
        <v>40.703785326266789</v>
      </c>
      <c r="V221" s="42">
        <f t="shared" si="147"/>
        <v>14.423451406276122</v>
      </c>
      <c r="W221" s="42">
        <f t="shared" si="147"/>
        <v>0.84175507455761833</v>
      </c>
      <c r="X221" s="42">
        <f t="shared" si="147"/>
        <v>1.5479633112160247</v>
      </c>
      <c r="Y221" s="42">
        <f t="shared" si="147"/>
        <v>3.6346483620585492</v>
      </c>
      <c r="AB221" s="42">
        <f t="shared" si="138"/>
        <v>4.5399346744236818E-2</v>
      </c>
      <c r="AC221" s="42">
        <f t="shared" ref="AC221:AK221" si="148">AC117/$I$176/2220*$E$175*60*24</f>
        <v>1.594711075477949</v>
      </c>
      <c r="AD221" s="42">
        <f t="shared" si="148"/>
        <v>1.3858755030952343</v>
      </c>
      <c r="AE221" s="42">
        <f t="shared" si="148"/>
        <v>1.1620359296568605</v>
      </c>
      <c r="AF221" s="42">
        <f t="shared" si="148"/>
        <v>2.5024152725961537</v>
      </c>
      <c r="AG221" s="42">
        <f t="shared" si="148"/>
        <v>68.405240982973964</v>
      </c>
      <c r="AH221" s="42">
        <f t="shared" si="148"/>
        <v>17.41130361256543</v>
      </c>
      <c r="AI221" s="42">
        <f t="shared" si="148"/>
        <v>1.0227163300158044</v>
      </c>
      <c r="AJ221" s="42">
        <f t="shared" si="148"/>
        <v>1.8536532320219521</v>
      </c>
      <c r="AK221" s="42">
        <f t="shared" si="148"/>
        <v>7.7606819358548895</v>
      </c>
    </row>
    <row r="222" spans="3:37">
      <c r="C222" s="42">
        <f t="shared" si="34"/>
        <v>7.25</v>
      </c>
      <c r="D222" s="42">
        <f t="shared" si="134"/>
        <v>3.0130710341118253E-2</v>
      </c>
      <c r="E222" s="42">
        <f t="shared" ref="E222:M222" si="149">E118/$I$176/2220*$E$175*60*24</f>
        <v>0.82825382316326013</v>
      </c>
      <c r="F222" s="42">
        <f t="shared" si="149"/>
        <v>1.1320259967930197</v>
      </c>
      <c r="G222" s="42">
        <f t="shared" si="149"/>
        <v>0.9911264204664394</v>
      </c>
      <c r="H222" s="42">
        <f t="shared" si="149"/>
        <v>2.3039222231017917</v>
      </c>
      <c r="I222" s="42">
        <f t="shared" si="149"/>
        <v>54.219948041202493</v>
      </c>
      <c r="J222" s="42">
        <f t="shared" si="149"/>
        <v>15.936136611637419</v>
      </c>
      <c r="K222" s="42">
        <f t="shared" si="149"/>
        <v>0.92442806746218553</v>
      </c>
      <c r="L222" s="42">
        <f t="shared" si="149"/>
        <v>1.6742927095387201</v>
      </c>
      <c r="M222" s="42">
        <f t="shared" si="149"/>
        <v>5.5990909181647845</v>
      </c>
      <c r="P222" s="42">
        <f t="shared" si="136"/>
        <v>1.9951519566131365E-2</v>
      </c>
      <c r="Q222" s="42">
        <f t="shared" ref="Q222:Y222" si="150">Q118/$I$176/2220*$E$175*60*24</f>
        <v>7.7094399649620948E-2</v>
      </c>
      <c r="R222" s="42">
        <f t="shared" si="150"/>
        <v>0.89575465152748035</v>
      </c>
      <c r="S222" s="42">
        <f t="shared" si="150"/>
        <v>0.8129207857601819</v>
      </c>
      <c r="T222" s="42">
        <f t="shared" si="150"/>
        <v>2.2811046954478722</v>
      </c>
      <c r="U222" s="42">
        <f t="shared" si="150"/>
        <v>40.344483231862874</v>
      </c>
      <c r="V222" s="42">
        <f t="shared" si="150"/>
        <v>14.433382861054151</v>
      </c>
      <c r="W222" s="42">
        <f t="shared" si="150"/>
        <v>0.84225621252177918</v>
      </c>
      <c r="X222" s="42">
        <f t="shared" si="150"/>
        <v>1.5458005624960656</v>
      </c>
      <c r="Y222" s="42">
        <f t="shared" si="150"/>
        <v>3.5721894076917486</v>
      </c>
      <c r="AB222" s="42">
        <f t="shared" si="138"/>
        <v>4.0309901116105093E-2</v>
      </c>
      <c r="AC222" s="42">
        <f t="shared" ref="AC222:AK222" si="151">AC118/$I$176/2220*$E$175*60*24</f>
        <v>1.579413246676898</v>
      </c>
      <c r="AD222" s="42">
        <f t="shared" si="151"/>
        <v>1.3514006071068174</v>
      </c>
      <c r="AE222" s="42">
        <f t="shared" si="151"/>
        <v>1.1693320551726929</v>
      </c>
      <c r="AF222" s="42">
        <f t="shared" si="151"/>
        <v>2.4611759615386477</v>
      </c>
      <c r="AG222" s="42">
        <f t="shared" si="151"/>
        <v>68.095412850542132</v>
      </c>
      <c r="AH222" s="42">
        <f t="shared" si="151"/>
        <v>17.438890362220679</v>
      </c>
      <c r="AI222" s="42">
        <f t="shared" si="151"/>
        <v>1.0004749028406486</v>
      </c>
      <c r="AJ222" s="42">
        <f t="shared" si="151"/>
        <v>1.8316438609541623</v>
      </c>
      <c r="AK222" s="42">
        <f t="shared" si="151"/>
        <v>7.6259924286378515</v>
      </c>
    </row>
    <row r="223" spans="3:37">
      <c r="C223" s="42">
        <f t="shared" si="34"/>
        <v>7.5</v>
      </c>
      <c r="D223" s="42">
        <f t="shared" si="134"/>
        <v>2.5761224789062884E-2</v>
      </c>
      <c r="E223" s="42">
        <f t="shared" ref="E223:M223" si="152">E119/$I$176/2220*$E$175*60*24</f>
        <v>0.81084933863102071</v>
      </c>
      <c r="F223" s="42">
        <f t="shared" si="152"/>
        <v>1.1179003274745349</v>
      </c>
      <c r="G223" s="42">
        <f t="shared" si="152"/>
        <v>0.99662310869694082</v>
      </c>
      <c r="H223" s="42">
        <f t="shared" si="152"/>
        <v>2.248262504912391</v>
      </c>
      <c r="I223" s="42">
        <f t="shared" si="152"/>
        <v>53.820190046259782</v>
      </c>
      <c r="J223" s="42">
        <f t="shared" si="152"/>
        <v>15.959064403235518</v>
      </c>
      <c r="K223" s="42">
        <f t="shared" si="152"/>
        <v>0.91485903340562835</v>
      </c>
      <c r="L223" s="42">
        <f t="shared" si="152"/>
        <v>1.6615753262168238</v>
      </c>
      <c r="M223" s="42">
        <f t="shared" si="152"/>
        <v>5.5090883596156326</v>
      </c>
      <c r="P223" s="42">
        <f t="shared" si="136"/>
        <v>1.5859433600749311E-2</v>
      </c>
      <c r="Q223" s="42">
        <f t="shared" ref="Q223:Y223" si="153">Q119/$I$176/2220*$E$175*60*24</f>
        <v>5.625301340349087E-2</v>
      </c>
      <c r="R223" s="42">
        <f t="shared" si="153"/>
        <v>0.89744432502265425</v>
      </c>
      <c r="S223" s="42">
        <f t="shared" si="153"/>
        <v>0.81499667547960919</v>
      </c>
      <c r="T223" s="42">
        <f t="shared" si="153"/>
        <v>2.2196600167856371</v>
      </c>
      <c r="U223" s="42">
        <f t="shared" si="153"/>
        <v>39.914436060013976</v>
      </c>
      <c r="V223" s="42">
        <f t="shared" si="153"/>
        <v>14.445521305782805</v>
      </c>
      <c r="W223" s="42">
        <f t="shared" si="153"/>
        <v>0.84286871447797274</v>
      </c>
      <c r="X223" s="42">
        <f t="shared" si="153"/>
        <v>1.5438258788821924</v>
      </c>
      <c r="Y223" s="42">
        <f t="shared" si="153"/>
        <v>3.51516166674815</v>
      </c>
      <c r="AB223" s="42">
        <f t="shared" si="138"/>
        <v>3.5663015977376408E-2</v>
      </c>
      <c r="AC223" s="42">
        <f t="shared" ref="AC223:AK223" si="154">AC119/$I$176/2220*$E$175*60*24</f>
        <v>1.5654456638585459</v>
      </c>
      <c r="AD223" s="42">
        <f t="shared" si="154"/>
        <v>1.3199235281608694</v>
      </c>
      <c r="AE223" s="42">
        <f t="shared" si="154"/>
        <v>1.1782495419142682</v>
      </c>
      <c r="AF223" s="42">
        <f t="shared" si="154"/>
        <v>2.4235226775296166</v>
      </c>
      <c r="AG223" s="42">
        <f t="shared" si="154"/>
        <v>67.725944032505993</v>
      </c>
      <c r="AH223" s="42">
        <f t="shared" si="154"/>
        <v>17.472607500688227</v>
      </c>
      <c r="AI223" s="42">
        <f t="shared" si="154"/>
        <v>0.98016751281115788</v>
      </c>
      <c r="AJ223" s="42">
        <f t="shared" si="154"/>
        <v>1.8108073237763151</v>
      </c>
      <c r="AK223" s="42">
        <f t="shared" si="154"/>
        <v>7.5030150524831178</v>
      </c>
    </row>
    <row r="224" spans="3:37">
      <c r="C224" s="42">
        <f t="shared" si="34"/>
        <v>7.75</v>
      </c>
      <c r="D224" s="42">
        <f t="shared" si="134"/>
        <v>2.1807880718155634E-2</v>
      </c>
      <c r="E224" s="42">
        <f t="shared" ref="E224:M224" si="155">E120/$I$176/2220*$E$175*60*24</f>
        <v>0.7951024240542317</v>
      </c>
      <c r="F224" s="42">
        <f t="shared" si="155"/>
        <v>1.1051199599958994</v>
      </c>
      <c r="G224" s="42">
        <f t="shared" si="155"/>
        <v>1.0031191947875326</v>
      </c>
      <c r="H224" s="42">
        <f t="shared" si="155"/>
        <v>2.1979037122648371</v>
      </c>
      <c r="I224" s="42">
        <f t="shared" si="155"/>
        <v>53.358579478973169</v>
      </c>
      <c r="J224" s="42">
        <f t="shared" si="155"/>
        <v>15.98616088421511</v>
      </c>
      <c r="K224" s="42">
        <f t="shared" si="155"/>
        <v>0.90620133592588159</v>
      </c>
      <c r="L224" s="42">
        <f t="shared" si="155"/>
        <v>1.6500631015633522</v>
      </c>
      <c r="M224" s="42">
        <f t="shared" si="155"/>
        <v>5.4276574733092744</v>
      </c>
      <c r="P224" s="42">
        <f t="shared" si="136"/>
        <v>1.2157070108260854E-2</v>
      </c>
      <c r="Q224" s="42">
        <f t="shared" ref="Q224:Y224" si="156">Q120/$I$176/2220*$E$175*60*24</f>
        <v>3.7396521085563211E-2</v>
      </c>
      <c r="R224" s="42">
        <f t="shared" si="156"/>
        <v>0.89944121188058634</v>
      </c>
      <c r="S224" s="42">
        <f t="shared" si="156"/>
        <v>0.81744999969347965</v>
      </c>
      <c r="T224" s="42">
        <f t="shared" si="156"/>
        <v>2.1603425726756007</v>
      </c>
      <c r="U224" s="42">
        <f t="shared" si="156"/>
        <v>39.416964019847256</v>
      </c>
      <c r="V224" s="42">
        <f t="shared" si="156"/>
        <v>14.459866740462157</v>
      </c>
      <c r="W224" s="42">
        <f t="shared" si="156"/>
        <v>0.84359258042620278</v>
      </c>
      <c r="X224" s="42">
        <f t="shared" si="156"/>
        <v>1.5420392603744009</v>
      </c>
      <c r="Y224" s="42">
        <f t="shared" si="156"/>
        <v>3.463565139227752</v>
      </c>
      <c r="AB224" s="42">
        <f t="shared" si="138"/>
        <v>3.1458691328050417E-2</v>
      </c>
      <c r="AC224" s="42">
        <f t="shared" ref="AC224:AK224" si="157">AC120/$I$176/2220*$E$175*60*24</f>
        <v>1.5528083270228978</v>
      </c>
      <c r="AD224" s="42">
        <f t="shared" si="157"/>
        <v>1.2914442662573942</v>
      </c>
      <c r="AE224" s="42">
        <f t="shared" si="157"/>
        <v>1.1887883898815861</v>
      </c>
      <c r="AF224" s="42">
        <f t="shared" si="157"/>
        <v>2.3894554205690701</v>
      </c>
      <c r="AG224" s="42">
        <f t="shared" si="157"/>
        <v>67.300194938099111</v>
      </c>
      <c r="AH224" s="42">
        <f t="shared" si="157"/>
        <v>17.512455027968066</v>
      </c>
      <c r="AI224" s="42">
        <f t="shared" si="157"/>
        <v>0.96179415992733586</v>
      </c>
      <c r="AJ224" s="42">
        <f t="shared" si="157"/>
        <v>1.7911436204884068</v>
      </c>
      <c r="AK224" s="42">
        <f t="shared" si="157"/>
        <v>7.3917498073907737</v>
      </c>
    </row>
    <row r="225" spans="3:37">
      <c r="C225" s="42">
        <f t="shared" si="34"/>
        <v>8</v>
      </c>
      <c r="D225" s="42">
        <f t="shared" si="134"/>
        <v>1.8270678128396521E-2</v>
      </c>
      <c r="E225" s="42">
        <f t="shared" ref="E225:M225" si="158">E121/$I$176/2220*$E$175*60*24</f>
        <v>0.781013079432893</v>
      </c>
      <c r="F225" s="42">
        <f t="shared" si="158"/>
        <v>1.0936848943571245</v>
      </c>
      <c r="G225" s="42">
        <f t="shared" si="158"/>
        <v>1.0106146787382158</v>
      </c>
      <c r="H225" s="42">
        <f t="shared" si="158"/>
        <v>2.1528458451591295</v>
      </c>
      <c r="I225" s="42">
        <f t="shared" si="158"/>
        <v>52.83845664852246</v>
      </c>
      <c r="J225" s="42">
        <f t="shared" si="158"/>
        <v>16.017426054576163</v>
      </c>
      <c r="K225" s="42">
        <f t="shared" si="158"/>
        <v>0.89845497502295291</v>
      </c>
      <c r="L225" s="42">
        <f t="shared" si="158"/>
        <v>1.6397560355783058</v>
      </c>
      <c r="M225" s="42">
        <f t="shared" si="158"/>
        <v>5.3547982592456709</v>
      </c>
      <c r="P225" s="42">
        <f t="shared" si="136"/>
        <v>8.8444290886658672E-3</v>
      </c>
      <c r="Q225" s="42">
        <f t="shared" ref="Q225:Y225" si="159">Q121/$I$176/2220*$E$175*60*24</f>
        <v>2.0524922695838631E-2</v>
      </c>
      <c r="R225" s="42">
        <f t="shared" si="159"/>
        <v>0.90174531210128128</v>
      </c>
      <c r="S225" s="42">
        <f t="shared" si="159"/>
        <v>0.8202807584017926</v>
      </c>
      <c r="T225" s="42">
        <f t="shared" si="159"/>
        <v>2.1031523631177622</v>
      </c>
      <c r="U225" s="42">
        <f t="shared" si="159"/>
        <v>38.855387320489697</v>
      </c>
      <c r="V225" s="42">
        <f t="shared" si="159"/>
        <v>14.476419165092166</v>
      </c>
      <c r="W225" s="42">
        <f t="shared" si="159"/>
        <v>0.84442781036646963</v>
      </c>
      <c r="X225" s="42">
        <f t="shared" si="159"/>
        <v>1.5404407069726949</v>
      </c>
      <c r="Y225" s="42">
        <f t="shared" si="159"/>
        <v>3.4173998251305524</v>
      </c>
      <c r="AB225" s="42">
        <f t="shared" si="138"/>
        <v>2.7696927168127172E-2</v>
      </c>
      <c r="AC225" s="42">
        <f t="shared" ref="AC225:AK225" si="160">AC121/$I$176/2220*$E$175*60*24</f>
        <v>1.5415012361699483</v>
      </c>
      <c r="AD225" s="42">
        <f t="shared" si="160"/>
        <v>1.2659628213963923</v>
      </c>
      <c r="AE225" s="42">
        <f t="shared" si="160"/>
        <v>1.2009485990746427</v>
      </c>
      <c r="AF225" s="42">
        <f t="shared" si="160"/>
        <v>2.3589741906570003</v>
      </c>
      <c r="AG225" s="42">
        <f t="shared" si="160"/>
        <v>66.821525976555051</v>
      </c>
      <c r="AH225" s="42">
        <f t="shared" si="160"/>
        <v>17.558432944060169</v>
      </c>
      <c r="AI225" s="42">
        <f t="shared" si="160"/>
        <v>0.94535484418917504</v>
      </c>
      <c r="AJ225" s="42">
        <f t="shared" si="160"/>
        <v>1.7726527510904408</v>
      </c>
      <c r="AK225" s="42">
        <f t="shared" si="160"/>
        <v>7.292196693360772</v>
      </c>
    </row>
    <row r="226" spans="3:37">
      <c r="C226" s="42">
        <f t="shared" si="34"/>
        <v>8.25</v>
      </c>
      <c r="D226" s="42">
        <f t="shared" si="134"/>
        <v>1.5149617019785533E-2</v>
      </c>
      <c r="E226" s="42">
        <f t="shared" ref="E226:M226" si="161">E122/$I$176/2220*$E$175*60*24</f>
        <v>0.76858130476700892</v>
      </c>
      <c r="F226" s="42">
        <f t="shared" si="161"/>
        <v>1.0835951305582034</v>
      </c>
      <c r="G226" s="42">
        <f t="shared" si="161"/>
        <v>1.019109560548993</v>
      </c>
      <c r="H226" s="42">
        <f t="shared" si="161"/>
        <v>2.1130889035952691</v>
      </c>
      <c r="I226" s="42">
        <f t="shared" si="161"/>
        <v>52.263161864088161</v>
      </c>
      <c r="J226" s="42">
        <f t="shared" si="161"/>
        <v>16.052859914318717</v>
      </c>
      <c r="K226" s="42">
        <f t="shared" si="161"/>
        <v>0.89161995069684208</v>
      </c>
      <c r="L226" s="42">
        <f t="shared" si="161"/>
        <v>1.6306541282616882</v>
      </c>
      <c r="M226" s="42">
        <f t="shared" si="161"/>
        <v>5.2905107174248194</v>
      </c>
      <c r="P226" s="42">
        <f t="shared" si="136"/>
        <v>5.921510541964433E-3</v>
      </c>
      <c r="Q226" s="42">
        <f t="shared" ref="Q226:Y226" si="162">Q122/$I$176/2220*$E$175*60*24</f>
        <v>5.6382182343169343E-3</v>
      </c>
      <c r="R226" s="42">
        <f t="shared" si="162"/>
        <v>0.90435662568473041</v>
      </c>
      <c r="S226" s="42">
        <f t="shared" si="162"/>
        <v>0.82348895160454827</v>
      </c>
      <c r="T226" s="42">
        <f t="shared" si="162"/>
        <v>2.04808938811213</v>
      </c>
      <c r="U226" s="42">
        <f t="shared" si="162"/>
        <v>38.233026171068595</v>
      </c>
      <c r="V226" s="42">
        <f t="shared" si="162"/>
        <v>14.495178579672837</v>
      </c>
      <c r="W226" s="42">
        <f t="shared" si="162"/>
        <v>0.8453744042987692</v>
      </c>
      <c r="X226" s="42">
        <f t="shared" si="162"/>
        <v>1.539030218677069</v>
      </c>
      <c r="Y226" s="42">
        <f t="shared" si="162"/>
        <v>3.3766657244565517</v>
      </c>
      <c r="AB226" s="42">
        <f t="shared" si="138"/>
        <v>2.4377723497606637E-2</v>
      </c>
      <c r="AC226" s="42">
        <f t="shared" ref="AC226:AK226" si="163">AC122/$I$176/2220*$E$175*60*24</f>
        <v>1.5315243912996985</v>
      </c>
      <c r="AD226" s="42">
        <f t="shared" si="163"/>
        <v>1.2434791935778589</v>
      </c>
      <c r="AE226" s="42">
        <f t="shared" si="163"/>
        <v>1.2147301694934418</v>
      </c>
      <c r="AF226" s="42">
        <f t="shared" si="163"/>
        <v>2.3320789877934089</v>
      </c>
      <c r="AG226" s="42">
        <f t="shared" si="163"/>
        <v>66.293297557107792</v>
      </c>
      <c r="AH226" s="42">
        <f t="shared" si="163"/>
        <v>17.610541248964601</v>
      </c>
      <c r="AI226" s="42">
        <f t="shared" si="163"/>
        <v>0.9308495655966833</v>
      </c>
      <c r="AJ226" s="42">
        <f t="shared" si="163"/>
        <v>1.7553347155824097</v>
      </c>
      <c r="AK226" s="42">
        <f t="shared" si="163"/>
        <v>7.2043557103931182</v>
      </c>
    </row>
    <row r="227" spans="3:37">
      <c r="C227" s="42">
        <f t="shared" si="34"/>
        <v>8.5</v>
      </c>
      <c r="D227" s="42">
        <f t="shared" si="134"/>
        <v>1.2444697392322679E-2</v>
      </c>
      <c r="E227" s="42">
        <f t="shared" ref="E227:M227" si="164">E123/$I$176/2220*$E$175*60*24</f>
        <v>0.75780710005657115</v>
      </c>
      <c r="F227" s="42">
        <f t="shared" si="164"/>
        <v>1.0748506685991397</v>
      </c>
      <c r="G227" s="42">
        <f t="shared" si="164"/>
        <v>1.0286038402198616</v>
      </c>
      <c r="H227" s="42">
        <f t="shared" si="164"/>
        <v>2.0786328875732591</v>
      </c>
      <c r="I227" s="42">
        <f t="shared" si="164"/>
        <v>51.636035434850477</v>
      </c>
      <c r="J227" s="42">
        <f t="shared" si="164"/>
        <v>16.092462463442729</v>
      </c>
      <c r="K227" s="42">
        <f t="shared" si="164"/>
        <v>0.88569626294754189</v>
      </c>
      <c r="L227" s="42">
        <f t="shared" si="164"/>
        <v>1.6227573796134958</v>
      </c>
      <c r="M227" s="42">
        <f t="shared" si="164"/>
        <v>5.2347948478468007</v>
      </c>
      <c r="P227" s="42">
        <f t="shared" si="136"/>
        <v>3.3883144681565122E-3</v>
      </c>
      <c r="Q227" s="42">
        <f t="shared" ref="Q227:Y227" si="165">Q123/$I$176/2220*$E$175*60*24</f>
        <v>0</v>
      </c>
      <c r="R227" s="42">
        <f t="shared" si="165"/>
        <v>0.90727515263094216</v>
      </c>
      <c r="S227" s="42">
        <f t="shared" si="165"/>
        <v>0.82707457930174277</v>
      </c>
      <c r="T227" s="42">
        <f t="shared" si="165"/>
        <v>1.9951536476586957</v>
      </c>
      <c r="U227" s="42">
        <f t="shared" si="165"/>
        <v>37.553200780711066</v>
      </c>
      <c r="V227" s="42">
        <f t="shared" si="165"/>
        <v>14.516144984204168</v>
      </c>
      <c r="W227" s="42">
        <f t="shared" si="165"/>
        <v>0.84643236222310503</v>
      </c>
      <c r="X227" s="42">
        <f t="shared" si="165"/>
        <v>1.537807795487526</v>
      </c>
      <c r="Y227" s="42">
        <f t="shared" si="165"/>
        <v>3.3413628372057529</v>
      </c>
      <c r="AB227" s="42">
        <f t="shared" si="138"/>
        <v>2.1501080316488879E-2</v>
      </c>
      <c r="AC227" s="42">
        <f t="shared" ref="AC227:AK227" si="166">AC123/$I$176/2220*$E$175*60*24</f>
        <v>1.5228777924121475</v>
      </c>
      <c r="AD227" s="42">
        <f t="shared" si="166"/>
        <v>1.2239933828017948</v>
      </c>
      <c r="AE227" s="42">
        <f t="shared" si="166"/>
        <v>1.2301331011379801</v>
      </c>
      <c r="AF227" s="42">
        <f t="shared" si="166"/>
        <v>2.3087698119782938</v>
      </c>
      <c r="AG227" s="42">
        <f t="shared" si="166"/>
        <v>65.718870088990101</v>
      </c>
      <c r="AH227" s="42">
        <f t="shared" si="166"/>
        <v>17.668779942681248</v>
      </c>
      <c r="AI227" s="42">
        <f t="shared" si="166"/>
        <v>0.91827832414985666</v>
      </c>
      <c r="AJ227" s="42">
        <f t="shared" si="166"/>
        <v>1.7391895139643205</v>
      </c>
      <c r="AK227" s="42">
        <f t="shared" si="166"/>
        <v>7.1282268584878095</v>
      </c>
    </row>
    <row r="228" spans="3:37">
      <c r="C228" s="42">
        <f t="shared" si="34"/>
        <v>8.75</v>
      </c>
      <c r="D228" s="42">
        <f t="shared" si="134"/>
        <v>1.0155919246007948E-2</v>
      </c>
      <c r="E228" s="42">
        <f t="shared" ref="E228:M228" si="167">E124/$I$176/2220*$E$175*60*24</f>
        <v>0.74869046530159189</v>
      </c>
      <c r="F228" s="42">
        <f t="shared" si="167"/>
        <v>1.0674515084799328</v>
      </c>
      <c r="G228" s="42">
        <f t="shared" si="167"/>
        <v>1.0390975177508206</v>
      </c>
      <c r="H228" s="42">
        <f t="shared" si="167"/>
        <v>2.049477797093096</v>
      </c>
      <c r="I228" s="42">
        <f t="shared" si="167"/>
        <v>50.960417669989937</v>
      </c>
      <c r="J228" s="42">
        <f t="shared" si="167"/>
        <v>16.1362337019482</v>
      </c>
      <c r="K228" s="42">
        <f t="shared" si="167"/>
        <v>0.88068391177505978</v>
      </c>
      <c r="L228" s="42">
        <f t="shared" si="167"/>
        <v>1.6160657896337234</v>
      </c>
      <c r="M228" s="42">
        <f t="shared" si="167"/>
        <v>5.1876506505114968</v>
      </c>
      <c r="P228" s="42">
        <f t="shared" si="136"/>
        <v>1.244840867242115E-3</v>
      </c>
      <c r="Q228" s="42">
        <f t="shared" ref="Q228:Y228" si="168">Q124/$I$176/2220*$E$175*60*24</f>
        <v>0</v>
      </c>
      <c r="R228" s="42">
        <f t="shared" si="168"/>
        <v>0.91050089293991254</v>
      </c>
      <c r="S228" s="42">
        <f t="shared" si="168"/>
        <v>0.83103764149338</v>
      </c>
      <c r="T228" s="42">
        <f t="shared" si="168"/>
        <v>1.9443451417574638</v>
      </c>
      <c r="U228" s="42">
        <f t="shared" si="168"/>
        <v>36.819231358544265</v>
      </c>
      <c r="V228" s="42">
        <f t="shared" si="168"/>
        <v>14.539318378686161</v>
      </c>
      <c r="W228" s="42">
        <f t="shared" si="168"/>
        <v>0.84760168413947778</v>
      </c>
      <c r="X228" s="42">
        <f t="shared" si="168"/>
        <v>1.5367734374040682</v>
      </c>
      <c r="Y228" s="42">
        <f t="shared" si="168"/>
        <v>3.3114911633781561</v>
      </c>
      <c r="AB228" s="42">
        <f t="shared" si="138"/>
        <v>1.9066997624773825E-2</v>
      </c>
      <c r="AC228" s="42">
        <f t="shared" ref="AC228:AK228" si="169">AC124/$I$176/2220*$E$175*60*24</f>
        <v>1.515561439507296</v>
      </c>
      <c r="AD228" s="42">
        <f t="shared" si="169"/>
        <v>1.2075053890682037</v>
      </c>
      <c r="AE228" s="42">
        <f t="shared" si="169"/>
        <v>1.2471573940082572</v>
      </c>
      <c r="AF228" s="42">
        <f t="shared" si="169"/>
        <v>2.2890466632116624</v>
      </c>
      <c r="AG228" s="42">
        <f t="shared" si="169"/>
        <v>65.101603981435517</v>
      </c>
      <c r="AH228" s="42">
        <f t="shared" si="169"/>
        <v>17.733149025210235</v>
      </c>
      <c r="AI228" s="42">
        <f t="shared" si="169"/>
        <v>0.90764111984869489</v>
      </c>
      <c r="AJ228" s="42">
        <f t="shared" si="169"/>
        <v>1.7242171462361708</v>
      </c>
      <c r="AK228" s="42">
        <f t="shared" si="169"/>
        <v>7.063810137644885</v>
      </c>
    </row>
    <row r="229" spans="3:37">
      <c r="C229" s="42">
        <f t="shared" si="34"/>
        <v>9</v>
      </c>
      <c r="D229" s="42">
        <f t="shared" si="134"/>
        <v>8.2832825808413866E-3</v>
      </c>
      <c r="E229" s="42">
        <f t="shared" ref="E229:M229" si="170">E125/$I$176/2220*$E$175*60*24</f>
        <v>0.74123140050205905</v>
      </c>
      <c r="F229" s="42">
        <f t="shared" si="170"/>
        <v>1.0613976502005795</v>
      </c>
      <c r="G229" s="42">
        <f t="shared" si="170"/>
        <v>1.0505905931418704</v>
      </c>
      <c r="H229" s="42">
        <f t="shared" si="170"/>
        <v>2.0256236321547791</v>
      </c>
      <c r="I229" s="42">
        <f t="shared" si="170"/>
        <v>50.239648878686708</v>
      </c>
      <c r="J229" s="42">
        <f t="shared" si="170"/>
        <v>16.184173629835165</v>
      </c>
      <c r="K229" s="42">
        <f t="shared" si="170"/>
        <v>0.87658289717939197</v>
      </c>
      <c r="L229" s="42">
        <f t="shared" si="170"/>
        <v>1.61057935832238</v>
      </c>
      <c r="M229" s="42">
        <f t="shared" si="170"/>
        <v>5.1490781254190257</v>
      </c>
      <c r="P229" s="42">
        <f t="shared" si="136"/>
        <v>0</v>
      </c>
      <c r="Q229" s="42">
        <f t="shared" ref="Q229:Y229" si="171">Q125/$I$176/2220*$E$175*60*24</f>
        <v>0</v>
      </c>
      <c r="R229" s="42">
        <f t="shared" si="171"/>
        <v>0.91403384661164133</v>
      </c>
      <c r="S229" s="42">
        <f t="shared" si="171"/>
        <v>0.83537813817946038</v>
      </c>
      <c r="T229" s="42">
        <f t="shared" si="171"/>
        <v>1.8956638704084305</v>
      </c>
      <c r="U229" s="42">
        <f t="shared" si="171"/>
        <v>36.034438113695288</v>
      </c>
      <c r="V229" s="42">
        <f t="shared" si="171"/>
        <v>14.564698763118852</v>
      </c>
      <c r="W229" s="42">
        <f t="shared" si="171"/>
        <v>0.84888237004788325</v>
      </c>
      <c r="X229" s="42">
        <f t="shared" si="171"/>
        <v>1.5359271444266955</v>
      </c>
      <c r="Y229" s="42">
        <f t="shared" si="171"/>
        <v>3.2870507029737555</v>
      </c>
      <c r="AB229" s="42">
        <f t="shared" si="138"/>
        <v>1.707547542246152E-2</v>
      </c>
      <c r="AC229" s="42">
        <f t="shared" ref="AC229:AK229" si="172">AC125/$I$176/2220*$E$175*60*24</f>
        <v>1.5095753325851475</v>
      </c>
      <c r="AD229" s="42">
        <f t="shared" si="172"/>
        <v>1.1940152123770851</v>
      </c>
      <c r="AE229" s="42">
        <f t="shared" si="172"/>
        <v>1.2658030481042806</v>
      </c>
      <c r="AF229" s="42">
        <f t="shared" si="172"/>
        <v>2.2729095414935072</v>
      </c>
      <c r="AG229" s="42">
        <f t="shared" si="172"/>
        <v>64.444859643678058</v>
      </c>
      <c r="AH229" s="42">
        <f t="shared" si="172"/>
        <v>17.803648496551475</v>
      </c>
      <c r="AI229" s="42">
        <f t="shared" si="172"/>
        <v>0.89893795269319809</v>
      </c>
      <c r="AJ229" s="42">
        <f t="shared" si="172"/>
        <v>1.7104176123979595</v>
      </c>
      <c r="AK229" s="42">
        <f t="shared" si="172"/>
        <v>7.0111055478642692</v>
      </c>
    </row>
    <row r="230" spans="3:37">
      <c r="C230" s="42">
        <f t="shared" si="34"/>
        <v>9.25</v>
      </c>
      <c r="D230" s="42">
        <f t="shared" si="134"/>
        <v>6.8267873968229191E-3</v>
      </c>
      <c r="E230" s="42">
        <f t="shared" ref="E230:M230" si="173">E126/$I$176/2220*$E$175*60*24</f>
        <v>0.7354299056579765</v>
      </c>
      <c r="F230" s="42">
        <f t="shared" si="173"/>
        <v>1.0566890937610827</v>
      </c>
      <c r="G230" s="42">
        <f t="shared" si="173"/>
        <v>1.0630830663930113</v>
      </c>
      <c r="H230" s="42">
        <f t="shared" si="173"/>
        <v>2.0070703927583136</v>
      </c>
      <c r="I230" s="42">
        <f t="shared" si="173"/>
        <v>49.477069370120944</v>
      </c>
      <c r="J230" s="42">
        <f t="shared" si="173"/>
        <v>16.236282247103588</v>
      </c>
      <c r="K230" s="42">
        <f t="shared" si="173"/>
        <v>0.87339321916053814</v>
      </c>
      <c r="L230" s="42">
        <f t="shared" si="173"/>
        <v>1.6062980856794662</v>
      </c>
      <c r="M230" s="42">
        <f t="shared" si="173"/>
        <v>5.1190772725693101</v>
      </c>
      <c r="P230" s="42">
        <f t="shared" si="136"/>
        <v>0</v>
      </c>
      <c r="Q230" s="42">
        <f t="shared" ref="Q230:Y230" si="174">Q126/$I$176/2220*$E$175*60*24</f>
        <v>0</v>
      </c>
      <c r="R230" s="42">
        <f t="shared" si="174"/>
        <v>0.91787401364612842</v>
      </c>
      <c r="S230" s="42">
        <f t="shared" si="174"/>
        <v>0.84009606935997905</v>
      </c>
      <c r="T230" s="42">
        <f t="shared" si="174"/>
        <v>1.8491098336116025</v>
      </c>
      <c r="U230" s="42">
        <f t="shared" si="174"/>
        <v>35.202141255291295</v>
      </c>
      <c r="V230" s="42">
        <f t="shared" si="174"/>
        <v>14.592286137502169</v>
      </c>
      <c r="W230" s="42">
        <f t="shared" si="174"/>
        <v>0.85027441994832498</v>
      </c>
      <c r="X230" s="42">
        <f t="shared" si="174"/>
        <v>1.5352689165554048</v>
      </c>
      <c r="Y230" s="42">
        <f t="shared" si="174"/>
        <v>3.268041455992555</v>
      </c>
      <c r="AB230" s="42">
        <f t="shared" si="138"/>
        <v>1.5526513709551958E-2</v>
      </c>
      <c r="AC230" s="42">
        <f t="shared" ref="AC230:AK230" si="175">AC126/$I$176/2220*$E$175*60*24</f>
        <v>1.5049194716456986</v>
      </c>
      <c r="AD230" s="42">
        <f t="shared" si="175"/>
        <v>1.1835228527284358</v>
      </c>
      <c r="AE230" s="42">
        <f t="shared" si="175"/>
        <v>1.2860700634260394</v>
      </c>
      <c r="AF230" s="42">
        <f t="shared" si="175"/>
        <v>2.2603584468238314</v>
      </c>
      <c r="AG230" s="42">
        <f t="shared" si="175"/>
        <v>63.751997484950863</v>
      </c>
      <c r="AH230" s="42">
        <f t="shared" si="175"/>
        <v>17.880278356705009</v>
      </c>
      <c r="AI230" s="42">
        <f t="shared" si="175"/>
        <v>0.89216882268337039</v>
      </c>
      <c r="AJ230" s="42">
        <f t="shared" si="175"/>
        <v>1.6977909124496866</v>
      </c>
      <c r="AK230" s="42">
        <f t="shared" si="175"/>
        <v>6.9701130891460377</v>
      </c>
    </row>
    <row r="231" spans="3:37">
      <c r="C231" s="42">
        <f t="shared" si="34"/>
        <v>9.5</v>
      </c>
      <c r="D231" s="42">
        <f t="shared" si="134"/>
        <v>5.7864336939525748E-3</v>
      </c>
      <c r="E231" s="42">
        <f t="shared" ref="E231:M231" si="176">E127/$I$176/2220*$E$175*60*24</f>
        <v>0.73128598076934836</v>
      </c>
      <c r="F231" s="42">
        <f t="shared" si="176"/>
        <v>1.053325839161444</v>
      </c>
      <c r="G231" s="42">
        <f t="shared" si="176"/>
        <v>1.0765749375042426</v>
      </c>
      <c r="H231" s="42">
        <f t="shared" si="176"/>
        <v>1.9938180789036943</v>
      </c>
      <c r="I231" s="42">
        <f t="shared" si="176"/>
        <v>48.676019453473621</v>
      </c>
      <c r="J231" s="42">
        <f t="shared" si="176"/>
        <v>16.29255955375351</v>
      </c>
      <c r="K231" s="42">
        <f t="shared" si="176"/>
        <v>0.87111487771849883</v>
      </c>
      <c r="L231" s="42">
        <f t="shared" si="176"/>
        <v>1.6032219717049727</v>
      </c>
      <c r="M231" s="42">
        <f t="shared" si="176"/>
        <v>5.0976480919623457</v>
      </c>
      <c r="P231" s="42">
        <f t="shared" si="136"/>
        <v>0</v>
      </c>
      <c r="Q231" s="42">
        <f t="shared" ref="Q231:Y231" si="177">Q127/$I$176/2220*$E$175*60*24</f>
        <v>0</v>
      </c>
      <c r="R231" s="42">
        <f t="shared" si="177"/>
        <v>0.92202139404337424</v>
      </c>
      <c r="S231" s="42">
        <f t="shared" si="177"/>
        <v>0.84519143503494099</v>
      </c>
      <c r="T231" s="42">
        <f t="shared" si="177"/>
        <v>1.8046830313669737</v>
      </c>
      <c r="U231" s="42">
        <f t="shared" si="177"/>
        <v>34.325660992459461</v>
      </c>
      <c r="V231" s="42">
        <f t="shared" si="177"/>
        <v>14.62208050183618</v>
      </c>
      <c r="W231" s="42">
        <f t="shared" si="177"/>
        <v>0.85177783384080363</v>
      </c>
      <c r="X231" s="42">
        <f t="shared" si="177"/>
        <v>1.5347987537901948</v>
      </c>
      <c r="Y231" s="42">
        <f t="shared" si="177"/>
        <v>3.254463422434557</v>
      </c>
      <c r="AB231" s="42">
        <f t="shared" si="138"/>
        <v>1.4420112486045099E-2</v>
      </c>
      <c r="AC231" s="42">
        <f t="shared" ref="AC231:AK231" si="178">AC127/$I$176/2220*$E$175*60*24</f>
        <v>1.5015938566889484</v>
      </c>
      <c r="AD231" s="42">
        <f t="shared" si="178"/>
        <v>1.1760283101222597</v>
      </c>
      <c r="AE231" s="42">
        <f t="shared" si="178"/>
        <v>1.3079584399735442</v>
      </c>
      <c r="AF231" s="42">
        <f t="shared" si="178"/>
        <v>2.2513933792026322</v>
      </c>
      <c r="AG231" s="42">
        <f t="shared" si="178"/>
        <v>63.026377914487867</v>
      </c>
      <c r="AH231" s="42">
        <f t="shared" si="178"/>
        <v>17.963038605670796</v>
      </c>
      <c r="AI231" s="42">
        <f t="shared" si="178"/>
        <v>0.88733372981920389</v>
      </c>
      <c r="AJ231" s="42">
        <f t="shared" si="178"/>
        <v>1.6863370463913527</v>
      </c>
      <c r="AK231" s="42">
        <f t="shared" si="178"/>
        <v>6.9408327614901557</v>
      </c>
    </row>
    <row r="232" spans="3:37">
      <c r="C232" s="42">
        <f t="shared" si="34"/>
        <v>9.75</v>
      </c>
      <c r="D232" s="42">
        <f t="shared" si="134"/>
        <v>5.1622214722304022E-3</v>
      </c>
      <c r="E232" s="42">
        <f t="shared" ref="E232:M232" si="179">E128/$I$176/2220*$E$175*60*24</f>
        <v>0.72879962583617075</v>
      </c>
      <c r="F232" s="42">
        <f t="shared" si="179"/>
        <v>1.0513078864016581</v>
      </c>
      <c r="G232" s="42">
        <f t="shared" si="179"/>
        <v>1.091066206475565</v>
      </c>
      <c r="H232" s="42">
        <f t="shared" si="179"/>
        <v>1.9858666905909224</v>
      </c>
      <c r="I232" s="42">
        <f t="shared" si="179"/>
        <v>47.839839437924475</v>
      </c>
      <c r="J232" s="42">
        <f t="shared" si="179"/>
        <v>16.353005549784889</v>
      </c>
      <c r="K232" s="42">
        <f t="shared" si="179"/>
        <v>0.86974787285327737</v>
      </c>
      <c r="L232" s="42">
        <f t="shared" si="179"/>
        <v>1.6013510163989075</v>
      </c>
      <c r="M232" s="42">
        <f t="shared" si="179"/>
        <v>5.0847905835981742</v>
      </c>
      <c r="P232" s="42">
        <f t="shared" si="136"/>
        <v>0</v>
      </c>
      <c r="Q232" s="42">
        <f t="shared" ref="Q232:Y232" si="180">Q128/$I$176/2220*$E$175*60*24</f>
        <v>0</v>
      </c>
      <c r="R232" s="42">
        <f t="shared" si="180"/>
        <v>0.92647598780338247</v>
      </c>
      <c r="S232" s="42">
        <f t="shared" si="180"/>
        <v>0.85066423520434564</v>
      </c>
      <c r="T232" s="42">
        <f t="shared" si="180"/>
        <v>1.7623834636745466</v>
      </c>
      <c r="U232" s="42">
        <f t="shared" si="180"/>
        <v>33.40831753432694</v>
      </c>
      <c r="V232" s="42">
        <f t="shared" si="180"/>
        <v>14.654081856120854</v>
      </c>
      <c r="W232" s="42">
        <f t="shared" si="180"/>
        <v>0.85339261172531489</v>
      </c>
      <c r="X232" s="42">
        <f t="shared" si="180"/>
        <v>1.5345166561310706</v>
      </c>
      <c r="Y232" s="42">
        <f t="shared" si="180"/>
        <v>3.2463166022997552</v>
      </c>
      <c r="AB232" s="42">
        <f t="shared" si="138"/>
        <v>1.3756271751940979E-2</v>
      </c>
      <c r="AC232" s="42">
        <f t="shared" ref="AC232:AK232" si="181">AC128/$I$176/2220*$E$175*60*24</f>
        <v>1.4995984877148973</v>
      </c>
      <c r="AD232" s="42">
        <f t="shared" si="181"/>
        <v>1.1715315845585517</v>
      </c>
      <c r="AE232" s="42">
        <f t="shared" si="181"/>
        <v>1.3314681777467881</v>
      </c>
      <c r="AF232" s="42">
        <f t="shared" si="181"/>
        <v>2.2460143386299167</v>
      </c>
      <c r="AG232" s="42">
        <f t="shared" si="181"/>
        <v>62.271361341521882</v>
      </c>
      <c r="AH232" s="42">
        <f t="shared" si="181"/>
        <v>18.051929243448882</v>
      </c>
      <c r="AI232" s="42">
        <f t="shared" si="181"/>
        <v>0.88443267410070647</v>
      </c>
      <c r="AJ232" s="42">
        <f t="shared" si="181"/>
        <v>1.6760560142229612</v>
      </c>
      <c r="AK232" s="42">
        <f t="shared" si="181"/>
        <v>6.9232645648966153</v>
      </c>
    </row>
    <row r="233" spans="3:37">
      <c r="C233" s="42">
        <f t="shared" si="34"/>
        <v>10</v>
      </c>
      <c r="D233" s="42">
        <f t="shared" si="134"/>
        <v>4.9541507316563172E-3</v>
      </c>
      <c r="E233" s="42">
        <f t="shared" ref="E233:M233" si="182">E129/$I$176/2220*$E$175*60*24</f>
        <v>0.72797084085844754</v>
      </c>
      <c r="F233" s="42">
        <f t="shared" si="182"/>
        <v>1.0506352354817294</v>
      </c>
      <c r="G233" s="42">
        <f t="shared" si="182"/>
        <v>1.1065568733069819</v>
      </c>
      <c r="H233" s="42">
        <f t="shared" si="182"/>
        <v>1.9832162278199976</v>
      </c>
      <c r="I233" s="42">
        <f t="shared" si="182"/>
        <v>46.9718696326537</v>
      </c>
      <c r="J233" s="42">
        <f t="shared" si="182"/>
        <v>16.417620235197731</v>
      </c>
      <c r="K233" s="42">
        <f t="shared" si="182"/>
        <v>0.86929220456487044</v>
      </c>
      <c r="L233" s="42">
        <f t="shared" si="182"/>
        <v>1.600685219761268</v>
      </c>
      <c r="M233" s="42">
        <f t="shared" si="182"/>
        <v>5.080504747476799</v>
      </c>
      <c r="P233" s="42">
        <f t="shared" si="136"/>
        <v>0</v>
      </c>
      <c r="Q233" s="42">
        <f t="shared" ref="Q233:Y233" si="183">Q129/$I$176/2220*$E$175*60*24</f>
        <v>0</v>
      </c>
      <c r="R233" s="42">
        <f t="shared" si="183"/>
        <v>0.93123779492614522</v>
      </c>
      <c r="S233" s="42">
        <f t="shared" si="183"/>
        <v>0.85651446986819291</v>
      </c>
      <c r="T233" s="42">
        <f t="shared" si="183"/>
        <v>1.7222111305343182</v>
      </c>
      <c r="U233" s="42">
        <f t="shared" si="183"/>
        <v>32.453431090020807</v>
      </c>
      <c r="V233" s="42">
        <f t="shared" si="183"/>
        <v>14.688290200356228</v>
      </c>
      <c r="W233" s="42">
        <f t="shared" si="183"/>
        <v>0.85511875360186285</v>
      </c>
      <c r="X233" s="42">
        <f t="shared" si="183"/>
        <v>1.5344226235780281</v>
      </c>
      <c r="Y233" s="42">
        <f t="shared" si="183"/>
        <v>3.2436009955881544</v>
      </c>
      <c r="AB233" s="42">
        <f t="shared" si="138"/>
        <v>1.3534991507239608E-2</v>
      </c>
      <c r="AC233" s="42">
        <f t="shared" ref="AC233:AK233" si="184">AC129/$I$176/2220*$E$175*60*24</f>
        <v>1.4989333647235457</v>
      </c>
      <c r="AD233" s="42">
        <f t="shared" si="184"/>
        <v>1.1700326760373174</v>
      </c>
      <c r="AE233" s="42">
        <f t="shared" si="184"/>
        <v>1.3565992767457709</v>
      </c>
      <c r="AF233" s="42">
        <f t="shared" si="184"/>
        <v>2.2442213251056762</v>
      </c>
      <c r="AG233" s="42">
        <f t="shared" si="184"/>
        <v>61.490308175286856</v>
      </c>
      <c r="AH233" s="42">
        <f t="shared" si="184"/>
        <v>18.146950270039262</v>
      </c>
      <c r="AI233" s="42">
        <f t="shared" si="184"/>
        <v>0.88346565552787393</v>
      </c>
      <c r="AJ233" s="42">
        <f t="shared" si="184"/>
        <v>1.6669478159445084</v>
      </c>
      <c r="AK233" s="42">
        <f t="shared" si="184"/>
        <v>6.9174084993654628</v>
      </c>
    </row>
    <row r="234" spans="3:37">
      <c r="C234" s="42">
        <f t="shared" si="34"/>
        <v>10.25</v>
      </c>
      <c r="D234" s="42">
        <f t="shared" si="134"/>
        <v>4.9541507316563172E-3</v>
      </c>
      <c r="E234" s="42">
        <f t="shared" ref="E234:M234" si="185">E130/$I$176/2220*$E$175*60*24</f>
        <v>0.72797084085844754</v>
      </c>
      <c r="F234" s="42">
        <f t="shared" si="185"/>
        <v>1.0506352354817294</v>
      </c>
      <c r="G234" s="42">
        <f t="shared" si="185"/>
        <v>1.1225472390684423</v>
      </c>
      <c r="H234" s="42">
        <f t="shared" si="185"/>
        <v>1.9832162278199976</v>
      </c>
      <c r="I234" s="42">
        <f t="shared" si="185"/>
        <v>46.089118368916267</v>
      </c>
      <c r="J234" s="42">
        <f t="shared" si="185"/>
        <v>16.484319265301334</v>
      </c>
      <c r="K234" s="42">
        <f t="shared" si="185"/>
        <v>0.86929220456487044</v>
      </c>
      <c r="L234" s="42">
        <f t="shared" si="185"/>
        <v>1.600622002457841</v>
      </c>
      <c r="M234" s="42">
        <f t="shared" si="185"/>
        <v>5.080504747476799</v>
      </c>
      <c r="P234" s="42">
        <f t="shared" si="136"/>
        <v>0</v>
      </c>
      <c r="Q234" s="42">
        <f t="shared" ref="Q234:Y234" si="186">Q130/$I$176/2220*$E$175*60*24</f>
        <v>0</v>
      </c>
      <c r="R234" s="42">
        <f t="shared" si="186"/>
        <v>0.93615320873028929</v>
      </c>
      <c r="S234" s="42">
        <f t="shared" si="186"/>
        <v>0.86255342177925765</v>
      </c>
      <c r="T234" s="42">
        <f t="shared" si="186"/>
        <v>1.6831024146701943</v>
      </c>
      <c r="U234" s="42">
        <f t="shared" si="186"/>
        <v>31.480879889003589</v>
      </c>
      <c r="V234" s="42">
        <f t="shared" si="186"/>
        <v>14.723602039566869</v>
      </c>
      <c r="W234" s="42">
        <f t="shared" si="186"/>
        <v>0.85690057747442894</v>
      </c>
      <c r="X234" s="42">
        <f t="shared" si="186"/>
        <v>1.5344226235780281</v>
      </c>
      <c r="Y234" s="42">
        <f t="shared" si="186"/>
        <v>3.2436009955881544</v>
      </c>
      <c r="AB234" s="42">
        <f t="shared" si="138"/>
        <v>1.3534991507239608E-2</v>
      </c>
      <c r="AC234" s="42">
        <f t="shared" ref="AC234:AK234" si="187">AC130/$I$176/2220*$E$175*60*24</f>
        <v>1.4989333647235457</v>
      </c>
      <c r="AD234" s="42">
        <f t="shared" si="187"/>
        <v>1.1700326760373174</v>
      </c>
      <c r="AE234" s="42">
        <f t="shared" si="187"/>
        <v>1.3825410563576268</v>
      </c>
      <c r="AF234" s="42">
        <f t="shared" si="187"/>
        <v>2.2442213251056762</v>
      </c>
      <c r="AG234" s="42">
        <f t="shared" si="187"/>
        <v>60.697356848828775</v>
      </c>
      <c r="AH234" s="42">
        <f t="shared" si="187"/>
        <v>18.245036491035794</v>
      </c>
      <c r="AI234" s="42">
        <f t="shared" si="187"/>
        <v>0.88346565552787393</v>
      </c>
      <c r="AJ234" s="42">
        <f t="shared" si="187"/>
        <v>1.6584260346110249</v>
      </c>
      <c r="AK234" s="42">
        <f t="shared" si="187"/>
        <v>6.9174084993654628</v>
      </c>
    </row>
    <row r="235" spans="3:37">
      <c r="C235" s="42">
        <f t="shared" si="34"/>
        <v>10.5</v>
      </c>
      <c r="D235" s="42">
        <f t="shared" si="134"/>
        <v>4.9541507316563172E-3</v>
      </c>
      <c r="E235" s="42">
        <f t="shared" ref="E235:M235" si="188">E131/$I$176/2220*$E$175*60*24</f>
        <v>0.72797084085844754</v>
      </c>
      <c r="F235" s="42">
        <f t="shared" si="188"/>
        <v>1.0506352354817294</v>
      </c>
      <c r="G235" s="42">
        <f t="shared" si="188"/>
        <v>1.1385376048299025</v>
      </c>
      <c r="H235" s="42">
        <f t="shared" si="188"/>
        <v>1.9832162278199976</v>
      </c>
      <c r="I235" s="42">
        <f t="shared" si="188"/>
        <v>45.206367105178437</v>
      </c>
      <c r="J235" s="42">
        <f t="shared" si="188"/>
        <v>16.551018295404937</v>
      </c>
      <c r="K235" s="42">
        <f t="shared" si="188"/>
        <v>0.86929220456487044</v>
      </c>
      <c r="L235" s="42">
        <f t="shared" si="188"/>
        <v>1.6005587851544134</v>
      </c>
      <c r="M235" s="42">
        <f t="shared" si="188"/>
        <v>5.080504747476799</v>
      </c>
      <c r="P235" s="42">
        <f t="shared" si="136"/>
        <v>0</v>
      </c>
      <c r="Q235" s="42">
        <f t="shared" ref="Q235:Y235" si="189">Q131/$I$176/2220*$E$175*60*24</f>
        <v>0</v>
      </c>
      <c r="R235" s="42">
        <f t="shared" si="189"/>
        <v>0.94106862253443335</v>
      </c>
      <c r="S235" s="42">
        <f t="shared" si="189"/>
        <v>0.86859237369032627</v>
      </c>
      <c r="T235" s="42">
        <f t="shared" si="189"/>
        <v>1.6439936988060664</v>
      </c>
      <c r="U235" s="42">
        <f t="shared" si="189"/>
        <v>30.508328687986367</v>
      </c>
      <c r="V235" s="42">
        <f t="shared" si="189"/>
        <v>14.758913878777552</v>
      </c>
      <c r="W235" s="42">
        <f t="shared" si="189"/>
        <v>0.85868240134699536</v>
      </c>
      <c r="X235" s="42">
        <f t="shared" si="189"/>
        <v>1.5344226235780281</v>
      </c>
      <c r="Y235" s="42">
        <f t="shared" si="189"/>
        <v>3.2436009955881544</v>
      </c>
      <c r="AB235" s="42">
        <f t="shared" si="138"/>
        <v>1.3534991507239608E-2</v>
      </c>
      <c r="AC235" s="42">
        <f t="shared" ref="AC235:AK235" si="190">AC131/$I$176/2220*$E$175*60*24</f>
        <v>1.4989333647235457</v>
      </c>
      <c r="AD235" s="42">
        <f t="shared" si="190"/>
        <v>1.1700326760373174</v>
      </c>
      <c r="AE235" s="42">
        <f t="shared" si="190"/>
        <v>1.4084828359694788</v>
      </c>
      <c r="AF235" s="42">
        <f t="shared" si="190"/>
        <v>2.2442213251056762</v>
      </c>
      <c r="AG235" s="42">
        <f t="shared" si="190"/>
        <v>59.904405522370297</v>
      </c>
      <c r="AH235" s="42">
        <f t="shared" si="190"/>
        <v>18.343122712032283</v>
      </c>
      <c r="AI235" s="42">
        <f t="shared" si="190"/>
        <v>0.88346565552787393</v>
      </c>
      <c r="AJ235" s="42">
        <f t="shared" si="190"/>
        <v>1.649904253277541</v>
      </c>
      <c r="AK235" s="42">
        <f t="shared" si="190"/>
        <v>6.9174084993654628</v>
      </c>
    </row>
    <row r="236" spans="3:37">
      <c r="C236" s="42">
        <f t="shared" si="34"/>
        <v>10.75</v>
      </c>
      <c r="D236" s="42">
        <f t="shared" si="134"/>
        <v>4.9541507316563172E-3</v>
      </c>
      <c r="E236" s="42">
        <f t="shared" ref="E236:M236" si="191">E132/$I$176/2220*$E$175*60*24</f>
        <v>0.72797084085844754</v>
      </c>
      <c r="F236" s="42">
        <f t="shared" si="191"/>
        <v>1.0506352354817294</v>
      </c>
      <c r="G236" s="42">
        <f t="shared" si="191"/>
        <v>1.1545279705913631</v>
      </c>
      <c r="H236" s="42">
        <f t="shared" si="191"/>
        <v>1.9832162278199976</v>
      </c>
      <c r="I236" s="42">
        <f t="shared" si="191"/>
        <v>44.323615841440606</v>
      </c>
      <c r="J236" s="42">
        <f t="shared" si="191"/>
        <v>16.617717325508547</v>
      </c>
      <c r="K236" s="42">
        <f t="shared" si="191"/>
        <v>0.86929220456487044</v>
      </c>
      <c r="L236" s="42">
        <f t="shared" si="191"/>
        <v>1.6004955678509862</v>
      </c>
      <c r="M236" s="42">
        <f t="shared" si="191"/>
        <v>5.080504747476799</v>
      </c>
      <c r="P236" s="42">
        <f t="shared" si="136"/>
        <v>0</v>
      </c>
      <c r="Q236" s="42">
        <f t="shared" ref="Q236:Y236" si="192">Q132/$I$176/2220*$E$175*60*24</f>
        <v>0</v>
      </c>
      <c r="R236" s="42">
        <f t="shared" si="192"/>
        <v>0.94598403633857731</v>
      </c>
      <c r="S236" s="42">
        <f t="shared" si="192"/>
        <v>0.87463132560139112</v>
      </c>
      <c r="T236" s="42">
        <f t="shared" si="192"/>
        <v>1.6048849829419427</v>
      </c>
      <c r="U236" s="42">
        <f t="shared" si="192"/>
        <v>29.535777486969188</v>
      </c>
      <c r="V236" s="42">
        <f t="shared" si="192"/>
        <v>14.794225717988235</v>
      </c>
      <c r="W236" s="42">
        <f t="shared" si="192"/>
        <v>0.86046422521956145</v>
      </c>
      <c r="X236" s="42">
        <f t="shared" si="192"/>
        <v>1.5344226235780281</v>
      </c>
      <c r="Y236" s="42">
        <f t="shared" si="192"/>
        <v>3.2436009955881544</v>
      </c>
      <c r="AB236" s="42">
        <f t="shared" si="138"/>
        <v>1.3534991507239608E-2</v>
      </c>
      <c r="AC236" s="42">
        <f t="shared" ref="AC236:AK236" si="193">AC132/$I$176/2220*$E$175*60*24</f>
        <v>1.4989333647235457</v>
      </c>
      <c r="AD236" s="42">
        <f t="shared" si="193"/>
        <v>1.1700326760373174</v>
      </c>
      <c r="AE236" s="42">
        <f t="shared" si="193"/>
        <v>1.4344246155813349</v>
      </c>
      <c r="AF236" s="42">
        <f t="shared" si="193"/>
        <v>2.2442213251056762</v>
      </c>
      <c r="AG236" s="42">
        <f t="shared" si="193"/>
        <v>59.111454195911826</v>
      </c>
      <c r="AH236" s="42">
        <f t="shared" si="193"/>
        <v>18.441208933028815</v>
      </c>
      <c r="AI236" s="42">
        <f t="shared" si="193"/>
        <v>0.88346565552787393</v>
      </c>
      <c r="AJ236" s="42">
        <f t="shared" si="193"/>
        <v>1.6413824719440577</v>
      </c>
      <c r="AK236" s="42">
        <f t="shared" si="193"/>
        <v>6.9174084993654628</v>
      </c>
    </row>
    <row r="237" spans="3:37">
      <c r="C237" s="42">
        <f t="shared" si="34"/>
        <v>11</v>
      </c>
      <c r="D237" s="42">
        <f t="shared" si="134"/>
        <v>4.9541507316563172E-3</v>
      </c>
      <c r="E237" s="42">
        <f t="shared" ref="E237:M237" si="194">E133/$I$176/2220*$E$175*60*24</f>
        <v>0.72797084085844754</v>
      </c>
      <c r="F237" s="42">
        <f t="shared" si="194"/>
        <v>1.0506352354817294</v>
      </c>
      <c r="G237" s="42">
        <f t="shared" si="194"/>
        <v>1.1705183363528233</v>
      </c>
      <c r="H237" s="42">
        <f t="shared" si="194"/>
        <v>1.9832162278199976</v>
      </c>
      <c r="I237" s="42">
        <f t="shared" si="194"/>
        <v>43.440864577702769</v>
      </c>
      <c r="J237" s="42">
        <f t="shared" si="194"/>
        <v>16.684416355612115</v>
      </c>
      <c r="K237" s="42">
        <f t="shared" si="194"/>
        <v>0.86929220456487044</v>
      </c>
      <c r="L237" s="42">
        <f t="shared" si="194"/>
        <v>1.6004323505475586</v>
      </c>
      <c r="M237" s="42">
        <f t="shared" si="194"/>
        <v>5.080504747476799</v>
      </c>
      <c r="P237" s="42">
        <f t="shared" si="136"/>
        <v>0</v>
      </c>
      <c r="Q237" s="42">
        <f t="shared" ref="Q237:Y237" si="195">Q133/$I$176/2220*$E$175*60*24</f>
        <v>0</v>
      </c>
      <c r="R237" s="42">
        <f t="shared" si="195"/>
        <v>0.95089945014272126</v>
      </c>
      <c r="S237" s="42">
        <f t="shared" si="195"/>
        <v>0.88067027751245974</v>
      </c>
      <c r="T237" s="42">
        <f t="shared" si="195"/>
        <v>1.5657762670778153</v>
      </c>
      <c r="U237" s="42">
        <f t="shared" si="195"/>
        <v>28.56322628595197</v>
      </c>
      <c r="V237" s="42">
        <f t="shared" si="195"/>
        <v>14.829537557198918</v>
      </c>
      <c r="W237" s="42">
        <f t="shared" si="195"/>
        <v>0.86224604909212754</v>
      </c>
      <c r="X237" s="42">
        <f t="shared" si="195"/>
        <v>1.5344226235780281</v>
      </c>
      <c r="Y237" s="42">
        <f t="shared" si="195"/>
        <v>3.2436009955881544</v>
      </c>
      <c r="AB237" s="42">
        <f t="shared" si="138"/>
        <v>1.3534991507239608E-2</v>
      </c>
      <c r="AC237" s="42">
        <f t="shared" ref="AC237:AK237" si="196">AC133/$I$176/2220*$E$175*60*24</f>
        <v>1.4989333647235457</v>
      </c>
      <c r="AD237" s="42">
        <f t="shared" si="196"/>
        <v>1.1700326760373174</v>
      </c>
      <c r="AE237" s="42">
        <f t="shared" si="196"/>
        <v>1.4603663951931909</v>
      </c>
      <c r="AF237" s="42">
        <f t="shared" si="196"/>
        <v>2.2442213251056762</v>
      </c>
      <c r="AG237" s="42">
        <f t="shared" si="196"/>
        <v>58.318502869453738</v>
      </c>
      <c r="AH237" s="42">
        <f t="shared" si="196"/>
        <v>18.539295154025307</v>
      </c>
      <c r="AI237" s="42">
        <f t="shared" si="196"/>
        <v>0.88346565552787393</v>
      </c>
      <c r="AJ237" s="42">
        <f t="shared" si="196"/>
        <v>1.632860690610574</v>
      </c>
      <c r="AK237" s="42">
        <f t="shared" si="196"/>
        <v>6.9174084993654628</v>
      </c>
    </row>
    <row r="238" spans="3:37">
      <c r="C238" s="42">
        <f t="shared" si="34"/>
        <v>12</v>
      </c>
    </row>
    <row r="239" spans="3:37">
      <c r="C239" s="42">
        <f t="shared" si="34"/>
        <v>13</v>
      </c>
    </row>
    <row r="240" spans="3:37">
      <c r="C240" s="42">
        <f t="shared" si="34"/>
        <v>14</v>
      </c>
    </row>
    <row r="241" spans="3:3">
      <c r="C241" s="42">
        <f t="shared" si="34"/>
        <v>15</v>
      </c>
    </row>
    <row r="242" spans="3:3">
      <c r="C242" s="42">
        <f t="shared" si="34"/>
        <v>16</v>
      </c>
    </row>
    <row r="243" spans="3:3">
      <c r="C243" s="42">
        <f t="shared" si="34"/>
        <v>17</v>
      </c>
    </row>
    <row r="244" spans="3:3">
      <c r="C244" s="42">
        <f t="shared" si="34"/>
        <v>18</v>
      </c>
    </row>
    <row r="245" spans="3:3">
      <c r="C245" s="42">
        <f t="shared" si="34"/>
        <v>19</v>
      </c>
    </row>
    <row r="246" spans="3:3">
      <c r="C246" s="42">
        <f t="shared" si="34"/>
        <v>20</v>
      </c>
    </row>
    <row r="247" spans="3:3">
      <c r="C247" s="42">
        <f t="shared" si="34"/>
        <v>25</v>
      </c>
    </row>
    <row r="248" spans="3:3">
      <c r="C248" s="42">
        <f t="shared" si="34"/>
        <v>30</v>
      </c>
    </row>
    <row r="249" spans="3:3">
      <c r="C249" s="42">
        <f t="shared" si="34"/>
        <v>40</v>
      </c>
    </row>
    <row r="250" spans="3:3">
      <c r="C250" s="42">
        <f t="shared" ref="C250:C266" si="197">C146</f>
        <v>50</v>
      </c>
    </row>
    <row r="251" spans="3:3">
      <c r="C251" s="42">
        <f t="shared" si="197"/>
        <v>60</v>
      </c>
    </row>
    <row r="252" spans="3:3">
      <c r="C252" s="42">
        <f t="shared" si="197"/>
        <v>75</v>
      </c>
    </row>
    <row r="253" spans="3:3">
      <c r="C253" s="42">
        <f t="shared" si="197"/>
        <v>100</v>
      </c>
    </row>
    <row r="254" spans="3:3">
      <c r="C254" s="42">
        <f t="shared" si="197"/>
        <v>125</v>
      </c>
    </row>
    <row r="255" spans="3:3">
      <c r="C255" s="42">
        <f t="shared" si="197"/>
        <v>150</v>
      </c>
    </row>
    <row r="256" spans="3:3">
      <c r="C256" s="42">
        <f t="shared" si="197"/>
        <v>175</v>
      </c>
    </row>
    <row r="257" spans="3:4">
      <c r="C257" s="42">
        <f t="shared" si="197"/>
        <v>200</v>
      </c>
    </row>
    <row r="258" spans="3:4">
      <c r="C258" s="42">
        <f t="shared" si="197"/>
        <v>225</v>
      </c>
    </row>
    <row r="259" spans="3:4">
      <c r="C259" s="42">
        <f t="shared" si="197"/>
        <v>250</v>
      </c>
    </row>
    <row r="260" spans="3:4">
      <c r="C260" s="42">
        <f t="shared" si="197"/>
        <v>300</v>
      </c>
    </row>
    <row r="261" spans="3:4">
      <c r="C261" s="42">
        <f t="shared" si="197"/>
        <v>365</v>
      </c>
    </row>
    <row r="262" spans="3:4">
      <c r="C262" s="42">
        <f t="shared" si="197"/>
        <v>730</v>
      </c>
    </row>
    <row r="263" spans="3:4">
      <c r="C263" s="42">
        <f t="shared" si="197"/>
        <v>1460</v>
      </c>
    </row>
    <row r="264" spans="3:4">
      <c r="C264" s="42">
        <f t="shared" si="197"/>
        <v>2920</v>
      </c>
    </row>
    <row r="265" spans="3:4">
      <c r="C265" s="42">
        <f t="shared" si="197"/>
        <v>5840</v>
      </c>
    </row>
    <row r="266" spans="3:4">
      <c r="C266" s="42">
        <f t="shared" si="197"/>
        <v>7946.78</v>
      </c>
    </row>
    <row r="270" spans="3:4">
      <c r="C270" s="53" t="s">
        <v>56</v>
      </c>
      <c r="D270" s="53" t="s">
        <v>53</v>
      </c>
    </row>
    <row r="272" spans="3:4">
      <c r="D272" s="53" t="s">
        <v>51</v>
      </c>
    </row>
    <row r="274" spans="3:37">
      <c r="C274" s="53" t="str">
        <f>C184</f>
        <v>Average</v>
      </c>
      <c r="D274" s="53" t="str">
        <f>D184</f>
        <v>Blood</v>
      </c>
      <c r="E274" s="53" t="str">
        <f t="shared" ref="E274:M274" si="198">E184</f>
        <v>Thymus</v>
      </c>
      <c r="F274" s="53" t="str">
        <f t="shared" si="198"/>
        <v>Heart</v>
      </c>
      <c r="G274" s="53" t="str">
        <f t="shared" si="198"/>
        <v>Lungs</v>
      </c>
      <c r="H274" s="53" t="str">
        <f t="shared" si="198"/>
        <v>Kidneys</v>
      </c>
      <c r="I274" s="53" t="str">
        <f t="shared" si="198"/>
        <v>Spleen</v>
      </c>
      <c r="J274" s="53" t="str">
        <f t="shared" si="198"/>
        <v>Liver</v>
      </c>
      <c r="K274" s="53" t="str">
        <f t="shared" si="198"/>
        <v>ART</v>
      </c>
      <c r="L274" s="53" t="str">
        <f t="shared" si="198"/>
        <v>Carcass</v>
      </c>
      <c r="M274" s="53" t="str">
        <f t="shared" si="198"/>
        <v>Tumor</v>
      </c>
      <c r="O274" s="53" t="str">
        <f>O184</f>
        <v>Average -STDEV</v>
      </c>
      <c r="P274" s="53" t="str">
        <f>P184</f>
        <v>Blood</v>
      </c>
      <c r="Q274" s="53" t="str">
        <f t="shared" ref="Q274:Y274" si="199">Q184</f>
        <v>Thymus</v>
      </c>
      <c r="R274" s="53" t="str">
        <f t="shared" si="199"/>
        <v>Heart</v>
      </c>
      <c r="S274" s="53" t="str">
        <f t="shared" si="199"/>
        <v>Lungs</v>
      </c>
      <c r="T274" s="53" t="str">
        <f t="shared" si="199"/>
        <v>Kidneys</v>
      </c>
      <c r="U274" s="53" t="str">
        <f t="shared" si="199"/>
        <v>Spleen</v>
      </c>
      <c r="V274" s="53" t="str">
        <f t="shared" si="199"/>
        <v>Liver</v>
      </c>
      <c r="W274" s="53" t="str">
        <f t="shared" si="199"/>
        <v>ART</v>
      </c>
      <c r="X274" s="53" t="str">
        <f t="shared" si="199"/>
        <v>Carcass</v>
      </c>
      <c r="Y274" s="53" t="str">
        <f t="shared" si="199"/>
        <v>Tumor</v>
      </c>
      <c r="AA274" s="53" t="str">
        <f>AA184</f>
        <v>Average +STDEV</v>
      </c>
      <c r="AB274" s="53" t="str">
        <f>AB184</f>
        <v>Blood</v>
      </c>
      <c r="AC274" s="53" t="str">
        <f t="shared" ref="AC274:AK274" si="200">AC184</f>
        <v>Thymus</v>
      </c>
      <c r="AD274" s="53" t="str">
        <f t="shared" si="200"/>
        <v>Heart</v>
      </c>
      <c r="AE274" s="53" t="str">
        <f t="shared" si="200"/>
        <v>Lungs</v>
      </c>
      <c r="AF274" s="53" t="str">
        <f t="shared" si="200"/>
        <v>Kidneys</v>
      </c>
      <c r="AG274" s="53" t="str">
        <f t="shared" si="200"/>
        <v>Spleen</v>
      </c>
      <c r="AH274" s="53" t="str">
        <f t="shared" si="200"/>
        <v>Liver</v>
      </c>
      <c r="AI274" s="53" t="str">
        <f t="shared" si="200"/>
        <v>ART</v>
      </c>
      <c r="AJ274" s="53" t="str">
        <f t="shared" si="200"/>
        <v>Carcass</v>
      </c>
      <c r="AK274" s="53" t="str">
        <f t="shared" si="200"/>
        <v>Tumor</v>
      </c>
    </row>
    <row r="275" spans="3:37">
      <c r="C275" s="52">
        <f>C185</f>
        <v>0</v>
      </c>
      <c r="D275" s="42"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P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AB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</row>
    <row r="276" spans="3:37">
      <c r="C276" s="52">
        <f t="shared" ref="C276:C339" si="201">C186</f>
        <v>4.1666666666666664E-2</v>
      </c>
      <c r="D276" s="42">
        <f t="shared" ref="D276:D307" si="202">($C186-$C185)/8*(D185+3*((2*D185+D186)/3)+3*((D185+2*D186)/3)+D186)</f>
        <v>0.5248811092248602</v>
      </c>
      <c r="E276" s="42">
        <f t="shared" ref="E276:M276" si="203">($C186-$C185)/8*(E185+3*((2*E185+E186)/3)+3*((E185+2*E186)/3)+E186)</f>
        <v>0.17443788151569761</v>
      </c>
      <c r="F276" s="42">
        <f t="shared" si="203"/>
        <v>0.15332436905493885</v>
      </c>
      <c r="G276" s="42">
        <f t="shared" si="203"/>
        <v>0.250009692767174</v>
      </c>
      <c r="H276" s="42">
        <f t="shared" si="203"/>
        <v>0.21188655079726129</v>
      </c>
      <c r="I276" s="42">
        <f t="shared" si="203"/>
        <v>0.79931306612114317</v>
      </c>
      <c r="J276" s="42">
        <f t="shared" si="203"/>
        <v>0.30440058987934193</v>
      </c>
      <c r="K276" s="42">
        <f t="shared" si="203"/>
        <v>2.5655311323542811E-2</v>
      </c>
      <c r="L276" s="42">
        <f t="shared" si="203"/>
        <v>4.0962430640288941E-2</v>
      </c>
      <c r="M276" s="42">
        <f t="shared" si="203"/>
        <v>3.4062349624328192E-2</v>
      </c>
      <c r="P276" s="42">
        <f t="shared" ref="P276:P307" si="204">($C186-$C185)/8*(P185+3*((2*P185+P186)/3)+3*((P185+2*P186)/3)+P186)</f>
        <v>0.51372301715967317</v>
      </c>
      <c r="Q276" s="42">
        <f t="shared" ref="Q276:Y276" si="205">($C186-$C185)/8*(Q185+3*((2*Q185+Q186)/3)+3*((Q185+2*Q186)/3)+Q186)</f>
        <v>0.13678982925820574</v>
      </c>
      <c r="R276" s="42">
        <f t="shared" si="205"/>
        <v>0.14437792334035715</v>
      </c>
      <c r="S276" s="42">
        <f t="shared" si="205"/>
        <v>0.24226428210340389</v>
      </c>
      <c r="T276" s="42">
        <f t="shared" si="205"/>
        <v>0.19847953085330353</v>
      </c>
      <c r="U276" s="42">
        <f t="shared" si="205"/>
        <v>0.70421559306701609</v>
      </c>
      <c r="V276" s="42">
        <f t="shared" si="205"/>
        <v>0.27267059912583913</v>
      </c>
      <c r="W276" s="42">
        <f t="shared" si="205"/>
        <v>2.3041951455792756E-2</v>
      </c>
      <c r="X276" s="42">
        <f t="shared" si="205"/>
        <v>3.6635663415236344E-2</v>
      </c>
      <c r="Y276" s="42">
        <f t="shared" si="205"/>
        <v>4.3449875127236255E-3</v>
      </c>
      <c r="AB276" s="42">
        <f t="shared" ref="AB276:AB307" si="206">($C186-$C185)/8*(AB185+3*((2*AB185+AB186)/3)+3*((AB185+2*AB186)/3)+AB186)</f>
        <v>0.53603920129004723</v>
      </c>
      <c r="AC276" s="42">
        <f t="shared" ref="AC276:AK276" si="207">($C186-$C185)/8*(AC185+3*((2*AC185+AC186)/3)+3*((AC185+2*AC186)/3)+AC186)</f>
        <v>0.21208593377318957</v>
      </c>
      <c r="AD276" s="42">
        <f t="shared" si="207"/>
        <v>0.16227081476952057</v>
      </c>
      <c r="AE276" s="42">
        <f t="shared" si="207"/>
        <v>0.25775510343094488</v>
      </c>
      <c r="AF276" s="42">
        <f t="shared" si="207"/>
        <v>0.22529357074121817</v>
      </c>
      <c r="AG276" s="42">
        <f t="shared" si="207"/>
        <v>0.89441053917526969</v>
      </c>
      <c r="AH276" s="42">
        <f t="shared" si="207"/>
        <v>0.33613058063284484</v>
      </c>
      <c r="AI276" s="42">
        <f t="shared" si="207"/>
        <v>2.8268671191292869E-2</v>
      </c>
      <c r="AJ276" s="42">
        <f t="shared" si="207"/>
        <v>4.5289197865341531E-2</v>
      </c>
      <c r="AK276" s="42">
        <f t="shared" si="207"/>
        <v>6.377971173593272E-2</v>
      </c>
    </row>
    <row r="277" spans="3:37">
      <c r="C277" s="52">
        <f t="shared" si="201"/>
        <v>7.4999999999999997E-2</v>
      </c>
      <c r="D277" s="42">
        <f t="shared" si="202"/>
        <v>0.77479196169442344</v>
      </c>
      <c r="E277" s="42">
        <f t="shared" ref="E277:M277" si="208">($C187-$C186)/8*(E186+3*((2*E186+E187)/3)+3*((E186+2*E187)/3)+E187)</f>
        <v>0.26306876702270754</v>
      </c>
      <c r="F277" s="42">
        <f t="shared" si="208"/>
        <v>0.23505429675932804</v>
      </c>
      <c r="G277" s="42">
        <f t="shared" si="208"/>
        <v>0.37726479201235669</v>
      </c>
      <c r="H277" s="42">
        <f t="shared" si="208"/>
        <v>0.33285175965587038</v>
      </c>
      <c r="I277" s="42">
        <f t="shared" si="208"/>
        <v>1.2488963157915967</v>
      </c>
      <c r="J277" s="42">
        <f t="shared" si="208"/>
        <v>0.49110701688948538</v>
      </c>
      <c r="K277" s="42">
        <f t="shared" si="208"/>
        <v>4.6677230927614007E-2</v>
      </c>
      <c r="L277" s="42">
        <f t="shared" si="208"/>
        <v>6.6885384443057458E-2</v>
      </c>
      <c r="M277" s="42">
        <f t="shared" si="208"/>
        <v>9.2492370836378804E-2</v>
      </c>
      <c r="P277" s="42">
        <f t="shared" si="204"/>
        <v>0.75377860014381548</v>
      </c>
      <c r="Q277" s="42">
        <f t="shared" ref="Q277:Y277" si="209">($C187-$C186)/8*(Q186+3*((2*Q186+Q187)/3)+3*((Q186+2*Q187)/3)+Q187)</f>
        <v>0.20776552117151839</v>
      </c>
      <c r="R277" s="42">
        <f t="shared" si="209"/>
        <v>0.21211255825054842</v>
      </c>
      <c r="S277" s="42">
        <f t="shared" si="209"/>
        <v>0.36301260992094331</v>
      </c>
      <c r="T277" s="42">
        <f t="shared" si="209"/>
        <v>0.30581062980925944</v>
      </c>
      <c r="U277" s="42">
        <f t="shared" si="209"/>
        <v>1.0944138048733834</v>
      </c>
      <c r="V277" s="42">
        <f t="shared" si="209"/>
        <v>0.42993243355621225</v>
      </c>
      <c r="W277" s="42">
        <f t="shared" si="209"/>
        <v>4.2003247959712296E-2</v>
      </c>
      <c r="X277" s="42">
        <f t="shared" si="209"/>
        <v>6.0918080595327474E-2</v>
      </c>
      <c r="Y277" s="42">
        <f t="shared" si="209"/>
        <v>2.0825067799829601E-2</v>
      </c>
      <c r="AB277" s="42">
        <f t="shared" si="206"/>
        <v>0.79580532324503128</v>
      </c>
      <c r="AC277" s="42">
        <f t="shared" ref="AC277:AK277" si="210">($C187-$C186)/8*(AC186+3*((2*AC186+AC187)/3)+3*((AC186+2*AC187)/3)+AC187)</f>
        <v>0.31837201287389671</v>
      </c>
      <c r="AD277" s="42">
        <f t="shared" si="210"/>
        <v>0.25751449673606103</v>
      </c>
      <c r="AE277" s="42">
        <f t="shared" si="210"/>
        <v>0.39151697410377001</v>
      </c>
      <c r="AF277" s="42">
        <f t="shared" si="210"/>
        <v>0.359359699090538</v>
      </c>
      <c r="AG277" s="42">
        <f t="shared" si="210"/>
        <v>1.4033788267098126</v>
      </c>
      <c r="AH277" s="42">
        <f t="shared" si="210"/>
        <v>0.55195598727351003</v>
      </c>
      <c r="AI277" s="42">
        <f t="shared" si="210"/>
        <v>5.1349843497332216E-2</v>
      </c>
      <c r="AJ277" s="42">
        <f t="shared" si="210"/>
        <v>7.2865740194229756E-2</v>
      </c>
      <c r="AK277" s="42">
        <f t="shared" si="210"/>
        <v>0.16415967387292774</v>
      </c>
    </row>
    <row r="278" spans="3:37">
      <c r="C278" s="52">
        <f t="shared" si="201"/>
        <v>0.1</v>
      </c>
      <c r="D278" s="42">
        <f t="shared" si="202"/>
        <v>0.49508728100182758</v>
      </c>
      <c r="E278" s="42">
        <f t="shared" ref="E278:M278" si="211">($C188-$C187)/8*(E187+3*((2*E187+E188)/3)+3*((E187+2*E188)/3)+E188)</f>
        <v>0.17610573609285757</v>
      </c>
      <c r="F278" s="42">
        <f t="shared" si="211"/>
        <v>0.16271030336685033</v>
      </c>
      <c r="G278" s="42">
        <f t="shared" si="211"/>
        <v>0.25271973665612774</v>
      </c>
      <c r="H278" s="42">
        <f t="shared" si="211"/>
        <v>0.24158312036182625</v>
      </c>
      <c r="I278" s="42">
        <f t="shared" si="211"/>
        <v>0.89712656288378745</v>
      </c>
      <c r="J278" s="42">
        <f t="shared" si="211"/>
        <v>0.37369213461192718</v>
      </c>
      <c r="K278" s="42">
        <f t="shared" si="211"/>
        <v>4.250623642926106E-2</v>
      </c>
      <c r="L278" s="42">
        <f t="shared" si="211"/>
        <v>5.1948501174365051E-2</v>
      </c>
      <c r="M278" s="42">
        <f t="shared" si="211"/>
        <v>0.11874122360682515</v>
      </c>
      <c r="P278" s="42">
        <f t="shared" si="204"/>
        <v>0.47505874103901308</v>
      </c>
      <c r="Q278" s="42">
        <f t="shared" ref="Q278:Y278" si="212">($C188-$C187)/8*(Q187+3*((2*Q187+Q188)/3)+3*((Q187+2*Q188)/3)+Q188)</f>
        <v>0.14114931619530086</v>
      </c>
      <c r="R278" s="42">
        <f t="shared" si="212"/>
        <v>0.13390611260212576</v>
      </c>
      <c r="S278" s="42">
        <f t="shared" si="212"/>
        <v>0.23962196549121337</v>
      </c>
      <c r="T278" s="42">
        <f t="shared" si="212"/>
        <v>0.21384096081240175</v>
      </c>
      <c r="U278" s="42">
        <f t="shared" si="212"/>
        <v>0.77786624446190533</v>
      </c>
      <c r="V278" s="42">
        <f t="shared" si="212"/>
        <v>0.31420372872392188</v>
      </c>
      <c r="W278" s="42">
        <f t="shared" si="212"/>
        <v>3.8335853108052383E-2</v>
      </c>
      <c r="X278" s="42">
        <f t="shared" si="212"/>
        <v>4.8753103986551478E-2</v>
      </c>
      <c r="Y278" s="42">
        <f t="shared" si="212"/>
        <v>3.3782234445535284E-2</v>
      </c>
      <c r="AB278" s="42">
        <f t="shared" si="206"/>
        <v>0.51511582096464192</v>
      </c>
      <c r="AC278" s="42">
        <f t="shared" ref="AC278:AK278" si="213">($C188-$C187)/8*(AC187+3*((2*AC187+AC188)/3)+3*((AC187+2*AC188)/3)+AC188)</f>
        <v>0.21106215599041381</v>
      </c>
      <c r="AD278" s="42">
        <f t="shared" si="213"/>
        <v>0.1903489520028718</v>
      </c>
      <c r="AE278" s="42">
        <f t="shared" si="213"/>
        <v>0.26581750782104108</v>
      </c>
      <c r="AF278" s="42">
        <f t="shared" si="213"/>
        <v>0.26803471675507085</v>
      </c>
      <c r="AG278" s="42">
        <f t="shared" si="213"/>
        <v>1.0163868813056705</v>
      </c>
      <c r="AH278" s="42">
        <f t="shared" si="213"/>
        <v>0.43239240915686455</v>
      </c>
      <c r="AI278" s="42">
        <f t="shared" si="213"/>
        <v>4.6673302763957175E-2</v>
      </c>
      <c r="AJ278" s="42">
        <f t="shared" si="213"/>
        <v>5.5175489901192303E-2</v>
      </c>
      <c r="AK278" s="42">
        <f t="shared" si="213"/>
        <v>0.20370021276811473</v>
      </c>
    </row>
    <row r="279" spans="3:37">
      <c r="C279" s="52">
        <f t="shared" si="201"/>
        <v>0.125</v>
      </c>
      <c r="D279" s="42">
        <f t="shared" si="202"/>
        <v>0.42485801462439721</v>
      </c>
      <c r="E279" s="42">
        <f t="shared" ref="E279:M279" si="214">($C189-$C188)/8*(E188+3*((2*E188+E189)/3)+3*((E188+2*E189)/3)+E189)</f>
        <v>0.15917242441512808</v>
      </c>
      <c r="F279" s="42">
        <f t="shared" si="214"/>
        <v>0.15162247670166895</v>
      </c>
      <c r="G279" s="42">
        <f t="shared" si="214"/>
        <v>0.22812165745272087</v>
      </c>
      <c r="H279" s="42">
        <f t="shared" si="214"/>
        <v>0.2349402035611324</v>
      </c>
      <c r="I279" s="42">
        <f t="shared" si="214"/>
        <v>0.86571423783458468</v>
      </c>
      <c r="J279" s="42">
        <f t="shared" si="214"/>
        <v>0.37833832689830077</v>
      </c>
      <c r="K279" s="42">
        <f t="shared" si="214"/>
        <v>4.8579181389887816E-2</v>
      </c>
      <c r="L279" s="42">
        <f t="shared" si="214"/>
        <v>5.3402665006553371E-2</v>
      </c>
      <c r="M279" s="42">
        <f t="shared" si="214"/>
        <v>0.15962166354252322</v>
      </c>
      <c r="P279" s="42">
        <f t="shared" si="204"/>
        <v>0.40140011420142335</v>
      </c>
      <c r="Q279" s="42">
        <f t="shared" ref="Q279:Y279" si="215">($C189-$C188)/8*(Q188+3*((2*Q188+Q189)/3)+3*((Q188+2*Q189)/3)+Q189)</f>
        <v>0.12942301347290808</v>
      </c>
      <c r="R279" s="42">
        <f t="shared" si="215"/>
        <v>0.11346636981648391</v>
      </c>
      <c r="S279" s="42">
        <f t="shared" si="215"/>
        <v>0.21302441333720828</v>
      </c>
      <c r="T279" s="42">
        <f t="shared" si="215"/>
        <v>0.20114819551125507</v>
      </c>
      <c r="U279" s="42">
        <f t="shared" si="215"/>
        <v>0.74326784957265679</v>
      </c>
      <c r="V279" s="42">
        <f t="shared" si="215"/>
        <v>0.30781685438098821</v>
      </c>
      <c r="W279" s="42">
        <f t="shared" si="215"/>
        <v>4.3857724271807737E-2</v>
      </c>
      <c r="X279" s="42">
        <f t="shared" si="215"/>
        <v>5.123400413635084E-2</v>
      </c>
      <c r="Y279" s="42">
        <f t="shared" si="215"/>
        <v>4.8733854227612006E-2</v>
      </c>
      <c r="AB279" s="42">
        <f t="shared" si="206"/>
        <v>0.44831591504737123</v>
      </c>
      <c r="AC279" s="42">
        <f t="shared" ref="AC279:AK279" si="216">($C189-$C188)/8*(AC188+3*((2*AC188+AC189)/3)+3*((AC188+2*AC189)/3)+AC189)</f>
        <v>0.18892183535734763</v>
      </c>
      <c r="AD279" s="42">
        <f t="shared" si="216"/>
        <v>0.18794818996220136</v>
      </c>
      <c r="AE279" s="42">
        <f t="shared" si="216"/>
        <v>0.24321890156823289</v>
      </c>
      <c r="AF279" s="42">
        <f t="shared" si="216"/>
        <v>0.26670548214743145</v>
      </c>
      <c r="AG279" s="42">
        <f t="shared" si="216"/>
        <v>0.98816062609651101</v>
      </c>
      <c r="AH279" s="42">
        <f t="shared" si="216"/>
        <v>0.44762210019375415</v>
      </c>
      <c r="AI279" s="42">
        <f t="shared" si="216"/>
        <v>5.3295429437599559E-2</v>
      </c>
      <c r="AJ279" s="42">
        <f t="shared" si="216"/>
        <v>5.5620937941544935E-2</v>
      </c>
      <c r="AK279" s="42">
        <f t="shared" si="216"/>
        <v>0.27050947285743449</v>
      </c>
    </row>
    <row r="280" spans="3:37">
      <c r="C280" s="52">
        <f t="shared" si="201"/>
        <v>0.25</v>
      </c>
      <c r="D280" s="42">
        <f t="shared" si="202"/>
        <v>1.6481496219642777</v>
      </c>
      <c r="E280" s="42">
        <f t="shared" ref="E280:M280" si="217">($C190-$C189)/8*(E189+3*((2*E189+E190)/3)+3*((E189+2*E190)/3)+E190)</f>
        <v>0.73763262196963553</v>
      </c>
      <c r="F280" s="42">
        <f t="shared" si="217"/>
        <v>0.68392122620671536</v>
      </c>
      <c r="G280" s="42">
        <f t="shared" si="217"/>
        <v>1.0108528459879838</v>
      </c>
      <c r="H280" s="42">
        <f t="shared" si="217"/>
        <v>1.1027974504279279</v>
      </c>
      <c r="I280" s="42">
        <f t="shared" si="217"/>
        <v>4.2271592957648743</v>
      </c>
      <c r="J280" s="42">
        <f t="shared" si="217"/>
        <v>1.9679735179618922</v>
      </c>
      <c r="K280" s="42">
        <f t="shared" si="217"/>
        <v>0.26748726246089521</v>
      </c>
      <c r="L280" s="42">
        <f t="shared" si="217"/>
        <v>0.27562845129564933</v>
      </c>
      <c r="M280" s="42">
        <f t="shared" si="217"/>
        <v>1.3144778821986025</v>
      </c>
      <c r="P280" s="42">
        <f t="shared" si="204"/>
        <v>1.5313135396344564</v>
      </c>
      <c r="Q280" s="42">
        <f t="shared" ref="Q280:Y280" si="218">($C190-$C189)/8*(Q189+3*((2*Q189+Q190)/3)+3*((Q189+2*Q190)/3)+Q190)</f>
        <v>0.60667811866540156</v>
      </c>
      <c r="R280" s="42">
        <f t="shared" si="218"/>
        <v>0.47949891505515302</v>
      </c>
      <c r="S280" s="42">
        <f t="shared" si="218"/>
        <v>0.90764153311066476</v>
      </c>
      <c r="T280" s="42">
        <f t="shared" si="218"/>
        <v>0.9105985971101942</v>
      </c>
      <c r="U280" s="42">
        <f t="shared" si="218"/>
        <v>3.5833935302074091</v>
      </c>
      <c r="V280" s="42">
        <f t="shared" si="218"/>
        <v>1.5257887218301018</v>
      </c>
      <c r="W280" s="42">
        <f t="shared" si="218"/>
        <v>0.24110676240087861</v>
      </c>
      <c r="X280" s="42">
        <f t="shared" si="218"/>
        <v>0.26618241268707327</v>
      </c>
      <c r="Y280" s="42">
        <f t="shared" si="218"/>
        <v>0.39588297573214609</v>
      </c>
      <c r="AB280" s="42">
        <f t="shared" si="206"/>
        <v>1.7649857042940995</v>
      </c>
      <c r="AC280" s="42">
        <f t="shared" ref="AC280:AK280" si="219">($C190-$C189)/8*(AC189+3*((2*AC189+AC190)/3)+3*((AC189+2*AC190)/3)+AC190)</f>
        <v>0.86858712527387194</v>
      </c>
      <c r="AD280" s="42">
        <f t="shared" si="219"/>
        <v>0.90161926556582905</v>
      </c>
      <c r="AE280" s="42">
        <f t="shared" si="219"/>
        <v>1.1132049801982045</v>
      </c>
      <c r="AF280" s="42">
        <f t="shared" si="219"/>
        <v>1.3100206855594638</v>
      </c>
      <c r="AG280" s="42">
        <f t="shared" si="219"/>
        <v>4.8709250613223372</v>
      </c>
      <c r="AH280" s="42">
        <f t="shared" si="219"/>
        <v>2.4193335227310642</v>
      </c>
      <c r="AI280" s="42">
        <f t="shared" si="219"/>
        <v>0.29374852221478548</v>
      </c>
      <c r="AJ280" s="42">
        <f t="shared" si="219"/>
        <v>0.28477690425590352</v>
      </c>
      <c r="AK280" s="42">
        <f t="shared" si="219"/>
        <v>2.2330727886650577</v>
      </c>
    </row>
    <row r="281" spans="3:37">
      <c r="C281" s="52">
        <f t="shared" si="201"/>
        <v>0.375</v>
      </c>
      <c r="D281" s="42">
        <f t="shared" si="202"/>
        <v>1.1515450690397084</v>
      </c>
      <c r="E281" s="42">
        <f t="shared" ref="E281:M281" si="220">($C191-$C190)/8*(E190+3*((2*E190+E191)/3)+3*((E190+2*E191)/3)+E191)</f>
        <v>0.76734520063101308</v>
      </c>
      <c r="F281" s="42">
        <f t="shared" si="220"/>
        <v>0.60879357693642588</v>
      </c>
      <c r="G281" s="42">
        <f t="shared" si="220"/>
        <v>0.9127844225143632</v>
      </c>
      <c r="H281" s="42">
        <f t="shared" si="220"/>
        <v>1.0047944166292055</v>
      </c>
      <c r="I281" s="42">
        <f t="shared" si="220"/>
        <v>4.3176585325585517</v>
      </c>
      <c r="J281" s="42">
        <f t="shared" si="220"/>
        <v>2.1148081131878014</v>
      </c>
      <c r="K281" s="42">
        <f t="shared" si="220"/>
        <v>0.27658566599012485</v>
      </c>
      <c r="L281" s="42">
        <f t="shared" si="220"/>
        <v>0.28346784943527731</v>
      </c>
      <c r="M281" s="42">
        <f t="shared" si="220"/>
        <v>2.0759008445431339</v>
      </c>
      <c r="P281" s="42">
        <f t="shared" si="204"/>
        <v>1.057145724884639</v>
      </c>
      <c r="Q281" s="42">
        <f t="shared" ref="Q281:Y281" si="221">($C191-$C190)/8*(Q190+3*((2*Q190+Q191)/3)+3*((Q190+2*Q191)/3)+Q191)</f>
        <v>0.6266511205871037</v>
      </c>
      <c r="R281" s="42">
        <f t="shared" si="221"/>
        <v>0.43545409883926278</v>
      </c>
      <c r="S281" s="42">
        <f t="shared" si="221"/>
        <v>0.76635123965657603</v>
      </c>
      <c r="T281" s="42">
        <f t="shared" si="221"/>
        <v>0.80395998685858761</v>
      </c>
      <c r="U281" s="42">
        <f t="shared" si="221"/>
        <v>3.5697854527329484</v>
      </c>
      <c r="V281" s="42">
        <f t="shared" si="221"/>
        <v>1.583211697249874</v>
      </c>
      <c r="W281" s="42">
        <f t="shared" si="221"/>
        <v>0.24649163352898579</v>
      </c>
      <c r="X281" s="42">
        <f t="shared" si="221"/>
        <v>0.26971851163152227</v>
      </c>
      <c r="Y281" s="42">
        <f t="shared" si="221"/>
        <v>0.602056684980254</v>
      </c>
      <c r="AB281" s="42">
        <f t="shared" si="206"/>
        <v>1.2459444131947803</v>
      </c>
      <c r="AC281" s="42">
        <f t="shared" ref="AC281:AK281" si="222">($C191-$C190)/8*(AC190+3*((2*AC190+AC191)/3)+3*((AC190+2*AC191)/3)+AC191)</f>
        <v>0.9080392806749249</v>
      </c>
      <c r="AD281" s="42">
        <f t="shared" si="222"/>
        <v>0.83147521455676643</v>
      </c>
      <c r="AE281" s="42">
        <f t="shared" si="222"/>
        <v>1.0538835378139209</v>
      </c>
      <c r="AF281" s="42">
        <f t="shared" si="222"/>
        <v>1.2622791442738397</v>
      </c>
      <c r="AG281" s="42">
        <f t="shared" si="222"/>
        <v>5.0655316123841487</v>
      </c>
      <c r="AH281" s="42">
        <f t="shared" si="222"/>
        <v>2.6810001822983867</v>
      </c>
      <c r="AI281" s="42">
        <f t="shared" si="222"/>
        <v>0.30584527908908909</v>
      </c>
      <c r="AJ281" s="42">
        <f t="shared" si="222"/>
        <v>0.29626624152799352</v>
      </c>
      <c r="AK281" s="42">
        <f t="shared" si="222"/>
        <v>3.5497450041060112</v>
      </c>
    </row>
    <row r="282" spans="3:37">
      <c r="C282" s="52">
        <f t="shared" si="201"/>
        <v>0.5</v>
      </c>
      <c r="D282" s="42">
        <f t="shared" si="202"/>
        <v>0.81480172872846324</v>
      </c>
      <c r="E282" s="42">
        <f t="shared" ref="E282:M282" si="223">($C192-$C191)/8*(E191+3*((2*E191+E192)/3)+3*((E191+2*E192)/3)+E192)</f>
        <v>0.89147649365981907</v>
      </c>
      <c r="F282" s="42">
        <f t="shared" si="223"/>
        <v>0.56065110758905301</v>
      </c>
      <c r="G282" s="42">
        <f t="shared" si="223"/>
        <v>0.86834659804513348</v>
      </c>
      <c r="H282" s="42">
        <f t="shared" si="223"/>
        <v>0.92940706117462746</v>
      </c>
      <c r="I282" s="42">
        <f t="shared" si="223"/>
        <v>4.6221280254947983</v>
      </c>
      <c r="J282" s="42">
        <f t="shared" si="223"/>
        <v>2.2877580124589101</v>
      </c>
      <c r="K282" s="42">
        <f t="shared" si="223"/>
        <v>0.27263126590922038</v>
      </c>
      <c r="L282" s="42">
        <f t="shared" si="223"/>
        <v>0.2882285487935673</v>
      </c>
      <c r="M282" s="42">
        <f t="shared" si="223"/>
        <v>2.7032975045972854</v>
      </c>
      <c r="P282" s="42">
        <f t="shared" si="204"/>
        <v>0.74641355370750118</v>
      </c>
      <c r="Q282" s="42">
        <f t="shared" ref="Q282:Y282" si="224">($C192-$C191)/8*(Q191+3*((2*Q191+Q192)/3)+3*((Q191+2*Q192)/3)+Q192)</f>
        <v>0.71136932505749295</v>
      </c>
      <c r="R282" s="42">
        <f t="shared" si="224"/>
        <v>0.42965474451824603</v>
      </c>
      <c r="S282" s="42">
        <f t="shared" si="224"/>
        <v>0.6840885172566662</v>
      </c>
      <c r="T282" s="42">
        <f t="shared" si="224"/>
        <v>0.72928743769580184</v>
      </c>
      <c r="U282" s="42">
        <f t="shared" si="224"/>
        <v>3.6717609903537123</v>
      </c>
      <c r="V282" s="42">
        <f t="shared" si="224"/>
        <v>1.7252794877599162</v>
      </c>
      <c r="W282" s="42">
        <f t="shared" si="224"/>
        <v>0.23695046471329856</v>
      </c>
      <c r="X282" s="42">
        <f t="shared" si="224"/>
        <v>0.26771640985055339</v>
      </c>
      <c r="Y282" s="42">
        <f t="shared" si="224"/>
        <v>0.76555671181499785</v>
      </c>
      <c r="AB282" s="42">
        <f t="shared" si="206"/>
        <v>0.88318990374942774</v>
      </c>
      <c r="AC282" s="42">
        <f t="shared" ref="AC282:AK282" si="225">($C192-$C191)/8*(AC191+3*((2*AC191+AC192)/3)+3*((AC191+2*AC192)/3)+AC192)</f>
        <v>1.0715836622621449</v>
      </c>
      <c r="AD282" s="42">
        <f t="shared" si="225"/>
        <v>0.75269905629283018</v>
      </c>
      <c r="AE282" s="42">
        <f t="shared" si="225"/>
        <v>1.0389652174934305</v>
      </c>
      <c r="AF282" s="42">
        <f t="shared" si="225"/>
        <v>1.2022806205018133</v>
      </c>
      <c r="AG282" s="42">
        <f t="shared" si="225"/>
        <v>5.5724950606358892</v>
      </c>
      <c r="AH282" s="42">
        <f t="shared" si="225"/>
        <v>2.8946664876791353</v>
      </c>
      <c r="AI282" s="42">
        <f t="shared" si="225"/>
        <v>0.30599309814031944</v>
      </c>
      <c r="AJ282" s="42">
        <f t="shared" si="225"/>
        <v>0.30807408862335006</v>
      </c>
      <c r="AK282" s="42">
        <f t="shared" si="225"/>
        <v>4.6410382973795752</v>
      </c>
    </row>
    <row r="283" spans="3:37">
      <c r="C283" s="52">
        <f t="shared" si="201"/>
        <v>0.625</v>
      </c>
      <c r="D283" s="42">
        <f t="shared" si="202"/>
        <v>0.54577138251580126</v>
      </c>
      <c r="E283" s="42">
        <f t="shared" ref="E283:M283" si="226">($C193-$C192)/8*(E192+3*((2*E192+E193)/3)+3*((E192+2*E193)/3)+E193)</f>
        <v>1.0518127471553587</v>
      </c>
      <c r="F283" s="42">
        <f t="shared" si="226"/>
        <v>0.52309800750271951</v>
      </c>
      <c r="G283" s="42">
        <f t="shared" si="226"/>
        <v>0.83483220562438265</v>
      </c>
      <c r="H283" s="42">
        <f t="shared" si="226"/>
        <v>0.87047162112453458</v>
      </c>
      <c r="I283" s="42">
        <f t="shared" si="226"/>
        <v>5.0184856560817357</v>
      </c>
      <c r="J283" s="42">
        <f t="shared" si="226"/>
        <v>2.467259611200102</v>
      </c>
      <c r="K283" s="42">
        <f t="shared" si="226"/>
        <v>0.26716535221715965</v>
      </c>
      <c r="L283" s="42">
        <f t="shared" si="226"/>
        <v>0.29203710828019941</v>
      </c>
      <c r="M283" s="42">
        <f t="shared" si="226"/>
        <v>3.2052148326406078</v>
      </c>
      <c r="P283" s="42">
        <f t="shared" si="204"/>
        <v>0.49814995953983376</v>
      </c>
      <c r="Q283" s="42">
        <f t="shared" ref="Q283:Y283" si="227">($C193-$C192)/8*(Q192+3*((2*Q192+Q193)/3)+3*((Q192+2*Q193)/3)+Q193)</f>
        <v>0.82079700583174675</v>
      </c>
      <c r="R283" s="42">
        <f t="shared" si="227"/>
        <v>0.42535973671895289</v>
      </c>
      <c r="S283" s="42">
        <f t="shared" si="227"/>
        <v>0.6195666090925942</v>
      </c>
      <c r="T283" s="42">
        <f t="shared" si="227"/>
        <v>0.67032243603201014</v>
      </c>
      <c r="U283" s="42">
        <f t="shared" si="227"/>
        <v>3.8071181439930415</v>
      </c>
      <c r="V283" s="42">
        <f t="shared" si="227"/>
        <v>1.9087837171687185</v>
      </c>
      <c r="W283" s="42">
        <f t="shared" si="227"/>
        <v>0.22431576273651499</v>
      </c>
      <c r="X283" s="42">
        <f t="shared" si="227"/>
        <v>0.26495000117679995</v>
      </c>
      <c r="Y283" s="42">
        <f t="shared" si="227"/>
        <v>0.89635673328279364</v>
      </c>
      <c r="AB283" s="42">
        <f t="shared" si="206"/>
        <v>0.59339280549176932</v>
      </c>
      <c r="AC283" s="42">
        <f t="shared" ref="AC283:AK283" si="228">($C193-$C192)/8*(AC192+3*((2*AC192+AC193)/3)+3*((AC192+2*AC193)/3)+AC193)</f>
        <v>1.2828284884789705</v>
      </c>
      <c r="AD283" s="42">
        <f t="shared" si="228"/>
        <v>0.67222796726432521</v>
      </c>
      <c r="AE283" s="42">
        <f t="shared" si="228"/>
        <v>1.0279381523672928</v>
      </c>
      <c r="AF283" s="42">
        <f t="shared" si="228"/>
        <v>1.1358980530059064</v>
      </c>
      <c r="AG283" s="42">
        <f t="shared" si="228"/>
        <v>6.2298531681704166</v>
      </c>
      <c r="AH283" s="42">
        <f t="shared" si="228"/>
        <v>3.065599531983735</v>
      </c>
      <c r="AI283" s="42">
        <f t="shared" si="228"/>
        <v>0.3061113533813038</v>
      </c>
      <c r="AJ283" s="42">
        <f t="shared" si="228"/>
        <v>0.31933673142749908</v>
      </c>
      <c r="AK283" s="42">
        <f t="shared" si="228"/>
        <v>5.5140729319984292</v>
      </c>
    </row>
    <row r="284" spans="3:37">
      <c r="C284" s="52">
        <f t="shared" si="201"/>
        <v>0.75</v>
      </c>
      <c r="D284" s="42">
        <f t="shared" si="202"/>
        <v>0.34370312941080527</v>
      </c>
      <c r="E284" s="42">
        <f t="shared" ref="E284:M284" si="229">($C194-$C193)/8*(E193+3*((2*E193+E194)/3)+3*((E193+2*E194)/3)+E194)</f>
        <v>1.2173211378604294</v>
      </c>
      <c r="F284" s="42">
        <f t="shared" si="229"/>
        <v>0.4941538464810703</v>
      </c>
      <c r="G284" s="42">
        <f t="shared" si="229"/>
        <v>0.80804518317767471</v>
      </c>
      <c r="H284" s="42">
        <f t="shared" si="229"/>
        <v>0.82515527232118835</v>
      </c>
      <c r="I284" s="42">
        <f t="shared" si="229"/>
        <v>5.433115025850916</v>
      </c>
      <c r="J284" s="42">
        <f t="shared" si="229"/>
        <v>2.6323934114498648</v>
      </c>
      <c r="K284" s="42">
        <f t="shared" si="229"/>
        <v>0.26088613553885098</v>
      </c>
      <c r="L284" s="42">
        <f t="shared" si="229"/>
        <v>0.29489352789517348</v>
      </c>
      <c r="M284" s="42">
        <f t="shared" si="229"/>
        <v>3.5816528286730982</v>
      </c>
      <c r="P284" s="42">
        <f t="shared" si="204"/>
        <v>0.31169098399238793</v>
      </c>
      <c r="Q284" s="42">
        <f t="shared" ref="Q284:Y284" si="230">($C194-$C193)/8*(Q193+3*((2*Q193+Q194)/3)+3*((Q193+2*Q194)/3)+Q194)</f>
        <v>0.93375461179226416</v>
      </c>
      <c r="R284" s="42">
        <f t="shared" si="230"/>
        <v>0.42185908744496764</v>
      </c>
      <c r="S284" s="42">
        <f t="shared" si="230"/>
        <v>0.57013030269045917</v>
      </c>
      <c r="T284" s="42">
        <f t="shared" si="230"/>
        <v>0.6254716981272278</v>
      </c>
      <c r="U284" s="42">
        <f t="shared" si="230"/>
        <v>3.9533133677964249</v>
      </c>
      <c r="V284" s="42">
        <f t="shared" si="230"/>
        <v>2.0982074378487732</v>
      </c>
      <c r="W284" s="42">
        <f t="shared" si="230"/>
        <v>0.21072090716213465</v>
      </c>
      <c r="X284" s="42">
        <f t="shared" si="230"/>
        <v>0.26177357277982632</v>
      </c>
      <c r="Y284" s="42">
        <f t="shared" si="230"/>
        <v>0.99445674938364081</v>
      </c>
      <c r="AB284" s="42">
        <f t="shared" si="206"/>
        <v>0.3757152748292234</v>
      </c>
      <c r="AC284" s="42">
        <f t="shared" ref="AC284:AK284" si="231">($C194-$C193)/8*(AC193+3*((2*AC193+AC194)/3)+3*((AC193+2*AC194)/3)+AC194)</f>
        <v>1.5008876639285951</v>
      </c>
      <c r="AD284" s="42">
        <f t="shared" si="231"/>
        <v>0.59747991837177272</v>
      </c>
      <c r="AE284" s="42">
        <f t="shared" si="231"/>
        <v>1.0189317347624651</v>
      </c>
      <c r="AF284" s="42">
        <f t="shared" si="231"/>
        <v>1.0694114159084172</v>
      </c>
      <c r="AG284" s="42">
        <f t="shared" si="231"/>
        <v>6.9129166839053564</v>
      </c>
      <c r="AH284" s="42">
        <f t="shared" si="231"/>
        <v>3.1937993152121851</v>
      </c>
      <c r="AI284" s="42">
        <f t="shared" si="231"/>
        <v>0.30620004481204194</v>
      </c>
      <c r="AJ284" s="42">
        <f t="shared" si="231"/>
        <v>0.32913059445169635</v>
      </c>
      <c r="AK284" s="42">
        <f t="shared" si="231"/>
        <v>6.1688489079625475</v>
      </c>
    </row>
    <row r="285" spans="3:37">
      <c r="C285" s="52">
        <f t="shared" si="201"/>
        <v>0.875</v>
      </c>
      <c r="D285" s="42">
        <f t="shared" si="202"/>
        <v>0.2078460684225604</v>
      </c>
      <c r="E285" s="42">
        <f t="shared" ref="E285:M285" si="232">($C195-$C194)/8*(E194+3*((2*E194+E195)/3)+3*((E194+2*E195)/3)+E195)</f>
        <v>1.356968842517833</v>
      </c>
      <c r="F285" s="42">
        <f t="shared" si="232"/>
        <v>0.47183819432775381</v>
      </c>
      <c r="G285" s="42">
        <f t="shared" si="232"/>
        <v>0.78378946863057319</v>
      </c>
      <c r="H285" s="42">
        <f t="shared" si="232"/>
        <v>0.79062519060685044</v>
      </c>
      <c r="I285" s="42">
        <f t="shared" si="232"/>
        <v>5.7923997363338904</v>
      </c>
      <c r="J285" s="42">
        <f t="shared" si="232"/>
        <v>2.7622399152466892</v>
      </c>
      <c r="K285" s="42">
        <f t="shared" si="232"/>
        <v>0.25449182649920216</v>
      </c>
      <c r="L285" s="42">
        <f t="shared" si="232"/>
        <v>0.29679780763848967</v>
      </c>
      <c r="M285" s="42">
        <f t="shared" si="232"/>
        <v>3.8326114926947596</v>
      </c>
      <c r="P285" s="42">
        <f t="shared" si="204"/>
        <v>0.1863726686759142</v>
      </c>
      <c r="Q285" s="42">
        <f t="shared" ref="Q285:Y285" si="233">($C195-$C194)/8*(Q194+3*((2*Q194+Q195)/3)+3*((Q194+2*Q195)/3)+Q195)</f>
        <v>1.0290625918214515</v>
      </c>
      <c r="R285" s="42">
        <f t="shared" si="233"/>
        <v>0.4184428086998751</v>
      </c>
      <c r="S285" s="42">
        <f t="shared" si="233"/>
        <v>0.53312438557636099</v>
      </c>
      <c r="T285" s="42">
        <f t="shared" si="233"/>
        <v>0.59314194024147038</v>
      </c>
      <c r="U285" s="42">
        <f t="shared" si="233"/>
        <v>4.0878031159093515</v>
      </c>
      <c r="V285" s="42">
        <f t="shared" si="233"/>
        <v>2.2580337021725692</v>
      </c>
      <c r="W285" s="42">
        <f t="shared" si="233"/>
        <v>0.19829927755365678</v>
      </c>
      <c r="X285" s="42">
        <f t="shared" si="233"/>
        <v>0.25854141182919677</v>
      </c>
      <c r="Y285" s="42">
        <f t="shared" si="233"/>
        <v>1.0598567601175397</v>
      </c>
      <c r="AB285" s="42">
        <f t="shared" si="206"/>
        <v>0.22931946816920729</v>
      </c>
      <c r="AC285" s="42">
        <f t="shared" ref="AC285:AK285" si="234">($C195-$C194)/8*(AC194+3*((2*AC194+AC195)/3)+3*((AC194+2*AC195)/3)+AC195)</f>
        <v>1.6848750932142165</v>
      </c>
      <c r="AD285" s="42">
        <f t="shared" si="234"/>
        <v>0.53587288051569382</v>
      </c>
      <c r="AE285" s="42">
        <f t="shared" si="234"/>
        <v>1.010075357005906</v>
      </c>
      <c r="AF285" s="42">
        <f t="shared" si="234"/>
        <v>1.0091006833316416</v>
      </c>
      <c r="AG285" s="42">
        <f t="shared" si="234"/>
        <v>7.496996356758399</v>
      </c>
      <c r="AH285" s="42">
        <f t="shared" si="234"/>
        <v>3.2792658373644827</v>
      </c>
      <c r="AI285" s="42">
        <f t="shared" si="234"/>
        <v>0.30625917243253387</v>
      </c>
      <c r="AJ285" s="42">
        <f t="shared" si="234"/>
        <v>0.33653210220719765</v>
      </c>
      <c r="AK285" s="42">
        <f t="shared" si="234"/>
        <v>6.60536622527197</v>
      </c>
    </row>
    <row r="286" spans="3:37">
      <c r="C286" s="52">
        <f t="shared" si="201"/>
        <v>1</v>
      </c>
      <c r="D286" s="42">
        <f t="shared" si="202"/>
        <v>0.13744929856015151</v>
      </c>
      <c r="E286" s="42">
        <f t="shared" ref="E286:M286" si="235">($C196-$C195)/8*(E195+3*((2*E195+E196)/3)+3*((E195+2*E196)/3)+E196)</f>
        <v>1.4397230378703687</v>
      </c>
      <c r="F286" s="42">
        <f t="shared" si="235"/>
        <v>0.4541706208464189</v>
      </c>
      <c r="G286" s="42">
        <f t="shared" si="235"/>
        <v>0.75786899990863688</v>
      </c>
      <c r="H286" s="42">
        <f t="shared" si="235"/>
        <v>0.76404855182378195</v>
      </c>
      <c r="I286" s="42">
        <f t="shared" si="235"/>
        <v>6.0227233890622349</v>
      </c>
      <c r="J286" s="42">
        <f t="shared" si="235"/>
        <v>2.8358796246290647</v>
      </c>
      <c r="K286" s="42">
        <f t="shared" si="235"/>
        <v>0.24868063572312099</v>
      </c>
      <c r="L286" s="42">
        <f t="shared" si="235"/>
        <v>0.29774994751014772</v>
      </c>
      <c r="M286" s="42">
        <f t="shared" si="235"/>
        <v>3.958090824705589</v>
      </c>
      <c r="P286" s="42">
        <f t="shared" si="204"/>
        <v>0.12153105520116211</v>
      </c>
      <c r="Q286" s="42">
        <f t="shared" ref="Q286:Y286" si="236">($C196-$C195)/8*(Q195+3*((2*Q195+Q196)/3)+3*((Q195+2*Q196)/3)+Q196)</f>
        <v>1.0855413948017101</v>
      </c>
      <c r="R286" s="42">
        <f t="shared" si="236"/>
        <v>0.41440091248726046</v>
      </c>
      <c r="S286" s="42">
        <f t="shared" si="236"/>
        <v>0.50589364527639691</v>
      </c>
      <c r="T286" s="42">
        <f t="shared" si="236"/>
        <v>0.57173987863474851</v>
      </c>
      <c r="U286" s="42">
        <f t="shared" si="236"/>
        <v>4.1880438424773105</v>
      </c>
      <c r="V286" s="42">
        <f t="shared" si="236"/>
        <v>2.352745562512597</v>
      </c>
      <c r="W286" s="42">
        <f t="shared" si="236"/>
        <v>0.18918425347458073</v>
      </c>
      <c r="X286" s="42">
        <f t="shared" si="236"/>
        <v>0.25560780549447626</v>
      </c>
      <c r="Y286" s="42">
        <f t="shared" si="236"/>
        <v>1.0925567654844905</v>
      </c>
      <c r="AB286" s="42">
        <f t="shared" si="206"/>
        <v>0.15336754191914118</v>
      </c>
      <c r="AC286" s="42">
        <f t="shared" ref="AC286:AK286" si="237">($C196-$C195)/8*(AC195+3*((2*AC195+AC196)/3)+3*((AC195+2*AC196)/3)+AC196)</f>
        <v>1.7939046809390291</v>
      </c>
      <c r="AD286" s="42">
        <f t="shared" si="237"/>
        <v>0.49482482459661115</v>
      </c>
      <c r="AE286" s="42">
        <f t="shared" si="237"/>
        <v>0.99949841142458085</v>
      </c>
      <c r="AF286" s="42">
        <f t="shared" si="237"/>
        <v>0.9612458293978825</v>
      </c>
      <c r="AG286" s="42">
        <f t="shared" si="237"/>
        <v>7.8574029356471673</v>
      </c>
      <c r="AH286" s="42">
        <f t="shared" si="237"/>
        <v>3.3219990984406325</v>
      </c>
      <c r="AI286" s="42">
        <f t="shared" si="237"/>
        <v>0.30628873624278002</v>
      </c>
      <c r="AJ286" s="42">
        <f t="shared" si="237"/>
        <v>0.34061767920525815</v>
      </c>
      <c r="AK286" s="42">
        <f t="shared" si="237"/>
        <v>6.8236248839266924</v>
      </c>
    </row>
    <row r="287" spans="3:37">
      <c r="C287" s="52">
        <f t="shared" si="201"/>
        <v>1.125</v>
      </c>
      <c r="D287" s="42">
        <f t="shared" si="202"/>
        <v>0.11578084466443989</v>
      </c>
      <c r="E287" s="42">
        <f t="shared" ref="E287:M287" si="238">($C197-$C196)/8*(E196+3*((2*E196+E197)/3)+3*((E196+2*E197)/3)+E197)</f>
        <v>1.4617774924053166</v>
      </c>
      <c r="F287" s="42">
        <f t="shared" si="238"/>
        <v>0.43902445579538318</v>
      </c>
      <c r="G287" s="42">
        <f t="shared" si="238"/>
        <v>0.72862136073166306</v>
      </c>
      <c r="H287" s="42">
        <f t="shared" si="238"/>
        <v>0.74209830311699432</v>
      </c>
      <c r="I287" s="42">
        <f t="shared" si="238"/>
        <v>6.1162006018276616</v>
      </c>
      <c r="J287" s="42">
        <f t="shared" si="238"/>
        <v>2.8552303242322887</v>
      </c>
      <c r="K287" s="42">
        <f t="shared" si="238"/>
        <v>0.24369761763690381</v>
      </c>
      <c r="L287" s="42">
        <f t="shared" si="238"/>
        <v>0.29793035743992535</v>
      </c>
      <c r="M287" s="42">
        <f t="shared" si="238"/>
        <v>3.9865992218747706</v>
      </c>
      <c r="P287" s="42">
        <f t="shared" si="204"/>
        <v>0.1017228125371468</v>
      </c>
      <c r="Q287" s="42">
        <f t="shared" ref="Q287:Y287" si="239">($C197-$C196)/8*(Q196+3*((2*Q196+Q197)/3)+3*((Q196+2*Q197)/3)+Q197)</f>
        <v>1.1004591949530294</v>
      </c>
      <c r="R287" s="42">
        <f t="shared" si="239"/>
        <v>0.40935790453928445</v>
      </c>
      <c r="S287" s="42">
        <f t="shared" si="239"/>
        <v>0.48467897400042537</v>
      </c>
      <c r="T287" s="42">
        <f t="shared" si="239"/>
        <v>0.5578000391941933</v>
      </c>
      <c r="U287" s="42">
        <f t="shared" si="239"/>
        <v>4.2500916816936165</v>
      </c>
      <c r="V287" s="42">
        <f t="shared" si="239"/>
        <v>2.3788498221175027</v>
      </c>
      <c r="W287" s="42">
        <f t="shared" si="239"/>
        <v>0.18372995540349363</v>
      </c>
      <c r="X287" s="42">
        <f t="shared" si="239"/>
        <v>0.25309527315648012</v>
      </c>
      <c r="Y287" s="42">
        <f t="shared" si="239"/>
        <v>1.1002371073737467</v>
      </c>
      <c r="AB287" s="42">
        <f t="shared" si="206"/>
        <v>0.129838876791733</v>
      </c>
      <c r="AC287" s="42">
        <f t="shared" ref="AC287:AK287" si="240">($C197-$C196)/8*(AC196+3*((2*AC196+AC197)/3)+3*((AC196+2*AC197)/3)+AC197)</f>
        <v>1.8230957898576059</v>
      </c>
      <c r="AD287" s="42">
        <f t="shared" si="240"/>
        <v>0.47334003004387848</v>
      </c>
      <c r="AE287" s="42">
        <f t="shared" si="240"/>
        <v>0.98617635946971516</v>
      </c>
      <c r="AF287" s="42">
        <f t="shared" si="240"/>
        <v>0.92636677719763338</v>
      </c>
      <c r="AG287" s="42">
        <f t="shared" si="240"/>
        <v>7.9823095219617057</v>
      </c>
      <c r="AH287" s="42">
        <f t="shared" si="240"/>
        <v>3.3316108263470747</v>
      </c>
      <c r="AI287" s="42">
        <f t="shared" si="240"/>
        <v>0.30616766419134345</v>
      </c>
      <c r="AJ287" s="42">
        <f t="shared" si="240"/>
        <v>0.34164690474382847</v>
      </c>
      <c r="AK287" s="42">
        <f t="shared" si="240"/>
        <v>6.872961336375786</v>
      </c>
    </row>
    <row r="288" spans="3:37">
      <c r="C288" s="52">
        <f t="shared" si="201"/>
        <v>1.325</v>
      </c>
      <c r="D288" s="42">
        <f t="shared" si="202"/>
        <v>0.17410852596877424</v>
      </c>
      <c r="E288" s="42">
        <f t="shared" ref="E288:M288" si="241">($C198-$C197)/8*(E197+3*((2*E197+E198)/3)+3*((E197+2*E198)/3)+E198)</f>
        <v>2.326001559538696</v>
      </c>
      <c r="F288" s="42">
        <f t="shared" si="241"/>
        <v>0.67308757877516534</v>
      </c>
      <c r="G288" s="42">
        <f t="shared" si="241"/>
        <v>1.1032448785143647</v>
      </c>
      <c r="H288" s="42">
        <f t="shared" si="241"/>
        <v>1.1457994201420991</v>
      </c>
      <c r="I288" s="42">
        <f t="shared" si="241"/>
        <v>9.8664483488178298</v>
      </c>
      <c r="J288" s="42">
        <f t="shared" si="241"/>
        <v>4.5599238618155553</v>
      </c>
      <c r="K288" s="42">
        <f t="shared" si="241"/>
        <v>0.38039184667223847</v>
      </c>
      <c r="L288" s="42">
        <f t="shared" si="241"/>
        <v>0.47607998522951922</v>
      </c>
      <c r="M288" s="42">
        <f t="shared" si="241"/>
        <v>6.3484330540393241</v>
      </c>
      <c r="P288" s="42">
        <f t="shared" si="204"/>
        <v>0.1529083592675978</v>
      </c>
      <c r="Q288" s="42">
        <f t="shared" ref="Q288:Y288" si="242">($C198-$C197)/8*(Q197+3*((2*Q197+Q198)/3)+3*((Q197+2*Q198)/3)+Q198)</f>
        <v>1.7505570766691263</v>
      </c>
      <c r="R288" s="42">
        <f t="shared" si="242"/>
        <v>0.64249299327315956</v>
      </c>
      <c r="S288" s="42">
        <f t="shared" si="242"/>
        <v>0.73590599112306798</v>
      </c>
      <c r="T288" s="42">
        <f t="shared" si="242"/>
        <v>0.86930740925440619</v>
      </c>
      <c r="U288" s="42">
        <f t="shared" si="242"/>
        <v>6.8951428715000356</v>
      </c>
      <c r="V288" s="42">
        <f t="shared" si="242"/>
        <v>3.8005463774699284</v>
      </c>
      <c r="W288" s="42">
        <f t="shared" si="242"/>
        <v>0.28585674468421357</v>
      </c>
      <c r="X288" s="42">
        <f t="shared" si="242"/>
        <v>0.4001448421024425</v>
      </c>
      <c r="Y288" s="42">
        <f t="shared" si="242"/>
        <v>1.7551642697121246</v>
      </c>
      <c r="AB288" s="42">
        <f t="shared" si="206"/>
        <v>0.19530869266995107</v>
      </c>
      <c r="AC288" s="42">
        <f t="shared" ref="AC288:AK288" si="243">($C198-$C197)/8*(AC197+3*((2*AC197+AC198)/3)+3*((AC197+2*AC198)/3)+AC198)</f>
        <v>2.9014460424082702</v>
      </c>
      <c r="AD288" s="42">
        <f t="shared" si="243"/>
        <v>0.72893073283680465</v>
      </c>
      <c r="AE288" s="42">
        <f t="shared" si="243"/>
        <v>1.5444412843867381</v>
      </c>
      <c r="AF288" s="42">
        <f t="shared" si="243"/>
        <v>1.4219347790954751</v>
      </c>
      <c r="AG288" s="42">
        <f t="shared" si="243"/>
        <v>12.837753826135645</v>
      </c>
      <c r="AH288" s="42">
        <f t="shared" si="243"/>
        <v>5.31930134616118</v>
      </c>
      <c r="AI288" s="42">
        <f t="shared" si="243"/>
        <v>0.48851294149735186</v>
      </c>
      <c r="AJ288" s="42">
        <f t="shared" si="243"/>
        <v>0.54590445284355349</v>
      </c>
      <c r="AK288" s="42">
        <f t="shared" si="243"/>
        <v>10.941701838366527</v>
      </c>
    </row>
    <row r="289" spans="3:37">
      <c r="C289" s="52">
        <f t="shared" si="201"/>
        <v>1.5249999999999999</v>
      </c>
      <c r="D289" s="42">
        <f t="shared" si="202"/>
        <v>0.16091805769900669</v>
      </c>
      <c r="E289" s="42">
        <f t="shared" ref="E289:M289" si="244">($C199-$C198)/8*(E198+3*((2*E198+E199)/3)+3*((E198+2*E199)/3)+E199)</f>
        <v>2.2953679006542638</v>
      </c>
      <c r="F289" s="42">
        <f t="shared" si="244"/>
        <v>0.63837237164303962</v>
      </c>
      <c r="G289" s="42">
        <f t="shared" si="244"/>
        <v>1.0288471438375046</v>
      </c>
      <c r="H289" s="42">
        <f t="shared" si="244"/>
        <v>1.0971428296285886</v>
      </c>
      <c r="I289" s="42">
        <f t="shared" si="244"/>
        <v>9.9622296800019097</v>
      </c>
      <c r="J289" s="42">
        <f t="shared" si="244"/>
        <v>4.5397860806026138</v>
      </c>
      <c r="K289" s="42">
        <f t="shared" si="244"/>
        <v>0.36885032255078742</v>
      </c>
      <c r="L289" s="42">
        <f t="shared" si="244"/>
        <v>0.47462242012556827</v>
      </c>
      <c r="M289" s="42">
        <f t="shared" si="244"/>
        <v>6.2765484438709738</v>
      </c>
      <c r="P289" s="42">
        <f t="shared" si="204"/>
        <v>0.14125158873661744</v>
      </c>
      <c r="Q289" s="42">
        <f t="shared" ref="Q289:Y289" si="245">($C199-$C198)/8*(Q198+3*((2*Q198+Q199)/3)+3*((Q198+2*Q199)/3)+Q199)</f>
        <v>1.7262763884045949</v>
      </c>
      <c r="R289" s="42">
        <f t="shared" si="245"/>
        <v>0.62538305760834589</v>
      </c>
      <c r="S289" s="42">
        <f t="shared" si="245"/>
        <v>0.68882809054878102</v>
      </c>
      <c r="T289" s="42">
        <f t="shared" si="245"/>
        <v>0.84241224142181381</v>
      </c>
      <c r="U289" s="42">
        <f t="shared" si="245"/>
        <v>7.0081337571786078</v>
      </c>
      <c r="V289" s="42">
        <f t="shared" si="245"/>
        <v>3.7871603783161354</v>
      </c>
      <c r="W289" s="42">
        <f t="shared" si="245"/>
        <v>0.27620909514637337</v>
      </c>
      <c r="X289" s="42">
        <f t="shared" si="245"/>
        <v>0.39430731076431835</v>
      </c>
      <c r="Y289" s="42">
        <f t="shared" si="245"/>
        <v>1.7426997148812524</v>
      </c>
      <c r="AB289" s="42">
        <f t="shared" si="206"/>
        <v>0.18058452666139591</v>
      </c>
      <c r="AC289" s="42">
        <f t="shared" ref="AC289:AK289" si="246">($C199-$C198)/8*(AC198+3*((2*AC198+AC199)/3)+3*((AC198+2*AC199)/3)+AC199)</f>
        <v>2.8644594129039289</v>
      </c>
      <c r="AD289" s="42">
        <f t="shared" si="246"/>
        <v>0.69557258592859295</v>
      </c>
      <c r="AE289" s="42">
        <f t="shared" si="246"/>
        <v>1.4980245786792712</v>
      </c>
      <c r="AF289" s="42">
        <f t="shared" si="246"/>
        <v>1.35079262891811</v>
      </c>
      <c r="AG289" s="42">
        <f t="shared" si="246"/>
        <v>12.916325602825285</v>
      </c>
      <c r="AH289" s="42">
        <f t="shared" si="246"/>
        <v>5.2924117828890962</v>
      </c>
      <c r="AI289" s="42">
        <f t="shared" si="246"/>
        <v>0.48527088895605031</v>
      </c>
      <c r="AJ289" s="42">
        <f t="shared" si="246"/>
        <v>0.5441533589979467</v>
      </c>
      <c r="AK289" s="42">
        <f t="shared" si="246"/>
        <v>10.810397172860727</v>
      </c>
    </row>
    <row r="290" spans="3:37">
      <c r="C290" s="52">
        <f t="shared" si="201"/>
        <v>1.7249999999999999</v>
      </c>
      <c r="D290" s="42">
        <f t="shared" si="202"/>
        <v>0.14836065493904976</v>
      </c>
      <c r="E290" s="42">
        <f t="shared" ref="E290:M290" si="247">($C200-$C199)/8*(E199+3*((2*E199+E200)/3)+3*((E199+2*E200)/3)+E200)</f>
        <v>2.2478338894328522</v>
      </c>
      <c r="F290" s="42">
        <f t="shared" si="247"/>
        <v>0.60536461826299814</v>
      </c>
      <c r="G290" s="42">
        <f t="shared" si="247"/>
        <v>0.9576321999489581</v>
      </c>
      <c r="H290" s="42">
        <f t="shared" si="247"/>
        <v>1.0514437827139071</v>
      </c>
      <c r="I290" s="42">
        <f t="shared" si="247"/>
        <v>10.053913414129998</v>
      </c>
      <c r="J290" s="42">
        <f t="shared" si="247"/>
        <v>4.5085500948866502</v>
      </c>
      <c r="K290" s="42">
        <f t="shared" si="247"/>
        <v>0.35754318893153719</v>
      </c>
      <c r="L290" s="42">
        <f t="shared" si="247"/>
        <v>0.47234864004484034</v>
      </c>
      <c r="M290" s="42">
        <f t="shared" si="247"/>
        <v>6.1649555780607468</v>
      </c>
      <c r="P290" s="42">
        <f t="shared" si="204"/>
        <v>0.13015790523543272</v>
      </c>
      <c r="Q290" s="42">
        <f t="shared" ref="Q290:Y290" si="248">($C200-$C199)/8*(Q199+3*((2*Q199+Q200)/3)+3*((Q199+2*Q200)/3)+Q200)</f>
        <v>1.6885930554913895</v>
      </c>
      <c r="R290" s="42">
        <f t="shared" si="248"/>
        <v>0.60631975384177572</v>
      </c>
      <c r="S290" s="42">
        <f t="shared" si="248"/>
        <v>0.64376421780654924</v>
      </c>
      <c r="T290" s="42">
        <f t="shared" si="248"/>
        <v>0.8174231144647679</v>
      </c>
      <c r="U290" s="42">
        <f t="shared" si="248"/>
        <v>7.1162908081757408</v>
      </c>
      <c r="V290" s="42">
        <f t="shared" si="248"/>
        <v>3.7663971733761059</v>
      </c>
      <c r="W290" s="42">
        <f t="shared" si="248"/>
        <v>0.26697417927860079</v>
      </c>
      <c r="X290" s="42">
        <f t="shared" si="248"/>
        <v>0.3885767750559086</v>
      </c>
      <c r="Y290" s="42">
        <f t="shared" si="248"/>
        <v>1.7233076895263302</v>
      </c>
      <c r="AB290" s="42">
        <f t="shared" si="206"/>
        <v>0.16656340464266639</v>
      </c>
      <c r="AC290" s="42">
        <f t="shared" ref="AC290:AK290" si="249">($C200-$C199)/8*(AC199+3*((2*AC199+AC200)/3)+3*((AC199+2*AC200)/3)+AC200)</f>
        <v>2.8070747233743143</v>
      </c>
      <c r="AD290" s="42">
        <f t="shared" si="249"/>
        <v>0.66413691494570759</v>
      </c>
      <c r="AE290" s="42">
        <f t="shared" si="249"/>
        <v>1.4457244322052965</v>
      </c>
      <c r="AF290" s="42">
        <f t="shared" si="249"/>
        <v>1.2832865843483614</v>
      </c>
      <c r="AG290" s="42">
        <f t="shared" si="249"/>
        <v>12.991536020084302</v>
      </c>
      <c r="AH290" s="42">
        <f t="shared" si="249"/>
        <v>5.2507030163972033</v>
      </c>
      <c r="AI290" s="42">
        <f t="shared" si="249"/>
        <v>0.48022141331274981</v>
      </c>
      <c r="AJ290" s="42">
        <f t="shared" si="249"/>
        <v>0.54141897434282282</v>
      </c>
      <c r="AK290" s="42">
        <f t="shared" si="249"/>
        <v>10.606603466595175</v>
      </c>
    </row>
    <row r="291" spans="3:37">
      <c r="C291" s="52">
        <f t="shared" si="201"/>
        <v>2</v>
      </c>
      <c r="D291" s="42">
        <f t="shared" si="202"/>
        <v>0.18469667755250541</v>
      </c>
      <c r="E291" s="42">
        <f t="shared" ref="E291:M291" si="250">($C201-$C200)/8*(E200+3*((2*E200+E201)/3)+3*((E200+2*E201)/3)+E201)</f>
        <v>2.9839881631339393</v>
      </c>
      <c r="F291" s="42">
        <f t="shared" si="250"/>
        <v>0.78171776397120585</v>
      </c>
      <c r="G291" s="42">
        <f t="shared" si="250"/>
        <v>1.2066349438053534</v>
      </c>
      <c r="H291" s="42">
        <f t="shared" si="250"/>
        <v>1.3765609772256815</v>
      </c>
      <c r="I291" s="42">
        <f t="shared" si="250"/>
        <v>13.965888194924325</v>
      </c>
      <c r="J291" s="42">
        <f t="shared" si="250"/>
        <v>6.1291228149894401</v>
      </c>
      <c r="K291" s="42">
        <f t="shared" si="250"/>
        <v>0.47364578884678299</v>
      </c>
      <c r="L291" s="42">
        <f t="shared" si="250"/>
        <v>0.64433309368414071</v>
      </c>
      <c r="M291" s="42">
        <f t="shared" si="250"/>
        <v>8.2259658396868698</v>
      </c>
      <c r="P291" s="42">
        <f t="shared" si="204"/>
        <v>0.16192363941251872</v>
      </c>
      <c r="Q291" s="42">
        <f t="shared" ref="Q291:Y291" si="251">($C201-$C200)/8*(Q200+3*((2*Q200+Q201)/3)+3*((Q200+2*Q201)/3)+Q201)</f>
        <v>2.2371384550544158</v>
      </c>
      <c r="R291" s="42">
        <f t="shared" si="251"/>
        <v>0.79931152573169462</v>
      </c>
      <c r="S291" s="42">
        <f t="shared" si="251"/>
        <v>0.81550007393276847</v>
      </c>
      <c r="T291" s="42">
        <f t="shared" si="251"/>
        <v>1.0865991642520749</v>
      </c>
      <c r="U291" s="42">
        <f t="shared" si="251"/>
        <v>9.9521274105650956</v>
      </c>
      <c r="V291" s="42">
        <f t="shared" si="251"/>
        <v>5.1321768836847248</v>
      </c>
      <c r="W291" s="42">
        <f t="shared" si="251"/>
        <v>0.35281088651882292</v>
      </c>
      <c r="X291" s="42">
        <f t="shared" si="251"/>
        <v>0.52516802390166217</v>
      </c>
      <c r="Y291" s="42">
        <f t="shared" si="251"/>
        <v>2.3258233084482911</v>
      </c>
      <c r="AB291" s="42">
        <f t="shared" si="206"/>
        <v>0.20746971569249217</v>
      </c>
      <c r="AC291" s="42">
        <f t="shared" ref="AC291:AK291" si="252">($C201-$C200)/8*(AC200+3*((2*AC200+AC201)/3)+3*((AC200+2*AC201)/3)+AC201)</f>
        <v>3.7308378712134629</v>
      </c>
      <c r="AD291" s="42">
        <f t="shared" si="252"/>
        <v>0.86542284701827754</v>
      </c>
      <c r="AE291" s="42">
        <f t="shared" si="252"/>
        <v>1.8926381995486601</v>
      </c>
      <c r="AF291" s="42">
        <f t="shared" si="252"/>
        <v>1.661147882612344</v>
      </c>
      <c r="AG291" s="42">
        <f t="shared" si="252"/>
        <v>17.979648979283585</v>
      </c>
      <c r="AH291" s="42">
        <f t="shared" si="252"/>
        <v>7.1260687462941625</v>
      </c>
      <c r="AI291" s="42">
        <f t="shared" si="252"/>
        <v>0.64890135197354215</v>
      </c>
      <c r="AJ291" s="42">
        <f t="shared" si="252"/>
        <v>0.73825378170352163</v>
      </c>
      <c r="AK291" s="42">
        <f t="shared" si="252"/>
        <v>14.126108370925463</v>
      </c>
    </row>
    <row r="292" spans="3:37">
      <c r="C292" s="52">
        <f t="shared" si="201"/>
        <v>2.25</v>
      </c>
      <c r="D292" s="42">
        <f t="shared" si="202"/>
        <v>0.14963961242685081</v>
      </c>
      <c r="E292" s="42">
        <f t="shared" ref="E292:M292" si="253">($C202-$C201)/8*(E201+3*((2*E201+E202)/3)+3*((E201+2*E202)/3)+E202)</f>
        <v>2.5810637267518919</v>
      </c>
      <c r="F292" s="42">
        <f t="shared" si="253"/>
        <v>0.66276286706743492</v>
      </c>
      <c r="G292" s="42">
        <f t="shared" si="253"/>
        <v>0.99217917487971874</v>
      </c>
      <c r="H292" s="42">
        <f t="shared" si="253"/>
        <v>1.1868204721090956</v>
      </c>
      <c r="I292" s="42">
        <f t="shared" si="253"/>
        <v>12.831134562546524</v>
      </c>
      <c r="J292" s="42">
        <f t="shared" si="253"/>
        <v>5.4855104251212694</v>
      </c>
      <c r="K292" s="42">
        <f t="shared" si="253"/>
        <v>0.41301807500692456</v>
      </c>
      <c r="L292" s="42">
        <f t="shared" si="253"/>
        <v>0.57936281013422841</v>
      </c>
      <c r="M292" s="42">
        <f t="shared" si="253"/>
        <v>7.168675418459248</v>
      </c>
      <c r="P292" s="42">
        <f t="shared" si="204"/>
        <v>0.13107697851583258</v>
      </c>
      <c r="Q292" s="42">
        <f t="shared" ref="Q292:Y292" si="254">($C202-$C201)/8*(Q201+3*((2*Q201+Q202)/3)+3*((Q201+2*Q202)/3)+Q202)</f>
        <v>1.9293348501216119</v>
      </c>
      <c r="R292" s="42">
        <f t="shared" si="254"/>
        <v>0.68951684606174157</v>
      </c>
      <c r="S292" s="42">
        <f t="shared" si="254"/>
        <v>0.67507189881018914</v>
      </c>
      <c r="T292" s="42">
        <f t="shared" si="254"/>
        <v>0.95332287443512409</v>
      </c>
      <c r="U292" s="42">
        <f t="shared" si="254"/>
        <v>9.2064944124203141</v>
      </c>
      <c r="V292" s="42">
        <f t="shared" si="254"/>
        <v>4.6081705840332683</v>
      </c>
      <c r="W292" s="42">
        <f t="shared" si="254"/>
        <v>0.30715202468986796</v>
      </c>
      <c r="X292" s="42">
        <f t="shared" si="254"/>
        <v>0.46850055791497291</v>
      </c>
      <c r="Y292" s="42">
        <f t="shared" si="254"/>
        <v>2.0602675372680528</v>
      </c>
      <c r="AB292" s="42">
        <f t="shared" si="206"/>
        <v>0.16820224633786904</v>
      </c>
      <c r="AC292" s="42">
        <f t="shared" ref="AC292:AK292" si="255">($C202-$C201)/8*(AC201+3*((2*AC201+AC202)/3)+3*((AC201+2*AC202)/3)+AC202)</f>
        <v>3.2327926033821623</v>
      </c>
      <c r="AD292" s="42">
        <f t="shared" si="255"/>
        <v>0.74199015627526799</v>
      </c>
      <c r="AE292" s="42">
        <f t="shared" si="255"/>
        <v>1.6170156102145017</v>
      </c>
      <c r="AF292" s="42">
        <f t="shared" si="255"/>
        <v>1.4126063198736136</v>
      </c>
      <c r="AG292" s="42">
        <f t="shared" si="255"/>
        <v>16.455774712672721</v>
      </c>
      <c r="AH292" s="42">
        <f t="shared" si="255"/>
        <v>6.3628502662092741</v>
      </c>
      <c r="AI292" s="42">
        <f t="shared" si="255"/>
        <v>0.57577414726361387</v>
      </c>
      <c r="AJ292" s="42">
        <f t="shared" si="255"/>
        <v>0.66342832056633994</v>
      </c>
      <c r="AK292" s="42">
        <f t="shared" si="255"/>
        <v>12.27708329965045</v>
      </c>
    </row>
    <row r="293" spans="3:37">
      <c r="C293" s="52">
        <f t="shared" si="201"/>
        <v>2.5</v>
      </c>
      <c r="D293" s="42">
        <f t="shared" si="202"/>
        <v>0.13346893917646765</v>
      </c>
      <c r="E293" s="42">
        <f t="shared" ref="E293:M293" si="256">($C203-$C202)/8*(E202+3*((2*E202+E203)/3)+3*((E202+2*E203)/3)+E203)</f>
        <v>2.4324253332337515</v>
      </c>
      <c r="F293" s="42">
        <f t="shared" si="256"/>
        <v>0.62042148142991294</v>
      </c>
      <c r="G293" s="42">
        <f t="shared" si="256"/>
        <v>0.89893335100330973</v>
      </c>
      <c r="H293" s="42">
        <f t="shared" si="256"/>
        <v>1.1304419718312433</v>
      </c>
      <c r="I293" s="42">
        <f t="shared" si="256"/>
        <v>12.951181351296659</v>
      </c>
      <c r="J293" s="42">
        <f t="shared" si="256"/>
        <v>5.3880111385736313</v>
      </c>
      <c r="K293" s="42">
        <f t="shared" si="256"/>
        <v>0.3968672965470102</v>
      </c>
      <c r="L293" s="42">
        <f t="shared" si="256"/>
        <v>0.57207085027299298</v>
      </c>
      <c r="M293" s="42">
        <f t="shared" si="256"/>
        <v>6.8189722015006939</v>
      </c>
      <c r="P293" s="42">
        <f t="shared" si="204"/>
        <v>0.11680560351000757</v>
      </c>
      <c r="Q293" s="42">
        <f t="shared" ref="Q293:Y293" si="257">($C203-$C202)/8*(Q202+3*((2*Q202+Q203)/3)+3*((Q202+2*Q203)/3)+Q203)</f>
        <v>1.8113914464381604</v>
      </c>
      <c r="R293" s="42">
        <f t="shared" si="257"/>
        <v>0.65184758049371627</v>
      </c>
      <c r="S293" s="42">
        <f t="shared" si="257"/>
        <v>0.61606717716795134</v>
      </c>
      <c r="T293" s="42">
        <f t="shared" si="257"/>
        <v>0.92358526542631481</v>
      </c>
      <c r="U293" s="42">
        <f t="shared" si="257"/>
        <v>9.3481106628530135</v>
      </c>
      <c r="V293" s="42">
        <f t="shared" si="257"/>
        <v>4.5433607942445402</v>
      </c>
      <c r="W293" s="42">
        <f t="shared" si="257"/>
        <v>0.29506021794959369</v>
      </c>
      <c r="X293" s="42">
        <f t="shared" si="257"/>
        <v>0.46029731880421432</v>
      </c>
      <c r="Y293" s="42">
        <f t="shared" si="257"/>
        <v>1.9988634324208931</v>
      </c>
      <c r="AB293" s="42">
        <f t="shared" si="206"/>
        <v>0.15013227484292724</v>
      </c>
      <c r="AC293" s="42">
        <f t="shared" ref="AC293:AK293" si="258">($C203-$C202)/8*(AC202+3*((2*AC202+AC203)/3)+3*((AC202+2*AC203)/3)+AC203)</f>
        <v>3.0534592200293327</v>
      </c>
      <c r="AD293" s="42">
        <f t="shared" si="258"/>
        <v>0.70278515471297986</v>
      </c>
      <c r="AE293" s="42">
        <f t="shared" si="258"/>
        <v>1.5112945436703709</v>
      </c>
      <c r="AF293" s="42">
        <f t="shared" si="258"/>
        <v>1.3265560028472492</v>
      </c>
      <c r="AG293" s="42">
        <f t="shared" si="258"/>
        <v>16.554252039740298</v>
      </c>
      <c r="AH293" s="42">
        <f t="shared" si="258"/>
        <v>6.2326614829027305</v>
      </c>
      <c r="AI293" s="42">
        <f t="shared" si="258"/>
        <v>0.55970150082078463</v>
      </c>
      <c r="AJ293" s="42">
        <f t="shared" si="258"/>
        <v>0.65461874315107549</v>
      </c>
      <c r="AK293" s="42">
        <f t="shared" si="258"/>
        <v>11.639080970580476</v>
      </c>
    </row>
    <row r="294" spans="3:37">
      <c r="C294" s="52">
        <f t="shared" si="201"/>
        <v>2.75</v>
      </c>
      <c r="D294" s="42">
        <f t="shared" si="202"/>
        <v>0.11843984174223161</v>
      </c>
      <c r="E294" s="42">
        <f t="shared" ref="E294:M294" si="259">($C204-$C203)/8*(E203+3*((2*E203+E204)/3)+3*((E203+2*E204)/3)+E204)</f>
        <v>2.2657389871700895</v>
      </c>
      <c r="F294" s="42">
        <f t="shared" si="259"/>
        <v>0.58110823758244401</v>
      </c>
      <c r="G294" s="42">
        <f t="shared" si="259"/>
        <v>0.81190391538532558</v>
      </c>
      <c r="H294" s="42">
        <f t="shared" si="259"/>
        <v>1.0786313128713063</v>
      </c>
      <c r="I294" s="42">
        <f t="shared" si="259"/>
        <v>13.063225020796754</v>
      </c>
      <c r="J294" s="42">
        <f t="shared" si="259"/>
        <v>5.2787597058796294</v>
      </c>
      <c r="K294" s="42">
        <f t="shared" si="259"/>
        <v>0.38130670989696824</v>
      </c>
      <c r="L294" s="42">
        <f t="shared" si="259"/>
        <v>0.56380386777871594</v>
      </c>
      <c r="M294" s="42">
        <f t="shared" si="259"/>
        <v>6.4264361156858811</v>
      </c>
      <c r="P294" s="42">
        <f t="shared" si="204"/>
        <v>0.10354515113543243</v>
      </c>
      <c r="Q294" s="42">
        <f t="shared" ref="Q294:Y294" si="260">($C204-$C203)/8*(Q203+3*((2*Q203+Q204)/3)+3*((Q203+2*Q204)/3)+Q204)</f>
        <v>1.6790739221682125</v>
      </c>
      <c r="R294" s="42">
        <f t="shared" si="260"/>
        <v>0.6125914107244208</v>
      </c>
      <c r="S294" s="42">
        <f t="shared" si="260"/>
        <v>0.5609961036351957</v>
      </c>
      <c r="T294" s="42">
        <f t="shared" si="260"/>
        <v>0.89652808382359894</v>
      </c>
      <c r="U294" s="42">
        <f t="shared" si="260"/>
        <v>9.4802858299235293</v>
      </c>
      <c r="V294" s="42">
        <f t="shared" si="260"/>
        <v>4.4707391101509222</v>
      </c>
      <c r="W294" s="42">
        <f t="shared" si="260"/>
        <v>0.28377453165867089</v>
      </c>
      <c r="X294" s="42">
        <f t="shared" si="260"/>
        <v>0.45240440731133486</v>
      </c>
      <c r="Y294" s="42">
        <f t="shared" si="260"/>
        <v>1.9296263524406703</v>
      </c>
      <c r="AB294" s="42">
        <f t="shared" si="206"/>
        <v>0.1333345323490305</v>
      </c>
      <c r="AC294" s="42">
        <f t="shared" ref="AC294:AK294" si="261">($C204-$C203)/8*(AC203+3*((2*AC203+AC204)/3)+3*((AC203+2*AC204)/3)+AC204)</f>
        <v>2.8524040521719618</v>
      </c>
      <c r="AD294" s="42">
        <f t="shared" si="261"/>
        <v>0.66665148665666174</v>
      </c>
      <c r="AE294" s="42">
        <f t="shared" si="261"/>
        <v>1.400612139749092</v>
      </c>
      <c r="AF294" s="42">
        <f t="shared" si="261"/>
        <v>1.2467898404187132</v>
      </c>
      <c r="AG294" s="42">
        <f t="shared" si="261"/>
        <v>16.646164211670023</v>
      </c>
      <c r="AH294" s="42">
        <f t="shared" si="261"/>
        <v>6.0867803016083419</v>
      </c>
      <c r="AI294" s="42">
        <f t="shared" si="261"/>
        <v>0.54153783957818136</v>
      </c>
      <c r="AJ294" s="42">
        <f t="shared" si="261"/>
        <v>0.64461177504301337</v>
      </c>
      <c r="AK294" s="42">
        <f t="shared" si="261"/>
        <v>10.923245878931057</v>
      </c>
    </row>
    <row r="295" spans="3:37">
      <c r="C295" s="52">
        <f t="shared" si="201"/>
        <v>3</v>
      </c>
      <c r="D295" s="42">
        <f t="shared" si="202"/>
        <v>0.10452735163527416</v>
      </c>
      <c r="E295" s="42">
        <f t="shared" ref="E295:M295" si="262">($C205-$C204)/8*(E204+3*((2*E204+E205)/3)+3*((E204+2*E205)/3)+E205)</f>
        <v>2.0849416749063381</v>
      </c>
      <c r="F295" s="42">
        <f t="shared" si="262"/>
        <v>0.54474241741463636</v>
      </c>
      <c r="G295" s="42">
        <f t="shared" si="262"/>
        <v>0.73109086802576972</v>
      </c>
      <c r="H295" s="42">
        <f t="shared" si="262"/>
        <v>1.0310704396967709</v>
      </c>
      <c r="I295" s="42">
        <f t="shared" si="262"/>
        <v>13.167265571046858</v>
      </c>
      <c r="J295" s="42">
        <f t="shared" si="262"/>
        <v>5.1603677150717839</v>
      </c>
      <c r="K295" s="42">
        <f t="shared" si="262"/>
        <v>0.36637115659897224</v>
      </c>
      <c r="L295" s="42">
        <f t="shared" si="262"/>
        <v>0.55472479613652226</v>
      </c>
      <c r="M295" s="42">
        <f t="shared" si="262"/>
        <v>6.0002046131054039</v>
      </c>
      <c r="P295" s="42">
        <f t="shared" si="204"/>
        <v>9.1272238043733536E-2</v>
      </c>
      <c r="Q295" s="42">
        <f t="shared" ref="Q295:Y295" si="263">($C205-$C204)/8*(Q204+3*((2*Q204+Q205)/3)+3*((Q204+2*Q205)/3)+Q205)</f>
        <v>1.5354883088230709</v>
      </c>
      <c r="R295" s="42">
        <f t="shared" si="263"/>
        <v>0.57233472303608468</v>
      </c>
      <c r="S295" s="42">
        <f t="shared" si="263"/>
        <v>0.50985867821192321</v>
      </c>
      <c r="T295" s="42">
        <f t="shared" si="263"/>
        <v>0.87187703786935411</v>
      </c>
      <c r="U295" s="42">
        <f t="shared" si="263"/>
        <v>9.6030199136318686</v>
      </c>
      <c r="V295" s="42">
        <f t="shared" si="263"/>
        <v>4.3920415082646063</v>
      </c>
      <c r="W295" s="42">
        <f t="shared" si="263"/>
        <v>0.27329496581709922</v>
      </c>
      <c r="X295" s="42">
        <f t="shared" si="263"/>
        <v>0.44484849495701778</v>
      </c>
      <c r="Y295" s="42">
        <f t="shared" si="263"/>
        <v>1.8540555712048072</v>
      </c>
      <c r="AB295" s="42">
        <f t="shared" si="206"/>
        <v>0.11778246522681449</v>
      </c>
      <c r="AC295" s="42">
        <f t="shared" ref="AC295:AK295" si="264">($C205-$C204)/8*(AC204+3*((2*AC204+AC205)/3)+3*((AC204+2*AC205)/3)+AC205)</f>
        <v>2.6343950409896015</v>
      </c>
      <c r="AD295" s="42">
        <f t="shared" si="264"/>
        <v>0.63340928308376476</v>
      </c>
      <c r="AE295" s="42">
        <f t="shared" si="264"/>
        <v>1.2866867557848651</v>
      </c>
      <c r="AF295" s="42">
        <f t="shared" si="264"/>
        <v>1.1730926709650915</v>
      </c>
      <c r="AG295" s="42">
        <f t="shared" si="264"/>
        <v>16.731511228461844</v>
      </c>
      <c r="AH295" s="42">
        <f t="shared" si="264"/>
        <v>5.9286939218789687</v>
      </c>
      <c r="AI295" s="42">
        <f t="shared" si="264"/>
        <v>0.52166187628483562</v>
      </c>
      <c r="AJ295" s="42">
        <f t="shared" si="264"/>
        <v>0.63359770549729633</v>
      </c>
      <c r="AK295" s="42">
        <f t="shared" si="264"/>
        <v>10.146353655005974</v>
      </c>
    </row>
    <row r="296" spans="3:37">
      <c r="C296" s="52">
        <f t="shared" si="201"/>
        <v>3.25</v>
      </c>
      <c r="D296" s="42">
        <f t="shared" si="202"/>
        <v>9.1706500366726423E-2</v>
      </c>
      <c r="E296" s="42">
        <f t="shared" ref="E296:M296" si="265">($C206-$C205)/8*(E205+3*((2*E205+E206)/3)+3*((E205+2*E206)/3)+E206)</f>
        <v>1.8939703827879191</v>
      </c>
      <c r="F296" s="42">
        <f t="shared" si="265"/>
        <v>0.51124330281609898</v>
      </c>
      <c r="G296" s="42">
        <f t="shared" si="265"/>
        <v>0.65649420892464094</v>
      </c>
      <c r="H296" s="42">
        <f t="shared" si="265"/>
        <v>0.98744129677512382</v>
      </c>
      <c r="I296" s="42">
        <f t="shared" si="265"/>
        <v>13.263303002046966</v>
      </c>
      <c r="J296" s="42">
        <f t="shared" si="265"/>
        <v>5.0354467541826242</v>
      </c>
      <c r="K296" s="42">
        <f t="shared" si="265"/>
        <v>0.3520954781951956</v>
      </c>
      <c r="L296" s="42">
        <f t="shared" si="265"/>
        <v>0.54499656883153713</v>
      </c>
      <c r="M296" s="42">
        <f t="shared" si="265"/>
        <v>5.5494151458498688</v>
      </c>
      <c r="P296" s="42">
        <f t="shared" si="204"/>
        <v>7.9963480886537777E-2</v>
      </c>
      <c r="Q296" s="42">
        <f t="shared" ref="Q296:Y296" si="266">($C206-$C205)/8*(Q205+3*((2*Q205+Q206)/3)+3*((Q205+2*Q206)/3)+Q206)</f>
        <v>1.383740637914032</v>
      </c>
      <c r="R296" s="42">
        <f t="shared" si="266"/>
        <v>0.53166390371093786</v>
      </c>
      <c r="S296" s="42">
        <f t="shared" si="266"/>
        <v>0.46265490089813327</v>
      </c>
      <c r="T296" s="42">
        <f t="shared" si="266"/>
        <v>0.84935783580595758</v>
      </c>
      <c r="U296" s="42">
        <f t="shared" si="266"/>
        <v>9.7163129139780295</v>
      </c>
      <c r="V296" s="42">
        <f t="shared" si="266"/>
        <v>4.3090039650977925</v>
      </c>
      <c r="W296" s="42">
        <f t="shared" si="266"/>
        <v>0.26362152042487957</v>
      </c>
      <c r="X296" s="42">
        <f t="shared" si="266"/>
        <v>0.43765625326194618</v>
      </c>
      <c r="Y296" s="42">
        <f t="shared" si="266"/>
        <v>1.7736503625907332</v>
      </c>
      <c r="AB296" s="42">
        <f t="shared" si="206"/>
        <v>0.10344951984691507</v>
      </c>
      <c r="AC296" s="42">
        <f t="shared" ref="AC296:AK296" si="267">($C206-$C205)/8*(AC205+3*((2*AC205+AC206)/3)+3*((AC205+2*AC206)/3)+AC206)</f>
        <v>2.4042001276618064</v>
      </c>
      <c r="AD296" s="42">
        <f t="shared" si="267"/>
        <v>0.60287867497174119</v>
      </c>
      <c r="AE296" s="42">
        <f t="shared" si="267"/>
        <v>1.1712367491118818</v>
      </c>
      <c r="AF296" s="42">
        <f t="shared" si="267"/>
        <v>1.1052493328634743</v>
      </c>
      <c r="AG296" s="42">
        <f t="shared" si="267"/>
        <v>16.810293090115866</v>
      </c>
      <c r="AH296" s="42">
        <f t="shared" si="267"/>
        <v>5.7618895432674613</v>
      </c>
      <c r="AI296" s="42">
        <f t="shared" si="267"/>
        <v>0.50045232368977954</v>
      </c>
      <c r="AJ296" s="42">
        <f t="shared" si="267"/>
        <v>0.62176682376906711</v>
      </c>
      <c r="AK296" s="42">
        <f t="shared" si="267"/>
        <v>9.3251799291089981</v>
      </c>
    </row>
    <row r="297" spans="3:37">
      <c r="C297" s="52">
        <f t="shared" si="201"/>
        <v>3.5</v>
      </c>
      <c r="D297" s="42">
        <f t="shared" si="202"/>
        <v>7.9952319447719647E-2</v>
      </c>
      <c r="E297" s="42">
        <f t="shared" ref="E297:M297" si="268">($C207-$C206)/8*(E206+3*((2*E206+E207)/3)+3*((E206+2*E207)/3)+E207)</f>
        <v>1.6967620971602684</v>
      </c>
      <c r="F297" s="42">
        <f t="shared" si="268"/>
        <v>0.48053017567643991</v>
      </c>
      <c r="G297" s="42">
        <f t="shared" si="268"/>
        <v>0.58811393808193935</v>
      </c>
      <c r="H297" s="42">
        <f t="shared" si="268"/>
        <v>0.94742582857385382</v>
      </c>
      <c r="I297" s="42">
        <f t="shared" si="268"/>
        <v>13.351337313797028</v>
      </c>
      <c r="J297" s="42">
        <f t="shared" si="268"/>
        <v>4.9066084112446759</v>
      </c>
      <c r="K297" s="42">
        <f t="shared" si="268"/>
        <v>0.33851451622781281</v>
      </c>
      <c r="L297" s="42">
        <f t="shared" si="268"/>
        <v>0.5347821193488862</v>
      </c>
      <c r="M297" s="42">
        <f t="shared" si="268"/>
        <v>5.0832051660098792</v>
      </c>
      <c r="P297" s="42">
        <f t="shared" si="204"/>
        <v>6.9595496315471253E-2</v>
      </c>
      <c r="Q297" s="42">
        <f t="shared" ref="Q297:Y297" si="269">($C207-$C206)/8*(Q206+3*((2*Q206+Q207)/3)+3*((Q206+2*Q207)/3)+Q207)</f>
        <v>1.2269369409524036</v>
      </c>
      <c r="R297" s="42">
        <f t="shared" si="269"/>
        <v>0.49116533903120985</v>
      </c>
      <c r="S297" s="42">
        <f t="shared" si="269"/>
        <v>0.41938477169382526</v>
      </c>
      <c r="T297" s="42">
        <f t="shared" si="269"/>
        <v>0.82869618587578731</v>
      </c>
      <c r="U297" s="42">
        <f t="shared" si="269"/>
        <v>9.8201648309620175</v>
      </c>
      <c r="V297" s="42">
        <f t="shared" si="269"/>
        <v>4.2233624571626844</v>
      </c>
      <c r="W297" s="42">
        <f t="shared" si="269"/>
        <v>0.25475419548201195</v>
      </c>
      <c r="X297" s="42">
        <f t="shared" si="269"/>
        <v>0.4308543537468022</v>
      </c>
      <c r="Y297" s="42">
        <f t="shared" si="269"/>
        <v>1.6899100004758822</v>
      </c>
      <c r="AB297" s="42">
        <f t="shared" si="206"/>
        <v>9.0309142579967958E-2</v>
      </c>
      <c r="AC297" s="42">
        <f t="shared" ref="AC297:AK297" si="270">($C207-$C206)/8*(AC206+3*((2*AC206+AC207)/3)+3*((AC206+2*AC207)/3)+AC207)</f>
        <v>2.1665872533681383</v>
      </c>
      <c r="AD297" s="42">
        <f t="shared" si="270"/>
        <v>0.57487979329804262</v>
      </c>
      <c r="AE297" s="42">
        <f t="shared" si="270"/>
        <v>1.0559804770643271</v>
      </c>
      <c r="AF297" s="42">
        <f t="shared" si="270"/>
        <v>1.043044664490963</v>
      </c>
      <c r="AG297" s="42">
        <f t="shared" si="270"/>
        <v>16.882509796632093</v>
      </c>
      <c r="AH297" s="42">
        <f t="shared" si="270"/>
        <v>5.5898543653266728</v>
      </c>
      <c r="AI297" s="42">
        <f t="shared" si="270"/>
        <v>0.47828789454204301</v>
      </c>
      <c r="AJ297" s="42">
        <f t="shared" si="270"/>
        <v>0.60930941911346781</v>
      </c>
      <c r="AK297" s="42">
        <f t="shared" si="270"/>
        <v>8.4765003315438658</v>
      </c>
    </row>
    <row r="298" spans="3:37">
      <c r="C298" s="52">
        <f t="shared" si="201"/>
        <v>3.75</v>
      </c>
      <c r="D298" s="42">
        <f t="shared" si="202"/>
        <v>6.9239840389384813E-2</v>
      </c>
      <c r="E298" s="42">
        <f t="shared" ref="E298:M298" si="271">($C208-$C207)/8*(E207+3*((2*E207+E208)/3)+3*((E207+2*E208)/3)+E208)</f>
        <v>1.4972538043688179</v>
      </c>
      <c r="F298" s="42">
        <f t="shared" si="271"/>
        <v>0.45252231788526853</v>
      </c>
      <c r="G298" s="42">
        <f t="shared" si="271"/>
        <v>0.5259500554976646</v>
      </c>
      <c r="H298" s="42">
        <f t="shared" si="271"/>
        <v>0.91070597956045529</v>
      </c>
      <c r="I298" s="42">
        <f t="shared" si="271"/>
        <v>13.431368506297105</v>
      </c>
      <c r="J298" s="42">
        <f t="shared" si="271"/>
        <v>4.7764642742904631</v>
      </c>
      <c r="K298" s="42">
        <f t="shared" si="271"/>
        <v>0.32566311223899808</v>
      </c>
      <c r="L298" s="42">
        <f t="shared" si="271"/>
        <v>0.52424438117369432</v>
      </c>
      <c r="M298" s="42">
        <f t="shared" si="271"/>
        <v>4.6107121256760308</v>
      </c>
      <c r="P298" s="42">
        <f t="shared" si="204"/>
        <v>6.0144900982160347E-2</v>
      </c>
      <c r="Q298" s="42">
        <f t="shared" ref="Q298:Y298" si="272">($C208-$C207)/8*(Q207+3*((2*Q207+Q208)/3)+3*((Q207+2*Q208)/3)+Q208)</f>
        <v>1.068183249449483</v>
      </c>
      <c r="R298" s="42">
        <f t="shared" si="272"/>
        <v>0.45142541527913016</v>
      </c>
      <c r="S298" s="42">
        <f t="shared" si="272"/>
        <v>0.38004829059899975</v>
      </c>
      <c r="T298" s="42">
        <f t="shared" si="272"/>
        <v>0.80961779632122011</v>
      </c>
      <c r="U298" s="42">
        <f t="shared" si="272"/>
        <v>9.9145756645838041</v>
      </c>
      <c r="V298" s="42">
        <f t="shared" si="272"/>
        <v>4.1368529609714777</v>
      </c>
      <c r="W298" s="42">
        <f t="shared" si="272"/>
        <v>0.2466929909884954</v>
      </c>
      <c r="X298" s="42">
        <f t="shared" si="272"/>
        <v>0.42446946793226809</v>
      </c>
      <c r="Y298" s="42">
        <f t="shared" si="272"/>
        <v>1.604333758737678</v>
      </c>
      <c r="AB298" s="42">
        <f t="shared" si="206"/>
        <v>7.833477979660923E-2</v>
      </c>
      <c r="AC298" s="42">
        <f t="shared" ref="AC298:AK298" si="273">($C208-$C207)/8*(AC207+3*((2*AC207+AC208)/3)+3*((AC207+2*AC208)/3)+AC208)</f>
        <v>1.9263243592881487</v>
      </c>
      <c r="AD298" s="42">
        <f t="shared" si="273"/>
        <v>0.54923276904012064</v>
      </c>
      <c r="AE298" s="42">
        <f t="shared" si="273"/>
        <v>0.94263629697640094</v>
      </c>
      <c r="AF298" s="42">
        <f t="shared" si="273"/>
        <v>0.98626350422464093</v>
      </c>
      <c r="AG298" s="42">
        <f t="shared" si="273"/>
        <v>16.948161348010455</v>
      </c>
      <c r="AH298" s="42">
        <f t="shared" si="273"/>
        <v>5.41607558760946</v>
      </c>
      <c r="AI298" s="42">
        <f t="shared" si="273"/>
        <v>0.45554730159065793</v>
      </c>
      <c r="AJ298" s="42">
        <f t="shared" si="273"/>
        <v>0.5964157807856415</v>
      </c>
      <c r="AK298" s="42">
        <f t="shared" si="273"/>
        <v>7.6170904926143752</v>
      </c>
    </row>
    <row r="299" spans="3:37">
      <c r="C299" s="52">
        <f t="shared" si="201"/>
        <v>4</v>
      </c>
      <c r="D299" s="42">
        <f t="shared" si="202"/>
        <v>5.9544094702853059E-2</v>
      </c>
      <c r="E299" s="42">
        <f t="shared" ref="E299:M299" si="274">($C209-$C208)/8*(E208+3*((2*E208+E209)/3)+3*((E208+2*E209)/3)+E209)</f>
        <v>1.2993824907589844</v>
      </c>
      <c r="F299" s="42">
        <f t="shared" si="274"/>
        <v>0.42713901133219317</v>
      </c>
      <c r="G299" s="42">
        <f t="shared" si="274"/>
        <v>0.47000256117181788</v>
      </c>
      <c r="H299" s="42">
        <f t="shared" si="274"/>
        <v>0.87696369420241393</v>
      </c>
      <c r="I299" s="42">
        <f t="shared" si="274"/>
        <v>13.503396579547186</v>
      </c>
      <c r="J299" s="42">
        <f t="shared" si="274"/>
        <v>4.6476259313525157</v>
      </c>
      <c r="K299" s="42">
        <f t="shared" si="274"/>
        <v>0.31357610777092521</v>
      </c>
      <c r="L299" s="42">
        <f t="shared" si="274"/>
        <v>0.51354628779108735</v>
      </c>
      <c r="M299" s="42">
        <f t="shared" si="274"/>
        <v>4.1410734769389297</v>
      </c>
      <c r="P299" s="42">
        <f t="shared" si="204"/>
        <v>5.1588311538231527E-2</v>
      </c>
      <c r="Q299" s="42">
        <f t="shared" ref="Q299:Y299" si="275">($C209-$C208)/8*(Q208+3*((2*Q208+Q209)/3)+3*((Q208+2*Q209)/3)+Q209)</f>
        <v>0.91058559491656976</v>
      </c>
      <c r="R299" s="42">
        <f t="shared" si="275"/>
        <v>0.41303051873692892</v>
      </c>
      <c r="S299" s="42">
        <f t="shared" si="275"/>
        <v>0.34464545761365678</v>
      </c>
      <c r="T299" s="42">
        <f t="shared" si="275"/>
        <v>0.79184837538463371</v>
      </c>
      <c r="U299" s="42">
        <f t="shared" si="275"/>
        <v>9.9995454148434</v>
      </c>
      <c r="V299" s="42">
        <f t="shared" si="275"/>
        <v>4.0512114530363705</v>
      </c>
      <c r="W299" s="42">
        <f t="shared" si="275"/>
        <v>0.23943790694433048</v>
      </c>
      <c r="X299" s="42">
        <f t="shared" si="275"/>
        <v>0.41852826733902704</v>
      </c>
      <c r="Y299" s="42">
        <f t="shared" si="275"/>
        <v>1.5184209112535445</v>
      </c>
      <c r="AB299" s="42">
        <f t="shared" si="206"/>
        <v>6.7499877867474647E-2</v>
      </c>
      <c r="AC299" s="42">
        <f t="shared" ref="AC299:AK299" si="276">($C209-$C208)/8*(AC208+3*((2*AC208+AC209)/3)+3*((AC208+2*AC209)/3)+AC209)</f>
        <v>1.6881793866013974</v>
      </c>
      <c r="AD299" s="42">
        <f t="shared" si="276"/>
        <v>0.52575773317542718</v>
      </c>
      <c r="AE299" s="42">
        <f t="shared" si="276"/>
        <v>0.83292256618230143</v>
      </c>
      <c r="AF299" s="42">
        <f t="shared" si="276"/>
        <v>0.93469069044159858</v>
      </c>
      <c r="AG299" s="42">
        <f t="shared" si="276"/>
        <v>17.007247744250975</v>
      </c>
      <c r="AH299" s="42">
        <f t="shared" si="276"/>
        <v>5.244040409668667</v>
      </c>
      <c r="AI299" s="42">
        <f t="shared" si="276"/>
        <v>0.43260925758465579</v>
      </c>
      <c r="AJ299" s="42">
        <f t="shared" si="276"/>
        <v>0.5832761980407295</v>
      </c>
      <c r="AK299" s="42">
        <f t="shared" si="276"/>
        <v>6.7637260426243051</v>
      </c>
    </row>
    <row r="300" spans="3:37">
      <c r="C300" s="52">
        <f t="shared" si="201"/>
        <v>4.25</v>
      </c>
      <c r="D300" s="42">
        <f t="shared" si="202"/>
        <v>5.0840113899255517E-2</v>
      </c>
      <c r="E300" s="42">
        <f t="shared" ref="E300:M300" si="277">($C210-$C209)/8*(E209+3*((2*E209+E210)/3)+3*((E209+2*E210)/3)+E210)</f>
        <v>1.1070851426762041</v>
      </c>
      <c r="F300" s="42">
        <f t="shared" si="277"/>
        <v>0.40429953790682227</v>
      </c>
      <c r="G300" s="42">
        <f t="shared" si="277"/>
        <v>0.42027145510439912</v>
      </c>
      <c r="H300" s="42">
        <f t="shared" si="277"/>
        <v>0.84588091696721968</v>
      </c>
      <c r="I300" s="42">
        <f t="shared" si="277"/>
        <v>13.567421533547275</v>
      </c>
      <c r="J300" s="42">
        <f t="shared" si="277"/>
        <v>4.522704970463356</v>
      </c>
      <c r="K300" s="42">
        <f t="shared" si="277"/>
        <v>0.30228834436576824</v>
      </c>
      <c r="L300" s="42">
        <f t="shared" si="277"/>
        <v>0.50285077268619105</v>
      </c>
      <c r="M300" s="42">
        <f t="shared" si="277"/>
        <v>3.6834266718891753</v>
      </c>
      <c r="P300" s="42">
        <f t="shared" si="204"/>
        <v>4.3902344635311133E-2</v>
      </c>
      <c r="Q300" s="42">
        <f t="shared" ref="Q300:Y300" si="278">($C210-$C209)/8*(Q209+3*((2*Q209+Q210)/3)+3*((Q209+2*Q210)/3)+Q210)</f>
        <v>0.75725000886497096</v>
      </c>
      <c r="R300" s="42">
        <f t="shared" si="278"/>
        <v>0.37656703568683553</v>
      </c>
      <c r="S300" s="42">
        <f t="shared" si="278"/>
        <v>0.3131762727377963</v>
      </c>
      <c r="T300" s="42">
        <f t="shared" si="278"/>
        <v>0.77511363130840594</v>
      </c>
      <c r="U300" s="42">
        <f t="shared" si="278"/>
        <v>10.075074081740864</v>
      </c>
      <c r="V300" s="42">
        <f t="shared" si="278"/>
        <v>3.9681739098695572</v>
      </c>
      <c r="W300" s="42">
        <f t="shared" si="278"/>
        <v>0.23298894334951759</v>
      </c>
      <c r="X300" s="42">
        <f t="shared" si="278"/>
        <v>0.41305742348776159</v>
      </c>
      <c r="Y300" s="42">
        <f t="shared" si="278"/>
        <v>1.4336707319009157</v>
      </c>
      <c r="AB300" s="42">
        <f t="shared" si="206"/>
        <v>5.7777883163199949E-2</v>
      </c>
      <c r="AC300" s="42">
        <f t="shared" ref="AC300:AK300" si="279">($C210-$C209)/8*(AC209+3*((2*AC209+AC210)/3)+3*((AC209+2*AC210)/3)+AC210)</f>
        <v>1.4569202764874416</v>
      </c>
      <c r="AD300" s="42">
        <f t="shared" si="279"/>
        <v>0.50427481668141394</v>
      </c>
      <c r="AE300" s="42">
        <f t="shared" si="279"/>
        <v>0.72855764201621598</v>
      </c>
      <c r="AF300" s="42">
        <f t="shared" si="279"/>
        <v>0.8881110615189296</v>
      </c>
      <c r="AG300" s="42">
        <f t="shared" si="279"/>
        <v>17.059768985353635</v>
      </c>
      <c r="AH300" s="42">
        <f t="shared" si="279"/>
        <v>5.0772360310571596</v>
      </c>
      <c r="AI300" s="42">
        <f t="shared" si="279"/>
        <v>0.40985247527306651</v>
      </c>
      <c r="AJ300" s="42">
        <f t="shared" si="279"/>
        <v>0.57008096013387444</v>
      </c>
      <c r="AK300" s="42">
        <f t="shared" si="279"/>
        <v>5.9331826118774247</v>
      </c>
    </row>
    <row r="301" spans="3:37">
      <c r="C301" s="52">
        <f t="shared" si="201"/>
        <v>4.5</v>
      </c>
      <c r="D301" s="42">
        <f t="shared" si="202"/>
        <v>4.3102929489723295E-2</v>
      </c>
      <c r="E301" s="42">
        <f t="shared" ref="E301:M301" si="280">($C211-$C210)/8*(E210+3*((2*E210+E211)/3)+3*((E210+2*E211)/3)+E211)</f>
        <v>0.92429874646591081</v>
      </c>
      <c r="F301" s="42">
        <f t="shared" si="280"/>
        <v>0.38392317949876498</v>
      </c>
      <c r="G301" s="42">
        <f t="shared" si="280"/>
        <v>0.37675673729540687</v>
      </c>
      <c r="H301" s="42">
        <f t="shared" si="280"/>
        <v>0.81713959232236166</v>
      </c>
      <c r="I301" s="42">
        <f t="shared" si="280"/>
        <v>13.623443368297323</v>
      </c>
      <c r="J301" s="42">
        <f t="shared" si="280"/>
        <v>4.4043129796555105</v>
      </c>
      <c r="K301" s="42">
        <f t="shared" si="280"/>
        <v>0.29183466356570165</v>
      </c>
      <c r="L301" s="42">
        <f t="shared" si="280"/>
        <v>0.49232076934412955</v>
      </c>
      <c r="M301" s="42">
        <f t="shared" si="280"/>
        <v>3.2469091626173663</v>
      </c>
      <c r="P301" s="42">
        <f t="shared" si="204"/>
        <v>3.7063616925025543E-2</v>
      </c>
      <c r="Q301" s="42">
        <f t="shared" ref="Q301:Y301" si="281">($C211-$C210)/8*(Q210+3*((2*Q210+Q211)/3)+3*((Q210+2*Q211)/3)+Q211)</f>
        <v>0.6112825228059845</v>
      </c>
      <c r="R301" s="42">
        <f t="shared" si="281"/>
        <v>0.34262135241107916</v>
      </c>
      <c r="S301" s="42">
        <f t="shared" si="281"/>
        <v>0.28564073597141876</v>
      </c>
      <c r="T301" s="42">
        <f t="shared" si="281"/>
        <v>0.75913927233491374</v>
      </c>
      <c r="U301" s="42">
        <f t="shared" si="281"/>
        <v>10.141161665276147</v>
      </c>
      <c r="V301" s="42">
        <f t="shared" si="281"/>
        <v>3.8894763079832408</v>
      </c>
      <c r="W301" s="42">
        <f t="shared" si="281"/>
        <v>0.22734610020405616</v>
      </c>
      <c r="X301" s="42">
        <f t="shared" si="281"/>
        <v>0.40808360789915388</v>
      </c>
      <c r="Y301" s="42">
        <f t="shared" si="281"/>
        <v>1.3515824945572157</v>
      </c>
      <c r="AB301" s="42">
        <f t="shared" si="206"/>
        <v>4.914224205442104E-2</v>
      </c>
      <c r="AC301" s="42">
        <f t="shared" ref="AC301:AK301" si="282">($C211-$C210)/8*(AC210+3*((2*AC210+AC211)/3)+3*((AC210+2*AC211)/3)+AC211)</f>
        <v>1.2373149701258375</v>
      </c>
      <c r="AD301" s="42">
        <f t="shared" si="282"/>
        <v>0.48460415053553257</v>
      </c>
      <c r="AE301" s="42">
        <f t="shared" si="282"/>
        <v>0.63125988181234161</v>
      </c>
      <c r="AF301" s="42">
        <f t="shared" si="282"/>
        <v>0.84630945583372441</v>
      </c>
      <c r="AG301" s="42">
        <f t="shared" si="282"/>
        <v>17.105725071318499</v>
      </c>
      <c r="AH301" s="42">
        <f t="shared" si="282"/>
        <v>4.9191496513277855</v>
      </c>
      <c r="AI301" s="42">
        <f t="shared" si="282"/>
        <v>0.38765566740492235</v>
      </c>
      <c r="AJ301" s="42">
        <f t="shared" si="282"/>
        <v>0.55702035632021896</v>
      </c>
      <c r="AK301" s="42">
        <f t="shared" si="282"/>
        <v>5.1422358306775111</v>
      </c>
    </row>
    <row r="302" spans="3:37">
      <c r="C302" s="52">
        <f t="shared" si="201"/>
        <v>4.75</v>
      </c>
      <c r="D302" s="42">
        <f t="shared" si="202"/>
        <v>3.6307572985387497E-2</v>
      </c>
      <c r="E302" s="42">
        <f t="shared" ref="E302:M302" si="283">($C212-$C211)/8*(E211+3*((2*E211+E212)/3)+3*((E211+2*E212)/3)+E212)</f>
        <v>0.75496028847352836</v>
      </c>
      <c r="F302" s="42">
        <f t="shared" si="283"/>
        <v>0.3659292179976289</v>
      </c>
      <c r="G302" s="42">
        <f t="shared" si="283"/>
        <v>0.33945840774484198</v>
      </c>
      <c r="H302" s="42">
        <f t="shared" si="283"/>
        <v>0.7904216647353286</v>
      </c>
      <c r="I302" s="42">
        <f t="shared" si="283"/>
        <v>13.671462083797326</v>
      </c>
      <c r="J302" s="42">
        <f t="shared" si="283"/>
        <v>4.2950615469615094</v>
      </c>
      <c r="K302" s="42">
        <f t="shared" si="283"/>
        <v>0.28224990691289903</v>
      </c>
      <c r="L302" s="42">
        <f t="shared" si="283"/>
        <v>0.48211921125002827</v>
      </c>
      <c r="M302" s="42">
        <f t="shared" si="283"/>
        <v>2.8406584012141041</v>
      </c>
      <c r="P302" s="42">
        <f t="shared" si="204"/>
        <v>3.1048745059001143E-2</v>
      </c>
      <c r="Q302" s="42">
        <f t="shared" ref="Q302:Y302" si="284">($C212-$C211)/8*(Q211+3*((2*Q211+Q212)/3)+3*((Q211+2*Q212)/3)+Q212)</f>
        <v>0.47578916825091205</v>
      </c>
      <c r="R302" s="42">
        <f t="shared" si="284"/>
        <v>0.31177985519188983</v>
      </c>
      <c r="S302" s="42">
        <f t="shared" si="284"/>
        <v>0.26203884731452376</v>
      </c>
      <c r="T302" s="42">
        <f t="shared" si="284"/>
        <v>0.74365100670653506</v>
      </c>
      <c r="U302" s="42">
        <f t="shared" si="284"/>
        <v>10.197808165449194</v>
      </c>
      <c r="V302" s="42">
        <f t="shared" si="284"/>
        <v>3.8168546238896175</v>
      </c>
      <c r="W302" s="42">
        <f t="shared" si="284"/>
        <v>0.22250937750794636</v>
      </c>
      <c r="X302" s="42">
        <f t="shared" si="284"/>
        <v>0.4036334920938871</v>
      </c>
      <c r="Y302" s="42">
        <f t="shared" si="284"/>
        <v>1.2736554730998728</v>
      </c>
      <c r="AB302" s="42">
        <f t="shared" si="206"/>
        <v>4.156640091177375E-2</v>
      </c>
      <c r="AC302" s="42">
        <f t="shared" ref="AC302:AK302" si="285">($C212-$C211)/8*(AC211+3*((2*AC211+AC212)/3)+3*((AC211+2*AC212)/3)+AC212)</f>
        <v>1.0341314086961444</v>
      </c>
      <c r="AD302" s="42">
        <f t="shared" si="285"/>
        <v>0.46656586571523501</v>
      </c>
      <c r="AE302" s="42">
        <f t="shared" si="285"/>
        <v>0.54274764290487165</v>
      </c>
      <c r="AF302" s="42">
        <f t="shared" si="285"/>
        <v>0.8090707117630751</v>
      </c>
      <c r="AG302" s="42">
        <f t="shared" si="285"/>
        <v>17.14511600214551</v>
      </c>
      <c r="AH302" s="42">
        <f t="shared" si="285"/>
        <v>4.7732684700333969</v>
      </c>
      <c r="AI302" s="42">
        <f t="shared" si="285"/>
        <v>0.36639754672925434</v>
      </c>
      <c r="AJ302" s="42">
        <f t="shared" si="285"/>
        <v>0.54428467585490603</v>
      </c>
      <c r="AK302" s="42">
        <f t="shared" si="285"/>
        <v>4.4076613293283415</v>
      </c>
    </row>
    <row r="303" spans="3:37">
      <c r="C303" s="52">
        <f t="shared" si="201"/>
        <v>5</v>
      </c>
      <c r="D303" s="42">
        <f t="shared" si="202"/>
        <v>3.0429075897379206E-2</v>
      </c>
      <c r="E303" s="42">
        <f t="shared" ref="E303:M303" si="286">($C213-$C212)/8*(E212+3*((2*E212+E213)/3)+3*((E212+2*E213)/3)+E213)</f>
        <v>0.60300675504448598</v>
      </c>
      <c r="F303" s="42">
        <f t="shared" si="286"/>
        <v>0.35023693529302369</v>
      </c>
      <c r="G303" s="42">
        <f t="shared" si="286"/>
        <v>0.30837646645270517</v>
      </c>
      <c r="H303" s="42">
        <f t="shared" si="286"/>
        <v>0.7654090786736103</v>
      </c>
      <c r="I303" s="42">
        <f t="shared" si="286"/>
        <v>13.711477680047388</v>
      </c>
      <c r="J303" s="42">
        <f t="shared" si="286"/>
        <v>4.1975622604138714</v>
      </c>
      <c r="K303" s="42">
        <f t="shared" si="286"/>
        <v>0.27356891594953381</v>
      </c>
      <c r="L303" s="42">
        <f t="shared" si="286"/>
        <v>0.47240903188901323</v>
      </c>
      <c r="M303" s="42">
        <f t="shared" si="286"/>
        <v>2.4738118397699989</v>
      </c>
      <c r="P303" s="42">
        <f t="shared" si="204"/>
        <v>2.5834345688864328E-2</v>
      </c>
      <c r="Q303" s="42">
        <f t="shared" ref="Q303:Y303" si="287">($C213-$C212)/8*(Q212+3*((2*Q212+Q213)/3)+3*((Q212+2*Q213)/3)+Q213)</f>
        <v>0.35387597671105425</v>
      </c>
      <c r="R303" s="42">
        <f t="shared" si="287"/>
        <v>0.28462893031149816</v>
      </c>
      <c r="S303" s="42">
        <f t="shared" si="287"/>
        <v>0.24237060676711131</v>
      </c>
      <c r="T303" s="42">
        <f t="shared" si="287"/>
        <v>0.72837454266564672</v>
      </c>
      <c r="U303" s="42">
        <f t="shared" si="287"/>
        <v>10.24501358226011</v>
      </c>
      <c r="V303" s="42">
        <f t="shared" si="287"/>
        <v>3.752044834100889</v>
      </c>
      <c r="W303" s="42">
        <f t="shared" si="287"/>
        <v>0.21847877526118811</v>
      </c>
      <c r="X303" s="42">
        <f t="shared" si="287"/>
        <v>0.39973374759264424</v>
      </c>
      <c r="Y303" s="42">
        <f t="shared" si="287"/>
        <v>1.2013889414063117</v>
      </c>
      <c r="AB303" s="42">
        <f t="shared" si="206"/>
        <v>3.5023806105893937E-2</v>
      </c>
      <c r="AC303" s="42">
        <f t="shared" ref="AC303:AK303" si="288">($C213-$C212)/8*(AC212+3*((2*AC212+AC213)/3)+3*((AC212+2*AC213)/3)+AC213)</f>
        <v>0.85213753337791887</v>
      </c>
      <c r="AD303" s="42">
        <f t="shared" si="288"/>
        <v>0.44998009319797311</v>
      </c>
      <c r="AE303" s="42">
        <f t="shared" si="288"/>
        <v>0.46473928262800035</v>
      </c>
      <c r="AF303" s="42">
        <f t="shared" si="288"/>
        <v>0.77617966768407276</v>
      </c>
      <c r="AG303" s="42">
        <f t="shared" si="288"/>
        <v>17.177941777834668</v>
      </c>
      <c r="AH303" s="42">
        <f t="shared" si="288"/>
        <v>4.6430796867268542</v>
      </c>
      <c r="AI303" s="42">
        <f t="shared" si="288"/>
        <v>0.34645682599509298</v>
      </c>
      <c r="AJ303" s="42">
        <f t="shared" si="288"/>
        <v>0.53206420799307685</v>
      </c>
      <c r="AK303" s="42">
        <f t="shared" si="288"/>
        <v>3.7462347381336856</v>
      </c>
    </row>
    <row r="304" spans="3:37">
      <c r="C304" s="52">
        <f t="shared" si="201"/>
        <v>5.25</v>
      </c>
      <c r="D304" s="42">
        <f t="shared" si="202"/>
        <v>2.5442469736829482E-2</v>
      </c>
      <c r="E304" s="42">
        <f t="shared" ref="E304:M304" si="289">($C214-$C213)/8*(E213+3*((2*E213+E214)/3)+3*((E213+2*E214)/3)+E214)</f>
        <v>0.47237513252421426</v>
      </c>
      <c r="F304" s="42">
        <f t="shared" si="289"/>
        <v>0.33676561327455817</v>
      </c>
      <c r="G304" s="42">
        <f t="shared" si="289"/>
        <v>0.28351091341899531</v>
      </c>
      <c r="H304" s="42">
        <f t="shared" si="289"/>
        <v>0.74178377860469524</v>
      </c>
      <c r="I304" s="42">
        <f t="shared" si="289"/>
        <v>13.743490157047457</v>
      </c>
      <c r="J304" s="42">
        <f t="shared" si="289"/>
        <v>4.1144267080451291</v>
      </c>
      <c r="K304" s="42">
        <f t="shared" si="289"/>
        <v>0.26582653221778052</v>
      </c>
      <c r="L304" s="42">
        <f t="shared" si="289"/>
        <v>0.46335316474620947</v>
      </c>
      <c r="M304" s="42">
        <f t="shared" si="289"/>
        <v>2.1555069303756467</v>
      </c>
      <c r="P304" s="42">
        <f t="shared" si="204"/>
        <v>2.1397035466241478E-2</v>
      </c>
      <c r="Q304" s="42">
        <f t="shared" ref="Q304:Y304" si="290">($C214-$C213)/8*(Q213+3*((2*Q213+Q214)/3)+3*((Q213+2*Q214)/3)+Q214)</f>
        <v>0.24864897969771338</v>
      </c>
      <c r="R304" s="42">
        <f t="shared" si="290"/>
        <v>0.26175496405213311</v>
      </c>
      <c r="S304" s="42">
        <f t="shared" si="290"/>
        <v>0.22663601432918129</v>
      </c>
      <c r="T304" s="42">
        <f t="shared" si="290"/>
        <v>0.71303558845462589</v>
      </c>
      <c r="U304" s="42">
        <f t="shared" si="290"/>
        <v>10.28277791570884</v>
      </c>
      <c r="V304" s="42">
        <f t="shared" si="290"/>
        <v>3.6967829151292522</v>
      </c>
      <c r="W304" s="42">
        <f t="shared" si="290"/>
        <v>0.21525429346378139</v>
      </c>
      <c r="X304" s="42">
        <f t="shared" si="290"/>
        <v>0.39641104591610715</v>
      </c>
      <c r="Y304" s="42">
        <f t="shared" si="290"/>
        <v>1.136282173353961</v>
      </c>
      <c r="AB304" s="42">
        <f t="shared" si="206"/>
        <v>2.9487904007417489E-2</v>
      </c>
      <c r="AC304" s="42">
        <f t="shared" ref="AC304:AK304" si="291">($C214-$C213)/8*(AC213+3*((2*AC213+AC214)/3)+3*((AC213+2*AC214)/3)+AC214)</f>
        <v>0.69610128535071514</v>
      </c>
      <c r="AD304" s="42">
        <f t="shared" si="291"/>
        <v>0.43466696396119825</v>
      </c>
      <c r="AE304" s="42">
        <f t="shared" si="291"/>
        <v>0.3989531583159221</v>
      </c>
      <c r="AF304" s="42">
        <f t="shared" si="291"/>
        <v>0.74742116197380803</v>
      </c>
      <c r="AG304" s="42">
        <f t="shared" si="291"/>
        <v>17.204202398386027</v>
      </c>
      <c r="AH304" s="42">
        <f t="shared" si="291"/>
        <v>4.5320705009610105</v>
      </c>
      <c r="AI304" s="42">
        <f t="shared" si="291"/>
        <v>0.32821221795147004</v>
      </c>
      <c r="AJ304" s="42">
        <f t="shared" si="291"/>
        <v>0.52054924198987418</v>
      </c>
      <c r="AK304" s="42">
        <f t="shared" si="291"/>
        <v>3.1747316873973208</v>
      </c>
    </row>
    <row r="305" spans="3:37">
      <c r="C305" s="52">
        <f t="shared" si="201"/>
        <v>5.5</v>
      </c>
      <c r="D305" s="42">
        <f t="shared" si="202"/>
        <v>2.1322786014869536E-2</v>
      </c>
      <c r="E305" s="42">
        <f t="shared" ref="E305:M305" si="292">($C215-$C214)/8*(E214+3*((2*E214+E215)/3)+3*((E214+2*E215)/3)+E215)</f>
        <v>0.36700240725814159</v>
      </c>
      <c r="F305" s="42">
        <f t="shared" si="292"/>
        <v>0.32543453383184023</v>
      </c>
      <c r="G305" s="42">
        <f t="shared" si="292"/>
        <v>0.26486174864371337</v>
      </c>
      <c r="H305" s="42">
        <f t="shared" si="292"/>
        <v>0.71922770899607291</v>
      </c>
      <c r="I305" s="42">
        <f t="shared" si="292"/>
        <v>13.767499514797485</v>
      </c>
      <c r="J305" s="42">
        <f t="shared" si="292"/>
        <v>4.0482664778878057</v>
      </c>
      <c r="K305" s="42">
        <f t="shared" si="292"/>
        <v>0.25905759725981375</v>
      </c>
      <c r="L305" s="42">
        <f t="shared" si="292"/>
        <v>0.45511454330674217</v>
      </c>
      <c r="M305" s="42">
        <f t="shared" si="292"/>
        <v>1.8948811251216389</v>
      </c>
      <c r="P305" s="42">
        <f t="shared" si="204"/>
        <v>1.7713431042759006E-2</v>
      </c>
      <c r="Q305" s="42">
        <f t="shared" ref="Q305:Y305" si="293">($C215-$C214)/8*(Q214+3*((2*Q214+Q215)/3)+3*((Q214+2*Q215)/3)+Q215)</f>
        <v>0.16321420872219045</v>
      </c>
      <c r="R305" s="42">
        <f t="shared" si="293"/>
        <v>0.2437443426960243</v>
      </c>
      <c r="S305" s="42">
        <f t="shared" si="293"/>
        <v>0.21483507000073329</v>
      </c>
      <c r="T305" s="42">
        <f t="shared" si="293"/>
        <v>0.69735985231585129</v>
      </c>
      <c r="U305" s="42">
        <f t="shared" si="293"/>
        <v>10.311101165795339</v>
      </c>
      <c r="V305" s="42">
        <f t="shared" si="293"/>
        <v>3.6528048434868974</v>
      </c>
      <c r="W305" s="42">
        <f t="shared" si="293"/>
        <v>0.21283593211572668</v>
      </c>
      <c r="X305" s="42">
        <f t="shared" si="293"/>
        <v>0.39369205858495904</v>
      </c>
      <c r="Y305" s="42">
        <f t="shared" si="293"/>
        <v>1.0798344428202542</v>
      </c>
      <c r="AB305" s="42">
        <f t="shared" si="206"/>
        <v>2.4932140986980066E-2</v>
      </c>
      <c r="AC305" s="42">
        <f t="shared" ref="AC305:AK305" si="294">($C215-$C214)/8*(AC214+3*((2*AC214+AC215)/3)+3*((AC214+2*AC215)/3)+AC215)</f>
        <v>0.57079060579409169</v>
      </c>
      <c r="AD305" s="42">
        <f t="shared" si="294"/>
        <v>0.42044660898236197</v>
      </c>
      <c r="AE305" s="42">
        <f t="shared" si="294"/>
        <v>0.34710762730283018</v>
      </c>
      <c r="AF305" s="42">
        <f t="shared" si="294"/>
        <v>0.72258003300937224</v>
      </c>
      <c r="AG305" s="42">
        <f t="shared" si="294"/>
        <v>17.223897863799532</v>
      </c>
      <c r="AH305" s="42">
        <f t="shared" si="294"/>
        <v>4.4437281122887171</v>
      </c>
      <c r="AI305" s="42">
        <f t="shared" si="294"/>
        <v>0.31204243534741694</v>
      </c>
      <c r="AJ305" s="42">
        <f t="shared" si="294"/>
        <v>0.50993006710044098</v>
      </c>
      <c r="AK305" s="42">
        <f t="shared" si="294"/>
        <v>2.7099278074230186</v>
      </c>
    </row>
    <row r="306" spans="3:37">
      <c r="C306" s="52">
        <f t="shared" si="201"/>
        <v>5.75</v>
      </c>
      <c r="D306" s="42">
        <f t="shared" si="202"/>
        <v>1.8045056242630534E-2</v>
      </c>
      <c r="E306" s="42">
        <f t="shared" ref="E306:M306" si="295">($C216-$C215)/8*(E215+3*((2*E215+E216)/3)+3*((E215+2*E216)/3)+E216)</f>
        <v>0.29082556559169642</v>
      </c>
      <c r="F306" s="42">
        <f t="shared" si="295"/>
        <v>0.31616297885447842</v>
      </c>
      <c r="G306" s="42">
        <f t="shared" si="295"/>
        <v>0.25242897212685889</v>
      </c>
      <c r="H306" s="42">
        <f t="shared" si="295"/>
        <v>0.69742281431523212</v>
      </c>
      <c r="I306" s="42">
        <f t="shared" si="295"/>
        <v>13.783505753297471</v>
      </c>
      <c r="J306" s="42">
        <f t="shared" si="295"/>
        <v>4.0016931579744233</v>
      </c>
      <c r="K306" s="42">
        <f t="shared" si="295"/>
        <v>0.25329695261780688</v>
      </c>
      <c r="L306" s="42">
        <f t="shared" si="295"/>
        <v>0.44785610105573703</v>
      </c>
      <c r="M306" s="42">
        <f t="shared" si="295"/>
        <v>1.701071876098585</v>
      </c>
      <c r="P306" s="42">
        <f t="shared" si="204"/>
        <v>1.4760149070043277E-2</v>
      </c>
      <c r="Q306" s="42">
        <f t="shared" ref="Q306:Y306" si="296">($C216-$C215)/8*(Q215+3*((2*Q215+Q216)/3)+3*((Q215+2*Q216)/3)+Q216)</f>
        <v>0.10067769529578682</v>
      </c>
      <c r="R306" s="42">
        <f t="shared" si="296"/>
        <v>0.23118345252540123</v>
      </c>
      <c r="S306" s="42">
        <f t="shared" si="296"/>
        <v>0.20696777378176828</v>
      </c>
      <c r="T306" s="42">
        <f t="shared" si="296"/>
        <v>0.6810730424917002</v>
      </c>
      <c r="U306" s="42">
        <f t="shared" si="296"/>
        <v>10.329983332519705</v>
      </c>
      <c r="V306" s="42">
        <f t="shared" si="296"/>
        <v>3.6218465956860282</v>
      </c>
      <c r="W306" s="42">
        <f t="shared" si="296"/>
        <v>0.21122369121702364</v>
      </c>
      <c r="X306" s="42">
        <f t="shared" si="296"/>
        <v>0.39160345711988248</v>
      </c>
      <c r="Y306" s="42">
        <f t="shared" si="296"/>
        <v>1.0335450236826109</v>
      </c>
      <c r="AB306" s="42">
        <f t="shared" si="206"/>
        <v>2.1329963415217638E-2</v>
      </c>
      <c r="AC306" s="42">
        <f t="shared" ref="AC306:AK306" si="297">($C216-$C215)/8*(AC215+3*((2*AC215+AC216)/3)+3*((AC215+2*AC216)/3)+AC216)</f>
        <v>0.48097343588760622</v>
      </c>
      <c r="AD306" s="42">
        <f t="shared" si="297"/>
        <v>0.40713915923891664</v>
      </c>
      <c r="AE306" s="42">
        <f t="shared" si="297"/>
        <v>0.310921046922919</v>
      </c>
      <c r="AF306" s="42">
        <f t="shared" si="297"/>
        <v>0.70144111916785745</v>
      </c>
      <c r="AG306" s="42">
        <f t="shared" si="297"/>
        <v>17.237028174075189</v>
      </c>
      <c r="AH306" s="42">
        <f t="shared" si="297"/>
        <v>4.3815397202628237</v>
      </c>
      <c r="AI306" s="42">
        <f t="shared" si="297"/>
        <v>0.29832619093196477</v>
      </c>
      <c r="AJ306" s="42">
        <f t="shared" si="297"/>
        <v>0.50039697257991944</v>
      </c>
      <c r="AK306" s="42">
        <f t="shared" si="297"/>
        <v>2.3685987285145598</v>
      </c>
    </row>
    <row r="307" spans="3:37">
      <c r="C307" s="52">
        <f t="shared" si="201"/>
        <v>6</v>
      </c>
      <c r="D307" s="42">
        <f t="shared" si="202"/>
        <v>1.5584311931243442E-2</v>
      </c>
      <c r="E307" s="42">
        <f t="shared" ref="E307:M307" si="298">($C217-$C216)/8*(E216+3*((2*E216+E217)/3)+3*((E216+2*E217)/3)+E217)</f>
        <v>0.24778159387030896</v>
      </c>
      <c r="F307" s="42">
        <f t="shared" si="298"/>
        <v>0.3088702302320816</v>
      </c>
      <c r="G307" s="42">
        <f t="shared" si="298"/>
        <v>0.24621258386843092</v>
      </c>
      <c r="H307" s="42">
        <f t="shared" si="298"/>
        <v>0.6760510390296619</v>
      </c>
      <c r="I307" s="42">
        <f t="shared" si="298"/>
        <v>13.791508872547464</v>
      </c>
      <c r="J307" s="42">
        <f t="shared" si="298"/>
        <v>3.9773183363375177</v>
      </c>
      <c r="K307" s="42">
        <f t="shared" si="298"/>
        <v>0.24857943983393346</v>
      </c>
      <c r="L307" s="42">
        <f t="shared" si="298"/>
        <v>0.44174077147831903</v>
      </c>
      <c r="M307" s="42">
        <f t="shared" si="298"/>
        <v>1.5832166353970876</v>
      </c>
      <c r="P307" s="42">
        <f t="shared" si="204"/>
        <v>1.2513806199720746E-2</v>
      </c>
      <c r="Q307" s="42">
        <f t="shared" ref="Q307:Y307" si="299">($C217-$C216)/8*(Q216+3*((2*Q216+Q217)/3)+3*((Q216+2*Q217)/3)+Q217)</f>
        <v>6.4145470929803411E-2</v>
      </c>
      <c r="R307" s="42">
        <f t="shared" si="299"/>
        <v>0.22465867982249405</v>
      </c>
      <c r="S307" s="42">
        <f t="shared" si="299"/>
        <v>0.20303412567228576</v>
      </c>
      <c r="T307" s="42">
        <f t="shared" si="299"/>
        <v>0.66390086722454877</v>
      </c>
      <c r="U307" s="42">
        <f t="shared" si="299"/>
        <v>10.339424415881886</v>
      </c>
      <c r="V307" s="42">
        <f t="shared" si="299"/>
        <v>3.6056441482388446</v>
      </c>
      <c r="W307" s="42">
        <f t="shared" si="299"/>
        <v>0.21041757076767204</v>
      </c>
      <c r="X307" s="42">
        <f t="shared" si="299"/>
        <v>0.39017191304155929</v>
      </c>
      <c r="Y307" s="42">
        <f t="shared" si="299"/>
        <v>0.99891318981845978</v>
      </c>
      <c r="AB307" s="42">
        <f t="shared" si="206"/>
        <v>1.8654817662766089E-2</v>
      </c>
      <c r="AC307" s="42">
        <f t="shared" ref="AC307:AK307" si="300">($C217-$C216)/8*(AC216+3*((2*AC216+AC217)/3)+3*((AC216+2*AC217)/3)+AC217)</f>
        <v>0.43141771681081481</v>
      </c>
      <c r="AD307" s="42">
        <f t="shared" si="300"/>
        <v>0.39456474570831357</v>
      </c>
      <c r="AE307" s="42">
        <f t="shared" si="300"/>
        <v>0.29211177451038267</v>
      </c>
      <c r="AF307" s="42">
        <f t="shared" si="300"/>
        <v>0.68378925882635444</v>
      </c>
      <c r="AG307" s="42">
        <f t="shared" si="300"/>
        <v>17.243593329213034</v>
      </c>
      <c r="AH307" s="42">
        <f t="shared" si="300"/>
        <v>4.348992524436186</v>
      </c>
      <c r="AI307" s="42">
        <f t="shared" si="300"/>
        <v>0.28744219745414423</v>
      </c>
      <c r="AJ307" s="42">
        <f t="shared" si="300"/>
        <v>0.49214024768345144</v>
      </c>
      <c r="AK307" s="42">
        <f t="shared" si="300"/>
        <v>2.1675200809757205</v>
      </c>
    </row>
    <row r="308" spans="3:37">
      <c r="C308" s="52">
        <f t="shared" si="201"/>
        <v>6.25</v>
      </c>
      <c r="D308" s="42">
        <f t="shared" ref="D308:D327" si="301">($C218-$C217)/8*(D217+3*((2*D217+D218)/3)+3*((D217+2*D218)/3)+D218)</f>
        <v>1.3748790959929761E-2</v>
      </c>
      <c r="E308" s="42">
        <f t="shared" ref="E308:M308" si="302">($C218-$C217)/8*(E217+3*((2*E217+E218)/3)+3*((E217+2*E218)/3)+E218)</f>
        <v>0.23182340700037102</v>
      </c>
      <c r="F308" s="42">
        <f t="shared" si="302"/>
        <v>0.3031019454311048</v>
      </c>
      <c r="G308" s="42">
        <f t="shared" si="302"/>
        <v>0.24472094917007964</v>
      </c>
      <c r="H308" s="42">
        <f t="shared" si="302"/>
        <v>0.6551631310568008</v>
      </c>
      <c r="I308" s="42">
        <f t="shared" si="302"/>
        <v>13.788460840420408</v>
      </c>
      <c r="J308" s="42">
        <f t="shared" si="302"/>
        <v>3.9712675416785892</v>
      </c>
      <c r="K308" s="42">
        <f t="shared" si="302"/>
        <v>0.24472010698172297</v>
      </c>
      <c r="L308" s="42">
        <f t="shared" si="302"/>
        <v>0.43664635446064443</v>
      </c>
      <c r="M308" s="42">
        <f t="shared" si="302"/>
        <v>1.5278120836676712</v>
      </c>
      <c r="P308" s="42">
        <f t="shared" ref="P308:P327" si="303">($C218-$C217)/8*(P217+3*((2*P217+P218)/3)+3*((P217+2*P218)/3)+P218)</f>
        <v>1.0809359330379898E-2</v>
      </c>
      <c r="Q308" s="42">
        <f t="shared" ref="Q308:Y308" si="304">($C218-$C217)/8*(Q217+3*((2*Q217+Q218)/3)+3*((Q217+2*Q218)/3)+Q218)</f>
        <v>4.8922952964935956E-2</v>
      </c>
      <c r="R308" s="42">
        <f t="shared" si="304"/>
        <v>0.22299782195842044</v>
      </c>
      <c r="S308" s="42">
        <f t="shared" si="304"/>
        <v>0.20207430330081744</v>
      </c>
      <c r="T308" s="42">
        <f t="shared" si="304"/>
        <v>0.64604904533261487</v>
      </c>
      <c r="U308" s="42">
        <f t="shared" si="304"/>
        <v>10.33639472505336</v>
      </c>
      <c r="V308" s="42">
        <f t="shared" si="304"/>
        <v>3.6015868085396185</v>
      </c>
      <c r="W308" s="42">
        <f t="shared" si="304"/>
        <v>0.21022300090483659</v>
      </c>
      <c r="X308" s="42">
        <f t="shared" si="304"/>
        <v>0.3892593631461353</v>
      </c>
      <c r="Y308" s="42">
        <f t="shared" si="304"/>
        <v>0.97417610243198616</v>
      </c>
      <c r="AB308" s="42">
        <f t="shared" ref="AB308:AB327" si="305">($C218-$C217)/8*(AB217+3*((2*AB217+AB218)/3)+3*((AB217+2*AB218)/3)+AB218)</f>
        <v>1.6688222589479669E-2</v>
      </c>
      <c r="AC308" s="42">
        <f t="shared" ref="AC308:AK308" si="306">($C218-$C217)/8*(AC217+3*((2*AC217+AC218)/3)+3*((AC217+2*AC218)/3)+AC218)</f>
        <v>0.41472386103580555</v>
      </c>
      <c r="AD308" s="42">
        <f t="shared" si="306"/>
        <v>0.38263004384861637</v>
      </c>
      <c r="AE308" s="42">
        <f t="shared" si="306"/>
        <v>0.28736759503934184</v>
      </c>
      <c r="AF308" s="42">
        <f t="shared" si="306"/>
        <v>0.66886026942131405</v>
      </c>
      <c r="AG308" s="42">
        <f t="shared" si="306"/>
        <v>17.240526955787509</v>
      </c>
      <c r="AH308" s="42">
        <f t="shared" si="306"/>
        <v>4.3409482748175563</v>
      </c>
      <c r="AI308" s="42">
        <f t="shared" si="306"/>
        <v>0.27900840557354367</v>
      </c>
      <c r="AJ308" s="42">
        <f t="shared" si="306"/>
        <v>0.48501717546968059</v>
      </c>
      <c r="AK308" s="42">
        <f t="shared" si="306"/>
        <v>2.081448064903368</v>
      </c>
    </row>
    <row r="309" spans="3:37">
      <c r="C309" s="52">
        <f t="shared" si="201"/>
        <v>6.5</v>
      </c>
      <c r="D309" s="42">
        <f t="shared" si="301"/>
        <v>1.218826040562428E-2</v>
      </c>
      <c r="E309" s="42">
        <f t="shared" ref="E309:M309" si="307">($C219-$C218)/8*(E218+3*((2*E218+E219)/3)+3*((E218+2*E219)/3)+E219)</f>
        <v>0.22560751966742787</v>
      </c>
      <c r="F309" s="42">
        <f t="shared" si="307"/>
        <v>0.29805706353164463</v>
      </c>
      <c r="G309" s="42">
        <f t="shared" si="307"/>
        <v>0.24497079863510282</v>
      </c>
      <c r="H309" s="42">
        <f t="shared" si="307"/>
        <v>0.6352846602748714</v>
      </c>
      <c r="I309" s="42">
        <f t="shared" si="307"/>
        <v>13.768543951760593</v>
      </c>
      <c r="J309" s="42">
        <f t="shared" si="307"/>
        <v>3.9723097140239538</v>
      </c>
      <c r="K309" s="42">
        <f t="shared" si="307"/>
        <v>0.2413025948186662</v>
      </c>
      <c r="L309" s="42">
        <f t="shared" si="307"/>
        <v>0.4321112051281914</v>
      </c>
      <c r="M309" s="42">
        <f t="shared" si="307"/>
        <v>1.4956683127572608</v>
      </c>
      <c r="P309" s="42">
        <f t="shared" si="303"/>
        <v>9.3479000570291671E-3</v>
      </c>
      <c r="Q309" s="42">
        <f t="shared" ref="Q309:Y309" si="308">($C219-$C218)/8*(Q218+3*((2*Q218+Q219)/3)+3*((Q218+2*Q219)/3)+Q219)</f>
        <v>4.1479600734175087E-2</v>
      </c>
      <c r="R309" s="42">
        <f t="shared" si="308"/>
        <v>0.22307462529911004</v>
      </c>
      <c r="S309" s="42">
        <f t="shared" si="308"/>
        <v>0.20216866192442817</v>
      </c>
      <c r="T309" s="42">
        <f t="shared" si="308"/>
        <v>0.62829473679582892</v>
      </c>
      <c r="U309" s="42">
        <f t="shared" si="308"/>
        <v>10.315111562471035</v>
      </c>
      <c r="V309" s="42">
        <f t="shared" si="308"/>
        <v>3.6021385560272838</v>
      </c>
      <c r="W309" s="42">
        <f t="shared" si="308"/>
        <v>0.21025084190284526</v>
      </c>
      <c r="X309" s="42">
        <f t="shared" si="308"/>
        <v>0.38855411899832337</v>
      </c>
      <c r="Y309" s="42">
        <f t="shared" si="308"/>
        <v>0.95380905209498579</v>
      </c>
      <c r="AB309" s="42">
        <f t="shared" si="305"/>
        <v>1.5028620754219381E-2</v>
      </c>
      <c r="AC309" s="42">
        <f t="shared" ref="AC309:AK309" si="309">($C219-$C218)/8*(AC218+3*((2*AC218+AC219)/3)+3*((AC218+2*AC219)/3)+AC219)</f>
        <v>0.40973543860068051</v>
      </c>
      <c r="AD309" s="42">
        <f t="shared" si="309"/>
        <v>0.37138822993934972</v>
      </c>
      <c r="AE309" s="42">
        <f t="shared" si="309"/>
        <v>0.28777293534577747</v>
      </c>
      <c r="AF309" s="42">
        <f t="shared" si="309"/>
        <v>0.65541266798951814</v>
      </c>
      <c r="AG309" s="42">
        <f t="shared" si="309"/>
        <v>17.221976341050155</v>
      </c>
      <c r="AH309" s="42">
        <f t="shared" si="309"/>
        <v>4.3424808720206292</v>
      </c>
      <c r="AI309" s="42">
        <f t="shared" si="309"/>
        <v>0.27175576627729725</v>
      </c>
      <c r="AJ309" s="42">
        <f t="shared" si="309"/>
        <v>0.47848860304903673</v>
      </c>
      <c r="AK309" s="42">
        <f t="shared" si="309"/>
        <v>2.0375275734195406</v>
      </c>
    </row>
    <row r="310" spans="3:37">
      <c r="C310" s="52">
        <f t="shared" si="201"/>
        <v>6.75</v>
      </c>
      <c r="D310" s="42">
        <f t="shared" si="301"/>
        <v>1.0731765221605807E-2</v>
      </c>
      <c r="E310" s="42">
        <f t="shared" ref="E310:M310" si="310">($C220-$C219)/8*(E219+3*((2*E219+E220)/3)+3*((E219+2*E220)/3)+E220)</f>
        <v>0.21980602482334791</v>
      </c>
      <c r="F310" s="42">
        <f t="shared" si="310"/>
        <v>0.29334850709214833</v>
      </c>
      <c r="G310" s="42">
        <f t="shared" si="310"/>
        <v>0.24547049756514822</v>
      </c>
      <c r="H310" s="42">
        <f t="shared" si="310"/>
        <v>0.61673142087840371</v>
      </c>
      <c r="I310" s="42">
        <f t="shared" si="310"/>
        <v>13.729406072186878</v>
      </c>
      <c r="J310" s="42">
        <f t="shared" si="310"/>
        <v>3.9743940587146875</v>
      </c>
      <c r="K310" s="42">
        <f t="shared" si="310"/>
        <v>0.23811291679981306</v>
      </c>
      <c r="L310" s="42">
        <f t="shared" si="310"/>
        <v>0.42787734546284467</v>
      </c>
      <c r="M310" s="42">
        <f t="shared" si="310"/>
        <v>1.4656674599075437</v>
      </c>
      <c r="P310" s="42">
        <f t="shared" si="303"/>
        <v>7.9838714019018191E-3</v>
      </c>
      <c r="Q310" s="42">
        <f t="shared" ref="Q310:Y310" si="311">($C220-$C219)/8*(Q219+3*((2*Q219+Q220)/3)+3*((Q219+2*Q220)/3)+Q220)</f>
        <v>3.4532471985464976E-2</v>
      </c>
      <c r="R310" s="42">
        <f t="shared" si="311"/>
        <v>0.2232282319804898</v>
      </c>
      <c r="S310" s="42">
        <f t="shared" si="311"/>
        <v>0.20235737917164903</v>
      </c>
      <c r="T310" s="42">
        <f t="shared" si="311"/>
        <v>0.61107223689709322</v>
      </c>
      <c r="U310" s="42">
        <f t="shared" si="311"/>
        <v>10.273236947541211</v>
      </c>
      <c r="V310" s="42">
        <f t="shared" si="311"/>
        <v>3.603242051002614</v>
      </c>
      <c r="W310" s="42">
        <f t="shared" si="311"/>
        <v>0.21030652389886256</v>
      </c>
      <c r="X310" s="42">
        <f t="shared" si="311"/>
        <v>0.38789589112703171</v>
      </c>
      <c r="Y310" s="42">
        <f t="shared" si="311"/>
        <v>0.93479980511378602</v>
      </c>
      <c r="AB310" s="42">
        <f t="shared" si="305"/>
        <v>1.3479659041309789E-2</v>
      </c>
      <c r="AC310" s="42">
        <f t="shared" ref="AC310:AK310" si="312">($C220-$C219)/8*(AC219+3*((2*AC219+AC220)/3)+3*((AC219+2*AC220)/3)+AC220)</f>
        <v>0.40507957766123087</v>
      </c>
      <c r="AD310" s="42">
        <f t="shared" si="312"/>
        <v>0.36089587029070097</v>
      </c>
      <c r="AE310" s="42">
        <f t="shared" si="312"/>
        <v>0.2885836159586479</v>
      </c>
      <c r="AF310" s="42">
        <f t="shared" si="312"/>
        <v>0.64286157331984273</v>
      </c>
      <c r="AG310" s="42">
        <f t="shared" si="312"/>
        <v>17.185575196832453</v>
      </c>
      <c r="AH310" s="42">
        <f t="shared" si="312"/>
        <v>4.3455460664267713</v>
      </c>
      <c r="AI310" s="42">
        <f t="shared" si="312"/>
        <v>0.26498663626746716</v>
      </c>
      <c r="AJ310" s="42">
        <f t="shared" si="312"/>
        <v>0.47225323910087758</v>
      </c>
      <c r="AK310" s="42">
        <f t="shared" si="312"/>
        <v>1.9965351147012997</v>
      </c>
    </row>
    <row r="311" spans="3:37">
      <c r="C311" s="52">
        <f t="shared" si="201"/>
        <v>7</v>
      </c>
      <c r="D311" s="42">
        <f t="shared" si="301"/>
        <v>9.379305407874388E-3</v>
      </c>
      <c r="E311" s="42">
        <f t="shared" ref="E311:M311" si="313">($C221-$C220)/8*(E220+3*((2*E220+E221)/3)+3*((E220+2*E221)/3)+E221)</f>
        <v>0.21441892246813057</v>
      </c>
      <c r="F311" s="42">
        <f t="shared" si="313"/>
        <v>0.28897627611261634</v>
      </c>
      <c r="G311" s="42">
        <f t="shared" si="313"/>
        <v>0.24622004596021629</v>
      </c>
      <c r="H311" s="42">
        <f t="shared" si="313"/>
        <v>0.59950341286739817</v>
      </c>
      <c r="I311" s="42">
        <f t="shared" si="313"/>
        <v>13.671882278994254</v>
      </c>
      <c r="J311" s="42">
        <f t="shared" si="313"/>
        <v>3.9775205757507961</v>
      </c>
      <c r="K311" s="42">
        <f t="shared" si="313"/>
        <v>0.23515107292516391</v>
      </c>
      <c r="L311" s="42">
        <f t="shared" si="313"/>
        <v>0.42394477546460452</v>
      </c>
      <c r="M311" s="42">
        <f t="shared" si="313"/>
        <v>1.4378095251185197</v>
      </c>
      <c r="P311" s="42">
        <f t="shared" si="303"/>
        <v>6.7172733649978594E-3</v>
      </c>
      <c r="Q311" s="42">
        <f t="shared" ref="Q311:Y311" si="314">($C221-$C220)/8*(Q220+3*((2*Q220+Q221)/3)+3*((Q220+2*Q221)/3)+Q221)</f>
        <v>2.8081566718805583E-2</v>
      </c>
      <c r="R311" s="42">
        <f t="shared" si="314"/>
        <v>0.22345864200255919</v>
      </c>
      <c r="S311" s="42">
        <f t="shared" si="314"/>
        <v>0.20264045504248013</v>
      </c>
      <c r="T311" s="42">
        <f t="shared" si="314"/>
        <v>0.5943815456364081</v>
      </c>
      <c r="U311" s="42">
        <f t="shared" si="314"/>
        <v>10.21160093254567</v>
      </c>
      <c r="V311" s="42">
        <f t="shared" si="314"/>
        <v>3.6048972934656138</v>
      </c>
      <c r="W311" s="42">
        <f t="shared" si="314"/>
        <v>0.21039004689288904</v>
      </c>
      <c r="X311" s="42">
        <f t="shared" si="314"/>
        <v>0.38728467953226109</v>
      </c>
      <c r="Y311" s="42">
        <f t="shared" si="314"/>
        <v>0.91714836148838674</v>
      </c>
      <c r="AB311" s="42">
        <f t="shared" si="305"/>
        <v>1.2041337450750939E-2</v>
      </c>
      <c r="AC311" s="42">
        <f t="shared" ref="AC311:AK311" si="315">($C221-$C220)/8*(AC220+3*((2*AC220+AC221)/3)+3*((AC220+2*AC221)/3)+AC221)</f>
        <v>0.40075627821745602</v>
      </c>
      <c r="AD311" s="42">
        <f t="shared" si="315"/>
        <v>0.35115296490266978</v>
      </c>
      <c r="AE311" s="42">
        <f t="shared" si="315"/>
        <v>0.28979963687795346</v>
      </c>
      <c r="AF311" s="42">
        <f t="shared" si="315"/>
        <v>0.6312069854122867</v>
      </c>
      <c r="AG311" s="42">
        <f t="shared" si="315"/>
        <v>17.132163625442786</v>
      </c>
      <c r="AH311" s="42">
        <f t="shared" si="315"/>
        <v>4.3501438580359828</v>
      </c>
      <c r="AI311" s="42">
        <f t="shared" si="315"/>
        <v>0.25870101554405373</v>
      </c>
      <c r="AJ311" s="42">
        <f t="shared" si="315"/>
        <v>0.46631108362520357</v>
      </c>
      <c r="AK311" s="42">
        <f t="shared" si="315"/>
        <v>1.9584706887486505</v>
      </c>
    </row>
    <row r="312" spans="3:37">
      <c r="C312" s="52">
        <f t="shared" si="201"/>
        <v>7.25</v>
      </c>
      <c r="D312" s="42">
        <f t="shared" si="301"/>
        <v>8.1308809644300012E-3</v>
      </c>
      <c r="E312" s="42">
        <f t="shared" ref="E312:M312" si="316">($C222-$C221)/8*(E221+3*((2*E221+E222)/3)+3*((E221+2*E222)/3)+E222)</f>
        <v>0.20944621260177632</v>
      </c>
      <c r="F312" s="42">
        <f t="shared" si="316"/>
        <v>0.28494037059304816</v>
      </c>
      <c r="G312" s="42">
        <f t="shared" si="316"/>
        <v>0.24721944382030803</v>
      </c>
      <c r="H312" s="42">
        <f t="shared" si="316"/>
        <v>0.58360063624185443</v>
      </c>
      <c r="I312" s="42">
        <f t="shared" si="316"/>
        <v>13.596807649477858</v>
      </c>
      <c r="J312" s="42">
        <f t="shared" si="316"/>
        <v>3.9816892651322742</v>
      </c>
      <c r="K312" s="42">
        <f t="shared" si="316"/>
        <v>0.23241706319471828</v>
      </c>
      <c r="L312" s="42">
        <f t="shared" si="316"/>
        <v>0.42031349513347066</v>
      </c>
      <c r="M312" s="42">
        <f t="shared" si="316"/>
        <v>1.4120945083901892</v>
      </c>
      <c r="P312" s="42">
        <f t="shared" si="303"/>
        <v>5.5481059463172826E-3</v>
      </c>
      <c r="Q312" s="42">
        <f t="shared" ref="Q312:Y312" si="317">($C222-$C221)/8*(Q221+3*((2*Q221+Q222)/3)+3*((Q221+2*Q222)/3)+Q222)</f>
        <v>2.2126884934196903E-2</v>
      </c>
      <c r="R312" s="42">
        <f t="shared" si="317"/>
        <v>0.22376585536531818</v>
      </c>
      <c r="S312" s="42">
        <f t="shared" si="317"/>
        <v>0.2030178895369219</v>
      </c>
      <c r="T312" s="42">
        <f t="shared" si="317"/>
        <v>0.57822266301377323</v>
      </c>
      <c r="U312" s="42">
        <f t="shared" si="317"/>
        <v>10.131033569766208</v>
      </c>
      <c r="V312" s="42">
        <f t="shared" si="317"/>
        <v>3.6071042834162843</v>
      </c>
      <c r="W312" s="42">
        <f t="shared" si="317"/>
        <v>0.21050141088492469</v>
      </c>
      <c r="X312" s="42">
        <f t="shared" si="317"/>
        <v>0.38672048421401128</v>
      </c>
      <c r="Y312" s="42">
        <f t="shared" si="317"/>
        <v>0.90085472121878718</v>
      </c>
      <c r="AB312" s="42">
        <f t="shared" si="305"/>
        <v>1.0713655982542741E-2</v>
      </c>
      <c r="AC312" s="42">
        <f t="shared" ref="AC312:AK312" si="318">($C222-$C221)/8*(AC221+3*((2*AC221+AC222)/3)+3*((AC221+2*AC222)/3)+AC222)</f>
        <v>0.3967655402693559</v>
      </c>
      <c r="AD312" s="42">
        <f t="shared" si="318"/>
        <v>0.3421595137752565</v>
      </c>
      <c r="AE312" s="42">
        <f t="shared" si="318"/>
        <v>0.29142099810369415</v>
      </c>
      <c r="AF312" s="42">
        <f t="shared" si="318"/>
        <v>0.62044890426685018</v>
      </c>
      <c r="AG312" s="42">
        <f t="shared" si="318"/>
        <v>17.06258172918951</v>
      </c>
      <c r="AH312" s="42">
        <f t="shared" si="318"/>
        <v>4.3562742468482636</v>
      </c>
      <c r="AI312" s="42">
        <f t="shared" si="318"/>
        <v>0.25289890410705662</v>
      </c>
      <c r="AJ312" s="42">
        <f t="shared" si="318"/>
        <v>0.46066213662201433</v>
      </c>
      <c r="AK312" s="42">
        <f t="shared" si="318"/>
        <v>1.9233342955615926</v>
      </c>
    </row>
    <row r="313" spans="3:37">
      <c r="C313" s="52">
        <f t="shared" si="201"/>
        <v>7.5</v>
      </c>
      <c r="D313" s="42">
        <f t="shared" si="301"/>
        <v>6.9864918912726417E-3</v>
      </c>
      <c r="E313" s="42">
        <f t="shared" ref="E313:M313" si="319">($C223-$C222)/8*(E222+3*((2*E222+E223)/3)+3*((E222+2*E223)/3)+E223)</f>
        <v>0.20488789522428513</v>
      </c>
      <c r="F313" s="42">
        <f t="shared" si="319"/>
        <v>0.28124079053344431</v>
      </c>
      <c r="G313" s="42">
        <f t="shared" si="319"/>
        <v>0.24846869114542253</v>
      </c>
      <c r="H313" s="42">
        <f t="shared" si="319"/>
        <v>0.56902309100177284</v>
      </c>
      <c r="I313" s="42">
        <f t="shared" si="319"/>
        <v>13.505017260932783</v>
      </c>
      <c r="J313" s="42">
        <f t="shared" si="319"/>
        <v>3.9869001268591169</v>
      </c>
      <c r="K313" s="42">
        <f t="shared" si="319"/>
        <v>0.22991088760847672</v>
      </c>
      <c r="L313" s="42">
        <f t="shared" si="319"/>
        <v>0.41698350446944299</v>
      </c>
      <c r="M313" s="42">
        <f t="shared" si="319"/>
        <v>1.3885224097225521</v>
      </c>
      <c r="P313" s="42">
        <f t="shared" si="303"/>
        <v>4.4763691458600853E-3</v>
      </c>
      <c r="Q313" s="42">
        <f t="shared" ref="Q313:Y313" si="320">($C223-$C222)/8*(Q222+3*((2*Q222+Q223)/3)+3*((Q222+2*Q223)/3)+Q223)</f>
        <v>1.6668426631638977E-2</v>
      </c>
      <c r="R313" s="42">
        <f t="shared" si="320"/>
        <v>0.22414987206876683</v>
      </c>
      <c r="S313" s="42">
        <f t="shared" si="320"/>
        <v>0.20348968265497386</v>
      </c>
      <c r="T313" s="42">
        <f t="shared" si="320"/>
        <v>0.56259558902918871</v>
      </c>
      <c r="U313" s="42">
        <f t="shared" si="320"/>
        <v>10.032364911484608</v>
      </c>
      <c r="V313" s="42">
        <f t="shared" si="320"/>
        <v>3.6098630208546192</v>
      </c>
      <c r="W313" s="42">
        <f t="shared" si="320"/>
        <v>0.21064061587496902</v>
      </c>
      <c r="X313" s="42">
        <f t="shared" si="320"/>
        <v>0.38620330517228219</v>
      </c>
      <c r="Y313" s="42">
        <f t="shared" si="320"/>
        <v>0.88591888430498722</v>
      </c>
      <c r="AB313" s="42">
        <f t="shared" si="305"/>
        <v>9.4966146366851877E-3</v>
      </c>
      <c r="AC313" s="42">
        <f t="shared" ref="AC313:AK313" si="321">($C223-$C222)/8*(AC222+3*((2*AC222+AC223)/3)+3*((AC222+2*AC223)/3)+AC223)</f>
        <v>0.39310736381693051</v>
      </c>
      <c r="AD313" s="42">
        <f t="shared" si="321"/>
        <v>0.33391551690846083</v>
      </c>
      <c r="AE313" s="42">
        <f t="shared" si="321"/>
        <v>0.29344769963587014</v>
      </c>
      <c r="AF313" s="42">
        <f t="shared" si="321"/>
        <v>0.61058732988353315</v>
      </c>
      <c r="AG313" s="42">
        <f t="shared" si="321"/>
        <v>16.977669610381014</v>
      </c>
      <c r="AH313" s="42">
        <f t="shared" si="321"/>
        <v>4.3639372328636128</v>
      </c>
      <c r="AI313" s="42">
        <f t="shared" si="321"/>
        <v>0.24758030195647582</v>
      </c>
      <c r="AJ313" s="42">
        <f t="shared" si="321"/>
        <v>0.45530639809130968</v>
      </c>
      <c r="AK313" s="42">
        <f t="shared" si="321"/>
        <v>1.8911259351401211</v>
      </c>
    </row>
    <row r="314" spans="3:37">
      <c r="C314" s="52">
        <f t="shared" si="201"/>
        <v>7.75</v>
      </c>
      <c r="D314" s="42">
        <f t="shared" si="301"/>
        <v>5.9461381884023147E-3</v>
      </c>
      <c r="E314" s="42">
        <f t="shared" ref="E314:M314" si="322">($C224-$C223)/8*(E223+3*((2*E223+E224)/3)+3*((E223+2*E224)/3)+E224)</f>
        <v>0.20074397033565655</v>
      </c>
      <c r="F314" s="42">
        <f t="shared" si="322"/>
        <v>0.27787753593380432</v>
      </c>
      <c r="G314" s="42">
        <f t="shared" si="322"/>
        <v>0.24996778793555918</v>
      </c>
      <c r="H314" s="42">
        <f t="shared" si="322"/>
        <v>0.55577077714715351</v>
      </c>
      <c r="I314" s="42">
        <f t="shared" si="322"/>
        <v>13.397346190654119</v>
      </c>
      <c r="J314" s="42">
        <f t="shared" si="322"/>
        <v>3.9931531609313282</v>
      </c>
      <c r="K314" s="42">
        <f t="shared" si="322"/>
        <v>0.22763254616643874</v>
      </c>
      <c r="L314" s="42">
        <f t="shared" si="322"/>
        <v>0.413954803472522</v>
      </c>
      <c r="M314" s="42">
        <f t="shared" si="322"/>
        <v>1.3670932291156133</v>
      </c>
      <c r="P314" s="42">
        <f t="shared" si="303"/>
        <v>3.5020629636262706E-3</v>
      </c>
      <c r="Q314" s="42">
        <f t="shared" ref="Q314:Y314" si="323">($C224-$C223)/8*(Q223+3*((2*Q223+Q224)/3)+3*((Q223+2*Q224)/3)+Q224)</f>
        <v>1.170619181113176E-2</v>
      </c>
      <c r="R314" s="42">
        <f t="shared" si="323"/>
        <v>0.22461069211290507</v>
      </c>
      <c r="S314" s="42">
        <f t="shared" si="323"/>
        <v>0.2040558343966361</v>
      </c>
      <c r="T314" s="42">
        <f t="shared" si="323"/>
        <v>0.54750032368265467</v>
      </c>
      <c r="U314" s="42">
        <f t="shared" si="323"/>
        <v>9.9164250099826532</v>
      </c>
      <c r="V314" s="42">
        <f t="shared" si="323"/>
        <v>3.6131735057806207</v>
      </c>
      <c r="W314" s="42">
        <f t="shared" si="323"/>
        <v>0.21080766186302197</v>
      </c>
      <c r="X314" s="42">
        <f t="shared" si="323"/>
        <v>0.38573314240707413</v>
      </c>
      <c r="Y314" s="42">
        <f t="shared" si="323"/>
        <v>0.87234085074698764</v>
      </c>
      <c r="AB314" s="42">
        <f t="shared" si="305"/>
        <v>8.3902134131783532E-3</v>
      </c>
      <c r="AC314" s="42">
        <f t="shared" ref="AC314:AK314" si="324">($C224-$C223)/8*(AC223+3*((2*AC223+AC224)/3)+3*((AC223+2*AC224)/3)+AC224)</f>
        <v>0.38978174886018047</v>
      </c>
      <c r="AD314" s="42">
        <f t="shared" si="324"/>
        <v>0.3264209743022829</v>
      </c>
      <c r="AE314" s="42">
        <f t="shared" si="324"/>
        <v>0.29587974147448176</v>
      </c>
      <c r="AF314" s="42">
        <f t="shared" si="324"/>
        <v>0.60162226226233584</v>
      </c>
      <c r="AG314" s="42">
        <f t="shared" si="324"/>
        <v>16.878267371325638</v>
      </c>
      <c r="AH314" s="42">
        <f t="shared" si="324"/>
        <v>4.3731328160820366</v>
      </c>
      <c r="AI314" s="42">
        <f t="shared" si="324"/>
        <v>0.2427452090923117</v>
      </c>
      <c r="AJ314" s="42">
        <f t="shared" si="324"/>
        <v>0.45024386803309024</v>
      </c>
      <c r="AK314" s="42">
        <f t="shared" si="324"/>
        <v>1.8618456074842364</v>
      </c>
    </row>
    <row r="315" spans="3:37">
      <c r="C315" s="52">
        <f t="shared" si="201"/>
        <v>8</v>
      </c>
      <c r="D315" s="42">
        <f t="shared" si="301"/>
        <v>5.0098198558190194E-3</v>
      </c>
      <c r="E315" s="42">
        <f t="shared" ref="E315:M315" si="325">($C225-$C224)/8*(E224+3*((2*E224+E225)/3)+3*((E224+2*E225)/3)+E225)</f>
        <v>0.19701443793589057</v>
      </c>
      <c r="F315" s="42">
        <f t="shared" si="325"/>
        <v>0.27485060679412798</v>
      </c>
      <c r="G315" s="42">
        <f t="shared" si="325"/>
        <v>0.25171673419071855</v>
      </c>
      <c r="H315" s="42">
        <f t="shared" si="325"/>
        <v>0.54384369467799587</v>
      </c>
      <c r="I315" s="42">
        <f t="shared" si="325"/>
        <v>13.274629515936955</v>
      </c>
      <c r="J315" s="42">
        <f t="shared" si="325"/>
        <v>4.0004483673489091</v>
      </c>
      <c r="K315" s="42">
        <f t="shared" si="325"/>
        <v>0.22558203886860431</v>
      </c>
      <c r="L315" s="42">
        <f t="shared" si="325"/>
        <v>0.41122739214270732</v>
      </c>
      <c r="M315" s="42">
        <f t="shared" si="325"/>
        <v>1.3478069665693679</v>
      </c>
      <c r="P315" s="42">
        <f t="shared" si="303"/>
        <v>2.6251873996158402E-3</v>
      </c>
      <c r="Q315" s="42">
        <f t="shared" ref="Q315:Y315" si="326">($C225-$C224)/8*(Q224+3*((2*Q224+Q225)/3)+3*((Q224+2*Q225)/3)+Q225)</f>
        <v>7.2401804726752303E-3</v>
      </c>
      <c r="R315" s="42">
        <f t="shared" si="326"/>
        <v>0.22514831549773345</v>
      </c>
      <c r="S315" s="42">
        <f t="shared" si="326"/>
        <v>0.20471634476190903</v>
      </c>
      <c r="T315" s="42">
        <f t="shared" si="326"/>
        <v>0.53293686697417042</v>
      </c>
      <c r="U315" s="42">
        <f t="shared" si="326"/>
        <v>9.7840439175421192</v>
      </c>
      <c r="V315" s="42">
        <f t="shared" si="326"/>
        <v>3.6170357381942906</v>
      </c>
      <c r="W315" s="42">
        <f t="shared" si="326"/>
        <v>0.21100254884908407</v>
      </c>
      <c r="X315" s="42">
        <f t="shared" si="326"/>
        <v>0.38530999591838699</v>
      </c>
      <c r="Y315" s="42">
        <f t="shared" si="326"/>
        <v>0.86012062054478799</v>
      </c>
      <c r="AB315" s="42">
        <f t="shared" si="305"/>
        <v>7.3944523120221982E-3</v>
      </c>
      <c r="AC315" s="42">
        <f t="shared" ref="AC315:AK315" si="327">($C225-$C224)/8*(AC224+3*((2*AC224+AC225)/3)+3*((AC224+2*AC225)/3)+AC225)</f>
        <v>0.38678869539910576</v>
      </c>
      <c r="AD315" s="42">
        <f t="shared" si="327"/>
        <v>0.3196758859567233</v>
      </c>
      <c r="AE315" s="42">
        <f t="shared" si="327"/>
        <v>0.29871712361952862</v>
      </c>
      <c r="AF315" s="42">
        <f t="shared" si="327"/>
        <v>0.5935537014032588</v>
      </c>
      <c r="AG315" s="42">
        <f t="shared" si="327"/>
        <v>16.76521511433177</v>
      </c>
      <c r="AH315" s="42">
        <f t="shared" si="327"/>
        <v>4.3838609965035298</v>
      </c>
      <c r="AI315" s="42">
        <f t="shared" si="327"/>
        <v>0.23839362551456383</v>
      </c>
      <c r="AJ315" s="42">
        <f t="shared" si="327"/>
        <v>0.44547454644735596</v>
      </c>
      <c r="AK315" s="42">
        <f t="shared" si="327"/>
        <v>1.8354933125939432</v>
      </c>
    </row>
    <row r="316" spans="3:37">
      <c r="C316" s="52">
        <f t="shared" si="201"/>
        <v>8.25</v>
      </c>
      <c r="D316" s="42">
        <f t="shared" si="301"/>
        <v>4.1775368935227566E-3</v>
      </c>
      <c r="E316" s="42">
        <f t="shared" ref="E316:M316" si="328">($C226-$C225)/8*(E225+3*((2*E225+E226)/3)+3*((E225+2*E226)/3)+E226)</f>
        <v>0.19369929802498775</v>
      </c>
      <c r="F316" s="42">
        <f t="shared" si="328"/>
        <v>0.27216000311441596</v>
      </c>
      <c r="G316" s="42">
        <f t="shared" si="328"/>
        <v>0.25371552991090113</v>
      </c>
      <c r="H316" s="42">
        <f t="shared" si="328"/>
        <v>0.53324184359429982</v>
      </c>
      <c r="I316" s="42">
        <f t="shared" si="328"/>
        <v>13.137702314076327</v>
      </c>
      <c r="J316" s="42">
        <f t="shared" si="328"/>
        <v>4.0087857461118599</v>
      </c>
      <c r="K316" s="42">
        <f t="shared" si="328"/>
        <v>0.2237593657149744</v>
      </c>
      <c r="L316" s="42">
        <f t="shared" si="328"/>
        <v>0.40880127047999926</v>
      </c>
      <c r="M316" s="42">
        <f t="shared" si="328"/>
        <v>1.3306636220838111</v>
      </c>
      <c r="P316" s="42">
        <f t="shared" si="303"/>
        <v>1.8457424538287875E-3</v>
      </c>
      <c r="Q316" s="42">
        <f t="shared" ref="Q316:Y316" si="329">($C226-$C225)/8*(Q225+3*((2*Q225+Q226)/3)+3*((Q225+2*Q226)/3)+Q226)</f>
        <v>3.2703926162694456E-3</v>
      </c>
      <c r="R316" s="42">
        <f t="shared" si="329"/>
        <v>0.22576274222325149</v>
      </c>
      <c r="S316" s="42">
        <f t="shared" si="329"/>
        <v>0.20547121375079261</v>
      </c>
      <c r="T316" s="42">
        <f t="shared" si="329"/>
        <v>0.51890521890373642</v>
      </c>
      <c r="U316" s="42">
        <f t="shared" si="329"/>
        <v>9.6360516864447856</v>
      </c>
      <c r="V316" s="42">
        <f t="shared" si="329"/>
        <v>3.6214497180956253</v>
      </c>
      <c r="W316" s="42">
        <f t="shared" si="329"/>
        <v>0.21122527683315484</v>
      </c>
      <c r="X316" s="42">
        <f t="shared" si="329"/>
        <v>0.38493386570622051</v>
      </c>
      <c r="Y316" s="42">
        <f t="shared" si="329"/>
        <v>0.84925819369838795</v>
      </c>
      <c r="AB316" s="42">
        <f t="shared" si="305"/>
        <v>6.5093313332167261E-3</v>
      </c>
      <c r="AC316" s="42">
        <f t="shared" ref="AC316:AK316" si="330">($C226-$C225)/8*(AC225+3*((2*AC225+AC226)/3)+3*((AC225+2*AC226)/3)+AC226)</f>
        <v>0.38412820343370579</v>
      </c>
      <c r="AD316" s="42">
        <f t="shared" si="330"/>
        <v>0.31368025187178139</v>
      </c>
      <c r="AE316" s="42">
        <f t="shared" si="330"/>
        <v>0.30195984607101056</v>
      </c>
      <c r="AF316" s="42">
        <f t="shared" si="330"/>
        <v>0.58638164730630105</v>
      </c>
      <c r="AG316" s="42">
        <f t="shared" si="330"/>
        <v>16.639352941707855</v>
      </c>
      <c r="AH316" s="42">
        <f t="shared" si="330"/>
        <v>4.3961217741280967</v>
      </c>
      <c r="AI316" s="42">
        <f t="shared" si="330"/>
        <v>0.23452555122323229</v>
      </c>
      <c r="AJ316" s="42">
        <f t="shared" si="330"/>
        <v>0.44099843333410627</v>
      </c>
      <c r="AK316" s="42">
        <f t="shared" si="330"/>
        <v>1.8120690504692361</v>
      </c>
    </row>
    <row r="317" spans="3:37">
      <c r="C317" s="52">
        <f t="shared" si="201"/>
        <v>8.5</v>
      </c>
      <c r="D317" s="42">
        <f t="shared" si="301"/>
        <v>3.4492893015135263E-3</v>
      </c>
      <c r="E317" s="42">
        <f t="shared" ref="E317:M317" si="331">($C227-$C226)/8*(E226+3*((2*E226+E227)/3)+3*((E226+2*E227)/3)+E227)</f>
        <v>0.19079855060294754</v>
      </c>
      <c r="F317" s="42">
        <f t="shared" si="331"/>
        <v>0.26980572489466786</v>
      </c>
      <c r="G317" s="42">
        <f t="shared" si="331"/>
        <v>0.25596417509610686</v>
      </c>
      <c r="H317" s="42">
        <f t="shared" si="331"/>
        <v>0.52396522389606603</v>
      </c>
      <c r="I317" s="42">
        <f t="shared" si="331"/>
        <v>12.987399662367329</v>
      </c>
      <c r="J317" s="42">
        <f t="shared" si="331"/>
        <v>4.0181652972201807</v>
      </c>
      <c r="K317" s="42">
        <f t="shared" si="331"/>
        <v>0.22216452670554801</v>
      </c>
      <c r="L317" s="42">
        <f t="shared" si="331"/>
        <v>0.40667643848439805</v>
      </c>
      <c r="M317" s="42">
        <f t="shared" si="331"/>
        <v>1.3156631956589524</v>
      </c>
      <c r="P317" s="42">
        <f t="shared" si="303"/>
        <v>1.1637281262651181E-3</v>
      </c>
      <c r="Q317" s="42">
        <f t="shared" ref="Q317:Y317" si="332">($C227-$C226)/8*(Q226+3*((2*Q226+Q227)/3)+3*((Q226+2*Q227)/3)+Q227)</f>
        <v>7.0477727928961679E-4</v>
      </c>
      <c r="R317" s="42">
        <f t="shared" si="332"/>
        <v>0.22645397228945907</v>
      </c>
      <c r="S317" s="42">
        <f t="shared" si="332"/>
        <v>0.20632044136328639</v>
      </c>
      <c r="T317" s="42">
        <f t="shared" si="332"/>
        <v>0.50540537947135322</v>
      </c>
      <c r="U317" s="42">
        <f t="shared" si="332"/>
        <v>9.4732783689724567</v>
      </c>
      <c r="V317" s="42">
        <f t="shared" si="332"/>
        <v>3.6264154454846258</v>
      </c>
      <c r="W317" s="42">
        <f t="shared" si="332"/>
        <v>0.21147584581523426</v>
      </c>
      <c r="X317" s="42">
        <f t="shared" si="332"/>
        <v>0.38460475177057435</v>
      </c>
      <c r="Y317" s="42">
        <f t="shared" si="332"/>
        <v>0.83975357020778807</v>
      </c>
      <c r="AB317" s="42">
        <f t="shared" si="305"/>
        <v>5.7348504767619395E-3</v>
      </c>
      <c r="AC317" s="42">
        <f t="shared" ref="AC317:AK317" si="333">($C227-$C226)/8*(AC226+3*((2*AC226+AC227)/3)+3*((AC226+2*AC227)/3)+AC227)</f>
        <v>0.38180027296398072</v>
      </c>
      <c r="AD317" s="42">
        <f t="shared" si="333"/>
        <v>0.30843407204745665</v>
      </c>
      <c r="AE317" s="42">
        <f t="shared" si="333"/>
        <v>0.30560790882892774</v>
      </c>
      <c r="AF317" s="42">
        <f t="shared" si="333"/>
        <v>0.5801060999714629</v>
      </c>
      <c r="AG317" s="42">
        <f t="shared" si="333"/>
        <v>16.501520955762238</v>
      </c>
      <c r="AH317" s="42">
        <f t="shared" si="333"/>
        <v>4.4099151489557311</v>
      </c>
      <c r="AI317" s="42">
        <f t="shared" si="333"/>
        <v>0.23114098621831752</v>
      </c>
      <c r="AJ317" s="42">
        <f t="shared" si="333"/>
        <v>0.43681552869334128</v>
      </c>
      <c r="AK317" s="42">
        <f t="shared" si="333"/>
        <v>1.7915728211101158</v>
      </c>
    </row>
    <row r="318" spans="3:37">
      <c r="C318" s="52">
        <f t="shared" si="201"/>
        <v>8.75</v>
      </c>
      <c r="D318" s="42">
        <f t="shared" si="301"/>
        <v>2.8250770797913285E-3</v>
      </c>
      <c r="E318" s="42">
        <f t="shared" ref="E318:M318" si="334">($C228-$C227)/8*(E227+3*((2*E227+E228)/3)+3*((E227+2*E228)/3)+E228)</f>
        <v>0.18831219566977039</v>
      </c>
      <c r="F318" s="42">
        <f t="shared" si="334"/>
        <v>0.26778777213488408</v>
      </c>
      <c r="G318" s="42">
        <f t="shared" si="334"/>
        <v>0.25846266974633531</v>
      </c>
      <c r="H318" s="42">
        <f t="shared" si="334"/>
        <v>0.51601383558329439</v>
      </c>
      <c r="I318" s="42">
        <f t="shared" si="334"/>
        <v>12.824556638105051</v>
      </c>
      <c r="J318" s="42">
        <f t="shared" si="334"/>
        <v>4.0285870206738661</v>
      </c>
      <c r="K318" s="42">
        <f t="shared" si="334"/>
        <v>0.22079752184032519</v>
      </c>
      <c r="L318" s="42">
        <f t="shared" si="334"/>
        <v>0.40485289615590236</v>
      </c>
      <c r="M318" s="42">
        <f t="shared" si="334"/>
        <v>1.3028056872947871</v>
      </c>
      <c r="P318" s="42">
        <f t="shared" si="303"/>
        <v>5.791444169248284E-4</v>
      </c>
      <c r="Q318" s="42">
        <f t="shared" ref="Q318:Y318" si="335">($C228-$C227)/8*(Q227+3*((2*Q227+Q228)/3)+3*((Q227+2*Q228)/3)+Q228)</f>
        <v>0</v>
      </c>
      <c r="R318" s="42">
        <f t="shared" si="335"/>
        <v>0.22722200569635681</v>
      </c>
      <c r="S318" s="42">
        <f t="shared" si="335"/>
        <v>0.20726402759939033</v>
      </c>
      <c r="T318" s="42">
        <f t="shared" si="335"/>
        <v>0.49243734867701994</v>
      </c>
      <c r="U318" s="42">
        <f t="shared" si="335"/>
        <v>9.2965540174069154</v>
      </c>
      <c r="V318" s="42">
        <f t="shared" si="335"/>
        <v>3.6319329203612911</v>
      </c>
      <c r="W318" s="42">
        <f t="shared" si="335"/>
        <v>0.21175425579532284</v>
      </c>
      <c r="X318" s="42">
        <f t="shared" si="335"/>
        <v>0.38432265411144928</v>
      </c>
      <c r="Y318" s="42">
        <f t="shared" si="335"/>
        <v>0.83160675007298868</v>
      </c>
      <c r="AB318" s="42">
        <f t="shared" si="305"/>
        <v>5.0710097426578376E-3</v>
      </c>
      <c r="AC318" s="42">
        <f t="shared" ref="AC318:AK318" si="336">($C228-$C227)/8*(AC227+3*((2*AC227+AC228)/3)+3*((AC227+2*AC228)/3)+AC228)</f>
        <v>0.37980490398993044</v>
      </c>
      <c r="AD318" s="42">
        <f t="shared" si="336"/>
        <v>0.30393734648374982</v>
      </c>
      <c r="AE318" s="42">
        <f t="shared" si="336"/>
        <v>0.30966131189327967</v>
      </c>
      <c r="AF318" s="42">
        <f t="shared" si="336"/>
        <v>0.57472705939874458</v>
      </c>
      <c r="AG318" s="42">
        <f t="shared" si="336"/>
        <v>16.352559258803204</v>
      </c>
      <c r="AH318" s="42">
        <f t="shared" si="336"/>
        <v>4.4252411209864357</v>
      </c>
      <c r="AI318" s="42">
        <f t="shared" si="336"/>
        <v>0.22823993049981894</v>
      </c>
      <c r="AJ318" s="42">
        <f t="shared" si="336"/>
        <v>0.43292583252506145</v>
      </c>
      <c r="AK318" s="42">
        <f t="shared" si="336"/>
        <v>1.7740046245165868</v>
      </c>
    </row>
    <row r="319" spans="3:37">
      <c r="C319" s="52">
        <f t="shared" si="201"/>
        <v>9</v>
      </c>
      <c r="D319" s="42">
        <f t="shared" si="301"/>
        <v>2.3049002283561672E-3</v>
      </c>
      <c r="E319" s="42">
        <f t="shared" ref="E319:M319" si="337">($C229-$C228)/8*(E228+3*((2*E228+E229)/3)+3*((E228+2*E229)/3)+E229)</f>
        <v>0.18624023322545635</v>
      </c>
      <c r="F319" s="42">
        <f t="shared" si="337"/>
        <v>0.26610614483506406</v>
      </c>
      <c r="G319" s="42">
        <f t="shared" si="337"/>
        <v>0.26121101386158641</v>
      </c>
      <c r="H319" s="42">
        <f t="shared" si="337"/>
        <v>0.50938767865598433</v>
      </c>
      <c r="I319" s="42">
        <f t="shared" si="337"/>
        <v>12.650008318584579</v>
      </c>
      <c r="J319" s="42">
        <f t="shared" si="337"/>
        <v>4.0400509164729206</v>
      </c>
      <c r="K319" s="42">
        <f t="shared" si="337"/>
        <v>0.21965835111930646</v>
      </c>
      <c r="L319" s="42">
        <f t="shared" si="337"/>
        <v>0.40333064349451286</v>
      </c>
      <c r="M319" s="42">
        <f t="shared" si="337"/>
        <v>1.2920910969913151</v>
      </c>
      <c r="P319" s="42">
        <f t="shared" si="303"/>
        <v>1.5560510840526438E-4</v>
      </c>
      <c r="Q319" s="42">
        <f t="shared" ref="Q319:Y319" si="338">($C229-$C228)/8*(Q228+3*((2*Q228+Q229)/3)+3*((Q228+2*Q229)/3)+Q229)</f>
        <v>0</v>
      </c>
      <c r="R319" s="42">
        <f t="shared" si="338"/>
        <v>0.22806684244394421</v>
      </c>
      <c r="S319" s="42">
        <f t="shared" si="338"/>
        <v>0.20830197245910506</v>
      </c>
      <c r="T319" s="42">
        <f t="shared" si="338"/>
        <v>0.48000112652073679</v>
      </c>
      <c r="U319" s="42">
        <f t="shared" si="338"/>
        <v>9.1067086840299449</v>
      </c>
      <c r="V319" s="42">
        <f t="shared" si="338"/>
        <v>3.6380021427256271</v>
      </c>
      <c r="W319" s="42">
        <f t="shared" si="338"/>
        <v>0.21206050677342014</v>
      </c>
      <c r="X319" s="42">
        <f t="shared" si="338"/>
        <v>0.38408757272884547</v>
      </c>
      <c r="Y319" s="42">
        <f t="shared" si="338"/>
        <v>0.82481773329398889</v>
      </c>
      <c r="AB319" s="42">
        <f t="shared" si="305"/>
        <v>4.5178091309044186E-3</v>
      </c>
      <c r="AC319" s="42">
        <f t="shared" ref="AC319:AK319" si="339">($C229-$C228)/8*(AC228+3*((2*AC228+AC229)/3)+3*((AC228+2*AC229)/3)+AC229)</f>
        <v>0.37814209651155539</v>
      </c>
      <c r="AD319" s="42">
        <f t="shared" si="339"/>
        <v>0.3001900751806611</v>
      </c>
      <c r="AE319" s="42">
        <f t="shared" si="339"/>
        <v>0.31412005526406717</v>
      </c>
      <c r="AF319" s="42">
        <f t="shared" si="339"/>
        <v>0.5702445255881462</v>
      </c>
      <c r="AG319" s="42">
        <f t="shared" si="339"/>
        <v>16.193307953139197</v>
      </c>
      <c r="AH319" s="42">
        <f t="shared" si="339"/>
        <v>4.4420996902202141</v>
      </c>
      <c r="AI319" s="42">
        <f t="shared" si="339"/>
        <v>0.22582238406773661</v>
      </c>
      <c r="AJ319" s="42">
        <f t="shared" si="339"/>
        <v>0.42932934482926632</v>
      </c>
      <c r="AK319" s="42">
        <f t="shared" si="339"/>
        <v>1.7593644606886443</v>
      </c>
    </row>
    <row r="320" spans="3:37">
      <c r="C320" s="52">
        <f t="shared" si="201"/>
        <v>9.25</v>
      </c>
      <c r="D320" s="42">
        <f t="shared" si="301"/>
        <v>1.888758747208038E-3</v>
      </c>
      <c r="E320" s="42">
        <f t="shared" ref="E320:M320" si="340">($C230-$C229)/8*(E229+3*((2*E229+E230)/3)+3*((E229+2*E230)/3)+E230)</f>
        <v>0.18458266327000444</v>
      </c>
      <c r="F320" s="42">
        <f t="shared" si="340"/>
        <v>0.2647608429952078</v>
      </c>
      <c r="G320" s="42">
        <f t="shared" si="340"/>
        <v>0.26420920744186022</v>
      </c>
      <c r="H320" s="42">
        <f t="shared" si="340"/>
        <v>0.50408675311413664</v>
      </c>
      <c r="I320" s="42">
        <f t="shared" si="340"/>
        <v>12.464589781100957</v>
      </c>
      <c r="J320" s="42">
        <f t="shared" si="340"/>
        <v>4.0525569846173441</v>
      </c>
      <c r="K320" s="42">
        <f t="shared" si="340"/>
        <v>0.21874701454249126</v>
      </c>
      <c r="L320" s="42">
        <f t="shared" si="340"/>
        <v>0.40210968050023077</v>
      </c>
      <c r="M320" s="42">
        <f t="shared" si="340"/>
        <v>1.2835194247485417</v>
      </c>
      <c r="P320" s="42">
        <f t="shared" si="303"/>
        <v>0</v>
      </c>
      <c r="Q320" s="42">
        <f t="shared" ref="Q320:Y320" si="341">($C230-$C229)/8*(Q229+3*((2*Q229+Q230)/3)+3*((Q229+2*Q230)/3)+Q230)</f>
        <v>0</v>
      </c>
      <c r="R320" s="42">
        <f t="shared" si="341"/>
        <v>0.2289884825322212</v>
      </c>
      <c r="S320" s="42">
        <f t="shared" si="341"/>
        <v>0.20943427594242991</v>
      </c>
      <c r="T320" s="42">
        <f t="shared" si="341"/>
        <v>0.46809671300250411</v>
      </c>
      <c r="U320" s="42">
        <f t="shared" si="341"/>
        <v>8.9045724211233228</v>
      </c>
      <c r="V320" s="42">
        <f t="shared" si="341"/>
        <v>3.6446231125776278</v>
      </c>
      <c r="W320" s="42">
        <f t="shared" si="341"/>
        <v>0.21239459874952601</v>
      </c>
      <c r="X320" s="42">
        <f t="shared" si="341"/>
        <v>0.38389950762276254</v>
      </c>
      <c r="Y320" s="42">
        <f t="shared" si="341"/>
        <v>0.81938651987078881</v>
      </c>
      <c r="AB320" s="42">
        <f t="shared" si="305"/>
        <v>4.0752486415016843E-3</v>
      </c>
      <c r="AC320" s="42">
        <f t="shared" ref="AC320:AK320" si="342">($C230-$C229)/8*(AC229+3*((2*AC229+AC230)/3)+3*((AC229+2*AC230)/3)+AC230)</f>
        <v>0.3768118505288558</v>
      </c>
      <c r="AD320" s="42">
        <f t="shared" si="342"/>
        <v>0.29719225813819011</v>
      </c>
      <c r="AE320" s="42">
        <f t="shared" si="342"/>
        <v>0.31898413894129002</v>
      </c>
      <c r="AF320" s="42">
        <f t="shared" si="342"/>
        <v>0.56665849853966743</v>
      </c>
      <c r="AG320" s="42">
        <f t="shared" si="342"/>
        <v>16.024607141078615</v>
      </c>
      <c r="AH320" s="42">
        <f t="shared" si="342"/>
        <v>4.4604908566570609</v>
      </c>
      <c r="AI320" s="42">
        <f t="shared" si="342"/>
        <v>0.22388834692207105</v>
      </c>
      <c r="AJ320" s="42">
        <f t="shared" si="342"/>
        <v>0.42602606560595579</v>
      </c>
      <c r="AK320" s="42">
        <f t="shared" si="342"/>
        <v>1.7476523296262885</v>
      </c>
    </row>
    <row r="321" spans="3:37">
      <c r="C321" s="52">
        <f t="shared" si="201"/>
        <v>9.5</v>
      </c>
      <c r="D321" s="42">
        <f t="shared" si="301"/>
        <v>1.5766526363469367E-3</v>
      </c>
      <c r="E321" s="42">
        <f t="shared" ref="E321:M321" si="343">($C231-$C230)/8*(E230+3*((2*E230+E231)/3)+3*((E230+2*E231)/3)+E231)</f>
        <v>0.18333948580341558</v>
      </c>
      <c r="F321" s="42">
        <f t="shared" si="343"/>
        <v>0.26375186661531586</v>
      </c>
      <c r="G321" s="42">
        <f t="shared" si="343"/>
        <v>0.26745725048715674</v>
      </c>
      <c r="H321" s="42">
        <f t="shared" si="343"/>
        <v>0.50011105895775099</v>
      </c>
      <c r="I321" s="42">
        <f t="shared" si="343"/>
        <v>12.269136102949322</v>
      </c>
      <c r="J321" s="42">
        <f t="shared" si="343"/>
        <v>4.0661052251071368</v>
      </c>
      <c r="K321" s="42">
        <f t="shared" si="343"/>
        <v>0.21806351210987962</v>
      </c>
      <c r="L321" s="42">
        <f t="shared" si="343"/>
        <v>0.40119000717305486</v>
      </c>
      <c r="M321" s="42">
        <f t="shared" si="343"/>
        <v>1.2770906705664571</v>
      </c>
      <c r="P321" s="42">
        <f t="shared" si="303"/>
        <v>0</v>
      </c>
      <c r="Q321" s="42">
        <f t="shared" ref="Q321:Y321" si="344">($C231-$C230)/8*(Q230+3*((2*Q230+Q231)/3)+3*((Q230+2*Q231)/3)+Q231)</f>
        <v>0</v>
      </c>
      <c r="R321" s="42">
        <f t="shared" si="344"/>
        <v>0.22998692596118783</v>
      </c>
      <c r="S321" s="42">
        <f t="shared" si="344"/>
        <v>0.21066093804936503</v>
      </c>
      <c r="T321" s="42">
        <f t="shared" si="344"/>
        <v>0.456724108122322</v>
      </c>
      <c r="U321" s="42">
        <f t="shared" si="344"/>
        <v>8.6909752809688445</v>
      </c>
      <c r="V321" s="42">
        <f t="shared" si="344"/>
        <v>3.6517958299172939</v>
      </c>
      <c r="W321" s="42">
        <f t="shared" si="344"/>
        <v>0.21275653172364109</v>
      </c>
      <c r="X321" s="42">
        <f t="shared" si="344"/>
        <v>0.38375845879319997</v>
      </c>
      <c r="Y321" s="42">
        <f t="shared" si="344"/>
        <v>0.815313109803389</v>
      </c>
      <c r="AB321" s="42">
        <f t="shared" si="305"/>
        <v>3.7433282744496321E-3</v>
      </c>
      <c r="AC321" s="42">
        <f t="shared" ref="AC321:AK321" si="345">($C231-$C230)/8*(AC230+3*((2*AC230+AC231)/3)+3*((AC230+2*AC231)/3)+AC231)</f>
        <v>0.37581416604183093</v>
      </c>
      <c r="AD321" s="42">
        <f t="shared" si="345"/>
        <v>0.29494389535633692</v>
      </c>
      <c r="AE321" s="42">
        <f t="shared" si="345"/>
        <v>0.32425356292494795</v>
      </c>
      <c r="AF321" s="42">
        <f t="shared" si="345"/>
        <v>0.56396897825330794</v>
      </c>
      <c r="AG321" s="42">
        <f t="shared" si="345"/>
        <v>15.847296924929839</v>
      </c>
      <c r="AH321" s="42">
        <f t="shared" si="345"/>
        <v>4.4804146202969752</v>
      </c>
      <c r="AI321" s="42">
        <f t="shared" si="345"/>
        <v>0.22243781906282178</v>
      </c>
      <c r="AJ321" s="42">
        <f t="shared" si="345"/>
        <v>0.42301599485512992</v>
      </c>
      <c r="AK321" s="42">
        <f t="shared" si="345"/>
        <v>1.7388682313295241</v>
      </c>
    </row>
    <row r="322" spans="3:37">
      <c r="C322" s="52">
        <f t="shared" si="201"/>
        <v>9.75</v>
      </c>
      <c r="D322" s="42">
        <f t="shared" si="301"/>
        <v>1.3685818957728721E-3</v>
      </c>
      <c r="E322" s="42">
        <f t="shared" ref="E322:M322" si="346">($C232-$C231)/8*(E231+3*((2*E231+E232)/3)+3*((E231+2*E232)/3)+E232)</f>
        <v>0.1825107008256899</v>
      </c>
      <c r="F322" s="42">
        <f t="shared" si="346"/>
        <v>0.26307921569538772</v>
      </c>
      <c r="G322" s="42">
        <f t="shared" si="346"/>
        <v>0.27095514299747597</v>
      </c>
      <c r="H322" s="42">
        <f t="shared" si="346"/>
        <v>0.49746059618682709</v>
      </c>
      <c r="I322" s="42">
        <f t="shared" si="346"/>
        <v>12.064482361424762</v>
      </c>
      <c r="J322" s="42">
        <f t="shared" si="346"/>
        <v>4.0806956379422994</v>
      </c>
      <c r="K322" s="42">
        <f t="shared" si="346"/>
        <v>0.217607843821472</v>
      </c>
      <c r="L322" s="42">
        <f t="shared" si="346"/>
        <v>0.40057162351298503</v>
      </c>
      <c r="M322" s="42">
        <f t="shared" si="346"/>
        <v>1.2728048344450649</v>
      </c>
      <c r="P322" s="42">
        <f t="shared" si="303"/>
        <v>0</v>
      </c>
      <c r="Q322" s="42">
        <f t="shared" ref="Q322:Y322" si="347">($C232-$C231)/8*(Q231+3*((2*Q231+Q232)/3)+3*((Q231+2*Q232)/3)+Q232)</f>
        <v>0</v>
      </c>
      <c r="R322" s="42">
        <f t="shared" si="347"/>
        <v>0.23106217273084456</v>
      </c>
      <c r="S322" s="42">
        <f t="shared" si="347"/>
        <v>0.21198195877991083</v>
      </c>
      <c r="T322" s="42">
        <f t="shared" si="347"/>
        <v>0.44588331188019004</v>
      </c>
      <c r="U322" s="42">
        <f t="shared" si="347"/>
        <v>8.4667473158483002</v>
      </c>
      <c r="V322" s="42">
        <f t="shared" si="347"/>
        <v>3.6595202947446293</v>
      </c>
      <c r="W322" s="42">
        <f t="shared" si="347"/>
        <v>0.21314630569576482</v>
      </c>
      <c r="X322" s="42">
        <f t="shared" si="347"/>
        <v>0.38366442624015817</v>
      </c>
      <c r="Y322" s="42">
        <f t="shared" si="347"/>
        <v>0.81259750309178913</v>
      </c>
      <c r="AB322" s="42">
        <f t="shared" si="305"/>
        <v>3.5220480297482597E-3</v>
      </c>
      <c r="AC322" s="42">
        <f t="shared" ref="AC322:AK322" si="348">($C232-$C231)/8*(AC231+3*((2*AC231+AC232)/3)+3*((AC231+2*AC232)/3)+AC232)</f>
        <v>0.37514904305048075</v>
      </c>
      <c r="AD322" s="42">
        <f t="shared" si="348"/>
        <v>0.29344498683510145</v>
      </c>
      <c r="AE322" s="42">
        <f t="shared" si="348"/>
        <v>0.32992832721504151</v>
      </c>
      <c r="AF322" s="42">
        <f t="shared" si="348"/>
        <v>0.56217596472906861</v>
      </c>
      <c r="AG322" s="42">
        <f t="shared" si="348"/>
        <v>15.662217407001219</v>
      </c>
      <c r="AH322" s="42">
        <f t="shared" si="348"/>
        <v>4.5018709811399598</v>
      </c>
      <c r="AI322" s="42">
        <f t="shared" si="348"/>
        <v>0.22147080048998879</v>
      </c>
      <c r="AJ322" s="42">
        <f t="shared" si="348"/>
        <v>0.42029913257678925</v>
      </c>
      <c r="AK322" s="42">
        <f t="shared" si="348"/>
        <v>1.7330121657983462</v>
      </c>
    </row>
    <row r="323" spans="3:37">
      <c r="C323" s="52">
        <f t="shared" si="201"/>
        <v>10</v>
      </c>
      <c r="D323" s="42">
        <f t="shared" si="301"/>
        <v>1.2645465254858398E-3</v>
      </c>
      <c r="E323" s="42">
        <f t="shared" ref="E323:M323" si="349">($C233-$C232)/8*(E232+3*((2*E232+E233)/3)+3*((E232+2*E233)/3)+E233)</f>
        <v>0.1820963083368273</v>
      </c>
      <c r="F323" s="42">
        <f t="shared" si="349"/>
        <v>0.26274289023542347</v>
      </c>
      <c r="G323" s="42">
        <f t="shared" si="349"/>
        <v>0.27470288497281836</v>
      </c>
      <c r="H323" s="42">
        <f t="shared" si="349"/>
        <v>0.496135364801365</v>
      </c>
      <c r="I323" s="42">
        <f t="shared" si="349"/>
        <v>11.851463633822272</v>
      </c>
      <c r="J323" s="42">
        <f t="shared" si="349"/>
        <v>4.0963282231228266</v>
      </c>
      <c r="K323" s="42">
        <f t="shared" si="349"/>
        <v>0.21738000967726848</v>
      </c>
      <c r="L323" s="42">
        <f t="shared" si="349"/>
        <v>0.40025452952002194</v>
      </c>
      <c r="M323" s="42">
        <f t="shared" si="349"/>
        <v>1.2706619163843718</v>
      </c>
      <c r="P323" s="42">
        <f t="shared" si="303"/>
        <v>0</v>
      </c>
      <c r="Q323" s="42">
        <f t="shared" ref="Q323:Y323" si="350">($C233-$C232)/8*(Q232+3*((2*Q232+Q233)/3)+3*((Q232+2*Q233)/3)+Q233)</f>
        <v>0</v>
      </c>
      <c r="R323" s="42">
        <f t="shared" si="350"/>
        <v>0.23221422284119098</v>
      </c>
      <c r="S323" s="42">
        <f t="shared" si="350"/>
        <v>0.2133973381340673</v>
      </c>
      <c r="T323" s="42">
        <f t="shared" si="350"/>
        <v>0.43557432427610809</v>
      </c>
      <c r="U323" s="42">
        <f t="shared" si="350"/>
        <v>8.2327185780434693</v>
      </c>
      <c r="V323" s="42">
        <f t="shared" si="350"/>
        <v>3.6677965070596352</v>
      </c>
      <c r="W323" s="42">
        <f t="shared" si="350"/>
        <v>0.21356392066589722</v>
      </c>
      <c r="X323" s="42">
        <f t="shared" si="350"/>
        <v>0.3836174099636373</v>
      </c>
      <c r="Y323" s="42">
        <f t="shared" si="350"/>
        <v>0.81123969973598864</v>
      </c>
      <c r="AB323" s="42">
        <f t="shared" si="305"/>
        <v>3.4114079073975733E-3</v>
      </c>
      <c r="AC323" s="42">
        <f t="shared" ref="AC323:AK323" si="351">($C233-$C232)/8*(AC232+3*((2*AC232+AC233)/3)+3*((AC232+2*AC233)/3)+AC233)</f>
        <v>0.3748164815548054</v>
      </c>
      <c r="AD323" s="42">
        <f t="shared" si="351"/>
        <v>0.29269553257448366</v>
      </c>
      <c r="AE323" s="42">
        <f t="shared" si="351"/>
        <v>0.33600843181156986</v>
      </c>
      <c r="AF323" s="42">
        <f t="shared" si="351"/>
        <v>0.56127945796694911</v>
      </c>
      <c r="AG323" s="42">
        <f t="shared" si="351"/>
        <v>15.47020868960109</v>
      </c>
      <c r="AH323" s="42">
        <f t="shared" si="351"/>
        <v>4.524859939186018</v>
      </c>
      <c r="AI323" s="42">
        <f t="shared" si="351"/>
        <v>0.22098729120357255</v>
      </c>
      <c r="AJ323" s="42">
        <f t="shared" si="351"/>
        <v>0.41787547877093373</v>
      </c>
      <c r="AK323" s="42">
        <f t="shared" si="351"/>
        <v>1.7300841330327599</v>
      </c>
    </row>
    <row r="324" spans="3:37">
      <c r="C324" s="52">
        <f t="shared" si="201"/>
        <v>10.25</v>
      </c>
      <c r="D324" s="42">
        <f t="shared" si="301"/>
        <v>1.2385376829140793E-3</v>
      </c>
      <c r="E324" s="42">
        <f t="shared" ref="E324:M324" si="352">($C234-$C233)/8*(E233+3*((2*E233+E234)/3)+3*((E233+2*E234)/3)+E234)</f>
        <v>0.18199271021461189</v>
      </c>
      <c r="F324" s="42">
        <f t="shared" si="352"/>
        <v>0.26265880887043236</v>
      </c>
      <c r="G324" s="42">
        <f t="shared" si="352"/>
        <v>0.27863801404692801</v>
      </c>
      <c r="H324" s="42">
        <f t="shared" si="352"/>
        <v>0.49580405695499941</v>
      </c>
      <c r="I324" s="42">
        <f t="shared" si="352"/>
        <v>11.632623500196246</v>
      </c>
      <c r="J324" s="42">
        <f t="shared" si="352"/>
        <v>4.1127424375623836</v>
      </c>
      <c r="K324" s="42">
        <f t="shared" si="352"/>
        <v>0.21732305114121761</v>
      </c>
      <c r="L324" s="42">
        <f t="shared" si="352"/>
        <v>0.40016340277738865</v>
      </c>
      <c r="M324" s="42">
        <f t="shared" si="352"/>
        <v>1.2701261868691998</v>
      </c>
      <c r="P324" s="42">
        <f t="shared" si="303"/>
        <v>0</v>
      </c>
      <c r="Q324" s="42">
        <f t="shared" ref="Q324:Y324" si="353">($C234-$C233)/8*(Q233+3*((2*Q233+Q234)/3)+3*((Q233+2*Q234)/3)+Q234)</f>
        <v>0</v>
      </c>
      <c r="R324" s="42">
        <f t="shared" si="353"/>
        <v>0.23342387545705429</v>
      </c>
      <c r="S324" s="42">
        <f t="shared" si="353"/>
        <v>0.21488348645593133</v>
      </c>
      <c r="T324" s="42">
        <f t="shared" si="353"/>
        <v>0.42566419315056409</v>
      </c>
      <c r="U324" s="42">
        <f t="shared" si="353"/>
        <v>7.9917888723780504</v>
      </c>
      <c r="V324" s="42">
        <f t="shared" si="353"/>
        <v>3.6764865299903868</v>
      </c>
      <c r="W324" s="42">
        <f t="shared" si="353"/>
        <v>0.21400241638453646</v>
      </c>
      <c r="X324" s="42">
        <f t="shared" si="353"/>
        <v>0.38360565589450701</v>
      </c>
      <c r="Y324" s="42">
        <f t="shared" si="353"/>
        <v>0.81090024889703849</v>
      </c>
      <c r="AB324" s="42">
        <f t="shared" si="305"/>
        <v>3.3837478768099019E-3</v>
      </c>
      <c r="AC324" s="42">
        <f t="shared" ref="AC324:AK324" si="354">($C234-$C233)/8*(AC233+3*((2*AC233+AC234)/3)+3*((AC233+2*AC234)/3)+AC234)</f>
        <v>0.37473334118088641</v>
      </c>
      <c r="AD324" s="42">
        <f t="shared" si="354"/>
        <v>0.29250816900932936</v>
      </c>
      <c r="AE324" s="42">
        <f t="shared" si="354"/>
        <v>0.34239254163792465</v>
      </c>
      <c r="AF324" s="42">
        <f t="shared" si="354"/>
        <v>0.56105533127641904</v>
      </c>
      <c r="AG324" s="42">
        <f t="shared" si="354"/>
        <v>15.273458128014454</v>
      </c>
      <c r="AH324" s="42">
        <f t="shared" si="354"/>
        <v>4.5489983451343816</v>
      </c>
      <c r="AI324" s="42">
        <f t="shared" si="354"/>
        <v>0.22086641388196848</v>
      </c>
      <c r="AJ324" s="42">
        <f t="shared" si="354"/>
        <v>0.41567173131944168</v>
      </c>
      <c r="AK324" s="42">
        <f t="shared" si="354"/>
        <v>1.7293521248413657</v>
      </c>
    </row>
    <row r="325" spans="3:37">
      <c r="C325" s="52">
        <f t="shared" si="201"/>
        <v>10.5</v>
      </c>
      <c r="D325" s="42">
        <f t="shared" si="301"/>
        <v>1.2385376829140793E-3</v>
      </c>
      <c r="E325" s="42">
        <f t="shared" ref="E325:M325" si="355">($C235-$C234)/8*(E234+3*((2*E234+E235)/3)+3*((E234+2*E235)/3)+E235)</f>
        <v>0.18199271021461189</v>
      </c>
      <c r="F325" s="42">
        <f t="shared" si="355"/>
        <v>0.26265880887043236</v>
      </c>
      <c r="G325" s="42">
        <f t="shared" si="355"/>
        <v>0.28263560548729311</v>
      </c>
      <c r="H325" s="42">
        <f t="shared" si="355"/>
        <v>0.49580405695499941</v>
      </c>
      <c r="I325" s="42">
        <f t="shared" si="355"/>
        <v>11.41193568426184</v>
      </c>
      <c r="J325" s="42">
        <f t="shared" si="355"/>
        <v>4.1294171950882843</v>
      </c>
      <c r="K325" s="42">
        <f t="shared" si="355"/>
        <v>0.21732305114121761</v>
      </c>
      <c r="L325" s="42">
        <f t="shared" si="355"/>
        <v>0.40014759845153181</v>
      </c>
      <c r="M325" s="42">
        <f t="shared" si="355"/>
        <v>1.2701261868691998</v>
      </c>
      <c r="P325" s="42">
        <f t="shared" si="303"/>
        <v>0</v>
      </c>
      <c r="Q325" s="42">
        <f t="shared" ref="Q325:Y325" si="356">($C235-$C234)/8*(Q234+3*((2*Q234+Q235)/3)+3*((Q234+2*Q235)/3)+Q235)</f>
        <v>0</v>
      </c>
      <c r="R325" s="42">
        <f t="shared" si="356"/>
        <v>0.23465272890809033</v>
      </c>
      <c r="S325" s="42">
        <f t="shared" si="356"/>
        <v>0.21639322443369799</v>
      </c>
      <c r="T325" s="42">
        <f t="shared" si="356"/>
        <v>0.41588701418453256</v>
      </c>
      <c r="U325" s="42">
        <f t="shared" si="356"/>
        <v>7.748651072123744</v>
      </c>
      <c r="V325" s="42">
        <f t="shared" si="356"/>
        <v>3.6853144897930523</v>
      </c>
      <c r="W325" s="42">
        <f t="shared" si="356"/>
        <v>0.21444787235267804</v>
      </c>
      <c r="X325" s="42">
        <f t="shared" si="356"/>
        <v>0.38360565589450701</v>
      </c>
      <c r="Y325" s="42">
        <f t="shared" si="356"/>
        <v>0.81090024889703849</v>
      </c>
      <c r="AB325" s="42">
        <f t="shared" si="305"/>
        <v>3.3837478768099019E-3</v>
      </c>
      <c r="AC325" s="42">
        <f t="shared" ref="AC325:AK325" si="357">($C235-$C234)/8*(AC234+3*((2*AC234+AC235)/3)+3*((AC234+2*AC235)/3)+AC235)</f>
        <v>0.37473334118088641</v>
      </c>
      <c r="AD325" s="42">
        <f t="shared" si="357"/>
        <v>0.29250816900932936</v>
      </c>
      <c r="AE325" s="42">
        <f t="shared" si="357"/>
        <v>0.3488779865408882</v>
      </c>
      <c r="AF325" s="42">
        <f t="shared" si="357"/>
        <v>0.56105533127641904</v>
      </c>
      <c r="AG325" s="42">
        <f t="shared" si="357"/>
        <v>15.075220296399884</v>
      </c>
      <c r="AH325" s="42">
        <f t="shared" si="357"/>
        <v>4.5735199003835101</v>
      </c>
      <c r="AI325" s="42">
        <f t="shared" si="357"/>
        <v>0.22086641388196848</v>
      </c>
      <c r="AJ325" s="42">
        <f t="shared" si="357"/>
        <v>0.41354128598607071</v>
      </c>
      <c r="AK325" s="42">
        <f t="shared" si="357"/>
        <v>1.7293521248413657</v>
      </c>
    </row>
    <row r="326" spans="3:37">
      <c r="C326" s="52">
        <f t="shared" si="201"/>
        <v>10.75</v>
      </c>
      <c r="D326" s="42">
        <f t="shared" si="301"/>
        <v>1.2385376829140793E-3</v>
      </c>
      <c r="E326" s="42">
        <f t="shared" ref="E326:M326" si="358">($C236-$C235)/8*(E235+3*((2*E235+E236)/3)+3*((E235+2*E236)/3)+E236)</f>
        <v>0.18199271021461189</v>
      </c>
      <c r="F326" s="42">
        <f t="shared" si="358"/>
        <v>0.26265880887043236</v>
      </c>
      <c r="G326" s="42">
        <f t="shared" si="358"/>
        <v>0.28663319692765821</v>
      </c>
      <c r="H326" s="42">
        <f t="shared" si="358"/>
        <v>0.49580405695499941</v>
      </c>
      <c r="I326" s="42">
        <f t="shared" si="358"/>
        <v>11.191247868327379</v>
      </c>
      <c r="J326" s="42">
        <f t="shared" si="358"/>
        <v>4.1460919526141859</v>
      </c>
      <c r="K326" s="42">
        <f t="shared" si="358"/>
        <v>0.21732305114121761</v>
      </c>
      <c r="L326" s="42">
        <f t="shared" si="358"/>
        <v>0.40013179412567496</v>
      </c>
      <c r="M326" s="42">
        <f t="shared" si="358"/>
        <v>1.2701261868691998</v>
      </c>
      <c r="P326" s="42">
        <f t="shared" si="303"/>
        <v>0</v>
      </c>
      <c r="Q326" s="42">
        <f t="shared" ref="Q326:Y326" si="359">($C236-$C235)/8*(Q235+3*((2*Q235+Q236)/3)+3*((Q235+2*Q236)/3)+Q236)</f>
        <v>0</v>
      </c>
      <c r="R326" s="42">
        <f t="shared" si="359"/>
        <v>0.23588158235912632</v>
      </c>
      <c r="S326" s="42">
        <f t="shared" si="359"/>
        <v>0.21790296241146467</v>
      </c>
      <c r="T326" s="42">
        <f t="shared" si="359"/>
        <v>0.40610983521850119</v>
      </c>
      <c r="U326" s="42">
        <f t="shared" si="359"/>
        <v>7.5055132718694439</v>
      </c>
      <c r="V326" s="42">
        <f t="shared" si="359"/>
        <v>3.6941424495957236</v>
      </c>
      <c r="W326" s="42">
        <f t="shared" si="359"/>
        <v>0.21489332832081962</v>
      </c>
      <c r="X326" s="42">
        <f t="shared" si="359"/>
        <v>0.38360565589450701</v>
      </c>
      <c r="Y326" s="42">
        <f t="shared" si="359"/>
        <v>0.81090024889703849</v>
      </c>
      <c r="AB326" s="42">
        <f t="shared" si="305"/>
        <v>3.3837478768099019E-3</v>
      </c>
      <c r="AC326" s="42">
        <f t="shared" ref="AC326:AK326" si="360">($C236-$C235)/8*(AC235+3*((2*AC235+AC236)/3)+3*((AC235+2*AC236)/3)+AC236)</f>
        <v>0.37473334118088641</v>
      </c>
      <c r="AD326" s="42">
        <f t="shared" si="360"/>
        <v>0.29250816900932936</v>
      </c>
      <c r="AE326" s="42">
        <f t="shared" si="360"/>
        <v>0.35536343144385174</v>
      </c>
      <c r="AF326" s="42">
        <f t="shared" si="360"/>
        <v>0.56105533127641904</v>
      </c>
      <c r="AG326" s="42">
        <f t="shared" si="360"/>
        <v>14.876982464785266</v>
      </c>
      <c r="AH326" s="42">
        <f t="shared" si="360"/>
        <v>4.5980414556326368</v>
      </c>
      <c r="AI326" s="42">
        <f t="shared" si="360"/>
        <v>0.22086641388196848</v>
      </c>
      <c r="AJ326" s="42">
        <f t="shared" si="360"/>
        <v>0.41141084065269984</v>
      </c>
      <c r="AK326" s="42">
        <f t="shared" si="360"/>
        <v>1.7293521248413657</v>
      </c>
    </row>
    <row r="327" spans="3:37">
      <c r="C327" s="52">
        <f t="shared" si="201"/>
        <v>11</v>
      </c>
      <c r="D327" s="42">
        <f t="shared" si="301"/>
        <v>1.2385376829140793E-3</v>
      </c>
      <c r="E327" s="42">
        <f t="shared" ref="E327:M327" si="361">($C237-$C236)/8*(E236+3*((2*E236+E237)/3)+3*((E236+2*E237)/3)+E237)</f>
        <v>0.18199271021461189</v>
      </c>
      <c r="F327" s="42">
        <f t="shared" si="361"/>
        <v>0.26265880887043236</v>
      </c>
      <c r="G327" s="42">
        <f t="shared" si="361"/>
        <v>0.29063078836802336</v>
      </c>
      <c r="H327" s="42">
        <f t="shared" si="361"/>
        <v>0.49580405695499941</v>
      </c>
      <c r="I327" s="42">
        <f t="shared" si="361"/>
        <v>10.970560052392923</v>
      </c>
      <c r="J327" s="42">
        <f t="shared" si="361"/>
        <v>4.1627667101400831</v>
      </c>
      <c r="K327" s="42">
        <f t="shared" si="361"/>
        <v>0.21732305114121761</v>
      </c>
      <c r="L327" s="42">
        <f t="shared" si="361"/>
        <v>0.40011598979981811</v>
      </c>
      <c r="M327" s="42">
        <f t="shared" si="361"/>
        <v>1.2701261868691998</v>
      </c>
      <c r="P327" s="42">
        <f t="shared" si="303"/>
        <v>0</v>
      </c>
      <c r="Q327" s="42">
        <f t="shared" ref="Q327:Y327" si="362">($C237-$C236)/8*(Q236+3*((2*Q236+Q237)/3)+3*((Q236+2*Q237)/3)+Q237)</f>
        <v>0</v>
      </c>
      <c r="R327" s="42">
        <f t="shared" si="362"/>
        <v>0.23711043581016231</v>
      </c>
      <c r="S327" s="42">
        <f t="shared" si="362"/>
        <v>0.21941270038923133</v>
      </c>
      <c r="T327" s="42">
        <f t="shared" si="362"/>
        <v>0.39633265625246972</v>
      </c>
      <c r="U327" s="42">
        <f t="shared" si="362"/>
        <v>7.2623754716151447</v>
      </c>
      <c r="V327" s="42">
        <f t="shared" si="362"/>
        <v>3.7029704093983939</v>
      </c>
      <c r="W327" s="42">
        <f t="shared" si="362"/>
        <v>0.21533878428896114</v>
      </c>
      <c r="X327" s="42">
        <f t="shared" si="362"/>
        <v>0.38360565589450701</v>
      </c>
      <c r="Y327" s="42">
        <f t="shared" si="362"/>
        <v>0.81090024889703849</v>
      </c>
      <c r="AB327" s="42">
        <f t="shared" si="305"/>
        <v>3.3837478768099019E-3</v>
      </c>
      <c r="AC327" s="42">
        <f t="shared" ref="AC327:AK327" si="363">($C237-$C236)/8*(AC236+3*((2*AC236+AC237)/3)+3*((AC236+2*AC237)/3)+AC237)</f>
        <v>0.37473334118088641</v>
      </c>
      <c r="AD327" s="42">
        <f t="shared" si="363"/>
        <v>0.29250816900932936</v>
      </c>
      <c r="AE327" s="42">
        <f t="shared" si="363"/>
        <v>0.36184887634681573</v>
      </c>
      <c r="AF327" s="42">
        <f t="shared" si="363"/>
        <v>0.56105533127641904</v>
      </c>
      <c r="AG327" s="42">
        <f t="shared" si="363"/>
        <v>14.678744633170695</v>
      </c>
      <c r="AH327" s="42">
        <f t="shared" si="363"/>
        <v>4.6225630108817644</v>
      </c>
      <c r="AI327" s="42">
        <f t="shared" si="363"/>
        <v>0.22086641388196848</v>
      </c>
      <c r="AJ327" s="42">
        <f t="shared" si="363"/>
        <v>0.40928039531932897</v>
      </c>
      <c r="AK327" s="42">
        <f t="shared" si="363"/>
        <v>1.7293521248413657</v>
      </c>
    </row>
    <row r="328" spans="3:37">
      <c r="C328" s="52">
        <f t="shared" si="201"/>
        <v>12</v>
      </c>
    </row>
    <row r="329" spans="3:37">
      <c r="C329" s="52">
        <f t="shared" si="201"/>
        <v>13</v>
      </c>
    </row>
    <row r="330" spans="3:37">
      <c r="C330" s="52">
        <f t="shared" si="201"/>
        <v>14</v>
      </c>
    </row>
    <row r="331" spans="3:37">
      <c r="C331" s="52">
        <f t="shared" si="201"/>
        <v>15</v>
      </c>
    </row>
    <row r="332" spans="3:37">
      <c r="C332" s="52">
        <f t="shared" si="201"/>
        <v>16</v>
      </c>
    </row>
    <row r="333" spans="3:37">
      <c r="C333" s="52">
        <f t="shared" si="201"/>
        <v>17</v>
      </c>
    </row>
    <row r="334" spans="3:37">
      <c r="C334" s="52">
        <f t="shared" si="201"/>
        <v>18</v>
      </c>
    </row>
    <row r="335" spans="3:37">
      <c r="C335" s="52">
        <f t="shared" si="201"/>
        <v>19</v>
      </c>
    </row>
    <row r="336" spans="3:37">
      <c r="C336" s="52">
        <f t="shared" si="201"/>
        <v>20</v>
      </c>
    </row>
    <row r="337" spans="3:3">
      <c r="C337" s="52">
        <f t="shared" si="201"/>
        <v>25</v>
      </c>
    </row>
    <row r="338" spans="3:3">
      <c r="C338" s="52">
        <f t="shared" si="201"/>
        <v>30</v>
      </c>
    </row>
    <row r="339" spans="3:3">
      <c r="C339" s="52">
        <f t="shared" si="201"/>
        <v>40</v>
      </c>
    </row>
    <row r="340" spans="3:3">
      <c r="C340" s="52">
        <f t="shared" ref="C340:C356" si="364">C250</f>
        <v>50</v>
      </c>
    </row>
    <row r="341" spans="3:3">
      <c r="C341" s="52">
        <f t="shared" si="364"/>
        <v>60</v>
      </c>
    </row>
    <row r="342" spans="3:3">
      <c r="C342" s="52">
        <f t="shared" si="364"/>
        <v>75</v>
      </c>
    </row>
    <row r="343" spans="3:3">
      <c r="C343" s="52">
        <f t="shared" si="364"/>
        <v>100</v>
      </c>
    </row>
    <row r="344" spans="3:3">
      <c r="C344" s="52">
        <f t="shared" si="364"/>
        <v>125</v>
      </c>
    </row>
    <row r="345" spans="3:3">
      <c r="C345" s="52">
        <f t="shared" si="364"/>
        <v>150</v>
      </c>
    </row>
    <row r="346" spans="3:3">
      <c r="C346" s="52">
        <f t="shared" si="364"/>
        <v>175</v>
      </c>
    </row>
    <row r="347" spans="3:3">
      <c r="C347" s="52">
        <f t="shared" si="364"/>
        <v>200</v>
      </c>
    </row>
    <row r="348" spans="3:3">
      <c r="C348" s="52">
        <f t="shared" si="364"/>
        <v>225</v>
      </c>
    </row>
    <row r="349" spans="3:3">
      <c r="C349" s="52">
        <f t="shared" si="364"/>
        <v>250</v>
      </c>
    </row>
    <row r="350" spans="3:3">
      <c r="C350" s="52">
        <f t="shared" si="364"/>
        <v>300</v>
      </c>
    </row>
    <row r="351" spans="3:3">
      <c r="C351" s="52">
        <f t="shared" si="364"/>
        <v>365</v>
      </c>
    </row>
    <row r="352" spans="3:3">
      <c r="C352" s="52">
        <f t="shared" si="364"/>
        <v>730</v>
      </c>
    </row>
    <row r="353" spans="3:37">
      <c r="C353" s="52">
        <f t="shared" si="364"/>
        <v>1460</v>
      </c>
    </row>
    <row r="354" spans="3:37">
      <c r="C354" s="52">
        <f t="shared" si="364"/>
        <v>2920</v>
      </c>
    </row>
    <row r="355" spans="3:37">
      <c r="C355" s="52">
        <f t="shared" si="364"/>
        <v>5840</v>
      </c>
    </row>
    <row r="356" spans="3:37">
      <c r="C356" s="52">
        <f t="shared" si="364"/>
        <v>7946.78</v>
      </c>
    </row>
    <row r="359" spans="3:37">
      <c r="C359" s="53" t="s">
        <v>58</v>
      </c>
      <c r="D359" s="53" t="s">
        <v>59</v>
      </c>
      <c r="E359" s="53"/>
      <c r="F359" s="53"/>
    </row>
    <row r="361" spans="3:37">
      <c r="D361" s="53" t="s">
        <v>60</v>
      </c>
    </row>
    <row r="363" spans="3:37">
      <c r="C363" s="53" t="str">
        <f>C274</f>
        <v>Average</v>
      </c>
      <c r="D363" s="53" t="str">
        <f>D274</f>
        <v>Blood</v>
      </c>
      <c r="E363" s="53" t="str">
        <f t="shared" ref="E363:M363" si="365">E274</f>
        <v>Thymus</v>
      </c>
      <c r="F363" s="53" t="str">
        <f t="shared" si="365"/>
        <v>Heart</v>
      </c>
      <c r="G363" s="53" t="str">
        <f t="shared" si="365"/>
        <v>Lungs</v>
      </c>
      <c r="H363" s="53" t="str">
        <f t="shared" si="365"/>
        <v>Kidneys</v>
      </c>
      <c r="I363" s="53" t="str">
        <f t="shared" si="365"/>
        <v>Spleen</v>
      </c>
      <c r="J363" s="53" t="str">
        <f t="shared" si="365"/>
        <v>Liver</v>
      </c>
      <c r="K363" s="53" t="str">
        <f t="shared" si="365"/>
        <v>ART</v>
      </c>
      <c r="L363" s="53" t="str">
        <f t="shared" si="365"/>
        <v>Carcass</v>
      </c>
      <c r="M363" s="53" t="str">
        <f t="shared" si="365"/>
        <v>Tumor</v>
      </c>
      <c r="O363" s="53" t="str">
        <f>O274</f>
        <v>Average -STDEV</v>
      </c>
      <c r="P363" s="53" t="str">
        <f>P274</f>
        <v>Blood</v>
      </c>
      <c r="Q363" s="53" t="str">
        <f t="shared" ref="Q363:Y363" si="366">Q274</f>
        <v>Thymus</v>
      </c>
      <c r="R363" s="53" t="str">
        <f t="shared" si="366"/>
        <v>Heart</v>
      </c>
      <c r="S363" s="53" t="str">
        <f t="shared" si="366"/>
        <v>Lungs</v>
      </c>
      <c r="T363" s="53" t="str">
        <f t="shared" si="366"/>
        <v>Kidneys</v>
      </c>
      <c r="U363" s="53" t="str">
        <f t="shared" si="366"/>
        <v>Spleen</v>
      </c>
      <c r="V363" s="53" t="str">
        <f t="shared" si="366"/>
        <v>Liver</v>
      </c>
      <c r="W363" s="53" t="str">
        <f t="shared" si="366"/>
        <v>ART</v>
      </c>
      <c r="X363" s="53" t="str">
        <f t="shared" si="366"/>
        <v>Carcass</v>
      </c>
      <c r="Y363" s="53" t="str">
        <f t="shared" si="366"/>
        <v>Tumor</v>
      </c>
      <c r="AA363" s="53" t="str">
        <f>AA274</f>
        <v>Average +STDEV</v>
      </c>
      <c r="AB363" s="53" t="str">
        <f>AB274</f>
        <v>Blood</v>
      </c>
      <c r="AC363" s="53" t="str">
        <f t="shared" ref="AC363:AK363" si="367">AC274</f>
        <v>Thymus</v>
      </c>
      <c r="AD363" s="53" t="str">
        <f t="shared" si="367"/>
        <v>Heart</v>
      </c>
      <c r="AE363" s="53" t="str">
        <f t="shared" si="367"/>
        <v>Lungs</v>
      </c>
      <c r="AF363" s="53" t="str">
        <f t="shared" si="367"/>
        <v>Kidneys</v>
      </c>
      <c r="AG363" s="53" t="str">
        <f t="shared" si="367"/>
        <v>Spleen</v>
      </c>
      <c r="AH363" s="53" t="str">
        <f t="shared" si="367"/>
        <v>Liver</v>
      </c>
      <c r="AI363" s="53" t="str">
        <f t="shared" si="367"/>
        <v>ART</v>
      </c>
      <c r="AJ363" s="53" t="str">
        <f t="shared" si="367"/>
        <v>Carcass</v>
      </c>
      <c r="AK363" s="53" t="str">
        <f t="shared" si="367"/>
        <v>Tumor</v>
      </c>
    </row>
    <row r="364" spans="3:37">
      <c r="C364" s="52">
        <f t="shared" ref="C364:C427" si="368">C275</f>
        <v>0</v>
      </c>
      <c r="D364" s="55">
        <f>D275/$Q$173</f>
        <v>0</v>
      </c>
      <c r="E364" s="55">
        <f t="shared" ref="E364:M364" si="369">E275/$Q$173</f>
        <v>0</v>
      </c>
      <c r="F364" s="55">
        <f t="shared" si="369"/>
        <v>0</v>
      </c>
      <c r="G364" s="55">
        <f t="shared" si="369"/>
        <v>0</v>
      </c>
      <c r="H364" s="55">
        <f t="shared" si="369"/>
        <v>0</v>
      </c>
      <c r="I364" s="55">
        <f t="shared" si="369"/>
        <v>0</v>
      </c>
      <c r="J364" s="55">
        <f t="shared" si="369"/>
        <v>0</v>
      </c>
      <c r="K364" s="55">
        <f t="shared" si="369"/>
        <v>0</v>
      </c>
      <c r="L364" s="55">
        <f t="shared" si="369"/>
        <v>0</v>
      </c>
      <c r="M364" s="55">
        <f t="shared" si="369"/>
        <v>0</v>
      </c>
      <c r="P364" s="55">
        <f>P275/$Q$173</f>
        <v>0</v>
      </c>
      <c r="Q364" s="55">
        <f t="shared" ref="Q364:Y364" si="370">Q275/$Q$173</f>
        <v>0</v>
      </c>
      <c r="R364" s="55">
        <f t="shared" si="370"/>
        <v>0</v>
      </c>
      <c r="S364" s="55">
        <f t="shared" si="370"/>
        <v>0</v>
      </c>
      <c r="T364" s="55">
        <f t="shared" si="370"/>
        <v>0</v>
      </c>
      <c r="U364" s="55">
        <f t="shared" si="370"/>
        <v>0</v>
      </c>
      <c r="V364" s="55">
        <f t="shared" si="370"/>
        <v>0</v>
      </c>
      <c r="W364" s="55">
        <f t="shared" si="370"/>
        <v>0</v>
      </c>
      <c r="X364" s="55">
        <f t="shared" si="370"/>
        <v>0</v>
      </c>
      <c r="Y364" s="55">
        <f t="shared" si="370"/>
        <v>0</v>
      </c>
      <c r="AB364" s="55">
        <f>AB275/$Q$173</f>
        <v>0</v>
      </c>
      <c r="AC364" s="55">
        <f t="shared" ref="AC364:AK364" si="371">AC275/$Q$173</f>
        <v>0</v>
      </c>
      <c r="AD364" s="55">
        <f t="shared" si="371"/>
        <v>0</v>
      </c>
      <c r="AE364" s="55">
        <f t="shared" si="371"/>
        <v>0</v>
      </c>
      <c r="AF364" s="55">
        <f t="shared" si="371"/>
        <v>0</v>
      </c>
      <c r="AG364" s="55">
        <f t="shared" si="371"/>
        <v>0</v>
      </c>
      <c r="AH364" s="55">
        <f t="shared" si="371"/>
        <v>0</v>
      </c>
      <c r="AI364" s="55">
        <f t="shared" si="371"/>
        <v>0</v>
      </c>
      <c r="AJ364" s="55">
        <f t="shared" si="371"/>
        <v>0</v>
      </c>
      <c r="AK364" s="55">
        <f t="shared" si="371"/>
        <v>0</v>
      </c>
    </row>
    <row r="365" spans="3:37">
      <c r="C365" s="52">
        <f t="shared" si="368"/>
        <v>4.1666666666666664E-2</v>
      </c>
      <c r="D365" s="55">
        <f t="shared" ref="D365:D396" si="372">D364+D276/$Q$173</f>
        <v>8.4088610897926982E-8</v>
      </c>
      <c r="E365" s="55">
        <f t="shared" ref="E365:E396" si="373">E364+E276/$Q$173</f>
        <v>2.7945831707096702E-8</v>
      </c>
      <c r="F365" s="55">
        <f t="shared" ref="F365:F396" si="374">F364+F276/$Q$173</f>
        <v>2.4563340124149125E-8</v>
      </c>
      <c r="G365" s="55">
        <f t="shared" ref="G365:G396" si="375">G364+G276/$Q$173</f>
        <v>4.0052818450364304E-8</v>
      </c>
      <c r="H365" s="55">
        <f t="shared" ref="H365:H396" si="376">H364+H276/$Q$173</f>
        <v>3.3945298109141505E-8</v>
      </c>
      <c r="I365" s="55">
        <f t="shared" ref="I365:I396" si="377">I364+I276/$Q$173</f>
        <v>1.2805399969899762E-7</v>
      </c>
      <c r="J365" s="55">
        <f t="shared" ref="J365:J396" si="378">J364+J276/$Q$173</f>
        <v>4.8766515520561029E-8</v>
      </c>
      <c r="K365" s="55">
        <f t="shared" ref="K365:K396" si="379">K364+K276/$Q$173</f>
        <v>4.1101107535313695E-9</v>
      </c>
      <c r="L365" s="55">
        <f t="shared" ref="L365:L396" si="380">L364+L276/$Q$173</f>
        <v>6.5623887600591062E-9</v>
      </c>
      <c r="M365" s="55">
        <f t="shared" ref="M365:M396" si="381">M364+M276/$Q$173</f>
        <v>5.4569608497802293E-9</v>
      </c>
      <c r="P365" s="55">
        <f t="shared" ref="P365:P396" si="382">P364+P276/$Q$173</f>
        <v>8.2301028061466388E-8</v>
      </c>
      <c r="Q365" s="55">
        <f t="shared" ref="Q365:Q396" si="383">Q364+Q276/$Q$173</f>
        <v>2.1914423142935876E-8</v>
      </c>
      <c r="R365" s="55">
        <f t="shared" ref="R365:R396" si="384">R364+R276/$Q$173</f>
        <v>2.3130074229470867E-8</v>
      </c>
      <c r="S365" s="55">
        <f t="shared" ref="S365:S396" si="385">S364+S276/$Q$173</f>
        <v>3.881196445104196E-8</v>
      </c>
      <c r="T365" s="55">
        <f t="shared" ref="T365:T396" si="386">T364+T276/$Q$173</f>
        <v>3.1797425641349488E-8</v>
      </c>
      <c r="U365" s="55">
        <f t="shared" ref="U365:U396" si="387">U364+U276/$Q$173</f>
        <v>1.1281890308667351E-7</v>
      </c>
      <c r="V365" s="55">
        <f t="shared" ref="V365:V396" si="388">V364+V276/$Q$173</f>
        <v>4.3683210369407105E-8</v>
      </c>
      <c r="W365" s="55">
        <f t="shared" ref="W365:W396" si="389">W364+W276/$Q$173</f>
        <v>3.6914372726358146E-9</v>
      </c>
      <c r="X365" s="55">
        <f t="shared" ref="X365:X396" si="390">X364+X276/$Q$173</f>
        <v>5.8692187464332499E-9</v>
      </c>
      <c r="Y365" s="55">
        <f t="shared" ref="Y365:Y396" si="391">Y364+Y276/$Q$173</f>
        <v>6.9608899595059688E-10</v>
      </c>
      <c r="AB365" s="55">
        <f t="shared" ref="AB365:AB396" si="392">AB364+AB276/$Q$173</f>
        <v>8.5876193734387577E-8</v>
      </c>
      <c r="AC365" s="55">
        <f t="shared" ref="AC365:AC396" si="393">AC364+AC276/$Q$173</f>
        <v>3.3977240271257541E-8</v>
      </c>
      <c r="AD365" s="55">
        <f t="shared" ref="AD365:AD396" si="394">AD364+AD276/$Q$173</f>
        <v>2.599660601882739E-8</v>
      </c>
      <c r="AE365" s="55">
        <f t="shared" ref="AE365:AE396" si="395">AE364+AE276/$Q$173</f>
        <v>4.1293672449686781E-8</v>
      </c>
      <c r="AF365" s="55">
        <f t="shared" ref="AF365:AF396" si="396">AF364+AF276/$Q$173</f>
        <v>3.6093170576933383E-8</v>
      </c>
      <c r="AG365" s="55">
        <f t="shared" ref="AG365:AG396" si="397">AG364+AG276/$Q$173</f>
        <v>1.4328909631132165E-7</v>
      </c>
      <c r="AH365" s="55">
        <f t="shared" ref="AH365:AH396" si="398">AH364+AH276/$Q$173</f>
        <v>5.3849820671714972E-8</v>
      </c>
      <c r="AI365" s="55">
        <f t="shared" ref="AI365:AI396" si="399">AI364+AI276/$Q$173</f>
        <v>4.5287842344269256E-9</v>
      </c>
      <c r="AJ365" s="55">
        <f t="shared" ref="AJ365:AJ396" si="400">AJ364+AJ276/$Q$173</f>
        <v>7.2555587736849616E-9</v>
      </c>
      <c r="AK365" s="55">
        <f t="shared" ref="AK365:AK396" si="401">AK364+AK276/$Q$173</f>
        <v>1.0217832703609856E-8</v>
      </c>
    </row>
    <row r="366" spans="3:37">
      <c r="C366" s="52">
        <f t="shared" si="368"/>
        <v>7.4999999999999997E-2</v>
      </c>
      <c r="D366" s="55">
        <f t="shared" si="372"/>
        <v>2.08214205530164E-7</v>
      </c>
      <c r="E366" s="55">
        <f t="shared" si="373"/>
        <v>7.0090779964499378E-8</v>
      </c>
      <c r="F366" s="55">
        <f t="shared" si="374"/>
        <v>6.2220228422663714E-8</v>
      </c>
      <c r="G366" s="55">
        <f t="shared" si="375"/>
        <v>1.0049254802619844E-7</v>
      </c>
      <c r="H366" s="55">
        <f t="shared" si="376"/>
        <v>8.7269835061379631E-8</v>
      </c>
      <c r="I366" s="55">
        <f t="shared" si="377"/>
        <v>3.2813351200140014E-7</v>
      </c>
      <c r="J366" s="55">
        <f t="shared" si="378"/>
        <v>1.2744434584569487E-7</v>
      </c>
      <c r="K366" s="55">
        <f t="shared" si="379"/>
        <v>1.1588039450681964E-8</v>
      </c>
      <c r="L366" s="55">
        <f t="shared" si="380"/>
        <v>1.7277765953756232E-8</v>
      </c>
      <c r="M366" s="55">
        <f t="shared" si="381"/>
        <v>2.0274706898543254E-8</v>
      </c>
      <c r="P366" s="55">
        <f t="shared" si="382"/>
        <v>2.0306017579357396E-7</v>
      </c>
      <c r="Q366" s="55">
        <f t="shared" si="383"/>
        <v>5.5199511443403415E-8</v>
      </c>
      <c r="R366" s="55">
        <f t="shared" si="384"/>
        <v>5.711157987678718E-8</v>
      </c>
      <c r="S366" s="55">
        <f t="shared" si="385"/>
        <v>9.6968422304445248E-8</v>
      </c>
      <c r="T366" s="55">
        <f t="shared" si="386"/>
        <v>8.078983669698221E-8</v>
      </c>
      <c r="U366" s="55">
        <f t="shared" si="387"/>
        <v>2.8814953507536037E-7</v>
      </c>
      <c r="V366" s="55">
        <f t="shared" si="388"/>
        <v>1.1256056274944752E-7</v>
      </c>
      <c r="W366" s="55">
        <f t="shared" si="389"/>
        <v>1.0420570236383379E-8</v>
      </c>
      <c r="X366" s="55">
        <f t="shared" si="390"/>
        <v>1.5628603654367802E-8</v>
      </c>
      <c r="Y366" s="55">
        <f t="shared" si="391"/>
        <v>4.0323702839720008E-9</v>
      </c>
      <c r="AB366" s="55">
        <f t="shared" si="392"/>
        <v>2.1336823526675401E-7</v>
      </c>
      <c r="AC366" s="55">
        <f t="shared" si="393"/>
        <v>8.4982048485595361E-8</v>
      </c>
      <c r="AD366" s="55">
        <f t="shared" si="394"/>
        <v>6.72517320579272E-8</v>
      </c>
      <c r="AE366" s="55">
        <f t="shared" si="395"/>
        <v>1.0401667374795177E-7</v>
      </c>
      <c r="AF366" s="55">
        <f t="shared" si="396"/>
        <v>9.3664413622517812E-8</v>
      </c>
      <c r="AG366" s="55">
        <f t="shared" si="397"/>
        <v>3.6811748892744034E-7</v>
      </c>
      <c r="AH366" s="55">
        <f t="shared" si="398"/>
        <v>1.4227596409906357E-7</v>
      </c>
      <c r="AI366" s="55">
        <f t="shared" si="399"/>
        <v>1.2755289120253939E-8</v>
      </c>
      <c r="AJ366" s="55">
        <f t="shared" si="400"/>
        <v>1.8929019234151121E-8</v>
      </c>
      <c r="AK366" s="55">
        <f t="shared" si="401"/>
        <v>3.651704351311446E-8</v>
      </c>
    </row>
    <row r="367" spans="3:37">
      <c r="C367" s="52">
        <f t="shared" si="368"/>
        <v>0.1</v>
      </c>
      <c r="D367" s="55">
        <f t="shared" si="372"/>
        <v>2.8752969431610241E-7</v>
      </c>
      <c r="E367" s="55">
        <f t="shared" si="373"/>
        <v>9.8303810418337506E-8</v>
      </c>
      <c r="F367" s="55">
        <f t="shared" si="374"/>
        <v>8.8287242739685556E-8</v>
      </c>
      <c r="G367" s="55">
        <f t="shared" si="375"/>
        <v>1.4097952922711605E-7</v>
      </c>
      <c r="H367" s="55">
        <f t="shared" si="376"/>
        <v>1.2597267395305317E-7</v>
      </c>
      <c r="I367" s="55">
        <f t="shared" si="377"/>
        <v>4.7185772906064196E-7</v>
      </c>
      <c r="J367" s="55">
        <f t="shared" si="378"/>
        <v>1.8731171761947366E-7</v>
      </c>
      <c r="K367" s="55">
        <f t="shared" si="379"/>
        <v>1.8397753713620296E-8</v>
      </c>
      <c r="L367" s="55">
        <f t="shared" si="380"/>
        <v>2.5600178830136408E-8</v>
      </c>
      <c r="M367" s="55">
        <f t="shared" si="381"/>
        <v>3.9297652045423287E-8</v>
      </c>
      <c r="P367" s="55">
        <f t="shared" si="382"/>
        <v>2.7916699108338703E-7</v>
      </c>
      <c r="Q367" s="55">
        <f t="shared" si="383"/>
        <v>7.7812346463477245E-8</v>
      </c>
      <c r="R367" s="55">
        <f t="shared" si="384"/>
        <v>7.856401701266122E-8</v>
      </c>
      <c r="S367" s="55">
        <f t="shared" si="385"/>
        <v>1.3535707425753935E-7</v>
      </c>
      <c r="T367" s="55">
        <f t="shared" si="386"/>
        <v>1.1504824118471078E-7</v>
      </c>
      <c r="U367" s="55">
        <f t="shared" si="387"/>
        <v>4.1276764537044291E-7</v>
      </c>
      <c r="V367" s="55">
        <f t="shared" si="388"/>
        <v>1.6289759074110433E-7</v>
      </c>
      <c r="W367" s="55">
        <f t="shared" si="389"/>
        <v>1.656216797878203E-8</v>
      </c>
      <c r="X367" s="55">
        <f t="shared" si="390"/>
        <v>2.343909772462597E-8</v>
      </c>
      <c r="Y367" s="55">
        <f t="shared" si="391"/>
        <v>9.4444552640321219E-9</v>
      </c>
      <c r="AB367" s="55">
        <f t="shared" si="392"/>
        <v>2.9589239754881779E-7</v>
      </c>
      <c r="AC367" s="55">
        <f t="shared" si="393"/>
        <v>1.187952743731977E-7</v>
      </c>
      <c r="AD367" s="55">
        <f t="shared" si="394"/>
        <v>9.774659780654492E-8</v>
      </c>
      <c r="AE367" s="55">
        <f t="shared" si="395"/>
        <v>1.4660198419669275E-7</v>
      </c>
      <c r="AF367" s="55">
        <f t="shared" si="396"/>
        <v>1.3660493216706617E-7</v>
      </c>
      <c r="AG367" s="55">
        <f t="shared" si="397"/>
        <v>5.3094781275084153E-7</v>
      </c>
      <c r="AH367" s="55">
        <f t="shared" si="398"/>
        <v>2.1154741702390572E-7</v>
      </c>
      <c r="AI367" s="55">
        <f t="shared" si="399"/>
        <v>2.0232588505700458E-8</v>
      </c>
      <c r="AJ367" s="55">
        <f t="shared" si="400"/>
        <v>2.7768412041134828E-8</v>
      </c>
      <c r="AK367" s="55">
        <f t="shared" si="401"/>
        <v>6.915084882681435E-8</v>
      </c>
    </row>
    <row r="368" spans="3:37">
      <c r="C368" s="52">
        <f t="shared" si="368"/>
        <v>0.125</v>
      </c>
      <c r="D368" s="55">
        <f t="shared" si="372"/>
        <v>3.5559409909412184E-7</v>
      </c>
      <c r="E368" s="55">
        <f t="shared" si="373"/>
        <v>1.2380403861685211E-7</v>
      </c>
      <c r="F368" s="55">
        <f t="shared" si="374"/>
        <v>1.1257793109304488E-7</v>
      </c>
      <c r="G368" s="55">
        <f t="shared" si="375"/>
        <v>1.775257736123645E-7</v>
      </c>
      <c r="H368" s="55">
        <f t="shared" si="376"/>
        <v>1.6361128394362227E-7</v>
      </c>
      <c r="I368" s="55">
        <f t="shared" si="377"/>
        <v>6.1054953262273504E-7</v>
      </c>
      <c r="J368" s="55">
        <f t="shared" si="378"/>
        <v>2.4792343291878492E-7</v>
      </c>
      <c r="K368" s="55">
        <f t="shared" si="379"/>
        <v>2.6180384503413283E-8</v>
      </c>
      <c r="L368" s="55">
        <f t="shared" si="380"/>
        <v>3.415555611410843E-8</v>
      </c>
      <c r="M368" s="55">
        <f t="shared" si="381"/>
        <v>6.4869850626410666E-8</v>
      </c>
      <c r="P368" s="55">
        <f t="shared" si="382"/>
        <v>3.4347332145849488E-7</v>
      </c>
      <c r="Q368" s="55">
        <f t="shared" si="383"/>
        <v>9.8546568423251045E-8</v>
      </c>
      <c r="R368" s="55">
        <f t="shared" si="384"/>
        <v>9.6741903878486906E-8</v>
      </c>
      <c r="S368" s="55">
        <f t="shared" si="385"/>
        <v>1.694846637059867E-7</v>
      </c>
      <c r="T368" s="55">
        <f t="shared" si="386"/>
        <v>1.4727320041432551E-7</v>
      </c>
      <c r="U368" s="55">
        <f t="shared" si="387"/>
        <v>5.318429176505866E-7</v>
      </c>
      <c r="V368" s="55">
        <f t="shared" si="388"/>
        <v>2.1221140912959972E-7</v>
      </c>
      <c r="W368" s="55">
        <f t="shared" si="389"/>
        <v>2.3588397435976477E-8</v>
      </c>
      <c r="X368" s="55">
        <f t="shared" si="390"/>
        <v>3.1647044558389324E-8</v>
      </c>
      <c r="Y368" s="55">
        <f t="shared" si="391"/>
        <v>1.7251865425456667E-8</v>
      </c>
      <c r="AB368" s="55">
        <f t="shared" si="392"/>
        <v>3.677148767297488E-7</v>
      </c>
      <c r="AC368" s="55">
        <f t="shared" si="393"/>
        <v>1.4906150881045301E-7</v>
      </c>
      <c r="AD368" s="55">
        <f t="shared" si="394"/>
        <v>1.2785684932243748E-7</v>
      </c>
      <c r="AE368" s="55">
        <f t="shared" si="395"/>
        <v>1.8556688351874223E-7</v>
      </c>
      <c r="AF368" s="55">
        <f t="shared" si="396"/>
        <v>1.7933250059824711E-7</v>
      </c>
      <c r="AG368" s="55">
        <f t="shared" si="397"/>
        <v>6.892561475948837E-7</v>
      </c>
      <c r="AH368" s="55">
        <f t="shared" si="398"/>
        <v>2.8325874355286344E-7</v>
      </c>
      <c r="AI368" s="55">
        <f t="shared" si="399"/>
        <v>2.877078610864816E-8</v>
      </c>
      <c r="AJ368" s="55">
        <f t="shared" si="400"/>
        <v>3.6679167879254813E-8</v>
      </c>
      <c r="AK368" s="55">
        <f t="shared" si="401"/>
        <v>1.1248783582736457E-7</v>
      </c>
    </row>
    <row r="369" spans="3:37">
      <c r="C369" s="52">
        <f t="shared" si="368"/>
        <v>0.25</v>
      </c>
      <c r="D369" s="55">
        <f t="shared" si="372"/>
        <v>6.1963601225725507E-7</v>
      </c>
      <c r="E369" s="55">
        <f t="shared" si="373"/>
        <v>2.4197651890676489E-7</v>
      </c>
      <c r="F369" s="55">
        <f t="shared" si="374"/>
        <v>2.2214557386887242E-7</v>
      </c>
      <c r="G369" s="55">
        <f t="shared" si="375"/>
        <v>3.3946951696192931E-7</v>
      </c>
      <c r="H369" s="55">
        <f t="shared" si="376"/>
        <v>3.402850183921849E-7</v>
      </c>
      <c r="I369" s="55">
        <f t="shared" si="377"/>
        <v>1.2877618517135511E-6</v>
      </c>
      <c r="J369" s="55">
        <f t="shared" si="378"/>
        <v>5.6320275332280478E-7</v>
      </c>
      <c r="K369" s="55">
        <f t="shared" si="379"/>
        <v>6.9033198098558302E-8</v>
      </c>
      <c r="L369" s="55">
        <f t="shared" si="380"/>
        <v>7.8312629375186506E-8</v>
      </c>
      <c r="M369" s="55">
        <f t="shared" si="381"/>
        <v>2.7545586187258219E-7</v>
      </c>
      <c r="P369" s="55">
        <f t="shared" si="382"/>
        <v>5.8879750275206364E-7</v>
      </c>
      <c r="Q369" s="55">
        <f t="shared" si="383"/>
        <v>1.9573947432927501E-7</v>
      </c>
      <c r="R369" s="55">
        <f t="shared" si="384"/>
        <v>1.7356005752397762E-7</v>
      </c>
      <c r="S369" s="55">
        <f t="shared" si="385"/>
        <v>3.1489343222740044E-7</v>
      </c>
      <c r="T369" s="55">
        <f t="shared" si="386"/>
        <v>2.931557055585412E-7</v>
      </c>
      <c r="U369" s="55">
        <f t="shared" si="387"/>
        <v>1.1059207020478004E-6</v>
      </c>
      <c r="V369" s="55">
        <f t="shared" si="388"/>
        <v>4.5665048664163145E-7</v>
      </c>
      <c r="W369" s="55">
        <f t="shared" si="389"/>
        <v>6.221492137075357E-8</v>
      </c>
      <c r="X369" s="55">
        <f t="shared" si="390"/>
        <v>7.4290814613992214E-8</v>
      </c>
      <c r="Y369" s="55">
        <f t="shared" si="391"/>
        <v>8.0674322287383312E-8</v>
      </c>
      <c r="AB369" s="55">
        <f t="shared" si="392"/>
        <v>6.5047452176244651E-7</v>
      </c>
      <c r="AC369" s="55">
        <f t="shared" si="393"/>
        <v>2.88213563484255E-7</v>
      </c>
      <c r="AD369" s="55">
        <f t="shared" si="394"/>
        <v>2.7230082009555975E-7</v>
      </c>
      <c r="AE369" s="55">
        <f t="shared" si="395"/>
        <v>3.639079569244142E-7</v>
      </c>
      <c r="AF369" s="55">
        <f t="shared" si="396"/>
        <v>3.8920444637835988E-7</v>
      </c>
      <c r="AG369" s="55">
        <f t="shared" si="397"/>
        <v>1.4696030013793018E-6</v>
      </c>
      <c r="AH369" s="55">
        <f t="shared" si="398"/>
        <v>6.7084822172189008E-7</v>
      </c>
      <c r="AI369" s="55">
        <f t="shared" si="399"/>
        <v>7.5830786463468004E-8</v>
      </c>
      <c r="AJ369" s="55">
        <f t="shared" si="400"/>
        <v>8.2301869618425524E-8</v>
      </c>
      <c r="AK369" s="55">
        <f t="shared" si="401"/>
        <v>4.7023740145778076E-7</v>
      </c>
    </row>
    <row r="370" spans="3:37">
      <c r="C370" s="52">
        <f t="shared" si="368"/>
        <v>0.375</v>
      </c>
      <c r="D370" s="55">
        <f t="shared" si="372"/>
        <v>8.0411936199126793E-7</v>
      </c>
      <c r="E370" s="55">
        <f t="shared" si="373"/>
        <v>3.6490910471756479E-7</v>
      </c>
      <c r="F370" s="55">
        <f t="shared" si="374"/>
        <v>3.1967738689937959E-7</v>
      </c>
      <c r="G370" s="55">
        <f t="shared" si="375"/>
        <v>4.8570220240159019E-7</v>
      </c>
      <c r="H370" s="55">
        <f t="shared" si="376"/>
        <v>5.0125817068779611E-7</v>
      </c>
      <c r="I370" s="55">
        <f t="shared" si="377"/>
        <v>1.9794726066892885E-6</v>
      </c>
      <c r="J370" s="55">
        <f t="shared" si="378"/>
        <v>9.0200571922921315E-7</v>
      </c>
      <c r="K370" s="55">
        <f t="shared" si="379"/>
        <v>1.1334362199957158E-7</v>
      </c>
      <c r="L370" s="55">
        <f t="shared" si="380"/>
        <v>1.2372561390502906E-7</v>
      </c>
      <c r="M370" s="55">
        <f t="shared" si="381"/>
        <v>6.0802568637484654E-7</v>
      </c>
      <c r="P370" s="55">
        <f t="shared" si="382"/>
        <v>7.5815759965764499E-7</v>
      </c>
      <c r="Q370" s="55">
        <f t="shared" si="383"/>
        <v>2.9613215625607789E-7</v>
      </c>
      <c r="R370" s="55">
        <f t="shared" si="384"/>
        <v>2.4332200863568263E-7</v>
      </c>
      <c r="S370" s="55">
        <f t="shared" si="385"/>
        <v>4.3766678045818801E-7</v>
      </c>
      <c r="T370" s="55">
        <f t="shared" si="386"/>
        <v>4.2195416548462059E-7</v>
      </c>
      <c r="U370" s="55">
        <f t="shared" si="387"/>
        <v>1.677818403542986E-6</v>
      </c>
      <c r="V370" s="55">
        <f t="shared" si="388"/>
        <v>7.1028901551857376E-7</v>
      </c>
      <c r="W370" s="55">
        <f t="shared" si="389"/>
        <v>1.0170412892105568E-7</v>
      </c>
      <c r="X370" s="55">
        <f t="shared" si="390"/>
        <v>1.1750108562192593E-7</v>
      </c>
      <c r="Y370" s="55">
        <f t="shared" si="391"/>
        <v>1.7712685112113115E-7</v>
      </c>
      <c r="AB370" s="55">
        <f t="shared" si="392"/>
        <v>8.5008112432489129E-7</v>
      </c>
      <c r="AC370" s="55">
        <f t="shared" si="393"/>
        <v>4.3368605317905233E-7</v>
      </c>
      <c r="AD370" s="55">
        <f t="shared" si="394"/>
        <v>4.0550735879417659E-7</v>
      </c>
      <c r="AE370" s="55">
        <f t="shared" si="395"/>
        <v>5.3274543494650983E-7</v>
      </c>
      <c r="AF370" s="55">
        <f t="shared" si="396"/>
        <v>5.9142795555391893E-7</v>
      </c>
      <c r="AG370" s="55">
        <f t="shared" si="397"/>
        <v>2.2811268098355898E-6</v>
      </c>
      <c r="AH370" s="55">
        <f t="shared" si="398"/>
        <v>1.1003580234358257E-6</v>
      </c>
      <c r="AI370" s="55">
        <f t="shared" si="399"/>
        <v>1.2482874850914073E-7</v>
      </c>
      <c r="AJ370" s="55">
        <f t="shared" si="400"/>
        <v>1.2976522135312492E-7</v>
      </c>
      <c r="AK370" s="55">
        <f t="shared" si="401"/>
        <v>1.0389245216285612E-6</v>
      </c>
    </row>
    <row r="371" spans="3:37">
      <c r="C371" s="52">
        <f t="shared" si="368"/>
        <v>0.5</v>
      </c>
      <c r="D371" s="55">
        <f t="shared" si="372"/>
        <v>9.3465472385100246E-7</v>
      </c>
      <c r="E371" s="55">
        <f t="shared" si="373"/>
        <v>5.0772815208376454E-7</v>
      </c>
      <c r="F371" s="55">
        <f t="shared" si="374"/>
        <v>4.0949653262015065E-7</v>
      </c>
      <c r="G371" s="55">
        <f t="shared" si="375"/>
        <v>6.2481572339568393E-7</v>
      </c>
      <c r="H371" s="55">
        <f t="shared" si="376"/>
        <v>6.5015388699260662E-7</v>
      </c>
      <c r="I371" s="55">
        <f t="shared" si="377"/>
        <v>2.7199609158041231E-6</v>
      </c>
      <c r="J371" s="55">
        <f t="shared" si="378"/>
        <v>1.2685161345542548E-6</v>
      </c>
      <c r="K371" s="55">
        <f t="shared" si="379"/>
        <v>1.5702053098855273E-7</v>
      </c>
      <c r="L371" s="55">
        <f t="shared" si="380"/>
        <v>1.6990128657301484E-7</v>
      </c>
      <c r="M371" s="55">
        <f t="shared" si="381"/>
        <v>1.0411076320008134E-6</v>
      </c>
      <c r="P371" s="55">
        <f t="shared" si="382"/>
        <v>8.7773682966525497E-7</v>
      </c>
      <c r="Q371" s="55">
        <f t="shared" si="383"/>
        <v>4.1009712342325076E-7</v>
      </c>
      <c r="R371" s="55">
        <f t="shared" si="384"/>
        <v>3.1215487382604564E-7</v>
      </c>
      <c r="S371" s="55">
        <f t="shared" si="385"/>
        <v>5.472612241071253E-7</v>
      </c>
      <c r="T371" s="55">
        <f t="shared" si="386"/>
        <v>5.3878970500653693E-7</v>
      </c>
      <c r="U371" s="55">
        <f t="shared" si="387"/>
        <v>2.2660531024141353E-6</v>
      </c>
      <c r="V371" s="55">
        <f t="shared" si="388"/>
        <v>9.8668752365056934E-7</v>
      </c>
      <c r="W371" s="55">
        <f t="shared" si="389"/>
        <v>1.3966479292510865E-7</v>
      </c>
      <c r="X371" s="55">
        <f t="shared" si="390"/>
        <v>1.6039060978894825E-7</v>
      </c>
      <c r="Y371" s="55">
        <f t="shared" si="391"/>
        <v>2.9977291196941657E-7</v>
      </c>
      <c r="AB371" s="55">
        <f t="shared" si="392"/>
        <v>9.9157261803675101E-7</v>
      </c>
      <c r="AC371" s="55">
        <f t="shared" si="393"/>
        <v>6.0535918074427896E-7</v>
      </c>
      <c r="AD371" s="55">
        <f t="shared" si="394"/>
        <v>5.2609355813618719E-7</v>
      </c>
      <c r="AE371" s="55">
        <f t="shared" si="395"/>
        <v>6.9919292252956496E-7</v>
      </c>
      <c r="AF371" s="55">
        <f t="shared" si="396"/>
        <v>7.8403939747987424E-7</v>
      </c>
      <c r="AG371" s="55">
        <f t="shared" si="397"/>
        <v>3.1738687291941109E-6</v>
      </c>
      <c r="AH371" s="55">
        <f t="shared" si="398"/>
        <v>1.5640982489531496E-6</v>
      </c>
      <c r="AI371" s="55">
        <f t="shared" si="399"/>
        <v>1.7385039191515152E-7</v>
      </c>
      <c r="AJ371" s="55">
        <f t="shared" si="400"/>
        <v>1.7912024996948986E-7</v>
      </c>
      <c r="AK371" s="55">
        <f t="shared" si="401"/>
        <v>1.7824423520322099E-6</v>
      </c>
    </row>
    <row r="372" spans="3:37">
      <c r="C372" s="52">
        <f t="shared" si="368"/>
        <v>0.625</v>
      </c>
      <c r="D372" s="55">
        <f t="shared" si="372"/>
        <v>1.0220900622867284E-6</v>
      </c>
      <c r="E372" s="55">
        <f t="shared" si="373"/>
        <v>6.762338789590223E-7</v>
      </c>
      <c r="F372" s="55">
        <f t="shared" si="374"/>
        <v>4.9329948159527392E-7</v>
      </c>
      <c r="G372" s="55">
        <f t="shared" si="375"/>
        <v>7.585600690580329E-7</v>
      </c>
      <c r="H372" s="55">
        <f t="shared" si="376"/>
        <v>7.8960784744190727E-7</v>
      </c>
      <c r="I372" s="55">
        <f t="shared" si="377"/>
        <v>3.5239477238915528E-6</v>
      </c>
      <c r="J372" s="55">
        <f t="shared" si="378"/>
        <v>1.6637836147208845E-6</v>
      </c>
      <c r="K372" s="55">
        <f t="shared" si="379"/>
        <v>1.9982177293298715E-7</v>
      </c>
      <c r="L372" s="55">
        <f t="shared" si="380"/>
        <v>2.1668710975151522E-7</v>
      </c>
      <c r="M372" s="55">
        <f t="shared" si="381"/>
        <v>1.5545992745257426E-6</v>
      </c>
      <c r="P372" s="55">
        <f t="shared" si="382"/>
        <v>9.5754297505773067E-7</v>
      </c>
      <c r="Q372" s="55">
        <f t="shared" si="383"/>
        <v>5.4159295902590164E-7</v>
      </c>
      <c r="R372" s="55">
        <f t="shared" si="384"/>
        <v>3.8029965702357093E-7</v>
      </c>
      <c r="S372" s="55">
        <f t="shared" si="385"/>
        <v>6.4651893142731016E-7</v>
      </c>
      <c r="T372" s="55">
        <f t="shared" si="386"/>
        <v>6.461787527527737E-7</v>
      </c>
      <c r="U372" s="55">
        <f t="shared" si="387"/>
        <v>2.8759727025411845E-6</v>
      </c>
      <c r="V372" s="55">
        <f t="shared" si="388"/>
        <v>1.2924843383203416E-6</v>
      </c>
      <c r="W372" s="55">
        <f t="shared" si="389"/>
        <v>1.7560131370955514E-7</v>
      </c>
      <c r="X372" s="55">
        <f t="shared" si="390"/>
        <v>2.0283694128154677E-7</v>
      </c>
      <c r="Y372" s="55">
        <f t="shared" si="391"/>
        <v>4.4337379842933225E-7</v>
      </c>
      <c r="AB372" s="55">
        <f t="shared" si="392"/>
        <v>1.0866371495157271E-6</v>
      </c>
      <c r="AC372" s="55">
        <f t="shared" si="393"/>
        <v>8.1087479889214348E-7</v>
      </c>
      <c r="AD372" s="55">
        <f t="shared" si="394"/>
        <v>6.3378788163255463E-7</v>
      </c>
      <c r="AE372" s="55">
        <f t="shared" si="395"/>
        <v>8.6387381845511652E-7</v>
      </c>
      <c r="AF372" s="55">
        <f t="shared" si="396"/>
        <v>9.6601601603256674E-7</v>
      </c>
      <c r="AG372" s="55">
        <f t="shared" si="397"/>
        <v>4.171922745241919E-6</v>
      </c>
      <c r="AH372" s="55">
        <f t="shared" si="398"/>
        <v>2.0552228135131841E-6</v>
      </c>
      <c r="AI372" s="55">
        <f t="shared" si="399"/>
        <v>2.2289098040943282E-7</v>
      </c>
      <c r="AJ372" s="55">
        <f t="shared" si="400"/>
        <v>2.3027961097998314E-7</v>
      </c>
      <c r="AK372" s="55">
        <f t="shared" si="401"/>
        <v>2.6658247506221535E-6</v>
      </c>
    </row>
    <row r="373" spans="3:37">
      <c r="C373" s="52">
        <f t="shared" si="368"/>
        <v>0.75</v>
      </c>
      <c r="D373" s="55">
        <f t="shared" si="372"/>
        <v>1.0771530436085492E-6</v>
      </c>
      <c r="E373" s="55">
        <f t="shared" si="373"/>
        <v>8.7125488790814591E-7</v>
      </c>
      <c r="F373" s="55">
        <f t="shared" si="374"/>
        <v>5.7246542944549346E-7</v>
      </c>
      <c r="G373" s="55">
        <f t="shared" si="375"/>
        <v>8.8801299811565466E-7</v>
      </c>
      <c r="H373" s="55">
        <f t="shared" si="376"/>
        <v>9.2180189939980348E-7</v>
      </c>
      <c r="I373" s="55">
        <f t="shared" si="377"/>
        <v>4.3943602560688863E-6</v>
      </c>
      <c r="J373" s="55">
        <f t="shared" si="378"/>
        <v>2.0855063656740831E-6</v>
      </c>
      <c r="K373" s="55">
        <f t="shared" si="379"/>
        <v>2.4161705257714783E-7</v>
      </c>
      <c r="L373" s="55">
        <f t="shared" si="380"/>
        <v>2.6393054581290157E-7</v>
      </c>
      <c r="M373" s="55">
        <f t="shared" si="381"/>
        <v>2.1283981897248933E-6</v>
      </c>
      <c r="P373" s="55">
        <f t="shared" si="382"/>
        <v>1.007477448622676E-6</v>
      </c>
      <c r="Q373" s="55">
        <f t="shared" si="383"/>
        <v>6.9118517494904552E-7</v>
      </c>
      <c r="R373" s="55">
        <f t="shared" si="384"/>
        <v>4.4788361848543692E-7</v>
      </c>
      <c r="S373" s="55">
        <f t="shared" si="385"/>
        <v>7.3785669219156188E-7</v>
      </c>
      <c r="T373" s="55">
        <f t="shared" si="386"/>
        <v>7.4638248523070187E-7</v>
      </c>
      <c r="U373" s="55">
        <f t="shared" si="387"/>
        <v>3.5093135176319287E-6</v>
      </c>
      <c r="V373" s="55">
        <f t="shared" si="388"/>
        <v>1.6286277919968511E-6</v>
      </c>
      <c r="W373" s="55">
        <f t="shared" si="389"/>
        <v>2.093598698073018E-7</v>
      </c>
      <c r="X373" s="55">
        <f t="shared" si="390"/>
        <v>2.4477439286434496E-7</v>
      </c>
      <c r="Y373" s="55">
        <f t="shared" si="391"/>
        <v>6.0269080409797065E-7</v>
      </c>
      <c r="AB373" s="55">
        <f t="shared" si="392"/>
        <v>1.1468286385944237E-6</v>
      </c>
      <c r="AC373" s="55">
        <f t="shared" si="393"/>
        <v>1.0513246008672468E-6</v>
      </c>
      <c r="AD373" s="55">
        <f t="shared" si="394"/>
        <v>7.2950718928583444E-7</v>
      </c>
      <c r="AE373" s="55">
        <f t="shared" si="395"/>
        <v>1.0271118406855659E-6</v>
      </c>
      <c r="AF373" s="55">
        <f t="shared" si="396"/>
        <v>1.1373411387349726E-6</v>
      </c>
      <c r="AG373" s="55">
        <f t="shared" si="397"/>
        <v>5.2794069945058341E-6</v>
      </c>
      <c r="AH373" s="55">
        <f t="shared" si="398"/>
        <v>2.5668856323552515E-6</v>
      </c>
      <c r="AI373" s="55">
        <f t="shared" si="399"/>
        <v>2.7194577771991694E-7</v>
      </c>
      <c r="AJ373" s="55">
        <f t="shared" si="400"/>
        <v>2.8300799842818827E-7</v>
      </c>
      <c r="AK373" s="55">
        <f t="shared" si="401"/>
        <v>3.654105575351815E-6</v>
      </c>
    </row>
    <row r="374" spans="3:37">
      <c r="C374" s="52">
        <f t="shared" si="368"/>
        <v>0.875</v>
      </c>
      <c r="D374" s="55">
        <f t="shared" si="372"/>
        <v>1.1104510359864024E-6</v>
      </c>
      <c r="E374" s="55">
        <f t="shared" si="373"/>
        <v>1.0886481661070938E-6</v>
      </c>
      <c r="F374" s="55">
        <f t="shared" si="374"/>
        <v>6.4805629684820953E-7</v>
      </c>
      <c r="G374" s="55">
        <f t="shared" si="375"/>
        <v>1.0135800389087615E-6</v>
      </c>
      <c r="H374" s="55">
        <f t="shared" si="376"/>
        <v>1.0484640574592157E-6</v>
      </c>
      <c r="I374" s="55">
        <f t="shared" si="377"/>
        <v>5.3223320177372442E-6</v>
      </c>
      <c r="J374" s="55">
        <f t="shared" si="378"/>
        <v>2.5280311838808578E-6</v>
      </c>
      <c r="K374" s="55">
        <f t="shared" si="379"/>
        <v>2.823879315420953E-7</v>
      </c>
      <c r="L374" s="55">
        <f t="shared" si="380"/>
        <v>3.1147905712954522E-7</v>
      </c>
      <c r="M374" s="55">
        <f t="shared" si="381"/>
        <v>2.742401953373525E-6</v>
      </c>
      <c r="P374" s="55">
        <f t="shared" si="382"/>
        <v>1.0373352936524604E-6</v>
      </c>
      <c r="Q374" s="55">
        <f t="shared" si="383"/>
        <v>8.5604621176760557E-7</v>
      </c>
      <c r="R374" s="55">
        <f t="shared" si="384"/>
        <v>5.1492027479749634E-7</v>
      </c>
      <c r="S374" s="55">
        <f t="shared" si="385"/>
        <v>8.2326591769242079E-7</v>
      </c>
      <c r="T374" s="55">
        <f t="shared" si="386"/>
        <v>8.4140682682657984E-7</v>
      </c>
      <c r="U374" s="55">
        <f t="shared" si="387"/>
        <v>4.1642002712220206E-6</v>
      </c>
      <c r="V374" s="55">
        <f t="shared" si="388"/>
        <v>1.9903762223352954E-6</v>
      </c>
      <c r="W374" s="55">
        <f t="shared" si="389"/>
        <v>2.4112841795751915E-7</v>
      </c>
      <c r="X374" s="55">
        <f t="shared" si="390"/>
        <v>2.8619403590010223E-7</v>
      </c>
      <c r="Y374" s="55">
        <f t="shared" si="391"/>
        <v>7.7248522257242432E-7</v>
      </c>
      <c r="AB374" s="55">
        <f t="shared" si="392"/>
        <v>1.1835667783203461E-6</v>
      </c>
      <c r="AC374" s="55">
        <f t="shared" si="393"/>
        <v>1.3212501204465832E-6</v>
      </c>
      <c r="AD374" s="55">
        <f t="shared" si="394"/>
        <v>8.1535673759017501E-7</v>
      </c>
      <c r="AE374" s="55">
        <f t="shared" si="395"/>
        <v>1.1889310263641795E-6</v>
      </c>
      <c r="AF374" s="55">
        <f t="shared" si="396"/>
        <v>1.2990041767567031E-6</v>
      </c>
      <c r="AG374" s="55">
        <f t="shared" si="397"/>
        <v>6.4804637642524534E-6</v>
      </c>
      <c r="AH374" s="55">
        <f t="shared" si="398"/>
        <v>3.0922406207186738E-6</v>
      </c>
      <c r="AI374" s="55">
        <f t="shared" si="399"/>
        <v>3.2101004757453625E-7</v>
      </c>
      <c r="AJ374" s="55">
        <f t="shared" si="400"/>
        <v>3.3692214488880948E-7</v>
      </c>
      <c r="AK374" s="55">
        <f t="shared" si="401"/>
        <v>4.7123186841746237E-6</v>
      </c>
    </row>
    <row r="375" spans="3:37">
      <c r="C375" s="52">
        <f t="shared" si="368"/>
        <v>1</v>
      </c>
      <c r="D375" s="55">
        <f t="shared" si="372"/>
        <v>1.1324711094500602E-6</v>
      </c>
      <c r="E375" s="55">
        <f t="shared" si="373"/>
        <v>1.3192990853429748E-6</v>
      </c>
      <c r="F375" s="55">
        <f t="shared" si="374"/>
        <v>7.2081672953747879E-7</v>
      </c>
      <c r="G375" s="55">
        <f t="shared" si="375"/>
        <v>1.1349944893907604E-6</v>
      </c>
      <c r="H375" s="55">
        <f t="shared" si="376"/>
        <v>1.1708685034418785E-6</v>
      </c>
      <c r="I375" s="55">
        <f t="shared" si="377"/>
        <v>6.2872027945815621E-6</v>
      </c>
      <c r="J375" s="55">
        <f t="shared" si="378"/>
        <v>2.9823534563302435E-6</v>
      </c>
      <c r="K375" s="55">
        <f t="shared" si="379"/>
        <v>3.2222782832567766E-7</v>
      </c>
      <c r="L375" s="55">
        <f t="shared" si="380"/>
        <v>3.5918010607381752E-7</v>
      </c>
      <c r="M375" s="55">
        <f t="shared" si="381"/>
        <v>3.376508141246897E-6</v>
      </c>
      <c r="P375" s="55">
        <f t="shared" si="382"/>
        <v>1.0568051839442199E-6</v>
      </c>
      <c r="Q375" s="55">
        <f t="shared" si="383"/>
        <v>1.029955438746412E-6</v>
      </c>
      <c r="R375" s="55">
        <f t="shared" si="384"/>
        <v>5.8130939887427633E-7</v>
      </c>
      <c r="S375" s="55">
        <f t="shared" si="385"/>
        <v>9.043126407421479E-7</v>
      </c>
      <c r="T375" s="55">
        <f t="shared" si="386"/>
        <v>9.3300244980555268E-7</v>
      </c>
      <c r="U375" s="55">
        <f t="shared" si="387"/>
        <v>4.8351460966749701E-6</v>
      </c>
      <c r="V375" s="55">
        <f t="shared" si="388"/>
        <v>2.3672979721771087E-6</v>
      </c>
      <c r="W375" s="55">
        <f t="shared" si="389"/>
        <v>2.7143669310564165E-7</v>
      </c>
      <c r="X375" s="55">
        <f t="shared" si="390"/>
        <v>3.2714370034971394E-7</v>
      </c>
      <c r="Y375" s="55">
        <f t="shared" si="391"/>
        <v>9.4751834744978581E-7</v>
      </c>
      <c r="AB375" s="55">
        <f t="shared" si="392"/>
        <v>1.2081370349559023E-6</v>
      </c>
      <c r="AC375" s="55">
        <f t="shared" si="393"/>
        <v>1.6086427319395387E-6</v>
      </c>
      <c r="AD375" s="55">
        <f t="shared" si="394"/>
        <v>8.9463017953131748E-7</v>
      </c>
      <c r="AE375" s="55">
        <f t="shared" si="395"/>
        <v>1.3490557318150896E-6</v>
      </c>
      <c r="AF375" s="55">
        <f t="shared" si="396"/>
        <v>1.4530006249140058E-6</v>
      </c>
      <c r="AG375" s="55">
        <f t="shared" si="397"/>
        <v>7.7392594924881423E-6</v>
      </c>
      <c r="AH375" s="55">
        <f t="shared" si="398"/>
        <v>3.624441693842774E-6</v>
      </c>
      <c r="AI375" s="55">
        <f t="shared" si="399"/>
        <v>3.7007905370122321E-7</v>
      </c>
      <c r="AJ375" s="55">
        <f t="shared" si="400"/>
        <v>3.9149082146767175E-7</v>
      </c>
      <c r="AK375" s="55">
        <f t="shared" si="401"/>
        <v>5.8054979350440071E-6</v>
      </c>
    </row>
    <row r="376" spans="3:37">
      <c r="C376" s="52">
        <f t="shared" si="368"/>
        <v>1.125</v>
      </c>
      <c r="D376" s="55">
        <f t="shared" si="372"/>
        <v>1.1510197869035111E-6</v>
      </c>
      <c r="E376" s="55">
        <f t="shared" si="373"/>
        <v>1.5534832398455889E-6</v>
      </c>
      <c r="F376" s="55">
        <f t="shared" si="374"/>
        <v>7.9115066990841492E-7</v>
      </c>
      <c r="G376" s="55">
        <f t="shared" si="375"/>
        <v>1.2517233200110204E-6</v>
      </c>
      <c r="H376" s="55">
        <f t="shared" si="376"/>
        <v>1.2897564084590196E-6</v>
      </c>
      <c r="I376" s="55">
        <f t="shared" si="377"/>
        <v>7.2670490941374197E-6</v>
      </c>
      <c r="J376" s="55">
        <f t="shared" si="378"/>
        <v>3.4397758088185947E-6</v>
      </c>
      <c r="K376" s="55">
        <f t="shared" si="379"/>
        <v>3.6126942038541875E-7</v>
      </c>
      <c r="L376" s="55">
        <f t="shared" si="380"/>
        <v>4.0691005760216184E-7</v>
      </c>
      <c r="M376" s="55">
        <f t="shared" si="381"/>
        <v>4.0151815186699618E-6</v>
      </c>
      <c r="P376" s="55">
        <f t="shared" si="382"/>
        <v>1.0731016934823722E-6</v>
      </c>
      <c r="Q376" s="55">
        <f t="shared" si="383"/>
        <v>1.2062545728305244E-6</v>
      </c>
      <c r="R376" s="55">
        <f t="shared" si="384"/>
        <v>6.4689060754766379E-7</v>
      </c>
      <c r="S376" s="55">
        <f t="shared" si="385"/>
        <v>9.8196066605461596E-7</v>
      </c>
      <c r="T376" s="55">
        <f t="shared" si="386"/>
        <v>1.0223648399359907E-6</v>
      </c>
      <c r="U376" s="55">
        <f t="shared" si="387"/>
        <v>5.5160323000863153E-6</v>
      </c>
      <c r="V376" s="55">
        <f t="shared" si="388"/>
        <v>2.7484017565599191E-6</v>
      </c>
      <c r="W376" s="55">
        <f t="shared" si="389"/>
        <v>3.0087116209050124E-7</v>
      </c>
      <c r="X376" s="55">
        <f t="shared" si="390"/>
        <v>3.6769084439913402E-7</v>
      </c>
      <c r="Y376" s="55">
        <f t="shared" si="391"/>
        <v>1.1237819019793832E-6</v>
      </c>
      <c r="AB376" s="55">
        <f t="shared" si="392"/>
        <v>1.2289378803246516E-6</v>
      </c>
      <c r="AC376" s="55">
        <f t="shared" si="393"/>
        <v>1.9007119068606546E-6</v>
      </c>
      <c r="AD376" s="55">
        <f t="shared" si="394"/>
        <v>9.7046164861876992E-7</v>
      </c>
      <c r="AE376" s="55">
        <f t="shared" si="395"/>
        <v>1.5070461771002089E-6</v>
      </c>
      <c r="AF376" s="55">
        <f t="shared" si="396"/>
        <v>1.6014092723343252E-6</v>
      </c>
      <c r="AG376" s="55">
        <f t="shared" si="397"/>
        <v>9.0180658881885114E-6</v>
      </c>
      <c r="AH376" s="55">
        <f t="shared" si="398"/>
        <v>4.1581826144366659E-6</v>
      </c>
      <c r="AI376" s="55">
        <f t="shared" si="399"/>
        <v>4.1912866347234521E-7</v>
      </c>
      <c r="AJ376" s="55">
        <f t="shared" si="400"/>
        <v>4.4622438518824662E-7</v>
      </c>
      <c r="AK376" s="55">
        <f t="shared" si="401"/>
        <v>6.9065811353605378E-6</v>
      </c>
    </row>
    <row r="377" spans="3:37">
      <c r="C377" s="52">
        <f t="shared" si="368"/>
        <v>1.325</v>
      </c>
      <c r="D377" s="55">
        <f t="shared" si="372"/>
        <v>1.1789128541846349E-6</v>
      </c>
      <c r="E377" s="55">
        <f t="shared" si="373"/>
        <v>1.9261204650200036E-6</v>
      </c>
      <c r="F377" s="55">
        <f t="shared" si="374"/>
        <v>8.9898270752058491E-7</v>
      </c>
      <c r="G377" s="55">
        <f t="shared" si="375"/>
        <v>1.428468734704126E-6</v>
      </c>
      <c r="H377" s="55">
        <f t="shared" si="376"/>
        <v>1.473319276152403E-6</v>
      </c>
      <c r="I377" s="55">
        <f t="shared" si="377"/>
        <v>8.8477040683152207E-6</v>
      </c>
      <c r="J377" s="55">
        <f t="shared" si="378"/>
        <v>4.1702986960046816E-6</v>
      </c>
      <c r="K377" s="55">
        <f t="shared" si="379"/>
        <v>4.2221011994841753E-7</v>
      </c>
      <c r="L377" s="55">
        <f t="shared" si="380"/>
        <v>4.8318048138132228E-7</v>
      </c>
      <c r="M377" s="55">
        <f t="shared" si="381"/>
        <v>5.0322326327422665E-6</v>
      </c>
      <c r="P377" s="55">
        <f t="shared" si="382"/>
        <v>1.0975983867325481E-6</v>
      </c>
      <c r="Q377" s="55">
        <f t="shared" si="383"/>
        <v>1.486702678673063E-6</v>
      </c>
      <c r="R377" s="55">
        <f t="shared" si="384"/>
        <v>7.4982123767793602E-7</v>
      </c>
      <c r="S377" s="55">
        <f t="shared" si="385"/>
        <v>1.0998565313418746E-6</v>
      </c>
      <c r="T377" s="55">
        <f t="shared" si="386"/>
        <v>1.1616322877498975E-6</v>
      </c>
      <c r="U377" s="55">
        <f t="shared" si="387"/>
        <v>6.6206690946233281E-6</v>
      </c>
      <c r="V377" s="55">
        <f t="shared" si="388"/>
        <v>3.3572685264205294E-6</v>
      </c>
      <c r="W377" s="55">
        <f t="shared" si="389"/>
        <v>3.4666685973295773E-7</v>
      </c>
      <c r="X377" s="55">
        <f t="shared" si="390"/>
        <v>4.3179607382919526E-7</v>
      </c>
      <c r="Y377" s="55">
        <f t="shared" si="391"/>
        <v>1.4049681034712327E-6</v>
      </c>
      <c r="AB377" s="55">
        <f t="shared" si="392"/>
        <v>1.2602273216367233E-6</v>
      </c>
      <c r="AC377" s="55">
        <f t="shared" si="393"/>
        <v>2.3655382513669457E-6</v>
      </c>
      <c r="AD377" s="55">
        <f t="shared" si="394"/>
        <v>1.0872400422164636E-6</v>
      </c>
      <c r="AE377" s="55">
        <f t="shared" si="395"/>
        <v>1.7544734895620381E-6</v>
      </c>
      <c r="AF377" s="55">
        <f t="shared" si="396"/>
        <v>1.8292104224617644E-6</v>
      </c>
      <c r="AG377" s="55">
        <f t="shared" si="397"/>
        <v>1.1074739042007102E-5</v>
      </c>
      <c r="AH377" s="55">
        <f t="shared" si="398"/>
        <v>5.0103616189482295E-6</v>
      </c>
      <c r="AI377" s="55">
        <f t="shared" si="399"/>
        <v>4.9739090978720452E-7</v>
      </c>
      <c r="AJ377" s="55">
        <f t="shared" si="400"/>
        <v>5.3368104216414431E-7</v>
      </c>
      <c r="AK377" s="55">
        <f t="shared" si="401"/>
        <v>8.6594971620132971E-6</v>
      </c>
    </row>
    <row r="378" spans="3:37">
      <c r="C378" s="52">
        <f t="shared" si="368"/>
        <v>1.5249999999999999</v>
      </c>
      <c r="D378" s="55">
        <f t="shared" si="372"/>
        <v>1.2046927416724604E-6</v>
      </c>
      <c r="E378" s="55">
        <f t="shared" si="373"/>
        <v>2.2938500229588476E-6</v>
      </c>
      <c r="F378" s="55">
        <f t="shared" si="374"/>
        <v>1.0012531932051476E-6</v>
      </c>
      <c r="G378" s="55">
        <f t="shared" si="375"/>
        <v>1.5932952556649568E-6</v>
      </c>
      <c r="H378" s="55">
        <f t="shared" si="376"/>
        <v>1.649087111722507E-6</v>
      </c>
      <c r="I378" s="55">
        <f t="shared" si="377"/>
        <v>1.0443703696639782E-5</v>
      </c>
      <c r="J378" s="55">
        <f t="shared" si="378"/>
        <v>4.8975954086933411E-6</v>
      </c>
      <c r="K378" s="55">
        <f t="shared" si="379"/>
        <v>4.8130180891842517E-7</v>
      </c>
      <c r="L378" s="55">
        <f t="shared" si="380"/>
        <v>5.5921739585193555E-7</v>
      </c>
      <c r="M378" s="55">
        <f t="shared" si="381"/>
        <v>6.0377674683512012E-6</v>
      </c>
      <c r="P378" s="55">
        <f t="shared" si="382"/>
        <v>1.1202276063314936E-6</v>
      </c>
      <c r="Q378" s="55">
        <f t="shared" si="383"/>
        <v>1.7632608953351257E-6</v>
      </c>
      <c r="R378" s="55">
        <f t="shared" si="384"/>
        <v>8.5001076949599847E-7</v>
      </c>
      <c r="S378" s="55">
        <f t="shared" si="385"/>
        <v>1.2102102786262035E-6</v>
      </c>
      <c r="T378" s="55">
        <f t="shared" si="386"/>
        <v>1.2965909935207743E-6</v>
      </c>
      <c r="U378" s="55">
        <f t="shared" si="387"/>
        <v>7.7434076010601446E-6</v>
      </c>
      <c r="V378" s="55">
        <f t="shared" si="388"/>
        <v>3.9639907914503494E-6</v>
      </c>
      <c r="W378" s="55">
        <f t="shared" si="389"/>
        <v>3.9091695507841966E-7</v>
      </c>
      <c r="X378" s="55">
        <f t="shared" si="390"/>
        <v>4.9496610118650361E-7</v>
      </c>
      <c r="Y378" s="55">
        <f t="shared" si="391"/>
        <v>1.6841574201776173E-6</v>
      </c>
      <c r="AB378" s="55">
        <f t="shared" si="392"/>
        <v>1.2891578770134287E-6</v>
      </c>
      <c r="AC378" s="55">
        <f t="shared" si="393"/>
        <v>2.8244391505825701E-6</v>
      </c>
      <c r="AD378" s="55">
        <f t="shared" si="394"/>
        <v>1.1986742918045111E-6</v>
      </c>
      <c r="AE378" s="55">
        <f t="shared" si="395"/>
        <v>1.994464610785888E-6</v>
      </c>
      <c r="AF378" s="55">
        <f t="shared" si="396"/>
        <v>2.045614239975079E-6</v>
      </c>
      <c r="AG378" s="55">
        <f t="shared" si="397"/>
        <v>1.314399979221942E-5</v>
      </c>
      <c r="AH378" s="55">
        <f t="shared" si="398"/>
        <v>5.8582327792957294E-6</v>
      </c>
      <c r="AI378" s="55">
        <f t="shared" si="399"/>
        <v>5.751337628721213E-7</v>
      </c>
      <c r="AJ378" s="55">
        <f t="shared" si="400"/>
        <v>6.2085716504109825E-7</v>
      </c>
      <c r="AK378" s="55">
        <f t="shared" si="401"/>
        <v>1.0391377516524788E-5</v>
      </c>
    </row>
    <row r="379" spans="3:37">
      <c r="C379" s="52">
        <f t="shared" si="368"/>
        <v>1.7249999999999999</v>
      </c>
      <c r="D379" s="55">
        <f t="shared" si="372"/>
        <v>1.2284608696665408E-6</v>
      </c>
      <c r="E379" s="55">
        <f t="shared" si="373"/>
        <v>2.6539643916600416E-6</v>
      </c>
      <c r="F379" s="55">
        <f t="shared" si="374"/>
        <v>1.0982356696971369E-6</v>
      </c>
      <c r="G379" s="55">
        <f t="shared" si="375"/>
        <v>1.7467127820906149E-6</v>
      </c>
      <c r="H379" s="55">
        <f t="shared" si="376"/>
        <v>1.8175337286263691E-6</v>
      </c>
      <c r="I379" s="55">
        <f t="shared" si="377"/>
        <v>1.205439152331873E-5</v>
      </c>
      <c r="J379" s="55">
        <f t="shared" si="378"/>
        <v>5.6198879583387513E-6</v>
      </c>
      <c r="K379" s="55">
        <f t="shared" si="379"/>
        <v>5.3858203784049139E-7</v>
      </c>
      <c r="L379" s="55">
        <f t="shared" si="380"/>
        <v>6.3489003924265008E-7</v>
      </c>
      <c r="M379" s="55">
        <f t="shared" si="381"/>
        <v>7.0254245619206894E-6</v>
      </c>
      <c r="P379" s="55">
        <f t="shared" si="382"/>
        <v>1.1410795616719987E-6</v>
      </c>
      <c r="Q379" s="55">
        <f t="shared" si="383"/>
        <v>2.0337820512933746E-6</v>
      </c>
      <c r="R379" s="55">
        <f t="shared" si="384"/>
        <v>9.4714626354306279E-7</v>
      </c>
      <c r="S379" s="55">
        <f t="shared" si="385"/>
        <v>1.3133445653622736E-6</v>
      </c>
      <c r="T379" s="55">
        <f t="shared" si="386"/>
        <v>1.4275463146461777E-6</v>
      </c>
      <c r="U379" s="55">
        <f t="shared" si="387"/>
        <v>8.8834734146096071E-6</v>
      </c>
      <c r="V379" s="55">
        <f t="shared" si="388"/>
        <v>4.5673866859354678E-6</v>
      </c>
      <c r="W379" s="55">
        <f t="shared" si="389"/>
        <v>4.3368757015028777E-7</v>
      </c>
      <c r="X379" s="55">
        <f t="shared" si="390"/>
        <v>5.572180677126024E-7</v>
      </c>
      <c r="Y379" s="55">
        <f t="shared" si="391"/>
        <v>1.9602400362504035E-6</v>
      </c>
      <c r="AB379" s="55">
        <f t="shared" si="392"/>
        <v>1.3158421776610844E-6</v>
      </c>
      <c r="AC379" s="55">
        <f t="shared" si="393"/>
        <v>3.2741467320267089E-6</v>
      </c>
      <c r="AD379" s="55">
        <f t="shared" si="394"/>
        <v>1.3050723877586456E-6</v>
      </c>
      <c r="AE379" s="55">
        <f t="shared" si="395"/>
        <v>2.2260769837761632E-6</v>
      </c>
      <c r="AF379" s="55">
        <f t="shared" si="396"/>
        <v>2.2512032474003211E-6</v>
      </c>
      <c r="AG379" s="55">
        <f t="shared" si="397"/>
        <v>1.5225309632027863E-5</v>
      </c>
      <c r="AH379" s="55">
        <f t="shared" si="398"/>
        <v>6.6994219841014329E-6</v>
      </c>
      <c r="AI379" s="55">
        <f t="shared" si="399"/>
        <v>6.5206766439611198E-7</v>
      </c>
      <c r="AJ379" s="55">
        <f t="shared" si="400"/>
        <v>7.0759522565353383E-7</v>
      </c>
      <c r="AK379" s="55">
        <f t="shared" si="401"/>
        <v>1.2090609087590981E-5</v>
      </c>
    </row>
    <row r="380" spans="3:37">
      <c r="C380" s="52">
        <f t="shared" si="368"/>
        <v>2</v>
      </c>
      <c r="D380" s="55">
        <f t="shared" si="372"/>
        <v>1.2580502124336837E-6</v>
      </c>
      <c r="E380" s="55">
        <f t="shared" si="373"/>
        <v>3.1320144017744184E-6</v>
      </c>
      <c r="F380" s="55">
        <f t="shared" si="374"/>
        <v>1.2234708129158499E-6</v>
      </c>
      <c r="G380" s="55">
        <f t="shared" si="375"/>
        <v>1.9400218086534719E-6</v>
      </c>
      <c r="H380" s="55">
        <f t="shared" si="376"/>
        <v>2.0380657659903042E-6</v>
      </c>
      <c r="I380" s="55">
        <f t="shared" si="377"/>
        <v>1.4291797514174918E-5</v>
      </c>
      <c r="J380" s="55">
        <f t="shared" si="378"/>
        <v>6.6018044618615706E-6</v>
      </c>
      <c r="K380" s="55">
        <f t="shared" si="379"/>
        <v>6.1446249103606697E-7</v>
      </c>
      <c r="L380" s="55">
        <f t="shared" si="380"/>
        <v>7.3811546277423306E-7</v>
      </c>
      <c r="M380" s="55">
        <f t="shared" si="381"/>
        <v>8.343265933225859E-6</v>
      </c>
      <c r="P380" s="55">
        <f t="shared" si="382"/>
        <v>1.1670205484410662E-6</v>
      </c>
      <c r="Q380" s="55">
        <f t="shared" si="383"/>
        <v>2.3921829572617205E-6</v>
      </c>
      <c r="R380" s="55">
        <f t="shared" si="384"/>
        <v>1.0752000164638725E-6</v>
      </c>
      <c r="S380" s="55">
        <f t="shared" si="385"/>
        <v>1.4439918056590965E-6</v>
      </c>
      <c r="T380" s="55">
        <f t="shared" si="386"/>
        <v>1.6016250016458692E-6</v>
      </c>
      <c r="U380" s="55">
        <f t="shared" si="387"/>
        <v>1.0477854608227853E-5</v>
      </c>
      <c r="V380" s="55">
        <f t="shared" si="388"/>
        <v>5.3895874042444593E-6</v>
      </c>
      <c r="W380" s="55">
        <f t="shared" si="389"/>
        <v>4.9020966026865098E-7</v>
      </c>
      <c r="X380" s="55">
        <f t="shared" si="390"/>
        <v>6.413526437942528E-7</v>
      </c>
      <c r="Y380" s="55">
        <f t="shared" si="391"/>
        <v>2.3328487046977425E-6</v>
      </c>
      <c r="AB380" s="55">
        <f t="shared" si="392"/>
        <v>1.3490798764263026E-6</v>
      </c>
      <c r="AC380" s="55">
        <f t="shared" si="393"/>
        <v>3.8718458462871166E-6</v>
      </c>
      <c r="AD380" s="55">
        <f t="shared" si="394"/>
        <v>1.443717509036806E-6</v>
      </c>
      <c r="AE380" s="55">
        <f t="shared" si="395"/>
        <v>2.5292872047868426E-6</v>
      </c>
      <c r="AF380" s="55">
        <f t="shared" si="396"/>
        <v>2.5173275477227089E-6</v>
      </c>
      <c r="AG380" s="55">
        <f t="shared" si="397"/>
        <v>1.8105740420121997E-5</v>
      </c>
      <c r="AH380" s="55">
        <f t="shared" si="398"/>
        <v>7.8410542728380818E-6</v>
      </c>
      <c r="AI380" s="55">
        <f t="shared" si="399"/>
        <v>7.5602494603237308E-7</v>
      </c>
      <c r="AJ380" s="55">
        <f t="shared" si="400"/>
        <v>8.2586721887742384E-7</v>
      </c>
      <c r="AK380" s="55">
        <f t="shared" si="401"/>
        <v>1.4353683161753984E-5</v>
      </c>
    </row>
    <row r="381" spans="3:37">
      <c r="C381" s="52">
        <f t="shared" si="368"/>
        <v>2.25</v>
      </c>
      <c r="D381" s="55">
        <f t="shared" si="372"/>
        <v>1.2820232358920064E-6</v>
      </c>
      <c r="E381" s="55">
        <f t="shared" si="373"/>
        <v>3.5455138773835005E-6</v>
      </c>
      <c r="F381" s="55">
        <f t="shared" si="374"/>
        <v>1.3296487794437953E-6</v>
      </c>
      <c r="G381" s="55">
        <f t="shared" si="375"/>
        <v>2.0989739353564066E-6</v>
      </c>
      <c r="H381" s="55">
        <f t="shared" si="376"/>
        <v>2.2282004138770546E-6</v>
      </c>
      <c r="I381" s="55">
        <f t="shared" si="377"/>
        <v>1.6347410228456644E-5</v>
      </c>
      <c r="J381" s="55">
        <f t="shared" si="378"/>
        <v>7.4806110022526741E-6</v>
      </c>
      <c r="K381" s="55">
        <f t="shared" si="379"/>
        <v>6.8063007754791008E-7</v>
      </c>
      <c r="L381" s="55">
        <f t="shared" si="380"/>
        <v>8.309323179703606E-7</v>
      </c>
      <c r="M381" s="55">
        <f t="shared" si="381"/>
        <v>9.4917240265387788E-6</v>
      </c>
      <c r="P381" s="55">
        <f t="shared" si="382"/>
        <v>1.1880197439738815E-6</v>
      </c>
      <c r="Q381" s="55">
        <f t="shared" si="383"/>
        <v>2.7012721674702454E-6</v>
      </c>
      <c r="R381" s="55">
        <f t="shared" si="384"/>
        <v>1.1856641058681887E-6</v>
      </c>
      <c r="S381" s="55">
        <f t="shared" si="385"/>
        <v>1.5521417413864578E-6</v>
      </c>
      <c r="T381" s="55">
        <f t="shared" si="386"/>
        <v>1.7543521523083371E-6</v>
      </c>
      <c r="U381" s="55">
        <f t="shared" si="387"/>
        <v>1.1952781620791185E-5</v>
      </c>
      <c r="V381" s="55">
        <f t="shared" si="388"/>
        <v>6.1278396605778894E-6</v>
      </c>
      <c r="W381" s="55">
        <f t="shared" si="389"/>
        <v>5.3941696957494194E-7</v>
      </c>
      <c r="X381" s="55">
        <f t="shared" si="390"/>
        <v>7.1640880494692386E-7</v>
      </c>
      <c r="Y381" s="55">
        <f t="shared" si="391"/>
        <v>2.6629139942312337E-6</v>
      </c>
      <c r="AB381" s="55">
        <f t="shared" si="392"/>
        <v>1.3760267278101329E-6</v>
      </c>
      <c r="AC381" s="55">
        <f t="shared" si="393"/>
        <v>4.3897555872967553E-6</v>
      </c>
      <c r="AD381" s="55">
        <f t="shared" si="394"/>
        <v>1.5625880883824113E-6</v>
      </c>
      <c r="AE381" s="55">
        <f t="shared" si="395"/>
        <v>2.7883412916523509E-6</v>
      </c>
      <c r="AF381" s="55">
        <f t="shared" si="396"/>
        <v>2.7436342314576681E-6</v>
      </c>
      <c r="AG381" s="55">
        <f t="shared" si="397"/>
        <v>2.0742038836122112E-5</v>
      </c>
      <c r="AH381" s="55">
        <f t="shared" si="398"/>
        <v>8.8604150972868603E-6</v>
      </c>
      <c r="AI381" s="55">
        <f t="shared" si="399"/>
        <v>8.4826687926909434E-7</v>
      </c>
      <c r="AJ381" s="55">
        <f t="shared" si="400"/>
        <v>9.3215179442473884E-7</v>
      </c>
      <c r="AK381" s="55">
        <f t="shared" si="401"/>
        <v>1.6320534058846334E-5</v>
      </c>
    </row>
    <row r="382" spans="3:37">
      <c r="C382" s="52">
        <f t="shared" si="368"/>
        <v>2.5</v>
      </c>
      <c r="D382" s="55">
        <f t="shared" si="372"/>
        <v>1.3034056356319083E-6</v>
      </c>
      <c r="E382" s="55">
        <f t="shared" si="373"/>
        <v>3.9352007298720861E-6</v>
      </c>
      <c r="F382" s="55">
        <f t="shared" si="374"/>
        <v>1.4290434416401927E-6</v>
      </c>
      <c r="G382" s="55">
        <f t="shared" si="375"/>
        <v>2.2429876090192245E-6</v>
      </c>
      <c r="H382" s="55">
        <f t="shared" si="376"/>
        <v>2.4093029406042644E-6</v>
      </c>
      <c r="I382" s="55">
        <f t="shared" si="377"/>
        <v>1.8422255046030605E-5</v>
      </c>
      <c r="J382" s="55">
        <f t="shared" si="378"/>
        <v>8.3437976633506608E-6</v>
      </c>
      <c r="K382" s="55">
        <f t="shared" si="379"/>
        <v>7.4421022758748241E-7</v>
      </c>
      <c r="L382" s="55">
        <f t="shared" si="380"/>
        <v>9.2258096428131748E-7</v>
      </c>
      <c r="M382" s="55">
        <f t="shared" si="381"/>
        <v>1.0584157894129406E-5</v>
      </c>
      <c r="P382" s="55">
        <f t="shared" si="382"/>
        <v>1.2067325929822134E-6</v>
      </c>
      <c r="Q382" s="55">
        <f t="shared" si="383"/>
        <v>2.9914662473225621E-6</v>
      </c>
      <c r="R382" s="55">
        <f t="shared" si="384"/>
        <v>1.2900933882286048E-6</v>
      </c>
      <c r="S382" s="55">
        <f t="shared" si="385"/>
        <v>1.6508388219965108E-6</v>
      </c>
      <c r="T382" s="55">
        <f t="shared" si="386"/>
        <v>1.9023151874615435E-6</v>
      </c>
      <c r="U382" s="55">
        <f t="shared" si="387"/>
        <v>1.3450396273603267E-5</v>
      </c>
      <c r="V382" s="55">
        <f t="shared" si="388"/>
        <v>6.855709060488902E-6</v>
      </c>
      <c r="W382" s="55">
        <f t="shared" si="389"/>
        <v>5.8668711022691141E-7</v>
      </c>
      <c r="X382" s="55">
        <f t="shared" si="390"/>
        <v>7.9015076566531769E-7</v>
      </c>
      <c r="Y382" s="55">
        <f t="shared" si="391"/>
        <v>2.9831420353111588E-6</v>
      </c>
      <c r="AB382" s="55">
        <f t="shared" si="392"/>
        <v>1.4000786782816047E-6</v>
      </c>
      <c r="AC382" s="55">
        <f t="shared" si="393"/>
        <v>4.8789352124216084E-6</v>
      </c>
      <c r="AD382" s="55">
        <f t="shared" si="394"/>
        <v>1.6751778280032027E-6</v>
      </c>
      <c r="AE382" s="55">
        <f t="shared" si="395"/>
        <v>3.030458328446707E-6</v>
      </c>
      <c r="AF382" s="55">
        <f t="shared" si="396"/>
        <v>2.9561552187769966E-6</v>
      </c>
      <c r="AG382" s="55">
        <f t="shared" si="397"/>
        <v>2.3394113818457951E-5</v>
      </c>
      <c r="AH382" s="55">
        <f t="shared" si="398"/>
        <v>9.8589190195718212E-6</v>
      </c>
      <c r="AI382" s="55">
        <f t="shared" si="399"/>
        <v>9.3793389317822354E-7</v>
      </c>
      <c r="AJ382" s="55">
        <f t="shared" si="400"/>
        <v>1.0370250310718191E-6</v>
      </c>
      <c r="AK382" s="55">
        <f t="shared" si="401"/>
        <v>1.8185173752947661E-5</v>
      </c>
    </row>
    <row r="383" spans="3:37">
      <c r="C383" s="52">
        <f t="shared" si="368"/>
        <v>2.75</v>
      </c>
      <c r="D383" s="55">
        <f t="shared" si="372"/>
        <v>1.3223802978783408E-6</v>
      </c>
      <c r="E383" s="55">
        <f t="shared" si="373"/>
        <v>4.298183585874984E-6</v>
      </c>
      <c r="F383" s="55">
        <f t="shared" si="374"/>
        <v>1.5221399231497159E-6</v>
      </c>
      <c r="G383" s="55">
        <f t="shared" si="375"/>
        <v>2.3730587265112663E-6</v>
      </c>
      <c r="H383" s="55">
        <f t="shared" si="376"/>
        <v>2.5821051374756688E-6</v>
      </c>
      <c r="I383" s="55">
        <f t="shared" si="377"/>
        <v>2.0515049826677312E-5</v>
      </c>
      <c r="J383" s="55">
        <f t="shared" si="378"/>
        <v>9.1894816918478771E-6</v>
      </c>
      <c r="K383" s="55">
        <f t="shared" si="379"/>
        <v>8.0529749287055966E-7</v>
      </c>
      <c r="L383" s="55">
        <f t="shared" si="380"/>
        <v>1.0129051981452578E-6</v>
      </c>
      <c r="M383" s="55">
        <f t="shared" si="381"/>
        <v>1.1613705493566426E-5</v>
      </c>
      <c r="P383" s="55">
        <f t="shared" si="382"/>
        <v>1.2233210503893636E-6</v>
      </c>
      <c r="Q383" s="55">
        <f t="shared" si="383"/>
        <v>3.2604623899320164E-6</v>
      </c>
      <c r="R383" s="55">
        <f t="shared" si="384"/>
        <v>1.3882336334584062E-6</v>
      </c>
      <c r="S383" s="55">
        <f t="shared" si="385"/>
        <v>1.7407132378304095E-6</v>
      </c>
      <c r="T383" s="55">
        <f t="shared" si="386"/>
        <v>2.045943525145555E-6</v>
      </c>
      <c r="U383" s="55">
        <f t="shared" si="387"/>
        <v>1.4969186057314182E-5</v>
      </c>
      <c r="V383" s="55">
        <f t="shared" si="388"/>
        <v>7.5719440989622955E-6</v>
      </c>
      <c r="W383" s="55">
        <f t="shared" si="389"/>
        <v>6.3214922680151425E-7</v>
      </c>
      <c r="X383" s="55">
        <f t="shared" si="390"/>
        <v>8.6262824200484584E-7</v>
      </c>
      <c r="Y383" s="55">
        <f t="shared" si="391"/>
        <v>3.2922779456669213E-6</v>
      </c>
      <c r="AB383" s="55">
        <f t="shared" si="392"/>
        <v>1.4214395453673193E-6</v>
      </c>
      <c r="AC383" s="55">
        <f t="shared" si="393"/>
        <v>5.3359047818179495E-6</v>
      </c>
      <c r="AD383" s="55">
        <f t="shared" si="394"/>
        <v>1.781978771075401E-6</v>
      </c>
      <c r="AE383" s="55">
        <f t="shared" si="395"/>
        <v>3.2548434838054208E-6</v>
      </c>
      <c r="AF383" s="55">
        <f t="shared" si="396"/>
        <v>3.1558972630606739E-6</v>
      </c>
      <c r="AG383" s="55">
        <f t="shared" si="397"/>
        <v>2.6060913596040461E-5</v>
      </c>
      <c r="AH383" s="55">
        <f t="shared" si="398"/>
        <v>1.0834052038092863E-5</v>
      </c>
      <c r="AI383" s="55">
        <f t="shared" si="399"/>
        <v>1.0246909966031163E-6</v>
      </c>
      <c r="AJ383" s="55">
        <f t="shared" si="400"/>
        <v>1.1402951007679124E-6</v>
      </c>
      <c r="AK383" s="55">
        <f t="shared" si="401"/>
        <v>1.9935133041465934E-5</v>
      </c>
    </row>
    <row r="384" spans="3:37">
      <c r="C384" s="52">
        <f t="shared" si="368"/>
        <v>3</v>
      </c>
      <c r="D384" s="55">
        <f t="shared" si="372"/>
        <v>1.3391261087779361E-6</v>
      </c>
      <c r="E384" s="55">
        <f t="shared" si="373"/>
        <v>4.632201797170456E-6</v>
      </c>
      <c r="F384" s="55">
        <f t="shared" si="374"/>
        <v>1.6094104161671199E-6</v>
      </c>
      <c r="G384" s="55">
        <f t="shared" si="375"/>
        <v>2.4901831847018734E-6</v>
      </c>
      <c r="H384" s="55">
        <f t="shared" si="376"/>
        <v>2.7472878416885448E-6</v>
      </c>
      <c r="I384" s="55">
        <f t="shared" si="377"/>
        <v>2.2624512430177289E-5</v>
      </c>
      <c r="J384" s="55">
        <f t="shared" si="378"/>
        <v>1.0016198724060594E-5</v>
      </c>
      <c r="K384" s="55">
        <f t="shared" si="379"/>
        <v>8.6399200690435846E-7</v>
      </c>
      <c r="L384" s="55">
        <f t="shared" si="380"/>
        <v>1.1017749187695003E-6</v>
      </c>
      <c r="M384" s="55">
        <f t="shared" si="381"/>
        <v>1.2574968648501607E-5</v>
      </c>
      <c r="P384" s="55">
        <f t="shared" si="382"/>
        <v>1.237943324987847E-6</v>
      </c>
      <c r="Q384" s="55">
        <f t="shared" si="383"/>
        <v>3.5064553903842865E-6</v>
      </c>
      <c r="R384" s="55">
        <f t="shared" si="384"/>
        <v>1.4799245535218611E-6</v>
      </c>
      <c r="S384" s="55">
        <f t="shared" si="385"/>
        <v>1.8223951792293078E-6</v>
      </c>
      <c r="T384" s="55">
        <f t="shared" si="386"/>
        <v>2.1856226404722698E-6</v>
      </c>
      <c r="U384" s="55">
        <f t="shared" si="387"/>
        <v>1.6507638462574015E-5</v>
      </c>
      <c r="V384" s="55">
        <f t="shared" si="388"/>
        <v>8.2755713832084676E-6</v>
      </c>
      <c r="W384" s="55">
        <f t="shared" si="389"/>
        <v>6.759324638757051E-7</v>
      </c>
      <c r="X384" s="55">
        <f t="shared" si="390"/>
        <v>9.3389522293355747E-7</v>
      </c>
      <c r="Y384" s="55">
        <f t="shared" si="391"/>
        <v>3.5893070342931318E-6</v>
      </c>
      <c r="AB384" s="55">
        <f t="shared" si="392"/>
        <v>1.4403088925680265E-6</v>
      </c>
      <c r="AC384" s="55">
        <f t="shared" si="393"/>
        <v>5.7579482039566229E-6</v>
      </c>
      <c r="AD384" s="55">
        <f t="shared" si="394"/>
        <v>1.8834541448472313E-6</v>
      </c>
      <c r="AE384" s="55">
        <f t="shared" si="395"/>
        <v>3.4609772159080905E-6</v>
      </c>
      <c r="AF384" s="55">
        <f t="shared" si="396"/>
        <v>3.3438326477074364E-6</v>
      </c>
      <c r="AG384" s="55">
        <f t="shared" si="397"/>
        <v>2.8741386397780584E-5</v>
      </c>
      <c r="AH384" s="55">
        <f t="shared" si="398"/>
        <v>1.1783858818272127E-5</v>
      </c>
      <c r="AI384" s="55">
        <f t="shared" si="399"/>
        <v>1.1082638700867492E-6</v>
      </c>
      <c r="AJ384" s="55">
        <f t="shared" si="400"/>
        <v>1.241800660764275E-6</v>
      </c>
      <c r="AK384" s="55">
        <f t="shared" si="401"/>
        <v>2.1560630262710081E-5</v>
      </c>
    </row>
    <row r="385" spans="3:37">
      <c r="C385" s="52">
        <f t="shared" si="368"/>
        <v>3.25</v>
      </c>
      <c r="D385" s="55">
        <f t="shared" si="372"/>
        <v>1.3538179543990073E-6</v>
      </c>
      <c r="E385" s="55">
        <f t="shared" si="373"/>
        <v>4.9356254406802155E-6</v>
      </c>
      <c r="F385" s="55">
        <f t="shared" si="374"/>
        <v>1.6913141814372415E-6</v>
      </c>
      <c r="G385" s="55">
        <f t="shared" si="375"/>
        <v>2.595356880460387E-6</v>
      </c>
      <c r="H385" s="55">
        <f t="shared" si="376"/>
        <v>2.9054809363337105E-6</v>
      </c>
      <c r="I385" s="55">
        <f t="shared" si="377"/>
        <v>2.4749360716311055E-5</v>
      </c>
      <c r="J385" s="55">
        <f t="shared" si="378"/>
        <v>1.0822902785929005E-5</v>
      </c>
      <c r="K385" s="55">
        <f t="shared" si="379"/>
        <v>9.2039948498753628E-7</v>
      </c>
      <c r="L385" s="55">
        <f t="shared" si="380"/>
        <v>1.1890861281305283E-6</v>
      </c>
      <c r="M385" s="55">
        <f t="shared" si="381"/>
        <v>1.3464013048669802E-5</v>
      </c>
      <c r="P385" s="55">
        <f t="shared" si="382"/>
        <v>1.250753879439391E-6</v>
      </c>
      <c r="Q385" s="55">
        <f t="shared" si="383"/>
        <v>3.7281376457373837E-6</v>
      </c>
      <c r="R385" s="55">
        <f t="shared" si="384"/>
        <v>1.5650998024342189E-6</v>
      </c>
      <c r="S385" s="55">
        <f t="shared" si="385"/>
        <v>1.8965148365343596E-6</v>
      </c>
      <c r="T385" s="55">
        <f t="shared" si="386"/>
        <v>2.3216940656254192E-6</v>
      </c>
      <c r="U385" s="55">
        <f t="shared" si="387"/>
        <v>1.8064240980032846E-5</v>
      </c>
      <c r="V385" s="55">
        <f t="shared" si="388"/>
        <v>8.9658956326634159E-6</v>
      </c>
      <c r="W385" s="55">
        <f t="shared" si="389"/>
        <v>7.1816596602643882E-7</v>
      </c>
      <c r="X385" s="55">
        <f t="shared" si="390"/>
        <v>1.004009970332139E-6</v>
      </c>
      <c r="Y385" s="55">
        <f t="shared" si="391"/>
        <v>3.8734548014496094E-6</v>
      </c>
      <c r="AB385" s="55">
        <f t="shared" si="392"/>
        <v>1.456882029358625E-6</v>
      </c>
      <c r="AC385" s="55">
        <f t="shared" si="393"/>
        <v>6.1431132356230448E-6</v>
      </c>
      <c r="AD385" s="55">
        <f t="shared" si="394"/>
        <v>1.9800383606389232E-6</v>
      </c>
      <c r="AE385" s="55">
        <f t="shared" si="395"/>
        <v>3.6486152724784017E-6</v>
      </c>
      <c r="AF385" s="55">
        <f t="shared" si="396"/>
        <v>3.5208991861347793E-6</v>
      </c>
      <c r="AG385" s="55">
        <f t="shared" si="397"/>
        <v>3.1434480452589278E-5</v>
      </c>
      <c r="AH385" s="55">
        <f t="shared" si="398"/>
        <v>1.2706942692554002E-5</v>
      </c>
      <c r="AI385" s="55">
        <f t="shared" si="399"/>
        <v>1.1884388658717186E-6</v>
      </c>
      <c r="AJ385" s="55">
        <f t="shared" si="400"/>
        <v>1.3414108536141737E-6</v>
      </c>
      <c r="AK385" s="55">
        <f t="shared" si="401"/>
        <v>2.3054571295889989E-5</v>
      </c>
    </row>
    <row r="386" spans="3:37">
      <c r="C386" s="52">
        <f t="shared" si="368"/>
        <v>3.5</v>
      </c>
      <c r="D386" s="55">
        <f t="shared" si="372"/>
        <v>1.3666267207315482E-6</v>
      </c>
      <c r="E386" s="55">
        <f t="shared" si="373"/>
        <v>5.2074553184694287E-6</v>
      </c>
      <c r="F386" s="55">
        <f t="shared" si="374"/>
        <v>1.7682975482549985E-6</v>
      </c>
      <c r="G386" s="55">
        <f t="shared" si="375"/>
        <v>2.689575710656148E-6</v>
      </c>
      <c r="H386" s="55">
        <f t="shared" si="376"/>
        <v>3.057263350395526E-6</v>
      </c>
      <c r="I386" s="55">
        <f t="shared" si="377"/>
        <v>2.6888312544859121E-5</v>
      </c>
      <c r="J386" s="55">
        <f t="shared" si="378"/>
        <v>1.1608966293017227E-5</v>
      </c>
      <c r="K386" s="55">
        <f t="shared" si="379"/>
        <v>9.7463122421019136E-7</v>
      </c>
      <c r="L386" s="55">
        <f t="shared" si="380"/>
        <v>1.2747609309739896E-6</v>
      </c>
      <c r="M386" s="55">
        <f t="shared" si="381"/>
        <v>1.4278368249888944E-5</v>
      </c>
      <c r="P386" s="55">
        <f t="shared" si="382"/>
        <v>1.2619034302749358E-6</v>
      </c>
      <c r="Q386" s="55">
        <f t="shared" si="383"/>
        <v>3.9246991550216522E-6</v>
      </c>
      <c r="R386" s="55">
        <f t="shared" si="384"/>
        <v>1.6437869762617116E-6</v>
      </c>
      <c r="S386" s="55">
        <f t="shared" si="385"/>
        <v>1.9637024000867186E-6</v>
      </c>
      <c r="T386" s="55">
        <f t="shared" si="386"/>
        <v>2.4544553898605662E-6</v>
      </c>
      <c r="U386" s="55">
        <f t="shared" si="387"/>
        <v>1.9637481100340764E-5</v>
      </c>
      <c r="V386" s="55">
        <f t="shared" si="388"/>
        <v>9.642499678988741E-6</v>
      </c>
      <c r="W386" s="55">
        <f t="shared" si="389"/>
        <v>7.5897887783067016E-7</v>
      </c>
      <c r="X386" s="55">
        <f t="shared" si="390"/>
        <v>1.0730350189939143E-6</v>
      </c>
      <c r="Y386" s="55">
        <f t="shared" si="391"/>
        <v>4.1441869386613819E-6</v>
      </c>
      <c r="AB386" s="55">
        <f t="shared" si="392"/>
        <v>1.4713500111881616E-6</v>
      </c>
      <c r="AC386" s="55">
        <f t="shared" si="393"/>
        <v>6.4902114819172034E-6</v>
      </c>
      <c r="AD386" s="55">
        <f t="shared" si="394"/>
        <v>2.0721370138427109E-6</v>
      </c>
      <c r="AE386" s="55">
        <f t="shared" si="395"/>
        <v>3.817788690784125E-6</v>
      </c>
      <c r="AF386" s="55">
        <f t="shared" si="396"/>
        <v>3.6880002217789577E-6</v>
      </c>
      <c r="AG386" s="55">
        <f t="shared" si="397"/>
        <v>3.4139143989377502E-5</v>
      </c>
      <c r="AH386" s="55">
        <f t="shared" si="398"/>
        <v>1.3602465660405119E-5</v>
      </c>
      <c r="AI386" s="55">
        <f t="shared" si="399"/>
        <v>1.265063007900242E-6</v>
      </c>
      <c r="AJ386" s="55">
        <f t="shared" si="400"/>
        <v>1.4390253071728838E-6</v>
      </c>
      <c r="AK386" s="55">
        <f t="shared" si="401"/>
        <v>2.4412549561116499E-5</v>
      </c>
    </row>
    <row r="387" spans="3:37">
      <c r="C387" s="52">
        <f t="shared" si="368"/>
        <v>3.75</v>
      </c>
      <c r="D387" s="55">
        <f t="shared" si="372"/>
        <v>1.3777192936872329E-6</v>
      </c>
      <c r="E387" s="55">
        <f t="shared" si="373"/>
        <v>5.4473229577467143E-6</v>
      </c>
      <c r="F387" s="55">
        <f t="shared" si="374"/>
        <v>1.8407939144653908E-6</v>
      </c>
      <c r="G387" s="55">
        <f t="shared" si="375"/>
        <v>2.7738355721584971E-6</v>
      </c>
      <c r="H387" s="55">
        <f t="shared" si="376"/>
        <v>3.2031630587518952E-6</v>
      </c>
      <c r="I387" s="55">
        <f t="shared" si="377"/>
        <v>2.9040085775602007E-5</v>
      </c>
      <c r="J387" s="55">
        <f t="shared" si="378"/>
        <v>1.2374180050513295E-5</v>
      </c>
      <c r="K387" s="55">
        <f t="shared" si="379"/>
        <v>1.0268041034538629E-6</v>
      </c>
      <c r="L387" s="55">
        <f t="shared" si="380"/>
        <v>1.3587475348146969E-6</v>
      </c>
      <c r="M387" s="55">
        <f t="shared" si="381"/>
        <v>1.5017027674060048E-5</v>
      </c>
      <c r="P387" s="55">
        <f t="shared" si="382"/>
        <v>1.2715389478946347E-6</v>
      </c>
      <c r="Q387" s="55">
        <f t="shared" si="383"/>
        <v>4.095827519239769E-6</v>
      </c>
      <c r="R387" s="55">
        <f t="shared" si="384"/>
        <v>1.716107613121553E-6</v>
      </c>
      <c r="S387" s="55">
        <f t="shared" si="385"/>
        <v>2.0245880602275388E-6</v>
      </c>
      <c r="T387" s="55">
        <f t="shared" si="386"/>
        <v>2.5841602595051066E-6</v>
      </c>
      <c r="U387" s="55">
        <f t="shared" si="387"/>
        <v>2.1225846314147846E-5</v>
      </c>
      <c r="V387" s="55">
        <f t="shared" si="388"/>
        <v>1.0305244466071644E-5</v>
      </c>
      <c r="W387" s="55">
        <f t="shared" si="389"/>
        <v>7.9850034386535378E-7</v>
      </c>
      <c r="X387" s="55">
        <f t="shared" si="390"/>
        <v>1.1410371766248447E-6</v>
      </c>
      <c r="Y387" s="55">
        <f t="shared" si="391"/>
        <v>4.401209328718684E-6</v>
      </c>
      <c r="AB387" s="55">
        <f t="shared" si="392"/>
        <v>1.4838996394798325E-6</v>
      </c>
      <c r="AC387" s="55">
        <f t="shared" si="393"/>
        <v>6.7988183962536578E-6</v>
      </c>
      <c r="AD387" s="55">
        <f t="shared" si="394"/>
        <v>2.1601268839228327E-6</v>
      </c>
      <c r="AE387" s="55">
        <f t="shared" si="395"/>
        <v>3.9688037976371214E-6</v>
      </c>
      <c r="AF387" s="55">
        <f t="shared" si="396"/>
        <v>3.846004628094985E-6</v>
      </c>
      <c r="AG387" s="55">
        <f t="shared" si="397"/>
        <v>3.6854325237056203E-5</v>
      </c>
      <c r="AH387" s="55">
        <f t="shared" si="398"/>
        <v>1.4470148388314357E-5</v>
      </c>
      <c r="AI387" s="55">
        <f t="shared" si="399"/>
        <v>1.338043991814157E-6</v>
      </c>
      <c r="AJ387" s="55">
        <f t="shared" si="400"/>
        <v>1.5345741345976902E-6</v>
      </c>
      <c r="AK387" s="55">
        <f t="shared" si="401"/>
        <v>2.5632846019401404E-5</v>
      </c>
    </row>
    <row r="388" spans="3:37">
      <c r="C388" s="52">
        <f t="shared" si="368"/>
        <v>4</v>
      </c>
      <c r="D388" s="55">
        <f t="shared" si="372"/>
        <v>1.3872585590994171E-6</v>
      </c>
      <c r="E388" s="55">
        <f t="shared" si="373"/>
        <v>5.6554906108641421E-6</v>
      </c>
      <c r="F388" s="55">
        <f t="shared" si="374"/>
        <v>1.9092237464634992E-6</v>
      </c>
      <c r="G388" s="55">
        <f t="shared" si="375"/>
        <v>2.8491323618367762E-6</v>
      </c>
      <c r="H388" s="55">
        <f t="shared" si="376"/>
        <v>3.343657082174262E-6</v>
      </c>
      <c r="I388" s="55">
        <f t="shared" si="377"/>
        <v>3.1203398268320239E-5</v>
      </c>
      <c r="J388" s="55">
        <f t="shared" si="378"/>
        <v>1.3118753253229175E-5</v>
      </c>
      <c r="K388" s="55">
        <f t="shared" si="379"/>
        <v>1.0770405833915312E-6</v>
      </c>
      <c r="L388" s="55">
        <f t="shared" si="380"/>
        <v>1.4410202499366269E-6</v>
      </c>
      <c r="M388" s="55">
        <f t="shared" si="381"/>
        <v>1.5680448609167215E-5</v>
      </c>
      <c r="P388" s="55">
        <f t="shared" si="382"/>
        <v>1.2798036565678534E-6</v>
      </c>
      <c r="Q388" s="55">
        <f t="shared" si="383"/>
        <v>4.2417079413667427E-6</v>
      </c>
      <c r="R388" s="55">
        <f t="shared" si="384"/>
        <v>1.7822771931819389E-6</v>
      </c>
      <c r="S388" s="55">
        <f t="shared" si="385"/>
        <v>2.0798020072979741E-6</v>
      </c>
      <c r="T388" s="55">
        <f t="shared" si="386"/>
        <v>2.7110183779582679E-6</v>
      </c>
      <c r="U388" s="55">
        <f t="shared" si="387"/>
        <v>2.2827824112104174E-5</v>
      </c>
      <c r="V388" s="55">
        <f t="shared" si="388"/>
        <v>1.0954269050024924E-5</v>
      </c>
      <c r="W388" s="55">
        <f t="shared" si="389"/>
        <v>8.3685950870744452E-7</v>
      </c>
      <c r="X388" s="55">
        <f t="shared" si="390"/>
        <v>1.2080875238435289E-6</v>
      </c>
      <c r="Y388" s="55">
        <f t="shared" si="391"/>
        <v>4.6444680456769574E-6</v>
      </c>
      <c r="AB388" s="55">
        <f t="shared" si="392"/>
        <v>1.4947134616309818E-6</v>
      </c>
      <c r="AC388" s="55">
        <f t="shared" si="393"/>
        <v>7.0692732803615398E-6</v>
      </c>
      <c r="AD388" s="55">
        <f t="shared" si="394"/>
        <v>2.2443559344155316E-6</v>
      </c>
      <c r="AE388" s="55">
        <f t="shared" si="395"/>
        <v>4.102242209393338E-6</v>
      </c>
      <c r="AF388" s="55">
        <f t="shared" si="396"/>
        <v>3.995746808556632E-6</v>
      </c>
      <c r="AG388" s="55">
        <f t="shared" si="397"/>
        <v>3.9578972424536334E-5</v>
      </c>
      <c r="AH388" s="55">
        <f t="shared" si="398"/>
        <v>1.5310270209792835E-5</v>
      </c>
      <c r="AI388" s="55">
        <f t="shared" si="399"/>
        <v>1.4073501849549221E-6</v>
      </c>
      <c r="AJ388" s="55">
        <f t="shared" si="400"/>
        <v>1.6280179343478872E-6</v>
      </c>
      <c r="AK388" s="55">
        <f t="shared" si="401"/>
        <v>2.6716429172657461E-5</v>
      </c>
    </row>
    <row r="389" spans="3:37">
      <c r="C389" s="52">
        <f t="shared" si="368"/>
        <v>4.25</v>
      </c>
      <c r="D389" s="55">
        <f t="shared" si="372"/>
        <v>1.3954034027231362E-6</v>
      </c>
      <c r="E389" s="55">
        <f t="shared" si="373"/>
        <v>5.8328512553172346E-6</v>
      </c>
      <c r="F389" s="55">
        <f t="shared" si="374"/>
        <v>1.9739945791944864E-6</v>
      </c>
      <c r="G389" s="55">
        <f t="shared" si="375"/>
        <v>2.9164619765603263E-6</v>
      </c>
      <c r="H389" s="55">
        <f t="shared" si="376"/>
        <v>3.4791714873276134E-6</v>
      </c>
      <c r="I389" s="55">
        <f t="shared" si="377"/>
        <v>3.3376967882794332E-5</v>
      </c>
      <c r="J389" s="55">
        <f t="shared" si="378"/>
        <v>1.3843313485600749E-5</v>
      </c>
      <c r="K389" s="55">
        <f t="shared" si="379"/>
        <v>1.125468706487617E-6</v>
      </c>
      <c r="L389" s="55">
        <f t="shared" si="380"/>
        <v>1.5215794893929216E-6</v>
      </c>
      <c r="M389" s="55">
        <f t="shared" si="381"/>
        <v>1.6270552209277625E-5</v>
      </c>
      <c r="P389" s="55">
        <f t="shared" si="382"/>
        <v>1.2868370344331707E-6</v>
      </c>
      <c r="Q389" s="55">
        <f t="shared" si="383"/>
        <v>4.3630232263499167E-6</v>
      </c>
      <c r="R389" s="55">
        <f t="shared" si="384"/>
        <v>1.842605138662047E-6</v>
      </c>
      <c r="S389" s="55">
        <f t="shared" si="385"/>
        <v>2.1299744316391783E-6</v>
      </c>
      <c r="T389" s="55">
        <f t="shared" si="386"/>
        <v>2.8351955056911108E-6</v>
      </c>
      <c r="U389" s="55">
        <f t="shared" si="387"/>
        <v>2.4441901984859841E-5</v>
      </c>
      <c r="V389" s="55">
        <f t="shared" si="388"/>
        <v>1.158999059918698E-5</v>
      </c>
      <c r="W389" s="55">
        <f t="shared" si="389"/>
        <v>8.7418551693389724E-7</v>
      </c>
      <c r="X389" s="55">
        <f t="shared" si="390"/>
        <v>1.274261414181203E-6</v>
      </c>
      <c r="Y389" s="55">
        <f t="shared" si="391"/>
        <v>4.874149354856854E-6</v>
      </c>
      <c r="AB389" s="55">
        <f t="shared" si="392"/>
        <v>1.503969771013103E-6</v>
      </c>
      <c r="AC389" s="55">
        <f t="shared" si="393"/>
        <v>7.3026792842845516E-6</v>
      </c>
      <c r="AD389" s="55">
        <f t="shared" si="394"/>
        <v>2.3251433129290549E-6</v>
      </c>
      <c r="AE389" s="55">
        <f t="shared" si="395"/>
        <v>4.2189608319528084E-6</v>
      </c>
      <c r="AF389" s="55">
        <f t="shared" si="396"/>
        <v>4.1380266966564288E-6</v>
      </c>
      <c r="AG389" s="55">
        <f t="shared" si="397"/>
        <v>4.2312033780728842E-5</v>
      </c>
      <c r="AH389" s="55">
        <f t="shared" si="398"/>
        <v>1.6123669125373925E-5</v>
      </c>
      <c r="AI389" s="55">
        <f t="shared" si="399"/>
        <v>1.4730106263636159E-6</v>
      </c>
      <c r="AJ389" s="55">
        <f t="shared" si="400"/>
        <v>1.7193477901847783E-6</v>
      </c>
      <c r="AK389" s="55">
        <f t="shared" si="401"/>
        <v>2.766695506369838E-5</v>
      </c>
    </row>
    <row r="390" spans="3:37">
      <c r="C390" s="52">
        <f t="shared" si="368"/>
        <v>4.5</v>
      </c>
      <c r="D390" s="55">
        <f t="shared" si="372"/>
        <v>1.4023087102351073E-6</v>
      </c>
      <c r="E390" s="55">
        <f t="shared" si="373"/>
        <v>5.9809285937449676E-6</v>
      </c>
      <c r="F390" s="55">
        <f t="shared" si="374"/>
        <v>2.0355010161535964E-6</v>
      </c>
      <c r="G390" s="55">
        <f t="shared" si="375"/>
        <v>2.9768203131984881E-6</v>
      </c>
      <c r="H390" s="55">
        <f t="shared" si="376"/>
        <v>3.6100813867704781E-6</v>
      </c>
      <c r="I390" s="55">
        <f t="shared" si="377"/>
        <v>3.5559512478804798E-5</v>
      </c>
      <c r="J390" s="55">
        <f t="shared" si="378"/>
        <v>1.4548906721687821E-5</v>
      </c>
      <c r="K390" s="55">
        <f t="shared" si="379"/>
        <v>1.1722220969979826E-6</v>
      </c>
      <c r="L390" s="55">
        <f t="shared" si="380"/>
        <v>1.6004517690058869E-6</v>
      </c>
      <c r="M390" s="55">
        <f t="shared" si="381"/>
        <v>1.6790723494541539E-5</v>
      </c>
      <c r="P390" s="55">
        <f t="shared" si="382"/>
        <v>1.2927748134983782E-6</v>
      </c>
      <c r="Q390" s="55">
        <f t="shared" si="383"/>
        <v>4.4609537811089658E-6</v>
      </c>
      <c r="R390" s="55">
        <f t="shared" si="384"/>
        <v>1.8974948138320373E-6</v>
      </c>
      <c r="S390" s="55">
        <f t="shared" si="385"/>
        <v>2.1757355235923051E-6</v>
      </c>
      <c r="T390" s="55">
        <f t="shared" si="386"/>
        <v>2.956813460246528E-6</v>
      </c>
      <c r="U390" s="55">
        <f t="shared" si="387"/>
        <v>2.6066567423064926E-5</v>
      </c>
      <c r="V390" s="55">
        <f t="shared" si="388"/>
        <v>1.2213104394121816E-5</v>
      </c>
      <c r="W390" s="55">
        <f t="shared" si="389"/>
        <v>9.106075131216666E-7</v>
      </c>
      <c r="X390" s="55">
        <f t="shared" si="390"/>
        <v>1.3396384740817402E-6</v>
      </c>
      <c r="Y390" s="55">
        <f t="shared" si="391"/>
        <v>5.0906797128442321E-6</v>
      </c>
      <c r="AB390" s="55">
        <f t="shared" si="392"/>
        <v>1.5118426069718376E-6</v>
      </c>
      <c r="AC390" s="55">
        <f t="shared" si="393"/>
        <v>7.5009034063809686E-6</v>
      </c>
      <c r="AD390" s="55">
        <f t="shared" si="394"/>
        <v>2.4027793511436549E-6</v>
      </c>
      <c r="AE390" s="55">
        <f t="shared" si="395"/>
        <v>4.3200918607596556E-6</v>
      </c>
      <c r="AF390" s="55">
        <f t="shared" si="396"/>
        <v>4.2736097559056637E-6</v>
      </c>
      <c r="AG390" s="55">
        <f t="shared" si="397"/>
        <v>4.5052457534544683E-5</v>
      </c>
      <c r="AH390" s="55">
        <f t="shared" si="398"/>
        <v>1.6911741802613237E-5</v>
      </c>
      <c r="AI390" s="55">
        <f t="shared" si="399"/>
        <v>1.5351150267809377E-6</v>
      </c>
      <c r="AJ390" s="55">
        <f t="shared" si="400"/>
        <v>1.8085852711716766E-6</v>
      </c>
      <c r="AK390" s="55">
        <f t="shared" si="401"/>
        <v>2.8490767276238835E-5</v>
      </c>
    </row>
    <row r="391" spans="3:37">
      <c r="C391" s="52">
        <f t="shared" si="368"/>
        <v>4.75</v>
      </c>
      <c r="D391" s="55">
        <f t="shared" si="372"/>
        <v>1.4081253672337274E-6</v>
      </c>
      <c r="E391" s="55">
        <f t="shared" si="373"/>
        <v>6.1018770539297691E-6</v>
      </c>
      <c r="F391" s="55">
        <f t="shared" si="374"/>
        <v>2.0941247293861549E-6</v>
      </c>
      <c r="G391" s="55">
        <f t="shared" si="375"/>
        <v>3.0312032686206031E-6</v>
      </c>
      <c r="H391" s="55">
        <f t="shared" si="376"/>
        <v>3.736710938954927E-6</v>
      </c>
      <c r="I391" s="55">
        <f t="shared" si="377"/>
        <v>3.774974991613215E-5</v>
      </c>
      <c r="J391" s="55">
        <f t="shared" si="378"/>
        <v>1.5236997325174126E-5</v>
      </c>
      <c r="K391" s="55">
        <f t="shared" si="379"/>
        <v>1.2174399609699305E-6</v>
      </c>
      <c r="L391" s="55">
        <f t="shared" si="380"/>
        <v>1.6776897073669936E-6</v>
      </c>
      <c r="M391" s="55">
        <f t="shared" si="381"/>
        <v>1.7245811351192308E-5</v>
      </c>
      <c r="P391" s="55">
        <f t="shared" si="382"/>
        <v>1.2977489796404803E-6</v>
      </c>
      <c r="Q391" s="55">
        <f t="shared" si="383"/>
        <v>4.5371776145358981E-6</v>
      </c>
      <c r="R391" s="55">
        <f t="shared" si="384"/>
        <v>1.9474435250130515E-6</v>
      </c>
      <c r="S391" s="55">
        <f t="shared" si="385"/>
        <v>2.217715473498509E-6</v>
      </c>
      <c r="T391" s="55">
        <f t="shared" si="386"/>
        <v>3.0759501162392442E-6</v>
      </c>
      <c r="U391" s="55">
        <f t="shared" si="387"/>
        <v>2.7700307917369505E-5</v>
      </c>
      <c r="V391" s="55">
        <f t="shared" si="388"/>
        <v>1.2824583827619031E-5</v>
      </c>
      <c r="W391" s="55">
        <f t="shared" si="389"/>
        <v>9.4625464184770734E-7</v>
      </c>
      <c r="X391" s="55">
        <f t="shared" si="390"/>
        <v>1.4043026029016517E-6</v>
      </c>
      <c r="Y391" s="55">
        <f t="shared" si="391"/>
        <v>5.2947257674901588E-6</v>
      </c>
      <c r="AB391" s="55">
        <f t="shared" si="392"/>
        <v>1.518501754826976E-6</v>
      </c>
      <c r="AC391" s="55">
        <f t="shared" si="393"/>
        <v>7.6665764933236383E-6</v>
      </c>
      <c r="AD391" s="55">
        <f t="shared" si="394"/>
        <v>2.4775255648115876E-6</v>
      </c>
      <c r="AE391" s="55">
        <f t="shared" si="395"/>
        <v>4.4070427808020895E-6</v>
      </c>
      <c r="AF391" s="55">
        <f t="shared" si="396"/>
        <v>4.4032269798343844E-6</v>
      </c>
      <c r="AG391" s="55">
        <f t="shared" si="397"/>
        <v>4.7799191914894811E-5</v>
      </c>
      <c r="AH391" s="55">
        <f t="shared" si="398"/>
        <v>1.7676443576088629E-5</v>
      </c>
      <c r="AI391" s="55">
        <f t="shared" si="399"/>
        <v>1.5938137686472071E-6</v>
      </c>
      <c r="AJ391" s="55">
        <f t="shared" si="400"/>
        <v>1.8957824316739045E-6</v>
      </c>
      <c r="AK391" s="55">
        <f t="shared" si="401"/>
        <v>2.9196896934894449E-5</v>
      </c>
    </row>
    <row r="392" spans="3:37">
      <c r="C392" s="52">
        <f t="shared" si="368"/>
        <v>5</v>
      </c>
      <c r="D392" s="55">
        <f t="shared" si="372"/>
        <v>1.4130002592390749E-6</v>
      </c>
      <c r="E392" s="55">
        <f t="shared" si="373"/>
        <v>6.1984817887975176E-6</v>
      </c>
      <c r="F392" s="55">
        <f t="shared" si="374"/>
        <v>2.1502344594875686E-6</v>
      </c>
      <c r="G392" s="55">
        <f t="shared" si="375"/>
        <v>3.0806067396960127E-6</v>
      </c>
      <c r="H392" s="55">
        <f t="shared" si="376"/>
        <v>3.8593333482265719E-6</v>
      </c>
      <c r="I392" s="55">
        <f t="shared" si="377"/>
        <v>3.9946398054556913E-5</v>
      </c>
      <c r="J392" s="55">
        <f t="shared" si="378"/>
        <v>1.5909468049367313E-5</v>
      </c>
      <c r="K392" s="55">
        <f t="shared" si="379"/>
        <v>1.2612670862422046E-6</v>
      </c>
      <c r="L392" s="55">
        <f t="shared" si="380"/>
        <v>1.7533720258368771E-6</v>
      </c>
      <c r="M392" s="55">
        <f t="shared" si="381"/>
        <v>1.7642128531546363E-5</v>
      </c>
      <c r="P392" s="55">
        <f t="shared" si="382"/>
        <v>1.3018877726056941E-6</v>
      </c>
      <c r="Q392" s="55">
        <f t="shared" si="383"/>
        <v>4.5938703374950548E-6</v>
      </c>
      <c r="R392" s="55">
        <f t="shared" si="384"/>
        <v>1.9930425205772135E-6</v>
      </c>
      <c r="S392" s="55">
        <f t="shared" si="385"/>
        <v>2.2565444716989436E-6</v>
      </c>
      <c r="T392" s="55">
        <f t="shared" si="386"/>
        <v>3.1926394053558168E-6</v>
      </c>
      <c r="U392" s="55">
        <f t="shared" si="387"/>
        <v>2.9341610958423673E-5</v>
      </c>
      <c r="V392" s="55">
        <f t="shared" si="388"/>
        <v>1.3425680404693829E-5</v>
      </c>
      <c r="W392" s="55">
        <f t="shared" si="389"/>
        <v>9.8125604768897421E-7</v>
      </c>
      <c r="X392" s="55">
        <f t="shared" si="390"/>
        <v>1.4683419729100856E-6</v>
      </c>
      <c r="Y392" s="55">
        <f t="shared" si="391"/>
        <v>5.4871943579109072E-6</v>
      </c>
      <c r="AB392" s="55">
        <f t="shared" si="392"/>
        <v>1.5241127458724572E-6</v>
      </c>
      <c r="AC392" s="55">
        <f t="shared" si="393"/>
        <v>7.8030932400999786E-6</v>
      </c>
      <c r="AD392" s="55">
        <f t="shared" si="394"/>
        <v>2.5496146537571134E-6</v>
      </c>
      <c r="AE392" s="55">
        <f t="shared" si="395"/>
        <v>4.4814963666124065E-6</v>
      </c>
      <c r="AF392" s="55">
        <f t="shared" si="396"/>
        <v>4.5275748919913972E-6</v>
      </c>
      <c r="AG392" s="55">
        <f t="shared" si="397"/>
        <v>5.0551185150690174E-5</v>
      </c>
      <c r="AH392" s="55">
        <f t="shared" si="398"/>
        <v>1.8420288447400205E-5</v>
      </c>
      <c r="AI392" s="55">
        <f t="shared" si="399"/>
        <v>1.6493179061023645E-6</v>
      </c>
      <c r="AJ392" s="55">
        <f t="shared" si="400"/>
        <v>1.9810218113587936E-6</v>
      </c>
      <c r="AK392" s="55">
        <f t="shared" si="401"/>
        <v>2.9797062705181806E-5</v>
      </c>
    </row>
    <row r="393" spans="3:37">
      <c r="C393" s="52">
        <f t="shared" si="368"/>
        <v>5.25</v>
      </c>
      <c r="D393" s="55">
        <f t="shared" si="372"/>
        <v>1.4170762716929085E-6</v>
      </c>
      <c r="E393" s="55">
        <f t="shared" si="373"/>
        <v>6.2741586764175453E-6</v>
      </c>
      <c r="F393" s="55">
        <f t="shared" si="374"/>
        <v>2.2041860156033261E-6</v>
      </c>
      <c r="G393" s="55">
        <f t="shared" si="375"/>
        <v>3.1260266232940576E-6</v>
      </c>
      <c r="H393" s="55">
        <f t="shared" si="376"/>
        <v>3.9781708648245684E-6</v>
      </c>
      <c r="I393" s="55">
        <f t="shared" si="377"/>
        <v>4.2148174753859614E-5</v>
      </c>
      <c r="J393" s="55">
        <f t="shared" si="378"/>
        <v>1.6568620037198957E-5</v>
      </c>
      <c r="K393" s="55">
        <f t="shared" si="379"/>
        <v>1.303853842444989E-6</v>
      </c>
      <c r="L393" s="55">
        <f t="shared" si="380"/>
        <v>1.8276035485453374E-6</v>
      </c>
      <c r="M393" s="55">
        <f t="shared" si="381"/>
        <v>1.7987451654003211E-5</v>
      </c>
      <c r="P393" s="55">
        <f t="shared" si="382"/>
        <v>1.3053156860094495E-6</v>
      </c>
      <c r="Q393" s="55">
        <f t="shared" si="383"/>
        <v>4.6337051628231086E-6</v>
      </c>
      <c r="R393" s="55">
        <f t="shared" si="384"/>
        <v>2.0349769909476289E-6</v>
      </c>
      <c r="S393" s="55">
        <f t="shared" si="385"/>
        <v>2.2928527085347625E-6</v>
      </c>
      <c r="T393" s="55">
        <f t="shared" si="386"/>
        <v>3.3068713163546355E-6</v>
      </c>
      <c r="U393" s="55">
        <f t="shared" si="387"/>
        <v>3.098896403687751E-5</v>
      </c>
      <c r="V393" s="55">
        <f t="shared" si="388"/>
        <v>1.4017923742587013E-5</v>
      </c>
      <c r="W393" s="55">
        <f t="shared" si="389"/>
        <v>1.015740875222422E-6</v>
      </c>
      <c r="X393" s="55">
        <f t="shared" si="390"/>
        <v>1.5318490292888276E-6</v>
      </c>
      <c r="Y393" s="55">
        <f t="shared" si="391"/>
        <v>5.6692325144879594E-6</v>
      </c>
      <c r="AB393" s="55">
        <f t="shared" si="392"/>
        <v>1.528836857376369E-6</v>
      </c>
      <c r="AC393" s="55">
        <f t="shared" si="393"/>
        <v>7.9146121900119804E-6</v>
      </c>
      <c r="AD393" s="55">
        <f t="shared" si="394"/>
        <v>2.6192505018764978E-6</v>
      </c>
      <c r="AE393" s="55">
        <f t="shared" si="395"/>
        <v>4.5454106822669917E-6</v>
      </c>
      <c r="AF393" s="55">
        <f t="shared" si="396"/>
        <v>4.6473155459442659E-6</v>
      </c>
      <c r="AG393" s="55">
        <f t="shared" si="397"/>
        <v>5.3307385470841732E-5</v>
      </c>
      <c r="AH393" s="55">
        <f t="shared" si="398"/>
        <v>1.9146349085170312E-5</v>
      </c>
      <c r="AI393" s="55">
        <f t="shared" si="399"/>
        <v>1.7018991649859708E-6</v>
      </c>
      <c r="AJ393" s="55">
        <f t="shared" si="400"/>
        <v>2.0644164351956846E-6</v>
      </c>
      <c r="AK393" s="55">
        <f t="shared" si="401"/>
        <v>3.0305670793518447E-5</v>
      </c>
    </row>
    <row r="394" spans="3:37">
      <c r="C394" s="52">
        <f t="shared" si="368"/>
        <v>5.5</v>
      </c>
      <c r="D394" s="55">
        <f t="shared" si="372"/>
        <v>1.4204922899586677E-6</v>
      </c>
      <c r="E394" s="55">
        <f t="shared" si="373"/>
        <v>6.3329543200026373E-6</v>
      </c>
      <c r="F394" s="55">
        <f t="shared" si="374"/>
        <v>2.2563222754289975E-6</v>
      </c>
      <c r="G394" s="55">
        <f t="shared" si="375"/>
        <v>3.1684588162840791E-6</v>
      </c>
      <c r="H394" s="55">
        <f t="shared" si="376"/>
        <v>4.0933947848816133E-6</v>
      </c>
      <c r="I394" s="55">
        <f t="shared" si="377"/>
        <v>4.4353797873820765E-5</v>
      </c>
      <c r="J394" s="55">
        <f t="shared" si="378"/>
        <v>1.721717282122456E-5</v>
      </c>
      <c r="K394" s="55">
        <f t="shared" si="379"/>
        <v>1.3453561809999094E-6</v>
      </c>
      <c r="L394" s="55">
        <f t="shared" si="380"/>
        <v>1.9005152023913391E-6</v>
      </c>
      <c r="M394" s="55">
        <f t="shared" si="381"/>
        <v>1.8291021203045448E-5</v>
      </c>
      <c r="P394" s="55">
        <f t="shared" si="382"/>
        <v>1.3081534673363893E-6</v>
      </c>
      <c r="Q394" s="55">
        <f t="shared" si="383"/>
        <v>4.659852905329067E-6</v>
      </c>
      <c r="R394" s="55">
        <f t="shared" si="384"/>
        <v>2.0740260685983857E-6</v>
      </c>
      <c r="S394" s="55">
        <f t="shared" si="385"/>
        <v>2.3272703743471196E-6</v>
      </c>
      <c r="T394" s="55">
        <f t="shared" si="386"/>
        <v>3.4185918950659221E-6</v>
      </c>
      <c r="U394" s="55">
        <f t="shared" si="387"/>
        <v>3.2640854643381089E-5</v>
      </c>
      <c r="V394" s="55">
        <f t="shared" si="388"/>
        <v>1.4603121570764984E-5</v>
      </c>
      <c r="W394" s="55">
        <f t="shared" si="389"/>
        <v>1.0498382690250056E-6</v>
      </c>
      <c r="X394" s="55">
        <f t="shared" si="390"/>
        <v>1.5949204901323008E-6</v>
      </c>
      <c r="Y394" s="55">
        <f t="shared" si="391"/>
        <v>5.8422274588680064E-6</v>
      </c>
      <c r="AB394" s="55">
        <f t="shared" si="392"/>
        <v>1.5328311125809477E-6</v>
      </c>
      <c r="AC394" s="55">
        <f t="shared" si="393"/>
        <v>8.0060557346762051E-6</v>
      </c>
      <c r="AD394" s="55">
        <f t="shared" si="394"/>
        <v>2.6866081771380106E-6</v>
      </c>
      <c r="AE394" s="55">
        <f t="shared" si="395"/>
        <v>4.6010190813863171E-6</v>
      </c>
      <c r="AF394" s="55">
        <f t="shared" si="396"/>
        <v>4.7630765252793147E-6</v>
      </c>
      <c r="AG394" s="55">
        <f t="shared" si="397"/>
        <v>5.6066741104260434E-5</v>
      </c>
      <c r="AH394" s="55">
        <f t="shared" si="398"/>
        <v>1.9858256825043544E-5</v>
      </c>
      <c r="AI394" s="55">
        <f t="shared" si="399"/>
        <v>1.7518899428372072E-6</v>
      </c>
      <c r="AJ394" s="55">
        <f t="shared" si="400"/>
        <v>2.1461098134559282E-6</v>
      </c>
      <c r="AK394" s="55">
        <f t="shared" si="401"/>
        <v>3.0739814947222869E-5</v>
      </c>
    </row>
    <row r="395" spans="3:37">
      <c r="C395" s="52">
        <f t="shared" si="368"/>
        <v>5.75</v>
      </c>
      <c r="D395" s="55">
        <f t="shared" si="372"/>
        <v>1.4233831993214731E-6</v>
      </c>
      <c r="E395" s="55">
        <f t="shared" si="373"/>
        <v>6.3795460479090293E-6</v>
      </c>
      <c r="F395" s="55">
        <f t="shared" si="374"/>
        <v>2.3069731852102341E-6</v>
      </c>
      <c r="G395" s="55">
        <f t="shared" si="375"/>
        <v>3.2088992155354181E-6</v>
      </c>
      <c r="H395" s="55">
        <f t="shared" si="376"/>
        <v>4.2051254504239446E-6</v>
      </c>
      <c r="I395" s="55">
        <f t="shared" si="377"/>
        <v>4.656198527422087E-5</v>
      </c>
      <c r="J395" s="55">
        <f t="shared" si="378"/>
        <v>1.785826432362354E-5</v>
      </c>
      <c r="K395" s="55">
        <f t="shared" si="379"/>
        <v>1.3859356351200323E-6</v>
      </c>
      <c r="L395" s="55">
        <f t="shared" si="380"/>
        <v>1.972264017043011E-6</v>
      </c>
      <c r="M395" s="55">
        <f t="shared" si="381"/>
        <v>1.856354152923875E-5</v>
      </c>
      <c r="P395" s="55">
        <f t="shared" si="382"/>
        <v>1.3105181179403694E-6</v>
      </c>
      <c r="Q395" s="55">
        <f t="shared" si="383"/>
        <v>4.6759819817942683E-6</v>
      </c>
      <c r="R395" s="55">
        <f t="shared" si="384"/>
        <v>2.1110628280545538E-6</v>
      </c>
      <c r="S395" s="55">
        <f t="shared" si="385"/>
        <v>2.3604276594771692E-6</v>
      </c>
      <c r="T395" s="55">
        <f t="shared" si="386"/>
        <v>3.5277032443917312E-6</v>
      </c>
      <c r="U395" s="55">
        <f t="shared" si="387"/>
        <v>3.4295770268584501E-5</v>
      </c>
      <c r="V395" s="55">
        <f t="shared" si="388"/>
        <v>1.5183359730919747E-5</v>
      </c>
      <c r="W395" s="55">
        <f t="shared" si="389"/>
        <v>1.0836773736736797E-6</v>
      </c>
      <c r="X395" s="55">
        <f t="shared" si="390"/>
        <v>1.6576573464475655E-6</v>
      </c>
      <c r="Y395" s="55">
        <f t="shared" si="391"/>
        <v>6.0078066039629458E-6</v>
      </c>
      <c r="AB395" s="55">
        <f t="shared" si="392"/>
        <v>1.5362482807025783E-6</v>
      </c>
      <c r="AC395" s="55">
        <f t="shared" si="393"/>
        <v>8.083110114023787E-6</v>
      </c>
      <c r="AD395" s="55">
        <f t="shared" si="394"/>
        <v>2.7518339315819256E-6</v>
      </c>
      <c r="AE395" s="55">
        <f t="shared" si="395"/>
        <v>4.6508302071349421E-6</v>
      </c>
      <c r="AF395" s="55">
        <f t="shared" si="396"/>
        <v>4.8754509436016244E-6</v>
      </c>
      <c r="AG395" s="55">
        <f t="shared" si="397"/>
        <v>5.8828200279857226E-5</v>
      </c>
      <c r="AH395" s="55">
        <f t="shared" si="398"/>
        <v>2.0560201669686738E-5</v>
      </c>
      <c r="AI395" s="55">
        <f t="shared" si="399"/>
        <v>1.7996833088948754E-6</v>
      </c>
      <c r="AJ395" s="55">
        <f t="shared" si="400"/>
        <v>2.2262759417128842E-6</v>
      </c>
      <c r="AK395" s="55">
        <f t="shared" si="401"/>
        <v>3.1119276454514532E-5</v>
      </c>
    </row>
    <row r="396" spans="3:37">
      <c r="C396" s="52">
        <f t="shared" si="368"/>
        <v>6</v>
      </c>
      <c r="D396" s="55">
        <f t="shared" si="372"/>
        <v>1.4258798849881254E-6</v>
      </c>
      <c r="E396" s="55">
        <f t="shared" si="373"/>
        <v>6.4192419136364099E-6</v>
      </c>
      <c r="F396" s="55">
        <f t="shared" si="374"/>
        <v>2.3564557597427686E-6</v>
      </c>
      <c r="G396" s="55">
        <f t="shared" si="375"/>
        <v>3.2483437179174158E-6</v>
      </c>
      <c r="H396" s="55">
        <f t="shared" si="376"/>
        <v>4.3134322493713431E-6</v>
      </c>
      <c r="I396" s="55">
        <f t="shared" si="377"/>
        <v>4.8771454814840457E-5</v>
      </c>
      <c r="J396" s="55">
        <f t="shared" si="378"/>
        <v>1.8495450856199239E-5</v>
      </c>
      <c r="K396" s="55">
        <f t="shared" si="379"/>
        <v>1.4257593198098646E-6</v>
      </c>
      <c r="L396" s="55">
        <f t="shared" si="380"/>
        <v>2.0430331249376473E-6</v>
      </c>
      <c r="M396" s="55">
        <f t="shared" si="381"/>
        <v>1.8817180849231874E-5</v>
      </c>
      <c r="P396" s="55">
        <f t="shared" si="382"/>
        <v>1.3125228930444579E-6</v>
      </c>
      <c r="Q396" s="55">
        <f t="shared" si="383"/>
        <v>4.6862584109723845E-6</v>
      </c>
      <c r="R396" s="55">
        <f t="shared" si="384"/>
        <v>2.1470542858921851E-6</v>
      </c>
      <c r="S396" s="55">
        <f t="shared" si="385"/>
        <v>2.3929547542660647E-6</v>
      </c>
      <c r="T396" s="55">
        <f t="shared" si="386"/>
        <v>3.634063524305949E-6</v>
      </c>
      <c r="U396" s="55">
        <f t="shared" si="387"/>
        <v>3.5952198403137829E-5</v>
      </c>
      <c r="V396" s="55">
        <f t="shared" si="388"/>
        <v>1.5761002176968906E-5</v>
      </c>
      <c r="W396" s="55">
        <f t="shared" si="389"/>
        <v>1.1173873337453989E-6</v>
      </c>
      <c r="X396" s="55">
        <f t="shared" si="390"/>
        <v>1.7201648621543197E-6</v>
      </c>
      <c r="Y396" s="55">
        <f t="shared" si="391"/>
        <v>6.1678375539498829E-6</v>
      </c>
      <c r="AB396" s="55">
        <f t="shared" si="392"/>
        <v>1.5392368769317942E-6</v>
      </c>
      <c r="AC396" s="55">
        <f t="shared" si="393"/>
        <v>8.1522254163004319E-6</v>
      </c>
      <c r="AD396" s="55">
        <f t="shared" si="394"/>
        <v>2.8150452013205212E-6</v>
      </c>
      <c r="AE396" s="55">
        <f t="shared" si="395"/>
        <v>4.697627992221514E-6</v>
      </c>
      <c r="AF396" s="55">
        <f t="shared" si="396"/>
        <v>4.9849974445350362E-6</v>
      </c>
      <c r="AG396" s="55">
        <f t="shared" si="397"/>
        <v>6.1590711226543071E-5</v>
      </c>
      <c r="AH396" s="55">
        <f t="shared" si="398"/>
        <v>2.1256932288788979E-5</v>
      </c>
      <c r="AI396" s="55">
        <f t="shared" si="399"/>
        <v>1.8457330040973976E-6</v>
      </c>
      <c r="AJ396" s="55">
        <f t="shared" si="400"/>
        <v>2.3051193008419214E-6</v>
      </c>
      <c r="AK396" s="55">
        <f t="shared" si="401"/>
        <v>3.1466524144513843E-5</v>
      </c>
    </row>
    <row r="397" spans="3:37">
      <c r="C397" s="52">
        <f t="shared" si="368"/>
        <v>6.25</v>
      </c>
      <c r="D397" s="55">
        <f t="shared" ref="D397:D416" si="402">D396+D308/$Q$173</f>
        <v>1.428082510902885E-6</v>
      </c>
      <c r="E397" s="55">
        <f t="shared" ref="E397:E416" si="403">E396+E308/$Q$173</f>
        <v>6.4563811970392253E-6</v>
      </c>
      <c r="F397" s="55">
        <f t="shared" ref="F397:F416" si="404">F396+F308/$Q$173</f>
        <v>2.4050142258483608E-6</v>
      </c>
      <c r="G397" s="55">
        <f t="shared" ref="G397:G416" si="405">G396+G308/$Q$173</f>
        <v>3.2875492528693669E-6</v>
      </c>
      <c r="H397" s="55">
        <f t="shared" ref="H397:H416" si="406">H396+H308/$Q$173</f>
        <v>4.4183926997168734E-6</v>
      </c>
      <c r="I397" s="55">
        <f t="shared" ref="I397:I416" si="407">I396+I308/$Q$173</f>
        <v>5.0980436045282689E-5</v>
      </c>
      <c r="J397" s="55">
        <f t="shared" ref="J397:J416" si="408">J396+J308/$Q$173</f>
        <v>1.9131668020838553E-5</v>
      </c>
      <c r="K397" s="55">
        <f t="shared" ref="K397:K416" si="409">K396+K308/$Q$173</f>
        <v>1.4649647198389776E-6</v>
      </c>
      <c r="L397" s="55">
        <f t="shared" ref="L397:L416" si="410">L396+L308/$Q$173</f>
        <v>2.1129860814356677E-6</v>
      </c>
      <c r="M397" s="55">
        <f t="shared" ref="M397:M416" si="411">M396+M308/$Q$173</f>
        <v>1.9061944079553512E-5</v>
      </c>
      <c r="P397" s="55">
        <f t="shared" ref="P397:P416" si="412">P396+P308/$Q$173</f>
        <v>1.3142546071313499E-6</v>
      </c>
      <c r="Q397" s="55">
        <f t="shared" ref="Q397:Q416" si="413">Q396+Q308/$Q$173</f>
        <v>4.6940961157088371E-6</v>
      </c>
      <c r="R397" s="55">
        <f t="shared" ref="R397:R416" si="414">R396+R308/$Q$173</f>
        <v>2.182779665891932E-6</v>
      </c>
      <c r="S397" s="55">
        <f t="shared" ref="S397:S416" si="415">S396+S308/$Q$173</f>
        <v>2.4253280806519694E-6</v>
      </c>
      <c r="T397" s="55">
        <f t="shared" ref="T397:T416" si="416">T396+T308/$Q$173</f>
        <v>3.7375638519785885E-6</v>
      </c>
      <c r="U397" s="55">
        <f t="shared" ref="U397:U416" si="417">U396+U308/$Q$173</f>
        <v>3.7608141165882677E-5</v>
      </c>
      <c r="V397" s="55">
        <f t="shared" ref="V397:V416" si="418">V396+V308/$Q$173</f>
        <v>1.6337994616658046E-5</v>
      </c>
      <c r="W397" s="55">
        <f t="shared" ref="W397:W416" si="419">W396+W308/$Q$173</f>
        <v>1.1510661227400859E-6</v>
      </c>
      <c r="X397" s="55">
        <f t="shared" ref="X397:X416" si="420">X396+X308/$Q$173</f>
        <v>1.7825261827480614E-6</v>
      </c>
      <c r="Y397" s="55">
        <f t="shared" ref="Y397:Y416" si="421">Y396+Y308/$Q$173</f>
        <v>6.3239054973064968E-6</v>
      </c>
      <c r="AB397" s="55">
        <f t="shared" ref="AB397:AB416" si="422">AB396+AB308/$Q$173</f>
        <v>1.5419104146744215E-6</v>
      </c>
      <c r="AC397" s="55">
        <f t="shared" ref="AC397:AC416" si="423">AC396+AC308/$Q$173</f>
        <v>8.2186662783696092E-6</v>
      </c>
      <c r="AD397" s="55">
        <f t="shared" ref="AD397:AD416" si="424">AD396+AD308/$Q$173</f>
        <v>2.8763444714020039E-6</v>
      </c>
      <c r="AE397" s="55">
        <f t="shared" ref="AE397:AE416" si="425">AE396+AE308/$Q$173</f>
        <v>4.7436657357395113E-6</v>
      </c>
      <c r="AF397" s="55">
        <f t="shared" ref="AF397:AF416" si="426">AF396+AF308/$Q$173</f>
        <v>5.0921522457880502E-6</v>
      </c>
      <c r="AG397" s="55">
        <f t="shared" ref="AG397:AG416" si="427">AG396+AG308/$Q$173</f>
        <v>6.4352730924682687E-5</v>
      </c>
      <c r="AH397" s="55">
        <f t="shared" ref="AH397:AH416" si="428">AH396+AH308/$Q$173</f>
        <v>2.1952374178378463E-5</v>
      </c>
      <c r="AI397" s="55">
        <f t="shared" ref="AI397:AI416" si="429">AI396+AI308/$Q$173</f>
        <v>1.8904315631447452E-6</v>
      </c>
      <c r="AJ397" s="55">
        <f t="shared" ref="AJ397:AJ416" si="430">AJ396+AJ308/$Q$173</f>
        <v>2.3828215077419022E-6</v>
      </c>
      <c r="AK397" s="55">
        <f t="shared" ref="AK397:AK416" si="431">AK396+AK308/$Q$173</f>
        <v>3.1799982661800507E-5</v>
      </c>
    </row>
    <row r="398" spans="3:37">
      <c r="C398" s="52">
        <f t="shared" si="368"/>
        <v>6.5</v>
      </c>
      <c r="D398" s="55">
        <f t="shared" si="402"/>
        <v>1.4300351319226903E-6</v>
      </c>
      <c r="E398" s="55">
        <f t="shared" si="403"/>
        <v>6.4925246638234976E-6</v>
      </c>
      <c r="F398" s="55">
        <f t="shared" si="404"/>
        <v>2.4527644763340456E-6</v>
      </c>
      <c r="G398" s="55">
        <f t="shared" si="405"/>
        <v>3.3267948149704729E-6</v>
      </c>
      <c r="H398" s="55">
        <f t="shared" si="406"/>
        <v>4.5201685184087788E-6</v>
      </c>
      <c r="I398" s="55">
        <f t="shared" si="407"/>
        <v>5.318622648933277E-5</v>
      </c>
      <c r="J398" s="55">
        <f t="shared" si="408"/>
        <v>1.9768052146763569E-5</v>
      </c>
      <c r="K398" s="55">
        <f t="shared" si="409"/>
        <v>1.503622617118482E-6</v>
      </c>
      <c r="L398" s="55">
        <f t="shared" si="410"/>
        <v>2.1822124840515267E-6</v>
      </c>
      <c r="M398" s="55">
        <f t="shared" si="411"/>
        <v>1.9301557715048108E-5</v>
      </c>
      <c r="P398" s="55">
        <f t="shared" si="412"/>
        <v>1.3157521880440427E-6</v>
      </c>
      <c r="Q398" s="55">
        <f t="shared" si="413"/>
        <v>4.7007413577361002E-6</v>
      </c>
      <c r="R398" s="55">
        <f t="shared" si="414"/>
        <v>2.2185173501756726E-6</v>
      </c>
      <c r="S398" s="55">
        <f t="shared" si="415"/>
        <v>2.4577165237670651E-6</v>
      </c>
      <c r="T398" s="55">
        <f t="shared" si="416"/>
        <v>3.8382198495428035E-6</v>
      </c>
      <c r="U398" s="55">
        <f t="shared" si="417"/>
        <v>3.9260674258236253E-5</v>
      </c>
      <c r="V398" s="55">
        <f t="shared" si="418"/>
        <v>1.6915075449087922E-5</v>
      </c>
      <c r="W398" s="55">
        <f t="shared" si="419"/>
        <v>1.1847493720035984E-6</v>
      </c>
      <c r="X398" s="55">
        <f t="shared" si="420"/>
        <v>1.8447745196590392E-6</v>
      </c>
      <c r="Y398" s="55">
        <f t="shared" si="421"/>
        <v>6.4767105360913392E-6</v>
      </c>
      <c r="AB398" s="55">
        <f t="shared" si="422"/>
        <v>1.5443180758013391E-6</v>
      </c>
      <c r="AC398" s="55">
        <f t="shared" si="423"/>
        <v>8.2843079699108908E-6</v>
      </c>
      <c r="AD398" s="55">
        <f t="shared" si="424"/>
        <v>2.9358427459837647E-6</v>
      </c>
      <c r="AE398" s="55">
        <f t="shared" si="425"/>
        <v>4.7897684168266271E-6</v>
      </c>
      <c r="AF398" s="55">
        <f t="shared" si="426"/>
        <v>5.1971526732134774E-6</v>
      </c>
      <c r="AG398" s="55">
        <f t="shared" si="427"/>
        <v>6.7111778720429274E-5</v>
      </c>
      <c r="AH398" s="55">
        <f t="shared" si="428"/>
        <v>2.2648061597798623E-5</v>
      </c>
      <c r="AI398" s="55">
        <f t="shared" si="429"/>
        <v>1.9339682126604929E-6</v>
      </c>
      <c r="AJ398" s="55">
        <f t="shared" si="430"/>
        <v>2.459477804289329E-6</v>
      </c>
      <c r="AK398" s="55">
        <f t="shared" si="431"/>
        <v>3.2126404894004857E-5</v>
      </c>
    </row>
    <row r="399" spans="3:37">
      <c r="C399" s="52">
        <f t="shared" si="368"/>
        <v>6.75</v>
      </c>
      <c r="D399" s="55">
        <f t="shared" si="402"/>
        <v>1.4317544150405381E-6</v>
      </c>
      <c r="E399" s="55">
        <f t="shared" si="403"/>
        <v>6.5277387017637966E-6</v>
      </c>
      <c r="F399" s="55">
        <f t="shared" si="404"/>
        <v>2.4997603922411504E-6</v>
      </c>
      <c r="G399" s="55">
        <f t="shared" si="405"/>
        <v>3.3661204313698878E-6</v>
      </c>
      <c r="H399" s="55">
        <f t="shared" si="406"/>
        <v>4.618972014223967E-6</v>
      </c>
      <c r="I399" s="55">
        <f t="shared" si="407"/>
        <v>5.538574684694041E-5</v>
      </c>
      <c r="J399" s="55">
        <f t="shared" si="408"/>
        <v>2.0404770195259996E-5</v>
      </c>
      <c r="K399" s="55">
        <f t="shared" si="409"/>
        <v>1.541769511831685E-6</v>
      </c>
      <c r="L399" s="55">
        <f t="shared" si="410"/>
        <v>2.2507606009151673E-6</v>
      </c>
      <c r="M399" s="55">
        <f t="shared" si="411"/>
        <v>1.9536365062037461E-5</v>
      </c>
      <c r="P399" s="55">
        <f t="shared" si="412"/>
        <v>1.3170312446608165E-6</v>
      </c>
      <c r="Q399" s="55">
        <f t="shared" si="413"/>
        <v>4.7062736345681194E-6</v>
      </c>
      <c r="R399" s="55">
        <f t="shared" si="414"/>
        <v>2.2542796430274012E-6</v>
      </c>
      <c r="S399" s="55">
        <f t="shared" si="415"/>
        <v>2.4901352003405431E-6</v>
      </c>
      <c r="T399" s="55">
        <f t="shared" si="416"/>
        <v>3.9361167154346804E-6</v>
      </c>
      <c r="U399" s="55">
        <f t="shared" si="417"/>
        <v>4.0906498825288676E-5</v>
      </c>
      <c r="V399" s="55">
        <f t="shared" si="418"/>
        <v>1.7492333066999268E-5</v>
      </c>
      <c r="W399" s="55">
        <f t="shared" si="419"/>
        <v>1.2184415418047618E-6</v>
      </c>
      <c r="X399" s="55">
        <f t="shared" si="420"/>
        <v>1.9069174051327706E-6</v>
      </c>
      <c r="Y399" s="55">
        <f t="shared" si="421"/>
        <v>6.626470197275861E-6</v>
      </c>
      <c r="AB399" s="55">
        <f t="shared" si="422"/>
        <v>1.5464775854202609E-6</v>
      </c>
      <c r="AC399" s="55">
        <f t="shared" si="423"/>
        <v>8.3492037689594704E-6</v>
      </c>
      <c r="AD399" s="55">
        <f t="shared" si="424"/>
        <v>2.993660091432451E-6</v>
      </c>
      <c r="AE399" s="55">
        <f t="shared" si="425"/>
        <v>4.836000973051979E-6</v>
      </c>
      <c r="AF399" s="55">
        <f t="shared" si="426"/>
        <v>5.3001423517331573E-6</v>
      </c>
      <c r="AG399" s="55">
        <f t="shared" si="427"/>
        <v>6.9864994868592111E-5</v>
      </c>
      <c r="AH399" s="55">
        <f t="shared" si="428"/>
        <v>2.3344240076880131E-5</v>
      </c>
      <c r="AI399" s="55">
        <f t="shared" si="429"/>
        <v>1.9764204132800808E-6</v>
      </c>
      <c r="AJ399" s="55">
        <f t="shared" si="430"/>
        <v>2.5351351639658554E-6</v>
      </c>
      <c r="AK399" s="55">
        <f t="shared" si="431"/>
        <v>3.2446259926799039E-5</v>
      </c>
    </row>
    <row r="400" spans="3:37">
      <c r="C400" s="52">
        <f t="shared" si="368"/>
        <v>7</v>
      </c>
      <c r="D400" s="55">
        <f t="shared" si="402"/>
        <v>1.4332570272494253E-6</v>
      </c>
      <c r="E400" s="55">
        <f t="shared" si="403"/>
        <v>6.5620896986346919E-6</v>
      </c>
      <c r="F400" s="55">
        <f t="shared" si="404"/>
        <v>2.5460558546110024E-6</v>
      </c>
      <c r="G400" s="55">
        <f t="shared" si="405"/>
        <v>3.4055661292167662E-6</v>
      </c>
      <c r="H400" s="55">
        <f t="shared" si="406"/>
        <v>4.7150154959393466E-6</v>
      </c>
      <c r="I400" s="55">
        <f t="shared" si="407"/>
        <v>5.7576051601665539E-5</v>
      </c>
      <c r="J400" s="55">
        <f t="shared" si="408"/>
        <v>2.1041989127613536E-5</v>
      </c>
      <c r="K400" s="55">
        <f t="shared" si="409"/>
        <v>1.5794419041618939E-6</v>
      </c>
      <c r="L400" s="55">
        <f t="shared" si="410"/>
        <v>2.3186787001565331E-6</v>
      </c>
      <c r="M400" s="55">
        <f t="shared" si="411"/>
        <v>1.9766709426843375E-5</v>
      </c>
      <c r="P400" s="55">
        <f t="shared" si="412"/>
        <v>1.318107385859951E-6</v>
      </c>
      <c r="Q400" s="55">
        <f t="shared" si="413"/>
        <v>4.7107724437188412E-6</v>
      </c>
      <c r="R400" s="55">
        <f t="shared" si="414"/>
        <v>2.2900788487311112E-6</v>
      </c>
      <c r="S400" s="55">
        <f t="shared" si="415"/>
        <v>2.522599227101594E-6</v>
      </c>
      <c r="T400" s="55">
        <f t="shared" si="416"/>
        <v>4.0313396480903052E-6</v>
      </c>
      <c r="U400" s="55">
        <f t="shared" si="417"/>
        <v>4.2542448990707718E-5</v>
      </c>
      <c r="V400" s="55">
        <f t="shared" si="418"/>
        <v>1.8069855863132816E-5</v>
      </c>
      <c r="W400" s="55">
        <f t="shared" si="419"/>
        <v>1.2521470924124019E-6</v>
      </c>
      <c r="X400" s="55">
        <f t="shared" si="420"/>
        <v>1.9689623714147735E-6</v>
      </c>
      <c r="Y400" s="55">
        <f t="shared" si="421"/>
        <v>6.773402007831514E-6</v>
      </c>
      <c r="AB400" s="55">
        <f t="shared" si="422"/>
        <v>1.548406668638901E-6</v>
      </c>
      <c r="AC400" s="55">
        <f t="shared" si="423"/>
        <v>8.41340695355054E-6</v>
      </c>
      <c r="AD400" s="55">
        <f t="shared" si="424"/>
        <v>3.0499165741147116E-6</v>
      </c>
      <c r="AE400" s="55">
        <f t="shared" si="425"/>
        <v>4.8824283419846854E-6</v>
      </c>
      <c r="AF400" s="55">
        <f t="shared" si="426"/>
        <v>5.4012649062689285E-6</v>
      </c>
      <c r="AG400" s="55">
        <f t="shared" si="427"/>
        <v>7.260965421262332E-5</v>
      </c>
      <c r="AH400" s="55">
        <f t="shared" si="428"/>
        <v>2.4041155145453663E-5</v>
      </c>
      <c r="AI400" s="55">
        <f t="shared" si="429"/>
        <v>2.0178656256389486E-6</v>
      </c>
      <c r="AJ400" s="55">
        <f t="shared" si="430"/>
        <v>2.6098405602531355E-6</v>
      </c>
      <c r="AK400" s="55">
        <f t="shared" si="431"/>
        <v>3.2760016845855214E-5</v>
      </c>
    </row>
    <row r="401" spans="3:37">
      <c r="C401" s="52">
        <f t="shared" si="368"/>
        <v>7.25</v>
      </c>
      <c r="D401" s="55">
        <f t="shared" si="402"/>
        <v>1.4345596355423491E-6</v>
      </c>
      <c r="E401" s="55">
        <f t="shared" si="403"/>
        <v>6.5956440422107531E-6</v>
      </c>
      <c r="F401" s="55">
        <f t="shared" si="404"/>
        <v>2.5917047444849289E-6</v>
      </c>
      <c r="G401" s="55">
        <f t="shared" si="405"/>
        <v>3.445171935660263E-6</v>
      </c>
      <c r="H401" s="55">
        <f t="shared" si="406"/>
        <v>4.808511272331826E-6</v>
      </c>
      <c r="I401" s="55">
        <f t="shared" si="407"/>
        <v>5.9754329020678335E-5</v>
      </c>
      <c r="J401" s="55">
        <f t="shared" si="408"/>
        <v>2.1679875905109894E-5</v>
      </c>
      <c r="K401" s="55">
        <f t="shared" si="409"/>
        <v>1.6166762942924158E-6</v>
      </c>
      <c r="L401" s="55">
        <f t="shared" si="410"/>
        <v>2.3860150499055671E-6</v>
      </c>
      <c r="M401" s="55">
        <f t="shared" si="411"/>
        <v>1.9992934115787655E-5</v>
      </c>
      <c r="P401" s="55">
        <f t="shared" si="412"/>
        <v>1.3189962205197263E-6</v>
      </c>
      <c r="Q401" s="55">
        <f t="shared" si="413"/>
        <v>4.7143172827022112E-6</v>
      </c>
      <c r="R401" s="55">
        <f t="shared" si="414"/>
        <v>2.3259272715707968E-6</v>
      </c>
      <c r="S401" s="55">
        <f t="shared" si="415"/>
        <v>2.5551237207794092E-6</v>
      </c>
      <c r="T401" s="55">
        <f t="shared" si="416"/>
        <v>4.1239738459457637E-6</v>
      </c>
      <c r="U401" s="55">
        <f t="shared" si="417"/>
        <v>4.4165491856738831E-5</v>
      </c>
      <c r="V401" s="55">
        <f t="shared" si="418"/>
        <v>1.8647732230229303E-5</v>
      </c>
      <c r="W401" s="55">
        <f t="shared" si="419"/>
        <v>1.2858704840953441E-6</v>
      </c>
      <c r="X401" s="55">
        <f t="shared" si="420"/>
        <v>2.030916950750565E-6</v>
      </c>
      <c r="Y401" s="55">
        <f t="shared" si="421"/>
        <v>6.91772349472975E-6</v>
      </c>
      <c r="AB401" s="55">
        <f t="shared" si="422"/>
        <v>1.5501230505649733E-6</v>
      </c>
      <c r="AC401" s="55">
        <f t="shared" si="423"/>
        <v>8.4769708017192934E-6</v>
      </c>
      <c r="AD401" s="55">
        <f t="shared" si="424"/>
        <v>3.1047322603971943E-6</v>
      </c>
      <c r="AE401" s="55">
        <f t="shared" si="425"/>
        <v>4.9291154611938638E-6</v>
      </c>
      <c r="AF401" s="55">
        <f t="shared" si="426"/>
        <v>5.5006639617426308E-6</v>
      </c>
      <c r="AG401" s="55">
        <f t="shared" si="427"/>
        <v>7.5343166184617798E-5</v>
      </c>
      <c r="AH401" s="55">
        <f t="shared" si="428"/>
        <v>2.4739052333349891E-5</v>
      </c>
      <c r="AI401" s="55">
        <f t="shared" si="429"/>
        <v>2.0583813103725368E-6</v>
      </c>
      <c r="AJ401" s="55">
        <f t="shared" si="430"/>
        <v>2.683640966632824E-6</v>
      </c>
      <c r="AK401" s="55">
        <f t="shared" si="431"/>
        <v>3.3068144736845538E-5</v>
      </c>
    </row>
    <row r="402" spans="3:37">
      <c r="C402" s="52">
        <f t="shared" si="368"/>
        <v>7.5</v>
      </c>
      <c r="D402" s="55">
        <f t="shared" si="402"/>
        <v>1.4356789069123062E-6</v>
      </c>
      <c r="E402" s="55">
        <f t="shared" si="403"/>
        <v>6.62846812026655E-6</v>
      </c>
      <c r="F402" s="55">
        <f t="shared" si="404"/>
        <v>2.6367609429042567E-6</v>
      </c>
      <c r="G402" s="55">
        <f t="shared" si="405"/>
        <v>3.4849778778495327E-6</v>
      </c>
      <c r="H402" s="55">
        <f t="shared" si="406"/>
        <v>4.8996716521783131E-6</v>
      </c>
      <c r="I402" s="55">
        <f t="shared" si="407"/>
        <v>6.1917901154759209E-5</v>
      </c>
      <c r="J402" s="55">
        <f t="shared" si="408"/>
        <v>2.2318597489034776E-5</v>
      </c>
      <c r="K402" s="55">
        <f t="shared" si="409"/>
        <v>1.6535091824065582E-6</v>
      </c>
      <c r="L402" s="55">
        <f t="shared" si="410"/>
        <v>2.4528179182922128E-6</v>
      </c>
      <c r="M402" s="55">
        <f t="shared" si="411"/>
        <v>2.0215382435192102E-5</v>
      </c>
      <c r="P402" s="55">
        <f t="shared" si="412"/>
        <v>1.3197133575184222E-6</v>
      </c>
      <c r="Q402" s="55">
        <f t="shared" si="413"/>
        <v>4.7169876490321757E-6</v>
      </c>
      <c r="R402" s="55">
        <f t="shared" si="414"/>
        <v>2.3618372158304518E-6</v>
      </c>
      <c r="S402" s="55">
        <f t="shared" si="415"/>
        <v>2.5877237981031796E-6</v>
      </c>
      <c r="T402" s="55">
        <f t="shared" si="416"/>
        <v>4.2141045074371431E-6</v>
      </c>
      <c r="U402" s="55">
        <f t="shared" si="417"/>
        <v>4.5772727504205127E-5</v>
      </c>
      <c r="V402" s="55">
        <f t="shared" si="418"/>
        <v>1.9226050561029466E-5</v>
      </c>
      <c r="W402" s="55">
        <f t="shared" si="419"/>
        <v>1.3196161771224138E-6</v>
      </c>
      <c r="X402" s="55">
        <f t="shared" si="420"/>
        <v>2.0927886753856632E-6</v>
      </c>
      <c r="Y402" s="55">
        <f t="shared" si="421"/>
        <v>7.0596521849420198E-6</v>
      </c>
      <c r="AB402" s="55">
        <f t="shared" si="422"/>
        <v>1.5516444563061916E-6</v>
      </c>
      <c r="AC402" s="55">
        <f t="shared" si="423"/>
        <v>8.5399485915009225E-6</v>
      </c>
      <c r="AD402" s="55">
        <f t="shared" si="424"/>
        <v>3.1582272166465472E-6</v>
      </c>
      <c r="AE402" s="55">
        <f t="shared" si="425"/>
        <v>4.9761272682486329E-6</v>
      </c>
      <c r="AF402" s="55">
        <f t="shared" si="426"/>
        <v>5.5984831430761027E-6</v>
      </c>
      <c r="AG402" s="55">
        <f t="shared" si="427"/>
        <v>7.8063074805313244E-5</v>
      </c>
      <c r="AH402" s="55">
        <f t="shared" si="428"/>
        <v>2.5438177170399492E-5</v>
      </c>
      <c r="AI402" s="55">
        <f t="shared" si="429"/>
        <v>2.0980449281162849E-6</v>
      </c>
      <c r="AJ402" s="55">
        <f t="shared" si="430"/>
        <v>2.7565833565865743E-6</v>
      </c>
      <c r="AK402" s="55">
        <f t="shared" si="431"/>
        <v>3.3371112685442164E-5</v>
      </c>
    </row>
    <row r="403" spans="3:37">
      <c r="C403" s="52">
        <f t="shared" si="368"/>
        <v>7.75</v>
      </c>
      <c r="D403" s="55">
        <f t="shared" si="402"/>
        <v>1.4366315083522938E-6</v>
      </c>
      <c r="E403" s="55">
        <f t="shared" si="403"/>
        <v>6.660628320576652E-6</v>
      </c>
      <c r="F403" s="55">
        <f t="shared" si="404"/>
        <v>2.6812783309103131E-6</v>
      </c>
      <c r="G403" s="55">
        <f t="shared" si="405"/>
        <v>3.5250239829337298E-6</v>
      </c>
      <c r="H403" s="55">
        <f t="shared" si="406"/>
        <v>4.9887089442557163E-6</v>
      </c>
      <c r="I403" s="55">
        <f t="shared" si="407"/>
        <v>6.4064223838298796E-5</v>
      </c>
      <c r="J403" s="55">
        <f t="shared" si="408"/>
        <v>2.2958320840673886E-5</v>
      </c>
      <c r="K403" s="55">
        <f t="shared" si="409"/>
        <v>1.6899770686876283E-6</v>
      </c>
      <c r="L403" s="55">
        <f t="shared" si="410"/>
        <v>2.5191355734464138E-6</v>
      </c>
      <c r="M403" s="55">
        <f t="shared" si="411"/>
        <v>2.0434397691378518E-5</v>
      </c>
      <c r="P403" s="55">
        <f t="shared" si="412"/>
        <v>1.3202744057343188E-6</v>
      </c>
      <c r="Q403" s="55">
        <f t="shared" si="413"/>
        <v>4.7188630402226803E-6</v>
      </c>
      <c r="R403" s="55">
        <f t="shared" si="414"/>
        <v>2.39782098579407E-6</v>
      </c>
      <c r="S403" s="55">
        <f t="shared" si="415"/>
        <v>2.6204145758020961E-6</v>
      </c>
      <c r="T403" s="55">
        <f t="shared" si="416"/>
        <v>4.3018168310005292E-6</v>
      </c>
      <c r="U403" s="55">
        <f t="shared" si="417"/>
        <v>4.7361388992507377E-5</v>
      </c>
      <c r="V403" s="55">
        <f t="shared" si="418"/>
        <v>1.9804899248274039E-5</v>
      </c>
      <c r="W403" s="55">
        <f t="shared" si="419"/>
        <v>1.3533886317624366E-6</v>
      </c>
      <c r="X403" s="55">
        <f t="shared" si="420"/>
        <v>2.1545850775655856E-6</v>
      </c>
      <c r="Y403" s="55">
        <f t="shared" si="421"/>
        <v>7.1994056054397752E-6</v>
      </c>
      <c r="AB403" s="55">
        <f t="shared" si="422"/>
        <v>1.5529886109702701E-6</v>
      </c>
      <c r="AC403" s="55">
        <f t="shared" si="423"/>
        <v>8.6023936009306212E-6</v>
      </c>
      <c r="AD403" s="55">
        <f t="shared" si="424"/>
        <v>3.2105215092294184E-6</v>
      </c>
      <c r="AE403" s="55">
        <f t="shared" si="425"/>
        <v>5.0235287007181109E-6</v>
      </c>
      <c r="AF403" s="55">
        <f t="shared" si="426"/>
        <v>5.694866075191184E-6</v>
      </c>
      <c r="AG403" s="55">
        <f t="shared" si="427"/>
        <v>8.0767058684090174E-5</v>
      </c>
      <c r="AH403" s="55">
        <f t="shared" si="428"/>
        <v>2.613877518643314E-5</v>
      </c>
      <c r="AI403" s="55">
        <f t="shared" si="429"/>
        <v>2.1369339395056331E-6</v>
      </c>
      <c r="AJ403" s="55">
        <f t="shared" si="430"/>
        <v>2.8287147035960408E-6</v>
      </c>
      <c r="AK403" s="55">
        <f t="shared" si="431"/>
        <v>3.366938977731724E-5</v>
      </c>
    </row>
    <row r="404" spans="3:37">
      <c r="C404" s="52">
        <f t="shared" si="368"/>
        <v>8</v>
      </c>
      <c r="D404" s="55">
        <f t="shared" si="402"/>
        <v>1.4374341068553087E-6</v>
      </c>
      <c r="E404" s="55">
        <f t="shared" si="403"/>
        <v>6.6921910309156281E-6</v>
      </c>
      <c r="F404" s="55">
        <f t="shared" si="404"/>
        <v>2.7253107895444254E-6</v>
      </c>
      <c r="G404" s="55">
        <f t="shared" si="405"/>
        <v>3.5653502780620088E-6</v>
      </c>
      <c r="H404" s="55">
        <f t="shared" si="406"/>
        <v>5.0758354573409451E-6</v>
      </c>
      <c r="I404" s="55">
        <f t="shared" si="407"/>
        <v>6.6190886689297982E-5</v>
      </c>
      <c r="J404" s="55">
        <f t="shared" si="408"/>
        <v>2.3599212921312931E-5</v>
      </c>
      <c r="K404" s="55">
        <f t="shared" si="409"/>
        <v>1.726116453318933E-6</v>
      </c>
      <c r="L404" s="55">
        <f t="shared" si="410"/>
        <v>2.5850162834981131E-6</v>
      </c>
      <c r="M404" s="55">
        <f t="shared" si="411"/>
        <v>2.065032319066871E-5</v>
      </c>
      <c r="P404" s="55">
        <f t="shared" si="412"/>
        <v>1.3206949740456958E-6</v>
      </c>
      <c r="Q404" s="55">
        <f t="shared" si="413"/>
        <v>4.7200229537876715E-6</v>
      </c>
      <c r="R404" s="55">
        <f t="shared" si="414"/>
        <v>2.4338908857456452E-6</v>
      </c>
      <c r="S404" s="55">
        <f t="shared" si="415"/>
        <v>2.6532111706053498E-6</v>
      </c>
      <c r="T404" s="55">
        <f t="shared" si="416"/>
        <v>4.3871960150720077E-6</v>
      </c>
      <c r="U404" s="55">
        <f t="shared" si="417"/>
        <v>4.8928842359624026E-5</v>
      </c>
      <c r="V404" s="55">
        <f t="shared" si="418"/>
        <v>2.0384366684703756E-5</v>
      </c>
      <c r="W404" s="55">
        <f t="shared" si="419"/>
        <v>1.3871923082842379E-6</v>
      </c>
      <c r="X404" s="55">
        <f t="shared" si="420"/>
        <v>2.2163136895358494E-6</v>
      </c>
      <c r="Y404" s="55">
        <f t="shared" si="421"/>
        <v>7.3372012831944672E-6</v>
      </c>
      <c r="AB404" s="55">
        <f t="shared" si="422"/>
        <v>1.5541732396649229E-6</v>
      </c>
      <c r="AC404" s="55">
        <f t="shared" si="423"/>
        <v>8.6643591080435831E-6</v>
      </c>
      <c r="AD404" s="55">
        <f t="shared" si="424"/>
        <v>3.2617352045124565E-6</v>
      </c>
      <c r="AE404" s="55">
        <f t="shared" si="425"/>
        <v>5.0713846961714156E-6</v>
      </c>
      <c r="AF404" s="55">
        <f t="shared" si="426"/>
        <v>5.7899563830097133E-6</v>
      </c>
      <c r="AG404" s="55">
        <f t="shared" si="427"/>
        <v>8.3452931018971905E-5</v>
      </c>
      <c r="AH404" s="55">
        <f t="shared" si="428"/>
        <v>2.6841091911281513E-5</v>
      </c>
      <c r="AI404" s="55">
        <f t="shared" si="429"/>
        <v>2.1751258051760215E-6</v>
      </c>
      <c r="AJ404" s="55">
        <f t="shared" si="430"/>
        <v>2.9000819811428777E-6</v>
      </c>
      <c r="AK404" s="55">
        <f t="shared" si="431"/>
        <v>3.3963445098142926E-5</v>
      </c>
    </row>
    <row r="405" spans="3:37">
      <c r="C405" s="52">
        <f t="shared" si="368"/>
        <v>8.25</v>
      </c>
      <c r="D405" s="55">
        <f t="shared" si="402"/>
        <v>1.4381033694143479E-6</v>
      </c>
      <c r="E405" s="55">
        <f t="shared" si="403"/>
        <v>6.7232226390580488E-6</v>
      </c>
      <c r="F405" s="55">
        <f t="shared" si="404"/>
        <v>2.7689121998479204E-6</v>
      </c>
      <c r="G405" s="55">
        <f t="shared" si="405"/>
        <v>3.6059967903835245E-6</v>
      </c>
      <c r="H405" s="55">
        <f t="shared" si="406"/>
        <v>5.1612635002109063E-6</v>
      </c>
      <c r="I405" s="55">
        <f t="shared" si="407"/>
        <v>6.8295613109367891E-5</v>
      </c>
      <c r="J405" s="55">
        <f t="shared" si="408"/>
        <v>2.4241440692237613E-5</v>
      </c>
      <c r="K405" s="55">
        <f t="shared" si="409"/>
        <v>1.76196383648378E-6</v>
      </c>
      <c r="L405" s="55">
        <f t="shared" si="410"/>
        <v>2.6505083165772542E-6</v>
      </c>
      <c r="M405" s="55">
        <f t="shared" si="411"/>
        <v>2.0863502239384477E-5</v>
      </c>
      <c r="P405" s="55">
        <f t="shared" si="412"/>
        <v>1.3209906713308334E-6</v>
      </c>
      <c r="Q405" s="55">
        <f t="shared" si="413"/>
        <v>4.7205468872410947E-6</v>
      </c>
      <c r="R405" s="55">
        <f t="shared" si="414"/>
        <v>2.4700592199691716E-6</v>
      </c>
      <c r="S405" s="55">
        <f t="shared" si="415"/>
        <v>2.6861286992421316E-6</v>
      </c>
      <c r="T405" s="55">
        <f t="shared" si="416"/>
        <v>4.4703272580876651E-6</v>
      </c>
      <c r="U405" s="55">
        <f t="shared" si="417"/>
        <v>5.0472586622111178E-5</v>
      </c>
      <c r="V405" s="55">
        <f t="shared" si="418"/>
        <v>2.0964541263059351E-5</v>
      </c>
      <c r="W405" s="55">
        <f t="shared" si="419"/>
        <v>1.4210316669566434E-6</v>
      </c>
      <c r="X405" s="55">
        <f t="shared" si="420"/>
        <v>2.2779820435419726E-6</v>
      </c>
      <c r="Y405" s="55">
        <f t="shared" si="421"/>
        <v>7.4732567451775476E-6</v>
      </c>
      <c r="AB405" s="55">
        <f t="shared" si="422"/>
        <v>1.5552160674978636E-6</v>
      </c>
      <c r="AC405" s="55">
        <f t="shared" si="423"/>
        <v>8.7258983908750003E-6</v>
      </c>
      <c r="AD405" s="55">
        <f t="shared" si="424"/>
        <v>3.3119883688623091E-6</v>
      </c>
      <c r="AE405" s="55">
        <f t="shared" si="425"/>
        <v>5.1197601921776653E-6</v>
      </c>
      <c r="AF405" s="55">
        <f t="shared" si="426"/>
        <v>5.8838976914535293E-6</v>
      </c>
      <c r="AG405" s="55">
        <f t="shared" si="427"/>
        <v>8.6118639596624556E-5</v>
      </c>
      <c r="AH405" s="55">
        <f t="shared" si="428"/>
        <v>2.7545372874775281E-5</v>
      </c>
      <c r="AI405" s="55">
        <f t="shared" si="429"/>
        <v>2.2126979857628898E-6</v>
      </c>
      <c r="AJ405" s="55">
        <f t="shared" si="430"/>
        <v>2.9707321627087389E-6</v>
      </c>
      <c r="AK405" s="55">
        <f t="shared" si="431"/>
        <v>3.4253747733591379E-5</v>
      </c>
    </row>
    <row r="406" spans="3:37">
      <c r="C406" s="52">
        <f t="shared" si="368"/>
        <v>8.5</v>
      </c>
      <c r="D406" s="55">
        <f t="shared" si="402"/>
        <v>1.4386559630224084E-6</v>
      </c>
      <c r="E406" s="55">
        <f t="shared" si="403"/>
        <v>6.7537895327784827E-6</v>
      </c>
      <c r="F406" s="55">
        <f t="shared" si="404"/>
        <v>2.8121364428621254E-6</v>
      </c>
      <c r="G406" s="55">
        <f t="shared" si="405"/>
        <v>3.6470035470474316E-6</v>
      </c>
      <c r="H406" s="55">
        <f t="shared" si="406"/>
        <v>5.2452053816425093E-6</v>
      </c>
      <c r="I406" s="55">
        <f t="shared" si="407"/>
        <v>7.037626028372985E-5</v>
      </c>
      <c r="J406" s="55">
        <f t="shared" si="408"/>
        <v>2.4885171114733636E-5</v>
      </c>
      <c r="K406" s="55">
        <f t="shared" si="409"/>
        <v>1.7975557183654763E-6</v>
      </c>
      <c r="L406" s="55">
        <f t="shared" si="410"/>
        <v>2.7156599408137806E-6</v>
      </c>
      <c r="M406" s="55">
        <f t="shared" si="411"/>
        <v>2.1074278143847623E-5</v>
      </c>
      <c r="P406" s="55">
        <f t="shared" si="412"/>
        <v>1.3211771064680114E-6</v>
      </c>
      <c r="Q406" s="55">
        <f t="shared" si="413"/>
        <v>4.7206597961291579E-6</v>
      </c>
      <c r="R406" s="55">
        <f t="shared" si="414"/>
        <v>2.5063382927486429E-6</v>
      </c>
      <c r="S406" s="55">
        <f t="shared" si="415"/>
        <v>2.7191822784416328E-6</v>
      </c>
      <c r="T406" s="55">
        <f t="shared" si="416"/>
        <v>4.5512957584835881E-6</v>
      </c>
      <c r="U406" s="55">
        <f t="shared" si="417"/>
        <v>5.1990253775102598E-5</v>
      </c>
      <c r="V406" s="55">
        <f t="shared" si="418"/>
        <v>2.154551137608156E-5</v>
      </c>
      <c r="W406" s="55">
        <f t="shared" si="419"/>
        <v>1.4549111680484783E-6</v>
      </c>
      <c r="X406" s="55">
        <f t="shared" si="420"/>
        <v>2.3395976718294724E-6</v>
      </c>
      <c r="Y406" s="55">
        <f t="shared" si="421"/>
        <v>7.6077895183604681E-6</v>
      </c>
      <c r="AB406" s="55">
        <f t="shared" si="422"/>
        <v>1.5561348195768066E-6</v>
      </c>
      <c r="AC406" s="55">
        <f t="shared" si="423"/>
        <v>8.7870647274600665E-6</v>
      </c>
      <c r="AD406" s="55">
        <f t="shared" si="424"/>
        <v>3.3614010686456248E-6</v>
      </c>
      <c r="AE406" s="55">
        <f t="shared" si="425"/>
        <v>5.1687201263059776E-6</v>
      </c>
      <c r="AF406" s="55">
        <f t="shared" si="426"/>
        <v>5.9768336254444716E-6</v>
      </c>
      <c r="AG406" s="55">
        <f t="shared" si="427"/>
        <v>8.8762266792357048E-5</v>
      </c>
      <c r="AH406" s="55">
        <f t="shared" si="428"/>
        <v>2.8251863606745118E-5</v>
      </c>
      <c r="AI406" s="55">
        <f t="shared" si="429"/>
        <v>2.2497279419016783E-6</v>
      </c>
      <c r="AJ406" s="55">
        <f t="shared" si="430"/>
        <v>3.0407122217752788E-6</v>
      </c>
      <c r="AK406" s="55">
        <f t="shared" si="431"/>
        <v>3.4540766769334751E-5</v>
      </c>
    </row>
    <row r="407" spans="3:37">
      <c r="C407" s="52">
        <f t="shared" si="368"/>
        <v>8.75</v>
      </c>
      <c r="D407" s="55">
        <f t="shared" si="402"/>
        <v>1.439108554672487E-6</v>
      </c>
      <c r="E407" s="55">
        <f t="shared" si="403"/>
        <v>6.7839580998514997E-6</v>
      </c>
      <c r="F407" s="55">
        <f t="shared" si="404"/>
        <v>2.8550373996283676E-6</v>
      </c>
      <c r="G407" s="55">
        <f t="shared" si="405"/>
        <v>3.6884105752028843E-6</v>
      </c>
      <c r="H407" s="55">
        <f t="shared" si="406"/>
        <v>5.3278734104126619E-6</v>
      </c>
      <c r="I407" s="55">
        <f t="shared" si="407"/>
        <v>7.2430819181215438E-5</v>
      </c>
      <c r="J407" s="55">
        <f t="shared" si="408"/>
        <v>2.5530571150086706E-5</v>
      </c>
      <c r="K407" s="55">
        <f t="shared" si="409"/>
        <v>1.832928599147329E-6</v>
      </c>
      <c r="L407" s="55">
        <f t="shared" si="410"/>
        <v>2.7805194243376354E-6</v>
      </c>
      <c r="M407" s="55">
        <f t="shared" si="411"/>
        <v>2.1282994210379951E-5</v>
      </c>
      <c r="P407" s="55">
        <f t="shared" si="412"/>
        <v>1.3212698883355097E-6</v>
      </c>
      <c r="Q407" s="55">
        <f t="shared" si="413"/>
        <v>4.7206597961291579E-6</v>
      </c>
      <c r="R407" s="55">
        <f t="shared" si="414"/>
        <v>2.542740408368053E-6</v>
      </c>
      <c r="S407" s="55">
        <f t="shared" si="415"/>
        <v>2.7523870249330441E-6</v>
      </c>
      <c r="T407" s="55">
        <f t="shared" si="416"/>
        <v>4.630186714695863E-6</v>
      </c>
      <c r="U407" s="55">
        <f t="shared" si="417"/>
        <v>5.347960879230973E-5</v>
      </c>
      <c r="V407" s="55">
        <f t="shared" si="418"/>
        <v>2.2127365416511117E-5</v>
      </c>
      <c r="W407" s="55">
        <f t="shared" si="419"/>
        <v>1.4888352718285685E-6</v>
      </c>
      <c r="X407" s="55">
        <f t="shared" si="420"/>
        <v>2.4011681066438667E-6</v>
      </c>
      <c r="Y407" s="55">
        <f t="shared" si="421"/>
        <v>7.7410171297146805E-6</v>
      </c>
      <c r="AB407" s="55">
        <f t="shared" si="422"/>
        <v>1.5569472210094655E-6</v>
      </c>
      <c r="AC407" s="55">
        <f t="shared" si="423"/>
        <v>8.8479113958339738E-6</v>
      </c>
      <c r="AD407" s="55">
        <f t="shared" si="424"/>
        <v>3.4100933702290517E-6</v>
      </c>
      <c r="AE407" s="55">
        <f t="shared" si="425"/>
        <v>5.2183294361254711E-6</v>
      </c>
      <c r="AF407" s="55">
        <f t="shared" si="426"/>
        <v>6.0689078099043791E-6</v>
      </c>
      <c r="AG407" s="55">
        <f t="shared" si="427"/>
        <v>9.1382029570121105E-5</v>
      </c>
      <c r="AH407" s="55">
        <f t="shared" si="428"/>
        <v>2.8960809637021703E-5</v>
      </c>
      <c r="AI407" s="55">
        <f t="shared" si="429"/>
        <v>2.2862931342278268E-6</v>
      </c>
      <c r="AJ407" s="55">
        <f t="shared" si="430"/>
        <v>3.1100691318241512E-6</v>
      </c>
      <c r="AK407" s="55">
        <f t="shared" si="431"/>
        <v>3.4824971291045196E-5</v>
      </c>
    </row>
    <row r="408" spans="3:37">
      <c r="C408" s="52">
        <f t="shared" si="368"/>
        <v>9</v>
      </c>
      <c r="D408" s="55">
        <f t="shared" si="402"/>
        <v>1.4394778113575809E-6</v>
      </c>
      <c r="E408" s="55">
        <f t="shared" si="403"/>
        <v>6.8137947280516692E-6</v>
      </c>
      <c r="F408" s="55">
        <f t="shared" si="404"/>
        <v>2.8976689511879743E-6</v>
      </c>
      <c r="G408" s="55">
        <f t="shared" si="405"/>
        <v>3.7302579019990374E-6</v>
      </c>
      <c r="H408" s="55">
        <f t="shared" si="406"/>
        <v>5.4094798952982734E-6</v>
      </c>
      <c r="I408" s="55">
        <f t="shared" si="407"/>
        <v>7.445741455426648E-5</v>
      </c>
      <c r="J408" s="55">
        <f t="shared" si="408"/>
        <v>2.6177807759582529E-5</v>
      </c>
      <c r="K408" s="55">
        <f t="shared" si="409"/>
        <v>1.8681189790126456E-6</v>
      </c>
      <c r="L408" s="55">
        <f t="shared" si="410"/>
        <v>2.8451350352787622E-6</v>
      </c>
      <c r="M408" s="55">
        <f t="shared" si="411"/>
        <v>2.1489993745303264E-5</v>
      </c>
      <c r="P408" s="55">
        <f t="shared" si="412"/>
        <v>1.3212948170616241E-6</v>
      </c>
      <c r="Q408" s="55">
        <f t="shared" si="413"/>
        <v>4.7206597961291579E-6</v>
      </c>
      <c r="R408" s="55">
        <f t="shared" si="414"/>
        <v>2.5792778711113957E-6</v>
      </c>
      <c r="S408" s="55">
        <f t="shared" si="415"/>
        <v>2.7857580554455568E-6</v>
      </c>
      <c r="T408" s="55">
        <f t="shared" si="416"/>
        <v>4.7070853251605757E-6</v>
      </c>
      <c r="U408" s="55">
        <f t="shared" si="417"/>
        <v>5.4938549626021672E-5</v>
      </c>
      <c r="V408" s="55">
        <f t="shared" si="418"/>
        <v>2.2710191777088755E-5</v>
      </c>
      <c r="W408" s="55">
        <f t="shared" si="419"/>
        <v>1.5228084385657392E-6</v>
      </c>
      <c r="X408" s="55">
        <f t="shared" si="420"/>
        <v>2.4627008802306733E-6</v>
      </c>
      <c r="Y408" s="55">
        <f t="shared" si="421"/>
        <v>7.8731571062116349E-6</v>
      </c>
      <c r="AB408" s="55">
        <f t="shared" si="422"/>
        <v>1.5576709969035548E-6</v>
      </c>
      <c r="AC408" s="55">
        <f t="shared" si="423"/>
        <v>8.9084916740319158E-6</v>
      </c>
      <c r="AD408" s="55">
        <f t="shared" si="424"/>
        <v>3.4581853399792379E-6</v>
      </c>
      <c r="AE408" s="55">
        <f t="shared" si="425"/>
        <v>5.2686530592052642E-6</v>
      </c>
      <c r="AF408" s="55">
        <f t="shared" si="426"/>
        <v>6.1602638697550912E-6</v>
      </c>
      <c r="AG408" s="55">
        <f t="shared" si="427"/>
        <v>9.397627948251124E-5</v>
      </c>
      <c r="AH408" s="55">
        <f t="shared" si="428"/>
        <v>2.9672456495435707E-5</v>
      </c>
      <c r="AI408" s="55">
        <f t="shared" si="429"/>
        <v>2.3224710233767753E-6</v>
      </c>
      <c r="AJ408" s="55">
        <f t="shared" si="430"/>
        <v>3.1788498663370105E-6</v>
      </c>
      <c r="AK408" s="55">
        <f t="shared" si="431"/>
        <v>3.5106830384394864E-5</v>
      </c>
    </row>
    <row r="409" spans="3:37">
      <c r="C409" s="52">
        <f t="shared" si="368"/>
        <v>9.25</v>
      </c>
      <c r="D409" s="55">
        <f t="shared" si="402"/>
        <v>1.439780400070687E-6</v>
      </c>
      <c r="E409" s="55">
        <f t="shared" si="403"/>
        <v>6.8433658051535602E-6</v>
      </c>
      <c r="F409" s="55">
        <f t="shared" si="404"/>
        <v>2.9400849785822724E-6</v>
      </c>
      <c r="G409" s="55">
        <f t="shared" si="405"/>
        <v>3.7725855545850452E-6</v>
      </c>
      <c r="H409" s="55">
        <f t="shared" si="406"/>
        <v>5.4902371450762507E-6</v>
      </c>
      <c r="I409" s="55">
        <f t="shared" si="407"/>
        <v>7.6454304938935007E-5</v>
      </c>
      <c r="J409" s="55">
        <f t="shared" si="408"/>
        <v>2.6827047904506807E-5</v>
      </c>
      <c r="K409" s="55">
        <f t="shared" si="409"/>
        <v>1.9031633581447333E-6</v>
      </c>
      <c r="L409" s="55">
        <f t="shared" si="410"/>
        <v>2.9095550417671043E-6</v>
      </c>
      <c r="M409" s="55">
        <f t="shared" si="411"/>
        <v>2.1695620054939364E-5</v>
      </c>
      <c r="P409" s="55">
        <f t="shared" si="412"/>
        <v>1.3212948170616241E-6</v>
      </c>
      <c r="Q409" s="55">
        <f t="shared" si="413"/>
        <v>4.7206597961291579E-6</v>
      </c>
      <c r="R409" s="55">
        <f t="shared" si="414"/>
        <v>2.6159629852626648E-6</v>
      </c>
      <c r="S409" s="55">
        <f t="shared" si="415"/>
        <v>2.8193104867083618E-6</v>
      </c>
      <c r="T409" s="55">
        <f t="shared" si="416"/>
        <v>4.7820767883138126E-6</v>
      </c>
      <c r="U409" s="55">
        <f t="shared" si="417"/>
        <v>5.6365107207105193E-5</v>
      </c>
      <c r="V409" s="55">
        <f t="shared" si="418"/>
        <v>2.3294078850555213E-5</v>
      </c>
      <c r="W409" s="55">
        <f t="shared" si="419"/>
        <v>1.556835128528816E-6</v>
      </c>
      <c r="X409" s="55">
        <f t="shared" si="420"/>
        <v>2.5242035248354095E-6</v>
      </c>
      <c r="Y409" s="55">
        <f t="shared" si="421"/>
        <v>8.0044269748227839E-6</v>
      </c>
      <c r="AB409" s="55">
        <f t="shared" si="422"/>
        <v>1.5583238723667879E-6</v>
      </c>
      <c r="AC409" s="55">
        <f t="shared" si="423"/>
        <v>8.9688588400890863E-6</v>
      </c>
      <c r="AD409" s="55">
        <f t="shared" si="424"/>
        <v>3.5057970442628312E-6</v>
      </c>
      <c r="AE409" s="55">
        <f t="shared" si="425"/>
        <v>5.3197559331144744E-6</v>
      </c>
      <c r="AF409" s="55">
        <f t="shared" si="426"/>
        <v>6.2510454299184466E-6</v>
      </c>
      <c r="AG409" s="55">
        <f t="shared" si="427"/>
        <v>9.6543502670764781E-5</v>
      </c>
      <c r="AH409" s="55">
        <f t="shared" si="428"/>
        <v>3.0387049711817805E-5</v>
      </c>
      <c r="AI409" s="55">
        <f t="shared" si="429"/>
        <v>2.358339069983964E-6</v>
      </c>
      <c r="AJ409" s="55">
        <f t="shared" si="430"/>
        <v>3.2471013987955105E-6</v>
      </c>
      <c r="AK409" s="55">
        <f t="shared" si="431"/>
        <v>3.5386813135055914E-5</v>
      </c>
    </row>
    <row r="410" spans="3:37">
      <c r="C410" s="52">
        <f t="shared" si="368"/>
        <v>9.5</v>
      </c>
      <c r="D410" s="55">
        <f t="shared" si="402"/>
        <v>1.4400329878048023E-6</v>
      </c>
      <c r="E410" s="55">
        <f t="shared" si="403"/>
        <v>6.8727377189317431E-6</v>
      </c>
      <c r="F410" s="55">
        <f t="shared" si="404"/>
        <v>2.9823393628525891E-6</v>
      </c>
      <c r="G410" s="55">
        <f t="shared" si="405"/>
        <v>3.8154335601100623E-6</v>
      </c>
      <c r="H410" s="55">
        <f t="shared" si="406"/>
        <v>5.5703574685235031E-6</v>
      </c>
      <c r="I410" s="55">
        <f t="shared" si="407"/>
        <v>7.8419882654883315E-5</v>
      </c>
      <c r="J410" s="55">
        <f t="shared" si="408"/>
        <v>2.7478458546145245E-5</v>
      </c>
      <c r="K410" s="55">
        <f t="shared" si="409"/>
        <v>1.9380982367268992E-6</v>
      </c>
      <c r="L410" s="55">
        <f t="shared" si="410"/>
        <v>2.9738277119326049E-6</v>
      </c>
      <c r="M410" s="55">
        <f t="shared" si="411"/>
        <v>2.1900216445610055E-5</v>
      </c>
      <c r="P410" s="55">
        <f t="shared" si="412"/>
        <v>1.3212948170616241E-6</v>
      </c>
      <c r="Q410" s="55">
        <f t="shared" si="413"/>
        <v>4.7206597961291579E-6</v>
      </c>
      <c r="R410" s="55">
        <f t="shared" si="414"/>
        <v>2.6528080551058541E-6</v>
      </c>
      <c r="S410" s="55">
        <f t="shared" si="415"/>
        <v>2.8530594354506505E-6</v>
      </c>
      <c r="T410" s="55">
        <f t="shared" si="416"/>
        <v>4.8552463025916594E-6</v>
      </c>
      <c r="U410" s="55">
        <f t="shared" si="417"/>
        <v>5.7757445445004717E-5</v>
      </c>
      <c r="V410" s="55">
        <f t="shared" si="418"/>
        <v>2.3879115029651223E-5</v>
      </c>
      <c r="W410" s="55">
        <f t="shared" si="419"/>
        <v>1.5909198019866246E-6</v>
      </c>
      <c r="X410" s="55">
        <f t="shared" si="420"/>
        <v>2.5856835727035928E-6</v>
      </c>
      <c r="Y410" s="55">
        <f t="shared" si="421"/>
        <v>8.1350442625195775E-6</v>
      </c>
      <c r="AB410" s="55">
        <f t="shared" si="422"/>
        <v>1.5589235725068791E-6</v>
      </c>
      <c r="AC410" s="55">
        <f t="shared" si="423"/>
        <v>9.0290661720406773E-6</v>
      </c>
      <c r="AD410" s="55">
        <f t="shared" si="424"/>
        <v>3.5530485494464803E-6</v>
      </c>
      <c r="AE410" s="55">
        <f t="shared" si="425"/>
        <v>5.3717029954222202E-6</v>
      </c>
      <c r="AF410" s="55">
        <f t="shared" si="426"/>
        <v>6.341396115316285E-6</v>
      </c>
      <c r="AG410" s="55">
        <f t="shared" si="427"/>
        <v>9.9082319864761872E-5</v>
      </c>
      <c r="AH410" s="55">
        <f t="shared" si="428"/>
        <v>3.110483481599867E-5</v>
      </c>
      <c r="AI410" s="55">
        <f t="shared" si="429"/>
        <v>2.3939747346848324E-6</v>
      </c>
      <c r="AJ410" s="55">
        <f t="shared" si="430"/>
        <v>3.3148707026813051E-6</v>
      </c>
      <c r="AK410" s="55">
        <f t="shared" si="431"/>
        <v>3.5665388628700501E-5</v>
      </c>
    </row>
    <row r="411" spans="3:37">
      <c r="C411" s="52">
        <f t="shared" si="368"/>
        <v>9.75</v>
      </c>
      <c r="D411" s="55">
        <f t="shared" si="402"/>
        <v>1.4402522415529235E-6</v>
      </c>
      <c r="E411" s="55">
        <f t="shared" si="403"/>
        <v>6.9019768571607867E-6</v>
      </c>
      <c r="F411" s="55">
        <f t="shared" si="404"/>
        <v>3.0244859850402513E-6</v>
      </c>
      <c r="G411" s="55">
        <f t="shared" si="405"/>
        <v>3.8588419457232435E-6</v>
      </c>
      <c r="H411" s="55">
        <f t="shared" si="406"/>
        <v>5.6500531744169394E-6</v>
      </c>
      <c r="I411" s="55">
        <f t="shared" si="407"/>
        <v>8.0352673805383917E-5</v>
      </c>
      <c r="J411" s="55">
        <f t="shared" si="408"/>
        <v>2.8132206645783551E-5</v>
      </c>
      <c r="K411" s="55">
        <f t="shared" si="409"/>
        <v>1.9729601149424507E-6</v>
      </c>
      <c r="L411" s="55">
        <f t="shared" si="410"/>
        <v>3.0380013139052076E-6</v>
      </c>
      <c r="M411" s="55">
        <f t="shared" si="411"/>
        <v>2.210412622363714E-5</v>
      </c>
      <c r="P411" s="55">
        <f t="shared" si="412"/>
        <v>1.3212948170616241E-6</v>
      </c>
      <c r="Q411" s="55">
        <f t="shared" si="413"/>
        <v>4.7206597961291579E-6</v>
      </c>
      <c r="R411" s="55">
        <f t="shared" si="414"/>
        <v>2.6898253849249577E-6</v>
      </c>
      <c r="S411" s="55">
        <f t="shared" si="415"/>
        <v>2.8870200184016135E-6</v>
      </c>
      <c r="T411" s="55">
        <f t="shared" si="416"/>
        <v>4.9266790664302028E-6</v>
      </c>
      <c r="U411" s="55">
        <f t="shared" si="417"/>
        <v>5.9113861227742348E-5</v>
      </c>
      <c r="V411" s="55">
        <f t="shared" si="418"/>
        <v>2.4465388707117519E-5</v>
      </c>
      <c r="W411" s="55">
        <f t="shared" si="419"/>
        <v>1.6250669192079903E-6</v>
      </c>
      <c r="X411" s="55">
        <f t="shared" si="420"/>
        <v>2.6471485560807409E-6</v>
      </c>
      <c r="Y411" s="55">
        <f t="shared" si="421"/>
        <v>8.2652264962734693E-6</v>
      </c>
      <c r="AB411" s="55">
        <f t="shared" si="422"/>
        <v>1.5594878224315425E-6</v>
      </c>
      <c r="AC411" s="55">
        <f t="shared" si="423"/>
        <v>9.0891669479218825E-6</v>
      </c>
      <c r="AD411" s="55">
        <f t="shared" si="424"/>
        <v>3.6000599218968328E-6</v>
      </c>
      <c r="AE411" s="55">
        <f t="shared" si="425"/>
        <v>5.4245591836976193E-6</v>
      </c>
      <c r="AF411" s="55">
        <f t="shared" si="426"/>
        <v>6.4314595508704451E-6</v>
      </c>
      <c r="AG411" s="55">
        <f t="shared" si="427"/>
        <v>1.0159148638302545E-4</v>
      </c>
      <c r="AH411" s="55">
        <f t="shared" si="428"/>
        <v>3.1826057337808983E-5</v>
      </c>
      <c r="AI411" s="55">
        <f t="shared" si="429"/>
        <v>2.4294554781148211E-6</v>
      </c>
      <c r="AJ411" s="55">
        <f t="shared" si="430"/>
        <v>3.3822047514760486E-6</v>
      </c>
      <c r="AK411" s="55">
        <f t="shared" si="431"/>
        <v>3.594302595100078E-5</v>
      </c>
    </row>
    <row r="412" spans="3:37">
      <c r="C412" s="52">
        <f t="shared" si="368"/>
        <v>10</v>
      </c>
      <c r="D412" s="55">
        <f t="shared" si="402"/>
        <v>1.4404548283080477E-6</v>
      </c>
      <c r="E412" s="55">
        <f t="shared" si="403"/>
        <v>6.9311496076152607E-6</v>
      </c>
      <c r="F412" s="55">
        <f t="shared" si="404"/>
        <v>3.0665787261865862E-6</v>
      </c>
      <c r="G412" s="55">
        <f t="shared" si="405"/>
        <v>3.902850738573743E-6</v>
      </c>
      <c r="H412" s="55">
        <f t="shared" si="406"/>
        <v>5.729536571533467E-6</v>
      </c>
      <c r="I412" s="55">
        <f t="shared" si="407"/>
        <v>8.2251338277319563E-5</v>
      </c>
      <c r="J412" s="55">
        <f t="shared" si="408"/>
        <v>2.8788459164707425E-5</v>
      </c>
      <c r="K412" s="55">
        <f t="shared" si="409"/>
        <v>2.0077854929746952E-6</v>
      </c>
      <c r="L412" s="55">
        <f t="shared" si="410"/>
        <v>3.1021241158148553E-6</v>
      </c>
      <c r="M412" s="55">
        <f t="shared" si="411"/>
        <v>2.2307692695342423E-5</v>
      </c>
      <c r="P412" s="55">
        <f t="shared" si="412"/>
        <v>1.3212948170616241E-6</v>
      </c>
      <c r="Q412" s="55">
        <f t="shared" si="413"/>
        <v>4.7206597961291579E-6</v>
      </c>
      <c r="R412" s="55">
        <f t="shared" si="414"/>
        <v>2.7270272790039695E-6</v>
      </c>
      <c r="S412" s="55">
        <f t="shared" si="415"/>
        <v>2.9212073522904422E-6</v>
      </c>
      <c r="T412" s="55">
        <f t="shared" si="416"/>
        <v>4.9964602782655292E-6</v>
      </c>
      <c r="U412" s="55">
        <f t="shared" si="417"/>
        <v>6.0432784421917849E-5</v>
      </c>
      <c r="V412" s="55">
        <f t="shared" si="418"/>
        <v>2.5052988275694841E-5</v>
      </c>
      <c r="W412" s="55">
        <f t="shared" si="419"/>
        <v>1.6592809404617387E-6</v>
      </c>
      <c r="X412" s="55">
        <f t="shared" si="420"/>
        <v>2.7086060072123711E-6</v>
      </c>
      <c r="Y412" s="55">
        <f t="shared" si="421"/>
        <v>8.3951912030559093E-6</v>
      </c>
      <c r="AB412" s="55">
        <f t="shared" si="422"/>
        <v>1.5600343472484918E-6</v>
      </c>
      <c r="AC412" s="55">
        <f t="shared" si="423"/>
        <v>9.149214445767894E-6</v>
      </c>
      <c r="AD412" s="55">
        <f t="shared" si="424"/>
        <v>3.6469512279805374E-6</v>
      </c>
      <c r="AE412" s="55">
        <f t="shared" si="425"/>
        <v>5.47838943550979E-6</v>
      </c>
      <c r="AF412" s="55">
        <f t="shared" si="426"/>
        <v>6.5213793615027665E-6</v>
      </c>
      <c r="AG412" s="55">
        <f t="shared" si="427"/>
        <v>1.0406989213272124E-4</v>
      </c>
      <c r="AH412" s="55">
        <f t="shared" si="428"/>
        <v>3.2550962807079409E-5</v>
      </c>
      <c r="AI412" s="55">
        <f t="shared" si="429"/>
        <v>2.4648587609093697E-6</v>
      </c>
      <c r="AJ412" s="55">
        <f t="shared" si="430"/>
        <v>3.4491505186613953E-6</v>
      </c>
      <c r="AK412" s="55">
        <f t="shared" si="431"/>
        <v>3.6220194187628904E-5</v>
      </c>
    </row>
    <row r="413" spans="3:37">
      <c r="C413" s="52">
        <f t="shared" si="368"/>
        <v>10.25</v>
      </c>
      <c r="D413" s="55">
        <f t="shared" si="402"/>
        <v>1.4406532483149229E-6</v>
      </c>
      <c r="E413" s="55">
        <f t="shared" si="403"/>
        <v>6.9603057611260928E-6</v>
      </c>
      <c r="F413" s="55">
        <f t="shared" si="404"/>
        <v>3.1086579970725894E-6</v>
      </c>
      <c r="G413" s="55">
        <f t="shared" si="405"/>
        <v>3.9474899590234268E-6</v>
      </c>
      <c r="H413" s="55">
        <f t="shared" si="406"/>
        <v>5.8089668914557673E-6</v>
      </c>
      <c r="I413" s="55">
        <f t="shared" si="407"/>
        <v>8.4114943451974518E-5</v>
      </c>
      <c r="J413" s="55">
        <f t="shared" si="408"/>
        <v>2.9447341323881147E-5</v>
      </c>
      <c r="K413" s="55">
        <f t="shared" si="409"/>
        <v>2.0426017459611126E-6</v>
      </c>
      <c r="L413" s="55">
        <f t="shared" si="410"/>
        <v>3.1662323187590059E-6</v>
      </c>
      <c r="M413" s="55">
        <f t="shared" si="411"/>
        <v>2.2511173340467253E-5</v>
      </c>
      <c r="P413" s="55">
        <f t="shared" si="412"/>
        <v>1.3212948170616241E-6</v>
      </c>
      <c r="Q413" s="55">
        <f t="shared" si="413"/>
        <v>4.7206597961291579E-6</v>
      </c>
      <c r="R413" s="55">
        <f t="shared" si="414"/>
        <v>2.7644229655558848E-6</v>
      </c>
      <c r="S413" s="55">
        <f t="shared" si="415"/>
        <v>2.9556327746640296E-6</v>
      </c>
      <c r="T413" s="55">
        <f t="shared" si="416"/>
        <v>5.0646538369247031E-6</v>
      </c>
      <c r="U413" s="55">
        <f t="shared" si="417"/>
        <v>6.1713109457543937E-5</v>
      </c>
      <c r="V413" s="55">
        <f t="shared" si="418"/>
        <v>2.5641980029938737E-5</v>
      </c>
      <c r="W413" s="55">
        <f t="shared" si="419"/>
        <v>1.6935652109494888E-6</v>
      </c>
      <c r="X413" s="55">
        <f t="shared" si="420"/>
        <v>2.7700615752826223E-6</v>
      </c>
      <c r="Y413" s="55">
        <f t="shared" si="421"/>
        <v>8.5251015280954864E-6</v>
      </c>
      <c r="AB413" s="55">
        <f t="shared" si="422"/>
        <v>1.5605764407885125E-6</v>
      </c>
      <c r="AC413" s="55">
        <f t="shared" si="423"/>
        <v>9.2092486241051067E-6</v>
      </c>
      <c r="AD413" s="55">
        <f t="shared" si="424"/>
        <v>3.6938125174725801E-6</v>
      </c>
      <c r="AE413" s="55">
        <f t="shared" si="425"/>
        <v>5.533242454035571E-6</v>
      </c>
      <c r="AF413" s="55">
        <f t="shared" si="426"/>
        <v>6.6112632659046275E-6</v>
      </c>
      <c r="AG413" s="55">
        <f t="shared" si="427"/>
        <v>1.0651677744640506E-4</v>
      </c>
      <c r="AH413" s="55">
        <f t="shared" si="428"/>
        <v>3.3279735371182965E-5</v>
      </c>
      <c r="AI413" s="55">
        <f t="shared" si="429"/>
        <v>2.5002426785450583E-6</v>
      </c>
      <c r="AJ413" s="55">
        <f t="shared" si="430"/>
        <v>3.5157432343485854E-6</v>
      </c>
      <c r="AK413" s="55">
        <f t="shared" si="431"/>
        <v>3.6497245152838994E-5</v>
      </c>
    </row>
    <row r="414" spans="3:37">
      <c r="C414" s="52">
        <f t="shared" si="368"/>
        <v>10.5</v>
      </c>
      <c r="D414" s="55">
        <f t="shared" si="402"/>
        <v>1.440851668321798E-6</v>
      </c>
      <c r="E414" s="55">
        <f t="shared" si="403"/>
        <v>6.989461914636925E-6</v>
      </c>
      <c r="F414" s="55">
        <f t="shared" si="404"/>
        <v>3.1507372679585926E-6</v>
      </c>
      <c r="G414" s="55">
        <f t="shared" si="405"/>
        <v>3.9927696138595842E-6</v>
      </c>
      <c r="H414" s="55">
        <f t="shared" si="406"/>
        <v>5.8883972113780676E-6</v>
      </c>
      <c r="I414" s="55">
        <f t="shared" si="407"/>
        <v>8.5943193321289139E-5</v>
      </c>
      <c r="J414" s="55">
        <f t="shared" si="408"/>
        <v>3.0108894863626146E-5</v>
      </c>
      <c r="K414" s="55">
        <f t="shared" si="409"/>
        <v>2.0774179989475301E-6</v>
      </c>
      <c r="L414" s="55">
        <f t="shared" si="410"/>
        <v>3.2303379897701451E-6</v>
      </c>
      <c r="M414" s="55">
        <f t="shared" si="411"/>
        <v>2.2714653985592083E-5</v>
      </c>
      <c r="P414" s="55">
        <f t="shared" si="412"/>
        <v>1.3212948170616241E-6</v>
      </c>
      <c r="Q414" s="55">
        <f t="shared" si="413"/>
        <v>4.7206597961291579E-6</v>
      </c>
      <c r="R414" s="55">
        <f t="shared" si="414"/>
        <v>2.8020155206517021E-6</v>
      </c>
      <c r="S414" s="55">
        <f t="shared" si="415"/>
        <v>2.9903000647046732E-6</v>
      </c>
      <c r="T414" s="55">
        <f t="shared" si="416"/>
        <v>5.1312810420167458E-6</v>
      </c>
      <c r="U414" s="55">
        <f t="shared" si="417"/>
        <v>6.2954482586689042E-5</v>
      </c>
      <c r="V414" s="55">
        <f t="shared" si="418"/>
        <v>2.6232386068034389E-5</v>
      </c>
      <c r="W414" s="55">
        <f t="shared" si="419"/>
        <v>1.7279208457384471E-6</v>
      </c>
      <c r="X414" s="55">
        <f t="shared" si="420"/>
        <v>2.8315171433528734E-6</v>
      </c>
      <c r="Y414" s="55">
        <f t="shared" si="421"/>
        <v>8.6550118531350635E-6</v>
      </c>
      <c r="AB414" s="55">
        <f t="shared" si="422"/>
        <v>1.5611185343285332E-6</v>
      </c>
      <c r="AC414" s="55">
        <f t="shared" si="423"/>
        <v>9.2692828024423193E-6</v>
      </c>
      <c r="AD414" s="55">
        <f t="shared" si="424"/>
        <v>3.7406738069646228E-6</v>
      </c>
      <c r="AE414" s="55">
        <f t="shared" si="425"/>
        <v>5.5891344736672413E-6</v>
      </c>
      <c r="AF414" s="55">
        <f t="shared" si="426"/>
        <v>6.7011471703064886E-6</v>
      </c>
      <c r="AG414" s="55">
        <f t="shared" si="427"/>
        <v>1.0893190405588918E-4</v>
      </c>
      <c r="AH414" s="55">
        <f t="shared" si="428"/>
        <v>3.4012436412577312E-5</v>
      </c>
      <c r="AI414" s="55">
        <f t="shared" si="429"/>
        <v>2.5356265961807469E-6</v>
      </c>
      <c r="AJ414" s="55">
        <f t="shared" si="430"/>
        <v>3.581994641908033E-6</v>
      </c>
      <c r="AK414" s="55">
        <f t="shared" si="431"/>
        <v>3.6774296118049085E-5</v>
      </c>
    </row>
    <row r="415" spans="3:37">
      <c r="C415" s="52">
        <f t="shared" si="368"/>
        <v>10.75</v>
      </c>
      <c r="D415" s="55">
        <f t="shared" si="402"/>
        <v>1.4410500883286732E-6</v>
      </c>
      <c r="E415" s="55">
        <f t="shared" si="403"/>
        <v>7.0186180681477572E-6</v>
      </c>
      <c r="F415" s="55">
        <f t="shared" si="404"/>
        <v>3.1928165388445958E-6</v>
      </c>
      <c r="G415" s="55">
        <f t="shared" si="405"/>
        <v>4.0386897030822143E-6</v>
      </c>
      <c r="H415" s="55">
        <f t="shared" si="406"/>
        <v>5.9678275313003679E-6</v>
      </c>
      <c r="I415" s="55">
        <f t="shared" si="407"/>
        <v>8.7736087885263413E-5</v>
      </c>
      <c r="J415" s="55">
        <f t="shared" si="408"/>
        <v>3.077311978394242E-5</v>
      </c>
      <c r="K415" s="55">
        <f t="shared" si="409"/>
        <v>2.1122342519339476E-6</v>
      </c>
      <c r="L415" s="55">
        <f t="shared" si="410"/>
        <v>3.2944411288482733E-6</v>
      </c>
      <c r="M415" s="55">
        <f t="shared" si="411"/>
        <v>2.2918134630716914E-5</v>
      </c>
      <c r="P415" s="55">
        <f t="shared" si="412"/>
        <v>1.3212948170616241E-6</v>
      </c>
      <c r="Q415" s="55">
        <f t="shared" si="413"/>
        <v>4.7206597961291579E-6</v>
      </c>
      <c r="R415" s="55">
        <f t="shared" si="414"/>
        <v>2.8398049442914213E-6</v>
      </c>
      <c r="S415" s="55">
        <f t="shared" si="415"/>
        <v>3.0252092224123734E-6</v>
      </c>
      <c r="T415" s="55">
        <f t="shared" si="416"/>
        <v>5.196341893541658E-6</v>
      </c>
      <c r="U415" s="55">
        <f t="shared" si="417"/>
        <v>6.4156903809353165E-5</v>
      </c>
      <c r="V415" s="55">
        <f t="shared" si="418"/>
        <v>2.6824206389981798E-5</v>
      </c>
      <c r="W415" s="55">
        <f t="shared" si="419"/>
        <v>1.7623478448286135E-6</v>
      </c>
      <c r="X415" s="55">
        <f t="shared" si="420"/>
        <v>2.8929727114231246E-6</v>
      </c>
      <c r="Y415" s="55">
        <f t="shared" si="421"/>
        <v>8.7849221781746405E-6</v>
      </c>
      <c r="AB415" s="55">
        <f t="shared" si="422"/>
        <v>1.561660627868554E-6</v>
      </c>
      <c r="AC415" s="55">
        <f t="shared" si="423"/>
        <v>9.329316980779532E-6</v>
      </c>
      <c r="AD415" s="55">
        <f t="shared" si="424"/>
        <v>3.7875350964566655E-6</v>
      </c>
      <c r="AE415" s="55">
        <f t="shared" si="425"/>
        <v>5.6460654944048017E-6</v>
      </c>
      <c r="AF415" s="55">
        <f t="shared" si="426"/>
        <v>6.7910310747083497E-6</v>
      </c>
      <c r="AG415" s="55">
        <f t="shared" si="427"/>
        <v>1.1131527196117359E-4</v>
      </c>
      <c r="AH415" s="55">
        <f t="shared" si="428"/>
        <v>3.4749065931262452E-5</v>
      </c>
      <c r="AI415" s="55">
        <f t="shared" si="429"/>
        <v>2.5710105138164355E-6</v>
      </c>
      <c r="AJ415" s="55">
        <f t="shared" si="430"/>
        <v>3.6479047413397377E-6</v>
      </c>
      <c r="AK415" s="55">
        <f t="shared" si="431"/>
        <v>3.7051347083259175E-5</v>
      </c>
    </row>
    <row r="416" spans="3:37">
      <c r="C416" s="52">
        <f t="shared" si="368"/>
        <v>11</v>
      </c>
      <c r="D416" s="55">
        <f t="shared" si="402"/>
        <v>1.4412485083355483E-6</v>
      </c>
      <c r="E416" s="55">
        <f t="shared" si="403"/>
        <v>7.0477742216585894E-6</v>
      </c>
      <c r="F416" s="55">
        <f t="shared" si="404"/>
        <v>3.234895809730599E-6</v>
      </c>
      <c r="G416" s="55">
        <f t="shared" si="405"/>
        <v>4.085250226691318E-6</v>
      </c>
      <c r="H416" s="55">
        <f t="shared" si="406"/>
        <v>6.0472578512226682E-6</v>
      </c>
      <c r="I416" s="55">
        <f t="shared" si="407"/>
        <v>8.9493627143897339E-5</v>
      </c>
      <c r="J416" s="55">
        <f t="shared" si="408"/>
        <v>3.1440016084829971E-5</v>
      </c>
      <c r="K416" s="55">
        <f t="shared" si="409"/>
        <v>2.147050504920365E-6</v>
      </c>
      <c r="L416" s="55">
        <f t="shared" si="410"/>
        <v>3.3585417359933901E-6</v>
      </c>
      <c r="M416" s="55">
        <f t="shared" si="411"/>
        <v>2.3121615275841744E-5</v>
      </c>
      <c r="P416" s="55">
        <f t="shared" si="412"/>
        <v>1.3212948170616241E-6</v>
      </c>
      <c r="Q416" s="55">
        <f t="shared" si="413"/>
        <v>4.7206597961291579E-6</v>
      </c>
      <c r="R416" s="55">
        <f t="shared" si="414"/>
        <v>2.8777912364750421E-6</v>
      </c>
      <c r="S416" s="55">
        <f t="shared" si="415"/>
        <v>3.0603602477871302E-6</v>
      </c>
      <c r="T416" s="55">
        <f t="shared" si="416"/>
        <v>5.259836391499439E-6</v>
      </c>
      <c r="U416" s="55">
        <f t="shared" si="417"/>
        <v>6.5320373125536305E-5</v>
      </c>
      <c r="V416" s="55">
        <f t="shared" si="418"/>
        <v>2.7417440995780964E-5</v>
      </c>
      <c r="W416" s="55">
        <f t="shared" si="419"/>
        <v>1.7968462082199882E-6</v>
      </c>
      <c r="X416" s="55">
        <f t="shared" si="420"/>
        <v>2.9544282794933758E-6</v>
      </c>
      <c r="Y416" s="55">
        <f t="shared" si="421"/>
        <v>8.9148325032142176E-6</v>
      </c>
      <c r="AB416" s="55">
        <f t="shared" si="422"/>
        <v>1.5622027214085747E-6</v>
      </c>
      <c r="AC416" s="55">
        <f t="shared" si="423"/>
        <v>9.3893511591167447E-6</v>
      </c>
      <c r="AD416" s="55">
        <f t="shared" si="424"/>
        <v>3.8343963859487082E-6</v>
      </c>
      <c r="AE416" s="55">
        <f t="shared" si="425"/>
        <v>5.7040355162482522E-6</v>
      </c>
      <c r="AF416" s="55">
        <f t="shared" si="426"/>
        <v>6.8809149791102107E-6</v>
      </c>
      <c r="AG416" s="55">
        <f t="shared" si="427"/>
        <v>1.1366688116225829E-4</v>
      </c>
      <c r="AH416" s="55">
        <f t="shared" si="428"/>
        <v>3.5489623927238385E-5</v>
      </c>
      <c r="AI416" s="55">
        <f t="shared" si="429"/>
        <v>2.6063944314521241E-6</v>
      </c>
      <c r="AJ416" s="55">
        <f t="shared" si="430"/>
        <v>3.7134735326436995E-6</v>
      </c>
      <c r="AK416" s="55">
        <f t="shared" si="431"/>
        <v>3.7328398048469266E-5</v>
      </c>
    </row>
    <row r="417" spans="3:37">
      <c r="C417" s="52">
        <f t="shared" si="368"/>
        <v>12</v>
      </c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</row>
    <row r="418" spans="3:37">
      <c r="C418" s="52">
        <f t="shared" si="368"/>
        <v>13</v>
      </c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</row>
    <row r="419" spans="3:37">
      <c r="C419" s="52">
        <f t="shared" si="368"/>
        <v>14</v>
      </c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</row>
    <row r="420" spans="3:37">
      <c r="C420" s="52">
        <f t="shared" si="368"/>
        <v>15</v>
      </c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</row>
    <row r="421" spans="3:37">
      <c r="C421" s="52">
        <f t="shared" si="368"/>
        <v>16</v>
      </c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</row>
    <row r="422" spans="3:37">
      <c r="C422" s="52">
        <f t="shared" si="368"/>
        <v>17</v>
      </c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</row>
    <row r="423" spans="3:37">
      <c r="C423" s="52">
        <f t="shared" si="368"/>
        <v>18</v>
      </c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</row>
    <row r="424" spans="3:37">
      <c r="C424" s="52">
        <f t="shared" si="368"/>
        <v>19</v>
      </c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</row>
    <row r="425" spans="3:37">
      <c r="C425" s="52">
        <f t="shared" si="368"/>
        <v>20</v>
      </c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</row>
    <row r="426" spans="3:37">
      <c r="C426" s="52">
        <f t="shared" si="368"/>
        <v>25</v>
      </c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</row>
    <row r="427" spans="3:37">
      <c r="C427" s="52">
        <f t="shared" si="368"/>
        <v>30</v>
      </c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</row>
    <row r="428" spans="3:37">
      <c r="C428" s="52">
        <f t="shared" ref="C428:C445" si="432">C339</f>
        <v>40</v>
      </c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</row>
    <row r="429" spans="3:37">
      <c r="C429" s="52">
        <f t="shared" si="432"/>
        <v>50</v>
      </c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</row>
    <row r="430" spans="3:37">
      <c r="C430" s="52">
        <f t="shared" si="432"/>
        <v>60</v>
      </c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</row>
    <row r="431" spans="3:37">
      <c r="C431" s="52">
        <f t="shared" si="432"/>
        <v>75</v>
      </c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</row>
    <row r="432" spans="3:37">
      <c r="C432" s="52">
        <f t="shared" si="432"/>
        <v>100</v>
      </c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</row>
    <row r="433" spans="3:37">
      <c r="C433" s="52">
        <f t="shared" si="432"/>
        <v>125</v>
      </c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</row>
    <row r="434" spans="3:37">
      <c r="C434" s="52">
        <f t="shared" si="432"/>
        <v>150</v>
      </c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</row>
    <row r="435" spans="3:37">
      <c r="C435" s="52">
        <f t="shared" si="432"/>
        <v>175</v>
      </c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</row>
    <row r="436" spans="3:37">
      <c r="C436" s="52">
        <f t="shared" si="432"/>
        <v>200</v>
      </c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</row>
    <row r="437" spans="3:37">
      <c r="C437" s="52">
        <f t="shared" si="432"/>
        <v>225</v>
      </c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</row>
    <row r="438" spans="3:37">
      <c r="C438" s="52">
        <f t="shared" si="432"/>
        <v>250</v>
      </c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</row>
    <row r="439" spans="3:37">
      <c r="C439" s="52">
        <f t="shared" si="432"/>
        <v>300</v>
      </c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</row>
    <row r="440" spans="3:37">
      <c r="C440" s="52">
        <f t="shared" si="432"/>
        <v>365</v>
      </c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</row>
    <row r="441" spans="3:37">
      <c r="C441" s="52">
        <f t="shared" si="432"/>
        <v>730</v>
      </c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</row>
    <row r="442" spans="3:37">
      <c r="C442" s="52">
        <f t="shared" si="432"/>
        <v>1460</v>
      </c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</row>
    <row r="443" spans="3:37">
      <c r="C443" s="52">
        <f t="shared" si="432"/>
        <v>2920</v>
      </c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</row>
    <row r="444" spans="3:37">
      <c r="C444" s="52">
        <f t="shared" si="432"/>
        <v>5840</v>
      </c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</row>
    <row r="445" spans="3:37">
      <c r="C445" s="52">
        <f t="shared" si="432"/>
        <v>7946.78</v>
      </c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</row>
    <row r="446" spans="3:37">
      <c r="C446" s="52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8" tint="0.39997558519241921"/>
  </sheetPr>
  <dimension ref="A1:CJ445"/>
  <sheetViews>
    <sheetView topLeftCell="A310" zoomScale="80" zoomScaleNormal="80" zoomScalePageLayoutView="110" workbookViewId="0">
      <selection activeCell="O174" sqref="O174:S174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4:29">
      <c r="D1" s="42" t="s">
        <v>13</v>
      </c>
      <c r="E1" s="42">
        <v>20</v>
      </c>
      <c r="F1" s="42" t="s">
        <v>14</v>
      </c>
    </row>
    <row r="4" spans="4:29" s="36" customFormat="1" ht="12.75" thickBot="1">
      <c r="D4" s="35" t="str">
        <f>'[1]% Avg'!$B$1</f>
        <v>Ab + Ac-225 DOTA</v>
      </c>
      <c r="E4" s="35" t="s">
        <v>0</v>
      </c>
      <c r="R4" s="35" t="s">
        <v>1</v>
      </c>
    </row>
    <row r="5" spans="4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4:29" s="38" customFormat="1" ht="12">
      <c r="D6" s="6" t="str">
        <f>'[1]% Recovery'!B7</f>
        <v>Ab + Ac-225 DOTA @ 1 h</v>
      </c>
      <c r="E6" s="7">
        <v>0.24728396362008861</v>
      </c>
      <c r="F6" s="7">
        <v>0.17120158689234088</v>
      </c>
      <c r="G6" s="7">
        <v>9.5882593715484243E-2</v>
      </c>
      <c r="H6" s="7">
        <v>0.13319939096603825</v>
      </c>
      <c r="I6" s="7">
        <v>0.14128432884323658</v>
      </c>
      <c r="J6" s="7">
        <v>0.66241115937962214</v>
      </c>
      <c r="K6" s="7">
        <v>0.18258713377699565</v>
      </c>
      <c r="L6" s="7">
        <v>1.5560484277461173E-2</v>
      </c>
      <c r="M6" s="8">
        <v>3.1078773695020392E-2</v>
      </c>
      <c r="N6" s="8">
        <v>2.599155520449048E-2</v>
      </c>
      <c r="O6" s="9"/>
      <c r="P6" s="9"/>
      <c r="R6" s="10">
        <v>6.3206231783778828E-3</v>
      </c>
      <c r="S6" s="7">
        <v>8.2887355374242688E-2</v>
      </c>
      <c r="T6" s="7">
        <v>1.9025152490887078E-2</v>
      </c>
      <c r="U6" s="7">
        <v>6.6308524475320691E-3</v>
      </c>
      <c r="V6" s="7">
        <v>1.7676016557306898E-2</v>
      </c>
      <c r="W6" s="7">
        <v>9.5415916725951525E-2</v>
      </c>
      <c r="X6" s="7">
        <v>1.4336310994206385E-2</v>
      </c>
      <c r="Y6" s="7">
        <v>3.7184602537309705E-3</v>
      </c>
      <c r="Z6" s="8">
        <v>4.1001872362094764E-3</v>
      </c>
      <c r="AA6" s="8">
        <v>4.1440168098122351E-4</v>
      </c>
      <c r="AB6" s="9"/>
      <c r="AC6" s="9"/>
    </row>
    <row r="7" spans="4:29" s="38" customFormat="1" ht="12">
      <c r="D7" s="11" t="str">
        <f>'[1]% Recovery'!B8</f>
        <v>Ab + Ac-225 DOTA @ 4 h</v>
      </c>
      <c r="E7" s="12">
        <v>0.18576359844897938</v>
      </c>
      <c r="F7" s="12">
        <v>0.13244121646523122</v>
      </c>
      <c r="G7" s="12">
        <v>7.0529360688530759E-2</v>
      </c>
      <c r="H7" s="12">
        <v>0.10943499243405426</v>
      </c>
      <c r="I7" s="12">
        <v>0.1150791283785972</v>
      </c>
      <c r="J7" s="12">
        <v>0.950094676212491</v>
      </c>
      <c r="K7" s="12">
        <v>0.23194329188891202</v>
      </c>
      <c r="L7" s="12">
        <v>2.7765465183039198E-2</v>
      </c>
      <c r="M7" s="13">
        <v>2.9325760628353348E-2</v>
      </c>
      <c r="N7" s="13">
        <v>7.2469365492985743E-2</v>
      </c>
      <c r="O7" s="9"/>
      <c r="P7" s="9"/>
      <c r="R7" s="14">
        <v>7.3450167169899133E-2</v>
      </c>
      <c r="S7" s="12">
        <v>0.10783666899808435</v>
      </c>
      <c r="T7" s="12">
        <v>1.5995071486821447E-2</v>
      </c>
      <c r="U7" s="12">
        <v>3.738149625897777E-2</v>
      </c>
      <c r="V7" s="12">
        <v>1.8214234808381375E-2</v>
      </c>
      <c r="W7" s="12">
        <v>0.33082992950847112</v>
      </c>
      <c r="X7" s="12">
        <v>8.9466328997952857E-2</v>
      </c>
      <c r="Y7" s="12">
        <v>2.68095843950856E-3</v>
      </c>
      <c r="Z7" s="13">
        <v>2.3282175308166455E-3</v>
      </c>
      <c r="AA7" s="13">
        <v>1.101811480499091E-2</v>
      </c>
      <c r="AB7" s="9"/>
      <c r="AC7" s="9"/>
    </row>
    <row r="8" spans="4:29" s="38" customFormat="1" ht="12">
      <c r="D8" s="39" t="str">
        <f>'[1]% Recovery'!B9</f>
        <v>Ab + Ac-225 DOTA @ 1 d</v>
      </c>
      <c r="E8" s="12">
        <v>2.4184417272278897E-2</v>
      </c>
      <c r="F8" s="12">
        <v>3.7746107797647713E-2</v>
      </c>
      <c r="G8" s="12">
        <v>4.0226943397849463E-2</v>
      </c>
      <c r="H8" s="12">
        <v>0.10203156504942061</v>
      </c>
      <c r="I8" s="12">
        <v>0.12428149674750384</v>
      </c>
      <c r="J8" s="12">
        <v>1.189876600609598</v>
      </c>
      <c r="K8" s="12">
        <v>0.28241241029932385</v>
      </c>
      <c r="L8" s="12">
        <v>2.9426596537105092E-2</v>
      </c>
      <c r="M8" s="13">
        <v>3.0685297878156607E-2</v>
      </c>
      <c r="N8" s="15" t="e">
        <v>#DIV/0!</v>
      </c>
      <c r="O8" s="9"/>
      <c r="P8" s="9"/>
      <c r="R8" s="14">
        <v>1.0455616598239126E-2</v>
      </c>
      <c r="S8" s="12">
        <v>8.9898697217162312E-3</v>
      </c>
      <c r="T8" s="12">
        <v>6.3692001755114884E-3</v>
      </c>
      <c r="U8" s="12">
        <v>5.3240581936660751E-2</v>
      </c>
      <c r="V8" s="12">
        <v>3.305578268937117E-2</v>
      </c>
      <c r="W8" s="12">
        <v>0.60439332598569828</v>
      </c>
      <c r="X8" s="12">
        <v>1.1559565101671599E-2</v>
      </c>
      <c r="Y8" s="12">
        <v>2.7634001411107338E-3</v>
      </c>
      <c r="Z8" s="13">
        <v>1.844937252234554E-3</v>
      </c>
      <c r="AA8" s="15" t="e">
        <v>#DIV/0!</v>
      </c>
      <c r="AB8" s="9"/>
      <c r="AC8" s="9"/>
    </row>
    <row r="9" spans="4:29" s="38" customFormat="1" ht="12">
      <c r="D9" s="39" t="str">
        <f>'[1]% Recovery'!B10</f>
        <v>Ab + Ac-225 DOTA @ 6 d</v>
      </c>
      <c r="E9" s="12">
        <v>1.649755258889077E-3</v>
      </c>
      <c r="F9" s="12">
        <v>3.1525287663286515E-2</v>
      </c>
      <c r="G9" s="12">
        <v>1.8623709703158124E-2</v>
      </c>
      <c r="H9" s="12">
        <v>1.5480260205877991E-2</v>
      </c>
      <c r="I9" s="12">
        <v>3.4534003910843131E-2</v>
      </c>
      <c r="J9" s="12">
        <v>1.7969905614935406</v>
      </c>
      <c r="K9" s="12">
        <v>0.22767421709539626</v>
      </c>
      <c r="L9" s="12">
        <v>1.4818959361045528E-2</v>
      </c>
      <c r="M9" s="13">
        <v>2.0586001678718008E-2</v>
      </c>
      <c r="N9" s="13">
        <v>8.6905012805742518E-2</v>
      </c>
      <c r="O9" s="9"/>
      <c r="P9" s="9"/>
      <c r="R9" s="14">
        <v>1.9810891078242326E-4</v>
      </c>
      <c r="S9" s="12">
        <v>6.1290564546493068E-3</v>
      </c>
      <c r="T9" s="12">
        <v>8.6716221275765486E-3</v>
      </c>
      <c r="U9" s="12">
        <v>1.814400959409399E-3</v>
      </c>
      <c r="V9" s="12">
        <v>1.8074715192118039E-3</v>
      </c>
      <c r="W9" s="12">
        <v>0.91145819076704671</v>
      </c>
      <c r="X9" s="12">
        <v>2.0433301834136889E-2</v>
      </c>
      <c r="Y9" s="12">
        <v>1.8082770616924455E-3</v>
      </c>
      <c r="Z9" s="13">
        <v>3.2726262334493701E-4</v>
      </c>
      <c r="AA9" s="13">
        <v>6.715922175872259E-2</v>
      </c>
      <c r="AB9" s="9"/>
      <c r="AC9" s="9"/>
    </row>
    <row r="10" spans="4:29" s="38" customFormat="1" ht="12.75" thickBot="1">
      <c r="D10" s="40" t="str">
        <f>'[1]% Recovery'!B11</f>
        <v>Ab + Ac-225 DOTA @ 10 d</v>
      </c>
      <c r="E10" s="16">
        <v>6.8052596874755057E-4</v>
      </c>
      <c r="F10" s="16">
        <v>1.5890627323728753E-2</v>
      </c>
      <c r="G10" s="16">
        <v>2.0914648883886805E-2</v>
      </c>
      <c r="H10" s="16">
        <v>2.5118111616447319E-2</v>
      </c>
      <c r="I10" s="16">
        <v>3.0348438988576171E-2</v>
      </c>
      <c r="J10" s="16">
        <v>1.7564076541956004</v>
      </c>
      <c r="K10" s="16">
        <v>0.25474437995585547</v>
      </c>
      <c r="L10" s="16">
        <v>1.4298343429443453E-2</v>
      </c>
      <c r="M10" s="17">
        <v>2.072069845947316E-2</v>
      </c>
      <c r="N10" s="17">
        <v>6.9432800914612527E-2</v>
      </c>
      <c r="O10" s="9"/>
      <c r="P10" s="9"/>
      <c r="R10" s="18">
        <v>2.0556536772992399E-4</v>
      </c>
      <c r="S10" s="16">
        <v>1.3647930191114982E-3</v>
      </c>
      <c r="T10" s="16">
        <v>4.5122162635794563E-3</v>
      </c>
      <c r="U10" s="16">
        <v>8.6112768101533448E-3</v>
      </c>
      <c r="V10" s="16">
        <v>6.2424438536633946E-3</v>
      </c>
      <c r="W10" s="16">
        <v>0.66152846315599911</v>
      </c>
      <c r="X10" s="16">
        <v>1.961910178707197E-2</v>
      </c>
      <c r="Y10" s="16">
        <v>1.3014366473000512E-3</v>
      </c>
      <c r="Z10" s="17">
        <v>1.5153137222676278E-3</v>
      </c>
      <c r="AA10" s="17">
        <v>2.4297683790140526E-2</v>
      </c>
      <c r="AB10" s="9"/>
      <c r="AC10" s="9"/>
    </row>
    <row r="11" spans="4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4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4:29" s="37" customFormat="1" ht="12">
      <c r="D13" s="43" t="str">
        <f>D6</f>
        <v>Ab + Ac-225 DOTA @ 1 h</v>
      </c>
      <c r="E13" s="44">
        <f>E6*$E$1</f>
        <v>4.9456792724017724</v>
      </c>
      <c r="F13" s="44">
        <f t="shared" ref="F13:N17" si="3">F6*$E$1</f>
        <v>3.4240317378468177</v>
      </c>
      <c r="G13" s="44">
        <f t="shared" si="3"/>
        <v>1.9176518743096849</v>
      </c>
      <c r="H13" s="44">
        <f t="shared" si="3"/>
        <v>2.6639878193207651</v>
      </c>
      <c r="I13" s="44">
        <f t="shared" si="3"/>
        <v>2.8256865768647317</v>
      </c>
      <c r="J13" s="44">
        <f t="shared" si="3"/>
        <v>13.248223187592442</v>
      </c>
      <c r="K13" s="44">
        <f t="shared" si="3"/>
        <v>3.6517426755399129</v>
      </c>
      <c r="L13" s="44">
        <f t="shared" si="3"/>
        <v>0.31120968554922346</v>
      </c>
      <c r="M13" s="44">
        <f t="shared" si="3"/>
        <v>0.62157547390040779</v>
      </c>
      <c r="N13" s="44">
        <f t="shared" si="3"/>
        <v>0.51983110408980959</v>
      </c>
      <c r="O13" s="45"/>
      <c r="P13" s="45"/>
      <c r="Q13" s="46"/>
      <c r="R13" s="47">
        <f>R6*$E$1</f>
        <v>0.12641246356755764</v>
      </c>
      <c r="S13" s="47">
        <f t="shared" ref="S13:AA13" si="4">S6*$E$1</f>
        <v>1.6577471074848538</v>
      </c>
      <c r="T13" s="47">
        <f t="shared" si="4"/>
        <v>0.38050304981774152</v>
      </c>
      <c r="U13" s="47">
        <f t="shared" si="4"/>
        <v>0.13261704895064139</v>
      </c>
      <c r="V13" s="47">
        <f t="shared" si="4"/>
        <v>0.35352033114613796</v>
      </c>
      <c r="W13" s="47">
        <f t="shared" si="4"/>
        <v>1.9083183345190304</v>
      </c>
      <c r="X13" s="47">
        <f t="shared" si="4"/>
        <v>0.28672621988412772</v>
      </c>
      <c r="Y13" s="47">
        <f t="shared" si="4"/>
        <v>7.4369205074619416E-2</v>
      </c>
      <c r="Z13" s="47">
        <f t="shared" si="4"/>
        <v>8.2003744724189531E-2</v>
      </c>
      <c r="AA13" s="47">
        <f t="shared" si="4"/>
        <v>8.28803361962447E-3</v>
      </c>
      <c r="AB13" s="26"/>
      <c r="AC13" s="26"/>
    </row>
    <row r="14" spans="4:29" s="37" customFormat="1" ht="12">
      <c r="D14" s="48" t="str">
        <f>D7</f>
        <v>Ab + Ac-225 DOTA @ 4 h</v>
      </c>
      <c r="E14" s="44">
        <f t="shared" ref="E14:M17" si="5">E7*$E$1</f>
        <v>3.7152719689795877</v>
      </c>
      <c r="F14" s="44">
        <f t="shared" si="5"/>
        <v>2.6488243293046243</v>
      </c>
      <c r="G14" s="44">
        <f t="shared" si="5"/>
        <v>1.4105872137706152</v>
      </c>
      <c r="H14" s="44">
        <f t="shared" si="5"/>
        <v>2.1886998486810851</v>
      </c>
      <c r="I14" s="44">
        <f t="shared" si="5"/>
        <v>2.3015825675719439</v>
      </c>
      <c r="J14" s="44">
        <f t="shared" si="5"/>
        <v>19.001893524249819</v>
      </c>
      <c r="K14" s="44">
        <f t="shared" si="5"/>
        <v>4.6388658377782406</v>
      </c>
      <c r="L14" s="44">
        <f t="shared" si="5"/>
        <v>0.5553093036607839</v>
      </c>
      <c r="M14" s="44">
        <f t="shared" si="5"/>
        <v>0.58651521256706696</v>
      </c>
      <c r="N14" s="44">
        <f t="shared" si="3"/>
        <v>1.449387309859715</v>
      </c>
      <c r="O14" s="45"/>
      <c r="P14" s="45"/>
      <c r="Q14" s="46"/>
      <c r="R14" s="47">
        <f t="shared" ref="R14:AA17" si="6">R7*$E$1</f>
        <v>1.4690033433979828</v>
      </c>
      <c r="S14" s="47">
        <f t="shared" si="6"/>
        <v>2.156733379961687</v>
      </c>
      <c r="T14" s="47">
        <f t="shared" si="6"/>
        <v>0.31990142973642893</v>
      </c>
      <c r="U14" s="47">
        <f t="shared" si="6"/>
        <v>0.7476299251795554</v>
      </c>
      <c r="V14" s="47">
        <f t="shared" si="6"/>
        <v>0.36428469616762749</v>
      </c>
      <c r="W14" s="47">
        <f t="shared" si="6"/>
        <v>6.6165985901694224</v>
      </c>
      <c r="X14" s="47">
        <f t="shared" si="6"/>
        <v>1.7893265799590572</v>
      </c>
      <c r="Y14" s="47">
        <f t="shared" si="6"/>
        <v>5.3619168790171201E-2</v>
      </c>
      <c r="Z14" s="47">
        <f t="shared" si="6"/>
        <v>4.6564350616332906E-2</v>
      </c>
      <c r="AA14" s="47">
        <f t="shared" si="6"/>
        <v>0.22036229609981819</v>
      </c>
      <c r="AB14" s="26"/>
      <c r="AC14" s="26"/>
    </row>
    <row r="15" spans="4:29" s="37" customFormat="1" ht="12">
      <c r="D15" s="49" t="str">
        <f>D8</f>
        <v>Ab + Ac-225 DOTA @ 1 d</v>
      </c>
      <c r="E15" s="44">
        <f t="shared" si="5"/>
        <v>0.48368834544557793</v>
      </c>
      <c r="F15" s="44">
        <f t="shared" si="5"/>
        <v>0.7549221559529542</v>
      </c>
      <c r="G15" s="44">
        <f t="shared" si="5"/>
        <v>0.80453886795698926</v>
      </c>
      <c r="H15" s="44">
        <f t="shared" si="5"/>
        <v>2.0406313009884123</v>
      </c>
      <c r="I15" s="44">
        <f t="shared" si="5"/>
        <v>2.4856299349500768</v>
      </c>
      <c r="J15" s="44">
        <f t="shared" si="5"/>
        <v>23.797532012191958</v>
      </c>
      <c r="K15" s="44">
        <f t="shared" si="5"/>
        <v>5.6482482059864765</v>
      </c>
      <c r="L15" s="44">
        <f t="shared" si="5"/>
        <v>0.58853193074210186</v>
      </c>
      <c r="M15" s="44">
        <f t="shared" si="5"/>
        <v>0.61370595756313218</v>
      </c>
      <c r="N15" s="44" t="e">
        <f t="shared" si="3"/>
        <v>#DIV/0!</v>
      </c>
      <c r="O15" s="45"/>
      <c r="P15" s="45"/>
      <c r="Q15" s="46"/>
      <c r="R15" s="47">
        <f t="shared" si="6"/>
        <v>0.20911233196478252</v>
      </c>
      <c r="S15" s="47">
        <f t="shared" si="6"/>
        <v>0.17979739443432463</v>
      </c>
      <c r="T15" s="47">
        <f t="shared" si="6"/>
        <v>0.12738400351022977</v>
      </c>
      <c r="U15" s="47">
        <f t="shared" si="6"/>
        <v>1.0648116387332149</v>
      </c>
      <c r="V15" s="47">
        <f t="shared" si="6"/>
        <v>0.66111565378742343</v>
      </c>
      <c r="W15" s="47">
        <f t="shared" si="6"/>
        <v>12.087866519713966</v>
      </c>
      <c r="X15" s="47">
        <f t="shared" si="6"/>
        <v>0.23119130203343197</v>
      </c>
      <c r="Y15" s="47">
        <f t="shared" si="6"/>
        <v>5.5268002822214675E-2</v>
      </c>
      <c r="Z15" s="47">
        <f t="shared" si="6"/>
        <v>3.6898745044691081E-2</v>
      </c>
      <c r="AA15" s="47" t="e">
        <f t="shared" si="6"/>
        <v>#DIV/0!</v>
      </c>
      <c r="AB15" s="26"/>
      <c r="AC15" s="26"/>
    </row>
    <row r="16" spans="4:29" s="37" customFormat="1" ht="12">
      <c r="D16" s="49" t="str">
        <f>D9</f>
        <v>Ab + Ac-225 DOTA @ 6 d</v>
      </c>
      <c r="E16" s="44">
        <f t="shared" si="5"/>
        <v>3.2995105177781536E-2</v>
      </c>
      <c r="F16" s="44">
        <f t="shared" si="5"/>
        <v>0.63050575326573033</v>
      </c>
      <c r="G16" s="44">
        <f t="shared" si="5"/>
        <v>0.37247419406316251</v>
      </c>
      <c r="H16" s="44">
        <f t="shared" si="5"/>
        <v>0.30960520411755982</v>
      </c>
      <c r="I16" s="44">
        <f t="shared" si="5"/>
        <v>0.69068007821686261</v>
      </c>
      <c r="J16" s="44">
        <f t="shared" si="5"/>
        <v>35.939811229870813</v>
      </c>
      <c r="K16" s="44">
        <f t="shared" si="5"/>
        <v>4.5534843419079252</v>
      </c>
      <c r="L16" s="44">
        <f t="shared" si="5"/>
        <v>0.29637918722091056</v>
      </c>
      <c r="M16" s="44">
        <f t="shared" si="5"/>
        <v>0.41172003357436016</v>
      </c>
      <c r="N16" s="44">
        <f t="shared" si="3"/>
        <v>1.7381002561148504</v>
      </c>
      <c r="O16" s="45"/>
      <c r="P16" s="45"/>
      <c r="Q16" s="46"/>
      <c r="R16" s="47">
        <f t="shared" si="6"/>
        <v>3.9621782156484655E-3</v>
      </c>
      <c r="S16" s="47">
        <f t="shared" si="6"/>
        <v>0.12258112909298613</v>
      </c>
      <c r="T16" s="47">
        <f t="shared" si="6"/>
        <v>0.17343244255153098</v>
      </c>
      <c r="U16" s="47">
        <f t="shared" si="6"/>
        <v>3.6288019188187984E-2</v>
      </c>
      <c r="V16" s="47">
        <f t="shared" si="6"/>
        <v>3.6149430384236077E-2</v>
      </c>
      <c r="W16" s="47">
        <f t="shared" si="6"/>
        <v>18.229163815340932</v>
      </c>
      <c r="X16" s="47">
        <f t="shared" si="6"/>
        <v>0.40866603668273777</v>
      </c>
      <c r="Y16" s="47">
        <f t="shared" si="6"/>
        <v>3.6165541233848908E-2</v>
      </c>
      <c r="Z16" s="47">
        <f t="shared" si="6"/>
        <v>6.5452524668987398E-3</v>
      </c>
      <c r="AA16" s="47">
        <f t="shared" si="6"/>
        <v>1.3431844351744517</v>
      </c>
      <c r="AB16" s="26"/>
      <c r="AC16" s="26"/>
    </row>
    <row r="17" spans="4:29" s="37" customFormat="1" ht="12.75" thickBot="1">
      <c r="D17" s="50" t="str">
        <f>D10</f>
        <v>Ab + Ac-225 DOTA @ 10 d</v>
      </c>
      <c r="E17" s="44">
        <f t="shared" si="5"/>
        <v>1.3610519374951011E-2</v>
      </c>
      <c r="F17" s="44">
        <f t="shared" si="5"/>
        <v>0.31781254647457508</v>
      </c>
      <c r="G17" s="44">
        <f t="shared" si="5"/>
        <v>0.4182929776777361</v>
      </c>
      <c r="H17" s="44">
        <f t="shared" si="5"/>
        <v>0.50236223232894639</v>
      </c>
      <c r="I17" s="44">
        <f t="shared" si="5"/>
        <v>0.60696877977152341</v>
      </c>
      <c r="J17" s="44">
        <f t="shared" si="5"/>
        <v>35.128153083912011</v>
      </c>
      <c r="K17" s="44">
        <f t="shared" si="5"/>
        <v>5.0948875991171096</v>
      </c>
      <c r="L17" s="44">
        <f t="shared" si="5"/>
        <v>0.28596686858886905</v>
      </c>
      <c r="M17" s="44">
        <f t="shared" si="5"/>
        <v>0.41441396918946322</v>
      </c>
      <c r="N17" s="44">
        <f t="shared" si="3"/>
        <v>1.3886560182922505</v>
      </c>
      <c r="O17" s="45"/>
      <c r="P17" s="45"/>
      <c r="Q17" s="46"/>
      <c r="R17" s="47">
        <f t="shared" si="6"/>
        <v>4.1113073545984797E-3</v>
      </c>
      <c r="S17" s="47">
        <f t="shared" si="6"/>
        <v>2.7295860382229965E-2</v>
      </c>
      <c r="T17" s="47">
        <f t="shared" si="6"/>
        <v>9.0244325271589126E-2</v>
      </c>
      <c r="U17" s="47">
        <f t="shared" si="6"/>
        <v>0.17222553620306691</v>
      </c>
      <c r="V17" s="47">
        <f t="shared" si="6"/>
        <v>0.12484887707326789</v>
      </c>
      <c r="W17" s="47">
        <f t="shared" si="6"/>
        <v>13.230569263119982</v>
      </c>
      <c r="X17" s="47">
        <f t="shared" si="6"/>
        <v>0.39238203574143937</v>
      </c>
      <c r="Y17" s="47">
        <f t="shared" si="6"/>
        <v>2.6028732946001026E-2</v>
      </c>
      <c r="Z17" s="47">
        <f t="shared" si="6"/>
        <v>3.0306274445352555E-2</v>
      </c>
      <c r="AA17" s="47">
        <f t="shared" si="6"/>
        <v>0.48595367580281051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7">F12</f>
        <v>Thymus</v>
      </c>
      <c r="G55" s="42" t="str">
        <f t="shared" si="7"/>
        <v>Heart</v>
      </c>
      <c r="H55" s="42" t="str">
        <f t="shared" si="7"/>
        <v>Lungs</v>
      </c>
      <c r="I55" s="42" t="str">
        <f t="shared" si="7"/>
        <v>Kidneys</v>
      </c>
      <c r="J55" s="42" t="str">
        <f t="shared" si="7"/>
        <v>Spleen</v>
      </c>
      <c r="K55" s="42" t="str">
        <f t="shared" si="7"/>
        <v>Liver</v>
      </c>
      <c r="L55" s="42" t="str">
        <f t="shared" si="7"/>
        <v>ART</v>
      </c>
      <c r="M55" s="42" t="str">
        <f t="shared" si="7"/>
        <v>Carcass</v>
      </c>
      <c r="N55" s="42" t="str">
        <f t="shared" si="7"/>
        <v>Tumor</v>
      </c>
      <c r="Q55" s="42" t="str">
        <f t="shared" ref="Q55:Z55" si="8">E55</f>
        <v>Blood</v>
      </c>
      <c r="R55" s="42" t="str">
        <f t="shared" si="8"/>
        <v>Thymus</v>
      </c>
      <c r="S55" s="42" t="str">
        <f t="shared" si="8"/>
        <v>Heart</v>
      </c>
      <c r="T55" s="42" t="str">
        <f t="shared" si="8"/>
        <v>Lungs</v>
      </c>
      <c r="U55" s="42" t="str">
        <f t="shared" si="8"/>
        <v>Kidneys</v>
      </c>
      <c r="V55" s="42" t="str">
        <f t="shared" si="8"/>
        <v>Spleen</v>
      </c>
      <c r="W55" s="42" t="str">
        <f t="shared" si="8"/>
        <v>Liver</v>
      </c>
      <c r="X55" s="42" t="str">
        <f t="shared" si="8"/>
        <v>ART</v>
      </c>
      <c r="Y55" s="42" t="str">
        <f t="shared" si="8"/>
        <v>Carcass</v>
      </c>
      <c r="Z55" s="42" t="str">
        <f t="shared" si="8"/>
        <v>Tumor</v>
      </c>
      <c r="AC55" s="42" t="str">
        <f t="shared" ref="AC55:AL55" si="9">Q55</f>
        <v>Blood</v>
      </c>
      <c r="AD55" s="42" t="str">
        <f t="shared" si="9"/>
        <v>Thymus</v>
      </c>
      <c r="AE55" s="42" t="str">
        <f t="shared" si="9"/>
        <v>Heart</v>
      </c>
      <c r="AF55" s="42" t="str">
        <f t="shared" si="9"/>
        <v>Lungs</v>
      </c>
      <c r="AG55" s="42" t="str">
        <f t="shared" si="9"/>
        <v>Kidneys</v>
      </c>
      <c r="AH55" s="42" t="str">
        <f t="shared" si="9"/>
        <v>Spleen</v>
      </c>
      <c r="AI55" s="42" t="str">
        <f t="shared" si="9"/>
        <v>Liver</v>
      </c>
      <c r="AJ55" s="42" t="str">
        <f t="shared" si="9"/>
        <v>ART</v>
      </c>
      <c r="AK55" s="42" t="str">
        <f t="shared" si="9"/>
        <v>Carcass</v>
      </c>
      <c r="AL55" s="42" t="str">
        <f t="shared" si="9"/>
        <v>Tumor</v>
      </c>
    </row>
    <row r="56" spans="4:88">
      <c r="D56" s="42">
        <f>1/24</f>
        <v>4.1666666666666664E-2</v>
      </c>
      <c r="E56" s="51">
        <f>E13</f>
        <v>4.9456792724017724</v>
      </c>
      <c r="F56" s="51">
        <f t="shared" si="7"/>
        <v>3.4240317378468177</v>
      </c>
      <c r="G56" s="51">
        <f t="shared" si="7"/>
        <v>1.9176518743096849</v>
      </c>
      <c r="H56" s="51">
        <f t="shared" si="7"/>
        <v>2.6639878193207651</v>
      </c>
      <c r="I56" s="51">
        <f t="shared" si="7"/>
        <v>2.8256865768647317</v>
      </c>
      <c r="J56" s="51">
        <f t="shared" si="7"/>
        <v>13.248223187592442</v>
      </c>
      <c r="K56" s="51">
        <f t="shared" si="7"/>
        <v>3.6517426755399129</v>
      </c>
      <c r="L56" s="51">
        <f t="shared" si="7"/>
        <v>0.31120968554922346</v>
      </c>
      <c r="M56" s="51">
        <f t="shared" si="7"/>
        <v>0.62157547390040779</v>
      </c>
      <c r="N56" s="51">
        <f t="shared" si="7"/>
        <v>0.51983110408980959</v>
      </c>
      <c r="Q56" s="51">
        <f t="shared" ref="Q56:Z60" si="10">E56-R13</f>
        <v>4.8192668088342145</v>
      </c>
      <c r="R56" s="51">
        <f t="shared" si="10"/>
        <v>1.7662846303619639</v>
      </c>
      <c r="S56" s="51">
        <f t="shared" si="10"/>
        <v>1.5371488244919433</v>
      </c>
      <c r="T56" s="51">
        <f t="shared" si="10"/>
        <v>2.5313707703701236</v>
      </c>
      <c r="U56" s="51">
        <f t="shared" si="10"/>
        <v>2.4721662457185936</v>
      </c>
      <c r="V56" s="51">
        <f t="shared" si="10"/>
        <v>11.339904853073412</v>
      </c>
      <c r="W56" s="51">
        <f t="shared" si="10"/>
        <v>3.3650164556557853</v>
      </c>
      <c r="X56" s="51">
        <f t="shared" si="10"/>
        <v>0.23684048047460404</v>
      </c>
      <c r="Y56" s="51">
        <f t="shared" si="10"/>
        <v>0.53957172917621832</v>
      </c>
      <c r="Z56" s="51">
        <f t="shared" si="10"/>
        <v>0.5115430704701851</v>
      </c>
      <c r="AC56" s="51">
        <f t="shared" ref="AC56:AL60" si="11">E56+R13</f>
        <v>5.0720917359693303</v>
      </c>
      <c r="AD56" s="51">
        <f t="shared" si="11"/>
        <v>5.0817788453316712</v>
      </c>
      <c r="AE56" s="51">
        <f t="shared" si="11"/>
        <v>2.2981549241274264</v>
      </c>
      <c r="AF56" s="51">
        <f t="shared" si="11"/>
        <v>2.7966048682714066</v>
      </c>
      <c r="AG56" s="51">
        <f t="shared" si="11"/>
        <v>3.1792069080108698</v>
      </c>
      <c r="AH56" s="51">
        <f t="shared" si="11"/>
        <v>15.156541522111473</v>
      </c>
      <c r="AI56" s="51">
        <f t="shared" si="11"/>
        <v>3.9384688954240406</v>
      </c>
      <c r="AJ56" s="51">
        <f t="shared" si="11"/>
        <v>0.38557889062384287</v>
      </c>
      <c r="AK56" s="51">
        <f t="shared" si="11"/>
        <v>0.70357921862459727</v>
      </c>
      <c r="AL56" s="51">
        <f t="shared" si="11"/>
        <v>0.52811913770943408</v>
      </c>
    </row>
    <row r="57" spans="4:88">
      <c r="D57" s="42">
        <f>4/24</f>
        <v>0.16666666666666666</v>
      </c>
      <c r="E57" s="51">
        <f t="shared" ref="E57:N60" si="12">E14</f>
        <v>3.7152719689795877</v>
      </c>
      <c r="F57" s="51">
        <f t="shared" si="12"/>
        <v>2.6488243293046243</v>
      </c>
      <c r="G57" s="51">
        <f t="shared" si="12"/>
        <v>1.4105872137706152</v>
      </c>
      <c r="H57" s="51">
        <f t="shared" si="12"/>
        <v>2.1886998486810851</v>
      </c>
      <c r="I57" s="51">
        <f t="shared" si="12"/>
        <v>2.3015825675719439</v>
      </c>
      <c r="J57" s="51">
        <f t="shared" si="12"/>
        <v>19.001893524249819</v>
      </c>
      <c r="K57" s="51">
        <f t="shared" si="12"/>
        <v>4.6388658377782406</v>
      </c>
      <c r="L57" s="51">
        <f t="shared" si="12"/>
        <v>0.5553093036607839</v>
      </c>
      <c r="M57" s="51">
        <f t="shared" si="12"/>
        <v>0.58651521256706696</v>
      </c>
      <c r="N57" s="51">
        <f t="shared" si="12"/>
        <v>1.449387309859715</v>
      </c>
      <c r="Q57" s="51">
        <f t="shared" si="10"/>
        <v>2.2462686255816049</v>
      </c>
      <c r="R57" s="51">
        <f t="shared" si="10"/>
        <v>0.49209094934293729</v>
      </c>
      <c r="S57" s="51">
        <f t="shared" si="10"/>
        <v>1.0906857840341864</v>
      </c>
      <c r="T57" s="51">
        <f t="shared" si="10"/>
        <v>1.4410699235015296</v>
      </c>
      <c r="U57" s="51">
        <f t="shared" si="10"/>
        <v>1.9372978714043163</v>
      </c>
      <c r="V57" s="51">
        <f t="shared" si="10"/>
        <v>12.385294934080397</v>
      </c>
      <c r="W57" s="51">
        <f t="shared" si="10"/>
        <v>2.8495392578191834</v>
      </c>
      <c r="X57" s="51">
        <f t="shared" si="10"/>
        <v>0.50169013487061265</v>
      </c>
      <c r="Y57" s="51">
        <f t="shared" si="10"/>
        <v>0.53995086195073405</v>
      </c>
      <c r="Z57" s="51">
        <f t="shared" si="10"/>
        <v>1.2290250137598968</v>
      </c>
      <c r="AC57" s="51">
        <f t="shared" si="11"/>
        <v>5.1842753123775704</v>
      </c>
      <c r="AD57" s="51">
        <f t="shared" si="11"/>
        <v>4.8055577092663118</v>
      </c>
      <c r="AE57" s="51">
        <f t="shared" si="11"/>
        <v>1.7304886435070441</v>
      </c>
      <c r="AF57" s="51">
        <f t="shared" si="11"/>
        <v>2.9363297738606406</v>
      </c>
      <c r="AG57" s="51">
        <f t="shared" si="11"/>
        <v>2.6658672637395715</v>
      </c>
      <c r="AH57" s="51">
        <f t="shared" si="11"/>
        <v>25.61849211441924</v>
      </c>
      <c r="AI57" s="51">
        <f t="shared" si="11"/>
        <v>6.4281924177372982</v>
      </c>
      <c r="AJ57" s="51">
        <f t="shared" si="11"/>
        <v>0.60892847245095516</v>
      </c>
      <c r="AK57" s="51">
        <f t="shared" si="11"/>
        <v>0.63307956318339986</v>
      </c>
      <c r="AL57" s="51">
        <f t="shared" si="11"/>
        <v>1.6697496059595331</v>
      </c>
    </row>
    <row r="58" spans="4:88">
      <c r="D58" s="42">
        <f>24/24</f>
        <v>1</v>
      </c>
      <c r="E58" s="51">
        <f t="shared" si="12"/>
        <v>0.48368834544557793</v>
      </c>
      <c r="F58" s="51">
        <f t="shared" si="12"/>
        <v>0.7549221559529542</v>
      </c>
      <c r="G58" s="51">
        <f t="shared" si="12"/>
        <v>0.80453886795698926</v>
      </c>
      <c r="H58" s="51">
        <f t="shared" si="12"/>
        <v>2.0406313009884123</v>
      </c>
      <c r="I58" s="51">
        <f t="shared" si="12"/>
        <v>2.4856299349500768</v>
      </c>
      <c r="J58" s="51">
        <f t="shared" si="12"/>
        <v>23.797532012191958</v>
      </c>
      <c r="K58" s="51">
        <f t="shared" si="12"/>
        <v>5.6482482059864765</v>
      </c>
      <c r="L58" s="51">
        <f t="shared" si="12"/>
        <v>0.58853193074210186</v>
      </c>
      <c r="M58" s="51">
        <f t="shared" si="12"/>
        <v>0.61370595756313218</v>
      </c>
      <c r="N58" s="51"/>
      <c r="Q58" s="51">
        <f t="shared" si="10"/>
        <v>0.27457601348079541</v>
      </c>
      <c r="R58" s="51">
        <f t="shared" si="10"/>
        <v>0.57512476151862957</v>
      </c>
      <c r="S58" s="51">
        <f t="shared" si="10"/>
        <v>0.67715486444675954</v>
      </c>
      <c r="T58" s="51">
        <f t="shared" si="10"/>
        <v>0.97581966225519734</v>
      </c>
      <c r="U58" s="51">
        <f t="shared" si="10"/>
        <v>1.8245142811626534</v>
      </c>
      <c r="V58" s="51">
        <f t="shared" si="10"/>
        <v>11.709665492477992</v>
      </c>
      <c r="W58" s="51">
        <f t="shared" si="10"/>
        <v>5.4170569039530445</v>
      </c>
      <c r="X58" s="51">
        <f t="shared" si="10"/>
        <v>0.53326392791988719</v>
      </c>
      <c r="Y58" s="51">
        <f t="shared" si="10"/>
        <v>0.57680721251844114</v>
      </c>
      <c r="Z58" s="51" t="e">
        <f t="shared" si="10"/>
        <v>#DIV/0!</v>
      </c>
      <c r="AC58" s="51">
        <f t="shared" si="11"/>
        <v>0.69280067741036044</v>
      </c>
      <c r="AD58" s="51">
        <f t="shared" si="11"/>
        <v>0.93471955038727883</v>
      </c>
      <c r="AE58" s="51">
        <f t="shared" si="11"/>
        <v>0.93192287146721897</v>
      </c>
      <c r="AF58" s="51">
        <f t="shared" si="11"/>
        <v>3.1054429397216272</v>
      </c>
      <c r="AG58" s="51">
        <f t="shared" si="11"/>
        <v>3.1467455887375002</v>
      </c>
      <c r="AH58" s="51">
        <f t="shared" si="11"/>
        <v>35.885398531905921</v>
      </c>
      <c r="AI58" s="51">
        <f t="shared" si="11"/>
        <v>5.8794395080199084</v>
      </c>
      <c r="AJ58" s="51">
        <f t="shared" si="11"/>
        <v>0.64379993356431653</v>
      </c>
      <c r="AK58" s="51">
        <f t="shared" si="11"/>
        <v>0.65060470260782322</v>
      </c>
      <c r="AL58" s="51" t="e">
        <f t="shared" si="11"/>
        <v>#DIV/0!</v>
      </c>
      <c r="CJ58" s="42" t="s">
        <v>26</v>
      </c>
    </row>
    <row r="59" spans="4:88">
      <c r="D59" s="42">
        <f>6*24/24</f>
        <v>6</v>
      </c>
      <c r="E59" s="51">
        <f t="shared" si="12"/>
        <v>3.2995105177781536E-2</v>
      </c>
      <c r="F59" s="51">
        <f t="shared" si="12"/>
        <v>0.63050575326573033</v>
      </c>
      <c r="G59" s="51">
        <f t="shared" si="12"/>
        <v>0.37247419406316251</v>
      </c>
      <c r="H59" s="51">
        <f t="shared" si="12"/>
        <v>0.30960520411755982</v>
      </c>
      <c r="I59" s="51">
        <f t="shared" si="12"/>
        <v>0.69068007821686261</v>
      </c>
      <c r="J59" s="51">
        <f t="shared" si="12"/>
        <v>35.939811229870813</v>
      </c>
      <c r="K59" s="51">
        <f t="shared" si="12"/>
        <v>4.5534843419079252</v>
      </c>
      <c r="L59" s="51">
        <f t="shared" si="12"/>
        <v>0.29637918722091056</v>
      </c>
      <c r="M59" s="51">
        <f t="shared" si="12"/>
        <v>0.41172003357436016</v>
      </c>
      <c r="N59" s="51">
        <f t="shared" si="12"/>
        <v>1.7381002561148504</v>
      </c>
      <c r="Q59" s="51">
        <f t="shared" si="10"/>
        <v>2.9032926962133072E-2</v>
      </c>
      <c r="R59" s="51">
        <f t="shared" si="10"/>
        <v>0.5079246241727442</v>
      </c>
      <c r="S59" s="51">
        <f t="shared" si="10"/>
        <v>0.19904175151163153</v>
      </c>
      <c r="T59" s="51">
        <f t="shared" si="10"/>
        <v>0.27331718492937185</v>
      </c>
      <c r="U59" s="51">
        <f t="shared" si="10"/>
        <v>0.65453064783262649</v>
      </c>
      <c r="V59" s="51">
        <f t="shared" si="10"/>
        <v>17.71064741452988</v>
      </c>
      <c r="W59" s="51">
        <f t="shared" si="10"/>
        <v>4.1448183052251872</v>
      </c>
      <c r="X59" s="51">
        <f t="shared" si="10"/>
        <v>0.26021364598706165</v>
      </c>
      <c r="Y59" s="51">
        <f t="shared" si="10"/>
        <v>0.40517478110746141</v>
      </c>
      <c r="Z59" s="51">
        <f t="shared" si="10"/>
        <v>0.39491582094039868</v>
      </c>
      <c r="AC59" s="51">
        <f t="shared" si="11"/>
        <v>3.6957283393430004E-2</v>
      </c>
      <c r="AD59" s="51">
        <f t="shared" si="11"/>
        <v>0.75308688235871646</v>
      </c>
      <c r="AE59" s="51">
        <f t="shared" si="11"/>
        <v>0.54590663661469352</v>
      </c>
      <c r="AF59" s="51">
        <f t="shared" si="11"/>
        <v>0.34589322330574779</v>
      </c>
      <c r="AG59" s="51">
        <f t="shared" si="11"/>
        <v>0.72682950860109874</v>
      </c>
      <c r="AH59" s="51">
        <f t="shared" si="11"/>
        <v>54.168975045211745</v>
      </c>
      <c r="AI59" s="51">
        <f t="shared" si="11"/>
        <v>4.9621503785906631</v>
      </c>
      <c r="AJ59" s="51">
        <f t="shared" si="11"/>
        <v>0.33254472845475946</v>
      </c>
      <c r="AK59" s="51">
        <f t="shared" si="11"/>
        <v>0.4182652860412589</v>
      </c>
      <c r="AL59" s="51">
        <f t="shared" si="11"/>
        <v>3.0812846912893024</v>
      </c>
    </row>
    <row r="60" spans="4:88">
      <c r="D60" s="42">
        <v>10</v>
      </c>
      <c r="E60" s="51">
        <f t="shared" si="12"/>
        <v>1.3610519374951011E-2</v>
      </c>
      <c r="F60" s="51">
        <f t="shared" si="12"/>
        <v>0.31781254647457508</v>
      </c>
      <c r="G60" s="51">
        <f t="shared" si="12"/>
        <v>0.4182929776777361</v>
      </c>
      <c r="H60" s="51">
        <f t="shared" si="12"/>
        <v>0.50236223232894639</v>
      </c>
      <c r="I60" s="51">
        <f t="shared" si="12"/>
        <v>0.60696877977152341</v>
      </c>
      <c r="J60" s="51">
        <f t="shared" si="12"/>
        <v>35.128153083912011</v>
      </c>
      <c r="K60" s="51">
        <f t="shared" si="12"/>
        <v>5.0948875991171096</v>
      </c>
      <c r="L60" s="51">
        <f t="shared" si="12"/>
        <v>0.28596686858886905</v>
      </c>
      <c r="M60" s="51">
        <f t="shared" si="12"/>
        <v>0.41441396918946322</v>
      </c>
      <c r="N60" s="51">
        <f t="shared" si="12"/>
        <v>1.3886560182922505</v>
      </c>
      <c r="Q60" s="51">
        <f t="shared" si="10"/>
        <v>9.4992120203525321E-3</v>
      </c>
      <c r="R60" s="51">
        <f t="shared" si="10"/>
        <v>0.2905166860923451</v>
      </c>
      <c r="S60" s="51">
        <f t="shared" si="10"/>
        <v>0.328048652406147</v>
      </c>
      <c r="T60" s="51">
        <f t="shared" si="10"/>
        <v>0.33013669612587948</v>
      </c>
      <c r="U60" s="51">
        <f t="shared" si="10"/>
        <v>0.48211990269825555</v>
      </c>
      <c r="V60" s="51">
        <f t="shared" si="10"/>
        <v>21.897583820792029</v>
      </c>
      <c r="W60" s="51">
        <f t="shared" si="10"/>
        <v>4.7025055633756701</v>
      </c>
      <c r="X60" s="51">
        <f t="shared" si="10"/>
        <v>0.25993813564286805</v>
      </c>
      <c r="Y60" s="51">
        <f t="shared" si="10"/>
        <v>0.38410769474411066</v>
      </c>
      <c r="Z60" s="51">
        <f t="shared" si="10"/>
        <v>0.90270234248944003</v>
      </c>
      <c r="AC60" s="51">
        <f t="shared" si="11"/>
        <v>1.772182672954949E-2</v>
      </c>
      <c r="AD60" s="51">
        <f t="shared" si="11"/>
        <v>0.34510840685680505</v>
      </c>
      <c r="AE60" s="51">
        <f t="shared" si="11"/>
        <v>0.5085373029493252</v>
      </c>
      <c r="AF60" s="51">
        <f t="shared" si="11"/>
        <v>0.6745877685320133</v>
      </c>
      <c r="AG60" s="51">
        <f t="shared" si="11"/>
        <v>0.73181765684479128</v>
      </c>
      <c r="AH60" s="51">
        <f t="shared" si="11"/>
        <v>48.358722347031993</v>
      </c>
      <c r="AI60" s="51">
        <f t="shared" si="11"/>
        <v>5.4872696348585492</v>
      </c>
      <c r="AJ60" s="51">
        <f t="shared" si="11"/>
        <v>0.31199560153487005</v>
      </c>
      <c r="AK60" s="51">
        <f t="shared" si="11"/>
        <v>0.44472024363481577</v>
      </c>
      <c r="AL60" s="51">
        <f t="shared" si="11"/>
        <v>1.874609694095061</v>
      </c>
    </row>
    <row r="62" spans="4:88">
      <c r="D62" s="42">
        <f>D56</f>
        <v>4.1666666666666664E-2</v>
      </c>
      <c r="N62" s="51">
        <f>N56</f>
        <v>0.51983110408980959</v>
      </c>
      <c r="Z62" s="51">
        <f>Z56</f>
        <v>0.5115430704701851</v>
      </c>
      <c r="AL62" s="51">
        <f>AL56</f>
        <v>0.52811913770943408</v>
      </c>
    </row>
    <row r="63" spans="4:88">
      <c r="D63" s="42">
        <f>D57</f>
        <v>0.16666666666666666</v>
      </c>
      <c r="N63" s="51">
        <f>N57</f>
        <v>1.449387309859715</v>
      </c>
      <c r="Z63" s="51">
        <f>Z57</f>
        <v>1.2290250137598968</v>
      </c>
      <c r="AL63" s="51">
        <f>AL57</f>
        <v>1.6697496059595331</v>
      </c>
    </row>
    <row r="64" spans="4:88">
      <c r="D64" s="42">
        <f>D59</f>
        <v>6</v>
      </c>
      <c r="N64" s="51">
        <f>N59</f>
        <v>1.7381002561148504</v>
      </c>
      <c r="Z64" s="51">
        <f>Z59</f>
        <v>0.39491582094039868</v>
      </c>
      <c r="AL64" s="51">
        <f>AL59</f>
        <v>3.0812846912893024</v>
      </c>
    </row>
    <row r="65" spans="4:38">
      <c r="D65" s="42">
        <f>D60</f>
        <v>10</v>
      </c>
      <c r="N65" s="51">
        <f>N60</f>
        <v>1.3886560182922505</v>
      </c>
      <c r="Z65" s="51">
        <f>Z60</f>
        <v>0.90270234248944003</v>
      </c>
      <c r="AL65" s="51">
        <f>AL60</f>
        <v>1.874609694095061</v>
      </c>
    </row>
    <row r="77" spans="4:38">
      <c r="E77" s="42" t="s">
        <v>42</v>
      </c>
    </row>
    <row r="78" spans="4:38">
      <c r="Q78" s="42" t="s">
        <v>20</v>
      </c>
    </row>
    <row r="79" spans="4:38"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4:38">
      <c r="D80" s="53" t="s">
        <v>21</v>
      </c>
      <c r="E80" s="42" t="str">
        <f t="shared" ref="E80:N80" si="13">E12</f>
        <v>Blood</v>
      </c>
      <c r="F80" s="42" t="str">
        <f t="shared" si="13"/>
        <v>Thymus</v>
      </c>
      <c r="G80" s="42" t="str">
        <f t="shared" si="13"/>
        <v>Heart</v>
      </c>
      <c r="H80" s="42" t="str">
        <f t="shared" si="13"/>
        <v>Lungs</v>
      </c>
      <c r="I80" s="42" t="str">
        <f t="shared" si="13"/>
        <v>Kidneys</v>
      </c>
      <c r="J80" s="42" t="str">
        <f t="shared" si="13"/>
        <v>Spleen</v>
      </c>
      <c r="K80" s="42" t="str">
        <f t="shared" si="13"/>
        <v>Liver</v>
      </c>
      <c r="L80" s="42" t="str">
        <f t="shared" si="13"/>
        <v>ART</v>
      </c>
      <c r="M80" s="42" t="str">
        <f t="shared" si="13"/>
        <v>Carcass</v>
      </c>
      <c r="N80" s="42" t="str">
        <f t="shared" si="13"/>
        <v>Tumor</v>
      </c>
      <c r="P80" s="53" t="s">
        <v>62</v>
      </c>
      <c r="Q80" s="42" t="str">
        <f>Q55</f>
        <v>Blood</v>
      </c>
      <c r="R80" s="42" t="str">
        <f t="shared" ref="R80:Z80" si="14">R55</f>
        <v>Thymus</v>
      </c>
      <c r="S80" s="42" t="str">
        <f t="shared" si="14"/>
        <v>Heart</v>
      </c>
      <c r="T80" s="42" t="str">
        <f t="shared" si="14"/>
        <v>Lungs</v>
      </c>
      <c r="U80" s="42" t="str">
        <f t="shared" si="14"/>
        <v>Kidneys</v>
      </c>
      <c r="V80" s="42" t="str">
        <f t="shared" si="14"/>
        <v>Spleen</v>
      </c>
      <c r="W80" s="42" t="str">
        <f t="shared" si="14"/>
        <v>Liver</v>
      </c>
      <c r="X80" s="42" t="str">
        <f t="shared" si="14"/>
        <v>ART</v>
      </c>
      <c r="Y80" s="42" t="str">
        <f t="shared" si="14"/>
        <v>Carcass</v>
      </c>
      <c r="Z80" s="42" t="str">
        <f t="shared" si="14"/>
        <v>Tumor</v>
      </c>
      <c r="AB80" s="53" t="s">
        <v>61</v>
      </c>
      <c r="AC80" s="42" t="str">
        <f>AC55</f>
        <v>Blood</v>
      </c>
      <c r="AD80" s="42" t="str">
        <f t="shared" ref="AD80:AL80" si="15">AD55</f>
        <v>Thymus</v>
      </c>
      <c r="AE80" s="42" t="str">
        <f t="shared" si="15"/>
        <v>Heart</v>
      </c>
      <c r="AF80" s="42" t="str">
        <f t="shared" si="15"/>
        <v>Lungs</v>
      </c>
      <c r="AG80" s="42" t="str">
        <f t="shared" si="15"/>
        <v>Kidneys</v>
      </c>
      <c r="AH80" s="42" t="str">
        <f t="shared" si="15"/>
        <v>Spleen</v>
      </c>
      <c r="AI80" s="42" t="str">
        <f t="shared" si="15"/>
        <v>Liver</v>
      </c>
      <c r="AJ80" s="42" t="str">
        <f t="shared" si="15"/>
        <v>ART</v>
      </c>
      <c r="AK80" s="42" t="str">
        <f t="shared" si="15"/>
        <v>Carcass</v>
      </c>
      <c r="AL80" s="42" t="str">
        <f t="shared" si="15"/>
        <v>Tumor</v>
      </c>
    </row>
    <row r="81" spans="4:38"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4:38">
      <c r="D82" s="42">
        <f>$D$56</f>
        <v>4.1666666666666664E-2</v>
      </c>
      <c r="E82" s="42">
        <f>_xll.SRS1Splines.Functions25.OneWay_Spline($D$56:$D$60,$E$56:$E$60,D82)</f>
        <v>4.9456792724017697</v>
      </c>
      <c r="F82" s="42">
        <f>_xll.SRS1Splines.Functions25.OneWay_Spline($D$56:$D$60,F$56:F$60,$D82)</f>
        <v>3.4240317378468199</v>
      </c>
      <c r="G82" s="42">
        <f>_xll.SRS1Splines.Functions25.OneWay_Spline($D$56:$D$60,G$56:G$60,$D82)</f>
        <v>1.91765187430968</v>
      </c>
      <c r="H82" s="42">
        <f>_xll.SRS1Splines.Functions25.OneWay_Spline($D$56:$D$60,H$56:H$60,$D82)</f>
        <v>2.66398781932077</v>
      </c>
      <c r="I82" s="42">
        <f>_xll.SRS1Splines.Functions25.OneWay_Spline($D$56:$D$60,I$56:I$60,$D82)</f>
        <v>2.8256865768647299</v>
      </c>
      <c r="J82" s="42">
        <f>_xll.SRS1Splines.Functions25.OneWay_Spline($D$56:$D$60,J$56:J$60,$D82)</f>
        <v>13.2482231875924</v>
      </c>
      <c r="K82" s="42">
        <f>_xll.SRS1Splines.Functions25.OneWay_Spline($D$56:$D$60,K$56:K$60,$D82)</f>
        <v>3.6517426755399098</v>
      </c>
      <c r="L82" s="42">
        <f>_xll.SRS1Splines.Functions25.OneWay_Spline($D$56:$D$60,L$56:L$60,$D82)</f>
        <v>0.31120968554922301</v>
      </c>
      <c r="M82" s="42">
        <f>_xll.SRS1Splines.Functions25.OneWay_Spline($D$56:$D$60,M$56:M$60,$D82)</f>
        <v>0.62157547390040802</v>
      </c>
      <c r="N82" s="42">
        <f>_xll.SRS1Splines.Functions25.OneWay_Spline(($D$62:$D$65),N$62:N$65,$D82)</f>
        <v>0.51983110408981004</v>
      </c>
      <c r="P82" s="42">
        <f>$D$56</f>
        <v>4.1666666666666664E-2</v>
      </c>
      <c r="Q82" s="42">
        <f>_xll.SRS1Splines.Functions25.OneWay_Spline($D$56:$D$60,Q$56:Q$60,P82)</f>
        <v>4.8192668088342101</v>
      </c>
      <c r="R82" s="42">
        <f>_xll.SRS1Splines.Functions25.OneWay_Spline($D$56:$D$60,R$56:R$60,$D82)</f>
        <v>1.7662846303619599</v>
      </c>
      <c r="S82" s="42">
        <f>_xll.SRS1Splines.Functions25.OneWay_Spline($D$56:$D$60,S$56:S$60,$D82)</f>
        <v>1.53714882449194</v>
      </c>
      <c r="T82" s="42">
        <f>_xll.SRS1Splines.Functions25.OneWay_Spline($D$56:$D$60,T$56:T$60,$D82)</f>
        <v>2.53137077037012</v>
      </c>
      <c r="U82" s="42">
        <f>_xll.SRS1Splines.Functions25.OneWay_Spline($D$56:$D$60,U$56:U$60,$D82)</f>
        <v>2.47216624571859</v>
      </c>
      <c r="V82" s="42">
        <f>_xll.SRS1Splines.Functions25.OneWay_Spline($D$56:$D$60,V$56:V$60,$D82)</f>
        <v>11.339904853073399</v>
      </c>
      <c r="W82" s="42">
        <f>_xll.SRS1Splines.Functions25.OneWay_Spline($D$56:$D$60,W$56:W$60,$D82)</f>
        <v>3.3650164556557902</v>
      </c>
      <c r="X82" s="42">
        <f>_xll.SRS1Splines.Functions25.OneWay_Spline($D$56:$D$60,X$56:X$60,$D82)</f>
        <v>0.23684048047460399</v>
      </c>
      <c r="Y82" s="42">
        <f>_xll.SRS1Splines.Functions25.OneWay_Spline($D$56:$D$60,Y$56:Y$60,$D82)</f>
        <v>0.53957172917621798</v>
      </c>
      <c r="Z82" s="42">
        <f>_xll.SRS1Splines.Functions25.OneWay_Spline($D$62:$D$65,Z$62:Z$65,$D82)</f>
        <v>0.51154307047018499</v>
      </c>
      <c r="AB82" s="42">
        <f>$D$56</f>
        <v>4.1666666666666664E-2</v>
      </c>
      <c r="AC82" s="42">
        <f>_xll.SRS1Splines.Functions25.OneWay_Spline($D$56:$D$60,AC$56:AC$60,AB82)</f>
        <v>5.0720917359693303</v>
      </c>
      <c r="AD82" s="42">
        <f>_xll.SRS1Splines.Functions25.OneWay_Spline($D$56:$D$60,AD$56:AD$60,$D82)</f>
        <v>5.0817788453316703</v>
      </c>
      <c r="AE82" s="42">
        <f>_xll.SRS1Splines.Functions25.OneWay_Spline($D$56:$D$60,AE$56:AE$60,$D82)</f>
        <v>2.2981549241274299</v>
      </c>
      <c r="AF82" s="42">
        <f>_xll.SRS1Splines.Functions25.OneWay_Spline($D$56:$D$60,AF$56:AF$60,$D82)</f>
        <v>2.7966048682714102</v>
      </c>
      <c r="AG82" s="42">
        <f>_xll.SRS1Splines.Functions25.OneWay_Spline($D$56:$D$60,AG$56:AG$60,$D82)</f>
        <v>3.1792069080108698</v>
      </c>
      <c r="AH82" s="42">
        <f>_xll.SRS1Splines.Functions25.OneWay_Spline($D$56:$D$60,AH$56:AH$60,$D82)</f>
        <v>15.1565415221115</v>
      </c>
      <c r="AI82" s="42">
        <f>_xll.SRS1Splines.Functions25.OneWay_Spline($D$56:$D$60,AI$56:AI$60,$D82)</f>
        <v>3.9384688954240401</v>
      </c>
      <c r="AJ82" s="42">
        <f>_xll.SRS1Splines.Functions25.OneWay_Spline($D$56:$D$60,AJ$56:AJ$60,$D82)</f>
        <v>0.38557889062384298</v>
      </c>
      <c r="AK82" s="42">
        <f>_xll.SRS1Splines.Functions25.OneWay_Spline($D$56:$D$60,AK$56:AK$60,$D82)</f>
        <v>0.70357921862459705</v>
      </c>
      <c r="AL82" s="42">
        <f>_xll.SRS1Splines.Functions25.OneWay_Spline($D$62:$D$65,AL$62:AL$65,$D82)</f>
        <v>0.52811913770943397</v>
      </c>
    </row>
    <row r="83" spans="4:38">
      <c r="D83" s="42">
        <v>7.4999999999999997E-2</v>
      </c>
      <c r="E83" s="42">
        <f>_xll.SRS1Splines.Functions25.OneWay_Spline($D$56:$D$60,$E$56:$E$60,D83)</f>
        <v>4.5900155392741002</v>
      </c>
      <c r="F83" s="42">
        <f>_xll.SRS1Splines.Functions25.OneWay_Spline($D$56:$D$60,F$56:F$60,$D83)</f>
        <v>3.1973265860126001</v>
      </c>
      <c r="G83" s="42">
        <f>_xll.SRS1Splines.Functions25.OneWay_Spline($D$56:$D$60,G$56:G$60,$D83)</f>
        <v>1.75768908313095</v>
      </c>
      <c r="H83" s="42">
        <f>_xll.SRS1Splines.Functions25.OneWay_Spline($D$56:$D$60,H$56:H$60,$D83)</f>
        <v>2.5063004627120198</v>
      </c>
      <c r="I83" s="42">
        <f>_xll.SRS1Splines.Functions25.OneWay_Spline($D$56:$D$60,I$56:I$60,$D83)</f>
        <v>2.6482745245608901</v>
      </c>
      <c r="J83" s="42">
        <f>_xll.SRS1Splines.Functions25.OneWay_Spline($D$56:$D$60,J$56:J$60,$D83)</f>
        <v>15.1017220523653</v>
      </c>
      <c r="K83" s="42">
        <f>_xll.SRS1Splines.Functions25.OneWay_Spline($D$56:$D$60,K$56:K$60,$D83)</f>
        <v>3.9662932639186099</v>
      </c>
      <c r="L83" s="42">
        <f>_xll.SRS1Splines.Functions25.OneWay_Spline($D$56:$D$60,L$56:L$60,$D83)</f>
        <v>0.39298525460580302</v>
      </c>
      <c r="M83" s="42">
        <f>_xll.SRS1Splines.Functions25.OneWay_Spline($D$56:$D$60,M$56:M$60,$D83)</f>
        <v>0.60966563826506304</v>
      </c>
      <c r="N83" s="42">
        <f>_xll.SRS1Splines.Functions25.OneWay_Spline(($D$62:$D$65),N$62:N$65,$D83)</f>
        <v>0.81832014371749195</v>
      </c>
      <c r="P83" s="42">
        <v>7.4999999999999997E-2</v>
      </c>
      <c r="Q83" s="42">
        <f>_xll.SRS1Splines.Functions25.OneWay_Spline($D$56:$D$60,Q$56:Q$60,P83)</f>
        <v>3.9872063355051601</v>
      </c>
      <c r="R83" s="42">
        <f>_xll.SRS1Splines.Functions25.OneWay_Spline($D$56:$D$60,R$56:R$60,$D83)</f>
        <v>1.33598563896756</v>
      </c>
      <c r="S83" s="42">
        <f>_xll.SRS1Splines.Functions25.OneWay_Spline($D$56:$D$60,S$56:S$60,$D83)</f>
        <v>1.3940883069143599</v>
      </c>
      <c r="T83" s="42">
        <f>_xll.SRS1Splines.Functions25.OneWay_Spline($D$56:$D$60,T$56:T$60,$D83)</f>
        <v>2.17195626777688</v>
      </c>
      <c r="U83" s="42">
        <f>_xll.SRS1Splines.Functions25.OneWay_Spline($D$56:$D$60,U$56:U$60,$D83)</f>
        <v>2.2937182875982698</v>
      </c>
      <c r="V83" s="42">
        <f>_xll.SRS1Splines.Functions25.OneWay_Spline($D$56:$D$60,V$56:V$60,$D83)</f>
        <v>11.694640727015599</v>
      </c>
      <c r="W83" s="42">
        <f>_xll.SRS1Splines.Functions25.OneWay_Spline($D$56:$D$60,W$56:W$60,$D83)</f>
        <v>3.1838285918664502</v>
      </c>
      <c r="X83" s="42">
        <f>_xll.SRS1Splines.Functions25.OneWay_Spline($D$56:$D$60,X$56:X$60,$D83)</f>
        <v>0.325650025837184</v>
      </c>
      <c r="Y83" s="42">
        <f>_xll.SRS1Splines.Functions25.OneWay_Spline($D$56:$D$60,Y$56:Y$60,$D83)</f>
        <v>0.53959868972907299</v>
      </c>
      <c r="Z83" s="42">
        <f>_xll.SRS1Splines.Functions25.OneWay_Spline($D$62:$D$65,Z$62:Z$65,$D83)</f>
        <v>0.74249929557974303</v>
      </c>
      <c r="AB83" s="42">
        <v>7.4999999999999997E-2</v>
      </c>
      <c r="AC83" s="42">
        <f>_xll.SRS1Splines.Functions25.OneWay_Spline($D$56:$D$60,AC$56:AC$60,AB83)</f>
        <v>5.12255811764265</v>
      </c>
      <c r="AD83" s="42">
        <f>_xll.SRS1Splines.Functions25.OneWay_Spline($D$56:$D$60,AD$56:AD$60,$D83)</f>
        <v>5.0158843985326298</v>
      </c>
      <c r="AE83" s="42">
        <f>_xll.SRS1Splines.Functions25.OneWay_Spline($D$56:$D$60,AE$56:AE$60,$D83)</f>
        <v>2.1212898593475402</v>
      </c>
      <c r="AF83" s="42">
        <f>_xll.SRS1Splines.Functions25.OneWay_Spline($D$56:$D$60,AF$56:AF$60,$D83)</f>
        <v>2.8406446576471498</v>
      </c>
      <c r="AG83" s="42">
        <f>_xll.SRS1Splines.Functions25.OneWay_Spline($D$56:$D$60,AG$56:AG$60,$D83)</f>
        <v>3.0045951981352799</v>
      </c>
      <c r="AH83" s="42">
        <f>_xll.SRS1Splines.Functions25.OneWay_Spline($D$56:$D$60,AH$56:AH$60,$D83)</f>
        <v>18.498233530450801</v>
      </c>
      <c r="AI83" s="42">
        <f>_xll.SRS1Splines.Functions25.OneWay_Spline($D$56:$D$60,AI$56:AI$60,$D83)</f>
        <v>4.7803403887360396</v>
      </c>
      <c r="AJ83" s="42">
        <f>_xll.SRS1Splines.Functions25.OneWay_Spline($D$56:$D$60,AJ$56:AJ$60,$D83)</f>
        <v>0.460320483374423</v>
      </c>
      <c r="AK83" s="42">
        <f>_xll.SRS1Splines.Functions25.OneWay_Spline($D$56:$D$60,AK$56:AK$60,$D83)</f>
        <v>0.67973499385260405</v>
      </c>
      <c r="AL83" s="42">
        <f>_xll.SRS1Splines.Functions25.OneWay_Spline($D$62:$D$65,AL$62:AL$65,$D83)</f>
        <v>0.892276824008433</v>
      </c>
    </row>
    <row r="84" spans="4:38">
      <c r="D84" s="42">
        <v>0.1</v>
      </c>
      <c r="E84" s="42">
        <f>_xll.SRS1Splines.Functions25.OneWay_Spline($D$56:$D$60,$E$56:$E$60,D84)</f>
        <v>4.32827187032147</v>
      </c>
      <c r="F84" s="42">
        <f>_xll.SRS1Splines.Functions25.OneWay_Spline($D$56:$D$60,F$56:F$60,$D84)</f>
        <v>3.0297180521745601</v>
      </c>
      <c r="G84" s="42">
        <f>_xll.SRS1Splines.Functions25.OneWay_Spline($D$56:$D$60,G$56:G$60,$D84)</f>
        <v>1.63603914260032</v>
      </c>
      <c r="H84" s="42">
        <f>_xll.SRS1Splines.Functions25.OneWay_Spline($D$56:$D$60,H$56:H$60,$D84)</f>
        <v>2.3842977235367302</v>
      </c>
      <c r="I84" s="42">
        <f>_xll.SRS1Splines.Functions25.OneWay_Spline($D$56:$D$60,I$56:I$60,$D84)</f>
        <v>2.5106786641798</v>
      </c>
      <c r="J84" s="42">
        <f>_xll.SRS1Splines.Functions25.OneWay_Spline($D$56:$D$60,J$56:J$60,$D84)</f>
        <v>16.521610484620801</v>
      </c>
      <c r="K84" s="42">
        <f>_xll.SRS1Splines.Functions25.OneWay_Spline($D$56:$D$60,K$56:K$60,$D84)</f>
        <v>4.2063509022440897</v>
      </c>
      <c r="L84" s="42">
        <f>_xll.SRS1Splines.Functions25.OneWay_Spline($D$56:$D$60,L$56:L$60,$D84)</f>
        <v>0.456456995905138</v>
      </c>
      <c r="M84" s="42">
        <f>_xll.SRS1Splines.Functions25.OneWay_Spline($D$56:$D$60,M$56:M$60,$D84)</f>
        <v>0.60046418335734997</v>
      </c>
      <c r="N84" s="42">
        <f>_xll.SRS1Splines.Functions25.OneWay_Spline(($D$62:$D$65),N$62:N$65,$D84)</f>
        <v>1.06272445553407</v>
      </c>
      <c r="P84" s="42">
        <v>0.1</v>
      </c>
      <c r="Q84" s="42">
        <f>_xll.SRS1Splines.Functions25.OneWay_Spline($D$56:$D$60,Q$56:Q$60,P84)</f>
        <v>3.3489596531625501</v>
      </c>
      <c r="R84" s="42">
        <f>_xll.SRS1Splines.Functions25.OneWay_Spline($D$56:$D$60,R$56:R$60,$D84)</f>
        <v>1.0013886271825001</v>
      </c>
      <c r="S84" s="42">
        <f>_xll.SRS1Splines.Functions25.OneWay_Spline($D$56:$D$60,S$56:S$60,$D84)</f>
        <v>1.28469672175396</v>
      </c>
      <c r="T84" s="42">
        <f>_xll.SRS1Splines.Functions25.OneWay_Spline($D$56:$D$60,T$56:T$60,$D84)</f>
        <v>1.8944694938215001</v>
      </c>
      <c r="U84" s="42">
        <f>_xll.SRS1Splines.Functions25.OneWay_Spline($D$56:$D$60,U$56:U$60,$D84)</f>
        <v>2.1553991089617202</v>
      </c>
      <c r="V84" s="42">
        <f>_xll.SRS1Splines.Functions25.OneWay_Spline($D$56:$D$60,V$56:V$60,$D84)</f>
        <v>11.9690282517096</v>
      </c>
      <c r="W84" s="42">
        <f>_xll.SRS1Splines.Functions25.OneWay_Spline($D$56:$D$60,W$56:W$60,$D84)</f>
        <v>3.0489956270737699</v>
      </c>
      <c r="X84" s="42">
        <f>_xll.SRS1Splines.Functions25.OneWay_Spline($D$56:$D$60,X$56:X$60,$D84)</f>
        <v>0.39460222060883499</v>
      </c>
      <c r="Y84" s="42">
        <f>_xll.SRS1Splines.Functions25.OneWay_Spline($D$56:$D$60,Y$56:Y$60,$D84)</f>
        <v>0.539654295869335</v>
      </c>
      <c r="Z84" s="42">
        <f>_xll.SRS1Splines.Functions25.OneWay_Spline($D$62:$D$65,Z$62:Z$65,$D84)</f>
        <v>0.93174997348392896</v>
      </c>
      <c r="AB84" s="42">
        <v>0.1</v>
      </c>
      <c r="AC84" s="42">
        <f>_xll.SRS1Splines.Functions25.OneWay_Spline($D$56:$D$60,AC$56:AC$60,AB84)</f>
        <v>5.1510811490886503</v>
      </c>
      <c r="AD84" s="42">
        <f>_xll.SRS1Splines.Functions25.OneWay_Spline($D$56:$D$60,AD$56:AD$60,$D84)</f>
        <v>4.9627577684518496</v>
      </c>
      <c r="AE84" s="42">
        <f>_xll.SRS1Splines.Functions25.OneWay_Spline($D$56:$D$60,AE$56:AE$60,$D84)</f>
        <v>1.9873815634466701</v>
      </c>
      <c r="AF84" s="42">
        <f>_xll.SRS1Splines.Functions25.OneWay_Spline($D$56:$D$60,AF$56:AF$60,$D84)</f>
        <v>2.8741259532519701</v>
      </c>
      <c r="AG84" s="42">
        <f>_xll.SRS1Splines.Functions25.OneWay_Spline($D$56:$D$60,AG$56:AG$60,$D84)</f>
        <v>2.8698881009422998</v>
      </c>
      <c r="AH84" s="42">
        <f>_xll.SRS1Splines.Functions25.OneWay_Spline($D$56:$D$60,AH$56:AH$60,$D84)</f>
        <v>21.050650784989099</v>
      </c>
      <c r="AI84" s="42">
        <f>_xll.SRS1Splines.Functions25.OneWay_Spline($D$56:$D$60,AI$56:AI$60,$D84)</f>
        <v>5.4340489131188798</v>
      </c>
      <c r="AJ84" s="42">
        <f>_xll.SRS1Splines.Functions25.OneWay_Spline($D$56:$D$60,AJ$56:AJ$60,$D84)</f>
        <v>0.51831177120144201</v>
      </c>
      <c r="AK84" s="42">
        <f>_xll.SRS1Splines.Functions25.OneWay_Spline($D$56:$D$60,AK$56:AK$60,$D84)</f>
        <v>0.66122482871366495</v>
      </c>
      <c r="AL84" s="42">
        <f>_xll.SRS1Splines.Functions25.OneWay_Spline($D$62:$D$65,AL$62:AL$65,$D84)</f>
        <v>1.1895469273799499</v>
      </c>
    </row>
    <row r="85" spans="4:38">
      <c r="D85" s="42">
        <v>0.125</v>
      </c>
      <c r="E85" s="42">
        <f>_xll.SRS1Splines.Functions25.OneWay_Spline($D$56:$D$60,$E$56:$E$60,D85)</f>
        <v>4.07954657339784</v>
      </c>
      <c r="F85" s="42">
        <f>_xll.SRS1Splines.Functions25.OneWay_Spline($D$56:$D$60,F$56:F$60,$D85)</f>
        <v>2.8718095458450801</v>
      </c>
      <c r="G85" s="42">
        <f>_xll.SRS1Splines.Functions25.OneWay_Spline($D$56:$D$60,G$56:G$60,$D85)</f>
        <v>1.52740271434138</v>
      </c>
      <c r="H85" s="42">
        <f>_xll.SRS1Splines.Functions25.OneWay_Spline($D$56:$D$60,H$56:H$60,$D85)</f>
        <v>2.2789194016745902</v>
      </c>
      <c r="I85" s="42">
        <f>_xll.SRS1Splines.Functions25.OneWay_Spline($D$56:$D$60,I$56:I$60,$D85)</f>
        <v>2.39330832342102</v>
      </c>
      <c r="J85" s="42">
        <f>_xll.SRS1Splines.Functions25.OneWay_Spline($D$56:$D$60,J$56:J$60,$D85)</f>
        <v>17.771900346146801</v>
      </c>
      <c r="K85" s="42">
        <f>_xll.SRS1Splines.Functions25.OneWay_Spline($D$56:$D$60,K$56:K$60,$D85)</f>
        <v>4.4192783624514904</v>
      </c>
      <c r="L85" s="42">
        <f>_xll.SRS1Splines.Functions25.OneWay_Spline($D$56:$D$60,L$56:L$60,$D85)</f>
        <v>0.51093941115518404</v>
      </c>
      <c r="M85" s="42">
        <f>_xll.SRS1Splines.Functions25.OneWay_Spline($D$56:$D$60,M$56:M$60,$D85)</f>
        <v>0.59262970019160399</v>
      </c>
      <c r="N85" s="42">
        <f>_xll.SRS1Splines.Functions25.OneWay_Spline(($D$62:$D$65),N$62:N$65,$D85)</f>
        <v>1.2768490913202899</v>
      </c>
      <c r="P85" s="42">
        <v>0.125</v>
      </c>
      <c r="Q85" s="42">
        <f>_xll.SRS1Splines.Functions25.OneWay_Spline($D$56:$D$60,Q$56:Q$60,P85)</f>
        <v>2.78837819308468</v>
      </c>
      <c r="R85" s="42">
        <f>_xll.SRS1Splines.Functions25.OneWay_Spline($D$56:$D$60,R$56:R$60,$D85)</f>
        <v>0.71562135320785802</v>
      </c>
      <c r="S85" s="42">
        <f>_xll.SRS1Splines.Functions25.OneWay_Spline($D$56:$D$60,S$56:S$60,$D85)</f>
        <v>1.18802894444987</v>
      </c>
      <c r="T85" s="42">
        <f>_xll.SRS1Splines.Functions25.OneWay_Spline($D$56:$D$60,T$56:T$60,$D85)</f>
        <v>1.6537952451669</v>
      </c>
      <c r="U85" s="42">
        <f>_xll.SRS1Splines.Functions25.OneWay_Spline($D$56:$D$60,U$56:U$60,$D85)</f>
        <v>2.0363558184609101</v>
      </c>
      <c r="V85" s="42">
        <f>_xll.SRS1Splines.Functions25.OneWay_Spline($D$56:$D$60,V$56:V$60,$D85)</f>
        <v>12.2027837386982</v>
      </c>
      <c r="W85" s="42">
        <f>_xll.SRS1Splines.Functions25.OneWay_Spline($D$56:$D$60,W$56:W$60,$D85)</f>
        <v>2.9362965020746898</v>
      </c>
      <c r="X85" s="42">
        <f>_xll.SRS1Splines.Functions25.OneWay_Spline($D$56:$D$60,X$56:X$60,$D85)</f>
        <v>0.453753797622514</v>
      </c>
      <c r="Y85" s="42">
        <f>_xll.SRS1Splines.Functions25.OneWay_Spline($D$56:$D$60,Y$56:Y$60,$D85)</f>
        <v>0.53974023263155901</v>
      </c>
      <c r="Z85" s="42">
        <f>_xll.SRS1Splines.Functions25.OneWay_Spline($D$62:$D$65,Z$62:Z$65,$D85)</f>
        <v>1.0973007311434999</v>
      </c>
      <c r="AB85" s="42">
        <v>0.125</v>
      </c>
      <c r="AC85" s="42">
        <f>_xll.SRS1Splines.Functions25.OneWay_Spline($D$56:$D$60,AC$56:AC$60,AB85)</f>
        <v>5.1710938588235802</v>
      </c>
      <c r="AD85" s="42">
        <f>_xll.SRS1Splines.Functions25.OneWay_Spline($D$56:$D$60,AD$56:AD$60,$D85)</f>
        <v>4.9064547426726302</v>
      </c>
      <c r="AE85" s="42">
        <f>_xll.SRS1Splines.Functions25.OneWay_Spline($D$56:$D$60,AE$56:AE$60,$D85)</f>
        <v>1.8667764842329</v>
      </c>
      <c r="AF85" s="42">
        <f>_xll.SRS1Splines.Functions25.OneWay_Spline($D$56:$D$60,AF$56:AF$60,$D85)</f>
        <v>2.9040435581822801</v>
      </c>
      <c r="AG85" s="42">
        <f>_xll.SRS1Splines.Functions25.OneWay_Spline($D$56:$D$60,AG$56:AG$60,$D85)</f>
        <v>2.75527343239186</v>
      </c>
      <c r="AH85" s="42">
        <f>_xll.SRS1Splines.Functions25.OneWay_Spline($D$56:$D$60,AH$56:AH$60,$D85)</f>
        <v>23.310988978412901</v>
      </c>
      <c r="AI85" s="42">
        <f>_xll.SRS1Splines.Functions25.OneWay_Spline($D$56:$D$60,AI$56:AI$60,$D85)</f>
        <v>5.9919831000023596</v>
      </c>
      <c r="AJ85" s="42">
        <f>_xll.SRS1Splines.Functions25.OneWay_Spline($D$56:$D$60,AJ$56:AJ$60,$D85)</f>
        <v>0.56812502468785397</v>
      </c>
      <c r="AK85" s="42">
        <f>_xll.SRS1Splines.Functions25.OneWay_Spline($D$56:$D$60,AK$56:AK$60,$D85)</f>
        <v>0.64542850008776198</v>
      </c>
      <c r="AL85" s="42">
        <f>_xll.SRS1Splines.Functions25.OneWay_Spline($D$62:$D$65,AL$62:AL$65,$D85)</f>
        <v>1.4511015201141</v>
      </c>
    </row>
    <row r="86" spans="4:38">
      <c r="D86" s="42">
        <f>D85+0.125</f>
        <v>0.25</v>
      </c>
      <c r="E86" s="42">
        <f>_xll.SRS1Splines.Functions25.OneWay_Spline($D$56:$D$60,$E$56:$E$60,D86)</f>
        <v>3.10262316022893</v>
      </c>
      <c r="F86" s="42">
        <f>_xll.SRS1Splines.Functions25.OneWay_Spline($D$56:$D$60,F$56:F$60,$D86)</f>
        <v>2.2893561655758701</v>
      </c>
      <c r="G86" s="42">
        <f>_xll.SRS1Splines.Functions25.OneWay_Spline($D$56:$D$60,G$56:G$60,$D86)</f>
        <v>1.2967342220877101</v>
      </c>
      <c r="H86" s="42">
        <f>_xll.SRS1Splines.Functions25.OneWay_Spline($D$56:$D$60,H$56:H$60,$D86)</f>
        <v>2.1620800018652901</v>
      </c>
      <c r="I86" s="42">
        <f>_xll.SRS1Splines.Functions25.OneWay_Spline($D$56:$D$60,I$56:I$60,$D86)</f>
        <v>2.3067358938585301</v>
      </c>
      <c r="J86" s="42">
        <f>_xll.SRS1Splines.Functions25.OneWay_Spline($D$56:$D$60,J$56:J$60,$D86)</f>
        <v>19.8766379993058</v>
      </c>
      <c r="K86" s="42">
        <f>_xll.SRS1Splines.Functions25.OneWay_Spline($D$56:$D$60,K$56:K$60,$D86)</f>
        <v>4.8306484877378102</v>
      </c>
      <c r="L86" s="42">
        <f>_xll.SRS1Splines.Functions25.OneWay_Spline($D$56:$D$60,L$56:L$60,$D86)</f>
        <v>0.56162160280623397</v>
      </c>
      <c r="M86" s="42">
        <f>_xll.SRS1Splines.Functions25.OneWay_Spline($D$56:$D$60,M$56:M$60,$D86)</f>
        <v>0.58727655342695695</v>
      </c>
      <c r="N86" s="42">
        <f>_xll.SRS1Splines.Functions25.OneWay_Spline(($D$62:$D$65),N$62:N$65,$D86)</f>
        <v>1.45757733017185</v>
      </c>
      <c r="P86" s="42">
        <f>P85+0.125</f>
        <v>0.25</v>
      </c>
      <c r="Q86" s="42">
        <f>_xll.SRS1Splines.Functions25.OneWay_Spline($D$56:$D$60,Q$56:Q$60,P86)</f>
        <v>1.8723836585420099</v>
      </c>
      <c r="R86" s="42">
        <f>_xll.SRS1Splines.Functions25.OneWay_Spline($D$56:$D$60,R$56:R$60,$D86)</f>
        <v>0.494415896083857</v>
      </c>
      <c r="S86" s="42">
        <f>_xll.SRS1Splines.Functions25.OneWay_Spline($D$56:$D$60,S$56:S$60,$D86)</f>
        <v>1.01354924865138</v>
      </c>
      <c r="T86" s="42">
        <f>_xll.SRS1Splines.Functions25.OneWay_Spline($D$56:$D$60,T$56:T$60,$D86)</f>
        <v>1.3547798812967</v>
      </c>
      <c r="U86" s="42">
        <f>_xll.SRS1Splines.Functions25.OneWay_Spline($D$56:$D$60,U$56:U$60,$D86)</f>
        <v>1.9169897448759801</v>
      </c>
      <c r="V86" s="42">
        <f>_xll.SRS1Splines.Functions25.OneWay_Spline($D$56:$D$60,V$56:V$60,$D86)</f>
        <v>12.366377309715499</v>
      </c>
      <c r="W86" s="42">
        <f>_xll.SRS1Splines.Functions25.OneWay_Spline($D$56:$D$60,W$56:W$60,$D86)</f>
        <v>2.9214297519109298</v>
      </c>
      <c r="X86" s="42">
        <f>_xll.SRS1Splines.Functions25.OneWay_Spline($D$56:$D$60,X$56:X$60,$D86)</f>
        <v>0.50768915554997496</v>
      </c>
      <c r="Y86" s="42">
        <f>_xll.SRS1Splines.Functions25.OneWay_Spline($D$56:$D$60,Y$56:Y$60,$D86)</f>
        <v>0.54139230316310705</v>
      </c>
      <c r="Z86" s="42">
        <f>_xll.SRS1Splines.Functions25.OneWay_Spline($D$62:$D$65,Z$62:Z$65,$D86)</f>
        <v>1.2285191982727099</v>
      </c>
      <c r="AB86" s="42">
        <f>AB85+0.125</f>
        <v>0.25</v>
      </c>
      <c r="AC86" s="42">
        <f>_xll.SRS1Splines.Functions25.OneWay_Spline($D$56:$D$60,AC$56:AC$60,AB86)</f>
        <v>5.0604815527805398</v>
      </c>
      <c r="AD86" s="42">
        <f>_xll.SRS1Splines.Functions25.OneWay_Spline($D$56:$D$60,AD$56:AD$60,$D86)</f>
        <v>4.5271190543820703</v>
      </c>
      <c r="AE86" s="42">
        <f>_xll.SRS1Splines.Functions25.OneWay_Spline($D$56:$D$60,AE$56:AE$60,$D86)</f>
        <v>1.5799191955240299</v>
      </c>
      <c r="AF86" s="42">
        <f>_xll.SRS1Splines.Functions25.OneWay_Spline($D$56:$D$60,AF$56:AF$60,$D86)</f>
        <v>2.9684612753742301</v>
      </c>
      <c r="AG86" s="42">
        <f>_xll.SRS1Splines.Functions25.OneWay_Spline($D$56:$D$60,AG$56:AG$60,$D86)</f>
        <v>2.6793318568395099</v>
      </c>
      <c r="AH86" s="42">
        <f>_xll.SRS1Splines.Functions25.OneWay_Spline($D$56:$D$60,AH$56:AH$60,$D86)</f>
        <v>27.514353604201801</v>
      </c>
      <c r="AI86" s="42">
        <f>_xll.SRS1Splines.Functions25.OneWay_Spline($D$56:$D$60,AI$56:AI$60,$D86)</f>
        <v>6.4155792036535004</v>
      </c>
      <c r="AJ86" s="42">
        <f>_xll.SRS1Splines.Functions25.OneWay_Spline($D$56:$D$60,AJ$56:AJ$60,$D86)</f>
        <v>0.61555405006249397</v>
      </c>
      <c r="AK86" s="42">
        <f>_xll.SRS1Splines.Functions25.OneWay_Spline($D$56:$D$60,AK$56:AK$60,$D86)</f>
        <v>0.63357026708728403</v>
      </c>
      <c r="AL86" s="42">
        <f>_xll.SRS1Splines.Functions25.OneWay_Spline($D$62:$D$65,AL$62:AL$65,$D86)</f>
        <v>1.70979111144134</v>
      </c>
    </row>
    <row r="87" spans="4:38">
      <c r="D87" s="42">
        <f t="shared" ref="D87:D93" si="16">D86+0.125</f>
        <v>0.375</v>
      </c>
      <c r="E87" s="42">
        <f>_xll.SRS1Splines.Functions25.OneWay_Spline($D$56:$D$60,$E$56:$E$60,D87)</f>
        <v>2.3084962155626401</v>
      </c>
      <c r="F87" s="42">
        <f>_xll.SRS1Splines.Functions25.OneWay_Spline($D$56:$D$60,F$56:F$60,$D87)</f>
        <v>1.8221861347552599</v>
      </c>
      <c r="G87" s="42">
        <f>_xll.SRS1Splines.Functions25.OneWay_Spline($D$56:$D$60,G$56:G$60,$D87)</f>
        <v>1.1521920730067501</v>
      </c>
      <c r="H87" s="42">
        <f>_xll.SRS1Splines.Functions25.OneWay_Spline($D$56:$D$60,H$56:H$60,$D87)</f>
        <v>2.1318009905541602</v>
      </c>
      <c r="I87" s="42">
        <f>_xll.SRS1Splines.Functions25.OneWay_Spline($D$56:$D$60,I$56:I$60,$D87)</f>
        <v>2.3303399687247799</v>
      </c>
      <c r="J87" s="42">
        <f>_xll.SRS1Splines.Functions25.OneWay_Spline($D$56:$D$60,J$56:J$60,$D87)</f>
        <v>20.9102622499483</v>
      </c>
      <c r="K87" s="42">
        <f>_xll.SRS1Splines.Functions25.OneWay_Spline($D$56:$D$60,K$56:K$60,$D87)</f>
        <v>5.0804706238693402</v>
      </c>
      <c r="L87" s="42">
        <f>_xll.SRS1Splines.Functions25.OneWay_Spline($D$56:$D$60,L$56:L$60,$D87)</f>
        <v>0.56984420300885996</v>
      </c>
      <c r="M87" s="42">
        <f>_xll.SRS1Splines.Functions25.OneWay_Spline($D$56:$D$60,M$56:M$60,$D87)</f>
        <v>0.59076376647270201</v>
      </c>
      <c r="N87" s="42">
        <f>_xll.SRS1Splines.Functions25.OneWay_Spline(($D$62:$D$65),N$62:N$65,$D87)</f>
        <v>1.4696414068546499</v>
      </c>
      <c r="P87" s="42">
        <f t="shared" ref="P87:P93" si="17">P86+0.125</f>
        <v>0.375</v>
      </c>
      <c r="Q87" s="42">
        <f>_xll.SRS1Splines.Functions25.OneWay_Spline($D$56:$D$60,Q$56:Q$60,P87)</f>
        <v>1.38748971851435</v>
      </c>
      <c r="R87" s="42">
        <f>_xll.SRS1Splines.Functions25.OneWay_Spline($D$56:$D$60,R$56:R$60,$D87)</f>
        <v>0.505064982495389</v>
      </c>
      <c r="S87" s="42">
        <f>_xll.SRS1Splines.Functions25.OneWay_Spline($D$56:$D$60,S$56:S$60,$D87)</f>
        <v>0.91723652410429801</v>
      </c>
      <c r="T87" s="42">
        <f>_xll.SRS1Splines.Functions25.OneWay_Spline($D$56:$D$60,T$56:T$60,$D87)</f>
        <v>1.2484995354144801</v>
      </c>
      <c r="U87" s="42">
        <f>_xll.SRS1Splines.Functions25.OneWay_Spline($D$56:$D$60,U$56:U$60,$D87)</f>
        <v>1.89379231951514</v>
      </c>
      <c r="V87" s="42">
        <f>_xll.SRS1Splines.Functions25.OneWay_Spline($D$56:$D$60,V$56:V$60,$D87)</f>
        <v>12.27972783383</v>
      </c>
      <c r="W87" s="42">
        <f>_xll.SRS1Splines.Functions25.OneWay_Spline($D$56:$D$60,W$56:W$60,$D87)</f>
        <v>3.2507138900275998</v>
      </c>
      <c r="X87" s="42">
        <f>_xll.SRS1Splines.Functions25.OneWay_Spline($D$56:$D$60,X$56:X$60,$D87)</f>
        <v>0.51550366932966996</v>
      </c>
      <c r="Y87" s="42">
        <f>_xll.SRS1Splines.Functions25.OneWay_Spline($D$56:$D$60,Y$56:Y$60,$D87)</f>
        <v>0.54642054067915502</v>
      </c>
      <c r="Z87" s="42">
        <f>_xll.SRS1Splines.Functions25.OneWay_Spline($D$62:$D$65,Z$62:Z$65,$D87)</f>
        <v>1.22590926331296</v>
      </c>
      <c r="AB87" s="42">
        <f t="shared" ref="AB87:AB93" si="18">AB86+0.125</f>
        <v>0.375</v>
      </c>
      <c r="AC87" s="42">
        <f>_xll.SRS1Splines.Functions25.OneWay_Spline($D$56:$D$60,AC$56:AC$60,AB87)</f>
        <v>4.4927299536954601</v>
      </c>
      <c r="AD87" s="42">
        <f>_xll.SRS1Splines.Functions25.OneWay_Spline($D$56:$D$60,AD$56:AD$60,$D87)</f>
        <v>3.9073965552271201</v>
      </c>
      <c r="AE87" s="42">
        <f>_xll.SRS1Splines.Functions25.OneWay_Spline($D$56:$D$60,AE$56:AE$60,$D87)</f>
        <v>1.3871476219091901</v>
      </c>
      <c r="AF87" s="42">
        <f>_xll.SRS1Splines.Functions25.OneWay_Spline($D$56:$D$60,AF$56:AF$60,$D87)</f>
        <v>3.0103167839248202</v>
      </c>
      <c r="AG87" s="42">
        <f>_xll.SRS1Splines.Functions25.OneWay_Spline($D$56:$D$60,AG$56:AG$60,$D87)</f>
        <v>2.7410045020205001</v>
      </c>
      <c r="AH87" s="42">
        <f>_xll.SRS1Splines.Functions25.OneWay_Spline($D$56:$D$60,AH$56:AH$60,$D87)</f>
        <v>29.824582789049298</v>
      </c>
      <c r="AI87" s="42">
        <f>_xll.SRS1Splines.Functions25.OneWay_Spline($D$56:$D$60,AI$56:AI$60,$D87)</f>
        <v>6.3567824182412904</v>
      </c>
      <c r="AJ87" s="42">
        <f>_xll.SRS1Splines.Functions25.OneWay_Spline($D$56:$D$60,AJ$56:AJ$60,$D87)</f>
        <v>0.62418473668805097</v>
      </c>
      <c r="AK87" s="42">
        <f>_xll.SRS1Splines.Functions25.OneWay_Spline($D$56:$D$60,AK$56:AK$60,$D87)</f>
        <v>0.63581786621846603</v>
      </c>
      <c r="AL87" s="42">
        <f>_xll.SRS1Splines.Functions25.OneWay_Spline($D$62:$D$65,AL$62:AL$65,$D87)</f>
        <v>1.7687731132211899</v>
      </c>
    </row>
    <row r="88" spans="4:38">
      <c r="D88" s="42">
        <f t="shared" si="16"/>
        <v>0.5</v>
      </c>
      <c r="E88" s="42">
        <f>_xll.SRS1Splines.Functions25.OneWay_Spline($D$56:$D$60,$E$56:$E$60,D88)</f>
        <v>1.6614806336063901</v>
      </c>
      <c r="F88" s="42">
        <f>_xll.SRS1Splines.Functions25.OneWay_Spline($D$56:$D$60,F$56:F$60,$D88)</f>
        <v>1.4407082632455499</v>
      </c>
      <c r="G88" s="42">
        <f>_xll.SRS1Splines.Functions25.OneWay_Spline($D$56:$D$60,G$56:G$60,$D88)</f>
        <v>1.0365423420144999</v>
      </c>
      <c r="H88" s="42">
        <f>_xll.SRS1Splines.Functions25.OneWay_Spline($D$56:$D$60,H$56:H$60,$D88)</f>
        <v>2.1100765354464799</v>
      </c>
      <c r="I88" s="42">
        <f>_xll.SRS1Splines.Functions25.OneWay_Spline($D$56:$D$60,I$56:I$60,$D88)</f>
        <v>2.3663672408890499</v>
      </c>
      <c r="J88" s="42">
        <f>_xll.SRS1Splines.Functions25.OneWay_Spline($D$56:$D$60,J$56:J$60,$D88)</f>
        <v>21.682549221567101</v>
      </c>
      <c r="K88" s="42">
        <f>_xll.SRS1Splines.Functions25.OneWay_Spline($D$56:$D$60,K$56:K$60,$D88)</f>
        <v>5.2848705534315101</v>
      </c>
      <c r="L88" s="42">
        <f>_xll.SRS1Splines.Functions25.OneWay_Spline($D$56:$D$60,L$56:L$60,$D88)</f>
        <v>0.57657178499282702</v>
      </c>
      <c r="M88" s="42">
        <f>_xll.SRS1Splines.Functions25.OneWay_Spline($D$56:$D$60,M$56:M$60,$D88)</f>
        <v>0.59608635480568195</v>
      </c>
      <c r="N88" s="42">
        <f>_xll.SRS1Splines.Functions25.OneWay_Spline(($D$62:$D$65),N$62:N$65,$D88)</f>
        <v>1.48144033899498</v>
      </c>
      <c r="P88" s="42">
        <f t="shared" si="17"/>
        <v>0.5</v>
      </c>
      <c r="Q88" s="42">
        <f>_xll.SRS1Splines.Functions25.OneWay_Spline($D$56:$D$60,Q$56:Q$60,P88)</f>
        <v>0.99224273260568396</v>
      </c>
      <c r="R88" s="42">
        <f>_xll.SRS1Splines.Functions25.OneWay_Spline($D$56:$D$60,R$56:R$60,$D88)</f>
        <v>0.52131885122878097</v>
      </c>
      <c r="S88" s="42">
        <f>_xll.SRS1Splines.Functions25.OneWay_Spline($D$56:$D$60,S$56:S$60,$D88)</f>
        <v>0.84132561511215698</v>
      </c>
      <c r="T88" s="42">
        <f>_xll.SRS1Splines.Functions25.OneWay_Spline($D$56:$D$60,T$56:T$60,$D88)</f>
        <v>1.1657898355783001</v>
      </c>
      <c r="U88" s="42">
        <f>_xll.SRS1Splines.Functions25.OneWay_Spline($D$56:$D$60,U$56:U$60,$D88)</f>
        <v>1.8770711002371501</v>
      </c>
      <c r="V88" s="42">
        <f>_xll.SRS1Splines.Functions25.OneWay_Spline($D$56:$D$60,V$56:V$60,$D88)</f>
        <v>12.1474733706364</v>
      </c>
      <c r="W88" s="42">
        <f>_xll.SRS1Splines.Functions25.OneWay_Spline($D$56:$D$60,W$56:W$60,$D88)</f>
        <v>3.7533054692582999</v>
      </c>
      <c r="X88" s="42">
        <f>_xll.SRS1Splines.Functions25.OneWay_Spline($D$56:$D$60,X$56:X$60,$D88)</f>
        <v>0.52189736242214801</v>
      </c>
      <c r="Y88" s="42">
        <f>_xll.SRS1Splines.Functions25.OneWay_Spline($D$56:$D$60,Y$56:Y$60,$D88)</f>
        <v>0.55365223227763705</v>
      </c>
      <c r="Z88" s="42">
        <f>_xll.SRS1Splines.Functions25.OneWay_Spline($D$62:$D$65,Z$62:Z$65,$D88)</f>
        <v>1.2211654192666199</v>
      </c>
      <c r="AB88" s="42">
        <f t="shared" si="18"/>
        <v>0.5</v>
      </c>
      <c r="AC88" s="42">
        <f>_xll.SRS1Splines.Functions25.OneWay_Spline($D$56:$D$60,AC$56:AC$60,AB88)</f>
        <v>3.6242632294776498</v>
      </c>
      <c r="AD88" s="42">
        <f>_xll.SRS1Splines.Functions25.OneWay_Spline($D$56:$D$60,AD$56:AD$60,$D88)</f>
        <v>3.1455458837138601</v>
      </c>
      <c r="AE88" s="42">
        <f>_xll.SRS1Splines.Functions25.OneWay_Spline($D$56:$D$60,AE$56:AE$60,$D88)</f>
        <v>1.2317590689168401</v>
      </c>
      <c r="AF88" s="42">
        <f>_xll.SRS1Splines.Functions25.OneWay_Spline($D$56:$D$60,AF$56:AF$60,$D88)</f>
        <v>3.0445622000116699</v>
      </c>
      <c r="AG88" s="42">
        <f>_xll.SRS1Splines.Functions25.OneWay_Spline($D$56:$D$60,AG$56:AG$60,$D88)</f>
        <v>2.8351364341388399</v>
      </c>
      <c r="AH88" s="42">
        <f>_xll.SRS1Splines.Functions25.OneWay_Spline($D$56:$D$60,AH$56:AH$60,$D88)</f>
        <v>31.604237773184899</v>
      </c>
      <c r="AI88" s="42">
        <f>_xll.SRS1Splines.Functions25.OneWay_Spline($D$56:$D$60,AI$56:AI$60,$D88)</f>
        <v>6.2643846456585104</v>
      </c>
      <c r="AJ88" s="42">
        <f>_xll.SRS1Splines.Functions25.OneWay_Spline($D$56:$D$60,AJ$56:AJ$60,$D88)</f>
        <v>0.63124620756350602</v>
      </c>
      <c r="AK88" s="42">
        <f>_xll.SRS1Splines.Functions25.OneWay_Spline($D$56:$D$60,AK$56:AK$60,$D88)</f>
        <v>0.63924841226079698</v>
      </c>
      <c r="AL88" s="42">
        <f>_xll.SRS1Splines.Functions25.OneWay_Spline($D$62:$D$65,AL$62:AL$65,$D88)</f>
        <v>1.82645880726961</v>
      </c>
    </row>
    <row r="89" spans="4:38">
      <c r="D89" s="42">
        <f t="shared" si="16"/>
        <v>0.625</v>
      </c>
      <c r="E89" s="42">
        <f>_xll.SRS1Splines.Functions25.OneWay_Spline($D$56:$D$60,$E$56:$E$60,D89)</f>
        <v>1.15853423498837</v>
      </c>
      <c r="F89" s="42">
        <f>_xll.SRS1Splines.Functions25.OneWay_Spline($D$56:$D$60,F$56:F$60,$D89)</f>
        <v>1.1440827403286</v>
      </c>
      <c r="G89" s="42">
        <f>_xll.SRS1Splines.Functions25.OneWay_Spline($D$56:$D$60,G$56:G$60,$D89)</f>
        <v>0.94686859256218103</v>
      </c>
      <c r="H89" s="42">
        <f>_xll.SRS1Splines.Functions25.OneWay_Spline($D$56:$D$60,H$56:H$60,$D89)</f>
        <v>2.0935019877391401</v>
      </c>
      <c r="I89" s="42">
        <f>_xll.SRS1Splines.Functions25.OneWay_Spline($D$56:$D$60,I$56:I$60,$D89)</f>
        <v>2.4073637919725299</v>
      </c>
      <c r="J89" s="42">
        <f>_xll.SRS1Splines.Functions25.OneWay_Spline($D$56:$D$60,J$56:J$60,$D89)</f>
        <v>22.275459298881501</v>
      </c>
      <c r="K89" s="42">
        <f>_xll.SRS1Splines.Functions25.OneWay_Spline($D$56:$D$60,K$56:K$60,$D89)</f>
        <v>5.4438482764243101</v>
      </c>
      <c r="L89" s="42">
        <f>_xll.SRS1Splines.Functions25.OneWay_Spline($D$56:$D$60,L$56:L$60,$D89)</f>
        <v>0.58180434875813503</v>
      </c>
      <c r="M89" s="42">
        <f>_xll.SRS1Splines.Functions25.OneWay_Spline($D$56:$D$60,M$56:M$60,$D89)</f>
        <v>0.60214309325355497</v>
      </c>
      <c r="N89" s="42">
        <f>_xll.SRS1Splines.Functions25.OneWay_Spline(($D$62:$D$65),N$62:N$65,$D89)</f>
        <v>1.49297412659282</v>
      </c>
      <c r="P89" s="42">
        <f t="shared" si="17"/>
        <v>0.625</v>
      </c>
      <c r="Q89" s="42">
        <f>_xll.SRS1Splines.Functions25.OneWay_Spline($D$56:$D$60,Q$56:Q$60,P89)</f>
        <v>0.68498528498199396</v>
      </c>
      <c r="R89" s="42">
        <f>_xll.SRS1Splines.Functions25.OneWay_Spline($D$56:$D$60,R$56:R$60,$D89)</f>
        <v>0.53981463289091602</v>
      </c>
      <c r="S89" s="42">
        <f>_xll.SRS1Splines.Functions25.OneWay_Spline($D$56:$D$60,S$56:S$60,$D89)</f>
        <v>0.78258925816264502</v>
      </c>
      <c r="T89" s="42">
        <f>_xll.SRS1Splines.Functions25.OneWay_Spline($D$56:$D$60,T$56:T$60,$D89)</f>
        <v>1.1019088900662399</v>
      </c>
      <c r="U89" s="42">
        <f>_xll.SRS1Splines.Functions25.OneWay_Spline($D$56:$D$60,U$56:U$60,$D89)</f>
        <v>1.86430438690245</v>
      </c>
      <c r="V89" s="42">
        <f>_xll.SRS1Splines.Functions25.OneWay_Spline($D$56:$D$60,V$56:V$60,$D89)</f>
        <v>11.996976912519401</v>
      </c>
      <c r="W89" s="42">
        <f>_xll.SRS1Splines.Functions25.OneWay_Spline($D$56:$D$60,W$56:W$60,$D89)</f>
        <v>4.3252200249346204</v>
      </c>
      <c r="X89" s="42">
        <f>_xll.SRS1Splines.Functions25.OneWay_Spline($D$56:$D$60,X$56:X$60,$D89)</f>
        <v>0.52687023482740902</v>
      </c>
      <c r="Y89" s="42">
        <f>_xll.SRS1Splines.Functions25.OneWay_Spline($D$56:$D$60,Y$56:Y$60,$D89)</f>
        <v>0.56169706160968003</v>
      </c>
      <c r="Z89" s="42">
        <f>_xll.SRS1Splines.Functions25.OneWay_Spline($D$62:$D$65,Z$62:Z$65,$D89)</f>
        <v>1.21438615424539</v>
      </c>
      <c r="AB89" s="42">
        <f t="shared" si="18"/>
        <v>0.625</v>
      </c>
      <c r="AC89" s="42">
        <f>_xll.SRS1Splines.Functions25.OneWay_Spline($D$56:$D$60,AC$56:AC$60,AB89)</f>
        <v>2.6325591599336802</v>
      </c>
      <c r="AD89" s="42">
        <f>_xll.SRS1Splines.Functions25.OneWay_Spline($D$56:$D$60,AD$56:AD$60,$D89)</f>
        <v>2.35445994365777</v>
      </c>
      <c r="AE89" s="42">
        <f>_xll.SRS1Splines.Functions25.OneWay_Spline($D$56:$D$60,AE$56:AE$60,$D89)</f>
        <v>1.1111479269617199</v>
      </c>
      <c r="AF89" s="42">
        <f>_xll.SRS1Splines.Functions25.OneWay_Spline($D$56:$D$60,AF$56:AF$60,$D89)</f>
        <v>3.0711975236347802</v>
      </c>
      <c r="AG89" s="42">
        <f>_xll.SRS1Splines.Functions25.OneWay_Spline($D$56:$D$60,AG$56:AG$60,$D89)</f>
        <v>2.9422520810321302</v>
      </c>
      <c r="AH89" s="42">
        <f>_xll.SRS1Splines.Functions25.OneWay_Spline($D$56:$D$60,AH$56:AH$60,$D89)</f>
        <v>32.976732698073597</v>
      </c>
      <c r="AI89" s="42">
        <f>_xll.SRS1Splines.Functions25.OneWay_Spline($D$56:$D$60,AI$56:AI$60,$D89)</f>
        <v>6.1544186771250802</v>
      </c>
      <c r="AJ89" s="42">
        <f>_xll.SRS1Splines.Functions25.OneWay_Spline($D$56:$D$60,AJ$56:AJ$60,$D89)</f>
        <v>0.63673846268886103</v>
      </c>
      <c r="AK89" s="42">
        <f>_xll.SRS1Splines.Functions25.OneWay_Spline($D$56:$D$60,AK$56:AK$60,$D89)</f>
        <v>0.643152137067587</v>
      </c>
      <c r="AL89" s="42">
        <f>_xll.SRS1Splines.Functions25.OneWay_Spline($D$62:$D$65,AL$62:AL$65,$D89)</f>
        <v>1.8828481935866099</v>
      </c>
    </row>
    <row r="90" spans="4:38">
      <c r="D90" s="42">
        <f t="shared" si="16"/>
        <v>0.75</v>
      </c>
      <c r="E90" s="42">
        <f>_xll.SRS1Splines.Functions25.OneWay_Spline($D$56:$D$60,$E$56:$E$60,D90)</f>
        <v>0.796614840336762</v>
      </c>
      <c r="F90" s="42">
        <f>_xll.SRS1Splines.Functions25.OneWay_Spline($D$56:$D$60,F$56:F$60,$D90)</f>
        <v>0.93146975528627796</v>
      </c>
      <c r="G90" s="42">
        <f>_xll.SRS1Splines.Functions25.OneWay_Spline($D$56:$D$60,G$56:G$60,$D90)</f>
        <v>0.88025438810101297</v>
      </c>
      <c r="H90" s="42">
        <f>_xll.SRS1Splines.Functions25.OneWay_Spline($D$56:$D$60,H$56:H$60,$D90)</f>
        <v>2.07867269862908</v>
      </c>
      <c r="I90" s="42">
        <f>_xll.SRS1Splines.Functions25.OneWay_Spline($D$56:$D$60,I$56:I$60,$D90)</f>
        <v>2.4458757035963998</v>
      </c>
      <c r="J90" s="42">
        <f>_xll.SRS1Splines.Functions25.OneWay_Spline($D$56:$D$60,J$56:J$60,$D90)</f>
        <v>22.770952866610902</v>
      </c>
      <c r="K90" s="42">
        <f>_xll.SRS1Splines.Functions25.OneWay_Spline($D$56:$D$60,K$56:K$60,$D90)</f>
        <v>5.5574037928477296</v>
      </c>
      <c r="L90" s="42">
        <f>_xll.SRS1Splines.Functions25.OneWay_Spline($D$56:$D$60,L$56:L$60,$D90)</f>
        <v>0.58554189430478298</v>
      </c>
      <c r="M90" s="42">
        <f>_xll.SRS1Splines.Functions25.OneWay_Spline($D$56:$D$60,M$56:M$60,$D90)</f>
        <v>0.60783275664398195</v>
      </c>
      <c r="N90" s="42">
        <f>_xll.SRS1Splines.Functions25.OneWay_Spline(($D$62:$D$65),N$62:N$65,$D90)</f>
        <v>1.5042427696481899</v>
      </c>
      <c r="P90" s="42">
        <f t="shared" si="17"/>
        <v>0.75</v>
      </c>
      <c r="Q90" s="42">
        <f>_xll.SRS1Splines.Functions25.OneWay_Spline($D$56:$D$60,Q$56:Q$60,P90)</f>
        <v>0.464059959809283</v>
      </c>
      <c r="R90" s="42">
        <f>_xll.SRS1Splines.Functions25.OneWay_Spline($D$56:$D$60,R$56:R$60,$D90)</f>
        <v>0.55718945808868003</v>
      </c>
      <c r="S90" s="42">
        <f>_xll.SRS1Splines.Functions25.OneWay_Spline($D$56:$D$60,S$56:S$60,$D90)</f>
        <v>0.73780018974344896</v>
      </c>
      <c r="T90" s="42">
        <f>_xll.SRS1Splines.Functions25.OneWay_Spline($D$56:$D$60,T$56:T$60,$D90)</f>
        <v>1.05211480715633</v>
      </c>
      <c r="U90" s="42">
        <f>_xll.SRS1Splines.Functions25.OneWay_Spline($D$56:$D$60,U$56:U$60,$D90)</f>
        <v>1.85297047937151</v>
      </c>
      <c r="V90" s="42">
        <f>_xll.SRS1Splines.Functions25.OneWay_Spline($D$56:$D$60,V$56:V$60,$D90)</f>
        <v>11.8556014518641</v>
      </c>
      <c r="W90" s="42">
        <f>_xll.SRS1Splines.Functions25.OneWay_Spline($D$56:$D$60,W$56:W$60,$D90)</f>
        <v>4.8624730923881296</v>
      </c>
      <c r="X90" s="42">
        <f>_xll.SRS1Splines.Functions25.OneWay_Spline($D$56:$D$60,X$56:X$60,$D90)</f>
        <v>0.53042228654545298</v>
      </c>
      <c r="Y90" s="42">
        <f>_xll.SRS1Splines.Functions25.OneWay_Spline($D$56:$D$60,Y$56:Y$60,$D90)</f>
        <v>0.56916471232640997</v>
      </c>
      <c r="Z90" s="42">
        <f>_xll.SRS1Splines.Functions25.OneWay_Spline($D$62:$D$65,Z$62:Z$65,$D90)</f>
        <v>1.2056699563609501</v>
      </c>
      <c r="AB90" s="42">
        <f t="shared" si="18"/>
        <v>0.75</v>
      </c>
      <c r="AC90" s="42">
        <f>_xll.SRS1Splines.Functions25.OneWay_Spline($D$56:$D$60,AC$56:AC$60,AB90)</f>
        <v>1.6950955248701101</v>
      </c>
      <c r="AD90" s="42">
        <f>_xll.SRS1Splines.Functions25.OneWay_Spline($D$56:$D$60,AD$56:AD$60,$D90)</f>
        <v>1.64703163887433</v>
      </c>
      <c r="AE90" s="42">
        <f>_xll.SRS1Splines.Functions25.OneWay_Spline($D$56:$D$60,AE$56:AE$60,$D90)</f>
        <v>1.0227085864585801</v>
      </c>
      <c r="AF90" s="42">
        <f>_xll.SRS1Splines.Functions25.OneWay_Spline($D$56:$D$60,AF$56:AF$60,$D90)</f>
        <v>3.0902227547941399</v>
      </c>
      <c r="AG90" s="42">
        <f>_xll.SRS1Splines.Functions25.OneWay_Spline($D$56:$D$60,AG$56:AG$60,$D90)</f>
        <v>3.0428758705379502</v>
      </c>
      <c r="AH90" s="42">
        <f>_xll.SRS1Splines.Functions25.OneWay_Spline($D$56:$D$60,AH$56:AH$60,$D90)</f>
        <v>34.065481705180098</v>
      </c>
      <c r="AI90" s="42">
        <f>_xll.SRS1Splines.Functions25.OneWay_Spline($D$56:$D$60,AI$56:AI$60,$D90)</f>
        <v>6.0429173038609001</v>
      </c>
      <c r="AJ90" s="42">
        <f>_xll.SRS1Splines.Functions25.OneWay_Spline($D$56:$D$60,AJ$56:AJ$60,$D90)</f>
        <v>0.64066150206411399</v>
      </c>
      <c r="AK90" s="42">
        <f>_xll.SRS1Splines.Functions25.OneWay_Spline($D$56:$D$60,AK$56:AK$60,$D90)</f>
        <v>0.64681927249214799</v>
      </c>
      <c r="AL90" s="42">
        <f>_xll.SRS1Splines.Functions25.OneWay_Spline($D$62:$D$65,AL$62:AL$65,$D90)</f>
        <v>1.93794127217219</v>
      </c>
    </row>
    <row r="91" spans="4:38">
      <c r="D91" s="42">
        <f t="shared" si="16"/>
        <v>0.875</v>
      </c>
      <c r="E91" s="42">
        <f>_xll.SRS1Splines.Functions25.OneWay_Spline($D$56:$D$60,$E$56:$E$60,D91)</f>
        <v>0.57268027027976798</v>
      </c>
      <c r="F91" s="42">
        <f>_xll.SRS1Splines.Functions25.OneWay_Spline($D$56:$D$60,F$56:F$60,$D91)</f>
        <v>0.80202949740044205</v>
      </c>
      <c r="G91" s="42">
        <f>_xll.SRS1Splines.Functions25.OneWay_Spline($D$56:$D$60,G$56:G$60,$D91)</f>
        <v>0.83378329208221102</v>
      </c>
      <c r="H91" s="42">
        <f>_xll.SRS1Splines.Functions25.OneWay_Spline($D$56:$D$60,H$56:H$60,$D91)</f>
        <v>2.0621840193132002</v>
      </c>
      <c r="I91" s="42">
        <f>_xll.SRS1Splines.Functions25.OneWay_Spline($D$56:$D$60,I$56:I$60,$D91)</f>
        <v>2.4744490573818601</v>
      </c>
      <c r="J91" s="42">
        <f>_xll.SRS1Splines.Functions25.OneWay_Spline($D$56:$D$60,J$56:J$60,$D91)</f>
        <v>23.250990309474599</v>
      </c>
      <c r="K91" s="42">
        <f>_xll.SRS1Splines.Functions25.OneWay_Spline($D$56:$D$60,K$56:K$60,$D91)</f>
        <v>5.6255371027017897</v>
      </c>
      <c r="L91" s="42">
        <f>_xll.SRS1Splines.Functions25.OneWay_Spline($D$56:$D$60,L$56:L$60,$D91)</f>
        <v>0.587784421632772</v>
      </c>
      <c r="M91" s="42">
        <f>_xll.SRS1Splines.Functions25.OneWay_Spline($D$56:$D$60,M$56:M$60,$D91)</f>
        <v>0.61205411980462099</v>
      </c>
      <c r="N91" s="42">
        <f>_xll.SRS1Splines.Functions25.OneWay_Spline(($D$62:$D$65),N$62:N$65,$D91)</f>
        <v>1.5152462681610801</v>
      </c>
      <c r="P91" s="42">
        <f t="shared" si="17"/>
        <v>0.875</v>
      </c>
      <c r="Q91" s="42">
        <f>_xll.SRS1Splines.Functions25.OneWay_Spline($D$56:$D$60,Q$56:Q$60,P91)</f>
        <v>0.32780934125354999</v>
      </c>
      <c r="R91" s="42">
        <f>_xll.SRS1Splines.Functions25.OneWay_Spline($D$56:$D$60,R$56:R$60,$D91)</f>
        <v>0.57008045742895597</v>
      </c>
      <c r="S91" s="42">
        <f>_xll.SRS1Splines.Functions25.OneWay_Spline($D$56:$D$60,S$56:S$60,$D91)</f>
        <v>0.70373114634225797</v>
      </c>
      <c r="T91" s="42">
        <f>_xll.SRS1Splines.Functions25.OneWay_Spline($D$56:$D$60,T$56:T$60,$D91)</f>
        <v>1.0116656951266401</v>
      </c>
      <c r="U91" s="42">
        <f>_xll.SRS1Splines.Functions25.OneWay_Spline($D$56:$D$60,U$56:U$60,$D91)</f>
        <v>1.84054767750476</v>
      </c>
      <c r="V91" s="42">
        <f>_xll.SRS1Splines.Functions25.OneWay_Spline($D$56:$D$60,V$56:V$60,$D91)</f>
        <v>11.7507099810553</v>
      </c>
      <c r="W91" s="42">
        <f>_xll.SRS1Splines.Functions25.OneWay_Spline($D$56:$D$60,W$56:W$60,$D91)</f>
        <v>5.2610802069504103</v>
      </c>
      <c r="X91" s="42">
        <f>_xll.SRS1Splines.Functions25.OneWay_Spline($D$56:$D$60,X$56:X$60,$D91)</f>
        <v>0.532553517576278</v>
      </c>
      <c r="Y91" s="42">
        <f>_xll.SRS1Splines.Functions25.OneWay_Spline($D$56:$D$60,Y$56:Y$60,$D91)</f>
        <v>0.57466486807895401</v>
      </c>
      <c r="Z91" s="42">
        <f>_xll.SRS1Splines.Functions25.OneWay_Spline($D$62:$D$65,Z$62:Z$65,$D91)</f>
        <v>1.1951153137249899</v>
      </c>
      <c r="AB91" s="42">
        <f t="shared" si="18"/>
        <v>0.875</v>
      </c>
      <c r="AC91" s="42">
        <f>_xll.SRS1Splines.Functions25.OneWay_Spline($D$56:$D$60,AC$56:AC$60,AB91)</f>
        <v>0.98935010409348001</v>
      </c>
      <c r="AD91" s="42">
        <f>_xll.SRS1Splines.Functions25.OneWay_Spline($D$56:$D$60,AD$56:AD$60,$D91)</f>
        <v>1.136153873179</v>
      </c>
      <c r="AE91" s="42">
        <f>_xll.SRS1Splines.Functions25.OneWay_Spline($D$56:$D$60,AE$56:AE$60,$D91)</f>
        <v>0.96383543782216197</v>
      </c>
      <c r="AF91" s="42">
        <f>_xll.SRS1Splines.Functions25.OneWay_Spline($D$56:$D$60,AF$56:AF$60,$D91)</f>
        <v>3.1016378934897499</v>
      </c>
      <c r="AG91" s="42">
        <f>_xll.SRS1Splines.Functions25.OneWay_Spline($D$56:$D$60,AG$56:AG$60,$D91)</f>
        <v>3.1175322304938802</v>
      </c>
      <c r="AH91" s="42">
        <f>_xll.SRS1Splines.Functions25.OneWay_Spline($D$56:$D$60,AH$56:AH$60,$D91)</f>
        <v>34.993898935969298</v>
      </c>
      <c r="AI91" s="42">
        <f>_xll.SRS1Splines.Functions25.OneWay_Spline($D$56:$D$60,AI$56:AI$60,$D91)</f>
        <v>5.9459133170858696</v>
      </c>
      <c r="AJ91" s="42">
        <f>_xll.SRS1Splines.Functions25.OneWay_Spline($D$56:$D$60,AJ$56:AJ$60,$D91)</f>
        <v>0.643015325689266</v>
      </c>
      <c r="AK91" s="42">
        <f>_xll.SRS1Splines.Functions25.OneWay_Spline($D$56:$D$60,AK$56:AK$60,$D91)</f>
        <v>0.64954005038778995</v>
      </c>
      <c r="AL91" s="42">
        <f>_xll.SRS1Splines.Functions25.OneWay_Spline($D$62:$D$65,AL$62:AL$65,$D91)</f>
        <v>1.9917380430263401</v>
      </c>
    </row>
    <row r="92" spans="4:38">
      <c r="D92" s="42">
        <f t="shared" si="16"/>
        <v>1</v>
      </c>
      <c r="E92" s="42">
        <f>_xll.SRS1Splines.Functions25.OneWay_Spline($D$56:$D$60,$E$56:$E$60,D92)</f>
        <v>0.48368834544557798</v>
      </c>
      <c r="F92" s="42">
        <f>_xll.SRS1Splines.Functions25.OneWay_Spline($D$56:$D$60,F$56:F$60,$D92)</f>
        <v>0.75492215595295398</v>
      </c>
      <c r="G92" s="42">
        <f>_xll.SRS1Splines.Functions25.OneWay_Spline($D$56:$D$60,G$56:G$60,$D92)</f>
        <v>0.80453886795698903</v>
      </c>
      <c r="H92" s="42">
        <f>_xll.SRS1Splines.Functions25.OneWay_Spline($D$56:$D$60,H$56:H$60,$D92)</f>
        <v>2.0406313009884101</v>
      </c>
      <c r="I92" s="42">
        <f>_xll.SRS1Splines.Functions25.OneWay_Spline($D$56:$D$60,I$56:I$60,$D92)</f>
        <v>2.4856299349500799</v>
      </c>
      <c r="J92" s="42">
        <f>_xll.SRS1Splines.Functions25.OneWay_Spline($D$56:$D$60,J$56:J$60,$D92)</f>
        <v>23.797532012192001</v>
      </c>
      <c r="K92" s="42">
        <f>_xll.SRS1Splines.Functions25.OneWay_Spline($D$56:$D$60,K$56:K$60,$D92)</f>
        <v>5.64824820598648</v>
      </c>
      <c r="L92" s="42">
        <f>_xll.SRS1Splines.Functions25.OneWay_Spline($D$56:$D$60,L$56:L$60,$D92)</f>
        <v>0.58853193074210197</v>
      </c>
      <c r="M92" s="42">
        <f>_xll.SRS1Splines.Functions25.OneWay_Spline($D$56:$D$60,M$56:M$60,$D92)</f>
        <v>0.61370595756313195</v>
      </c>
      <c r="N92" s="42">
        <f>_xll.SRS1Splines.Functions25.OneWay_Spline(($D$62:$D$65),N$62:N$65,$D92)</f>
        <v>1.5259846221314901</v>
      </c>
      <c r="P92" s="42">
        <f t="shared" si="17"/>
        <v>1</v>
      </c>
      <c r="Q92" s="42">
        <f>_xll.SRS1Splines.Functions25.OneWay_Spline($D$56:$D$60,Q$56:Q$60,P92)</f>
        <v>0.27457601348079502</v>
      </c>
      <c r="R92" s="42">
        <f>_xll.SRS1Splines.Functions25.OneWay_Spline($D$56:$D$60,R$56:R$60,$D92)</f>
        <v>0.57512476151863001</v>
      </c>
      <c r="S92" s="42">
        <f>_xll.SRS1Splines.Functions25.OneWay_Spline($D$56:$D$60,S$56:S$60,$D92)</f>
        <v>0.67715486444675999</v>
      </c>
      <c r="T92" s="42">
        <f>_xll.SRS1Splines.Functions25.OneWay_Spline($D$56:$D$60,T$56:T$60,$D92)</f>
        <v>0.97581966225519701</v>
      </c>
      <c r="U92" s="42">
        <f>_xll.SRS1Splines.Functions25.OneWay_Spline($D$56:$D$60,U$56:U$60,$D92)</f>
        <v>1.82451428116265</v>
      </c>
      <c r="V92" s="42">
        <f>_xll.SRS1Splines.Functions25.OneWay_Spline($D$56:$D$60,V$56:V$60,$D92)</f>
        <v>11.709665492478001</v>
      </c>
      <c r="W92" s="42">
        <f>_xll.SRS1Splines.Functions25.OneWay_Spline($D$56:$D$60,W$56:W$60,$D92)</f>
        <v>5.4170569039530401</v>
      </c>
      <c r="X92" s="42">
        <f>_xll.SRS1Splines.Functions25.OneWay_Spline($D$56:$D$60,X$56:X$60,$D92)</f>
        <v>0.53326392791988697</v>
      </c>
      <c r="Y92" s="42">
        <f>_xll.SRS1Splines.Functions25.OneWay_Spline($D$56:$D$60,Y$56:Y$60,$D92)</f>
        <v>0.57680721251844103</v>
      </c>
      <c r="Z92" s="42">
        <f>_xll.SRS1Splines.Functions25.OneWay_Spline($D$62:$D$65,Z$62:Z$65,$D92)</f>
        <v>1.1828207144492</v>
      </c>
      <c r="AB92" s="42">
        <f t="shared" si="18"/>
        <v>1</v>
      </c>
      <c r="AC92" s="42">
        <f>_xll.SRS1Splines.Functions25.OneWay_Spline($D$56:$D$60,AC$56:AC$60,AB92)</f>
        <v>0.69280067741036</v>
      </c>
      <c r="AD92" s="42">
        <f>_xll.SRS1Splines.Functions25.OneWay_Spline($D$56:$D$60,AD$56:AD$60,$D92)</f>
        <v>0.93471955038727905</v>
      </c>
      <c r="AE92" s="42">
        <f>_xll.SRS1Splines.Functions25.OneWay_Spline($D$56:$D$60,AE$56:AE$60,$D92)</f>
        <v>0.93192287146721897</v>
      </c>
      <c r="AF92" s="42">
        <f>_xll.SRS1Splines.Functions25.OneWay_Spline($D$56:$D$60,AF$56:AF$60,$D92)</f>
        <v>3.1054429397216299</v>
      </c>
      <c r="AG92" s="42">
        <f>_xll.SRS1Splines.Functions25.OneWay_Spline($D$56:$D$60,AG$56:AG$60,$D92)</f>
        <v>3.1467455887375002</v>
      </c>
      <c r="AH92" s="42">
        <f>_xll.SRS1Splines.Functions25.OneWay_Spline($D$56:$D$60,AH$56:AH$60,$D92)</f>
        <v>35.885398531905899</v>
      </c>
      <c r="AI92" s="42">
        <f>_xll.SRS1Splines.Functions25.OneWay_Spline($D$56:$D$60,AI$56:AI$60,$D92)</f>
        <v>5.8794395080199102</v>
      </c>
      <c r="AJ92" s="42">
        <f>_xll.SRS1Splines.Functions25.OneWay_Spline($D$56:$D$60,AJ$56:AJ$60,$D92)</f>
        <v>0.64379993356431697</v>
      </c>
      <c r="AK92" s="42">
        <f>_xll.SRS1Splines.Functions25.OneWay_Spline($D$56:$D$60,AK$56:AK$60,$D92)</f>
        <v>0.65060470260782299</v>
      </c>
      <c r="AL92" s="42">
        <f>_xll.SRS1Splines.Functions25.OneWay_Spline($D$62:$D$65,AL$62:AL$65,$D92)</f>
        <v>2.04423850614906</v>
      </c>
    </row>
    <row r="93" spans="4:38">
      <c r="D93" s="42">
        <f t="shared" si="16"/>
        <v>1.125</v>
      </c>
      <c r="E93" s="42">
        <f>_xll.SRS1Splines.Functions25.OneWay_Spline($D$56:$D$60,$E$56:$E$60,D93)</f>
        <v>0.46146489791229001</v>
      </c>
      <c r="F93" s="42">
        <f>_xll.SRS1Splines.Functions25.OneWay_Spline($D$56:$D$60,F$56:F$60,$D93)</f>
        <v>0.74893072856104803</v>
      </c>
      <c r="G93" s="42">
        <f>_xll.SRS1Splines.Functions25.OneWay_Spline($D$56:$D$60,G$56:G$60,$D93)</f>
        <v>0.78320567468348201</v>
      </c>
      <c r="H93" s="42">
        <f>_xll.SRS1Splines.Functions25.OneWay_Spline($D$56:$D$60,H$56:H$60,$D93)</f>
        <v>2.0134653196339101</v>
      </c>
      <c r="I93" s="42">
        <f>_xll.SRS1Splines.Functions25.OneWay_Spline($D$56:$D$60,I$56:I$60,$D93)</f>
        <v>2.4824480250829501</v>
      </c>
      <c r="J93" s="42">
        <f>_xll.SRS1Splines.Functions25.OneWay_Spline($D$56:$D$60,J$56:J$60,$D93)</f>
        <v>24.3970570485649</v>
      </c>
      <c r="K93" s="42">
        <f>_xll.SRS1Splines.Functions25.OneWay_Spline($D$56:$D$60,K$56:K$60,$D93)</f>
        <v>5.6462297351120796</v>
      </c>
      <c r="L93" s="42">
        <f>_xll.SRS1Splines.Functions25.OneWay_Spline($D$56:$D$60,L$56:L$60,$D93)</f>
        <v>0.588009136637901</v>
      </c>
      <c r="M93" s="42">
        <f>_xll.SRS1Splines.Functions25.OneWay_Spline($D$56:$D$60,M$56:M$60,$D93)</f>
        <v>0.61333354601577805</v>
      </c>
      <c r="N93" s="42">
        <f>_xll.SRS1Splines.Functions25.OneWay_Spline(($D$62:$D$65),N$62:N$65,$D93)</f>
        <v>1.53645783155941</v>
      </c>
      <c r="P93" s="42">
        <f t="shared" si="17"/>
        <v>1.125</v>
      </c>
      <c r="Q93" s="42">
        <f>_xll.SRS1Splines.Functions25.OneWay_Spline($D$56:$D$60,Q$56:Q$60,P93)</f>
        <v>0.26248208197779299</v>
      </c>
      <c r="R93" s="42">
        <f>_xll.SRS1Splines.Functions25.OneWay_Spline($D$56:$D$60,R$56:R$60,$D93)</f>
        <v>0.57508276143278803</v>
      </c>
      <c r="S93" s="42">
        <f>_xll.SRS1Splines.Functions25.OneWay_Spline($D$56:$D$60,S$56:S$60,$D93)</f>
        <v>0.65354802949558799</v>
      </c>
      <c r="T93" s="42">
        <f>_xll.SRS1Splines.Functions25.OneWay_Spline($D$56:$D$60,T$56:T$60,$D93)</f>
        <v>0.94113360243723498</v>
      </c>
      <c r="U93" s="42">
        <f>_xll.SRS1Splines.Functions25.OneWay_Spline($D$56:$D$60,U$56:U$60,$D93)</f>
        <v>1.8048628090172401</v>
      </c>
      <c r="V93" s="42">
        <f>_xll.SRS1Splines.Functions25.OneWay_Spline($D$56:$D$60,V$56:V$60,$D93)</f>
        <v>11.717332721423</v>
      </c>
      <c r="W93" s="42">
        <f>_xll.SRS1Splines.Functions25.OneWay_Spline($D$56:$D$60,W$56:W$60,$D93)</f>
        <v>5.4147112140366396</v>
      </c>
      <c r="X93" s="42">
        <f>_xll.SRS1Splines.Functions25.OneWay_Spline($D$56:$D$60,X$56:X$60,$D93)</f>
        <v>0.53276091118536395</v>
      </c>
      <c r="Y93" s="42">
        <f>_xll.SRS1Splines.Functions25.OneWay_Spline($D$56:$D$60,Y$56:Y$60,$D93)</f>
        <v>0.57652285961240901</v>
      </c>
      <c r="Z93" s="42">
        <f>_xll.SRS1Splines.Functions25.OneWay_Spline($D$62:$D$65,Z$62:Z$65,$D93)</f>
        <v>1.16888464664526</v>
      </c>
      <c r="AB93" s="42">
        <f t="shared" si="18"/>
        <v>1.125</v>
      </c>
      <c r="AC93" s="42">
        <f>_xll.SRS1Splines.Functions25.OneWay_Spline($D$56:$D$60,AC$56:AC$60,AB93)</f>
        <v>0.66044771384678602</v>
      </c>
      <c r="AD93" s="42">
        <f>_xll.SRS1Splines.Functions25.OneWay_Spline($D$56:$D$60,AD$56:AD$60,$D93)</f>
        <v>0.92597280221752798</v>
      </c>
      <c r="AE93" s="42">
        <f>_xll.SRS1Splines.Functions25.OneWay_Spline($D$56:$D$60,AE$56:AE$60,$D93)</f>
        <v>0.91292024971563102</v>
      </c>
      <c r="AF93" s="42">
        <f>_xll.SRS1Splines.Functions25.OneWay_Spline($D$56:$D$60,AF$56:AF$60,$D93)</f>
        <v>3.1003550199319898</v>
      </c>
      <c r="AG93" s="42">
        <f>_xll.SRS1Splines.Functions25.OneWay_Spline($D$56:$D$60,AG$56:AG$60,$D93)</f>
        <v>3.1422838684647498</v>
      </c>
      <c r="AH93" s="42">
        <f>_xll.SRS1Splines.Functions25.OneWay_Spline($D$56:$D$60,AH$56:AH$60,$D93)</f>
        <v>36.7881501222504</v>
      </c>
      <c r="AI93" s="42">
        <f>_xll.SRS1Splines.Functions25.OneWay_Spline($D$56:$D$60,AI$56:AI$60,$D93)</f>
        <v>5.8341483572543398</v>
      </c>
      <c r="AJ93" s="42">
        <f>_xll.SRS1Splines.Functions25.OneWay_Spline($D$56:$D$60,AJ$56:AJ$60,$D93)</f>
        <v>0.64325736209043805</v>
      </c>
      <c r="AK93" s="42">
        <f>_xll.SRS1Splines.Functions25.OneWay_Spline($D$56:$D$60,AK$56:AK$60,$D93)</f>
        <v>0.65017632680852899</v>
      </c>
      <c r="AL93" s="42">
        <f>_xll.SRS1Splines.Functions25.OneWay_Spline($D$62:$D$65,AL$62:AL$65,$D93)</f>
        <v>2.0954426615403601</v>
      </c>
    </row>
    <row r="94" spans="4:38">
      <c r="D94" s="52">
        <f>D93+0.2</f>
        <v>1.325</v>
      </c>
      <c r="E94" s="42">
        <f>_xll.SRS1Splines.Functions25.OneWay_Spline($D$56:$D$60,$E$56:$E$60,D94)</f>
        <v>0.427193844108748</v>
      </c>
      <c r="F94" s="42">
        <f>_xll.SRS1Splines.Functions25.OneWay_Spline($D$56:$D$60,F$56:F$60,$D94)</f>
        <v>0.74025666579850002</v>
      </c>
      <c r="G94" s="42">
        <f>_xll.SRS1Splines.Functions25.OneWay_Spline($D$56:$D$60,G$56:G$60,$D94)</f>
        <v>0.75019593359799297</v>
      </c>
      <c r="H94" s="42">
        <f>_xll.SRS1Splines.Functions25.OneWay_Spline($D$56:$D$60,H$56:H$60,$D94)</f>
        <v>1.96231749159294</v>
      </c>
      <c r="I94" s="42">
        <f>_xll.SRS1Splines.Functions25.OneWay_Spline($D$56:$D$60,I$56:I$60,$D94)</f>
        <v>2.4646915492762802</v>
      </c>
      <c r="J94" s="42">
        <f>_xll.SRS1Splines.Functions25.OneWay_Spline($D$56:$D$60,J$56:J$60,$D94)</f>
        <v>25.324727180795499</v>
      </c>
      <c r="K94" s="42">
        <f>_xll.SRS1Splines.Functions25.OneWay_Spline($D$56:$D$60,K$56:K$60,$D94)</f>
        <v>5.63497337306163</v>
      </c>
      <c r="L94" s="42">
        <f>_xll.SRS1Splines.Functions25.OneWay_Spline($D$56:$D$60,L$56:L$60,$D94)</f>
        <v>0.58509219102039001</v>
      </c>
      <c r="M94" s="42">
        <f>_xll.SRS1Splines.Functions25.OneWay_Spline($D$56:$D$60,M$56:M$60,$D94)</f>
        <v>0.61125672674532505</v>
      </c>
      <c r="N94" s="42">
        <f>_xll.SRS1Splines.Functions25.OneWay_Spline(($D$62:$D$65),N$62:N$65,$D94)</f>
        <v>1.5526634659957399</v>
      </c>
      <c r="P94" s="52">
        <f>P93+0.2</f>
        <v>1.325</v>
      </c>
      <c r="Q94" s="42">
        <f>_xll.SRS1Splines.Functions25.OneWay_Spline($D$56:$D$60,Q$56:Q$60,P94)</f>
        <v>0.24388574552181899</v>
      </c>
      <c r="R94" s="42">
        <f>_xll.SRS1Splines.Functions25.OneWay_Spline($D$56:$D$60,R$56:R$60,$D94)</f>
        <v>0.57484084093834298</v>
      </c>
      <c r="S94" s="42">
        <f>_xll.SRS1Splines.Functions25.OneWay_Spline($D$56:$D$60,S$56:S$60,$D94)</f>
        <v>0.61702018766734401</v>
      </c>
      <c r="T94" s="42">
        <f>_xll.SRS1Splines.Functions25.OneWay_Spline($D$56:$D$60,T$56:T$60,$D94)</f>
        <v>0.887462413169542</v>
      </c>
      <c r="U94" s="42">
        <f>_xll.SRS1Splines.Functions25.OneWay_Spline($D$56:$D$60,U$56:U$60,$D94)</f>
        <v>1.76957239140707</v>
      </c>
      <c r="V94" s="42">
        <f>_xll.SRS1Splines.Functions25.OneWay_Spline($D$56:$D$60,V$56:V$60,$D94)</f>
        <v>11.7604097521856</v>
      </c>
      <c r="W94" s="42">
        <f>_xll.SRS1Splines.Functions25.OneWay_Spline($D$56:$D$60,W$56:W$60,$D94)</f>
        <v>5.4016300567645201</v>
      </c>
      <c r="X94" s="42">
        <f>_xll.SRS1Splines.Functions25.OneWay_Spline($D$56:$D$60,X$56:X$60,$D94)</f>
        <v>0.52995570938668002</v>
      </c>
      <c r="Y94" s="42">
        <f>_xll.SRS1Splines.Functions25.OneWay_Spline($D$56:$D$60,Y$56:Y$60,$D94)</f>
        <v>0.57493409779149096</v>
      </c>
      <c r="Z94" s="42">
        <f>_xll.SRS1Splines.Functions25.OneWay_Spline($D$62:$D$65,Z$62:Z$65,$D94)</f>
        <v>1.1434185099472001</v>
      </c>
      <c r="AB94" s="52">
        <f>AB93+0.2</f>
        <v>1.325</v>
      </c>
      <c r="AC94" s="42">
        <f>_xll.SRS1Splines.Functions25.OneWay_Spline($D$56:$D$60,AC$56:AC$60,AB94)</f>
        <v>0.61050194269567704</v>
      </c>
      <c r="AD94" s="42">
        <f>_xll.SRS1Splines.Functions25.OneWay_Spline($D$56:$D$60,AD$56:AD$60,$D94)</f>
        <v>0.91330973586791298</v>
      </c>
      <c r="AE94" s="42">
        <f>_xll.SRS1Splines.Functions25.OneWay_Spline($D$56:$D$60,AE$56:AE$60,$D94)</f>
        <v>0.88374073673233799</v>
      </c>
      <c r="AF94" s="42">
        <f>_xll.SRS1Splines.Functions25.OneWay_Spline($D$56:$D$60,AF$56:AF$60,$D94)</f>
        <v>3.0719813297477998</v>
      </c>
      <c r="AG94" s="42">
        <f>_xll.SRS1Splines.Functions25.OneWay_Spline($D$56:$D$60,AG$56:AG$60,$D94)</f>
        <v>3.1174022913287902</v>
      </c>
      <c r="AH94" s="42">
        <f>_xll.SRS1Splines.Functions25.OneWay_Spline($D$56:$D$60,AH$56:AH$60,$D94)</f>
        <v>38.185015367867003</v>
      </c>
      <c r="AI94" s="42">
        <f>_xll.SRS1Splines.Functions25.OneWay_Spline($D$56:$D$60,AI$56:AI$60,$D94)</f>
        <v>5.7640674677659396</v>
      </c>
      <c r="AJ94" s="42">
        <f>_xll.SRS1Splines.Functions25.OneWay_Spline($D$56:$D$60,AJ$56:AJ$60,$D94)</f>
        <v>0.6402286726541</v>
      </c>
      <c r="AK94" s="42">
        <f>_xll.SRS1Splines.Functions25.OneWay_Spline($D$56:$D$60,AK$56:AK$60,$D94)</f>
        <v>0.64778741292739095</v>
      </c>
      <c r="AL94" s="42">
        <f>_xll.SRS1Splines.Functions25.OneWay_Spline($D$62:$D$65,AL$62:AL$65,$D94)</f>
        <v>2.1746729900850799</v>
      </c>
    </row>
    <row r="95" spans="4:38">
      <c r="D95" s="52">
        <f t="shared" ref="D95:D96" si="19">D94+0.2</f>
        <v>1.5249999999999999</v>
      </c>
      <c r="E95" s="42">
        <f>_xll.SRS1Splines.Functions25.OneWay_Spline($D$56:$D$60,$E$56:$E$60,D95)</f>
        <v>0.39448984540663401</v>
      </c>
      <c r="F95" s="42">
        <f>_xll.SRS1Splines.Functions25.OneWay_Spline($D$56:$D$60,F$56:F$60,$D95)</f>
        <v>0.73262172883119503</v>
      </c>
      <c r="G95" s="42">
        <f>_xll.SRS1Splines.Functions25.OneWay_Spline($D$56:$D$60,G$56:G$60,$D95)</f>
        <v>0.71856879946896501</v>
      </c>
      <c r="H95" s="42">
        <f>_xll.SRS1Splines.Functions25.OneWay_Spline($D$56:$D$60,H$56:H$60,$D95)</f>
        <v>1.9025388747721199</v>
      </c>
      <c r="I95" s="42">
        <f>_xll.SRS1Splines.Functions25.OneWay_Spline($D$56:$D$60,I$56:I$60,$D95)</f>
        <v>2.4324827530281699</v>
      </c>
      <c r="J95" s="42">
        <f>_xll.SRS1Splines.Functions25.OneWay_Spline($D$56:$D$60,J$56:J$60,$D95)</f>
        <v>26.213542019529601</v>
      </c>
      <c r="K95" s="42">
        <f>_xll.SRS1Splines.Functions25.OneWay_Spline($D$56:$D$60,K$56:K$60,$D95)</f>
        <v>5.6145735432183903</v>
      </c>
      <c r="L95" s="42">
        <f>_xll.SRS1Splines.Functions25.OneWay_Spline($D$56:$D$60,L$56:L$60,$D95)</f>
        <v>0.57980224102098099</v>
      </c>
      <c r="M95" s="42">
        <f>_xll.SRS1Splines.Functions25.OneWay_Spline($D$56:$D$60,M$56:M$60,$D95)</f>
        <v>0.60749292103771901</v>
      </c>
      <c r="N95" s="42">
        <f>_xll.SRS1Splines.Functions25.OneWay_Spline(($D$62:$D$65),N$62:N$65,$D95)</f>
        <v>1.56819033040333</v>
      </c>
      <c r="P95" s="52">
        <f t="shared" ref="P95:P96" si="20">P94+0.2</f>
        <v>1.5249999999999999</v>
      </c>
      <c r="Q95" s="42">
        <f>_xll.SRS1Splines.Functions25.OneWay_Spline($D$56:$D$60,Q$56:Q$60,P95)</f>
        <v>0.22620094406692901</v>
      </c>
      <c r="R95" s="42">
        <f>_xll.SRS1Splines.Functions25.OneWay_Spline($D$56:$D$60,R$56:R$60,$D95)</f>
        <v>0.574383880004391</v>
      </c>
      <c r="S95" s="42">
        <f>_xll.SRS1Splines.Functions25.OneWay_Spline($D$56:$D$60,S$56:S$60,$D95)</f>
        <v>0.58202230780049202</v>
      </c>
      <c r="T95" s="42">
        <f>_xll.SRS1Splines.Functions25.OneWay_Spline($D$56:$D$60,T$56:T$60,$D95)</f>
        <v>0.83603923182929096</v>
      </c>
      <c r="U95" s="42">
        <f>_xll.SRS1Splines.Functions25.OneWay_Spline($D$56:$D$60,U$56:U$60,$D95)</f>
        <v>1.7299362519880901</v>
      </c>
      <c r="V95" s="42">
        <f>_xll.SRS1Splines.Functions25.OneWay_Spline($D$56:$D$60,V$56:V$60,$D95)</f>
        <v>11.8392465624206</v>
      </c>
      <c r="W95" s="42">
        <f>_xll.SRS1Splines.Functions25.OneWay_Spline($D$56:$D$60,W$56:W$60,$D95)</f>
        <v>5.3779231627158204</v>
      </c>
      <c r="X95" s="42">
        <f>_xll.SRS1Splines.Functions25.OneWay_Spline($D$56:$D$60,X$56:X$60,$D95)</f>
        <v>0.52487176591991003</v>
      </c>
      <c r="Y95" s="42">
        <f>_xll.SRS1Splines.Functions25.OneWay_Spline($D$56:$D$60,Y$56:Y$60,$D95)</f>
        <v>0.57204753393960905</v>
      </c>
      <c r="Z95" s="42">
        <f>_xll.SRS1Splines.Functions25.OneWay_Spline($D$62:$D$65,Z$62:Z$65,$D95)</f>
        <v>1.1144057506884899</v>
      </c>
      <c r="AB95" s="52">
        <f t="shared" ref="AB95:AB96" si="21">AB94+0.2</f>
        <v>1.5249999999999999</v>
      </c>
      <c r="AC95" s="42">
        <f>_xll.SRS1Splines.Functions25.OneWay_Spline($D$56:$D$60,AC$56:AC$60,AB95)</f>
        <v>0.56277874674633899</v>
      </c>
      <c r="AD95" s="42">
        <f>_xll.SRS1Splines.Functions25.OneWay_Spline($D$56:$D$60,AD$56:AD$60,$D95)</f>
        <v>0.90216366556167205</v>
      </c>
      <c r="AE95" s="42">
        <f>_xll.SRS1Splines.Functions25.OneWay_Spline($D$56:$D$60,AE$56:AE$60,$D95)</f>
        <v>0.85603713420937899</v>
      </c>
      <c r="AF95" s="42">
        <f>_xll.SRS1Splines.Functions25.OneWay_Spline($D$56:$D$60,AF$56:AF$60,$D95)</f>
        <v>3.0205598803321001</v>
      </c>
      <c r="AG95" s="42">
        <f>_xll.SRS1Splines.Functions25.OneWay_Spline($D$56:$D$60,AG$56:AG$60,$D95)</f>
        <v>3.0723095750915199</v>
      </c>
      <c r="AH95" s="42">
        <f>_xll.SRS1Splines.Functions25.OneWay_Spline($D$56:$D$60,AH$56:AH$60,$D95)</f>
        <v>39.523373168641001</v>
      </c>
      <c r="AI95" s="42">
        <f>_xll.SRS1Splines.Functions25.OneWay_Spline($D$56:$D$60,AI$56:AI$60,$D95)</f>
        <v>5.6969219034917202</v>
      </c>
      <c r="AJ95" s="42">
        <f>_xll.SRS1Splines.Functions25.OneWay_Spline($D$56:$D$60,AJ$56:AJ$60,$D95)</f>
        <v>0.63473271612205096</v>
      </c>
      <c r="AK95" s="42">
        <f>_xll.SRS1Splines.Functions25.OneWay_Spline($D$56:$D$60,AK$56:AK$60,$D95)</f>
        <v>0.64345800023909006</v>
      </c>
      <c r="AL95" s="42">
        <f>_xll.SRS1Splines.Functions25.OneWay_Spline($D$62:$D$65,AL$62:AL$65,$D95)</f>
        <v>2.2505847708373401</v>
      </c>
    </row>
    <row r="96" spans="4:38">
      <c r="D96" s="52">
        <f t="shared" si="19"/>
        <v>1.7249999999999999</v>
      </c>
      <c r="E96" s="42">
        <f>_xll.SRS1Splines.Functions25.OneWay_Spline($D$56:$D$60,$E$56:$E$60,D96)</f>
        <v>0.36333429260357603</v>
      </c>
      <c r="F96" s="42">
        <f>_xll.SRS1Splines.Functions25.OneWay_Spline($D$56:$D$60,F$56:F$60,$D96)</f>
        <v>0.72593036586187099</v>
      </c>
      <c r="G96" s="42">
        <f>_xll.SRS1Splines.Functions25.OneWay_Spline($D$56:$D$60,G$56:G$60,$D96)</f>
        <v>0.68832427229639703</v>
      </c>
      <c r="H96" s="42">
        <f>_xll.SRS1Splines.Functions25.OneWay_Spline($D$56:$D$60,H$56:H$60,$D96)</f>
        <v>1.8350715238389199</v>
      </c>
      <c r="I96" s="42">
        <f>_xll.SRS1Splines.Functions25.OneWay_Spline($D$56:$D$60,I$56:I$60,$D96)</f>
        <v>2.3871197949820702</v>
      </c>
      <c r="J96" s="42">
        <f>_xll.SRS1Splines.Functions25.OneWay_Spline($D$56:$D$60,J$56:J$60,$D96)</f>
        <v>27.063501564767101</v>
      </c>
      <c r="K96" s="42">
        <f>_xll.SRS1Splines.Functions25.OneWay_Spline($D$56:$D$60,K$56:K$60,$D96)</f>
        <v>5.5858710242299798</v>
      </c>
      <c r="L96" s="42">
        <f>_xll.SRS1Splines.Functions25.OneWay_Spline($D$56:$D$60,L$56:L$60,$D96)</f>
        <v>0.57235366412081001</v>
      </c>
      <c r="M96" s="42">
        <f>_xll.SRS1Splines.Functions25.OneWay_Spline($D$56:$D$60,M$56:M$60,$D96)</f>
        <v>0.60219725408258096</v>
      </c>
      <c r="N96" s="42">
        <f>_xll.SRS1Splines.Functions25.OneWay_Spline(($D$62:$D$65),N$62:N$65,$D96)</f>
        <v>1.5830384247821601</v>
      </c>
      <c r="P96" s="52">
        <f t="shared" si="20"/>
        <v>1.7249999999999999</v>
      </c>
      <c r="Q96" s="42">
        <f>_xll.SRS1Splines.Functions25.OneWay_Spline($D$56:$D$60,Q$56:Q$60,P96)</f>
        <v>0.20940892524678001</v>
      </c>
      <c r="R96" s="42">
        <f>_xll.SRS1Splines.Functions25.OneWay_Spline($D$56:$D$60,R$56:R$60,$D96)</f>
        <v>0.57371187863093198</v>
      </c>
      <c r="S96" s="42">
        <f>_xll.SRS1Splines.Functions25.OneWay_Spline($D$56:$D$60,S$56:S$60,$D96)</f>
        <v>0.54855438989503402</v>
      </c>
      <c r="T96" s="42">
        <f>_xll.SRS1Splines.Functions25.OneWay_Spline($D$56:$D$60,T$56:T$60,$D96)</f>
        <v>0.78686405841648299</v>
      </c>
      <c r="U96" s="42">
        <f>_xll.SRS1Splines.Functions25.OneWay_Spline($D$56:$D$60,U$56:U$60,$D96)</f>
        <v>1.6864005104372399</v>
      </c>
      <c r="V96" s="42">
        <f>_xll.SRS1Splines.Functions25.OneWay_Spline($D$56:$D$60,V$56:V$60,$D96)</f>
        <v>11.9513750819681</v>
      </c>
      <c r="W96" s="42">
        <f>_xll.SRS1Splines.Functions25.OneWay_Spline($D$56:$D$60,W$56:W$60,$D96)</f>
        <v>5.3445676111343801</v>
      </c>
      <c r="X96" s="42">
        <f>_xll.SRS1Splines.Functions25.OneWay_Spline($D$56:$D$60,X$56:X$60,$D96)</f>
        <v>0.517718518911648</v>
      </c>
      <c r="Y96" s="42">
        <f>_xll.SRS1Splines.Functions25.OneWay_Spline($D$56:$D$60,Y$56:Y$60,$D96)</f>
        <v>0.56797475736117697</v>
      </c>
      <c r="Z96" s="42">
        <f>_xll.SRS1Splines.Functions25.OneWay_Spline($D$62:$D$65,Z$62:Z$65,$D96)</f>
        <v>1.0822497761746099</v>
      </c>
      <c r="AB96" s="52">
        <f t="shared" si="21"/>
        <v>1.7249999999999999</v>
      </c>
      <c r="AC96" s="42">
        <f>_xll.SRS1Splines.Functions25.OneWay_Spline($D$56:$D$60,AC$56:AC$60,AB96)</f>
        <v>0.51725965996037204</v>
      </c>
      <c r="AD96" s="42">
        <f>_xll.SRS1Splines.Functions25.OneWay_Spline($D$56:$D$60,AD$56:AD$60,$D96)</f>
        <v>0.89239509740975997</v>
      </c>
      <c r="AE96" s="42">
        <f>_xll.SRS1Splines.Functions25.OneWay_Spline($D$56:$D$60,AE$56:AE$60,$D96)</f>
        <v>0.82977356758643295</v>
      </c>
      <c r="AF96" s="42">
        <f>_xll.SRS1Splines.Functions25.OneWay_Spline($D$56:$D$60,AF$56:AF$60,$D96)</f>
        <v>2.9482100058671099</v>
      </c>
      <c r="AG96" s="42">
        <f>_xll.SRS1Splines.Functions25.OneWay_Spline($D$56:$D$60,AG$56:AG$60,$D96)</f>
        <v>3.00886421530251</v>
      </c>
      <c r="AH96" s="42">
        <f>_xll.SRS1Splines.Functions25.OneWay_Spline($D$56:$D$60,AH$56:AH$60,$D96)</f>
        <v>40.803223524572402</v>
      </c>
      <c r="AI96" s="42">
        <f>_xll.SRS1Splines.Functions25.OneWay_Spline($D$56:$D$60,AI$56:AI$60,$D96)</f>
        <v>5.6327116644316799</v>
      </c>
      <c r="AJ96" s="42">
        <f>_xll.SRS1Splines.Functions25.OneWay_Spline($D$56:$D$60,AJ$56:AJ$60,$D96)</f>
        <v>0.62698880932997203</v>
      </c>
      <c r="AK96" s="42">
        <f>_xll.SRS1Splines.Functions25.OneWay_Spline($D$56:$D$60,AK$56:AK$60,$D96)</f>
        <v>0.63736652541554795</v>
      </c>
      <c r="AL96" s="42">
        <f>_xll.SRS1Splines.Functions25.OneWay_Spline($D$62:$D$65,AL$62:AL$65,$D96)</f>
        <v>2.3231780037971599</v>
      </c>
    </row>
    <row r="97" spans="4:38">
      <c r="D97" s="42">
        <v>2</v>
      </c>
      <c r="E97" s="42">
        <f>_xll.SRS1Splines.Functions25.OneWay_Spline($D$56:$D$60,$E$56:$E$60,D97)</f>
        <v>0.322989545813398</v>
      </c>
      <c r="F97" s="42">
        <f>_xll.SRS1Splines.Functions25.OneWay_Spline($D$56:$D$60,F$56:F$60,$D97)</f>
        <v>0.71809490075753601</v>
      </c>
      <c r="G97" s="42">
        <f>_xll.SRS1Splines.Functions25.OneWay_Spline($D$56:$D$60,G$56:G$60,$D97)</f>
        <v>0.64899558535521196</v>
      </c>
      <c r="H97" s="42">
        <f>_xll.SRS1Splines.Functions25.OneWay_Spline($D$56:$D$60,H$56:H$60,$D97)</f>
        <v>1.7314801286042301</v>
      </c>
      <c r="I97" s="42">
        <f>_xll.SRS1Splines.Functions25.OneWay_Spline($D$56:$D$60,I$56:I$60,$D97)</f>
        <v>2.3056520537254501</v>
      </c>
      <c r="J97" s="42">
        <f>_xll.SRS1Splines.Functions25.OneWay_Spline($D$56:$D$60,J$56:J$60,$D97)</f>
        <v>28.168752530556301</v>
      </c>
      <c r="K97" s="42">
        <f>_xll.SRS1Splines.Functions25.OneWay_Spline($D$56:$D$60,K$56:K$60,$D97)</f>
        <v>5.5343927641223098</v>
      </c>
      <c r="L97" s="42">
        <f>_xll.SRS1Splines.Functions25.OneWay_Spline($D$56:$D$60,L$56:L$60,$D97)</f>
        <v>0.55898103090646101</v>
      </c>
      <c r="M97" s="42">
        <f>_xll.SRS1Splines.Functions25.OneWay_Spline($D$56:$D$60,M$56:M$60,$D97)</f>
        <v>0.59269942146830001</v>
      </c>
      <c r="N97" s="42">
        <f>_xll.SRS1Splines.Functions25.OneWay_Spline(($D$62:$D$65),N$62:N$65,$D97)</f>
        <v>1.6023462503654999</v>
      </c>
      <c r="P97" s="42">
        <v>2</v>
      </c>
      <c r="Q97" s="42">
        <f>_xll.SRS1Splines.Functions25.OneWay_Spline($D$56:$D$60,Q$56:Q$60,P97)</f>
        <v>0.18774319952941901</v>
      </c>
      <c r="R97" s="42">
        <f>_xll.SRS1Splines.Functions25.OneWay_Spline($D$56:$D$60,R$56:R$60,$D97)</f>
        <v>0.57243675602479405</v>
      </c>
      <c r="S97" s="42">
        <f>_xll.SRS1Splines.Functions25.OneWay_Spline($D$56:$D$60,S$56:S$60,$D97)</f>
        <v>0.50503414379011302</v>
      </c>
      <c r="T97" s="42">
        <f>_xll.SRS1Splines.Functions25.OneWay_Spline($D$56:$D$60,T$56:T$60,$D97)</f>
        <v>0.72291877041789998</v>
      </c>
      <c r="U97" s="42">
        <f>_xll.SRS1Splines.Functions25.OneWay_Spline($D$56:$D$60,U$56:U$60,$D97)</f>
        <v>1.62099103020711</v>
      </c>
      <c r="V97" s="42">
        <f>_xll.SRS1Splines.Functions25.OneWay_Spline($D$56:$D$60,V$56:V$60,$D97)</f>
        <v>12.1553772826742</v>
      </c>
      <c r="W97" s="42">
        <f>_xll.SRS1Splines.Functions25.OneWay_Spline($D$56:$D$60,W$56:W$60,$D97)</f>
        <v>5.2847440896853497</v>
      </c>
      <c r="X97" s="42">
        <f>_xll.SRS1Splines.Functions25.OneWay_Spline($D$56:$D$60,X$56:X$60,$D97)</f>
        <v>0.50488873942640899</v>
      </c>
      <c r="Y97" s="42">
        <f>_xll.SRS1Splines.Functions25.OneWay_Spline($D$56:$D$60,Y$56:Y$60,$D97)</f>
        <v>0.56064280656076704</v>
      </c>
      <c r="Z97" s="42">
        <f>_xll.SRS1Splines.Functions25.OneWay_Spline($D$62:$D$65,Z$62:Z$65,$D97)</f>
        <v>1.03364405461153</v>
      </c>
      <c r="AB97" s="42">
        <v>2</v>
      </c>
      <c r="AC97" s="42">
        <f>_xll.SRS1Splines.Functions25.OneWay_Spline($D$56:$D$60,AC$56:AC$60,AB97)</f>
        <v>0.45823589209737597</v>
      </c>
      <c r="AD97" s="42">
        <f>_xll.SRS1Splines.Functions25.OneWay_Spline($D$56:$D$60,AD$56:AD$60,$D97)</f>
        <v>0.88095628065082399</v>
      </c>
      <c r="AE97" s="42">
        <f>_xll.SRS1Splines.Functions25.OneWay_Spline($D$56:$D$60,AE$56:AE$60,$D97)</f>
        <v>0.79594657361353904</v>
      </c>
      <c r="AF97" s="42">
        <f>_xll.SRS1Splines.Functions25.OneWay_Spline($D$56:$D$60,AF$56:AF$60,$D97)</f>
        <v>2.81844976921438</v>
      </c>
      <c r="AG97" s="42">
        <f>_xll.SRS1Splines.Functions25.OneWay_Spline($D$56:$D$60,AG$56:AG$60,$D97)</f>
        <v>2.8950743164033099</v>
      </c>
      <c r="AH97" s="42">
        <f>_xll.SRS1Splines.Functions25.OneWay_Spline($D$56:$D$60,AH$56:AH$60,$D97)</f>
        <v>42.467486076695998</v>
      </c>
      <c r="AI97" s="42">
        <f>_xll.SRS1Splines.Functions25.OneWay_Spline($D$56:$D$60,AI$56:AI$60,$D97)</f>
        <v>5.5492154214253802</v>
      </c>
      <c r="AJ97" s="42">
        <f>_xll.SRS1Splines.Functions25.OneWay_Spline($D$56:$D$60,AJ$56:AJ$60,$D97)</f>
        <v>0.61307332238651402</v>
      </c>
      <c r="AK97" s="42">
        <f>_xll.SRS1Splines.Functions25.OneWay_Spline($D$56:$D$60,AK$56:AK$60,$D97)</f>
        <v>0.62644140328490105</v>
      </c>
      <c r="AL97" s="42">
        <f>_xll.SRS1Splines.Functions25.OneWay_Spline($D$62:$D$65,AL$62:AL$65,$D97)</f>
        <v>2.4175751327995498</v>
      </c>
    </row>
    <row r="98" spans="4:38">
      <c r="D98" s="42">
        <f>D97+0.25</f>
        <v>2.25</v>
      </c>
      <c r="E98" s="42">
        <f>_xll.SRS1Splines.Functions25.OneWay_Spline($D$56:$D$60,$E$56:$E$60,D98)</f>
        <v>0.28878168397718601</v>
      </c>
      <c r="F98" s="42">
        <f>_xll.SRS1Splines.Functions25.OneWay_Spline($D$56:$D$60,F$56:F$60,$D98)</f>
        <v>0.71215401752922103</v>
      </c>
      <c r="G98" s="42">
        <f>_xll.SRS1Splines.Functions25.OneWay_Spline($D$56:$D$60,G$56:G$60,$D98)</f>
        <v>0.61551057312844004</v>
      </c>
      <c r="H98" s="42">
        <f>_xll.SRS1Splines.Functions25.OneWay_Spline($D$56:$D$60,H$56:H$60,$D98)</f>
        <v>1.62829810655711</v>
      </c>
      <c r="I98" s="42">
        <f>_xll.SRS1Splines.Functions25.OneWay_Spline($D$56:$D$60,I$56:I$60,$D98)</f>
        <v>2.2149789376220799</v>
      </c>
      <c r="J98" s="42">
        <f>_xll.SRS1Splines.Functions25.OneWay_Spline($D$56:$D$60,J$56:J$60,$D98)</f>
        <v>29.109779169926501</v>
      </c>
      <c r="K98" s="42">
        <f>_xll.SRS1Splines.Functions25.OneWay_Spline($D$56:$D$60,K$56:K$60,$D98)</f>
        <v>5.4771913522242004</v>
      </c>
      <c r="L98" s="42">
        <f>_xll.SRS1Splines.Functions25.OneWay_Spline($D$56:$D$60,L$56:L$60,$D98)</f>
        <v>0.54410325815660798</v>
      </c>
      <c r="M98" s="42">
        <f>_xll.SRS1Splines.Functions25.OneWay_Spline($D$56:$D$60,M$56:M$60,$D98)</f>
        <v>0.58214565693988696</v>
      </c>
      <c r="N98" s="42">
        <f>_xll.SRS1Splines.Functions25.OneWay_Spline(($D$62:$D$65),N$62:N$65,$D98)</f>
        <v>1.6187852119992101</v>
      </c>
      <c r="P98" s="42">
        <f>P97+0.25</f>
        <v>2.25</v>
      </c>
      <c r="Q98" s="42">
        <f>_xll.SRS1Splines.Functions25.OneWay_Spline($D$56:$D$60,Q$56:Q$60,P98)</f>
        <v>0.16944002034862099</v>
      </c>
      <c r="R98" s="42">
        <f>_xll.SRS1Splines.Functions25.OneWay_Spline($D$56:$D$60,R$56:R$60,$D98)</f>
        <v>0.57092475293451195</v>
      </c>
      <c r="S98" s="42">
        <f>_xll.SRS1Splines.Functions25.OneWay_Spline($D$56:$D$60,S$56:S$60,$D98)</f>
        <v>0.46798037753764099</v>
      </c>
      <c r="T98" s="42">
        <f>_xll.SRS1Splines.Functions25.OneWay_Spline($D$56:$D$60,T$56:T$60,$D98)</f>
        <v>0.66847482842514905</v>
      </c>
      <c r="U98" s="42">
        <f>_xll.SRS1Splines.Functions25.OneWay_Spline($D$56:$D$60,U$56:U$60,$D98)</f>
        <v>1.55683788350235</v>
      </c>
      <c r="V98" s="42">
        <f>_xll.SRS1Splines.Functions25.OneWay_Spline($D$56:$D$60,V$56:V$60,$D98)</f>
        <v>12.3860049582812</v>
      </c>
      <c r="W98" s="42">
        <f>_xll.SRS1Splines.Functions25.OneWay_Spline($D$56:$D$60,W$56:W$60,$D98)</f>
        <v>5.2182696229018202</v>
      </c>
      <c r="X98" s="42">
        <f>_xll.SRS1Splines.Functions25.OneWay_Spline($D$56:$D$60,X$56:X$60,$D98)</f>
        <v>0.49063210773634303</v>
      </c>
      <c r="Y98" s="42">
        <f>_xll.SRS1Splines.Functions25.OneWay_Spline($D$56:$D$60,Y$56:Y$60,$D98)</f>
        <v>0.55245844429368096</v>
      </c>
      <c r="Z98" s="42">
        <f>_xll.SRS1Splines.Functions25.OneWay_Spline($D$62:$D$65,Z$62:Z$65,$D98)</f>
        <v>0.98584449107199601</v>
      </c>
      <c r="AB98" s="42">
        <f>AB97+0.25</f>
        <v>2.25</v>
      </c>
      <c r="AC98" s="42">
        <f>_xll.SRS1Splines.Functions25.OneWay_Spline($D$56:$D$60,AC$56:AC$60,AB98)</f>
        <v>0.40812334760575197</v>
      </c>
      <c r="AD98" s="42">
        <f>_xll.SRS1Splines.Functions25.OneWay_Spline($D$56:$D$60,AD$56:AD$60,$D98)</f>
        <v>0.87228332075245996</v>
      </c>
      <c r="AE98" s="42">
        <f>_xll.SRS1Splines.Functions25.OneWay_Spline($D$56:$D$60,AE$56:AE$60,$D98)</f>
        <v>0.76741998750814899</v>
      </c>
      <c r="AF98" s="42">
        <f>_xll.SRS1Splines.Functions25.OneWay_Spline($D$56:$D$60,AF$56:AF$60,$D98)</f>
        <v>2.6742632965316502</v>
      </c>
      <c r="AG98" s="42">
        <f>_xll.SRS1Splines.Functions25.OneWay_Spline($D$56:$D$60,AG$56:AG$60,$D98)</f>
        <v>2.7686337012161899</v>
      </c>
      <c r="AH98" s="42">
        <f>_xll.SRS1Splines.Functions25.OneWay_Spline($D$56:$D$60,AH$56:AH$60,$D98)</f>
        <v>43.884463256477197</v>
      </c>
      <c r="AI98" s="42">
        <f>_xll.SRS1Splines.Functions25.OneWay_Spline($D$56:$D$60,AI$56:AI$60,$D98)</f>
        <v>5.4781255138946099</v>
      </c>
      <c r="AJ98" s="42">
        <f>_xll.SRS1Splines.Functions25.OneWay_Spline($D$56:$D$60,AJ$56:AJ$60,$D98)</f>
        <v>0.59757440857687305</v>
      </c>
      <c r="AK98" s="42">
        <f>_xll.SRS1Splines.Functions25.OneWay_Spline($D$56:$D$60,AK$56:AK$60,$D98)</f>
        <v>0.61430166876929704</v>
      </c>
      <c r="AL98" s="42">
        <f>_xll.SRS1Splines.Functions25.OneWay_Spline($D$62:$D$65,AL$62:AL$65,$D98)</f>
        <v>2.4979462121479199</v>
      </c>
    </row>
    <row r="99" spans="4:38">
      <c r="D99" s="42">
        <f t="shared" ref="D99:D117" si="22">D98+0.25</f>
        <v>2.5</v>
      </c>
      <c r="E99" s="42">
        <f>_xll.SRS1Splines.Functions25.OneWay_Spline($D$56:$D$60,$E$56:$E$60,D99)</f>
        <v>0.25688786517294798</v>
      </c>
      <c r="F99" s="42">
        <f>_xll.SRS1Splines.Functions25.OneWay_Spline($D$56:$D$60,F$56:F$60,$D99)</f>
        <v>0.70714625732105996</v>
      </c>
      <c r="G99" s="42">
        <f>_xll.SRS1Splines.Functions25.OneWay_Spline($D$56:$D$60,G$56:G$60,$D99)</f>
        <v>0.58418588427113805</v>
      </c>
      <c r="H99" s="42">
        <f>_xll.SRS1Splines.Functions25.OneWay_Spline($D$56:$D$60,H$56:H$60,$D99)</f>
        <v>1.5184382939743599</v>
      </c>
      <c r="I99" s="42">
        <f>_xll.SRS1Splines.Functions25.OneWay_Spline($D$56:$D$60,I$56:I$60,$D99)</f>
        <v>2.11110529540084</v>
      </c>
      <c r="J99" s="42">
        <f>_xll.SRS1Splines.Functions25.OneWay_Spline($D$56:$D$60,J$56:J$60,$D99)</f>
        <v>29.990094413208201</v>
      </c>
      <c r="K99" s="42">
        <f>_xll.SRS1Splines.Functions25.OneWay_Spline($D$56:$D$60,K$56:K$60,$D99)</f>
        <v>5.4117792113455101</v>
      </c>
      <c r="L99" s="42">
        <f>_xll.SRS1Splines.Functions25.OneWay_Spline($D$56:$D$60,L$56:L$60,$D99)</f>
        <v>0.52706687832607102</v>
      </c>
      <c r="M99" s="42">
        <f>_xll.SRS1Splines.Functions25.OneWay_Spline($D$56:$D$60,M$56:M$60,$D99)</f>
        <v>0.57007699798155698</v>
      </c>
      <c r="N99" s="42">
        <f>_xll.SRS1Splines.Functions25.OneWay_Spline(($D$62:$D$65),N$62:N$65,$D99)</f>
        <v>1.6341635954630001</v>
      </c>
      <c r="P99" s="42">
        <f t="shared" ref="P99:P117" si="23">P98+0.25</f>
        <v>2.5</v>
      </c>
      <c r="Q99" s="42">
        <f>_xll.SRS1Splines.Functions25.OneWay_Spline($D$56:$D$60,Q$56:Q$60,P99)</f>
        <v>0.15242559945960801</v>
      </c>
      <c r="R99" s="42">
        <f>_xll.SRS1Splines.Functions25.OneWay_Spline($D$56:$D$60,R$56:R$60,$D99)</f>
        <v>0.56907674915749995</v>
      </c>
      <c r="S99" s="42">
        <f>_xll.SRS1Splines.Functions25.OneWay_Spline($D$56:$D$60,S$56:S$60,$D99)</f>
        <v>0.433317176849844</v>
      </c>
      <c r="T99" s="42">
        <f>_xll.SRS1Splines.Functions25.OneWay_Spline($D$56:$D$60,T$56:T$60,$D99)</f>
        <v>0.61754339881902598</v>
      </c>
      <c r="U99" s="42">
        <f>_xll.SRS1Splines.Functions25.OneWay_Spline($D$56:$D$60,U$56:U$60,$D99)</f>
        <v>1.4891184581993999</v>
      </c>
      <c r="V99" s="42">
        <f>_xll.SRS1Splines.Functions25.OneWay_Spline($D$56:$D$60,V$56:V$60,$D99)</f>
        <v>12.654671626049799</v>
      </c>
      <c r="W99" s="42">
        <f>_xll.SRS1Splines.Functions25.OneWay_Spline($D$56:$D$60,W$56:W$60,$D99)</f>
        <v>5.1422533666278296</v>
      </c>
      <c r="X99" s="42">
        <f>_xll.SRS1Splines.Functions25.OneWay_Spline($D$56:$D$60,X$56:X$60,$D99)</f>
        <v>0.47432845990160699</v>
      </c>
      <c r="Y99" s="42">
        <f>_xll.SRS1Splines.Functions25.OneWay_Spline($D$56:$D$60,Y$56:Y$60,$D99)</f>
        <v>0.54305267343589703</v>
      </c>
      <c r="Z99" s="42">
        <f>_xll.SRS1Splines.Functions25.OneWay_Spline($D$62:$D$65,Z$62:Z$65,$D99)</f>
        <v>0.93541857788743299</v>
      </c>
      <c r="AB99" s="42">
        <f t="shared" ref="AB99:AB117" si="24">AB98+0.25</f>
        <v>2.5</v>
      </c>
      <c r="AC99" s="42">
        <f>_xll.SRS1Splines.Functions25.OneWay_Spline($D$56:$D$60,AC$56:AC$60,AB99)</f>
        <v>0.36135013088628698</v>
      </c>
      <c r="AD99" s="42">
        <f>_xll.SRS1Splines.Functions25.OneWay_Spline($D$56:$D$60,AD$56:AD$60,$D99)</f>
        <v>0.86497260586431102</v>
      </c>
      <c r="AE99" s="42">
        <f>_xll.SRS1Splines.Functions25.OneWay_Spline($D$56:$D$60,AE$56:AE$60,$D99)</f>
        <v>0.74094026174472605</v>
      </c>
      <c r="AF99" s="42">
        <f>_xll.SRS1Splines.Functions25.OneWay_Spline($D$56:$D$60,AF$56:AF$60,$D99)</f>
        <v>2.5093802009758002</v>
      </c>
      <c r="AG99" s="42">
        <f>_xll.SRS1Splines.Functions25.OneWay_Spline($D$56:$D$60,AG$56:AG$60,$D99)</f>
        <v>2.6240437154280398</v>
      </c>
      <c r="AH99" s="42">
        <f>_xll.SRS1Splines.Functions25.OneWay_Spline($D$56:$D$60,AH$56:AH$60,$D99)</f>
        <v>45.2100225536919</v>
      </c>
      <c r="AI99" s="42">
        <f>_xll.SRS1Splines.Functions25.OneWay_Spline($D$56:$D$60,AI$56:AI$60,$D99)</f>
        <v>5.4116220520109897</v>
      </c>
      <c r="AJ99" s="42">
        <f>_xll.SRS1Splines.Functions25.OneWay_Spline($D$56:$D$60,AJ$56:AJ$60,$D99)</f>
        <v>0.57980529675053505</v>
      </c>
      <c r="AK99" s="42">
        <f>_xll.SRS1Splines.Functions25.OneWay_Spline($D$56:$D$60,AK$56:AK$60,$D99)</f>
        <v>0.60041938862944499</v>
      </c>
      <c r="AL99" s="42">
        <f>_xll.SRS1Splines.Functions25.OneWay_Spline($D$62:$D$65,AL$62:AL$65,$D99)</f>
        <v>2.5731320605705901</v>
      </c>
    </row>
    <row r="100" spans="4:38">
      <c r="D100" s="42">
        <f t="shared" si="22"/>
        <v>2.75</v>
      </c>
      <c r="E100" s="42">
        <f>_xll.SRS1Splines.Functions25.OneWay_Spline($D$56:$D$60,$E$56:$E$60,D100)</f>
        <v>0.22727174330230099</v>
      </c>
      <c r="F100" s="42">
        <f>_xll.SRS1Splines.Functions25.OneWay_Spline($D$56:$D$60,F$56:F$60,$D100)</f>
        <v>0.70288499552902295</v>
      </c>
      <c r="G100" s="42">
        <f>_xll.SRS1Splines.Functions25.OneWay_Spline($D$56:$D$60,G$56:G$60,$D100)</f>
        <v>0.55502151878330397</v>
      </c>
      <c r="H100" s="42">
        <f>_xll.SRS1Splines.Functions25.OneWay_Spline($D$56:$D$60,H$56:H$60,$D100)</f>
        <v>1.4037406413783799</v>
      </c>
      <c r="I100" s="42">
        <f>_xll.SRS1Splines.Functions25.OneWay_Spline($D$56:$D$60,I$56:I$60,$D100)</f>
        <v>1.99656659316227</v>
      </c>
      <c r="J100" s="42">
        <f>_xll.SRS1Splines.Functions25.OneWay_Spline($D$56:$D$60,J$56:J$60,$D100)</f>
        <v>30.8096982604015</v>
      </c>
      <c r="K100" s="42">
        <f>_xll.SRS1Splines.Functions25.OneWay_Spline($D$56:$D$60,K$56:K$60,$D100)</f>
        <v>5.3397984872823399</v>
      </c>
      <c r="L100" s="42">
        <f>_xll.SRS1Splines.Functions25.OneWay_Spline($D$56:$D$60,L$56:L$60,$D100)</f>
        <v>0.508290597432697</v>
      </c>
      <c r="M100" s="42">
        <f>_xll.SRS1Splines.Functions25.OneWay_Spline($D$56:$D$60,M$56:M$60,$D100)</f>
        <v>0.55679642347929603</v>
      </c>
      <c r="N100" s="42">
        <f>_xll.SRS1Splines.Functions25.OneWay_Spline(($D$62:$D$65),N$62:N$65,$D100)</f>
        <v>1.64848140075688</v>
      </c>
      <c r="P100" s="42">
        <f t="shared" si="23"/>
        <v>2.75</v>
      </c>
      <c r="Q100" s="42">
        <f>_xll.SRS1Splines.Functions25.OneWay_Spline($D$56:$D$60,Q$56:Q$60,P100)</f>
        <v>0.136663311146866</v>
      </c>
      <c r="R100" s="42">
        <f>_xll.SRS1Splines.Functions25.OneWay_Spline($D$56:$D$60,R$56:R$60,$D100)</f>
        <v>0.56689274469375905</v>
      </c>
      <c r="S100" s="42">
        <f>_xll.SRS1Splines.Functions25.OneWay_Spline($D$56:$D$60,S$56:S$60,$D100)</f>
        <v>0.40104454172672299</v>
      </c>
      <c r="T100" s="42">
        <f>_xll.SRS1Splines.Functions25.OneWay_Spline($D$56:$D$60,T$56:T$60,$D100)</f>
        <v>0.570124481599533</v>
      </c>
      <c r="U100" s="42">
        <f>_xll.SRS1Splines.Functions25.OneWay_Spline($D$56:$D$60,U$56:U$60,$D100)</f>
        <v>1.41870408179235</v>
      </c>
      <c r="V100" s="42">
        <f>_xll.SRS1Splines.Functions25.OneWay_Spline($D$56:$D$60,V$56:V$60,$D100)</f>
        <v>12.956556836449201</v>
      </c>
      <c r="W100" s="42">
        <f>_xll.SRS1Splines.Functions25.OneWay_Spline($D$56:$D$60,W$56:W$60,$D100)</f>
        <v>5.0586036787614699</v>
      </c>
      <c r="X100" s="42">
        <f>_xll.SRS1Splines.Functions25.OneWay_Spline($D$56:$D$60,X$56:X$60,$D100)</f>
        <v>0.45638685476320501</v>
      </c>
      <c r="Y100" s="42">
        <f>_xll.SRS1Splines.Functions25.OneWay_Spline($D$56:$D$60,Y$56:Y$60,$D100)</f>
        <v>0.53264344184760204</v>
      </c>
      <c r="Z100" s="42">
        <f>_xll.SRS1Splines.Functions25.OneWay_Spline($D$62:$D$65,Z$62:Z$65,$D100)</f>
        <v>0.88315421995135002</v>
      </c>
      <c r="AB100" s="42">
        <f t="shared" si="24"/>
        <v>2.75</v>
      </c>
      <c r="AC100" s="42">
        <f>_xll.SRS1Splines.Functions25.OneWay_Spline($D$56:$D$60,AC$56:AC$60,AB100)</f>
        <v>0.317880175457737</v>
      </c>
      <c r="AD100" s="42">
        <f>_xll.SRS1Splines.Functions25.OneWay_Spline($D$56:$D$60,AD$56:AD$60,$D100)</f>
        <v>0.85875168698433302</v>
      </c>
      <c r="AE100" s="42">
        <f>_xll.SRS1Splines.Functions25.OneWay_Spline($D$56:$D$60,AE$56:AE$60,$D100)</f>
        <v>0.71643732882264799</v>
      </c>
      <c r="AF100" s="42">
        <f>_xll.SRS1Splines.Functions25.OneWay_Spline($D$56:$D$60,AF$56:AF$60,$D100)</f>
        <v>2.3279398071214499</v>
      </c>
      <c r="AG100" s="42">
        <f>_xll.SRS1Splines.Functions25.OneWay_Spline($D$56:$D$60,AG$56:AG$60,$D100)</f>
        <v>2.4649342331590698</v>
      </c>
      <c r="AH100" s="42">
        <f>_xll.SRS1Splines.Functions25.OneWay_Spline($D$56:$D$60,AH$56:AH$60,$D100)</f>
        <v>46.44416396834</v>
      </c>
      <c r="AI100" s="42">
        <f>_xll.SRS1Splines.Functions25.OneWay_Spline($D$56:$D$60,AI$56:AI$60,$D100)</f>
        <v>5.3497050357745204</v>
      </c>
      <c r="AJ100" s="42">
        <f>_xll.SRS1Splines.Functions25.OneWay_Spline($D$56:$D$60,AJ$56:AJ$60,$D100)</f>
        <v>0.56019434010218905</v>
      </c>
      <c r="AK100" s="42">
        <f>_xll.SRS1Splines.Functions25.OneWay_Spline($D$56:$D$60,AK$56:AK$60,$D100)</f>
        <v>0.585143071990194</v>
      </c>
      <c r="AL100" s="42">
        <f>_xll.SRS1Splines.Functions25.OneWay_Spline($D$62:$D$65,AL$62:AL$65,$D100)</f>
        <v>2.6431326780675501</v>
      </c>
    </row>
    <row r="101" spans="4:38">
      <c r="D101" s="42">
        <f t="shared" si="22"/>
        <v>3</v>
      </c>
      <c r="E101" s="42">
        <f>_xll.SRS1Splines.Functions25.OneWay_Spline($D$56:$D$60,$E$56:$E$60,D101)</f>
        <v>0.19989697226686801</v>
      </c>
      <c r="F101" s="42">
        <f>_xll.SRS1Splines.Functions25.OneWay_Spline($D$56:$D$60,F$56:F$60,$D101)</f>
        <v>0.69918360754907805</v>
      </c>
      <c r="G101" s="42">
        <f>_xll.SRS1Splines.Functions25.OneWay_Spline($D$56:$D$60,G$56:G$60,$D101)</f>
        <v>0.52801747666494003</v>
      </c>
      <c r="H101" s="42">
        <f>_xll.SRS1Splines.Functions25.OneWay_Spline($D$56:$D$60,H$56:H$60,$D101)</f>
        <v>1.28604509929156</v>
      </c>
      <c r="I101" s="42">
        <f>_xll.SRS1Splines.Functions25.OneWay_Spline($D$56:$D$60,I$56:I$60,$D101)</f>
        <v>1.8738982970068701</v>
      </c>
      <c r="J101" s="42">
        <f>_xll.SRS1Splines.Functions25.OneWay_Spline($D$56:$D$60,J$56:J$60,$D101)</f>
        <v>31.568590711506399</v>
      </c>
      <c r="K101" s="42">
        <f>_xll.SRS1Splines.Functions25.OneWay_Spline($D$56:$D$60,K$56:K$60,$D101)</f>
        <v>5.2628913258308296</v>
      </c>
      <c r="L101" s="42">
        <f>_xll.SRS1Splines.Functions25.OneWay_Spline($D$56:$D$60,L$56:L$60,$D101)</f>
        <v>0.48819312149433203</v>
      </c>
      <c r="M101" s="42">
        <f>_xll.SRS1Splines.Functions25.OneWay_Spline($D$56:$D$60,M$56:M$60,$D101)</f>
        <v>0.54260691231908398</v>
      </c>
      <c r="N101" s="42">
        <f>_xll.SRS1Splines.Functions25.OneWay_Spline(($D$62:$D$65),N$62:N$65,$D101)</f>
        <v>1.6617386278808399</v>
      </c>
      <c r="P101" s="42">
        <f t="shared" si="23"/>
        <v>3</v>
      </c>
      <c r="Q101" s="42">
        <f>_xll.SRS1Splines.Functions25.OneWay_Spline($D$56:$D$60,Q$56:Q$60,P101)</f>
        <v>0.122116529694879</v>
      </c>
      <c r="R101" s="42">
        <f>_xll.SRS1Splines.Functions25.OneWay_Spline($D$56:$D$60,R$56:R$60,$D101)</f>
        <v>0.56437273954328804</v>
      </c>
      <c r="S101" s="42">
        <f>_xll.SRS1Splines.Functions25.OneWay_Spline($D$56:$D$60,S$56:S$60,$D101)</f>
        <v>0.37116247216827802</v>
      </c>
      <c r="T101" s="42">
        <f>_xll.SRS1Splines.Functions25.OneWay_Spline($D$56:$D$60,T$56:T$60,$D101)</f>
        <v>0.52621807676666899</v>
      </c>
      <c r="U101" s="42">
        <f>_xll.SRS1Splines.Functions25.OneWay_Spline($D$56:$D$60,U$56:U$60,$D101)</f>
        <v>1.3464660817752601</v>
      </c>
      <c r="V101" s="42">
        <f>_xll.SRS1Splines.Functions25.OneWay_Spline($D$56:$D$60,V$56:V$60,$D101)</f>
        <v>13.2868401399486</v>
      </c>
      <c r="W101" s="42">
        <f>_xll.SRS1Splines.Functions25.OneWay_Spline($D$56:$D$60,W$56:W$60,$D101)</f>
        <v>4.9692289172008399</v>
      </c>
      <c r="X101" s="42">
        <f>_xll.SRS1Splines.Functions25.OneWay_Spline($D$56:$D$60,X$56:X$60,$D101)</f>
        <v>0.43721635116213903</v>
      </c>
      <c r="Y101" s="42">
        <f>_xll.SRS1Splines.Functions25.OneWay_Spline($D$56:$D$60,Y$56:Y$60,$D101)</f>
        <v>0.52144869738898003</v>
      </c>
      <c r="Z101" s="42">
        <f>_xll.SRS1Splines.Functions25.OneWay_Spline($D$62:$D$65,Z$62:Z$65,$D101)</f>
        <v>0.82983932215725498</v>
      </c>
      <c r="AB101" s="42">
        <f t="shared" si="24"/>
        <v>3</v>
      </c>
      <c r="AC101" s="42">
        <f>_xll.SRS1Splines.Functions25.OneWay_Spline($D$56:$D$60,AC$56:AC$60,AB101)</f>
        <v>0.277677414838856</v>
      </c>
      <c r="AD101" s="42">
        <f>_xll.SRS1Splines.Functions25.OneWay_Spline($D$56:$D$60,AD$56:AD$60,$D101)</f>
        <v>0.85334811511048303</v>
      </c>
      <c r="AE101" s="42">
        <f>_xll.SRS1Splines.Functions25.OneWay_Spline($D$56:$D$60,AE$56:AE$60,$D101)</f>
        <v>0.69384112124129105</v>
      </c>
      <c r="AF101" s="42">
        <f>_xll.SRS1Splines.Functions25.OneWay_Spline($D$56:$D$60,AF$56:AF$60,$D101)</f>
        <v>2.1340814395432401</v>
      </c>
      <c r="AG101" s="42">
        <f>_xll.SRS1Splines.Functions25.OneWay_Spline($D$56:$D$60,AG$56:AG$60,$D101)</f>
        <v>2.2949351285294899</v>
      </c>
      <c r="AH101" s="42">
        <f>_xll.SRS1Splines.Functions25.OneWay_Spline($D$56:$D$60,AH$56:AH$60,$D101)</f>
        <v>47.586887500421703</v>
      </c>
      <c r="AI101" s="42">
        <f>_xll.SRS1Splines.Functions25.OneWay_Spline($D$56:$D$60,AI$56:AI$60,$D101)</f>
        <v>5.2923744651851896</v>
      </c>
      <c r="AJ101" s="42">
        <f>_xll.SRS1Splines.Functions25.OneWay_Spline($D$56:$D$60,AJ$56:AJ$60,$D101)</f>
        <v>0.53916989182652597</v>
      </c>
      <c r="AK101" s="42">
        <f>_xll.SRS1Splines.Functions25.OneWay_Spline($D$56:$D$60,AK$56:AK$60,$D101)</f>
        <v>0.56882122797639301</v>
      </c>
      <c r="AL101" s="42">
        <f>_xll.SRS1Splines.Functions25.OneWay_Spline($D$62:$D$65,AL$62:AL$65,$D101)</f>
        <v>2.7079480646388201</v>
      </c>
    </row>
    <row r="102" spans="4:38">
      <c r="D102" s="42">
        <f t="shared" si="22"/>
        <v>3.25</v>
      </c>
      <c r="E102" s="42">
        <f>_xll.SRS1Splines.Functions25.OneWay_Spline($D$56:$D$60,$E$56:$E$60,D102)</f>
        <v>0.17472720596826599</v>
      </c>
      <c r="F102" s="42">
        <f>_xll.SRS1Splines.Functions25.OneWay_Spline($D$56:$D$60,F$56:F$60,$D102)</f>
        <v>0.69585546877719495</v>
      </c>
      <c r="G102" s="42">
        <f>_xll.SRS1Splines.Functions25.OneWay_Spline($D$56:$D$60,G$56:G$60,$D102)</f>
        <v>0.50317375791604502</v>
      </c>
      <c r="H102" s="42">
        <f>_xll.SRS1Splines.Functions25.OneWay_Spline($D$56:$D$60,H$56:H$60,$D102)</f>
        <v>1.1671916182363</v>
      </c>
      <c r="I102" s="42">
        <f>_xll.SRS1Splines.Functions25.OneWay_Spline($D$56:$D$60,I$56:I$60,$D102)</f>
        <v>1.74563587303515</v>
      </c>
      <c r="J102" s="42">
        <f>_xll.SRS1Splines.Functions25.OneWay_Spline($D$56:$D$60,J$56:J$60,$D102)</f>
        <v>32.266771766523</v>
      </c>
      <c r="K102" s="42">
        <f>_xll.SRS1Splines.Functions25.OneWay_Spline($D$56:$D$60,K$56:K$60,$D102)</f>
        <v>5.1826998727870697</v>
      </c>
      <c r="L102" s="42">
        <f>_xll.SRS1Splines.Functions25.OneWay_Spline($D$56:$D$60,L$56:L$60,$D102)</f>
        <v>0.46719315652882398</v>
      </c>
      <c r="M102" s="42">
        <f>_xll.SRS1Splines.Functions25.OneWay_Spline($D$56:$D$60,M$56:M$60,$D102)</f>
        <v>0.527811443386907</v>
      </c>
      <c r="N102" s="42">
        <f>_xll.SRS1Splines.Functions25.OneWay_Spline(($D$62:$D$65),N$62:N$65,$D102)</f>
        <v>1.6739352768348801</v>
      </c>
      <c r="P102" s="42">
        <f t="shared" si="23"/>
        <v>3.25</v>
      </c>
      <c r="Q102" s="42">
        <f>_xll.SRS1Splines.Functions25.OneWay_Spline($D$56:$D$60,Q$56:Q$60,P102)</f>
        <v>0.10874862938813</v>
      </c>
      <c r="R102" s="42">
        <f>_xll.SRS1Splines.Functions25.OneWay_Spline($D$56:$D$60,R$56:R$60,$D102)</f>
        <v>0.56151673370608801</v>
      </c>
      <c r="S102" s="42">
        <f>_xll.SRS1Splines.Functions25.OneWay_Spline($D$56:$D$60,S$56:S$60,$D102)</f>
        <v>0.34367096817450798</v>
      </c>
      <c r="T102" s="42">
        <f>_xll.SRS1Splines.Functions25.OneWay_Spline($D$56:$D$60,T$56:T$60,$D102)</f>
        <v>0.485824184320434</v>
      </c>
      <c r="U102" s="42">
        <f>_xll.SRS1Splines.Functions25.OneWay_Spline($D$56:$D$60,U$56:U$60,$D102)</f>
        <v>1.2732757856422201</v>
      </c>
      <c r="V102" s="42">
        <f>_xll.SRS1Splines.Functions25.OneWay_Spline($D$56:$D$60,V$56:V$60,$D102)</f>
        <v>13.640701087017099</v>
      </c>
      <c r="W102" s="42">
        <f>_xll.SRS1Splines.Functions25.OneWay_Spline($D$56:$D$60,W$56:W$60,$D102)</f>
        <v>4.87603743984402</v>
      </c>
      <c r="X102" s="42">
        <f>_xll.SRS1Splines.Functions25.OneWay_Spline($D$56:$D$60,X$56:X$60,$D102)</f>
        <v>0.417226007939415</v>
      </c>
      <c r="Y102" s="42">
        <f>_xll.SRS1Splines.Functions25.OneWay_Spline($D$56:$D$60,Y$56:Y$60,$D102)</f>
        <v>0.50968638792021703</v>
      </c>
      <c r="Z102" s="42">
        <f>_xll.SRS1Splines.Functions25.OneWay_Spline($D$62:$D$65,Z$62:Z$65,$D102)</f>
        <v>0.77626178939865598</v>
      </c>
      <c r="AB102" s="42">
        <f t="shared" si="24"/>
        <v>3.25</v>
      </c>
      <c r="AC102" s="42">
        <f>_xll.SRS1Splines.Functions25.OneWay_Spline($D$56:$D$60,AC$56:AC$60,AB102)</f>
        <v>0.240705782548401</v>
      </c>
      <c r="AD102" s="42">
        <f>_xll.SRS1Splines.Functions25.OneWay_Spline($D$56:$D$60,AD$56:AD$60,$D102)</f>
        <v>0.84848944124071901</v>
      </c>
      <c r="AE102" s="42">
        <f>_xll.SRS1Splines.Functions25.OneWay_Spline($D$56:$D$60,AE$56:AE$60,$D102)</f>
        <v>0.673081571500034</v>
      </c>
      <c r="AF102" s="42">
        <f>_xll.SRS1Splines.Functions25.OneWay_Spline($D$56:$D$60,AF$56:AF$60,$D102)</f>
        <v>1.9319444228157701</v>
      </c>
      <c r="AG102" s="42">
        <f>_xll.SRS1Splines.Functions25.OneWay_Spline($D$56:$D$60,AG$56:AG$60,$D102)</f>
        <v>2.1176762756595</v>
      </c>
      <c r="AH102" s="42">
        <f>_xll.SRS1Splines.Functions25.OneWay_Spline($D$56:$D$60,AH$56:AH$60,$D102)</f>
        <v>48.638193149936697</v>
      </c>
      <c r="AI102" s="42">
        <f>_xll.SRS1Splines.Functions25.OneWay_Spline($D$56:$D$60,AI$56:AI$60,$D102)</f>
        <v>5.2396303402430098</v>
      </c>
      <c r="AJ102" s="42">
        <f>_xll.SRS1Splines.Functions25.OneWay_Spline($D$56:$D$60,AJ$56:AJ$60,$D102)</f>
        <v>0.51716030511823396</v>
      </c>
      <c r="AK102" s="42">
        <f>_xll.SRS1Splines.Functions25.OneWay_Spline($D$56:$D$60,AK$56:AK$60,$D102)</f>
        <v>0.55180236571289198</v>
      </c>
      <c r="AL102" s="42">
        <f>_xll.SRS1Splines.Functions25.OneWay_Spline($D$62:$D$65,AL$62:AL$65,$D102)</f>
        <v>2.7675782202843799</v>
      </c>
    </row>
    <row r="103" spans="4:38">
      <c r="D103" s="42">
        <f t="shared" si="22"/>
        <v>3.5</v>
      </c>
      <c r="E103" s="42">
        <f>_xll.SRS1Splines.Functions25.OneWay_Spline($D$56:$D$60,$E$56:$E$60,D103)</f>
        <v>0.15172609830811501</v>
      </c>
      <c r="F103" s="42">
        <f>_xll.SRS1Splines.Functions25.OneWay_Spline($D$56:$D$60,F$56:F$60,$D103)</f>
        <v>0.69271395460934204</v>
      </c>
      <c r="G103" s="42">
        <f>_xll.SRS1Splines.Functions25.OneWay_Spline($D$56:$D$60,G$56:G$60,$D103)</f>
        <v>0.48049036253661898</v>
      </c>
      <c r="H103" s="42">
        <f>_xll.SRS1Splines.Functions25.OneWay_Spline($D$56:$D$60,H$56:H$60,$D103)</f>
        <v>1.0490201487349999</v>
      </c>
      <c r="I103" s="42">
        <f>_xll.SRS1Splines.Functions25.OneWay_Spline($D$56:$D$60,I$56:I$60,$D103)</f>
        <v>1.61431478734764</v>
      </c>
      <c r="J103" s="42">
        <f>_xll.SRS1Splines.Functions25.OneWay_Spline($D$56:$D$60,J$56:J$60,$D103)</f>
        <v>32.904241425451097</v>
      </c>
      <c r="K103" s="42">
        <f>_xll.SRS1Splines.Functions25.OneWay_Spline($D$56:$D$60,K$56:K$60,$D103)</f>
        <v>5.1008662739471999</v>
      </c>
      <c r="L103" s="42">
        <f>_xll.SRS1Splines.Functions25.OneWay_Spline($D$56:$D$60,L$56:L$60,$D103)</f>
        <v>0.44570940855401903</v>
      </c>
      <c r="M103" s="42">
        <f>_xll.SRS1Splines.Functions25.OneWay_Spline($D$56:$D$60,M$56:M$60,$D103)</f>
        <v>0.51271299556874605</v>
      </c>
      <c r="N103" s="42">
        <f>_xll.SRS1Splines.Functions25.OneWay_Spline(($D$62:$D$65),N$62:N$65,$D103)</f>
        <v>1.68507134761901</v>
      </c>
      <c r="P103" s="42">
        <f t="shared" si="23"/>
        <v>3.5</v>
      </c>
      <c r="Q103" s="42">
        <f>_xll.SRS1Splines.Functions25.OneWay_Spline($D$56:$D$60,Q$56:Q$60,P103)</f>
        <v>9.6522984511105095E-2</v>
      </c>
      <c r="R103" s="42">
        <f>_xll.SRS1Splines.Functions25.OneWay_Spline($D$56:$D$60,R$56:R$60,$D103)</f>
        <v>0.55832472718215798</v>
      </c>
      <c r="S103" s="42">
        <f>_xll.SRS1Splines.Functions25.OneWay_Spline($D$56:$D$60,S$56:S$60,$D103)</f>
        <v>0.31857002974541299</v>
      </c>
      <c r="T103" s="42">
        <f>_xll.SRS1Splines.Functions25.OneWay_Spline($D$56:$D$60,T$56:T$60,$D103)</f>
        <v>0.448942804260828</v>
      </c>
      <c r="U103" s="42">
        <f>_xll.SRS1Splines.Functions25.OneWay_Spline($D$56:$D$60,U$56:U$60,$D103)</f>
        <v>1.20000452088731</v>
      </c>
      <c r="V103" s="42">
        <f>_xll.SRS1Splines.Functions25.OneWay_Spline($D$56:$D$60,V$56:V$60,$D103)</f>
        <v>14.0133192281241</v>
      </c>
      <c r="W103" s="42">
        <f>_xll.SRS1Splines.Functions25.OneWay_Spline($D$56:$D$60,W$56:W$60,$D103)</f>
        <v>4.7809376045891199</v>
      </c>
      <c r="X103" s="42">
        <f>_xll.SRS1Splines.Functions25.OneWay_Spline($D$56:$D$60,X$56:X$60,$D103)</f>
        <v>0.39682488393603499</v>
      </c>
      <c r="Y103" s="42">
        <f>_xll.SRS1Splines.Functions25.OneWay_Spline($D$56:$D$60,Y$56:Y$60,$D103)</f>
        <v>0.49757446130149802</v>
      </c>
      <c r="Z103" s="42">
        <f>_xll.SRS1Splines.Functions25.OneWay_Spline($D$62:$D$65,Z$62:Z$65,$D103)</f>
        <v>0.72320952656906401</v>
      </c>
      <c r="AB103" s="42">
        <f t="shared" si="24"/>
        <v>3.5</v>
      </c>
      <c r="AC103" s="42">
        <f>_xll.SRS1Splines.Functions25.OneWay_Spline($D$56:$D$60,AC$56:AC$60,AB103)</f>
        <v>0.20692921210512499</v>
      </c>
      <c r="AD103" s="42">
        <f>_xll.SRS1Splines.Functions25.OneWay_Spline($D$56:$D$60,AD$56:AD$60,$D103)</f>
        <v>0.84390321637299803</v>
      </c>
      <c r="AE103" s="42">
        <f>_xll.SRS1Splines.Functions25.OneWay_Spline($D$56:$D$60,AE$56:AE$60,$D103)</f>
        <v>0.65408861209825298</v>
      </c>
      <c r="AF103" s="42">
        <f>_xll.SRS1Splines.Functions25.OneWay_Spline($D$56:$D$60,AF$56:AF$60,$D103)</f>
        <v>1.72566808151369</v>
      </c>
      <c r="AG103" s="42">
        <f>_xll.SRS1Splines.Functions25.OneWay_Spline($D$56:$D$60,AG$56:AG$60,$D103)</f>
        <v>1.9367875486693</v>
      </c>
      <c r="AH103" s="42">
        <f>_xll.SRS1Splines.Functions25.OneWay_Spline($D$56:$D$60,AH$56:AH$60,$D103)</f>
        <v>49.598080916885301</v>
      </c>
      <c r="AI103" s="42">
        <f>_xll.SRS1Splines.Functions25.OneWay_Spline($D$56:$D$60,AI$56:AI$60,$D103)</f>
        <v>5.1914726609479702</v>
      </c>
      <c r="AJ103" s="42">
        <f>_xll.SRS1Splines.Functions25.OneWay_Spline($D$56:$D$60,AJ$56:AJ$60,$D103)</f>
        <v>0.49459393317200301</v>
      </c>
      <c r="AK103" s="42">
        <f>_xll.SRS1Splines.Functions25.OneWay_Spline($D$56:$D$60,AK$56:AK$60,$D103)</f>
        <v>0.534434994324541</v>
      </c>
      <c r="AL103" s="42">
        <f>_xll.SRS1Splines.Functions25.OneWay_Spline($D$62:$D$65,AL$62:AL$65,$D103)</f>
        <v>2.8220231450042399</v>
      </c>
    </row>
    <row r="104" spans="4:38">
      <c r="D104" s="42">
        <f t="shared" si="22"/>
        <v>3.75</v>
      </c>
      <c r="E104" s="42">
        <f>_xll.SRS1Splines.Functions25.OneWay_Spline($D$56:$D$60,$E$56:$E$60,D104)</f>
        <v>0.13085730318803601</v>
      </c>
      <c r="F104" s="42">
        <f>_xll.SRS1Splines.Functions25.OneWay_Spline($D$56:$D$60,F$56:F$60,$D104)</f>
        <v>0.68957244044149002</v>
      </c>
      <c r="G104" s="42">
        <f>_xll.SRS1Splines.Functions25.OneWay_Spline($D$56:$D$60,G$56:G$60,$D104)</f>
        <v>0.45996729052666202</v>
      </c>
      <c r="H104" s="42">
        <f>_xll.SRS1Splines.Functions25.OneWay_Spline($D$56:$D$60,H$56:H$60,$D104)</f>
        <v>0.93337064131006597</v>
      </c>
      <c r="I104" s="42">
        <f>_xll.SRS1Splines.Functions25.OneWay_Spline($D$56:$D$60,I$56:I$60,$D104)</f>
        <v>1.48247050604484</v>
      </c>
      <c r="J104" s="42">
        <f>_xll.SRS1Splines.Functions25.OneWay_Spline($D$56:$D$60,J$56:J$60,$D104)</f>
        <v>33.480999688290801</v>
      </c>
      <c r="K104" s="42">
        <f>_xll.SRS1Splines.Functions25.OneWay_Spline($D$56:$D$60,K$56:K$60,$D104)</f>
        <v>5.0190326751073302</v>
      </c>
      <c r="L104" s="42">
        <f>_xll.SRS1Splines.Functions25.OneWay_Spline($D$56:$D$60,L$56:L$60,$D104)</f>
        <v>0.42416058358776398</v>
      </c>
      <c r="M104" s="42">
        <f>_xll.SRS1Splines.Functions25.OneWay_Spline($D$56:$D$60,M$56:M$60,$D104)</f>
        <v>0.497614547750585</v>
      </c>
      <c r="N104" s="42">
        <f>_xll.SRS1Splines.Functions25.OneWay_Spline(($D$62:$D$65),N$62:N$65,$D104)</f>
        <v>1.6951468402332199</v>
      </c>
      <c r="P104" s="42">
        <f t="shared" si="23"/>
        <v>3.75</v>
      </c>
      <c r="Q104" s="42">
        <f>_xll.SRS1Splines.Functions25.OneWay_Spline($D$56:$D$60,Q$56:Q$60,P104)</f>
        <v>8.5402969348286895E-2</v>
      </c>
      <c r="R104" s="42">
        <f>_xll.SRS1Splines.Functions25.OneWay_Spline($D$56:$D$60,R$56:R$60,$D104)</f>
        <v>0.55479671997149904</v>
      </c>
      <c r="S104" s="42">
        <f>_xll.SRS1Splines.Functions25.OneWay_Spline($D$56:$D$60,S$56:S$60,$D104)</f>
        <v>0.29585965688099503</v>
      </c>
      <c r="T104" s="42">
        <f>_xll.SRS1Splines.Functions25.OneWay_Spline($D$56:$D$60,T$56:T$60,$D104)</f>
        <v>0.41557393658785202</v>
      </c>
      <c r="U104" s="42">
        <f>_xll.SRS1Splines.Functions25.OneWay_Spline($D$56:$D$60,U$56:U$60,$D104)</f>
        <v>1.12752361500461</v>
      </c>
      <c r="V104" s="42">
        <f>_xll.SRS1Splines.Functions25.OneWay_Spline($D$56:$D$60,V$56:V$60,$D104)</f>
        <v>14.399874113738701</v>
      </c>
      <c r="W104" s="42">
        <f>_xll.SRS1Splines.Functions25.OneWay_Spline($D$56:$D$60,W$56:W$60,$D104)</f>
        <v>4.6858377693342099</v>
      </c>
      <c r="X104" s="42">
        <f>_xll.SRS1Splines.Functions25.OneWay_Spline($D$56:$D$60,X$56:X$60,$D104)</f>
        <v>0.376422037993004</v>
      </c>
      <c r="Y104" s="42">
        <f>_xll.SRS1Splines.Functions25.OneWay_Spline($D$56:$D$60,Y$56:Y$60,$D104)</f>
        <v>0.48533086539300802</v>
      </c>
      <c r="Z104" s="42">
        <f>_xll.SRS1Splines.Functions25.OneWay_Spline($D$62:$D$65,Z$62:Z$65,$D104)</f>
        <v>0.67147043856198596</v>
      </c>
      <c r="AB104" s="42">
        <f t="shared" si="24"/>
        <v>3.75</v>
      </c>
      <c r="AC104" s="42">
        <f>_xll.SRS1Splines.Functions25.OneWay_Spline($D$56:$D$60,AC$56:AC$60,AB104)</f>
        <v>0.17631163702778499</v>
      </c>
      <c r="AD104" s="42">
        <f>_xll.SRS1Splines.Functions25.OneWay_Spline($D$56:$D$60,AD$56:AD$60,$D104)</f>
        <v>0.83931699150527606</v>
      </c>
      <c r="AE104" s="42">
        <f>_xll.SRS1Splines.Functions25.OneWay_Spline($D$56:$D$60,AE$56:AE$60,$D104)</f>
        <v>0.63679217553532597</v>
      </c>
      <c r="AF104" s="42">
        <f>_xll.SRS1Splines.Functions25.OneWay_Spline($D$56:$D$60,AF$56:AF$60,$D104)</f>
        <v>1.5193917402116</v>
      </c>
      <c r="AG104" s="42">
        <f>_xll.SRS1Splines.Functions25.OneWay_Spline($D$56:$D$60,AG$56:AG$60,$D104)</f>
        <v>1.7558988216791001</v>
      </c>
      <c r="AH104" s="42">
        <f>_xll.SRS1Splines.Functions25.OneWay_Spline($D$56:$D$60,AH$56:AH$60,$D104)</f>
        <v>50.466550801267303</v>
      </c>
      <c r="AI104" s="42">
        <f>_xll.SRS1Splines.Functions25.OneWay_Spline($D$56:$D$60,AI$56:AI$60,$D104)</f>
        <v>5.1479014273000896</v>
      </c>
      <c r="AJ104" s="42">
        <f>_xll.SRS1Splines.Functions25.OneWay_Spline($D$56:$D$60,AJ$56:AJ$60,$D104)</f>
        <v>0.47189912918252302</v>
      </c>
      <c r="AK104" s="42">
        <f>_xll.SRS1Splines.Functions25.OneWay_Spline($D$56:$D$60,AK$56:AK$60,$D104)</f>
        <v>0.51706762293619002</v>
      </c>
      <c r="AL104" s="42">
        <f>_xll.SRS1Splines.Functions25.OneWay_Spline($D$62:$D$65,AL$62:AL$65,$D104)</f>
        <v>2.8712828387984</v>
      </c>
    </row>
    <row r="105" spans="4:38">
      <c r="D105" s="42">
        <f t="shared" si="22"/>
        <v>4</v>
      </c>
      <c r="E105" s="42">
        <f>_xll.SRS1Splines.Functions25.OneWay_Spline($D$56:$D$60,$E$56:$E$60,D105)</f>
        <v>0.11208447450964799</v>
      </c>
      <c r="F105" s="42">
        <f>_xll.SRS1Splines.Functions25.OneWay_Spline($D$56:$D$60,F$56:F$60,$D105)</f>
        <v>0.68624430166960704</v>
      </c>
      <c r="G105" s="42">
        <f>_xll.SRS1Splines.Functions25.OneWay_Spline($D$56:$D$60,G$56:G$60,$D105)</f>
        <v>0.44160454188617498</v>
      </c>
      <c r="H105" s="42">
        <f>_xll.SRS1Splines.Functions25.OneWay_Spline($D$56:$D$60,H$56:H$60,$D105)</f>
        <v>0.82208304648388797</v>
      </c>
      <c r="I105" s="42">
        <f>_xll.SRS1Splines.Functions25.OneWay_Spline($D$56:$D$60,I$56:I$60,$D105)</f>
        <v>1.3526384952272801</v>
      </c>
      <c r="J105" s="42">
        <f>_xll.SRS1Splines.Functions25.OneWay_Spline($D$56:$D$60,J$56:J$60,$D105)</f>
        <v>33.997046555042203</v>
      </c>
      <c r="K105" s="42">
        <f>_xll.SRS1Splines.Functions25.OneWay_Spline($D$56:$D$60,K$56:K$60,$D105)</f>
        <v>4.93884122206358</v>
      </c>
      <c r="L105" s="42">
        <f>_xll.SRS1Splines.Functions25.OneWay_Spline($D$56:$D$60,L$56:L$60,$D105)</f>
        <v>0.40296538764790502</v>
      </c>
      <c r="M105" s="42">
        <f>_xll.SRS1Splines.Functions25.OneWay_Spline($D$56:$D$60,M$56:M$60,$D105)</f>
        <v>0.48281907881840802</v>
      </c>
      <c r="N105" s="42">
        <f>_xll.SRS1Splines.Functions25.OneWay_Spline(($D$62:$D$65),N$62:N$65,$D105)</f>
        <v>1.7041617546775101</v>
      </c>
      <c r="P105" s="42">
        <f t="shared" si="23"/>
        <v>4</v>
      </c>
      <c r="Q105" s="42">
        <f>_xll.SRS1Splines.Functions25.OneWay_Spline($D$56:$D$60,Q$56:Q$60,P105)</f>
        <v>7.5351958184160003E-2</v>
      </c>
      <c r="R105" s="42">
        <f>_xll.SRS1Splines.Functions25.OneWay_Spline($D$56:$D$60,R$56:R$60,$D105)</f>
        <v>0.55093271207411099</v>
      </c>
      <c r="S105" s="42">
        <f>_xll.SRS1Splines.Functions25.OneWay_Spline($D$56:$D$60,S$56:S$60,$D105)</f>
        <v>0.27553984958125199</v>
      </c>
      <c r="T105" s="42">
        <f>_xll.SRS1Splines.Functions25.OneWay_Spline($D$56:$D$60,T$56:T$60,$D105)</f>
        <v>0.38571758130150402</v>
      </c>
      <c r="U105" s="42">
        <f>_xll.SRS1Splines.Functions25.OneWay_Spline($D$56:$D$60,U$56:U$60,$D105)</f>
        <v>1.0567043954881901</v>
      </c>
      <c r="V105" s="42">
        <f>_xll.SRS1Splines.Functions25.OneWay_Spline($D$56:$D$60,V$56:V$60,$D105)</f>
        <v>14.7955452943301</v>
      </c>
      <c r="W105" s="42">
        <f>_xll.SRS1Splines.Functions25.OneWay_Spline($D$56:$D$60,W$56:W$60,$D105)</f>
        <v>4.59264629197739</v>
      </c>
      <c r="X105" s="42">
        <f>_xll.SRS1Splines.Functions25.OneWay_Spline($D$56:$D$60,X$56:X$60,$D105)</f>
        <v>0.35642652895132598</v>
      </c>
      <c r="Y105" s="42">
        <f>_xll.SRS1Splines.Functions25.OneWay_Spline($D$56:$D$60,Y$56:Y$60,$D105)</f>
        <v>0.473173548054933</v>
      </c>
      <c r="Z105" s="42">
        <f>_xll.SRS1Splines.Functions25.OneWay_Spline($D$62:$D$65,Z$62:Z$65,$D105)</f>
        <v>0.62183243027093205</v>
      </c>
      <c r="AB105" s="42">
        <f t="shared" si="24"/>
        <v>4</v>
      </c>
      <c r="AC105" s="42">
        <f>_xll.SRS1Splines.Functions25.OneWay_Spline($D$56:$D$60,AC$56:AC$60,AB105)</f>
        <v>0.148816990835136</v>
      </c>
      <c r="AD105" s="42">
        <f>_xll.SRS1Splines.Functions25.OneWay_Spline($D$56:$D$60,AD$56:AD$60,$D105)</f>
        <v>0.83445831763551204</v>
      </c>
      <c r="AE105" s="42">
        <f>_xll.SRS1Splines.Functions25.OneWay_Spline($D$56:$D$60,AE$56:AE$60,$D105)</f>
        <v>0.62112219431062998</v>
      </c>
      <c r="AF105" s="42">
        <f>_xll.SRS1Splines.Functions25.OneWay_Spline($D$56:$D$60,AF$56:AF$60,$D105)</f>
        <v>1.3172547234841401</v>
      </c>
      <c r="AG105" s="42">
        <f>_xll.SRS1Splines.Functions25.OneWay_Spline($D$56:$D$60,AG$56:AG$60,$D105)</f>
        <v>1.57863996880911</v>
      </c>
      <c r="AH105" s="42">
        <f>_xll.SRS1Splines.Functions25.OneWay_Spline($D$56:$D$60,AH$56:AH$60,$D105)</f>
        <v>51.243602803082801</v>
      </c>
      <c r="AI105" s="42">
        <f>_xll.SRS1Splines.Functions25.OneWay_Spline($D$56:$D$60,AI$56:AI$60,$D105)</f>
        <v>5.1089166392993404</v>
      </c>
      <c r="AJ105" s="42">
        <f>_xll.SRS1Splines.Functions25.OneWay_Spline($D$56:$D$60,AJ$56:AJ$60,$D105)</f>
        <v>0.44950424634448399</v>
      </c>
      <c r="AK105" s="42">
        <f>_xll.SRS1Splines.Functions25.OneWay_Spline($D$56:$D$60,AK$56:AK$60,$D105)</f>
        <v>0.50004876067269</v>
      </c>
      <c r="AL105" s="42">
        <f>_xll.SRS1Splines.Functions25.OneWay_Spline($D$62:$D$65,AL$62:AL$65,$D105)</f>
        <v>2.9153573016668601</v>
      </c>
    </row>
    <row r="106" spans="4:38">
      <c r="D106" s="42">
        <f t="shared" si="22"/>
        <v>4.25</v>
      </c>
      <c r="E106" s="42">
        <f>_xll.SRS1Splines.Functions25.OneWay_Spline($D$56:$D$60,$E$56:$E$60,D106)</f>
        <v>9.5371266174570604E-2</v>
      </c>
      <c r="F106" s="42">
        <f>_xll.SRS1Splines.Functions25.OneWay_Spline($D$56:$D$60,F$56:F$60,$D106)</f>
        <v>0.68254291368966202</v>
      </c>
      <c r="G106" s="42">
        <f>_xll.SRS1Splines.Functions25.OneWay_Spline($D$56:$D$60,G$56:G$60,$D106)</f>
        <v>0.42540211661515598</v>
      </c>
      <c r="H106" s="42">
        <f>_xll.SRS1Splines.Functions25.OneWay_Spline($D$56:$D$60,H$56:H$60,$D106)</f>
        <v>0.71699731477886697</v>
      </c>
      <c r="I106" s="42">
        <f>_xll.SRS1Splines.Functions25.OneWay_Spline($D$56:$D$60,I$56:I$60,$D106)</f>
        <v>1.22735422099546</v>
      </c>
      <c r="J106" s="42">
        <f>_xll.SRS1Splines.Functions25.OneWay_Spline($D$56:$D$60,J$56:J$60,$D106)</f>
        <v>34.452382025705198</v>
      </c>
      <c r="K106" s="42">
        <f>_xll.SRS1Splines.Functions25.OneWay_Spline($D$56:$D$60,K$56:K$60,$D106)</f>
        <v>4.86193406061206</v>
      </c>
      <c r="L106" s="42">
        <f>_xll.SRS1Splines.Functions25.OneWay_Spline($D$56:$D$60,L$56:L$60,$D106)</f>
        <v>0.382542526752289</v>
      </c>
      <c r="M106" s="42">
        <f>_xll.SRS1Splines.Functions25.OneWay_Spline($D$56:$D$60,M$56:M$60,$D106)</f>
        <v>0.46862956765819702</v>
      </c>
      <c r="N106" s="42">
        <f>_xll.SRS1Splines.Functions25.OneWay_Spline(($D$62:$D$65),N$62:N$65,$D106)</f>
        <v>1.71211609095189</v>
      </c>
      <c r="P106" s="42">
        <f t="shared" si="23"/>
        <v>4.25</v>
      </c>
      <c r="Q106" s="42">
        <f>_xll.SRS1Splines.Functions25.OneWay_Spline($D$56:$D$60,Q$56:Q$60,P106)</f>
        <v>6.6333325303208707E-2</v>
      </c>
      <c r="R106" s="42">
        <f>_xll.SRS1Splines.Functions25.OneWay_Spline($D$56:$D$60,R$56:R$60,$D106)</f>
        <v>0.54673270348999303</v>
      </c>
      <c r="S106" s="42">
        <f>_xll.SRS1Splines.Functions25.OneWay_Spline($D$56:$D$60,S$56:S$60,$D106)</f>
        <v>0.257610607846185</v>
      </c>
      <c r="T106" s="42">
        <f>_xll.SRS1Splines.Functions25.OneWay_Spline($D$56:$D$60,T$56:T$60,$D106)</f>
        <v>0.35937373840178499</v>
      </c>
      <c r="U106" s="42">
        <f>_xll.SRS1Splines.Functions25.OneWay_Spline($D$56:$D$60,U$56:U$60,$D106)</f>
        <v>0.98841818983213403</v>
      </c>
      <c r="V106" s="42">
        <f>_xll.SRS1Splines.Functions25.OneWay_Spline($D$56:$D$60,V$56:V$60,$D106)</f>
        <v>15.195512320367399</v>
      </c>
      <c r="W106" s="42">
        <f>_xll.SRS1Splines.Functions25.OneWay_Spline($D$56:$D$60,W$56:W$60,$D106)</f>
        <v>4.5032715304167601</v>
      </c>
      <c r="X106" s="42">
        <f>_xll.SRS1Splines.Functions25.OneWay_Spline($D$56:$D$60,X$56:X$60,$D106)</f>
        <v>0.337247415652004</v>
      </c>
      <c r="Y106" s="42">
        <f>_xll.SRS1Splines.Functions25.OneWay_Spline($D$56:$D$60,Y$56:Y$60,$D106)</f>
        <v>0.46132045714745601</v>
      </c>
      <c r="Z106" s="42">
        <f>_xll.SRS1Splines.Functions25.OneWay_Spline($D$62:$D$65,Z$62:Z$65,$D106)</f>
        <v>0.57508340658941004</v>
      </c>
      <c r="AB106" s="42">
        <f t="shared" si="24"/>
        <v>4.25</v>
      </c>
      <c r="AC106" s="42">
        <f>_xll.SRS1Splines.Functions25.OneWay_Spline($D$56:$D$60,AC$56:AC$60,AB106)</f>
        <v>0.124409207045932</v>
      </c>
      <c r="AD106" s="42">
        <f>_xll.SRS1Splines.Functions25.OneWay_Spline($D$56:$D$60,AD$56:AD$60,$D106)</f>
        <v>0.82905474576166305</v>
      </c>
      <c r="AE106" s="42">
        <f>_xll.SRS1Splines.Functions25.OneWay_Spline($D$56:$D$60,AE$56:AE$60,$D106)</f>
        <v>0.60700860092354403</v>
      </c>
      <c r="AF106" s="42">
        <f>_xll.SRS1Splines.Functions25.OneWay_Spline($D$56:$D$60,AF$56:AF$60,$D106)</f>
        <v>1.1233963559059199</v>
      </c>
      <c r="AG106" s="42">
        <f>_xll.SRS1Splines.Functions25.OneWay_Spline($D$56:$D$60,AG$56:AG$60,$D106)</f>
        <v>1.4086408641795301</v>
      </c>
      <c r="AH106" s="42">
        <f>_xll.SRS1Splines.Functions25.OneWay_Spline($D$56:$D$60,AH$56:AH$60,$D106)</f>
        <v>51.929236922331803</v>
      </c>
      <c r="AI106" s="42">
        <f>_xll.SRS1Splines.Functions25.OneWay_Spline($D$56:$D$60,AI$56:AI$60,$D106)</f>
        <v>5.0745182969457501</v>
      </c>
      <c r="AJ106" s="42">
        <f>_xll.SRS1Splines.Functions25.OneWay_Spline($D$56:$D$60,AJ$56:AJ$60,$D106)</f>
        <v>0.427837637852574</v>
      </c>
      <c r="AK106" s="42">
        <f>_xll.SRS1Splines.Functions25.OneWay_Spline($D$56:$D$60,AK$56:AK$60,$D106)</f>
        <v>0.48372691665888801</v>
      </c>
      <c r="AL106" s="42">
        <f>_xll.SRS1Splines.Functions25.OneWay_Spline($D$62:$D$65,AL$62:AL$65,$D106)</f>
        <v>2.95424653360962</v>
      </c>
    </row>
    <row r="107" spans="4:38">
      <c r="D107" s="42">
        <f t="shared" si="22"/>
        <v>4.5</v>
      </c>
      <c r="E107" s="42">
        <f>_xll.SRS1Splines.Functions25.OneWay_Spline($D$56:$D$60,$E$56:$E$60,D107)</f>
        <v>8.0681332084423504E-2</v>
      </c>
      <c r="F107" s="42">
        <f>_xll.SRS1Splines.Functions25.OneWay_Spline($D$56:$D$60,F$56:F$60,$D107)</f>
        <v>0.67828165189762402</v>
      </c>
      <c r="G107" s="42">
        <f>_xll.SRS1Splines.Functions25.OneWay_Spline($D$56:$D$60,G$56:G$60,$D107)</f>
        <v>0.411360014713607</v>
      </c>
      <c r="H107" s="42">
        <f>_xll.SRS1Splines.Functions25.OneWay_Spline($D$56:$D$60,H$56:H$60,$D107)</f>
        <v>0.61995339671740002</v>
      </c>
      <c r="I107" s="42">
        <f>_xll.SRS1Splines.Functions25.OneWay_Spline($D$56:$D$60,I$56:I$60,$D107)</f>
        <v>1.1091531494499001</v>
      </c>
      <c r="J107" s="42">
        <f>_xll.SRS1Splines.Functions25.OneWay_Spline($D$56:$D$60,J$56:J$60,$D107)</f>
        <v>34.8470061002797</v>
      </c>
      <c r="K107" s="42">
        <f>_xll.SRS1Splines.Functions25.OneWay_Spline($D$56:$D$60,K$56:K$60,$D107)</f>
        <v>4.7899533365488898</v>
      </c>
      <c r="L107" s="42">
        <f>_xll.SRS1Splines.Functions25.OneWay_Spline($D$56:$D$60,L$56:L$60,$D107)</f>
        <v>0.36331070691876299</v>
      </c>
      <c r="M107" s="42">
        <f>_xll.SRS1Splines.Functions25.OneWay_Spline($D$56:$D$60,M$56:M$60,$D107)</f>
        <v>0.45534899315593502</v>
      </c>
      <c r="N107" s="42">
        <f>_xll.SRS1Splines.Functions25.OneWay_Spline(($D$62:$D$65),N$62:N$65,$D107)</f>
        <v>1.7190098490563499</v>
      </c>
      <c r="P107" s="42">
        <f t="shared" si="23"/>
        <v>4.5</v>
      </c>
      <c r="Q107" s="42">
        <f>_xll.SRS1Splines.Functions25.OneWay_Spline($D$56:$D$60,Q$56:Q$60,P107)</f>
        <v>5.8310444989916999E-2</v>
      </c>
      <c r="R107" s="42">
        <f>_xll.SRS1Splines.Functions25.OneWay_Spline($D$56:$D$60,R$56:R$60,$D107)</f>
        <v>0.54219669421914596</v>
      </c>
      <c r="S107" s="42">
        <f>_xll.SRS1Splines.Functions25.OneWay_Spline($D$56:$D$60,S$56:S$60,$D107)</f>
        <v>0.242071931675793</v>
      </c>
      <c r="T107" s="42">
        <f>_xll.SRS1Splines.Functions25.OneWay_Spline($D$56:$D$60,T$56:T$60,$D107)</f>
        <v>0.33654240788869599</v>
      </c>
      <c r="U107" s="42">
        <f>_xll.SRS1Splines.Functions25.OneWay_Spline($D$56:$D$60,U$56:U$60,$D107)</f>
        <v>0.923536325530524</v>
      </c>
      <c r="V107" s="42">
        <f>_xll.SRS1Splines.Functions25.OneWay_Spline($D$56:$D$60,V$56:V$60,$D107)</f>
        <v>15.594954742320001</v>
      </c>
      <c r="W107" s="42">
        <f>_xll.SRS1Splines.Functions25.OneWay_Spline($D$56:$D$60,W$56:W$60,$D107)</f>
        <v>4.4196218425504004</v>
      </c>
      <c r="X107" s="42">
        <f>_xll.SRS1Splines.Functions25.OneWay_Spline($D$56:$D$60,X$56:X$60,$D107)</f>
        <v>0.31929375693604301</v>
      </c>
      <c r="Y107" s="42">
        <f>_xll.SRS1Splines.Functions25.OneWay_Spline($D$56:$D$60,Y$56:Y$60,$D107)</f>
        <v>0.44998954053076401</v>
      </c>
      <c r="Z107" s="42">
        <f>_xll.SRS1Splines.Functions25.OneWay_Spline($D$62:$D$65,Z$62:Z$65,$D107)</f>
        <v>0.53201127241092905</v>
      </c>
      <c r="AB107" s="42">
        <f t="shared" si="24"/>
        <v>4.5</v>
      </c>
      <c r="AC107" s="42">
        <f>_xll.SRS1Splines.Functions25.OneWay_Spline($D$56:$D$60,AC$56:AC$60,AB107)</f>
        <v>0.10305221917893</v>
      </c>
      <c r="AD107" s="42">
        <f>_xll.SRS1Splines.Functions25.OneWay_Spline($D$56:$D$60,AD$56:AD$60,$D107)</f>
        <v>0.82283382688168405</v>
      </c>
      <c r="AE107" s="42">
        <f>_xll.SRS1Splines.Functions25.OneWay_Spline($D$56:$D$60,AE$56:AE$60,$D107)</f>
        <v>0.594381327873444</v>
      </c>
      <c r="AF107" s="42">
        <f>_xll.SRS1Splines.Functions25.OneWay_Spline($D$56:$D$60,AF$56:AF$60,$D107)</f>
        <v>0.94195596205157806</v>
      </c>
      <c r="AG107" s="42">
        <f>_xll.SRS1Splines.Functions25.OneWay_Spline($D$56:$D$60,AG$56:AG$60,$D107)</f>
        <v>1.24953138191056</v>
      </c>
      <c r="AH107" s="42">
        <f>_xll.SRS1Splines.Functions25.OneWay_Spline($D$56:$D$60,AH$56:AH$60,$D107)</f>
        <v>52.523453159014203</v>
      </c>
      <c r="AI107" s="42">
        <f>_xll.SRS1Splines.Functions25.OneWay_Spline($D$56:$D$60,AI$56:AI$60,$D107)</f>
        <v>5.0447064002392903</v>
      </c>
      <c r="AJ107" s="42">
        <f>_xll.SRS1Splines.Functions25.OneWay_Spline($D$56:$D$60,AJ$56:AJ$60,$D107)</f>
        <v>0.40732765690148298</v>
      </c>
      <c r="AK107" s="42">
        <f>_xll.SRS1Splines.Functions25.OneWay_Spline($D$56:$D$60,AK$56:AK$60,$D107)</f>
        <v>0.46845060001963701</v>
      </c>
      <c r="AL107" s="42">
        <f>_xll.SRS1Splines.Functions25.OneWay_Spline($D$62:$D$65,AL$62:AL$65,$D107)</f>
        <v>2.9879505346266799</v>
      </c>
    </row>
    <row r="108" spans="4:38">
      <c r="D108" s="42">
        <f t="shared" si="22"/>
        <v>4.75</v>
      </c>
      <c r="E108" s="42">
        <f>_xll.SRS1Splines.Functions25.OneWay_Spline($D$56:$D$60,$E$56:$E$60,D108)</f>
        <v>6.7978326140826495E-2</v>
      </c>
      <c r="F108" s="42">
        <f>_xll.SRS1Splines.Functions25.OneWay_Spline($D$56:$D$60,F$56:F$60,$D108)</f>
        <v>0.67327389168946405</v>
      </c>
      <c r="G108" s="42">
        <f>_xll.SRS1Splines.Functions25.OneWay_Spline($D$56:$D$60,G$56:G$60,$D108)</f>
        <v>0.399478236181527</v>
      </c>
      <c r="H108" s="42">
        <f>_xll.SRS1Splines.Functions25.OneWay_Spline($D$56:$D$60,H$56:H$60,$D108)</f>
        <v>0.53279124282188595</v>
      </c>
      <c r="I108" s="42">
        <f>_xll.SRS1Splines.Functions25.OneWay_Spline($D$56:$D$60,I$56:I$60,$D108)</f>
        <v>1.00057074669112</v>
      </c>
      <c r="J108" s="42">
        <f>_xll.SRS1Splines.Functions25.OneWay_Spline($D$56:$D$60,J$56:J$60,$D108)</f>
        <v>35.1809187787659</v>
      </c>
      <c r="K108" s="42">
        <f>_xll.SRS1Splines.Functions25.OneWay_Spline($D$56:$D$60,K$56:K$60,$D108)</f>
        <v>4.7245411956702004</v>
      </c>
      <c r="L108" s="42">
        <f>_xll.SRS1Splines.Functions25.OneWay_Spline($D$56:$D$60,L$56:L$60,$D108)</f>
        <v>0.34568863416517398</v>
      </c>
      <c r="M108" s="42">
        <f>_xll.SRS1Splines.Functions25.OneWay_Spline($D$56:$D$60,M$56:M$60,$D108)</f>
        <v>0.44328033419760599</v>
      </c>
      <c r="N108" s="42">
        <f>_xll.SRS1Splines.Functions25.OneWay_Spline(($D$62:$D$65),N$62:N$65,$D108)</f>
        <v>1.72484302899089</v>
      </c>
      <c r="P108" s="42">
        <f t="shared" si="23"/>
        <v>4.75</v>
      </c>
      <c r="Q108" s="42">
        <f>_xll.SRS1Splines.Functions25.OneWay_Spline($D$56:$D$60,Q$56:Q$60,P108)</f>
        <v>5.1246691528769199E-2</v>
      </c>
      <c r="R108" s="42">
        <f>_xll.SRS1Splines.Functions25.OneWay_Spline($D$56:$D$60,R$56:R$60,$D108)</f>
        <v>0.53732468426156899</v>
      </c>
      <c r="S108" s="42">
        <f>_xll.SRS1Splines.Functions25.OneWay_Spline($D$56:$D$60,S$56:S$60,$D108)</f>
        <v>0.228923821070077</v>
      </c>
      <c r="T108" s="42">
        <f>_xll.SRS1Splines.Functions25.OneWay_Spline($D$56:$D$60,T$56:T$60,$D108)</f>
        <v>0.31722358976223602</v>
      </c>
      <c r="U108" s="42">
        <f>_xll.SRS1Splines.Functions25.OneWay_Spline($D$56:$D$60,U$56:U$60,$D108)</f>
        <v>0.86293013007743802</v>
      </c>
      <c r="V108" s="42">
        <f>_xll.SRS1Splines.Functions25.OneWay_Spline($D$56:$D$60,V$56:V$60,$D108)</f>
        <v>15.989052110656999</v>
      </c>
      <c r="W108" s="42">
        <f>_xll.SRS1Splines.Functions25.OneWay_Spline($D$56:$D$60,W$56:W$60,$D108)</f>
        <v>4.3436055862764196</v>
      </c>
      <c r="X108" s="42">
        <f>_xll.SRS1Splines.Functions25.OneWay_Spline($D$56:$D$60,X$56:X$60,$D108)</f>
        <v>0.302974611644446</v>
      </c>
      <c r="Y108" s="42">
        <f>_xll.SRS1Splines.Functions25.OneWay_Spline($D$56:$D$60,Y$56:Y$60,$D108)</f>
        <v>0.43939874606504198</v>
      </c>
      <c r="Z108" s="42">
        <f>_xll.SRS1Splines.Functions25.OneWay_Spline($D$62:$D$65,Z$62:Z$65,$D108)</f>
        <v>0.49340393262899801</v>
      </c>
      <c r="AB108" s="42">
        <f t="shared" si="24"/>
        <v>4.75</v>
      </c>
      <c r="AC108" s="42">
        <f>_xll.SRS1Splines.Functions25.OneWay_Spline($D$56:$D$60,AC$56:AC$60,AB108)</f>
        <v>8.4709960752883701E-2</v>
      </c>
      <c r="AD108" s="42">
        <f>_xll.SRS1Splines.Functions25.OneWay_Spline($D$56:$D$60,AD$56:AD$60,$D108)</f>
        <v>0.815523111993535</v>
      </c>
      <c r="AE108" s="42">
        <f>_xll.SRS1Splines.Functions25.OneWay_Spline($D$56:$D$60,AE$56:AE$60,$D108)</f>
        <v>0.58317030765970701</v>
      </c>
      <c r="AF108" s="42">
        <f>_xll.SRS1Splines.Functions25.OneWay_Spline($D$56:$D$60,AF$56:AF$60,$D108)</f>
        <v>0.77707286649572904</v>
      </c>
      <c r="AG108" s="42">
        <f>_xll.SRS1Splines.Functions25.OneWay_Spline($D$56:$D$60,AG$56:AG$60,$D108)</f>
        <v>1.1049413961224099</v>
      </c>
      <c r="AH108" s="42">
        <f>_xll.SRS1Splines.Functions25.OneWay_Spline($D$56:$D$60,AH$56:AH$60,$D108)</f>
        <v>53.026251513130099</v>
      </c>
      <c r="AI108" s="42">
        <f>_xll.SRS1Splines.Functions25.OneWay_Spline($D$56:$D$60,AI$56:AI$60,$D108)</f>
        <v>5.0194809491799903</v>
      </c>
      <c r="AJ108" s="42">
        <f>_xll.SRS1Splines.Functions25.OneWay_Spline($D$56:$D$60,AJ$56:AJ$60,$D108)</f>
        <v>0.38840265668590102</v>
      </c>
      <c r="AK108" s="42">
        <f>_xll.SRS1Splines.Functions25.OneWay_Spline($D$56:$D$60,AK$56:AK$60,$D108)</f>
        <v>0.45456831987978502</v>
      </c>
      <c r="AL108" s="42">
        <f>_xll.SRS1Splines.Functions25.OneWay_Spline($D$62:$D$65,AL$62:AL$65,$D108)</f>
        <v>3.01646930471804</v>
      </c>
    </row>
    <row r="109" spans="4:38">
      <c r="D109" s="42">
        <f t="shared" si="22"/>
        <v>5</v>
      </c>
      <c r="E109" s="42">
        <f>_xll.SRS1Splines.Functions25.OneWay_Spline($D$56:$D$60,$E$56:$E$60,D109)</f>
        <v>5.72259022453993E-2</v>
      </c>
      <c r="F109" s="42">
        <f>_xll.SRS1Splines.Functions25.OneWay_Spline($D$56:$D$60,F$56:F$60,$D109)</f>
        <v>0.66733300846114896</v>
      </c>
      <c r="G109" s="42">
        <f>_xll.SRS1Splines.Functions25.OneWay_Spline($D$56:$D$60,G$56:G$60,$D109)</f>
        <v>0.38975678101891598</v>
      </c>
      <c r="H109" s="42">
        <f>_xll.SRS1Splines.Functions25.OneWay_Spline($D$56:$D$60,H$56:H$60,$D109)</f>
        <v>0.45735080361472402</v>
      </c>
      <c r="I109" s="42">
        <f>_xll.SRS1Splines.Functions25.OneWay_Spline($D$56:$D$60,I$56:I$60,$D109)</f>
        <v>0.90414247881962495</v>
      </c>
      <c r="J109" s="42">
        <f>_xll.SRS1Splines.Functions25.OneWay_Spline($D$56:$D$60,J$56:J$60,$D109)</f>
        <v>35.4541200611637</v>
      </c>
      <c r="K109" s="42">
        <f>_xll.SRS1Splines.Functions25.OneWay_Spline($D$56:$D$60,K$56:K$60,$D109)</f>
        <v>4.66733978377209</v>
      </c>
      <c r="L109" s="42">
        <f>_xll.SRS1Splines.Functions25.OneWay_Spline($D$56:$D$60,L$56:L$60,$D109)</f>
        <v>0.33009501450936801</v>
      </c>
      <c r="M109" s="42">
        <f>_xll.SRS1Splines.Functions25.OneWay_Spline($D$56:$D$60,M$56:M$60,$D109)</f>
        <v>0.43272656966919198</v>
      </c>
      <c r="N109" s="42">
        <f>_xll.SRS1Splines.Functions25.OneWay_Spline(($D$62:$D$65),N$62:N$65,$D109)</f>
        <v>1.7296156307555199</v>
      </c>
      <c r="P109" s="42">
        <f t="shared" si="23"/>
        <v>5</v>
      </c>
      <c r="Q109" s="42">
        <f>_xll.SRS1Splines.Functions25.OneWay_Spline($D$56:$D$60,Q$56:Q$60,P109)</f>
        <v>4.5105439204249302E-2</v>
      </c>
      <c r="R109" s="42">
        <f>_xll.SRS1Splines.Functions25.OneWay_Spline($D$56:$D$60,R$56:R$60,$D109)</f>
        <v>0.532116673617263</v>
      </c>
      <c r="S109" s="42">
        <f>_xll.SRS1Splines.Functions25.OneWay_Spline($D$56:$D$60,S$56:S$60,$D109)</f>
        <v>0.21816627602903599</v>
      </c>
      <c r="T109" s="42">
        <f>_xll.SRS1Splines.Functions25.OneWay_Spline($D$56:$D$60,T$56:T$60,$D109)</f>
        <v>0.30141728402240497</v>
      </c>
      <c r="U109" s="42">
        <f>_xll.SRS1Splines.Functions25.OneWay_Spline($D$56:$D$60,U$56:U$60,$D109)</f>
        <v>0.80747093096695399</v>
      </c>
      <c r="V109" s="42">
        <f>_xll.SRS1Splines.Functions25.OneWay_Spline($D$56:$D$60,V$56:V$60,$D109)</f>
        <v>16.3729839758476</v>
      </c>
      <c r="W109" s="42">
        <f>_xll.SRS1Splines.Functions25.OneWay_Spline($D$56:$D$60,W$56:W$60,$D109)</f>
        <v>4.2771311194928803</v>
      </c>
      <c r="X109" s="42">
        <f>_xll.SRS1Splines.Functions25.OneWay_Spline($D$56:$D$60,X$56:X$60,$D109)</f>
        <v>0.288699038618217</v>
      </c>
      <c r="Y109" s="42">
        <f>_xll.SRS1Splines.Functions25.OneWay_Spline($D$56:$D$60,Y$56:Y$60,$D109)</f>
        <v>0.429766021610476</v>
      </c>
      <c r="Z109" s="42">
        <f>_xll.SRS1Splines.Functions25.OneWay_Spline($D$62:$D$65,Z$62:Z$65,$D109)</f>
        <v>0.46004929213712598</v>
      </c>
      <c r="AB109" s="42">
        <f t="shared" si="24"/>
        <v>5</v>
      </c>
      <c r="AC109" s="42">
        <f>_xll.SRS1Splines.Functions25.OneWay_Spline($D$56:$D$60,AC$56:AC$60,AB109)</f>
        <v>6.9346365286549E-2</v>
      </c>
      <c r="AD109" s="42">
        <f>_xll.SRS1Splines.Functions25.OneWay_Spline($D$56:$D$60,AD$56:AD$60,$D109)</f>
        <v>0.80685015209517097</v>
      </c>
      <c r="AE109" s="42">
        <f>_xll.SRS1Splines.Functions25.OneWay_Spline($D$56:$D$60,AE$56:AE$60,$D109)</f>
        <v>0.57330547278171295</v>
      </c>
      <c r="AF109" s="42">
        <f>_xll.SRS1Splines.Functions25.OneWay_Spline($D$56:$D$60,AF$56:AF$60,$D109)</f>
        <v>0.63288639381299905</v>
      </c>
      <c r="AG109" s="42">
        <f>_xll.SRS1Splines.Functions25.OneWay_Spline($D$56:$D$60,AG$56:AG$60,$D109)</f>
        <v>0.97850078093528403</v>
      </c>
      <c r="AH109" s="42">
        <f>_xll.SRS1Splines.Functions25.OneWay_Spline($D$56:$D$60,AH$56:AH$60,$D109)</f>
        <v>53.437631984679498</v>
      </c>
      <c r="AI109" s="42">
        <f>_xll.SRS1Splines.Functions25.OneWay_Spline($D$56:$D$60,AI$56:AI$60,$D109)</f>
        <v>4.9988419437678298</v>
      </c>
      <c r="AJ109" s="42">
        <f>_xll.SRS1Splines.Functions25.OneWay_Spline($D$56:$D$60,AJ$56:AJ$60,$D109)</f>
        <v>0.37149099040051797</v>
      </c>
      <c r="AK109" s="42">
        <f>_xll.SRS1Splines.Functions25.OneWay_Spline($D$56:$D$60,AK$56:AK$60,$D109)</f>
        <v>0.442428585364182</v>
      </c>
      <c r="AL109" s="42">
        <f>_xll.SRS1Splines.Functions25.OneWay_Spline($D$62:$D$65,AL$62:AL$65,$D109)</f>
        <v>3.0398028438836899</v>
      </c>
    </row>
    <row r="110" spans="4:38">
      <c r="D110" s="42">
        <f t="shared" si="22"/>
        <v>5.25</v>
      </c>
      <c r="E110" s="42">
        <f>_xll.SRS1Splines.Functions25.OneWay_Spline($D$56:$D$60,$E$56:$E$60,D110)</f>
        <v>4.8387714299761499E-2</v>
      </c>
      <c r="F110" s="42">
        <f>_xll.SRS1Splines.Functions25.OneWay_Spline($D$56:$D$60,F$56:F$60,$D110)</f>
        <v>0.66027237760864899</v>
      </c>
      <c r="G110" s="42">
        <f>_xll.SRS1Splines.Functions25.OneWay_Spline($D$56:$D$60,G$56:G$60,$D110)</f>
        <v>0.38219564922577398</v>
      </c>
      <c r="H110" s="42">
        <f>_xll.SRS1Splines.Functions25.OneWay_Spline($D$56:$D$60,H$56:H$60,$D110)</f>
        <v>0.39547202961831301</v>
      </c>
      <c r="I110" s="42">
        <f>_xll.SRS1Splines.Functions25.OneWay_Spline($D$56:$D$60,I$56:I$60,$D110)</f>
        <v>0.82240381193593903</v>
      </c>
      <c r="J110" s="42">
        <f>_xll.SRS1Splines.Functions25.OneWay_Spline($D$56:$D$60,J$56:J$60,$D110)</f>
        <v>35.666609947472999</v>
      </c>
      <c r="K110" s="42">
        <f>_xll.SRS1Splines.Functions25.OneWay_Spline($D$56:$D$60,K$56:K$60,$D110)</f>
        <v>4.6199912466506996</v>
      </c>
      <c r="L110" s="42">
        <f>_xll.SRS1Splines.Functions25.OneWay_Spline($D$56:$D$60,L$56:L$60,$D110)</f>
        <v>0.31694855396919203</v>
      </c>
      <c r="M110" s="42">
        <f>_xll.SRS1Splines.Functions25.OneWay_Spline($D$56:$D$60,M$56:M$60,$D110)</f>
        <v>0.42399067845667798</v>
      </c>
      <c r="N110" s="42">
        <f>_xll.SRS1Splines.Functions25.OneWay_Spline(($D$62:$D$65),N$62:N$65,$D110)</f>
        <v>1.7333276543502201</v>
      </c>
      <c r="P110" s="42">
        <f t="shared" si="23"/>
        <v>5.25</v>
      </c>
      <c r="Q110" s="42">
        <f>_xll.SRS1Splines.Functions25.OneWay_Spline($D$56:$D$60,Q$56:Q$60,P110)</f>
        <v>3.98500623008416E-2</v>
      </c>
      <c r="R110" s="42">
        <f>_xll.SRS1Splines.Functions25.OneWay_Spline($D$56:$D$60,R$56:R$60,$D110)</f>
        <v>0.52657266228622701</v>
      </c>
      <c r="S110" s="42">
        <f>_xll.SRS1Splines.Functions25.OneWay_Spline($D$56:$D$60,S$56:S$60,$D110)</f>
        <v>0.20979929655267199</v>
      </c>
      <c r="T110" s="42">
        <f>_xll.SRS1Splines.Functions25.OneWay_Spline($D$56:$D$60,T$56:T$60,$D110)</f>
        <v>0.28912349066920301</v>
      </c>
      <c r="U110" s="42">
        <f>_xll.SRS1Splines.Functions25.OneWay_Spline($D$56:$D$60,U$56:U$60,$D110)</f>
        <v>0.75803005569315196</v>
      </c>
      <c r="V110" s="42">
        <f>_xll.SRS1Splines.Functions25.OneWay_Spline($D$56:$D$60,V$56:V$60,$D110)</f>
        <v>16.7419298883609</v>
      </c>
      <c r="W110" s="42">
        <f>_xll.SRS1Splines.Functions25.OneWay_Spline($D$56:$D$60,W$56:W$60,$D110)</f>
        <v>4.2221068000979001</v>
      </c>
      <c r="X110" s="42">
        <f>_xll.SRS1Splines.Functions25.OneWay_Spline($D$56:$D$60,X$56:X$60,$D110)</f>
        <v>0.276876096698361</v>
      </c>
      <c r="Y110" s="42">
        <f>_xll.SRS1Splines.Functions25.OneWay_Spline($D$56:$D$60,Y$56:Y$60,$D110)</f>
        <v>0.421309315027249</v>
      </c>
      <c r="Z110" s="42">
        <f>_xll.SRS1Splines.Functions25.OneWay_Spline($D$62:$D$65,Z$62:Z$65,$D110)</f>
        <v>0.432735255828821</v>
      </c>
      <c r="AB110" s="42">
        <f t="shared" si="24"/>
        <v>5.25</v>
      </c>
      <c r="AC110" s="42">
        <f>_xll.SRS1Splines.Functions25.OneWay_Spline($D$56:$D$60,AC$56:AC$60,AB110)</f>
        <v>5.6925366298681203E-2</v>
      </c>
      <c r="AD110" s="42">
        <f>_xll.SRS1Splines.Functions25.OneWay_Spline($D$56:$D$60,AD$56:AD$60,$D110)</f>
        <v>0.79654249818455003</v>
      </c>
      <c r="AE110" s="42">
        <f>_xll.SRS1Splines.Functions25.OneWay_Spline($D$56:$D$60,AE$56:AE$60,$D110)</f>
        <v>0.56471675573883595</v>
      </c>
      <c r="AF110" s="42">
        <f>_xll.SRS1Splines.Functions25.OneWay_Spline($D$56:$D$60,AF$56:AF$60,$D110)</f>
        <v>0.51353586857801303</v>
      </c>
      <c r="AG110" s="42">
        <f>_xll.SRS1Splines.Functions25.OneWay_Spline($D$56:$D$60,AG$56:AG$60,$D110)</f>
        <v>0.87383941046938496</v>
      </c>
      <c r="AH110" s="42">
        <f>_xll.SRS1Splines.Functions25.OneWay_Spline($D$56:$D$60,AH$56:AH$60,$D110)</f>
        <v>53.757594573662402</v>
      </c>
      <c r="AI110" s="42">
        <f>_xll.SRS1Splines.Functions25.OneWay_Spline($D$56:$D$60,AI$56:AI$60,$D110)</f>
        <v>4.9827893840028201</v>
      </c>
      <c r="AJ110" s="42">
        <f>_xll.SRS1Splines.Functions25.OneWay_Spline($D$56:$D$60,AJ$56:AJ$60,$D110)</f>
        <v>0.357021011240023</v>
      </c>
      <c r="AK110" s="42">
        <f>_xll.SRS1Splines.Functions25.OneWay_Spline($D$56:$D$60,AK$56:AK$60,$D110)</f>
        <v>0.43237990559767803</v>
      </c>
      <c r="AL110" s="42">
        <f>_xll.SRS1Splines.Functions25.OneWay_Spline($D$62:$D$65,AL$62:AL$65,$D110)</f>
        <v>3.0579511521236502</v>
      </c>
    </row>
    <row r="111" spans="4:38">
      <c r="D111" s="42">
        <f t="shared" si="22"/>
        <v>5.5</v>
      </c>
      <c r="E111" s="42">
        <f>_xll.SRS1Splines.Functions25.OneWay_Spline($D$56:$D$60,$E$56:$E$60,D111)</f>
        <v>4.1427416205532697E-2</v>
      </c>
      <c r="F111" s="42">
        <f>_xll.SRS1Splines.Functions25.OneWay_Spline($D$56:$D$60,F$56:F$60,$D111)</f>
        <v>0.65190537452793296</v>
      </c>
      <c r="G111" s="42">
        <f>_xll.SRS1Splines.Functions25.OneWay_Spline($D$56:$D$60,G$56:G$60,$D111)</f>
        <v>0.37679484080210102</v>
      </c>
      <c r="H111" s="42">
        <f>_xll.SRS1Splines.Functions25.OneWay_Spline($D$56:$D$60,H$56:H$60,$D111)</f>
        <v>0.34899487135504897</v>
      </c>
      <c r="I111" s="42">
        <f>_xll.SRS1Splines.Functions25.OneWay_Spline($D$56:$D$60,I$56:I$60,$D111)</f>
        <v>0.75789021214057395</v>
      </c>
      <c r="J111" s="42">
        <f>_xll.SRS1Splines.Functions25.OneWay_Spline($D$56:$D$60,J$56:J$60,$D111)</f>
        <v>35.818388437693997</v>
      </c>
      <c r="K111" s="42">
        <f>_xll.SRS1Splines.Functions25.OneWay_Spline($D$56:$D$60,K$56:K$60,$D111)</f>
        <v>4.5841377301021202</v>
      </c>
      <c r="L111" s="42">
        <f>_xll.SRS1Splines.Functions25.OneWay_Spline($D$56:$D$60,L$56:L$60,$D111)</f>
        <v>0.30666795856249202</v>
      </c>
      <c r="M111" s="42">
        <f>_xll.SRS1Splines.Functions25.OneWay_Spline($D$56:$D$60,M$56:M$60,$D111)</f>
        <v>0.417375639446046</v>
      </c>
      <c r="N111" s="42">
        <f>_xll.SRS1Splines.Functions25.OneWay_Spline(($D$62:$D$65),N$62:N$65,$D111)</f>
        <v>1.73597909977502</v>
      </c>
      <c r="P111" s="42">
        <f t="shared" si="23"/>
        <v>5.5</v>
      </c>
      <c r="Q111" s="42">
        <f>_xll.SRS1Splines.Functions25.OneWay_Spline($D$56:$D$60,Q$56:Q$60,P111)</f>
        <v>3.5443935103030198E-2</v>
      </c>
      <c r="R111" s="42">
        <f>_xll.SRS1Splines.Functions25.OneWay_Spline($D$56:$D$60,R$56:R$60,$D111)</f>
        <v>0.52069265026846201</v>
      </c>
      <c r="S111" s="42">
        <f>_xll.SRS1Splines.Functions25.OneWay_Spline($D$56:$D$60,S$56:S$60,$D111)</f>
        <v>0.203822882640983</v>
      </c>
      <c r="T111" s="42">
        <f>_xll.SRS1Splines.Functions25.OneWay_Spline($D$56:$D$60,T$56:T$60,$D111)</f>
        <v>0.28034220970263002</v>
      </c>
      <c r="U111" s="42">
        <f>_xll.SRS1Splines.Functions25.OneWay_Spline($D$56:$D$60,U$56:U$60,$D111)</f>
        <v>0.71547883175010996</v>
      </c>
      <c r="V111" s="42">
        <f>_xll.SRS1Splines.Functions25.OneWay_Spline($D$56:$D$60,V$56:V$60,$D111)</f>
        <v>17.091069398666299</v>
      </c>
      <c r="W111" s="42">
        <f>_xll.SRS1Splines.Functions25.OneWay_Spline($D$56:$D$60,W$56:W$60,$D111)</f>
        <v>4.1804409859895699</v>
      </c>
      <c r="X111" s="42">
        <f>_xll.SRS1Splines.Functions25.OneWay_Spline($D$56:$D$60,X$56:X$60,$D111)</f>
        <v>0.26791484472588001</v>
      </c>
      <c r="Y111" s="42">
        <f>_xll.SRS1Splines.Functions25.OneWay_Spline($D$56:$D$60,Y$56:Y$60,$D111)</f>
        <v>0.414246574175547</v>
      </c>
      <c r="Z111" s="42">
        <f>_xll.SRS1Splines.Functions25.OneWay_Spline($D$62:$D$65,Z$62:Z$65,$D111)</f>
        <v>0.41224972859759201</v>
      </c>
      <c r="AB111" s="42">
        <f t="shared" si="24"/>
        <v>5.5</v>
      </c>
      <c r="AC111" s="42">
        <f>_xll.SRS1Splines.Functions25.OneWay_Spline($D$56:$D$60,AC$56:AC$60,AB111)</f>
        <v>4.7410897308035098E-2</v>
      </c>
      <c r="AD111" s="42">
        <f>_xll.SRS1Splines.Functions25.OneWay_Spline($D$56:$D$60,AD$56:AD$60,$D111)</f>
        <v>0.78432770125962903</v>
      </c>
      <c r="AE111" s="42">
        <f>_xll.SRS1Splines.Functions25.OneWay_Spline($D$56:$D$60,AE$56:AE$60,$D111)</f>
        <v>0.557334089030456</v>
      </c>
      <c r="AF111" s="42">
        <f>_xll.SRS1Splines.Functions25.OneWay_Spline($D$56:$D$60,AF$56:AF$60,$D111)</f>
        <v>0.42316061536539201</v>
      </c>
      <c r="AG111" s="42">
        <f>_xll.SRS1Splines.Functions25.OneWay_Spline($D$56:$D$60,AG$56:AG$60,$D111)</f>
        <v>0.79458715884491704</v>
      </c>
      <c r="AH111" s="42">
        <f>_xll.SRS1Splines.Functions25.OneWay_Spline($D$56:$D$60,AH$56:AH$60,$D111)</f>
        <v>53.986139280078703</v>
      </c>
      <c r="AI111" s="42">
        <f>_xll.SRS1Splines.Functions25.OneWay_Spline($D$56:$D$60,AI$56:AI$60,$D111)</f>
        <v>4.9713232698849597</v>
      </c>
      <c r="AJ111" s="42">
        <f>_xll.SRS1Splines.Functions25.OneWay_Spline($D$56:$D$60,AJ$56:AJ$60,$D111)</f>
        <v>0.34542107239910502</v>
      </c>
      <c r="AK111" s="42">
        <f>_xll.SRS1Splines.Functions25.OneWay_Spline($D$56:$D$60,AK$56:AK$60,$D111)</f>
        <v>0.424770789705123</v>
      </c>
      <c r="AL111" s="42">
        <f>_xll.SRS1Splines.Functions25.OneWay_Spline($D$62:$D$65,AL$62:AL$65,$D111)</f>
        <v>3.0709142294378999</v>
      </c>
    </row>
    <row r="112" spans="4:38">
      <c r="D112" s="42">
        <f t="shared" si="22"/>
        <v>5.75</v>
      </c>
      <c r="E112" s="42">
        <f>_xll.SRS1Splines.Functions25.OneWay_Spline($D$56:$D$60,$E$56:$E$60,D112)</f>
        <v>3.6308661864332903E-2</v>
      </c>
      <c r="F112" s="42">
        <f>_xll.SRS1Splines.Functions25.OneWay_Spline($D$56:$D$60,F$56:F$60,$D112)</f>
        <v>0.64204537461497002</v>
      </c>
      <c r="G112" s="42">
        <f>_xll.SRS1Splines.Functions25.OneWay_Spline($D$56:$D$60,G$56:G$60,$D112)</f>
        <v>0.37355435574789703</v>
      </c>
      <c r="H112" s="42">
        <f>_xll.SRS1Splines.Functions25.OneWay_Spline($D$56:$D$60,H$56:H$60,$D112)</f>
        <v>0.319759279347331</v>
      </c>
      <c r="I112" s="42">
        <f>_xll.SRS1Splines.Functions25.OneWay_Spline($D$56:$D$60,I$56:I$60,$D112)</f>
        <v>0.71313714553404295</v>
      </c>
      <c r="J112" s="42">
        <f>_xll.SRS1Splines.Functions25.OneWay_Spline($D$56:$D$60,J$56:J$60,$D112)</f>
        <v>35.909455531826602</v>
      </c>
      <c r="K112" s="42">
        <f>_xll.SRS1Splines.Functions25.OneWay_Spline($D$56:$D$60,K$56:K$60,$D112)</f>
        <v>4.5614213799224901</v>
      </c>
      <c r="L112" s="42">
        <f>_xll.SRS1Splines.Functions25.OneWay_Spline($D$56:$D$60,L$56:L$60,$D112)</f>
        <v>0.29967193430711597</v>
      </c>
      <c r="M112" s="42">
        <f>_xll.SRS1Splines.Functions25.OneWay_Spline($D$56:$D$60,M$56:M$60,$D112)</f>
        <v>0.41318443152327899</v>
      </c>
      <c r="N112" s="42">
        <f>_xll.SRS1Splines.Functions25.OneWay_Spline(($D$62:$D$65),N$62:N$65,$D112)</f>
        <v>1.7375699670298901</v>
      </c>
      <c r="P112" s="42">
        <f t="shared" si="23"/>
        <v>5.75</v>
      </c>
      <c r="Q112" s="42">
        <f>_xll.SRS1Splines.Functions25.OneWay_Spline($D$56:$D$60,Q$56:Q$60,P112)</f>
        <v>3.1850431895299298E-2</v>
      </c>
      <c r="R112" s="42">
        <f>_xll.SRS1Splines.Functions25.OneWay_Spline($D$56:$D$60,R$56:R$60,$D112)</f>
        <v>0.514476637563968</v>
      </c>
      <c r="S112" s="42">
        <f>_xll.SRS1Splines.Functions25.OneWay_Spline($D$56:$D$60,S$56:S$60,$D112)</f>
        <v>0.200237034293969</v>
      </c>
      <c r="T112" s="42">
        <f>_xll.SRS1Splines.Functions25.OneWay_Spline($D$56:$D$60,T$56:T$60,$D112)</f>
        <v>0.275073441122687</v>
      </c>
      <c r="U112" s="42">
        <f>_xll.SRS1Splines.Functions25.OneWay_Spline($D$56:$D$60,U$56:U$60,$D112)</f>
        <v>0.68068858663190901</v>
      </c>
      <c r="V112" s="42">
        <f>_xll.SRS1Splines.Functions25.OneWay_Spline($D$56:$D$60,V$56:V$60,$D112)</f>
        <v>17.4155820572329</v>
      </c>
      <c r="W112" s="42">
        <f>_xll.SRS1Splines.Functions25.OneWay_Spline($D$56:$D$60,W$56:W$60,$D112)</f>
        <v>4.1540420350659604</v>
      </c>
      <c r="X112" s="42">
        <f>_xll.SRS1Splines.Functions25.OneWay_Spline($D$56:$D$60,X$56:X$60,$D112)</f>
        <v>0.26222434154177898</v>
      </c>
      <c r="Y112" s="42">
        <f>_xll.SRS1Splines.Functions25.OneWay_Spline($D$56:$D$60,Y$56:Y$60,$D112)</f>
        <v>0.40879574691555698</v>
      </c>
      <c r="Z112" s="42">
        <f>_xll.SRS1Splines.Functions25.OneWay_Spline($D$62:$D$65,Z$62:Z$65,$D112)</f>
        <v>0.39938061533694802</v>
      </c>
      <c r="AB112" s="42">
        <f t="shared" si="24"/>
        <v>5.75</v>
      </c>
      <c r="AC112" s="42">
        <f>_xll.SRS1Splines.Functions25.OneWay_Spline($D$56:$D$60,AC$56:AC$60,AB112)</f>
        <v>4.0766891833366403E-2</v>
      </c>
      <c r="AD112" s="42">
        <f>_xll.SRS1Splines.Functions25.OneWay_Spline($D$56:$D$60,AD$56:AD$60,$D112)</f>
        <v>0.76993331231836604</v>
      </c>
      <c r="AE112" s="42">
        <f>_xll.SRS1Splines.Functions25.OneWay_Spline($D$56:$D$60,AE$56:AE$60,$D112)</f>
        <v>0.55108740515594901</v>
      </c>
      <c r="AF112" s="42">
        <f>_xll.SRS1Splines.Functions25.OneWay_Spline($D$56:$D$60,AF$56:AF$60,$D112)</f>
        <v>0.365899958749762</v>
      </c>
      <c r="AG112" s="42">
        <f>_xll.SRS1Splines.Functions25.OneWay_Spline($D$56:$D$60,AG$56:AG$60,$D112)</f>
        <v>0.74437390018208704</v>
      </c>
      <c r="AH112" s="42">
        <f>_xll.SRS1Splines.Functions25.OneWay_Spline($D$56:$D$60,AH$56:AH$60,$D112)</f>
        <v>54.123266103928501</v>
      </c>
      <c r="AI112" s="42">
        <f>_xll.SRS1Splines.Functions25.OneWay_Spline($D$56:$D$60,AI$56:AI$60,$D112)</f>
        <v>4.9644436014142403</v>
      </c>
      <c r="AJ112" s="42">
        <f>_xll.SRS1Splines.Functions25.OneWay_Spline($D$56:$D$60,AJ$56:AJ$60,$D112)</f>
        <v>0.33711952707245402</v>
      </c>
      <c r="AK112" s="42">
        <f>_xll.SRS1Splines.Functions25.OneWay_Spline($D$56:$D$60,AK$56:AK$60,$D112)</f>
        <v>0.41994974681136599</v>
      </c>
      <c r="AL112" s="42">
        <f>_xll.SRS1Splines.Functions25.OneWay_Spline($D$62:$D$65,AL$62:AL$65,$D112)</f>
        <v>3.0786920758264502</v>
      </c>
    </row>
    <row r="113" spans="1:38">
      <c r="D113" s="42">
        <f t="shared" si="22"/>
        <v>6</v>
      </c>
      <c r="E113" s="42">
        <f>_xll.SRS1Splines.Functions25.OneWay_Spline($D$56:$D$60,$E$56:$E$60,D113)</f>
        <v>3.2995105177781502E-2</v>
      </c>
      <c r="F113" s="42">
        <f>_xll.SRS1Splines.Functions25.OneWay_Spline($D$56:$D$60,F$56:F$60,$D113)</f>
        <v>0.63050575326573</v>
      </c>
      <c r="G113" s="42">
        <f>_xll.SRS1Splines.Functions25.OneWay_Spline($D$56:$D$60,G$56:G$60,$D113)</f>
        <v>0.37247419406316301</v>
      </c>
      <c r="H113" s="42">
        <f>_xll.SRS1Splines.Functions25.OneWay_Spline($D$56:$D$60,H$56:H$60,$D113)</f>
        <v>0.30960520411755998</v>
      </c>
      <c r="I113" s="42">
        <f>_xll.SRS1Splines.Functions25.OneWay_Spline($D$56:$D$60,I$56:I$60,$D113)</f>
        <v>0.69068007821686295</v>
      </c>
      <c r="J113" s="42">
        <f>_xll.SRS1Splines.Functions25.OneWay_Spline($D$56:$D$60,J$56:J$60,$D113)</f>
        <v>35.939811229870799</v>
      </c>
      <c r="K113" s="42">
        <f>_xll.SRS1Splines.Functions25.OneWay_Spline($D$56:$D$60,K$56:K$60,$D113)</f>
        <v>4.5534843419079296</v>
      </c>
      <c r="L113" s="42">
        <f>_xll.SRS1Splines.Functions25.OneWay_Spline($D$56:$D$60,L$56:L$60,$D113)</f>
        <v>0.296379187220911</v>
      </c>
      <c r="M113" s="42">
        <f>_xll.SRS1Splines.Functions25.OneWay_Spline($D$56:$D$60,M$56:M$60,$D113)</f>
        <v>0.41172003357435999</v>
      </c>
      <c r="N113" s="42">
        <f>_xll.SRS1Splines.Functions25.OneWay_Spline(($D$62:$D$65),N$62:N$65,$D113)</f>
        <v>1.73810025611485</v>
      </c>
      <c r="P113" s="42">
        <f t="shared" si="23"/>
        <v>6</v>
      </c>
      <c r="Q113" s="42">
        <f>_xll.SRS1Splines.Functions25.OneWay_Spline($D$56:$D$60,Q$56:Q$60,P113)</f>
        <v>2.9032926962133099E-2</v>
      </c>
      <c r="R113" s="42">
        <f>_xll.SRS1Splines.Functions25.OneWay_Spline($D$56:$D$60,R$56:R$60,$D113)</f>
        <v>0.50792462417274398</v>
      </c>
      <c r="S113" s="42">
        <f>_xll.SRS1Splines.Functions25.OneWay_Spline($D$56:$D$60,S$56:S$60,$D113)</f>
        <v>0.199041751511632</v>
      </c>
      <c r="T113" s="42">
        <f>_xll.SRS1Splines.Functions25.OneWay_Spline($D$56:$D$60,T$56:T$60,$D113)</f>
        <v>0.27331718492937201</v>
      </c>
      <c r="U113" s="42">
        <f>_xll.SRS1Splines.Functions25.OneWay_Spline($D$56:$D$60,U$56:U$60,$D113)</f>
        <v>0.65453064783262604</v>
      </c>
      <c r="V113" s="42">
        <f>_xll.SRS1Splines.Functions25.OneWay_Spline($D$56:$D$60,V$56:V$60,$D113)</f>
        <v>17.710647414529902</v>
      </c>
      <c r="W113" s="42">
        <f>_xll.SRS1Splines.Functions25.OneWay_Spline($D$56:$D$60,W$56:W$60,$D113)</f>
        <v>4.1448183052251899</v>
      </c>
      <c r="X113" s="42">
        <f>_xll.SRS1Splines.Functions25.OneWay_Spline($D$56:$D$60,X$56:X$60,$D113)</f>
        <v>0.26021364598706198</v>
      </c>
      <c r="Y113" s="42">
        <f>_xll.SRS1Splines.Functions25.OneWay_Spline($D$56:$D$60,Y$56:Y$60,$D113)</f>
        <v>0.40517478110746102</v>
      </c>
      <c r="Z113" s="42">
        <f>_xll.SRS1Splines.Functions25.OneWay_Spline($D$62:$D$65,Z$62:Z$65,$D113)</f>
        <v>0.39491582094039901</v>
      </c>
      <c r="AB113" s="42">
        <f t="shared" si="24"/>
        <v>6</v>
      </c>
      <c r="AC113" s="42">
        <f>_xll.SRS1Splines.Functions25.OneWay_Spline($D$56:$D$60,AC$56:AC$60,AB113)</f>
        <v>3.6957283393429997E-2</v>
      </c>
      <c r="AD113" s="42">
        <f>_xll.SRS1Splines.Functions25.OneWay_Spline($D$56:$D$60,AD$56:AD$60,$D113)</f>
        <v>0.75308688235871601</v>
      </c>
      <c r="AE113" s="42">
        <f>_xll.SRS1Splines.Functions25.OneWay_Spline($D$56:$D$60,AE$56:AE$60,$D113)</f>
        <v>0.54590663661469396</v>
      </c>
      <c r="AF113" s="42">
        <f>_xll.SRS1Splines.Functions25.OneWay_Spline($D$56:$D$60,AF$56:AF$60,$D113)</f>
        <v>0.34589322330574801</v>
      </c>
      <c r="AG113" s="42">
        <f>_xll.SRS1Splines.Functions25.OneWay_Spline($D$56:$D$60,AG$56:AG$60,$D113)</f>
        <v>0.72682950860109896</v>
      </c>
      <c r="AH113" s="42">
        <f>_xll.SRS1Splines.Functions25.OneWay_Spline($D$56:$D$60,AH$56:AH$60,$D113)</f>
        <v>54.168975045211702</v>
      </c>
      <c r="AI113" s="42">
        <f>_xll.SRS1Splines.Functions25.OneWay_Spline($D$56:$D$60,AI$56:AI$60,$D113)</f>
        <v>4.9621503785906604</v>
      </c>
      <c r="AJ113" s="42">
        <f>_xll.SRS1Splines.Functions25.OneWay_Spline($D$56:$D$60,AJ$56:AJ$60,$D113)</f>
        <v>0.33254472845475902</v>
      </c>
      <c r="AK113" s="42">
        <f>_xll.SRS1Splines.Functions25.OneWay_Spline($D$56:$D$60,AK$56:AK$60,$D113)</f>
        <v>0.41826528604125901</v>
      </c>
      <c r="AL113" s="42">
        <f>_xll.SRS1Splines.Functions25.OneWay_Spline($D$62:$D$65,AL$62:AL$65,$D113)</f>
        <v>3.0812846912893002</v>
      </c>
    </row>
    <row r="114" spans="1:38">
      <c r="D114" s="42">
        <f t="shared" si="22"/>
        <v>6.25</v>
      </c>
      <c r="E114" s="42">
        <f>_xll.SRS1Splines.Functions25.OneWay_Spline($D$56:$D$60,$E$56:$E$60,D114)</f>
        <v>3.0647752990719999E-2</v>
      </c>
      <c r="F114" s="42">
        <f>_xll.SRS1Splines.Functions25.OneWay_Spline($D$56:$D$60,F$56:F$60,$D114)</f>
        <v>0.61755108355211097</v>
      </c>
      <c r="G114" s="42">
        <f>_xll.SRS1Splines.Functions25.OneWay_Spline($D$56:$D$60,G$56:G$60,$D114)</f>
        <v>0.37265317368665701</v>
      </c>
      <c r="H114" s="42">
        <f>_xll.SRS1Splines.Functions25.OneWay_Spline($D$56:$D$60,H$56:H$60,$D114)</f>
        <v>0.310358161259011</v>
      </c>
      <c r="I114" s="42">
        <f>_xll.SRS1Splines.Functions25.OneWay_Spline($D$56:$D$60,I$56:I$60,$D114)</f>
        <v>0.68054316317074703</v>
      </c>
      <c r="J114" s="42">
        <f>_xll.SRS1Splines.Functions25.OneWay_Spline($D$56:$D$60,J$56:J$60,$D114)</f>
        <v>35.9366406902382</v>
      </c>
      <c r="K114" s="42">
        <f>_xll.SRS1Splines.Functions25.OneWay_Spline($D$56:$D$60,K$56:K$60,$D114)</f>
        <v>4.5555991983814002</v>
      </c>
      <c r="L114" s="42">
        <f>_xll.SRS1Splines.Functions25.OneWay_Spline($D$56:$D$60,L$56:L$60,$D114)</f>
        <v>0.295118320511562</v>
      </c>
      <c r="M114" s="42">
        <f>_xll.SRS1Splines.Functions25.OneWay_Spline($D$56:$D$60,M$56:M$60,$D114)</f>
        <v>0.41173055676035702</v>
      </c>
      <c r="N114" s="42">
        <f>_xll.SRS1Splines.Functions25.OneWay_Spline(($D$62:$D$65),N$62:N$65,$D114)</f>
        <v>1.73627101083072</v>
      </c>
      <c r="P114" s="42">
        <f t="shared" si="23"/>
        <v>6.25</v>
      </c>
      <c r="Q114" s="42">
        <f>_xll.SRS1Splines.Functions25.OneWay_Spline($D$56:$D$60,Q$56:Q$60,P114)</f>
        <v>2.6667516168401802E-2</v>
      </c>
      <c r="R114" s="42">
        <f>_xll.SRS1Splines.Functions25.OneWay_Spline($D$56:$D$60,R$56:R$60,$D114)</f>
        <v>0.50063929458200895</v>
      </c>
      <c r="S114" s="42">
        <f>_xll.SRS1Splines.Functions25.OneWay_Spline($D$56:$D$60,S$56:S$60,$D114)</f>
        <v>0.19954568471825099</v>
      </c>
      <c r="T114" s="42">
        <f>_xll.SRS1Splines.Functions25.OneWay_Spline($D$56:$D$60,T$56:T$60,$D114)</f>
        <v>0.27353913614498299</v>
      </c>
      <c r="U114" s="42">
        <f>_xll.SRS1Splines.Functions25.OneWay_Spline($D$56:$D$60,U$56:U$60,$D114)</f>
        <v>0.63365278416401105</v>
      </c>
      <c r="V114" s="42">
        <f>_xll.SRS1Splines.Functions25.OneWay_Spline($D$56:$D$60,V$56:V$60,$D114)</f>
        <v>17.988316594384301</v>
      </c>
      <c r="W114" s="42">
        <f>_xll.SRS1Splines.Functions25.OneWay_Spline($D$56:$D$60,W$56:W$60,$D114)</f>
        <v>4.1469967710773403</v>
      </c>
      <c r="X114" s="42">
        <f>_xll.SRS1Splines.Functions25.OneWay_Spline($D$56:$D$60,X$56:X$60,$D114)</f>
        <v>0.26018028340631899</v>
      </c>
      <c r="Y114" s="42">
        <f>_xll.SRS1Splines.Functions25.OneWay_Spline($D$56:$D$60,Y$56:Y$60,$D114)</f>
        <v>0.40262368861814901</v>
      </c>
      <c r="Z114" s="42">
        <f>_xll.SRS1Splines.Functions25.OneWay_Spline($D$62:$D$65,Z$62:Z$65,$D114)</f>
        <v>0.39715046320397601</v>
      </c>
      <c r="AB114" s="42">
        <f t="shared" si="24"/>
        <v>6.25</v>
      </c>
      <c r="AC114" s="42">
        <f>_xll.SRS1Splines.Functions25.OneWay_Spline($D$56:$D$60,AC$56:AC$60,AB114)</f>
        <v>3.4627989813038197E-2</v>
      </c>
      <c r="AD114" s="42">
        <f>_xll.SRS1Splines.Functions25.OneWay_Spline($D$56:$D$60,AD$56:AD$60,$D114)</f>
        <v>0.73446287252221398</v>
      </c>
      <c r="AE114" s="42">
        <f>_xll.SRS1Splines.Functions25.OneWay_Spline($D$56:$D$60,AE$56:AE$60,$D114)</f>
        <v>0.54138144386615294</v>
      </c>
      <c r="AF114" s="42">
        <f>_xll.SRS1Splines.Functions25.OneWay_Spline($D$56:$D$60,AF$56:AF$60,$D114)</f>
        <v>0.34717718637303802</v>
      </c>
      <c r="AG114" s="42">
        <f>_xll.SRS1Splines.Functions25.OneWay_Spline($D$56:$D$60,AG$56:AG$60,$D114)</f>
        <v>0.72684899355517596</v>
      </c>
      <c r="AH114" s="42">
        <f>_xll.SRS1Splines.Functions25.OneWay_Spline($D$56:$D$60,AH$56:AH$60,$D114)</f>
        <v>54.1462787456095</v>
      </c>
      <c r="AI114" s="42">
        <f>_xll.SRS1Splines.Functions25.OneWay_Spline($D$56:$D$60,AI$56:AI$60,$D114)</f>
        <v>4.96420162568546</v>
      </c>
      <c r="AJ114" s="42">
        <f>_xll.SRS1Splines.Functions25.OneWay_Spline($D$56:$D$60,AJ$56:AJ$60,$D114)</f>
        <v>0.33005635761680402</v>
      </c>
      <c r="AK114" s="42">
        <f>_xll.SRS1Splines.Functions25.OneWay_Spline($D$56:$D$60,AK$56:AK$60,$D114)</f>
        <v>0.41836862571935901</v>
      </c>
      <c r="AL114" s="42">
        <f>_xll.SRS1Splines.Functions25.OneWay_Spline($D$62:$D$65,AL$62:AL$65,$D114)</f>
        <v>3.0753915584574698</v>
      </c>
    </row>
    <row r="115" spans="1:38">
      <c r="D115" s="42">
        <f t="shared" si="22"/>
        <v>6.5</v>
      </c>
      <c r="E115" s="42">
        <f>_xll.SRS1Splines.Functions25.OneWay_Spline($D$56:$D$60,$E$56:$E$60,D115)</f>
        <v>2.8451842880243099E-2</v>
      </c>
      <c r="F115" s="42">
        <f>_xll.SRS1Splines.Functions25.OneWay_Spline($D$56:$D$60,F$56:F$60,$D115)</f>
        <v>0.60358880138140902</v>
      </c>
      <c r="G115" s="42">
        <f>_xll.SRS1Splines.Functions25.OneWay_Spline($D$56:$D$60,G$56:G$60,$D115)</f>
        <v>0.37319011255714002</v>
      </c>
      <c r="H115" s="42">
        <f>_xll.SRS1Splines.Functions25.OneWay_Spline($D$56:$D$60,H$56:H$60,$D115)</f>
        <v>0.31261703268336299</v>
      </c>
      <c r="I115" s="42">
        <f>_xll.SRS1Splines.Functions25.OneWay_Spline($D$56:$D$60,I$56:I$60,$D115)</f>
        <v>0.67106024264373598</v>
      </c>
      <c r="J115" s="42">
        <f>_xll.SRS1Splines.Functions25.OneWay_Spline($D$56:$D$60,J$56:J$60,$D115)</f>
        <v>35.927129071340197</v>
      </c>
      <c r="K115" s="42">
        <f>_xll.SRS1Splines.Functions25.OneWay_Spline($D$56:$D$60,K$56:K$60,$D115)</f>
        <v>4.5619437678018198</v>
      </c>
      <c r="L115" s="42">
        <f>_xll.SRS1Splines.Functions25.OneWay_Spline($D$56:$D$60,L$56:L$60,$D115)</f>
        <v>0.293938800041526</v>
      </c>
      <c r="M115" s="42">
        <f>_xll.SRS1Splines.Functions25.OneWay_Spline($D$56:$D$60,M$56:M$60,$D115)</f>
        <v>0.41176212631834602</v>
      </c>
      <c r="N115" s="42">
        <f>_xll.SRS1Splines.Functions25.OneWay_Spline(($D$62:$D$65),N$62:N$65,$D115)</f>
        <v>1.7309070693063799</v>
      </c>
      <c r="P115" s="42">
        <f t="shared" si="23"/>
        <v>6.5</v>
      </c>
      <c r="Q115" s="42">
        <f>_xll.SRS1Splines.Functions25.OneWay_Spline($D$56:$D$60,Q$56:Q$60,P115)</f>
        <v>2.4454712522653299E-2</v>
      </c>
      <c r="R115" s="42">
        <f>_xll.SRS1Splines.Functions25.OneWay_Spline($D$56:$D$60,R$56:R$60,$D115)</f>
        <v>0.49225961780069399</v>
      </c>
      <c r="S115" s="42">
        <f>_xll.SRS1Splines.Functions25.OneWay_Spline($D$56:$D$60,S$56:S$60,$D115)</f>
        <v>0.20105748433810799</v>
      </c>
      <c r="T115" s="42">
        <f>_xll.SRS1Splines.Functions25.OneWay_Spline($D$56:$D$60,T$56:T$60,$D115)</f>
        <v>0.27420498979181701</v>
      </c>
      <c r="U115" s="42">
        <f>_xll.SRS1Splines.Functions25.OneWay_Spline($D$56:$D$60,U$56:U$60,$D115)</f>
        <v>0.614121879441758</v>
      </c>
      <c r="V115" s="42">
        <f>_xll.SRS1Splines.Functions25.OneWay_Spline($D$56:$D$60,V$56:V$60,$D115)</f>
        <v>18.263854353643602</v>
      </c>
      <c r="W115" s="42">
        <f>_xll.SRS1Splines.Functions25.OneWay_Spline($D$56:$D$60,W$56:W$60,$D115)</f>
        <v>4.1535321686337898</v>
      </c>
      <c r="X115" s="42">
        <f>_xll.SRS1Splines.Functions25.OneWay_Spline($D$56:$D$60,X$56:X$60,$D115)</f>
        <v>0.26014907325014103</v>
      </c>
      <c r="Y115" s="42">
        <f>_xll.SRS1Splines.Functions25.OneWay_Spline($D$56:$D$60,Y$56:Y$60,$D115)</f>
        <v>0.40023718274105102</v>
      </c>
      <c r="Z115" s="42">
        <f>_xll.SRS1Splines.Functions25.OneWay_Spline($D$62:$D$65,Z$62:Z$65,$D115)</f>
        <v>0.40378742968436898</v>
      </c>
      <c r="AB115" s="42">
        <f t="shared" si="24"/>
        <v>6.5</v>
      </c>
      <c r="AC115" s="42">
        <f>_xll.SRS1Splines.Functions25.OneWay_Spline($D$56:$D$60,AC$56:AC$60,AB115)</f>
        <v>3.2448973237833002E-2</v>
      </c>
      <c r="AD115" s="42">
        <f>_xll.SRS1Splines.Functions25.OneWay_Spline($D$56:$D$60,AD$56:AD$60,$D115)</f>
        <v>0.714917984962124</v>
      </c>
      <c r="AE115" s="42">
        <f>_xll.SRS1Splines.Functions25.OneWay_Spline($D$56:$D$60,AE$56:AE$60,$D115)</f>
        <v>0.53714819903687305</v>
      </c>
      <c r="AF115" s="42">
        <f>_xll.SRS1Splines.Functions25.OneWay_Spline($D$56:$D$60,AF$56:AF$60,$D115)</f>
        <v>0.35102907557490798</v>
      </c>
      <c r="AG115" s="42">
        <f>_xll.SRS1Splines.Functions25.OneWay_Spline($D$56:$D$60,AG$56:AG$60,$D115)</f>
        <v>0.72690744841740595</v>
      </c>
      <c r="AH115" s="42">
        <f>_xll.SRS1Splines.Functions25.OneWay_Spline($D$56:$D$60,AH$56:AH$60,$D115)</f>
        <v>54.078189846802701</v>
      </c>
      <c r="AI115" s="42">
        <f>_xll.SRS1Splines.Functions25.OneWay_Spline($D$56:$D$60,AI$56:AI$60,$D115)</f>
        <v>4.9703553669698497</v>
      </c>
      <c r="AJ115" s="42">
        <f>_xll.SRS1Splines.Functions25.OneWay_Spline($D$56:$D$60,AJ$56:AJ$60,$D115)</f>
        <v>0.32772852683290998</v>
      </c>
      <c r="AK115" s="42">
        <f>_xll.SRS1Splines.Functions25.OneWay_Spline($D$56:$D$60,AK$56:AK$60,$D115)</f>
        <v>0.41867864475365801</v>
      </c>
      <c r="AL115" s="42">
        <f>_xll.SRS1Splines.Functions25.OneWay_Spline($D$62:$D$65,AL$62:AL$65,$D115)</f>
        <v>3.0580267089283999</v>
      </c>
    </row>
    <row r="116" spans="1:38">
      <c r="D116" s="42">
        <f t="shared" si="22"/>
        <v>6.75</v>
      </c>
      <c r="E116" s="42">
        <f>_xll.SRS1Splines.Functions25.OneWay_Spline($D$56:$D$60,$E$56:$E$60,D116)</f>
        <v>2.64073748463509E-2</v>
      </c>
      <c r="F116" s="42">
        <f>_xll.SRS1Splines.Functions25.OneWay_Spline($D$56:$D$60,F$56:F$60,$D116)</f>
        <v>0.58864657640268903</v>
      </c>
      <c r="G116" s="42">
        <f>_xll.SRS1Splines.Functions25.OneWay_Spline($D$56:$D$60,G$56:G$60,$D116)</f>
        <v>0.37408501067461197</v>
      </c>
      <c r="H116" s="42">
        <f>_xll.SRS1Splines.Functions25.OneWay_Spline($D$56:$D$60,H$56:H$60,$D116)</f>
        <v>0.31638181839061602</v>
      </c>
      <c r="I116" s="42">
        <f>_xll.SRS1Splines.Functions25.OneWay_Spline($D$56:$D$60,I$56:I$60,$D116)</f>
        <v>0.66223131663582901</v>
      </c>
      <c r="J116" s="42">
        <f>_xll.SRS1Splines.Functions25.OneWay_Spline($D$56:$D$60,J$56:J$60,$D116)</f>
        <v>35.911276373176896</v>
      </c>
      <c r="K116" s="42">
        <f>_xll.SRS1Splines.Functions25.OneWay_Spline($D$56:$D$60,K$56:K$60,$D116)</f>
        <v>4.5725180501691902</v>
      </c>
      <c r="L116" s="42">
        <f>_xll.SRS1Splines.Functions25.OneWay_Spline($D$56:$D$60,L$56:L$60,$D116)</f>
        <v>0.292840625810803</v>
      </c>
      <c r="M116" s="42">
        <f>_xll.SRS1Splines.Functions25.OneWay_Spline($D$56:$D$60,M$56:M$60,$D116)</f>
        <v>0.41181474224832898</v>
      </c>
      <c r="N116" s="42">
        <f>_xll.SRS1Splines.Functions25.OneWay_Spline(($D$62:$D$65),N$62:N$65,$D116)</f>
        <v>1.72219412303388</v>
      </c>
      <c r="P116" s="42">
        <f t="shared" si="23"/>
        <v>6.75</v>
      </c>
      <c r="Q116" s="42">
        <f>_xll.SRS1Splines.Functions25.OneWay_Spline($D$56:$D$60,Q$56:Q$60,P116)</f>
        <v>2.23945160248873E-2</v>
      </c>
      <c r="R116" s="42">
        <f>_xll.SRS1Splines.Functions25.OneWay_Spline($D$56:$D$60,R$56:R$60,$D116)</f>
        <v>0.48284002061137299</v>
      </c>
      <c r="S116" s="42">
        <f>_xll.SRS1Splines.Functions25.OneWay_Spline($D$56:$D$60,S$56:S$60,$D116)</f>
        <v>0.203577150371204</v>
      </c>
      <c r="T116" s="42">
        <f>_xll.SRS1Splines.Functions25.OneWay_Spline($D$56:$D$60,T$56:T$60,$D116)</f>
        <v>0.27531474586987398</v>
      </c>
      <c r="U116" s="42">
        <f>_xll.SRS1Splines.Functions25.OneWay_Spline($D$56:$D$60,U$56:U$60,$D116)</f>
        <v>0.595937933665868</v>
      </c>
      <c r="V116" s="42">
        <f>_xll.SRS1Splines.Functions25.OneWay_Spline($D$56:$D$60,V$56:V$60,$D116)</f>
        <v>18.5372606923078</v>
      </c>
      <c r="W116" s="42">
        <f>_xll.SRS1Splines.Functions25.OneWay_Spline($D$56:$D$60,W$56:W$60,$D116)</f>
        <v>4.1644244978945402</v>
      </c>
      <c r="X116" s="42">
        <f>_xll.SRS1Splines.Functions25.OneWay_Spline($D$56:$D$60,X$56:X$60,$D116)</f>
        <v>0.26012001551852698</v>
      </c>
      <c r="Y116" s="42">
        <f>_xll.SRS1Splines.Functions25.OneWay_Spline($D$56:$D$60,Y$56:Y$60,$D116)</f>
        <v>0.398015263476166</v>
      </c>
      <c r="Z116" s="42">
        <f>_xll.SRS1Splines.Functions25.OneWay_Spline($D$62:$D$65,Z$62:Z$65,$D116)</f>
        <v>0.41472627991606598</v>
      </c>
      <c r="AB116" s="42">
        <f t="shared" si="24"/>
        <v>6.75</v>
      </c>
      <c r="AC116" s="42">
        <f>_xll.SRS1Splines.Functions25.OneWay_Spline($D$56:$D$60,AC$56:AC$60,AB116)</f>
        <v>3.0420233667814399E-2</v>
      </c>
      <c r="AD116" s="42">
        <f>_xll.SRS1Splines.Functions25.OneWay_Spline($D$56:$D$60,AD$56:AD$60,$D116)</f>
        <v>0.69445313219400495</v>
      </c>
      <c r="AE116" s="42">
        <f>_xll.SRS1Splines.Functions25.OneWay_Spline($D$56:$D$60,AE$56:AE$60,$D116)</f>
        <v>0.53320690212685395</v>
      </c>
      <c r="AF116" s="42">
        <f>_xll.SRS1Splines.Functions25.OneWay_Spline($D$56:$D$60,AF$56:AF$60,$D116)</f>
        <v>0.35744889091135901</v>
      </c>
      <c r="AG116" s="42">
        <f>_xll.SRS1Splines.Functions25.OneWay_Spline($D$56:$D$60,AG$56:AG$60,$D116)</f>
        <v>0.72700487318779095</v>
      </c>
      <c r="AH116" s="42">
        <f>_xll.SRS1Splines.Functions25.OneWay_Spline($D$56:$D$60,AH$56:AH$60,$D116)</f>
        <v>53.964708348791397</v>
      </c>
      <c r="AI116" s="42">
        <f>_xll.SRS1Splines.Functions25.OneWay_Spline($D$56:$D$60,AI$56:AI$60,$D116)</f>
        <v>4.9806116024438296</v>
      </c>
      <c r="AJ116" s="42">
        <f>_xll.SRS1Splines.Functions25.OneWay_Spline($D$56:$D$60,AJ$56:AJ$60,$D116)</f>
        <v>0.32556123610307802</v>
      </c>
      <c r="AK116" s="42">
        <f>_xll.SRS1Splines.Functions25.OneWay_Spline($D$56:$D$60,AK$56:AK$60,$D116)</f>
        <v>0.41919534314415702</v>
      </c>
      <c r="AL116" s="42">
        <f>_xll.SRS1Splines.Functions25.OneWay_Spline($D$62:$D$65,AL$62:AL$65,$D116)</f>
        <v>3.0296619661516901</v>
      </c>
    </row>
    <row r="117" spans="1:38">
      <c r="D117" s="42">
        <f t="shared" si="22"/>
        <v>7</v>
      </c>
      <c r="E117" s="42">
        <f>_xll.SRS1Splines.Functions25.OneWay_Spline($D$56:$D$60,$E$56:$E$60,D117)</f>
        <v>2.4514348889043198E-2</v>
      </c>
      <c r="F117" s="42">
        <f>_xll.SRS1Splines.Functions25.OneWay_Spline($D$56:$D$60,F$56:F$60,$D117)</f>
        <v>0.57275207826501795</v>
      </c>
      <c r="G117" s="42">
        <f>_xll.SRS1Splines.Functions25.OneWay_Spline($D$56:$D$60,G$56:G$60,$D117)</f>
        <v>0.37533786803907299</v>
      </c>
      <c r="H117" s="42">
        <f>_xll.SRS1Splines.Functions25.OneWay_Spline($D$56:$D$60,H$56:H$60,$D117)</f>
        <v>0.32165251838077102</v>
      </c>
      <c r="I117" s="42">
        <f>_xll.SRS1Splines.Functions25.OneWay_Spline($D$56:$D$60,I$56:I$60,$D117)</f>
        <v>0.65405638514702702</v>
      </c>
      <c r="J117" s="42">
        <f>_xll.SRS1Splines.Functions25.OneWay_Spline($D$56:$D$60,J$56:J$60,$D117)</f>
        <v>35.889082595748398</v>
      </c>
      <c r="K117" s="42">
        <f>_xll.SRS1Splines.Functions25.OneWay_Spline($D$56:$D$60,K$56:K$60,$D117)</f>
        <v>4.5873220454835</v>
      </c>
      <c r="L117" s="42">
        <f>_xll.SRS1Splines.Functions25.OneWay_Spline($D$56:$D$60,L$56:L$60,$D117)</f>
        <v>0.29182379781939199</v>
      </c>
      <c r="M117" s="42">
        <f>_xll.SRS1Splines.Functions25.OneWay_Spline($D$56:$D$60,M$56:M$60,$D117)</f>
        <v>0.41188840455030401</v>
      </c>
      <c r="N117" s="42">
        <f>_xll.SRS1Splines.Functions25.OneWay_Spline(($D$62:$D$65),N$62:N$65,$D117)</f>
        <v>1.71031786350526</v>
      </c>
      <c r="P117" s="42">
        <f t="shared" si="23"/>
        <v>7</v>
      </c>
      <c r="Q117" s="42">
        <f>_xll.SRS1Splines.Functions25.OneWay_Spline($D$56:$D$60,Q$56:Q$60,P117)</f>
        <v>2.04869266751041E-2</v>
      </c>
      <c r="R117" s="42">
        <f>_xll.SRS1Splines.Functions25.OneWay_Spline($D$56:$D$60,R$56:R$60,$D117)</f>
        <v>0.47243492979662</v>
      </c>
      <c r="S117" s="42">
        <f>_xll.SRS1Splines.Functions25.OneWay_Spline($D$56:$D$60,S$56:S$60,$D117)</f>
        <v>0.20710468281753899</v>
      </c>
      <c r="T117" s="42">
        <f>_xll.SRS1Splines.Functions25.OneWay_Spline($D$56:$D$60,T$56:T$60,$D117)</f>
        <v>0.276868404379154</v>
      </c>
      <c r="U117" s="42">
        <f>_xll.SRS1Splines.Functions25.OneWay_Spline($D$56:$D$60,U$56:U$60,$D117)</f>
        <v>0.57910094683633895</v>
      </c>
      <c r="V117" s="42">
        <f>_xll.SRS1Splines.Functions25.OneWay_Spline($D$56:$D$60,V$56:V$60,$D117)</f>
        <v>18.808535610377</v>
      </c>
      <c r="W117" s="42">
        <f>_xll.SRS1Splines.Functions25.OneWay_Spline($D$56:$D$60,W$56:W$60,$D117)</f>
        <v>4.1796737588595896</v>
      </c>
      <c r="X117" s="42">
        <f>_xll.SRS1Splines.Functions25.OneWay_Spline($D$56:$D$60,X$56:X$60,$D117)</f>
        <v>0.26009311021147702</v>
      </c>
      <c r="Y117" s="42">
        <f>_xll.SRS1Splines.Functions25.OneWay_Spline($D$56:$D$60,Y$56:Y$60,$D117)</f>
        <v>0.39595793082349501</v>
      </c>
      <c r="Z117" s="42">
        <f>_xll.SRS1Splines.Functions25.OneWay_Spline($D$62:$D$65,Z$62:Z$65,$D117)</f>
        <v>0.429866573433556</v>
      </c>
      <c r="AB117" s="42">
        <f t="shared" si="24"/>
        <v>7</v>
      </c>
      <c r="AC117" s="42">
        <f>_xll.SRS1Splines.Functions25.OneWay_Spline($D$56:$D$60,AC$56:AC$60,AB117)</f>
        <v>2.85417711029823E-2</v>
      </c>
      <c r="AD117" s="42">
        <f>_xll.SRS1Splines.Functions25.OneWay_Spline($D$56:$D$60,AD$56:AD$60,$D117)</f>
        <v>0.67306922673341496</v>
      </c>
      <c r="AE117" s="42">
        <f>_xll.SRS1Splines.Functions25.OneWay_Spline($D$56:$D$60,AE$56:AE$60,$D117)</f>
        <v>0.52955755313609498</v>
      </c>
      <c r="AF117" s="42">
        <f>_xll.SRS1Splines.Functions25.OneWay_Spline($D$56:$D$60,AF$56:AF$60,$D117)</f>
        <v>0.36643663238238899</v>
      </c>
      <c r="AG117" s="42">
        <f>_xll.SRS1Splines.Functions25.OneWay_Spline($D$56:$D$60,AG$56:AG$60,$D117)</f>
        <v>0.72714126786632904</v>
      </c>
      <c r="AH117" s="42">
        <f>_xll.SRS1Splines.Functions25.OneWay_Spline($D$56:$D$60,AH$56:AH$60,$D117)</f>
        <v>53.805834251575497</v>
      </c>
      <c r="AI117" s="42">
        <f>_xll.SRS1Splines.Functions25.OneWay_Spline($D$56:$D$60,AI$56:AI$60,$D117)</f>
        <v>4.9949703321074104</v>
      </c>
      <c r="AJ117" s="42">
        <f>_xll.SRS1Splines.Functions25.OneWay_Spline($D$56:$D$60,AJ$56:AJ$60,$D117)</f>
        <v>0.32355448542730803</v>
      </c>
      <c r="AK117" s="42">
        <f>_xll.SRS1Splines.Functions25.OneWay_Spline($D$56:$D$60,AK$56:AK$60,$D117)</f>
        <v>0.41991872089085602</v>
      </c>
      <c r="AL117" s="42">
        <f>_xll.SRS1Splines.Functions25.OneWay_Spline($D$62:$D$65,AL$62:AL$65,$D117)</f>
        <v>2.9907691535769598</v>
      </c>
    </row>
    <row r="118" spans="1:38">
      <c r="D118" s="42">
        <f>D117+0.25</f>
        <v>7.25</v>
      </c>
      <c r="E118" s="42">
        <f>_xll.SRS1Splines.Functions25.OneWay_Spline($D$56:$D$60,$E$56:$E$60,D118)</f>
        <v>2.2772765008320098E-2</v>
      </c>
      <c r="F118" s="42">
        <f>_xll.SRS1Splines.Functions25.OneWay_Spline($D$56:$D$60,F$56:F$60,$D118)</f>
        <v>0.55593297661746</v>
      </c>
      <c r="G118" s="42">
        <f>_xll.SRS1Splines.Functions25.OneWay_Spline($D$56:$D$60,G$56:G$60,$D118)</f>
        <v>0.376948684650523</v>
      </c>
      <c r="H118" s="42">
        <f>_xll.SRS1Splines.Functions25.OneWay_Spline($D$56:$D$60,H$56:H$60,$D118)</f>
        <v>0.328429132653828</v>
      </c>
      <c r="I118" s="42">
        <f>_xll.SRS1Splines.Functions25.OneWay_Spline($D$56:$D$60,I$56:I$60,$D118)</f>
        <v>0.646535448177328</v>
      </c>
      <c r="J118" s="42">
        <f>_xll.SRS1Splines.Functions25.OneWay_Spline($D$56:$D$60,J$56:J$60,$D118)</f>
        <v>35.860547739054503</v>
      </c>
      <c r="K118" s="42">
        <f>_xll.SRS1Splines.Functions25.OneWay_Spline($D$56:$D$60,K$56:K$60,$D118)</f>
        <v>4.6063557537447597</v>
      </c>
      <c r="L118" s="42">
        <f>_xll.SRS1Splines.Functions25.OneWay_Spline($D$56:$D$60,L$56:L$60,$D118)</f>
        <v>0.29088831606729498</v>
      </c>
      <c r="M118" s="42">
        <f>_xll.SRS1Splines.Functions25.OneWay_Spline($D$56:$D$60,M$56:M$60,$D118)</f>
        <v>0.411983113224273</v>
      </c>
      <c r="N118" s="42">
        <f>_xll.SRS1Splines.Functions25.OneWay_Spline(($D$62:$D$65),N$62:N$65,$D118)</f>
        <v>1.6954639822125801</v>
      </c>
      <c r="P118" s="42">
        <f>P117+0.25</f>
        <v>7.25</v>
      </c>
      <c r="Q118" s="42">
        <f>_xll.SRS1Splines.Functions25.OneWay_Spline($D$56:$D$60,Q$56:Q$60,P118)</f>
        <v>1.8731944473303501E-2</v>
      </c>
      <c r="R118" s="42">
        <f>_xll.SRS1Splines.Functions25.OneWay_Spline($D$56:$D$60,R$56:R$60,$D118)</f>
        <v>0.46109877213900602</v>
      </c>
      <c r="S118" s="42">
        <f>_xll.SRS1Splines.Functions25.OneWay_Spline($D$56:$D$60,S$56:S$60,$D118)</f>
        <v>0.21164008167711201</v>
      </c>
      <c r="T118" s="42">
        <f>_xll.SRS1Splines.Functions25.OneWay_Spline($D$56:$D$60,T$56:T$60,$D118)</f>
        <v>0.27886596531965602</v>
      </c>
      <c r="U118" s="42">
        <f>_xll.SRS1Splines.Functions25.OneWay_Spline($D$56:$D$60,U$56:U$60,$D118)</f>
        <v>0.56361091895317295</v>
      </c>
      <c r="V118" s="42">
        <f>_xll.SRS1Splines.Functions25.OneWay_Spline($D$56:$D$60,V$56:V$60,$D118)</f>
        <v>19.0776791078512</v>
      </c>
      <c r="W118" s="42">
        <f>_xll.SRS1Splines.Functions25.OneWay_Spline($D$56:$D$60,W$56:W$60,$D118)</f>
        <v>4.1992799515289496</v>
      </c>
      <c r="X118" s="42">
        <f>_xll.SRS1Splines.Functions25.OneWay_Spline($D$56:$D$60,X$56:X$60,$D118)</f>
        <v>0.26006835732899097</v>
      </c>
      <c r="Y118" s="42">
        <f>_xll.SRS1Splines.Functions25.OneWay_Spline($D$56:$D$60,Y$56:Y$60,$D118)</f>
        <v>0.39406518478303798</v>
      </c>
      <c r="Z118" s="42">
        <f>_xll.SRS1Splines.Functions25.OneWay_Spline($D$62:$D$65,Z$62:Z$65,$D118)</f>
        <v>0.44910786977132999</v>
      </c>
      <c r="AB118" s="42">
        <f>AB117+0.25</f>
        <v>7.25</v>
      </c>
      <c r="AC118" s="42">
        <f>_xll.SRS1Splines.Functions25.OneWay_Spline($D$56:$D$60,AC$56:AC$60,AB118)</f>
        <v>2.68135855433368E-2</v>
      </c>
      <c r="AD118" s="42">
        <f>_xll.SRS1Splines.Functions25.OneWay_Spline($D$56:$D$60,AD$56:AD$60,$D118)</f>
        <v>0.65076718109591303</v>
      </c>
      <c r="AE118" s="42">
        <f>_xll.SRS1Splines.Functions25.OneWay_Spline($D$56:$D$60,AE$56:AE$60,$D118)</f>
        <v>0.52620015206459703</v>
      </c>
      <c r="AF118" s="42">
        <f>_xll.SRS1Splines.Functions25.OneWay_Spline($D$56:$D$60,AF$56:AF$60,$D118)</f>
        <v>0.37799229998799999</v>
      </c>
      <c r="AG118" s="42">
        <f>_xll.SRS1Splines.Functions25.OneWay_Spline($D$56:$D$60,AG$56:AG$60,$D118)</f>
        <v>0.72731663245302203</v>
      </c>
      <c r="AH118" s="42">
        <f>_xll.SRS1Splines.Functions25.OneWay_Spline($D$56:$D$60,AH$56:AH$60,$D118)</f>
        <v>53.6015675551551</v>
      </c>
      <c r="AI118" s="42">
        <f>_xll.SRS1Splines.Functions25.OneWay_Spline($D$56:$D$60,AI$56:AI$60,$D118)</f>
        <v>5.0134315559605698</v>
      </c>
      <c r="AJ118" s="42">
        <f>_xll.SRS1Splines.Functions25.OneWay_Spline($D$56:$D$60,AJ$56:AJ$60,$D118)</f>
        <v>0.32170827480559899</v>
      </c>
      <c r="AK118" s="42">
        <f>_xll.SRS1Splines.Functions25.OneWay_Spline($D$56:$D$60,AK$56:AK$60,$D118)</f>
        <v>0.42084877799375497</v>
      </c>
      <c r="AL118" s="42">
        <f>_xll.SRS1Splines.Functions25.OneWay_Spline($D$62:$D$65,AL$62:AL$65,$D118)</f>
        <v>2.94182009465383</v>
      </c>
    </row>
    <row r="119" spans="1:38">
      <c r="D119" s="42">
        <f t="shared" ref="D119:D133" si="25">D118+0.25</f>
        <v>7.5</v>
      </c>
      <c r="E119" s="42">
        <f>_xll.SRS1Splines.Functions25.OneWay_Spline($D$56:$D$60,$E$56:$E$60,D119)</f>
        <v>2.11826232041817E-2</v>
      </c>
      <c r="F119" s="42">
        <f>_xll.SRS1Splines.Functions25.OneWay_Spline($D$56:$D$60,F$56:F$60,$D119)</f>
        <v>0.53821694110908103</v>
      </c>
      <c r="G119" s="42">
        <f>_xll.SRS1Splines.Functions25.OneWay_Spline($D$56:$D$60,G$56:G$60,$D119)</f>
        <v>0.37891746050896202</v>
      </c>
      <c r="H119" s="42">
        <f>_xll.SRS1Splines.Functions25.OneWay_Spline($D$56:$D$60,H$56:H$60,$D119)</f>
        <v>0.33671166120978602</v>
      </c>
      <c r="I119" s="42">
        <f>_xll.SRS1Splines.Functions25.OneWay_Spline($D$56:$D$60,I$56:I$60,$D119)</f>
        <v>0.63966850572673395</v>
      </c>
      <c r="J119" s="42">
        <f>_xll.SRS1Splines.Functions25.OneWay_Spline($D$56:$D$60,J$56:J$60,$D119)</f>
        <v>35.825671803095403</v>
      </c>
      <c r="K119" s="42">
        <f>_xll.SRS1Splines.Functions25.OneWay_Spline($D$56:$D$60,K$56:K$60,$D119)</f>
        <v>4.6296191749529703</v>
      </c>
      <c r="L119" s="42">
        <f>_xll.SRS1Splines.Functions25.OneWay_Spline($D$56:$D$60,L$56:L$60,$D119)</f>
        <v>0.29003418055451002</v>
      </c>
      <c r="M119" s="42">
        <f>_xll.SRS1Splines.Functions25.OneWay_Spline($D$56:$D$60,M$56:M$60,$D119)</f>
        <v>0.41209886827023401</v>
      </c>
      <c r="N119" s="42">
        <f>_xll.SRS1Splines.Functions25.OneWay_Spline(($D$62:$D$65),N$62:N$65,$D119)</f>
        <v>1.6778181706479001</v>
      </c>
      <c r="P119" s="42">
        <f t="shared" ref="P119:P133" si="26">P118+0.25</f>
        <v>7.5</v>
      </c>
      <c r="Q119" s="42">
        <f>_xll.SRS1Splines.Functions25.OneWay_Spline($D$56:$D$60,Q$56:Q$60,P119)</f>
        <v>1.71295694194856E-2</v>
      </c>
      <c r="R119" s="42">
        <f>_xll.SRS1Splines.Functions25.OneWay_Spline($D$56:$D$60,R$56:R$60,$D119)</f>
        <v>0.44888597442110501</v>
      </c>
      <c r="S119" s="42">
        <f>_xll.SRS1Splines.Functions25.OneWay_Spline($D$56:$D$60,S$56:S$60,$D119)</f>
        <v>0.217183346949923</v>
      </c>
      <c r="T119" s="42">
        <f>_xll.SRS1Splines.Functions25.OneWay_Spline($D$56:$D$60,T$56:T$60,$D119)</f>
        <v>0.28130742869138098</v>
      </c>
      <c r="U119" s="42">
        <f>_xll.SRS1Splines.Functions25.OneWay_Spline($D$56:$D$60,U$56:U$60,$D119)</f>
        <v>0.549467850016369</v>
      </c>
      <c r="V119" s="42">
        <f>_xll.SRS1Splines.Functions25.OneWay_Spline($D$56:$D$60,V$56:V$60,$D119)</f>
        <v>19.344691184730198</v>
      </c>
      <c r="W119" s="42">
        <f>_xll.SRS1Splines.Functions25.OneWay_Spline($D$56:$D$60,W$56:W$60,$D119)</f>
        <v>4.2232430759025998</v>
      </c>
      <c r="X119" s="42">
        <f>_xll.SRS1Splines.Functions25.OneWay_Spline($D$56:$D$60,X$56:X$60,$D119)</f>
        <v>0.26004575687106901</v>
      </c>
      <c r="Y119" s="42">
        <f>_xll.SRS1Splines.Functions25.OneWay_Spline($D$56:$D$60,Y$56:Y$60,$D119)</f>
        <v>0.39233702535479498</v>
      </c>
      <c r="Z119" s="42">
        <f>_xll.SRS1Splines.Functions25.OneWay_Spline($D$62:$D$65,Z$62:Z$65,$D119)</f>
        <v>0.47234972846387502</v>
      </c>
      <c r="AB119" s="42">
        <f t="shared" ref="AB119:AB133" si="27">AB118+0.25</f>
        <v>7.5</v>
      </c>
      <c r="AC119" s="42">
        <f>_xll.SRS1Splines.Functions25.OneWay_Spline($D$56:$D$60,AC$56:AC$60,AB119)</f>
        <v>2.5235676988877801E-2</v>
      </c>
      <c r="AD119" s="42">
        <f>_xll.SRS1Splines.Functions25.OneWay_Spline($D$56:$D$60,AD$56:AD$60,$D119)</f>
        <v>0.62754790779705605</v>
      </c>
      <c r="AE119" s="42">
        <f>_xll.SRS1Splines.Functions25.OneWay_Spline($D$56:$D$60,AE$56:AE$60,$D119)</f>
        <v>0.52313469891235997</v>
      </c>
      <c r="AF119" s="42">
        <f>_xll.SRS1Splines.Functions25.OneWay_Spline($D$56:$D$60,AF$56:AF$60,$D119)</f>
        <v>0.392115893728191</v>
      </c>
      <c r="AG119" s="42">
        <f>_xll.SRS1Splines.Functions25.OneWay_Spline($D$56:$D$60,AG$56:AG$60,$D119)</f>
        <v>0.72753096694786801</v>
      </c>
      <c r="AH119" s="42">
        <f>_xll.SRS1Splines.Functions25.OneWay_Spline($D$56:$D$60,AH$56:AH$60,$D119)</f>
        <v>53.351908259530198</v>
      </c>
      <c r="AI119" s="42">
        <f>_xll.SRS1Splines.Functions25.OneWay_Spline($D$56:$D$60,AI$56:AI$60,$D119)</f>
        <v>5.03599527400333</v>
      </c>
      <c r="AJ119" s="42">
        <f>_xll.SRS1Splines.Functions25.OneWay_Spline($D$56:$D$60,AJ$56:AJ$60,$D119)</f>
        <v>0.32002260423795198</v>
      </c>
      <c r="AK119" s="42">
        <f>_xll.SRS1Splines.Functions25.OneWay_Spline($D$56:$D$60,AK$56:AK$60,$D119)</f>
        <v>0.42198551445285298</v>
      </c>
      <c r="AL119" s="42">
        <f>_xll.SRS1Splines.Functions25.OneWay_Spline($D$62:$D$65,AL$62:AL$65,$D119)</f>
        <v>2.8832866128319199</v>
      </c>
    </row>
    <row r="120" spans="1:38">
      <c r="D120" s="42">
        <f t="shared" si="25"/>
        <v>7.75</v>
      </c>
      <c r="E120" s="42">
        <f>_xll.SRS1Splines.Functions25.OneWay_Spline($D$56:$D$60,$E$56:$E$60,D120)</f>
        <v>1.97439234766279E-2</v>
      </c>
      <c r="F120" s="42">
        <f>_xll.SRS1Splines.Functions25.OneWay_Spline($D$56:$D$60,F$56:F$60,$D120)</f>
        <v>0.51963164138894702</v>
      </c>
      <c r="G120" s="42">
        <f>_xll.SRS1Splines.Functions25.OneWay_Spline($D$56:$D$60,G$56:G$60,$D120)</f>
        <v>0.38124419561438899</v>
      </c>
      <c r="H120" s="42">
        <f>_xll.SRS1Splines.Functions25.OneWay_Spline($D$56:$D$60,H$56:H$60,$D120)</f>
        <v>0.34650010404864601</v>
      </c>
      <c r="I120" s="42">
        <f>_xll.SRS1Splines.Functions25.OneWay_Spline($D$56:$D$60,I$56:I$60,$D120)</f>
        <v>0.63345555779524398</v>
      </c>
      <c r="J120" s="42">
        <f>_xll.SRS1Splines.Functions25.OneWay_Spline($D$56:$D$60,J$56:J$60,$D120)</f>
        <v>35.784454787870899</v>
      </c>
      <c r="K120" s="42">
        <f>_xll.SRS1Splines.Functions25.OneWay_Spline($D$56:$D$60,K$56:K$60,$D120)</f>
        <v>4.6571123091081201</v>
      </c>
      <c r="L120" s="42">
        <f>_xll.SRS1Splines.Functions25.OneWay_Spline($D$56:$D$60,L$56:L$60,$D120)</f>
        <v>0.28926139128103801</v>
      </c>
      <c r="M120" s="42">
        <f>_xll.SRS1Splines.Functions25.OneWay_Spline($D$56:$D$60,M$56:M$60,$D120)</f>
        <v>0.41223566968818798</v>
      </c>
      <c r="N120" s="42">
        <f>_xll.SRS1Splines.Functions25.OneWay_Spline(($D$62:$D$65),N$62:N$65,$D120)</f>
        <v>1.6575661203032599</v>
      </c>
      <c r="P120" s="42">
        <f t="shared" si="26"/>
        <v>7.75</v>
      </c>
      <c r="Q120" s="42">
        <f>_xll.SRS1Splines.Functions25.OneWay_Spline($D$56:$D$60,Q$56:Q$60,P120)</f>
        <v>1.56798015136503E-2</v>
      </c>
      <c r="R120" s="42">
        <f>_xll.SRS1Splines.Functions25.OneWay_Spline($D$56:$D$60,R$56:R$60,$D120)</f>
        <v>0.43585096342549001</v>
      </c>
      <c r="S120" s="42">
        <f>_xll.SRS1Splines.Functions25.OneWay_Spline($D$56:$D$60,S$56:S$60,$D120)</f>
        <v>0.22373447863597201</v>
      </c>
      <c r="T120" s="42">
        <f>_xll.SRS1Splines.Functions25.OneWay_Spline($D$56:$D$60,T$56:T$60,$D120)</f>
        <v>0.28419279449432799</v>
      </c>
      <c r="U120" s="42">
        <f>_xll.SRS1Splines.Functions25.OneWay_Spline($D$56:$D$60,U$56:U$60,$D120)</f>
        <v>0.53667174002592799</v>
      </c>
      <c r="V120" s="42">
        <f>_xll.SRS1Splines.Functions25.OneWay_Spline($D$56:$D$60,V$56:V$60,$D120)</f>
        <v>19.609571841014201</v>
      </c>
      <c r="W120" s="42">
        <f>_xll.SRS1Splines.Functions25.OneWay_Spline($D$56:$D$60,W$56:W$60,$D120)</f>
        <v>4.25156313198055</v>
      </c>
      <c r="X120" s="42">
        <f>_xll.SRS1Splines.Functions25.OneWay_Spline($D$56:$D$60,X$56:X$60,$D120)</f>
        <v>0.26002530883771102</v>
      </c>
      <c r="Y120" s="42">
        <f>_xll.SRS1Splines.Functions25.OneWay_Spline($D$56:$D$60,Y$56:Y$60,$D120)</f>
        <v>0.390773452538765</v>
      </c>
      <c r="Z120" s="42">
        <f>_xll.SRS1Splines.Functions25.OneWay_Spline($D$62:$D$65,Z$62:Z$65,$D120)</f>
        <v>0.49949170904568202</v>
      </c>
      <c r="AB120" s="42">
        <f t="shared" si="27"/>
        <v>7.75</v>
      </c>
      <c r="AC120" s="42">
        <f>_xll.SRS1Splines.Functions25.OneWay_Spline($D$56:$D$60,AC$56:AC$60,AB120)</f>
        <v>2.3808045439605401E-2</v>
      </c>
      <c r="AD120" s="42">
        <f>_xll.SRS1Splines.Functions25.OneWay_Spline($D$56:$D$60,AD$56:AD$60,$D120)</f>
        <v>0.60341231935240403</v>
      </c>
      <c r="AE120" s="42">
        <f>_xll.SRS1Splines.Functions25.OneWay_Spline($D$56:$D$60,AE$56:AE$60,$D120)</f>
        <v>0.52036119367938305</v>
      </c>
      <c r="AF120" s="42">
        <f>_xll.SRS1Splines.Functions25.OneWay_Spline($D$56:$D$60,AF$56:AF$60,$D120)</f>
        <v>0.40880741360296302</v>
      </c>
      <c r="AG120" s="42">
        <f>_xll.SRS1Splines.Functions25.OneWay_Spline($D$56:$D$60,AG$56:AG$60,$D120)</f>
        <v>0.72778427135086798</v>
      </c>
      <c r="AH120" s="42">
        <f>_xll.SRS1Splines.Functions25.OneWay_Spline($D$56:$D$60,AH$56:AH$60,$D120)</f>
        <v>53.056856364700799</v>
      </c>
      <c r="AI120" s="42">
        <f>_xll.SRS1Splines.Functions25.OneWay_Spline($D$56:$D$60,AI$56:AI$60,$D120)</f>
        <v>5.0626614862356902</v>
      </c>
      <c r="AJ120" s="42">
        <f>_xll.SRS1Splines.Functions25.OneWay_Spline($D$56:$D$60,AJ$56:AJ$60,$D120)</f>
        <v>0.31849747372436599</v>
      </c>
      <c r="AK120" s="42">
        <f>_xll.SRS1Splines.Functions25.OneWay_Spline($D$56:$D$60,AK$56:AK$60,$D120)</f>
        <v>0.42332893026815099</v>
      </c>
      <c r="AL120" s="42">
        <f>_xll.SRS1Splines.Functions25.OneWay_Spline($D$62:$D$65,AL$62:AL$65,$D120)</f>
        <v>2.8156405315608302</v>
      </c>
    </row>
    <row r="121" spans="1:38">
      <c r="D121" s="42">
        <f t="shared" si="25"/>
        <v>8</v>
      </c>
      <c r="E121" s="42">
        <f>_xll.SRS1Splines.Functions25.OneWay_Spline($D$56:$D$60,$E$56:$E$60,D121)</f>
        <v>1.8456665825658601E-2</v>
      </c>
      <c r="F121" s="42">
        <f>_xll.SRS1Splines.Functions25.OneWay_Spline($D$56:$D$60,F$56:F$60,$D121)</f>
        <v>0.50020474710612295</v>
      </c>
      <c r="G121" s="42">
        <f>_xll.SRS1Splines.Functions25.OneWay_Spline($D$56:$D$60,G$56:G$60,$D121)</f>
        <v>0.38392888996680602</v>
      </c>
      <c r="H121" s="42">
        <f>_xll.SRS1Splines.Functions25.OneWay_Spline($D$56:$D$60,H$56:H$60,$D121)</f>
        <v>0.35779446117040598</v>
      </c>
      <c r="I121" s="42">
        <f>_xll.SRS1Splines.Functions25.OneWay_Spline($D$56:$D$60,I$56:I$60,$D121)</f>
        <v>0.62789660438285799</v>
      </c>
      <c r="J121" s="42">
        <f>_xll.SRS1Splines.Functions25.OneWay_Spline($D$56:$D$60,J$56:J$60,$D121)</f>
        <v>35.736896693381098</v>
      </c>
      <c r="K121" s="42">
        <f>_xll.SRS1Splines.Functions25.OneWay_Spline($D$56:$D$60,K$56:K$60,$D121)</f>
        <v>4.68883515621022</v>
      </c>
      <c r="L121" s="42">
        <f>_xll.SRS1Splines.Functions25.OneWay_Spline($D$56:$D$60,L$56:L$60,$D121)</f>
        <v>0.28856994824687898</v>
      </c>
      <c r="M121" s="42">
        <f>_xll.SRS1Splines.Functions25.OneWay_Spline($D$56:$D$60,M$56:M$60,$D121)</f>
        <v>0.41239351747813602</v>
      </c>
      <c r="N121" s="42">
        <f>_xll.SRS1Splines.Functions25.OneWay_Spline(($D$62:$D$65),N$62:N$65,$D121)</f>
        <v>1.63489352267072</v>
      </c>
      <c r="P121" s="42">
        <f t="shared" si="26"/>
        <v>8</v>
      </c>
      <c r="Q121" s="42">
        <f>_xll.SRS1Splines.Functions25.OneWay_Spline($D$56:$D$60,Q$56:Q$60,P121)</f>
        <v>1.4382640755797701E-2</v>
      </c>
      <c r="R121" s="42">
        <f>_xll.SRS1Splines.Functions25.OneWay_Spline($D$56:$D$60,R$56:R$60,$D121)</f>
        <v>0.42204816593473399</v>
      </c>
      <c r="S121" s="42">
        <f>_xll.SRS1Splines.Functions25.OneWay_Spline($D$56:$D$60,S$56:S$60,$D121)</f>
        <v>0.23129347673525999</v>
      </c>
      <c r="T121" s="42">
        <f>_xll.SRS1Splines.Functions25.OneWay_Spline($D$56:$D$60,T$56:T$60,$D121)</f>
        <v>0.28752206272849901</v>
      </c>
      <c r="U121" s="42">
        <f>_xll.SRS1Splines.Functions25.OneWay_Spline($D$56:$D$60,U$56:U$60,$D121)</f>
        <v>0.52522258898184804</v>
      </c>
      <c r="V121" s="42">
        <f>_xll.SRS1Splines.Functions25.OneWay_Spline($D$56:$D$60,V$56:V$60,$D121)</f>
        <v>19.872321076703098</v>
      </c>
      <c r="W121" s="42">
        <f>_xll.SRS1Splines.Functions25.OneWay_Spline($D$56:$D$60,W$56:W$60,$D121)</f>
        <v>4.2842401197628099</v>
      </c>
      <c r="X121" s="42">
        <f>_xll.SRS1Splines.Functions25.OneWay_Spline($D$56:$D$60,X$56:X$60,$D121)</f>
        <v>0.26000701322891601</v>
      </c>
      <c r="Y121" s="42">
        <f>_xll.SRS1Splines.Functions25.OneWay_Spline($D$56:$D$60,Y$56:Y$60,$D121)</f>
        <v>0.38937446633494799</v>
      </c>
      <c r="Z121" s="42">
        <f>_xll.SRS1Splines.Functions25.OneWay_Spline($D$62:$D$65,Z$62:Z$65,$D121)</f>
        <v>0.530433371051239</v>
      </c>
      <c r="AB121" s="42">
        <f t="shared" si="27"/>
        <v>8</v>
      </c>
      <c r="AC121" s="42">
        <f>_xll.SRS1Splines.Functions25.OneWay_Spline($D$56:$D$60,AC$56:AC$60,AB121)</f>
        <v>2.2530690895519598E-2</v>
      </c>
      <c r="AD121" s="42">
        <f>_xll.SRS1Splines.Functions25.OneWay_Spline($D$56:$D$60,AD$56:AD$60,$D121)</f>
        <v>0.57836132827751296</v>
      </c>
      <c r="AE121" s="42">
        <f>_xll.SRS1Splines.Functions25.OneWay_Spline($D$56:$D$60,AE$56:AE$60,$D121)</f>
        <v>0.51787963636566703</v>
      </c>
      <c r="AF121" s="42">
        <f>_xll.SRS1Splines.Functions25.OneWay_Spline($D$56:$D$60,AF$56:AF$60,$D121)</f>
        <v>0.428066859612314</v>
      </c>
      <c r="AG121" s="42">
        <f>_xll.SRS1Splines.Functions25.OneWay_Spline($D$56:$D$60,AG$56:AG$60,$D121)</f>
        <v>0.72807654566202196</v>
      </c>
      <c r="AH121" s="42">
        <f>_xll.SRS1Splines.Functions25.OneWay_Spline($D$56:$D$60,AH$56:AH$60,$D121)</f>
        <v>52.716411870666803</v>
      </c>
      <c r="AI121" s="42">
        <f>_xll.SRS1Splines.Functions25.OneWay_Spline($D$56:$D$60,AI$56:AI$60,$D121)</f>
        <v>5.09343019265763</v>
      </c>
      <c r="AJ121" s="42">
        <f>_xll.SRS1Splines.Functions25.OneWay_Spline($D$56:$D$60,AJ$56:AJ$60,$D121)</f>
        <v>0.31713288326484201</v>
      </c>
      <c r="AK121" s="42">
        <f>_xll.SRS1Splines.Functions25.OneWay_Spline($D$56:$D$60,AK$56:AK$60,$D121)</f>
        <v>0.42487902543964801</v>
      </c>
      <c r="AL121" s="42">
        <f>_xll.SRS1Splines.Functions25.OneWay_Spline($D$62:$D$65,AL$62:AL$65,$D121)</f>
        <v>2.7393536742902</v>
      </c>
    </row>
    <row r="122" spans="1:38">
      <c r="D122" s="42">
        <f t="shared" si="25"/>
        <v>8.25</v>
      </c>
      <c r="E122" s="42">
        <f>_xll.SRS1Splines.Functions25.OneWay_Spline($D$56:$D$60,$E$56:$E$60,D122)</f>
        <v>1.7320850251274E-2</v>
      </c>
      <c r="F122" s="42">
        <f>_xll.SRS1Splines.Functions25.OneWay_Spline($D$56:$D$60,F$56:F$60,$D122)</f>
        <v>0.47996392790967601</v>
      </c>
      <c r="G122" s="42">
        <f>_xll.SRS1Splines.Functions25.OneWay_Spline($D$56:$D$60,G$56:G$60,$D122)</f>
        <v>0.386971543566211</v>
      </c>
      <c r="H122" s="42">
        <f>_xll.SRS1Splines.Functions25.OneWay_Spline($D$56:$D$60,H$56:H$60,$D122)</f>
        <v>0.37059473257506897</v>
      </c>
      <c r="I122" s="42">
        <f>_xll.SRS1Splines.Functions25.OneWay_Spline($D$56:$D$60,I$56:I$60,$D122)</f>
        <v>0.62299164548957697</v>
      </c>
      <c r="J122" s="42">
        <f>_xll.SRS1Splines.Functions25.OneWay_Spline($D$56:$D$60,J$56:J$60,$D122)</f>
        <v>35.682997519625999</v>
      </c>
      <c r="K122" s="42">
        <f>_xll.SRS1Splines.Functions25.OneWay_Spline($D$56:$D$60,K$56:K$60,$D122)</f>
        <v>4.7247877162592697</v>
      </c>
      <c r="L122" s="42">
        <f>_xll.SRS1Splines.Functions25.OneWay_Spline($D$56:$D$60,L$56:L$60,$D122)</f>
        <v>0.28795985145203301</v>
      </c>
      <c r="M122" s="42">
        <f>_xll.SRS1Splines.Functions25.OneWay_Spline($D$56:$D$60,M$56:M$60,$D122)</f>
        <v>0.41257241164007602</v>
      </c>
      <c r="N122" s="42">
        <f>_xll.SRS1Splines.Functions25.OneWay_Spline(($D$62:$D$65),N$62:N$65,$D122)</f>
        <v>1.60998606924233</v>
      </c>
      <c r="P122" s="42">
        <f t="shared" si="26"/>
        <v>8.25</v>
      </c>
      <c r="Q122" s="42">
        <f>_xll.SRS1Splines.Functions25.OneWay_Spline($D$56:$D$60,Q$56:Q$60,P122)</f>
        <v>1.32380871459277E-2</v>
      </c>
      <c r="R122" s="42">
        <f>_xll.SRS1Splines.Functions25.OneWay_Spline($D$56:$D$60,R$56:R$60,$D122)</f>
        <v>0.40753200873140899</v>
      </c>
      <c r="S122" s="42">
        <f>_xll.SRS1Splines.Functions25.OneWay_Spline($D$56:$D$60,S$56:S$60,$D122)</f>
        <v>0.23986034124778699</v>
      </c>
      <c r="T122" s="42">
        <f>_xll.SRS1Splines.Functions25.OneWay_Spline($D$56:$D$60,T$56:T$60,$D122)</f>
        <v>0.29129523339389202</v>
      </c>
      <c r="U122" s="42">
        <f>_xll.SRS1Splines.Functions25.OneWay_Spline($D$56:$D$60,U$56:U$60,$D122)</f>
        <v>0.51512039688413103</v>
      </c>
      <c r="V122" s="42">
        <f>_xll.SRS1Splines.Functions25.OneWay_Spline($D$56:$D$60,V$56:V$60,$D122)</f>
        <v>20.132938891797</v>
      </c>
      <c r="W122" s="42">
        <f>_xll.SRS1Splines.Functions25.OneWay_Spline($D$56:$D$60,W$56:W$60,$D122)</f>
        <v>4.32127403924936</v>
      </c>
      <c r="X122" s="42">
        <f>_xll.SRS1Splines.Functions25.OneWay_Spline($D$56:$D$60,X$56:X$60,$D122)</f>
        <v>0.25999087004468602</v>
      </c>
      <c r="Y122" s="42">
        <f>_xll.SRS1Splines.Functions25.OneWay_Spline($D$56:$D$60,Y$56:Y$60,$D122)</f>
        <v>0.388140066743346</v>
      </c>
      <c r="Z122" s="42">
        <f>_xll.SRS1Splines.Functions25.OneWay_Spline($D$62:$D$65,Z$62:Z$65,$D122)</f>
        <v>0.56507427401503696</v>
      </c>
      <c r="AB122" s="42">
        <f t="shared" si="27"/>
        <v>8.25</v>
      </c>
      <c r="AC122" s="42">
        <f>_xll.SRS1Splines.Functions25.OneWay_Spline($D$56:$D$60,AC$56:AC$60,AB122)</f>
        <v>2.1403613356620398E-2</v>
      </c>
      <c r="AD122" s="42">
        <f>_xll.SRS1Splines.Functions25.OneWay_Spline($D$56:$D$60,AD$56:AD$60,$D122)</f>
        <v>0.55239584708794198</v>
      </c>
      <c r="AE122" s="42">
        <f>_xll.SRS1Splines.Functions25.OneWay_Spline($D$56:$D$60,AE$56:AE$60,$D122)</f>
        <v>0.51569002697121202</v>
      </c>
      <c r="AF122" s="42">
        <f>_xll.SRS1Splines.Functions25.OneWay_Spline($D$56:$D$60,AF$56:AF$60,$D122)</f>
        <v>0.44989423175624599</v>
      </c>
      <c r="AG122" s="42">
        <f>_xll.SRS1Splines.Functions25.OneWay_Spline($D$56:$D$60,AG$56:AG$60,$D122)</f>
        <v>0.72840778988133004</v>
      </c>
      <c r="AH122" s="42">
        <f>_xll.SRS1Splines.Functions25.OneWay_Spline($D$56:$D$60,AH$56:AH$60,$D122)</f>
        <v>52.330574777428303</v>
      </c>
      <c r="AI122" s="42">
        <f>_xll.SRS1Splines.Functions25.OneWay_Spline($D$56:$D$60,AI$56:AI$60,$D122)</f>
        <v>5.1283013932691697</v>
      </c>
      <c r="AJ122" s="42">
        <f>_xll.SRS1Splines.Functions25.OneWay_Spline($D$56:$D$60,AJ$56:AJ$60,$D122)</f>
        <v>0.31592883285938</v>
      </c>
      <c r="AK122" s="42">
        <f>_xll.SRS1Splines.Functions25.OneWay_Spline($D$56:$D$60,AK$56:AK$60,$D122)</f>
        <v>0.42663579996734502</v>
      </c>
      <c r="AL122" s="42">
        <f>_xll.SRS1Splines.Functions25.OneWay_Spline($D$62:$D$65,AL$62:AL$65,$D122)</f>
        <v>2.65489786446962</v>
      </c>
    </row>
    <row r="123" spans="1:38">
      <c r="D123" s="42">
        <f t="shared" si="25"/>
        <v>8.5</v>
      </c>
      <c r="E123" s="42">
        <f>_xll.SRS1Splines.Functions25.OneWay_Spline($D$56:$D$60,$E$56:$E$60,D123)</f>
        <v>1.6336476753474102E-2</v>
      </c>
      <c r="F123" s="42">
        <f>_xll.SRS1Splines.Functions25.OneWay_Spline($D$56:$D$60,F$56:F$60,$D123)</f>
        <v>0.45893685344866902</v>
      </c>
      <c r="G123" s="42">
        <f>_xll.SRS1Splines.Functions25.OneWay_Spline($D$56:$D$60,G$56:G$60,$D123)</f>
        <v>0.39037215641260498</v>
      </c>
      <c r="H123" s="42">
        <f>_xll.SRS1Splines.Functions25.OneWay_Spline($D$56:$D$60,H$56:H$60,$D123)</f>
        <v>0.38490091826263301</v>
      </c>
      <c r="I123" s="42">
        <f>_xll.SRS1Splines.Functions25.OneWay_Spline($D$56:$D$60,I$56:I$60,$D123)</f>
        <v>0.61874068111539904</v>
      </c>
      <c r="J123" s="42">
        <f>_xll.SRS1Splines.Functions25.OneWay_Spline($D$56:$D$60,J$56:J$60,$D123)</f>
        <v>35.622757266605703</v>
      </c>
      <c r="K123" s="42">
        <f>_xll.SRS1Splines.Functions25.OneWay_Spline($D$56:$D$60,K$56:K$60,$D123)</f>
        <v>4.7649699892552597</v>
      </c>
      <c r="L123" s="42">
        <f>_xll.SRS1Splines.Functions25.OneWay_Spline($D$56:$D$60,L$56:L$60,$D123)</f>
        <v>0.28743110089649998</v>
      </c>
      <c r="M123" s="42">
        <f>_xll.SRS1Splines.Functions25.OneWay_Spline($D$56:$D$60,M$56:M$60,$D123)</f>
        <v>0.41277235217400998</v>
      </c>
      <c r="N123" s="42">
        <f>_xll.SRS1Splines.Functions25.OneWay_Spline(($D$62:$D$65),N$62:N$65,$D123)</f>
        <v>1.58302945151014</v>
      </c>
      <c r="P123" s="42">
        <f t="shared" si="26"/>
        <v>8.5</v>
      </c>
      <c r="Q123" s="42">
        <f>_xll.SRS1Splines.Functions25.OneWay_Spline($D$56:$D$60,Q$56:Q$60,P123)</f>
        <v>1.22461406840404E-2</v>
      </c>
      <c r="R123" s="42">
        <f>_xll.SRS1Splines.Functions25.OneWay_Spline($D$56:$D$60,R$56:R$60,$D123)</f>
        <v>0.39235691859808802</v>
      </c>
      <c r="S123" s="42">
        <f>_xll.SRS1Splines.Functions25.OneWay_Spline($D$56:$D$60,S$56:S$60,$D123)</f>
        <v>0.24943507217355201</v>
      </c>
      <c r="T123" s="42">
        <f>_xll.SRS1Splines.Functions25.OneWay_Spline($D$56:$D$60,T$56:T$60,$D123)</f>
        <v>0.29551230649050803</v>
      </c>
      <c r="U123" s="42">
        <f>_xll.SRS1Splines.Functions25.OneWay_Spline($D$56:$D$60,U$56:U$60,$D123)</f>
        <v>0.50636516373277696</v>
      </c>
      <c r="V123" s="42">
        <f>_xll.SRS1Splines.Functions25.OneWay_Spline($D$56:$D$60,V$56:V$60,$D123)</f>
        <v>20.3914252862957</v>
      </c>
      <c r="W123" s="42">
        <f>_xll.SRS1Splines.Functions25.OneWay_Spline($D$56:$D$60,W$56:W$60,$D123)</f>
        <v>4.3626648904402199</v>
      </c>
      <c r="X123" s="42">
        <f>_xll.SRS1Splines.Functions25.OneWay_Spline($D$56:$D$60,X$56:X$60,$D123)</f>
        <v>0.25997687928502</v>
      </c>
      <c r="Y123" s="42">
        <f>_xll.SRS1Splines.Functions25.OneWay_Spline($D$56:$D$60,Y$56:Y$60,$D123)</f>
        <v>0.38707025376395698</v>
      </c>
      <c r="Z123" s="42">
        <f>_xll.SRS1Splines.Functions25.OneWay_Spline($D$62:$D$65,Z$62:Z$65,$D123)</f>
        <v>0.60331397747156401</v>
      </c>
      <c r="AB123" s="42">
        <f t="shared" si="27"/>
        <v>8.5</v>
      </c>
      <c r="AC123" s="42">
        <f>_xll.SRS1Splines.Functions25.OneWay_Spline($D$56:$D$60,AC$56:AC$60,AB123)</f>
        <v>2.0426812822907699E-2</v>
      </c>
      <c r="AD123" s="42">
        <f>_xll.SRS1Splines.Functions25.OneWay_Spline($D$56:$D$60,AD$56:AD$60,$D123)</f>
        <v>0.52551678829924997</v>
      </c>
      <c r="AE123" s="42">
        <f>_xll.SRS1Splines.Functions25.OneWay_Spline($D$56:$D$60,AE$56:AE$60,$D123)</f>
        <v>0.51379236549601803</v>
      </c>
      <c r="AF123" s="42">
        <f>_xll.SRS1Splines.Functions25.OneWay_Spline($D$56:$D$60,AF$56:AF$60,$D123)</f>
        <v>0.47428953003475799</v>
      </c>
      <c r="AG123" s="42">
        <f>_xll.SRS1Splines.Functions25.OneWay_Spline($D$56:$D$60,AG$56:AG$60,$D123)</f>
        <v>0.728778004008791</v>
      </c>
      <c r="AH123" s="42">
        <f>_xll.SRS1Splines.Functions25.OneWay_Spline($D$56:$D$60,AH$56:AH$60,$D123)</f>
        <v>51.899345084985299</v>
      </c>
      <c r="AI123" s="42">
        <f>_xll.SRS1Splines.Functions25.OneWay_Spline($D$56:$D$60,AI$56:AI$60,$D123)</f>
        <v>5.1672750880703102</v>
      </c>
      <c r="AJ123" s="42">
        <f>_xll.SRS1Splines.Functions25.OneWay_Spline($D$56:$D$60,AJ$56:AJ$60,$D123)</f>
        <v>0.31488532250798001</v>
      </c>
      <c r="AK123" s="42">
        <f>_xll.SRS1Splines.Functions25.OneWay_Spline($D$56:$D$60,AK$56:AK$60,$D123)</f>
        <v>0.42859925385124198</v>
      </c>
      <c r="AL123" s="42">
        <f>_xll.SRS1Splines.Functions25.OneWay_Spline($D$62:$D$65,AL$62:AL$65,$D123)</f>
        <v>2.56274492554873</v>
      </c>
    </row>
    <row r="124" spans="1:38">
      <c r="A124" s="53" t="s">
        <v>67</v>
      </c>
      <c r="B124" s="53"/>
      <c r="D124" s="42">
        <f t="shared" si="25"/>
        <v>8.75</v>
      </c>
      <c r="E124" s="42">
        <f>_xll.SRS1Splines.Functions25.OneWay_Spline($D$56:$D$60,$E$56:$E$60,D124)</f>
        <v>1.55035453322587E-2</v>
      </c>
      <c r="F124" s="42">
        <f>_xll.SRS1Splines.Functions25.OneWay_Spline($D$56:$D$60,F$56:F$60,$D124)</f>
        <v>0.43715119337217001</v>
      </c>
      <c r="G124" s="42">
        <f>_xll.SRS1Splines.Functions25.OneWay_Spline($D$56:$D$60,G$56:G$60,$D124)</f>
        <v>0.39413072850598801</v>
      </c>
      <c r="H124" s="42">
        <f>_xll.SRS1Splines.Functions25.OneWay_Spline($D$56:$D$60,H$56:H$60,$D124)</f>
        <v>0.40071301823309802</v>
      </c>
      <c r="I124" s="42">
        <f>_xll.SRS1Splines.Functions25.OneWay_Spline($D$56:$D$60,I$56:I$60,$D124)</f>
        <v>0.61514371126032596</v>
      </c>
      <c r="J124" s="42">
        <f>_xll.SRS1Splines.Functions25.OneWay_Spline($D$56:$D$60,J$56:J$60,$D124)</f>
        <v>35.556175934320002</v>
      </c>
      <c r="K124" s="42">
        <f>_xll.SRS1Splines.Functions25.OneWay_Spline($D$56:$D$60,K$56:K$60,$D124)</f>
        <v>4.8093819751981997</v>
      </c>
      <c r="L124" s="42">
        <f>_xll.SRS1Splines.Functions25.OneWay_Spline($D$56:$D$60,L$56:L$60,$D124)</f>
        <v>0.286983696580279</v>
      </c>
      <c r="M124" s="42">
        <f>_xll.SRS1Splines.Functions25.OneWay_Spline($D$56:$D$60,M$56:M$60,$D124)</f>
        <v>0.41299333907993602</v>
      </c>
      <c r="N124" s="42">
        <f>_xll.SRS1Splines.Functions25.OneWay_Spline(($D$62:$D$65),N$62:N$65,$D124)</f>
        <v>1.55420936096622</v>
      </c>
      <c r="P124" s="42">
        <f t="shared" si="26"/>
        <v>8.75</v>
      </c>
      <c r="Q124" s="42">
        <f>_xll.SRS1Splines.Functions25.OneWay_Spline($D$56:$D$60,Q$56:Q$60,P124)</f>
        <v>1.14068013701358E-2</v>
      </c>
      <c r="R124" s="42">
        <f>_xll.SRS1Splines.Functions25.OneWay_Spline($D$56:$D$60,R$56:R$60,$D124)</f>
        <v>0.37657732231734498</v>
      </c>
      <c r="S124" s="42">
        <f>_xll.SRS1Splines.Functions25.OneWay_Spline($D$56:$D$60,S$56:S$60,$D124)</f>
        <v>0.26001766951255501</v>
      </c>
      <c r="T124" s="42">
        <f>_xll.SRS1Splines.Functions25.OneWay_Spline($D$56:$D$60,T$56:T$60,$D124)</f>
        <v>0.30017328201834598</v>
      </c>
      <c r="U124" s="42">
        <f>_xll.SRS1Splines.Functions25.OneWay_Spline($D$56:$D$60,U$56:U$60,$D124)</f>
        <v>0.498956889527784</v>
      </c>
      <c r="V124" s="42">
        <f>_xll.SRS1Splines.Functions25.OneWay_Spline($D$56:$D$60,V$56:V$60,$D124)</f>
        <v>20.6477802601995</v>
      </c>
      <c r="W124" s="42">
        <f>_xll.SRS1Splines.Functions25.OneWay_Spline($D$56:$D$60,W$56:W$60,$D124)</f>
        <v>4.4084126733353797</v>
      </c>
      <c r="X124" s="42">
        <f>_xll.SRS1Splines.Functions25.OneWay_Spline($D$56:$D$60,X$56:X$60,$D124)</f>
        <v>0.25996504094991801</v>
      </c>
      <c r="Y124" s="42">
        <f>_xll.SRS1Splines.Functions25.OneWay_Spline($D$56:$D$60,Y$56:Y$60,$D124)</f>
        <v>0.38616502739678199</v>
      </c>
      <c r="Z124" s="42">
        <f>_xll.SRS1Splines.Functions25.OneWay_Spline($D$62:$D$65,Z$62:Z$65,$D124)</f>
        <v>0.64505204095530899</v>
      </c>
      <c r="AB124" s="42">
        <f t="shared" si="27"/>
        <v>8.75</v>
      </c>
      <c r="AC124" s="42">
        <f>_xll.SRS1Splines.Functions25.OneWay_Spline($D$56:$D$60,AC$56:AC$60,AB124)</f>
        <v>1.9600289294381599E-2</v>
      </c>
      <c r="AD124" s="42">
        <f>_xll.SRS1Splines.Functions25.OneWay_Spline($D$56:$D$60,AD$56:AD$60,$D124)</f>
        <v>0.49772506442699499</v>
      </c>
      <c r="AE124" s="42">
        <f>_xll.SRS1Splines.Functions25.OneWay_Spline($D$56:$D$60,AE$56:AE$60,$D124)</f>
        <v>0.51218665194008395</v>
      </c>
      <c r="AF124" s="42">
        <f>_xll.SRS1Splines.Functions25.OneWay_Spline($D$56:$D$60,AF$56:AF$60,$D124)</f>
        <v>0.50125275444785</v>
      </c>
      <c r="AG124" s="42">
        <f>_xll.SRS1Splines.Functions25.OneWay_Spline($D$56:$D$60,AG$56:AG$60,$D124)</f>
        <v>0.72918718804440696</v>
      </c>
      <c r="AH124" s="42">
        <f>_xll.SRS1Splines.Functions25.OneWay_Spline($D$56:$D$60,AH$56:AH$60,$D124)</f>
        <v>51.422722793337698</v>
      </c>
      <c r="AI124" s="42">
        <f>_xll.SRS1Splines.Functions25.OneWay_Spline($D$56:$D$60,AI$56:AI$60,$D124)</f>
        <v>5.2103512770610303</v>
      </c>
      <c r="AJ124" s="42">
        <f>_xll.SRS1Splines.Functions25.OneWay_Spline($D$56:$D$60,AJ$56:AJ$60,$D124)</f>
        <v>0.31400235221064099</v>
      </c>
      <c r="AK124" s="42">
        <f>_xll.SRS1Splines.Functions25.OneWay_Spline($D$56:$D$60,AK$56:AK$60,$D124)</f>
        <v>0.430769387091339</v>
      </c>
      <c r="AL124" s="42">
        <f>_xll.SRS1Splines.Functions25.OneWay_Spline($D$62:$D$65,AL$62:AL$65,$D124)</f>
        <v>2.4633666809771202</v>
      </c>
    </row>
    <row r="125" spans="1:38">
      <c r="A125" s="53" t="s">
        <v>68</v>
      </c>
      <c r="B125" s="53"/>
      <c r="D125" s="42">
        <f t="shared" si="25"/>
        <v>9</v>
      </c>
      <c r="E125" s="42">
        <f>_xll.SRS1Splines.Functions25.OneWay_Spline($D$56:$D$60,$E$56:$E$60,D125)</f>
        <v>1.48220559876279E-2</v>
      </c>
      <c r="F125" s="42">
        <f>_xll.SRS1Splines.Functions25.OneWay_Spline($D$56:$D$60,F$56:F$60,$D125)</f>
        <v>0.414634617329244</v>
      </c>
      <c r="G125" s="42">
        <f>_xll.SRS1Splines.Functions25.OneWay_Spline($D$56:$D$60,G$56:G$60,$D125)</f>
        <v>0.39824725984636</v>
      </c>
      <c r="H125" s="42">
        <f>_xll.SRS1Splines.Functions25.OneWay_Spline($D$56:$D$60,H$56:H$60,$D125)</f>
        <v>0.418031032486465</v>
      </c>
      <c r="I125" s="42">
        <f>_xll.SRS1Splines.Functions25.OneWay_Spline($D$56:$D$60,I$56:I$60,$D125)</f>
        <v>0.61220073592435698</v>
      </c>
      <c r="J125" s="42">
        <f>_xll.SRS1Splines.Functions25.OneWay_Spline($D$56:$D$60,J$56:J$60,$D125)</f>
        <v>35.483253522768997</v>
      </c>
      <c r="K125" s="42">
        <f>_xll.SRS1Splines.Functions25.OneWay_Spline($D$56:$D$60,K$56:K$60,$D125)</f>
        <v>4.8580236740880904</v>
      </c>
      <c r="L125" s="42">
        <f>_xll.SRS1Splines.Functions25.OneWay_Spline($D$56:$D$60,L$56:L$60,$D125)</f>
        <v>0.28661763850337202</v>
      </c>
      <c r="M125" s="42">
        <f>_xll.SRS1Splines.Functions25.OneWay_Spline($D$56:$D$60,M$56:M$60,$D125)</f>
        <v>0.41323537235785601</v>
      </c>
      <c r="N125" s="42">
        <f>_xll.SRS1Splines.Functions25.OneWay_Spline(($D$62:$D$65),N$62:N$65,$D125)</f>
        <v>1.5237114891026</v>
      </c>
      <c r="P125" s="42">
        <f t="shared" si="26"/>
        <v>9</v>
      </c>
      <c r="Q125" s="42">
        <f>_xll.SRS1Splines.Functions25.OneWay_Spline($D$56:$D$60,Q$56:Q$60,P125)</f>
        <v>1.0720069204213801E-2</v>
      </c>
      <c r="R125" s="42">
        <f>_xll.SRS1Splines.Functions25.OneWay_Spline($D$56:$D$60,R$56:R$60,$D125)</f>
        <v>0.36024764667175302</v>
      </c>
      <c r="S125" s="42">
        <f>_xll.SRS1Splines.Functions25.OneWay_Spline($D$56:$D$60,S$56:S$60,$D125)</f>
        <v>0.27160813326479599</v>
      </c>
      <c r="T125" s="42">
        <f>_xll.SRS1Splines.Functions25.OneWay_Spline($D$56:$D$60,T$56:T$60,$D125)</f>
        <v>0.30527815997740698</v>
      </c>
      <c r="U125" s="42">
        <f>_xll.SRS1Splines.Functions25.OneWay_Spline($D$56:$D$60,U$56:U$60,$D125)</f>
        <v>0.49289557426915398</v>
      </c>
      <c r="V125" s="42">
        <f>_xll.SRS1Splines.Functions25.OneWay_Spline($D$56:$D$60,V$56:V$60,$D125)</f>
        <v>20.902003813508099</v>
      </c>
      <c r="W125" s="42">
        <f>_xll.SRS1Splines.Functions25.OneWay_Spline($D$56:$D$60,W$56:W$60,$D125)</f>
        <v>4.4585173879348297</v>
      </c>
      <c r="X125" s="42">
        <f>_xll.SRS1Splines.Functions25.OneWay_Spline($D$56:$D$60,X$56:X$60,$D125)</f>
        <v>0.25995535503938</v>
      </c>
      <c r="Y125" s="42">
        <f>_xll.SRS1Splines.Functions25.OneWay_Spline($D$56:$D$60,Y$56:Y$60,$D125)</f>
        <v>0.38542438764182002</v>
      </c>
      <c r="Z125" s="42">
        <f>_xll.SRS1Splines.Functions25.OneWay_Spline($D$62:$D$65,Z$62:Z$65,$D125)</f>
        <v>0.69018802400076196</v>
      </c>
      <c r="AB125" s="42">
        <f t="shared" si="27"/>
        <v>9</v>
      </c>
      <c r="AC125" s="42">
        <f>_xll.SRS1Splines.Functions25.OneWay_Spline($D$56:$D$60,AC$56:AC$60,AB125)</f>
        <v>1.8924042771042E-2</v>
      </c>
      <c r="AD125" s="42">
        <f>_xll.SRS1Splines.Functions25.OneWay_Spline($D$56:$D$60,AD$56:AD$60,$D125)</f>
        <v>0.46902158798673399</v>
      </c>
      <c r="AE125" s="42">
        <f>_xll.SRS1Splines.Functions25.OneWay_Spline($D$56:$D$60,AE$56:AE$60,$D125)</f>
        <v>0.51087288630341099</v>
      </c>
      <c r="AF125" s="42">
        <f>_xll.SRS1Splines.Functions25.OneWay_Spline($D$56:$D$60,AF$56:AF$60,$D125)</f>
        <v>0.53078390499552197</v>
      </c>
      <c r="AG125" s="42">
        <f>_xll.SRS1Splines.Functions25.OneWay_Spline($D$56:$D$60,AG$56:AG$60,$D125)</f>
        <v>0.72963534198817603</v>
      </c>
      <c r="AH125" s="42">
        <f>_xll.SRS1Splines.Functions25.OneWay_Spline($D$56:$D$60,AH$56:AH$60,$D125)</f>
        <v>50.9007079024856</v>
      </c>
      <c r="AI125" s="42">
        <f>_xll.SRS1Splines.Functions25.OneWay_Spline($D$56:$D$60,AI$56:AI$60,$D125)</f>
        <v>5.2575299602413503</v>
      </c>
      <c r="AJ125" s="42">
        <f>_xll.SRS1Splines.Functions25.OneWay_Spline($D$56:$D$60,AJ$56:AJ$60,$D125)</f>
        <v>0.31327992196736298</v>
      </c>
      <c r="AK125" s="42">
        <f>_xll.SRS1Splines.Functions25.OneWay_Spline($D$56:$D$60,AK$56:AK$60,$D125)</f>
        <v>0.43314619968763501</v>
      </c>
      <c r="AL125" s="42">
        <f>_xll.SRS1Splines.Functions25.OneWay_Spline($D$62:$D$65,AL$62:AL$65,$D125)</f>
        <v>2.3572349542044302</v>
      </c>
    </row>
    <row r="126" spans="1:38">
      <c r="D126" s="42">
        <f t="shared" si="25"/>
        <v>9.25</v>
      </c>
      <c r="E126" s="42">
        <f>_xll.SRS1Splines.Functions25.OneWay_Spline($D$56:$D$60,$E$56:$E$60,D126)</f>
        <v>1.4292008719581801E-2</v>
      </c>
      <c r="F126" s="42">
        <f>_xll.SRS1Splines.Functions25.OneWay_Spline($D$56:$D$60,F$56:F$60,$D126)</f>
        <v>0.39141479496895498</v>
      </c>
      <c r="G126" s="42">
        <f>_xll.SRS1Splines.Functions25.OneWay_Spline($D$56:$D$60,G$56:G$60,$D126)</f>
        <v>0.40272175043372099</v>
      </c>
      <c r="H126" s="42">
        <f>_xll.SRS1Splines.Functions25.OneWay_Spline($D$56:$D$60,H$56:H$60,$D126)</f>
        <v>0.43685496102273302</v>
      </c>
      <c r="I126" s="42">
        <f>_xll.SRS1Splines.Functions25.OneWay_Spline($D$56:$D$60,I$56:I$60,$D126)</f>
        <v>0.60991175510749196</v>
      </c>
      <c r="J126" s="42">
        <f>_xll.SRS1Splines.Functions25.OneWay_Spline($D$56:$D$60,J$56:J$60,$D126)</f>
        <v>35.403990031952702</v>
      </c>
      <c r="K126" s="42">
        <f>_xll.SRS1Splines.Functions25.OneWay_Spline($D$56:$D$60,K$56:K$60,$D126)</f>
        <v>4.9108950859249303</v>
      </c>
      <c r="L126" s="42">
        <f>_xll.SRS1Splines.Functions25.OneWay_Spline($D$56:$D$60,L$56:L$60,$D126)</f>
        <v>0.28633292666577698</v>
      </c>
      <c r="M126" s="42">
        <f>_xll.SRS1Splines.Functions25.OneWay_Spline($D$56:$D$60,M$56:M$60,$D126)</f>
        <v>0.41349845200776802</v>
      </c>
      <c r="N126" s="42">
        <f>_xll.SRS1Splines.Functions25.OneWay_Spline(($D$62:$D$65),N$62:N$65,$D126)</f>
        <v>1.49172152741134</v>
      </c>
      <c r="P126" s="42">
        <f t="shared" si="26"/>
        <v>9.25</v>
      </c>
      <c r="Q126" s="42">
        <f>_xll.SRS1Splines.Functions25.OneWay_Spline($D$56:$D$60,Q$56:Q$60,P126)</f>
        <v>1.01859441862745E-2</v>
      </c>
      <c r="R126" s="42">
        <f>_xll.SRS1Splines.Functions25.OneWay_Spline($D$56:$D$60,R$56:R$60,$D126)</f>
        <v>0.34342231844388399</v>
      </c>
      <c r="S126" s="42">
        <f>_xll.SRS1Splines.Functions25.OneWay_Spline($D$56:$D$60,S$56:S$60,$D126)</f>
        <v>0.284206463430277</v>
      </c>
      <c r="T126" s="42">
        <f>_xll.SRS1Splines.Functions25.OneWay_Spline($D$56:$D$60,T$56:T$60,$D126)</f>
        <v>0.31082694036769098</v>
      </c>
      <c r="U126" s="42">
        <f>_xll.SRS1Splines.Functions25.OneWay_Spline($D$56:$D$60,U$56:U$60,$D126)</f>
        <v>0.48818121795688602</v>
      </c>
      <c r="V126" s="42">
        <f>_xll.SRS1Splines.Functions25.OneWay_Spline($D$56:$D$60,V$56:V$60,$D126)</f>
        <v>21.154095946221702</v>
      </c>
      <c r="W126" s="42">
        <f>_xll.SRS1Splines.Functions25.OneWay_Spline($D$56:$D$60,W$56:W$60,$D126)</f>
        <v>4.5129790342385903</v>
      </c>
      <c r="X126" s="42">
        <f>_xll.SRS1Splines.Functions25.OneWay_Spline($D$56:$D$60,X$56:X$60,$D126)</f>
        <v>0.25994782155340601</v>
      </c>
      <c r="Y126" s="42">
        <f>_xll.SRS1Splines.Functions25.OneWay_Spline($D$56:$D$60,Y$56:Y$60,$D126)</f>
        <v>0.38484833449907202</v>
      </c>
      <c r="Z126" s="42">
        <f>_xll.SRS1Splines.Functions25.OneWay_Spline($D$62:$D$65,Z$62:Z$65,$D126)</f>
        <v>0.73862148614241296</v>
      </c>
      <c r="AB126" s="42">
        <f t="shared" si="27"/>
        <v>9.25</v>
      </c>
      <c r="AC126" s="42">
        <f>_xll.SRS1Splines.Functions25.OneWay_Spline($D$56:$D$60,AC$56:AC$60,AB126)</f>
        <v>1.8398073252888999E-2</v>
      </c>
      <c r="AD126" s="42">
        <f>_xll.SRS1Splines.Functions25.OneWay_Spline($D$56:$D$60,AD$56:AD$60,$D126)</f>
        <v>0.43940727149402697</v>
      </c>
      <c r="AE126" s="42">
        <f>_xll.SRS1Splines.Functions25.OneWay_Spline($D$56:$D$60,AE$56:AE$60,$D126)</f>
        <v>0.50985106858599805</v>
      </c>
      <c r="AF126" s="42">
        <f>_xll.SRS1Splines.Functions25.OneWay_Spline($D$56:$D$60,AF$56:AF$60,$D126)</f>
        <v>0.56288298167777495</v>
      </c>
      <c r="AG126" s="42">
        <f>_xll.SRS1Splines.Functions25.OneWay_Spline($D$56:$D$60,AG$56:AG$60,$D126)</f>
        <v>0.73012246584009899</v>
      </c>
      <c r="AH126" s="42">
        <f>_xll.SRS1Splines.Functions25.OneWay_Spline($D$56:$D$60,AH$56:AH$60,$D126)</f>
        <v>50.333300412428997</v>
      </c>
      <c r="AI126" s="42">
        <f>_xll.SRS1Splines.Functions25.OneWay_Spline($D$56:$D$60,AI$56:AI$60,$D126)</f>
        <v>5.3088111376112597</v>
      </c>
      <c r="AJ126" s="42">
        <f>_xll.SRS1Splines.Functions25.OneWay_Spline($D$56:$D$60,AJ$56:AJ$60,$D126)</f>
        <v>0.312718031778147</v>
      </c>
      <c r="AK126" s="42">
        <f>_xll.SRS1Splines.Functions25.OneWay_Spline($D$56:$D$60,AK$56:AK$60,$D126)</f>
        <v>0.43572969164012998</v>
      </c>
      <c r="AL126" s="42">
        <f>_xll.SRS1Splines.Functions25.OneWay_Spline($D$62:$D$65,AL$62:AL$65,$D126)</f>
        <v>2.2448215686802602</v>
      </c>
    </row>
    <row r="127" spans="1:38">
      <c r="D127" s="42">
        <f t="shared" si="25"/>
        <v>9.5</v>
      </c>
      <c r="E127" s="42">
        <f>_xll.SRS1Splines.Functions25.OneWay_Spline($D$56:$D$60,$E$56:$E$60,D127)</f>
        <v>1.39134035281202E-2</v>
      </c>
      <c r="F127" s="42">
        <f>_xll.SRS1Splines.Functions25.OneWay_Spline($D$56:$D$60,F$56:F$60,$D127)</f>
        <v>0.36751939594037097</v>
      </c>
      <c r="G127" s="42">
        <f>_xll.SRS1Splines.Functions25.OneWay_Spline($D$56:$D$60,G$56:G$60,$D127)</f>
        <v>0.40755420026806999</v>
      </c>
      <c r="H127" s="42">
        <f>_xll.SRS1Splines.Functions25.OneWay_Spline($D$56:$D$60,H$56:H$60,$D127)</f>
        <v>0.45718480384190302</v>
      </c>
      <c r="I127" s="42">
        <f>_xll.SRS1Splines.Functions25.OneWay_Spline($D$56:$D$60,I$56:I$60,$D127)</f>
        <v>0.60827676880973203</v>
      </c>
      <c r="J127" s="42">
        <f>_xll.SRS1Splines.Functions25.OneWay_Spline($D$56:$D$60,J$56:J$60,$D127)</f>
        <v>35.318385461871102</v>
      </c>
      <c r="K127" s="42">
        <f>_xll.SRS1Splines.Functions25.OneWay_Spline($D$56:$D$60,K$56:K$60,$D127)</f>
        <v>4.9679962107087103</v>
      </c>
      <c r="L127" s="42">
        <f>_xll.SRS1Splines.Functions25.OneWay_Spline($D$56:$D$60,L$56:L$60,$D127)</f>
        <v>0.28612956106749499</v>
      </c>
      <c r="M127" s="42">
        <f>_xll.SRS1Splines.Functions25.OneWay_Spline($D$56:$D$60,M$56:M$60,$D127)</f>
        <v>0.413782578029673</v>
      </c>
      <c r="N127" s="42">
        <f>_xll.SRS1Splines.Functions25.OneWay_Spline(($D$62:$D$65),N$62:N$65,$D127)</f>
        <v>1.4584251673844899</v>
      </c>
      <c r="P127" s="42">
        <f t="shared" si="26"/>
        <v>9.5</v>
      </c>
      <c r="Q127" s="42">
        <f>_xll.SRS1Splines.Functions25.OneWay_Spline($D$56:$D$60,Q$56:Q$60,P127)</f>
        <v>9.8044263163178502E-3</v>
      </c>
      <c r="R127" s="42">
        <f>_xll.SRS1Splines.Functions25.OneWay_Spline($D$56:$D$60,R$56:R$60,$D127)</f>
        <v>0.326155764416311</v>
      </c>
      <c r="S127" s="42">
        <f>_xll.SRS1Splines.Functions25.OneWay_Spline($D$56:$D$60,S$56:S$60,$D127)</f>
        <v>0.29781266000899498</v>
      </c>
      <c r="T127" s="42">
        <f>_xll.SRS1Splines.Functions25.OneWay_Spline($D$56:$D$60,T$56:T$60,$D127)</f>
        <v>0.31681962318919799</v>
      </c>
      <c r="U127" s="42">
        <f>_xll.SRS1Splines.Functions25.OneWay_Spline($D$56:$D$60,U$56:U$60,$D127)</f>
        <v>0.48481382059097999</v>
      </c>
      <c r="V127" s="42">
        <f>_xll.SRS1Splines.Functions25.OneWay_Spline($D$56:$D$60,V$56:V$60,$D127)</f>
        <v>21.404056658340199</v>
      </c>
      <c r="W127" s="42">
        <f>_xll.SRS1Splines.Functions25.OneWay_Spline($D$56:$D$60,W$56:W$60,$D127)</f>
        <v>4.5717976122466499</v>
      </c>
      <c r="X127" s="42">
        <f>_xll.SRS1Splines.Functions25.OneWay_Spline($D$56:$D$60,X$56:X$60,$D127)</f>
        <v>0.259942440491996</v>
      </c>
      <c r="Y127" s="42">
        <f>_xll.SRS1Splines.Functions25.OneWay_Spline($D$56:$D$60,Y$56:Y$60,$D127)</f>
        <v>0.38443686796853799</v>
      </c>
      <c r="Z127" s="42">
        <f>_xll.SRS1Splines.Functions25.OneWay_Spline($D$62:$D$65,Z$62:Z$65,$D127)</f>
        <v>0.79025198691474996</v>
      </c>
      <c r="AB127" s="42">
        <f t="shared" si="27"/>
        <v>9.5</v>
      </c>
      <c r="AC127" s="42">
        <f>_xll.SRS1Splines.Functions25.OneWay_Spline($D$56:$D$60,AC$56:AC$60,AB127)</f>
        <v>1.80223807399226E-2</v>
      </c>
      <c r="AD127" s="42">
        <f>_xll.SRS1Splines.Functions25.OneWay_Spline($D$56:$D$60,AD$56:AD$60,$D127)</f>
        <v>0.408883027464431</v>
      </c>
      <c r="AE127" s="42">
        <f>_xll.SRS1Splines.Functions25.OneWay_Spline($D$56:$D$60,AE$56:AE$60,$D127)</f>
        <v>0.50912119878784701</v>
      </c>
      <c r="AF127" s="42">
        <f>_xll.SRS1Splines.Functions25.OneWay_Spline($D$56:$D$60,AF$56:AF$60,$D127)</f>
        <v>0.59754998449460694</v>
      </c>
      <c r="AG127" s="42">
        <f>_xll.SRS1Splines.Functions25.OneWay_Spline($D$56:$D$60,AG$56:AG$60,$D127)</f>
        <v>0.73064855960017605</v>
      </c>
      <c r="AH127" s="42">
        <f>_xll.SRS1Splines.Functions25.OneWay_Spline($D$56:$D$60,AH$56:AH$60,$D127)</f>
        <v>49.720500323167897</v>
      </c>
      <c r="AI127" s="42">
        <f>_xll.SRS1Splines.Functions25.OneWay_Spline($D$56:$D$60,AI$56:AI$60,$D127)</f>
        <v>5.3641948091707601</v>
      </c>
      <c r="AJ127" s="42">
        <f>_xll.SRS1Splines.Functions25.OneWay_Spline($D$56:$D$60,AJ$56:AJ$60,$D127)</f>
        <v>0.31231668164299298</v>
      </c>
      <c r="AK127" s="42">
        <f>_xll.SRS1Splines.Functions25.OneWay_Spline($D$56:$D$60,AK$56:AK$60,$D127)</f>
        <v>0.438519862948826</v>
      </c>
      <c r="AL127" s="42">
        <f>_xll.SRS1Splines.Functions25.OneWay_Spline($D$62:$D$65,AL$62:AL$65,$D127)</f>
        <v>2.1265983478542299</v>
      </c>
    </row>
    <row r="128" spans="1:38">
      <c r="C128" s="53" t="s">
        <v>71</v>
      </c>
      <c r="D128" s="42">
        <f t="shared" si="25"/>
        <v>9.75</v>
      </c>
      <c r="E128" s="42">
        <f>_xll.SRS1Splines.Functions25.OneWay_Spline($D$56:$D$60,$E$56:$E$60,D128)</f>
        <v>1.36862404132433E-2</v>
      </c>
      <c r="F128" s="42">
        <f>_xll.SRS1Splines.Functions25.OneWay_Spline($D$56:$D$60,F$56:F$60,$D128)</f>
        <v>0.34297608989255501</v>
      </c>
      <c r="G128" s="42">
        <f>_xll.SRS1Splines.Functions25.OneWay_Spline($D$56:$D$60,G$56:G$60,$D128)</f>
        <v>0.41274460934940899</v>
      </c>
      <c r="H128" s="42">
        <f>_xll.SRS1Splines.Functions25.OneWay_Spline($D$56:$D$60,H$56:H$60,$D128)</f>
        <v>0.47902056094397399</v>
      </c>
      <c r="I128" s="42">
        <f>_xll.SRS1Splines.Functions25.OneWay_Spline($D$56:$D$60,I$56:I$60,$D128)</f>
        <v>0.60729577703107596</v>
      </c>
      <c r="J128" s="42">
        <f>_xll.SRS1Splines.Functions25.OneWay_Spline($D$56:$D$60,J$56:J$60,$D128)</f>
        <v>35.226439812524198</v>
      </c>
      <c r="K128" s="42">
        <f>_xll.SRS1Splines.Functions25.OneWay_Spline($D$56:$D$60,K$56:K$60,$D128)</f>
        <v>5.0293270484394403</v>
      </c>
      <c r="L128" s="42">
        <f>_xll.SRS1Splines.Functions25.OneWay_Spline($D$56:$D$60,L$56:L$60,$D128)</f>
        <v>0.28600754170852499</v>
      </c>
      <c r="M128" s="42">
        <f>_xll.SRS1Splines.Functions25.OneWay_Spline($D$56:$D$60,M$56:M$60,$D128)</f>
        <v>0.41408775042357199</v>
      </c>
      <c r="N128" s="42">
        <f>_xll.SRS1Splines.Functions25.OneWay_Spline(($D$62:$D$65),N$62:N$65,$D128)</f>
        <v>1.4240081005141101</v>
      </c>
      <c r="P128" s="42">
        <f t="shared" si="26"/>
        <v>9.75</v>
      </c>
      <c r="Q128" s="42">
        <f>_xll.SRS1Splines.Functions25.OneWay_Spline($D$56:$D$60,Q$56:Q$60,P128)</f>
        <v>9.5755155943438603E-3</v>
      </c>
      <c r="R128" s="42">
        <f>_xll.SRS1Splines.Functions25.OneWay_Spline($D$56:$D$60,R$56:R$60,$D128)</f>
        <v>0.308502411371607</v>
      </c>
      <c r="S128" s="42">
        <f>_xll.SRS1Splines.Functions25.OneWay_Spline($D$56:$D$60,S$56:S$60,$D128)</f>
        <v>0.31242672300095198</v>
      </c>
      <c r="T128" s="42">
        <f>_xll.SRS1Splines.Functions25.OneWay_Spline($D$56:$D$60,T$56:T$60,$D128)</f>
        <v>0.32325620844192698</v>
      </c>
      <c r="U128" s="42">
        <f>_xll.SRS1Splines.Functions25.OneWay_Spline($D$56:$D$60,U$56:U$60,$D128)</f>
        <v>0.48279338217143702</v>
      </c>
      <c r="V128" s="42">
        <f>_xll.SRS1Splines.Functions25.OneWay_Spline($D$56:$D$60,V$56:V$60,$D128)</f>
        <v>21.651885949863601</v>
      </c>
      <c r="W128" s="42">
        <f>_xll.SRS1Splines.Functions25.OneWay_Spline($D$56:$D$60,W$56:W$60,$D128)</f>
        <v>4.6349731219590096</v>
      </c>
      <c r="X128" s="42">
        <f>_xll.SRS1Splines.Functions25.OneWay_Spline($D$56:$D$60,X$56:X$60,$D128)</f>
        <v>0.25993921185515001</v>
      </c>
      <c r="Y128" s="42">
        <f>_xll.SRS1Splines.Functions25.OneWay_Spline($D$56:$D$60,Y$56:Y$60,$D128)</f>
        <v>0.38418998805021698</v>
      </c>
      <c r="Z128" s="42">
        <f>_xll.SRS1Splines.Functions25.OneWay_Spline($D$62:$D$65,Z$62:Z$65,$D128)</f>
        <v>0.844979085852262</v>
      </c>
      <c r="AB128" s="42">
        <f t="shared" si="27"/>
        <v>9.75</v>
      </c>
      <c r="AC128" s="42">
        <f>_xll.SRS1Splines.Functions25.OneWay_Spline($D$56:$D$60,AC$56:AC$60,AB128)</f>
        <v>1.7796965232142799E-2</v>
      </c>
      <c r="AD128" s="42">
        <f>_xll.SRS1Splines.Functions25.OneWay_Spline($D$56:$D$60,AD$56:AD$60,$D128)</f>
        <v>0.37744976841350403</v>
      </c>
      <c r="AE128" s="42">
        <f>_xll.SRS1Splines.Functions25.OneWay_Spline($D$56:$D$60,AE$56:AE$60,$D128)</f>
        <v>0.50868327690895598</v>
      </c>
      <c r="AF128" s="42">
        <f>_xll.SRS1Splines.Functions25.OneWay_Spline($D$56:$D$60,AF$56:AF$60,$D128)</f>
        <v>0.63478491344601995</v>
      </c>
      <c r="AG128" s="42">
        <f>_xll.SRS1Splines.Functions25.OneWay_Spline($D$56:$D$60,AG$56:AG$60,$D128)</f>
        <v>0.731213623268407</v>
      </c>
      <c r="AH128" s="42">
        <f>_xll.SRS1Splines.Functions25.OneWay_Spline($D$56:$D$60,AH$56:AH$60,$D128)</f>
        <v>49.062307634702201</v>
      </c>
      <c r="AI128" s="42">
        <f>_xll.SRS1Splines.Functions25.OneWay_Spline($D$56:$D$60,AI$56:AI$60,$D128)</f>
        <v>5.4236809749198596</v>
      </c>
      <c r="AJ128" s="42">
        <f>_xll.SRS1Splines.Functions25.OneWay_Spline($D$56:$D$60,AJ$56:AJ$60,$D128)</f>
        <v>0.31207587156190097</v>
      </c>
      <c r="AK128" s="42">
        <f>_xll.SRS1Splines.Functions25.OneWay_Spline($D$56:$D$60,AK$56:AK$60,$D128)</f>
        <v>0.44151671361372102</v>
      </c>
      <c r="AL128" s="42">
        <f>_xll.SRS1Splines.Functions25.OneWay_Spline($D$62:$D$65,AL$62:AL$65,$D128)</f>
        <v>2.0030371151759598</v>
      </c>
    </row>
    <row r="129" spans="1:38">
      <c r="B129" s="53" t="s">
        <v>66</v>
      </c>
      <c r="C129" s="53" t="s">
        <v>70</v>
      </c>
      <c r="D129" s="42">
        <f t="shared" si="25"/>
        <v>10</v>
      </c>
      <c r="E129" s="42">
        <f>_xll.SRS1Splines.Functions25.OneWay_Spline($D$56:$D$60,$E$56:$E$60,D129)</f>
        <v>1.3610519374951001E-2</v>
      </c>
      <c r="F129" s="42">
        <f>_xll.SRS1Splines.Functions25.OneWay_Spline($D$56:$D$60,F$56:F$60,$D129)</f>
        <v>0.31781254647457502</v>
      </c>
      <c r="G129" s="42">
        <f>_xll.SRS1Splines.Functions25.OneWay_Spline($D$56:$D$60,G$56:G$60,$D129)</f>
        <v>0.41829297767773599</v>
      </c>
      <c r="H129" s="42">
        <f>_xll.SRS1Splines.Functions25.OneWay_Spline($D$56:$D$60,H$56:H$60,$D129)</f>
        <v>0.50236223232894595</v>
      </c>
      <c r="I129" s="42">
        <f>_xll.SRS1Splines.Functions25.OneWay_Spline($D$56:$D$60,I$56:I$60,$D129)</f>
        <v>0.60696877977152297</v>
      </c>
      <c r="J129" s="42">
        <f>_xll.SRS1Splines.Functions25.OneWay_Spline($D$56:$D$60,J$56:J$60,$D129)</f>
        <v>35.128153083911997</v>
      </c>
      <c r="K129" s="42">
        <f>_xll.SRS1Splines.Functions25.OneWay_Spline($D$56:$D$60,K$56:K$60,$D129)</f>
        <v>5.0948875991171096</v>
      </c>
      <c r="L129" s="42">
        <f>_xll.SRS1Splines.Functions25.OneWay_Spline($D$56:$D$60,L$56:L$60,$D129)</f>
        <v>0.28596686858886899</v>
      </c>
      <c r="M129" s="42">
        <f>_xll.SRS1Splines.Functions25.OneWay_Spline($D$56:$D$60,M$56:M$60,$D129)</f>
        <v>0.41441396918946299</v>
      </c>
      <c r="N129" s="42">
        <f>_xll.SRS1Splines.Functions25.OneWay_Spline(($D$62:$D$65),N$62:N$65,$D129)</f>
        <v>1.38865601829225</v>
      </c>
      <c r="P129" s="42">
        <f t="shared" si="26"/>
        <v>10</v>
      </c>
      <c r="Q129" s="42">
        <f>_xll.SRS1Splines.Functions25.OneWay_Spline($D$56:$D$60,Q$56:Q$60,P129)</f>
        <v>9.4992120203525304E-3</v>
      </c>
      <c r="R129" s="42">
        <f>_xll.SRS1Splines.Functions25.OneWay_Spline($D$56:$D$60,R$56:R$60,$D129)</f>
        <v>0.29051668609234499</v>
      </c>
      <c r="S129" s="42">
        <f>_xll.SRS1Splines.Functions25.OneWay_Spline($D$56:$D$60,S$56:S$60,$D129)</f>
        <v>0.328048652406147</v>
      </c>
      <c r="T129" s="42">
        <f>_xll.SRS1Splines.Functions25.OneWay_Spline($D$56:$D$60,T$56:T$60,$D129)</f>
        <v>0.33013669612587898</v>
      </c>
      <c r="U129" s="42">
        <f>_xll.SRS1Splines.Functions25.OneWay_Spline($D$56:$D$60,U$56:U$60,$D129)</f>
        <v>0.482119902698256</v>
      </c>
      <c r="V129" s="42">
        <f>_xll.SRS1Splines.Functions25.OneWay_Spline($D$56:$D$60,V$56:V$60,$D129)</f>
        <v>21.897583820792001</v>
      </c>
      <c r="W129" s="42">
        <f>_xll.SRS1Splines.Functions25.OneWay_Spline($D$56:$D$60,W$56:W$60,$D129)</f>
        <v>4.7025055633756701</v>
      </c>
      <c r="X129" s="42">
        <f>_xll.SRS1Splines.Functions25.OneWay_Spline($D$56:$D$60,X$56:X$60,$D129)</f>
        <v>0.259938135642868</v>
      </c>
      <c r="Y129" s="42">
        <f>_xll.SRS1Splines.Functions25.OneWay_Spline($D$56:$D$60,Y$56:Y$60,$D129)</f>
        <v>0.38410769474411099</v>
      </c>
      <c r="Z129" s="42">
        <f>_xll.SRS1Splines.Functions25.OneWay_Spline($D$62:$D$65,Z$62:Z$65,$D129)</f>
        <v>0.90270234248944003</v>
      </c>
      <c r="AB129" s="42">
        <f t="shared" si="27"/>
        <v>10</v>
      </c>
      <c r="AC129" s="42">
        <f>_xll.SRS1Splines.Functions25.OneWay_Spline($D$56:$D$60,AC$56:AC$60,AB129)</f>
        <v>1.77218267295495E-2</v>
      </c>
      <c r="AD129" s="42">
        <f>_xll.SRS1Splines.Functions25.OneWay_Spline($D$56:$D$60,AD$56:AD$60,$D129)</f>
        <v>0.34510840685680499</v>
      </c>
      <c r="AE129" s="42">
        <f>_xll.SRS1Splines.Functions25.OneWay_Spline($D$56:$D$60,AE$56:AE$60,$D129)</f>
        <v>0.50853730294932498</v>
      </c>
      <c r="AF129" s="42">
        <f>_xll.SRS1Splines.Functions25.OneWay_Spline($D$56:$D$60,AF$56:AF$60,$D129)</f>
        <v>0.67458776853201297</v>
      </c>
      <c r="AG129" s="42">
        <f>_xll.SRS1Splines.Functions25.OneWay_Spline($D$56:$D$60,AG$56:AG$60,$D129)</f>
        <v>0.73181765684479105</v>
      </c>
      <c r="AH129" s="42">
        <f>_xll.SRS1Splines.Functions25.OneWay_Spline($D$56:$D$60,AH$56:AH$60,$D129)</f>
        <v>48.358722347032</v>
      </c>
      <c r="AI129" s="42">
        <f>_xll.SRS1Splines.Functions25.OneWay_Spline($D$56:$D$60,AI$56:AI$60,$D129)</f>
        <v>5.4872696348585501</v>
      </c>
      <c r="AJ129" s="42">
        <f>_xll.SRS1Splines.Functions25.OneWay_Spline($D$56:$D$60,AJ$56:AJ$60,$D129)</f>
        <v>0.31199560153486999</v>
      </c>
      <c r="AK129" s="42">
        <f>_xll.SRS1Splines.Functions25.OneWay_Spline($D$56:$D$60,AK$56:AK$60,$D129)</f>
        <v>0.44472024363481599</v>
      </c>
      <c r="AL129" s="42">
        <f>_xll.SRS1Splines.Functions25.OneWay_Spline($D$62:$D$65,AL$62:AL$65,$D129)</f>
        <v>1.8746096940950601</v>
      </c>
    </row>
    <row r="130" spans="1:38" s="57" customFormat="1">
      <c r="A130" s="59" t="s">
        <v>63</v>
      </c>
      <c r="B130" s="61">
        <v>3.0150000000000001</v>
      </c>
      <c r="C130" s="57">
        <f>B130/$B$130</f>
        <v>1</v>
      </c>
      <c r="D130" s="57">
        <f t="shared" si="25"/>
        <v>10.25</v>
      </c>
      <c r="E130" s="57">
        <f>E$129*$C130</f>
        <v>1.3610519374951001E-2</v>
      </c>
      <c r="F130" s="57">
        <f t="shared" ref="F130:N130" si="28">F$129*$C130</f>
        <v>0.31781254647457502</v>
      </c>
      <c r="G130" s="57">
        <f t="shared" si="28"/>
        <v>0.41829297767773599</v>
      </c>
      <c r="H130" s="57">
        <f t="shared" si="28"/>
        <v>0.50236223232894595</v>
      </c>
      <c r="I130" s="57">
        <f t="shared" si="28"/>
        <v>0.60696877977152297</v>
      </c>
      <c r="J130" s="57">
        <f t="shared" si="28"/>
        <v>35.128153083911997</v>
      </c>
      <c r="K130" s="57">
        <f t="shared" si="28"/>
        <v>5.0948875991171096</v>
      </c>
      <c r="L130" s="57">
        <f t="shared" si="28"/>
        <v>0.28596686858886899</v>
      </c>
      <c r="M130" s="57">
        <f t="shared" si="28"/>
        <v>0.41441396918946299</v>
      </c>
      <c r="N130" s="57">
        <f t="shared" si="28"/>
        <v>1.38865601829225</v>
      </c>
      <c r="P130" s="57">
        <f t="shared" si="26"/>
        <v>10.25</v>
      </c>
      <c r="Q130" s="57">
        <f>_xll.SRS1Splines.Functions25.OneWay_Spline($D$56:$D$60,Q$56:Q$60,P130)</f>
        <v>9.4992120203525304E-3</v>
      </c>
      <c r="R130" s="57">
        <f>_xll.SRS1Splines.Functions25.OneWay_Spline($D$56:$D$60,R$56:R$60,$D130)</f>
        <v>0.272382916956662</v>
      </c>
      <c r="S130" s="57">
        <f>_xll.SRS1Splines.Functions25.OneWay_Spline($D$56:$D$60,S$56:S$60,$D130)</f>
        <v>0.34417451501796098</v>
      </c>
      <c r="T130" s="57">
        <f>_xll.SRS1Splines.Functions25.OneWay_Spline($D$56:$D$60,T$56:T$60,$D130)</f>
        <v>0.337239135025443</v>
      </c>
      <c r="U130" s="57">
        <f>_xll.SRS1Splines.Functions25.OneWay_Spline($D$56:$D$60,U$56:U$60,$D130)</f>
        <v>0.482119902698256</v>
      </c>
      <c r="V130" s="57">
        <f>_xll.SRS1Splines.Functions25.OneWay_Spline($D$56:$D$60,V$56:V$60,$D130)</f>
        <v>22.1422159814229</v>
      </c>
      <c r="W130" s="57">
        <f>_xll.SRS1Splines.Functions25.OneWay_Spline($D$56:$D$60,W$56:W$60,$D130)</f>
        <v>4.7722164706444801</v>
      </c>
      <c r="X130" s="57">
        <f>_xll.SRS1Splines.Functions25.OneWay_Spline($D$56:$D$60,X$56:X$60,$D130)</f>
        <v>0.259938135642868</v>
      </c>
      <c r="Y130" s="57">
        <f>_xll.SRS1Splines.Functions25.OneWay_Spline($D$56:$D$60,Y$56:Y$60,$D130)</f>
        <v>0.38410769474411099</v>
      </c>
      <c r="Z130" s="57">
        <f>_xll.SRS1Splines.Functions25.OneWay_Spline($D$62:$D$65,Z$62:Z$65,$D130)</f>
        <v>0.96189019782128005</v>
      </c>
      <c r="AB130" s="57">
        <f t="shared" si="27"/>
        <v>10.25</v>
      </c>
      <c r="AC130" s="57">
        <f>_xll.SRS1Splines.Functions25.OneWay_Spline($D$56:$D$60,AC$56:AC$60,AB130)</f>
        <v>1.77218267295495E-2</v>
      </c>
      <c r="AD130" s="57">
        <f>_xll.SRS1Splines.Functions25.OneWay_Spline($D$56:$D$60,AD$56:AD$60,$D130)</f>
        <v>0.312313298219073</v>
      </c>
      <c r="AE130" s="57">
        <f>_xll.SRS1Splines.Functions25.OneWay_Spline($D$56:$D$60,AE$56:AE$60,$D130)</f>
        <v>0.50853730294932498</v>
      </c>
      <c r="AF130" s="57">
        <f>_xll.SRS1Splines.Functions25.OneWay_Spline($D$56:$D$60,AF$56:AF$60,$D130)</f>
        <v>0.71567458668529604</v>
      </c>
      <c r="AG130" s="57">
        <f>_xll.SRS1Splines.Functions25.OneWay_Spline($D$56:$D$60,AG$56:AG$60,$D130)</f>
        <v>0.732441175375253</v>
      </c>
      <c r="AH130" s="57">
        <f>_xll.SRS1Splines.Functions25.OneWay_Spline($D$56:$D$60,AH$56:AH$60,$D130)</f>
        <v>47.632440759759497</v>
      </c>
      <c r="AI130" s="57">
        <f>_xll.SRS1Splines.Functions25.OneWay_Spline($D$56:$D$60,AI$56:AI$60,$D130)</f>
        <v>5.5529095418920296</v>
      </c>
      <c r="AJ130" s="57">
        <f>_xll.SRS1Splines.Functions25.OneWay_Spline($D$56:$D$60,AJ$56:AJ$60,$D130)</f>
        <v>0.31199560153486999</v>
      </c>
      <c r="AK130" s="57">
        <f>_xll.SRS1Splines.Functions25.OneWay_Spline($D$56:$D$60,AK$56:AK$60,$D130)</f>
        <v>0.44802711333401002</v>
      </c>
      <c r="AL130" s="57">
        <f>_xll.SRS1Splines.Functions25.OneWay_Spline($D$62:$D$65,AL$62:AL$65,$D130)</f>
        <v>1.74390645329605</v>
      </c>
    </row>
    <row r="131" spans="1:38" s="57" customFormat="1">
      <c r="A131" s="59" t="s">
        <v>64</v>
      </c>
      <c r="B131" s="61">
        <v>2.9533</v>
      </c>
      <c r="C131" s="57">
        <f t="shared" ref="C131:C162" si="29">B131/$B$130</f>
        <v>0.97953565505804308</v>
      </c>
      <c r="D131" s="57">
        <f t="shared" si="25"/>
        <v>10.5</v>
      </c>
      <c r="E131" s="57">
        <f t="shared" ref="E131:N162" si="30">E$129*$C131</f>
        <v>1.3331989011622815E-2</v>
      </c>
      <c r="F131" s="57">
        <f t="shared" si="30"/>
        <v>0.31130872089663758</v>
      </c>
      <c r="G131" s="57">
        <f t="shared" si="30"/>
        <v>0.40973288589574053</v>
      </c>
      <c r="H131" s="57">
        <f t="shared" si="30"/>
        <v>0.49208171832075487</v>
      </c>
      <c r="I131" s="57">
        <f t="shared" si="30"/>
        <v>0.59454756129327979</v>
      </c>
      <c r="J131" s="57">
        <f t="shared" si="30"/>
        <v>34.409278442028956</v>
      </c>
      <c r="K131" s="57">
        <f t="shared" si="30"/>
        <v>4.990624061848278</v>
      </c>
      <c r="L131" s="57">
        <f t="shared" si="30"/>
        <v>0.2801147439480951</v>
      </c>
      <c r="M131" s="57">
        <f t="shared" si="30"/>
        <v>0.40593325877520431</v>
      </c>
      <c r="N131" s="57">
        <f t="shared" si="30"/>
        <v>1.360238082528193</v>
      </c>
      <c r="P131" s="57">
        <f t="shared" si="26"/>
        <v>10.5</v>
      </c>
      <c r="Q131" s="57">
        <f>_xll.SRS1Splines.Functions25.OneWay_Spline($D$56:$D$60,Q$56:Q$60,P131)</f>
        <v>9.4992120203525304E-3</v>
      </c>
      <c r="R131" s="57">
        <f>_xll.SRS1Splines.Functions25.OneWay_Spline($D$56:$D$60,R$56:R$60,$D131)</f>
        <v>0.25424914782097902</v>
      </c>
      <c r="S131" s="57">
        <f>_xll.SRS1Splines.Functions25.OneWay_Spline($D$56:$D$60,S$56:S$60,$D131)</f>
        <v>0.36030037762977601</v>
      </c>
      <c r="T131" s="57">
        <f>_xll.SRS1Splines.Functions25.OneWay_Spline($D$56:$D$60,T$56:T$60,$D131)</f>
        <v>0.34434157392500597</v>
      </c>
      <c r="U131" s="57">
        <f>_xll.SRS1Splines.Functions25.OneWay_Spline($D$56:$D$60,U$56:U$60,$D131)</f>
        <v>0.482119902698256</v>
      </c>
      <c r="V131" s="57">
        <f>_xll.SRS1Splines.Functions25.OneWay_Spline($D$56:$D$60,V$56:V$60,$D131)</f>
        <v>22.386848142053701</v>
      </c>
      <c r="W131" s="57">
        <f>_xll.SRS1Splines.Functions25.OneWay_Spline($D$56:$D$60,W$56:W$60,$D131)</f>
        <v>4.8419273779132901</v>
      </c>
      <c r="X131" s="57">
        <f>_xll.SRS1Splines.Functions25.OneWay_Spline($D$56:$D$60,X$56:X$60,$D131)</f>
        <v>0.259938135642868</v>
      </c>
      <c r="Y131" s="57">
        <f>_xll.SRS1Splines.Functions25.OneWay_Spline($D$56:$D$60,Y$56:Y$60,$D131)</f>
        <v>0.38410769474411099</v>
      </c>
      <c r="Z131" s="57">
        <f>_xll.SRS1Splines.Functions25.OneWay_Spline($D$62:$D$65,Z$62:Z$65,$D131)</f>
        <v>1.0210780531531201</v>
      </c>
      <c r="AB131" s="57">
        <f t="shared" si="27"/>
        <v>10.5</v>
      </c>
      <c r="AC131" s="57">
        <f>_xll.SRS1Splines.Functions25.OneWay_Spline($D$56:$D$60,AC$56:AC$60,AB131)</f>
        <v>1.77218267295495E-2</v>
      </c>
      <c r="AD131" s="57">
        <f>_xll.SRS1Splines.Functions25.OneWay_Spline($D$56:$D$60,AD$56:AD$60,$D131)</f>
        <v>0.27951818958134</v>
      </c>
      <c r="AE131" s="57">
        <f>_xll.SRS1Splines.Functions25.OneWay_Spline($D$56:$D$60,AE$56:AE$60,$D131)</f>
        <v>0.50853730294932498</v>
      </c>
      <c r="AF131" s="57">
        <f>_xll.SRS1Splines.Functions25.OneWay_Spline($D$56:$D$60,AF$56:AF$60,$D131)</f>
        <v>0.75676140483858001</v>
      </c>
      <c r="AG131" s="57">
        <f>_xll.SRS1Splines.Functions25.OneWay_Spline($D$56:$D$60,AG$56:AG$60,$D131)</f>
        <v>0.73306469390571405</v>
      </c>
      <c r="AH131" s="57">
        <f>_xll.SRS1Splines.Functions25.OneWay_Spline($D$56:$D$60,AH$56:AH$60,$D131)</f>
        <v>46.906159172487101</v>
      </c>
      <c r="AI131" s="57">
        <f>_xll.SRS1Splines.Functions25.OneWay_Spline($D$56:$D$60,AI$56:AI$60,$D131)</f>
        <v>5.6185494489255197</v>
      </c>
      <c r="AJ131" s="57">
        <f>_xll.SRS1Splines.Functions25.OneWay_Spline($D$56:$D$60,AJ$56:AJ$60,$D131)</f>
        <v>0.31199560153486999</v>
      </c>
      <c r="AK131" s="57">
        <f>_xll.SRS1Splines.Functions25.OneWay_Spline($D$56:$D$60,AK$56:AK$60,$D131)</f>
        <v>0.45133398303320499</v>
      </c>
      <c r="AL131" s="57">
        <f>_xll.SRS1Splines.Functions25.OneWay_Spline($D$62:$D$65,AL$62:AL$65,$D131)</f>
        <v>1.6132032124970499</v>
      </c>
    </row>
    <row r="132" spans="1:38" s="57" customFormat="1">
      <c r="B132" s="61">
        <v>2.8921999999999999</v>
      </c>
      <c r="C132" s="57">
        <f t="shared" si="29"/>
        <v>0.95927031509121052</v>
      </c>
      <c r="D132" s="57">
        <f t="shared" si="25"/>
        <v>10.75</v>
      </c>
      <c r="E132" s="57">
        <f t="shared" si="30"/>
        <v>1.3056167209364271E-2</v>
      </c>
      <c r="F132" s="57">
        <f t="shared" si="30"/>
        <v>0.30486814159660558</v>
      </c>
      <c r="G132" s="57">
        <f t="shared" si="30"/>
        <v>0.40125603649736247</v>
      </c>
      <c r="H132" s="57">
        <f t="shared" si="30"/>
        <v>0.48190117689611189</v>
      </c>
      <c r="I132" s="57">
        <f t="shared" si="30"/>
        <v>0.58224713262195638</v>
      </c>
      <c r="J132" s="57">
        <f t="shared" si="30"/>
        <v>33.697394477376541</v>
      </c>
      <c r="K132" s="57">
        <f t="shared" si="30"/>
        <v>4.8873744325593709</v>
      </c>
      <c r="L132" s="57">
        <f t="shared" si="30"/>
        <v>0.27431952813689114</v>
      </c>
      <c r="M132" s="57">
        <f t="shared" si="30"/>
        <v>0.39753501880257536</v>
      </c>
      <c r="N132" s="57">
        <f t="shared" si="30"/>
        <v>1.3320964962205124</v>
      </c>
      <c r="P132" s="57">
        <f t="shared" si="26"/>
        <v>10.75</v>
      </c>
      <c r="Q132" s="57">
        <f>_xll.SRS1Splines.Functions25.OneWay_Spline($D$56:$D$60,Q$56:Q$60,P132)</f>
        <v>9.4992120203525304E-3</v>
      </c>
      <c r="R132" s="57">
        <f>_xll.SRS1Splines.Functions25.OneWay_Spline($D$56:$D$60,R$56:R$60,$D132)</f>
        <v>0.236115378685296</v>
      </c>
      <c r="S132" s="57">
        <f>_xll.SRS1Splines.Functions25.OneWay_Spline($D$56:$D$60,S$56:S$60,$D132)</f>
        <v>0.37642624024158999</v>
      </c>
      <c r="T132" s="57">
        <f>_xll.SRS1Splines.Functions25.OneWay_Spline($D$56:$D$60,T$56:T$60,$D132)</f>
        <v>0.35144401282457</v>
      </c>
      <c r="U132" s="57">
        <f>_xll.SRS1Splines.Functions25.OneWay_Spline($D$56:$D$60,U$56:U$60,$D132)</f>
        <v>0.482119902698256</v>
      </c>
      <c r="V132" s="57">
        <f>_xll.SRS1Splines.Functions25.OneWay_Spline($D$56:$D$60,V$56:V$60,$D132)</f>
        <v>22.631480302684601</v>
      </c>
      <c r="W132" s="57">
        <f>_xll.SRS1Splines.Functions25.OneWay_Spline($D$56:$D$60,W$56:W$60,$D132)</f>
        <v>4.9116382851821001</v>
      </c>
      <c r="X132" s="57">
        <f>_xll.SRS1Splines.Functions25.OneWay_Spline($D$56:$D$60,X$56:X$60,$D132)</f>
        <v>0.259938135642868</v>
      </c>
      <c r="Y132" s="57">
        <f>_xll.SRS1Splines.Functions25.OneWay_Spline($D$56:$D$60,Y$56:Y$60,$D132)</f>
        <v>0.38410769474411099</v>
      </c>
      <c r="Z132" s="57">
        <f>_xll.SRS1Splines.Functions25.OneWay_Spline($D$62:$D$65,Z$62:Z$65,$D132)</f>
        <v>1.08026590848496</v>
      </c>
      <c r="AB132" s="57">
        <f t="shared" si="27"/>
        <v>10.75</v>
      </c>
      <c r="AC132" s="57">
        <f>_xll.SRS1Splines.Functions25.OneWay_Spline($D$56:$D$60,AC$56:AC$60,AB132)</f>
        <v>1.77218267295495E-2</v>
      </c>
      <c r="AD132" s="57">
        <f>_xll.SRS1Splines.Functions25.OneWay_Spline($D$56:$D$60,AD$56:AD$60,$D132)</f>
        <v>0.24672308094360801</v>
      </c>
      <c r="AE132" s="57">
        <f>_xll.SRS1Splines.Functions25.OneWay_Spline($D$56:$D$60,AE$56:AE$60,$D132)</f>
        <v>0.50853730294932498</v>
      </c>
      <c r="AF132" s="57">
        <f>_xll.SRS1Splines.Functions25.OneWay_Spline($D$56:$D$60,AF$56:AF$60,$D132)</f>
        <v>0.79784822299186298</v>
      </c>
      <c r="AG132" s="57">
        <f>_xll.SRS1Splines.Functions25.OneWay_Spline($D$56:$D$60,AG$56:AG$60,$D132)</f>
        <v>0.73368821243617599</v>
      </c>
      <c r="AH132" s="57">
        <f>_xll.SRS1Splines.Functions25.OneWay_Spline($D$56:$D$60,AH$56:AH$60,$D132)</f>
        <v>46.179877585214598</v>
      </c>
      <c r="AI132" s="57">
        <f>_xll.SRS1Splines.Functions25.OneWay_Spline($D$56:$D$60,AI$56:AI$60,$D132)</f>
        <v>5.6841893559590098</v>
      </c>
      <c r="AJ132" s="57">
        <f>_xll.SRS1Splines.Functions25.OneWay_Spline($D$56:$D$60,AJ$56:AJ$60,$D132)</f>
        <v>0.31199560153486999</v>
      </c>
      <c r="AK132" s="57">
        <f>_xll.SRS1Splines.Functions25.OneWay_Spline($D$56:$D$60,AK$56:AK$60,$D132)</f>
        <v>0.45464085273240001</v>
      </c>
      <c r="AL132" s="57">
        <f>_xll.SRS1Splines.Functions25.OneWay_Spline($D$62:$D$65,AL$62:AL$65,$D132)</f>
        <v>1.48249997169804</v>
      </c>
    </row>
    <row r="133" spans="1:38" s="57" customFormat="1">
      <c r="B133" s="61">
        <v>2.8521999999999998</v>
      </c>
      <c r="C133" s="57">
        <f t="shared" si="29"/>
        <v>0.94600331674958527</v>
      </c>
      <c r="D133" s="57">
        <f t="shared" si="25"/>
        <v>11</v>
      </c>
      <c r="E133" s="57">
        <f t="shared" si="30"/>
        <v>1.2875596471388138E-2</v>
      </c>
      <c r="F133" s="57">
        <f t="shared" si="30"/>
        <v>0.30065172306957966</v>
      </c>
      <c r="G133" s="57">
        <f t="shared" si="30"/>
        <v>0.3957065442561985</v>
      </c>
      <c r="H133" s="57">
        <f t="shared" si="30"/>
        <v>0.4752363379929086</v>
      </c>
      <c r="I133" s="57">
        <f t="shared" si="30"/>
        <v>0.57419447882730934</v>
      </c>
      <c r="J133" s="57">
        <f t="shared" si="30"/>
        <v>33.231349328667918</v>
      </c>
      <c r="K133" s="57">
        <f t="shared" si="30"/>
        <v>4.8197805672311169</v>
      </c>
      <c r="L133" s="57">
        <f t="shared" si="30"/>
        <v>0.27052560616556287</v>
      </c>
      <c r="M133" s="57">
        <f t="shared" si="30"/>
        <v>0.39203698936059245</v>
      </c>
      <c r="N133" s="57">
        <f t="shared" si="30"/>
        <v>1.3136731991287414</v>
      </c>
      <c r="P133" s="57">
        <f t="shared" si="26"/>
        <v>11</v>
      </c>
      <c r="Q133" s="57">
        <f>_xll.SRS1Splines.Functions25.OneWay_Spline($D$56:$D$60,Q$56:Q$60,P133)</f>
        <v>9.4992120203525304E-3</v>
      </c>
      <c r="R133" s="57">
        <f>_xll.SRS1Splines.Functions25.OneWay_Spline($D$56:$D$60,R$56:R$60,$D133)</f>
        <v>0.21798160954961299</v>
      </c>
      <c r="S133" s="57">
        <f>_xll.SRS1Splines.Functions25.OneWay_Spline($D$56:$D$60,S$56:S$60,$D133)</f>
        <v>0.39255210285340503</v>
      </c>
      <c r="T133" s="57">
        <f>_xll.SRS1Splines.Functions25.OneWay_Spline($D$56:$D$60,T$56:T$60,$D133)</f>
        <v>0.35854645172413302</v>
      </c>
      <c r="U133" s="57">
        <f>_xll.SRS1Splines.Functions25.OneWay_Spline($D$56:$D$60,U$56:U$60,$D133)</f>
        <v>0.482119902698256</v>
      </c>
      <c r="V133" s="57">
        <f>_xll.SRS1Splines.Functions25.OneWay_Spline($D$56:$D$60,V$56:V$60,$D133)</f>
        <v>22.876112463315401</v>
      </c>
      <c r="W133" s="57">
        <f>_xll.SRS1Splines.Functions25.OneWay_Spline($D$56:$D$60,W$56:W$60,$D133)</f>
        <v>4.9813491924509101</v>
      </c>
      <c r="X133" s="57">
        <f>_xll.SRS1Splines.Functions25.OneWay_Spline($D$56:$D$60,X$56:X$60,$D133)</f>
        <v>0.259938135642868</v>
      </c>
      <c r="Y133" s="57">
        <f>_xll.SRS1Splines.Functions25.OneWay_Spline($D$56:$D$60,Y$56:Y$60,$D133)</f>
        <v>0.38410769474411099</v>
      </c>
      <c r="Z133" s="57">
        <f>_xll.SRS1Splines.Functions25.OneWay_Spline($D$62:$D$65,Z$62:Z$65,$D133)</f>
        <v>1.1394537638168001</v>
      </c>
      <c r="AB133" s="57">
        <f t="shared" si="27"/>
        <v>11</v>
      </c>
      <c r="AC133" s="57">
        <f>_xll.SRS1Splines.Functions25.OneWay_Spline($D$56:$D$60,AC$56:AC$60,AB133)</f>
        <v>1.77218267295495E-2</v>
      </c>
      <c r="AD133" s="57">
        <f>_xll.SRS1Splines.Functions25.OneWay_Spline($D$56:$D$60,AD$56:AD$60,$D133)</f>
        <v>0.21392797230587601</v>
      </c>
      <c r="AE133" s="57">
        <f>_xll.SRS1Splines.Functions25.OneWay_Spline($D$56:$D$60,AE$56:AE$60,$D133)</f>
        <v>0.50853730294932498</v>
      </c>
      <c r="AF133" s="57">
        <f>_xll.SRS1Splines.Functions25.OneWay_Spline($D$56:$D$60,AF$56:AF$60,$D133)</f>
        <v>0.83893504114514605</v>
      </c>
      <c r="AG133" s="57">
        <f>_xll.SRS1Splines.Functions25.OneWay_Spline($D$56:$D$60,AG$56:AG$60,$D133)</f>
        <v>0.73431173096663804</v>
      </c>
      <c r="AH133" s="57">
        <f>_xll.SRS1Splines.Functions25.OneWay_Spline($D$56:$D$60,AH$56:AH$60,$D133)</f>
        <v>45.453595997942102</v>
      </c>
      <c r="AI133" s="57">
        <f>_xll.SRS1Splines.Functions25.OneWay_Spline($D$56:$D$60,AI$56:AI$60,$D133)</f>
        <v>5.7498292629924901</v>
      </c>
      <c r="AJ133" s="57">
        <f>_xll.SRS1Splines.Functions25.OneWay_Spline($D$56:$D$60,AJ$56:AJ$60,$D133)</f>
        <v>0.31199560153486999</v>
      </c>
      <c r="AK133" s="57">
        <f>_xll.SRS1Splines.Functions25.OneWay_Spline($D$56:$D$60,AK$56:AK$60,$D133)</f>
        <v>0.45794772243159398</v>
      </c>
      <c r="AL133" s="57">
        <f>_xll.SRS1Splines.Functions25.OneWay_Spline($D$62:$D$65,AL$62:AL$65,$D133)</f>
        <v>1.35179673089903</v>
      </c>
    </row>
    <row r="134" spans="1:38" s="57" customFormat="1">
      <c r="B134" s="61">
        <v>2.6602000000000001</v>
      </c>
      <c r="C134" s="57">
        <f t="shared" si="29"/>
        <v>0.88232172470978443</v>
      </c>
      <c r="D134" s="57">
        <f>D133+1</f>
        <v>12</v>
      </c>
      <c r="E134" s="57">
        <f t="shared" si="30"/>
        <v>1.2008856929102705E-2</v>
      </c>
      <c r="F134" s="57">
        <f t="shared" si="30"/>
        <v>0.28041291413985553</v>
      </c>
      <c r="G134" s="57">
        <f t="shared" si="30"/>
        <v>0.36906898149861139</v>
      </c>
      <c r="H134" s="57">
        <f t="shared" si="30"/>
        <v>0.44324511125753302</v>
      </c>
      <c r="I134" s="57">
        <f t="shared" si="30"/>
        <v>0.53554174061300341</v>
      </c>
      <c r="J134" s="57">
        <f t="shared" si="30"/>
        <v>30.994332614866565</v>
      </c>
      <c r="K134" s="57">
        <f t="shared" si="30"/>
        <v>4.4953300136555008</v>
      </c>
      <c r="L134" s="57">
        <f t="shared" si="30"/>
        <v>0.25231478070318719</v>
      </c>
      <c r="M134" s="57">
        <f t="shared" si="30"/>
        <v>0.36564644803907448</v>
      </c>
      <c r="N134" s="57">
        <f t="shared" si="30"/>
        <v>1.2252413730882401</v>
      </c>
      <c r="P134" s="57">
        <f>P133+1</f>
        <v>12</v>
      </c>
      <c r="Q134" s="57">
        <f>_xll.SRS1Splines.Functions25.OneWay_Spline($D$56:$D$60,Q$56:Q$60,P134)</f>
        <v>9.4992120203525304E-3</v>
      </c>
      <c r="R134" s="57">
        <f>_xll.SRS1Splines.Functions25.OneWay_Spline($D$56:$D$60,R$56:R$60,$D134)</f>
        <v>0.14544653300688101</v>
      </c>
      <c r="S134" s="57">
        <f>_xll.SRS1Splines.Functions25.OneWay_Spline($D$56:$D$60,S$56:S$60,$D134)</f>
        <v>0.457055553300663</v>
      </c>
      <c r="T134" s="57">
        <f>_xll.SRS1Splines.Functions25.OneWay_Spline($D$56:$D$60,T$56:T$60,$D134)</f>
        <v>0.386956207322387</v>
      </c>
      <c r="U134" s="57">
        <f>_xll.SRS1Splines.Functions25.OneWay_Spline($D$56:$D$60,U$56:U$60,$D134)</f>
        <v>0.482119902698256</v>
      </c>
      <c r="V134" s="57">
        <f>_xll.SRS1Splines.Functions25.OneWay_Spline($D$56:$D$60,V$56:V$60,$D134)</f>
        <v>23.854641105838802</v>
      </c>
      <c r="W134" s="57">
        <f>_xll.SRS1Splines.Functions25.OneWay_Spline($D$56:$D$60,W$56:W$60,$D134)</f>
        <v>5.2601928215261502</v>
      </c>
      <c r="X134" s="57">
        <f>_xll.SRS1Splines.Functions25.OneWay_Spline($D$56:$D$60,X$56:X$60,$D134)</f>
        <v>0.259938135642868</v>
      </c>
      <c r="Y134" s="57">
        <f>_xll.SRS1Splines.Functions25.OneWay_Spline($D$56:$D$60,Y$56:Y$60,$D134)</f>
        <v>0.38410769474411099</v>
      </c>
      <c r="Z134" s="57">
        <f>_xll.SRS1Splines.Functions25.OneWay_Spline($D$62:$D$65,Z$62:Z$65,$D134)</f>
        <v>1.3762051851441599</v>
      </c>
      <c r="AB134" s="57">
        <f>AB133+1</f>
        <v>12</v>
      </c>
      <c r="AC134" s="57">
        <f>_xll.SRS1Splines.Functions25.OneWay_Spline($D$56:$D$60,AC$56:AC$60,AB134)</f>
        <v>1.77218267295495E-2</v>
      </c>
      <c r="AD134" s="57">
        <f>_xll.SRS1Splines.Functions25.OneWay_Spline($D$56:$D$60,AD$56:AD$60,$D134)</f>
        <v>8.2747537754946796E-2</v>
      </c>
      <c r="AE134" s="57">
        <f>_xll.SRS1Splines.Functions25.OneWay_Spline($D$56:$D$60,AE$56:AE$60,$D134)</f>
        <v>0.50853730294932498</v>
      </c>
      <c r="AF134" s="57">
        <f>_xll.SRS1Splines.Functions25.OneWay_Spline($D$56:$D$60,AF$56:AF$60,$D134)</f>
        <v>1.00328231375828</v>
      </c>
      <c r="AG134" s="57">
        <f>_xll.SRS1Splines.Functions25.OneWay_Spline($D$56:$D$60,AG$56:AG$60,$D134)</f>
        <v>0.73680580508848403</v>
      </c>
      <c r="AH134" s="57">
        <f>_xll.SRS1Splines.Functions25.OneWay_Spline($D$56:$D$60,AH$56:AH$60,$D134)</f>
        <v>42.548469648852198</v>
      </c>
      <c r="AI134" s="57">
        <f>_xll.SRS1Splines.Functions25.OneWay_Spline($D$56:$D$60,AI$56:AI$60,$D134)</f>
        <v>6.0123888911264398</v>
      </c>
      <c r="AJ134" s="57">
        <f>_xll.SRS1Splines.Functions25.OneWay_Spline($D$56:$D$60,AJ$56:AJ$60,$D134)</f>
        <v>0.31199560153486999</v>
      </c>
      <c r="AK134" s="57">
        <f>_xll.SRS1Splines.Functions25.OneWay_Spline($D$56:$D$60,AK$56:AK$60,$D134)</f>
        <v>0.47117520122837298</v>
      </c>
      <c r="AL134" s="57">
        <f>_xll.SRS1Splines.Functions25.OneWay_Spline($D$62:$D$65,AL$62:AL$65,$D134)</f>
        <v>0.82898376770299798</v>
      </c>
    </row>
    <row r="135" spans="1:38" s="57" customFormat="1">
      <c r="B135" s="61">
        <v>2.44</v>
      </c>
      <c r="C135" s="57">
        <f t="shared" si="29"/>
        <v>0.80928689883913763</v>
      </c>
      <c r="D135" s="57">
        <f t="shared" ref="D135:D142" si="31">D134+1</f>
        <v>13</v>
      </c>
      <c r="E135" s="57">
        <f t="shared" si="30"/>
        <v>1.1014815016544093E-2</v>
      </c>
      <c r="F135" s="57">
        <f t="shared" si="30"/>
        <v>0.25720153014857811</v>
      </c>
      <c r="G135" s="57">
        <f t="shared" si="30"/>
        <v>0.33851902671100359</v>
      </c>
      <c r="H135" s="57">
        <f t="shared" si="30"/>
        <v>0.40655517309539901</v>
      </c>
      <c r="I135" s="57">
        <f t="shared" si="30"/>
        <v>0.49121188147347133</v>
      </c>
      <c r="J135" s="57">
        <f t="shared" si="30"/>
        <v>28.428754071225629</v>
      </c>
      <c r="K135" s="57">
        <f t="shared" si="30"/>
        <v>4.1232257850234655</v>
      </c>
      <c r="L135" s="57">
        <f t="shared" si="30"/>
        <v>0.23142924025102499</v>
      </c>
      <c r="M135" s="57">
        <f t="shared" si="30"/>
        <v>0.33537979596095846</v>
      </c>
      <c r="N135" s="57">
        <f t="shared" si="30"/>
        <v>1.1238211225980399</v>
      </c>
      <c r="P135" s="57">
        <f t="shared" ref="P135:P142" si="32">P134+1</f>
        <v>13</v>
      </c>
      <c r="Q135" s="57">
        <f>_xll.SRS1Splines.Functions25.OneWay_Spline($D$56:$D$60,Q$56:Q$60,P135)</f>
        <v>9.4992120203525304E-3</v>
      </c>
      <c r="R135" s="57">
        <f>_xll.SRS1Splines.Functions25.OneWay_Spline($D$56:$D$60,R$56:R$60,$D135)</f>
        <v>7.2911456464148802E-2</v>
      </c>
      <c r="S135" s="57">
        <f>_xll.SRS1Splines.Functions25.OneWay_Spline($D$56:$D$60,S$56:S$60,$D135)</f>
        <v>0.52155900374791997</v>
      </c>
      <c r="T135" s="57">
        <f>_xll.SRS1Splines.Functions25.OneWay_Spline($D$56:$D$60,T$56:T$60,$D135)</f>
        <v>0.41536596292064099</v>
      </c>
      <c r="U135" s="57">
        <f>_xll.SRS1Splines.Functions25.OneWay_Spline($D$56:$D$60,U$56:U$60,$D135)</f>
        <v>0.482119902698256</v>
      </c>
      <c r="V135" s="57">
        <f>_xll.SRS1Splines.Functions25.OneWay_Spline($D$56:$D$60,V$56:V$60,$D135)</f>
        <v>24.833169748362199</v>
      </c>
      <c r="W135" s="57">
        <f>_xll.SRS1Splines.Functions25.OneWay_Spline($D$56:$D$60,W$56:W$60,$D135)</f>
        <v>5.5390364506013903</v>
      </c>
      <c r="X135" s="57">
        <f>_xll.SRS1Splines.Functions25.OneWay_Spline($D$56:$D$60,X$56:X$60,$D135)</f>
        <v>0.259938135642868</v>
      </c>
      <c r="Y135" s="57">
        <f>_xll.SRS1Splines.Functions25.OneWay_Spline($D$56:$D$60,Y$56:Y$60,$D135)</f>
        <v>0.38410769474411099</v>
      </c>
      <c r="Z135" s="57">
        <f>_xll.SRS1Splines.Functions25.OneWay_Spline($D$62:$D$65,Z$62:Z$65,$D135)</f>
        <v>1.6129566064715199</v>
      </c>
      <c r="AB135" s="57">
        <f t="shared" ref="AB135:AB142" si="33">AB134+1</f>
        <v>13</v>
      </c>
      <c r="AC135" s="57">
        <f>_xll.SRS1Splines.Functions25.OneWay_Spline($D$56:$D$60,AC$56:AC$60,AB135)</f>
        <v>1.77218267295495E-2</v>
      </c>
      <c r="AD135" s="57">
        <v>0</v>
      </c>
      <c r="AE135" s="57">
        <f>_xll.SRS1Splines.Functions25.OneWay_Spline($D$56:$D$60,AE$56:AE$60,$D135)</f>
        <v>0.50853730294932498</v>
      </c>
      <c r="AF135" s="57">
        <f>_xll.SRS1Splines.Functions25.OneWay_Spline($D$56:$D$60,AF$56:AF$60,$D135)</f>
        <v>1.1676295863714099</v>
      </c>
      <c r="AG135" s="57">
        <f>_xll.SRS1Splines.Functions25.OneWay_Spline($D$56:$D$60,AG$56:AG$60,$D135)</f>
        <v>0.73929987921033002</v>
      </c>
      <c r="AH135" s="57">
        <f>_xll.SRS1Splines.Functions25.OneWay_Spline($D$56:$D$60,AH$56:AH$60,$D135)</f>
        <v>39.6433432997624</v>
      </c>
      <c r="AI135" s="57">
        <f>_xll.SRS1Splines.Functions25.OneWay_Spline($D$56:$D$60,AI$56:AI$60,$D135)</f>
        <v>6.2749485192603798</v>
      </c>
      <c r="AJ135" s="57">
        <f>_xll.SRS1Splines.Functions25.OneWay_Spline($D$56:$D$60,AJ$56:AJ$60,$D135)</f>
        <v>0.31199560153486999</v>
      </c>
      <c r="AK135" s="57">
        <f>_xll.SRS1Splines.Functions25.OneWay_Spline($D$56:$D$60,AK$56:AK$60,$D135)</f>
        <v>0.48440268002515102</v>
      </c>
      <c r="AL135" s="57">
        <f>_xll.SRS1Splines.Functions25.OneWay_Spline($D$62:$D$65,AL$62:AL$65,$D135)</f>
        <v>0.30617080450696699</v>
      </c>
    </row>
    <row r="136" spans="1:38" s="57" customFormat="1">
      <c r="B136" s="61">
        <v>2.31</v>
      </c>
      <c r="C136" s="57">
        <f t="shared" si="29"/>
        <v>0.76616915422885568</v>
      </c>
      <c r="D136" s="57">
        <f t="shared" si="31"/>
        <v>14</v>
      </c>
      <c r="E136" s="57">
        <f t="shared" si="30"/>
        <v>1.0427960118121662E-2</v>
      </c>
      <c r="F136" s="57">
        <f t="shared" si="30"/>
        <v>0.24349816993574402</v>
      </c>
      <c r="G136" s="57">
        <f t="shared" si="30"/>
        <v>0.32048317692722061</v>
      </c>
      <c r="H136" s="57">
        <f t="shared" si="30"/>
        <v>0.3848944466599884</v>
      </c>
      <c r="I136" s="57">
        <f t="shared" si="30"/>
        <v>0.4650407566408683</v>
      </c>
      <c r="J136" s="57">
        <f t="shared" si="30"/>
        <v>26.914107337922623</v>
      </c>
      <c r="K136" s="57">
        <f t="shared" si="30"/>
        <v>3.903545722706641</v>
      </c>
      <c r="L136" s="57">
        <f t="shared" si="30"/>
        <v>0.21909899384420808</v>
      </c>
      <c r="M136" s="57">
        <f t="shared" si="30"/>
        <v>0.31751120027451391</v>
      </c>
      <c r="N136" s="57">
        <f t="shared" si="30"/>
        <v>1.0639454070497836</v>
      </c>
      <c r="P136" s="57">
        <f t="shared" si="32"/>
        <v>14</v>
      </c>
      <c r="Q136" s="57">
        <f>_xll.SRS1Splines.Functions25.OneWay_Spline($D$56:$D$60,Q$56:Q$60,P136)</f>
        <v>9.4992120203525304E-3</v>
      </c>
      <c r="R136" s="57">
        <v>0</v>
      </c>
      <c r="S136" s="57">
        <f>_xll.SRS1Splines.Functions25.OneWay_Spline($D$56:$D$60,S$56:S$60,$D136)</f>
        <v>0.586062454195178</v>
      </c>
      <c r="T136" s="57">
        <f>_xll.SRS1Splines.Functions25.OneWay_Spline($D$56:$D$60,T$56:T$60,$D136)</f>
        <v>0.44377571851889502</v>
      </c>
      <c r="U136" s="57">
        <f>_xll.SRS1Splines.Functions25.OneWay_Spline($D$56:$D$60,U$56:U$60,$D136)</f>
        <v>0.482119902698256</v>
      </c>
      <c r="V136" s="57">
        <f>_xll.SRS1Splines.Functions25.OneWay_Spline($D$56:$D$60,V$56:V$60,$D136)</f>
        <v>25.811698390885599</v>
      </c>
      <c r="W136" s="57">
        <f>_xll.SRS1Splines.Functions25.OneWay_Spline($D$56:$D$60,W$56:W$60,$D136)</f>
        <v>5.8178800796766401</v>
      </c>
      <c r="X136" s="57">
        <f>_xll.SRS1Splines.Functions25.OneWay_Spline($D$56:$D$60,X$56:X$60,$D136)</f>
        <v>0.259938135642868</v>
      </c>
      <c r="Y136" s="57">
        <f>_xll.SRS1Splines.Functions25.OneWay_Spline($D$56:$D$60,Y$56:Y$60,$D136)</f>
        <v>0.38410769474411099</v>
      </c>
      <c r="Z136" s="57">
        <f>_xll.SRS1Splines.Functions25.OneWay_Spline($D$62:$D$65,Z$62:Z$65,$D136)</f>
        <v>1.84970802779888</v>
      </c>
      <c r="AB136" s="57">
        <f t="shared" si="33"/>
        <v>14</v>
      </c>
      <c r="AC136" s="57">
        <f>_xll.SRS1Splines.Functions25.OneWay_Spline($D$56:$D$60,AC$56:AC$60,AB136)</f>
        <v>1.77218267295495E-2</v>
      </c>
      <c r="AD136" s="57">
        <v>0</v>
      </c>
      <c r="AE136" s="57">
        <f>_xll.SRS1Splines.Functions25.OneWay_Spline($D$56:$D$60,AE$56:AE$60,$D136)</f>
        <v>0.50853730294932498</v>
      </c>
      <c r="AF136" s="57">
        <f>_xll.SRS1Splines.Functions25.OneWay_Spline($D$56:$D$60,AF$56:AF$60,$D136)</f>
        <v>1.33197685898454</v>
      </c>
      <c r="AG136" s="57">
        <f>_xll.SRS1Splines.Functions25.OneWay_Spline($D$56:$D$60,AG$56:AG$60,$D136)</f>
        <v>0.74179395333217601</v>
      </c>
      <c r="AH136" s="57">
        <f>_xll.SRS1Splines.Functions25.OneWay_Spline($D$56:$D$60,AH$56:AH$60,$D136)</f>
        <v>36.738216950672502</v>
      </c>
      <c r="AI136" s="57">
        <f>_xll.SRS1Splines.Functions25.OneWay_Spline($D$56:$D$60,AI$56:AI$60,$D136)</f>
        <v>6.5375081473943197</v>
      </c>
      <c r="AJ136" s="57">
        <f>_xll.SRS1Splines.Functions25.OneWay_Spline($D$56:$D$60,AJ$56:AJ$60,$D136)</f>
        <v>0.31199560153486999</v>
      </c>
      <c r="AK136" s="57">
        <f>_xll.SRS1Splines.Functions25.OneWay_Spline($D$56:$D$60,AK$56:AK$60,$D136)</f>
        <v>0.49763015882193001</v>
      </c>
      <c r="AL136" s="57">
        <v>0</v>
      </c>
    </row>
    <row r="137" spans="1:38" s="57" customFormat="1">
      <c r="B137" s="61">
        <v>2.1579999999999999</v>
      </c>
      <c r="C137" s="57">
        <f t="shared" si="29"/>
        <v>0.71575456053067987</v>
      </c>
      <c r="D137" s="57">
        <f t="shared" si="31"/>
        <v>15</v>
      </c>
      <c r="E137" s="57">
        <f t="shared" si="30"/>
        <v>9.7417913138123577E-3</v>
      </c>
      <c r="F137" s="57">
        <f t="shared" si="30"/>
        <v>0.22747577953304571</v>
      </c>
      <c r="G137" s="57">
        <f t="shared" si="30"/>
        <v>0.29939510641079742</v>
      </c>
      <c r="H137" s="57">
        <f t="shared" si="30"/>
        <v>0.35956805882781601</v>
      </c>
      <c r="I137" s="57">
        <f t="shared" si="30"/>
        <v>0.43444067222120941</v>
      </c>
      <c r="J137" s="57">
        <f t="shared" si="30"/>
        <v>25.143135772829879</v>
      </c>
      <c r="K137" s="57">
        <f t="shared" si="30"/>
        <v>3.6466890344592775</v>
      </c>
      <c r="L137" s="57">
        <f t="shared" si="30"/>
        <v>0.20468209035316062</v>
      </c>
      <c r="M137" s="57">
        <f t="shared" si="30"/>
        <v>0.29661868839497879</v>
      </c>
      <c r="N137" s="57">
        <f t="shared" si="30"/>
        <v>0.99393687810105313</v>
      </c>
      <c r="P137" s="57">
        <f t="shared" si="32"/>
        <v>15</v>
      </c>
      <c r="Q137" s="57">
        <f>_xll.SRS1Splines.Functions25.OneWay_Spline($D$56:$D$60,Q$56:Q$60,P137)</f>
        <v>9.4992120203525304E-3</v>
      </c>
      <c r="R137" s="57">
        <v>0</v>
      </c>
      <c r="S137" s="57">
        <f>_xll.SRS1Splines.Functions25.OneWay_Spline($D$56:$D$60,S$56:S$60,$D137)</f>
        <v>0.65056590464243602</v>
      </c>
      <c r="T137" s="57">
        <f>_xll.SRS1Splines.Functions25.OneWay_Spline($D$56:$D$60,T$56:T$60,$D137)</f>
        <v>0.47218547411714901</v>
      </c>
      <c r="U137" s="57">
        <f>_xll.SRS1Splines.Functions25.OneWay_Spline($D$56:$D$60,U$56:U$60,$D137)</f>
        <v>0.482119902698256</v>
      </c>
      <c r="V137" s="57">
        <f>_xll.SRS1Splines.Functions25.OneWay_Spline($D$56:$D$60,V$56:V$60,$D137)</f>
        <v>26.790227033409</v>
      </c>
      <c r="W137" s="57">
        <f>_xll.SRS1Splines.Functions25.OneWay_Spline($D$56:$D$60,W$56:W$60,$D137)</f>
        <v>6.0967237087518802</v>
      </c>
      <c r="X137" s="57">
        <f>_xll.SRS1Splines.Functions25.OneWay_Spline($D$56:$D$60,X$56:X$60,$D137)</f>
        <v>0.259938135642868</v>
      </c>
      <c r="Y137" s="57">
        <f>_xll.SRS1Splines.Functions25.OneWay_Spline($D$56:$D$60,Y$56:Y$60,$D137)</f>
        <v>0.38410769474411099</v>
      </c>
      <c r="Z137" s="57">
        <f>_xll.SRS1Splines.Functions25.OneWay_Spline($D$62:$D$65,Z$62:Z$65,$D137)</f>
        <v>2.0864594491262398</v>
      </c>
      <c r="AB137" s="57">
        <f t="shared" si="33"/>
        <v>15</v>
      </c>
      <c r="AC137" s="57">
        <f>_xll.SRS1Splines.Functions25.OneWay_Spline($D$56:$D$60,AC$56:AC$60,AB137)</f>
        <v>1.77218267295495E-2</v>
      </c>
      <c r="AD137" s="57">
        <v>0</v>
      </c>
      <c r="AE137" s="57">
        <f>_xll.SRS1Splines.Functions25.OneWay_Spline($D$56:$D$60,AE$56:AE$60,$D137)</f>
        <v>0.50853730294932498</v>
      </c>
      <c r="AF137" s="57">
        <f>_xll.SRS1Splines.Functions25.OneWay_Spline($D$56:$D$60,AF$56:AF$60,$D137)</f>
        <v>1.4963241315976801</v>
      </c>
      <c r="AG137" s="57">
        <f>_xll.SRS1Splines.Functions25.OneWay_Spline($D$56:$D$60,AG$56:AG$60,$D137)</f>
        <v>0.744288027454023</v>
      </c>
      <c r="AH137" s="57">
        <f>_xll.SRS1Splines.Functions25.OneWay_Spline($D$56:$D$60,AH$56:AH$60,$D137)</f>
        <v>33.833090601582597</v>
      </c>
      <c r="AI137" s="57">
        <f>_xll.SRS1Splines.Functions25.OneWay_Spline($D$56:$D$60,AI$56:AI$60,$D137)</f>
        <v>6.8000677755282597</v>
      </c>
      <c r="AJ137" s="57">
        <f>_xll.SRS1Splines.Functions25.OneWay_Spline($D$56:$D$60,AJ$56:AJ$60,$D137)</f>
        <v>0.31199560153486999</v>
      </c>
      <c r="AK137" s="57">
        <f>_xll.SRS1Splines.Functions25.OneWay_Spline($D$56:$D$60,AK$56:AK$60,$D137)</f>
        <v>0.51085763761870795</v>
      </c>
      <c r="AL137" s="57">
        <v>0</v>
      </c>
    </row>
    <row r="138" spans="1:38" s="57" customFormat="1">
      <c r="B138" s="61">
        <v>2.0133000000000001</v>
      </c>
      <c r="C138" s="57">
        <f t="shared" si="29"/>
        <v>0.66776119402985079</v>
      </c>
      <c r="D138" s="57">
        <f t="shared" si="31"/>
        <v>16</v>
      </c>
      <c r="E138" s="57">
        <f t="shared" si="30"/>
        <v>9.088576669183699E-3</v>
      </c>
      <c r="F138" s="57">
        <f t="shared" si="30"/>
        <v>0.21222288551152965</v>
      </c>
      <c r="G138" s="57">
        <f t="shared" si="30"/>
        <v>0.2793198182283867</v>
      </c>
      <c r="H138" s="57">
        <f t="shared" si="30"/>
        <v>0.33545800409547827</v>
      </c>
      <c r="I138" s="57">
        <f t="shared" si="30"/>
        <v>0.40531019711907373</v>
      </c>
      <c r="J138" s="57">
        <f t="shared" si="30"/>
        <v>23.457217447376461</v>
      </c>
      <c r="K138" s="57">
        <f t="shared" si="30"/>
        <v>3.4021682266343207</v>
      </c>
      <c r="L138" s="57">
        <f t="shared" si="30"/>
        <v>0.19095757762188059</v>
      </c>
      <c r="M138" s="57">
        <f t="shared" si="30"/>
        <v>0.27672956688860562</v>
      </c>
      <c r="N138" s="57">
        <f t="shared" si="30"/>
        <v>0.92729060087157122</v>
      </c>
      <c r="P138" s="57">
        <f t="shared" si="32"/>
        <v>16</v>
      </c>
      <c r="Q138" s="57">
        <f>_xll.SRS1Splines.Functions25.OneWay_Spline($D$56:$D$60,Q$56:Q$60,P138)</f>
        <v>9.4992120203525304E-3</v>
      </c>
      <c r="R138" s="57">
        <v>0</v>
      </c>
      <c r="S138" s="57">
        <f>_xll.SRS1Splines.Functions25.OneWay_Spline($D$56:$D$60,S$56:S$60,$D138)</f>
        <v>0.71506935508969305</v>
      </c>
      <c r="T138" s="57">
        <f>_xll.SRS1Splines.Functions25.OneWay_Spline($D$56:$D$60,T$56:T$60,$D138)</f>
        <v>0.50059522971540205</v>
      </c>
      <c r="U138" s="57">
        <f>_xll.SRS1Splines.Functions25.OneWay_Spline($D$56:$D$60,U$56:U$60,$D138)</f>
        <v>0.482119902698256</v>
      </c>
      <c r="V138" s="57">
        <f>_xll.SRS1Splines.Functions25.OneWay_Spline($D$56:$D$60,V$56:V$60,$D138)</f>
        <v>27.768755675932301</v>
      </c>
      <c r="W138" s="57">
        <f>_xll.SRS1Splines.Functions25.OneWay_Spline($D$56:$D$60,W$56:W$60,$D138)</f>
        <v>6.3755673378271203</v>
      </c>
      <c r="X138" s="57">
        <f>_xll.SRS1Splines.Functions25.OneWay_Spline($D$56:$D$60,X$56:X$60,$D138)</f>
        <v>0.259938135642868</v>
      </c>
      <c r="Y138" s="57">
        <f>_xll.SRS1Splines.Functions25.OneWay_Spline($D$56:$D$60,Y$56:Y$60,$D138)</f>
        <v>0.38410769474411099</v>
      </c>
      <c r="Z138" s="57">
        <f>_xll.SRS1Splines.Functions25.OneWay_Spline($D$62:$D$65,Z$62:Z$65,$D138)</f>
        <v>2.3232108704535999</v>
      </c>
      <c r="AB138" s="57">
        <f t="shared" si="33"/>
        <v>16</v>
      </c>
      <c r="AC138" s="57">
        <f>_xll.SRS1Splines.Functions25.OneWay_Spline($D$56:$D$60,AC$56:AC$60,AB138)</f>
        <v>1.77218267295495E-2</v>
      </c>
      <c r="AD138" s="57">
        <v>0</v>
      </c>
      <c r="AE138" s="57">
        <f>_xll.SRS1Splines.Functions25.OneWay_Spline($D$56:$D$60,AE$56:AE$60,$D138)</f>
        <v>0.50853730294932498</v>
      </c>
      <c r="AF138" s="57">
        <f>_xll.SRS1Splines.Functions25.OneWay_Spline($D$56:$D$60,AF$56:AF$60,$D138)</f>
        <v>1.6606714042108099</v>
      </c>
      <c r="AG138" s="57">
        <f>_xll.SRS1Splines.Functions25.OneWay_Spline($D$56:$D$60,AG$56:AG$60,$D138)</f>
        <v>0.746782101575869</v>
      </c>
      <c r="AH138" s="57">
        <f>_xll.SRS1Splines.Functions25.OneWay_Spline($D$56:$D$60,AH$56:AH$60,$D138)</f>
        <v>30.9279642524927</v>
      </c>
      <c r="AI138" s="57">
        <f>_xll.SRS1Splines.Functions25.OneWay_Spline($D$56:$D$60,AI$56:AI$60,$D138)</f>
        <v>7.0626274036622103</v>
      </c>
      <c r="AJ138" s="57">
        <f>_xll.SRS1Splines.Functions25.OneWay_Spline($D$56:$D$60,AJ$56:AJ$60,$D138)</f>
        <v>0.31199560153486999</v>
      </c>
      <c r="AK138" s="57">
        <f>_xll.SRS1Splines.Functions25.OneWay_Spline($D$56:$D$60,AK$56:AK$60,$D138)</f>
        <v>0.52408511641548605</v>
      </c>
      <c r="AL138" s="57">
        <v>0</v>
      </c>
    </row>
    <row r="139" spans="1:38" s="57" customFormat="1">
      <c r="B139" s="61">
        <v>1.8777999999999999</v>
      </c>
      <c r="C139" s="57">
        <f t="shared" si="29"/>
        <v>0.62281923714759535</v>
      </c>
      <c r="D139" s="57">
        <f t="shared" si="31"/>
        <v>17</v>
      </c>
      <c r="E139" s="57">
        <f t="shared" si="30"/>
        <v>8.4768932942895486E-3</v>
      </c>
      <c r="F139" s="57">
        <f t="shared" si="30"/>
        <v>0.19793976775122951</v>
      </c>
      <c r="G139" s="57">
        <f t="shared" si="30"/>
        <v>0.26052091326144367</v>
      </c>
      <c r="H139" s="57">
        <f t="shared" si="30"/>
        <v>0.31288086231087719</v>
      </c>
      <c r="I139" s="57">
        <f t="shared" si="30"/>
        <v>0.37803183238970672</v>
      </c>
      <c r="J139" s="57">
        <f t="shared" si="30"/>
        <v>21.878489506126019</v>
      </c>
      <c r="K139" s="57">
        <f t="shared" si="30"/>
        <v>3.1731940078348617</v>
      </c>
      <c r="L139" s="57">
        <f t="shared" si="30"/>
        <v>0.17810566694400604</v>
      </c>
      <c r="M139" s="57">
        <f t="shared" si="30"/>
        <v>0.25810499215388844</v>
      </c>
      <c r="N139" s="57">
        <f t="shared" si="30"/>
        <v>0.86488168197319637</v>
      </c>
      <c r="P139" s="57">
        <f t="shared" si="32"/>
        <v>17</v>
      </c>
      <c r="Q139" s="57">
        <f>_xll.SRS1Splines.Functions25.OneWay_Spline($D$56:$D$60,Q$56:Q$60,P139)</f>
        <v>9.4992120203525304E-3</v>
      </c>
      <c r="R139" s="57">
        <v>0</v>
      </c>
      <c r="S139" s="57">
        <f>_xll.SRS1Splines.Functions25.OneWay_Spline($D$56:$D$60,S$56:S$60,$D139)</f>
        <v>0.77957280553695096</v>
      </c>
      <c r="T139" s="57">
        <f>_xll.SRS1Splines.Functions25.OneWay_Spline($D$56:$D$60,T$56:T$60,$D139)</f>
        <v>0.52900498531365603</v>
      </c>
      <c r="U139" s="57">
        <f>_xll.SRS1Splines.Functions25.OneWay_Spline($D$56:$D$60,U$56:U$60,$D139)</f>
        <v>0.482119902698256</v>
      </c>
      <c r="V139" s="57">
        <f>_xll.SRS1Splines.Functions25.OneWay_Spline($D$56:$D$60,V$56:V$60,$D139)</f>
        <v>28.747284318455701</v>
      </c>
      <c r="W139" s="57">
        <f>_xll.SRS1Splines.Functions25.OneWay_Spline($D$56:$D$60,W$56:W$60,$D139)</f>
        <v>6.6544109669023603</v>
      </c>
      <c r="X139" s="57">
        <f>_xll.SRS1Splines.Functions25.OneWay_Spline($D$56:$D$60,X$56:X$60,$D139)</f>
        <v>0.259938135642868</v>
      </c>
      <c r="Y139" s="57">
        <f>_xll.SRS1Splines.Functions25.OneWay_Spline($D$56:$D$60,Y$56:Y$60,$D139)</f>
        <v>0.38410769474411099</v>
      </c>
      <c r="Z139" s="57">
        <f>_xll.SRS1Splines.Functions25.OneWay_Spline($D$62:$D$65,Z$62:Z$65,$D139)</f>
        <v>2.5599622917809599</v>
      </c>
      <c r="AB139" s="57">
        <f t="shared" si="33"/>
        <v>17</v>
      </c>
      <c r="AC139" s="57">
        <f>_xll.SRS1Splines.Functions25.OneWay_Spline($D$56:$D$60,AC$56:AC$60,AB139)</f>
        <v>1.77218267295495E-2</v>
      </c>
      <c r="AD139" s="57">
        <v>0</v>
      </c>
      <c r="AE139" s="57">
        <f>_xll.SRS1Splines.Functions25.OneWay_Spline($D$56:$D$60,AE$56:AE$60,$D139)</f>
        <v>0.50853730294932498</v>
      </c>
      <c r="AF139" s="57">
        <f>_xll.SRS1Splines.Functions25.OneWay_Spline($D$56:$D$60,AF$56:AF$60,$D139)</f>
        <v>1.82501867682394</v>
      </c>
      <c r="AG139" s="57">
        <f>_xll.SRS1Splines.Functions25.OneWay_Spline($D$56:$D$60,AG$56:AG$60,$D139)</f>
        <v>0.74927617569771499</v>
      </c>
      <c r="AH139" s="57">
        <f>_xll.SRS1Splines.Functions25.OneWay_Spline($D$56:$D$60,AH$56:AH$60,$D139)</f>
        <v>28.022837903402898</v>
      </c>
      <c r="AI139" s="57">
        <f>_xll.SRS1Splines.Functions25.OneWay_Spline($D$56:$D$60,AI$56:AI$60,$D139)</f>
        <v>7.3251870317961503</v>
      </c>
      <c r="AJ139" s="57">
        <f>_xll.SRS1Splines.Functions25.OneWay_Spline($D$56:$D$60,AJ$56:AJ$60,$D139)</f>
        <v>0.31199560153486999</v>
      </c>
      <c r="AK139" s="57">
        <f>_xll.SRS1Splines.Functions25.OneWay_Spline($D$56:$D$60,AK$56:AK$60,$D139)</f>
        <v>0.53731259521226504</v>
      </c>
      <c r="AL139" s="57">
        <v>0</v>
      </c>
    </row>
    <row r="140" spans="1:38" s="57" customFormat="1">
      <c r="B140" s="61">
        <v>1.7509999999999999</v>
      </c>
      <c r="C140" s="57">
        <f t="shared" si="29"/>
        <v>0.58076285240464343</v>
      </c>
      <c r="D140" s="57">
        <f t="shared" si="31"/>
        <v>18</v>
      </c>
      <c r="E140" s="57">
        <f t="shared" si="30"/>
        <v>7.9044840549052069E-3</v>
      </c>
      <c r="F140" s="57">
        <f t="shared" si="30"/>
        <v>0.1845737210205575</v>
      </c>
      <c r="G140" s="57">
        <f t="shared" si="30"/>
        <v>0.24292902285695378</v>
      </c>
      <c r="H140" s="57">
        <f t="shared" si="30"/>
        <v>0.29175332298772283</v>
      </c>
      <c r="I140" s="57">
        <f t="shared" si="30"/>
        <v>0.3525049198606755</v>
      </c>
      <c r="J140" s="57">
        <f t="shared" si="30"/>
        <v>20.401126384719703</v>
      </c>
      <c r="K140" s="57">
        <f t="shared" si="30"/>
        <v>2.9589214547442979</v>
      </c>
      <c r="L140" s="57">
        <f t="shared" si="30"/>
        <v>0.1660789342948954</v>
      </c>
      <c r="M140" s="57">
        <f t="shared" si="30"/>
        <v>0.24067623882280254</v>
      </c>
      <c r="N140" s="57">
        <f t="shared" si="30"/>
        <v>0.80647983019228187</v>
      </c>
      <c r="P140" s="57">
        <f t="shared" si="32"/>
        <v>18</v>
      </c>
      <c r="Q140" s="57">
        <f>_xll.SRS1Splines.Functions25.OneWay_Spline($D$56:$D$60,Q$56:Q$60,P140)</f>
        <v>9.4992120203525304E-3</v>
      </c>
      <c r="R140" s="57">
        <v>0</v>
      </c>
      <c r="S140" s="57">
        <f>_xll.SRS1Splines.Functions25.OneWay_Spline($D$56:$D$60,S$56:S$60,$D140)</f>
        <v>0.84407625598420899</v>
      </c>
      <c r="T140" s="57">
        <f>_xll.SRS1Splines.Functions25.OneWay_Spline($D$56:$D$60,T$56:T$60,$D140)</f>
        <v>0.55741474091191001</v>
      </c>
      <c r="U140" s="57">
        <f>_xll.SRS1Splines.Functions25.OneWay_Spline($D$56:$D$60,U$56:U$60,$D140)</f>
        <v>0.482119902698256</v>
      </c>
      <c r="V140" s="57">
        <f>_xll.SRS1Splines.Functions25.OneWay_Spline($D$56:$D$60,V$56:V$60,$D140)</f>
        <v>29.725812960979098</v>
      </c>
      <c r="W140" s="57">
        <f>_xll.SRS1Splines.Functions25.OneWay_Spline($D$56:$D$60,W$56:W$60,$D140)</f>
        <v>6.9332545959776004</v>
      </c>
      <c r="X140" s="57">
        <f>_xll.SRS1Splines.Functions25.OneWay_Spline($D$56:$D$60,X$56:X$60,$D140)</f>
        <v>0.259938135642868</v>
      </c>
      <c r="Y140" s="57">
        <f>_xll.SRS1Splines.Functions25.OneWay_Spline($D$56:$D$60,Y$56:Y$60,$D140)</f>
        <v>0.38410769474411099</v>
      </c>
      <c r="Z140" s="57">
        <f>_xll.SRS1Splines.Functions25.OneWay_Spline($D$62:$D$65,Z$62:Z$65,$D140)</f>
        <v>2.79671371310832</v>
      </c>
      <c r="AB140" s="57">
        <f t="shared" si="33"/>
        <v>18</v>
      </c>
      <c r="AC140" s="57">
        <f>_xll.SRS1Splines.Functions25.OneWay_Spline($D$56:$D$60,AC$56:AC$60,AB140)</f>
        <v>1.77218267295495E-2</v>
      </c>
      <c r="AD140" s="57">
        <v>0</v>
      </c>
      <c r="AE140" s="57">
        <f>_xll.SRS1Splines.Functions25.OneWay_Spline($D$56:$D$60,AE$56:AE$60,$D140)</f>
        <v>0.50853730294932498</v>
      </c>
      <c r="AF140" s="57">
        <f>_xll.SRS1Splines.Functions25.OneWay_Spline($D$56:$D$60,AF$56:AF$60,$D140)</f>
        <v>1.9893659494370799</v>
      </c>
      <c r="AG140" s="57">
        <f>_xll.SRS1Splines.Functions25.OneWay_Spline($D$56:$D$60,AG$56:AG$60,$D140)</f>
        <v>0.75177024981956098</v>
      </c>
      <c r="AH140" s="57">
        <f>_xll.SRS1Splines.Functions25.OneWay_Spline($D$56:$D$60,AH$56:AH$60,$D140)</f>
        <v>25.117711554313001</v>
      </c>
      <c r="AI140" s="57">
        <f>_xll.SRS1Splines.Functions25.OneWay_Spline($D$56:$D$60,AI$56:AI$60,$D140)</f>
        <v>7.5877466599300902</v>
      </c>
      <c r="AJ140" s="57">
        <f>_xll.SRS1Splines.Functions25.OneWay_Spline($D$56:$D$60,AJ$56:AJ$60,$D140)</f>
        <v>0.31199560153486999</v>
      </c>
      <c r="AK140" s="57">
        <f>_xll.SRS1Splines.Functions25.OneWay_Spline($D$56:$D$60,AK$56:AK$60,$D140)</f>
        <v>0.55054007400904303</v>
      </c>
      <c r="AL140" s="57">
        <v>0</v>
      </c>
    </row>
    <row r="141" spans="1:38" s="57" customFormat="1">
      <c r="B141" s="61">
        <v>1.633</v>
      </c>
      <c r="C141" s="57">
        <f t="shared" si="29"/>
        <v>0.54162520729684904</v>
      </c>
      <c r="D141" s="57">
        <f t="shared" si="31"/>
        <v>19</v>
      </c>
      <c r="E141" s="57">
        <f t="shared" si="30"/>
        <v>7.3718003778756157E-3</v>
      </c>
      <c r="F141" s="57">
        <f t="shared" si="30"/>
        <v>0.17213528636583117</v>
      </c>
      <c r="G141" s="57">
        <f t="shared" si="30"/>
        <v>0.22655802074552001</v>
      </c>
      <c r="H141" s="57">
        <f t="shared" si="30"/>
        <v>0.27209204822327321</v>
      </c>
      <c r="I141" s="57">
        <f t="shared" si="30"/>
        <v>0.32874959116646663</v>
      </c>
      <c r="J141" s="57">
        <f t="shared" si="30"/>
        <v>19.026293196029282</v>
      </c>
      <c r="K141" s="57">
        <f t="shared" si="30"/>
        <v>2.7595195520259499</v>
      </c>
      <c r="L141" s="57">
        <f t="shared" si="30"/>
        <v>0.15488686447947697</v>
      </c>
      <c r="M141" s="57">
        <f t="shared" si="30"/>
        <v>0.22445705196895291</v>
      </c>
      <c r="N141" s="57">
        <f t="shared" si="30"/>
        <v>0.7521311037715569</v>
      </c>
      <c r="P141" s="57">
        <f t="shared" si="32"/>
        <v>19</v>
      </c>
      <c r="Q141" s="57">
        <f>_xll.SRS1Splines.Functions25.OneWay_Spline($D$56:$D$60,Q$56:Q$60,P141)</f>
        <v>9.4992120203525304E-3</v>
      </c>
      <c r="R141" s="57">
        <v>0</v>
      </c>
      <c r="S141" s="57">
        <f>_xll.SRS1Splines.Functions25.OneWay_Spline($D$56:$D$60,S$56:S$60,$D141)</f>
        <v>0.90857970643146702</v>
      </c>
      <c r="T141" s="57">
        <f>_xll.SRS1Splines.Functions25.OneWay_Spline($D$56:$D$60,T$56:T$60,$D141)</f>
        <v>0.58582449651016399</v>
      </c>
      <c r="U141" s="57">
        <f>_xll.SRS1Splines.Functions25.OneWay_Spline($D$56:$D$60,U$56:U$60,$D141)</f>
        <v>0.482119902698256</v>
      </c>
      <c r="V141" s="57">
        <f>_xll.SRS1Splines.Functions25.OneWay_Spline($D$56:$D$60,V$56:V$60,$D141)</f>
        <v>30.704341603502499</v>
      </c>
      <c r="W141" s="57">
        <f>_xll.SRS1Splines.Functions25.OneWay_Spline($D$56:$D$60,W$56:W$60,$D141)</f>
        <v>7.2120982250528396</v>
      </c>
      <c r="X141" s="57">
        <f>_xll.SRS1Splines.Functions25.OneWay_Spline($D$56:$D$60,X$56:X$60,$D141)</f>
        <v>0.259938135642868</v>
      </c>
      <c r="Y141" s="57">
        <f>_xll.SRS1Splines.Functions25.OneWay_Spline($D$56:$D$60,Y$56:Y$60,$D141)</f>
        <v>0.38410769474411099</v>
      </c>
      <c r="Z141" s="57">
        <f>_xll.SRS1Splines.Functions25.OneWay_Spline($D$62:$D$65,Z$62:Z$65,$D141)</f>
        <v>3.03346513443568</v>
      </c>
      <c r="AB141" s="57">
        <f t="shared" si="33"/>
        <v>19</v>
      </c>
      <c r="AC141" s="57">
        <f>_xll.SRS1Splines.Functions25.OneWay_Spline($D$56:$D$60,AC$56:AC$60,AB141)</f>
        <v>1.77218267295495E-2</v>
      </c>
      <c r="AD141" s="57">
        <v>0</v>
      </c>
      <c r="AE141" s="57">
        <f>_xll.SRS1Splines.Functions25.OneWay_Spline($D$56:$D$60,AE$56:AE$60,$D141)</f>
        <v>0.50853730294932498</v>
      </c>
      <c r="AF141" s="57">
        <f>_xll.SRS1Splines.Functions25.OneWay_Spline($D$56:$D$60,AF$56:AF$60,$D141)</f>
        <v>2.15371322205021</v>
      </c>
      <c r="AG141" s="57">
        <f>_xll.SRS1Splines.Functions25.OneWay_Spline($D$56:$D$60,AG$56:AG$60,$D141)</f>
        <v>0.75426432394140797</v>
      </c>
      <c r="AH141" s="57">
        <f>_xll.SRS1Splines.Functions25.OneWay_Spline($D$56:$D$60,AH$56:AH$60,$D141)</f>
        <v>22.2125852052231</v>
      </c>
      <c r="AI141" s="57">
        <f>_xll.SRS1Splines.Functions25.OneWay_Spline($D$56:$D$60,AI$56:AI$60,$D141)</f>
        <v>7.85030628806404</v>
      </c>
      <c r="AJ141" s="57">
        <f>_xll.SRS1Splines.Functions25.OneWay_Spline($D$56:$D$60,AJ$56:AJ$60,$D141)</f>
        <v>0.31199560153486999</v>
      </c>
      <c r="AK141" s="57">
        <f>_xll.SRS1Splines.Functions25.OneWay_Spline($D$56:$D$60,AK$56:AK$60,$D141)</f>
        <v>0.56376755280582203</v>
      </c>
      <c r="AL141" s="57">
        <v>0</v>
      </c>
    </row>
    <row r="142" spans="1:38" s="57" customFormat="1">
      <c r="B142" s="61">
        <v>1.5229999999999999</v>
      </c>
      <c r="C142" s="57">
        <f t="shared" si="29"/>
        <v>0.50514096185737967</v>
      </c>
      <c r="D142" s="57">
        <f t="shared" si="31"/>
        <v>20</v>
      </c>
      <c r="E142" s="57">
        <f t="shared" si="30"/>
        <v>6.87523084844125E-3</v>
      </c>
      <c r="F142" s="57">
        <f t="shared" si="30"/>
        <v>0.16054013541650999</v>
      </c>
      <c r="G142" s="57">
        <f t="shared" si="30"/>
        <v>0.21129691708231899</v>
      </c>
      <c r="H142" s="57">
        <f t="shared" si="30"/>
        <v>0.25376374123946421</v>
      </c>
      <c r="I142" s="57">
        <f t="shared" si="30"/>
        <v>0.30660479323118717</v>
      </c>
      <c r="J142" s="57">
        <f t="shared" si="30"/>
        <v>17.744669037080584</v>
      </c>
      <c r="K142" s="57">
        <f t="shared" si="30"/>
        <v>2.5736364223732524</v>
      </c>
      <c r="L142" s="57">
        <f t="shared" si="30"/>
        <v>0.14445357905832418</v>
      </c>
      <c r="M142" s="57">
        <f t="shared" si="30"/>
        <v>0.20933747100349984</v>
      </c>
      <c r="N142" s="57">
        <f t="shared" si="30"/>
        <v>0.7014670367691862</v>
      </c>
      <c r="P142" s="57">
        <f t="shared" si="32"/>
        <v>20</v>
      </c>
      <c r="Q142" s="57">
        <f>_xll.SRS1Splines.Functions25.OneWay_Spline($D$56:$D$60,Q$56:Q$60,P142)</f>
        <v>9.4992120203525304E-3</v>
      </c>
      <c r="R142" s="57">
        <v>0</v>
      </c>
      <c r="S142" s="57">
        <f>_xll.SRS1Splines.Functions25.OneWay_Spline($D$56:$D$60,S$56:S$60,$D142)</f>
        <v>0.97308315687872404</v>
      </c>
      <c r="T142" s="57">
        <f>_xll.SRS1Splines.Functions25.OneWay_Spline($D$56:$D$60,T$56:T$60,$D142)</f>
        <v>0.61423425210841798</v>
      </c>
      <c r="U142" s="57">
        <f>_xll.SRS1Splines.Functions25.OneWay_Spline($D$56:$D$60,U$56:U$60,$D142)</f>
        <v>0.482119902698256</v>
      </c>
      <c r="V142" s="57">
        <f>_xll.SRS1Splines.Functions25.OneWay_Spline($D$56:$D$60,V$56:V$60,$D142)</f>
        <v>31.6828702460259</v>
      </c>
      <c r="W142" s="57">
        <f>_xll.SRS1Splines.Functions25.OneWay_Spline($D$56:$D$60,W$56:W$60,$D142)</f>
        <v>7.4909418541280797</v>
      </c>
      <c r="X142" s="57">
        <f>_xll.SRS1Splines.Functions25.OneWay_Spline($D$56:$D$60,X$56:X$60,$D142)</f>
        <v>0.259938135642868</v>
      </c>
      <c r="Y142" s="57">
        <f>_xll.SRS1Splines.Functions25.OneWay_Spline($D$56:$D$60,Y$56:Y$60,$D142)</f>
        <v>0.38410769474411099</v>
      </c>
      <c r="Z142" s="57">
        <f>_xll.SRS1Splines.Functions25.OneWay_Spline($D$62:$D$65,Z$62:Z$65,$D142)</f>
        <v>3.27021655576304</v>
      </c>
      <c r="AB142" s="57">
        <f t="shared" si="33"/>
        <v>20</v>
      </c>
      <c r="AC142" s="57">
        <f>_xll.SRS1Splines.Functions25.OneWay_Spline($D$56:$D$60,AC$56:AC$60,AB142)</f>
        <v>1.77218267295495E-2</v>
      </c>
      <c r="AD142" s="57">
        <v>0</v>
      </c>
      <c r="AE142" s="57">
        <f>_xll.SRS1Splines.Functions25.OneWay_Spline($D$56:$D$60,AE$56:AE$60,$D142)</f>
        <v>0.50853730294932498</v>
      </c>
      <c r="AF142" s="57">
        <f>_xll.SRS1Splines.Functions25.OneWay_Spline($D$56:$D$60,AF$56:AF$60,$D142)</f>
        <v>2.3180604946633401</v>
      </c>
      <c r="AG142" s="57">
        <f>_xll.SRS1Splines.Functions25.OneWay_Spline($D$56:$D$60,AG$56:AG$60,$D142)</f>
        <v>0.75675839806325396</v>
      </c>
      <c r="AH142" s="57">
        <f>_xll.SRS1Splines.Functions25.OneWay_Spline($D$56:$D$60,AH$56:AH$60,$D142)</f>
        <v>19.307458856133199</v>
      </c>
      <c r="AI142" s="57">
        <f>_xll.SRS1Splines.Functions25.OneWay_Spline($D$56:$D$60,AI$56:AI$60,$D142)</f>
        <v>8.1128659161979808</v>
      </c>
      <c r="AJ142" s="57">
        <f>_xll.SRS1Splines.Functions25.OneWay_Spline($D$56:$D$60,AJ$56:AJ$60,$D142)</f>
        <v>0.31199560153486999</v>
      </c>
      <c r="AK142" s="57">
        <f>_xll.SRS1Splines.Functions25.OneWay_Spline($D$56:$D$60,AK$56:AK$60,$D142)</f>
        <v>0.57699503160260002</v>
      </c>
      <c r="AL142" s="57">
        <v>0</v>
      </c>
    </row>
    <row r="143" spans="1:38" s="57" customFormat="1">
      <c r="B143" s="61">
        <v>1.075</v>
      </c>
      <c r="C143" s="57">
        <f t="shared" si="29"/>
        <v>0.35655058043117743</v>
      </c>
      <c r="D143" s="57">
        <f>D142+5</f>
        <v>25</v>
      </c>
      <c r="E143" s="57">
        <f t="shared" si="30"/>
        <v>4.8528385831085657E-3</v>
      </c>
      <c r="F143" s="57">
        <f t="shared" si="30"/>
        <v>0.11331624791382028</v>
      </c>
      <c r="G143" s="57">
        <f t="shared" si="30"/>
        <v>0.14914260398128232</v>
      </c>
      <c r="H143" s="57">
        <f t="shared" si="30"/>
        <v>0.17911754552358769</v>
      </c>
      <c r="I143" s="57">
        <f t="shared" si="30"/>
        <v>0.21641507073114002</v>
      </c>
      <c r="J143" s="57">
        <f t="shared" si="30"/>
        <v>12.524963371544079</v>
      </c>
      <c r="K143" s="57">
        <f t="shared" si="30"/>
        <v>1.8165851306968135</v>
      </c>
      <c r="L143" s="57">
        <f t="shared" si="30"/>
        <v>0.10196165297944748</v>
      </c>
      <c r="M143" s="57">
        <f t="shared" si="30"/>
        <v>0.1477595412532911</v>
      </c>
      <c r="N143" s="57">
        <f t="shared" si="30"/>
        <v>0.49512610934134949</v>
      </c>
      <c r="P143" s="57">
        <f>P142+5</f>
        <v>25</v>
      </c>
      <c r="Q143" s="57">
        <f>_xll.SRS1Splines.Functions25.OneWay_Spline($D$56:$D$60,Q$56:Q$60,P143)</f>
        <v>9.4992120203525304E-3</v>
      </c>
      <c r="R143" s="57">
        <v>0</v>
      </c>
      <c r="S143" s="57">
        <f>_xll.SRS1Splines.Functions25.OneWay_Spline($D$56:$D$60,S$56:S$60,$D143)</f>
        <v>1.29560040911501</v>
      </c>
      <c r="T143" s="57">
        <f>_xll.SRS1Splines.Functions25.OneWay_Spline($D$56:$D$60,T$56:T$60,$D143)</f>
        <v>0.756283030099687</v>
      </c>
      <c r="U143" s="57">
        <f>_xll.SRS1Splines.Functions25.OneWay_Spline($D$56:$D$60,U$56:U$60,$D143)</f>
        <v>0.482119902698256</v>
      </c>
      <c r="V143" s="57">
        <f>_xll.SRS1Splines.Functions25.OneWay_Spline($D$56:$D$60,V$56:V$60,$D143)</f>
        <v>36.575513458642803</v>
      </c>
      <c r="W143" s="57">
        <f>_xll.SRS1Splines.Functions25.OneWay_Spline($D$56:$D$60,W$56:W$60,$D143)</f>
        <v>8.8851599995042907</v>
      </c>
      <c r="X143" s="57">
        <f>_xll.SRS1Splines.Functions25.OneWay_Spline($D$56:$D$60,X$56:X$60,$D143)</f>
        <v>0.259938135642868</v>
      </c>
      <c r="Y143" s="57">
        <f>_xll.SRS1Splines.Functions25.OneWay_Spline($D$56:$D$60,Y$56:Y$60,$D143)</f>
        <v>0.38410769474411099</v>
      </c>
      <c r="Z143" s="57">
        <f>_xll.SRS1Splines.Functions25.OneWay_Spline($D$62:$D$65,Z$62:Z$65,$D143)</f>
        <v>4.4539736623998403</v>
      </c>
      <c r="AB143" s="57">
        <f>AB142+5</f>
        <v>25</v>
      </c>
      <c r="AC143" s="57">
        <f>_xll.SRS1Splines.Functions25.OneWay_Spline($D$56:$D$60,AC$56:AC$60,AB143)</f>
        <v>1.77218267295495E-2</v>
      </c>
      <c r="AD143" s="57">
        <v>0</v>
      </c>
      <c r="AE143" s="57">
        <f>_xll.SRS1Splines.Functions25.OneWay_Spline($D$56:$D$60,AE$56:AE$60,$D143)</f>
        <v>0.50853730294932498</v>
      </c>
      <c r="AF143" s="57">
        <f>_xll.SRS1Splines.Functions25.OneWay_Spline($D$56:$D$60,AF$56:AF$60,$D143)</f>
        <v>3.1397968577289999</v>
      </c>
      <c r="AG143" s="57">
        <f>_xll.SRS1Splines.Functions25.OneWay_Spline($D$56:$D$60,AG$56:AG$60,$D143)</f>
        <v>0.76922876867248502</v>
      </c>
      <c r="AH143" s="57">
        <f>_xll.SRS1Splines.Functions25.OneWay_Spline($D$56:$D$60,AH$56:AH$60,$D143)</f>
        <v>4.7818271106838504</v>
      </c>
      <c r="AI143" s="57">
        <f>_xll.SRS1Splines.Functions25.OneWay_Spline($D$56:$D$60,AI$56:AI$60,$D143)</f>
        <v>9.4256640568676993</v>
      </c>
      <c r="AJ143" s="57">
        <f>_xll.SRS1Splines.Functions25.OneWay_Spline($D$56:$D$60,AJ$56:AJ$60,$D143)</f>
        <v>0.31199560153486999</v>
      </c>
      <c r="AK143" s="57">
        <f>_xll.SRS1Splines.Functions25.OneWay_Spline($D$56:$D$60,AK$56:AK$60,$D143)</f>
        <v>0.64313242558649197</v>
      </c>
      <c r="AL143" s="57">
        <v>0</v>
      </c>
    </row>
    <row r="144" spans="1:38" s="57" customFormat="1">
      <c r="B144" s="61">
        <v>0.75390000000000001</v>
      </c>
      <c r="C144" s="57">
        <f t="shared" si="29"/>
        <v>0.25004975124378109</v>
      </c>
      <c r="D144" s="57">
        <f>D143+5</f>
        <v>30</v>
      </c>
      <c r="E144" s="57">
        <f t="shared" si="30"/>
        <v>3.4033069840051608E-3</v>
      </c>
      <c r="F144" s="57">
        <f t="shared" si="30"/>
        <v>7.94689481881201E-2</v>
      </c>
      <c r="G144" s="57">
        <f t="shared" si="30"/>
        <v>0.10459405501533836</v>
      </c>
      <c r="H144" s="57">
        <f t="shared" si="30"/>
        <v>0.12561555122812348</v>
      </c>
      <c r="I144" s="57">
        <f t="shared" si="30"/>
        <v>0.15177239239461066</v>
      </c>
      <c r="J144" s="57">
        <f t="shared" si="30"/>
        <v>8.7837859402856573</v>
      </c>
      <c r="K144" s="57">
        <f t="shared" si="30"/>
        <v>1.2739753767742583</v>
      </c>
      <c r="L144" s="57">
        <f t="shared" si="30"/>
        <v>7.1505944354609732E-2</v>
      </c>
      <c r="M144" s="57">
        <f t="shared" si="30"/>
        <v>0.10362410990777318</v>
      </c>
      <c r="N144" s="57">
        <f t="shared" si="30"/>
        <v>0.34723309193715668</v>
      </c>
      <c r="P144" s="57">
        <f>P143+5</f>
        <v>30</v>
      </c>
      <c r="Q144" s="57">
        <f>_xll.SRS1Splines.Functions25.OneWay_Spline($D$56:$D$60,Q$56:Q$60,P144)</f>
        <v>9.4992120203525304E-3</v>
      </c>
      <c r="R144" s="57">
        <v>0</v>
      </c>
      <c r="S144" s="57">
        <f>_xll.SRS1Splines.Functions25.OneWay_Spline($D$56:$D$60,S$56:S$60,$D144)</f>
        <v>1.6181176613513</v>
      </c>
      <c r="T144" s="57">
        <f>_xll.SRS1Splines.Functions25.OneWay_Spline($D$56:$D$60,T$56:T$60,$D144)</f>
        <v>0.89833180809095603</v>
      </c>
      <c r="U144" s="57">
        <f>_xll.SRS1Splines.Functions25.OneWay_Spline($D$56:$D$60,U$56:U$60,$D144)</f>
        <v>0.482119902698256</v>
      </c>
      <c r="V144" s="57">
        <f>_xll.SRS1Splines.Functions25.OneWay_Spline($D$56:$D$60,V$56:V$60,$D144)</f>
        <v>41.468156671259699</v>
      </c>
      <c r="W144" s="57">
        <f>_xll.SRS1Splines.Functions25.OneWay_Spline($D$56:$D$60,W$56:W$60,$D144)</f>
        <v>10.2793781448805</v>
      </c>
      <c r="X144" s="57">
        <f>_xll.SRS1Splines.Functions25.OneWay_Spline($D$56:$D$60,X$56:X$60,$D144)</f>
        <v>0.259938135642868</v>
      </c>
      <c r="Y144" s="57">
        <f>_xll.SRS1Splines.Functions25.OneWay_Spline($D$56:$D$60,Y$56:Y$60,$D144)</f>
        <v>0.38410769474411099</v>
      </c>
      <c r="Z144" s="57">
        <f>_xll.SRS1Splines.Functions25.OneWay_Spline($D$62:$D$65,Z$62:Z$65,$D144)</f>
        <v>5.6377307690366498</v>
      </c>
      <c r="AB144" s="57">
        <f>AB143+5</f>
        <v>30</v>
      </c>
      <c r="AC144" s="57">
        <f>_xll.SRS1Splines.Functions25.OneWay_Spline($D$56:$D$60,AC$56:AC$60,AB144)</f>
        <v>1.77218267295495E-2</v>
      </c>
      <c r="AD144" s="57">
        <v>0</v>
      </c>
      <c r="AE144" s="57">
        <f>_xll.SRS1Splines.Functions25.OneWay_Spline($D$56:$D$60,AE$56:AE$60,$D144)</f>
        <v>0.50853730294932498</v>
      </c>
      <c r="AF144" s="57">
        <f>_xll.SRS1Splines.Functions25.OneWay_Spline($D$56:$D$60,AF$56:AF$60,$D144)</f>
        <v>3.9615332207946699</v>
      </c>
      <c r="AG144" s="57">
        <f>_xll.SRS1Splines.Functions25.OneWay_Spline($D$56:$D$60,AG$56:AG$60,$D144)</f>
        <v>0.78169913928171697</v>
      </c>
      <c r="AH144" s="57">
        <v>0</v>
      </c>
      <c r="AI144" s="57">
        <f>_xll.SRS1Splines.Functions25.OneWay_Spline($D$56:$D$60,AI$56:AI$60,$D144)</f>
        <v>10.7384621975374</v>
      </c>
      <c r="AJ144" s="57">
        <f>_xll.SRS1Splines.Functions25.OneWay_Spline($D$56:$D$60,AJ$56:AJ$60,$D144)</f>
        <v>0.31199560153486999</v>
      </c>
      <c r="AK144" s="57">
        <f>_xll.SRS1Splines.Functions25.OneWay_Spline($D$56:$D$60,AK$56:AK$60,$D144)</f>
        <v>0.70926981957038404</v>
      </c>
      <c r="AL144" s="57">
        <v>0</v>
      </c>
    </row>
    <row r="145" spans="2:38" s="57" customFormat="1">
      <c r="B145" s="61">
        <v>0.378</v>
      </c>
      <c r="C145" s="57">
        <f t="shared" si="29"/>
        <v>0.1253731343283582</v>
      </c>
      <c r="D145" s="57">
        <f>D144+10</f>
        <v>40</v>
      </c>
      <c r="E145" s="57">
        <f t="shared" si="30"/>
        <v>1.7063934738744536E-3</v>
      </c>
      <c r="F145" s="57">
        <f t="shared" si="30"/>
        <v>3.9845155080394476E-2</v>
      </c>
      <c r="G145" s="57">
        <f t="shared" si="30"/>
        <v>5.2442701678999733E-2</v>
      </c>
      <c r="H145" s="57">
        <f t="shared" si="30"/>
        <v>6.2982727635270824E-2</v>
      </c>
      <c r="I145" s="57">
        <f t="shared" si="30"/>
        <v>7.6097578359414816E-2</v>
      </c>
      <c r="J145" s="57">
        <f t="shared" si="30"/>
        <v>4.4041266552964293</v>
      </c>
      <c r="K145" s="57">
        <f t="shared" si="30"/>
        <v>0.63876202735199583</v>
      </c>
      <c r="L145" s="57">
        <f t="shared" si="30"/>
        <v>3.5852562629052231E-2</v>
      </c>
      <c r="M145" s="57">
        <f t="shared" si="30"/>
        <v>5.1956378226738639E-2</v>
      </c>
      <c r="N145" s="57">
        <f t="shared" si="30"/>
        <v>0.17410015751723731</v>
      </c>
      <c r="P145" s="57">
        <f>P144+10</f>
        <v>40</v>
      </c>
      <c r="Q145" s="57">
        <f>_xll.SRS1Splines.Functions25.OneWay_Spline($D$56:$D$60,Q$56:Q$60,P145)</f>
        <v>9.4992120203525304E-3</v>
      </c>
      <c r="R145" s="57">
        <v>0</v>
      </c>
      <c r="S145" s="57">
        <f>_xll.SRS1Splines.Functions25.OneWay_Spline($D$56:$D$60,S$56:S$60,$D145)</f>
        <v>2.2631521658238798</v>
      </c>
      <c r="T145" s="57">
        <f>_xll.SRS1Splines.Functions25.OneWay_Spline($D$56:$D$60,T$56:T$60,$D145)</f>
        <v>1.18242936407349</v>
      </c>
      <c r="U145" s="57">
        <f>_xll.SRS1Splines.Functions25.OneWay_Spline($D$56:$D$60,U$56:U$60,$D145)</f>
        <v>0.482119902698256</v>
      </c>
      <c r="V145" s="57">
        <f>_xll.SRS1Splines.Functions25.OneWay_Spline($D$56:$D$60,V$56:V$60,$D145)</f>
        <v>51.253443096493598</v>
      </c>
      <c r="W145" s="57">
        <f>_xll.SRS1Splines.Functions25.OneWay_Spline($D$56:$D$60,W$56:W$60,$D145)</f>
        <v>13.067814435632901</v>
      </c>
      <c r="X145" s="57">
        <f>_xll.SRS1Splines.Functions25.OneWay_Spline($D$56:$D$60,X$56:X$60,$D145)</f>
        <v>0.259938135642868</v>
      </c>
      <c r="Y145" s="57">
        <f>_xll.SRS1Splines.Functions25.OneWay_Spline($D$56:$D$60,Y$56:Y$60,$D145)</f>
        <v>0.38410769474411099</v>
      </c>
      <c r="Z145" s="57">
        <f>_xll.SRS1Splines.Functions25.OneWay_Spline($D$62:$D$65,Z$62:Z$65,$D145)</f>
        <v>8.0052449823102503</v>
      </c>
      <c r="AB145" s="57">
        <f>AB144+10</f>
        <v>40</v>
      </c>
      <c r="AC145" s="57">
        <f>_xll.SRS1Splines.Functions25.OneWay_Spline($D$56:$D$60,AC$56:AC$60,AB145)</f>
        <v>1.77218267295495E-2</v>
      </c>
      <c r="AD145" s="57">
        <v>0</v>
      </c>
      <c r="AE145" s="57">
        <f>_xll.SRS1Splines.Functions25.OneWay_Spline($D$56:$D$60,AE$56:AE$60,$D145)</f>
        <v>0.50853730294932498</v>
      </c>
      <c r="AF145" s="57">
        <f>_xll.SRS1Splines.Functions25.OneWay_Spline($D$56:$D$60,AF$56:AF$60,$D145)</f>
        <v>5.6050059469260001</v>
      </c>
      <c r="AG145" s="57">
        <f>_xll.SRS1Splines.Functions25.OneWay_Spline($D$56:$D$60,AG$56:AG$60,$D145)</f>
        <v>0.80663988050017899</v>
      </c>
      <c r="AH145" s="57">
        <v>0</v>
      </c>
      <c r="AI145" s="57">
        <f>_xll.SRS1Splines.Functions25.OneWay_Spline($D$56:$D$60,AI$56:AI$60,$D145)</f>
        <v>13.3640584788768</v>
      </c>
      <c r="AJ145" s="57">
        <f>_xll.SRS1Splines.Functions25.OneWay_Spline($D$56:$D$60,AJ$56:AJ$60,$D145)</f>
        <v>0.31199560153486999</v>
      </c>
      <c r="AK145" s="57">
        <f>_xll.SRS1Splines.Functions25.OneWay_Spline($D$56:$D$60,AK$56:AK$60,$D145)</f>
        <v>0.84154460753816895</v>
      </c>
      <c r="AL145" s="57">
        <v>0</v>
      </c>
    </row>
    <row r="146" spans="2:38" s="57" customFormat="1">
      <c r="B146" s="61">
        <v>0.18840000000000001</v>
      </c>
      <c r="C146" s="57">
        <f t="shared" si="29"/>
        <v>6.2487562189054727E-2</v>
      </c>
      <c r="D146" s="57">
        <f t="shared" ref="D146:D147" si="34">D145+10</f>
        <v>50</v>
      </c>
      <c r="E146" s="57">
        <f t="shared" si="30"/>
        <v>8.5048817586758486E-4</v>
      </c>
      <c r="F146" s="57">
        <f t="shared" si="30"/>
        <v>1.9859331262291852E-2</v>
      </c>
      <c r="G146" s="57">
        <f t="shared" si="30"/>
        <v>2.6138108455882408E-2</v>
      </c>
      <c r="H146" s="57">
        <f t="shared" si="30"/>
        <v>3.1391391234087372E-2</v>
      </c>
      <c r="I146" s="57">
        <f t="shared" si="30"/>
        <v>3.7927999372787707E-2</v>
      </c>
      <c r="J146" s="57">
        <f t="shared" si="30"/>
        <v>2.1950726504175853</v>
      </c>
      <c r="K146" s="57">
        <f t="shared" si="30"/>
        <v>0.31836710569607413</v>
      </c>
      <c r="L146" s="57">
        <f t="shared" si="30"/>
        <v>1.7869372484956191E-2</v>
      </c>
      <c r="M146" s="57">
        <f t="shared" si="30"/>
        <v>2.5895718671739579E-2</v>
      </c>
      <c r="N146" s="57">
        <f t="shared" si="30"/>
        <v>8.6773729302242086E-2</v>
      </c>
      <c r="P146" s="57">
        <f t="shared" ref="P146:P147" si="35">P145+10</f>
        <v>50</v>
      </c>
      <c r="Q146" s="57">
        <f>_xll.SRS1Splines.Functions25.OneWay_Spline($D$56:$D$60,Q$56:Q$60,P146)</f>
        <v>9.4992120203525304E-3</v>
      </c>
      <c r="R146" s="57">
        <v>0</v>
      </c>
      <c r="S146" s="57">
        <f>_xll.SRS1Splines.Functions25.OneWay_Spline($D$56:$D$60,S$56:S$60,$D146)</f>
        <v>2.9081866702964598</v>
      </c>
      <c r="T146" s="57">
        <f>_xll.SRS1Splines.Functions25.OneWay_Spline($D$56:$D$60,T$56:T$60,$D146)</f>
        <v>1.46652692005603</v>
      </c>
      <c r="U146" s="57">
        <f>_xll.SRS1Splines.Functions25.OneWay_Spline($D$56:$D$60,U$56:U$60,$D146)</f>
        <v>0.482119902698256</v>
      </c>
      <c r="V146" s="57">
        <f>_xll.SRS1Splines.Functions25.OneWay_Spline($D$56:$D$60,V$56:V$60,$D146)</f>
        <v>61.038729521727497</v>
      </c>
      <c r="W146" s="57">
        <f>_xll.SRS1Splines.Functions25.OneWay_Spline($D$56:$D$60,W$56:W$60,$D146)</f>
        <v>15.8562507263853</v>
      </c>
      <c r="X146" s="57">
        <f>_xll.SRS1Splines.Functions25.OneWay_Spline($D$56:$D$60,X$56:X$60,$D146)</f>
        <v>0.259938135642868</v>
      </c>
      <c r="Y146" s="57">
        <f>_xll.SRS1Splines.Functions25.OneWay_Spline($D$56:$D$60,Y$56:Y$60,$D146)</f>
        <v>0.38410769474411099</v>
      </c>
      <c r="Z146" s="57">
        <f>_xll.SRS1Splines.Functions25.OneWay_Spline($D$62:$D$65,Z$62:Z$65,$D146)</f>
        <v>10.3727591955839</v>
      </c>
      <c r="AB146" s="57">
        <f t="shared" ref="AB146:AB147" si="36">AB145+10</f>
        <v>50</v>
      </c>
      <c r="AC146" s="57">
        <f>_xll.SRS1Splines.Functions25.OneWay_Spline($D$56:$D$60,AC$56:AC$60,AB146)</f>
        <v>1.77218267295495E-2</v>
      </c>
      <c r="AD146" s="57">
        <v>0</v>
      </c>
      <c r="AE146" s="57">
        <f>_xll.SRS1Splines.Functions25.OneWay_Spline($D$56:$D$60,AE$56:AE$60,$D146)</f>
        <v>0.50853730294932498</v>
      </c>
      <c r="AF146" s="57">
        <f>_xll.SRS1Splines.Functions25.OneWay_Spline($D$56:$D$60,AF$56:AF$60,$D146)</f>
        <v>7.2484786730573196</v>
      </c>
      <c r="AG146" s="57">
        <f>_xll.SRS1Splines.Functions25.OneWay_Spline($D$56:$D$60,AG$56:AG$60,$D146)</f>
        <v>0.831580621718642</v>
      </c>
      <c r="AH146" s="57">
        <v>0</v>
      </c>
      <c r="AI146" s="57">
        <f>_xll.SRS1Splines.Functions25.OneWay_Spline($D$56:$D$60,AI$56:AI$60,$D146)</f>
        <v>15.9896547602163</v>
      </c>
      <c r="AJ146" s="57">
        <f>_xll.SRS1Splines.Functions25.OneWay_Spline($D$56:$D$60,AJ$56:AJ$60,$D146)</f>
        <v>0.31199560153486999</v>
      </c>
      <c r="AK146" s="57">
        <f>_xll.SRS1Splines.Functions25.OneWay_Spline($D$56:$D$60,AK$56:AK$60,$D146)</f>
        <v>0.97381939550595298</v>
      </c>
      <c r="AL146" s="57">
        <v>0</v>
      </c>
    </row>
    <row r="147" spans="2:38" s="57" customFormat="1">
      <c r="B147" s="61">
        <v>9.3899999999999997E-2</v>
      </c>
      <c r="C147" s="57">
        <f t="shared" si="29"/>
        <v>3.1144278606965174E-2</v>
      </c>
      <c r="D147" s="57">
        <f t="shared" si="34"/>
        <v>60</v>
      </c>
      <c r="E147" s="57">
        <f t="shared" si="30"/>
        <v>4.2388980739897146E-4</v>
      </c>
      <c r="F147" s="57">
        <f t="shared" si="30"/>
        <v>9.8980424921932316E-3</v>
      </c>
      <c r="G147" s="57">
        <f t="shared" si="30"/>
        <v>1.3027433036132473E-2</v>
      </c>
      <c r="H147" s="57">
        <f t="shared" si="30"/>
        <v>1.5645709325269659E-2</v>
      </c>
      <c r="I147" s="57">
        <f t="shared" si="30"/>
        <v>1.8903604782934E-2</v>
      </c>
      <c r="J147" s="57">
        <f t="shared" si="30"/>
        <v>1.0940409865934781</v>
      </c>
      <c r="K147" s="57">
        <f t="shared" si="30"/>
        <v>0.15867659885807514</v>
      </c>
      <c r="L147" s="57">
        <f t="shared" si="30"/>
        <v>8.9062318276931333E-3</v>
      </c>
      <c r="M147" s="57">
        <f t="shared" si="30"/>
        <v>1.2906624115054917E-2</v>
      </c>
      <c r="N147" s="57">
        <f t="shared" si="30"/>
        <v>4.3248689922932765E-2</v>
      </c>
      <c r="P147" s="57">
        <f t="shared" si="35"/>
        <v>60</v>
      </c>
      <c r="Q147" s="57">
        <f>_xll.SRS1Splines.Functions25.OneWay_Spline($D$56:$D$60,Q$56:Q$60,P147)</f>
        <v>9.4992120203525304E-3</v>
      </c>
      <c r="R147" s="57">
        <v>0</v>
      </c>
      <c r="S147" s="57">
        <f>_xll.SRS1Splines.Functions25.OneWay_Spline($D$56:$D$60,S$56:S$60,$D147)</f>
        <v>3.5532211747690301</v>
      </c>
      <c r="T147" s="57">
        <f>_xll.SRS1Splines.Functions25.OneWay_Spline($D$56:$D$60,T$56:T$60,$D147)</f>
        <v>1.7506244760385701</v>
      </c>
      <c r="U147" s="57">
        <f>_xll.SRS1Splines.Functions25.OneWay_Spline($D$56:$D$60,U$56:U$60,$D147)</f>
        <v>0.482119902698256</v>
      </c>
      <c r="V147" s="57">
        <f>_xll.SRS1Splines.Functions25.OneWay_Spline($D$56:$D$60,V$56:V$60,$D147)</f>
        <v>70.824015946961296</v>
      </c>
      <c r="W147" s="57">
        <f>_xll.SRS1Splines.Functions25.OneWay_Spline($D$56:$D$60,W$56:W$60,$D147)</f>
        <v>18.644687017137699</v>
      </c>
      <c r="X147" s="57">
        <f>_xll.SRS1Splines.Functions25.OneWay_Spline($D$56:$D$60,X$56:X$60,$D147)</f>
        <v>0.259938135642868</v>
      </c>
      <c r="Y147" s="57">
        <f>_xll.SRS1Splines.Functions25.OneWay_Spline($D$56:$D$60,Y$56:Y$60,$D147)</f>
        <v>0.38410769474411099</v>
      </c>
      <c r="Z147" s="57">
        <f>_xll.SRS1Splines.Functions25.OneWay_Spline($D$62:$D$65,Z$62:Z$65,$D147)</f>
        <v>12.740273408857499</v>
      </c>
      <c r="AB147" s="57">
        <f t="shared" si="36"/>
        <v>60</v>
      </c>
      <c r="AC147" s="57">
        <f>_xll.SRS1Splines.Functions25.OneWay_Spline($D$56:$D$60,AC$56:AC$60,AB147)</f>
        <v>1.77218267295495E-2</v>
      </c>
      <c r="AD147" s="57">
        <v>0</v>
      </c>
      <c r="AE147" s="57">
        <f>_xll.SRS1Splines.Functions25.OneWay_Spline($D$56:$D$60,AE$56:AE$60,$D147)</f>
        <v>0.50853730294932498</v>
      </c>
      <c r="AF147" s="57">
        <f>_xll.SRS1Splines.Functions25.OneWay_Spline($D$56:$D$60,AF$56:AF$60,$D147)</f>
        <v>8.8919513991886507</v>
      </c>
      <c r="AG147" s="57">
        <f>_xll.SRS1Splines.Functions25.OneWay_Spline($D$56:$D$60,AG$56:AG$60,$D147)</f>
        <v>0.85652136293710501</v>
      </c>
      <c r="AH147" s="57">
        <v>0</v>
      </c>
      <c r="AI147" s="57">
        <f>_xll.SRS1Splines.Functions25.OneWay_Spline($D$56:$D$60,AI$56:AI$60,$D147)</f>
        <v>18.615251041555702</v>
      </c>
      <c r="AJ147" s="57">
        <f>_xll.SRS1Splines.Functions25.OneWay_Spline($D$56:$D$60,AJ$56:AJ$60,$D147)</f>
        <v>0.31199560153486999</v>
      </c>
      <c r="AK147" s="57">
        <f>_xll.SRS1Splines.Functions25.OneWay_Spline($D$56:$D$60,AK$56:AK$60,$D147)</f>
        <v>1.1060941834737399</v>
      </c>
      <c r="AL147" s="57">
        <v>0</v>
      </c>
    </row>
    <row r="148" spans="2:38" s="57" customFormat="1">
      <c r="B148" s="61">
        <v>3.3000000000000002E-2</v>
      </c>
      <c r="C148" s="57">
        <f t="shared" si="29"/>
        <v>1.0945273631840797E-2</v>
      </c>
      <c r="D148" s="57">
        <f>D147+15</f>
        <v>75</v>
      </c>
      <c r="E148" s="57">
        <f t="shared" si="30"/>
        <v>1.4897085883030947E-4</v>
      </c>
      <c r="F148" s="57">
        <f t="shared" si="30"/>
        <v>3.4785452847963436E-3</v>
      </c>
      <c r="G148" s="57">
        <f t="shared" si="30"/>
        <v>4.5783310989602945E-3</v>
      </c>
      <c r="H148" s="57">
        <f t="shared" si="30"/>
        <v>5.4984920951426921E-3</v>
      </c>
      <c r="I148" s="57">
        <f t="shared" si="30"/>
        <v>6.6434393805838337E-3</v>
      </c>
      <c r="J148" s="57">
        <f t="shared" si="30"/>
        <v>0.38448724768460896</v>
      </c>
      <c r="K148" s="57">
        <f t="shared" si="30"/>
        <v>5.5764938895809163E-2</v>
      </c>
      <c r="L148" s="57">
        <f t="shared" si="30"/>
        <v>3.1299856263458299E-3</v>
      </c>
      <c r="M148" s="57">
        <f t="shared" si="30"/>
        <v>4.5358742896359138E-3</v>
      </c>
      <c r="N148" s="57">
        <f t="shared" si="30"/>
        <v>1.5199220100711196E-2</v>
      </c>
      <c r="P148" s="57">
        <f>P147+15</f>
        <v>75</v>
      </c>
      <c r="Q148" s="57">
        <f>_xll.SRS1Splines.Functions25.OneWay_Spline($D$56:$D$60,Q$56:Q$60,P148)</f>
        <v>9.4992120203525304E-3</v>
      </c>
      <c r="R148" s="57">
        <v>0</v>
      </c>
      <c r="S148" s="57">
        <f>_xll.SRS1Splines.Functions25.OneWay_Spline($D$56:$D$60,S$56:S$60,$D148)</f>
        <v>4.5207729314779002</v>
      </c>
      <c r="T148" s="57">
        <f>_xll.SRS1Splines.Functions25.OneWay_Spline($D$56:$D$60,T$56:T$60,$D148)</f>
        <v>2.1767708100123802</v>
      </c>
      <c r="U148" s="57">
        <f>_xll.SRS1Splines.Functions25.OneWay_Spline($D$56:$D$60,U$56:U$60,$D148)</f>
        <v>0.482119902698256</v>
      </c>
      <c r="V148" s="57">
        <f>_xll.SRS1Splines.Functions25.OneWay_Spline($D$56:$D$60,V$56:V$60,$D148)</f>
        <v>85.501945584812105</v>
      </c>
      <c r="W148" s="57">
        <f>_xll.SRS1Splines.Functions25.OneWay_Spline($D$56:$D$60,W$56:W$60,$D148)</f>
        <v>22.827341453266399</v>
      </c>
      <c r="X148" s="57">
        <f>_xll.SRS1Splines.Functions25.OneWay_Spline($D$56:$D$60,X$56:X$60,$D148)</f>
        <v>0.259938135642868</v>
      </c>
      <c r="Y148" s="57">
        <f>_xll.SRS1Splines.Functions25.OneWay_Spline($D$56:$D$60,Y$56:Y$60,$D148)</f>
        <v>0.38410769474411099</v>
      </c>
      <c r="Z148" s="57">
        <f>_xll.SRS1Splines.Functions25.OneWay_Spline($D$62:$D$65,Z$62:Z$65,$D148)</f>
        <v>16.291544728767899</v>
      </c>
      <c r="AB148" s="57">
        <f>AB147+15</f>
        <v>75</v>
      </c>
      <c r="AC148" s="57">
        <f>_xll.SRS1Splines.Functions25.OneWay_Spline($D$56:$D$60,AC$56:AC$60,AB148)</f>
        <v>1.77218267295495E-2</v>
      </c>
      <c r="AD148" s="57">
        <v>0</v>
      </c>
      <c r="AE148" s="57">
        <f>_xll.SRS1Splines.Functions25.OneWay_Spline($D$56:$D$60,AE$56:AE$60,$D148)</f>
        <v>0.50853730294932498</v>
      </c>
      <c r="AF148" s="57">
        <f>_xll.SRS1Splines.Functions25.OneWay_Spline($D$56:$D$60,AF$56:AF$60,$D148)</f>
        <v>11.357160488385601</v>
      </c>
      <c r="AG148" s="57">
        <f>_xll.SRS1Splines.Functions25.OneWay_Spline($D$56:$D$60,AG$56:AG$60,$D148)</f>
        <v>0.89393247476479898</v>
      </c>
      <c r="AH148" s="57">
        <v>0</v>
      </c>
      <c r="AI148" s="57">
        <f>_xll.SRS1Splines.Functions25.OneWay_Spline($D$56:$D$60,AI$56:AI$60,$D148)</f>
        <v>22.553645463564798</v>
      </c>
      <c r="AJ148" s="57">
        <f>_xll.SRS1Splines.Functions25.OneWay_Spline($D$56:$D$60,AJ$56:AJ$60,$D148)</f>
        <v>0.31199560153486999</v>
      </c>
      <c r="AK148" s="57">
        <f>_xll.SRS1Splines.Functions25.OneWay_Spline($D$56:$D$60,AK$56:AK$60,$D148)</f>
        <v>1.3045063654254101</v>
      </c>
      <c r="AL148" s="57">
        <v>0</v>
      </c>
    </row>
    <row r="149" spans="2:38" s="57" customFormat="1">
      <c r="B149" s="61">
        <v>5.79E-3</v>
      </c>
      <c r="C149" s="57">
        <f t="shared" si="29"/>
        <v>1.9203980099502488E-3</v>
      </c>
      <c r="D149" s="57">
        <f>D148+25</f>
        <v>100</v>
      </c>
      <c r="E149" s="57">
        <f t="shared" si="30"/>
        <v>2.6137614322045206E-5</v>
      </c>
      <c r="F149" s="57">
        <f t="shared" si="30"/>
        <v>6.1032658178699478E-4</v>
      </c>
      <c r="G149" s="57">
        <f t="shared" si="30"/>
        <v>8.0328900190848802E-4</v>
      </c>
      <c r="H149" s="57">
        <f t="shared" si="30"/>
        <v>9.6473543123867236E-4</v>
      </c>
      <c r="I149" s="57">
        <f t="shared" si="30"/>
        <v>1.1656216367751636E-3</v>
      </c>
      <c r="J149" s="57">
        <f t="shared" si="30"/>
        <v>6.7460035275572289E-2</v>
      </c>
      <c r="K149" s="57">
        <f t="shared" si="30"/>
        <v>9.7842120062646976E-3</v>
      </c>
      <c r="L149" s="57">
        <f t="shared" si="30"/>
        <v>5.4917020534976831E-4</v>
      </c>
      <c r="M149" s="57">
        <f t="shared" si="30"/>
        <v>7.9583976172702847E-4</v>
      </c>
      <c r="N149" s="57">
        <f t="shared" si="30"/>
        <v>2.6667722540338733E-3</v>
      </c>
      <c r="P149" s="57">
        <f>P148+25</f>
        <v>100</v>
      </c>
      <c r="Q149" s="57">
        <f>_xll.SRS1Splines.Functions25.OneWay_Spline($D$56:$D$60,Q$56:Q$60,P149)</f>
        <v>9.4992120203525304E-3</v>
      </c>
      <c r="R149" s="57">
        <v>0</v>
      </c>
      <c r="S149" s="57">
        <f>_xll.SRS1Splines.Functions25.OneWay_Spline($D$56:$D$60,S$56:S$60,$D149)</f>
        <v>6.1333591926593396</v>
      </c>
      <c r="T149" s="57">
        <f>_xll.SRS1Splines.Functions25.OneWay_Spline($D$56:$D$60,T$56:T$60,$D149)</f>
        <v>2.8870146999687201</v>
      </c>
      <c r="U149" s="57">
        <f>_xll.SRS1Splines.Functions25.OneWay_Spline($D$56:$D$60,U$56:U$60,$D149)</f>
        <v>0.482119902698256</v>
      </c>
      <c r="V149" s="57">
        <f>_xll.SRS1Splines.Functions25.OneWay_Spline($D$56:$D$60,V$56:V$60,$D149)</f>
        <v>109.96516164789701</v>
      </c>
      <c r="W149" s="57">
        <f>_xll.SRS1Splines.Functions25.OneWay_Spline($D$56:$D$60,W$56:W$60,$D149)</f>
        <v>29.798432180147401</v>
      </c>
      <c r="X149" s="57">
        <f>_xll.SRS1Splines.Functions25.OneWay_Spline($D$56:$D$60,X$56:X$60,$D149)</f>
        <v>0.259938135642868</v>
      </c>
      <c r="Y149" s="57">
        <f>_xll.SRS1Splines.Functions25.OneWay_Spline($D$56:$D$60,Y$56:Y$60,$D149)</f>
        <v>0.38410769474411099</v>
      </c>
      <c r="Z149" s="57">
        <f>_xll.SRS1Splines.Functions25.OneWay_Spline($D$62:$D$65,Z$62:Z$65,$D149)</f>
        <v>22.210330261951899</v>
      </c>
      <c r="AB149" s="57">
        <f>AB148+25</f>
        <v>100</v>
      </c>
      <c r="AC149" s="57">
        <f>_xll.SRS1Splines.Functions25.OneWay_Spline($D$56:$D$60,AC$56:AC$60,AB149)</f>
        <v>1.77218267295495E-2</v>
      </c>
      <c r="AD149" s="57">
        <v>0</v>
      </c>
      <c r="AE149" s="57">
        <f>_xll.SRS1Splines.Functions25.OneWay_Spline($D$56:$D$60,AE$56:AE$60,$D149)</f>
        <v>0.50853730294932498</v>
      </c>
      <c r="AF149" s="57">
        <f>_xll.SRS1Splines.Functions25.OneWay_Spline($D$56:$D$60,AF$56:AF$60,$D149)</f>
        <v>15.465842303714</v>
      </c>
      <c r="AG149" s="57">
        <f>_xll.SRS1Splines.Functions25.OneWay_Spline($D$56:$D$60,AG$56:AG$60,$D149)</f>
        <v>0.95628432781095496</v>
      </c>
      <c r="AH149" s="57">
        <v>0</v>
      </c>
      <c r="AI149" s="57">
        <f>_xll.SRS1Splines.Functions25.OneWay_Spline($D$56:$D$60,AI$56:AI$60,$D149)</f>
        <v>29.1176361669134</v>
      </c>
      <c r="AJ149" s="57">
        <f>_xll.SRS1Splines.Functions25.OneWay_Spline($D$56:$D$60,AJ$56:AJ$60,$D149)</f>
        <v>0.31199560153486999</v>
      </c>
      <c r="AK149" s="57">
        <f>_xll.SRS1Splines.Functions25.OneWay_Spline($D$56:$D$60,AK$56:AK$60,$D149)</f>
        <v>1.63519333534488</v>
      </c>
      <c r="AL149" s="57">
        <v>0</v>
      </c>
    </row>
    <row r="150" spans="2:38" s="57" customFormat="1">
      <c r="B150" s="61">
        <v>1E-3</v>
      </c>
      <c r="C150" s="57">
        <f t="shared" si="29"/>
        <v>3.3167495854063018E-4</v>
      </c>
      <c r="D150" s="57">
        <f t="shared" ref="D150:D154" si="37">D149+25</f>
        <v>125</v>
      </c>
      <c r="E150" s="57">
        <f t="shared" si="30"/>
        <v>4.5142684494033168E-6</v>
      </c>
      <c r="F150" s="57">
        <f t="shared" si="30"/>
        <v>1.0541046317564677E-4</v>
      </c>
      <c r="G150" s="57">
        <f t="shared" si="30"/>
        <v>1.3873730602909982E-4</v>
      </c>
      <c r="H150" s="57">
        <f t="shared" si="30"/>
        <v>1.6662097258008158E-4</v>
      </c>
      <c r="I150" s="57">
        <f t="shared" si="30"/>
        <v>2.0131634486617676E-4</v>
      </c>
      <c r="J150" s="57">
        <f t="shared" si="30"/>
        <v>1.1651128717715422E-2</v>
      </c>
      <c r="K150" s="57">
        <f t="shared" si="30"/>
        <v>1.6898466332063381E-3</v>
      </c>
      <c r="L150" s="57">
        <f t="shared" si="30"/>
        <v>9.4848049283206961E-5</v>
      </c>
      <c r="M150" s="57">
        <f t="shared" si="30"/>
        <v>1.3745073604957313E-4</v>
      </c>
      <c r="N150" s="57">
        <f t="shared" si="30"/>
        <v>4.6058242729427864E-4</v>
      </c>
      <c r="P150" s="57">
        <f t="shared" ref="P150:P154" si="38">P149+25</f>
        <v>125</v>
      </c>
      <c r="Q150" s="57">
        <f>_xll.SRS1Splines.Functions25.OneWay_Spline($D$56:$D$60,Q$56:Q$60,P150)</f>
        <v>9.4992120203525304E-3</v>
      </c>
      <c r="R150" s="57">
        <v>0</v>
      </c>
      <c r="S150" s="57">
        <f>_xll.SRS1Splines.Functions25.OneWay_Spline($D$56:$D$60,S$56:S$60,$D150)</f>
        <v>7.7459454538407897</v>
      </c>
      <c r="T150" s="57">
        <f>_xll.SRS1Splines.Functions25.OneWay_Spline($D$56:$D$60,T$56:T$60,$D150)</f>
        <v>3.5972585899250702</v>
      </c>
      <c r="U150" s="57">
        <f>_xll.SRS1Splines.Functions25.OneWay_Spline($D$56:$D$60,U$56:U$60,$D150)</f>
        <v>0.482119902698256</v>
      </c>
      <c r="V150" s="57">
        <f>_xll.SRS1Splines.Functions25.OneWay_Spline($D$56:$D$60,V$56:V$60,$D150)</f>
        <v>134.42837771098101</v>
      </c>
      <c r="W150" s="57">
        <f>_xll.SRS1Splines.Functions25.OneWay_Spline($D$56:$D$60,W$56:W$60,$D150)</f>
        <v>36.769522907028403</v>
      </c>
      <c r="X150" s="57">
        <f>_xll.SRS1Splines.Functions25.OneWay_Spline($D$56:$D$60,X$56:X$60,$D150)</f>
        <v>0.259938135642868</v>
      </c>
      <c r="Y150" s="57">
        <f>_xll.SRS1Splines.Functions25.OneWay_Spline($D$56:$D$60,Y$56:Y$60,$D150)</f>
        <v>0.38410769474411099</v>
      </c>
      <c r="Z150" s="57">
        <f>_xll.SRS1Splines.Functions25.OneWay_Spline($D$62:$D$65,Z$62:Z$65,$D150)</f>
        <v>28.129115795135899</v>
      </c>
      <c r="AB150" s="57">
        <f t="shared" ref="AB150:AB154" si="39">AB149+25</f>
        <v>125</v>
      </c>
      <c r="AC150" s="57">
        <f>_xll.SRS1Splines.Functions25.OneWay_Spline($D$56:$D$60,AC$56:AC$60,AB150)</f>
        <v>1.77218267295495E-2</v>
      </c>
      <c r="AD150" s="57">
        <v>0</v>
      </c>
      <c r="AE150" s="57">
        <f>_xll.SRS1Splines.Functions25.OneWay_Spline($D$56:$D$60,AE$56:AE$60,$D150)</f>
        <v>0.50853730294932498</v>
      </c>
      <c r="AF150" s="57">
        <f>_xll.SRS1Splines.Functions25.OneWay_Spline($D$56:$D$60,AF$56:AF$60,$D150)</f>
        <v>19.574524119042302</v>
      </c>
      <c r="AG150" s="57">
        <f>_xll.SRS1Splines.Functions25.OneWay_Spline($D$56:$D$60,AG$56:AG$60,$D150)</f>
        <v>1.0186361808571101</v>
      </c>
      <c r="AH150" s="57">
        <v>0</v>
      </c>
      <c r="AI150" s="57">
        <f>_xll.SRS1Splines.Functions25.OneWay_Spline($D$56:$D$60,AI$56:AI$60,$D150)</f>
        <v>35.681626870262001</v>
      </c>
      <c r="AJ150" s="57">
        <f>_xll.SRS1Splines.Functions25.OneWay_Spline($D$56:$D$60,AJ$56:AJ$60,$D150)</f>
        <v>0.31199560153486999</v>
      </c>
      <c r="AK150" s="57">
        <f>_xll.SRS1Splines.Functions25.OneWay_Spline($D$56:$D$60,AK$56:AK$60,$D150)</f>
        <v>1.9658803052643401</v>
      </c>
      <c r="AL150" s="57">
        <v>0</v>
      </c>
    </row>
    <row r="151" spans="2:38" s="57" customFormat="1">
      <c r="B151" s="62">
        <v>1.8000000000000001E-4</v>
      </c>
      <c r="C151" s="57">
        <f t="shared" si="29"/>
        <v>5.9701492537313435E-5</v>
      </c>
      <c r="D151" s="57">
        <f t="shared" si="37"/>
        <v>150</v>
      </c>
      <c r="E151" s="57">
        <f t="shared" si="30"/>
        <v>8.125683208925971E-7</v>
      </c>
      <c r="F151" s="57">
        <f t="shared" si="30"/>
        <v>1.8973883371616419E-5</v>
      </c>
      <c r="G151" s="57">
        <f t="shared" si="30"/>
        <v>2.4972715085237969E-5</v>
      </c>
      <c r="H151" s="57">
        <f t="shared" si="30"/>
        <v>2.9991775064414685E-5</v>
      </c>
      <c r="I151" s="57">
        <f t="shared" si="30"/>
        <v>3.6236942075911818E-5</v>
      </c>
      <c r="J151" s="57">
        <f t="shared" si="30"/>
        <v>2.097203169188776E-3</v>
      </c>
      <c r="K151" s="57">
        <f t="shared" si="30"/>
        <v>3.0417239397714091E-4</v>
      </c>
      <c r="L151" s="57">
        <f t="shared" si="30"/>
        <v>1.7072648870977255E-5</v>
      </c>
      <c r="M151" s="57">
        <f t="shared" si="30"/>
        <v>2.4741132488923165E-5</v>
      </c>
      <c r="N151" s="57">
        <f t="shared" si="30"/>
        <v>8.290483691297015E-5</v>
      </c>
      <c r="P151" s="57">
        <f t="shared" si="38"/>
        <v>150</v>
      </c>
      <c r="Q151" s="57">
        <f>_xll.SRS1Splines.Functions25.OneWay_Spline($D$56:$D$60,Q$56:Q$60,P151)</f>
        <v>9.4992120203525304E-3</v>
      </c>
      <c r="R151" s="57">
        <v>0</v>
      </c>
      <c r="S151" s="57">
        <f>_xll.SRS1Splines.Functions25.OneWay_Spline($D$56:$D$60,S$56:S$60,$D151)</f>
        <v>9.3585317150222291</v>
      </c>
      <c r="T151" s="57">
        <f>_xll.SRS1Splines.Functions25.OneWay_Spline($D$56:$D$60,T$56:T$60,$D151)</f>
        <v>4.3075024798814097</v>
      </c>
      <c r="U151" s="57">
        <f>_xll.SRS1Splines.Functions25.OneWay_Spline($D$56:$D$60,U$56:U$60,$D151)</f>
        <v>0.482119902698256</v>
      </c>
      <c r="V151" s="57">
        <f>_xll.SRS1Splines.Functions25.OneWay_Spline($D$56:$D$60,V$56:V$60,$D151)</f>
        <v>158.891593774066</v>
      </c>
      <c r="W151" s="57">
        <f>_xll.SRS1Splines.Functions25.OneWay_Spline($D$56:$D$60,W$56:W$60,$D151)</f>
        <v>43.740613633909497</v>
      </c>
      <c r="X151" s="57">
        <f>_xll.SRS1Splines.Functions25.OneWay_Spline($D$56:$D$60,X$56:X$60,$D151)</f>
        <v>0.259938135642868</v>
      </c>
      <c r="Y151" s="57">
        <f>_xll.SRS1Splines.Functions25.OneWay_Spline($D$56:$D$60,Y$56:Y$60,$D151)</f>
        <v>0.38410769474411099</v>
      </c>
      <c r="Z151" s="57">
        <f>_xll.SRS1Splines.Functions25.OneWay_Spline($D$62:$D$65,Z$62:Z$65,$D151)</f>
        <v>34.047901328319902</v>
      </c>
      <c r="AB151" s="57">
        <f t="shared" si="39"/>
        <v>150</v>
      </c>
      <c r="AC151" s="57">
        <f>_xll.SRS1Splines.Functions25.OneWay_Spline($D$56:$D$60,AC$56:AC$60,AB151)</f>
        <v>1.77218267295495E-2</v>
      </c>
      <c r="AD151" s="57">
        <v>0</v>
      </c>
      <c r="AE151" s="57">
        <f>_xll.SRS1Splines.Functions25.OneWay_Spline($D$56:$D$60,AE$56:AE$60,$D151)</f>
        <v>0.50853730294932498</v>
      </c>
      <c r="AF151" s="57">
        <f>_xll.SRS1Splines.Functions25.OneWay_Spline($D$56:$D$60,AF$56:AF$60,$D151)</f>
        <v>23.683205934370601</v>
      </c>
      <c r="AG151" s="57">
        <f>_xll.SRS1Splines.Functions25.OneWay_Spline($D$56:$D$60,AG$56:AG$60,$D151)</f>
        <v>1.08098803390327</v>
      </c>
      <c r="AH151" s="57">
        <v>0</v>
      </c>
      <c r="AI151" s="57">
        <f>_xll.SRS1Splines.Functions25.OneWay_Spline($D$56:$D$60,AI$56:AI$60,$D151)</f>
        <v>42.245617573610602</v>
      </c>
      <c r="AJ151" s="57">
        <f>_xll.SRS1Splines.Functions25.OneWay_Spline($D$56:$D$60,AJ$56:AJ$60,$D151)</f>
        <v>0.31199560153486999</v>
      </c>
      <c r="AK151" s="57">
        <f>_xll.SRS1Splines.Functions25.OneWay_Spline($D$56:$D$60,AK$56:AK$60,$D151)</f>
        <v>2.2965672751838002</v>
      </c>
      <c r="AL151" s="57">
        <v>0</v>
      </c>
    </row>
    <row r="152" spans="2:38" s="57" customFormat="1">
      <c r="B152" s="63">
        <v>3.1956419999999999E-5</v>
      </c>
      <c r="C152" s="57">
        <f t="shared" si="29"/>
        <v>1.0599144278606965E-5</v>
      </c>
      <c r="D152" s="57">
        <f t="shared" si="37"/>
        <v>175</v>
      </c>
      <c r="E152" s="57">
        <f t="shared" si="30"/>
        <v>1.4425985856188114E-7</v>
      </c>
      <c r="F152" s="57">
        <f t="shared" si="30"/>
        <v>3.3685410336355018E-6</v>
      </c>
      <c r="G152" s="57">
        <f t="shared" si="30"/>
        <v>4.433547621134446E-6</v>
      </c>
      <c r="H152" s="57">
        <f t="shared" si="30"/>
        <v>5.3246097805775699E-6</v>
      </c>
      <c r="I152" s="57">
        <f t="shared" si="30"/>
        <v>6.4333496694083888E-6</v>
      </c>
      <c r="J152" s="57">
        <f t="shared" si="30"/>
        <v>3.7232836277737547E-4</v>
      </c>
      <c r="K152" s="57">
        <f t="shared" si="30"/>
        <v>5.4001448746327688E-5</v>
      </c>
      <c r="L152" s="57">
        <f t="shared" si="30"/>
        <v>3.0310040990748608E-6</v>
      </c>
      <c r="M152" s="57">
        <f t="shared" si="30"/>
        <v>4.3924334505092994E-6</v>
      </c>
      <c r="N152" s="57">
        <f t="shared" si="30"/>
        <v>1.4718565491235431E-5</v>
      </c>
      <c r="P152" s="57">
        <f t="shared" si="38"/>
        <v>175</v>
      </c>
      <c r="Q152" s="57">
        <f>_xll.SRS1Splines.Functions25.OneWay_Spline($D$56:$D$60,Q$56:Q$60,P152)</f>
        <v>9.4992120203525304E-3</v>
      </c>
      <c r="R152" s="57">
        <v>0</v>
      </c>
      <c r="S152" s="57">
        <f>_xll.SRS1Splines.Functions25.OneWay_Spline($D$56:$D$60,S$56:S$60,$D152)</f>
        <v>10.971117976203701</v>
      </c>
      <c r="T152" s="57">
        <f>_xll.SRS1Splines.Functions25.OneWay_Spline($D$56:$D$60,T$56:T$60,$D152)</f>
        <v>5.0177463698377602</v>
      </c>
      <c r="U152" s="57">
        <f>_xll.SRS1Splines.Functions25.OneWay_Spline($D$56:$D$60,U$56:U$60,$D152)</f>
        <v>0.482119902698256</v>
      </c>
      <c r="V152" s="57">
        <f>_xll.SRS1Splines.Functions25.OneWay_Spline($D$56:$D$60,V$56:V$60,$D152)</f>
        <v>183.35480983715101</v>
      </c>
      <c r="W152" s="57">
        <f>_xll.SRS1Splines.Functions25.OneWay_Spline($D$56:$D$60,W$56:W$60,$D152)</f>
        <v>50.711704360790499</v>
      </c>
      <c r="X152" s="57">
        <f>_xll.SRS1Splines.Functions25.OneWay_Spline($D$56:$D$60,X$56:X$60,$D152)</f>
        <v>0.259938135642868</v>
      </c>
      <c r="Y152" s="57">
        <f>_xll.SRS1Splines.Functions25.OneWay_Spline($D$56:$D$60,Y$56:Y$60,$D152)</f>
        <v>0.38410769474411099</v>
      </c>
      <c r="Z152" s="57">
        <f>_xll.SRS1Splines.Functions25.OneWay_Spline($D$62:$D$65,Z$62:Z$65,$D152)</f>
        <v>39.966686861503902</v>
      </c>
      <c r="AB152" s="57">
        <f t="shared" si="39"/>
        <v>175</v>
      </c>
      <c r="AC152" s="57">
        <f>_xll.SRS1Splines.Functions25.OneWay_Spline($D$56:$D$60,AC$56:AC$60,AB152)</f>
        <v>1.77218267295495E-2</v>
      </c>
      <c r="AD152" s="57">
        <v>0</v>
      </c>
      <c r="AE152" s="57">
        <f>_xll.SRS1Splines.Functions25.OneWay_Spline($D$56:$D$60,AE$56:AE$60,$D152)</f>
        <v>0.50853730294932498</v>
      </c>
      <c r="AF152" s="57">
        <f>_xll.SRS1Splines.Functions25.OneWay_Spline($D$56:$D$60,AF$56:AF$60,$D152)</f>
        <v>27.791887749698901</v>
      </c>
      <c r="AG152" s="57">
        <f>_xll.SRS1Splines.Functions25.OneWay_Spline($D$56:$D$60,AG$56:AG$60,$D152)</f>
        <v>1.14333988694943</v>
      </c>
      <c r="AH152" s="57">
        <v>0</v>
      </c>
      <c r="AI152" s="57">
        <f>_xll.SRS1Splines.Functions25.OneWay_Spline($D$56:$D$60,AI$56:AI$60,$D152)</f>
        <v>48.809608276959203</v>
      </c>
      <c r="AJ152" s="57">
        <f>_xll.SRS1Splines.Functions25.OneWay_Spline($D$56:$D$60,AJ$56:AJ$60,$D152)</f>
        <v>0.31199560153486999</v>
      </c>
      <c r="AK152" s="57">
        <f>_xll.SRS1Splines.Functions25.OneWay_Spline($D$56:$D$60,AK$56:AK$60,$D152)</f>
        <v>2.6272542451032601</v>
      </c>
      <c r="AL152" s="57">
        <v>0</v>
      </c>
    </row>
    <row r="153" spans="2:38" s="57" customFormat="1">
      <c r="B153" s="63">
        <v>5.5951110000000001E-6</v>
      </c>
      <c r="C153" s="57">
        <f t="shared" si="29"/>
        <v>1.8557582089552239E-6</v>
      </c>
      <c r="D153" s="57">
        <f t="shared" si="37"/>
        <v>200</v>
      </c>
      <c r="E153" s="57">
        <f t="shared" si="30"/>
        <v>2.5257833058209444E-8</v>
      </c>
      <c r="F153" s="57">
        <f t="shared" si="30"/>
        <v>5.8978324202915618E-7</v>
      </c>
      <c r="G153" s="57">
        <f t="shared" si="30"/>
        <v>7.7625062707378285E-7</v>
      </c>
      <c r="H153" s="57">
        <f t="shared" si="30"/>
        <v>9.322628365135128E-7</v>
      </c>
      <c r="I153" s="57">
        <f t="shared" si="30"/>
        <v>1.1263872956405391E-6</v>
      </c>
      <c r="J153" s="57">
        <f t="shared" si="30"/>
        <v>6.5189358450905448E-5</v>
      </c>
      <c r="K153" s="57">
        <f t="shared" si="30"/>
        <v>9.454879485765749E-6</v>
      </c>
      <c r="L153" s="57">
        <f t="shared" si="30"/>
        <v>5.3068536387301336E-7</v>
      </c>
      <c r="M153" s="57">
        <f t="shared" si="30"/>
        <v>7.6905212522906317E-7</v>
      </c>
      <c r="N153" s="57">
        <f t="shared" si="30"/>
        <v>2.5770098053609186E-6</v>
      </c>
      <c r="P153" s="57">
        <f t="shared" si="38"/>
        <v>200</v>
      </c>
      <c r="Q153" s="57">
        <f>_xll.SRS1Splines.Functions25.OneWay_Spline($D$56:$D$60,Q$56:Q$60,P153)</f>
        <v>9.4992120203525304E-3</v>
      </c>
      <c r="R153" s="57">
        <v>0</v>
      </c>
      <c r="S153" s="57">
        <f>_xll.SRS1Splines.Functions25.OneWay_Spline($D$56:$D$60,S$56:S$60,$D153)</f>
        <v>12.583704237385099</v>
      </c>
      <c r="T153" s="57">
        <f>_xll.SRS1Splines.Functions25.OneWay_Spline($D$56:$D$60,T$56:T$60,$D153)</f>
        <v>5.7279902597941001</v>
      </c>
      <c r="U153" s="57">
        <f>_xll.SRS1Splines.Functions25.OneWay_Spline($D$56:$D$60,U$56:U$60,$D153)</f>
        <v>0.482119902698256</v>
      </c>
      <c r="V153" s="57">
        <f>_xll.SRS1Splines.Functions25.OneWay_Spline($D$56:$D$60,V$56:V$60,$D153)</f>
        <v>207.818025900235</v>
      </c>
      <c r="W153" s="57">
        <f>_xll.SRS1Splines.Functions25.OneWay_Spline($D$56:$D$60,W$56:W$60,$D153)</f>
        <v>57.682795087671501</v>
      </c>
      <c r="X153" s="57">
        <f>_xll.SRS1Splines.Functions25.OneWay_Spline($D$56:$D$60,X$56:X$60,$D153)</f>
        <v>0.259938135642868</v>
      </c>
      <c r="Y153" s="57">
        <f>_xll.SRS1Splines.Functions25.OneWay_Spline($D$56:$D$60,Y$56:Y$60,$D153)</f>
        <v>0.38410769474411099</v>
      </c>
      <c r="Z153" s="57">
        <f>_xll.SRS1Splines.Functions25.OneWay_Spline($D$62:$D$65,Z$62:Z$65,$D153)</f>
        <v>45.885472394687902</v>
      </c>
      <c r="AB153" s="57">
        <f t="shared" si="39"/>
        <v>200</v>
      </c>
      <c r="AC153" s="57">
        <f>_xll.SRS1Splines.Functions25.OneWay_Spline($D$56:$D$60,AC$56:AC$60,AB153)</f>
        <v>1.77218267295495E-2</v>
      </c>
      <c r="AD153" s="57">
        <v>0</v>
      </c>
      <c r="AE153" s="57">
        <f>_xll.SRS1Splines.Functions25.OneWay_Spline($D$56:$D$60,AE$56:AE$60,$D153)</f>
        <v>0.50853730294932498</v>
      </c>
      <c r="AF153" s="57">
        <f>_xll.SRS1Splines.Functions25.OneWay_Spline($D$56:$D$60,AF$56:AF$60,$D153)</f>
        <v>31.900569565027201</v>
      </c>
      <c r="AG153" s="57">
        <f>_xll.SRS1Splines.Functions25.OneWay_Spline($D$56:$D$60,AG$56:AG$60,$D153)</f>
        <v>1.20569173999558</v>
      </c>
      <c r="AH153" s="57">
        <v>0</v>
      </c>
      <c r="AI153" s="57">
        <f>_xll.SRS1Splines.Functions25.OneWay_Spline($D$56:$D$60,AI$56:AI$60,$D153)</f>
        <v>55.373598980307698</v>
      </c>
      <c r="AJ153" s="57">
        <f>_xll.SRS1Splines.Functions25.OneWay_Spline($D$56:$D$60,AJ$56:AJ$60,$D153)</f>
        <v>0.31199560153486999</v>
      </c>
      <c r="AK153" s="57">
        <f>_xll.SRS1Splines.Functions25.OneWay_Spline($D$56:$D$60,AK$56:AK$60,$D153)</f>
        <v>2.95794121502272</v>
      </c>
      <c r="AL153" s="57">
        <v>0</v>
      </c>
    </row>
    <row r="154" spans="2:38" s="57" customFormat="1">
      <c r="B154" s="63">
        <v>9.8644809999999999E-7</v>
      </c>
      <c r="C154" s="57">
        <f t="shared" si="29"/>
        <v>3.2718013266998342E-7</v>
      </c>
      <c r="D154" s="57">
        <f t="shared" si="37"/>
        <v>225</v>
      </c>
      <c r="E154" s="57">
        <f t="shared" si="30"/>
        <v>4.4530915348038481E-9</v>
      </c>
      <c r="F154" s="57">
        <f t="shared" si="30"/>
        <v>1.0398195111973673E-7</v>
      </c>
      <c r="G154" s="57">
        <f t="shared" si="30"/>
        <v>1.3685715193152407E-7</v>
      </c>
      <c r="H154" s="57">
        <f t="shared" si="30"/>
        <v>1.6436294182177358E-7</v>
      </c>
      <c r="I154" s="57">
        <f t="shared" si="30"/>
        <v>1.9858812589218484E-7</v>
      </c>
      <c r="J154" s="57">
        <f t="shared" si="30"/>
        <v>1.1493233786445814E-5</v>
      </c>
      <c r="K154" s="57">
        <f t="shared" si="30"/>
        <v>1.6669460006177893E-6</v>
      </c>
      <c r="L154" s="57">
        <f t="shared" si="30"/>
        <v>9.356267800412587E-8</v>
      </c>
      <c r="M154" s="57">
        <f t="shared" si="30"/>
        <v>1.3558801741970291E-7</v>
      </c>
      <c r="N154" s="57">
        <f t="shared" si="30"/>
        <v>4.5434066029782927E-7</v>
      </c>
      <c r="P154" s="57">
        <f t="shared" si="38"/>
        <v>225</v>
      </c>
      <c r="Q154" s="57">
        <f>_xll.SRS1Splines.Functions25.OneWay_Spline($D$56:$D$60,Q$56:Q$60,P154)</f>
        <v>9.4992120203525304E-3</v>
      </c>
      <c r="R154" s="57">
        <v>0</v>
      </c>
      <c r="S154" s="57">
        <f>_xll.SRS1Splines.Functions25.OneWay_Spline($D$56:$D$60,S$56:S$60,$D154)</f>
        <v>14.196290498566601</v>
      </c>
      <c r="T154" s="57">
        <f>_xll.SRS1Splines.Functions25.OneWay_Spline($D$56:$D$60,T$56:T$60,$D154)</f>
        <v>6.4382341497504498</v>
      </c>
      <c r="U154" s="57">
        <f>_xll.SRS1Splines.Functions25.OneWay_Spline($D$56:$D$60,U$56:U$60,$D154)</f>
        <v>0.482119902698256</v>
      </c>
      <c r="V154" s="57">
        <f>_xll.SRS1Splines.Functions25.OneWay_Spline($D$56:$D$60,V$56:V$60,$D154)</f>
        <v>232.28124196332001</v>
      </c>
      <c r="W154" s="57">
        <f>_xll.SRS1Splines.Functions25.OneWay_Spline($D$56:$D$60,W$56:W$60,$D154)</f>
        <v>64.653885814552595</v>
      </c>
      <c r="X154" s="57">
        <f>_xll.SRS1Splines.Functions25.OneWay_Spline($D$56:$D$60,X$56:X$60,$D154)</f>
        <v>0.259938135642868</v>
      </c>
      <c r="Y154" s="57">
        <f>_xll.SRS1Splines.Functions25.OneWay_Spline($D$56:$D$60,Y$56:Y$60,$D154)</f>
        <v>0.38410769474411099</v>
      </c>
      <c r="Z154" s="57">
        <f>_xll.SRS1Splines.Functions25.OneWay_Spline($D$62:$D$65,Z$62:Z$65,$D154)</f>
        <v>51.804257927871902</v>
      </c>
      <c r="AB154" s="57">
        <f t="shared" si="39"/>
        <v>225</v>
      </c>
      <c r="AC154" s="57">
        <f>_xll.SRS1Splines.Functions25.OneWay_Spline($D$56:$D$60,AC$56:AC$60,AB154)</f>
        <v>1.77218267295495E-2</v>
      </c>
      <c r="AD154" s="57">
        <v>0</v>
      </c>
      <c r="AE154" s="57">
        <f>_xll.SRS1Splines.Functions25.OneWay_Spline($D$56:$D$60,AE$56:AE$60,$D154)</f>
        <v>0.50853730294932498</v>
      </c>
      <c r="AF154" s="57">
        <f>_xll.SRS1Splines.Functions25.OneWay_Spline($D$56:$D$60,AF$56:AF$60,$D154)</f>
        <v>36.0092513803556</v>
      </c>
      <c r="AG154" s="57">
        <f>_xll.SRS1Splines.Functions25.OneWay_Spline($D$56:$D$60,AG$56:AG$60,$D154)</f>
        <v>1.26804359304174</v>
      </c>
      <c r="AH154" s="57">
        <v>0</v>
      </c>
      <c r="AI154" s="57">
        <f>_xll.SRS1Splines.Functions25.OneWay_Spline($D$56:$D$60,AI$56:AI$60,$D154)</f>
        <v>61.937589683656299</v>
      </c>
      <c r="AJ154" s="57">
        <f>_xll.SRS1Splines.Functions25.OneWay_Spline($D$56:$D$60,AJ$56:AJ$60,$D154)</f>
        <v>0.31199560153486999</v>
      </c>
      <c r="AK154" s="57">
        <f>_xll.SRS1Splines.Functions25.OneWay_Spline($D$56:$D$60,AK$56:AK$60,$D154)</f>
        <v>3.2886281849421799</v>
      </c>
      <c r="AL154" s="57">
        <v>0</v>
      </c>
    </row>
    <row r="155" spans="2:38" s="57" customFormat="1">
      <c r="B155" s="63">
        <v>1.6566669999999999E-7</v>
      </c>
      <c r="C155" s="57">
        <f t="shared" si="29"/>
        <v>5.4947495854063014E-8</v>
      </c>
      <c r="D155" s="57">
        <v>250</v>
      </c>
      <c r="E155" s="57">
        <f t="shared" si="30"/>
        <v>7.4786395692676439E-10</v>
      </c>
      <c r="F155" s="57">
        <f t="shared" si="30"/>
        <v>1.746300357978092E-8</v>
      </c>
      <c r="G155" s="57">
        <f t="shared" si="30"/>
        <v>2.2984151656731072E-8</v>
      </c>
      <c r="H155" s="57">
        <f t="shared" si="30"/>
        <v>2.7603546678132597E-8</v>
      </c>
      <c r="I155" s="57">
        <f t="shared" si="30"/>
        <v>3.3351414510041443E-8</v>
      </c>
      <c r="J155" s="57">
        <f t="shared" si="30"/>
        <v>1.9302040459391452E-6</v>
      </c>
      <c r="K155" s="57">
        <f t="shared" si="30"/>
        <v>2.7995131522940444E-7</v>
      </c>
      <c r="L155" s="57">
        <f t="shared" si="30"/>
        <v>1.5713163326186262E-8</v>
      </c>
      <c r="M155" s="57">
        <f t="shared" ref="F155:N162" si="40">M$129*$C155</f>
        <v>2.2771009853903816E-8</v>
      </c>
      <c r="N155" s="57">
        <f t="shared" si="40"/>
        <v>7.6303170807833069E-8</v>
      </c>
      <c r="P155" s="57">
        <v>250</v>
      </c>
      <c r="Q155" s="57">
        <f>_xll.SRS1Splines.Functions25.OneWay_Spline($D$56:$D$60,Q$56:Q$60,P155)</f>
        <v>9.4992120203525304E-3</v>
      </c>
      <c r="R155" s="57">
        <v>0</v>
      </c>
      <c r="S155" s="57">
        <f>_xll.SRS1Splines.Functions25.OneWay_Spline($D$56:$D$60,S$56:S$60,$D155)</f>
        <v>15.808876759747999</v>
      </c>
      <c r="T155" s="57">
        <f>_xll.SRS1Splines.Functions25.OneWay_Spline($D$56:$D$60,T$56:T$60,$D155)</f>
        <v>7.1484780397068004</v>
      </c>
      <c r="U155" s="57">
        <f>_xll.SRS1Splines.Functions25.OneWay_Spline($D$56:$D$60,U$56:U$60,$D155)</f>
        <v>0.482119902698256</v>
      </c>
      <c r="V155" s="57">
        <f>_xll.SRS1Splines.Functions25.OneWay_Spline($D$56:$D$60,V$56:V$60,$D155)</f>
        <v>256.74445802640503</v>
      </c>
      <c r="W155" s="57">
        <f>_xll.SRS1Splines.Functions25.OneWay_Spline($D$56:$D$60,W$56:W$60,$D155)</f>
        <v>71.624976541433597</v>
      </c>
      <c r="X155" s="57">
        <f>_xll.SRS1Splines.Functions25.OneWay_Spline($D$56:$D$60,X$56:X$60,$D155)</f>
        <v>0.259938135642868</v>
      </c>
      <c r="Y155" s="57">
        <f>_xll.SRS1Splines.Functions25.OneWay_Spline($D$56:$D$60,Y$56:Y$60,$D155)</f>
        <v>0.38410769474411099</v>
      </c>
      <c r="Z155" s="57">
        <f>_xll.SRS1Splines.Functions25.OneWay_Spline($D$62:$D$65,Z$62:Z$65,$D155)</f>
        <v>57.723043461055902</v>
      </c>
      <c r="AB155" s="57">
        <v>250</v>
      </c>
      <c r="AC155" s="57">
        <f>_xll.SRS1Splines.Functions25.OneWay_Spline($D$56:$D$60,AC$56:AC$60,AB155)</f>
        <v>1.77218267295495E-2</v>
      </c>
      <c r="AD155" s="57">
        <v>0</v>
      </c>
      <c r="AE155" s="57">
        <f>_xll.SRS1Splines.Functions25.OneWay_Spline($D$56:$D$60,AE$56:AE$60,$D155)</f>
        <v>0.50853730294932498</v>
      </c>
      <c r="AF155" s="57">
        <f>_xll.SRS1Splines.Functions25.OneWay_Spline($D$56:$D$60,AF$56:AF$60,$D155)</f>
        <v>40.117933195683896</v>
      </c>
      <c r="AG155" s="57">
        <f>_xll.SRS1Splines.Functions25.OneWay_Spline($D$56:$D$60,AG$56:AG$60,$D155)</f>
        <v>1.3303954460878999</v>
      </c>
      <c r="AH155" s="57">
        <v>0</v>
      </c>
      <c r="AI155" s="57">
        <f>_xll.SRS1Splines.Functions25.OneWay_Spline($D$56:$D$60,AI$56:AI$60,$D155)</f>
        <v>68.501580387004907</v>
      </c>
      <c r="AJ155" s="57">
        <f>_xll.SRS1Splines.Functions25.OneWay_Spline($D$56:$D$60,AJ$56:AJ$60,$D155)</f>
        <v>0.31199560153486999</v>
      </c>
      <c r="AK155" s="57">
        <f>_xll.SRS1Splines.Functions25.OneWay_Spline($D$56:$D$60,AK$56:AK$60,$D155)</f>
        <v>3.6193151548616398</v>
      </c>
      <c r="AL155" s="57">
        <v>0</v>
      </c>
    </row>
    <row r="156" spans="2:38" s="57" customFormat="1">
      <c r="B156" s="63">
        <v>5.325307E-9</v>
      </c>
      <c r="C156" s="57">
        <f t="shared" si="29"/>
        <v>1.7662709784411276E-9</v>
      </c>
      <c r="D156" s="57">
        <v>300</v>
      </c>
      <c r="E156" s="57">
        <f t="shared" si="30"/>
        <v>2.403986537348663E-11</v>
      </c>
      <c r="F156" s="57">
        <f t="shared" si="40"/>
        <v>5.6134307742251402E-10</v>
      </c>
      <c r="G156" s="57">
        <f t="shared" si="40"/>
        <v>7.3881874695790749E-10</v>
      </c>
      <c r="H156" s="57">
        <f t="shared" si="40"/>
        <v>8.8730783162751649E-10</v>
      </c>
      <c r="I156" s="57">
        <f t="shared" si="40"/>
        <v>1.0720713405302651E-9</v>
      </c>
      <c r="J156" s="57">
        <f t="shared" si="40"/>
        <v>6.2045837318350957E-8</v>
      </c>
      <c r="K156" s="57">
        <f t="shared" si="40"/>
        <v>8.9989521047401449E-9</v>
      </c>
      <c r="L156" s="57">
        <f t="shared" si="40"/>
        <v>5.0509498078420704E-10</v>
      </c>
      <c r="M156" s="57">
        <f t="shared" si="40"/>
        <v>7.3196736683994411E-10</v>
      </c>
      <c r="N156" s="57">
        <f t="shared" si="40"/>
        <v>2.4527428241472128E-9</v>
      </c>
      <c r="P156" s="57">
        <v>300</v>
      </c>
      <c r="Q156" s="57">
        <f>_xll.SRS1Splines.Functions25.OneWay_Spline($D$56:$D$60,Q$56:Q$60,P156)</f>
        <v>9.4992120203525304E-3</v>
      </c>
      <c r="R156" s="57">
        <v>0</v>
      </c>
      <c r="S156" s="57">
        <f>_xll.SRS1Splines.Functions25.OneWay_Spline($D$56:$D$60,S$56:S$60,$D156)</f>
        <v>19.0340492821109</v>
      </c>
      <c r="T156" s="57">
        <f>_xll.SRS1Splines.Functions25.OneWay_Spline($D$56:$D$60,T$56:T$60,$D156)</f>
        <v>8.5689658196194909</v>
      </c>
      <c r="U156" s="57">
        <f>_xll.SRS1Splines.Functions25.OneWay_Spline($D$56:$D$60,U$56:U$60,$D156)</f>
        <v>0.482119902698256</v>
      </c>
      <c r="V156" s="57">
        <f>_xll.SRS1Splines.Functions25.OneWay_Spline($D$56:$D$60,V$56:V$60,$D156)</f>
        <v>305.67089015257397</v>
      </c>
      <c r="W156" s="57">
        <f>_xll.SRS1Splines.Functions25.OneWay_Spline($D$56:$D$60,W$56:W$60,$D156)</f>
        <v>85.5671579951957</v>
      </c>
      <c r="X156" s="57">
        <f>_xll.SRS1Splines.Functions25.OneWay_Spline($D$56:$D$60,X$56:X$60,$D156)</f>
        <v>0.259938135642868</v>
      </c>
      <c r="Y156" s="57">
        <f>_xll.SRS1Splines.Functions25.OneWay_Spline($D$56:$D$60,Y$56:Y$60,$D156)</f>
        <v>0.38410769474411099</v>
      </c>
      <c r="Z156" s="57">
        <f>_xll.SRS1Splines.Functions25.OneWay_Spline($D$62:$D$65,Z$62:Z$65,$D156)</f>
        <v>69.560614527423894</v>
      </c>
      <c r="AB156" s="57">
        <v>300</v>
      </c>
      <c r="AC156" s="57">
        <f>_xll.SRS1Splines.Functions25.OneWay_Spline($D$56:$D$60,AC$56:AC$60,AB156)</f>
        <v>1.77218267295495E-2</v>
      </c>
      <c r="AD156" s="57">
        <v>0</v>
      </c>
      <c r="AE156" s="57">
        <f>_xll.SRS1Splines.Functions25.OneWay_Spline($D$56:$D$60,AE$56:AE$60,$D156)</f>
        <v>0.50853730294932498</v>
      </c>
      <c r="AF156" s="57">
        <f>_xll.SRS1Splines.Functions25.OneWay_Spline($D$56:$D$60,AF$56:AF$60,$D156)</f>
        <v>48.335296826340503</v>
      </c>
      <c r="AG156" s="57">
        <f>_xll.SRS1Splines.Functions25.OneWay_Spline($D$56:$D$60,AG$56:AG$60,$D156)</f>
        <v>1.4550991521802099</v>
      </c>
      <c r="AH156" s="57">
        <v>0</v>
      </c>
      <c r="AI156" s="57">
        <f>_xll.SRS1Splines.Functions25.OneWay_Spline($D$56:$D$60,AI$56:AI$60,$D156)</f>
        <v>81.629561793701995</v>
      </c>
      <c r="AJ156" s="57">
        <f>_xll.SRS1Splines.Functions25.OneWay_Spline($D$56:$D$60,AJ$56:AJ$60,$D156)</f>
        <v>0.31199560153486999</v>
      </c>
      <c r="AK156" s="57">
        <f>_xll.SRS1Splines.Functions25.OneWay_Spline($D$56:$D$60,AK$56:AK$60,$D156)</f>
        <v>4.28068909470056</v>
      </c>
      <c r="AL156" s="57">
        <v>0</v>
      </c>
    </row>
    <row r="157" spans="2:38" s="57" customFormat="1">
      <c r="B157" s="63">
        <v>5.711624E-11</v>
      </c>
      <c r="C157" s="57">
        <f t="shared" si="29"/>
        <v>1.8944026533996683E-11</v>
      </c>
      <c r="D157" s="57">
        <v>365</v>
      </c>
      <c r="E157" s="57">
        <f t="shared" si="30"/>
        <v>2.5783804018054771E-13</v>
      </c>
      <c r="F157" s="57">
        <f t="shared" si="40"/>
        <v>6.0206493132514033E-12</v>
      </c>
      <c r="G157" s="57">
        <f t="shared" si="40"/>
        <v>7.9241532681115123E-12</v>
      </c>
      <c r="H157" s="57">
        <f t="shared" si="40"/>
        <v>9.5167634589173583E-12</v>
      </c>
      <c r="I157" s="57">
        <f t="shared" si="40"/>
        <v>1.149843266929932E-11</v>
      </c>
      <c r="J157" s="57">
        <f t="shared" si="40"/>
        <v>6.6546866411192631E-10</v>
      </c>
      <c r="K157" s="57">
        <f t="shared" si="40"/>
        <v>9.6517685865405179E-11</v>
      </c>
      <c r="L157" s="57">
        <f t="shared" si="40"/>
        <v>5.4173639463914772E-12</v>
      </c>
      <c r="M157" s="57">
        <f t="shared" si="40"/>
        <v>7.8506692283840703E-12</v>
      </c>
      <c r="N157" s="57">
        <f t="shared" si="40"/>
        <v>2.6306736457122567E-11</v>
      </c>
      <c r="P157" s="57">
        <v>365</v>
      </c>
      <c r="Q157" s="57">
        <f>_xll.SRS1Splines.Functions25.OneWay_Spline($D$56:$D$60,Q$56:Q$60,P157)</f>
        <v>9.4992120203525304E-3</v>
      </c>
      <c r="R157" s="57">
        <v>0</v>
      </c>
      <c r="S157" s="57">
        <f>_xll.SRS1Splines.Functions25.OneWay_Spline($D$56:$D$60,S$56:S$60,$D157)</f>
        <v>23.226773561182601</v>
      </c>
      <c r="T157" s="57">
        <f>_xll.SRS1Splines.Functions25.OneWay_Spline($D$56:$D$60,T$56:T$60,$D157)</f>
        <v>10.415599933506</v>
      </c>
      <c r="U157" s="57">
        <f>_xll.SRS1Splines.Functions25.OneWay_Spline($D$56:$D$60,U$56:U$60,$D157)</f>
        <v>0.482119902698256</v>
      </c>
      <c r="V157" s="57">
        <f>_xll.SRS1Splines.Functions25.OneWay_Spline($D$56:$D$60,V$56:V$60,$D157)</f>
        <v>369.27525191659402</v>
      </c>
      <c r="W157" s="57">
        <f>_xll.SRS1Splines.Functions25.OneWay_Spline($D$56:$D$60,W$56:W$60,$D157)</f>
        <v>103.69199388508601</v>
      </c>
      <c r="X157" s="57">
        <f>_xll.SRS1Splines.Functions25.OneWay_Spline($D$56:$D$60,X$56:X$60,$D157)</f>
        <v>0.259938135642868</v>
      </c>
      <c r="Y157" s="57">
        <f>_xll.SRS1Splines.Functions25.OneWay_Spline($D$56:$D$60,Y$56:Y$60,$D157)</f>
        <v>0.38410769474411099</v>
      </c>
      <c r="Z157" s="57">
        <f>_xll.SRS1Splines.Functions25.OneWay_Spline($D$62:$D$65,Z$62:Z$65,$D157)</f>
        <v>84.949456913702306</v>
      </c>
      <c r="AB157" s="57">
        <v>365</v>
      </c>
      <c r="AC157" s="57">
        <f>_xll.SRS1Splines.Functions25.OneWay_Spline($D$56:$D$60,AC$56:AC$60,AB157)</f>
        <v>1.77218267295495E-2</v>
      </c>
      <c r="AD157" s="57">
        <v>0</v>
      </c>
      <c r="AE157" s="57">
        <f>_xll.SRS1Splines.Functions25.OneWay_Spline($D$56:$D$60,AE$56:AE$60,$D157)</f>
        <v>0.50853730294932498</v>
      </c>
      <c r="AF157" s="57">
        <f>_xll.SRS1Splines.Functions25.OneWay_Spline($D$56:$D$60,AF$56:AF$60,$D157)</f>
        <v>59.017869546194099</v>
      </c>
      <c r="AG157" s="57">
        <f>_xll.SRS1Splines.Functions25.OneWay_Spline($D$56:$D$60,AG$56:AG$60,$D157)</f>
        <v>1.6172139701002199</v>
      </c>
      <c r="AH157" s="57">
        <v>0</v>
      </c>
      <c r="AI157" s="57">
        <f>_xll.SRS1Splines.Functions25.OneWay_Spline($D$56:$D$60,AI$56:AI$60,$D157)</f>
        <v>98.695937622408294</v>
      </c>
      <c r="AJ157" s="57">
        <f>_xll.SRS1Splines.Functions25.OneWay_Spline($D$56:$D$60,AJ$56:AJ$60,$D157)</f>
        <v>0.31199560153486999</v>
      </c>
      <c r="AK157" s="57">
        <f>_xll.SRS1Splines.Functions25.OneWay_Spline($D$56:$D$60,AK$56:AK$60,$D157)</f>
        <v>5.1404752164911596</v>
      </c>
      <c r="AL157" s="57">
        <v>0</v>
      </c>
    </row>
    <row r="158" spans="2:38" s="57" customFormat="1">
      <c r="B158" s="64">
        <v>5.1022449999999996E-22</v>
      </c>
      <c r="C158" s="57">
        <f t="shared" si="29"/>
        <v>1.6922868988391373E-22</v>
      </c>
      <c r="D158" s="57">
        <f>365*2</f>
        <v>730</v>
      </c>
      <c r="E158" s="57">
        <f t="shared" si="30"/>
        <v>2.3032903624625822E-24</v>
      </c>
      <c r="F158" s="57">
        <f t="shared" si="40"/>
        <v>5.378300086856278E-23</v>
      </c>
      <c r="G158" s="57">
        <f t="shared" si="40"/>
        <v>7.0787172600044429E-23</v>
      </c>
      <c r="H158" s="57">
        <f t="shared" si="40"/>
        <v>8.501410242418581E-23</v>
      </c>
      <c r="I158" s="57">
        <f t="shared" si="40"/>
        <v>1.0271653140117259E-22</v>
      </c>
      <c r="J158" s="57">
        <f t="shared" si="40"/>
        <v>5.9446913244319914E-21</v>
      </c>
      <c r="K158" s="57">
        <f t="shared" si="40"/>
        <v>8.6220115350438706E-22</v>
      </c>
      <c r="L158" s="57">
        <f t="shared" si="40"/>
        <v>4.8393798521499623E-23</v>
      </c>
      <c r="M158" s="57">
        <f t="shared" si="40"/>
        <v>7.0130733075525408E-23</v>
      </c>
      <c r="N158" s="57">
        <f t="shared" si="40"/>
        <v>2.3500043867500962E-22</v>
      </c>
      <c r="P158" s="57">
        <f>365*2</f>
        <v>730</v>
      </c>
      <c r="Q158" s="57">
        <f>_xll.SRS1Splines.Functions25.OneWay_Spline($D$56:$D$60,Q$56:Q$60,P158)</f>
        <v>9.4992120203525304E-3</v>
      </c>
      <c r="R158" s="57">
        <v>0</v>
      </c>
      <c r="S158" s="57">
        <f>_xll.SRS1Splines.Functions25.OneWay_Spline($D$56:$D$60,S$56:S$60,$D158)</f>
        <v>46.770532974431703</v>
      </c>
      <c r="T158" s="57">
        <f>_xll.SRS1Splines.Functions25.OneWay_Spline($D$56:$D$60,T$56:T$60,$D158)</f>
        <v>20.7851607268686</v>
      </c>
      <c r="U158" s="57">
        <f>_xll.SRS1Splines.Functions25.OneWay_Spline($D$56:$D$60,U$56:U$60,$D158)</f>
        <v>0.482119902698256</v>
      </c>
      <c r="V158" s="57">
        <f>_xll.SRS1Splines.Functions25.OneWay_Spline($D$56:$D$60,V$56:V$60,$D158)</f>
        <v>726.43820643763001</v>
      </c>
      <c r="W158" s="57">
        <f>_xll.SRS1Splines.Functions25.OneWay_Spline($D$56:$D$60,W$56:W$60,$D158)</f>
        <v>205.469918497549</v>
      </c>
      <c r="X158" s="57">
        <f>_xll.SRS1Splines.Functions25.OneWay_Spline($D$56:$D$60,X$56:X$60,$D158)</f>
        <v>0.259938135642868</v>
      </c>
      <c r="Y158" s="57">
        <f>_xll.SRS1Splines.Functions25.OneWay_Spline($D$56:$D$60,Y$56:Y$60,$D158)</f>
        <v>0.38410769474411099</v>
      </c>
      <c r="Z158" s="57">
        <f>_xll.SRS1Splines.Functions25.OneWay_Spline($D$62:$D$65,Z$62:Z$65,$D158)</f>
        <v>171.363725698189</v>
      </c>
      <c r="AB158" s="57">
        <f>365*2</f>
        <v>730</v>
      </c>
      <c r="AC158" s="57">
        <f>_xll.SRS1Splines.Functions25.OneWay_Spline($D$56:$D$60,AC$56:AC$60,AB158)</f>
        <v>1.77218267295495E-2</v>
      </c>
      <c r="AD158" s="57">
        <v>0</v>
      </c>
      <c r="AE158" s="57">
        <f>_xll.SRS1Splines.Functions25.OneWay_Spline($D$56:$D$60,AE$56:AE$60,$D158)</f>
        <v>0.50853730294932498</v>
      </c>
      <c r="AF158" s="57">
        <f>_xll.SRS1Splines.Functions25.OneWay_Spline($D$56:$D$60,AF$56:AF$60,$D158)</f>
        <v>119.004624049988</v>
      </c>
      <c r="AG158" s="57">
        <f>_xll.SRS1Splines.Functions25.OneWay_Spline($D$56:$D$60,AG$56:AG$60,$D158)</f>
        <v>2.5275510245741</v>
      </c>
      <c r="AH158" s="57">
        <v>0</v>
      </c>
      <c r="AI158" s="57">
        <f>_xll.SRS1Splines.Functions25.OneWay_Spline($D$56:$D$60,AI$56:AI$60,$D158)</f>
        <v>194.53020189129799</v>
      </c>
      <c r="AJ158" s="57">
        <f>_xll.SRS1Splines.Functions25.OneWay_Spline($D$56:$D$60,AJ$56:AJ$60,$D158)</f>
        <v>0.31199560153486999</v>
      </c>
      <c r="AK158" s="57">
        <f>_xll.SRS1Splines.Functions25.OneWay_Spline($D$56:$D$60,AK$56:AK$60,$D158)</f>
        <v>9.9685049773152894</v>
      </c>
      <c r="AL158" s="57">
        <v>0</v>
      </c>
    </row>
    <row r="159" spans="2:38" s="57" customFormat="1">
      <c r="B159" s="61">
        <v>0</v>
      </c>
      <c r="C159" s="57">
        <f t="shared" si="29"/>
        <v>0</v>
      </c>
      <c r="D159" s="57">
        <f>D158*2</f>
        <v>1460</v>
      </c>
      <c r="E159" s="57">
        <f t="shared" si="30"/>
        <v>0</v>
      </c>
      <c r="F159" s="57">
        <f t="shared" si="40"/>
        <v>0</v>
      </c>
      <c r="G159" s="57">
        <f t="shared" si="40"/>
        <v>0</v>
      </c>
      <c r="H159" s="57">
        <f t="shared" si="40"/>
        <v>0</v>
      </c>
      <c r="I159" s="57">
        <f t="shared" si="40"/>
        <v>0</v>
      </c>
      <c r="J159" s="57">
        <f t="shared" si="40"/>
        <v>0</v>
      </c>
      <c r="K159" s="57">
        <f t="shared" si="40"/>
        <v>0</v>
      </c>
      <c r="L159" s="57">
        <f t="shared" si="40"/>
        <v>0</v>
      </c>
      <c r="M159" s="57">
        <f t="shared" si="40"/>
        <v>0</v>
      </c>
      <c r="N159" s="57">
        <f t="shared" si="40"/>
        <v>0</v>
      </c>
      <c r="P159" s="57">
        <f>P158*2</f>
        <v>1460</v>
      </c>
      <c r="Q159" s="57">
        <f>_xll.SRS1Splines.Functions25.OneWay_Spline($D$56:$D$60,Q$56:Q$60,P159)</f>
        <v>9.4992120203525304E-3</v>
      </c>
      <c r="R159" s="57">
        <v>0</v>
      </c>
      <c r="S159" s="57">
        <f>_xll.SRS1Splines.Functions25.OneWay_Spline($D$56:$D$60,S$56:S$60,$D159)</f>
        <v>93.8580518009299</v>
      </c>
      <c r="T159" s="57">
        <f>_xll.SRS1Splines.Functions25.OneWay_Spline($D$56:$D$60,T$56:T$60,$D159)</f>
        <v>41.524282313593901</v>
      </c>
      <c r="U159" s="57">
        <f>_xll.SRS1Splines.Functions25.OneWay_Spline($D$56:$D$60,U$56:U$60,$D159)</f>
        <v>0.482119902698256</v>
      </c>
      <c r="V159" s="57">
        <f>_xll.SRS1Splines.Functions25.OneWay_Spline($D$56:$D$60,V$56:V$60,$D159)</f>
        <v>1440.7641154797</v>
      </c>
      <c r="W159" s="57">
        <f>_xll.SRS1Splines.Functions25.OneWay_Spline($D$56:$D$60,W$56:W$60,$D159)</f>
        <v>409.02576772247602</v>
      </c>
      <c r="X159" s="57">
        <f>_xll.SRS1Splines.Functions25.OneWay_Spline($D$56:$D$60,X$56:X$60,$D159)</f>
        <v>0.259938135642868</v>
      </c>
      <c r="Y159" s="57">
        <f>_xll.SRS1Splines.Functions25.OneWay_Spline($D$56:$D$60,Y$56:Y$60,$D159)</f>
        <v>0.38410769474411099</v>
      </c>
      <c r="Z159" s="57">
        <f>_xll.SRS1Splines.Functions25.OneWay_Spline($D$62:$D$65,Z$62:Z$65,$D159)</f>
        <v>344.19226326716199</v>
      </c>
      <c r="AB159" s="57">
        <f>AB158*2</f>
        <v>1460</v>
      </c>
      <c r="AC159" s="57">
        <f>_xll.SRS1Splines.Functions25.OneWay_Spline($D$56:$D$60,AC$56:AC$60,AB159)</f>
        <v>1.77218267295495E-2</v>
      </c>
      <c r="AD159" s="57">
        <v>0</v>
      </c>
      <c r="AE159" s="57">
        <f>_xll.SRS1Splines.Functions25.OneWay_Spline($D$56:$D$60,AE$56:AE$60,$D159)</f>
        <v>0.50853730294932498</v>
      </c>
      <c r="AF159" s="57">
        <f>_xll.SRS1Splines.Functions25.OneWay_Spline($D$56:$D$60,AF$56:AF$60,$D159)</f>
        <v>238.97813305757501</v>
      </c>
      <c r="AG159" s="57">
        <f>_xll.SRS1Splines.Functions25.OneWay_Spline($D$56:$D$60,AG$56:AG$60,$D159)</f>
        <v>4.34822513352188</v>
      </c>
      <c r="AH159" s="57">
        <v>0</v>
      </c>
      <c r="AI159" s="57">
        <f>_xll.SRS1Splines.Functions25.OneWay_Spline($D$56:$D$60,AI$56:AI$60,$D159)</f>
        <v>386.19873042907602</v>
      </c>
      <c r="AJ159" s="57">
        <f>_xll.SRS1Splines.Functions25.OneWay_Spline($D$56:$D$60,AJ$56:AJ$60,$D159)</f>
        <v>0.31199560153486999</v>
      </c>
      <c r="AK159" s="57">
        <f>_xll.SRS1Splines.Functions25.OneWay_Spline($D$56:$D$60,AK$56:AK$60,$D159)</f>
        <v>19.624564498963501</v>
      </c>
      <c r="AL159" s="57">
        <v>0</v>
      </c>
    </row>
    <row r="160" spans="2:38" s="57" customFormat="1">
      <c r="B160" s="61">
        <v>0</v>
      </c>
      <c r="C160" s="57">
        <f t="shared" si="29"/>
        <v>0</v>
      </c>
      <c r="D160" s="57">
        <f>D159*2</f>
        <v>2920</v>
      </c>
      <c r="E160" s="57">
        <f t="shared" si="30"/>
        <v>0</v>
      </c>
      <c r="F160" s="57">
        <f t="shared" si="40"/>
        <v>0</v>
      </c>
      <c r="G160" s="57">
        <f t="shared" si="40"/>
        <v>0</v>
      </c>
      <c r="H160" s="57">
        <f t="shared" si="40"/>
        <v>0</v>
      </c>
      <c r="I160" s="57">
        <f t="shared" si="40"/>
        <v>0</v>
      </c>
      <c r="J160" s="57">
        <f t="shared" si="40"/>
        <v>0</v>
      </c>
      <c r="K160" s="57">
        <f t="shared" si="40"/>
        <v>0</v>
      </c>
      <c r="L160" s="57">
        <f t="shared" si="40"/>
        <v>0</v>
      </c>
      <c r="M160" s="57">
        <f t="shared" si="40"/>
        <v>0</v>
      </c>
      <c r="N160" s="57">
        <f t="shared" si="40"/>
        <v>0</v>
      </c>
      <c r="P160" s="57">
        <f>P159*2</f>
        <v>2920</v>
      </c>
      <c r="Q160" s="57">
        <f>_xll.SRS1Splines.Functions25.OneWay_Spline($D$56:$D$60,Q$56:Q$60,P160)</f>
        <v>9.4992120203525304E-3</v>
      </c>
      <c r="R160" s="57">
        <v>0</v>
      </c>
      <c r="S160" s="57">
        <f>_xll.SRS1Splines.Functions25.OneWay_Spline($D$56:$D$60,S$56:S$60,$D160)</f>
        <v>188.03308945392601</v>
      </c>
      <c r="T160" s="57">
        <f>_xll.SRS1Splines.Functions25.OneWay_Spline($D$56:$D$60,T$56:T$60,$D160)</f>
        <v>83.002525487044494</v>
      </c>
      <c r="U160" s="57">
        <f>_xll.SRS1Splines.Functions25.OneWay_Spline($D$56:$D$60,U$56:U$60,$D160)</f>
        <v>0.482119902698256</v>
      </c>
      <c r="V160" s="57">
        <f>_xll.SRS1Splines.Functions25.OneWay_Spline($D$56:$D$60,V$56:V$60,$D160)</f>
        <v>2869.4159335638401</v>
      </c>
      <c r="W160" s="57">
        <f>_xll.SRS1Splines.Functions25.OneWay_Spline($D$56:$D$60,W$56:W$60,$D160)</f>
        <v>816.137466172328</v>
      </c>
      <c r="X160" s="57">
        <f>_xll.SRS1Splines.Functions25.OneWay_Spline($D$56:$D$60,X$56:X$60,$D160)</f>
        <v>0.259938135642868</v>
      </c>
      <c r="Y160" s="57">
        <f>_xll.SRS1Splines.Functions25.OneWay_Spline($D$56:$D$60,Y$56:Y$60,$D160)</f>
        <v>0.38410769474411099</v>
      </c>
      <c r="Z160" s="57">
        <f>_xll.SRS1Splines.Functions25.OneWay_Spline($D$62:$D$65,Z$62:Z$65,$D160)</f>
        <v>689.84933840510803</v>
      </c>
      <c r="AB160" s="57">
        <f>AB159*2</f>
        <v>2920</v>
      </c>
      <c r="AC160" s="57">
        <f>_xll.SRS1Splines.Functions25.OneWay_Spline($D$56:$D$60,AC$56:AC$60,AB160)</f>
        <v>1.77218267295495E-2</v>
      </c>
      <c r="AD160" s="57">
        <v>0</v>
      </c>
      <c r="AE160" s="57">
        <f>_xll.SRS1Splines.Functions25.OneWay_Spline($D$56:$D$60,AE$56:AE$60,$D160)</f>
        <v>0.50853730294932498</v>
      </c>
      <c r="AF160" s="57">
        <f>_xll.SRS1Splines.Functions25.OneWay_Spline($D$56:$D$60,AF$56:AF$60,$D160)</f>
        <v>478.92515107274801</v>
      </c>
      <c r="AG160" s="57">
        <f>_xll.SRS1Splines.Functions25.OneWay_Spline($D$56:$D$60,AG$56:AG$60,$D160)</f>
        <v>7.9895733514174303</v>
      </c>
      <c r="AH160" s="57">
        <v>0</v>
      </c>
      <c r="AI160" s="57">
        <f>_xll.SRS1Splines.Functions25.OneWay_Spline($D$56:$D$60,AI$56:AI$60,$D160)</f>
        <v>769.53578750463305</v>
      </c>
      <c r="AJ160" s="57">
        <f>_xll.SRS1Splines.Functions25.OneWay_Spline($D$56:$D$60,AJ$56:AJ$60,$D160)</f>
        <v>0.31199560153486999</v>
      </c>
      <c r="AK160" s="57">
        <f>_xll.SRS1Splines.Functions25.OneWay_Spline($D$56:$D$60,AK$56:AK$60,$D160)</f>
        <v>38.936683542260099</v>
      </c>
      <c r="AL160" s="57">
        <v>0</v>
      </c>
    </row>
    <row r="161" spans="2:38" s="57" customFormat="1">
      <c r="B161" s="61">
        <v>0</v>
      </c>
      <c r="C161" s="57">
        <f t="shared" si="29"/>
        <v>0</v>
      </c>
      <c r="D161" s="57">
        <f>D160*2</f>
        <v>5840</v>
      </c>
      <c r="E161" s="57">
        <f t="shared" si="30"/>
        <v>0</v>
      </c>
      <c r="F161" s="57">
        <f t="shared" si="40"/>
        <v>0</v>
      </c>
      <c r="G161" s="57">
        <f t="shared" si="40"/>
        <v>0</v>
      </c>
      <c r="H161" s="57">
        <f t="shared" si="40"/>
        <v>0</v>
      </c>
      <c r="I161" s="57">
        <f t="shared" si="40"/>
        <v>0</v>
      </c>
      <c r="J161" s="57">
        <f t="shared" si="40"/>
        <v>0</v>
      </c>
      <c r="K161" s="57">
        <f t="shared" si="40"/>
        <v>0</v>
      </c>
      <c r="L161" s="57">
        <f t="shared" si="40"/>
        <v>0</v>
      </c>
      <c r="M161" s="57">
        <f t="shared" si="40"/>
        <v>0</v>
      </c>
      <c r="N161" s="57">
        <f t="shared" si="40"/>
        <v>0</v>
      </c>
      <c r="P161" s="57">
        <f>P160*2</f>
        <v>5840</v>
      </c>
      <c r="Q161" s="57">
        <f>_xll.SRS1Splines.Functions25.OneWay_Spline($D$56:$D$60,Q$56:Q$60,P161)</f>
        <v>9.4992120203525304E-3</v>
      </c>
      <c r="R161" s="57">
        <v>0</v>
      </c>
      <c r="S161" s="57">
        <f>_xll.SRS1Splines.Functions25.OneWay_Spline($D$56:$D$60,S$56:S$60,$D161)</f>
        <v>376.383164759919</v>
      </c>
      <c r="T161" s="57">
        <f>_xll.SRS1Splines.Functions25.OneWay_Spline($D$56:$D$60,T$56:T$60,$D161)</f>
        <v>165.95901183394599</v>
      </c>
      <c r="U161" s="57">
        <f>_xll.SRS1Splines.Functions25.OneWay_Spline($D$56:$D$60,U$56:U$60,$D161)</f>
        <v>0.482119902698256</v>
      </c>
      <c r="V161" s="57">
        <f>_xll.SRS1Splines.Functions25.OneWay_Spline($D$56:$D$60,V$56:V$60,$D161)</f>
        <v>5726.7195697321304</v>
      </c>
      <c r="W161" s="57">
        <f>_xll.SRS1Splines.Functions25.OneWay_Spline($D$56:$D$60,W$56:W$60,$D161)</f>
        <v>1630.36086307203</v>
      </c>
      <c r="X161" s="57">
        <f>_xll.SRS1Splines.Functions25.OneWay_Spline($D$56:$D$60,X$56:X$60,$D161)</f>
        <v>0.259938135642868</v>
      </c>
      <c r="Y161" s="57">
        <f>_xll.SRS1Splines.Functions25.OneWay_Spline($D$56:$D$60,Y$56:Y$60,$D161)</f>
        <v>0.38410769474411099</v>
      </c>
      <c r="Z161" s="57">
        <f>_xll.SRS1Splines.Functions25.OneWay_Spline($D$62:$D$65,Z$62:Z$65,$D161)</f>
        <v>1381.163488681</v>
      </c>
      <c r="AB161" s="57">
        <f>AB160*2</f>
        <v>5840</v>
      </c>
      <c r="AC161" s="57">
        <f>_xll.SRS1Splines.Functions25.OneWay_Spline($D$56:$D$60,AC$56:AC$60,AB161)</f>
        <v>1.77218267295495E-2</v>
      </c>
      <c r="AD161" s="57">
        <v>0</v>
      </c>
      <c r="AE161" s="57">
        <f>_xll.SRS1Splines.Functions25.OneWay_Spline($D$56:$D$60,AE$56:AE$60,$D161)</f>
        <v>0.50853730294932498</v>
      </c>
      <c r="AF161" s="57">
        <f>_xll.SRS1Splines.Functions25.OneWay_Spline($D$56:$D$60,AF$56:AF$60,$D161)</f>
        <v>958.81918710309606</v>
      </c>
      <c r="AG161" s="57">
        <f>_xll.SRS1Splines.Functions25.OneWay_Spline($D$56:$D$60,AG$56:AG$60,$D161)</f>
        <v>15.272269787208501</v>
      </c>
      <c r="AH161" s="57">
        <v>0</v>
      </c>
      <c r="AI161" s="57">
        <f>_xll.SRS1Splines.Functions25.OneWay_Spline($D$56:$D$60,AI$56:AI$60,$D161)</f>
        <v>1536.2099016557499</v>
      </c>
      <c r="AJ161" s="57">
        <f>_xll.SRS1Splines.Functions25.OneWay_Spline($D$56:$D$60,AJ$56:AJ$60,$D161)</f>
        <v>0.31199560153486999</v>
      </c>
      <c r="AK161" s="57">
        <f>_xll.SRS1Splines.Functions25.OneWay_Spline($D$56:$D$60,AK$56:AK$60,$D161)</f>
        <v>77.560921628853094</v>
      </c>
      <c r="AL161" s="57">
        <v>0</v>
      </c>
    </row>
    <row r="162" spans="2:38" s="57" customFormat="1">
      <c r="B162" s="61">
        <v>0</v>
      </c>
      <c r="C162" s="57">
        <f t="shared" si="29"/>
        <v>0</v>
      </c>
      <c r="D162" s="58">
        <f>365*21.772</f>
        <v>7946.78</v>
      </c>
      <c r="E162" s="57">
        <f t="shared" si="30"/>
        <v>0</v>
      </c>
      <c r="F162" s="57">
        <f t="shared" si="40"/>
        <v>0</v>
      </c>
      <c r="G162" s="57">
        <f t="shared" si="40"/>
        <v>0</v>
      </c>
      <c r="H162" s="57">
        <f t="shared" si="40"/>
        <v>0</v>
      </c>
      <c r="I162" s="57">
        <f t="shared" si="40"/>
        <v>0</v>
      </c>
      <c r="J162" s="57">
        <f t="shared" si="40"/>
        <v>0</v>
      </c>
      <c r="K162" s="57">
        <f t="shared" si="40"/>
        <v>0</v>
      </c>
      <c r="L162" s="57">
        <f t="shared" si="40"/>
        <v>0</v>
      </c>
      <c r="M162" s="57">
        <f t="shared" si="40"/>
        <v>0</v>
      </c>
      <c r="N162" s="57">
        <f t="shared" si="40"/>
        <v>0</v>
      </c>
      <c r="P162" s="58">
        <f>365*21.772</f>
        <v>7946.78</v>
      </c>
      <c r="Q162" s="57">
        <f>_xll.SRS1Splines.Functions25.OneWay_Spline($D$56:$D$60,Q$56:Q$60,P162)</f>
        <v>9.4992120203525304E-3</v>
      </c>
      <c r="R162" s="57">
        <v>0</v>
      </c>
      <c r="S162" s="57">
        <f>_xll.SRS1Splines.Functions25.OneWay_Spline($D$56:$D$60,S$56:S$60,$D162)</f>
        <v>512.27774409319204</v>
      </c>
      <c r="T162" s="57">
        <f>_xll.SRS1Splines.Functions25.OneWay_Spline($D$56:$D$60,T$56:T$60,$D162)</f>
        <v>225.812116733235</v>
      </c>
      <c r="U162" s="57">
        <f>_xll.SRS1Splines.Functions25.OneWay_Spline($D$56:$D$60,U$56:U$60,$D162)</f>
        <v>0.482119902698256</v>
      </c>
      <c r="V162" s="57">
        <f>_xll.SRS1Splines.Functions25.OneWay_Spline($D$56:$D$60,V$56:V$60,$D162)</f>
        <v>7788.2641432275504</v>
      </c>
      <c r="W162" s="57">
        <f>_xll.SRS1Splines.Functions25.OneWay_Spline($D$56:$D$60,W$56:W$60,$D162)</f>
        <v>2217.8230439351701</v>
      </c>
      <c r="X162" s="57">
        <f>_xll.SRS1Splines.Functions25.OneWay_Spline($D$56:$D$60,X$56:X$60,$D162)</f>
        <v>0.259938135642868</v>
      </c>
      <c r="Y162" s="57">
        <f>_xll.SRS1Splines.Functions25.OneWay_Spline($D$56:$D$60,Y$56:Y$60,$D162)</f>
        <v>0.38410769474411099</v>
      </c>
      <c r="Z162" s="57">
        <f>_xll.SRS1Splines.Functions25.OneWay_Spline($D$62:$D$65,Z$62:Z$65,$D162)</f>
        <v>1879.9466481050599</v>
      </c>
      <c r="AB162" s="58">
        <f>365*21.772</f>
        <v>7946.78</v>
      </c>
      <c r="AC162" s="57">
        <f>_xll.SRS1Splines.Functions25.OneWay_Spline($D$56:$D$60,AC$56:AC$60,AB162)</f>
        <v>1.77218267295495E-2</v>
      </c>
      <c r="AD162" s="57">
        <v>0</v>
      </c>
      <c r="AE162" s="57">
        <f>_xll.SRS1Splines.Functions25.OneWay_Spline($D$56:$D$60,AE$56:AE$60,$D162)</f>
        <v>0.50853730294932498</v>
      </c>
      <c r="AF162" s="57">
        <f>_xll.SRS1Splines.Functions25.OneWay_Spline($D$56:$D$60,AF$56:AF$60,$D162)</f>
        <v>1305.0627340989899</v>
      </c>
      <c r="AG162" s="57">
        <f>_xll.SRS1Splines.Functions25.OneWay_Spline($D$56:$D$60,AG$56:AG$60,$D162)</f>
        <v>20.5267352656318</v>
      </c>
      <c r="AH162" s="57">
        <v>0</v>
      </c>
      <c r="AI162" s="57">
        <f>_xll.SRS1Splines.Functions25.OneWay_Spline($D$56:$D$60,AI$56:AI$60,$D162)</f>
        <v>2089.3652750157698</v>
      </c>
      <c r="AJ162" s="57">
        <f>_xll.SRS1Splines.Functions25.OneWay_Spline($D$56:$D$60,AJ$56:AJ$60,$D162)</f>
        <v>0.31199560153486999</v>
      </c>
      <c r="AK162" s="57">
        <f>_xll.SRS1Splines.Functions25.OneWay_Spline($D$56:$D$60,AK$56:AK$60,$D162)</f>
        <v>105.42830940832999</v>
      </c>
      <c r="AL162" s="57">
        <v>0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29</v>
      </c>
      <c r="F170" s="42">
        <v>5.9350800000000001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32</v>
      </c>
      <c r="F171" s="42">
        <v>6.4577600000000004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33</v>
      </c>
      <c r="F172" s="42">
        <v>7.2012900000000002</v>
      </c>
    </row>
    <row r="173" spans="2:38">
      <c r="E173" s="42" t="s">
        <v>34</v>
      </c>
      <c r="F173" s="42">
        <v>8.5361200000000004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53" t="s">
        <v>35</v>
      </c>
      <c r="F174" s="53">
        <f>SUM(F170:F173)</f>
        <v>28.13025</v>
      </c>
      <c r="G174" s="42" t="s">
        <v>36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6" spans="2:38">
      <c r="E176" s="42" t="s">
        <v>37</v>
      </c>
      <c r="J176" s="42">
        <v>4.5</v>
      </c>
      <c r="K176" s="42" t="s">
        <v>38</v>
      </c>
      <c r="L176" s="42" t="s">
        <v>39</v>
      </c>
    </row>
    <row r="177" spans="4:38">
      <c r="E177" s="42" t="s">
        <v>40</v>
      </c>
    </row>
    <row r="178" spans="4:38">
      <c r="E178" s="42" t="s">
        <v>41</v>
      </c>
    </row>
    <row r="180" spans="4:38">
      <c r="E180" s="53" t="s">
        <v>54</v>
      </c>
    </row>
    <row r="181" spans="4:38">
      <c r="E181" s="53" t="s">
        <v>57</v>
      </c>
    </row>
    <row r="183" spans="4:38">
      <c r="E183" s="53"/>
      <c r="F183" s="53"/>
    </row>
    <row r="184" spans="4:38">
      <c r="D184" s="53" t="str">
        <f t="shared" ref="D184:N199" si="41">D80</f>
        <v>Average</v>
      </c>
      <c r="E184" s="53" t="str">
        <f t="shared" si="41"/>
        <v>Blood</v>
      </c>
      <c r="F184" s="53" t="str">
        <f t="shared" si="41"/>
        <v>Thymus</v>
      </c>
      <c r="G184" s="53" t="str">
        <f t="shared" si="41"/>
        <v>Heart</v>
      </c>
      <c r="H184" s="53" t="str">
        <f t="shared" si="41"/>
        <v>Lungs</v>
      </c>
      <c r="I184" s="53" t="str">
        <f t="shared" si="41"/>
        <v>Kidneys</v>
      </c>
      <c r="J184" s="53" t="str">
        <f t="shared" si="41"/>
        <v>Spleen</v>
      </c>
      <c r="K184" s="53" t="str">
        <f t="shared" si="41"/>
        <v>Liver</v>
      </c>
      <c r="L184" s="53" t="str">
        <f t="shared" si="41"/>
        <v>ART</v>
      </c>
      <c r="M184" s="53" t="str">
        <f t="shared" si="41"/>
        <v>Carcass</v>
      </c>
      <c r="N184" s="53" t="str">
        <f t="shared" si="41"/>
        <v>Tumor</v>
      </c>
      <c r="O184" s="53"/>
      <c r="P184" s="53" t="str">
        <f t="shared" ref="P184:Z185" si="42">P80</f>
        <v>Average -STDEV</v>
      </c>
      <c r="Q184" s="53" t="str">
        <f t="shared" si="42"/>
        <v>Blood</v>
      </c>
      <c r="R184" s="53" t="str">
        <f t="shared" si="42"/>
        <v>Thymus</v>
      </c>
      <c r="S184" s="53" t="str">
        <f t="shared" si="42"/>
        <v>Heart</v>
      </c>
      <c r="T184" s="53" t="str">
        <f t="shared" si="42"/>
        <v>Lungs</v>
      </c>
      <c r="U184" s="53" t="str">
        <f t="shared" si="42"/>
        <v>Kidneys</v>
      </c>
      <c r="V184" s="53" t="str">
        <f t="shared" si="42"/>
        <v>Spleen</v>
      </c>
      <c r="W184" s="53" t="str">
        <f t="shared" si="42"/>
        <v>Liver</v>
      </c>
      <c r="X184" s="53" t="str">
        <f t="shared" si="42"/>
        <v>ART</v>
      </c>
      <c r="Y184" s="53" t="str">
        <f t="shared" si="42"/>
        <v>Carcass</v>
      </c>
      <c r="Z184" s="53" t="str">
        <f t="shared" si="42"/>
        <v>Tumor</v>
      </c>
      <c r="AA184" s="53"/>
      <c r="AB184" s="53" t="str">
        <f t="shared" ref="AB184:AL185" si="43">AB80</f>
        <v>Average +STDEV</v>
      </c>
      <c r="AC184" s="53" t="str">
        <f t="shared" si="43"/>
        <v>Blood</v>
      </c>
      <c r="AD184" s="53" t="str">
        <f t="shared" si="43"/>
        <v>Thymus</v>
      </c>
      <c r="AE184" s="53" t="str">
        <f t="shared" si="43"/>
        <v>Heart</v>
      </c>
      <c r="AF184" s="53" t="str">
        <f t="shared" si="43"/>
        <v>Lungs</v>
      </c>
      <c r="AG184" s="53" t="str">
        <f t="shared" si="43"/>
        <v>Kidneys</v>
      </c>
      <c r="AH184" s="53" t="str">
        <f t="shared" si="43"/>
        <v>Spleen</v>
      </c>
      <c r="AI184" s="53" t="str">
        <f t="shared" si="43"/>
        <v>Liver</v>
      </c>
      <c r="AJ184" s="53" t="str">
        <f t="shared" si="43"/>
        <v>ART</v>
      </c>
      <c r="AK184" s="53" t="str">
        <f t="shared" si="43"/>
        <v>Carcass</v>
      </c>
      <c r="AL184" s="53" t="str">
        <f t="shared" si="43"/>
        <v>Tumor</v>
      </c>
    </row>
    <row r="185" spans="4:38">
      <c r="D185" s="42">
        <f t="shared" si="41"/>
        <v>0</v>
      </c>
      <c r="E185" s="42">
        <f t="shared" si="41"/>
        <v>0</v>
      </c>
      <c r="F185" s="42">
        <f t="shared" si="41"/>
        <v>0</v>
      </c>
      <c r="G185" s="42">
        <f t="shared" si="41"/>
        <v>0</v>
      </c>
      <c r="H185" s="42">
        <f t="shared" si="41"/>
        <v>0</v>
      </c>
      <c r="I185" s="42">
        <f t="shared" si="41"/>
        <v>0</v>
      </c>
      <c r="J185" s="42">
        <f t="shared" si="41"/>
        <v>0</v>
      </c>
      <c r="K185" s="42">
        <f t="shared" si="41"/>
        <v>0</v>
      </c>
      <c r="L185" s="42">
        <f t="shared" si="41"/>
        <v>0</v>
      </c>
      <c r="M185" s="42">
        <f t="shared" si="41"/>
        <v>0</v>
      </c>
      <c r="N185" s="42">
        <f t="shared" si="41"/>
        <v>0</v>
      </c>
      <c r="Q185" s="42">
        <f t="shared" si="42"/>
        <v>0</v>
      </c>
      <c r="R185" s="42">
        <f t="shared" si="42"/>
        <v>0</v>
      </c>
      <c r="S185" s="42">
        <f t="shared" si="42"/>
        <v>0</v>
      </c>
      <c r="T185" s="42">
        <f t="shared" si="42"/>
        <v>0</v>
      </c>
      <c r="U185" s="42">
        <f t="shared" si="42"/>
        <v>0</v>
      </c>
      <c r="V185" s="42">
        <f t="shared" si="42"/>
        <v>0</v>
      </c>
      <c r="W185" s="42">
        <f t="shared" si="42"/>
        <v>0</v>
      </c>
      <c r="X185" s="42">
        <f t="shared" si="42"/>
        <v>0</v>
      </c>
      <c r="Y185" s="42">
        <f t="shared" si="42"/>
        <v>0</v>
      </c>
      <c r="Z185" s="42">
        <f t="shared" si="42"/>
        <v>0</v>
      </c>
      <c r="AC185" s="42">
        <f t="shared" si="43"/>
        <v>0</v>
      </c>
      <c r="AD185" s="42">
        <f t="shared" si="43"/>
        <v>0</v>
      </c>
      <c r="AE185" s="42">
        <f t="shared" si="43"/>
        <v>0</v>
      </c>
      <c r="AF185" s="42">
        <f t="shared" si="43"/>
        <v>0</v>
      </c>
      <c r="AG185" s="42">
        <f t="shared" si="43"/>
        <v>0</v>
      </c>
      <c r="AH185" s="42">
        <f t="shared" si="43"/>
        <v>0</v>
      </c>
      <c r="AI185" s="42">
        <f t="shared" si="43"/>
        <v>0</v>
      </c>
      <c r="AJ185" s="42">
        <f t="shared" si="43"/>
        <v>0</v>
      </c>
      <c r="AK185" s="42">
        <f t="shared" si="43"/>
        <v>0</v>
      </c>
      <c r="AL185" s="42">
        <f t="shared" si="43"/>
        <v>0</v>
      </c>
    </row>
    <row r="186" spans="4:38">
      <c r="D186" s="42">
        <f t="shared" si="41"/>
        <v>4.1666666666666664E-2</v>
      </c>
      <c r="E186" s="42">
        <f t="shared" ref="E186:N201" si="44">E82/$J$176/2220*$F$174*60*24</f>
        <v>20.053793780537639</v>
      </c>
      <c r="F186" s="42">
        <f t="shared" si="44"/>
        <v>13.883800907180614</v>
      </c>
      <c r="G186" s="42">
        <f t="shared" si="44"/>
        <v>7.775715551322504</v>
      </c>
      <c r="H186" s="42">
        <f t="shared" si="44"/>
        <v>10.801966609650176</v>
      </c>
      <c r="I186" s="42">
        <f t="shared" si="44"/>
        <v>11.457624479834099</v>
      </c>
      <c r="J186" s="42">
        <f t="shared" si="44"/>
        <v>53.71903860508413</v>
      </c>
      <c r="K186" s="42">
        <f t="shared" si="44"/>
        <v>14.807125679078423</v>
      </c>
      <c r="L186" s="42">
        <f t="shared" si="44"/>
        <v>1.2618963973940225</v>
      </c>
      <c r="M186" s="42">
        <f t="shared" si="44"/>
        <v>2.5203709513062273</v>
      </c>
      <c r="N186" s="42">
        <f t="shared" si="44"/>
        <v>2.1078167806590815</v>
      </c>
      <c r="Q186" s="42">
        <f t="shared" ref="Q186:Z201" si="45">Q82/$J$176/2220*$F$174*60*24</f>
        <v>19.541215156642672</v>
      </c>
      <c r="R186" s="42">
        <f t="shared" si="45"/>
        <v>7.1619500141606522</v>
      </c>
      <c r="S186" s="42">
        <f t="shared" si="45"/>
        <v>6.2328476713750485</v>
      </c>
      <c r="T186" s="42">
        <f t="shared" si="45"/>
        <v>10.264229565867254</v>
      </c>
      <c r="U186" s="42">
        <f t="shared" si="45"/>
        <v>10.024166419261313</v>
      </c>
      <c r="V186" s="42">
        <f t="shared" si="45"/>
        <v>45.981168791807988</v>
      </c>
      <c r="W186" s="42">
        <f t="shared" si="45"/>
        <v>13.644505102949378</v>
      </c>
      <c r="X186" s="42">
        <f t="shared" si="45"/>
        <v>0.96034334066605087</v>
      </c>
      <c r="Y186" s="42">
        <f t="shared" si="45"/>
        <v>2.187861280671612</v>
      </c>
      <c r="Z186" s="42">
        <f t="shared" si="45"/>
        <v>2.0742103723378622</v>
      </c>
      <c r="AC186" s="42">
        <f t="shared" ref="AC186:AL201" si="46">AC82/$J$176/2220*$F$174*60*24</f>
        <v>20.566372404432613</v>
      </c>
      <c r="AD186" s="42">
        <f t="shared" si="46"/>
        <v>20.605651800200537</v>
      </c>
      <c r="AE186" s="42">
        <f t="shared" si="46"/>
        <v>9.3185834312700013</v>
      </c>
      <c r="AF186" s="42">
        <f t="shared" si="46"/>
        <v>11.339703653433059</v>
      </c>
      <c r="AG186" s="42">
        <f t="shared" si="46"/>
        <v>12.891082540406885</v>
      </c>
      <c r="AH186" s="42">
        <f t="shared" si="46"/>
        <v>61.456908418360655</v>
      </c>
      <c r="AI186" s="42">
        <f t="shared" si="46"/>
        <v>15.969746255207511</v>
      </c>
      <c r="AJ186" s="42">
        <f t="shared" si="46"/>
        <v>1.5634494541219979</v>
      </c>
      <c r="AK186" s="42">
        <f t="shared" si="46"/>
        <v>2.8528806219408391</v>
      </c>
      <c r="AL186" s="42">
        <f t="shared" si="46"/>
        <v>2.1414231889802964</v>
      </c>
    </row>
    <row r="187" spans="4:38">
      <c r="D187" s="42">
        <f t="shared" si="41"/>
        <v>7.4999999999999997E-2</v>
      </c>
      <c r="E187" s="42">
        <f t="shared" si="44"/>
        <v>18.611644630438235</v>
      </c>
      <c r="F187" s="42">
        <f t="shared" si="44"/>
        <v>12.964554406656713</v>
      </c>
      <c r="G187" s="42">
        <f t="shared" si="44"/>
        <v>7.1270966963235178</v>
      </c>
      <c r="H187" s="42">
        <f t="shared" si="44"/>
        <v>10.162574211344834</v>
      </c>
      <c r="I187" s="42">
        <f t="shared" si="44"/>
        <v>10.738252172184358</v>
      </c>
      <c r="J187" s="42">
        <f t="shared" si="44"/>
        <v>61.234625839790844</v>
      </c>
      <c r="K187" s="42">
        <f t="shared" si="44"/>
        <v>16.082568805383278</v>
      </c>
      <c r="L187" s="42">
        <f t="shared" si="44"/>
        <v>1.593480858864849</v>
      </c>
      <c r="M187" s="42">
        <f t="shared" si="44"/>
        <v>2.4720788210170506</v>
      </c>
      <c r="N187" s="42">
        <f t="shared" si="44"/>
        <v>3.3181333654499432</v>
      </c>
      <c r="Q187" s="42">
        <f t="shared" si="45"/>
        <v>16.167367354139682</v>
      </c>
      <c r="R187" s="42">
        <f t="shared" si="45"/>
        <v>5.4171690119736517</v>
      </c>
      <c r="S187" s="42">
        <f t="shared" si="45"/>
        <v>5.6527643381012851</v>
      </c>
      <c r="T187" s="42">
        <f t="shared" si="45"/>
        <v>8.8068717551899933</v>
      </c>
      <c r="U187" s="42">
        <f t="shared" si="45"/>
        <v>9.3005937095079236</v>
      </c>
      <c r="V187" s="42">
        <f t="shared" si="45"/>
        <v>47.419555648451251</v>
      </c>
      <c r="W187" s="42">
        <f t="shared" si="45"/>
        <v>12.909822594068643</v>
      </c>
      <c r="X187" s="42">
        <f t="shared" si="45"/>
        <v>1.3204492453054335</v>
      </c>
      <c r="Y187" s="42">
        <f t="shared" si="45"/>
        <v>2.1879706006127932</v>
      </c>
      <c r="Z187" s="42">
        <f t="shared" si="45"/>
        <v>3.0106941707361532</v>
      </c>
      <c r="AC187" s="42">
        <f t="shared" si="46"/>
        <v>20.771004034424092</v>
      </c>
      <c r="AD187" s="42">
        <f t="shared" si="46"/>
        <v>20.338462284947386</v>
      </c>
      <c r="AE187" s="42">
        <f t="shared" si="46"/>
        <v>8.6014290545457506</v>
      </c>
      <c r="AF187" s="42">
        <f t="shared" si="46"/>
        <v>11.518276667499638</v>
      </c>
      <c r="AG187" s="42">
        <f t="shared" si="46"/>
        <v>12.183065091509182</v>
      </c>
      <c r="AH187" s="42">
        <f t="shared" si="46"/>
        <v>75.006837300174936</v>
      </c>
      <c r="AI187" s="42">
        <f t="shared" si="46"/>
        <v>19.383375887602444</v>
      </c>
      <c r="AJ187" s="42">
        <f t="shared" si="46"/>
        <v>1.8665124724242683</v>
      </c>
      <c r="AK187" s="42">
        <f t="shared" si="46"/>
        <v>2.7561968015599589</v>
      </c>
      <c r="AL187" s="42">
        <f t="shared" si="46"/>
        <v>3.6180137122253289</v>
      </c>
    </row>
    <row r="188" spans="4:38">
      <c r="D188" s="42">
        <f t="shared" si="41"/>
        <v>0.1</v>
      </c>
      <c r="E188" s="42">
        <f t="shared" si="44"/>
        <v>17.550323571907825</v>
      </c>
      <c r="F188" s="42">
        <f t="shared" si="44"/>
        <v>12.284933511666081</v>
      </c>
      <c r="G188" s="42">
        <f t="shared" si="44"/>
        <v>6.6338292023254279</v>
      </c>
      <c r="H188" s="42">
        <f t="shared" si="44"/>
        <v>9.6678761855883391</v>
      </c>
      <c r="I188" s="42">
        <f t="shared" si="44"/>
        <v>10.1803269899883</v>
      </c>
      <c r="J188" s="42">
        <f t="shared" si="44"/>
        <v>66.992004805045667</v>
      </c>
      <c r="K188" s="42">
        <f t="shared" si="44"/>
        <v>17.055957112483146</v>
      </c>
      <c r="L188" s="42">
        <f t="shared" si="44"/>
        <v>1.8508467616663797</v>
      </c>
      <c r="M188" s="42">
        <f t="shared" si="44"/>
        <v>2.4347686621820674</v>
      </c>
      <c r="N188" s="42">
        <f t="shared" si="44"/>
        <v>4.3091466112125794</v>
      </c>
      <c r="Q188" s="42">
        <f t="shared" si="45"/>
        <v>13.579397806612732</v>
      </c>
      <c r="R188" s="42">
        <f t="shared" si="45"/>
        <v>4.060441431322598</v>
      </c>
      <c r="S188" s="42">
        <f t="shared" si="45"/>
        <v>5.2092021559811652</v>
      </c>
      <c r="T188" s="42">
        <f t="shared" si="45"/>
        <v>7.6817153842987036</v>
      </c>
      <c r="U188" s="42">
        <f t="shared" si="45"/>
        <v>8.7397356086299709</v>
      </c>
      <c r="V188" s="42">
        <f t="shared" si="45"/>
        <v>48.532145149932106</v>
      </c>
      <c r="W188" s="42">
        <f t="shared" si="45"/>
        <v>12.36310043077361</v>
      </c>
      <c r="X188" s="42">
        <f t="shared" si="45"/>
        <v>1.6000373500946563</v>
      </c>
      <c r="Y188" s="42">
        <f t="shared" si="45"/>
        <v>2.1881960729914756</v>
      </c>
      <c r="Z188" s="42">
        <f t="shared" si="45"/>
        <v>3.7780698654553211</v>
      </c>
      <c r="AC188" s="42">
        <f t="shared" si="46"/>
        <v>20.88665953068843</v>
      </c>
      <c r="AD188" s="42">
        <f t="shared" si="46"/>
        <v>20.123043850953898</v>
      </c>
      <c r="AE188" s="42">
        <f t="shared" si="46"/>
        <v>8.058456248669648</v>
      </c>
      <c r="AF188" s="42">
        <f t="shared" si="46"/>
        <v>11.654036986878015</v>
      </c>
      <c r="AG188" s="42">
        <f t="shared" si="46"/>
        <v>11.636853297518146</v>
      </c>
      <c r="AH188" s="42">
        <f t="shared" si="46"/>
        <v>85.356406377576889</v>
      </c>
      <c r="AI188" s="42">
        <f t="shared" si="46"/>
        <v>22.034040279389167</v>
      </c>
      <c r="AJ188" s="42">
        <f t="shared" si="46"/>
        <v>2.1016561732381067</v>
      </c>
      <c r="AK188" s="42">
        <f t="shared" si="46"/>
        <v>2.681141583844695</v>
      </c>
      <c r="AL188" s="42">
        <f t="shared" si="46"/>
        <v>4.8233877411070027</v>
      </c>
    </row>
    <row r="189" spans="4:38">
      <c r="D189" s="42">
        <f t="shared" si="41"/>
        <v>0.125</v>
      </c>
      <c r="E189" s="42">
        <f t="shared" si="44"/>
        <v>16.541789549019761</v>
      </c>
      <c r="F189" s="42">
        <f t="shared" si="44"/>
        <v>11.644644393082316</v>
      </c>
      <c r="G189" s="42">
        <f t="shared" si="44"/>
        <v>6.1933290385732036</v>
      </c>
      <c r="H189" s="42">
        <f t="shared" si="44"/>
        <v>9.2405870268766339</v>
      </c>
      <c r="I189" s="42">
        <f t="shared" si="44"/>
        <v>9.7044124634110478</v>
      </c>
      <c r="J189" s="42">
        <f t="shared" si="44"/>
        <v>72.061693652208447</v>
      </c>
      <c r="K189" s="42">
        <f t="shared" si="44"/>
        <v>17.919337680050599</v>
      </c>
      <c r="L189" s="42">
        <f t="shared" si="44"/>
        <v>2.07176264802135</v>
      </c>
      <c r="M189" s="42">
        <f t="shared" si="44"/>
        <v>2.4030013151444853</v>
      </c>
      <c r="N189" s="42">
        <f t="shared" si="44"/>
        <v>5.1773814992594716</v>
      </c>
      <c r="Q189" s="42">
        <f t="shared" si="45"/>
        <v>11.306346041948874</v>
      </c>
      <c r="R189" s="42">
        <f t="shared" si="45"/>
        <v>2.901709199434285</v>
      </c>
      <c r="S189" s="42">
        <f t="shared" si="45"/>
        <v>4.8172326075114889</v>
      </c>
      <c r="T189" s="42">
        <f t="shared" si="45"/>
        <v>6.7058268389702631</v>
      </c>
      <c r="U189" s="42">
        <f t="shared" si="45"/>
        <v>8.2570375873527944</v>
      </c>
      <c r="V189" s="42">
        <f t="shared" si="45"/>
        <v>49.479979425659835</v>
      </c>
      <c r="W189" s="42">
        <f t="shared" si="45"/>
        <v>11.906126800358422</v>
      </c>
      <c r="X189" s="42">
        <f t="shared" si="45"/>
        <v>1.8398858040462307</v>
      </c>
      <c r="Y189" s="42">
        <f t="shared" si="45"/>
        <v>2.1885445303039872</v>
      </c>
      <c r="Z189" s="42">
        <f t="shared" si="45"/>
        <v>4.4493468673512702</v>
      </c>
      <c r="AC189" s="42">
        <f t="shared" si="46"/>
        <v>20.967807282475246</v>
      </c>
      <c r="AD189" s="42">
        <f t="shared" si="46"/>
        <v>19.894745733342958</v>
      </c>
      <c r="AE189" s="42">
        <f t="shared" si="46"/>
        <v>7.5694254696349601</v>
      </c>
      <c r="AF189" s="42">
        <f t="shared" si="46"/>
        <v>11.775347214783004</v>
      </c>
      <c r="AG189" s="42">
        <f t="shared" si="46"/>
        <v>11.172112500402323</v>
      </c>
      <c r="AH189" s="42">
        <f t="shared" si="46"/>
        <v>94.521650120360292</v>
      </c>
      <c r="AI189" s="42">
        <f t="shared" si="46"/>
        <v>24.296357852085244</v>
      </c>
      <c r="AJ189" s="42">
        <f t="shared" si="46"/>
        <v>2.3036394919964689</v>
      </c>
      <c r="AK189" s="42">
        <f t="shared" si="46"/>
        <v>2.617090459761263</v>
      </c>
      <c r="AL189" s="42">
        <f t="shared" si="46"/>
        <v>5.8839421313426534</v>
      </c>
    </row>
    <row r="190" spans="4:38">
      <c r="D190" s="42">
        <f t="shared" si="41"/>
        <v>0.25</v>
      </c>
      <c r="E190" s="42">
        <f t="shared" si="44"/>
        <v>12.580549931968271</v>
      </c>
      <c r="F190" s="42">
        <f t="shared" si="44"/>
        <v>9.282906129973421</v>
      </c>
      <c r="G190" s="42">
        <f t="shared" si="44"/>
        <v>5.2580119424695937</v>
      </c>
      <c r="H190" s="42">
        <f t="shared" si="44"/>
        <v>8.7668253654012371</v>
      </c>
      <c r="I190" s="42">
        <f t="shared" si="44"/>
        <v>9.3533776401029076</v>
      </c>
      <c r="J190" s="42">
        <f t="shared" si="44"/>
        <v>80.596006642158116</v>
      </c>
      <c r="K190" s="42">
        <f t="shared" si="44"/>
        <v>19.587365711306166</v>
      </c>
      <c r="L190" s="42">
        <f t="shared" si="44"/>
        <v>2.2772693466436125</v>
      </c>
      <c r="M190" s="42">
        <f t="shared" si="44"/>
        <v>2.3812953177713378</v>
      </c>
      <c r="N190" s="42">
        <f t="shared" si="44"/>
        <v>5.9102003159735759</v>
      </c>
      <c r="Q190" s="42">
        <f t="shared" si="45"/>
        <v>7.592161500641641</v>
      </c>
      <c r="R190" s="42">
        <f t="shared" si="45"/>
        <v>2.0047629204775377</v>
      </c>
      <c r="S190" s="42">
        <f t="shared" si="45"/>
        <v>4.1097504507207905</v>
      </c>
      <c r="T190" s="42">
        <f t="shared" si="45"/>
        <v>5.493376108950847</v>
      </c>
      <c r="U190" s="42">
        <f t="shared" si="45"/>
        <v>7.7730307417365818</v>
      </c>
      <c r="V190" s="42">
        <f t="shared" si="45"/>
        <v>50.14332040599993</v>
      </c>
      <c r="W190" s="42">
        <f t="shared" si="45"/>
        <v>11.845844941072784</v>
      </c>
      <c r="X190" s="42">
        <f t="shared" si="45"/>
        <v>2.0585834764554498</v>
      </c>
      <c r="Y190" s="42">
        <f t="shared" si="45"/>
        <v>2.1952433637555306</v>
      </c>
      <c r="Z190" s="42">
        <f t="shared" si="45"/>
        <v>4.9814129264448139</v>
      </c>
      <c r="AC190" s="42">
        <f t="shared" si="46"/>
        <v>20.519295308123208</v>
      </c>
      <c r="AD190" s="42">
        <f t="shared" si="46"/>
        <v>18.356611283536033</v>
      </c>
      <c r="AE190" s="42">
        <f t="shared" si="46"/>
        <v>6.406273434218356</v>
      </c>
      <c r="AF190" s="42">
        <f t="shared" si="46"/>
        <v>12.036548870860674</v>
      </c>
      <c r="AG190" s="42">
        <f t="shared" si="46"/>
        <v>10.864183778862648</v>
      </c>
      <c r="AH190" s="42">
        <f t="shared" si="46"/>
        <v>111.56549844678887</v>
      </c>
      <c r="AI190" s="42">
        <f t="shared" si="46"/>
        <v>26.013959912587229</v>
      </c>
      <c r="AJ190" s="42">
        <f t="shared" si="46"/>
        <v>2.4959552168317796</v>
      </c>
      <c r="AK190" s="42">
        <f t="shared" si="46"/>
        <v>2.5690075683938121</v>
      </c>
      <c r="AL190" s="42">
        <f t="shared" si="46"/>
        <v>6.932879482900578</v>
      </c>
    </row>
    <row r="191" spans="4:38">
      <c r="D191" s="42">
        <f t="shared" si="41"/>
        <v>0.375</v>
      </c>
      <c r="E191" s="42">
        <f t="shared" si="44"/>
        <v>9.3605154115792359</v>
      </c>
      <c r="F191" s="42">
        <f t="shared" si="44"/>
        <v>7.3886200385151923</v>
      </c>
      <c r="G191" s="42">
        <f t="shared" si="44"/>
        <v>4.6719208737582889</v>
      </c>
      <c r="H191" s="42">
        <f t="shared" si="44"/>
        <v>8.6440497029962025</v>
      </c>
      <c r="I191" s="42">
        <f t="shared" si="44"/>
        <v>9.4490876980497625</v>
      </c>
      <c r="J191" s="42">
        <f t="shared" si="44"/>
        <v>84.787157427979551</v>
      </c>
      <c r="K191" s="42">
        <f t="shared" si="44"/>
        <v>20.600347209672144</v>
      </c>
      <c r="L191" s="42">
        <f t="shared" si="44"/>
        <v>2.3106104348381953</v>
      </c>
      <c r="M191" s="42">
        <f t="shared" si="44"/>
        <v>2.3954353069288254</v>
      </c>
      <c r="N191" s="42">
        <f t="shared" si="44"/>
        <v>5.9591178645294436</v>
      </c>
      <c r="Q191" s="42">
        <f t="shared" si="45"/>
        <v>5.6260083105208345</v>
      </c>
      <c r="R191" s="42">
        <f t="shared" si="45"/>
        <v>2.0479429511842762</v>
      </c>
      <c r="S191" s="42">
        <f t="shared" si="45"/>
        <v>3.7192205740086388</v>
      </c>
      <c r="T191" s="42">
        <f t="shared" si="45"/>
        <v>5.0624294134909089</v>
      </c>
      <c r="U191" s="42">
        <f t="shared" si="45"/>
        <v>7.6789695706004704</v>
      </c>
      <c r="V191" s="42">
        <f t="shared" si="45"/>
        <v>49.7919731744283</v>
      </c>
      <c r="W191" s="42">
        <f t="shared" si="45"/>
        <v>13.181029824136775</v>
      </c>
      <c r="X191" s="42">
        <f t="shared" si="45"/>
        <v>2.0902698514105875</v>
      </c>
      <c r="Y191" s="42">
        <f t="shared" si="45"/>
        <v>2.2156319155949262</v>
      </c>
      <c r="Z191" s="42">
        <f t="shared" si="45"/>
        <v>4.9708301339545073</v>
      </c>
      <c r="AC191" s="42">
        <f t="shared" si="46"/>
        <v>18.217169986297904</v>
      </c>
      <c r="AD191" s="42">
        <f t="shared" si="46"/>
        <v>15.843753794259847</v>
      </c>
      <c r="AE191" s="42">
        <f t="shared" si="46"/>
        <v>5.6246211735078901</v>
      </c>
      <c r="AF191" s="42">
        <f t="shared" si="46"/>
        <v>12.206265039423593</v>
      </c>
      <c r="AG191" s="42">
        <f t="shared" si="46"/>
        <v>11.114254687273826</v>
      </c>
      <c r="AH191" s="42">
        <f t="shared" si="46"/>
        <v>120.93304072095916</v>
      </c>
      <c r="AI191" s="42">
        <f t="shared" si="46"/>
        <v>25.77555007145687</v>
      </c>
      <c r="AJ191" s="42">
        <f t="shared" si="46"/>
        <v>2.5309510182658084</v>
      </c>
      <c r="AK191" s="42">
        <f t="shared" si="46"/>
        <v>2.5781211576492979</v>
      </c>
      <c r="AL191" s="42">
        <f t="shared" si="46"/>
        <v>7.1720403413607761</v>
      </c>
    </row>
    <row r="192" spans="4:38">
      <c r="D192" s="42">
        <f t="shared" si="41"/>
        <v>0.5</v>
      </c>
      <c r="E192" s="42">
        <f t="shared" si="44"/>
        <v>6.7369896350999845</v>
      </c>
      <c r="F192" s="42">
        <f t="shared" si="44"/>
        <v>5.8417994410325242</v>
      </c>
      <c r="G192" s="42">
        <f t="shared" si="44"/>
        <v>4.2029830942635513</v>
      </c>
      <c r="H192" s="42">
        <f t="shared" si="44"/>
        <v>8.5559611475666077</v>
      </c>
      <c r="I192" s="42">
        <f t="shared" si="44"/>
        <v>9.5951714707054698</v>
      </c>
      <c r="J192" s="42">
        <f t="shared" si="44"/>
        <v>87.918634989547812</v>
      </c>
      <c r="K192" s="42">
        <f t="shared" si="44"/>
        <v>21.429150253789803</v>
      </c>
      <c r="L192" s="42">
        <f t="shared" si="44"/>
        <v>2.3378895069974015</v>
      </c>
      <c r="M192" s="42">
        <f t="shared" si="44"/>
        <v>2.4170173956428882</v>
      </c>
      <c r="N192" s="42">
        <f t="shared" si="44"/>
        <v>6.0069603021280775</v>
      </c>
      <c r="Q192" s="42">
        <f t="shared" si="45"/>
        <v>4.0233565591179872</v>
      </c>
      <c r="R192" s="42">
        <f t="shared" si="45"/>
        <v>2.1138493138419339</v>
      </c>
      <c r="S192" s="42">
        <f t="shared" si="45"/>
        <v>3.411416199568829</v>
      </c>
      <c r="T192" s="42">
        <f t="shared" si="45"/>
        <v>4.7270572284362489</v>
      </c>
      <c r="U192" s="42">
        <f t="shared" si="45"/>
        <v>7.6111681899021386</v>
      </c>
      <c r="V192" s="42">
        <f t="shared" si="45"/>
        <v>49.255706347292914</v>
      </c>
      <c r="W192" s="42">
        <f t="shared" si="45"/>
        <v>15.218943593023898</v>
      </c>
      <c r="X192" s="42">
        <f t="shared" si="45"/>
        <v>2.1161950672829732</v>
      </c>
      <c r="Y192" s="42">
        <f t="shared" si="45"/>
        <v>2.2449550568689007</v>
      </c>
      <c r="Z192" s="42">
        <f t="shared" si="45"/>
        <v>4.951594743830606</v>
      </c>
      <c r="AC192" s="42">
        <f t="shared" si="46"/>
        <v>14.695701724110076</v>
      </c>
      <c r="AD192" s="42">
        <f t="shared" si="46"/>
        <v>12.754593455184407</v>
      </c>
      <c r="AE192" s="42">
        <f t="shared" si="46"/>
        <v>4.9945499889582621</v>
      </c>
      <c r="AF192" s="42">
        <f t="shared" si="46"/>
        <v>12.345123722793264</v>
      </c>
      <c r="AG192" s="42">
        <f t="shared" si="46"/>
        <v>11.495941863269781</v>
      </c>
      <c r="AH192" s="42">
        <f t="shared" si="46"/>
        <v>128.14920499014551</v>
      </c>
      <c r="AI192" s="42">
        <f t="shared" si="46"/>
        <v>25.400894584293379</v>
      </c>
      <c r="AJ192" s="42">
        <f t="shared" si="46"/>
        <v>2.5595839467118293</v>
      </c>
      <c r="AK192" s="42">
        <f t="shared" si="46"/>
        <v>2.5920313728287256</v>
      </c>
      <c r="AL192" s="42">
        <f t="shared" si="46"/>
        <v>7.4059449172174325</v>
      </c>
    </row>
    <row r="193" spans="4:38">
      <c r="D193" s="42">
        <f t="shared" si="41"/>
        <v>0.625</v>
      </c>
      <c r="E193" s="42">
        <f t="shared" si="44"/>
        <v>4.6976371407252753</v>
      </c>
      <c r="F193" s="42">
        <f t="shared" si="44"/>
        <v>4.6390390639464654</v>
      </c>
      <c r="G193" s="42">
        <f t="shared" si="44"/>
        <v>3.8393730055383486</v>
      </c>
      <c r="H193" s="42">
        <f t="shared" si="44"/>
        <v>8.4887544923385878</v>
      </c>
      <c r="I193" s="42">
        <f t="shared" si="44"/>
        <v>9.7614047292447204</v>
      </c>
      <c r="J193" s="42">
        <f t="shared" si="44"/>
        <v>90.322773180880915</v>
      </c>
      <c r="K193" s="42">
        <f t="shared" si="44"/>
        <v>22.073774843659095</v>
      </c>
      <c r="L193" s="42">
        <f t="shared" si="44"/>
        <v>2.3591065631212293</v>
      </c>
      <c r="M193" s="42">
        <f t="shared" si="44"/>
        <v>2.4415763241795769</v>
      </c>
      <c r="N193" s="42">
        <f t="shared" si="44"/>
        <v>6.0537276287693942</v>
      </c>
      <c r="Q193" s="42">
        <f t="shared" si="45"/>
        <v>2.777485738791313</v>
      </c>
      <c r="R193" s="42">
        <f t="shared" si="45"/>
        <v>2.1888462092799554</v>
      </c>
      <c r="S193" s="42">
        <f t="shared" si="45"/>
        <v>3.1732513844223051</v>
      </c>
      <c r="T193" s="42">
        <f t="shared" si="45"/>
        <v>4.4680320799691309</v>
      </c>
      <c r="U193" s="42">
        <f t="shared" si="45"/>
        <v>7.5594015826540755</v>
      </c>
      <c r="V193" s="42">
        <f t="shared" si="45"/>
        <v>48.645471681931369</v>
      </c>
      <c r="W193" s="42">
        <f t="shared" si="45"/>
        <v>17.537948916240303</v>
      </c>
      <c r="X193" s="42">
        <f t="shared" si="45"/>
        <v>2.1363591240726088</v>
      </c>
      <c r="Y193" s="42">
        <f t="shared" si="45"/>
        <v>2.2775753178155966</v>
      </c>
      <c r="Z193" s="42">
        <f t="shared" si="45"/>
        <v>4.9241061067331726</v>
      </c>
      <c r="AC193" s="42">
        <f t="shared" si="46"/>
        <v>10.674529341798113</v>
      </c>
      <c r="AD193" s="42">
        <f t="shared" si="46"/>
        <v>9.5468896331645361</v>
      </c>
      <c r="AE193" s="42">
        <f t="shared" si="46"/>
        <v>4.5054946266544036</v>
      </c>
      <c r="AF193" s="42">
        <f t="shared" si="46"/>
        <v>12.453124920969699</v>
      </c>
      <c r="AG193" s="42">
        <f t="shared" si="46"/>
        <v>11.930275546299688</v>
      </c>
      <c r="AH193" s="42">
        <f t="shared" si="46"/>
        <v>133.7144122493672</v>
      </c>
      <c r="AI193" s="42">
        <f t="shared" si="46"/>
        <v>24.955003386262742</v>
      </c>
      <c r="AJ193" s="42">
        <f t="shared" si="46"/>
        <v>2.5818540021698495</v>
      </c>
      <c r="AK193" s="42">
        <f t="shared" si="46"/>
        <v>2.6078602383777287</v>
      </c>
      <c r="AL193" s="42">
        <f t="shared" si="46"/>
        <v>7.6345932104705927</v>
      </c>
    </row>
    <row r="194" spans="4:38">
      <c r="D194" s="42">
        <f t="shared" si="41"/>
        <v>0.75</v>
      </c>
      <c r="E194" s="42">
        <f t="shared" si="44"/>
        <v>3.2301224666498305</v>
      </c>
      <c r="F194" s="42">
        <f t="shared" si="44"/>
        <v>3.7769336336781003</v>
      </c>
      <c r="G194" s="42">
        <f t="shared" si="44"/>
        <v>3.5692650091356426</v>
      </c>
      <c r="H194" s="42">
        <f t="shared" si="44"/>
        <v>8.4286245305384746</v>
      </c>
      <c r="I194" s="42">
        <f t="shared" si="44"/>
        <v>9.917563244842178</v>
      </c>
      <c r="J194" s="42">
        <f t="shared" si="44"/>
        <v>92.331905855997292</v>
      </c>
      <c r="K194" s="42">
        <f t="shared" si="44"/>
        <v>22.534220979279983</v>
      </c>
      <c r="L194" s="42">
        <f t="shared" si="44"/>
        <v>2.3742616032096748</v>
      </c>
      <c r="M194" s="42">
        <f t="shared" si="44"/>
        <v>2.4646468328049544</v>
      </c>
      <c r="N194" s="42">
        <f t="shared" si="44"/>
        <v>6.0994198444534771</v>
      </c>
      <c r="Q194" s="42">
        <f t="shared" si="45"/>
        <v>1.8816753418991112</v>
      </c>
      <c r="R194" s="42">
        <f t="shared" si="45"/>
        <v>2.2592978383277971</v>
      </c>
      <c r="S194" s="42">
        <f t="shared" si="45"/>
        <v>2.9916401855900041</v>
      </c>
      <c r="T194" s="42">
        <f t="shared" si="45"/>
        <v>4.2661264942716182</v>
      </c>
      <c r="U194" s="42">
        <f t="shared" si="45"/>
        <v>7.5134447318688906</v>
      </c>
      <c r="V194" s="42">
        <f t="shared" si="45"/>
        <v>48.072220935682893</v>
      </c>
      <c r="W194" s="42">
        <f t="shared" si="45"/>
        <v>19.716408462292065</v>
      </c>
      <c r="X194" s="42">
        <f t="shared" si="45"/>
        <v>2.1507620217794923</v>
      </c>
      <c r="Y194" s="42">
        <f t="shared" si="45"/>
        <v>2.3078552286731524</v>
      </c>
      <c r="Z194" s="42">
        <f t="shared" si="45"/>
        <v>4.8887635733221781</v>
      </c>
      <c r="AC194" s="42">
        <f t="shared" si="46"/>
        <v>6.8732916596003477</v>
      </c>
      <c r="AD194" s="42">
        <f t="shared" si="46"/>
        <v>6.6784016950550802</v>
      </c>
      <c r="AE194" s="42">
        <f t="shared" si="46"/>
        <v>4.1468898326812935</v>
      </c>
      <c r="AF194" s="42">
        <f t="shared" si="46"/>
        <v>12.530268633952844</v>
      </c>
      <c r="AG194" s="42">
        <f t="shared" si="46"/>
        <v>12.338285975812639</v>
      </c>
      <c r="AH194" s="42">
        <f t="shared" si="46"/>
        <v>138.12908349364216</v>
      </c>
      <c r="AI194" s="42">
        <f t="shared" si="46"/>
        <v>24.502886412530891</v>
      </c>
      <c r="AJ194" s="42">
        <f t="shared" si="46"/>
        <v>2.5977611846398623</v>
      </c>
      <c r="AK194" s="42">
        <f t="shared" si="46"/>
        <v>2.6227297787419452</v>
      </c>
      <c r="AL194" s="42">
        <f t="shared" si="46"/>
        <v>7.8579852211202512</v>
      </c>
    </row>
    <row r="195" spans="4:38">
      <c r="D195" s="42">
        <f t="shared" si="41"/>
        <v>0.875</v>
      </c>
      <c r="E195" s="42">
        <f t="shared" si="44"/>
        <v>2.3221101510684603</v>
      </c>
      <c r="F195" s="42">
        <f t="shared" si="44"/>
        <v>3.2520778766484737</v>
      </c>
      <c r="G195" s="42">
        <f t="shared" si="44"/>
        <v>3.3808335066083774</v>
      </c>
      <c r="H195" s="42">
        <f t="shared" si="44"/>
        <v>8.3617660553924544</v>
      </c>
      <c r="I195" s="42">
        <f t="shared" si="44"/>
        <v>10.033422788672585</v>
      </c>
      <c r="J195" s="42">
        <f t="shared" si="44"/>
        <v>94.278366868915001</v>
      </c>
      <c r="K195" s="42">
        <f t="shared" si="44"/>
        <v>22.810488660652545</v>
      </c>
      <c r="L195" s="42">
        <f t="shared" si="44"/>
        <v>2.3833546272627437</v>
      </c>
      <c r="M195" s="42">
        <f t="shared" si="44"/>
        <v>2.481763661785072</v>
      </c>
      <c r="N195" s="42">
        <f t="shared" si="44"/>
        <v>6.1440369491802844</v>
      </c>
      <c r="Q195" s="42">
        <f t="shared" si="45"/>
        <v>1.3292048607996649</v>
      </c>
      <c r="R195" s="42">
        <f t="shared" si="45"/>
        <v>2.3115684018149025</v>
      </c>
      <c r="S195" s="42">
        <f t="shared" si="45"/>
        <v>2.8534966600928731</v>
      </c>
      <c r="T195" s="42">
        <f t="shared" si="45"/>
        <v>4.1021129975259338</v>
      </c>
      <c r="U195" s="42">
        <f t="shared" si="45"/>
        <v>7.4630726205590321</v>
      </c>
      <c r="V195" s="42">
        <f t="shared" si="45"/>
        <v>47.646905865885522</v>
      </c>
      <c r="W195" s="42">
        <f t="shared" si="45"/>
        <v>21.332684899685304</v>
      </c>
      <c r="X195" s="42">
        <f t="shared" si="45"/>
        <v>2.1594037604036171</v>
      </c>
      <c r="Y195" s="42">
        <f t="shared" si="45"/>
        <v>2.330157319679711</v>
      </c>
      <c r="Z195" s="42">
        <f t="shared" si="45"/>
        <v>4.8459664942576426</v>
      </c>
      <c r="AC195" s="42">
        <f t="shared" si="46"/>
        <v>4.0116274977550432</v>
      </c>
      <c r="AD195" s="42">
        <f t="shared" si="46"/>
        <v>4.6068890077107838</v>
      </c>
      <c r="AE195" s="42">
        <f t="shared" si="46"/>
        <v>3.9081703531238734</v>
      </c>
      <c r="AF195" s="42">
        <f t="shared" si="46"/>
        <v>12.576554861742707</v>
      </c>
      <c r="AG195" s="42">
        <f t="shared" si="46"/>
        <v>12.641003391257726</v>
      </c>
      <c r="AH195" s="42">
        <f t="shared" si="46"/>
        <v>141.89363971798923</v>
      </c>
      <c r="AI195" s="42">
        <f t="shared" si="46"/>
        <v>24.109553598263751</v>
      </c>
      <c r="AJ195" s="42">
        <f t="shared" si="46"/>
        <v>2.6073054941218698</v>
      </c>
      <c r="AK195" s="42">
        <f t="shared" si="46"/>
        <v>2.6337620183670096</v>
      </c>
      <c r="AL195" s="42">
        <f t="shared" si="46"/>
        <v>8.0761209491663717</v>
      </c>
    </row>
    <row r="196" spans="4:38">
      <c r="D196" s="42">
        <f t="shared" si="41"/>
        <v>1</v>
      </c>
      <c r="E196" s="42">
        <f t="shared" si="44"/>
        <v>1.9612647321759238</v>
      </c>
      <c r="F196" s="42">
        <f t="shared" si="44"/>
        <v>3.0610665192786435</v>
      </c>
      <c r="G196" s="42">
        <f t="shared" si="44"/>
        <v>3.2622528995094906</v>
      </c>
      <c r="H196" s="42">
        <f t="shared" si="44"/>
        <v>8.2743738601267331</v>
      </c>
      <c r="I196" s="42">
        <f t="shared" si="44"/>
        <v>10.078759131910559</v>
      </c>
      <c r="J196" s="42">
        <f t="shared" si="44"/>
        <v>96.494490073652472</v>
      </c>
      <c r="K196" s="42">
        <f t="shared" si="44"/>
        <v>22.902577887776744</v>
      </c>
      <c r="L196" s="42">
        <f t="shared" si="44"/>
        <v>2.3863856352804342</v>
      </c>
      <c r="M196" s="42">
        <f t="shared" si="44"/>
        <v>2.488461551385988</v>
      </c>
      <c r="N196" s="42">
        <f t="shared" si="44"/>
        <v>6.1875789429498163</v>
      </c>
      <c r="Q196" s="42">
        <f t="shared" si="45"/>
        <v>1.1133537878512627</v>
      </c>
      <c r="R196" s="42">
        <f t="shared" si="45"/>
        <v>2.3320221005707307</v>
      </c>
      <c r="S196" s="42">
        <f t="shared" si="45"/>
        <v>2.7457348649518512</v>
      </c>
      <c r="T196" s="42">
        <f t="shared" si="45"/>
        <v>3.9567641159141265</v>
      </c>
      <c r="U196" s="42">
        <f t="shared" si="45"/>
        <v>7.3980602317370279</v>
      </c>
      <c r="V196" s="42">
        <f t="shared" si="45"/>
        <v>47.480478229878095</v>
      </c>
      <c r="W196" s="42">
        <f t="shared" si="45"/>
        <v>21.965140896926126</v>
      </c>
      <c r="X196" s="42">
        <f t="shared" si="45"/>
        <v>2.1622843399449945</v>
      </c>
      <c r="Y196" s="42">
        <f t="shared" si="45"/>
        <v>2.3388441210734232</v>
      </c>
      <c r="Z196" s="42">
        <f t="shared" si="45"/>
        <v>4.7961142201995832</v>
      </c>
      <c r="AC196" s="42">
        <f t="shared" si="46"/>
        <v>2.8091756765005811</v>
      </c>
      <c r="AD196" s="42">
        <f t="shared" si="46"/>
        <v>3.7901109379865598</v>
      </c>
      <c r="AE196" s="42">
        <f t="shared" si="46"/>
        <v>3.7787709340671327</v>
      </c>
      <c r="AF196" s="42">
        <f t="shared" si="46"/>
        <v>12.591983604339369</v>
      </c>
      <c r="AG196" s="42">
        <f t="shared" si="46"/>
        <v>12.759458032084048</v>
      </c>
      <c r="AH196" s="42">
        <f t="shared" si="46"/>
        <v>145.50850191742643</v>
      </c>
      <c r="AI196" s="42">
        <f t="shared" si="46"/>
        <v>23.840014878627326</v>
      </c>
      <c r="AJ196" s="42">
        <f t="shared" si="46"/>
        <v>2.6104869306158736</v>
      </c>
      <c r="AK196" s="42">
        <f t="shared" si="46"/>
        <v>2.6380789816985537</v>
      </c>
      <c r="AL196" s="42">
        <f t="shared" si="46"/>
        <v>8.2890003946089514</v>
      </c>
    </row>
    <row r="197" spans="4:38">
      <c r="D197" s="42">
        <f t="shared" si="41"/>
        <v>1.125</v>
      </c>
      <c r="E197" s="42">
        <f t="shared" si="44"/>
        <v>1.8711528568644606</v>
      </c>
      <c r="F197" s="42">
        <f t="shared" si="44"/>
        <v>3.0367724147177548</v>
      </c>
      <c r="G197" s="42">
        <f t="shared" si="44"/>
        <v>3.1757508367949576</v>
      </c>
      <c r="H197" s="42">
        <f t="shared" si="44"/>
        <v>8.1642209452442227</v>
      </c>
      <c r="I197" s="42">
        <f t="shared" si="44"/>
        <v>10.065857089382293</v>
      </c>
      <c r="J197" s="42">
        <f t="shared" si="44"/>
        <v>98.925450672489049</v>
      </c>
      <c r="K197" s="42">
        <f t="shared" si="44"/>
        <v>22.894393370253919</v>
      </c>
      <c r="L197" s="42">
        <f t="shared" si="44"/>
        <v>2.3842658040948921</v>
      </c>
      <c r="M197" s="42">
        <f t="shared" si="44"/>
        <v>2.486951493017707</v>
      </c>
      <c r="N197" s="42">
        <f t="shared" si="44"/>
        <v>6.2300458257620299</v>
      </c>
      <c r="Q197" s="42">
        <f t="shared" si="45"/>
        <v>1.0643151836476845</v>
      </c>
      <c r="R197" s="42">
        <f t="shared" si="45"/>
        <v>2.3318517981686036</v>
      </c>
      <c r="S197" s="42">
        <f t="shared" si="45"/>
        <v>2.6500136153828127</v>
      </c>
      <c r="T197" s="42">
        <f t="shared" si="45"/>
        <v>3.8161187055798238</v>
      </c>
      <c r="U197" s="42">
        <f t="shared" si="45"/>
        <v>7.3183772300334731</v>
      </c>
      <c r="V197" s="42">
        <f t="shared" si="45"/>
        <v>47.511567392693244</v>
      </c>
      <c r="W197" s="42">
        <f t="shared" si="45"/>
        <v>21.955629568094295</v>
      </c>
      <c r="X197" s="42">
        <f t="shared" si="45"/>
        <v>2.1602447022518318</v>
      </c>
      <c r="Y197" s="42">
        <f t="shared" si="45"/>
        <v>2.3376911238359597</v>
      </c>
      <c r="Z197" s="42">
        <f t="shared" si="45"/>
        <v>4.7396061018079756</v>
      </c>
      <c r="AC197" s="42">
        <f t="shared" si="46"/>
        <v>2.6779905300812326</v>
      </c>
      <c r="AD197" s="42">
        <f t="shared" si="46"/>
        <v>3.7546445289484134</v>
      </c>
      <c r="AE197" s="42">
        <f t="shared" si="46"/>
        <v>3.7017188979550455</v>
      </c>
      <c r="AF197" s="42">
        <f t="shared" si="46"/>
        <v>12.571353052171798</v>
      </c>
      <c r="AG197" s="42">
        <f t="shared" si="46"/>
        <v>12.741366600487284</v>
      </c>
      <c r="AH197" s="42">
        <f t="shared" si="46"/>
        <v>149.16898882543197</v>
      </c>
      <c r="AI197" s="42">
        <f t="shared" si="46"/>
        <v>23.65636783086903</v>
      </c>
      <c r="AJ197" s="42">
        <f t="shared" si="46"/>
        <v>2.6082869059379528</v>
      </c>
      <c r="AK197" s="42">
        <f t="shared" si="46"/>
        <v>2.6363419988764862</v>
      </c>
      <c r="AL197" s="42">
        <f t="shared" si="46"/>
        <v>8.4966235574480304</v>
      </c>
    </row>
    <row r="198" spans="4:38">
      <c r="D198" s="42">
        <f t="shared" si="41"/>
        <v>1.325</v>
      </c>
      <c r="E198" s="42">
        <f t="shared" si="44"/>
        <v>1.7321902174039794</v>
      </c>
      <c r="F198" s="42">
        <f t="shared" si="44"/>
        <v>3.0016007312545234</v>
      </c>
      <c r="G198" s="42">
        <f t="shared" si="44"/>
        <v>3.0419025817794516</v>
      </c>
      <c r="H198" s="42">
        <f t="shared" si="44"/>
        <v>7.9568261791542048</v>
      </c>
      <c r="I198" s="42">
        <f t="shared" si="44"/>
        <v>9.9938579393195077</v>
      </c>
      <c r="J198" s="42">
        <f t="shared" si="44"/>
        <v>102.68697755352397</v>
      </c>
      <c r="K198" s="42">
        <f t="shared" si="44"/>
        <v>22.848750951721357</v>
      </c>
      <c r="L198" s="42">
        <f t="shared" si="44"/>
        <v>2.3724381414704614</v>
      </c>
      <c r="M198" s="42">
        <f t="shared" si="44"/>
        <v>2.4785303837877737</v>
      </c>
      <c r="N198" s="42">
        <f t="shared" si="44"/>
        <v>6.2957566074705102</v>
      </c>
      <c r="Q198" s="42">
        <f t="shared" si="45"/>
        <v>0.98891055754452595</v>
      </c>
      <c r="R198" s="42">
        <f t="shared" si="45"/>
        <v>2.3308708563323703</v>
      </c>
      <c r="S198" s="42">
        <f t="shared" si="45"/>
        <v>2.5019001274420618</v>
      </c>
      <c r="T198" s="42">
        <f t="shared" si="45"/>
        <v>3.5984921871081093</v>
      </c>
      <c r="U198" s="42">
        <f t="shared" si="45"/>
        <v>7.1752812631897278</v>
      </c>
      <c r="V198" s="42">
        <f t="shared" si="45"/>
        <v>47.68623660272705</v>
      </c>
      <c r="W198" s="42">
        <f t="shared" si="45"/>
        <v>21.902587950169391</v>
      </c>
      <c r="X198" s="42">
        <f t="shared" si="45"/>
        <v>2.148870139672022</v>
      </c>
      <c r="Y198" s="42">
        <f t="shared" si="45"/>
        <v>2.3312489952286977</v>
      </c>
      <c r="Z198" s="42">
        <f t="shared" si="45"/>
        <v>4.6363457354150963</v>
      </c>
      <c r="AC198" s="42">
        <f t="shared" si="46"/>
        <v>2.4754698772634329</v>
      </c>
      <c r="AD198" s="42">
        <f t="shared" si="46"/>
        <v>3.7032981906159801</v>
      </c>
      <c r="AE198" s="42">
        <f t="shared" si="46"/>
        <v>3.5834014932561953</v>
      </c>
      <c r="AF198" s="42">
        <f t="shared" si="46"/>
        <v>12.456303106470347</v>
      </c>
      <c r="AG198" s="42">
        <f t="shared" si="46"/>
        <v>12.640476512526373</v>
      </c>
      <c r="AH198" s="42">
        <f t="shared" si="46"/>
        <v>154.83301312460407</v>
      </c>
      <c r="AI198" s="42">
        <f t="shared" si="46"/>
        <v>23.372203082540228</v>
      </c>
      <c r="AJ198" s="42">
        <f t="shared" si="46"/>
        <v>2.5960061432688999</v>
      </c>
      <c r="AK198" s="42">
        <f t="shared" si="46"/>
        <v>2.6266554050451512</v>
      </c>
      <c r="AL198" s="42">
        <f t="shared" si="46"/>
        <v>8.8178875501752536</v>
      </c>
    </row>
    <row r="199" spans="4:38">
      <c r="D199" s="42">
        <f t="shared" si="41"/>
        <v>1.5249999999999999</v>
      </c>
      <c r="E199" s="42">
        <f t="shared" si="44"/>
        <v>1.5995816899099053</v>
      </c>
      <c r="F199" s="42">
        <f t="shared" si="44"/>
        <v>2.9706425062996358</v>
      </c>
      <c r="G199" s="42">
        <f t="shared" si="44"/>
        <v>2.9136605363981052</v>
      </c>
      <c r="H199" s="42">
        <f t="shared" si="44"/>
        <v>7.7144351974138274</v>
      </c>
      <c r="I199" s="42">
        <f t="shared" si="44"/>
        <v>9.863257364089467</v>
      </c>
      <c r="J199" s="42">
        <f t="shared" si="44"/>
        <v>106.29095357043209</v>
      </c>
      <c r="K199" s="42">
        <f t="shared" si="44"/>
        <v>22.766033501134284</v>
      </c>
      <c r="L199" s="42">
        <f t="shared" si="44"/>
        <v>2.350988395024209</v>
      </c>
      <c r="M199" s="42">
        <f t="shared" si="44"/>
        <v>2.4632688637147813</v>
      </c>
      <c r="N199" s="42">
        <f t="shared" si="44"/>
        <v>6.3587151051284003</v>
      </c>
      <c r="Q199" s="42">
        <f t="shared" si="45"/>
        <v>0.91720203341819539</v>
      </c>
      <c r="R199" s="42">
        <f t="shared" si="45"/>
        <v>2.3290179661972648</v>
      </c>
      <c r="S199" s="42">
        <f t="shared" si="45"/>
        <v>2.3599903458024922</v>
      </c>
      <c r="T199" s="42">
        <f t="shared" si="45"/>
        <v>3.389980915483374</v>
      </c>
      <c r="U199" s="42">
        <f t="shared" si="45"/>
        <v>7.0145642165748425</v>
      </c>
      <c r="V199" s="42">
        <f t="shared" si="45"/>
        <v>48.005904953157781</v>
      </c>
      <c r="W199" s="42">
        <f t="shared" si="45"/>
        <v>21.806460979889973</v>
      </c>
      <c r="X199" s="42">
        <f t="shared" si="45"/>
        <v>2.1282557107414126</v>
      </c>
      <c r="Y199" s="42">
        <f t="shared" si="45"/>
        <v>2.3195445249159912</v>
      </c>
      <c r="Z199" s="42">
        <f t="shared" si="45"/>
        <v>4.5187044855214262</v>
      </c>
      <c r="AC199" s="42">
        <f t="shared" si="46"/>
        <v>2.2819613464016149</v>
      </c>
      <c r="AD199" s="42">
        <f t="shared" si="46"/>
        <v>3.6581029842401764</v>
      </c>
      <c r="AE199" s="42">
        <f t="shared" si="46"/>
        <v>3.4710686262476953</v>
      </c>
      <c r="AF199" s="42">
        <f t="shared" si="46"/>
        <v>12.247798857472009</v>
      </c>
      <c r="AG199" s="42">
        <f t="shared" si="46"/>
        <v>12.457634079238662</v>
      </c>
      <c r="AH199" s="42">
        <f t="shared" si="46"/>
        <v>160.25980080391543</v>
      </c>
      <c r="AI199" s="42">
        <f t="shared" si="46"/>
        <v>23.099940522623129</v>
      </c>
      <c r="AJ199" s="42">
        <f t="shared" si="46"/>
        <v>2.5737210793070018</v>
      </c>
      <c r="AK199" s="42">
        <f t="shared" si="46"/>
        <v>2.6091004556721678</v>
      </c>
      <c r="AL199" s="42">
        <f t="shared" si="46"/>
        <v>9.1256954594374164</v>
      </c>
    </row>
    <row r="200" spans="4:38">
      <c r="D200" s="42">
        <f t="shared" ref="D200:D263" si="47">D96</f>
        <v>1.7249999999999999</v>
      </c>
      <c r="E200" s="42">
        <f t="shared" si="44"/>
        <v>1.4732518175872784</v>
      </c>
      <c r="F200" s="42">
        <f t="shared" si="44"/>
        <v>2.9435102953925609</v>
      </c>
      <c r="G200" s="42">
        <f t="shared" si="44"/>
        <v>2.7910247006509152</v>
      </c>
      <c r="H200" s="42">
        <f t="shared" si="44"/>
        <v>7.4408678534731205</v>
      </c>
      <c r="I200" s="42">
        <f t="shared" si="44"/>
        <v>9.6793191513937842</v>
      </c>
      <c r="J200" s="42">
        <f t="shared" si="44"/>
        <v>109.73737872321294</v>
      </c>
      <c r="K200" s="42">
        <f t="shared" si="44"/>
        <v>22.649650216842581</v>
      </c>
      <c r="L200" s="42">
        <f t="shared" si="44"/>
        <v>2.3207858248842399</v>
      </c>
      <c r="M200" s="42">
        <f t="shared" si="44"/>
        <v>2.4417959360946337</v>
      </c>
      <c r="N200" s="42">
        <f t="shared" si="44"/>
        <v>6.4189213187356193</v>
      </c>
      <c r="Q200" s="42">
        <f t="shared" si="45"/>
        <v>0.84911357397091658</v>
      </c>
      <c r="R200" s="42">
        <f t="shared" si="45"/>
        <v>2.3262931277632823</v>
      </c>
      <c r="S200" s="42">
        <f t="shared" si="45"/>
        <v>2.2242842704641124</v>
      </c>
      <c r="T200" s="42">
        <f t="shared" si="45"/>
        <v>3.1905848907056247</v>
      </c>
      <c r="U200" s="42">
        <f t="shared" si="45"/>
        <v>6.8380350210777907</v>
      </c>
      <c r="V200" s="42">
        <f t="shared" si="45"/>
        <v>48.460564886419192</v>
      </c>
      <c r="W200" s="42">
        <f t="shared" si="45"/>
        <v>21.671210528736992</v>
      </c>
      <c r="X200" s="42">
        <f t="shared" si="45"/>
        <v>2.0992506474399115</v>
      </c>
      <c r="Y200" s="42">
        <f t="shared" si="45"/>
        <v>2.3030301864157479</v>
      </c>
      <c r="Z200" s="42">
        <f t="shared" si="45"/>
        <v>4.3883180924303895</v>
      </c>
      <c r="AC200" s="42">
        <f t="shared" si="46"/>
        <v>2.0973900612036407</v>
      </c>
      <c r="AD200" s="42">
        <f t="shared" si="46"/>
        <v>3.6184932884916607</v>
      </c>
      <c r="AE200" s="42">
        <f t="shared" si="46"/>
        <v>3.3645748323745228</v>
      </c>
      <c r="AF200" s="42">
        <f t="shared" si="46"/>
        <v>11.954433804330561</v>
      </c>
      <c r="AG200" s="42">
        <f t="shared" si="46"/>
        <v>12.200375148470405</v>
      </c>
      <c r="AH200" s="42">
        <f t="shared" si="46"/>
        <v>165.44935186336619</v>
      </c>
      <c r="AI200" s="42">
        <f t="shared" si="46"/>
        <v>22.839580151117733</v>
      </c>
      <c r="AJ200" s="42">
        <f t="shared" si="46"/>
        <v>2.5423210023285687</v>
      </c>
      <c r="AK200" s="42">
        <f t="shared" si="46"/>
        <v>2.5844006777038873</v>
      </c>
      <c r="AL200" s="42">
        <f t="shared" si="46"/>
        <v>9.4200472852346024</v>
      </c>
    </row>
    <row r="201" spans="4:38">
      <c r="D201" s="42">
        <f t="shared" si="47"/>
        <v>2</v>
      </c>
      <c r="E201" s="42">
        <f t="shared" si="44"/>
        <v>1.30966150214304</v>
      </c>
      <c r="F201" s="42">
        <f t="shared" si="44"/>
        <v>2.9117389667797742</v>
      </c>
      <c r="G201" s="42">
        <f t="shared" si="44"/>
        <v>2.6315543156668038</v>
      </c>
      <c r="H201" s="42">
        <f t="shared" si="44"/>
        <v>7.0208243441685241</v>
      </c>
      <c r="I201" s="42">
        <f t="shared" si="44"/>
        <v>9.3489828734141032</v>
      </c>
      <c r="J201" s="42">
        <f t="shared" si="44"/>
        <v>114.21896228795406</v>
      </c>
      <c r="K201" s="42">
        <f t="shared" si="44"/>
        <v>22.440915611236264</v>
      </c>
      <c r="L201" s="42">
        <f t="shared" si="44"/>
        <v>2.2665623271576902</v>
      </c>
      <c r="M201" s="42">
        <f t="shared" si="44"/>
        <v>2.4032840217309759</v>
      </c>
      <c r="N201" s="42">
        <f t="shared" si="44"/>
        <v>6.4972108986441963</v>
      </c>
      <c r="Q201" s="42">
        <f t="shared" si="45"/>
        <v>0.7612631551080995</v>
      </c>
      <c r="R201" s="42">
        <f t="shared" si="45"/>
        <v>2.3211227468348059</v>
      </c>
      <c r="S201" s="42">
        <f t="shared" si="45"/>
        <v>2.0478179060687318</v>
      </c>
      <c r="T201" s="42">
        <f t="shared" si="45"/>
        <v>2.9312988456285591</v>
      </c>
      <c r="U201" s="42">
        <f t="shared" si="45"/>
        <v>6.5728119535111436</v>
      </c>
      <c r="V201" s="42">
        <f t="shared" si="45"/>
        <v>49.287755215271488</v>
      </c>
      <c r="W201" s="42">
        <f t="shared" si="45"/>
        <v>21.428637467224693</v>
      </c>
      <c r="X201" s="42">
        <f t="shared" si="45"/>
        <v>2.047228318882846</v>
      </c>
      <c r="Y201" s="42">
        <f t="shared" si="45"/>
        <v>2.2733005130459123</v>
      </c>
      <c r="Z201" s="42">
        <f t="shared" si="45"/>
        <v>4.191231087169152</v>
      </c>
      <c r="AC201" s="42">
        <f t="shared" si="46"/>
        <v>1.8580598491779763</v>
      </c>
      <c r="AD201" s="42">
        <f t="shared" si="46"/>
        <v>3.5721110506346436</v>
      </c>
      <c r="AE201" s="42">
        <f t="shared" si="46"/>
        <v>3.227412771516001</v>
      </c>
      <c r="AF201" s="42">
        <f t="shared" si="46"/>
        <v>11.428280593937703</v>
      </c>
      <c r="AG201" s="42">
        <f t="shared" si="46"/>
        <v>11.73897863625286</v>
      </c>
      <c r="AH201" s="42">
        <f t="shared" si="46"/>
        <v>172.1976216517445</v>
      </c>
      <c r="AI201" s="42">
        <f t="shared" si="46"/>
        <v>22.501018682313699</v>
      </c>
      <c r="AJ201" s="42">
        <f t="shared" si="46"/>
        <v>2.4858963354325381</v>
      </c>
      <c r="AK201" s="42">
        <f t="shared" si="46"/>
        <v>2.5401013743791117</v>
      </c>
      <c r="AL201" s="42">
        <f t="shared" si="46"/>
        <v>9.8028097844229976</v>
      </c>
    </row>
    <row r="202" spans="4:38">
      <c r="D202" s="42">
        <f t="shared" si="47"/>
        <v>2.25</v>
      </c>
      <c r="E202" s="42">
        <f t="shared" ref="E202:N217" si="48">E98/$J$176/2220*$F$174*60*24</f>
        <v>1.170955094154845</v>
      </c>
      <c r="F202" s="42">
        <f t="shared" si="48"/>
        <v>2.8876498092398371</v>
      </c>
      <c r="G202" s="42">
        <f t="shared" si="48"/>
        <v>2.4957789260895566</v>
      </c>
      <c r="H202" s="42">
        <f t="shared" si="48"/>
        <v>6.6024407656905435</v>
      </c>
      <c r="I202" s="42">
        <f t="shared" si="48"/>
        <v>8.9813205419882536</v>
      </c>
      <c r="J202" s="42">
        <f t="shared" si="48"/>
        <v>118.03464727853333</v>
      </c>
      <c r="K202" s="42">
        <f t="shared" si="48"/>
        <v>22.208974707878173</v>
      </c>
      <c r="L202" s="42">
        <f t="shared" si="48"/>
        <v>2.2062357733707993</v>
      </c>
      <c r="M202" s="42">
        <f t="shared" si="48"/>
        <v>2.3604905032264147</v>
      </c>
      <c r="N202" s="42">
        <f t="shared" si="48"/>
        <v>6.5638677779950676</v>
      </c>
      <c r="Q202" s="42">
        <f t="shared" ref="Q202:Z217" si="49">Q98/$J$176/2220*$F$174*60*24</f>
        <v>0.68704722629359216</v>
      </c>
      <c r="R202" s="42">
        <f t="shared" si="49"/>
        <v>2.3149918603583499</v>
      </c>
      <c r="S202" s="42">
        <f t="shared" si="49"/>
        <v>1.8975718940869517</v>
      </c>
      <c r="T202" s="42">
        <f t="shared" si="49"/>
        <v>2.7105389610531962</v>
      </c>
      <c r="U202" s="42">
        <f t="shared" si="49"/>
        <v>6.3126830807051508</v>
      </c>
      <c r="V202" s="42">
        <f t="shared" si="49"/>
        <v>50.22290680759491</v>
      </c>
      <c r="W202" s="42">
        <f t="shared" si="49"/>
        <v>21.159096080667954</v>
      </c>
      <c r="X202" s="42">
        <f t="shared" si="49"/>
        <v>1.9894203745802179</v>
      </c>
      <c r="Y202" s="42">
        <f t="shared" si="49"/>
        <v>2.24011447244574</v>
      </c>
      <c r="Z202" s="42">
        <f t="shared" si="49"/>
        <v>3.9974129001770113</v>
      </c>
      <c r="AC202" s="42">
        <f t="shared" ref="AC202:AL217" si="50">AC98/$J$176/2220*$F$174*60*24</f>
        <v>1.6548629620161017</v>
      </c>
      <c r="AD202" s="42">
        <f t="shared" si="50"/>
        <v>3.5369438390770287</v>
      </c>
      <c r="AE202" s="42">
        <f t="shared" si="50"/>
        <v>3.11174286178034</v>
      </c>
      <c r="AF202" s="42">
        <f t="shared" si="50"/>
        <v>10.843631725731093</v>
      </c>
      <c r="AG202" s="42">
        <f t="shared" si="50"/>
        <v>11.226285862866556</v>
      </c>
      <c r="AH202" s="42">
        <f t="shared" si="50"/>
        <v>177.94319603899356</v>
      </c>
      <c r="AI202" s="42">
        <f t="shared" si="50"/>
        <v>22.212762556718396</v>
      </c>
      <c r="AJ202" s="42">
        <f t="shared" si="50"/>
        <v>2.4230511721613812</v>
      </c>
      <c r="AK202" s="42">
        <f t="shared" si="50"/>
        <v>2.4908770476248678</v>
      </c>
      <c r="AL202" s="42">
        <f t="shared" si="50"/>
        <v>10.1286993058413</v>
      </c>
    </row>
    <row r="203" spans="4:38">
      <c r="D203" s="42">
        <f t="shared" si="47"/>
        <v>2.5</v>
      </c>
      <c r="E203" s="42">
        <f t="shared" si="48"/>
        <v>1.0416316928693794</v>
      </c>
      <c r="F203" s="42">
        <f t="shared" si="48"/>
        <v>2.8673442890098375</v>
      </c>
      <c r="G203" s="42">
        <f t="shared" si="48"/>
        <v>2.3687632390656832</v>
      </c>
      <c r="H203" s="42">
        <f t="shared" si="48"/>
        <v>6.1569800099563583</v>
      </c>
      <c r="I203" s="42">
        <f t="shared" si="48"/>
        <v>8.5601325745512753</v>
      </c>
      <c r="J203" s="42">
        <f t="shared" si="48"/>
        <v>121.60415904391351</v>
      </c>
      <c r="K203" s="42">
        <f t="shared" si="48"/>
        <v>21.943740851884975</v>
      </c>
      <c r="L203" s="42">
        <f t="shared" si="48"/>
        <v>2.1371564762568593</v>
      </c>
      <c r="M203" s="42">
        <f t="shared" si="48"/>
        <v>2.3115543744101901</v>
      </c>
      <c r="N203" s="42">
        <f t="shared" si="48"/>
        <v>6.6262242135168368</v>
      </c>
      <c r="Q203" s="42">
        <f t="shared" si="49"/>
        <v>0.61805696853313707</v>
      </c>
      <c r="R203" s="42">
        <f t="shared" si="49"/>
        <v>2.3074985546649027</v>
      </c>
      <c r="S203" s="42">
        <f t="shared" si="49"/>
        <v>1.7570191732007674</v>
      </c>
      <c r="T203" s="42">
        <f t="shared" si="49"/>
        <v>2.5040216496762384</v>
      </c>
      <c r="U203" s="42">
        <f t="shared" si="49"/>
        <v>6.0380936228848539</v>
      </c>
      <c r="V203" s="42">
        <f t="shared" si="49"/>
        <v>51.312299316567547</v>
      </c>
      <c r="W203" s="42">
        <f t="shared" si="49"/>
        <v>20.850864542930811</v>
      </c>
      <c r="X203" s="42">
        <f t="shared" si="49"/>
        <v>1.9233121670842781</v>
      </c>
      <c r="Y203" s="42">
        <f t="shared" si="49"/>
        <v>2.201975851087588</v>
      </c>
      <c r="Z203" s="42">
        <f t="shared" si="49"/>
        <v>3.7929453622512379</v>
      </c>
      <c r="AC203" s="42">
        <f t="shared" si="50"/>
        <v>1.4652064172056181</v>
      </c>
      <c r="AD203" s="42">
        <f t="shared" si="50"/>
        <v>3.5073002733138061</v>
      </c>
      <c r="AE203" s="42">
        <f t="shared" si="50"/>
        <v>3.0043725834875072</v>
      </c>
      <c r="AF203" s="42">
        <f t="shared" si="50"/>
        <v>10.175061967351279</v>
      </c>
      <c r="AG203" s="42">
        <f t="shared" si="50"/>
        <v>10.640000825357781</v>
      </c>
      <c r="AH203" s="42">
        <f t="shared" si="50"/>
        <v>183.3180882077105</v>
      </c>
      <c r="AI203" s="42">
        <f t="shared" si="50"/>
        <v>21.943103600516348</v>
      </c>
      <c r="AJ203" s="42">
        <f t="shared" si="50"/>
        <v>2.3510007854294401</v>
      </c>
      <c r="AK203" s="42">
        <f t="shared" si="50"/>
        <v>2.4345870280350912</v>
      </c>
      <c r="AL203" s="42">
        <f t="shared" si="50"/>
        <v>10.433563696845528</v>
      </c>
    </row>
    <row r="204" spans="4:38">
      <c r="D204" s="42">
        <f t="shared" si="47"/>
        <v>2.75</v>
      </c>
      <c r="E204" s="42">
        <f t="shared" si="48"/>
        <v>0.92154392173398936</v>
      </c>
      <c r="F204" s="42">
        <f t="shared" si="48"/>
        <v>2.8500656786277911</v>
      </c>
      <c r="G204" s="42">
        <f t="shared" si="48"/>
        <v>2.2505072545951768</v>
      </c>
      <c r="H204" s="42">
        <f t="shared" si="48"/>
        <v>5.6919027282355561</v>
      </c>
      <c r="I204" s="42">
        <f t="shared" si="48"/>
        <v>8.0956998064580823</v>
      </c>
      <c r="J204" s="42">
        <f t="shared" si="48"/>
        <v>124.92749758409504</v>
      </c>
      <c r="K204" s="42">
        <f t="shared" si="48"/>
        <v>21.651872633783647</v>
      </c>
      <c r="L204" s="42">
        <f t="shared" si="48"/>
        <v>2.0610222095035855</v>
      </c>
      <c r="M204" s="42">
        <f t="shared" si="48"/>
        <v>2.2577041573446435</v>
      </c>
      <c r="N204" s="42">
        <f t="shared" si="48"/>
        <v>6.6842802052095447</v>
      </c>
      <c r="Q204" s="42">
        <f t="shared" si="49"/>
        <v>0.55414387147951394</v>
      </c>
      <c r="R204" s="42">
        <f t="shared" si="49"/>
        <v>2.298642829754467</v>
      </c>
      <c r="S204" s="42">
        <f t="shared" si="49"/>
        <v>1.6261597434101838</v>
      </c>
      <c r="T204" s="42">
        <f t="shared" si="49"/>
        <v>2.3117469114976954</v>
      </c>
      <c r="U204" s="42">
        <f t="shared" si="49"/>
        <v>5.7525766481930454</v>
      </c>
      <c r="V204" s="42">
        <f t="shared" si="49"/>
        <v>52.536386731318942</v>
      </c>
      <c r="W204" s="42">
        <f t="shared" si="49"/>
        <v>20.511680884249344</v>
      </c>
      <c r="X204" s="42">
        <f t="shared" si="49"/>
        <v>1.8505623526057873</v>
      </c>
      <c r="Y204" s="42">
        <f t="shared" si="49"/>
        <v>2.1597683863111361</v>
      </c>
      <c r="Z204" s="42">
        <f t="shared" si="49"/>
        <v>3.5810232786719229</v>
      </c>
      <c r="AC204" s="42">
        <f t="shared" si="50"/>
        <v>1.2889439719884694</v>
      </c>
      <c r="AD204" s="42">
        <f t="shared" si="50"/>
        <v>3.4820756241860957</v>
      </c>
      <c r="AE204" s="42">
        <f t="shared" si="50"/>
        <v>2.9050178261784927</v>
      </c>
      <c r="AF204" s="42">
        <f t="shared" si="50"/>
        <v>9.4393554968328885</v>
      </c>
      <c r="AG204" s="42">
        <f t="shared" si="50"/>
        <v>9.9948419765510543</v>
      </c>
      <c r="AH204" s="42">
        <f t="shared" si="50"/>
        <v>188.32229815789495</v>
      </c>
      <c r="AI204" s="42">
        <f t="shared" si="50"/>
        <v>21.692041813707561</v>
      </c>
      <c r="AJ204" s="42">
        <f t="shared" si="50"/>
        <v>2.2714820664013842</v>
      </c>
      <c r="AK204" s="42">
        <f t="shared" si="50"/>
        <v>2.3726444541768874</v>
      </c>
      <c r="AL204" s="42">
        <f t="shared" si="50"/>
        <v>10.717402957435635</v>
      </c>
    </row>
    <row r="205" spans="4:38">
      <c r="D205" s="42">
        <f t="shared" si="47"/>
        <v>3</v>
      </c>
      <c r="E205" s="42">
        <f t="shared" si="48"/>
        <v>0.81054440419604523</v>
      </c>
      <c r="F205" s="42">
        <f t="shared" si="48"/>
        <v>2.8350572506317047</v>
      </c>
      <c r="G205" s="42">
        <f t="shared" si="48"/>
        <v>2.141010972678044</v>
      </c>
      <c r="H205" s="42">
        <f t="shared" si="48"/>
        <v>5.2146695717976792</v>
      </c>
      <c r="I205" s="42">
        <f t="shared" si="48"/>
        <v>7.5983030730634251</v>
      </c>
      <c r="J205" s="42">
        <f t="shared" si="48"/>
        <v>128.00466289907791</v>
      </c>
      <c r="K205" s="42">
        <f t="shared" si="48"/>
        <v>21.340028644101292</v>
      </c>
      <c r="L205" s="42">
        <f t="shared" si="48"/>
        <v>1.9795307467986931</v>
      </c>
      <c r="M205" s="42">
        <f t="shared" si="48"/>
        <v>2.2001683740920952</v>
      </c>
      <c r="N205" s="42">
        <f t="shared" si="48"/>
        <v>6.7380357530731514</v>
      </c>
      <c r="Q205" s="42">
        <f t="shared" si="49"/>
        <v>0.49515942478549479</v>
      </c>
      <c r="R205" s="42">
        <f t="shared" si="49"/>
        <v>2.2884246856270383</v>
      </c>
      <c r="S205" s="42">
        <f t="shared" si="49"/>
        <v>1.5049936047152004</v>
      </c>
      <c r="T205" s="42">
        <f t="shared" si="49"/>
        <v>2.1337147465175628</v>
      </c>
      <c r="U205" s="42">
        <f t="shared" si="49"/>
        <v>5.4596652247723974</v>
      </c>
      <c r="V205" s="42">
        <f t="shared" si="49"/>
        <v>53.875623040978603</v>
      </c>
      <c r="W205" s="42">
        <f t="shared" si="49"/>
        <v>20.149283134859665</v>
      </c>
      <c r="X205" s="42">
        <f t="shared" si="49"/>
        <v>1.7728295873554969</v>
      </c>
      <c r="Y205" s="42">
        <f t="shared" si="49"/>
        <v>2.1143758154560515</v>
      </c>
      <c r="Z205" s="42">
        <f t="shared" si="49"/>
        <v>3.3648414547191532</v>
      </c>
      <c r="AC205" s="42">
        <f t="shared" si="50"/>
        <v>1.1259293836065916</v>
      </c>
      <c r="AD205" s="42">
        <f t="shared" si="50"/>
        <v>3.4601651625350147</v>
      </c>
      <c r="AE205" s="42">
        <f t="shared" si="50"/>
        <v>2.8133944793942813</v>
      </c>
      <c r="AF205" s="42">
        <f t="shared" si="50"/>
        <v>8.6532964922106288</v>
      </c>
      <c r="AG205" s="42">
        <f t="shared" si="50"/>
        <v>9.3055277692708724</v>
      </c>
      <c r="AH205" s="42">
        <f t="shared" si="50"/>
        <v>192.95582588954775</v>
      </c>
      <c r="AI205" s="42">
        <f t="shared" si="50"/>
        <v>21.459577196291988</v>
      </c>
      <c r="AJ205" s="42">
        <f t="shared" si="50"/>
        <v>2.1862319062418933</v>
      </c>
      <c r="AK205" s="42">
        <f t="shared" si="50"/>
        <v>2.306462464617359</v>
      </c>
      <c r="AL205" s="42">
        <f t="shared" si="50"/>
        <v>10.980217087611702</v>
      </c>
    </row>
    <row r="206" spans="4:38">
      <c r="D206" s="42">
        <f t="shared" si="47"/>
        <v>3.25</v>
      </c>
      <c r="E206" s="42">
        <f t="shared" si="48"/>
        <v>0.70848576370289229</v>
      </c>
      <c r="F206" s="42">
        <f t="shared" si="48"/>
        <v>2.8215622775595945</v>
      </c>
      <c r="G206" s="42">
        <f t="shared" si="48"/>
        <v>2.0402743933142813</v>
      </c>
      <c r="H206" s="42">
        <f t="shared" si="48"/>
        <v>4.7327411919123143</v>
      </c>
      <c r="I206" s="42">
        <f t="shared" si="48"/>
        <v>7.0782232097220952</v>
      </c>
      <c r="J206" s="42">
        <f t="shared" si="48"/>
        <v>130.8356549888625</v>
      </c>
      <c r="K206" s="42">
        <f t="shared" si="48"/>
        <v>21.014867473364824</v>
      </c>
      <c r="L206" s="42">
        <f t="shared" si="48"/>
        <v>1.894379861829903</v>
      </c>
      <c r="M206" s="42">
        <f t="shared" si="48"/>
        <v>2.1401755467148886</v>
      </c>
      <c r="N206" s="42">
        <f t="shared" si="48"/>
        <v>6.7874908571076586</v>
      </c>
      <c r="Q206" s="42">
        <f t="shared" si="49"/>
        <v>0.44095511810384769</v>
      </c>
      <c r="R206" s="42">
        <f t="shared" si="49"/>
        <v>2.276844122282621</v>
      </c>
      <c r="S206" s="42">
        <f t="shared" si="49"/>
        <v>1.393520757115813</v>
      </c>
      <c r="T206" s="42">
        <f t="shared" si="49"/>
        <v>1.9699251547358398</v>
      </c>
      <c r="U206" s="42">
        <f t="shared" si="49"/>
        <v>5.1628924207657034</v>
      </c>
      <c r="V206" s="42">
        <f t="shared" si="49"/>
        <v>55.310462234675711</v>
      </c>
      <c r="W206" s="42">
        <f t="shared" si="49"/>
        <v>19.771409324997801</v>
      </c>
      <c r="X206" s="42">
        <f t="shared" si="49"/>
        <v>1.6917725275441773</v>
      </c>
      <c r="Y206" s="42">
        <f t="shared" si="49"/>
        <v>2.0666818758620087</v>
      </c>
      <c r="Z206" s="42">
        <f t="shared" si="49"/>
        <v>3.147594695673015</v>
      </c>
      <c r="AC206" s="42">
        <f t="shared" si="50"/>
        <v>0.97601640930193267</v>
      </c>
      <c r="AD206" s="42">
        <f t="shared" si="50"/>
        <v>3.4404641592016914</v>
      </c>
      <c r="AE206" s="42">
        <f t="shared" si="50"/>
        <v>2.7292184326758675</v>
      </c>
      <c r="AF206" s="42">
        <f t="shared" si="50"/>
        <v>7.8336691315190361</v>
      </c>
      <c r="AG206" s="42">
        <f t="shared" si="50"/>
        <v>8.5867766563417156</v>
      </c>
      <c r="AH206" s="42">
        <f t="shared" si="50"/>
        <v>197.21867140266767</v>
      </c>
      <c r="AI206" s="42">
        <f t="shared" si="50"/>
        <v>21.245709748269686</v>
      </c>
      <c r="AJ206" s="42">
        <f t="shared" si="50"/>
        <v>2.0969871961156326</v>
      </c>
      <c r="AK206" s="42">
        <f t="shared" si="50"/>
        <v>2.2374541979236149</v>
      </c>
      <c r="AL206" s="42">
        <f t="shared" si="50"/>
        <v>11.222006087373648</v>
      </c>
    </row>
    <row r="207" spans="4:38">
      <c r="D207" s="42">
        <f t="shared" si="47"/>
        <v>3.5</v>
      </c>
      <c r="E207" s="42">
        <f t="shared" si="48"/>
        <v>0.61522062370188868</v>
      </c>
      <c r="F207" s="42">
        <f t="shared" si="48"/>
        <v>2.8088240319494693</v>
      </c>
      <c r="G207" s="42">
        <f t="shared" si="48"/>
        <v>1.9482975165038885</v>
      </c>
      <c r="H207" s="42">
        <f t="shared" si="48"/>
        <v>4.253578239849042</v>
      </c>
      <c r="I207" s="42">
        <f t="shared" si="48"/>
        <v>6.5457410517889656</v>
      </c>
      <c r="J207" s="42">
        <f t="shared" si="48"/>
        <v>133.42047385344802</v>
      </c>
      <c r="K207" s="42">
        <f t="shared" si="48"/>
        <v>20.68304771210137</v>
      </c>
      <c r="L207" s="42">
        <f t="shared" si="48"/>
        <v>1.8072673282849288</v>
      </c>
      <c r="M207" s="42">
        <f t="shared" si="48"/>
        <v>2.0789541972753467</v>
      </c>
      <c r="N207" s="42">
        <f t="shared" si="48"/>
        <v>6.8326455173131038</v>
      </c>
      <c r="Q207" s="42">
        <f t="shared" si="49"/>
        <v>0.39138244108735343</v>
      </c>
      <c r="R207" s="42">
        <f t="shared" si="49"/>
        <v>2.2639011397212108</v>
      </c>
      <c r="S207" s="42">
        <f t="shared" si="49"/>
        <v>1.2917412006120224</v>
      </c>
      <c r="T207" s="42">
        <f t="shared" si="49"/>
        <v>1.8203781361525273</v>
      </c>
      <c r="U207" s="42">
        <f t="shared" si="49"/>
        <v>4.8657913043157119</v>
      </c>
      <c r="V207" s="42">
        <f t="shared" si="49"/>
        <v>56.821358301540613</v>
      </c>
      <c r="W207" s="42">
        <f t="shared" si="49"/>
        <v>19.385797484899907</v>
      </c>
      <c r="X207" s="42">
        <f t="shared" si="49"/>
        <v>1.6090498293825801</v>
      </c>
      <c r="Y207" s="42">
        <f t="shared" si="49"/>
        <v>2.0175703048686793</v>
      </c>
      <c r="Z207" s="42">
        <f t="shared" si="49"/>
        <v>2.9324778068136088</v>
      </c>
      <c r="AC207" s="42">
        <f t="shared" si="50"/>
        <v>0.83905880631642416</v>
      </c>
      <c r="AD207" s="42">
        <f t="shared" si="50"/>
        <v>3.4218678850272477</v>
      </c>
      <c r="AE207" s="42">
        <f t="shared" si="50"/>
        <v>2.6522055755642349</v>
      </c>
      <c r="AF207" s="42">
        <f t="shared" si="50"/>
        <v>6.9972575927928622</v>
      </c>
      <c r="AG207" s="42">
        <f t="shared" si="50"/>
        <v>7.8533070905880482</v>
      </c>
      <c r="AH207" s="42">
        <f t="shared" si="50"/>
        <v>201.11083469725588</v>
      </c>
      <c r="AI207" s="42">
        <f t="shared" si="50"/>
        <v>21.050439469640597</v>
      </c>
      <c r="AJ207" s="42">
        <f t="shared" si="50"/>
        <v>2.0054848271872774</v>
      </c>
      <c r="AK207" s="42">
        <f t="shared" si="50"/>
        <v>2.1670327926627633</v>
      </c>
      <c r="AL207" s="42">
        <f t="shared" si="50"/>
        <v>11.442769956721516</v>
      </c>
    </row>
    <row r="208" spans="4:38">
      <c r="D208" s="42">
        <f t="shared" si="47"/>
        <v>3.75</v>
      </c>
      <c r="E208" s="42">
        <f t="shared" si="48"/>
        <v>0.53060160764039654</v>
      </c>
      <c r="F208" s="42">
        <f t="shared" si="48"/>
        <v>2.7960857863393476</v>
      </c>
      <c r="G208" s="42">
        <f t="shared" si="48"/>
        <v>1.8650803422468658</v>
      </c>
      <c r="H208" s="42">
        <f t="shared" si="48"/>
        <v>3.7846413668774748</v>
      </c>
      <c r="I208" s="42">
        <f t="shared" si="48"/>
        <v>6.0111374346187905</v>
      </c>
      <c r="J208" s="42">
        <f t="shared" si="48"/>
        <v>135.75911949283491</v>
      </c>
      <c r="K208" s="42">
        <f t="shared" si="48"/>
        <v>20.351227950837909</v>
      </c>
      <c r="L208" s="42">
        <f t="shared" si="48"/>
        <v>1.7198909198514878</v>
      </c>
      <c r="M208" s="42">
        <f t="shared" si="48"/>
        <v>2.0177328478358043</v>
      </c>
      <c r="N208" s="42">
        <f t="shared" si="48"/>
        <v>6.8734997336894459</v>
      </c>
      <c r="Q208" s="42">
        <f t="shared" si="49"/>
        <v>0.34629288338877801</v>
      </c>
      <c r="R208" s="42">
        <f t="shared" si="49"/>
        <v>2.249595737942812</v>
      </c>
      <c r="S208" s="42">
        <f t="shared" si="49"/>
        <v>1.1996549352038357</v>
      </c>
      <c r="T208" s="42">
        <f t="shared" si="49"/>
        <v>1.6850736907676285</v>
      </c>
      <c r="U208" s="42">
        <f t="shared" si="49"/>
        <v>4.5718949435651792</v>
      </c>
      <c r="V208" s="42">
        <f t="shared" si="49"/>
        <v>58.388765230702433</v>
      </c>
      <c r="W208" s="42">
        <f t="shared" si="49"/>
        <v>19.00018564480197</v>
      </c>
      <c r="X208" s="42">
        <f t="shared" si="49"/>
        <v>1.5263201490814704</v>
      </c>
      <c r="Y208" s="42">
        <f t="shared" si="49"/>
        <v>1.9679248398157354</v>
      </c>
      <c r="Z208" s="42">
        <f t="shared" si="49"/>
        <v>2.722685593421017</v>
      </c>
      <c r="AC208" s="42">
        <f t="shared" si="50"/>
        <v>0.71491033189201425</v>
      </c>
      <c r="AD208" s="42">
        <f t="shared" si="50"/>
        <v>3.4032716108527992</v>
      </c>
      <c r="AE208" s="42">
        <f t="shared" si="50"/>
        <v>2.5820717976003751</v>
      </c>
      <c r="AF208" s="42">
        <f t="shared" si="50"/>
        <v>6.1608460540666456</v>
      </c>
      <c r="AG208" s="42">
        <f t="shared" si="50"/>
        <v>7.119837524834379</v>
      </c>
      <c r="AH208" s="42">
        <f t="shared" si="50"/>
        <v>204.63231577331163</v>
      </c>
      <c r="AI208" s="42">
        <f t="shared" si="50"/>
        <v>20.873766360404808</v>
      </c>
      <c r="AJ208" s="42">
        <f t="shared" si="50"/>
        <v>1.9134616906215021</v>
      </c>
      <c r="AK208" s="42">
        <f t="shared" si="50"/>
        <v>2.0966113874019112</v>
      </c>
      <c r="AL208" s="42">
        <f t="shared" si="50"/>
        <v>11.642508695655307</v>
      </c>
    </row>
    <row r="209" spans="4:38">
      <c r="D209" s="42">
        <f t="shared" si="47"/>
        <v>4</v>
      </c>
      <c r="E209" s="42">
        <f t="shared" si="48"/>
        <v>0.45448133896576937</v>
      </c>
      <c r="F209" s="42">
        <f t="shared" si="48"/>
        <v>2.7825908132672383</v>
      </c>
      <c r="G209" s="42">
        <f t="shared" si="48"/>
        <v>1.7906228705432174</v>
      </c>
      <c r="H209" s="42">
        <f t="shared" si="48"/>
        <v>3.3333912242671557</v>
      </c>
      <c r="I209" s="42">
        <f t="shared" si="48"/>
        <v>5.4846931935664429</v>
      </c>
      <c r="J209" s="42">
        <f t="shared" si="48"/>
        <v>137.85159190702359</v>
      </c>
      <c r="K209" s="42">
        <f t="shared" si="48"/>
        <v>20.02606678010148</v>
      </c>
      <c r="L209" s="42">
        <f t="shared" si="48"/>
        <v>1.6339484102172948</v>
      </c>
      <c r="M209" s="42">
        <f t="shared" si="48"/>
        <v>1.9577400204585977</v>
      </c>
      <c r="N209" s="42">
        <f t="shared" si="48"/>
        <v>6.9100535062366895</v>
      </c>
      <c r="Q209" s="42">
        <f t="shared" si="49"/>
        <v>0.30553793466089613</v>
      </c>
      <c r="R209" s="42">
        <f t="shared" si="49"/>
        <v>2.2339279169474251</v>
      </c>
      <c r="S209" s="42">
        <f t="shared" si="49"/>
        <v>1.1172619608912451</v>
      </c>
      <c r="T209" s="42">
        <f t="shared" si="49"/>
        <v>1.5640118185811365</v>
      </c>
      <c r="U209" s="42">
        <f t="shared" si="49"/>
        <v>4.2847364066568163</v>
      </c>
      <c r="V209" s="42">
        <f t="shared" si="49"/>
        <v>59.993137011290713</v>
      </c>
      <c r="W209" s="42">
        <f t="shared" si="49"/>
        <v>18.622311834940106</v>
      </c>
      <c r="X209" s="42">
        <f t="shared" si="49"/>
        <v>1.4452421428516091</v>
      </c>
      <c r="Y209" s="42">
        <f t="shared" si="49"/>
        <v>1.918629218042851</v>
      </c>
      <c r="Z209" s="42">
        <f t="shared" si="49"/>
        <v>2.5214128607753348</v>
      </c>
      <c r="AC209" s="42">
        <f t="shared" si="50"/>
        <v>0.60342474327064288</v>
      </c>
      <c r="AD209" s="42">
        <f t="shared" si="50"/>
        <v>3.3835706075194754</v>
      </c>
      <c r="AE209" s="42">
        <f t="shared" si="50"/>
        <v>2.5185329883252763</v>
      </c>
      <c r="AF209" s="42">
        <f t="shared" si="50"/>
        <v>5.3412186933750965</v>
      </c>
      <c r="AG209" s="42">
        <f t="shared" si="50"/>
        <v>6.4010864119052187</v>
      </c>
      <c r="AH209" s="42">
        <f t="shared" si="50"/>
        <v>207.78311463083529</v>
      </c>
      <c r="AI209" s="42">
        <f t="shared" si="50"/>
        <v>20.715690420562204</v>
      </c>
      <c r="AJ209" s="42">
        <f t="shared" si="50"/>
        <v>1.8226546775829795</v>
      </c>
      <c r="AK209" s="42">
        <f t="shared" si="50"/>
        <v>2.0276031207081715</v>
      </c>
      <c r="AL209" s="42">
        <f t="shared" si="50"/>
        <v>11.82122230417502</v>
      </c>
    </row>
    <row r="210" spans="4:38">
      <c r="D210" s="42">
        <f t="shared" si="47"/>
        <v>4.25</v>
      </c>
      <c r="E210" s="42">
        <f t="shared" si="48"/>
        <v>0.38671244112536429</v>
      </c>
      <c r="F210" s="42">
        <f t="shared" si="48"/>
        <v>2.7675823852711519</v>
      </c>
      <c r="G210" s="42">
        <f t="shared" si="48"/>
        <v>1.7249251013929356</v>
      </c>
      <c r="H210" s="42">
        <f t="shared" si="48"/>
        <v>2.9072884632876717</v>
      </c>
      <c r="I210" s="42">
        <f t="shared" si="48"/>
        <v>4.9766891639866717</v>
      </c>
      <c r="J210" s="42">
        <f t="shared" si="48"/>
        <v>139.69789109601348</v>
      </c>
      <c r="K210" s="42">
        <f t="shared" si="48"/>
        <v>19.714222790419086</v>
      </c>
      <c r="L210" s="42">
        <f t="shared" si="48"/>
        <v>1.5511375730700654</v>
      </c>
      <c r="M210" s="42">
        <f t="shared" si="48"/>
        <v>1.9002042372060532</v>
      </c>
      <c r="N210" s="42">
        <f t="shared" si="48"/>
        <v>6.9423068349548682</v>
      </c>
      <c r="Q210" s="42">
        <f t="shared" si="49"/>
        <v>0.268969084556481</v>
      </c>
      <c r="R210" s="42">
        <f t="shared" si="49"/>
        <v>2.2168976767350457</v>
      </c>
      <c r="S210" s="42">
        <f t="shared" si="49"/>
        <v>1.0445622776742554</v>
      </c>
      <c r="T210" s="42">
        <f t="shared" si="49"/>
        <v>1.4571925195930542</v>
      </c>
      <c r="U210" s="42">
        <f t="shared" si="49"/>
        <v>4.0078487617333893</v>
      </c>
      <c r="V210" s="42">
        <f t="shared" si="49"/>
        <v>61.6149276324346</v>
      </c>
      <c r="W210" s="42">
        <f t="shared" si="49"/>
        <v>18.25991408555042</v>
      </c>
      <c r="X210" s="42">
        <f t="shared" si="49"/>
        <v>1.3674744669037526</v>
      </c>
      <c r="Y210" s="42">
        <f t="shared" si="49"/>
        <v>1.8705671768896901</v>
      </c>
      <c r="Z210" s="42">
        <f t="shared" si="49"/>
        <v>2.3318544141566488</v>
      </c>
      <c r="AC210" s="42">
        <f t="shared" si="50"/>
        <v>0.50445579769424564</v>
      </c>
      <c r="AD210" s="42">
        <f t="shared" si="50"/>
        <v>3.3616601458683992</v>
      </c>
      <c r="AE210" s="42">
        <f t="shared" si="50"/>
        <v>2.4613050372799314</v>
      </c>
      <c r="AF210" s="42">
        <f t="shared" si="50"/>
        <v>4.5551596887527932</v>
      </c>
      <c r="AG210" s="42">
        <f t="shared" si="50"/>
        <v>5.7117722046250421</v>
      </c>
      <c r="AH210" s="42">
        <f t="shared" si="50"/>
        <v>210.56323126982693</v>
      </c>
      <c r="AI210" s="42">
        <f t="shared" si="50"/>
        <v>20.576211650112889</v>
      </c>
      <c r="AJ210" s="42">
        <f t="shared" si="50"/>
        <v>1.7348006792363779</v>
      </c>
      <c r="AK210" s="42">
        <f t="shared" si="50"/>
        <v>1.9614211311486391</v>
      </c>
      <c r="AL210" s="42">
        <f t="shared" si="50"/>
        <v>11.97891078228065</v>
      </c>
    </row>
    <row r="211" spans="4:38">
      <c r="D211" s="42">
        <f t="shared" si="47"/>
        <v>4.5</v>
      </c>
      <c r="E211" s="42">
        <f t="shared" si="48"/>
        <v>0.32714753756653758</v>
      </c>
      <c r="F211" s="42">
        <f t="shared" si="48"/>
        <v>2.750303774889101</v>
      </c>
      <c r="G211" s="42">
        <f t="shared" si="48"/>
        <v>1.6679870347960279</v>
      </c>
      <c r="H211" s="42">
        <f t="shared" si="48"/>
        <v>2.5137937352085973</v>
      </c>
      <c r="I211" s="42">
        <f t="shared" si="48"/>
        <v>4.4974061812343145</v>
      </c>
      <c r="J211" s="42">
        <f t="shared" si="48"/>
        <v>141.29801705980438</v>
      </c>
      <c r="K211" s="42">
        <f t="shared" si="48"/>
        <v>19.422354572317754</v>
      </c>
      <c r="L211" s="42">
        <f t="shared" si="48"/>
        <v>1.4731561820975183</v>
      </c>
      <c r="M211" s="42">
        <f t="shared" si="48"/>
        <v>1.8463540201405033</v>
      </c>
      <c r="N211" s="42">
        <f t="shared" si="48"/>
        <v>6.9702597198439467</v>
      </c>
      <c r="Q211" s="42">
        <f t="shared" si="49"/>
        <v>0.23643782272830455</v>
      </c>
      <c r="R211" s="42">
        <f t="shared" si="49"/>
        <v>2.1985050173056768</v>
      </c>
      <c r="S211" s="42">
        <f t="shared" si="49"/>
        <v>0.98155588555286155</v>
      </c>
      <c r="T211" s="42">
        <f t="shared" si="49"/>
        <v>1.3646157938033858</v>
      </c>
      <c r="U211" s="42">
        <f t="shared" si="49"/>
        <v>3.7447650769376608</v>
      </c>
      <c r="V211" s="42">
        <f t="shared" si="49"/>
        <v>63.234591083264462</v>
      </c>
      <c r="W211" s="42">
        <f t="shared" si="49"/>
        <v>17.920730426868957</v>
      </c>
      <c r="X211" s="42">
        <f t="shared" si="49"/>
        <v>1.2946757774486664</v>
      </c>
      <c r="Y211" s="42">
        <f t="shared" si="49"/>
        <v>1.8246224536959315</v>
      </c>
      <c r="Z211" s="42">
        <f t="shared" si="49"/>
        <v>2.15720505884505</v>
      </c>
      <c r="AC211" s="42">
        <f t="shared" si="50"/>
        <v>0.41785725240477051</v>
      </c>
      <c r="AD211" s="42">
        <f t="shared" si="50"/>
        <v>3.336435496740684</v>
      </c>
      <c r="AE211" s="42">
        <f t="shared" si="50"/>
        <v>2.410103834005326</v>
      </c>
      <c r="AF211" s="42">
        <f t="shared" si="50"/>
        <v>3.8194532182344356</v>
      </c>
      <c r="AG211" s="42">
        <f t="shared" si="50"/>
        <v>5.0666133558183111</v>
      </c>
      <c r="AH211" s="42">
        <f t="shared" si="50"/>
        <v>212.97266569028605</v>
      </c>
      <c r="AI211" s="42">
        <f t="shared" si="50"/>
        <v>20.455330049056762</v>
      </c>
      <c r="AJ211" s="42">
        <f t="shared" si="50"/>
        <v>1.65163658674637</v>
      </c>
      <c r="AK211" s="42">
        <f t="shared" si="50"/>
        <v>1.8994785572904349</v>
      </c>
      <c r="AL211" s="42">
        <f t="shared" si="50"/>
        <v>12.115574129972202</v>
      </c>
    </row>
    <row r="212" spans="4:38">
      <c r="D212" s="42">
        <f t="shared" si="47"/>
        <v>4.75</v>
      </c>
      <c r="E212" s="42">
        <f t="shared" si="48"/>
        <v>0.27563925173664638</v>
      </c>
      <c r="F212" s="42">
        <f t="shared" si="48"/>
        <v>2.7299982546591055</v>
      </c>
      <c r="G212" s="42">
        <f t="shared" si="48"/>
        <v>1.6198086707524901</v>
      </c>
      <c r="H212" s="42">
        <f t="shared" si="48"/>
        <v>2.1603676912995109</v>
      </c>
      <c r="I212" s="42">
        <f t="shared" si="48"/>
        <v>4.057125080664199</v>
      </c>
      <c r="J212" s="42">
        <f t="shared" si="48"/>
        <v>142.65196979839703</v>
      </c>
      <c r="K212" s="42">
        <f t="shared" si="48"/>
        <v>19.15712071632456</v>
      </c>
      <c r="L212" s="42">
        <f t="shared" si="48"/>
        <v>1.401702010987371</v>
      </c>
      <c r="M212" s="42">
        <f t="shared" si="48"/>
        <v>1.797417891324282</v>
      </c>
      <c r="N212" s="42">
        <f t="shared" si="48"/>
        <v>6.9939121609039256</v>
      </c>
      <c r="Q212" s="42">
        <f t="shared" si="49"/>
        <v>0.20779563882914015</v>
      </c>
      <c r="R212" s="42">
        <f t="shared" si="49"/>
        <v>2.1787499386593154</v>
      </c>
      <c r="S212" s="42">
        <f t="shared" si="49"/>
        <v>0.92824278452706799</v>
      </c>
      <c r="T212" s="42">
        <f t="shared" si="49"/>
        <v>1.2862816412121285</v>
      </c>
      <c r="U212" s="42">
        <f t="shared" si="49"/>
        <v>3.4990184204123751</v>
      </c>
      <c r="V212" s="42">
        <f t="shared" si="49"/>
        <v>64.832581352909415</v>
      </c>
      <c r="W212" s="42">
        <f t="shared" si="49"/>
        <v>17.612498889131857</v>
      </c>
      <c r="X212" s="42">
        <f t="shared" si="49"/>
        <v>1.2285047306971066</v>
      </c>
      <c r="Y212" s="42">
        <f t="shared" si="49"/>
        <v>1.7816787858012466</v>
      </c>
      <c r="Z212" s="42">
        <f t="shared" si="49"/>
        <v>2.0006596001206303</v>
      </c>
      <c r="AC212" s="42">
        <f t="shared" si="50"/>
        <v>0.34348286464415234</v>
      </c>
      <c r="AD212" s="42">
        <f t="shared" si="50"/>
        <v>3.3067919309774614</v>
      </c>
      <c r="AE212" s="42">
        <f t="shared" si="50"/>
        <v>2.3646452680424463</v>
      </c>
      <c r="AF212" s="42">
        <f t="shared" si="50"/>
        <v>3.1508834598546285</v>
      </c>
      <c r="AG212" s="42">
        <f t="shared" si="50"/>
        <v>4.4803283183095379</v>
      </c>
      <c r="AH212" s="42">
        <f t="shared" si="50"/>
        <v>215.01141789221307</v>
      </c>
      <c r="AI212" s="42">
        <f t="shared" si="50"/>
        <v>20.353045617393931</v>
      </c>
      <c r="AJ212" s="42">
        <f t="shared" si="50"/>
        <v>1.5748992912776316</v>
      </c>
      <c r="AK212" s="42">
        <f t="shared" si="50"/>
        <v>1.8431885377006592</v>
      </c>
      <c r="AL212" s="42">
        <f t="shared" si="50"/>
        <v>12.231212347249677</v>
      </c>
    </row>
    <row r="213" spans="4:38">
      <c r="D213" s="42">
        <f t="shared" si="47"/>
        <v>5</v>
      </c>
      <c r="E213" s="42">
        <f t="shared" si="48"/>
        <v>0.23204020708304773</v>
      </c>
      <c r="F213" s="42">
        <f t="shared" si="48"/>
        <v>2.7059090971191688</v>
      </c>
      <c r="G213" s="42">
        <f t="shared" si="48"/>
        <v>1.5803900092623224</v>
      </c>
      <c r="H213" s="42">
        <f t="shared" si="48"/>
        <v>1.8544709828299952</v>
      </c>
      <c r="I213" s="42">
        <f t="shared" si="48"/>
        <v>3.6661266976310998</v>
      </c>
      <c r="J213" s="42">
        <f t="shared" si="48"/>
        <v>143.75974931179101</v>
      </c>
      <c r="K213" s="42">
        <f t="shared" si="48"/>
        <v>18.925179812966459</v>
      </c>
      <c r="L213" s="42">
        <f t="shared" si="48"/>
        <v>1.338472833427337</v>
      </c>
      <c r="M213" s="42">
        <f t="shared" si="48"/>
        <v>1.7546243728197175</v>
      </c>
      <c r="N213" s="42">
        <f t="shared" si="48"/>
        <v>7.0132641581348416</v>
      </c>
      <c r="Q213" s="42">
        <f t="shared" si="49"/>
        <v>0.18289402251175985</v>
      </c>
      <c r="R213" s="42">
        <f t="shared" si="49"/>
        <v>2.1576324407959655</v>
      </c>
      <c r="S213" s="42">
        <f t="shared" si="49"/>
        <v>0.88462297459687056</v>
      </c>
      <c r="T213" s="42">
        <f t="shared" si="49"/>
        <v>1.2221900618192805</v>
      </c>
      <c r="U213" s="42">
        <f t="shared" si="49"/>
        <v>3.2741418603002757</v>
      </c>
      <c r="V213" s="42">
        <f t="shared" si="49"/>
        <v>66.389352430499017</v>
      </c>
      <c r="W213" s="42">
        <f t="shared" si="49"/>
        <v>17.342957502575075</v>
      </c>
      <c r="X213" s="42">
        <f t="shared" si="49"/>
        <v>1.170619982859834</v>
      </c>
      <c r="Y213" s="42">
        <f t="shared" si="49"/>
        <v>1.7426199105453106</v>
      </c>
      <c r="Z213" s="42">
        <f t="shared" si="49"/>
        <v>1.8654128432634796</v>
      </c>
      <c r="AC213" s="42">
        <f t="shared" si="50"/>
        <v>0.28118639165433446</v>
      </c>
      <c r="AD213" s="42">
        <f t="shared" si="50"/>
        <v>3.2716247194198464</v>
      </c>
      <c r="AE213" s="42">
        <f t="shared" si="50"/>
        <v>2.324645228932293</v>
      </c>
      <c r="AF213" s="42">
        <f t="shared" si="50"/>
        <v>2.5662345916480169</v>
      </c>
      <c r="AG213" s="42">
        <f t="shared" si="50"/>
        <v>3.967635544923211</v>
      </c>
      <c r="AH213" s="42">
        <f t="shared" si="50"/>
        <v>216.67948787560798</v>
      </c>
      <c r="AI213" s="42">
        <f t="shared" si="50"/>
        <v>20.269358355124325</v>
      </c>
      <c r="AJ213" s="42">
        <f t="shared" si="50"/>
        <v>1.5063256839948354</v>
      </c>
      <c r="AK213" s="42">
        <f t="shared" si="50"/>
        <v>1.7939642109464189</v>
      </c>
      <c r="AL213" s="42">
        <f t="shared" si="50"/>
        <v>12.325825434113032</v>
      </c>
    </row>
    <row r="214" spans="4:38">
      <c r="D214" s="42">
        <f t="shared" si="47"/>
        <v>5.25</v>
      </c>
      <c r="E214" s="42">
        <f t="shared" si="48"/>
        <v>0.19620302705309778</v>
      </c>
      <c r="F214" s="42">
        <f t="shared" si="48"/>
        <v>2.6772795748073079</v>
      </c>
      <c r="G214" s="42">
        <f t="shared" si="48"/>
        <v>1.5497310503255246</v>
      </c>
      <c r="H214" s="42">
        <f t="shared" si="48"/>
        <v>1.6035642610696288</v>
      </c>
      <c r="I214" s="42">
        <f t="shared" si="48"/>
        <v>3.3346918674898665</v>
      </c>
      <c r="J214" s="42">
        <f t="shared" si="48"/>
        <v>144.62135559998592</v>
      </c>
      <c r="K214" s="42">
        <f t="shared" si="48"/>
        <v>18.733190452770572</v>
      </c>
      <c r="L214" s="42">
        <f t="shared" si="48"/>
        <v>1.2851664231051334</v>
      </c>
      <c r="M214" s="42">
        <f t="shared" si="48"/>
        <v>1.7192019866891481</v>
      </c>
      <c r="N214" s="42">
        <f t="shared" si="48"/>
        <v>7.0283157115366164</v>
      </c>
      <c r="Q214" s="42">
        <f t="shared" si="49"/>
        <v>0.16158446342893687</v>
      </c>
      <c r="R214" s="42">
        <f t="shared" si="49"/>
        <v>2.1351525237156235</v>
      </c>
      <c r="S214" s="42">
        <f t="shared" si="49"/>
        <v>0.85069645576227781</v>
      </c>
      <c r="T214" s="42">
        <f t="shared" si="49"/>
        <v>1.172341055624843</v>
      </c>
      <c r="U214" s="42">
        <f t="shared" si="49"/>
        <v>3.073668464744113</v>
      </c>
      <c r="V214" s="42">
        <f t="shared" si="49"/>
        <v>67.885358305162413</v>
      </c>
      <c r="W214" s="42">
        <f t="shared" si="49"/>
        <v>17.119844297434806</v>
      </c>
      <c r="X214" s="42">
        <f t="shared" si="49"/>
        <v>1.1226801901476138</v>
      </c>
      <c r="Y214" s="42">
        <f t="shared" si="49"/>
        <v>1.708329565267787</v>
      </c>
      <c r="Z214" s="42">
        <f t="shared" si="49"/>
        <v>1.7546595935536855</v>
      </c>
      <c r="AC214" s="42">
        <f t="shared" si="50"/>
        <v>0.23082159067725794</v>
      </c>
      <c r="AD214" s="42">
        <f t="shared" si="50"/>
        <v>3.2298291329089643</v>
      </c>
      <c r="AE214" s="42">
        <f t="shared" si="50"/>
        <v>2.2898196062158402</v>
      </c>
      <c r="AF214" s="42">
        <f t="shared" si="50"/>
        <v>2.082290791649247</v>
      </c>
      <c r="AG214" s="42">
        <f t="shared" si="50"/>
        <v>3.5432534884838076</v>
      </c>
      <c r="AH214" s="42">
        <f t="shared" si="50"/>
        <v>217.97687564047089</v>
      </c>
      <c r="AI214" s="42">
        <f t="shared" si="50"/>
        <v>20.204268262247979</v>
      </c>
      <c r="AJ214" s="42">
        <f t="shared" si="50"/>
        <v>1.4476526560626535</v>
      </c>
      <c r="AK214" s="42">
        <f t="shared" si="50"/>
        <v>1.7532187155948227</v>
      </c>
      <c r="AL214" s="42">
        <f t="shared" si="50"/>
        <v>12.39941339056235</v>
      </c>
    </row>
    <row r="215" spans="4:38">
      <c r="D215" s="42">
        <f t="shared" si="47"/>
        <v>5.5</v>
      </c>
      <c r="E215" s="42">
        <f t="shared" si="48"/>
        <v>0.16798033509415294</v>
      </c>
      <c r="F215" s="42">
        <f t="shared" si="48"/>
        <v>2.6433529602615335</v>
      </c>
      <c r="G215" s="42">
        <f t="shared" si="48"/>
        <v>1.5278317939420978</v>
      </c>
      <c r="H215" s="42">
        <f t="shared" si="48"/>
        <v>1.4151081772879808</v>
      </c>
      <c r="I215" s="42">
        <f t="shared" si="48"/>
        <v>3.073101425595298</v>
      </c>
      <c r="J215" s="42">
        <f t="shared" si="48"/>
        <v>145.23678866298258</v>
      </c>
      <c r="K215" s="42">
        <f t="shared" si="48"/>
        <v>18.58781122626381</v>
      </c>
      <c r="L215" s="42">
        <f t="shared" si="48"/>
        <v>1.2434805537084743</v>
      </c>
      <c r="M215" s="42">
        <f t="shared" si="48"/>
        <v>1.6923792549949024</v>
      </c>
      <c r="N215" s="42">
        <f t="shared" si="48"/>
        <v>7.0390668211093699</v>
      </c>
      <c r="Q215" s="42">
        <f t="shared" si="49"/>
        <v>0.14371845123344362</v>
      </c>
      <c r="R215" s="42">
        <f t="shared" si="49"/>
        <v>2.1113101874182925</v>
      </c>
      <c r="S215" s="42">
        <f t="shared" si="49"/>
        <v>0.82646322802328109</v>
      </c>
      <c r="T215" s="42">
        <f t="shared" si="49"/>
        <v>1.1367346226288155</v>
      </c>
      <c r="U215" s="42">
        <f t="shared" si="49"/>
        <v>2.9011313018866351</v>
      </c>
      <c r="V215" s="42">
        <f t="shared" si="49"/>
        <v>69.301052966029943</v>
      </c>
      <c r="W215" s="42">
        <f t="shared" si="49"/>
        <v>16.950897303947116</v>
      </c>
      <c r="X215" s="42">
        <f t="shared" si="49"/>
        <v>1.086344008771198</v>
      </c>
      <c r="Y215" s="42">
        <f t="shared" si="49"/>
        <v>1.6796914873083502</v>
      </c>
      <c r="Z215" s="42">
        <f t="shared" si="49"/>
        <v>1.6715946562713389</v>
      </c>
      <c r="AC215" s="42">
        <f t="shared" si="50"/>
        <v>0.19224221895486188</v>
      </c>
      <c r="AD215" s="42">
        <f t="shared" si="50"/>
        <v>3.1803004422859353</v>
      </c>
      <c r="AE215" s="42">
        <f t="shared" si="50"/>
        <v>2.2598842894340878</v>
      </c>
      <c r="AF215" s="42">
        <f t="shared" si="50"/>
        <v>1.715836237892947</v>
      </c>
      <c r="AG215" s="42">
        <f t="shared" si="50"/>
        <v>3.2219006018158161</v>
      </c>
      <c r="AH215" s="42">
        <f t="shared" si="50"/>
        <v>218.90358118680132</v>
      </c>
      <c r="AI215" s="42">
        <f t="shared" si="50"/>
        <v>20.157775338764889</v>
      </c>
      <c r="AJ215" s="42">
        <f t="shared" si="50"/>
        <v>1.4006170986457549</v>
      </c>
      <c r="AK215" s="42">
        <f t="shared" si="50"/>
        <v>1.7223651902129782</v>
      </c>
      <c r="AL215" s="42">
        <f t="shared" si="50"/>
        <v>12.451976216597547</v>
      </c>
    </row>
    <row r="216" spans="4:38">
      <c r="D216" s="42">
        <f t="shared" si="47"/>
        <v>5.75</v>
      </c>
      <c r="E216" s="42">
        <f t="shared" si="48"/>
        <v>0.14722475465357127</v>
      </c>
      <c r="F216" s="42">
        <f t="shared" si="48"/>
        <v>2.6033725260198572</v>
      </c>
      <c r="G216" s="42">
        <f t="shared" si="48"/>
        <v>1.5146922401120406</v>
      </c>
      <c r="H216" s="42">
        <f t="shared" si="48"/>
        <v>1.2965633827546317</v>
      </c>
      <c r="I216" s="42">
        <f t="shared" si="48"/>
        <v>2.8916362073021999</v>
      </c>
      <c r="J216" s="42">
        <f t="shared" si="48"/>
        <v>145.60604850078059</v>
      </c>
      <c r="K216" s="42">
        <f t="shared" si="48"/>
        <v>18.495700723973279</v>
      </c>
      <c r="L216" s="42">
        <f t="shared" si="48"/>
        <v>1.2151129989250811</v>
      </c>
      <c r="M216" s="42">
        <f t="shared" si="48"/>
        <v>1.6753846997993109</v>
      </c>
      <c r="N216" s="42">
        <f t="shared" si="48"/>
        <v>7.0455174868529831</v>
      </c>
      <c r="Q216" s="42">
        <f t="shared" si="49"/>
        <v>0.12914747557805306</v>
      </c>
      <c r="R216" s="42">
        <f t="shared" si="49"/>
        <v>2.0861054319039729</v>
      </c>
      <c r="S216" s="42">
        <f t="shared" si="49"/>
        <v>0.8119232913798804</v>
      </c>
      <c r="T216" s="42">
        <f t="shared" si="49"/>
        <v>1.1153707628312024</v>
      </c>
      <c r="U216" s="42">
        <f t="shared" si="49"/>
        <v>2.7600634398705957</v>
      </c>
      <c r="V216" s="42">
        <f t="shared" si="49"/>
        <v>70.616890402230752</v>
      </c>
      <c r="W216" s="42">
        <f t="shared" si="49"/>
        <v>16.843854552347999</v>
      </c>
      <c r="X216" s="42">
        <f t="shared" si="49"/>
        <v>1.0632700949413518</v>
      </c>
      <c r="Y216" s="42">
        <f t="shared" si="49"/>
        <v>1.6575894140066803</v>
      </c>
      <c r="Z216" s="42">
        <f t="shared" si="49"/>
        <v>1.6194128366965306</v>
      </c>
      <c r="AC216" s="42">
        <f t="shared" si="50"/>
        <v>0.16530203372908903</v>
      </c>
      <c r="AD216" s="42">
        <f t="shared" si="50"/>
        <v>3.1219339183918877</v>
      </c>
      <c r="AE216" s="42">
        <f t="shared" si="50"/>
        <v>2.2345551681280194</v>
      </c>
      <c r="AF216" s="42">
        <f t="shared" si="50"/>
        <v>1.4836551084137648</v>
      </c>
      <c r="AG216" s="42">
        <f t="shared" si="50"/>
        <v>3.0182953377437336</v>
      </c>
      <c r="AH216" s="42">
        <f t="shared" si="50"/>
        <v>219.45960451459959</v>
      </c>
      <c r="AI216" s="42">
        <f t="shared" si="50"/>
        <v>20.129879584675013</v>
      </c>
      <c r="AJ216" s="42">
        <f t="shared" si="50"/>
        <v>1.3669559029088143</v>
      </c>
      <c r="AK216" s="42">
        <f t="shared" si="50"/>
        <v>1.7028167733679895</v>
      </c>
      <c r="AL216" s="42">
        <f t="shared" si="50"/>
        <v>12.483513912218667</v>
      </c>
    </row>
    <row r="217" spans="4:38">
      <c r="D217" s="42">
        <f t="shared" si="47"/>
        <v>6</v>
      </c>
      <c r="E217" s="42">
        <f t="shared" si="48"/>
        <v>0.1337889091787082</v>
      </c>
      <c r="F217" s="42">
        <f t="shared" si="48"/>
        <v>2.556581544620296</v>
      </c>
      <c r="G217" s="42">
        <f t="shared" si="48"/>
        <v>1.5103123888353576</v>
      </c>
      <c r="H217" s="42">
        <f t="shared" si="48"/>
        <v>1.25539052873917</v>
      </c>
      <c r="I217" s="42">
        <f t="shared" si="48"/>
        <v>2.8005770479653918</v>
      </c>
      <c r="J217" s="42">
        <f t="shared" si="48"/>
        <v>145.7291351133799</v>
      </c>
      <c r="K217" s="42">
        <f t="shared" si="48"/>
        <v>18.463517536426025</v>
      </c>
      <c r="L217" s="42">
        <f t="shared" si="48"/>
        <v>1.2017615324426711</v>
      </c>
      <c r="M217" s="42">
        <f t="shared" si="48"/>
        <v>1.6694468431647049</v>
      </c>
      <c r="N217" s="42">
        <f t="shared" si="48"/>
        <v>7.0476677087675332</v>
      </c>
      <c r="Q217" s="42">
        <f t="shared" si="49"/>
        <v>0.11772302611553798</v>
      </c>
      <c r="R217" s="42">
        <f t="shared" si="49"/>
        <v>2.0595382571726599</v>
      </c>
      <c r="S217" s="42">
        <f t="shared" si="49"/>
        <v>0.80707664583208449</v>
      </c>
      <c r="T217" s="42">
        <f t="shared" si="49"/>
        <v>1.1082494762319954</v>
      </c>
      <c r="U217" s="42">
        <f t="shared" si="49"/>
        <v>2.6539979468387358</v>
      </c>
      <c r="V217" s="42">
        <f t="shared" si="49"/>
        <v>71.813324602894383</v>
      </c>
      <c r="W217" s="42">
        <f t="shared" si="49"/>
        <v>16.806454072873642</v>
      </c>
      <c r="X217" s="42">
        <f t="shared" si="49"/>
        <v>1.0551171048688359</v>
      </c>
      <c r="Y217" s="42">
        <f t="shared" si="49"/>
        <v>1.6429070827024368</v>
      </c>
      <c r="Z217" s="42">
        <f t="shared" si="49"/>
        <v>1.6013089401093563</v>
      </c>
      <c r="AC217" s="42">
        <f t="shared" si="50"/>
        <v>0.14985479224187878</v>
      </c>
      <c r="AD217" s="42">
        <f t="shared" si="50"/>
        <v>3.0536248320679307</v>
      </c>
      <c r="AE217" s="42">
        <f t="shared" si="50"/>
        <v>2.2135481318386301</v>
      </c>
      <c r="AF217" s="42">
        <f t="shared" si="50"/>
        <v>1.402531581246345</v>
      </c>
      <c r="AG217" s="42">
        <f t="shared" si="50"/>
        <v>2.9471561490920455</v>
      </c>
      <c r="AH217" s="42">
        <f t="shared" si="50"/>
        <v>219.6449456238654</v>
      </c>
      <c r="AI217" s="42">
        <f t="shared" si="50"/>
        <v>20.120580999978372</v>
      </c>
      <c r="AJ217" s="42">
        <f t="shared" si="50"/>
        <v>1.3484059600165024</v>
      </c>
      <c r="AK217" s="42">
        <f t="shared" si="50"/>
        <v>1.6959866036269733</v>
      </c>
      <c r="AL217" s="42">
        <f t="shared" si="50"/>
        <v>12.494026477425706</v>
      </c>
    </row>
    <row r="218" spans="4:38">
      <c r="D218" s="42">
        <f t="shared" si="47"/>
        <v>6.25</v>
      </c>
      <c r="E218" s="42">
        <f t="shared" ref="E218:N233" si="51">E114/$J$176/2220*$F$174*60*24</f>
        <v>0.12427084015383082</v>
      </c>
      <c r="F218" s="42">
        <f t="shared" si="51"/>
        <v>2.5040528098150299</v>
      </c>
      <c r="G218" s="42">
        <f t="shared" si="51"/>
        <v>1.5110381173476153</v>
      </c>
      <c r="H218" s="42">
        <f t="shared" si="51"/>
        <v>1.2584436274964028</v>
      </c>
      <c r="I218" s="42">
        <f t="shared" si="51"/>
        <v>2.7594737752481304</v>
      </c>
      <c r="J218" s="42">
        <f t="shared" si="51"/>
        <v>145.71627917500155</v>
      </c>
      <c r="K218" s="42">
        <f t="shared" si="51"/>
        <v>18.472092879317966</v>
      </c>
      <c r="L218" s="42">
        <f t="shared" si="51"/>
        <v>1.1966489564786114</v>
      </c>
      <c r="M218" s="42">
        <f t="shared" si="51"/>
        <v>1.6694895126930502</v>
      </c>
      <c r="N218" s="42">
        <f t="shared" si="51"/>
        <v>7.0402504652138171</v>
      </c>
      <c r="Q218" s="42">
        <f t="shared" ref="Q218:Z233" si="52">Q114/$J$176/2220*$F$174*60*24</f>
        <v>0.10813173285710773</v>
      </c>
      <c r="R218" s="42">
        <f t="shared" si="52"/>
        <v>2.0299976239878283</v>
      </c>
      <c r="S218" s="42">
        <f t="shared" si="52"/>
        <v>0.80911999964620973</v>
      </c>
      <c r="T218" s="42">
        <f t="shared" si="52"/>
        <v>1.1091494464205274</v>
      </c>
      <c r="U218" s="42">
        <f t="shared" si="52"/>
        <v>2.5693421595286008</v>
      </c>
      <c r="V218" s="42">
        <f t="shared" si="52"/>
        <v>72.939220595196971</v>
      </c>
      <c r="W218" s="42">
        <f t="shared" si="52"/>
        <v>16.815287339761927</v>
      </c>
      <c r="X218" s="42">
        <f t="shared" si="52"/>
        <v>1.0549818259157631</v>
      </c>
      <c r="Y218" s="42">
        <f t="shared" si="52"/>
        <v>1.6325628852973959</v>
      </c>
      <c r="Z218" s="42">
        <f t="shared" si="52"/>
        <v>1.6103699917180028</v>
      </c>
      <c r="AC218" s="42">
        <f t="shared" ref="AC218:AL233" si="53">AC114/$J$176/2220*$F$174*60*24</f>
        <v>0.14040994745055391</v>
      </c>
      <c r="AD218" s="42">
        <f t="shared" si="53"/>
        <v>2.9781079956422358</v>
      </c>
      <c r="AE218" s="42">
        <f t="shared" si="53"/>
        <v>2.1951993313608429</v>
      </c>
      <c r="AF218" s="42">
        <f t="shared" si="53"/>
        <v>1.4077378085722743</v>
      </c>
      <c r="AG218" s="42">
        <f t="shared" si="53"/>
        <v>2.947235156894485</v>
      </c>
      <c r="AH218" s="42">
        <f t="shared" si="53"/>
        <v>219.55291642287307</v>
      </c>
      <c r="AI218" s="42">
        <f t="shared" si="53"/>
        <v>20.128898418874005</v>
      </c>
      <c r="AJ218" s="42">
        <f t="shared" si="53"/>
        <v>1.3383160870414559</v>
      </c>
      <c r="AK218" s="42">
        <f t="shared" si="53"/>
        <v>1.6964056264709189</v>
      </c>
      <c r="AL218" s="42">
        <f t="shared" si="53"/>
        <v>12.470130938709655</v>
      </c>
    </row>
    <row r="219" spans="4:38">
      <c r="D219" s="42">
        <f t="shared" si="47"/>
        <v>6.5</v>
      </c>
      <c r="E219" s="42">
        <f t="shared" si="51"/>
        <v>0.11536684009830032</v>
      </c>
      <c r="F219" s="42">
        <f t="shared" si="51"/>
        <v>2.4474383971256763</v>
      </c>
      <c r="G219" s="42">
        <f t="shared" si="51"/>
        <v>1.5132153028843949</v>
      </c>
      <c r="H219" s="42">
        <f t="shared" si="51"/>
        <v>1.267602923768097</v>
      </c>
      <c r="I219" s="42">
        <f t="shared" si="51"/>
        <v>2.7210223265771463</v>
      </c>
      <c r="J219" s="42">
        <f t="shared" si="51"/>
        <v>145.67771135986561</v>
      </c>
      <c r="K219" s="42">
        <f t="shared" si="51"/>
        <v>18.497818907993821</v>
      </c>
      <c r="L219" s="42">
        <f t="shared" si="51"/>
        <v>1.1918662241251368</v>
      </c>
      <c r="M219" s="42">
        <f t="shared" si="51"/>
        <v>1.6696175212780759</v>
      </c>
      <c r="N219" s="42">
        <f t="shared" si="51"/>
        <v>7.0185006971323673</v>
      </c>
      <c r="Q219" s="42">
        <f t="shared" si="52"/>
        <v>9.9159232712125109E-2</v>
      </c>
      <c r="R219" s="42">
        <f t="shared" si="52"/>
        <v>1.9960196199838518</v>
      </c>
      <c r="S219" s="42">
        <f t="shared" si="52"/>
        <v>0.81525006108858566</v>
      </c>
      <c r="T219" s="42">
        <f t="shared" si="52"/>
        <v>1.1118493569861276</v>
      </c>
      <c r="U219" s="42">
        <f t="shared" si="52"/>
        <v>2.4901480359158938</v>
      </c>
      <c r="V219" s="42">
        <f t="shared" si="52"/>
        <v>74.056474080228185</v>
      </c>
      <c r="W219" s="42">
        <f t="shared" si="52"/>
        <v>16.841787140426764</v>
      </c>
      <c r="X219" s="42">
        <f t="shared" si="52"/>
        <v>1.0548552746370854</v>
      </c>
      <c r="Y219" s="42">
        <f t="shared" si="52"/>
        <v>1.6228860554668756</v>
      </c>
      <c r="Z219" s="42">
        <f t="shared" si="52"/>
        <v>1.6372816351536892</v>
      </c>
      <c r="AC219" s="42">
        <f t="shared" si="53"/>
        <v>0.13157444748447594</v>
      </c>
      <c r="AD219" s="42">
        <f t="shared" si="53"/>
        <v>2.8988571742675013</v>
      </c>
      <c r="AE219" s="42">
        <f t="shared" si="53"/>
        <v>2.1780343244622697</v>
      </c>
      <c r="AF219" s="42">
        <f t="shared" si="53"/>
        <v>1.423356490550062</v>
      </c>
      <c r="AG219" s="42">
        <f t="shared" si="53"/>
        <v>2.9474721803018</v>
      </c>
      <c r="AH219" s="42">
        <f t="shared" si="53"/>
        <v>219.276828819895</v>
      </c>
      <c r="AI219" s="42">
        <f t="shared" si="53"/>
        <v>20.153850675560879</v>
      </c>
      <c r="AJ219" s="42">
        <f t="shared" si="53"/>
        <v>1.3288771736131846</v>
      </c>
      <c r="AK219" s="42">
        <f t="shared" si="53"/>
        <v>1.6976626950027516</v>
      </c>
      <c r="AL219" s="42">
        <f t="shared" si="53"/>
        <v>12.399719759111079</v>
      </c>
    </row>
    <row r="220" spans="4:38">
      <c r="D220" s="42">
        <f t="shared" si="47"/>
        <v>6.75</v>
      </c>
      <c r="E220" s="42">
        <f t="shared" si="51"/>
        <v>0.10707690901211711</v>
      </c>
      <c r="F220" s="42">
        <f t="shared" si="51"/>
        <v>2.3868505017443957</v>
      </c>
      <c r="G220" s="42">
        <f t="shared" si="51"/>
        <v>1.5168439454456943</v>
      </c>
      <c r="H220" s="42">
        <f t="shared" si="51"/>
        <v>1.2828684175542526</v>
      </c>
      <c r="I220" s="42">
        <f t="shared" si="51"/>
        <v>2.6852227019524366</v>
      </c>
      <c r="J220" s="42">
        <f t="shared" si="51"/>
        <v>145.61343166797252</v>
      </c>
      <c r="K220" s="42">
        <f t="shared" si="51"/>
        <v>18.540695622453605</v>
      </c>
      <c r="L220" s="42">
        <f t="shared" si="51"/>
        <v>1.1874133353822471</v>
      </c>
      <c r="M220" s="42">
        <f t="shared" si="51"/>
        <v>1.6698308689197918</v>
      </c>
      <c r="N220" s="42">
        <f t="shared" si="51"/>
        <v>6.983171348392621</v>
      </c>
      <c r="Q220" s="42">
        <f t="shared" si="52"/>
        <v>9.0805525680588958E-2</v>
      </c>
      <c r="R220" s="42">
        <f t="shared" si="52"/>
        <v>1.95782493546711</v>
      </c>
      <c r="S220" s="42">
        <f t="shared" si="52"/>
        <v>0.82546683015921596</v>
      </c>
      <c r="T220" s="42">
        <f t="shared" si="52"/>
        <v>1.1163492079287962</v>
      </c>
      <c r="U220" s="42">
        <f t="shared" si="52"/>
        <v>2.4164155760006172</v>
      </c>
      <c r="V220" s="42">
        <f t="shared" si="52"/>
        <v>75.165085057987966</v>
      </c>
      <c r="W220" s="42">
        <f t="shared" si="52"/>
        <v>16.885953474868167</v>
      </c>
      <c r="X220" s="42">
        <f t="shared" si="52"/>
        <v>1.0547374510327989</v>
      </c>
      <c r="Y220" s="42">
        <f t="shared" si="52"/>
        <v>1.6138765932108712</v>
      </c>
      <c r="Z220" s="42">
        <f t="shared" si="52"/>
        <v>1.6816366033310148</v>
      </c>
      <c r="AC220" s="42">
        <f t="shared" si="53"/>
        <v>0.12334829234364483</v>
      </c>
      <c r="AD220" s="42">
        <f t="shared" si="53"/>
        <v>2.8158760680216801</v>
      </c>
      <c r="AE220" s="42">
        <f t="shared" si="53"/>
        <v>2.1620531111429093</v>
      </c>
      <c r="AF220" s="42">
        <f t="shared" si="53"/>
        <v>1.4493876271797128</v>
      </c>
      <c r="AG220" s="42">
        <f t="shared" si="53"/>
        <v>2.9478672193139972</v>
      </c>
      <c r="AH220" s="42">
        <f t="shared" si="53"/>
        <v>218.81668281493177</v>
      </c>
      <c r="AI220" s="42">
        <f t="shared" si="53"/>
        <v>20.195437770039</v>
      </c>
      <c r="AJ220" s="42">
        <f t="shared" si="53"/>
        <v>1.3200892197316916</v>
      </c>
      <c r="AK220" s="42">
        <f t="shared" si="53"/>
        <v>1.6997578092224752</v>
      </c>
      <c r="AL220" s="42">
        <f t="shared" si="53"/>
        <v>12.284706093454211</v>
      </c>
    </row>
    <row r="221" spans="4:38">
      <c r="D221" s="42">
        <f t="shared" si="47"/>
        <v>7</v>
      </c>
      <c r="E221" s="42">
        <f t="shared" si="51"/>
        <v>9.9401046895280371E-2</v>
      </c>
      <c r="F221" s="42">
        <f t="shared" si="51"/>
        <v>2.3224013188633541</v>
      </c>
      <c r="G221" s="42">
        <f t="shared" si="51"/>
        <v>1.5219240450315148</v>
      </c>
      <c r="H221" s="42">
        <f t="shared" si="51"/>
        <v>1.3042401088548736</v>
      </c>
      <c r="I221" s="42">
        <f t="shared" si="51"/>
        <v>2.6520749013740046</v>
      </c>
      <c r="J221" s="42">
        <f t="shared" si="51"/>
        <v>145.52344009932273</v>
      </c>
      <c r="K221" s="42">
        <f t="shared" si="51"/>
        <v>18.60072302269726</v>
      </c>
      <c r="L221" s="42">
        <f t="shared" si="51"/>
        <v>1.1832902902499391</v>
      </c>
      <c r="M221" s="42">
        <f t="shared" si="51"/>
        <v>1.6701295556181894</v>
      </c>
      <c r="N221" s="42">
        <f t="shared" si="51"/>
        <v>6.935015362863977</v>
      </c>
      <c r="Q221" s="42">
        <f t="shared" si="52"/>
        <v>8.3070611762500468E-2</v>
      </c>
      <c r="R221" s="42">
        <f t="shared" si="52"/>
        <v>1.9156342607439814</v>
      </c>
      <c r="S221" s="42">
        <f t="shared" si="52"/>
        <v>0.83977030685810117</v>
      </c>
      <c r="T221" s="42">
        <f t="shared" si="52"/>
        <v>1.1226489992485327</v>
      </c>
      <c r="U221" s="42">
        <f t="shared" si="52"/>
        <v>2.3481447797827637</v>
      </c>
      <c r="V221" s="42">
        <f t="shared" si="52"/>
        <v>76.26505352847677</v>
      </c>
      <c r="W221" s="42">
        <f t="shared" si="52"/>
        <v>16.947786343086122</v>
      </c>
      <c r="X221" s="42">
        <f t="shared" si="52"/>
        <v>1.0546283551029045</v>
      </c>
      <c r="Y221" s="42">
        <f t="shared" si="52"/>
        <v>1.6055344985293869</v>
      </c>
      <c r="Z221" s="42">
        <f t="shared" si="52"/>
        <v>1.7430276291645821</v>
      </c>
      <c r="AC221" s="42">
        <f t="shared" si="53"/>
        <v>0.11573148202806025</v>
      </c>
      <c r="AD221" s="42">
        <f t="shared" si="53"/>
        <v>2.7291683769827237</v>
      </c>
      <c r="AE221" s="42">
        <f t="shared" si="53"/>
        <v>2.1472556914027585</v>
      </c>
      <c r="AF221" s="42">
        <f t="shared" si="53"/>
        <v>1.4858312184612181</v>
      </c>
      <c r="AG221" s="42">
        <f t="shared" si="53"/>
        <v>2.9484202739310708</v>
      </c>
      <c r="AH221" s="42">
        <f t="shared" si="53"/>
        <v>218.17247840798294</v>
      </c>
      <c r="AI221" s="42">
        <f t="shared" si="53"/>
        <v>20.253659702308397</v>
      </c>
      <c r="AJ221" s="42">
        <f t="shared" si="53"/>
        <v>1.3119522253969773</v>
      </c>
      <c r="AK221" s="42">
        <f t="shared" si="53"/>
        <v>1.7026909691300904</v>
      </c>
      <c r="AL221" s="42">
        <f t="shared" si="53"/>
        <v>12.127003096563353</v>
      </c>
    </row>
    <row r="222" spans="4:38">
      <c r="D222" s="42">
        <f t="shared" si="47"/>
        <v>7.25</v>
      </c>
      <c r="E222" s="42">
        <f t="shared" si="51"/>
        <v>9.2339253747790478E-2</v>
      </c>
      <c r="F222" s="42">
        <f t="shared" si="51"/>
        <v>2.2542030436747105</v>
      </c>
      <c r="G222" s="42">
        <f t="shared" si="51"/>
        <v>1.5284556016418556</v>
      </c>
      <c r="H222" s="42">
        <f t="shared" si="51"/>
        <v>1.3317179976699598</v>
      </c>
      <c r="I222" s="42">
        <f t="shared" si="51"/>
        <v>2.6215789248418426</v>
      </c>
      <c r="J222" s="42">
        <f t="shared" si="51"/>
        <v>145.40773665391538</v>
      </c>
      <c r="K222" s="42">
        <f t="shared" si="51"/>
        <v>18.677901108724832</v>
      </c>
      <c r="L222" s="42">
        <f t="shared" si="51"/>
        <v>1.1794970887282197</v>
      </c>
      <c r="M222" s="42">
        <f t="shared" si="51"/>
        <v>1.6705135813732763</v>
      </c>
      <c r="N222" s="42">
        <f t="shared" si="51"/>
        <v>6.8747856844159188</v>
      </c>
      <c r="Q222" s="42">
        <f t="shared" si="52"/>
        <v>7.5954490957858861E-2</v>
      </c>
      <c r="R222" s="42">
        <f t="shared" si="52"/>
        <v>1.8696682861208325</v>
      </c>
      <c r="S222" s="42">
        <f t="shared" si="52"/>
        <v>0.85816049118523674</v>
      </c>
      <c r="T222" s="42">
        <f t="shared" si="52"/>
        <v>1.1307487309453337</v>
      </c>
      <c r="U222" s="42">
        <f t="shared" si="52"/>
        <v>2.2853356472623414</v>
      </c>
      <c r="V222" s="42">
        <f t="shared" si="52"/>
        <v>77.356379491694597</v>
      </c>
      <c r="W222" s="42">
        <f t="shared" si="52"/>
        <v>17.027285745080682</v>
      </c>
      <c r="X222" s="42">
        <f t="shared" si="52"/>
        <v>1.0545279868474018</v>
      </c>
      <c r="Y222" s="42">
        <f t="shared" si="52"/>
        <v>1.5978597714224221</v>
      </c>
      <c r="Z222" s="42">
        <f t="shared" si="52"/>
        <v>1.8210474455690027</v>
      </c>
      <c r="AC222" s="42">
        <f t="shared" si="53"/>
        <v>0.10872401653772253</v>
      </c>
      <c r="AD222" s="42">
        <f t="shared" si="53"/>
        <v>2.6387378012285851</v>
      </c>
      <c r="AE222" s="42">
        <f t="shared" si="53"/>
        <v>2.1336420652418209</v>
      </c>
      <c r="AF222" s="42">
        <f t="shared" si="53"/>
        <v>1.5326872643945855</v>
      </c>
      <c r="AG222" s="42">
        <f t="shared" si="53"/>
        <v>2.949131344153026</v>
      </c>
      <c r="AH222" s="42">
        <f t="shared" si="53"/>
        <v>217.34421559904891</v>
      </c>
      <c r="AI222" s="42">
        <f t="shared" si="53"/>
        <v>20.328516472368982</v>
      </c>
      <c r="AJ222" s="42">
        <f t="shared" si="53"/>
        <v>1.3044661906090378</v>
      </c>
      <c r="AK222" s="42">
        <f t="shared" si="53"/>
        <v>1.7064621747255966</v>
      </c>
      <c r="AL222" s="42">
        <f t="shared" si="53"/>
        <v>11.928523923262834</v>
      </c>
    </row>
    <row r="223" spans="4:38">
      <c r="D223" s="42">
        <f t="shared" si="47"/>
        <v>7.5</v>
      </c>
      <c r="E223" s="42">
        <f t="shared" si="51"/>
        <v>8.5891529569647893E-2</v>
      </c>
      <c r="F223" s="42">
        <f t="shared" si="51"/>
        <v>2.1823678713706274</v>
      </c>
      <c r="G223" s="42">
        <f t="shared" si="51"/>
        <v>1.5364386152767175</v>
      </c>
      <c r="H223" s="42">
        <f t="shared" si="51"/>
        <v>1.3653020839995076</v>
      </c>
      <c r="I223" s="42">
        <f t="shared" si="51"/>
        <v>2.5937347723559578</v>
      </c>
      <c r="J223" s="42">
        <f t="shared" si="51"/>
        <v>145.26632133175127</v>
      </c>
      <c r="K223" s="42">
        <f t="shared" si="51"/>
        <v>18.772229880536333</v>
      </c>
      <c r="L223" s="42">
        <f t="shared" si="51"/>
        <v>1.1760337308170818</v>
      </c>
      <c r="M223" s="42">
        <f t="shared" si="51"/>
        <v>1.6709829461850449</v>
      </c>
      <c r="N223" s="42">
        <f t="shared" si="51"/>
        <v>6.8032352569179224</v>
      </c>
      <c r="Q223" s="42">
        <f t="shared" si="52"/>
        <v>6.9457163266664471E-2</v>
      </c>
      <c r="R223" s="42">
        <f t="shared" si="52"/>
        <v>1.820147701904042</v>
      </c>
      <c r="S223" s="42">
        <f t="shared" si="52"/>
        <v>0.88063738314062301</v>
      </c>
      <c r="T223" s="42">
        <f t="shared" si="52"/>
        <v>1.1406484030192028</v>
      </c>
      <c r="U223" s="42">
        <f t="shared" si="52"/>
        <v>2.2279881784393463</v>
      </c>
      <c r="V223" s="42">
        <f t="shared" si="52"/>
        <v>78.439062947640593</v>
      </c>
      <c r="W223" s="42">
        <f t="shared" si="52"/>
        <v>17.124451680851767</v>
      </c>
      <c r="X223" s="42">
        <f t="shared" si="52"/>
        <v>1.0544363462662902</v>
      </c>
      <c r="Y223" s="42">
        <f t="shared" si="52"/>
        <v>1.5908524118899776</v>
      </c>
      <c r="Z223" s="42">
        <f t="shared" si="52"/>
        <v>1.9152887854588716</v>
      </c>
      <c r="AC223" s="42">
        <f t="shared" si="53"/>
        <v>0.1023258958726313</v>
      </c>
      <c r="AD223" s="42">
        <f t="shared" si="53"/>
        <v>2.5445880408372092</v>
      </c>
      <c r="AE223" s="42">
        <f t="shared" si="53"/>
        <v>2.1212122326600955</v>
      </c>
      <c r="AF223" s="42">
        <f t="shared" si="53"/>
        <v>1.5899557649798119</v>
      </c>
      <c r="AG223" s="42">
        <f t="shared" si="53"/>
        <v>2.9500004299798581</v>
      </c>
      <c r="AH223" s="42">
        <f t="shared" si="53"/>
        <v>216.33189438812963</v>
      </c>
      <c r="AI223" s="42">
        <f t="shared" si="53"/>
        <v>20.420008080220853</v>
      </c>
      <c r="AJ223" s="42">
        <f t="shared" si="53"/>
        <v>1.2976311153678772</v>
      </c>
      <c r="AK223" s="42">
        <f t="shared" si="53"/>
        <v>1.7110714260089899</v>
      </c>
      <c r="AL223" s="42">
        <f t="shared" si="53"/>
        <v>11.691181728376954</v>
      </c>
    </row>
    <row r="224" spans="4:38">
      <c r="D224" s="42">
        <f t="shared" si="47"/>
        <v>7.75</v>
      </c>
      <c r="E224" s="42">
        <f t="shared" si="51"/>
        <v>8.0057874360852183E-2</v>
      </c>
      <c r="F224" s="42">
        <f t="shared" si="51"/>
        <v>2.1070079971432687</v>
      </c>
      <c r="G224" s="42">
        <f t="shared" si="51"/>
        <v>1.5458730859360961</v>
      </c>
      <c r="H224" s="42">
        <f t="shared" si="51"/>
        <v>1.4049923678435208</v>
      </c>
      <c r="I224" s="42">
        <f t="shared" si="51"/>
        <v>2.568542443916348</v>
      </c>
      <c r="J224" s="42">
        <f t="shared" si="51"/>
        <v>145.09919413282961</v>
      </c>
      <c r="K224" s="42">
        <f t="shared" si="51"/>
        <v>18.883709338131702</v>
      </c>
      <c r="L224" s="42">
        <f t="shared" si="51"/>
        <v>1.172900216516529</v>
      </c>
      <c r="M224" s="42">
        <f t="shared" si="51"/>
        <v>1.6715376500534989</v>
      </c>
      <c r="N224" s="42">
        <f t="shared" si="51"/>
        <v>6.7211170242393914</v>
      </c>
      <c r="Q224" s="42">
        <f t="shared" si="52"/>
        <v>6.3578628688916949E-2</v>
      </c>
      <c r="R224" s="42">
        <f t="shared" si="52"/>
        <v>1.7672931983999844</v>
      </c>
      <c r="S224" s="42">
        <f t="shared" si="52"/>
        <v>0.90720098272425964</v>
      </c>
      <c r="T224" s="42">
        <f t="shared" si="52"/>
        <v>1.1523480154701362</v>
      </c>
      <c r="U224" s="42">
        <f t="shared" si="52"/>
        <v>2.1761023733137819</v>
      </c>
      <c r="V224" s="42">
        <f t="shared" si="52"/>
        <v>79.513103896315641</v>
      </c>
      <c r="W224" s="42">
        <f t="shared" si="52"/>
        <v>17.239284150399406</v>
      </c>
      <c r="X224" s="42">
        <f t="shared" si="52"/>
        <v>1.0543534333595705</v>
      </c>
      <c r="Y224" s="42">
        <f t="shared" si="52"/>
        <v>1.5845124199320495</v>
      </c>
      <c r="Z224" s="42">
        <f t="shared" si="52"/>
        <v>2.0253443817487993</v>
      </c>
      <c r="AC224" s="42">
        <f t="shared" si="53"/>
        <v>9.6537120032786999E-2</v>
      </c>
      <c r="AD224" s="42">
        <f t="shared" si="53"/>
        <v>2.4467227958865529</v>
      </c>
      <c r="AE224" s="42">
        <f t="shared" si="53"/>
        <v>2.1099661936575806</v>
      </c>
      <c r="AF224" s="42">
        <f t="shared" si="53"/>
        <v>1.6576367202169011</v>
      </c>
      <c r="AG224" s="42">
        <f t="shared" si="53"/>
        <v>2.9510275314115679</v>
      </c>
      <c r="AH224" s="42">
        <f t="shared" si="53"/>
        <v>215.1355147752252</v>
      </c>
      <c r="AI224" s="42">
        <f t="shared" si="53"/>
        <v>20.528134525864004</v>
      </c>
      <c r="AJ224" s="42">
        <f t="shared" si="53"/>
        <v>1.2914469996734914</v>
      </c>
      <c r="AK224" s="42">
        <f t="shared" si="53"/>
        <v>1.7165187229802743</v>
      </c>
      <c r="AL224" s="42">
        <f t="shared" si="53"/>
        <v>11.416889666729952</v>
      </c>
    </row>
    <row r="225" spans="4:38">
      <c r="D225" s="42">
        <f t="shared" si="47"/>
        <v>8</v>
      </c>
      <c r="E225" s="42">
        <f t="shared" si="51"/>
        <v>7.4838288121402946E-2</v>
      </c>
      <c r="F225" s="42">
        <f t="shared" si="51"/>
        <v>2.0282356161847952</v>
      </c>
      <c r="G225" s="42">
        <f t="shared" si="51"/>
        <v>1.5567590136199994</v>
      </c>
      <c r="H225" s="42">
        <f t="shared" si="51"/>
        <v>1.4507888492019911</v>
      </c>
      <c r="I225" s="42">
        <f t="shared" si="51"/>
        <v>2.5460019395230113</v>
      </c>
      <c r="J225" s="42">
        <f t="shared" si="51"/>
        <v>144.90635505715079</v>
      </c>
      <c r="K225" s="42">
        <f t="shared" si="51"/>
        <v>19.012339481510995</v>
      </c>
      <c r="L225" s="42">
        <f t="shared" si="51"/>
        <v>1.1700965458265609</v>
      </c>
      <c r="M225" s="42">
        <f t="shared" si="51"/>
        <v>1.6721776929786429</v>
      </c>
      <c r="N225" s="42">
        <f t="shared" si="51"/>
        <v>6.6291839302498037</v>
      </c>
      <c r="Q225" s="42">
        <f t="shared" si="52"/>
        <v>5.8318887224616679E-2</v>
      </c>
      <c r="R225" s="42">
        <f t="shared" si="52"/>
        <v>1.7113254659150341</v>
      </c>
      <c r="S225" s="42">
        <f t="shared" si="52"/>
        <v>0.93785128993615108</v>
      </c>
      <c r="T225" s="42">
        <f t="shared" si="52"/>
        <v>1.165847568298142</v>
      </c>
      <c r="U225" s="42">
        <f t="shared" si="52"/>
        <v>2.1296782318856402</v>
      </c>
      <c r="V225" s="42">
        <f t="shared" si="52"/>
        <v>80.578502337719272</v>
      </c>
      <c r="W225" s="42">
        <f t="shared" si="52"/>
        <v>17.371783153723648</v>
      </c>
      <c r="X225" s="42">
        <f t="shared" si="52"/>
        <v>1.0542792481272381</v>
      </c>
      <c r="Y225" s="42">
        <f t="shared" si="52"/>
        <v>1.5788397955486375</v>
      </c>
      <c r="Z225" s="42">
        <f t="shared" si="52"/>
        <v>2.1508069673533861</v>
      </c>
      <c r="AC225" s="42">
        <f t="shared" si="53"/>
        <v>9.1357689018189581E-2</v>
      </c>
      <c r="AD225" s="42">
        <f t="shared" si="53"/>
        <v>2.3451457664545599</v>
      </c>
      <c r="AE225" s="42">
        <f t="shared" si="53"/>
        <v>2.0999039482342785</v>
      </c>
      <c r="AF225" s="42">
        <f t="shared" si="53"/>
        <v>1.7357301301058443</v>
      </c>
      <c r="AG225" s="42">
        <f t="shared" si="53"/>
        <v>2.9522126484481577</v>
      </c>
      <c r="AH225" s="42">
        <f t="shared" si="53"/>
        <v>213.75507676033513</v>
      </c>
      <c r="AI225" s="42">
        <f t="shared" si="53"/>
        <v>20.652895809298347</v>
      </c>
      <c r="AJ225" s="42">
        <f t="shared" si="53"/>
        <v>1.2859138435258841</v>
      </c>
      <c r="AK225" s="42">
        <f t="shared" si="53"/>
        <v>1.7228040656394463</v>
      </c>
      <c r="AL225" s="42">
        <f t="shared" si="53"/>
        <v>11.107560893146221</v>
      </c>
    </row>
    <row r="226" spans="4:38">
      <c r="D226" s="42">
        <f t="shared" si="47"/>
        <v>8.25</v>
      </c>
      <c r="E226" s="42">
        <f t="shared" si="51"/>
        <v>7.023277085130096E-2</v>
      </c>
      <c r="F226" s="42">
        <f t="shared" si="51"/>
        <v>1.9461629236873752</v>
      </c>
      <c r="G226" s="42">
        <f t="shared" si="51"/>
        <v>1.5690963983284192</v>
      </c>
      <c r="H226" s="42">
        <f t="shared" si="51"/>
        <v>1.5026915280749309</v>
      </c>
      <c r="I226" s="42">
        <f t="shared" si="51"/>
        <v>2.5261132591759528</v>
      </c>
      <c r="J226" s="42">
        <f t="shared" si="51"/>
        <v>144.68780410471484</v>
      </c>
      <c r="K226" s="42">
        <f t="shared" si="51"/>
        <v>19.158120310674207</v>
      </c>
      <c r="L226" s="42">
        <f t="shared" si="51"/>
        <v>1.1676227187471784</v>
      </c>
      <c r="M226" s="42">
        <f t="shared" si="51"/>
        <v>1.6729030749604683</v>
      </c>
      <c r="N226" s="42">
        <f t="shared" si="51"/>
        <v>6.5281889188186026</v>
      </c>
      <c r="Q226" s="42">
        <f t="shared" si="52"/>
        <v>5.3677938873763265E-2</v>
      </c>
      <c r="R226" s="42">
        <f t="shared" si="52"/>
        <v>1.6524651947555626</v>
      </c>
      <c r="S226" s="42">
        <f t="shared" si="52"/>
        <v>0.97258830477629699</v>
      </c>
      <c r="T226" s="42">
        <f t="shared" si="52"/>
        <v>1.1811470615032118</v>
      </c>
      <c r="U226" s="42">
        <f t="shared" si="52"/>
        <v>2.0887157541549302</v>
      </c>
      <c r="V226" s="42">
        <f t="shared" si="52"/>
        <v>81.63525827185191</v>
      </c>
      <c r="W226" s="42">
        <f t="shared" si="52"/>
        <v>17.521948690824406</v>
      </c>
      <c r="X226" s="42">
        <f t="shared" si="52"/>
        <v>1.0542137905693014</v>
      </c>
      <c r="Y226" s="42">
        <f t="shared" si="52"/>
        <v>1.573834538739749</v>
      </c>
      <c r="Z226" s="42">
        <f t="shared" si="52"/>
        <v>2.2912692751872425</v>
      </c>
      <c r="AC226" s="42">
        <f t="shared" si="53"/>
        <v>8.6787602828839058E-2</v>
      </c>
      <c r="AD226" s="42">
        <f t="shared" si="53"/>
        <v>2.2398606526191829</v>
      </c>
      <c r="AE226" s="42">
        <f t="shared" si="53"/>
        <v>2.0910254963901895</v>
      </c>
      <c r="AF226" s="42">
        <f t="shared" si="53"/>
        <v>1.8242359946466509</v>
      </c>
      <c r="AG226" s="42">
        <f t="shared" si="53"/>
        <v>2.953555781089626</v>
      </c>
      <c r="AH226" s="42">
        <f t="shared" si="53"/>
        <v>212.19058034345983</v>
      </c>
      <c r="AI226" s="42">
        <f t="shared" si="53"/>
        <v>20.794291930523972</v>
      </c>
      <c r="AJ226" s="42">
        <f t="shared" si="53"/>
        <v>1.2810316469250558</v>
      </c>
      <c r="AK226" s="42">
        <f t="shared" si="53"/>
        <v>1.7299274539865088</v>
      </c>
      <c r="AL226" s="42">
        <f t="shared" si="53"/>
        <v>10.765108562449949</v>
      </c>
    </row>
    <row r="227" spans="4:38">
      <c r="D227" s="42">
        <f t="shared" si="47"/>
        <v>8.5</v>
      </c>
      <c r="E227" s="42">
        <f t="shared" si="51"/>
        <v>6.624132255054628E-2</v>
      </c>
      <c r="F227" s="42">
        <f t="shared" si="51"/>
        <v>1.8609021148431597</v>
      </c>
      <c r="G227" s="42">
        <f t="shared" si="51"/>
        <v>1.5828852400613596</v>
      </c>
      <c r="H227" s="42">
        <f t="shared" si="51"/>
        <v>1.5607004044623327</v>
      </c>
      <c r="I227" s="42">
        <f t="shared" si="51"/>
        <v>2.5088764028751651</v>
      </c>
      <c r="J227" s="42">
        <f t="shared" si="51"/>
        <v>144.44354127552216</v>
      </c>
      <c r="K227" s="42">
        <f t="shared" si="51"/>
        <v>19.3210518256213</v>
      </c>
      <c r="L227" s="42">
        <f t="shared" si="51"/>
        <v>1.1654787352783811</v>
      </c>
      <c r="M227" s="42">
        <f t="shared" si="51"/>
        <v>1.673713795998983</v>
      </c>
      <c r="N227" s="42">
        <f t="shared" si="51"/>
        <v>6.4188849338152245</v>
      </c>
      <c r="Q227" s="42">
        <f t="shared" si="52"/>
        <v>4.9655783636357115E-2</v>
      </c>
      <c r="R227" s="42">
        <f t="shared" si="52"/>
        <v>1.5909330752279445</v>
      </c>
      <c r="S227" s="42">
        <f t="shared" si="52"/>
        <v>1.0114120272446936</v>
      </c>
      <c r="T227" s="42">
        <f t="shared" si="52"/>
        <v>1.1982464950853495</v>
      </c>
      <c r="U227" s="42">
        <f t="shared" si="52"/>
        <v>2.0532149401216504</v>
      </c>
      <c r="V227" s="42">
        <f t="shared" si="52"/>
        <v>82.683371698712733</v>
      </c>
      <c r="W227" s="42">
        <f t="shared" si="52"/>
        <v>17.689780761701765</v>
      </c>
      <c r="X227" s="42">
        <f t="shared" si="52"/>
        <v>1.0541570606857562</v>
      </c>
      <c r="Y227" s="42">
        <f t="shared" si="52"/>
        <v>1.5694966495053762</v>
      </c>
      <c r="Z227" s="42">
        <f t="shared" si="52"/>
        <v>2.4463240381649678</v>
      </c>
      <c r="AC227" s="42">
        <f t="shared" si="53"/>
        <v>8.282686146473503E-2</v>
      </c>
      <c r="AD227" s="42">
        <f t="shared" si="53"/>
        <v>2.1308711544583749</v>
      </c>
      <c r="AE227" s="42">
        <f t="shared" si="53"/>
        <v>2.0833308381253133</v>
      </c>
      <c r="AF227" s="42">
        <f t="shared" si="53"/>
        <v>1.9231543138393157</v>
      </c>
      <c r="AG227" s="42">
        <f t="shared" si="53"/>
        <v>2.9550569293359703</v>
      </c>
      <c r="AH227" s="42">
        <f t="shared" si="53"/>
        <v>210.44202552459933</v>
      </c>
      <c r="AI227" s="42">
        <f t="shared" si="53"/>
        <v>20.952322889540877</v>
      </c>
      <c r="AJ227" s="42">
        <f t="shared" si="53"/>
        <v>1.2768004098710062</v>
      </c>
      <c r="AK227" s="42">
        <f t="shared" si="53"/>
        <v>1.7378888880214631</v>
      </c>
      <c r="AL227" s="42">
        <f t="shared" si="53"/>
        <v>10.391445829465535</v>
      </c>
    </row>
    <row r="228" spans="4:38">
      <c r="D228" s="42">
        <f t="shared" si="47"/>
        <v>8.75</v>
      </c>
      <c r="E228" s="42">
        <f t="shared" si="51"/>
        <v>6.286394321913806E-2</v>
      </c>
      <c r="F228" s="42">
        <f t="shared" si="51"/>
        <v>1.7725653848443224</v>
      </c>
      <c r="G228" s="42">
        <f t="shared" si="51"/>
        <v>1.5981255388188207</v>
      </c>
      <c r="H228" s="42">
        <f t="shared" si="51"/>
        <v>1.6248154783641953</v>
      </c>
      <c r="I228" s="42">
        <f t="shared" si="51"/>
        <v>2.4942913706206533</v>
      </c>
      <c r="J228" s="42">
        <f t="shared" si="51"/>
        <v>144.1735665695719</v>
      </c>
      <c r="K228" s="42">
        <f t="shared" si="51"/>
        <v>19.501134026352311</v>
      </c>
      <c r="L228" s="42">
        <f t="shared" si="51"/>
        <v>1.163664595420165</v>
      </c>
      <c r="M228" s="42">
        <f t="shared" si="51"/>
        <v>1.6746098560941796</v>
      </c>
      <c r="N228" s="42">
        <f t="shared" si="51"/>
        <v>6.3020249191091908</v>
      </c>
      <c r="Q228" s="42">
        <f t="shared" si="52"/>
        <v>4.6252421512398209E-2</v>
      </c>
      <c r="R228" s="42">
        <f t="shared" si="52"/>
        <v>1.5269497976385575</v>
      </c>
      <c r="S228" s="42">
        <f t="shared" si="52"/>
        <v>1.0543224573413406</v>
      </c>
      <c r="T228" s="42">
        <f t="shared" si="52"/>
        <v>1.2171458690445514</v>
      </c>
      <c r="U228" s="42">
        <f t="shared" si="52"/>
        <v>2.0231757897857943</v>
      </c>
      <c r="V228" s="42">
        <f t="shared" si="52"/>
        <v>83.722842618303005</v>
      </c>
      <c r="W228" s="42">
        <f t="shared" si="52"/>
        <v>17.875279366355684</v>
      </c>
      <c r="X228" s="42">
        <f t="shared" si="52"/>
        <v>1.0541090584766029</v>
      </c>
      <c r="Y228" s="42">
        <f t="shared" si="52"/>
        <v>1.5658261278455246</v>
      </c>
      <c r="Z228" s="42">
        <f t="shared" si="52"/>
        <v>2.6155639892011644</v>
      </c>
      <c r="AC228" s="42">
        <f t="shared" si="53"/>
        <v>7.9475464925877898E-2</v>
      </c>
      <c r="AD228" s="42">
        <f t="shared" si="53"/>
        <v>2.0181809720500867</v>
      </c>
      <c r="AE228" s="42">
        <f t="shared" si="53"/>
        <v>2.0768199734396462</v>
      </c>
      <c r="AF228" s="42">
        <f t="shared" si="53"/>
        <v>2.0324850876838387</v>
      </c>
      <c r="AG228" s="42">
        <f t="shared" si="53"/>
        <v>2.9567160931871967</v>
      </c>
      <c r="AH228" s="42">
        <f t="shared" si="53"/>
        <v>208.50941230375315</v>
      </c>
      <c r="AI228" s="42">
        <f t="shared" si="53"/>
        <v>21.12698868634898</v>
      </c>
      <c r="AJ228" s="42">
        <f t="shared" si="53"/>
        <v>1.2732201323637309</v>
      </c>
      <c r="AK228" s="42">
        <f t="shared" si="53"/>
        <v>1.7466883677443081</v>
      </c>
      <c r="AL228" s="42">
        <f t="shared" si="53"/>
        <v>9.9884858490171737</v>
      </c>
    </row>
    <row r="229" spans="4:38">
      <c r="D229" s="42">
        <f t="shared" si="47"/>
        <v>9</v>
      </c>
      <c r="E229" s="42">
        <f t="shared" si="51"/>
        <v>6.0100632857076716E-2</v>
      </c>
      <c r="F229" s="42">
        <f t="shared" si="51"/>
        <v>1.6812649288830221</v>
      </c>
      <c r="G229" s="42">
        <f t="shared" si="51"/>
        <v>1.6148172946008024</v>
      </c>
      <c r="H229" s="42">
        <f t="shared" si="51"/>
        <v>1.6950367497805234</v>
      </c>
      <c r="I229" s="42">
        <f t="shared" si="51"/>
        <v>2.4823581624124165</v>
      </c>
      <c r="J229" s="42">
        <f t="shared" si="51"/>
        <v>143.87787998686451</v>
      </c>
      <c r="K229" s="42">
        <f t="shared" si="51"/>
        <v>19.698366912867243</v>
      </c>
      <c r="L229" s="42">
        <f t="shared" si="51"/>
        <v>1.1621802991725376</v>
      </c>
      <c r="M229" s="42">
        <f t="shared" si="51"/>
        <v>1.6755912552460657</v>
      </c>
      <c r="N229" s="42">
        <f t="shared" si="51"/>
        <v>6.1783618185698614</v>
      </c>
      <c r="Q229" s="42">
        <f t="shared" si="52"/>
        <v>4.3467852501886159E-2</v>
      </c>
      <c r="R229" s="42">
        <f t="shared" si="52"/>
        <v>1.4607360522937773</v>
      </c>
      <c r="S229" s="42">
        <f t="shared" si="52"/>
        <v>1.1013195950662384</v>
      </c>
      <c r="T229" s="42">
        <f t="shared" si="52"/>
        <v>1.2378451833808222</v>
      </c>
      <c r="U229" s="42">
        <f t="shared" si="52"/>
        <v>1.9985983031473686</v>
      </c>
      <c r="V229" s="42">
        <f t="shared" si="52"/>
        <v>84.753671030621447</v>
      </c>
      <c r="W229" s="42">
        <f t="shared" si="52"/>
        <v>18.078444504786127</v>
      </c>
      <c r="X229" s="42">
        <f t="shared" si="52"/>
        <v>1.0540697839418405</v>
      </c>
      <c r="Y229" s="42">
        <f t="shared" si="52"/>
        <v>1.5628229737601886</v>
      </c>
      <c r="Z229" s="42">
        <f t="shared" si="52"/>
        <v>2.7985818612104407</v>
      </c>
      <c r="AC229" s="42">
        <f t="shared" si="53"/>
        <v>7.6733413212267274E-2</v>
      </c>
      <c r="AD229" s="42">
        <f t="shared" si="53"/>
        <v>1.9017938054722627</v>
      </c>
      <c r="AE229" s="42">
        <f t="shared" si="53"/>
        <v>2.0714929023331932</v>
      </c>
      <c r="AF229" s="42">
        <f t="shared" si="53"/>
        <v>2.1522283161802207</v>
      </c>
      <c r="AG229" s="42">
        <f t="shared" si="53"/>
        <v>2.9585332726433</v>
      </c>
      <c r="AH229" s="42">
        <f t="shared" si="53"/>
        <v>206.39274068092192</v>
      </c>
      <c r="AI229" s="42">
        <f t="shared" si="53"/>
        <v>21.318289320948359</v>
      </c>
      <c r="AJ229" s="42">
        <f t="shared" si="53"/>
        <v>1.2702908144032303</v>
      </c>
      <c r="AK229" s="42">
        <f t="shared" si="53"/>
        <v>1.756325893155041</v>
      </c>
      <c r="AL229" s="42">
        <f t="shared" si="53"/>
        <v>9.5581417759292506</v>
      </c>
    </row>
    <row r="230" spans="4:38">
      <c r="D230" s="42">
        <f t="shared" si="47"/>
        <v>9.25</v>
      </c>
      <c r="E230" s="42">
        <f t="shared" si="51"/>
        <v>5.7951391464362657E-2</v>
      </c>
      <c r="F230" s="42">
        <f t="shared" si="51"/>
        <v>1.5871129421514154</v>
      </c>
      <c r="G230" s="42">
        <f t="shared" si="51"/>
        <v>1.6329605074073053</v>
      </c>
      <c r="H230" s="42">
        <f t="shared" si="51"/>
        <v>1.7713642187113134</v>
      </c>
      <c r="I230" s="42">
        <f t="shared" si="51"/>
        <v>2.4730767782504541</v>
      </c>
      <c r="J230" s="42">
        <f t="shared" si="51"/>
        <v>143.55648152739997</v>
      </c>
      <c r="K230" s="42">
        <f t="shared" si="51"/>
        <v>19.912750485166093</v>
      </c>
      <c r="L230" s="42">
        <f t="shared" si="51"/>
        <v>1.1610258465354915</v>
      </c>
      <c r="M230" s="42">
        <f t="shared" si="51"/>
        <v>1.6766579934546331</v>
      </c>
      <c r="N230" s="42">
        <f t="shared" si="51"/>
        <v>6.048648576066717</v>
      </c>
      <c r="Q230" s="42">
        <f t="shared" si="52"/>
        <v>4.1302076604821367E-2</v>
      </c>
      <c r="R230" s="42">
        <f t="shared" si="52"/>
        <v>1.3925125294999736</v>
      </c>
      <c r="S230" s="42">
        <f t="shared" si="52"/>
        <v>1.1524034404193948</v>
      </c>
      <c r="T230" s="42">
        <f t="shared" si="52"/>
        <v>1.2603444380941606</v>
      </c>
      <c r="U230" s="42">
        <f t="shared" si="52"/>
        <v>1.97948248020637</v>
      </c>
      <c r="V230" s="42">
        <f t="shared" si="52"/>
        <v>85.775856935668912</v>
      </c>
      <c r="W230" s="42">
        <f t="shared" si="52"/>
        <v>18.299276176993168</v>
      </c>
      <c r="X230" s="42">
        <f t="shared" si="52"/>
        <v>1.0540392370814702</v>
      </c>
      <c r="Y230" s="42">
        <f t="shared" si="52"/>
        <v>1.5604871872493722</v>
      </c>
      <c r="Z230" s="42">
        <f t="shared" si="52"/>
        <v>2.9949703871074034</v>
      </c>
      <c r="AC230" s="42">
        <f t="shared" si="53"/>
        <v>7.4600706323903532E-2</v>
      </c>
      <c r="AD230" s="42">
        <f t="shared" si="53"/>
        <v>1.7817133548028619</v>
      </c>
      <c r="AE230" s="42">
        <f t="shared" si="53"/>
        <v>2.0673496248059493</v>
      </c>
      <c r="AF230" s="42">
        <f t="shared" si="53"/>
        <v>2.2823839993284651</v>
      </c>
      <c r="AG230" s="42">
        <f t="shared" si="53"/>
        <v>2.9605084677042806</v>
      </c>
      <c r="AH230" s="42">
        <f t="shared" si="53"/>
        <v>204.09201065610532</v>
      </c>
      <c r="AI230" s="42">
        <f t="shared" si="53"/>
        <v>21.526224793338976</v>
      </c>
      <c r="AJ230" s="42">
        <f t="shared" si="53"/>
        <v>1.2680124559895092</v>
      </c>
      <c r="AK230" s="42">
        <f t="shared" si="53"/>
        <v>1.7668014642536596</v>
      </c>
      <c r="AL230" s="42">
        <f t="shared" si="53"/>
        <v>9.1023267650260031</v>
      </c>
    </row>
    <row r="231" spans="4:38">
      <c r="D231" s="42">
        <f t="shared" si="47"/>
        <v>9.5</v>
      </c>
      <c r="E231" s="42">
        <f t="shared" si="51"/>
        <v>5.6416219040995058E-2</v>
      </c>
      <c r="F231" s="42">
        <f t="shared" si="51"/>
        <v>1.4902216198416751</v>
      </c>
      <c r="G231" s="42">
        <f t="shared" si="51"/>
        <v>1.6525551772383245</v>
      </c>
      <c r="H231" s="42">
        <f t="shared" si="51"/>
        <v>1.8537978851565682</v>
      </c>
      <c r="I231" s="42">
        <f t="shared" si="51"/>
        <v>2.4664472181347699</v>
      </c>
      <c r="J231" s="42">
        <f t="shared" si="51"/>
        <v>143.20937119117832</v>
      </c>
      <c r="K231" s="42">
        <f t="shared" si="51"/>
        <v>20.144284743248821</v>
      </c>
      <c r="L231" s="42">
        <f t="shared" si="51"/>
        <v>1.1602012375090307</v>
      </c>
      <c r="M231" s="42">
        <f t="shared" si="51"/>
        <v>1.6778100707198857</v>
      </c>
      <c r="N231" s="42">
        <f t="shared" si="51"/>
        <v>5.9136381354691956</v>
      </c>
      <c r="Q231" s="42">
        <f t="shared" si="52"/>
        <v>3.9755093821203631E-2</v>
      </c>
      <c r="R231" s="42">
        <f t="shared" si="52"/>
        <v>1.3224999195635219</v>
      </c>
      <c r="S231" s="42">
        <f t="shared" si="52"/>
        <v>1.2075739934007972</v>
      </c>
      <c r="T231" s="42">
        <f t="shared" si="52"/>
        <v>1.2846436331845674</v>
      </c>
      <c r="U231" s="42">
        <f t="shared" si="52"/>
        <v>1.9658283209627987</v>
      </c>
      <c r="V231" s="42">
        <f t="shared" si="52"/>
        <v>86.789400333444945</v>
      </c>
      <c r="W231" s="42">
        <f t="shared" si="52"/>
        <v>18.537774382976767</v>
      </c>
      <c r="X231" s="42">
        <f t="shared" si="52"/>
        <v>1.0540174178954913</v>
      </c>
      <c r="Y231" s="42">
        <f t="shared" si="52"/>
        <v>1.5588187683130765</v>
      </c>
      <c r="Z231" s="42">
        <f t="shared" si="52"/>
        <v>3.2043222998066514</v>
      </c>
      <c r="AC231" s="42">
        <f t="shared" si="53"/>
        <v>7.3077344260786714E-2</v>
      </c>
      <c r="AD231" s="42">
        <f t="shared" si="53"/>
        <v>1.6579433201198286</v>
      </c>
      <c r="AE231" s="42">
        <f t="shared" si="53"/>
        <v>2.0643901408579222</v>
      </c>
      <c r="AF231" s="42">
        <f t="shared" si="53"/>
        <v>2.4229521371285649</v>
      </c>
      <c r="AG231" s="42">
        <f t="shared" si="53"/>
        <v>2.962641678370141</v>
      </c>
      <c r="AH231" s="42">
        <f t="shared" si="53"/>
        <v>201.60722222930357</v>
      </c>
      <c r="AI231" s="42">
        <f t="shared" si="53"/>
        <v>21.750795103520829</v>
      </c>
      <c r="AJ231" s="42">
        <f t="shared" si="53"/>
        <v>1.2663850571225663</v>
      </c>
      <c r="AK231" s="42">
        <f t="shared" si="53"/>
        <v>1.7781150810401747</v>
      </c>
      <c r="AL231" s="42">
        <f t="shared" si="53"/>
        <v>8.6229539711317393</v>
      </c>
    </row>
    <row r="232" spans="4:38">
      <c r="D232" s="42">
        <f t="shared" si="47"/>
        <v>9.75</v>
      </c>
      <c r="E232" s="42">
        <f t="shared" si="51"/>
        <v>5.5495115586974758E-2</v>
      </c>
      <c r="F232" s="42">
        <f t="shared" si="51"/>
        <v>1.3907031571459525</v>
      </c>
      <c r="G232" s="42">
        <f t="shared" si="51"/>
        <v>1.6736013040938684</v>
      </c>
      <c r="H232" s="42">
        <f t="shared" si="51"/>
        <v>1.9423377491162848</v>
      </c>
      <c r="I232" s="42">
        <f t="shared" si="51"/>
        <v>2.4624694820653588</v>
      </c>
      <c r="J232" s="42">
        <f t="shared" si="51"/>
        <v>142.83654897819946</v>
      </c>
      <c r="K232" s="42">
        <f t="shared" si="51"/>
        <v>20.392969687115475</v>
      </c>
      <c r="L232" s="42">
        <f t="shared" si="51"/>
        <v>1.1597064720931511</v>
      </c>
      <c r="M232" s="42">
        <f t="shared" si="51"/>
        <v>1.6790474870418288</v>
      </c>
      <c r="N232" s="42">
        <f t="shared" si="51"/>
        <v>5.7740834406467814</v>
      </c>
      <c r="Q232" s="42">
        <f t="shared" si="52"/>
        <v>3.8826904151032994E-2</v>
      </c>
      <c r="R232" s="42">
        <f t="shared" si="52"/>
        <v>1.2509189127907963</v>
      </c>
      <c r="S232" s="42">
        <f t="shared" si="52"/>
        <v>1.2668312540104547</v>
      </c>
      <c r="T232" s="42">
        <f t="shared" si="52"/>
        <v>1.3107427686520383</v>
      </c>
      <c r="U232" s="42">
        <f t="shared" si="52"/>
        <v>1.9576358254166581</v>
      </c>
      <c r="V232" s="42">
        <f t="shared" si="52"/>
        <v>87.794301223949631</v>
      </c>
      <c r="W232" s="42">
        <f t="shared" si="52"/>
        <v>18.793939122736926</v>
      </c>
      <c r="X232" s="42">
        <f t="shared" si="52"/>
        <v>1.0540043263839038</v>
      </c>
      <c r="Y232" s="42">
        <f t="shared" si="52"/>
        <v>1.5578177169512961</v>
      </c>
      <c r="Z232" s="42">
        <f t="shared" si="52"/>
        <v>3.4262303322227883</v>
      </c>
      <c r="AC232" s="42">
        <f t="shared" si="53"/>
        <v>7.2163327022916765E-2</v>
      </c>
      <c r="AD232" s="42">
        <f t="shared" si="53"/>
        <v>1.5304874015011132</v>
      </c>
      <c r="AE232" s="42">
        <f t="shared" si="53"/>
        <v>2.0626144504891037</v>
      </c>
      <c r="AF232" s="42">
        <f t="shared" si="53"/>
        <v>2.5739327295805259</v>
      </c>
      <c r="AG232" s="42">
        <f t="shared" si="53"/>
        <v>2.9649329046408797</v>
      </c>
      <c r="AH232" s="42">
        <f t="shared" si="53"/>
        <v>198.93837540051629</v>
      </c>
      <c r="AI232" s="42">
        <f t="shared" si="53"/>
        <v>21.992000251493963</v>
      </c>
      <c r="AJ232" s="42">
        <f t="shared" si="53"/>
        <v>1.2654086178024024</v>
      </c>
      <c r="AK232" s="42">
        <f t="shared" si="53"/>
        <v>1.7902667435145765</v>
      </c>
      <c r="AL232" s="42">
        <f t="shared" si="53"/>
        <v>8.1219365490707816</v>
      </c>
    </row>
    <row r="233" spans="4:38">
      <c r="D233" s="42">
        <f t="shared" si="47"/>
        <v>10</v>
      </c>
      <c r="E233" s="42">
        <f t="shared" si="51"/>
        <v>5.518808110230132E-2</v>
      </c>
      <c r="F233" s="42">
        <f t="shared" si="51"/>
        <v>1.2886697492564201</v>
      </c>
      <c r="G233" s="42">
        <f t="shared" si="51"/>
        <v>1.6960988879739292</v>
      </c>
      <c r="H233" s="42">
        <f t="shared" si="51"/>
        <v>2.0369838105904621</v>
      </c>
      <c r="I233" s="42">
        <f t="shared" si="51"/>
        <v>2.4611435700422177</v>
      </c>
      <c r="J233" s="42">
        <f t="shared" si="51"/>
        <v>142.4380148884635</v>
      </c>
      <c r="K233" s="42">
        <f t="shared" si="51"/>
        <v>20.658805316765996</v>
      </c>
      <c r="L233" s="42">
        <f t="shared" si="51"/>
        <v>1.1595415502878603</v>
      </c>
      <c r="M233" s="42">
        <f t="shared" si="51"/>
        <v>1.6803702424204525</v>
      </c>
      <c r="N233" s="42">
        <f t="shared" si="51"/>
        <v>5.6307374354689106</v>
      </c>
      <c r="Q233" s="42">
        <f t="shared" si="52"/>
        <v>3.8517507594309441E-2</v>
      </c>
      <c r="R233" s="42">
        <f t="shared" si="52"/>
        <v>1.1779901994881712</v>
      </c>
      <c r="S233" s="42">
        <f t="shared" si="52"/>
        <v>1.3301752222483627</v>
      </c>
      <c r="T233" s="42">
        <f t="shared" si="52"/>
        <v>1.338641844496578</v>
      </c>
      <c r="U233" s="42">
        <f t="shared" si="52"/>
        <v>1.9549049935679448</v>
      </c>
      <c r="V233" s="42">
        <f t="shared" si="52"/>
        <v>88.790559607183312</v>
      </c>
      <c r="W233" s="42">
        <f t="shared" si="52"/>
        <v>19.067770396273648</v>
      </c>
      <c r="X233" s="42">
        <f t="shared" si="52"/>
        <v>1.0539999625467082</v>
      </c>
      <c r="Y233" s="42">
        <f t="shared" si="52"/>
        <v>1.55748403316404</v>
      </c>
      <c r="Z233" s="42">
        <f t="shared" si="52"/>
        <v>3.6602872172704242</v>
      </c>
      <c r="AC233" s="42">
        <f t="shared" si="53"/>
        <v>7.185865461029331E-2</v>
      </c>
      <c r="AD233" s="42">
        <f t="shared" si="53"/>
        <v>1.3993492990246685</v>
      </c>
      <c r="AE233" s="42">
        <f t="shared" si="53"/>
        <v>2.0620225536994954</v>
      </c>
      <c r="AF233" s="42">
        <f t="shared" si="53"/>
        <v>2.7353257766843475</v>
      </c>
      <c r="AG233" s="42">
        <f t="shared" si="53"/>
        <v>2.9673821465164947</v>
      </c>
      <c r="AH233" s="42">
        <f t="shared" si="53"/>
        <v>196.0854701697437</v>
      </c>
      <c r="AI233" s="42">
        <f t="shared" si="53"/>
        <v>22.24984023725834</v>
      </c>
      <c r="AJ233" s="42">
        <f t="shared" si="53"/>
        <v>1.2650831380290128</v>
      </c>
      <c r="AK233" s="42">
        <f t="shared" si="53"/>
        <v>1.8032564516768694</v>
      </c>
      <c r="AL233" s="42">
        <f t="shared" si="53"/>
        <v>7.601187653667397</v>
      </c>
    </row>
    <row r="234" spans="4:38">
      <c r="D234" s="42">
        <f t="shared" si="47"/>
        <v>10.25</v>
      </c>
      <c r="E234" s="42">
        <f t="shared" ref="E234:N237" si="54">E130/$J$176/2220*$F$174*60*24</f>
        <v>5.518808110230132E-2</v>
      </c>
      <c r="F234" s="42">
        <f t="shared" si="54"/>
        <v>1.2886697492564201</v>
      </c>
      <c r="G234" s="42">
        <f t="shared" si="54"/>
        <v>1.6960988879739292</v>
      </c>
      <c r="H234" s="42">
        <f t="shared" si="54"/>
        <v>2.0369838105904621</v>
      </c>
      <c r="I234" s="42">
        <f t="shared" si="54"/>
        <v>2.4611435700422177</v>
      </c>
      <c r="J234" s="42">
        <f t="shared" si="54"/>
        <v>142.4380148884635</v>
      </c>
      <c r="K234" s="42">
        <f t="shared" si="54"/>
        <v>20.658805316765996</v>
      </c>
      <c r="L234" s="42">
        <f t="shared" si="54"/>
        <v>1.1595415502878603</v>
      </c>
      <c r="M234" s="42">
        <f t="shared" si="54"/>
        <v>1.6803702424204525</v>
      </c>
      <c r="N234" s="42">
        <f t="shared" si="54"/>
        <v>5.6307374354689106</v>
      </c>
      <c r="Q234" s="42">
        <f t="shared" ref="Q234:Z237" si="55">Q130/$J$176/2220*$F$174*60*24</f>
        <v>3.8517507594309441E-2</v>
      </c>
      <c r="R234" s="42">
        <f t="shared" si="55"/>
        <v>1.1044611963560564</v>
      </c>
      <c r="S234" s="42">
        <f t="shared" si="55"/>
        <v>1.3955625443003958</v>
      </c>
      <c r="T234" s="42">
        <f t="shared" si="55"/>
        <v>1.3674408905296531</v>
      </c>
      <c r="U234" s="42">
        <f t="shared" si="55"/>
        <v>1.9549049935679448</v>
      </c>
      <c r="V234" s="42">
        <f t="shared" si="55"/>
        <v>89.782496736781482</v>
      </c>
      <c r="W234" s="42">
        <f t="shared" si="55"/>
        <v>19.350434936698651</v>
      </c>
      <c r="X234" s="42">
        <f t="shared" si="55"/>
        <v>1.0539999625467082</v>
      </c>
      <c r="Y234" s="42">
        <f t="shared" si="55"/>
        <v>1.55748403316404</v>
      </c>
      <c r="Z234" s="42">
        <f t="shared" si="55"/>
        <v>3.900282772938676</v>
      </c>
      <c r="AC234" s="42">
        <f t="shared" ref="AC234:AL237" si="56">AC130/$J$176/2220*$F$174*60*24</f>
        <v>7.185865461029331E-2</v>
      </c>
      <c r="AD234" s="42">
        <f t="shared" si="56"/>
        <v>1.2663713379786778</v>
      </c>
      <c r="AE234" s="42">
        <f t="shared" si="56"/>
        <v>2.0620225536994954</v>
      </c>
      <c r="AF234" s="42">
        <f t="shared" si="56"/>
        <v>2.9019250511140973</v>
      </c>
      <c r="AG234" s="42">
        <f t="shared" si="56"/>
        <v>2.9699103961945528</v>
      </c>
      <c r="AH234" s="42">
        <f t="shared" si="56"/>
        <v>193.14053573797833</v>
      </c>
      <c r="AI234" s="42">
        <f t="shared" si="56"/>
        <v>22.515997641918311</v>
      </c>
      <c r="AJ234" s="42">
        <f t="shared" si="56"/>
        <v>1.2650831380290128</v>
      </c>
      <c r="AK234" s="42">
        <f t="shared" si="56"/>
        <v>1.8166651826831042</v>
      </c>
      <c r="AL234" s="42">
        <f t="shared" si="56"/>
        <v>7.0712107398675625</v>
      </c>
    </row>
    <row r="235" spans="4:38">
      <c r="D235" s="42">
        <f t="shared" si="47"/>
        <v>10.5</v>
      </c>
      <c r="E235" s="42">
        <f t="shared" si="54"/>
        <v>5.4058693173939132E-2</v>
      </c>
      <c r="F235" s="42">
        <f t="shared" si="54"/>
        <v>1.2622979669913714</v>
      </c>
      <c r="G235" s="42">
        <f t="shared" si="54"/>
        <v>1.6613893352747611</v>
      </c>
      <c r="H235" s="42">
        <f t="shared" si="54"/>
        <v>1.9952982712493568</v>
      </c>
      <c r="I235" s="42">
        <f t="shared" si="54"/>
        <v>2.4107778790731942</v>
      </c>
      <c r="J235" s="42">
        <f t="shared" si="54"/>
        <v>139.52311421893836</v>
      </c>
      <c r="K235" s="42">
        <f t="shared" si="54"/>
        <v>20.236036398674958</v>
      </c>
      <c r="L235" s="42">
        <f t="shared" si="54"/>
        <v>1.1358122920282383</v>
      </c>
      <c r="M235" s="42">
        <f t="shared" si="54"/>
        <v>1.6459825661493612</v>
      </c>
      <c r="N235" s="42">
        <f t="shared" si="54"/>
        <v>5.5155080823118858</v>
      </c>
      <c r="Q235" s="42">
        <f t="shared" si="55"/>
        <v>3.8517507594309441E-2</v>
      </c>
      <c r="R235" s="42">
        <f t="shared" si="55"/>
        <v>1.0309321932239417</v>
      </c>
      <c r="S235" s="42">
        <f t="shared" si="55"/>
        <v>1.4609498663524334</v>
      </c>
      <c r="T235" s="42">
        <f t="shared" si="55"/>
        <v>1.3962399365627243</v>
      </c>
      <c r="U235" s="42">
        <f t="shared" si="55"/>
        <v>1.9549049935679448</v>
      </c>
      <c r="V235" s="42">
        <f t="shared" si="55"/>
        <v>90.774433866379255</v>
      </c>
      <c r="W235" s="42">
        <f t="shared" si="55"/>
        <v>19.63309947712365</v>
      </c>
      <c r="X235" s="42">
        <f t="shared" si="55"/>
        <v>1.0539999625467082</v>
      </c>
      <c r="Y235" s="42">
        <f t="shared" si="55"/>
        <v>1.55748403316404</v>
      </c>
      <c r="Z235" s="42">
        <f t="shared" si="55"/>
        <v>4.1402783286069269</v>
      </c>
      <c r="AC235" s="42">
        <f t="shared" si="56"/>
        <v>7.185865461029331E-2</v>
      </c>
      <c r="AD235" s="42">
        <f t="shared" si="56"/>
        <v>1.1333933769326832</v>
      </c>
      <c r="AE235" s="42">
        <f t="shared" si="56"/>
        <v>2.0620225536994954</v>
      </c>
      <c r="AF235" s="42">
        <f t="shared" si="56"/>
        <v>3.068524325543851</v>
      </c>
      <c r="AG235" s="42">
        <f t="shared" si="56"/>
        <v>2.9724386458726069</v>
      </c>
      <c r="AH235" s="42">
        <f t="shared" si="56"/>
        <v>190.19560130621338</v>
      </c>
      <c r="AI235" s="42">
        <f t="shared" si="56"/>
        <v>22.782155046578321</v>
      </c>
      <c r="AJ235" s="42">
        <f t="shared" si="56"/>
        <v>1.2650831380290128</v>
      </c>
      <c r="AK235" s="42">
        <f t="shared" si="56"/>
        <v>1.8300739136893427</v>
      </c>
      <c r="AL235" s="42">
        <f t="shared" si="56"/>
        <v>6.5412338260677672</v>
      </c>
    </row>
    <row r="236" spans="4:38">
      <c r="D236" s="42">
        <f t="shared" si="47"/>
        <v>10.75</v>
      </c>
      <c r="E236" s="42">
        <f t="shared" si="54"/>
        <v>5.2940287948283871E-2</v>
      </c>
      <c r="F236" s="42">
        <f t="shared" si="54"/>
        <v>1.2361826364177173</v>
      </c>
      <c r="G236" s="42">
        <f t="shared" si="54"/>
        <v>1.6270173146926026</v>
      </c>
      <c r="H236" s="42">
        <f t="shared" si="54"/>
        <v>1.9540181018208074</v>
      </c>
      <c r="I236" s="42">
        <f t="shared" si="54"/>
        <v>2.3609019679191046</v>
      </c>
      <c r="J236" s="42">
        <f t="shared" si="54"/>
        <v>136.6365594230229</v>
      </c>
      <c r="K236" s="42">
        <f t="shared" si="54"/>
        <v>19.817378685622089</v>
      </c>
      <c r="L236" s="42">
        <f t="shared" si="54"/>
        <v>1.1123137883059866</v>
      </c>
      <c r="M236" s="42">
        <f t="shared" si="54"/>
        <v>1.6119292919165615</v>
      </c>
      <c r="N236" s="42">
        <f t="shared" si="54"/>
        <v>5.4013992739181358</v>
      </c>
      <c r="Q236" s="42">
        <f t="shared" si="55"/>
        <v>3.8517507594309441E-2</v>
      </c>
      <c r="R236" s="42">
        <f t="shared" si="55"/>
        <v>0.95740319009182673</v>
      </c>
      <c r="S236" s="42">
        <f t="shared" si="55"/>
        <v>1.5263371884044663</v>
      </c>
      <c r="T236" s="42">
        <f t="shared" si="55"/>
        <v>1.4250389825958001</v>
      </c>
      <c r="U236" s="42">
        <f t="shared" si="55"/>
        <v>1.9549049935679448</v>
      </c>
      <c r="V236" s="42">
        <f t="shared" si="55"/>
        <v>91.766370995977439</v>
      </c>
      <c r="W236" s="42">
        <f t="shared" si="55"/>
        <v>19.915764017548653</v>
      </c>
      <c r="X236" s="42">
        <f t="shared" si="55"/>
        <v>1.0539999625467082</v>
      </c>
      <c r="Y236" s="42">
        <f t="shared" si="55"/>
        <v>1.55748403316404</v>
      </c>
      <c r="Z236" s="42">
        <f t="shared" si="55"/>
        <v>4.3802738842751783</v>
      </c>
      <c r="AC236" s="42">
        <f t="shared" si="56"/>
        <v>7.185865461029331E-2</v>
      </c>
      <c r="AD236" s="42">
        <f t="shared" si="56"/>
        <v>1.0004154158866925</v>
      </c>
      <c r="AE236" s="42">
        <f t="shared" si="56"/>
        <v>2.0620225536994954</v>
      </c>
      <c r="AF236" s="42">
        <f t="shared" si="56"/>
        <v>3.2351235999736008</v>
      </c>
      <c r="AG236" s="42">
        <f t="shared" si="56"/>
        <v>2.974966895550665</v>
      </c>
      <c r="AH236" s="42">
        <f t="shared" si="56"/>
        <v>187.25066687444797</v>
      </c>
      <c r="AI236" s="42">
        <f t="shared" si="56"/>
        <v>23.048312451238338</v>
      </c>
      <c r="AJ236" s="42">
        <f t="shared" si="56"/>
        <v>1.2650831380290128</v>
      </c>
      <c r="AK236" s="42">
        <f t="shared" si="56"/>
        <v>1.8434826446955812</v>
      </c>
      <c r="AL236" s="42">
        <f t="shared" si="56"/>
        <v>6.0112569122679345</v>
      </c>
    </row>
    <row r="237" spans="4:38">
      <c r="D237" s="42">
        <f t="shared" si="47"/>
        <v>11</v>
      </c>
      <c r="E237" s="42">
        <f t="shared" si="54"/>
        <v>5.2208107767822157E-2</v>
      </c>
      <c r="F237" s="42">
        <f t="shared" si="54"/>
        <v>1.2190858569914296</v>
      </c>
      <c r="G237" s="42">
        <f t="shared" si="54"/>
        <v>1.6045151735586205</v>
      </c>
      <c r="H237" s="42">
        <f t="shared" si="54"/>
        <v>1.9269934409837861</v>
      </c>
      <c r="I237" s="42">
        <f t="shared" si="54"/>
        <v>2.328249980256853</v>
      </c>
      <c r="J237" s="42">
        <f t="shared" si="54"/>
        <v>134.74683451571326</v>
      </c>
      <c r="K237" s="42">
        <f t="shared" si="54"/>
        <v>19.543298349744596</v>
      </c>
      <c r="L237" s="42">
        <f t="shared" si="54"/>
        <v>1.096930152481272</v>
      </c>
      <c r="M237" s="42">
        <f t="shared" si="54"/>
        <v>1.5896358226970531</v>
      </c>
      <c r="N237" s="42">
        <f t="shared" si="54"/>
        <v>5.3266962896996439</v>
      </c>
      <c r="Q237" s="42">
        <f t="shared" si="55"/>
        <v>3.8517507594309441E-2</v>
      </c>
      <c r="R237" s="42">
        <f t="shared" si="55"/>
        <v>0.88387418695971176</v>
      </c>
      <c r="S237" s="42">
        <f t="shared" si="55"/>
        <v>1.5917245104565039</v>
      </c>
      <c r="T237" s="42">
        <f t="shared" si="55"/>
        <v>1.4538380286288712</v>
      </c>
      <c r="U237" s="42">
        <f t="shared" si="55"/>
        <v>1.9549049935679448</v>
      </c>
      <c r="V237" s="42">
        <f t="shared" si="55"/>
        <v>92.758308125575212</v>
      </c>
      <c r="W237" s="42">
        <f t="shared" si="55"/>
        <v>20.198428557973653</v>
      </c>
      <c r="X237" s="42">
        <f t="shared" si="55"/>
        <v>1.0539999625467082</v>
      </c>
      <c r="Y237" s="42">
        <f t="shared" si="55"/>
        <v>1.55748403316404</v>
      </c>
      <c r="Z237" s="42">
        <f t="shared" si="55"/>
        <v>4.6202694399434288</v>
      </c>
      <c r="AC237" s="42">
        <f t="shared" si="56"/>
        <v>7.185865461029331E-2</v>
      </c>
      <c r="AD237" s="42">
        <f t="shared" si="56"/>
        <v>0.86743745484070178</v>
      </c>
      <c r="AE237" s="42">
        <f t="shared" si="56"/>
        <v>2.0620225536994954</v>
      </c>
      <c r="AF237" s="42">
        <f t="shared" si="56"/>
        <v>3.4017228744033505</v>
      </c>
      <c r="AG237" s="42">
        <f t="shared" si="56"/>
        <v>2.9774951452287231</v>
      </c>
      <c r="AH237" s="42">
        <f t="shared" si="56"/>
        <v>184.30573244268265</v>
      </c>
      <c r="AI237" s="42">
        <f t="shared" si="56"/>
        <v>23.314469855898309</v>
      </c>
      <c r="AJ237" s="42">
        <f t="shared" si="56"/>
        <v>1.2650831380290128</v>
      </c>
      <c r="AK237" s="42">
        <f t="shared" si="56"/>
        <v>1.8568913757018157</v>
      </c>
      <c r="AL237" s="42">
        <f t="shared" si="56"/>
        <v>5.4812799984681</v>
      </c>
    </row>
    <row r="238" spans="4:38">
      <c r="D238" s="42">
        <f t="shared" si="47"/>
        <v>12</v>
      </c>
    </row>
    <row r="239" spans="4:38">
      <c r="D239" s="42">
        <f t="shared" si="47"/>
        <v>13</v>
      </c>
    </row>
    <row r="240" spans="4:38">
      <c r="D240" s="42">
        <f t="shared" si="47"/>
        <v>14</v>
      </c>
    </row>
    <row r="241" spans="4:4">
      <c r="D241" s="42">
        <f t="shared" si="47"/>
        <v>15</v>
      </c>
    </row>
    <row r="242" spans="4:4">
      <c r="D242" s="42">
        <f t="shared" si="47"/>
        <v>16</v>
      </c>
    </row>
    <row r="243" spans="4:4">
      <c r="D243" s="42">
        <f t="shared" si="47"/>
        <v>17</v>
      </c>
    </row>
    <row r="244" spans="4:4">
      <c r="D244" s="42">
        <f t="shared" si="47"/>
        <v>18</v>
      </c>
    </row>
    <row r="245" spans="4:4">
      <c r="D245" s="42">
        <f t="shared" si="47"/>
        <v>19</v>
      </c>
    </row>
    <row r="246" spans="4:4">
      <c r="D246" s="42">
        <f t="shared" si="47"/>
        <v>20</v>
      </c>
    </row>
    <row r="247" spans="4:4">
      <c r="D247" s="42">
        <f t="shared" si="47"/>
        <v>25</v>
      </c>
    </row>
    <row r="248" spans="4:4">
      <c r="D248" s="42">
        <f t="shared" si="47"/>
        <v>30</v>
      </c>
    </row>
    <row r="249" spans="4:4">
      <c r="D249" s="42">
        <f t="shared" si="47"/>
        <v>40</v>
      </c>
    </row>
    <row r="250" spans="4:4">
      <c r="D250" s="42">
        <f t="shared" si="47"/>
        <v>50</v>
      </c>
    </row>
    <row r="251" spans="4:4">
      <c r="D251" s="42">
        <f t="shared" si="47"/>
        <v>60</v>
      </c>
    </row>
    <row r="252" spans="4:4">
      <c r="D252" s="42">
        <f t="shared" si="47"/>
        <v>75</v>
      </c>
    </row>
    <row r="253" spans="4:4">
      <c r="D253" s="42">
        <f t="shared" si="47"/>
        <v>100</v>
      </c>
    </row>
    <row r="254" spans="4:4">
      <c r="D254" s="42">
        <f t="shared" si="47"/>
        <v>125</v>
      </c>
    </row>
    <row r="255" spans="4:4">
      <c r="D255" s="42">
        <f t="shared" si="47"/>
        <v>150</v>
      </c>
    </row>
    <row r="256" spans="4:4">
      <c r="D256" s="42">
        <f t="shared" si="47"/>
        <v>175</v>
      </c>
    </row>
    <row r="257" spans="4:5">
      <c r="D257" s="42">
        <f t="shared" si="47"/>
        <v>200</v>
      </c>
    </row>
    <row r="258" spans="4:5">
      <c r="D258" s="42">
        <f t="shared" si="47"/>
        <v>225</v>
      </c>
    </row>
    <row r="259" spans="4:5">
      <c r="D259" s="42">
        <f t="shared" si="47"/>
        <v>250</v>
      </c>
    </row>
    <row r="260" spans="4:5">
      <c r="D260" s="42">
        <f t="shared" si="47"/>
        <v>300</v>
      </c>
    </row>
    <row r="261" spans="4:5">
      <c r="D261" s="42">
        <f t="shared" si="47"/>
        <v>365</v>
      </c>
    </row>
    <row r="262" spans="4:5">
      <c r="D262" s="42">
        <f t="shared" si="47"/>
        <v>730</v>
      </c>
    </row>
    <row r="263" spans="4:5">
      <c r="D263" s="42">
        <f t="shared" si="47"/>
        <v>1460</v>
      </c>
    </row>
    <row r="264" spans="4:5">
      <c r="D264" s="42">
        <f t="shared" ref="D264:D266" si="57">D160</f>
        <v>2920</v>
      </c>
    </row>
    <row r="265" spans="4:5">
      <c r="D265" s="42">
        <f t="shared" si="57"/>
        <v>5840</v>
      </c>
    </row>
    <row r="266" spans="4:5">
      <c r="D266" s="42">
        <f t="shared" si="57"/>
        <v>7946.78</v>
      </c>
    </row>
    <row r="270" spans="4:5">
      <c r="D270" s="53" t="s">
        <v>56</v>
      </c>
      <c r="E270" s="53" t="s">
        <v>53</v>
      </c>
    </row>
    <row r="272" spans="4:5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58">F184</f>
        <v>Thymus</v>
      </c>
      <c r="G274" s="53" t="str">
        <f t="shared" si="58"/>
        <v>Heart</v>
      </c>
      <c r="H274" s="53" t="str">
        <f t="shared" si="58"/>
        <v>Lungs</v>
      </c>
      <c r="I274" s="53" t="str">
        <f t="shared" si="58"/>
        <v>Kidneys</v>
      </c>
      <c r="J274" s="53" t="str">
        <f t="shared" si="58"/>
        <v>Spleen</v>
      </c>
      <c r="K274" s="53" t="str">
        <f t="shared" si="58"/>
        <v>Liver</v>
      </c>
      <c r="L274" s="53" t="str">
        <f t="shared" si="58"/>
        <v>ART</v>
      </c>
      <c r="M274" s="53" t="str">
        <f t="shared" si="58"/>
        <v>Carcass</v>
      </c>
      <c r="N274" s="53" t="str">
        <f t="shared" si="58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59">R184</f>
        <v>Thymus</v>
      </c>
      <c r="S274" s="53" t="str">
        <f t="shared" si="59"/>
        <v>Heart</v>
      </c>
      <c r="T274" s="53" t="str">
        <f t="shared" si="59"/>
        <v>Lungs</v>
      </c>
      <c r="U274" s="53" t="str">
        <f t="shared" si="59"/>
        <v>Kidneys</v>
      </c>
      <c r="V274" s="53" t="str">
        <f t="shared" si="59"/>
        <v>Spleen</v>
      </c>
      <c r="W274" s="53" t="str">
        <f t="shared" si="59"/>
        <v>Liver</v>
      </c>
      <c r="X274" s="53" t="str">
        <f t="shared" si="59"/>
        <v>ART</v>
      </c>
      <c r="Y274" s="53" t="str">
        <f t="shared" si="59"/>
        <v>Carcass</v>
      </c>
      <c r="Z274" s="53" t="str">
        <f t="shared" si="59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60">AD184</f>
        <v>Thymus</v>
      </c>
      <c r="AE274" s="53" t="str">
        <f t="shared" si="60"/>
        <v>Heart</v>
      </c>
      <c r="AF274" s="53" t="str">
        <f t="shared" si="60"/>
        <v>Lungs</v>
      </c>
      <c r="AG274" s="53" t="str">
        <f t="shared" si="60"/>
        <v>Kidneys</v>
      </c>
      <c r="AH274" s="53" t="str">
        <f t="shared" si="60"/>
        <v>Spleen</v>
      </c>
      <c r="AI274" s="53" t="str">
        <f t="shared" si="60"/>
        <v>Liver</v>
      </c>
      <c r="AJ274" s="53" t="str">
        <f t="shared" si="60"/>
        <v>ART</v>
      </c>
      <c r="AK274" s="53" t="str">
        <f t="shared" si="60"/>
        <v>Carcass</v>
      </c>
      <c r="AL274" s="53" t="str">
        <f t="shared" si="60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61">D186</f>
        <v>4.1666666666666664E-2</v>
      </c>
      <c r="E276" s="42">
        <f t="shared" ref="E276:N291" si="62">($D186-$D185)/8*(E185+3*((2*E185+E186)/3)+3*((E185+2*E186)/3)+E186)</f>
        <v>0.41778737042786745</v>
      </c>
      <c r="F276" s="42">
        <f t="shared" si="62"/>
        <v>0.28924585223292942</v>
      </c>
      <c r="G276" s="42">
        <f t="shared" si="62"/>
        <v>0.1619940739858855</v>
      </c>
      <c r="H276" s="42">
        <f t="shared" si="62"/>
        <v>0.22504097103437865</v>
      </c>
      <c r="I276" s="42">
        <f t="shared" si="62"/>
        <v>0.23870050999654371</v>
      </c>
      <c r="J276" s="42">
        <f t="shared" si="62"/>
        <v>1.1191466376059194</v>
      </c>
      <c r="K276" s="42">
        <f t="shared" si="62"/>
        <v>0.30848178498080048</v>
      </c>
      <c r="L276" s="42">
        <f t="shared" si="62"/>
        <v>2.6289508279042133E-2</v>
      </c>
      <c r="M276" s="42">
        <f t="shared" si="62"/>
        <v>5.2507728152213065E-2</v>
      </c>
      <c r="N276" s="42">
        <f t="shared" si="62"/>
        <v>4.3912849597064194E-2</v>
      </c>
      <c r="Q276" s="42">
        <f t="shared" ref="Q276:Z291" si="63">($D186-$D185)/8*(Q185+3*((2*Q185+Q186)/3)+3*((Q185+2*Q186)/3)+Q186)</f>
        <v>0.40710864909672229</v>
      </c>
      <c r="R276" s="42">
        <f t="shared" si="63"/>
        <v>0.14920729196168026</v>
      </c>
      <c r="S276" s="42">
        <f t="shared" si="63"/>
        <v>0.12985099315364684</v>
      </c>
      <c r="T276" s="42">
        <f t="shared" si="63"/>
        <v>0.21383811595556779</v>
      </c>
      <c r="U276" s="42">
        <f t="shared" si="63"/>
        <v>0.20883680040127733</v>
      </c>
      <c r="V276" s="42">
        <f t="shared" si="63"/>
        <v>0.95794101649599972</v>
      </c>
      <c r="W276" s="42">
        <f t="shared" si="63"/>
        <v>0.284260522978112</v>
      </c>
      <c r="X276" s="42">
        <f t="shared" si="63"/>
        <v>2.0007152930542726E-2</v>
      </c>
      <c r="Y276" s="42">
        <f t="shared" si="63"/>
        <v>4.558044334732525E-2</v>
      </c>
      <c r="Z276" s="42">
        <f t="shared" si="63"/>
        <v>4.3212716090372125E-2</v>
      </c>
      <c r="AC276" s="42">
        <f t="shared" ref="AC276:AL291" si="64">($D186-$D185)/8*(AC185+3*((2*AC185+AC186)/3)+3*((AC185+2*AC186)/3)+AC186)</f>
        <v>0.42846609175901273</v>
      </c>
      <c r="AD276" s="42">
        <f t="shared" si="64"/>
        <v>0.42928441250417781</v>
      </c>
      <c r="AE276" s="42">
        <f t="shared" si="64"/>
        <v>0.19413715481812502</v>
      </c>
      <c r="AF276" s="42">
        <f t="shared" si="64"/>
        <v>0.23624382611318873</v>
      </c>
      <c r="AG276" s="42">
        <f t="shared" si="64"/>
        <v>0.26856421959181009</v>
      </c>
      <c r="AH276" s="42">
        <f t="shared" si="64"/>
        <v>1.2803522587158469</v>
      </c>
      <c r="AI276" s="42">
        <f t="shared" si="64"/>
        <v>0.33270304698348979</v>
      </c>
      <c r="AJ276" s="42">
        <f t="shared" si="64"/>
        <v>3.2571863627541622E-2</v>
      </c>
      <c r="AK276" s="42">
        <f t="shared" si="64"/>
        <v>5.9435012957100811E-2</v>
      </c>
      <c r="AL276" s="42">
        <f t="shared" si="64"/>
        <v>4.4612983103756172E-2</v>
      </c>
    </row>
    <row r="277" spans="4:38">
      <c r="D277" s="52">
        <f t="shared" si="61"/>
        <v>7.4999999999999997E-2</v>
      </c>
      <c r="E277" s="42">
        <f t="shared" si="62"/>
        <v>0.64442397351626457</v>
      </c>
      <c r="F277" s="42">
        <f t="shared" si="62"/>
        <v>0.44747258856395544</v>
      </c>
      <c r="G277" s="42">
        <f t="shared" si="62"/>
        <v>0.2483802041274337</v>
      </c>
      <c r="H277" s="42">
        <f t="shared" si="62"/>
        <v>0.34940901368325011</v>
      </c>
      <c r="I277" s="42">
        <f t="shared" si="62"/>
        <v>0.36993127753364097</v>
      </c>
      <c r="J277" s="42">
        <f t="shared" si="62"/>
        <v>1.9158944074145829</v>
      </c>
      <c r="K277" s="42">
        <f t="shared" si="62"/>
        <v>0.51482824140769501</v>
      </c>
      <c r="L277" s="42">
        <f t="shared" si="62"/>
        <v>4.7589620937647861E-2</v>
      </c>
      <c r="M277" s="42">
        <f t="shared" si="62"/>
        <v>8.3207496205387962E-2</v>
      </c>
      <c r="N277" s="42">
        <f t="shared" si="62"/>
        <v>9.0432502435150414E-2</v>
      </c>
      <c r="Q277" s="42">
        <f t="shared" si="63"/>
        <v>0.59514304184637257</v>
      </c>
      <c r="R277" s="42">
        <f t="shared" si="63"/>
        <v>0.20965198376890506</v>
      </c>
      <c r="S277" s="42">
        <f t="shared" si="63"/>
        <v>0.19809353349127221</v>
      </c>
      <c r="T277" s="42">
        <f t="shared" si="63"/>
        <v>0.31785168868428743</v>
      </c>
      <c r="U277" s="42">
        <f t="shared" si="63"/>
        <v>0.32207933547948725</v>
      </c>
      <c r="V277" s="42">
        <f t="shared" si="63"/>
        <v>1.5566787406709872</v>
      </c>
      <c r="W277" s="42">
        <f t="shared" si="63"/>
        <v>0.44257212828363368</v>
      </c>
      <c r="X277" s="42">
        <f t="shared" si="63"/>
        <v>3.8013209766191408E-2</v>
      </c>
      <c r="Y277" s="42">
        <f t="shared" si="63"/>
        <v>7.2930531354740091E-2</v>
      </c>
      <c r="Z277" s="42">
        <f t="shared" si="63"/>
        <v>8.4748409051233597E-2</v>
      </c>
      <c r="AC277" s="42">
        <f t="shared" si="64"/>
        <v>0.68895627398094517</v>
      </c>
      <c r="AD277" s="42">
        <f t="shared" si="64"/>
        <v>0.68240190141913204</v>
      </c>
      <c r="AE277" s="42">
        <f t="shared" si="64"/>
        <v>0.29866687476359582</v>
      </c>
      <c r="AF277" s="42">
        <f t="shared" si="64"/>
        <v>0.38096633868221164</v>
      </c>
      <c r="AG277" s="42">
        <f t="shared" si="64"/>
        <v>0.41790246053193436</v>
      </c>
      <c r="AH277" s="42">
        <f t="shared" si="64"/>
        <v>2.274395761975593</v>
      </c>
      <c r="AI277" s="42">
        <f t="shared" si="64"/>
        <v>0.58921870238016594</v>
      </c>
      <c r="AJ277" s="42">
        <f t="shared" si="64"/>
        <v>5.7166032109104439E-2</v>
      </c>
      <c r="AK277" s="42">
        <f t="shared" si="64"/>
        <v>9.3484623725013302E-2</v>
      </c>
      <c r="AL277" s="42">
        <f t="shared" si="64"/>
        <v>9.5990615020093747E-2</v>
      </c>
    </row>
    <row r="278" spans="4:38">
      <c r="D278" s="52">
        <f t="shared" si="61"/>
        <v>0.1</v>
      </c>
      <c r="E278" s="42">
        <f t="shared" si="62"/>
        <v>0.45202460252932591</v>
      </c>
      <c r="F278" s="42">
        <f t="shared" si="62"/>
        <v>0.31561859897903499</v>
      </c>
      <c r="G278" s="42">
        <f t="shared" si="62"/>
        <v>0.17201157373311188</v>
      </c>
      <c r="H278" s="42">
        <f t="shared" si="62"/>
        <v>0.24788062996166474</v>
      </c>
      <c r="I278" s="42">
        <f t="shared" si="62"/>
        <v>0.26148223952715832</v>
      </c>
      <c r="J278" s="42">
        <f t="shared" si="62"/>
        <v>1.602832883060457</v>
      </c>
      <c r="K278" s="42">
        <f t="shared" si="62"/>
        <v>0.41423157397333044</v>
      </c>
      <c r="L278" s="42">
        <f t="shared" si="62"/>
        <v>4.3054095256640376E-2</v>
      </c>
      <c r="M278" s="42">
        <f t="shared" si="62"/>
        <v>6.1335593539988985E-2</v>
      </c>
      <c r="N278" s="42">
        <f t="shared" si="62"/>
        <v>9.5340999708281568E-2</v>
      </c>
      <c r="Q278" s="42">
        <f t="shared" si="63"/>
        <v>0.37183456450940527</v>
      </c>
      <c r="R278" s="42">
        <f t="shared" si="63"/>
        <v>0.11847013054120316</v>
      </c>
      <c r="S278" s="42">
        <f t="shared" si="63"/>
        <v>0.13577458117603067</v>
      </c>
      <c r="T278" s="42">
        <f t="shared" si="63"/>
        <v>0.20610733924360877</v>
      </c>
      <c r="U278" s="42">
        <f t="shared" si="63"/>
        <v>0.22550411647672375</v>
      </c>
      <c r="V278" s="42">
        <f t="shared" si="63"/>
        <v>1.1993962599797923</v>
      </c>
      <c r="W278" s="42">
        <f t="shared" si="63"/>
        <v>0.31591153781052833</v>
      </c>
      <c r="X278" s="42">
        <f t="shared" si="63"/>
        <v>3.6506082442501135E-2</v>
      </c>
      <c r="Y278" s="42">
        <f t="shared" si="63"/>
        <v>5.470208342005338E-2</v>
      </c>
      <c r="Z278" s="42">
        <f t="shared" si="63"/>
        <v>8.4859550452393462E-2</v>
      </c>
      <c r="AC278" s="42">
        <f t="shared" si="64"/>
        <v>0.52072079456390674</v>
      </c>
      <c r="AD278" s="42">
        <f t="shared" si="64"/>
        <v>0.50576882669876622</v>
      </c>
      <c r="AE278" s="42">
        <f t="shared" si="64"/>
        <v>0.20824856629019253</v>
      </c>
      <c r="AF278" s="42">
        <f t="shared" si="64"/>
        <v>0.28965392067972079</v>
      </c>
      <c r="AG278" s="42">
        <f t="shared" si="64"/>
        <v>0.29774897986284171</v>
      </c>
      <c r="AH278" s="42">
        <f t="shared" si="64"/>
        <v>2.0045405459718983</v>
      </c>
      <c r="AI278" s="42">
        <f t="shared" si="64"/>
        <v>0.51771770208739532</v>
      </c>
      <c r="AJ278" s="42">
        <f t="shared" si="64"/>
        <v>4.9602108070779707E-2</v>
      </c>
      <c r="AK278" s="42">
        <f t="shared" si="64"/>
        <v>6.7966729817558205E-2</v>
      </c>
      <c r="AL278" s="42">
        <f t="shared" si="64"/>
        <v>0.1055175181666542</v>
      </c>
    </row>
    <row r="279" spans="4:38">
      <c r="D279" s="52">
        <f t="shared" si="61"/>
        <v>0.125</v>
      </c>
      <c r="E279" s="42">
        <f t="shared" si="62"/>
        <v>0.42615141401159473</v>
      </c>
      <c r="F279" s="42">
        <f t="shared" si="62"/>
        <v>0.29911972380935492</v>
      </c>
      <c r="G279" s="42">
        <f t="shared" si="62"/>
        <v>0.16033947801123286</v>
      </c>
      <c r="H279" s="42">
        <f t="shared" si="62"/>
        <v>0.23635579015581215</v>
      </c>
      <c r="I279" s="42">
        <f t="shared" si="62"/>
        <v>0.24855924316749178</v>
      </c>
      <c r="J279" s="42">
        <f t="shared" si="62"/>
        <v>1.738171230715676</v>
      </c>
      <c r="K279" s="42">
        <f t="shared" si="62"/>
        <v>0.43719118490667169</v>
      </c>
      <c r="L279" s="42">
        <f t="shared" si="62"/>
        <v>4.9032617621096605E-2</v>
      </c>
      <c r="M279" s="42">
        <f t="shared" si="62"/>
        <v>6.0472124716581893E-2</v>
      </c>
      <c r="N279" s="42">
        <f t="shared" si="62"/>
        <v>0.11858160138090061</v>
      </c>
      <c r="Q279" s="42">
        <f t="shared" si="63"/>
        <v>0.31107179810701996</v>
      </c>
      <c r="R279" s="42">
        <f t="shared" si="63"/>
        <v>8.7026882884461018E-2</v>
      </c>
      <c r="S279" s="42">
        <f t="shared" si="63"/>
        <v>0.12533043454365814</v>
      </c>
      <c r="T279" s="42">
        <f t="shared" si="63"/>
        <v>0.17984427779086207</v>
      </c>
      <c r="U279" s="42">
        <f t="shared" si="63"/>
        <v>0.21245966494978452</v>
      </c>
      <c r="V279" s="42">
        <f t="shared" si="63"/>
        <v>1.225151557194899</v>
      </c>
      <c r="W279" s="42">
        <f t="shared" si="63"/>
        <v>0.30336534038915031</v>
      </c>
      <c r="X279" s="42">
        <f t="shared" si="63"/>
        <v>4.2999039426761081E-2</v>
      </c>
      <c r="Y279" s="42">
        <f t="shared" si="63"/>
        <v>5.4709257541193275E-2</v>
      </c>
      <c r="Z279" s="42">
        <f t="shared" si="63"/>
        <v>0.10284270916008238</v>
      </c>
      <c r="AC279" s="42">
        <f t="shared" si="64"/>
        <v>0.52318083516454572</v>
      </c>
      <c r="AD279" s="42">
        <f t="shared" si="64"/>
        <v>0.50022236980371071</v>
      </c>
      <c r="AE279" s="42">
        <f t="shared" si="64"/>
        <v>0.19534852147880757</v>
      </c>
      <c r="AF279" s="42">
        <f t="shared" si="64"/>
        <v>0.29286730252076265</v>
      </c>
      <c r="AG279" s="42">
        <f t="shared" si="64"/>
        <v>0.28511207247400577</v>
      </c>
      <c r="AH279" s="42">
        <f t="shared" si="64"/>
        <v>2.2484757062242142</v>
      </c>
      <c r="AI279" s="42">
        <f t="shared" si="64"/>
        <v>0.57912997664343002</v>
      </c>
      <c r="AJ279" s="42">
        <f t="shared" si="64"/>
        <v>5.5066195815432185E-2</v>
      </c>
      <c r="AK279" s="42">
        <f t="shared" si="64"/>
        <v>6.6227900545074464E-2</v>
      </c>
      <c r="AL279" s="42">
        <f t="shared" si="64"/>
        <v>0.13384162340562067</v>
      </c>
    </row>
    <row r="280" spans="4:38">
      <c r="D280" s="52">
        <f t="shared" si="61"/>
        <v>0.25</v>
      </c>
      <c r="E280" s="42">
        <f t="shared" si="62"/>
        <v>1.820146217561752</v>
      </c>
      <c r="F280" s="42">
        <f t="shared" si="62"/>
        <v>1.3079719076909837</v>
      </c>
      <c r="G280" s="42">
        <f t="shared" si="62"/>
        <v>0.71570881131517483</v>
      </c>
      <c r="H280" s="42">
        <f t="shared" si="62"/>
        <v>1.1254632745173669</v>
      </c>
      <c r="I280" s="42">
        <f t="shared" si="62"/>
        <v>1.1911118814696222</v>
      </c>
      <c r="J280" s="42">
        <f t="shared" si="62"/>
        <v>9.5411062683979093</v>
      </c>
      <c r="K280" s="42">
        <f t="shared" si="62"/>
        <v>2.3441689619597978</v>
      </c>
      <c r="L280" s="42">
        <f t="shared" si="62"/>
        <v>0.27181449966656013</v>
      </c>
      <c r="M280" s="42">
        <f t="shared" si="62"/>
        <v>0.299018539557239</v>
      </c>
      <c r="N280" s="42">
        <f t="shared" si="62"/>
        <v>0.69297386345206546</v>
      </c>
      <c r="Q280" s="42">
        <f t="shared" si="63"/>
        <v>1.181156721411907</v>
      </c>
      <c r="R280" s="42">
        <f t="shared" si="63"/>
        <v>0.30665450749448897</v>
      </c>
      <c r="S280" s="42">
        <f t="shared" si="63"/>
        <v>0.55793644113951746</v>
      </c>
      <c r="T280" s="42">
        <f t="shared" si="63"/>
        <v>0.76245018424506938</v>
      </c>
      <c r="U280" s="42">
        <f t="shared" si="63"/>
        <v>1.0018792705680861</v>
      </c>
      <c r="V280" s="42">
        <f t="shared" si="63"/>
        <v>6.2264562394787353</v>
      </c>
      <c r="W280" s="42">
        <f t="shared" si="63"/>
        <v>1.4844982338394503</v>
      </c>
      <c r="X280" s="42">
        <f t="shared" si="63"/>
        <v>0.24365433003135503</v>
      </c>
      <c r="Y280" s="42">
        <f t="shared" si="63"/>
        <v>0.27398674337871987</v>
      </c>
      <c r="Z280" s="42">
        <f t="shared" si="63"/>
        <v>0.5894224871122552</v>
      </c>
      <c r="AC280" s="42">
        <f t="shared" si="64"/>
        <v>2.5929439119124034</v>
      </c>
      <c r="AD280" s="42">
        <f t="shared" si="64"/>
        <v>2.3907098135549369</v>
      </c>
      <c r="AE280" s="42">
        <f t="shared" si="64"/>
        <v>0.87348118149083231</v>
      </c>
      <c r="AF280" s="42">
        <f t="shared" si="64"/>
        <v>1.4882435053527299</v>
      </c>
      <c r="AG280" s="42">
        <f t="shared" si="64"/>
        <v>1.3772685174540606</v>
      </c>
      <c r="AH280" s="42">
        <f t="shared" si="64"/>
        <v>12.880446785446821</v>
      </c>
      <c r="AI280" s="42">
        <f t="shared" si="64"/>
        <v>3.1443948602920293</v>
      </c>
      <c r="AJ280" s="42">
        <f t="shared" si="64"/>
        <v>0.29997466930176553</v>
      </c>
      <c r="AK280" s="42">
        <f t="shared" si="64"/>
        <v>0.32413112675969219</v>
      </c>
      <c r="AL280" s="42">
        <f t="shared" si="64"/>
        <v>0.80105135089020196</v>
      </c>
    </row>
    <row r="281" spans="4:38">
      <c r="D281" s="52">
        <f t="shared" si="61"/>
        <v>0.375</v>
      </c>
      <c r="E281" s="42">
        <f t="shared" si="62"/>
        <v>1.3713165839717192</v>
      </c>
      <c r="F281" s="42">
        <f t="shared" si="62"/>
        <v>1.0419703855305382</v>
      </c>
      <c r="G281" s="42">
        <f t="shared" si="62"/>
        <v>0.62062080101424266</v>
      </c>
      <c r="H281" s="42">
        <f t="shared" si="62"/>
        <v>1.0881796917748401</v>
      </c>
      <c r="I281" s="42">
        <f t="shared" si="62"/>
        <v>1.175154083634542</v>
      </c>
      <c r="J281" s="42">
        <f t="shared" si="62"/>
        <v>10.336447754383604</v>
      </c>
      <c r="K281" s="42">
        <f t="shared" si="62"/>
        <v>2.5117320575611441</v>
      </c>
      <c r="L281" s="42">
        <f t="shared" si="62"/>
        <v>0.28674248634261301</v>
      </c>
      <c r="M281" s="42">
        <f t="shared" si="62"/>
        <v>0.29854566404376015</v>
      </c>
      <c r="N281" s="42">
        <f t="shared" si="62"/>
        <v>0.74183238628143866</v>
      </c>
      <c r="Q281" s="42">
        <f t="shared" si="63"/>
        <v>0.82613561319765472</v>
      </c>
      <c r="R281" s="42">
        <f t="shared" si="63"/>
        <v>0.25329411697886334</v>
      </c>
      <c r="S281" s="42">
        <f t="shared" si="63"/>
        <v>0.48931068904558933</v>
      </c>
      <c r="T281" s="42">
        <f t="shared" si="63"/>
        <v>0.6597378451526098</v>
      </c>
      <c r="U281" s="42">
        <f t="shared" si="63"/>
        <v>0.96575001952106576</v>
      </c>
      <c r="V281" s="42">
        <f t="shared" si="63"/>
        <v>6.2459558487767639</v>
      </c>
      <c r="W281" s="42">
        <f t="shared" si="63"/>
        <v>1.5641796728255972</v>
      </c>
      <c r="X281" s="42">
        <f t="shared" si="63"/>
        <v>0.25930333299162733</v>
      </c>
      <c r="Y281" s="42">
        <f t="shared" si="63"/>
        <v>0.27567970495940353</v>
      </c>
      <c r="Z281" s="42">
        <f t="shared" si="63"/>
        <v>0.62201519127495764</v>
      </c>
      <c r="AC281" s="42">
        <f t="shared" si="64"/>
        <v>2.4210290809013193</v>
      </c>
      <c r="AD281" s="42">
        <f t="shared" si="64"/>
        <v>2.1375228173622425</v>
      </c>
      <c r="AE281" s="42">
        <f t="shared" si="64"/>
        <v>0.75193091298289039</v>
      </c>
      <c r="AF281" s="42">
        <f t="shared" si="64"/>
        <v>1.5151758693927666</v>
      </c>
      <c r="AG281" s="42">
        <f t="shared" si="64"/>
        <v>1.3736524041335296</v>
      </c>
      <c r="AH281" s="42">
        <f t="shared" si="64"/>
        <v>14.531158697984251</v>
      </c>
      <c r="AI281" s="42">
        <f t="shared" si="64"/>
        <v>3.2368443740027559</v>
      </c>
      <c r="AJ281" s="42">
        <f t="shared" si="64"/>
        <v>0.31418163969359925</v>
      </c>
      <c r="AK281" s="42">
        <f t="shared" si="64"/>
        <v>0.3216955453776944</v>
      </c>
      <c r="AL281" s="42">
        <f t="shared" si="64"/>
        <v>0.88155748901633457</v>
      </c>
    </row>
    <row r="282" spans="4:38">
      <c r="D282" s="52">
        <f t="shared" si="61"/>
        <v>0.5</v>
      </c>
      <c r="E282" s="42">
        <f t="shared" si="62"/>
        <v>1.0060940654174513</v>
      </c>
      <c r="F282" s="42">
        <f t="shared" si="62"/>
        <v>0.82690121747173229</v>
      </c>
      <c r="G282" s="42">
        <f t="shared" si="62"/>
        <v>0.55468149800136501</v>
      </c>
      <c r="H282" s="42">
        <f t="shared" si="62"/>
        <v>1.0750006781601757</v>
      </c>
      <c r="I282" s="42">
        <f t="shared" si="62"/>
        <v>1.1902661980472018</v>
      </c>
      <c r="J282" s="42">
        <f t="shared" si="62"/>
        <v>10.794112026095462</v>
      </c>
      <c r="K282" s="42">
        <f t="shared" si="62"/>
        <v>2.6268435914663715</v>
      </c>
      <c r="L282" s="42">
        <f t="shared" si="62"/>
        <v>0.29053124636472483</v>
      </c>
      <c r="M282" s="42">
        <f t="shared" si="62"/>
        <v>0.30077829391073208</v>
      </c>
      <c r="N282" s="42">
        <f t="shared" si="62"/>
        <v>0.74787988541609507</v>
      </c>
      <c r="Q282" s="42">
        <f t="shared" si="63"/>
        <v>0.60308530435242635</v>
      </c>
      <c r="R282" s="42">
        <f t="shared" si="63"/>
        <v>0.26011201656413807</v>
      </c>
      <c r="S282" s="42">
        <f t="shared" si="63"/>
        <v>0.44566479834859174</v>
      </c>
      <c r="T282" s="42">
        <f t="shared" si="63"/>
        <v>0.61184291512044742</v>
      </c>
      <c r="U282" s="42">
        <f t="shared" si="63"/>
        <v>0.95563361003141301</v>
      </c>
      <c r="V282" s="42">
        <f t="shared" si="63"/>
        <v>6.1904799701075763</v>
      </c>
      <c r="W282" s="42">
        <f t="shared" si="63"/>
        <v>1.7749983385725421</v>
      </c>
      <c r="X282" s="42">
        <f t="shared" si="63"/>
        <v>0.26290405741834755</v>
      </c>
      <c r="Y282" s="42">
        <f t="shared" si="63"/>
        <v>0.27878668577898919</v>
      </c>
      <c r="Z282" s="42">
        <f t="shared" si="63"/>
        <v>0.62015155486156959</v>
      </c>
      <c r="AC282" s="42">
        <f t="shared" si="64"/>
        <v>2.057054481900499</v>
      </c>
      <c r="AD282" s="42">
        <f t="shared" si="64"/>
        <v>1.787396703090266</v>
      </c>
      <c r="AE282" s="42">
        <f t="shared" si="64"/>
        <v>0.66369819765413451</v>
      </c>
      <c r="AF282" s="42">
        <f t="shared" si="64"/>
        <v>1.5344617976385535</v>
      </c>
      <c r="AG282" s="42">
        <f t="shared" si="64"/>
        <v>1.4131372844089756</v>
      </c>
      <c r="AH282" s="42">
        <f t="shared" si="64"/>
        <v>15.567640356944043</v>
      </c>
      <c r="AI282" s="42">
        <f t="shared" si="64"/>
        <v>3.1985277909843903</v>
      </c>
      <c r="AJ282" s="42">
        <f t="shared" si="64"/>
        <v>0.31815843531110233</v>
      </c>
      <c r="AK282" s="42">
        <f t="shared" si="64"/>
        <v>0.32313453315487645</v>
      </c>
      <c r="AL282" s="42">
        <f t="shared" si="64"/>
        <v>0.91112407866113809</v>
      </c>
    </row>
    <row r="283" spans="4:38">
      <c r="D283" s="52">
        <f t="shared" si="61"/>
        <v>0.625</v>
      </c>
      <c r="E283" s="42">
        <f t="shared" si="62"/>
        <v>0.71466417348907885</v>
      </c>
      <c r="F283" s="42">
        <f t="shared" si="62"/>
        <v>0.6550524065611868</v>
      </c>
      <c r="G283" s="42">
        <f t="shared" si="62"/>
        <v>0.50264725623761874</v>
      </c>
      <c r="H283" s="42">
        <f t="shared" si="62"/>
        <v>1.0652947274940747</v>
      </c>
      <c r="I283" s="42">
        <f t="shared" si="62"/>
        <v>1.2097860124968867</v>
      </c>
      <c r="J283" s="42">
        <f t="shared" si="62"/>
        <v>11.140088010651795</v>
      </c>
      <c r="K283" s="42">
        <f t="shared" si="62"/>
        <v>2.7189328185905559</v>
      </c>
      <c r="L283" s="42">
        <f t="shared" si="62"/>
        <v>0.29356225438241446</v>
      </c>
      <c r="M283" s="42">
        <f t="shared" si="62"/>
        <v>0.3036621074889041</v>
      </c>
      <c r="N283" s="42">
        <f t="shared" si="62"/>
        <v>0.75379299568109204</v>
      </c>
      <c r="Q283" s="42">
        <f t="shared" si="63"/>
        <v>0.42505264361933126</v>
      </c>
      <c r="R283" s="42">
        <f t="shared" si="63"/>
        <v>0.26891847019511805</v>
      </c>
      <c r="S283" s="42">
        <f t="shared" si="63"/>
        <v>0.41154172399944589</v>
      </c>
      <c r="T283" s="42">
        <f t="shared" si="63"/>
        <v>0.57469308177533618</v>
      </c>
      <c r="U283" s="42">
        <f t="shared" si="63"/>
        <v>0.94816061078476332</v>
      </c>
      <c r="V283" s="42">
        <f t="shared" si="63"/>
        <v>6.1188236268265177</v>
      </c>
      <c r="W283" s="42">
        <f t="shared" si="63"/>
        <v>2.0473057818290123</v>
      </c>
      <c r="X283" s="42">
        <f t="shared" si="63"/>
        <v>0.26578463695972387</v>
      </c>
      <c r="Y283" s="42">
        <f t="shared" si="63"/>
        <v>0.28265814841778114</v>
      </c>
      <c r="Z283" s="42">
        <f t="shared" si="63"/>
        <v>0.61723130316023611</v>
      </c>
      <c r="AC283" s="42">
        <f t="shared" si="64"/>
        <v>1.5856394416192621</v>
      </c>
      <c r="AD283" s="42">
        <f t="shared" si="64"/>
        <v>1.3938426930218091</v>
      </c>
      <c r="AE283" s="42">
        <f t="shared" si="64"/>
        <v>0.5937527884757916</v>
      </c>
      <c r="AF283" s="42">
        <f t="shared" si="64"/>
        <v>1.5498905402351852</v>
      </c>
      <c r="AG283" s="42">
        <f t="shared" si="64"/>
        <v>1.4641385880980917</v>
      </c>
      <c r="AH283" s="42">
        <f t="shared" si="64"/>
        <v>16.366476077469546</v>
      </c>
      <c r="AI283" s="42">
        <f t="shared" si="64"/>
        <v>3.1472436231597576</v>
      </c>
      <c r="AJ283" s="42">
        <f t="shared" si="64"/>
        <v>0.32133987180510493</v>
      </c>
      <c r="AK283" s="42">
        <f t="shared" si="64"/>
        <v>0.3249932257004034</v>
      </c>
      <c r="AL283" s="42">
        <f t="shared" si="64"/>
        <v>0.94003363298050158</v>
      </c>
    </row>
    <row r="284" spans="4:38">
      <c r="D284" s="52">
        <f t="shared" si="61"/>
        <v>0.75</v>
      </c>
      <c r="E284" s="42">
        <f t="shared" si="62"/>
        <v>0.49548497546094411</v>
      </c>
      <c r="F284" s="42">
        <f t="shared" si="62"/>
        <v>0.52599829360153538</v>
      </c>
      <c r="G284" s="42">
        <f t="shared" si="62"/>
        <v>0.46303987591712448</v>
      </c>
      <c r="H284" s="42">
        <f t="shared" si="62"/>
        <v>1.0573361889298163</v>
      </c>
      <c r="I284" s="42">
        <f t="shared" si="62"/>
        <v>1.2299354983804309</v>
      </c>
      <c r="J284" s="42">
        <f t="shared" si="62"/>
        <v>11.41591743980489</v>
      </c>
      <c r="K284" s="42">
        <f t="shared" si="62"/>
        <v>2.7879997389336921</v>
      </c>
      <c r="L284" s="42">
        <f t="shared" si="62"/>
        <v>0.29583551039568146</v>
      </c>
      <c r="M284" s="42">
        <f t="shared" si="62"/>
        <v>0.30663894731153324</v>
      </c>
      <c r="N284" s="42">
        <f t="shared" si="62"/>
        <v>0.75957171707642956</v>
      </c>
      <c r="Q284" s="42">
        <f t="shared" si="63"/>
        <v>0.29119756754315151</v>
      </c>
      <c r="R284" s="42">
        <f t="shared" si="63"/>
        <v>0.27800900297548453</v>
      </c>
      <c r="S284" s="42">
        <f t="shared" si="63"/>
        <v>0.38530572312576933</v>
      </c>
      <c r="T284" s="42">
        <f t="shared" si="63"/>
        <v>0.54588491089004687</v>
      </c>
      <c r="U284" s="42">
        <f t="shared" si="63"/>
        <v>0.94205289465768538</v>
      </c>
      <c r="V284" s="42">
        <f t="shared" si="63"/>
        <v>6.0448557886008913</v>
      </c>
      <c r="W284" s="42">
        <f t="shared" si="63"/>
        <v>2.328397336158273</v>
      </c>
      <c r="X284" s="42">
        <f t="shared" si="63"/>
        <v>0.26794507161575631</v>
      </c>
      <c r="Y284" s="42">
        <f t="shared" si="63"/>
        <v>0.28658940915554681</v>
      </c>
      <c r="Z284" s="42">
        <f t="shared" si="63"/>
        <v>0.61330435500345948</v>
      </c>
      <c r="AC284" s="42">
        <f t="shared" si="64"/>
        <v>1.0967388125874038</v>
      </c>
      <c r="AD284" s="42">
        <f t="shared" si="64"/>
        <v>1.0140807080137262</v>
      </c>
      <c r="AE284" s="42">
        <f t="shared" si="64"/>
        <v>0.54077402870848112</v>
      </c>
      <c r="AF284" s="42">
        <f t="shared" si="64"/>
        <v>1.5614620971826589</v>
      </c>
      <c r="AG284" s="42">
        <f t="shared" si="64"/>
        <v>1.5167850951320205</v>
      </c>
      <c r="AH284" s="42">
        <f t="shared" si="64"/>
        <v>16.990218483938087</v>
      </c>
      <c r="AI284" s="42">
        <f t="shared" si="64"/>
        <v>3.0911181124246023</v>
      </c>
      <c r="AJ284" s="42">
        <f t="shared" si="64"/>
        <v>0.32372594917560699</v>
      </c>
      <c r="AK284" s="42">
        <f t="shared" si="64"/>
        <v>0.32691187606997962</v>
      </c>
      <c r="AL284" s="42">
        <f t="shared" si="64"/>
        <v>0.9682861519744278</v>
      </c>
    </row>
    <row r="285" spans="4:38">
      <c r="D285" s="52">
        <f t="shared" si="61"/>
        <v>0.875</v>
      </c>
      <c r="E285" s="42">
        <f t="shared" si="62"/>
        <v>0.34701453860739323</v>
      </c>
      <c r="F285" s="42">
        <f t="shared" si="62"/>
        <v>0.43931321939541085</v>
      </c>
      <c r="G285" s="42">
        <f t="shared" si="62"/>
        <v>0.43438115723400128</v>
      </c>
      <c r="H285" s="42">
        <f t="shared" si="62"/>
        <v>1.0493994116206831</v>
      </c>
      <c r="I285" s="42">
        <f t="shared" si="62"/>
        <v>1.2469366270946727</v>
      </c>
      <c r="J285" s="42">
        <f t="shared" si="62"/>
        <v>11.663142045307017</v>
      </c>
      <c r="K285" s="42">
        <f t="shared" si="62"/>
        <v>2.8340443524957828</v>
      </c>
      <c r="L285" s="42">
        <f t="shared" si="62"/>
        <v>0.29735101440452616</v>
      </c>
      <c r="M285" s="42">
        <f t="shared" si="62"/>
        <v>0.30915065591187663</v>
      </c>
      <c r="N285" s="42">
        <f t="shared" si="62"/>
        <v>0.76521604960211009</v>
      </c>
      <c r="Q285" s="42">
        <f t="shared" si="63"/>
        <v>0.20068001266867352</v>
      </c>
      <c r="R285" s="42">
        <f t="shared" si="63"/>
        <v>0.2856791400089187</v>
      </c>
      <c r="S285" s="42">
        <f t="shared" si="63"/>
        <v>0.3653210528551798</v>
      </c>
      <c r="T285" s="42">
        <f t="shared" si="63"/>
        <v>0.52301496823734694</v>
      </c>
      <c r="U285" s="42">
        <f t="shared" si="63"/>
        <v>0.93603233452674517</v>
      </c>
      <c r="V285" s="42">
        <f t="shared" si="63"/>
        <v>5.9824454250980263</v>
      </c>
      <c r="W285" s="42">
        <f t="shared" si="63"/>
        <v>2.5655683351235856</v>
      </c>
      <c r="X285" s="42">
        <f t="shared" si="63"/>
        <v>0.26938536138644431</v>
      </c>
      <c r="Y285" s="42">
        <f t="shared" si="63"/>
        <v>0.28987578427205396</v>
      </c>
      <c r="Z285" s="42">
        <f t="shared" si="63"/>
        <v>0.60842062922373885</v>
      </c>
      <c r="AC285" s="42">
        <f t="shared" si="64"/>
        <v>0.68030744733471193</v>
      </c>
      <c r="AD285" s="42">
        <f t="shared" si="64"/>
        <v>0.70533066892286644</v>
      </c>
      <c r="AE285" s="42">
        <f t="shared" si="64"/>
        <v>0.50344126161282288</v>
      </c>
      <c r="AF285" s="42">
        <f t="shared" si="64"/>
        <v>1.5691764684809719</v>
      </c>
      <c r="AG285" s="42">
        <f t="shared" si="64"/>
        <v>1.5612055854418978</v>
      </c>
      <c r="AH285" s="42">
        <f t="shared" si="64"/>
        <v>17.501420200726962</v>
      </c>
      <c r="AI285" s="42">
        <f t="shared" si="64"/>
        <v>3.0382775006746652</v>
      </c>
      <c r="AJ285" s="42">
        <f t="shared" si="64"/>
        <v>0.32531666742260829</v>
      </c>
      <c r="AK285" s="42">
        <f t="shared" si="64"/>
        <v>0.32853073731930965</v>
      </c>
      <c r="AL285" s="42">
        <f t="shared" si="64"/>
        <v>0.99588163564291399</v>
      </c>
    </row>
    <row r="286" spans="4:38">
      <c r="D286" s="52">
        <f t="shared" si="61"/>
        <v>1</v>
      </c>
      <c r="E286" s="42">
        <f t="shared" si="62"/>
        <v>0.26771093020277398</v>
      </c>
      <c r="F286" s="42">
        <f t="shared" si="62"/>
        <v>0.39457152474544482</v>
      </c>
      <c r="G286" s="42">
        <f t="shared" si="62"/>
        <v>0.41519290038236678</v>
      </c>
      <c r="H286" s="42">
        <f t="shared" si="62"/>
        <v>1.0397587447199492</v>
      </c>
      <c r="I286" s="42">
        <f t="shared" si="62"/>
        <v>1.2570113700364465</v>
      </c>
      <c r="J286" s="42">
        <f t="shared" si="62"/>
        <v>11.923303558910469</v>
      </c>
      <c r="K286" s="42">
        <f t="shared" si="62"/>
        <v>2.8570666592768306</v>
      </c>
      <c r="L286" s="42">
        <f t="shared" si="62"/>
        <v>0.29810876640894857</v>
      </c>
      <c r="M286" s="42">
        <f t="shared" si="62"/>
        <v>0.31063907582319128</v>
      </c>
      <c r="N286" s="42">
        <f t="shared" si="62"/>
        <v>0.77072599325813118</v>
      </c>
      <c r="Q286" s="42">
        <f t="shared" si="63"/>
        <v>0.15265991554068298</v>
      </c>
      <c r="R286" s="42">
        <f t="shared" si="63"/>
        <v>0.29022440639910208</v>
      </c>
      <c r="S286" s="42">
        <f t="shared" si="63"/>
        <v>0.34995197031529524</v>
      </c>
      <c r="T286" s="42">
        <f t="shared" si="63"/>
        <v>0.50367981959000374</v>
      </c>
      <c r="U286" s="42">
        <f t="shared" si="63"/>
        <v>0.92882080326850369</v>
      </c>
      <c r="V286" s="42">
        <f t="shared" si="63"/>
        <v>5.945461505985226</v>
      </c>
      <c r="W286" s="42">
        <f t="shared" si="63"/>
        <v>2.7061141122882146</v>
      </c>
      <c r="X286" s="42">
        <f t="shared" si="63"/>
        <v>0.2701055062717882</v>
      </c>
      <c r="Y286" s="42">
        <f t="shared" si="63"/>
        <v>0.29181259004707083</v>
      </c>
      <c r="Z286" s="42">
        <f t="shared" si="63"/>
        <v>0.60263004465357661</v>
      </c>
      <c r="AC286" s="42">
        <f t="shared" si="64"/>
        <v>0.42630019839097655</v>
      </c>
      <c r="AD286" s="42">
        <f t="shared" si="64"/>
        <v>0.52481249660608398</v>
      </c>
      <c r="AE286" s="42">
        <f t="shared" si="64"/>
        <v>0.48043383044943788</v>
      </c>
      <c r="AF286" s="42">
        <f t="shared" si="64"/>
        <v>1.5730336541301297</v>
      </c>
      <c r="AG286" s="42">
        <f t="shared" si="64"/>
        <v>1.5875288389588609</v>
      </c>
      <c r="AH286" s="42">
        <f t="shared" si="64"/>
        <v>17.962633852213479</v>
      </c>
      <c r="AI286" s="42">
        <f t="shared" si="64"/>
        <v>2.9968480298056925</v>
      </c>
      <c r="AJ286" s="42">
        <f t="shared" si="64"/>
        <v>0.32611202654610899</v>
      </c>
      <c r="AK286" s="42">
        <f t="shared" si="64"/>
        <v>0.32949006250409774</v>
      </c>
      <c r="AL286" s="42">
        <f t="shared" si="64"/>
        <v>1.0228200839859578</v>
      </c>
    </row>
    <row r="287" spans="4:38">
      <c r="D287" s="52">
        <f t="shared" si="61"/>
        <v>1.125</v>
      </c>
      <c r="E287" s="42">
        <f t="shared" si="62"/>
        <v>0.23952609931502403</v>
      </c>
      <c r="F287" s="42">
        <f t="shared" si="62"/>
        <v>0.38111493337477492</v>
      </c>
      <c r="G287" s="42">
        <f t="shared" si="62"/>
        <v>0.40237523351902804</v>
      </c>
      <c r="H287" s="42">
        <f t="shared" si="62"/>
        <v>1.0274121753356849</v>
      </c>
      <c r="I287" s="42">
        <f t="shared" si="62"/>
        <v>1.2590385138308031</v>
      </c>
      <c r="J287" s="42">
        <f t="shared" si="62"/>
        <v>12.213746296633845</v>
      </c>
      <c r="K287" s="42">
        <f t="shared" si="62"/>
        <v>2.8623107036269166</v>
      </c>
      <c r="L287" s="42">
        <f t="shared" si="62"/>
        <v>0.29816571496095789</v>
      </c>
      <c r="M287" s="42">
        <f t="shared" si="62"/>
        <v>0.31096331527523091</v>
      </c>
      <c r="N287" s="42">
        <f t="shared" si="62"/>
        <v>0.77610154804449039</v>
      </c>
      <c r="Q287" s="42">
        <f t="shared" si="63"/>
        <v>0.1361043107186842</v>
      </c>
      <c r="R287" s="42">
        <f t="shared" si="63"/>
        <v>0.29149211867120839</v>
      </c>
      <c r="S287" s="42">
        <f t="shared" si="63"/>
        <v>0.33723428002091649</v>
      </c>
      <c r="T287" s="42">
        <f t="shared" si="63"/>
        <v>0.48580517634337195</v>
      </c>
      <c r="U287" s="42">
        <f t="shared" si="63"/>
        <v>0.91977734136065625</v>
      </c>
      <c r="V287" s="42">
        <f t="shared" si="63"/>
        <v>5.9370028514107087</v>
      </c>
      <c r="W287" s="42">
        <f t="shared" si="63"/>
        <v>2.7450481540637766</v>
      </c>
      <c r="X287" s="42">
        <f t="shared" si="63"/>
        <v>0.27015806513730162</v>
      </c>
      <c r="Y287" s="42">
        <f t="shared" si="63"/>
        <v>0.29228345280683643</v>
      </c>
      <c r="Z287" s="42">
        <f t="shared" si="63"/>
        <v>0.59598252012547248</v>
      </c>
      <c r="AC287" s="42">
        <f t="shared" si="64"/>
        <v>0.34294788791136332</v>
      </c>
      <c r="AD287" s="42">
        <f t="shared" si="64"/>
        <v>0.47154721668343585</v>
      </c>
      <c r="AE287" s="42">
        <f t="shared" si="64"/>
        <v>0.46753061450138611</v>
      </c>
      <c r="AF287" s="42">
        <f t="shared" si="64"/>
        <v>1.5727085410319479</v>
      </c>
      <c r="AG287" s="42">
        <f t="shared" si="64"/>
        <v>1.5938015395357081</v>
      </c>
      <c r="AH287" s="42">
        <f t="shared" si="64"/>
        <v>18.417343171428652</v>
      </c>
      <c r="AI287" s="42">
        <f t="shared" si="64"/>
        <v>2.9685239193435224</v>
      </c>
      <c r="AJ287" s="42">
        <f t="shared" si="64"/>
        <v>0.32617336478461412</v>
      </c>
      <c r="AK287" s="42">
        <f t="shared" si="64"/>
        <v>0.32965131128594</v>
      </c>
      <c r="AL287" s="42">
        <f t="shared" si="64"/>
        <v>1.0491014970035615</v>
      </c>
    </row>
    <row r="288" spans="4:38">
      <c r="D288" s="52">
        <f t="shared" si="61"/>
        <v>1.325</v>
      </c>
      <c r="E288" s="42">
        <f t="shared" si="62"/>
        <v>0.36033430742684391</v>
      </c>
      <c r="F288" s="42">
        <f t="shared" si="62"/>
        <v>0.60383731459722767</v>
      </c>
      <c r="G288" s="42">
        <f t="shared" si="62"/>
        <v>0.62176534185744081</v>
      </c>
      <c r="H288" s="42">
        <f t="shared" si="62"/>
        <v>1.6121047124398422</v>
      </c>
      <c r="I288" s="42">
        <f t="shared" si="62"/>
        <v>2.0059715028701794</v>
      </c>
      <c r="J288" s="42">
        <f t="shared" si="62"/>
        <v>20.161242822601299</v>
      </c>
      <c r="K288" s="42">
        <f t="shared" si="62"/>
        <v>4.5743144321975269</v>
      </c>
      <c r="L288" s="42">
        <f t="shared" si="62"/>
        <v>0.47567039455653526</v>
      </c>
      <c r="M288" s="42">
        <f t="shared" si="62"/>
        <v>0.49654818768054798</v>
      </c>
      <c r="N288" s="42">
        <f t="shared" si="62"/>
        <v>1.2525802433232536</v>
      </c>
      <c r="Q288" s="42">
        <f t="shared" si="63"/>
        <v>0.205322574119221</v>
      </c>
      <c r="R288" s="42">
        <f t="shared" si="63"/>
        <v>0.46627226545009731</v>
      </c>
      <c r="S288" s="42">
        <f t="shared" si="63"/>
        <v>0.5151913742824874</v>
      </c>
      <c r="T288" s="42">
        <f t="shared" si="63"/>
        <v>0.74146108926879317</v>
      </c>
      <c r="U288" s="42">
        <f t="shared" si="63"/>
        <v>1.4493658493223198</v>
      </c>
      <c r="V288" s="42">
        <f t="shared" si="63"/>
        <v>9.5197803995420269</v>
      </c>
      <c r="W288" s="42">
        <f t="shared" si="63"/>
        <v>4.3858217518263674</v>
      </c>
      <c r="X288" s="42">
        <f t="shared" si="63"/>
        <v>0.43091148419238534</v>
      </c>
      <c r="Y288" s="42">
        <f t="shared" si="63"/>
        <v>0.46689401190646568</v>
      </c>
      <c r="Z288" s="42">
        <f t="shared" si="63"/>
        <v>0.93759518372230699</v>
      </c>
      <c r="AC288" s="42">
        <f t="shared" si="64"/>
        <v>0.51534604073446644</v>
      </c>
      <c r="AD288" s="42">
        <f t="shared" si="64"/>
        <v>0.7457942719564391</v>
      </c>
      <c r="AE288" s="42">
        <f t="shared" si="64"/>
        <v>0.72851203912112383</v>
      </c>
      <c r="AF288" s="42">
        <f t="shared" si="64"/>
        <v>2.502765615864214</v>
      </c>
      <c r="AG288" s="42">
        <f t="shared" si="64"/>
        <v>2.5381843113013649</v>
      </c>
      <c r="AH288" s="42">
        <f t="shared" si="64"/>
        <v>30.400200195003592</v>
      </c>
      <c r="AI288" s="42">
        <f t="shared" si="64"/>
        <v>4.7028570913409249</v>
      </c>
      <c r="AJ288" s="42">
        <f t="shared" si="64"/>
        <v>0.52042930492068507</v>
      </c>
      <c r="AK288" s="42">
        <f t="shared" si="64"/>
        <v>0.52629974039216354</v>
      </c>
      <c r="AL288" s="42">
        <f t="shared" si="64"/>
        <v>1.7314511107623283</v>
      </c>
    </row>
    <row r="289" spans="4:38">
      <c r="D289" s="52">
        <f t="shared" si="61"/>
        <v>1.5249999999999999</v>
      </c>
      <c r="E289" s="42">
        <f t="shared" si="62"/>
        <v>0.33317719073138841</v>
      </c>
      <c r="F289" s="42">
        <f t="shared" si="62"/>
        <v>0.59722432375541579</v>
      </c>
      <c r="G289" s="42">
        <f t="shared" si="62"/>
        <v>0.59555631181775548</v>
      </c>
      <c r="H289" s="42">
        <f t="shared" si="62"/>
        <v>1.5671261376568029</v>
      </c>
      <c r="I289" s="42">
        <f t="shared" si="62"/>
        <v>1.985711530340897</v>
      </c>
      <c r="J289" s="42">
        <f t="shared" si="62"/>
        <v>20.8977931123956</v>
      </c>
      <c r="K289" s="42">
        <f t="shared" si="62"/>
        <v>4.5614784452855623</v>
      </c>
      <c r="L289" s="42">
        <f t="shared" si="62"/>
        <v>0.47234265364946698</v>
      </c>
      <c r="M289" s="42">
        <f t="shared" si="62"/>
        <v>0.49417992475025541</v>
      </c>
      <c r="N289" s="42">
        <f t="shared" si="62"/>
        <v>1.2654471712598907</v>
      </c>
      <c r="Q289" s="42">
        <f t="shared" si="63"/>
        <v>0.19061125909627208</v>
      </c>
      <c r="R289" s="42">
        <f t="shared" si="63"/>
        <v>0.46598888225296348</v>
      </c>
      <c r="S289" s="42">
        <f t="shared" si="63"/>
        <v>0.48618904732445523</v>
      </c>
      <c r="T289" s="42">
        <f t="shared" si="63"/>
        <v>0.69884731025914815</v>
      </c>
      <c r="U289" s="42">
        <f t="shared" si="63"/>
        <v>1.4189845479764567</v>
      </c>
      <c r="V289" s="42">
        <f t="shared" si="63"/>
        <v>9.5692141555884813</v>
      </c>
      <c r="W289" s="42">
        <f t="shared" si="63"/>
        <v>4.3709048930059362</v>
      </c>
      <c r="X289" s="42">
        <f t="shared" si="63"/>
        <v>0.42771258504134335</v>
      </c>
      <c r="Y289" s="42">
        <f t="shared" si="63"/>
        <v>0.46507935201446876</v>
      </c>
      <c r="Z289" s="42">
        <f t="shared" si="63"/>
        <v>0.91550502209365192</v>
      </c>
      <c r="AC289" s="42">
        <f t="shared" si="64"/>
        <v>0.47574312236650468</v>
      </c>
      <c r="AD289" s="42">
        <f t="shared" si="64"/>
        <v>0.73614011748561547</v>
      </c>
      <c r="AE289" s="42">
        <f t="shared" si="64"/>
        <v>0.70544701195038895</v>
      </c>
      <c r="AF289" s="42">
        <f t="shared" si="64"/>
        <v>2.4704101963942353</v>
      </c>
      <c r="AG289" s="42">
        <f t="shared" si="64"/>
        <v>2.5098110591765028</v>
      </c>
      <c r="AH289" s="42">
        <f t="shared" si="64"/>
        <v>31.509281392851943</v>
      </c>
      <c r="AI289" s="42">
        <f t="shared" si="64"/>
        <v>4.6472143605163341</v>
      </c>
      <c r="AJ289" s="42">
        <f t="shared" si="64"/>
        <v>0.51697272225759006</v>
      </c>
      <c r="AK289" s="42">
        <f t="shared" si="64"/>
        <v>0.52357558607173171</v>
      </c>
      <c r="AL289" s="42">
        <f t="shared" si="64"/>
        <v>1.7943583009612667</v>
      </c>
    </row>
    <row r="290" spans="4:38">
      <c r="D290" s="52">
        <f t="shared" si="61"/>
        <v>1.7249999999999999</v>
      </c>
      <c r="E290" s="42">
        <f t="shared" si="62"/>
        <v>0.30728335074971835</v>
      </c>
      <c r="F290" s="42">
        <f t="shared" si="62"/>
        <v>0.59141528016921951</v>
      </c>
      <c r="G290" s="42">
        <f t="shared" si="62"/>
        <v>0.57046852370490186</v>
      </c>
      <c r="H290" s="42">
        <f t="shared" si="62"/>
        <v>1.5155303050886946</v>
      </c>
      <c r="I290" s="42">
        <f t="shared" si="62"/>
        <v>1.9542576515483248</v>
      </c>
      <c r="J290" s="42">
        <f t="shared" si="62"/>
        <v>21.602833229364499</v>
      </c>
      <c r="K290" s="42">
        <f t="shared" si="62"/>
        <v>4.5415683717976858</v>
      </c>
      <c r="L290" s="42">
        <f t="shared" si="62"/>
        <v>0.46717742199084478</v>
      </c>
      <c r="M290" s="42">
        <f t="shared" si="62"/>
        <v>0.49050647998094132</v>
      </c>
      <c r="N290" s="42">
        <f t="shared" si="62"/>
        <v>1.2777636423864016</v>
      </c>
      <c r="Q290" s="42">
        <f t="shared" si="63"/>
        <v>0.17663156073891115</v>
      </c>
      <c r="R290" s="42">
        <f t="shared" si="63"/>
        <v>0.46553110939605463</v>
      </c>
      <c r="S290" s="42">
        <f t="shared" si="63"/>
        <v>0.45842746162666037</v>
      </c>
      <c r="T290" s="42">
        <f t="shared" si="63"/>
        <v>0.65805658061889971</v>
      </c>
      <c r="U290" s="42">
        <f t="shared" si="63"/>
        <v>1.3852599237652632</v>
      </c>
      <c r="V290" s="42">
        <f t="shared" si="63"/>
        <v>9.6466469839576945</v>
      </c>
      <c r="W290" s="42">
        <f t="shared" si="63"/>
        <v>4.3477671508626958</v>
      </c>
      <c r="X290" s="42">
        <f t="shared" si="63"/>
        <v>0.42275063581813238</v>
      </c>
      <c r="Y290" s="42">
        <f t="shared" si="63"/>
        <v>0.46225747113317378</v>
      </c>
      <c r="Z290" s="42">
        <f t="shared" si="63"/>
        <v>0.89070225779518142</v>
      </c>
      <c r="AC290" s="42">
        <f t="shared" si="64"/>
        <v>0.43793514076052542</v>
      </c>
      <c r="AD290" s="42">
        <f t="shared" si="64"/>
        <v>0.72765962727318356</v>
      </c>
      <c r="AE290" s="42">
        <f t="shared" si="64"/>
        <v>0.68356434586222159</v>
      </c>
      <c r="AF290" s="42">
        <f t="shared" si="64"/>
        <v>2.4202232661802565</v>
      </c>
      <c r="AG290" s="42">
        <f t="shared" si="64"/>
        <v>2.4658009227709061</v>
      </c>
      <c r="AH290" s="42">
        <f t="shared" si="64"/>
        <v>32.570915266728157</v>
      </c>
      <c r="AI290" s="42">
        <f t="shared" si="64"/>
        <v>4.5939520673740848</v>
      </c>
      <c r="AJ290" s="42">
        <f t="shared" si="64"/>
        <v>0.51160420816355701</v>
      </c>
      <c r="AK290" s="42">
        <f t="shared" si="64"/>
        <v>0.51935011333760539</v>
      </c>
      <c r="AL290" s="42">
        <f t="shared" si="64"/>
        <v>1.8545742744672016</v>
      </c>
    </row>
    <row r="291" spans="4:38">
      <c r="D291" s="52">
        <f t="shared" si="61"/>
        <v>2</v>
      </c>
      <c r="E291" s="42">
        <f t="shared" si="62"/>
        <v>0.38265058146291897</v>
      </c>
      <c r="F291" s="42">
        <f t="shared" si="62"/>
        <v>0.80509677354869635</v>
      </c>
      <c r="G291" s="42">
        <f t="shared" si="62"/>
        <v>0.74560461474368678</v>
      </c>
      <c r="H291" s="42">
        <f t="shared" si="62"/>
        <v>1.9884826771757271</v>
      </c>
      <c r="I291" s="42">
        <f t="shared" si="62"/>
        <v>2.6163915284110857</v>
      </c>
      <c r="J291" s="42">
        <f t="shared" si="62"/>
        <v>30.793996889035476</v>
      </c>
      <c r="K291" s="42">
        <f t="shared" si="62"/>
        <v>6.1999528013608449</v>
      </c>
      <c r="L291" s="42">
        <f t="shared" si="62"/>
        <v>0.63076037090576564</v>
      </c>
      <c r="M291" s="42">
        <f t="shared" si="62"/>
        <v>0.66619849420102162</v>
      </c>
      <c r="N291" s="42">
        <f t="shared" si="62"/>
        <v>1.7759681798897256</v>
      </c>
      <c r="Q291" s="42">
        <f t="shared" si="63"/>
        <v>0.22142680024836481</v>
      </c>
      <c r="R291" s="42">
        <f t="shared" si="63"/>
        <v>0.63901968275723742</v>
      </c>
      <c r="S291" s="42">
        <f t="shared" si="63"/>
        <v>0.58741404927326646</v>
      </c>
      <c r="T291" s="42">
        <f t="shared" si="63"/>
        <v>0.84175901374595063</v>
      </c>
      <c r="U291" s="42">
        <f t="shared" si="63"/>
        <v>1.8439914590059792</v>
      </c>
      <c r="V291" s="42">
        <f t="shared" si="63"/>
        <v>13.440394013982475</v>
      </c>
      <c r="W291" s="42">
        <f t="shared" si="63"/>
        <v>5.9262290994447344</v>
      </c>
      <c r="X291" s="42">
        <f t="shared" si="63"/>
        <v>0.5701408578693794</v>
      </c>
      <c r="Y291" s="42">
        <f t="shared" si="63"/>
        <v>0.62924547117597862</v>
      </c>
      <c r="Z291" s="42">
        <f t="shared" si="63"/>
        <v>1.1796880121949374</v>
      </c>
      <c r="AC291" s="42">
        <f t="shared" si="64"/>
        <v>0.54387436267747258</v>
      </c>
      <c r="AD291" s="42">
        <f t="shared" si="64"/>
        <v>0.98870809662986736</v>
      </c>
      <c r="AE291" s="42">
        <f t="shared" si="64"/>
        <v>0.90639829553494744</v>
      </c>
      <c r="AF291" s="42">
        <f t="shared" si="64"/>
        <v>3.2151232297618879</v>
      </c>
      <c r="AG291" s="42">
        <f t="shared" si="64"/>
        <v>3.2916611453994506</v>
      </c>
      <c r="AH291" s="42">
        <f t="shared" si="64"/>
        <v>46.426458858327749</v>
      </c>
      <c r="AI291" s="42">
        <f t="shared" si="64"/>
        <v>6.2343323395968246</v>
      </c>
      <c r="AJ291" s="42">
        <f t="shared" si="64"/>
        <v>0.69137988394215255</v>
      </c>
      <c r="AK291" s="42">
        <f t="shared" si="64"/>
        <v>0.70461903216141264</v>
      </c>
      <c r="AL291" s="42">
        <f t="shared" si="64"/>
        <v>2.6431428470779212</v>
      </c>
    </row>
    <row r="292" spans="4:38">
      <c r="D292" s="52">
        <f t="shared" si="61"/>
        <v>2.25</v>
      </c>
      <c r="E292" s="42">
        <f t="shared" ref="E292:N307" si="65">($D202-$D201)/8*(E201+3*((2*E201+E202)/3)+3*((E201+2*E202)/3)+E202)</f>
        <v>0.31007707453723565</v>
      </c>
      <c r="F292" s="42">
        <f t="shared" si="65"/>
        <v>0.72492359700245135</v>
      </c>
      <c r="G292" s="42">
        <f t="shared" si="65"/>
        <v>0.64091665521954511</v>
      </c>
      <c r="H292" s="42">
        <f t="shared" si="65"/>
        <v>1.7029081387323837</v>
      </c>
      <c r="I292" s="42">
        <f t="shared" si="65"/>
        <v>2.2912879269252944</v>
      </c>
      <c r="J292" s="42">
        <f t="shared" si="65"/>
        <v>29.031701195810925</v>
      </c>
      <c r="K292" s="42">
        <f t="shared" si="65"/>
        <v>5.5812362898893051</v>
      </c>
      <c r="L292" s="42">
        <f t="shared" si="65"/>
        <v>0.5590997625660612</v>
      </c>
      <c r="M292" s="42">
        <f t="shared" si="65"/>
        <v>0.59547181561967388</v>
      </c>
      <c r="N292" s="42">
        <f t="shared" si="65"/>
        <v>1.6326348345799082</v>
      </c>
      <c r="Q292" s="42">
        <f t="shared" ref="Q292:Z307" si="66">($D202-$D201)/8*(Q201+3*((2*Q201+Q202)/3)+3*((Q201+2*Q202)/3)+Q202)</f>
        <v>0.18103879767521144</v>
      </c>
      <c r="R292" s="42">
        <f t="shared" si="66"/>
        <v>0.57951432589914453</v>
      </c>
      <c r="S292" s="42">
        <f t="shared" si="66"/>
        <v>0.49317372501946044</v>
      </c>
      <c r="T292" s="42">
        <f t="shared" si="66"/>
        <v>0.70522972583521937</v>
      </c>
      <c r="U292" s="42">
        <f t="shared" si="66"/>
        <v>1.6106868792770368</v>
      </c>
      <c r="V292" s="42">
        <f t="shared" si="66"/>
        <v>12.4388327528583</v>
      </c>
      <c r="W292" s="42">
        <f t="shared" si="66"/>
        <v>5.3234666934865809</v>
      </c>
      <c r="X292" s="42">
        <f t="shared" si="66"/>
        <v>0.50458108668288293</v>
      </c>
      <c r="Y292" s="42">
        <f t="shared" si="66"/>
        <v>0.56417687318645648</v>
      </c>
      <c r="Z292" s="42">
        <f t="shared" si="66"/>
        <v>1.0235804984182706</v>
      </c>
      <c r="AC292" s="42">
        <f t="shared" ref="AC292:AL307" si="67">($D202-$D201)/8*(AC201+3*((2*AC201+AC202)/3)+3*((AC201+2*AC202)/3)+AC202)</f>
        <v>0.43911535139925978</v>
      </c>
      <c r="AD292" s="42">
        <f t="shared" si="67"/>
        <v>0.8886318612139591</v>
      </c>
      <c r="AE292" s="42">
        <f t="shared" si="67"/>
        <v>0.79239445416204257</v>
      </c>
      <c r="AF292" s="42">
        <f t="shared" si="67"/>
        <v>2.7839890399585991</v>
      </c>
      <c r="AG292" s="42">
        <f t="shared" si="67"/>
        <v>2.8706580623899272</v>
      </c>
      <c r="AH292" s="42">
        <f t="shared" si="67"/>
        <v>43.767602211342258</v>
      </c>
      <c r="AI292" s="42">
        <f t="shared" si="67"/>
        <v>5.5892226548790118</v>
      </c>
      <c r="AJ292" s="42">
        <f t="shared" si="67"/>
        <v>0.61361843844924002</v>
      </c>
      <c r="AK292" s="42">
        <f t="shared" si="67"/>
        <v>0.62887230275049733</v>
      </c>
      <c r="AL292" s="42">
        <f t="shared" si="67"/>
        <v>2.491438636283037</v>
      </c>
    </row>
    <row r="293" spans="4:38">
      <c r="D293" s="52">
        <f t="shared" si="61"/>
        <v>2.5</v>
      </c>
      <c r="E293" s="42">
        <f t="shared" si="65"/>
        <v>0.27657334837802805</v>
      </c>
      <c r="F293" s="42">
        <f t="shared" si="65"/>
        <v>0.71937426228120938</v>
      </c>
      <c r="G293" s="42">
        <f t="shared" si="65"/>
        <v>0.60806777064440498</v>
      </c>
      <c r="H293" s="42">
        <f t="shared" si="65"/>
        <v>1.5949275969558627</v>
      </c>
      <c r="I293" s="42">
        <f t="shared" si="65"/>
        <v>2.1926816395674411</v>
      </c>
      <c r="J293" s="42">
        <f t="shared" si="65"/>
        <v>29.954850790305855</v>
      </c>
      <c r="K293" s="42">
        <f t="shared" si="65"/>
        <v>5.5190894449703931</v>
      </c>
      <c r="L293" s="42">
        <f t="shared" si="65"/>
        <v>0.54292403120345734</v>
      </c>
      <c r="M293" s="42">
        <f t="shared" si="65"/>
        <v>0.5840056097045756</v>
      </c>
      <c r="N293" s="42">
        <f t="shared" si="65"/>
        <v>1.6487614989389878</v>
      </c>
      <c r="Q293" s="42">
        <f t="shared" si="66"/>
        <v>0.16313802435334118</v>
      </c>
      <c r="R293" s="42">
        <f t="shared" si="66"/>
        <v>0.57781130187790652</v>
      </c>
      <c r="S293" s="42">
        <f t="shared" si="66"/>
        <v>0.45682388341096491</v>
      </c>
      <c r="T293" s="42">
        <f t="shared" si="66"/>
        <v>0.65182007634117944</v>
      </c>
      <c r="U293" s="42">
        <f t="shared" si="66"/>
        <v>1.5438470879487505</v>
      </c>
      <c r="V293" s="42">
        <f t="shared" si="66"/>
        <v>12.691900765520305</v>
      </c>
      <c r="W293" s="42">
        <f t="shared" si="66"/>
        <v>5.2512450779498465</v>
      </c>
      <c r="X293" s="42">
        <f t="shared" si="66"/>
        <v>0.489091567708062</v>
      </c>
      <c r="Y293" s="42">
        <f t="shared" si="66"/>
        <v>0.55526129044166594</v>
      </c>
      <c r="Z293" s="42">
        <f t="shared" si="66"/>
        <v>0.97379478280353116</v>
      </c>
      <c r="AC293" s="42">
        <f t="shared" si="67"/>
        <v>0.39000867240271497</v>
      </c>
      <c r="AD293" s="42">
        <f t="shared" si="67"/>
        <v>0.88053051404885441</v>
      </c>
      <c r="AE293" s="42">
        <f t="shared" si="67"/>
        <v>0.76451443065848079</v>
      </c>
      <c r="AF293" s="42">
        <f t="shared" si="67"/>
        <v>2.6273367116352966</v>
      </c>
      <c r="AG293" s="42">
        <f t="shared" si="67"/>
        <v>2.7332858360280419</v>
      </c>
      <c r="AH293" s="42">
        <f t="shared" si="67"/>
        <v>45.157660530838015</v>
      </c>
      <c r="AI293" s="42">
        <f t="shared" si="67"/>
        <v>5.5194832696543425</v>
      </c>
      <c r="AJ293" s="42">
        <f t="shared" si="67"/>
        <v>0.59675649469885272</v>
      </c>
      <c r="AK293" s="42">
        <f t="shared" si="67"/>
        <v>0.61568300945749477</v>
      </c>
      <c r="AL293" s="42">
        <f t="shared" si="67"/>
        <v>2.5702828753358538</v>
      </c>
    </row>
    <row r="294" spans="4:38">
      <c r="D294" s="52">
        <f t="shared" si="61"/>
        <v>2.75</v>
      </c>
      <c r="E294" s="42">
        <f t="shared" si="65"/>
        <v>0.24539695182542109</v>
      </c>
      <c r="F294" s="42">
        <f t="shared" si="65"/>
        <v>0.71467624595470358</v>
      </c>
      <c r="G294" s="42">
        <f t="shared" si="65"/>
        <v>0.57740881170760749</v>
      </c>
      <c r="H294" s="42">
        <f t="shared" si="65"/>
        <v>1.4811103422739893</v>
      </c>
      <c r="I294" s="42">
        <f t="shared" si="65"/>
        <v>2.0819790476261697</v>
      </c>
      <c r="J294" s="42">
        <f t="shared" si="65"/>
        <v>30.81645707850107</v>
      </c>
      <c r="K294" s="42">
        <f t="shared" si="65"/>
        <v>5.4494516857085777</v>
      </c>
      <c r="L294" s="42">
        <f t="shared" si="65"/>
        <v>0.52477233572005555</v>
      </c>
      <c r="M294" s="42">
        <f t="shared" si="65"/>
        <v>0.57115731646935419</v>
      </c>
      <c r="N294" s="42">
        <f t="shared" si="65"/>
        <v>1.6638130523407977</v>
      </c>
      <c r="Q294" s="42">
        <f t="shared" si="66"/>
        <v>0.14652510500158139</v>
      </c>
      <c r="R294" s="42">
        <f t="shared" si="66"/>
        <v>0.57576767305242116</v>
      </c>
      <c r="S294" s="42">
        <f t="shared" si="66"/>
        <v>0.42289736457636895</v>
      </c>
      <c r="T294" s="42">
        <f t="shared" si="66"/>
        <v>0.60197107014674167</v>
      </c>
      <c r="U294" s="42">
        <f t="shared" si="66"/>
        <v>1.4738337838847375</v>
      </c>
      <c r="V294" s="42">
        <f t="shared" si="66"/>
        <v>12.981085755985811</v>
      </c>
      <c r="W294" s="42">
        <f t="shared" si="66"/>
        <v>5.1703181783975189</v>
      </c>
      <c r="X294" s="42">
        <f t="shared" si="66"/>
        <v>0.47173431496125817</v>
      </c>
      <c r="Y294" s="42">
        <f t="shared" si="66"/>
        <v>0.54521802967484045</v>
      </c>
      <c r="Z294" s="42">
        <f t="shared" si="66"/>
        <v>0.92174608011539516</v>
      </c>
      <c r="AC294" s="42">
        <f t="shared" si="67"/>
        <v>0.34426879864926097</v>
      </c>
      <c r="AD294" s="42">
        <f t="shared" si="67"/>
        <v>0.87367198718748762</v>
      </c>
      <c r="AE294" s="42">
        <f t="shared" si="67"/>
        <v>0.7386738012082501</v>
      </c>
      <c r="AF294" s="42">
        <f t="shared" si="67"/>
        <v>2.451802183023021</v>
      </c>
      <c r="AG294" s="42">
        <f t="shared" si="67"/>
        <v>2.5793553502386044</v>
      </c>
      <c r="AH294" s="42">
        <f t="shared" si="67"/>
        <v>46.455048295700685</v>
      </c>
      <c r="AI294" s="42">
        <f t="shared" si="67"/>
        <v>5.4543931767779892</v>
      </c>
      <c r="AJ294" s="42">
        <f t="shared" si="67"/>
        <v>0.57781035647885304</v>
      </c>
      <c r="AK294" s="42">
        <f t="shared" si="67"/>
        <v>0.60090393527649733</v>
      </c>
      <c r="AL294" s="42">
        <f t="shared" si="67"/>
        <v>2.6438708317851454</v>
      </c>
    </row>
    <row r="295" spans="4:38">
      <c r="D295" s="52">
        <f t="shared" si="61"/>
        <v>3</v>
      </c>
      <c r="E295" s="42">
        <f t="shared" si="65"/>
        <v>0.21651104074125432</v>
      </c>
      <c r="F295" s="42">
        <f t="shared" si="65"/>
        <v>0.71064036615743698</v>
      </c>
      <c r="G295" s="42">
        <f t="shared" si="65"/>
        <v>0.54893977840915265</v>
      </c>
      <c r="H295" s="42">
        <f t="shared" si="65"/>
        <v>1.3633215375041543</v>
      </c>
      <c r="I295" s="42">
        <f t="shared" si="65"/>
        <v>1.9617503599401884</v>
      </c>
      <c r="J295" s="42">
        <f t="shared" si="65"/>
        <v>31.616520060396617</v>
      </c>
      <c r="K295" s="42">
        <f t="shared" si="65"/>
        <v>5.3739876597356178</v>
      </c>
      <c r="L295" s="42">
        <f t="shared" si="65"/>
        <v>0.50506911953778488</v>
      </c>
      <c r="M295" s="42">
        <f t="shared" si="65"/>
        <v>0.55723406642959239</v>
      </c>
      <c r="N295" s="42">
        <f t="shared" si="65"/>
        <v>1.6777894947853369</v>
      </c>
      <c r="Q295" s="42">
        <f t="shared" si="66"/>
        <v>0.13116291203312608</v>
      </c>
      <c r="R295" s="42">
        <f t="shared" si="66"/>
        <v>0.57338343942268821</v>
      </c>
      <c r="S295" s="42">
        <f t="shared" si="66"/>
        <v>0.39139416851567299</v>
      </c>
      <c r="T295" s="42">
        <f t="shared" si="66"/>
        <v>0.55568270725190727</v>
      </c>
      <c r="U295" s="42">
        <f t="shared" si="66"/>
        <v>1.4015302341206803</v>
      </c>
      <c r="V295" s="42">
        <f t="shared" si="66"/>
        <v>13.301501221537194</v>
      </c>
      <c r="W295" s="42">
        <f t="shared" si="66"/>
        <v>5.0826205023886271</v>
      </c>
      <c r="X295" s="42">
        <f t="shared" si="66"/>
        <v>0.45292399249516052</v>
      </c>
      <c r="Y295" s="42">
        <f t="shared" si="66"/>
        <v>0.53426802522089845</v>
      </c>
      <c r="Z295" s="42">
        <f t="shared" si="66"/>
        <v>0.86823309167388452</v>
      </c>
      <c r="AC295" s="42">
        <f t="shared" si="67"/>
        <v>0.30185916944938262</v>
      </c>
      <c r="AD295" s="42">
        <f t="shared" si="67"/>
        <v>0.86778009834013869</v>
      </c>
      <c r="AE295" s="42">
        <f t="shared" si="67"/>
        <v>0.71480153819659686</v>
      </c>
      <c r="AF295" s="42">
        <f t="shared" si="67"/>
        <v>2.2615814986304397</v>
      </c>
      <c r="AG295" s="42">
        <f t="shared" si="67"/>
        <v>2.4125462182277406</v>
      </c>
      <c r="AH295" s="42">
        <f t="shared" si="67"/>
        <v>47.659765505930338</v>
      </c>
      <c r="AI295" s="42">
        <f t="shared" si="67"/>
        <v>5.3939523762499437</v>
      </c>
      <c r="AJ295" s="42">
        <f t="shared" si="67"/>
        <v>0.55721424658040974</v>
      </c>
      <c r="AK295" s="42">
        <f t="shared" si="67"/>
        <v>0.58488836484928075</v>
      </c>
      <c r="AL295" s="42">
        <f t="shared" si="67"/>
        <v>2.7122025056309171</v>
      </c>
    </row>
    <row r="296" spans="4:38">
      <c r="D296" s="52">
        <f t="shared" si="61"/>
        <v>3.25</v>
      </c>
      <c r="E296" s="42">
        <f t="shared" si="65"/>
        <v>0.18987877098736722</v>
      </c>
      <c r="F296" s="42">
        <f t="shared" si="65"/>
        <v>0.70707744102391235</v>
      </c>
      <c r="G296" s="42">
        <f t="shared" si="65"/>
        <v>0.52266067074904066</v>
      </c>
      <c r="H296" s="42">
        <f t="shared" si="65"/>
        <v>1.2434263454637491</v>
      </c>
      <c r="I296" s="42">
        <f t="shared" si="65"/>
        <v>1.83456578534819</v>
      </c>
      <c r="J296" s="42">
        <f t="shared" si="65"/>
        <v>32.355039735992548</v>
      </c>
      <c r="K296" s="42">
        <f t="shared" si="65"/>
        <v>5.2943620146832648</v>
      </c>
      <c r="L296" s="42">
        <f t="shared" si="65"/>
        <v>0.48423882607857449</v>
      </c>
      <c r="M296" s="42">
        <f t="shared" si="65"/>
        <v>0.54254299010087303</v>
      </c>
      <c r="N296" s="42">
        <f t="shared" si="65"/>
        <v>1.690690826272601</v>
      </c>
      <c r="Q296" s="42">
        <f t="shared" si="66"/>
        <v>0.11701431786116781</v>
      </c>
      <c r="R296" s="42">
        <f t="shared" si="66"/>
        <v>0.57065860098870747</v>
      </c>
      <c r="S296" s="42">
        <f t="shared" si="66"/>
        <v>0.36231429522887665</v>
      </c>
      <c r="T296" s="42">
        <f t="shared" si="66"/>
        <v>0.51295498765667535</v>
      </c>
      <c r="U296" s="42">
        <f t="shared" si="66"/>
        <v>1.3278197056922625</v>
      </c>
      <c r="V296" s="42">
        <f t="shared" si="66"/>
        <v>13.648260659456788</v>
      </c>
      <c r="W296" s="42">
        <f t="shared" si="66"/>
        <v>4.9900865574821838</v>
      </c>
      <c r="X296" s="42">
        <f t="shared" si="66"/>
        <v>0.43307526436245924</v>
      </c>
      <c r="Y296" s="42">
        <f t="shared" si="66"/>
        <v>0.52263221141475757</v>
      </c>
      <c r="Z296" s="42">
        <f t="shared" si="66"/>
        <v>0.81405451879902091</v>
      </c>
      <c r="AC296" s="42">
        <f t="shared" si="67"/>
        <v>0.26274322411356554</v>
      </c>
      <c r="AD296" s="42">
        <f t="shared" si="67"/>
        <v>0.86257866521708826</v>
      </c>
      <c r="AE296" s="42">
        <f t="shared" si="67"/>
        <v>0.69282661400876855</v>
      </c>
      <c r="AF296" s="42">
        <f t="shared" si="67"/>
        <v>2.0608707029662079</v>
      </c>
      <c r="AG296" s="42">
        <f t="shared" si="67"/>
        <v>2.2365380532015737</v>
      </c>
      <c r="AH296" s="42">
        <f t="shared" si="67"/>
        <v>48.771812161526931</v>
      </c>
      <c r="AI296" s="42">
        <f t="shared" si="67"/>
        <v>5.3381608680702097</v>
      </c>
      <c r="AJ296" s="42">
        <f t="shared" si="67"/>
        <v>0.53540238779469074</v>
      </c>
      <c r="AK296" s="42">
        <f t="shared" si="67"/>
        <v>0.5679895828176218</v>
      </c>
      <c r="AL296" s="42">
        <f t="shared" si="67"/>
        <v>2.7752778968731686</v>
      </c>
    </row>
    <row r="297" spans="4:38">
      <c r="D297" s="52">
        <f t="shared" si="61"/>
        <v>3.5</v>
      </c>
      <c r="E297" s="42">
        <f t="shared" si="65"/>
        <v>0.16546329842559765</v>
      </c>
      <c r="F297" s="42">
        <f t="shared" si="65"/>
        <v>0.70379828868863303</v>
      </c>
      <c r="G297" s="42">
        <f t="shared" si="65"/>
        <v>0.49857148872727125</v>
      </c>
      <c r="H297" s="42">
        <f t="shared" si="65"/>
        <v>1.1232899289701694</v>
      </c>
      <c r="I297" s="42">
        <f t="shared" si="65"/>
        <v>1.7029955326888826</v>
      </c>
      <c r="J297" s="42">
        <f t="shared" si="65"/>
        <v>33.032016105288818</v>
      </c>
      <c r="K297" s="42">
        <f t="shared" si="65"/>
        <v>5.2122393981832742</v>
      </c>
      <c r="L297" s="42">
        <f t="shared" si="65"/>
        <v>0.46270589876435397</v>
      </c>
      <c r="M297" s="42">
        <f t="shared" si="65"/>
        <v>0.52739121799877942</v>
      </c>
      <c r="N297" s="42">
        <f t="shared" si="65"/>
        <v>1.7025170468025954</v>
      </c>
      <c r="Q297" s="42">
        <f t="shared" si="66"/>
        <v>0.10404219489890014</v>
      </c>
      <c r="R297" s="42">
        <f t="shared" si="66"/>
        <v>0.56759315775047903</v>
      </c>
      <c r="S297" s="42">
        <f t="shared" si="66"/>
        <v>0.33565774471597942</v>
      </c>
      <c r="T297" s="42">
        <f t="shared" si="66"/>
        <v>0.47378791136104592</v>
      </c>
      <c r="U297" s="42">
        <f t="shared" si="66"/>
        <v>1.253585465635177</v>
      </c>
      <c r="V297" s="42">
        <f t="shared" si="66"/>
        <v>14.016477567027041</v>
      </c>
      <c r="W297" s="42">
        <f t="shared" si="66"/>
        <v>4.8946508512372136</v>
      </c>
      <c r="X297" s="42">
        <f t="shared" si="66"/>
        <v>0.4126027946158447</v>
      </c>
      <c r="Y297" s="42">
        <f t="shared" si="66"/>
        <v>0.51053152259133605</v>
      </c>
      <c r="Z297" s="42">
        <f t="shared" si="66"/>
        <v>0.76000906281082803</v>
      </c>
      <c r="AC297" s="42">
        <f t="shared" si="67"/>
        <v>0.22688440195229462</v>
      </c>
      <c r="AD297" s="42">
        <f t="shared" si="67"/>
        <v>0.85779150552861738</v>
      </c>
      <c r="AE297" s="42">
        <f t="shared" si="67"/>
        <v>0.67267800103001285</v>
      </c>
      <c r="AF297" s="42">
        <f t="shared" si="67"/>
        <v>1.8538658405389872</v>
      </c>
      <c r="AG297" s="42">
        <f t="shared" si="67"/>
        <v>2.0550104683662207</v>
      </c>
      <c r="AH297" s="42">
        <f t="shared" si="67"/>
        <v>49.791188262490451</v>
      </c>
      <c r="AI297" s="42">
        <f t="shared" si="67"/>
        <v>5.2870186522387854</v>
      </c>
      <c r="AJ297" s="42">
        <f t="shared" si="67"/>
        <v>0.51280900291286369</v>
      </c>
      <c r="AK297" s="42">
        <f t="shared" si="67"/>
        <v>0.55056087382329733</v>
      </c>
      <c r="AL297" s="42">
        <f t="shared" si="67"/>
        <v>2.8330970055118958</v>
      </c>
    </row>
    <row r="298" spans="4:38">
      <c r="D298" s="52">
        <f t="shared" si="61"/>
        <v>3.75</v>
      </c>
      <c r="E298" s="42">
        <f t="shared" si="65"/>
        <v>0.14322777891778565</v>
      </c>
      <c r="F298" s="42">
        <f t="shared" si="65"/>
        <v>0.70061372728610205</v>
      </c>
      <c r="G298" s="42">
        <f t="shared" si="65"/>
        <v>0.47667223234384432</v>
      </c>
      <c r="H298" s="42">
        <f t="shared" si="65"/>
        <v>1.0047774508408145</v>
      </c>
      <c r="I298" s="42">
        <f t="shared" si="65"/>
        <v>1.5696098108009693</v>
      </c>
      <c r="J298" s="42">
        <f t="shared" si="65"/>
        <v>33.647449168285362</v>
      </c>
      <c r="K298" s="42">
        <f t="shared" si="65"/>
        <v>5.1292844578674099</v>
      </c>
      <c r="L298" s="42">
        <f t="shared" si="65"/>
        <v>0.44089478101705204</v>
      </c>
      <c r="M298" s="42">
        <f t="shared" si="65"/>
        <v>0.51208588063889393</v>
      </c>
      <c r="N298" s="42">
        <f t="shared" si="65"/>
        <v>1.7132681563753187</v>
      </c>
      <c r="Q298" s="42">
        <f t="shared" si="66"/>
        <v>9.2209415559516422E-2</v>
      </c>
      <c r="R298" s="42">
        <f t="shared" si="66"/>
        <v>0.5641871097080029</v>
      </c>
      <c r="S298" s="42">
        <f t="shared" si="66"/>
        <v>0.31142451697698226</v>
      </c>
      <c r="T298" s="42">
        <f t="shared" si="66"/>
        <v>0.43818147836501947</v>
      </c>
      <c r="U298" s="42">
        <f t="shared" si="66"/>
        <v>1.1797107809851115</v>
      </c>
      <c r="V298" s="42">
        <f t="shared" si="66"/>
        <v>14.401265441530381</v>
      </c>
      <c r="W298" s="42">
        <f t="shared" si="66"/>
        <v>4.7982478912127347</v>
      </c>
      <c r="X298" s="42">
        <f t="shared" si="66"/>
        <v>0.39192124730800637</v>
      </c>
      <c r="Y298" s="42">
        <f t="shared" si="66"/>
        <v>0.49818689308555181</v>
      </c>
      <c r="Z298" s="42">
        <f t="shared" si="66"/>
        <v>0.70689542502932812</v>
      </c>
      <c r="AC298" s="42">
        <f t="shared" si="67"/>
        <v>0.1942461422760548</v>
      </c>
      <c r="AD298" s="42">
        <f t="shared" si="67"/>
        <v>0.8531424369850058</v>
      </c>
      <c r="AE298" s="42">
        <f t="shared" si="67"/>
        <v>0.65428467164557624</v>
      </c>
      <c r="AF298" s="42">
        <f t="shared" si="67"/>
        <v>1.6447629558574386</v>
      </c>
      <c r="AG298" s="42">
        <f t="shared" si="67"/>
        <v>1.8716430769278034</v>
      </c>
      <c r="AH298" s="42">
        <f t="shared" si="67"/>
        <v>50.717893808820939</v>
      </c>
      <c r="AI298" s="42">
        <f t="shared" si="67"/>
        <v>5.2405257287556752</v>
      </c>
      <c r="AJ298" s="42">
        <f t="shared" si="67"/>
        <v>0.48986831472609749</v>
      </c>
      <c r="AK298" s="42">
        <f t="shared" si="67"/>
        <v>0.53295552250808431</v>
      </c>
      <c r="AL298" s="42">
        <f t="shared" si="67"/>
        <v>2.8856598315471031</v>
      </c>
    </row>
    <row r="299" spans="4:38">
      <c r="D299" s="52">
        <f t="shared" si="61"/>
        <v>4</v>
      </c>
      <c r="E299" s="42">
        <f t="shared" si="65"/>
        <v>0.12313536832577074</v>
      </c>
      <c r="F299" s="42">
        <f t="shared" si="65"/>
        <v>0.69733457495082318</v>
      </c>
      <c r="G299" s="42">
        <f t="shared" si="65"/>
        <v>0.45696290159876041</v>
      </c>
      <c r="H299" s="42">
        <f t="shared" si="65"/>
        <v>0.88975407389307881</v>
      </c>
      <c r="I299" s="42">
        <f t="shared" si="65"/>
        <v>1.4369788285231542</v>
      </c>
      <c r="J299" s="42">
        <f t="shared" si="65"/>
        <v>34.201338924982309</v>
      </c>
      <c r="K299" s="42">
        <f t="shared" si="65"/>
        <v>5.0471618413674229</v>
      </c>
      <c r="L299" s="42">
        <f t="shared" si="65"/>
        <v>0.41922991625859779</v>
      </c>
      <c r="M299" s="42">
        <f t="shared" si="65"/>
        <v>0.49693410853680026</v>
      </c>
      <c r="N299" s="42">
        <f t="shared" si="65"/>
        <v>1.7229441549907669</v>
      </c>
      <c r="Q299" s="42">
        <f t="shared" si="66"/>
        <v>8.1478852256209253E-2</v>
      </c>
      <c r="R299" s="42">
        <f t="shared" si="66"/>
        <v>0.56044045686127963</v>
      </c>
      <c r="S299" s="42">
        <f t="shared" si="66"/>
        <v>0.2896146120118851</v>
      </c>
      <c r="T299" s="42">
        <f t="shared" si="66"/>
        <v>0.40613568866859562</v>
      </c>
      <c r="U299" s="42">
        <f t="shared" si="66"/>
        <v>1.1070789187777494</v>
      </c>
      <c r="V299" s="42">
        <f t="shared" si="66"/>
        <v>14.797737780249143</v>
      </c>
      <c r="W299" s="42">
        <f t="shared" si="66"/>
        <v>4.70281218496776</v>
      </c>
      <c r="X299" s="42">
        <f t="shared" si="66"/>
        <v>0.371445286491635</v>
      </c>
      <c r="Y299" s="42">
        <f t="shared" si="66"/>
        <v>0.48581925723232328</v>
      </c>
      <c r="Z299" s="42">
        <f t="shared" si="66"/>
        <v>0.65551230677454397</v>
      </c>
      <c r="AC299" s="42">
        <f t="shared" si="67"/>
        <v>0.16479188439533213</v>
      </c>
      <c r="AD299" s="42">
        <f t="shared" si="67"/>
        <v>0.84835527729653437</v>
      </c>
      <c r="AE299" s="42">
        <f t="shared" si="67"/>
        <v>0.63757559824070653</v>
      </c>
      <c r="AF299" s="42">
        <f t="shared" si="67"/>
        <v>1.4377580934302179</v>
      </c>
      <c r="AG299" s="42">
        <f t="shared" si="67"/>
        <v>1.6901154920924497</v>
      </c>
      <c r="AH299" s="42">
        <f t="shared" si="67"/>
        <v>51.551928800518368</v>
      </c>
      <c r="AI299" s="42">
        <f t="shared" si="67"/>
        <v>5.1986820976208765</v>
      </c>
      <c r="AJ299" s="42">
        <f t="shared" si="67"/>
        <v>0.4670145460255602</v>
      </c>
      <c r="AK299" s="42">
        <f t="shared" si="67"/>
        <v>0.51552681351376028</v>
      </c>
      <c r="AL299" s="42">
        <f t="shared" si="67"/>
        <v>2.9329663749787911</v>
      </c>
    </row>
    <row r="300" spans="4:38">
      <c r="D300" s="52">
        <f t="shared" si="61"/>
        <v>4.25</v>
      </c>
      <c r="E300" s="42">
        <f t="shared" si="65"/>
        <v>0.10514922251139171</v>
      </c>
      <c r="F300" s="42">
        <f t="shared" si="65"/>
        <v>0.69377164981729877</v>
      </c>
      <c r="G300" s="42">
        <f t="shared" si="65"/>
        <v>0.43944349649201914</v>
      </c>
      <c r="H300" s="42">
        <f t="shared" si="65"/>
        <v>0.78008496094435342</v>
      </c>
      <c r="I300" s="42">
        <f t="shared" si="65"/>
        <v>1.3076727946941393</v>
      </c>
      <c r="J300" s="42">
        <f t="shared" si="65"/>
        <v>34.693685375379637</v>
      </c>
      <c r="K300" s="42">
        <f t="shared" si="65"/>
        <v>4.9675361963150708</v>
      </c>
      <c r="L300" s="42">
        <f t="shared" si="65"/>
        <v>0.39813574791091999</v>
      </c>
      <c r="M300" s="42">
        <f t="shared" si="65"/>
        <v>0.48224303220808135</v>
      </c>
      <c r="N300" s="42">
        <f t="shared" si="65"/>
        <v>1.7315450426489447</v>
      </c>
      <c r="Q300" s="42">
        <f t="shared" si="66"/>
        <v>7.181337740217214E-2</v>
      </c>
      <c r="R300" s="42">
        <f t="shared" si="66"/>
        <v>0.5563531992103089</v>
      </c>
      <c r="S300" s="42">
        <f t="shared" si="66"/>
        <v>0.27022802982068755</v>
      </c>
      <c r="T300" s="42">
        <f t="shared" si="66"/>
        <v>0.37765054227177386</v>
      </c>
      <c r="U300" s="42">
        <f t="shared" si="66"/>
        <v>1.0365731460487757</v>
      </c>
      <c r="V300" s="42">
        <f t="shared" si="66"/>
        <v>15.201008080465666</v>
      </c>
      <c r="W300" s="42">
        <f t="shared" si="66"/>
        <v>4.6102782400613158</v>
      </c>
      <c r="X300" s="42">
        <f t="shared" si="66"/>
        <v>0.35158957621942022</v>
      </c>
      <c r="Y300" s="42">
        <f t="shared" si="66"/>
        <v>0.47364954936656767</v>
      </c>
      <c r="Z300" s="42">
        <f t="shared" si="66"/>
        <v>0.60665840936649795</v>
      </c>
      <c r="AC300" s="42">
        <f t="shared" si="67"/>
        <v>0.13848506762061105</v>
      </c>
      <c r="AD300" s="42">
        <f t="shared" si="67"/>
        <v>0.84315384417348427</v>
      </c>
      <c r="AE300" s="42">
        <f t="shared" si="67"/>
        <v>0.62247975320065096</v>
      </c>
      <c r="AF300" s="42">
        <f t="shared" si="67"/>
        <v>1.2370472977659863</v>
      </c>
      <c r="AG300" s="42">
        <f t="shared" si="67"/>
        <v>1.5141073270662826</v>
      </c>
      <c r="AH300" s="42">
        <f t="shared" si="67"/>
        <v>52.293293237582773</v>
      </c>
      <c r="AI300" s="42">
        <f t="shared" si="67"/>
        <v>5.1614877588343866</v>
      </c>
      <c r="AJ300" s="42">
        <f t="shared" si="67"/>
        <v>0.44468191960241971</v>
      </c>
      <c r="AK300" s="42">
        <f t="shared" si="67"/>
        <v>0.49862803148210133</v>
      </c>
      <c r="AL300" s="42">
        <f t="shared" si="67"/>
        <v>2.9750166358069587</v>
      </c>
    </row>
    <row r="301" spans="4:38">
      <c r="D301" s="52">
        <f t="shared" si="61"/>
        <v>4.5</v>
      </c>
      <c r="E301" s="42">
        <f t="shared" si="65"/>
        <v>8.9232497336487734E-2</v>
      </c>
      <c r="F301" s="42">
        <f t="shared" si="65"/>
        <v>0.68973577002003161</v>
      </c>
      <c r="G301" s="42">
        <f t="shared" si="65"/>
        <v>0.42411401702362039</v>
      </c>
      <c r="H301" s="42">
        <f t="shared" si="65"/>
        <v>0.67763527481203367</v>
      </c>
      <c r="I301" s="42">
        <f t="shared" si="65"/>
        <v>1.184261918152623</v>
      </c>
      <c r="J301" s="42">
        <f t="shared" si="65"/>
        <v>35.124488519477232</v>
      </c>
      <c r="K301" s="42">
        <f t="shared" si="65"/>
        <v>4.8920721703421046</v>
      </c>
      <c r="L301" s="42">
        <f t="shared" si="65"/>
        <v>0.37803671939594796</v>
      </c>
      <c r="M301" s="42">
        <f t="shared" si="65"/>
        <v>0.4683197821683196</v>
      </c>
      <c r="N301" s="42">
        <f t="shared" si="65"/>
        <v>1.7390708193498519</v>
      </c>
      <c r="Q301" s="42">
        <f t="shared" si="66"/>
        <v>6.3175863410598193E-2</v>
      </c>
      <c r="R301" s="42">
        <f t="shared" si="66"/>
        <v>0.55192533675509037</v>
      </c>
      <c r="S301" s="42">
        <f t="shared" si="66"/>
        <v>0.25326477040338963</v>
      </c>
      <c r="T301" s="42">
        <f t="shared" si="66"/>
        <v>0.35272603917455497</v>
      </c>
      <c r="U301" s="42">
        <f t="shared" si="66"/>
        <v>0.96907672983388127</v>
      </c>
      <c r="V301" s="42">
        <f t="shared" si="66"/>
        <v>15.606189839462385</v>
      </c>
      <c r="W301" s="42">
        <f t="shared" si="66"/>
        <v>4.5225805640524221</v>
      </c>
      <c r="X301" s="42">
        <f t="shared" si="66"/>
        <v>0.33276878054405234</v>
      </c>
      <c r="Y301" s="42">
        <f t="shared" si="66"/>
        <v>0.46189870382320269</v>
      </c>
      <c r="Z301" s="42">
        <f t="shared" si="66"/>
        <v>0.5611324341252123</v>
      </c>
      <c r="AC301" s="42">
        <f t="shared" si="67"/>
        <v>0.11528913126237703</v>
      </c>
      <c r="AD301" s="42">
        <f t="shared" si="67"/>
        <v>0.83726195532613534</v>
      </c>
      <c r="AE301" s="42">
        <f t="shared" si="67"/>
        <v>0.60892610891065724</v>
      </c>
      <c r="AF301" s="42">
        <f t="shared" si="67"/>
        <v>1.0468266133734034</v>
      </c>
      <c r="AG301" s="42">
        <f t="shared" si="67"/>
        <v>1.3472981950554193</v>
      </c>
      <c r="AH301" s="42">
        <f t="shared" si="67"/>
        <v>52.941987120014119</v>
      </c>
      <c r="AI301" s="42">
        <f t="shared" si="67"/>
        <v>5.1289427123962064</v>
      </c>
      <c r="AJ301" s="42">
        <f t="shared" si="67"/>
        <v>0.42330465824784352</v>
      </c>
      <c r="AK301" s="42">
        <f t="shared" si="67"/>
        <v>0.48261246105488426</v>
      </c>
      <c r="AL301" s="42">
        <f t="shared" si="67"/>
        <v>3.0118106140316065</v>
      </c>
    </row>
    <row r="302" spans="4:38">
      <c r="D302" s="52">
        <f t="shared" si="61"/>
        <v>4.75</v>
      </c>
      <c r="E302" s="42">
        <f t="shared" si="65"/>
        <v>7.5348348662897996E-2</v>
      </c>
      <c r="F302" s="42">
        <f t="shared" si="65"/>
        <v>0.68503775369352582</v>
      </c>
      <c r="G302" s="42">
        <f t="shared" si="65"/>
        <v>0.41097446319356479</v>
      </c>
      <c r="H302" s="42">
        <f t="shared" si="65"/>
        <v>0.58427017831351358</v>
      </c>
      <c r="I302" s="42">
        <f t="shared" si="65"/>
        <v>1.0693164077373143</v>
      </c>
      <c r="J302" s="42">
        <f t="shared" si="65"/>
        <v>35.493748357275173</v>
      </c>
      <c r="K302" s="42">
        <f t="shared" si="65"/>
        <v>4.8224344110802893</v>
      </c>
      <c r="L302" s="42">
        <f t="shared" si="65"/>
        <v>0.35935727413561114</v>
      </c>
      <c r="M302" s="42">
        <f t="shared" si="65"/>
        <v>0.45547148893309813</v>
      </c>
      <c r="N302" s="42">
        <f t="shared" si="65"/>
        <v>1.7455214850934839</v>
      </c>
      <c r="Q302" s="42">
        <f t="shared" si="66"/>
        <v>5.5529182694680587E-2</v>
      </c>
      <c r="R302" s="42">
        <f t="shared" si="66"/>
        <v>0.54715686949562392</v>
      </c>
      <c r="S302" s="42">
        <f t="shared" si="66"/>
        <v>0.23872483375999121</v>
      </c>
      <c r="T302" s="42">
        <f t="shared" si="66"/>
        <v>0.33136217937693924</v>
      </c>
      <c r="U302" s="42">
        <f t="shared" si="66"/>
        <v>0.90547293716875443</v>
      </c>
      <c r="V302" s="42">
        <f t="shared" si="66"/>
        <v>16.008396554521735</v>
      </c>
      <c r="W302" s="42">
        <f t="shared" si="66"/>
        <v>4.4416536645001017</v>
      </c>
      <c r="X302" s="42">
        <f t="shared" si="66"/>
        <v>0.31539756351822168</v>
      </c>
      <c r="Y302" s="42">
        <f t="shared" si="66"/>
        <v>0.45078765493714723</v>
      </c>
      <c r="Z302" s="42">
        <f t="shared" si="66"/>
        <v>0.51973308237071003</v>
      </c>
      <c r="AC302" s="42">
        <f t="shared" si="67"/>
        <v>9.5167514631115363E-2</v>
      </c>
      <c r="AD302" s="42">
        <f t="shared" si="67"/>
        <v>0.83040342846476811</v>
      </c>
      <c r="AE302" s="42">
        <f t="shared" si="67"/>
        <v>0.5968436377559716</v>
      </c>
      <c r="AF302" s="42">
        <f t="shared" si="67"/>
        <v>0.87129208476113307</v>
      </c>
      <c r="AG302" s="42">
        <f t="shared" si="67"/>
        <v>1.1933677092659811</v>
      </c>
      <c r="AH302" s="42">
        <f t="shared" si="67"/>
        <v>53.498010447812391</v>
      </c>
      <c r="AI302" s="42">
        <f t="shared" si="67"/>
        <v>5.1010469583063358</v>
      </c>
      <c r="AJ302" s="42">
        <f t="shared" si="67"/>
        <v>0.40331698475300021</v>
      </c>
      <c r="AK302" s="42">
        <f t="shared" si="67"/>
        <v>0.46783338687388676</v>
      </c>
      <c r="AL302" s="42">
        <f t="shared" si="67"/>
        <v>3.0433483096527354</v>
      </c>
    </row>
    <row r="303" spans="4:38">
      <c r="D303" s="52">
        <f t="shared" si="61"/>
        <v>5</v>
      </c>
      <c r="E303" s="42">
        <f t="shared" si="65"/>
        <v>6.3459932352461765E-2</v>
      </c>
      <c r="F303" s="42">
        <f t="shared" si="65"/>
        <v>0.67948841897228429</v>
      </c>
      <c r="G303" s="42">
        <f t="shared" si="65"/>
        <v>0.40002483500185154</v>
      </c>
      <c r="H303" s="42">
        <f t="shared" si="65"/>
        <v>0.50185483426618827</v>
      </c>
      <c r="I303" s="42">
        <f t="shared" si="65"/>
        <v>0.96540647228691234</v>
      </c>
      <c r="J303" s="42">
        <f t="shared" si="65"/>
        <v>35.801464888773509</v>
      </c>
      <c r="K303" s="42">
        <f t="shared" si="65"/>
        <v>4.7602875661613773</v>
      </c>
      <c r="L303" s="42">
        <f t="shared" si="65"/>
        <v>0.34252185555183851</v>
      </c>
      <c r="M303" s="42">
        <f t="shared" si="65"/>
        <v>0.44400528301799996</v>
      </c>
      <c r="N303" s="42">
        <f t="shared" si="65"/>
        <v>1.7508970398798458</v>
      </c>
      <c r="Q303" s="42">
        <f t="shared" si="66"/>
        <v>4.88362076676125E-2</v>
      </c>
      <c r="R303" s="42">
        <f t="shared" si="66"/>
        <v>0.54204779743191012</v>
      </c>
      <c r="S303" s="42">
        <f t="shared" si="66"/>
        <v>0.22660821989049235</v>
      </c>
      <c r="T303" s="42">
        <f t="shared" si="66"/>
        <v>0.3135589628789261</v>
      </c>
      <c r="U303" s="42">
        <f t="shared" si="66"/>
        <v>0.84664503508908129</v>
      </c>
      <c r="V303" s="42">
        <f t="shared" si="66"/>
        <v>16.402741722926052</v>
      </c>
      <c r="W303" s="42">
        <f t="shared" si="66"/>
        <v>4.3694320489633665</v>
      </c>
      <c r="X303" s="42">
        <f t="shared" si="66"/>
        <v>0.29989058919461759</v>
      </c>
      <c r="Y303" s="42">
        <f t="shared" si="66"/>
        <v>0.44053733704331965</v>
      </c>
      <c r="Z303" s="42">
        <f t="shared" si="66"/>
        <v>0.48325905542301373</v>
      </c>
      <c r="AC303" s="42">
        <f t="shared" si="67"/>
        <v>7.808365703731085E-2</v>
      </c>
      <c r="AD303" s="42">
        <f t="shared" si="67"/>
        <v>0.82230208129966353</v>
      </c>
      <c r="AE303" s="42">
        <f t="shared" si="67"/>
        <v>0.58616131212184241</v>
      </c>
      <c r="AF303" s="42">
        <f t="shared" si="67"/>
        <v>0.71463975643783073</v>
      </c>
      <c r="AG303" s="42">
        <f t="shared" si="67"/>
        <v>1.0559954829040936</v>
      </c>
      <c r="AH303" s="42">
        <f t="shared" si="67"/>
        <v>53.961363220977631</v>
      </c>
      <c r="AI303" s="42">
        <f t="shared" si="67"/>
        <v>5.0778004965647821</v>
      </c>
      <c r="AJ303" s="42">
        <f t="shared" si="67"/>
        <v>0.38515312190905837</v>
      </c>
      <c r="AK303" s="42">
        <f t="shared" si="67"/>
        <v>0.45464409358088476</v>
      </c>
      <c r="AL303" s="42">
        <f t="shared" si="67"/>
        <v>3.0696297226703386</v>
      </c>
    </row>
    <row r="304" spans="4:38">
      <c r="D304" s="52">
        <f t="shared" si="61"/>
        <v>5.25</v>
      </c>
      <c r="E304" s="42">
        <f t="shared" si="65"/>
        <v>5.3530404267018189E-2</v>
      </c>
      <c r="F304" s="42">
        <f t="shared" si="65"/>
        <v>0.6728985839908096</v>
      </c>
      <c r="G304" s="42">
        <f t="shared" si="65"/>
        <v>0.39126513244848088</v>
      </c>
      <c r="H304" s="42">
        <f t="shared" si="65"/>
        <v>0.43225440548745298</v>
      </c>
      <c r="I304" s="42">
        <f t="shared" si="65"/>
        <v>0.87510232064012072</v>
      </c>
      <c r="J304" s="42">
        <f t="shared" si="65"/>
        <v>36.047638113972113</v>
      </c>
      <c r="K304" s="42">
        <f t="shared" si="65"/>
        <v>4.7072962832171283</v>
      </c>
      <c r="L304" s="42">
        <f t="shared" si="65"/>
        <v>0.32795490706655878</v>
      </c>
      <c r="M304" s="42">
        <f t="shared" si="65"/>
        <v>0.43422829493860821</v>
      </c>
      <c r="N304" s="42">
        <f t="shared" si="65"/>
        <v>1.7551974837089321</v>
      </c>
      <c r="Q304" s="42">
        <f t="shared" si="66"/>
        <v>4.3059810742587093E-2</v>
      </c>
      <c r="R304" s="42">
        <f t="shared" si="66"/>
        <v>0.53659812056394851</v>
      </c>
      <c r="S304" s="42">
        <f t="shared" si="66"/>
        <v>0.21691492879489355</v>
      </c>
      <c r="T304" s="42">
        <f t="shared" si="66"/>
        <v>0.29931638968051544</v>
      </c>
      <c r="U304" s="42">
        <f t="shared" si="66"/>
        <v>0.79347629063054859</v>
      </c>
      <c r="V304" s="42">
        <f t="shared" si="66"/>
        <v>16.784338841957677</v>
      </c>
      <c r="W304" s="42">
        <f t="shared" si="66"/>
        <v>4.3078502250012347</v>
      </c>
      <c r="X304" s="42">
        <f t="shared" si="66"/>
        <v>0.28666252162593098</v>
      </c>
      <c r="Y304" s="42">
        <f t="shared" si="66"/>
        <v>0.43136868447663718</v>
      </c>
      <c r="Z304" s="42">
        <f t="shared" si="66"/>
        <v>0.45250905460214563</v>
      </c>
      <c r="AC304" s="42">
        <f t="shared" si="67"/>
        <v>6.4000997791449049E-2</v>
      </c>
      <c r="AD304" s="42">
        <f t="shared" si="67"/>
        <v>0.81268173154110135</v>
      </c>
      <c r="AE304" s="42">
        <f t="shared" si="67"/>
        <v>0.5768081043935166</v>
      </c>
      <c r="AF304" s="42">
        <f t="shared" si="67"/>
        <v>0.58106567291215805</v>
      </c>
      <c r="AG304" s="42">
        <f t="shared" si="67"/>
        <v>0.93886112917587727</v>
      </c>
      <c r="AH304" s="42">
        <f t="shared" si="67"/>
        <v>54.332045439509855</v>
      </c>
      <c r="AI304" s="42">
        <f t="shared" si="67"/>
        <v>5.059203327171538</v>
      </c>
      <c r="AJ304" s="42">
        <f t="shared" si="67"/>
        <v>0.36924729250718608</v>
      </c>
      <c r="AK304" s="42">
        <f t="shared" si="67"/>
        <v>0.44339786581765522</v>
      </c>
      <c r="AL304" s="42">
        <f t="shared" si="67"/>
        <v>3.0906548530844224</v>
      </c>
    </row>
    <row r="305" spans="4:38">
      <c r="D305" s="52">
        <f t="shared" si="61"/>
        <v>5.5</v>
      </c>
      <c r="E305" s="42">
        <f t="shared" si="65"/>
        <v>4.5522920268406333E-2</v>
      </c>
      <c r="F305" s="42">
        <f t="shared" si="65"/>
        <v>0.66507906688360519</v>
      </c>
      <c r="G305" s="42">
        <f t="shared" si="65"/>
        <v>0.3846953555334528</v>
      </c>
      <c r="H305" s="42">
        <f t="shared" si="65"/>
        <v>0.37733405479470117</v>
      </c>
      <c r="I305" s="42">
        <f t="shared" si="65"/>
        <v>0.8009741616356455</v>
      </c>
      <c r="J305" s="42">
        <f t="shared" si="65"/>
        <v>36.232268032871062</v>
      </c>
      <c r="K305" s="42">
        <f t="shared" si="65"/>
        <v>4.6651252098792977</v>
      </c>
      <c r="L305" s="42">
        <f t="shared" si="65"/>
        <v>0.31608087210170099</v>
      </c>
      <c r="M305" s="42">
        <f t="shared" si="65"/>
        <v>0.42644765521050632</v>
      </c>
      <c r="N305" s="42">
        <f t="shared" si="65"/>
        <v>1.7584228165807483</v>
      </c>
      <c r="Q305" s="42">
        <f t="shared" si="66"/>
        <v>3.8162864332797558E-2</v>
      </c>
      <c r="R305" s="42">
        <f t="shared" si="66"/>
        <v>0.53080783889173944</v>
      </c>
      <c r="S305" s="42">
        <f t="shared" si="66"/>
        <v>0.20964496047319486</v>
      </c>
      <c r="T305" s="42">
        <f t="shared" si="66"/>
        <v>0.28863445978170732</v>
      </c>
      <c r="U305" s="42">
        <f t="shared" si="66"/>
        <v>0.74684997082884363</v>
      </c>
      <c r="V305" s="42">
        <f t="shared" si="66"/>
        <v>17.148301408899044</v>
      </c>
      <c r="W305" s="42">
        <f t="shared" si="66"/>
        <v>4.2588427001727407</v>
      </c>
      <c r="X305" s="42">
        <f t="shared" si="66"/>
        <v>0.2761280248648515</v>
      </c>
      <c r="Y305" s="42">
        <f t="shared" si="66"/>
        <v>0.42350263157201717</v>
      </c>
      <c r="Z305" s="42">
        <f t="shared" si="66"/>
        <v>0.42828178122812799</v>
      </c>
      <c r="AC305" s="42">
        <f t="shared" si="67"/>
        <v>5.2882976204014977E-2</v>
      </c>
      <c r="AD305" s="42">
        <f t="shared" si="67"/>
        <v>0.80126619689936252</v>
      </c>
      <c r="AE305" s="42">
        <f t="shared" si="67"/>
        <v>0.56871298695624095</v>
      </c>
      <c r="AF305" s="42">
        <f t="shared" si="67"/>
        <v>0.47476587869277431</v>
      </c>
      <c r="AG305" s="42">
        <f t="shared" si="67"/>
        <v>0.84564426128745296</v>
      </c>
      <c r="AH305" s="42">
        <f t="shared" si="67"/>
        <v>54.610057103409027</v>
      </c>
      <c r="AI305" s="42">
        <f t="shared" si="67"/>
        <v>5.045255450126608</v>
      </c>
      <c r="AJ305" s="42">
        <f t="shared" si="67"/>
        <v>0.35603371933855105</v>
      </c>
      <c r="AK305" s="42">
        <f t="shared" si="67"/>
        <v>0.43444798822597513</v>
      </c>
      <c r="AL305" s="42">
        <f t="shared" si="67"/>
        <v>3.1064237008949873</v>
      </c>
    </row>
    <row r="306" spans="4:38">
      <c r="D306" s="52">
        <f t="shared" si="61"/>
        <v>5.75</v>
      </c>
      <c r="E306" s="42">
        <f t="shared" si="65"/>
        <v>3.9400636218465526E-2</v>
      </c>
      <c r="F306" s="42">
        <f t="shared" si="65"/>
        <v>0.65584068578517385</v>
      </c>
      <c r="G306" s="42">
        <f t="shared" si="65"/>
        <v>0.3803155042567673</v>
      </c>
      <c r="H306" s="42">
        <f t="shared" si="65"/>
        <v>0.33895894500532658</v>
      </c>
      <c r="I306" s="42">
        <f t="shared" si="65"/>
        <v>0.74559220411218718</v>
      </c>
      <c r="J306" s="42">
        <f t="shared" si="65"/>
        <v>36.355354645470399</v>
      </c>
      <c r="K306" s="42">
        <f t="shared" si="65"/>
        <v>4.6354389937796361</v>
      </c>
      <c r="L306" s="42">
        <f t="shared" si="65"/>
        <v>0.30732419407919442</v>
      </c>
      <c r="M306" s="42">
        <f t="shared" si="65"/>
        <v>0.42097049434927669</v>
      </c>
      <c r="N306" s="42">
        <f t="shared" si="65"/>
        <v>1.760573038495294</v>
      </c>
      <c r="Q306" s="42">
        <f t="shared" si="66"/>
        <v>3.4108240851437086E-2</v>
      </c>
      <c r="R306" s="42">
        <f t="shared" si="66"/>
        <v>0.52467695241528312</v>
      </c>
      <c r="S306" s="42">
        <f t="shared" si="66"/>
        <v>0.20479831492539519</v>
      </c>
      <c r="T306" s="42">
        <f t="shared" si="66"/>
        <v>0.28151317318250224</v>
      </c>
      <c r="U306" s="42">
        <f t="shared" si="66"/>
        <v>0.70764934271965385</v>
      </c>
      <c r="V306" s="42">
        <f t="shared" si="66"/>
        <v>17.489742921032587</v>
      </c>
      <c r="W306" s="42">
        <f t="shared" si="66"/>
        <v>4.2243439820368893</v>
      </c>
      <c r="X306" s="42">
        <f t="shared" si="66"/>
        <v>0.26870176296406872</v>
      </c>
      <c r="Y306" s="42">
        <f t="shared" si="66"/>
        <v>0.4171601126643788</v>
      </c>
      <c r="Z306" s="42">
        <f t="shared" si="66"/>
        <v>0.41137593662098365</v>
      </c>
      <c r="AC306" s="42">
        <f t="shared" si="67"/>
        <v>4.4693031585493856E-2</v>
      </c>
      <c r="AD306" s="42">
        <f t="shared" si="67"/>
        <v>0.78777929508472799</v>
      </c>
      <c r="AE306" s="42">
        <f t="shared" si="67"/>
        <v>0.5618049321952634</v>
      </c>
      <c r="AF306" s="42">
        <f t="shared" si="67"/>
        <v>0.39993641828833904</v>
      </c>
      <c r="AG306" s="42">
        <f t="shared" si="67"/>
        <v>0.78002449244494376</v>
      </c>
      <c r="AH306" s="42">
        <f t="shared" si="67"/>
        <v>54.79539821267511</v>
      </c>
      <c r="AI306" s="42">
        <f t="shared" si="67"/>
        <v>5.0359568654299887</v>
      </c>
      <c r="AJ306" s="42">
        <f t="shared" si="67"/>
        <v>0.34594662519432118</v>
      </c>
      <c r="AK306" s="42">
        <f t="shared" si="67"/>
        <v>0.42814774544762091</v>
      </c>
      <c r="AL306" s="42">
        <f t="shared" si="67"/>
        <v>3.116936266102027</v>
      </c>
    </row>
    <row r="307" spans="4:38">
      <c r="D307" s="52">
        <f t="shared" si="61"/>
        <v>6</v>
      </c>
      <c r="E307" s="42">
        <f t="shared" si="65"/>
        <v>3.512670797903493E-2</v>
      </c>
      <c r="F307" s="42">
        <f t="shared" si="65"/>
        <v>0.64499425883001915</v>
      </c>
      <c r="G307" s="42">
        <f t="shared" si="65"/>
        <v>0.37812557861842477</v>
      </c>
      <c r="H307" s="42">
        <f t="shared" si="65"/>
        <v>0.31899423893672518</v>
      </c>
      <c r="I307" s="42">
        <f t="shared" si="65"/>
        <v>0.71152665690844885</v>
      </c>
      <c r="J307" s="42">
        <f t="shared" si="65"/>
        <v>36.416897951770061</v>
      </c>
      <c r="K307" s="42">
        <f t="shared" si="65"/>
        <v>4.619902282549913</v>
      </c>
      <c r="L307" s="42">
        <f t="shared" si="65"/>
        <v>0.302109316420969</v>
      </c>
      <c r="M307" s="42">
        <f t="shared" si="65"/>
        <v>0.41810394287050201</v>
      </c>
      <c r="N307" s="42">
        <f t="shared" si="65"/>
        <v>1.7616481494525646</v>
      </c>
      <c r="Q307" s="42">
        <f t="shared" si="66"/>
        <v>3.085881271169888E-2</v>
      </c>
      <c r="R307" s="42">
        <f t="shared" si="66"/>
        <v>0.5182054611345791</v>
      </c>
      <c r="S307" s="42">
        <f t="shared" si="66"/>
        <v>0.2023749921514956</v>
      </c>
      <c r="T307" s="42">
        <f t="shared" si="66"/>
        <v>0.2779525298828997</v>
      </c>
      <c r="U307" s="42">
        <f t="shared" si="66"/>
        <v>0.67675767333866643</v>
      </c>
      <c r="V307" s="42">
        <f t="shared" si="66"/>
        <v>17.803776875640644</v>
      </c>
      <c r="W307" s="42">
        <f t="shared" si="66"/>
        <v>4.2062885781527051</v>
      </c>
      <c r="X307" s="42">
        <f t="shared" si="66"/>
        <v>0.26479839997627347</v>
      </c>
      <c r="Y307" s="42">
        <f t="shared" si="66"/>
        <v>0.4125620620886396</v>
      </c>
      <c r="Z307" s="42">
        <f t="shared" si="66"/>
        <v>0.40259022210073586</v>
      </c>
      <c r="AC307" s="42">
        <f t="shared" si="67"/>
        <v>3.9394603246370979E-2</v>
      </c>
      <c r="AD307" s="42">
        <f t="shared" si="67"/>
        <v>0.77194484380747741</v>
      </c>
      <c r="AE307" s="42">
        <f t="shared" si="67"/>
        <v>0.55601291249583107</v>
      </c>
      <c r="AF307" s="42">
        <f t="shared" si="67"/>
        <v>0.36077333620751373</v>
      </c>
      <c r="AG307" s="42">
        <f t="shared" si="67"/>
        <v>0.74568143585447233</v>
      </c>
      <c r="AH307" s="42">
        <f t="shared" si="67"/>
        <v>54.888068767308127</v>
      </c>
      <c r="AI307" s="42">
        <f t="shared" si="67"/>
        <v>5.0313075730816728</v>
      </c>
      <c r="AJ307" s="42">
        <f t="shared" si="67"/>
        <v>0.33942023286566458</v>
      </c>
      <c r="AK307" s="42">
        <f t="shared" si="67"/>
        <v>0.42485042212437041</v>
      </c>
      <c r="AL307" s="42">
        <f t="shared" si="67"/>
        <v>3.1221925487055469</v>
      </c>
    </row>
    <row r="308" spans="4:38">
      <c r="D308" s="52">
        <f t="shared" si="61"/>
        <v>6.25</v>
      </c>
      <c r="E308" s="42">
        <f t="shared" ref="E308:N323" si="68">($D218-$D217)/8*(E217+3*((2*E217+E218)/3)+3*((E217+2*E218)/3)+E218)</f>
        <v>3.2257468666567375E-2</v>
      </c>
      <c r="F308" s="42">
        <f t="shared" si="68"/>
        <v>0.63257929430441573</v>
      </c>
      <c r="G308" s="42">
        <f t="shared" si="68"/>
        <v>0.37766881327287161</v>
      </c>
      <c r="H308" s="42">
        <f t="shared" si="68"/>
        <v>0.31422926952944663</v>
      </c>
      <c r="I308" s="42">
        <f t="shared" si="68"/>
        <v>0.69500635290169033</v>
      </c>
      <c r="J308" s="42">
        <f t="shared" si="68"/>
        <v>36.430676786047684</v>
      </c>
      <c r="K308" s="42">
        <f t="shared" si="68"/>
        <v>4.6169513019679984</v>
      </c>
      <c r="L308" s="42">
        <f t="shared" si="68"/>
        <v>0.29980131111516034</v>
      </c>
      <c r="M308" s="42">
        <f t="shared" si="68"/>
        <v>0.4173670444822194</v>
      </c>
      <c r="N308" s="42">
        <f t="shared" si="68"/>
        <v>1.7609897717476688</v>
      </c>
      <c r="Q308" s="42">
        <f t="shared" ref="Q308:Z323" si="69">($D218-$D217)/8*(Q217+3*((2*Q217+Q218)/3)+3*((Q217+2*Q218)/3)+Q218)</f>
        <v>2.8231844871580713E-2</v>
      </c>
      <c r="R308" s="42">
        <f t="shared" si="69"/>
        <v>0.51119198514506103</v>
      </c>
      <c r="S308" s="42">
        <f t="shared" si="69"/>
        <v>0.20202458068478679</v>
      </c>
      <c r="T308" s="42">
        <f t="shared" si="69"/>
        <v>0.27717486533156538</v>
      </c>
      <c r="U308" s="42">
        <f t="shared" si="69"/>
        <v>0.65291751329591707</v>
      </c>
      <c r="V308" s="42">
        <f t="shared" si="69"/>
        <v>18.094068149761419</v>
      </c>
      <c r="W308" s="42">
        <f t="shared" si="69"/>
        <v>4.2027176765794456</v>
      </c>
      <c r="X308" s="42">
        <f t="shared" si="69"/>
        <v>0.26376236634807493</v>
      </c>
      <c r="Y308" s="42">
        <f t="shared" si="69"/>
        <v>0.40943374599997912</v>
      </c>
      <c r="Z308" s="42">
        <f t="shared" si="69"/>
        <v>0.40145986647841986</v>
      </c>
      <c r="AC308" s="42">
        <f t="shared" ref="AC308:AL323" si="70">($D218-$D217)/8*(AC217+3*((2*AC217+AC218)/3)+3*((AC217+2*AC218)/3)+AC218)</f>
        <v>3.628309246155409E-2</v>
      </c>
      <c r="AD308" s="42">
        <f t="shared" si="70"/>
        <v>0.75396660346377076</v>
      </c>
      <c r="AE308" s="42">
        <f t="shared" si="70"/>
        <v>0.55109343289993407</v>
      </c>
      <c r="AF308" s="42">
        <f t="shared" si="70"/>
        <v>0.35128367372732738</v>
      </c>
      <c r="AG308" s="42">
        <f t="shared" si="70"/>
        <v>0.73679891324831637</v>
      </c>
      <c r="AH308" s="42">
        <f t="shared" si="70"/>
        <v>54.899732755842308</v>
      </c>
      <c r="AI308" s="42">
        <f t="shared" si="70"/>
        <v>5.0311849273565468</v>
      </c>
      <c r="AJ308" s="42">
        <f t="shared" si="70"/>
        <v>0.33584025588224475</v>
      </c>
      <c r="AK308" s="42">
        <f t="shared" si="70"/>
        <v>0.42404902876223655</v>
      </c>
      <c r="AL308" s="42">
        <f t="shared" si="70"/>
        <v>3.1205196770169201</v>
      </c>
    </row>
    <row r="309" spans="4:38">
      <c r="D309" s="52">
        <f t="shared" si="61"/>
        <v>6.5</v>
      </c>
      <c r="E309" s="42">
        <f t="shared" si="68"/>
        <v>2.9954710031516393E-2</v>
      </c>
      <c r="F309" s="42">
        <f t="shared" si="68"/>
        <v>0.61893640086758828</v>
      </c>
      <c r="G309" s="42">
        <f t="shared" si="68"/>
        <v>0.3780316775290013</v>
      </c>
      <c r="H309" s="42">
        <f t="shared" si="68"/>
        <v>0.31575581890806248</v>
      </c>
      <c r="I309" s="42">
        <f t="shared" si="68"/>
        <v>0.68506201272815959</v>
      </c>
      <c r="J309" s="42">
        <f t="shared" si="68"/>
        <v>36.424248816858395</v>
      </c>
      <c r="K309" s="42">
        <f t="shared" si="68"/>
        <v>4.6212389734139743</v>
      </c>
      <c r="L309" s="42">
        <f t="shared" si="68"/>
        <v>0.29856439757546854</v>
      </c>
      <c r="M309" s="42">
        <f t="shared" si="68"/>
        <v>0.41738837924639077</v>
      </c>
      <c r="N309" s="42">
        <f t="shared" si="68"/>
        <v>1.757343895293273</v>
      </c>
      <c r="Q309" s="42">
        <f t="shared" si="69"/>
        <v>2.5911370696154103E-2</v>
      </c>
      <c r="R309" s="42">
        <f t="shared" si="69"/>
        <v>0.50325215549646007</v>
      </c>
      <c r="S309" s="42">
        <f t="shared" si="69"/>
        <v>0.20304625759184941</v>
      </c>
      <c r="T309" s="42">
        <f t="shared" si="69"/>
        <v>0.2776248504258319</v>
      </c>
      <c r="U309" s="42">
        <f t="shared" si="69"/>
        <v>0.63243627443056183</v>
      </c>
      <c r="V309" s="42">
        <f t="shared" si="69"/>
        <v>18.374461834428143</v>
      </c>
      <c r="W309" s="42">
        <f t="shared" si="69"/>
        <v>4.2071343100235863</v>
      </c>
      <c r="X309" s="42">
        <f t="shared" si="69"/>
        <v>0.26372963756910606</v>
      </c>
      <c r="Y309" s="42">
        <f t="shared" si="69"/>
        <v>0.40693111759553391</v>
      </c>
      <c r="Z309" s="42">
        <f t="shared" si="69"/>
        <v>0.40595645335896152</v>
      </c>
      <c r="AC309" s="42">
        <f t="shared" si="70"/>
        <v>3.3998049366878731E-2</v>
      </c>
      <c r="AD309" s="42">
        <f t="shared" si="70"/>
        <v>0.73462064623871715</v>
      </c>
      <c r="AE309" s="42">
        <f t="shared" si="70"/>
        <v>0.54665420697788913</v>
      </c>
      <c r="AF309" s="42">
        <f t="shared" si="70"/>
        <v>0.353886787390292</v>
      </c>
      <c r="AG309" s="42">
        <f t="shared" si="70"/>
        <v>0.73683841714953568</v>
      </c>
      <c r="AH309" s="42">
        <f t="shared" si="70"/>
        <v>54.853718155346002</v>
      </c>
      <c r="AI309" s="42">
        <f t="shared" si="70"/>
        <v>5.0353436368043605</v>
      </c>
      <c r="AJ309" s="42">
        <f t="shared" si="70"/>
        <v>0.33339915758183003</v>
      </c>
      <c r="AK309" s="42">
        <f t="shared" si="70"/>
        <v>0.42425854018420883</v>
      </c>
      <c r="AL309" s="42">
        <f t="shared" si="70"/>
        <v>3.1087313372275918</v>
      </c>
    </row>
    <row r="310" spans="4:38">
      <c r="D310" s="52">
        <f t="shared" si="61"/>
        <v>6.75</v>
      </c>
      <c r="E310" s="42">
        <f t="shared" si="68"/>
        <v>2.7805468638802178E-2</v>
      </c>
      <c r="F310" s="42">
        <f t="shared" si="68"/>
        <v>0.60428611235875895</v>
      </c>
      <c r="G310" s="42">
        <f t="shared" si="68"/>
        <v>0.37875740604126112</v>
      </c>
      <c r="H310" s="42">
        <f t="shared" si="68"/>
        <v>0.31880891766529368</v>
      </c>
      <c r="I310" s="42">
        <f t="shared" si="68"/>
        <v>0.67578062856619792</v>
      </c>
      <c r="J310" s="42">
        <f t="shared" si="68"/>
        <v>36.411392878479766</v>
      </c>
      <c r="K310" s="42">
        <f t="shared" si="68"/>
        <v>4.6298143163059278</v>
      </c>
      <c r="L310" s="42">
        <f t="shared" si="68"/>
        <v>0.29740994493842299</v>
      </c>
      <c r="M310" s="42">
        <f t="shared" si="68"/>
        <v>0.41743104877473347</v>
      </c>
      <c r="N310" s="42">
        <f t="shared" si="68"/>
        <v>1.7502090056906237</v>
      </c>
      <c r="Q310" s="42">
        <f t="shared" si="69"/>
        <v>2.3745594799089258E-2</v>
      </c>
      <c r="R310" s="42">
        <f t="shared" si="69"/>
        <v>0.49423056943137023</v>
      </c>
      <c r="S310" s="42">
        <f t="shared" si="69"/>
        <v>0.20508961140597518</v>
      </c>
      <c r="T310" s="42">
        <f t="shared" si="69"/>
        <v>0.27852482061436545</v>
      </c>
      <c r="U310" s="42">
        <f t="shared" si="69"/>
        <v>0.61332045148956382</v>
      </c>
      <c r="V310" s="42">
        <f t="shared" si="69"/>
        <v>18.652694892277022</v>
      </c>
      <c r="W310" s="42">
        <f t="shared" si="69"/>
        <v>4.2159675769118659</v>
      </c>
      <c r="X310" s="42">
        <f t="shared" si="69"/>
        <v>0.26369909070873554</v>
      </c>
      <c r="Y310" s="42">
        <f t="shared" si="69"/>
        <v>0.40459533108471835</v>
      </c>
      <c r="Z310" s="42">
        <f t="shared" si="69"/>
        <v>0.414864779810588</v>
      </c>
      <c r="AC310" s="42">
        <f t="shared" si="70"/>
        <v>3.1865342478515093E-2</v>
      </c>
      <c r="AD310" s="42">
        <f t="shared" si="70"/>
        <v>0.71434165528614768</v>
      </c>
      <c r="AE310" s="42">
        <f t="shared" si="70"/>
        <v>0.54251092945064738</v>
      </c>
      <c r="AF310" s="42">
        <f t="shared" si="70"/>
        <v>0.35909301471622185</v>
      </c>
      <c r="AG310" s="42">
        <f t="shared" si="70"/>
        <v>0.73691742495197476</v>
      </c>
      <c r="AH310" s="42">
        <f t="shared" si="70"/>
        <v>54.761688954353346</v>
      </c>
      <c r="AI310" s="42">
        <f t="shared" si="70"/>
        <v>5.0436610556999852</v>
      </c>
      <c r="AJ310" s="42">
        <f t="shared" si="70"/>
        <v>0.33112079916810955</v>
      </c>
      <c r="AK310" s="42">
        <f t="shared" si="70"/>
        <v>0.4246775630281534</v>
      </c>
      <c r="AL310" s="42">
        <f t="shared" si="70"/>
        <v>3.0855532315706613</v>
      </c>
    </row>
    <row r="311" spans="4:38">
      <c r="D311" s="52">
        <f t="shared" si="61"/>
        <v>7</v>
      </c>
      <c r="E311" s="42">
        <f t="shared" si="68"/>
        <v>2.5809744488424685E-2</v>
      </c>
      <c r="F311" s="42">
        <f t="shared" si="68"/>
        <v>0.58865647757596873</v>
      </c>
      <c r="G311" s="42">
        <f t="shared" si="68"/>
        <v>0.37984599880965114</v>
      </c>
      <c r="H311" s="42">
        <f t="shared" si="68"/>
        <v>0.32338856580114078</v>
      </c>
      <c r="I311" s="42">
        <f t="shared" si="68"/>
        <v>0.66716220041580521</v>
      </c>
      <c r="J311" s="42">
        <f t="shared" si="68"/>
        <v>36.392108970911906</v>
      </c>
      <c r="K311" s="42">
        <f t="shared" si="68"/>
        <v>4.642677330643858</v>
      </c>
      <c r="L311" s="42">
        <f t="shared" si="68"/>
        <v>0.29633795320402329</v>
      </c>
      <c r="M311" s="42">
        <f t="shared" si="68"/>
        <v>0.41749505306724766</v>
      </c>
      <c r="N311" s="42">
        <f t="shared" si="68"/>
        <v>1.7397733389070749</v>
      </c>
      <c r="Q311" s="42">
        <f t="shared" si="69"/>
        <v>2.173451718038618E-2</v>
      </c>
      <c r="R311" s="42">
        <f t="shared" si="69"/>
        <v>0.48418239952638642</v>
      </c>
      <c r="S311" s="42">
        <f t="shared" si="69"/>
        <v>0.20815464212716464</v>
      </c>
      <c r="T311" s="42">
        <f t="shared" si="69"/>
        <v>0.27987477589716614</v>
      </c>
      <c r="U311" s="42">
        <f t="shared" si="69"/>
        <v>0.59557004447292261</v>
      </c>
      <c r="V311" s="42">
        <f t="shared" si="69"/>
        <v>18.92876732330809</v>
      </c>
      <c r="W311" s="42">
        <f t="shared" si="69"/>
        <v>4.2292174772442852</v>
      </c>
      <c r="X311" s="42">
        <f t="shared" si="69"/>
        <v>0.26367072576696293</v>
      </c>
      <c r="Y311" s="42">
        <f t="shared" si="69"/>
        <v>0.40242638646753226</v>
      </c>
      <c r="Z311" s="42">
        <f t="shared" si="69"/>
        <v>0.42808302906194956</v>
      </c>
      <c r="AC311" s="42">
        <f t="shared" si="70"/>
        <v>2.9884971796463135E-2</v>
      </c>
      <c r="AD311" s="42">
        <f t="shared" si="70"/>
        <v>0.69313055562555048</v>
      </c>
      <c r="AE311" s="42">
        <f t="shared" si="70"/>
        <v>0.53866360031820848</v>
      </c>
      <c r="AF311" s="42">
        <f t="shared" si="70"/>
        <v>0.36690235570511637</v>
      </c>
      <c r="AG311" s="42">
        <f t="shared" si="70"/>
        <v>0.73703593665563349</v>
      </c>
      <c r="AH311" s="42">
        <f t="shared" si="70"/>
        <v>54.623645152864341</v>
      </c>
      <c r="AI311" s="42">
        <f t="shared" si="70"/>
        <v>5.0561371840434246</v>
      </c>
      <c r="AJ311" s="42">
        <f t="shared" si="70"/>
        <v>0.32900518064108364</v>
      </c>
      <c r="AK311" s="42">
        <f t="shared" si="70"/>
        <v>0.42530609729407071</v>
      </c>
      <c r="AL311" s="42">
        <f t="shared" si="70"/>
        <v>3.051463648752196</v>
      </c>
    </row>
    <row r="312" spans="4:38">
      <c r="D312" s="52">
        <f t="shared" si="61"/>
        <v>7.25</v>
      </c>
      <c r="E312" s="42">
        <f t="shared" si="68"/>
        <v>2.3967537580383856E-2</v>
      </c>
      <c r="F312" s="42">
        <f t="shared" si="68"/>
        <v>0.57207554531725802</v>
      </c>
      <c r="G312" s="42">
        <f t="shared" si="68"/>
        <v>0.38129745583417129</v>
      </c>
      <c r="H312" s="42">
        <f t="shared" si="68"/>
        <v>0.32949476331560418</v>
      </c>
      <c r="I312" s="42">
        <f t="shared" si="68"/>
        <v>0.6592067282769809</v>
      </c>
      <c r="J312" s="42">
        <f t="shared" si="68"/>
        <v>36.366397094154763</v>
      </c>
      <c r="K312" s="42">
        <f t="shared" si="68"/>
        <v>4.6598280164277615</v>
      </c>
      <c r="L312" s="42">
        <f t="shared" si="68"/>
        <v>0.29534842237226983</v>
      </c>
      <c r="M312" s="42">
        <f t="shared" si="68"/>
        <v>0.41758039212393322</v>
      </c>
      <c r="N312" s="42">
        <f t="shared" si="68"/>
        <v>1.726225130909987</v>
      </c>
      <c r="Q312" s="42">
        <f t="shared" si="69"/>
        <v>1.9878137840044916E-2</v>
      </c>
      <c r="R312" s="42">
        <f t="shared" si="69"/>
        <v>0.47316281835810176</v>
      </c>
      <c r="S312" s="42">
        <f t="shared" si="69"/>
        <v>0.21224134975541725</v>
      </c>
      <c r="T312" s="42">
        <f t="shared" si="69"/>
        <v>0.28167471627423329</v>
      </c>
      <c r="U312" s="42">
        <f t="shared" si="69"/>
        <v>0.57918505338063819</v>
      </c>
      <c r="V312" s="42">
        <f t="shared" si="69"/>
        <v>19.202679127521421</v>
      </c>
      <c r="W312" s="42">
        <f t="shared" si="69"/>
        <v>4.2468840110208506</v>
      </c>
      <c r="X312" s="42">
        <f t="shared" si="69"/>
        <v>0.26364454274378829</v>
      </c>
      <c r="Y312" s="42">
        <f t="shared" si="69"/>
        <v>0.40042428374397615</v>
      </c>
      <c r="Z312" s="42">
        <f t="shared" si="69"/>
        <v>0.44550938434169812</v>
      </c>
      <c r="AC312" s="42">
        <f t="shared" si="70"/>
        <v>2.8056937320722848E-2</v>
      </c>
      <c r="AD312" s="42">
        <f t="shared" si="70"/>
        <v>0.67098827227641356</v>
      </c>
      <c r="AE312" s="42">
        <f t="shared" si="70"/>
        <v>0.53511221958057242</v>
      </c>
      <c r="AF312" s="42">
        <f t="shared" si="70"/>
        <v>0.37731481035697545</v>
      </c>
      <c r="AG312" s="42">
        <f t="shared" si="70"/>
        <v>0.7371939522605121</v>
      </c>
      <c r="AH312" s="42">
        <f t="shared" si="70"/>
        <v>54.439586750878981</v>
      </c>
      <c r="AI312" s="42">
        <f t="shared" si="70"/>
        <v>5.0727720218346724</v>
      </c>
      <c r="AJ312" s="42">
        <f t="shared" si="70"/>
        <v>0.32705230200075186</v>
      </c>
      <c r="AK312" s="42">
        <f t="shared" si="70"/>
        <v>0.42614414298196085</v>
      </c>
      <c r="AL312" s="42">
        <f t="shared" si="70"/>
        <v>3.0069408774782733</v>
      </c>
    </row>
    <row r="313" spans="4:38">
      <c r="D313" s="52">
        <f t="shared" si="61"/>
        <v>7.5</v>
      </c>
      <c r="E313" s="42">
        <f t="shared" si="68"/>
        <v>2.2278847914679795E-2</v>
      </c>
      <c r="F313" s="42">
        <f t="shared" si="68"/>
        <v>0.55457136438066723</v>
      </c>
      <c r="G313" s="42">
        <f t="shared" si="68"/>
        <v>0.38311177711482164</v>
      </c>
      <c r="H313" s="42">
        <f t="shared" si="68"/>
        <v>0.33712751020868342</v>
      </c>
      <c r="I313" s="42">
        <f t="shared" si="68"/>
        <v>0.65191421214972511</v>
      </c>
      <c r="J313" s="42">
        <f t="shared" si="68"/>
        <v>36.334257248208331</v>
      </c>
      <c r="K313" s="42">
        <f t="shared" si="68"/>
        <v>4.6812663736576452</v>
      </c>
      <c r="L313" s="42">
        <f t="shared" si="68"/>
        <v>0.29444135244316272</v>
      </c>
      <c r="M313" s="42">
        <f t="shared" si="68"/>
        <v>0.41768706594479021</v>
      </c>
      <c r="N313" s="42">
        <f t="shared" si="68"/>
        <v>1.7097526176667301</v>
      </c>
      <c r="Q313" s="42">
        <f t="shared" si="69"/>
        <v>1.8176456778065418E-2</v>
      </c>
      <c r="R313" s="42">
        <f t="shared" si="69"/>
        <v>0.46122699850310933</v>
      </c>
      <c r="S313" s="42">
        <f t="shared" si="69"/>
        <v>0.21734973429073248</v>
      </c>
      <c r="T313" s="42">
        <f t="shared" si="69"/>
        <v>0.28392464174556709</v>
      </c>
      <c r="U313" s="42">
        <f t="shared" si="69"/>
        <v>0.5641654782127109</v>
      </c>
      <c r="V313" s="42">
        <f t="shared" si="69"/>
        <v>19.474430304916901</v>
      </c>
      <c r="W313" s="42">
        <f t="shared" si="69"/>
        <v>4.2689671782415557</v>
      </c>
      <c r="X313" s="42">
        <f t="shared" si="69"/>
        <v>0.26362054163921156</v>
      </c>
      <c r="Y313" s="42">
        <f t="shared" si="69"/>
        <v>0.39858902291404996</v>
      </c>
      <c r="Z313" s="42">
        <f t="shared" si="69"/>
        <v>0.46704202887848428</v>
      </c>
      <c r="AC313" s="42">
        <f t="shared" si="70"/>
        <v>2.6381239051294227E-2</v>
      </c>
      <c r="AD313" s="42">
        <f t="shared" si="70"/>
        <v>0.64791573025822424</v>
      </c>
      <c r="AE313" s="42">
        <f t="shared" si="70"/>
        <v>0.53185678723773955</v>
      </c>
      <c r="AF313" s="42">
        <f t="shared" si="70"/>
        <v>0.39033037867179965</v>
      </c>
      <c r="AG313" s="42">
        <f t="shared" si="70"/>
        <v>0.73739147176661057</v>
      </c>
      <c r="AH313" s="42">
        <f t="shared" si="70"/>
        <v>54.209513748397313</v>
      </c>
      <c r="AI313" s="42">
        <f t="shared" si="70"/>
        <v>5.0935655690737303</v>
      </c>
      <c r="AJ313" s="42">
        <f t="shared" si="70"/>
        <v>0.32526216324711443</v>
      </c>
      <c r="AK313" s="42">
        <f t="shared" si="70"/>
        <v>0.42719170009182333</v>
      </c>
      <c r="AL313" s="42">
        <f t="shared" si="70"/>
        <v>2.952463206454973</v>
      </c>
    </row>
    <row r="314" spans="4:38">
      <c r="D314" s="52">
        <f t="shared" si="61"/>
        <v>7.75</v>
      </c>
      <c r="E314" s="42">
        <f t="shared" si="68"/>
        <v>2.0743675491312511E-2</v>
      </c>
      <c r="F314" s="42">
        <f t="shared" si="68"/>
        <v>0.53617198356423701</v>
      </c>
      <c r="G314" s="42">
        <f t="shared" si="68"/>
        <v>0.38528896265160167</v>
      </c>
      <c r="H314" s="42">
        <f t="shared" si="68"/>
        <v>0.34628680648037857</v>
      </c>
      <c r="I314" s="42">
        <f t="shared" si="68"/>
        <v>0.64528465203403829</v>
      </c>
      <c r="J314" s="42">
        <f t="shared" si="68"/>
        <v>36.29568943307261</v>
      </c>
      <c r="K314" s="42">
        <f t="shared" si="68"/>
        <v>4.7069924023335039</v>
      </c>
      <c r="L314" s="42">
        <f t="shared" si="68"/>
        <v>0.29361674341670135</v>
      </c>
      <c r="M314" s="42">
        <f t="shared" si="68"/>
        <v>0.41781507452981803</v>
      </c>
      <c r="N314" s="42">
        <f t="shared" si="68"/>
        <v>1.6905440351446641</v>
      </c>
      <c r="Q314" s="42">
        <f t="shared" si="69"/>
        <v>1.6629473994447676E-2</v>
      </c>
      <c r="R314" s="42">
        <f t="shared" si="69"/>
        <v>0.4484301125380033</v>
      </c>
      <c r="S314" s="42">
        <f t="shared" si="69"/>
        <v>0.22347979573311033</v>
      </c>
      <c r="T314" s="42">
        <f t="shared" si="69"/>
        <v>0.28662455231116735</v>
      </c>
      <c r="U314" s="42">
        <f t="shared" si="69"/>
        <v>0.55051131896914107</v>
      </c>
      <c r="V314" s="42">
        <f t="shared" si="69"/>
        <v>19.744020855494529</v>
      </c>
      <c r="W314" s="42">
        <f t="shared" si="69"/>
        <v>4.2954669789063962</v>
      </c>
      <c r="X314" s="42">
        <f t="shared" si="69"/>
        <v>0.26359872245323263</v>
      </c>
      <c r="Y314" s="42">
        <f t="shared" si="69"/>
        <v>0.39692060397775342</v>
      </c>
      <c r="Z314" s="42">
        <f t="shared" si="69"/>
        <v>0.49257914590095886</v>
      </c>
      <c r="AC314" s="42">
        <f t="shared" si="70"/>
        <v>2.4857876988177287E-2</v>
      </c>
      <c r="AD314" s="42">
        <f t="shared" si="70"/>
        <v>0.62391385459047022</v>
      </c>
      <c r="AE314" s="42">
        <f t="shared" si="70"/>
        <v>0.52889730328970952</v>
      </c>
      <c r="AF314" s="42">
        <f t="shared" si="70"/>
        <v>0.40594906064958913</v>
      </c>
      <c r="AG314" s="42">
        <f t="shared" si="70"/>
        <v>0.73762849517392826</v>
      </c>
      <c r="AH314" s="42">
        <f t="shared" si="70"/>
        <v>53.933426145419347</v>
      </c>
      <c r="AI314" s="42">
        <f t="shared" si="70"/>
        <v>5.1185178257606072</v>
      </c>
      <c r="AJ314" s="42">
        <f t="shared" si="70"/>
        <v>0.32363476438017108</v>
      </c>
      <c r="AK314" s="42">
        <f t="shared" si="70"/>
        <v>0.42844876862365805</v>
      </c>
      <c r="AL314" s="42">
        <f t="shared" si="70"/>
        <v>2.8885089243883635</v>
      </c>
    </row>
    <row r="315" spans="4:38">
      <c r="D315" s="52">
        <f t="shared" si="61"/>
        <v>8</v>
      </c>
      <c r="E315" s="42">
        <f t="shared" si="68"/>
        <v>1.9362020310281891E-2</v>
      </c>
      <c r="F315" s="42">
        <f t="shared" si="68"/>
        <v>0.51690545166600799</v>
      </c>
      <c r="G315" s="42">
        <f t="shared" si="68"/>
        <v>0.3878290124445119</v>
      </c>
      <c r="H315" s="42">
        <f t="shared" si="68"/>
        <v>0.35697265213068902</v>
      </c>
      <c r="I315" s="42">
        <f t="shared" si="68"/>
        <v>0.63931804792991997</v>
      </c>
      <c r="J315" s="42">
        <f t="shared" si="68"/>
        <v>36.25069364874755</v>
      </c>
      <c r="K315" s="42">
        <f t="shared" si="68"/>
        <v>4.7370061024553376</v>
      </c>
      <c r="L315" s="42">
        <f t="shared" si="68"/>
        <v>0.29287459529288629</v>
      </c>
      <c r="M315" s="42">
        <f t="shared" si="68"/>
        <v>0.41796441787901772</v>
      </c>
      <c r="N315" s="42">
        <f t="shared" si="68"/>
        <v>1.6687876193111493</v>
      </c>
      <c r="Q315" s="42">
        <f t="shared" si="69"/>
        <v>1.5237189489191704E-2</v>
      </c>
      <c r="R315" s="42">
        <f t="shared" si="69"/>
        <v>0.43482733303937737</v>
      </c>
      <c r="S315" s="42">
        <f t="shared" si="69"/>
        <v>0.23063153408255135</v>
      </c>
      <c r="T315" s="42">
        <f t="shared" si="69"/>
        <v>0.2897744479710348</v>
      </c>
      <c r="U315" s="42">
        <f t="shared" si="69"/>
        <v>0.53822257564992781</v>
      </c>
      <c r="V315" s="42">
        <f t="shared" si="69"/>
        <v>20.011450779254368</v>
      </c>
      <c r="W315" s="42">
        <f t="shared" si="69"/>
        <v>4.3263834130153818</v>
      </c>
      <c r="X315" s="42">
        <f t="shared" si="69"/>
        <v>0.26357908518585105</v>
      </c>
      <c r="Y315" s="42">
        <f t="shared" si="69"/>
        <v>0.39541902693508585</v>
      </c>
      <c r="Z315" s="42">
        <f t="shared" si="69"/>
        <v>0.52201891863777328</v>
      </c>
      <c r="AC315" s="42">
        <f t="shared" si="70"/>
        <v>2.3486851131372076E-2</v>
      </c>
      <c r="AD315" s="42">
        <f t="shared" si="70"/>
        <v>0.59898357029263904</v>
      </c>
      <c r="AE315" s="42">
        <f t="shared" si="70"/>
        <v>0.52623376773648245</v>
      </c>
      <c r="AF315" s="42">
        <f t="shared" si="70"/>
        <v>0.42417085629034318</v>
      </c>
      <c r="AG315" s="42">
        <f t="shared" si="70"/>
        <v>0.7379050224824657</v>
      </c>
      <c r="AH315" s="42">
        <f t="shared" si="70"/>
        <v>53.611323941945045</v>
      </c>
      <c r="AI315" s="42">
        <f t="shared" si="70"/>
        <v>5.1476287918952934</v>
      </c>
      <c r="AJ315" s="42">
        <f t="shared" si="70"/>
        <v>0.32217010539992191</v>
      </c>
      <c r="AK315" s="42">
        <f t="shared" si="70"/>
        <v>0.42991534857746511</v>
      </c>
      <c r="AL315" s="42">
        <f t="shared" si="70"/>
        <v>2.8155563199845215</v>
      </c>
    </row>
    <row r="316" spans="4:38">
      <c r="D316" s="52">
        <f t="shared" si="61"/>
        <v>8.25</v>
      </c>
      <c r="E316" s="42">
        <f t="shared" si="68"/>
        <v>1.813388237158799E-2</v>
      </c>
      <c r="F316" s="42">
        <f t="shared" si="68"/>
        <v>0.4967998174840213</v>
      </c>
      <c r="G316" s="42">
        <f t="shared" si="68"/>
        <v>0.39073192649355232</v>
      </c>
      <c r="H316" s="42">
        <f t="shared" si="68"/>
        <v>0.36918504715961531</v>
      </c>
      <c r="I316" s="42">
        <f t="shared" si="68"/>
        <v>0.63401439983737051</v>
      </c>
      <c r="J316" s="42">
        <f t="shared" si="68"/>
        <v>36.199269895233201</v>
      </c>
      <c r="K316" s="42">
        <f t="shared" si="68"/>
        <v>4.7713074740231507</v>
      </c>
      <c r="L316" s="42">
        <f t="shared" si="68"/>
        <v>0.29221490807171746</v>
      </c>
      <c r="M316" s="42">
        <f t="shared" si="68"/>
        <v>0.41813509599238891</v>
      </c>
      <c r="N316" s="42">
        <f t="shared" si="68"/>
        <v>1.6446716061335507</v>
      </c>
      <c r="Q316" s="42">
        <f t="shared" si="69"/>
        <v>1.3999603262297492E-2</v>
      </c>
      <c r="R316" s="42">
        <f t="shared" si="69"/>
        <v>0.42047383258382459</v>
      </c>
      <c r="S316" s="42">
        <f t="shared" si="69"/>
        <v>0.23880494933905599</v>
      </c>
      <c r="T316" s="42">
        <f t="shared" si="69"/>
        <v>0.29337432872516928</v>
      </c>
      <c r="U316" s="42">
        <f t="shared" si="69"/>
        <v>0.52729924825507124</v>
      </c>
      <c r="V316" s="42">
        <f t="shared" si="69"/>
        <v>20.276720076196398</v>
      </c>
      <c r="W316" s="42">
        <f t="shared" si="69"/>
        <v>4.3617164805685062</v>
      </c>
      <c r="X316" s="42">
        <f t="shared" si="69"/>
        <v>0.26356162983706743</v>
      </c>
      <c r="Y316" s="42">
        <f t="shared" si="69"/>
        <v>0.39408429178604831</v>
      </c>
      <c r="Z316" s="42">
        <f t="shared" si="69"/>
        <v>0.55525953031757858</v>
      </c>
      <c r="AC316" s="42">
        <f t="shared" si="70"/>
        <v>2.2268161480878578E-2</v>
      </c>
      <c r="AD316" s="42">
        <f t="shared" si="70"/>
        <v>0.57312580238421773</v>
      </c>
      <c r="AE316" s="42">
        <f t="shared" si="70"/>
        <v>0.52386618057805845</v>
      </c>
      <c r="AF316" s="42">
        <f t="shared" si="70"/>
        <v>0.4449957655940619</v>
      </c>
      <c r="AG316" s="42">
        <f t="shared" si="70"/>
        <v>0.73822105369222302</v>
      </c>
      <c r="AH316" s="42">
        <f t="shared" si="70"/>
        <v>53.243207137974366</v>
      </c>
      <c r="AI316" s="42">
        <f t="shared" si="70"/>
        <v>5.1808984674777898</v>
      </c>
      <c r="AJ316" s="42">
        <f t="shared" si="70"/>
        <v>0.32086818630636754</v>
      </c>
      <c r="AK316" s="42">
        <f t="shared" si="70"/>
        <v>0.43159143995324439</v>
      </c>
      <c r="AL316" s="42">
        <f t="shared" si="70"/>
        <v>2.7340836819495213</v>
      </c>
    </row>
    <row r="317" spans="4:38">
      <c r="D317" s="52">
        <f t="shared" si="61"/>
        <v>8.5</v>
      </c>
      <c r="E317" s="42">
        <f t="shared" si="68"/>
        <v>1.7059261675230905E-2</v>
      </c>
      <c r="F317" s="42">
        <f t="shared" si="68"/>
        <v>0.47588312981631686</v>
      </c>
      <c r="G317" s="42">
        <f t="shared" si="68"/>
        <v>0.39399770479872237</v>
      </c>
      <c r="H317" s="42">
        <f t="shared" si="68"/>
        <v>0.38292399156715795</v>
      </c>
      <c r="I317" s="42">
        <f t="shared" si="68"/>
        <v>0.62937370775638968</v>
      </c>
      <c r="J317" s="42">
        <f t="shared" si="68"/>
        <v>36.141418172529626</v>
      </c>
      <c r="K317" s="42">
        <f t="shared" si="68"/>
        <v>4.8098965170369388</v>
      </c>
      <c r="L317" s="42">
        <f t="shared" si="68"/>
        <v>0.29163768175319493</v>
      </c>
      <c r="M317" s="42">
        <f t="shared" si="68"/>
        <v>0.41832710886993141</v>
      </c>
      <c r="N317" s="42">
        <f t="shared" si="68"/>
        <v>1.6183842315792285</v>
      </c>
      <c r="Q317" s="42">
        <f t="shared" si="69"/>
        <v>1.2916715313765047E-2</v>
      </c>
      <c r="R317" s="42">
        <f t="shared" si="69"/>
        <v>0.40542478374793839</v>
      </c>
      <c r="S317" s="42">
        <f t="shared" si="69"/>
        <v>0.24800004150262384</v>
      </c>
      <c r="T317" s="42">
        <f t="shared" si="69"/>
        <v>0.29742419457357017</v>
      </c>
      <c r="U317" s="42">
        <f t="shared" si="69"/>
        <v>0.51774133678457257</v>
      </c>
      <c r="V317" s="42">
        <f t="shared" si="69"/>
        <v>20.53982874632058</v>
      </c>
      <c r="W317" s="42">
        <f t="shared" si="69"/>
        <v>4.4014661815657714</v>
      </c>
      <c r="X317" s="42">
        <f t="shared" si="69"/>
        <v>0.26354635640688223</v>
      </c>
      <c r="Y317" s="42">
        <f t="shared" si="69"/>
        <v>0.39291639853064064</v>
      </c>
      <c r="Z317" s="42">
        <f t="shared" si="69"/>
        <v>0.59219916416902629</v>
      </c>
      <c r="AC317" s="42">
        <f t="shared" si="70"/>
        <v>2.1201808036696763E-2</v>
      </c>
      <c r="AD317" s="42">
        <f t="shared" si="70"/>
        <v>0.54634147588469473</v>
      </c>
      <c r="AE317" s="42">
        <f t="shared" si="70"/>
        <v>0.52179454181443785</v>
      </c>
      <c r="AF317" s="42">
        <f t="shared" si="70"/>
        <v>0.46842378856074585</v>
      </c>
      <c r="AG317" s="42">
        <f t="shared" si="70"/>
        <v>0.73857658880319954</v>
      </c>
      <c r="AH317" s="42">
        <f t="shared" si="70"/>
        <v>52.829075733507395</v>
      </c>
      <c r="AI317" s="42">
        <f t="shared" si="70"/>
        <v>5.2183268525081061</v>
      </c>
      <c r="AJ317" s="42">
        <f t="shared" si="70"/>
        <v>0.31972900709950774</v>
      </c>
      <c r="AK317" s="42">
        <f t="shared" si="70"/>
        <v>0.43347704275099652</v>
      </c>
      <c r="AL317" s="42">
        <f t="shared" si="70"/>
        <v>2.6445692989894356</v>
      </c>
    </row>
    <row r="318" spans="4:38">
      <c r="D318" s="52">
        <f t="shared" si="61"/>
        <v>8.75</v>
      </c>
      <c r="E318" s="42">
        <f t="shared" si="68"/>
        <v>1.6138158221210543E-2</v>
      </c>
      <c r="F318" s="42">
        <f t="shared" si="68"/>
        <v>0.45418343746093526</v>
      </c>
      <c r="G318" s="42">
        <f t="shared" si="68"/>
        <v>0.3976263473600225</v>
      </c>
      <c r="H318" s="42">
        <f t="shared" si="68"/>
        <v>0.398189485353316</v>
      </c>
      <c r="I318" s="42">
        <f t="shared" si="68"/>
        <v>0.62539597168697736</v>
      </c>
      <c r="J318" s="42">
        <f t="shared" si="68"/>
        <v>36.077138480636762</v>
      </c>
      <c r="K318" s="42">
        <f t="shared" si="68"/>
        <v>4.8527732314967009</v>
      </c>
      <c r="L318" s="42">
        <f t="shared" si="68"/>
        <v>0.29114291633731826</v>
      </c>
      <c r="M318" s="42">
        <f t="shared" si="68"/>
        <v>0.41854045651164529</v>
      </c>
      <c r="N318" s="42">
        <f t="shared" si="68"/>
        <v>1.590113731615552</v>
      </c>
      <c r="Q318" s="42">
        <f t="shared" si="69"/>
        <v>1.1988525643594415E-2</v>
      </c>
      <c r="R318" s="42">
        <f t="shared" si="69"/>
        <v>0.38973535910831281</v>
      </c>
      <c r="S318" s="42">
        <f t="shared" si="69"/>
        <v>0.2582168105732543</v>
      </c>
      <c r="T318" s="42">
        <f t="shared" si="69"/>
        <v>0.30192404551623764</v>
      </c>
      <c r="U318" s="42">
        <f t="shared" si="69"/>
        <v>0.50954884123843058</v>
      </c>
      <c r="V318" s="42">
        <f t="shared" si="69"/>
        <v>20.800776789626969</v>
      </c>
      <c r="W318" s="42">
        <f t="shared" si="69"/>
        <v>4.4456325160071817</v>
      </c>
      <c r="X318" s="42">
        <f t="shared" si="69"/>
        <v>0.26353326489529488</v>
      </c>
      <c r="Y318" s="42">
        <f t="shared" si="69"/>
        <v>0.39191534716886262</v>
      </c>
      <c r="Z318" s="42">
        <f t="shared" si="69"/>
        <v>0.63273600342076652</v>
      </c>
      <c r="AC318" s="42">
        <f t="shared" si="70"/>
        <v>2.0287790798826612E-2</v>
      </c>
      <c r="AD318" s="42">
        <f t="shared" si="70"/>
        <v>0.51863151581355771</v>
      </c>
      <c r="AE318" s="42">
        <f t="shared" si="70"/>
        <v>0.52001885144561999</v>
      </c>
      <c r="AF318" s="42">
        <f t="shared" si="70"/>
        <v>0.49445492519039425</v>
      </c>
      <c r="AG318" s="42">
        <f t="shared" si="70"/>
        <v>0.73897162781539594</v>
      </c>
      <c r="AH318" s="42">
        <f t="shared" si="70"/>
        <v>52.36892972854406</v>
      </c>
      <c r="AI318" s="42">
        <f t="shared" si="70"/>
        <v>5.2599139469862326</v>
      </c>
      <c r="AJ318" s="42">
        <f t="shared" si="70"/>
        <v>0.31875256777934213</v>
      </c>
      <c r="AK318" s="42">
        <f t="shared" si="70"/>
        <v>0.43557215697072144</v>
      </c>
      <c r="AL318" s="42">
        <f t="shared" si="70"/>
        <v>2.5474914598103391</v>
      </c>
    </row>
    <row r="319" spans="4:38">
      <c r="D319" s="52">
        <f t="shared" si="61"/>
        <v>9</v>
      </c>
      <c r="E319" s="42">
        <f t="shared" si="68"/>
        <v>1.5370572009526847E-2</v>
      </c>
      <c r="F319" s="42">
        <f t="shared" si="68"/>
        <v>0.43172878921591806</v>
      </c>
      <c r="G319" s="42">
        <f t="shared" si="68"/>
        <v>0.40161785417745288</v>
      </c>
      <c r="H319" s="42">
        <f t="shared" si="68"/>
        <v>0.41498152851808989</v>
      </c>
      <c r="I319" s="42">
        <f t="shared" si="68"/>
        <v>0.62208119162913378</v>
      </c>
      <c r="J319" s="42">
        <f t="shared" si="68"/>
        <v>36.006430819554552</v>
      </c>
      <c r="K319" s="42">
        <f t="shared" si="68"/>
        <v>4.8999376174024443</v>
      </c>
      <c r="L319" s="42">
        <f t="shared" si="68"/>
        <v>0.29073061182408788</v>
      </c>
      <c r="M319" s="42">
        <f t="shared" si="68"/>
        <v>0.4187751389175306</v>
      </c>
      <c r="N319" s="42">
        <f t="shared" si="68"/>
        <v>1.5600483422098814</v>
      </c>
      <c r="Q319" s="42">
        <f t="shared" si="69"/>
        <v>1.1215034251785546E-2</v>
      </c>
      <c r="R319" s="42">
        <f t="shared" si="69"/>
        <v>0.37346073124154183</v>
      </c>
      <c r="S319" s="42">
        <f t="shared" si="69"/>
        <v>0.26945525655094738</v>
      </c>
      <c r="T319" s="42">
        <f t="shared" si="69"/>
        <v>0.30687388155317169</v>
      </c>
      <c r="U319" s="42">
        <f t="shared" si="69"/>
        <v>0.50272176161664539</v>
      </c>
      <c r="V319" s="42">
        <f t="shared" si="69"/>
        <v>21.05956420611556</v>
      </c>
      <c r="W319" s="42">
        <f t="shared" si="69"/>
        <v>4.4942154838927264</v>
      </c>
      <c r="X319" s="42">
        <f t="shared" si="69"/>
        <v>0.26352235530230539</v>
      </c>
      <c r="Y319" s="42">
        <f t="shared" si="69"/>
        <v>0.39108113770071418</v>
      </c>
      <c r="Z319" s="42">
        <f t="shared" si="69"/>
        <v>0.67676823130145058</v>
      </c>
      <c r="AC319" s="42">
        <f t="shared" si="70"/>
        <v>1.9526109767268145E-2</v>
      </c>
      <c r="AD319" s="42">
        <f t="shared" si="70"/>
        <v>0.48999684719029368</v>
      </c>
      <c r="AE319" s="42">
        <f t="shared" si="70"/>
        <v>0.51853910947160486</v>
      </c>
      <c r="AF319" s="42">
        <f t="shared" si="70"/>
        <v>0.52308917548300737</v>
      </c>
      <c r="AG319" s="42">
        <f t="shared" si="70"/>
        <v>0.73940617072881221</v>
      </c>
      <c r="AH319" s="42">
        <f t="shared" si="70"/>
        <v>51.862769123084384</v>
      </c>
      <c r="AI319" s="42">
        <f t="shared" si="70"/>
        <v>5.3056597509121675</v>
      </c>
      <c r="AJ319" s="42">
        <f t="shared" si="70"/>
        <v>0.31793886834587015</v>
      </c>
      <c r="AK319" s="42">
        <f t="shared" si="70"/>
        <v>0.43787678261241869</v>
      </c>
      <c r="AL319" s="42">
        <f t="shared" si="70"/>
        <v>2.443328453118303</v>
      </c>
    </row>
    <row r="320" spans="4:38">
      <c r="D320" s="52">
        <f t="shared" si="61"/>
        <v>9.25</v>
      </c>
      <c r="E320" s="42">
        <f t="shared" si="68"/>
        <v>1.4756503040179923E-2</v>
      </c>
      <c r="F320" s="42">
        <f t="shared" si="68"/>
        <v>0.40854723387930469</v>
      </c>
      <c r="G320" s="42">
        <f t="shared" si="68"/>
        <v>0.40597222525101351</v>
      </c>
      <c r="H320" s="42">
        <f t="shared" si="68"/>
        <v>0.43330012106147964</v>
      </c>
      <c r="I320" s="42">
        <f t="shared" si="68"/>
        <v>0.61942936758285883</v>
      </c>
      <c r="J320" s="42">
        <f t="shared" si="68"/>
        <v>35.92929518928306</v>
      </c>
      <c r="K320" s="42">
        <f t="shared" si="68"/>
        <v>4.951389674754167</v>
      </c>
      <c r="L320" s="42">
        <f t="shared" si="68"/>
        <v>0.29040076821350364</v>
      </c>
      <c r="M320" s="42">
        <f t="shared" si="68"/>
        <v>0.41903115608758734</v>
      </c>
      <c r="N320" s="42">
        <f t="shared" si="68"/>
        <v>1.5283762993295724</v>
      </c>
      <c r="Q320" s="42">
        <f t="shared" si="69"/>
        <v>1.0596241138338441E-2</v>
      </c>
      <c r="R320" s="42">
        <f t="shared" si="69"/>
        <v>0.35665607272421884</v>
      </c>
      <c r="S320" s="42">
        <f t="shared" si="69"/>
        <v>0.28171537943570413</v>
      </c>
      <c r="T320" s="42">
        <f t="shared" si="69"/>
        <v>0.31227370268437282</v>
      </c>
      <c r="U320" s="42">
        <f t="shared" si="69"/>
        <v>0.49726009791921733</v>
      </c>
      <c r="V320" s="42">
        <f t="shared" si="69"/>
        <v>21.316190995786297</v>
      </c>
      <c r="W320" s="42">
        <f t="shared" si="69"/>
        <v>4.5472150852224118</v>
      </c>
      <c r="X320" s="42">
        <f t="shared" si="69"/>
        <v>0.26351362762791386</v>
      </c>
      <c r="Y320" s="42">
        <f t="shared" si="69"/>
        <v>0.39041377012619505</v>
      </c>
      <c r="Z320" s="42">
        <f t="shared" si="69"/>
        <v>0.72419403103973046</v>
      </c>
      <c r="AC320" s="42">
        <f t="shared" si="70"/>
        <v>1.8916764942021352E-2</v>
      </c>
      <c r="AD320" s="42">
        <f t="shared" si="70"/>
        <v>0.4604383950343906</v>
      </c>
      <c r="AE320" s="42">
        <f t="shared" si="70"/>
        <v>0.5173553158923927</v>
      </c>
      <c r="AF320" s="42">
        <f t="shared" si="70"/>
        <v>0.55432653943858579</v>
      </c>
      <c r="AG320" s="42">
        <f t="shared" si="70"/>
        <v>0.73988021754344757</v>
      </c>
      <c r="AH320" s="42">
        <f t="shared" si="70"/>
        <v>51.310593917128401</v>
      </c>
      <c r="AI320" s="42">
        <f t="shared" si="70"/>
        <v>5.3555642642859169</v>
      </c>
      <c r="AJ320" s="42">
        <f t="shared" si="70"/>
        <v>0.31728790879909247</v>
      </c>
      <c r="AK320" s="42">
        <f t="shared" si="70"/>
        <v>0.44039091967608757</v>
      </c>
      <c r="AL320" s="42">
        <f t="shared" si="70"/>
        <v>2.3325585676194067</v>
      </c>
    </row>
    <row r="321" spans="4:38">
      <c r="D321" s="52">
        <f t="shared" si="61"/>
        <v>9.5</v>
      </c>
      <c r="E321" s="42">
        <f t="shared" si="68"/>
        <v>1.4295951313169714E-2</v>
      </c>
      <c r="F321" s="42">
        <f t="shared" si="68"/>
        <v>0.38466682024913629</v>
      </c>
      <c r="G321" s="42">
        <f t="shared" si="68"/>
        <v>0.41068946058070371</v>
      </c>
      <c r="H321" s="42">
        <f t="shared" si="68"/>
        <v>0.45314526298348518</v>
      </c>
      <c r="I321" s="42">
        <f t="shared" si="68"/>
        <v>0.61744049954815305</v>
      </c>
      <c r="J321" s="42">
        <f t="shared" si="68"/>
        <v>35.845731589822279</v>
      </c>
      <c r="K321" s="42">
        <f t="shared" si="68"/>
        <v>5.0071294035518639</v>
      </c>
      <c r="L321" s="42">
        <f t="shared" si="68"/>
        <v>0.29015338550556524</v>
      </c>
      <c r="M321" s="42">
        <f t="shared" si="68"/>
        <v>0.41930850802181485</v>
      </c>
      <c r="N321" s="42">
        <f t="shared" si="68"/>
        <v>1.4952858389419892</v>
      </c>
      <c r="Q321" s="42">
        <f t="shared" si="69"/>
        <v>1.0132146303253124E-2</v>
      </c>
      <c r="R321" s="42">
        <f t="shared" si="69"/>
        <v>0.33937655613293694</v>
      </c>
      <c r="S321" s="42">
        <f t="shared" si="69"/>
        <v>0.294997179227524</v>
      </c>
      <c r="T321" s="42">
        <f t="shared" si="69"/>
        <v>0.31812350890984104</v>
      </c>
      <c r="U321" s="42">
        <f t="shared" si="69"/>
        <v>0.49316385014614605</v>
      </c>
      <c r="V321" s="42">
        <f t="shared" si="69"/>
        <v>21.570657158639236</v>
      </c>
      <c r="W321" s="42">
        <f t="shared" si="69"/>
        <v>4.6046313199962423</v>
      </c>
      <c r="X321" s="42">
        <f t="shared" si="69"/>
        <v>0.26350708187212019</v>
      </c>
      <c r="Y321" s="42">
        <f t="shared" si="69"/>
        <v>0.38991324444530606</v>
      </c>
      <c r="Z321" s="42">
        <f t="shared" si="69"/>
        <v>0.7749115858642569</v>
      </c>
      <c r="AC321" s="42">
        <f t="shared" si="70"/>
        <v>1.8459756323086281E-2</v>
      </c>
      <c r="AD321" s="42">
        <f t="shared" si="70"/>
        <v>0.42995708436533631</v>
      </c>
      <c r="AE321" s="42">
        <f t="shared" si="70"/>
        <v>0.51646747070798393</v>
      </c>
      <c r="AF321" s="42">
        <f t="shared" si="70"/>
        <v>0.5881670170571287</v>
      </c>
      <c r="AG321" s="42">
        <f t="shared" si="70"/>
        <v>0.7403937682593027</v>
      </c>
      <c r="AH321" s="42">
        <f t="shared" si="70"/>
        <v>50.712404110676111</v>
      </c>
      <c r="AI321" s="42">
        <f t="shared" si="70"/>
        <v>5.4096274871074757</v>
      </c>
      <c r="AJ321" s="42">
        <f t="shared" si="70"/>
        <v>0.31679968913900941</v>
      </c>
      <c r="AK321" s="42">
        <f t="shared" si="70"/>
        <v>0.44311456816172928</v>
      </c>
      <c r="AL321" s="42">
        <f t="shared" si="70"/>
        <v>2.2156600920197178</v>
      </c>
    </row>
    <row r="322" spans="4:38">
      <c r="D322" s="52">
        <f t="shared" si="61"/>
        <v>9.75</v>
      </c>
      <c r="E322" s="42">
        <f t="shared" si="68"/>
        <v>1.3988916828496227E-2</v>
      </c>
      <c r="F322" s="42">
        <f t="shared" si="68"/>
        <v>0.36011559712345342</v>
      </c>
      <c r="G322" s="42">
        <f t="shared" si="68"/>
        <v>0.41576956016652411</v>
      </c>
      <c r="H322" s="42">
        <f t="shared" si="68"/>
        <v>0.47451695428410667</v>
      </c>
      <c r="I322" s="42">
        <f t="shared" si="68"/>
        <v>0.61611458752501602</v>
      </c>
      <c r="J322" s="42">
        <f t="shared" si="68"/>
        <v>35.755740021172222</v>
      </c>
      <c r="K322" s="42">
        <f t="shared" si="68"/>
        <v>5.0671568037955366</v>
      </c>
      <c r="L322" s="42">
        <f t="shared" si="68"/>
        <v>0.28998846370027276</v>
      </c>
      <c r="M322" s="42">
        <f t="shared" si="68"/>
        <v>0.41960719472021435</v>
      </c>
      <c r="N322" s="42">
        <f t="shared" si="68"/>
        <v>1.4609651970144972</v>
      </c>
      <c r="Q322" s="42">
        <f t="shared" si="69"/>
        <v>9.8227497465295781E-3</v>
      </c>
      <c r="R322" s="42">
        <f t="shared" si="69"/>
        <v>0.32167735404428976</v>
      </c>
      <c r="S322" s="42">
        <f t="shared" si="69"/>
        <v>0.30930065592640649</v>
      </c>
      <c r="T322" s="42">
        <f t="shared" si="69"/>
        <v>0.32442330022957566</v>
      </c>
      <c r="U322" s="42">
        <f t="shared" si="69"/>
        <v>0.49043301829743208</v>
      </c>
      <c r="V322" s="42">
        <f t="shared" si="69"/>
        <v>21.822962694674324</v>
      </c>
      <c r="W322" s="42">
        <f t="shared" si="69"/>
        <v>4.6664641882142117</v>
      </c>
      <c r="X322" s="42">
        <f t="shared" si="69"/>
        <v>0.26350271803492442</v>
      </c>
      <c r="Y322" s="42">
        <f t="shared" si="69"/>
        <v>0.38957956065804661</v>
      </c>
      <c r="Z322" s="42">
        <f t="shared" si="69"/>
        <v>0.82881907900368001</v>
      </c>
      <c r="AC322" s="42">
        <f t="shared" si="70"/>
        <v>1.8155083910462933E-2</v>
      </c>
      <c r="AD322" s="42">
        <f t="shared" si="70"/>
        <v>0.39855384020261775</v>
      </c>
      <c r="AE322" s="42">
        <f t="shared" si="70"/>
        <v>0.51587557391837824</v>
      </c>
      <c r="AF322" s="42">
        <f t="shared" si="70"/>
        <v>0.62461060833863646</v>
      </c>
      <c r="AG322" s="42">
        <f t="shared" si="70"/>
        <v>0.74094682287637759</v>
      </c>
      <c r="AH322" s="42">
        <f t="shared" si="70"/>
        <v>50.068199703727487</v>
      </c>
      <c r="AI322" s="42">
        <f t="shared" si="70"/>
        <v>5.467849419376849</v>
      </c>
      <c r="AJ322" s="42">
        <f t="shared" si="70"/>
        <v>0.3164742093656211</v>
      </c>
      <c r="AK322" s="42">
        <f t="shared" si="70"/>
        <v>0.4460477280693439</v>
      </c>
      <c r="AL322" s="42">
        <f t="shared" si="70"/>
        <v>2.0931113150253151</v>
      </c>
    </row>
    <row r="323" spans="4:38">
      <c r="D323" s="52">
        <f t="shared" si="61"/>
        <v>10</v>
      </c>
      <c r="E323" s="42">
        <f t="shared" si="68"/>
        <v>1.3835399586159512E-2</v>
      </c>
      <c r="F323" s="42">
        <f t="shared" si="68"/>
        <v>0.33492161330029657</v>
      </c>
      <c r="G323" s="42">
        <f t="shared" si="68"/>
        <v>0.42121252400847464</v>
      </c>
      <c r="H323" s="42">
        <f t="shared" si="68"/>
        <v>0.49741519496334335</v>
      </c>
      <c r="I323" s="42">
        <f t="shared" si="68"/>
        <v>0.61545163151344706</v>
      </c>
      <c r="J323" s="42">
        <f t="shared" si="68"/>
        <v>35.65932048333287</v>
      </c>
      <c r="K323" s="42">
        <f t="shared" si="68"/>
        <v>5.1314718754851842</v>
      </c>
      <c r="L323" s="42">
        <f t="shared" si="68"/>
        <v>0.28990600279762646</v>
      </c>
      <c r="M323" s="42">
        <f t="shared" si="68"/>
        <v>0.41992721618278517</v>
      </c>
      <c r="N323" s="42">
        <f t="shared" si="68"/>
        <v>1.4256026095144614</v>
      </c>
      <c r="Q323" s="42">
        <f t="shared" si="69"/>
        <v>9.6680514681678036E-3</v>
      </c>
      <c r="R323" s="42">
        <f t="shared" si="69"/>
        <v>0.30361363903487093</v>
      </c>
      <c r="S323" s="42">
        <f t="shared" si="69"/>
        <v>0.32462580953235215</v>
      </c>
      <c r="T323" s="42">
        <f t="shared" si="69"/>
        <v>0.33117307664357704</v>
      </c>
      <c r="U323" s="42">
        <f t="shared" si="69"/>
        <v>0.48906760237307539</v>
      </c>
      <c r="V323" s="42">
        <f t="shared" si="69"/>
        <v>22.073107603891618</v>
      </c>
      <c r="W323" s="42">
        <f t="shared" si="69"/>
        <v>4.7327136898763218</v>
      </c>
      <c r="X323" s="42">
        <f t="shared" si="69"/>
        <v>0.26350053611632651</v>
      </c>
      <c r="Y323" s="42">
        <f t="shared" si="69"/>
        <v>0.38941271876441708</v>
      </c>
      <c r="Z323" s="42">
        <f t="shared" si="69"/>
        <v>0.88581469368665156</v>
      </c>
      <c r="AC323" s="42">
        <f t="shared" si="70"/>
        <v>1.8002747704151258E-2</v>
      </c>
      <c r="AD323" s="42">
        <f t="shared" si="70"/>
        <v>0.36622958756572271</v>
      </c>
      <c r="AE323" s="42">
        <f t="shared" si="70"/>
        <v>0.51557962552357484</v>
      </c>
      <c r="AF323" s="42">
        <f t="shared" si="70"/>
        <v>0.66365731328310917</v>
      </c>
      <c r="AG323" s="42">
        <f t="shared" si="70"/>
        <v>0.74153938139467179</v>
      </c>
      <c r="AH323" s="42">
        <f t="shared" si="70"/>
        <v>49.377980696282499</v>
      </c>
      <c r="AI323" s="42">
        <f t="shared" si="70"/>
        <v>5.5302300610940378</v>
      </c>
      <c r="AJ323" s="42">
        <f t="shared" si="70"/>
        <v>0.31631146947892697</v>
      </c>
      <c r="AK323" s="42">
        <f t="shared" si="70"/>
        <v>0.44919039939893074</v>
      </c>
      <c r="AL323" s="42">
        <f t="shared" si="70"/>
        <v>1.9653905253422721</v>
      </c>
    </row>
    <row r="324" spans="4:38">
      <c r="D324" s="52">
        <f t="shared" si="61"/>
        <v>10.25</v>
      </c>
      <c r="E324" s="42">
        <f t="shared" ref="E324:N327" si="71">($D234-$D233)/8*(E233+3*((2*E233+E234)/3)+3*((E233+2*E234)/3)+E234)</f>
        <v>1.379702027557533E-2</v>
      </c>
      <c r="F324" s="42">
        <f t="shared" si="71"/>
        <v>0.32216743731410502</v>
      </c>
      <c r="G324" s="42">
        <f t="shared" si="71"/>
        <v>0.42402472199348229</v>
      </c>
      <c r="H324" s="42">
        <f t="shared" si="71"/>
        <v>0.50924595264761552</v>
      </c>
      <c r="I324" s="42">
        <f t="shared" si="71"/>
        <v>0.61528589251055443</v>
      </c>
      <c r="J324" s="42">
        <f t="shared" si="71"/>
        <v>35.609503722115875</v>
      </c>
      <c r="K324" s="42">
        <f t="shared" si="71"/>
        <v>5.1647013291914998</v>
      </c>
      <c r="L324" s="42">
        <f t="shared" si="71"/>
        <v>0.28988538757196508</v>
      </c>
      <c r="M324" s="42">
        <f t="shared" si="71"/>
        <v>0.42009256060511313</v>
      </c>
      <c r="N324" s="42">
        <f t="shared" si="71"/>
        <v>1.4076843588672276</v>
      </c>
      <c r="Q324" s="42">
        <f t="shared" ref="Q324:Z327" si="72">($D234-$D233)/8*(Q233+3*((2*Q233+Q234)/3)+3*((Q233+2*Q234)/3)+Q234)</f>
        <v>9.6293768985773603E-3</v>
      </c>
      <c r="R324" s="42">
        <f t="shared" si="72"/>
        <v>0.28530642448052845</v>
      </c>
      <c r="S324" s="42">
        <f t="shared" si="72"/>
        <v>0.34071722081859479</v>
      </c>
      <c r="T324" s="42">
        <f t="shared" si="72"/>
        <v>0.33826034187827891</v>
      </c>
      <c r="U324" s="42">
        <f t="shared" si="72"/>
        <v>0.4887262483919862</v>
      </c>
      <c r="V324" s="42">
        <f t="shared" si="72"/>
        <v>22.321632042995599</v>
      </c>
      <c r="W324" s="42">
        <f t="shared" si="72"/>
        <v>4.8022756666215383</v>
      </c>
      <c r="X324" s="42">
        <f t="shared" si="72"/>
        <v>0.26349999063667706</v>
      </c>
      <c r="Y324" s="42">
        <f t="shared" si="72"/>
        <v>0.38937100829101001</v>
      </c>
      <c r="Z324" s="42">
        <f t="shared" si="72"/>
        <v>0.94507124877613757</v>
      </c>
      <c r="AC324" s="42">
        <f t="shared" ref="AC324:AL327" si="73">($D234-$D233)/8*(AC233+3*((2*AC233+AC234)/3)+3*((AC233+2*AC234)/3)+AC234)</f>
        <v>1.7964663652573327E-2</v>
      </c>
      <c r="AD324" s="42">
        <f t="shared" si="73"/>
        <v>0.33321507962541835</v>
      </c>
      <c r="AE324" s="42">
        <f t="shared" si="73"/>
        <v>0.51550563842487385</v>
      </c>
      <c r="AF324" s="42">
        <f t="shared" si="73"/>
        <v>0.7046563534748056</v>
      </c>
      <c r="AG324" s="42">
        <f t="shared" si="73"/>
        <v>0.74216156783888099</v>
      </c>
      <c r="AH324" s="42">
        <f t="shared" si="73"/>
        <v>48.653250738465253</v>
      </c>
      <c r="AI324" s="42">
        <f t="shared" si="73"/>
        <v>5.5957297348970823</v>
      </c>
      <c r="AJ324" s="42">
        <f t="shared" si="73"/>
        <v>0.31627078450725321</v>
      </c>
      <c r="AK324" s="42">
        <f t="shared" si="73"/>
        <v>0.4524902042949967</v>
      </c>
      <c r="AL324" s="42">
        <f t="shared" si="73"/>
        <v>1.8340497991918698</v>
      </c>
    </row>
    <row r="325" spans="4:38">
      <c r="D325" s="52">
        <f t="shared" si="61"/>
        <v>10.5</v>
      </c>
      <c r="E325" s="42">
        <f t="shared" si="71"/>
        <v>1.3655846784530057E-2</v>
      </c>
      <c r="F325" s="42">
        <f t="shared" si="71"/>
        <v>0.31887096453097391</v>
      </c>
      <c r="G325" s="42">
        <f t="shared" si="71"/>
        <v>0.41968602790608628</v>
      </c>
      <c r="H325" s="42">
        <f t="shared" si="71"/>
        <v>0.50403526022997736</v>
      </c>
      <c r="I325" s="42">
        <f t="shared" si="71"/>
        <v>0.60899018113942649</v>
      </c>
      <c r="J325" s="42">
        <f t="shared" si="71"/>
        <v>35.245141138425232</v>
      </c>
      <c r="K325" s="42">
        <f t="shared" si="71"/>
        <v>5.1118552144301201</v>
      </c>
      <c r="L325" s="42">
        <f t="shared" si="71"/>
        <v>0.28691923028951227</v>
      </c>
      <c r="M325" s="42">
        <f t="shared" si="71"/>
        <v>0.41579410107122672</v>
      </c>
      <c r="N325" s="42">
        <f t="shared" si="71"/>
        <v>1.3932806897225993</v>
      </c>
      <c r="Q325" s="42">
        <f t="shared" si="72"/>
        <v>9.6293768985773603E-3</v>
      </c>
      <c r="R325" s="42">
        <f t="shared" si="72"/>
        <v>0.26692417369749977</v>
      </c>
      <c r="S325" s="42">
        <f t="shared" si="72"/>
        <v>0.35706405133160363</v>
      </c>
      <c r="T325" s="42">
        <f t="shared" si="72"/>
        <v>0.34546010338654715</v>
      </c>
      <c r="U325" s="42">
        <f t="shared" si="72"/>
        <v>0.4887262483919862</v>
      </c>
      <c r="V325" s="42">
        <f t="shared" si="72"/>
        <v>22.569616325395092</v>
      </c>
      <c r="W325" s="42">
        <f t="shared" si="72"/>
        <v>4.8729418017277872</v>
      </c>
      <c r="X325" s="42">
        <f t="shared" si="72"/>
        <v>0.26349999063667706</v>
      </c>
      <c r="Y325" s="42">
        <f t="shared" si="72"/>
        <v>0.38937100829101001</v>
      </c>
      <c r="Z325" s="42">
        <f t="shared" si="72"/>
        <v>1.0050701376932003</v>
      </c>
      <c r="AC325" s="42">
        <f t="shared" si="73"/>
        <v>1.7964663652573327E-2</v>
      </c>
      <c r="AD325" s="42">
        <f t="shared" si="73"/>
        <v>0.29997058936392018</v>
      </c>
      <c r="AE325" s="42">
        <f t="shared" si="73"/>
        <v>0.51550563842487385</v>
      </c>
      <c r="AF325" s="42">
        <f t="shared" si="73"/>
        <v>0.74630617208224359</v>
      </c>
      <c r="AG325" s="42">
        <f t="shared" si="73"/>
        <v>0.74279363025839495</v>
      </c>
      <c r="AH325" s="42">
        <f t="shared" si="73"/>
        <v>47.917017130523959</v>
      </c>
      <c r="AI325" s="42">
        <f t="shared" si="73"/>
        <v>5.6622690860620795</v>
      </c>
      <c r="AJ325" s="42">
        <f t="shared" si="73"/>
        <v>0.31627078450725321</v>
      </c>
      <c r="AK325" s="42">
        <f t="shared" si="73"/>
        <v>0.45584238704655589</v>
      </c>
      <c r="AL325" s="42">
        <f t="shared" si="73"/>
        <v>1.7015555707419163</v>
      </c>
    </row>
    <row r="326" spans="4:38">
      <c r="D326" s="52">
        <f t="shared" si="61"/>
        <v>10.75</v>
      </c>
      <c r="E326" s="42">
        <f t="shared" si="71"/>
        <v>1.3374872640277875E-2</v>
      </c>
      <c r="F326" s="42">
        <f t="shared" si="71"/>
        <v>0.31231007542613615</v>
      </c>
      <c r="G326" s="42">
        <f t="shared" si="71"/>
        <v>0.41105083124592046</v>
      </c>
      <c r="H326" s="42">
        <f t="shared" si="71"/>
        <v>0.49366454663377052</v>
      </c>
      <c r="I326" s="42">
        <f t="shared" si="71"/>
        <v>0.5964599808740374</v>
      </c>
      <c r="J326" s="42">
        <f t="shared" si="71"/>
        <v>34.519959205245158</v>
      </c>
      <c r="K326" s="42">
        <f t="shared" si="71"/>
        <v>5.0066768855371304</v>
      </c>
      <c r="L326" s="42">
        <f t="shared" si="71"/>
        <v>0.28101576004177814</v>
      </c>
      <c r="M326" s="42">
        <f t="shared" si="71"/>
        <v>0.40723898225824035</v>
      </c>
      <c r="N326" s="42">
        <f t="shared" si="71"/>
        <v>1.3646134195287527</v>
      </c>
      <c r="Q326" s="42">
        <f t="shared" si="72"/>
        <v>9.6293768985773603E-3</v>
      </c>
      <c r="R326" s="42">
        <f t="shared" si="72"/>
        <v>0.24854192291447105</v>
      </c>
      <c r="S326" s="42">
        <f t="shared" si="72"/>
        <v>0.37341088184461252</v>
      </c>
      <c r="T326" s="42">
        <f t="shared" si="72"/>
        <v>0.35265986489481549</v>
      </c>
      <c r="U326" s="42">
        <f t="shared" si="72"/>
        <v>0.4887262483919862</v>
      </c>
      <c r="V326" s="42">
        <f t="shared" si="72"/>
        <v>22.817600607794589</v>
      </c>
      <c r="W326" s="42">
        <f t="shared" si="72"/>
        <v>4.943607936834038</v>
      </c>
      <c r="X326" s="42">
        <f t="shared" si="72"/>
        <v>0.26349999063667706</v>
      </c>
      <c r="Y326" s="42">
        <f t="shared" si="72"/>
        <v>0.38937100829101001</v>
      </c>
      <c r="Z326" s="42">
        <f t="shared" si="72"/>
        <v>1.0650690266102631</v>
      </c>
      <c r="AC326" s="42">
        <f t="shared" si="73"/>
        <v>1.7964663652573327E-2</v>
      </c>
      <c r="AD326" s="42">
        <f t="shared" si="73"/>
        <v>0.26672609910242195</v>
      </c>
      <c r="AE326" s="42">
        <f t="shared" si="73"/>
        <v>0.51550563842487385</v>
      </c>
      <c r="AF326" s="42">
        <f t="shared" si="73"/>
        <v>0.78795599068968147</v>
      </c>
      <c r="AG326" s="42">
        <f t="shared" si="73"/>
        <v>0.74342569267790903</v>
      </c>
      <c r="AH326" s="42">
        <f t="shared" si="73"/>
        <v>47.180783522582665</v>
      </c>
      <c r="AI326" s="42">
        <f t="shared" si="73"/>
        <v>5.7288084372270829</v>
      </c>
      <c r="AJ326" s="42">
        <f t="shared" si="73"/>
        <v>0.31627078450725321</v>
      </c>
      <c r="AK326" s="42">
        <f t="shared" si="73"/>
        <v>0.45919456979811546</v>
      </c>
      <c r="AL326" s="42">
        <f t="shared" si="73"/>
        <v>1.5690613422919626</v>
      </c>
    </row>
    <row r="327" spans="4:38">
      <c r="D327" s="52">
        <f t="shared" si="61"/>
        <v>11</v>
      </c>
      <c r="E327" s="42">
        <f t="shared" si="71"/>
        <v>1.3143549464513252E-2</v>
      </c>
      <c r="F327" s="42">
        <f t="shared" si="71"/>
        <v>0.30690856167614333</v>
      </c>
      <c r="G327" s="42">
        <f t="shared" si="71"/>
        <v>0.40394156103140288</v>
      </c>
      <c r="H327" s="42">
        <f t="shared" si="71"/>
        <v>0.48512644285057416</v>
      </c>
      <c r="I327" s="42">
        <f t="shared" si="71"/>
        <v>0.58614399352199464</v>
      </c>
      <c r="J327" s="42">
        <f t="shared" si="71"/>
        <v>33.92292424234202</v>
      </c>
      <c r="K327" s="42">
        <f t="shared" si="71"/>
        <v>4.9200846294208347</v>
      </c>
      <c r="L327" s="42">
        <f t="shared" si="71"/>
        <v>0.27615549259840733</v>
      </c>
      <c r="M327" s="42">
        <f t="shared" si="71"/>
        <v>0.40019563932670182</v>
      </c>
      <c r="N327" s="42">
        <f t="shared" si="71"/>
        <v>1.3410119454522227</v>
      </c>
      <c r="Q327" s="42">
        <f t="shared" si="72"/>
        <v>9.6293768985773603E-3</v>
      </c>
      <c r="R327" s="42">
        <f t="shared" si="72"/>
        <v>0.23015967213144234</v>
      </c>
      <c r="S327" s="42">
        <f t="shared" si="72"/>
        <v>0.38975771235762124</v>
      </c>
      <c r="T327" s="42">
        <f t="shared" si="72"/>
        <v>0.35985962640308394</v>
      </c>
      <c r="U327" s="42">
        <f t="shared" si="72"/>
        <v>0.4887262483919862</v>
      </c>
      <c r="V327" s="42">
        <f t="shared" si="72"/>
        <v>23.065584890194081</v>
      </c>
      <c r="W327" s="42">
        <f t="shared" si="72"/>
        <v>5.0142740719402878</v>
      </c>
      <c r="X327" s="42">
        <f t="shared" si="72"/>
        <v>0.26349999063667706</v>
      </c>
      <c r="Y327" s="42">
        <f t="shared" si="72"/>
        <v>0.38937100829101001</v>
      </c>
      <c r="Z327" s="42">
        <f t="shared" si="72"/>
        <v>1.125067915527326</v>
      </c>
      <c r="AC327" s="42">
        <f t="shared" si="73"/>
        <v>1.7964663652573327E-2</v>
      </c>
      <c r="AD327" s="42">
        <f t="shared" si="73"/>
        <v>0.23348160884092428</v>
      </c>
      <c r="AE327" s="42">
        <f t="shared" si="73"/>
        <v>0.51550563842487385</v>
      </c>
      <c r="AF327" s="42">
        <f t="shared" si="73"/>
        <v>0.82960580929711891</v>
      </c>
      <c r="AG327" s="42">
        <f t="shared" si="73"/>
        <v>0.74405775509742345</v>
      </c>
      <c r="AH327" s="42">
        <f t="shared" si="73"/>
        <v>46.444549914641328</v>
      </c>
      <c r="AI327" s="42">
        <f t="shared" si="73"/>
        <v>5.7953477883920801</v>
      </c>
      <c r="AJ327" s="42">
        <f t="shared" si="73"/>
        <v>0.31627078450725321</v>
      </c>
      <c r="AK327" s="42">
        <f t="shared" si="73"/>
        <v>0.46254675254967464</v>
      </c>
      <c r="AL327" s="42">
        <f t="shared" si="73"/>
        <v>1.4365671138420044</v>
      </c>
    </row>
    <row r="328" spans="4:38">
      <c r="D328" s="52">
        <f t="shared" si="61"/>
        <v>12</v>
      </c>
    </row>
    <row r="329" spans="4:38">
      <c r="D329" s="52">
        <f t="shared" si="61"/>
        <v>13</v>
      </c>
    </row>
    <row r="330" spans="4:38">
      <c r="D330" s="52">
        <f t="shared" si="61"/>
        <v>14</v>
      </c>
    </row>
    <row r="331" spans="4:38">
      <c r="D331" s="52">
        <f t="shared" si="61"/>
        <v>15</v>
      </c>
    </row>
    <row r="332" spans="4:38">
      <c r="D332" s="52">
        <f t="shared" si="61"/>
        <v>16</v>
      </c>
    </row>
    <row r="333" spans="4:38">
      <c r="D333" s="52">
        <f t="shared" si="61"/>
        <v>17</v>
      </c>
    </row>
    <row r="334" spans="4:38">
      <c r="D334" s="52">
        <f t="shared" si="61"/>
        <v>18</v>
      </c>
    </row>
    <row r="335" spans="4:38">
      <c r="D335" s="52">
        <f t="shared" si="61"/>
        <v>19</v>
      </c>
    </row>
    <row r="336" spans="4:38">
      <c r="D336" s="52">
        <f t="shared" si="61"/>
        <v>20</v>
      </c>
    </row>
    <row r="337" spans="4:4">
      <c r="D337" s="52">
        <f t="shared" si="61"/>
        <v>25</v>
      </c>
    </row>
    <row r="338" spans="4:4">
      <c r="D338" s="52">
        <f t="shared" si="61"/>
        <v>30</v>
      </c>
    </row>
    <row r="339" spans="4:4">
      <c r="D339" s="52">
        <f t="shared" si="61"/>
        <v>40</v>
      </c>
    </row>
    <row r="340" spans="4:4">
      <c r="D340" s="52">
        <f t="shared" ref="D340:D356" si="74">D250</f>
        <v>50</v>
      </c>
    </row>
    <row r="341" spans="4:4">
      <c r="D341" s="52">
        <f t="shared" si="74"/>
        <v>60</v>
      </c>
    </row>
    <row r="342" spans="4:4">
      <c r="D342" s="52">
        <f t="shared" si="74"/>
        <v>75</v>
      </c>
    </row>
    <row r="343" spans="4:4">
      <c r="D343" s="52">
        <f t="shared" si="74"/>
        <v>100</v>
      </c>
    </row>
    <row r="344" spans="4:4">
      <c r="D344" s="52">
        <f t="shared" si="74"/>
        <v>125</v>
      </c>
    </row>
    <row r="345" spans="4:4">
      <c r="D345" s="52">
        <f t="shared" si="74"/>
        <v>150</v>
      </c>
    </row>
    <row r="346" spans="4:4">
      <c r="D346" s="52">
        <f t="shared" si="74"/>
        <v>175</v>
      </c>
    </row>
    <row r="347" spans="4:4">
      <c r="D347" s="52">
        <f t="shared" si="74"/>
        <v>200</v>
      </c>
    </row>
    <row r="348" spans="4:4">
      <c r="D348" s="52">
        <f t="shared" si="74"/>
        <v>225</v>
      </c>
    </row>
    <row r="349" spans="4:4">
      <c r="D349" s="52">
        <f t="shared" si="74"/>
        <v>250</v>
      </c>
    </row>
    <row r="350" spans="4:4">
      <c r="D350" s="52">
        <f t="shared" si="74"/>
        <v>300</v>
      </c>
    </row>
    <row r="351" spans="4:4">
      <c r="D351" s="52">
        <f t="shared" si="74"/>
        <v>365</v>
      </c>
    </row>
    <row r="352" spans="4:4">
      <c r="D352" s="52">
        <f t="shared" si="74"/>
        <v>730</v>
      </c>
    </row>
    <row r="353" spans="4:38">
      <c r="D353" s="52">
        <f t="shared" si="74"/>
        <v>1460</v>
      </c>
    </row>
    <row r="354" spans="4:38">
      <c r="D354" s="52">
        <f t="shared" si="74"/>
        <v>2920</v>
      </c>
    </row>
    <row r="355" spans="4:38">
      <c r="D355" s="52">
        <f t="shared" si="74"/>
        <v>5840</v>
      </c>
    </row>
    <row r="356" spans="4:38">
      <c r="D356" s="52">
        <f t="shared" si="74"/>
        <v>7946.78</v>
      </c>
    </row>
    <row r="359" spans="4:38">
      <c r="D359" s="53" t="s">
        <v>58</v>
      </c>
      <c r="E359" s="53" t="s">
        <v>59</v>
      </c>
      <c r="F359" s="53"/>
      <c r="G359" s="53"/>
    </row>
    <row r="361" spans="4:38">
      <c r="E361" s="53" t="s">
        <v>60</v>
      </c>
    </row>
    <row r="363" spans="4:38">
      <c r="D363" s="53" t="str">
        <f>D274</f>
        <v>Average</v>
      </c>
      <c r="E363" s="53" t="str">
        <f>E274</f>
        <v>Blood</v>
      </c>
      <c r="F363" s="53" t="str">
        <f t="shared" ref="F363:N363" si="75">F274</f>
        <v>Thymus</v>
      </c>
      <c r="G363" s="53" t="str">
        <f t="shared" si="75"/>
        <v>Heart</v>
      </c>
      <c r="H363" s="53" t="str">
        <f t="shared" si="75"/>
        <v>Lungs</v>
      </c>
      <c r="I363" s="53" t="str">
        <f t="shared" si="75"/>
        <v>Kidneys</v>
      </c>
      <c r="J363" s="53" t="str">
        <f t="shared" si="75"/>
        <v>Spleen</v>
      </c>
      <c r="K363" s="53" t="str">
        <f t="shared" si="75"/>
        <v>Liver</v>
      </c>
      <c r="L363" s="53" t="str">
        <f t="shared" si="75"/>
        <v>ART</v>
      </c>
      <c r="M363" s="53" t="str">
        <f t="shared" si="75"/>
        <v>Carcass</v>
      </c>
      <c r="N363" s="53" t="str">
        <f t="shared" si="7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76">R274</f>
        <v>Thymus</v>
      </c>
      <c r="S363" s="53" t="str">
        <f t="shared" si="76"/>
        <v>Heart</v>
      </c>
      <c r="T363" s="53" t="str">
        <f t="shared" si="76"/>
        <v>Lungs</v>
      </c>
      <c r="U363" s="53" t="str">
        <f t="shared" si="76"/>
        <v>Kidneys</v>
      </c>
      <c r="V363" s="53" t="str">
        <f t="shared" si="76"/>
        <v>Spleen</v>
      </c>
      <c r="W363" s="53" t="str">
        <f t="shared" si="76"/>
        <v>Liver</v>
      </c>
      <c r="X363" s="53" t="str">
        <f t="shared" si="76"/>
        <v>ART</v>
      </c>
      <c r="Y363" s="53" t="str">
        <f t="shared" si="76"/>
        <v>Carcass</v>
      </c>
      <c r="Z363" s="53" t="str">
        <f t="shared" si="7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77">AD274</f>
        <v>Thymus</v>
      </c>
      <c r="AE363" s="53" t="str">
        <f t="shared" si="77"/>
        <v>Heart</v>
      </c>
      <c r="AF363" s="53" t="str">
        <f t="shared" si="77"/>
        <v>Lungs</v>
      </c>
      <c r="AG363" s="53" t="str">
        <f t="shared" si="77"/>
        <v>Kidneys</v>
      </c>
      <c r="AH363" s="53" t="str">
        <f t="shared" si="77"/>
        <v>Spleen</v>
      </c>
      <c r="AI363" s="53" t="str">
        <f t="shared" si="77"/>
        <v>Liver</v>
      </c>
      <c r="AJ363" s="53" t="str">
        <f t="shared" si="77"/>
        <v>ART</v>
      </c>
      <c r="AK363" s="53" t="str">
        <f t="shared" si="77"/>
        <v>Carcass</v>
      </c>
      <c r="AL363" s="53" t="str">
        <f t="shared" si="77"/>
        <v>Tumor</v>
      </c>
    </row>
    <row r="364" spans="4:38">
      <c r="D364" s="52">
        <f>D275</f>
        <v>0</v>
      </c>
      <c r="E364" s="55">
        <f>E275/$R$173</f>
        <v>0</v>
      </c>
      <c r="F364" s="55">
        <f t="shared" ref="F364:N364" si="78">F275/$R$173</f>
        <v>0</v>
      </c>
      <c r="G364" s="55">
        <f t="shared" si="78"/>
        <v>0</v>
      </c>
      <c r="H364" s="55">
        <f t="shared" si="78"/>
        <v>0</v>
      </c>
      <c r="I364" s="55">
        <f t="shared" si="78"/>
        <v>0</v>
      </c>
      <c r="J364" s="55">
        <f t="shared" si="78"/>
        <v>0</v>
      </c>
      <c r="K364" s="55">
        <f t="shared" si="78"/>
        <v>0</v>
      </c>
      <c r="L364" s="55">
        <f t="shared" si="78"/>
        <v>0</v>
      </c>
      <c r="M364" s="55">
        <f t="shared" si="78"/>
        <v>0</v>
      </c>
      <c r="N364" s="55">
        <f t="shared" si="78"/>
        <v>0</v>
      </c>
      <c r="Q364" s="55">
        <f>Q275/$R$173</f>
        <v>0</v>
      </c>
      <c r="R364" s="55">
        <f t="shared" ref="R364:Z364" si="79">R275/$R$173</f>
        <v>0</v>
      </c>
      <c r="S364" s="55">
        <f t="shared" si="79"/>
        <v>0</v>
      </c>
      <c r="T364" s="55">
        <f t="shared" si="79"/>
        <v>0</v>
      </c>
      <c r="U364" s="55">
        <f t="shared" si="79"/>
        <v>0</v>
      </c>
      <c r="V364" s="55">
        <f t="shared" si="79"/>
        <v>0</v>
      </c>
      <c r="W364" s="55">
        <f t="shared" si="79"/>
        <v>0</v>
      </c>
      <c r="X364" s="55">
        <f t="shared" si="79"/>
        <v>0</v>
      </c>
      <c r="Y364" s="55">
        <f t="shared" si="79"/>
        <v>0</v>
      </c>
      <c r="Z364" s="55">
        <f t="shared" si="79"/>
        <v>0</v>
      </c>
      <c r="AC364" s="55">
        <f>AC275/$R$173</f>
        <v>0</v>
      </c>
      <c r="AD364" s="55">
        <f t="shared" ref="AD364:AL364" si="80">AD275/$R$173</f>
        <v>0</v>
      </c>
      <c r="AE364" s="55">
        <f t="shared" si="80"/>
        <v>0</v>
      </c>
      <c r="AF364" s="55">
        <f t="shared" si="80"/>
        <v>0</v>
      </c>
      <c r="AG364" s="55">
        <f t="shared" si="80"/>
        <v>0</v>
      </c>
      <c r="AH364" s="55">
        <f t="shared" si="80"/>
        <v>0</v>
      </c>
      <c r="AI364" s="55">
        <f t="shared" si="80"/>
        <v>0</v>
      </c>
      <c r="AJ364" s="55">
        <f t="shared" si="80"/>
        <v>0</v>
      </c>
      <c r="AK364" s="55">
        <f t="shared" si="80"/>
        <v>0</v>
      </c>
      <c r="AL364" s="55">
        <f t="shared" si="80"/>
        <v>0</v>
      </c>
    </row>
    <row r="365" spans="4:38">
      <c r="D365" s="52">
        <f t="shared" ref="D365:D428" si="81">D276</f>
        <v>4.1666666666666664E-2</v>
      </c>
      <c r="E365" s="55">
        <f t="shared" ref="E365:N380" si="82">E364+E276/$R$173</f>
        <v>6.6931651782740696E-8</v>
      </c>
      <c r="F365" s="55">
        <f t="shared" si="82"/>
        <v>4.6338649829049895E-8</v>
      </c>
      <c r="G365" s="55">
        <f t="shared" si="82"/>
        <v>2.5952270744294375E-8</v>
      </c>
      <c r="H365" s="55">
        <f t="shared" si="82"/>
        <v>3.6052702825116734E-8</v>
      </c>
      <c r="I365" s="55">
        <f t="shared" si="82"/>
        <v>3.824103011799803E-8</v>
      </c>
      <c r="J365" s="55">
        <f t="shared" si="82"/>
        <v>1.7929295700190955E-7</v>
      </c>
      <c r="K365" s="55">
        <f t="shared" si="82"/>
        <v>4.9420343636783159E-8</v>
      </c>
      <c r="L365" s="55">
        <f t="shared" si="82"/>
        <v>4.2117123164117481E-9</v>
      </c>
      <c r="M365" s="55">
        <f t="shared" si="82"/>
        <v>8.4120038693068024E-9</v>
      </c>
      <c r="N365" s="55">
        <f t="shared" si="82"/>
        <v>7.0350608133713863E-9</v>
      </c>
      <c r="Q365" s="55">
        <f t="shared" ref="Q365:Z380" si="83">Q364+Q276/$R$173</f>
        <v>6.5220866564678355E-8</v>
      </c>
      <c r="R365" s="55">
        <f t="shared" si="83"/>
        <v>2.3903763531188762E-8</v>
      </c>
      <c r="S365" s="55">
        <f t="shared" si="83"/>
        <v>2.0802786471266718E-8</v>
      </c>
      <c r="T365" s="55">
        <f t="shared" si="83"/>
        <v>3.4257948727261739E-8</v>
      </c>
      <c r="U365" s="55">
        <f t="shared" si="83"/>
        <v>3.345671265640457E-8</v>
      </c>
      <c r="V365" s="55">
        <f t="shared" si="83"/>
        <v>1.5346700039987179E-7</v>
      </c>
      <c r="W365" s="55">
        <f t="shared" si="83"/>
        <v>4.553997484429862E-8</v>
      </c>
      <c r="X365" s="55">
        <f t="shared" si="83"/>
        <v>3.2052471852839997E-9</v>
      </c>
      <c r="Y365" s="55">
        <f t="shared" si="83"/>
        <v>7.3022177743231737E-9</v>
      </c>
      <c r="Z365" s="55">
        <f t="shared" si="83"/>
        <v>6.9228958811874595E-9</v>
      </c>
      <c r="AC365" s="55">
        <f t="shared" ref="AC365:AL380" si="84">AC364+AC276/$R$173</f>
        <v>6.8642437000803064E-8</v>
      </c>
      <c r="AD365" s="55">
        <f t="shared" si="84"/>
        <v>6.8773536126910895E-8</v>
      </c>
      <c r="AE365" s="55">
        <f t="shared" si="84"/>
        <v>3.1101755017322175E-8</v>
      </c>
      <c r="AF365" s="55">
        <f t="shared" si="84"/>
        <v>3.7847456922971603E-8</v>
      </c>
      <c r="AG365" s="55">
        <f t="shared" si="84"/>
        <v>4.302534757959149E-8</v>
      </c>
      <c r="AH365" s="55">
        <f t="shared" si="84"/>
        <v>2.0511891360394855E-7</v>
      </c>
      <c r="AI365" s="55">
        <f t="shared" si="84"/>
        <v>5.330071242926783E-8</v>
      </c>
      <c r="AJ365" s="55">
        <f t="shared" si="84"/>
        <v>5.2181774475395102E-9</v>
      </c>
      <c r="AK365" s="55">
        <f t="shared" si="84"/>
        <v>9.5217899642904211E-9</v>
      </c>
      <c r="AL365" s="55">
        <f t="shared" si="84"/>
        <v>7.1472257455552982E-9</v>
      </c>
    </row>
    <row r="366" spans="4:38">
      <c r="D366" s="52">
        <f t="shared" si="81"/>
        <v>7.4999999999999997E-2</v>
      </c>
      <c r="E366" s="55">
        <f t="shared" si="82"/>
        <v>1.7017163472350721E-7</v>
      </c>
      <c r="F366" s="55">
        <f t="shared" si="82"/>
        <v>1.1802602383801423E-7</v>
      </c>
      <c r="G366" s="55">
        <f t="shared" si="82"/>
        <v>6.5744036865318676E-8</v>
      </c>
      <c r="H366" s="55">
        <f t="shared" si="82"/>
        <v>9.2029795693308043E-8</v>
      </c>
      <c r="I366" s="55">
        <f t="shared" si="82"/>
        <v>9.7505893548571712E-8</v>
      </c>
      <c r="J366" s="55">
        <f t="shared" si="82"/>
        <v>4.8622894024679623E-7</v>
      </c>
      <c r="K366" s="55">
        <f t="shared" si="82"/>
        <v>1.3189843421795825E-7</v>
      </c>
      <c r="L366" s="55">
        <f t="shared" si="82"/>
        <v>1.183581051212592E-8</v>
      </c>
      <c r="M366" s="55">
        <f t="shared" si="82"/>
        <v>2.1742265997693211E-8</v>
      </c>
      <c r="N366" s="55">
        <f t="shared" si="82"/>
        <v>2.1522805516215092E-8</v>
      </c>
      <c r="Q366" s="55">
        <f t="shared" si="83"/>
        <v>1.6056579476819848E-7</v>
      </c>
      <c r="R366" s="55">
        <f t="shared" si="83"/>
        <v>5.7491072689936769E-8</v>
      </c>
      <c r="S366" s="55">
        <f t="shared" si="83"/>
        <v>5.2538373381114871E-8</v>
      </c>
      <c r="T366" s="55">
        <f t="shared" si="83"/>
        <v>8.517939837229336E-8</v>
      </c>
      <c r="U366" s="55">
        <f t="shared" si="83"/>
        <v>8.5055452720404448E-8</v>
      </c>
      <c r="V366" s="55">
        <f t="shared" si="83"/>
        <v>4.0285481531031511E-7</v>
      </c>
      <c r="W366" s="55">
        <f t="shared" si="83"/>
        <v>1.1644227030787337E-7</v>
      </c>
      <c r="X366" s="55">
        <f t="shared" si="83"/>
        <v>9.2951558309410662E-9</v>
      </c>
      <c r="Y366" s="55">
        <f t="shared" si="83"/>
        <v>1.8986058106707041E-8</v>
      </c>
      <c r="Z366" s="55">
        <f t="shared" si="83"/>
        <v>2.0500020048318761E-8</v>
      </c>
      <c r="AC366" s="55">
        <f t="shared" si="84"/>
        <v>1.7901671991989073E-7</v>
      </c>
      <c r="AD366" s="55">
        <f t="shared" si="84"/>
        <v>1.7809777538021627E-7</v>
      </c>
      <c r="AE366" s="55">
        <f t="shared" si="84"/>
        <v>7.8949700349522719E-8</v>
      </c>
      <c r="AF366" s="55">
        <f t="shared" si="84"/>
        <v>9.8880193014322395E-8</v>
      </c>
      <c r="AG366" s="55">
        <f t="shared" si="84"/>
        <v>1.0997543737964506E-7</v>
      </c>
      <c r="AH366" s="55">
        <f t="shared" si="84"/>
        <v>5.6948862875543729E-7</v>
      </c>
      <c r="AI366" s="55">
        <f t="shared" si="84"/>
        <v>1.4769653145845173E-7</v>
      </c>
      <c r="AJ366" s="55">
        <f t="shared" si="84"/>
        <v>1.4376465193310807E-8</v>
      </c>
      <c r="AK366" s="55">
        <f t="shared" si="84"/>
        <v>2.449849994907307E-8</v>
      </c>
      <c r="AL366" s="55">
        <f t="shared" si="84"/>
        <v>2.2525408222340586E-8</v>
      </c>
    </row>
    <row r="367" spans="4:38">
      <c r="D367" s="52">
        <f t="shared" si="81"/>
        <v>0.1</v>
      </c>
      <c r="E367" s="55">
        <f t="shared" si="82"/>
        <v>2.4258826441420346E-7</v>
      </c>
      <c r="F367" s="55">
        <f t="shared" si="82"/>
        <v>1.6858972120729252E-7</v>
      </c>
      <c r="G367" s="55">
        <f t="shared" si="82"/>
        <v>9.3301161782510581E-8</v>
      </c>
      <c r="H367" s="55">
        <f t="shared" si="82"/>
        <v>1.3174152750389195E-7</v>
      </c>
      <c r="I367" s="55">
        <f t="shared" si="82"/>
        <v>1.3939667206942374E-7</v>
      </c>
      <c r="J367" s="55">
        <f t="shared" si="82"/>
        <v>7.4301088242245419E-7</v>
      </c>
      <c r="K367" s="55">
        <f t="shared" si="82"/>
        <v>1.9826042940753375E-7</v>
      </c>
      <c r="L367" s="55">
        <f t="shared" si="82"/>
        <v>1.8733294532734759E-8</v>
      </c>
      <c r="M367" s="55">
        <f t="shared" si="82"/>
        <v>3.1568538593013459E-8</v>
      </c>
      <c r="N367" s="55">
        <f t="shared" si="82"/>
        <v>3.6796916331383557E-8</v>
      </c>
      <c r="Q367" s="55">
        <f t="shared" si="83"/>
        <v>2.201355744076418E-7</v>
      </c>
      <c r="R367" s="55">
        <f t="shared" si="83"/>
        <v>7.6470587355300948E-8</v>
      </c>
      <c r="S367" s="55">
        <f t="shared" si="83"/>
        <v>7.429014864161321E-8</v>
      </c>
      <c r="T367" s="55">
        <f t="shared" si="83"/>
        <v>1.1819883753339698E-7</v>
      </c>
      <c r="U367" s="55">
        <f t="shared" si="83"/>
        <v>1.2118235379004938E-7</v>
      </c>
      <c r="V367" s="55">
        <f t="shared" si="83"/>
        <v>5.950041680786253E-7</v>
      </c>
      <c r="W367" s="55">
        <f t="shared" si="83"/>
        <v>1.6705289796095385E-7</v>
      </c>
      <c r="X367" s="55">
        <f t="shared" si="83"/>
        <v>1.5143615049541057E-8</v>
      </c>
      <c r="Y367" s="55">
        <f t="shared" si="83"/>
        <v>2.7749608798801463E-8</v>
      </c>
      <c r="Z367" s="55">
        <f t="shared" si="83"/>
        <v>3.4094949630566996E-8</v>
      </c>
      <c r="AC367" s="55">
        <f t="shared" si="84"/>
        <v>2.6243882734762332E-7</v>
      </c>
      <c r="AD367" s="55">
        <f t="shared" si="84"/>
        <v>2.5912450186191545E-7</v>
      </c>
      <c r="AE367" s="55">
        <f t="shared" si="84"/>
        <v>1.123121749234081E-7</v>
      </c>
      <c r="AF367" s="55">
        <f t="shared" si="84"/>
        <v>1.4528421747438661E-7</v>
      </c>
      <c r="AG367" s="55">
        <f t="shared" si="84"/>
        <v>1.5767633130192026E-7</v>
      </c>
      <c r="AH367" s="55">
        <f t="shared" si="84"/>
        <v>8.9062617216650726E-7</v>
      </c>
      <c r="AI367" s="55">
        <f t="shared" si="84"/>
        <v>2.3063752826835167E-7</v>
      </c>
      <c r="AJ367" s="55">
        <f t="shared" si="84"/>
        <v>2.2322974015928513E-8</v>
      </c>
      <c r="AK367" s="55">
        <f t="shared" si="84"/>
        <v>3.5387114146054521E-8</v>
      </c>
      <c r="AL367" s="55">
        <f t="shared" si="84"/>
        <v>3.9429848812961253E-8</v>
      </c>
    </row>
    <row r="368" spans="4:38">
      <c r="D368" s="52">
        <f t="shared" si="81"/>
        <v>0.125</v>
      </c>
      <c r="E368" s="55">
        <f t="shared" si="82"/>
        <v>3.108598783218604E-7</v>
      </c>
      <c r="F368" s="55">
        <f t="shared" si="82"/>
        <v>2.165102152491629E-7</v>
      </c>
      <c r="G368" s="55">
        <f t="shared" si="82"/>
        <v>1.1898835787530662E-7</v>
      </c>
      <c r="H368" s="55">
        <f t="shared" si="82"/>
        <v>1.6960692163330755E-7</v>
      </c>
      <c r="I368" s="55">
        <f t="shared" si="82"/>
        <v>1.7921712115104691E-7</v>
      </c>
      <c r="J368" s="55">
        <f t="shared" si="82"/>
        <v>1.0214747130401531E-6</v>
      </c>
      <c r="K368" s="55">
        <f t="shared" si="82"/>
        <v>2.6830067050120113E-7</v>
      </c>
      <c r="L368" s="55">
        <f t="shared" si="82"/>
        <v>2.658856810227923E-8</v>
      </c>
      <c r="M368" s="55">
        <f t="shared" si="82"/>
        <v>4.1256479111530264E-8</v>
      </c>
      <c r="N368" s="55">
        <f t="shared" si="82"/>
        <v>5.579428918958615E-8</v>
      </c>
      <c r="Q368" s="55">
        <f t="shared" si="83"/>
        <v>2.699708512591349E-7</v>
      </c>
      <c r="R368" s="55">
        <f t="shared" si="83"/>
        <v>9.0412734565243434E-8</v>
      </c>
      <c r="S368" s="55">
        <f t="shared" si="83"/>
        <v>9.4368718738322303E-8</v>
      </c>
      <c r="T368" s="55">
        <f t="shared" si="83"/>
        <v>1.4701080129354791E-7</v>
      </c>
      <c r="U368" s="55">
        <f t="shared" si="83"/>
        <v>1.5521946768780402E-7</v>
      </c>
      <c r="V368" s="55">
        <f t="shared" si="83"/>
        <v>7.9127964984647192E-7</v>
      </c>
      <c r="W368" s="55">
        <f t="shared" si="83"/>
        <v>2.1565356127225638E-7</v>
      </c>
      <c r="X368" s="55">
        <f t="shared" si="83"/>
        <v>2.2032278847484198E-8</v>
      </c>
      <c r="Y368" s="55">
        <f t="shared" si="83"/>
        <v>3.6514308821421342E-8</v>
      </c>
      <c r="Z368" s="55">
        <f t="shared" si="83"/>
        <v>5.0570872277167824E-8</v>
      </c>
      <c r="AC368" s="55">
        <f t="shared" si="84"/>
        <v>3.4625504573348453E-7</v>
      </c>
      <c r="AD368" s="55">
        <f t="shared" si="84"/>
        <v>3.3926265787019976E-7</v>
      </c>
      <c r="AE368" s="55">
        <f t="shared" si="84"/>
        <v>1.4360799701229107E-7</v>
      </c>
      <c r="AF368" s="55">
        <f t="shared" si="84"/>
        <v>1.9220304197306696E-7</v>
      </c>
      <c r="AG368" s="55">
        <f t="shared" si="84"/>
        <v>2.0335272868641335E-7</v>
      </c>
      <c r="AH368" s="55">
        <f t="shared" si="84"/>
        <v>1.2508433631668619E-6</v>
      </c>
      <c r="AI368" s="55">
        <f t="shared" si="84"/>
        <v>3.2341708236053849E-7</v>
      </c>
      <c r="AJ368" s="55">
        <f t="shared" si="84"/>
        <v>3.1144857357074332E-8</v>
      </c>
      <c r="AK368" s="55">
        <f t="shared" si="84"/>
        <v>4.5997159090795704E-8</v>
      </c>
      <c r="AL368" s="55">
        <f t="shared" si="84"/>
        <v>6.0871954453079918E-8</v>
      </c>
    </row>
    <row r="369" spans="4:38">
      <c r="D369" s="52">
        <f t="shared" si="81"/>
        <v>0.25</v>
      </c>
      <c r="E369" s="55">
        <f t="shared" si="82"/>
        <v>6.0245651682902987E-7</v>
      </c>
      <c r="F369" s="55">
        <f t="shared" si="82"/>
        <v>4.2605393644284822E-7</v>
      </c>
      <c r="G369" s="55">
        <f t="shared" si="82"/>
        <v>2.3364853270952239E-7</v>
      </c>
      <c r="H369" s="55">
        <f t="shared" si="82"/>
        <v>3.4991183584627885E-7</v>
      </c>
      <c r="I369" s="55">
        <f t="shared" si="82"/>
        <v>3.7003927454252758E-7</v>
      </c>
      <c r="J369" s="55">
        <f t="shared" si="82"/>
        <v>2.5500082388969153E-6</v>
      </c>
      <c r="K369" s="55">
        <f t="shared" si="82"/>
        <v>6.4384840551558718E-7</v>
      </c>
      <c r="L369" s="55">
        <f t="shared" si="82"/>
        <v>7.0134627004323477E-8</v>
      </c>
      <c r="M369" s="55">
        <f t="shared" si="82"/>
        <v>8.9160762923968418E-8</v>
      </c>
      <c r="N369" s="55">
        <f t="shared" si="82"/>
        <v>1.6681221028091352E-7</v>
      </c>
      <c r="Q369" s="55">
        <f t="shared" si="83"/>
        <v>4.5919813761157113E-7</v>
      </c>
      <c r="R369" s="55">
        <f t="shared" si="83"/>
        <v>1.3954033909816382E-7</v>
      </c>
      <c r="S369" s="55">
        <f t="shared" si="83"/>
        <v>1.8375296115093323E-7</v>
      </c>
      <c r="T369" s="55">
        <f t="shared" si="83"/>
        <v>2.6915918069839725E-7</v>
      </c>
      <c r="U369" s="55">
        <f t="shared" si="83"/>
        <v>3.157255988265554E-7</v>
      </c>
      <c r="V369" s="55">
        <f t="shared" si="83"/>
        <v>1.788789460720989E-6</v>
      </c>
      <c r="W369" s="55">
        <f t="shared" si="83"/>
        <v>4.5347769357591713E-7</v>
      </c>
      <c r="X369" s="55">
        <f t="shared" si="83"/>
        <v>6.1066936013673725E-8</v>
      </c>
      <c r="Y369" s="55">
        <f t="shared" si="83"/>
        <v>8.0408372163093852E-8</v>
      </c>
      <c r="Z369" s="55">
        <f t="shared" si="83"/>
        <v>1.4499933865208855E-7</v>
      </c>
      <c r="AC369" s="55">
        <f t="shared" si="84"/>
        <v>7.6165778714848024E-7</v>
      </c>
      <c r="AD369" s="55">
        <f t="shared" si="84"/>
        <v>7.2226647292225623E-7</v>
      </c>
      <c r="AE369" s="55">
        <f t="shared" si="84"/>
        <v>2.8354410426811168E-7</v>
      </c>
      <c r="AF369" s="55">
        <f t="shared" si="84"/>
        <v>4.3062718573351713E-7</v>
      </c>
      <c r="AG369" s="55">
        <f t="shared" si="84"/>
        <v>4.2399811757684281E-7</v>
      </c>
      <c r="AH369" s="55">
        <f t="shared" si="84"/>
        <v>3.3143561451993547E-6</v>
      </c>
      <c r="AI369" s="55">
        <f t="shared" si="84"/>
        <v>8.2716505741533327E-7</v>
      </c>
      <c r="AJ369" s="55">
        <f t="shared" si="84"/>
        <v>7.9202317994973322E-8</v>
      </c>
      <c r="AK369" s="55">
        <f t="shared" si="84"/>
        <v>9.7924606505036683E-8</v>
      </c>
      <c r="AL369" s="55">
        <f t="shared" si="84"/>
        <v>1.8920443617211259E-7</v>
      </c>
    </row>
    <row r="370" spans="4:38">
      <c r="D370" s="52">
        <f t="shared" si="81"/>
        <v>0.375</v>
      </c>
      <c r="E370" s="55">
        <f t="shared" si="82"/>
        <v>8.2214837584404416E-7</v>
      </c>
      <c r="F370" s="55">
        <f t="shared" si="82"/>
        <v>5.9298286715905106E-7</v>
      </c>
      <c r="G370" s="55">
        <f t="shared" si="82"/>
        <v>3.3307512691238087E-7</v>
      </c>
      <c r="H370" s="55">
        <f t="shared" si="82"/>
        <v>5.2424373135650634E-7</v>
      </c>
      <c r="I370" s="55">
        <f t="shared" si="82"/>
        <v>5.5830490793479639E-7</v>
      </c>
      <c r="J370" s="55">
        <f t="shared" si="82"/>
        <v>4.2059594972089317E-6</v>
      </c>
      <c r="K370" s="55">
        <f t="shared" si="82"/>
        <v>1.0462405967301247E-6</v>
      </c>
      <c r="L370" s="55">
        <f t="shared" si="82"/>
        <v>1.16072224944505E-7</v>
      </c>
      <c r="M370" s="55">
        <f t="shared" si="82"/>
        <v>1.3698928968522445E-7</v>
      </c>
      <c r="N370" s="55">
        <f t="shared" si="82"/>
        <v>2.856575140747999E-7</v>
      </c>
      <c r="Q370" s="55">
        <f t="shared" si="83"/>
        <v>5.915492451408334E-7</v>
      </c>
      <c r="R370" s="55">
        <f t="shared" si="83"/>
        <v>1.8011933893457257E-7</v>
      </c>
      <c r="S370" s="55">
        <f t="shared" si="83"/>
        <v>2.6214301066160119E-7</v>
      </c>
      <c r="T370" s="55">
        <f t="shared" si="83"/>
        <v>3.7485252340147476E-7</v>
      </c>
      <c r="U370" s="55">
        <f t="shared" si="83"/>
        <v>4.7044364104396418E-7</v>
      </c>
      <c r="V370" s="55">
        <f t="shared" si="83"/>
        <v>2.7894232077214314E-6</v>
      </c>
      <c r="W370" s="55">
        <f t="shared" si="83"/>
        <v>7.0406719579084784E-7</v>
      </c>
      <c r="X370" s="55">
        <f t="shared" si="83"/>
        <v>1.0260864267686298E-7</v>
      </c>
      <c r="Y370" s="55">
        <f t="shared" si="83"/>
        <v>1.24573656520576E-7</v>
      </c>
      <c r="Z370" s="55">
        <f t="shared" si="83"/>
        <v>2.4464932123378632E-7</v>
      </c>
      <c r="AC370" s="55">
        <f t="shared" si="84"/>
        <v>1.149518902320111E-6</v>
      </c>
      <c r="AD370" s="55">
        <f t="shared" si="84"/>
        <v>1.0647084494301451E-6</v>
      </c>
      <c r="AE370" s="55">
        <f t="shared" si="84"/>
        <v>4.0400724316315981E-7</v>
      </c>
      <c r="AF370" s="55">
        <f t="shared" si="84"/>
        <v>6.7336603055773477E-7</v>
      </c>
      <c r="AG370" s="55">
        <f t="shared" si="84"/>
        <v>6.4406418680682197E-7</v>
      </c>
      <c r="AH370" s="55">
        <f t="shared" si="84"/>
        <v>5.6423213323163448E-6</v>
      </c>
      <c r="AI370" s="55">
        <f t="shared" si="84"/>
        <v>1.3457239125903983E-6</v>
      </c>
      <c r="AJ370" s="55">
        <f t="shared" si="84"/>
        <v>1.2953580721214717E-7</v>
      </c>
      <c r="AK370" s="55">
        <f t="shared" si="84"/>
        <v>1.4946186145179964E-7</v>
      </c>
      <c r="AL370" s="55">
        <f t="shared" si="84"/>
        <v>3.3043440877966379E-7</v>
      </c>
    </row>
    <row r="371" spans="4:38">
      <c r="D371" s="52">
        <f t="shared" si="81"/>
        <v>0.5</v>
      </c>
      <c r="E371" s="55">
        <f t="shared" si="82"/>
        <v>9.833297384549783E-7</v>
      </c>
      <c r="F371" s="55">
        <f t="shared" si="82"/>
        <v>7.254566283688768E-7</v>
      </c>
      <c r="G371" s="55">
        <f t="shared" si="82"/>
        <v>4.2193791095617533E-7</v>
      </c>
      <c r="H371" s="55">
        <f t="shared" si="82"/>
        <v>6.9646428216717217E-7</v>
      </c>
      <c r="I371" s="55">
        <f t="shared" si="82"/>
        <v>7.4899157856074989E-7</v>
      </c>
      <c r="J371" s="55">
        <f t="shared" si="82"/>
        <v>5.9352308887653974E-6</v>
      </c>
      <c r="K371" s="55">
        <f t="shared" si="82"/>
        <v>1.467074238426115E-6</v>
      </c>
      <c r="L371" s="55">
        <f t="shared" si="82"/>
        <v>1.6261680142075057E-7</v>
      </c>
      <c r="M371" s="55">
        <f t="shared" si="82"/>
        <v>1.8517549505381336E-7</v>
      </c>
      <c r="N371" s="55">
        <f t="shared" si="82"/>
        <v>4.0547165784540148E-7</v>
      </c>
      <c r="Q371" s="55">
        <f t="shared" si="83"/>
        <v>6.8816656400536826E-7</v>
      </c>
      <c r="R371" s="55">
        <f t="shared" si="83"/>
        <v>2.2179060080002244E-7</v>
      </c>
      <c r="S371" s="55">
        <f t="shared" si="83"/>
        <v>3.335407675261625E-7</v>
      </c>
      <c r="T371" s="55">
        <f t="shared" si="83"/>
        <v>4.7287285584627571E-7</v>
      </c>
      <c r="U371" s="55">
        <f t="shared" si="83"/>
        <v>6.2354098324701022E-7</v>
      </c>
      <c r="V371" s="55">
        <f t="shared" si="83"/>
        <v>3.7811694381135454E-6</v>
      </c>
      <c r="W371" s="55">
        <f t="shared" si="83"/>
        <v>9.8843091552371258E-7</v>
      </c>
      <c r="X371" s="55">
        <f t="shared" si="83"/>
        <v>1.4472720362180812E-7</v>
      </c>
      <c r="Y371" s="55">
        <f t="shared" si="83"/>
        <v>1.6923669493438393E-7</v>
      </c>
      <c r="Z371" s="55">
        <f t="shared" si="83"/>
        <v>3.4400073982743731E-7</v>
      </c>
      <c r="AC371" s="55">
        <f t="shared" si="84"/>
        <v>1.4790694441176919E-6</v>
      </c>
      <c r="AD371" s="55">
        <f t="shared" si="84"/>
        <v>1.3510584499252213E-6</v>
      </c>
      <c r="AE371" s="55">
        <f t="shared" si="84"/>
        <v>5.1033505438618679E-7</v>
      </c>
      <c r="AF371" s="55">
        <f t="shared" si="84"/>
        <v>9.1919457872155301E-7</v>
      </c>
      <c r="AG371" s="55">
        <f t="shared" si="84"/>
        <v>8.7045593374834322E-7</v>
      </c>
      <c r="AH371" s="55">
        <f t="shared" si="84"/>
        <v>8.1363361283663359E-6</v>
      </c>
      <c r="AI371" s="55">
        <f t="shared" si="84"/>
        <v>1.858144257188987E-6</v>
      </c>
      <c r="AJ371" s="55">
        <f t="shared" si="84"/>
        <v>1.8050639921969322E-7</v>
      </c>
      <c r="AK371" s="55">
        <f t="shared" si="84"/>
        <v>2.0122964952531396E-7</v>
      </c>
      <c r="AL371" s="55">
        <f t="shared" si="84"/>
        <v>4.7640109872858049E-7</v>
      </c>
    </row>
    <row r="372" spans="4:38">
      <c r="D372" s="52">
        <f t="shared" si="81"/>
        <v>0.625</v>
      </c>
      <c r="E372" s="55">
        <f t="shared" si="82"/>
        <v>1.0978225570209955E-6</v>
      </c>
      <c r="F372" s="55">
        <f t="shared" si="82"/>
        <v>8.303993400896693E-7</v>
      </c>
      <c r="G372" s="55">
        <f t="shared" si="82"/>
        <v>5.0246454604711069E-7</v>
      </c>
      <c r="H372" s="55">
        <f t="shared" si="82"/>
        <v>8.6712989054494768E-7</v>
      </c>
      <c r="I372" s="55">
        <f t="shared" si="82"/>
        <v>9.4280542228021266E-7</v>
      </c>
      <c r="J372" s="55">
        <f t="shared" si="82"/>
        <v>7.7199293845442808E-6</v>
      </c>
      <c r="K372" s="55">
        <f t="shared" si="82"/>
        <v>1.9026610405072678E-6</v>
      </c>
      <c r="L372" s="55">
        <f t="shared" si="82"/>
        <v>2.096469607258474E-7</v>
      </c>
      <c r="M372" s="55">
        <f t="shared" si="82"/>
        <v>2.3382370195687395E-7</v>
      </c>
      <c r="N372" s="55">
        <f t="shared" si="82"/>
        <v>5.2623311181545787E-7</v>
      </c>
      <c r="Q372" s="55">
        <f t="shared" si="83"/>
        <v>7.5626214933368152E-7</v>
      </c>
      <c r="R372" s="55">
        <f t="shared" si="83"/>
        <v>2.6487270111965046E-7</v>
      </c>
      <c r="S372" s="55">
        <f t="shared" si="83"/>
        <v>3.994718351326101E-7</v>
      </c>
      <c r="T372" s="55">
        <f t="shared" si="83"/>
        <v>5.6494159691890242E-7</v>
      </c>
      <c r="U372" s="55">
        <f t="shared" si="83"/>
        <v>7.7544111313883386E-7</v>
      </c>
      <c r="V372" s="55">
        <f t="shared" si="83"/>
        <v>4.7614359595532315E-6</v>
      </c>
      <c r="W372" s="55">
        <f t="shared" si="83"/>
        <v>1.3164196662172423E-6</v>
      </c>
      <c r="X372" s="55">
        <f t="shared" si="83"/>
        <v>1.8730724799215798E-7</v>
      </c>
      <c r="Y372" s="55">
        <f t="shared" si="83"/>
        <v>2.1451996126212844E-7</v>
      </c>
      <c r="Z372" s="55">
        <f t="shared" si="83"/>
        <v>4.4288431931481896E-7</v>
      </c>
      <c r="AC372" s="55">
        <f t="shared" si="84"/>
        <v>1.7330969099330175E-6</v>
      </c>
      <c r="AD372" s="55">
        <f t="shared" si="84"/>
        <v>1.574359105648036E-6</v>
      </c>
      <c r="AE372" s="55">
        <f t="shared" si="84"/>
        <v>6.0545725696160995E-7</v>
      </c>
      <c r="AF372" s="55">
        <f t="shared" si="84"/>
        <v>1.1674948895570521E-6</v>
      </c>
      <c r="AG372" s="55">
        <f t="shared" si="84"/>
        <v>1.1050183477339394E-6</v>
      </c>
      <c r="AH372" s="55">
        <f t="shared" si="84"/>
        <v>1.0758328450934351E-5</v>
      </c>
      <c r="AI372" s="55">
        <f t="shared" si="84"/>
        <v>2.3623486184769966E-6</v>
      </c>
      <c r="AJ372" s="55">
        <f t="shared" si="84"/>
        <v>2.31986673459537E-7</v>
      </c>
      <c r="AK372" s="55">
        <f t="shared" si="84"/>
        <v>2.5329520955421552E-7</v>
      </c>
      <c r="AL372" s="55">
        <f t="shared" si="84"/>
        <v>6.2699924563349902E-7</v>
      </c>
    </row>
    <row r="373" spans="4:38">
      <c r="D373" s="52">
        <f t="shared" si="81"/>
        <v>0.75</v>
      </c>
      <c r="E373" s="55">
        <f t="shared" si="82"/>
        <v>1.1772017584726045E-6</v>
      </c>
      <c r="F373" s="55">
        <f t="shared" si="82"/>
        <v>9.1466692958046321E-7</v>
      </c>
      <c r="G373" s="55">
        <f t="shared" si="82"/>
        <v>5.7664587829913317E-7</v>
      </c>
      <c r="H373" s="55">
        <f t="shared" si="82"/>
        <v>1.0365205007547868E-6</v>
      </c>
      <c r="I373" s="55">
        <f t="shared" si="82"/>
        <v>1.1398473156445879E-6</v>
      </c>
      <c r="J373" s="55">
        <f t="shared" si="82"/>
        <v>9.5488171512544521E-6</v>
      </c>
      <c r="K373" s="55">
        <f t="shared" si="82"/>
        <v>2.3493127128772924E-6</v>
      </c>
      <c r="L373" s="55">
        <f t="shared" si="82"/>
        <v>2.5704130715258267E-7</v>
      </c>
      <c r="M373" s="55">
        <f t="shared" si="82"/>
        <v>2.8294881366971169E-7</v>
      </c>
      <c r="N373" s="55">
        <f t="shared" si="82"/>
        <v>6.4792034620770866E-7</v>
      </c>
      <c r="Q373" s="55">
        <f t="shared" si="83"/>
        <v>8.0291347383594871E-7</v>
      </c>
      <c r="R373" s="55">
        <f t="shared" si="83"/>
        <v>3.0941115081133332E-7</v>
      </c>
      <c r="S373" s="55">
        <f t="shared" si="83"/>
        <v>4.6119976257986569E-7</v>
      </c>
      <c r="T373" s="55">
        <f t="shared" si="83"/>
        <v>6.5239512317491758E-7</v>
      </c>
      <c r="U373" s="55">
        <f t="shared" si="83"/>
        <v>9.2636275598690904E-7</v>
      </c>
      <c r="V373" s="55">
        <f t="shared" si="83"/>
        <v>5.7298524588484722E-6</v>
      </c>
      <c r="W373" s="55">
        <f t="shared" si="83"/>
        <v>1.6894407069346843E-6</v>
      </c>
      <c r="X373" s="55">
        <f t="shared" si="83"/>
        <v>2.3023340493156141E-7</v>
      </c>
      <c r="Y373" s="55">
        <f t="shared" si="83"/>
        <v>2.6043303546199174E-7</v>
      </c>
      <c r="Z373" s="55">
        <f t="shared" si="83"/>
        <v>5.4113878182738852E-7</v>
      </c>
      <c r="AC373" s="55">
        <f t="shared" si="84"/>
        <v>1.9088000199277954E-6</v>
      </c>
      <c r="AD373" s="55">
        <f t="shared" si="84"/>
        <v>1.7368199688351116E-6</v>
      </c>
      <c r="AE373" s="55">
        <f t="shared" si="84"/>
        <v>6.9209199401839965E-7</v>
      </c>
      <c r="AF373" s="55">
        <f t="shared" si="84"/>
        <v>1.4176490223963118E-6</v>
      </c>
      <c r="AG373" s="55">
        <f t="shared" si="84"/>
        <v>1.3480149986682586E-6</v>
      </c>
      <c r="AH373" s="55">
        <f t="shared" si="84"/>
        <v>1.3480247464702067E-5</v>
      </c>
      <c r="AI373" s="55">
        <f t="shared" si="84"/>
        <v>2.8575613888109604E-6</v>
      </c>
      <c r="AJ373" s="55">
        <f t="shared" si="84"/>
        <v>2.8384920937360414E-7</v>
      </c>
      <c r="AK373" s="55">
        <f t="shared" si="84"/>
        <v>3.0566814708545224E-7</v>
      </c>
      <c r="AL373" s="55">
        <f t="shared" si="84"/>
        <v>7.8212358910905614E-7</v>
      </c>
    </row>
    <row r="374" spans="4:38">
      <c r="D374" s="52">
        <f t="shared" si="81"/>
        <v>0.875</v>
      </c>
      <c r="E374" s="55">
        <f t="shared" si="82"/>
        <v>1.2327952443116615E-6</v>
      </c>
      <c r="F374" s="55">
        <f t="shared" si="82"/>
        <v>9.8504713134198369E-7</v>
      </c>
      <c r="G374" s="55">
        <f t="shared" si="82"/>
        <v>6.4623593873392989E-7</v>
      </c>
      <c r="H374" s="55">
        <f t="shared" si="82"/>
        <v>1.2046395990599268E-6</v>
      </c>
      <c r="I374" s="55">
        <f t="shared" si="82"/>
        <v>1.3396128758968585E-6</v>
      </c>
      <c r="J374" s="55">
        <f t="shared" si="82"/>
        <v>1.1417311551335678E-5</v>
      </c>
      <c r="K374" s="55">
        <f t="shared" si="82"/>
        <v>2.8033409654398978E-6</v>
      </c>
      <c r="L374" s="55">
        <f t="shared" si="82"/>
        <v>3.0467844499374352E-7</v>
      </c>
      <c r="M374" s="55">
        <f t="shared" si="82"/>
        <v>3.3247631381579897E-7</v>
      </c>
      <c r="N374" s="55">
        <f t="shared" si="82"/>
        <v>7.7051183124489385E-7</v>
      </c>
      <c r="Q374" s="55">
        <f t="shared" si="83"/>
        <v>8.3506342780401559E-7</v>
      </c>
      <c r="R374" s="55">
        <f t="shared" si="83"/>
        <v>3.5517839528568747E-7</v>
      </c>
      <c r="S374" s="55">
        <f t="shared" si="83"/>
        <v>5.1972604467777978E-7</v>
      </c>
      <c r="T374" s="55">
        <f t="shared" si="83"/>
        <v>7.3618476883934353E-7</v>
      </c>
      <c r="U374" s="55">
        <f t="shared" si="83"/>
        <v>1.0763198746230426E-6</v>
      </c>
      <c r="V374" s="55">
        <f t="shared" si="83"/>
        <v>6.6882705019593381E-6</v>
      </c>
      <c r="W374" s="55">
        <f t="shared" si="83"/>
        <v>2.1004577423598021E-6</v>
      </c>
      <c r="X374" s="55">
        <f t="shared" si="83"/>
        <v>2.7339030358366719E-7</v>
      </c>
      <c r="Y374" s="55">
        <f t="shared" si="83"/>
        <v>3.0687260359272773E-7</v>
      </c>
      <c r="Z374" s="55">
        <f t="shared" si="83"/>
        <v>6.386108467462829E-7</v>
      </c>
      <c r="AC374" s="55">
        <f t="shared" si="84"/>
        <v>2.017788717033645E-6</v>
      </c>
      <c r="AD374" s="55">
        <f t="shared" si="84"/>
        <v>1.8498175127189415E-6</v>
      </c>
      <c r="AE374" s="55">
        <f t="shared" si="84"/>
        <v>7.7274583279007904E-7</v>
      </c>
      <c r="AF374" s="55">
        <f t="shared" si="84"/>
        <v>1.6690390365714116E-6</v>
      </c>
      <c r="AG374" s="55">
        <f t="shared" si="84"/>
        <v>1.5981280370280628E-6</v>
      </c>
      <c r="AH374" s="55">
        <f t="shared" si="84"/>
        <v>1.6284063581447814E-5</v>
      </c>
      <c r="AI374" s="55">
        <f t="shared" si="84"/>
        <v>3.3443088256380454E-6</v>
      </c>
      <c r="AJ374" s="55">
        <f t="shared" si="84"/>
        <v>3.3596658640382017E-7</v>
      </c>
      <c r="AK374" s="55">
        <f t="shared" si="84"/>
        <v>3.583004343842843E-7</v>
      </c>
      <c r="AL374" s="55">
        <f t="shared" si="84"/>
        <v>9.4166886876988821E-7</v>
      </c>
    </row>
    <row r="375" spans="4:38">
      <c r="D375" s="52">
        <f t="shared" si="81"/>
        <v>1</v>
      </c>
      <c r="E375" s="55">
        <f t="shared" si="82"/>
        <v>1.275683890611369E-6</v>
      </c>
      <c r="F375" s="55">
        <f t="shared" si="82"/>
        <v>1.0482594871166465E-6</v>
      </c>
      <c r="G375" s="55">
        <f t="shared" si="82"/>
        <v>7.1275194328092867E-7</v>
      </c>
      <c r="H375" s="55">
        <f t="shared" si="82"/>
        <v>1.371214213721886E-6</v>
      </c>
      <c r="I375" s="55">
        <f t="shared" si="82"/>
        <v>1.5409924609715857E-6</v>
      </c>
      <c r="J375" s="55">
        <f t="shared" si="82"/>
        <v>1.3327485142958631E-5</v>
      </c>
      <c r="K375" s="55">
        <f t="shared" si="82"/>
        <v>3.2610575080987941E-6</v>
      </c>
      <c r="L375" s="55">
        <f t="shared" si="82"/>
        <v>3.5243697854211723E-7</v>
      </c>
      <c r="M375" s="55">
        <f t="shared" si="82"/>
        <v>3.8224226636677482E-7</v>
      </c>
      <c r="N375" s="55">
        <f t="shared" si="82"/>
        <v>8.9398603714975309E-7</v>
      </c>
      <c r="Q375" s="55">
        <f t="shared" si="83"/>
        <v>8.5952031911139828E-7</v>
      </c>
      <c r="R375" s="55">
        <f t="shared" si="83"/>
        <v>4.0167381444606908E-7</v>
      </c>
      <c r="S375" s="55">
        <f t="shared" si="83"/>
        <v>5.7579012194713182E-7</v>
      </c>
      <c r="T375" s="55">
        <f t="shared" si="83"/>
        <v>8.1687682580666226E-7</v>
      </c>
      <c r="U375" s="55">
        <f t="shared" si="83"/>
        <v>1.2251216694433731E-6</v>
      </c>
      <c r="V375" s="55">
        <f t="shared" si="83"/>
        <v>7.640763533997983E-6</v>
      </c>
      <c r="W375" s="55">
        <f t="shared" si="83"/>
        <v>2.533990922796876E-6</v>
      </c>
      <c r="X375" s="55">
        <f t="shared" si="83"/>
        <v>3.1666257309212414E-7</v>
      </c>
      <c r="Y375" s="55">
        <f t="shared" si="83"/>
        <v>3.5362245781366184E-7</v>
      </c>
      <c r="Z375" s="55">
        <f t="shared" si="83"/>
        <v>7.3515523070231883E-7</v>
      </c>
      <c r="AC375" s="55">
        <f t="shared" si="84"/>
        <v>2.086084166952097E-6</v>
      </c>
      <c r="AD375" s="55">
        <f t="shared" si="84"/>
        <v>1.9338951315279904E-6</v>
      </c>
      <c r="AE375" s="55">
        <f t="shared" si="84"/>
        <v>8.4971376461472468E-7</v>
      </c>
      <c r="AF375" s="55">
        <f t="shared" si="84"/>
        <v>1.9210469914144314E-6</v>
      </c>
      <c r="AG375" s="55">
        <f t="shared" si="84"/>
        <v>1.8524581938622282E-6</v>
      </c>
      <c r="AH375" s="55">
        <f t="shared" si="84"/>
        <v>1.9161768460046578E-5</v>
      </c>
      <c r="AI375" s="55">
        <f t="shared" si="84"/>
        <v>3.8244190514960546E-6</v>
      </c>
      <c r="AJ375" s="55">
        <f t="shared" si="84"/>
        <v>3.8821138399211063E-7</v>
      </c>
      <c r="AK375" s="55">
        <f t="shared" si="84"/>
        <v>4.1108641043428397E-7</v>
      </c>
      <c r="AL375" s="55">
        <f t="shared" si="84"/>
        <v>1.1055298242306312E-6</v>
      </c>
    </row>
    <row r="376" spans="4:38">
      <c r="D376" s="52">
        <f t="shared" si="81"/>
        <v>1.125</v>
      </c>
      <c r="E376" s="55">
        <f t="shared" si="82"/>
        <v>1.3140571843177169E-6</v>
      </c>
      <c r="F376" s="55">
        <f t="shared" si="82"/>
        <v>1.1093160288300036E-6</v>
      </c>
      <c r="G376" s="55">
        <f t="shared" si="82"/>
        <v>7.7721449270723884E-7</v>
      </c>
      <c r="H376" s="55">
        <f t="shared" si="82"/>
        <v>1.5358108454642258E-6</v>
      </c>
      <c r="I376" s="55">
        <f t="shared" si="82"/>
        <v>1.7426968047445436E-6</v>
      </c>
      <c r="J376" s="55">
        <f t="shared" si="82"/>
        <v>1.5284189131525411E-5</v>
      </c>
      <c r="K376" s="55">
        <f t="shared" si="82"/>
        <v>3.7196141732104436E-6</v>
      </c>
      <c r="L376" s="55">
        <f t="shared" si="82"/>
        <v>4.0020463553682373E-7</v>
      </c>
      <c r="M376" s="55">
        <f t="shared" si="82"/>
        <v>4.3206016371942317E-7</v>
      </c>
      <c r="N376" s="55">
        <f t="shared" si="82"/>
        <v>1.0183214341450255E-6</v>
      </c>
      <c r="Q376" s="55">
        <f t="shared" si="83"/>
        <v>8.8132491871387895E-7</v>
      </c>
      <c r="R376" s="55">
        <f t="shared" si="83"/>
        <v>4.4837232753021013E-7</v>
      </c>
      <c r="S376" s="55">
        <f t="shared" si="83"/>
        <v>6.2981676084827196E-7</v>
      </c>
      <c r="T376" s="55">
        <f t="shared" si="83"/>
        <v>8.9470527443584711E-7</v>
      </c>
      <c r="U376" s="55">
        <f t="shared" si="83"/>
        <v>1.3724746558837218E-6</v>
      </c>
      <c r="V376" s="55">
        <f t="shared" si="83"/>
        <v>8.5919014467520215E-6</v>
      </c>
      <c r="W376" s="55">
        <f t="shared" si="83"/>
        <v>2.9737615338292016E-6</v>
      </c>
      <c r="X376" s="55">
        <f t="shared" si="83"/>
        <v>3.5994326279691454E-7</v>
      </c>
      <c r="Y376" s="55">
        <f t="shared" si="83"/>
        <v>4.0044774663244371E-7</v>
      </c>
      <c r="Z376" s="55">
        <f t="shared" si="83"/>
        <v>8.3063464757599272E-7</v>
      </c>
      <c r="AC376" s="55">
        <f t="shared" si="84"/>
        <v>2.141026154762312E-6</v>
      </c>
      <c r="AD376" s="55">
        <f t="shared" si="84"/>
        <v>2.0094393828390184E-6</v>
      </c>
      <c r="AE376" s="55">
        <f t="shared" si="84"/>
        <v>9.2461453592222004E-7</v>
      </c>
      <c r="AF376" s="55">
        <f t="shared" si="84"/>
        <v>2.1730028614932441E-6</v>
      </c>
      <c r="AG376" s="55">
        <f t="shared" si="84"/>
        <v>2.1077932690842256E-6</v>
      </c>
      <c r="AH376" s="55">
        <f t="shared" si="84"/>
        <v>2.2112320073540434E-5</v>
      </c>
      <c r="AI376" s="55">
        <f t="shared" si="84"/>
        <v>4.2999916114677821E-6</v>
      </c>
      <c r="AJ376" s="55">
        <f t="shared" si="84"/>
        <v>4.4046600827673318E-7</v>
      </c>
      <c r="AK376" s="55">
        <f t="shared" si="84"/>
        <v>4.6389821935545347E-7</v>
      </c>
      <c r="AL376" s="55">
        <f t="shared" si="84"/>
        <v>1.2736011951059214E-6</v>
      </c>
    </row>
    <row r="377" spans="4:38">
      <c r="D377" s="52">
        <f t="shared" si="81"/>
        <v>1.325</v>
      </c>
      <c r="E377" s="55">
        <f t="shared" si="82"/>
        <v>1.3717845645527128E-6</v>
      </c>
      <c r="F377" s="55">
        <f t="shared" si="82"/>
        <v>1.2060538235427923E-6</v>
      </c>
      <c r="G377" s="55">
        <f t="shared" si="82"/>
        <v>8.7682444814739281E-7</v>
      </c>
      <c r="H377" s="55">
        <f t="shared" si="82"/>
        <v>1.7940781816449117E-6</v>
      </c>
      <c r="I377" s="55">
        <f t="shared" si="82"/>
        <v>2.0640635946949085E-6</v>
      </c>
      <c r="J377" s="55">
        <f t="shared" si="82"/>
        <v>1.8514122297594187E-5</v>
      </c>
      <c r="K377" s="55">
        <f t="shared" si="82"/>
        <v>4.4524425026236968E-6</v>
      </c>
      <c r="L377" s="55">
        <f t="shared" si="82"/>
        <v>4.7640944081662753E-7</v>
      </c>
      <c r="M377" s="55">
        <f t="shared" si="82"/>
        <v>5.116096971511034E-7</v>
      </c>
      <c r="N377" s="55">
        <f t="shared" si="82"/>
        <v>1.2189911302878088E-6</v>
      </c>
      <c r="Q377" s="55">
        <f t="shared" si="83"/>
        <v>9.1421863452919793E-7</v>
      </c>
      <c r="R377" s="55">
        <f t="shared" si="83"/>
        <v>5.2307150494932212E-7</v>
      </c>
      <c r="S377" s="55">
        <f t="shared" si="83"/>
        <v>7.123530271543417E-7</v>
      </c>
      <c r="T377" s="55">
        <f t="shared" si="83"/>
        <v>1.013491094568624E-6</v>
      </c>
      <c r="U377" s="55">
        <f t="shared" si="83"/>
        <v>1.6046704023307453E-6</v>
      </c>
      <c r="V377" s="55">
        <f t="shared" si="83"/>
        <v>1.0117018460456288E-5</v>
      </c>
      <c r="W377" s="55">
        <f t="shared" si="83"/>
        <v>3.6763923816065754E-6</v>
      </c>
      <c r="X377" s="55">
        <f t="shared" si="83"/>
        <v>4.2897746404529411E-7</v>
      </c>
      <c r="Y377" s="55">
        <f t="shared" si="83"/>
        <v>4.7524653098144494E-7</v>
      </c>
      <c r="Z377" s="55">
        <f t="shared" si="83"/>
        <v>9.8084214256514798E-7</v>
      </c>
      <c r="AC377" s="55">
        <f t="shared" si="84"/>
        <v>2.2235871994169846E-6</v>
      </c>
      <c r="AD377" s="55">
        <f t="shared" si="84"/>
        <v>2.1289194007750069E-6</v>
      </c>
      <c r="AE377" s="55">
        <f t="shared" si="84"/>
        <v>1.0413258526670332E-6</v>
      </c>
      <c r="AF377" s="55">
        <f t="shared" si="84"/>
        <v>2.5739585833555019E-6</v>
      </c>
      <c r="AG377" s="55">
        <f t="shared" si="84"/>
        <v>2.5144232452619512E-6</v>
      </c>
      <c r="AH377" s="55">
        <f t="shared" si="84"/>
        <v>2.6982586045184712E-5</v>
      </c>
      <c r="AI377" s="55">
        <f t="shared" si="84"/>
        <v>5.0534131256204455E-6</v>
      </c>
      <c r="AJ377" s="55">
        <f t="shared" si="84"/>
        <v>5.2384141758796111E-7</v>
      </c>
      <c r="AK377" s="55">
        <f t="shared" si="84"/>
        <v>5.4821410214817435E-7</v>
      </c>
      <c r="AL377" s="55">
        <f t="shared" si="84"/>
        <v>1.5509884284866213E-6</v>
      </c>
    </row>
    <row r="378" spans="4:38">
      <c r="D378" s="52">
        <f t="shared" si="81"/>
        <v>1.5249999999999999</v>
      </c>
      <c r="E378" s="55">
        <f t="shared" si="82"/>
        <v>1.4251612372107372E-6</v>
      </c>
      <c r="F378" s="55">
        <f t="shared" si="82"/>
        <v>1.3017321836445892E-6</v>
      </c>
      <c r="G378" s="55">
        <f t="shared" si="82"/>
        <v>9.7223558429249943E-7</v>
      </c>
      <c r="H378" s="55">
        <f t="shared" si="82"/>
        <v>2.0451397224422207E-6</v>
      </c>
      <c r="I378" s="55">
        <f t="shared" si="82"/>
        <v>2.3821846344803776E-6</v>
      </c>
      <c r="J378" s="55">
        <f t="shared" si="82"/>
        <v>2.1862054548859101E-5</v>
      </c>
      <c r="K378" s="55">
        <f t="shared" si="82"/>
        <v>5.183214441951727E-6</v>
      </c>
      <c r="L378" s="55">
        <f t="shared" si="82"/>
        <v>5.5208112515649729E-7</v>
      </c>
      <c r="M378" s="55">
        <f t="shared" si="82"/>
        <v>5.907798228720671E-7</v>
      </c>
      <c r="N378" s="55">
        <f t="shared" si="82"/>
        <v>1.4217221734246063E-6</v>
      </c>
      <c r="Q378" s="55">
        <f t="shared" si="83"/>
        <v>9.4475552320210276E-7</v>
      </c>
      <c r="R378" s="55">
        <f t="shared" si="83"/>
        <v>5.9772528294563153E-7</v>
      </c>
      <c r="S378" s="55">
        <f t="shared" si="83"/>
        <v>7.9024297385803527E-7</v>
      </c>
      <c r="T378" s="55">
        <f t="shared" si="83"/>
        <v>1.1254499715726529E-6</v>
      </c>
      <c r="U378" s="55">
        <f t="shared" si="83"/>
        <v>1.8319989104974316E-6</v>
      </c>
      <c r="V378" s="55">
        <f t="shared" si="83"/>
        <v>1.1650055012136595E-5</v>
      </c>
      <c r="W378" s="55">
        <f t="shared" si="83"/>
        <v>4.3766334730846172E-6</v>
      </c>
      <c r="X378" s="55">
        <f t="shared" si="83"/>
        <v>4.9749918545531389E-7</v>
      </c>
      <c r="Y378" s="55">
        <f t="shared" si="83"/>
        <v>5.4975459762906888E-7</v>
      </c>
      <c r="Z378" s="55">
        <f t="shared" si="83"/>
        <v>1.1275106818303918E-6</v>
      </c>
      <c r="AC378" s="55">
        <f t="shared" si="84"/>
        <v>2.2998036560601284E-6</v>
      </c>
      <c r="AD378" s="55">
        <f t="shared" si="84"/>
        <v>2.2468527742908055E-6</v>
      </c>
      <c r="AE378" s="55">
        <f t="shared" si="84"/>
        <v>1.1543420352928566E-6</v>
      </c>
      <c r="AF378" s="55">
        <f t="shared" si="84"/>
        <v>2.969730803220006E-6</v>
      </c>
      <c r="AG378" s="55">
        <f t="shared" si="84"/>
        <v>2.9165076828102536E-6</v>
      </c>
      <c r="AH378" s="55">
        <f t="shared" si="84"/>
        <v>3.2030532439425648E-5</v>
      </c>
      <c r="AI378" s="55">
        <f t="shared" si="84"/>
        <v>5.7979203926047987E-6</v>
      </c>
      <c r="AJ378" s="55">
        <f t="shared" si="84"/>
        <v>6.0666306485768079E-7</v>
      </c>
      <c r="AK378" s="55">
        <f t="shared" si="84"/>
        <v>6.3209356162778534E-7</v>
      </c>
      <c r="AL378" s="55">
        <f t="shared" si="84"/>
        <v>1.8384537122035817E-6</v>
      </c>
    </row>
    <row r="379" spans="4:38">
      <c r="D379" s="52">
        <f t="shared" si="81"/>
        <v>1.7249999999999999</v>
      </c>
      <c r="E379" s="55">
        <f t="shared" si="82"/>
        <v>1.4743895856166517E-6</v>
      </c>
      <c r="F379" s="55">
        <f t="shared" si="82"/>
        <v>1.3964799055557105E-6</v>
      </c>
      <c r="G379" s="55">
        <f t="shared" si="82"/>
        <v>1.063627529775502E-6</v>
      </c>
      <c r="H379" s="55">
        <f t="shared" si="82"/>
        <v>2.2879353496592495E-6</v>
      </c>
      <c r="I379" s="55">
        <f t="shared" si="82"/>
        <v>2.6952666036486451E-6</v>
      </c>
      <c r="J379" s="55">
        <f t="shared" si="82"/>
        <v>2.5322937796113906E-5</v>
      </c>
      <c r="K379" s="55">
        <f t="shared" si="82"/>
        <v>5.9107966867126506E-6</v>
      </c>
      <c r="L379" s="55">
        <f t="shared" si="82"/>
        <v>6.2692531323577396E-7</v>
      </c>
      <c r="M379" s="55">
        <f t="shared" si="82"/>
        <v>6.6936144414424611E-7</v>
      </c>
      <c r="N379" s="55">
        <f t="shared" si="82"/>
        <v>1.6264263775877594E-6</v>
      </c>
      <c r="Q379" s="55">
        <f t="shared" si="83"/>
        <v>9.7305279342621535E-7</v>
      </c>
      <c r="R379" s="55">
        <f t="shared" si="83"/>
        <v>6.7230572341279824E-7</v>
      </c>
      <c r="S379" s="55">
        <f t="shared" si="83"/>
        <v>8.6368537399047043E-7</v>
      </c>
      <c r="T379" s="55">
        <f t="shared" si="83"/>
        <v>1.2308739671860621E-6</v>
      </c>
      <c r="U379" s="55">
        <f t="shared" si="83"/>
        <v>2.0539245631352502E-6</v>
      </c>
      <c r="V379" s="55">
        <f t="shared" si="83"/>
        <v>1.3195496694923794E-5</v>
      </c>
      <c r="W379" s="55">
        <f t="shared" si="83"/>
        <v>5.0731677811369558E-6</v>
      </c>
      <c r="X379" s="55">
        <f t="shared" si="83"/>
        <v>5.6522597748000669E-7</v>
      </c>
      <c r="Y379" s="55">
        <f t="shared" si="83"/>
        <v>6.2381058467379388E-7</v>
      </c>
      <c r="Z379" s="55">
        <f t="shared" si="83"/>
        <v>1.270205692691523E-6</v>
      </c>
      <c r="AC379" s="55">
        <f t="shared" si="84"/>
        <v>2.369963082647845E-6</v>
      </c>
      <c r="AD379" s="55">
        <f t="shared" si="84"/>
        <v>2.3634275303422608E-6</v>
      </c>
      <c r="AE379" s="55">
        <f t="shared" si="84"/>
        <v>1.2638525040307966E-6</v>
      </c>
      <c r="AF379" s="55">
        <f t="shared" si="84"/>
        <v>3.3574628227939016E-6</v>
      </c>
      <c r="AG379" s="55">
        <f t="shared" si="84"/>
        <v>3.3115414737059452E-6</v>
      </c>
      <c r="AH379" s="55">
        <f t="shared" si="84"/>
        <v>3.7248557954761786E-5</v>
      </c>
      <c r="AI379" s="55">
        <f t="shared" si="84"/>
        <v>6.5338947705884716E-6</v>
      </c>
      <c r="AJ379" s="55">
        <f t="shared" si="84"/>
        <v>6.8862464899154122E-7</v>
      </c>
      <c r="AK379" s="55">
        <f t="shared" si="84"/>
        <v>7.1529607898401821E-7</v>
      </c>
      <c r="AL379" s="55">
        <f t="shared" si="84"/>
        <v>2.135565899718353E-6</v>
      </c>
    </row>
    <row r="380" spans="4:38">
      <c r="D380" s="52">
        <f t="shared" si="81"/>
        <v>2</v>
      </c>
      <c r="E380" s="55">
        <f t="shared" si="82"/>
        <v>1.5356921459279171E-6</v>
      </c>
      <c r="F380" s="55">
        <f t="shared" si="82"/>
        <v>1.5254604844645051E-6</v>
      </c>
      <c r="G380" s="55">
        <f t="shared" si="82"/>
        <v>1.1830771636658715E-6</v>
      </c>
      <c r="H380" s="55">
        <f t="shared" si="82"/>
        <v>2.6065003411965335E-6</v>
      </c>
      <c r="I380" s="55">
        <f t="shared" si="82"/>
        <v>3.1144257719298188E-6</v>
      </c>
      <c r="J380" s="55">
        <f t="shared" si="82"/>
        <v>3.0256291991729972E-5</v>
      </c>
      <c r="K380" s="55">
        <f t="shared" si="82"/>
        <v>6.904060512627557E-6</v>
      </c>
      <c r="L380" s="55">
        <f t="shared" si="82"/>
        <v>7.2797631786662399E-7</v>
      </c>
      <c r="M380" s="55">
        <f t="shared" si="82"/>
        <v>7.7608981553178558E-7</v>
      </c>
      <c r="N380" s="55">
        <f t="shared" si="82"/>
        <v>1.9109454708094393E-6</v>
      </c>
      <c r="Q380" s="55">
        <f t="shared" si="83"/>
        <v>1.0085264877947454E-6</v>
      </c>
      <c r="R380" s="55">
        <f t="shared" si="83"/>
        <v>7.7467991161485491E-7</v>
      </c>
      <c r="S380" s="55">
        <f t="shared" si="83"/>
        <v>9.5779207845590873E-7</v>
      </c>
      <c r="T380" s="55">
        <f t="shared" si="83"/>
        <v>1.3657280225763137E-6</v>
      </c>
      <c r="U380" s="55">
        <f t="shared" si="83"/>
        <v>2.3493413300378424E-6</v>
      </c>
      <c r="V380" s="55">
        <f t="shared" si="83"/>
        <v>1.5348715857689328E-5</v>
      </c>
      <c r="W380" s="55">
        <f t="shared" si="83"/>
        <v>6.0225796842841416E-6</v>
      </c>
      <c r="X380" s="55">
        <f t="shared" si="83"/>
        <v>6.5656542923735679E-7</v>
      </c>
      <c r="Y380" s="55">
        <f t="shared" si="83"/>
        <v>7.2461889469878243E-7</v>
      </c>
      <c r="Z380" s="55">
        <f t="shared" si="83"/>
        <v>1.4591976843920897E-6</v>
      </c>
      <c r="AC380" s="55">
        <f t="shared" si="84"/>
        <v>2.4570945089018459E-6</v>
      </c>
      <c r="AD380" s="55">
        <f t="shared" si="84"/>
        <v>2.5218235727373054E-6</v>
      </c>
      <c r="AE380" s="55">
        <f t="shared" si="84"/>
        <v>1.4090620995987151E-6</v>
      </c>
      <c r="AF380" s="55">
        <f t="shared" si="84"/>
        <v>3.8725418406987216E-6</v>
      </c>
      <c r="AG380" s="55">
        <f t="shared" si="84"/>
        <v>3.8388822531675682E-6</v>
      </c>
      <c r="AH380" s="55">
        <f t="shared" si="84"/>
        <v>4.4686311696884143E-5</v>
      </c>
      <c r="AI380" s="55">
        <f t="shared" si="84"/>
        <v>7.5326663725745055E-6</v>
      </c>
      <c r="AJ380" s="55">
        <f t="shared" si="84"/>
        <v>7.9938720649589119E-7</v>
      </c>
      <c r="AK380" s="55">
        <f t="shared" si="84"/>
        <v>8.2817961505601643E-7</v>
      </c>
      <c r="AL380" s="55">
        <f t="shared" si="84"/>
        <v>2.5590107646779686E-6</v>
      </c>
    </row>
    <row r="381" spans="4:38">
      <c r="D381" s="52">
        <f t="shared" si="81"/>
        <v>2.25</v>
      </c>
      <c r="E381" s="55">
        <f t="shared" ref="E381:N396" si="85">E380+E292/$R$173</f>
        <v>1.5853680630277628E-6</v>
      </c>
      <c r="F381" s="55">
        <f t="shared" si="85"/>
        <v>1.6415969146154907E-6</v>
      </c>
      <c r="G381" s="55">
        <f t="shared" si="85"/>
        <v>1.2857552564597749E-6</v>
      </c>
      <c r="H381" s="55">
        <f t="shared" si="85"/>
        <v>2.8793148459598121E-6</v>
      </c>
      <c r="I381" s="55">
        <f t="shared" si="85"/>
        <v>3.4815016974224964E-6</v>
      </c>
      <c r="J381" s="55">
        <f t="shared" si="85"/>
        <v>3.4907317495704806E-5</v>
      </c>
      <c r="K381" s="55">
        <f t="shared" si="85"/>
        <v>7.7982028211647726E-6</v>
      </c>
      <c r="L381" s="55">
        <f t="shared" si="85"/>
        <v>8.1754693026105862E-7</v>
      </c>
      <c r="M381" s="55">
        <f t="shared" si="85"/>
        <v>8.7148741495819916E-7</v>
      </c>
      <c r="N381" s="55">
        <f t="shared" si="85"/>
        <v>2.172501836490296E-6</v>
      </c>
      <c r="Q381" s="55">
        <f t="shared" ref="Q381:Z396" si="86">Q380+Q292/$R$173</f>
        <v>1.0375298196876022E-6</v>
      </c>
      <c r="R381" s="55">
        <f t="shared" si="86"/>
        <v>8.6752104040356762E-7</v>
      </c>
      <c r="S381" s="55">
        <f t="shared" si="86"/>
        <v>1.0368010058861332E-6</v>
      </c>
      <c r="T381" s="55">
        <f t="shared" si="86"/>
        <v>1.4787093948664803E-6</v>
      </c>
      <c r="U381" s="55">
        <f t="shared" si="86"/>
        <v>2.6073815221680949E-6</v>
      </c>
      <c r="V381" s="55">
        <f t="shared" si="86"/>
        <v>1.7341479836038943E-5</v>
      </c>
      <c r="W381" s="55">
        <f t="shared" si="86"/>
        <v>6.8754259985242218E-6</v>
      </c>
      <c r="X381" s="55">
        <f t="shared" si="86"/>
        <v>7.374018737556014E-7</v>
      </c>
      <c r="Y381" s="55">
        <f t="shared" si="86"/>
        <v>8.1500288591737524E-7</v>
      </c>
      <c r="Z381" s="55">
        <f t="shared" si="86"/>
        <v>1.623180462094472E-6</v>
      </c>
      <c r="AC381" s="55">
        <f t="shared" ref="AC381:AL396" si="87">AC380+AC292/$R$173</f>
        <v>2.5274430112086801E-6</v>
      </c>
      <c r="AD381" s="55">
        <f t="shared" si="87"/>
        <v>2.6641868955847838E-6</v>
      </c>
      <c r="AE381" s="55">
        <f t="shared" si="87"/>
        <v>1.5360077026365304E-6</v>
      </c>
      <c r="AF381" s="55">
        <f t="shared" si="87"/>
        <v>4.3185509787888531E-6</v>
      </c>
      <c r="AG381" s="55">
        <f t="shared" si="87"/>
        <v>4.2987762074113887E-6</v>
      </c>
      <c r="AH381" s="55">
        <f t="shared" si="87"/>
        <v>5.1698103143750897E-5</v>
      </c>
      <c r="AI381" s="55">
        <f t="shared" si="87"/>
        <v>8.4280881372138863E-6</v>
      </c>
      <c r="AJ381" s="55">
        <f t="shared" si="87"/>
        <v>8.9769198676651595E-7</v>
      </c>
      <c r="AK381" s="55">
        <f t="shared" si="87"/>
        <v>9.2892814161008525E-7</v>
      </c>
      <c r="AL381" s="55">
        <f t="shared" si="87"/>
        <v>2.9581518470687145E-6</v>
      </c>
    </row>
    <row r="382" spans="4:38">
      <c r="D382" s="52">
        <f t="shared" si="81"/>
        <v>2.5</v>
      </c>
      <c r="E382" s="55">
        <f t="shared" si="85"/>
        <v>1.6296765135849604E-6</v>
      </c>
      <c r="F382" s="55">
        <f t="shared" si="85"/>
        <v>1.7568443132507374E-6</v>
      </c>
      <c r="G382" s="55">
        <f t="shared" si="85"/>
        <v>1.3831707916479205E-6</v>
      </c>
      <c r="H382" s="55">
        <f t="shared" si="85"/>
        <v>3.1348303212811614E-6</v>
      </c>
      <c r="I382" s="55">
        <f t="shared" si="85"/>
        <v>3.8327803964880913E-6</v>
      </c>
      <c r="J382" s="55">
        <f t="shared" si="85"/>
        <v>3.9706236238144067E-5</v>
      </c>
      <c r="K382" s="55">
        <f t="shared" si="85"/>
        <v>8.6823888905288215E-6</v>
      </c>
      <c r="L382" s="55">
        <f t="shared" si="85"/>
        <v>9.0452610860188809E-7</v>
      </c>
      <c r="M382" s="55">
        <f t="shared" si="85"/>
        <v>9.6504807014957624E-7</v>
      </c>
      <c r="N382" s="55">
        <f t="shared" si="85"/>
        <v>2.4366417754423927E-6</v>
      </c>
      <c r="Q382" s="55">
        <f t="shared" si="86"/>
        <v>1.0636653570719888E-6</v>
      </c>
      <c r="R382" s="55">
        <f t="shared" si="86"/>
        <v>9.6008933612255295E-7</v>
      </c>
      <c r="S382" s="55">
        <f t="shared" si="86"/>
        <v>1.1099865046703314E-6</v>
      </c>
      <c r="T382" s="55">
        <f t="shared" si="86"/>
        <v>1.5831342709224207E-6</v>
      </c>
      <c r="U382" s="55">
        <f t="shared" si="86"/>
        <v>2.854713641352451E-6</v>
      </c>
      <c r="V382" s="55">
        <f t="shared" si="86"/>
        <v>1.9374786591168757E-5</v>
      </c>
      <c r="W382" s="55">
        <f t="shared" si="86"/>
        <v>7.716702044334835E-6</v>
      </c>
      <c r="X382" s="55">
        <f t="shared" si="86"/>
        <v>8.1575681891870013E-7</v>
      </c>
      <c r="Y382" s="55">
        <f t="shared" si="86"/>
        <v>9.0395855564529347E-7</v>
      </c>
      <c r="Z382" s="55">
        <f t="shared" si="86"/>
        <v>1.7791873161161847E-6</v>
      </c>
      <c r="AC382" s="55">
        <f t="shared" si="87"/>
        <v>2.5899243749386888E-6</v>
      </c>
      <c r="AD382" s="55">
        <f t="shared" si="87"/>
        <v>2.8052523416035045E-6</v>
      </c>
      <c r="AE382" s="55">
        <f t="shared" si="87"/>
        <v>1.6584867847670144E-6</v>
      </c>
      <c r="AF382" s="55">
        <f t="shared" si="87"/>
        <v>4.7394636208323165E-6</v>
      </c>
      <c r="AG382" s="55">
        <f t="shared" si="87"/>
        <v>4.7366624355478898E-6</v>
      </c>
      <c r="AH382" s="55">
        <f t="shared" si="87"/>
        <v>5.8932588970543273E-5</v>
      </c>
      <c r="AI382" s="55">
        <f t="shared" si="87"/>
        <v>9.3123372992860342E-6</v>
      </c>
      <c r="AJ382" s="55">
        <f t="shared" si="87"/>
        <v>9.9329539828507605E-7</v>
      </c>
      <c r="AK382" s="55">
        <f t="shared" si="87"/>
        <v>1.0275636766080818E-6</v>
      </c>
      <c r="AL382" s="55">
        <f t="shared" si="87"/>
        <v>3.3699241757031032E-6</v>
      </c>
    </row>
    <row r="383" spans="4:38">
      <c r="D383" s="52">
        <f t="shared" si="81"/>
        <v>2.75</v>
      </c>
      <c r="E383" s="55">
        <f t="shared" si="85"/>
        <v>1.6689903475845472E-6</v>
      </c>
      <c r="F383" s="55">
        <f t="shared" si="85"/>
        <v>1.8713390658868642E-6</v>
      </c>
      <c r="G383" s="55">
        <f t="shared" si="85"/>
        <v>1.4756746064040255E-6</v>
      </c>
      <c r="H383" s="55">
        <f t="shared" si="85"/>
        <v>3.3721116962049019E-6</v>
      </c>
      <c r="I383" s="55">
        <f t="shared" si="85"/>
        <v>4.1663239798950395E-6</v>
      </c>
      <c r="J383" s="55">
        <f t="shared" si="85"/>
        <v>4.4643188669816775E-5</v>
      </c>
      <c r="K383" s="55">
        <f t="shared" si="85"/>
        <v>9.5554186383193662E-6</v>
      </c>
      <c r="L383" s="55">
        <f t="shared" si="85"/>
        <v>9.8859729343368169E-7</v>
      </c>
      <c r="M383" s="55">
        <f t="shared" si="85"/>
        <v>1.0565503637204437E-6</v>
      </c>
      <c r="N383" s="55">
        <f t="shared" si="85"/>
        <v>2.7031930494476471E-6</v>
      </c>
      <c r="Q383" s="55">
        <f t="shared" si="86"/>
        <v>1.0871394206736519E-6</v>
      </c>
      <c r="R383" s="55">
        <f t="shared" si="86"/>
        <v>1.0523302321578656E-6</v>
      </c>
      <c r="S383" s="55">
        <f t="shared" si="86"/>
        <v>1.1777368033849051E-6</v>
      </c>
      <c r="T383" s="55">
        <f t="shared" si="86"/>
        <v>1.6795730838264164E-6</v>
      </c>
      <c r="U383" s="55">
        <f t="shared" si="86"/>
        <v>3.0908292747848025E-6</v>
      </c>
      <c r="V383" s="55">
        <f t="shared" si="86"/>
        <v>2.1454422245764369E-5</v>
      </c>
      <c r="W383" s="55">
        <f t="shared" si="86"/>
        <v>8.5450131911463567E-6</v>
      </c>
      <c r="X383" s="55">
        <f t="shared" si="86"/>
        <v>8.9133104432101638E-7</v>
      </c>
      <c r="Y383" s="55">
        <f t="shared" si="86"/>
        <v>9.9130524415455991E-7</v>
      </c>
      <c r="Z383" s="55">
        <f t="shared" si="86"/>
        <v>1.9268557044717431E-6</v>
      </c>
      <c r="AC383" s="55">
        <f t="shared" si="87"/>
        <v>2.6450779793361994E-6</v>
      </c>
      <c r="AD383" s="55">
        <f t="shared" si="87"/>
        <v>2.9452190168978792E-6</v>
      </c>
      <c r="AE383" s="55">
        <f t="shared" si="87"/>
        <v>1.7768260672419023E-6</v>
      </c>
      <c r="AF383" s="55">
        <f t="shared" si="87"/>
        <v>5.1322547427520572E-6</v>
      </c>
      <c r="AG383" s="55">
        <f t="shared" si="87"/>
        <v>5.149888220590922E-6</v>
      </c>
      <c r="AH383" s="55">
        <f t="shared" si="87"/>
        <v>6.6374922885266226E-5</v>
      </c>
      <c r="AI383" s="55">
        <f t="shared" si="87"/>
        <v>1.0186158698962097E-5</v>
      </c>
      <c r="AJ383" s="55">
        <f t="shared" si="87"/>
        <v>1.085863542546347E-6</v>
      </c>
      <c r="AK383" s="55">
        <f t="shared" si="87"/>
        <v>1.1238315291035155E-6</v>
      </c>
      <c r="AL383" s="55">
        <f t="shared" si="87"/>
        <v>3.7934856674982243E-6</v>
      </c>
    </row>
    <row r="384" spans="4:38">
      <c r="D384" s="52">
        <f t="shared" si="81"/>
        <v>3</v>
      </c>
      <c r="E384" s="55">
        <f t="shared" si="85"/>
        <v>1.7036765123941041E-6</v>
      </c>
      <c r="F384" s="55">
        <f t="shared" si="85"/>
        <v>1.9851872501479082E-6</v>
      </c>
      <c r="G384" s="55">
        <f t="shared" si="85"/>
        <v>1.5636175379018071E-6</v>
      </c>
      <c r="H384" s="55">
        <f t="shared" si="85"/>
        <v>3.5905227083010495E-6</v>
      </c>
      <c r="I384" s="55">
        <f t="shared" si="85"/>
        <v>4.4806063188793695E-6</v>
      </c>
      <c r="J384" s="55">
        <f t="shared" si="85"/>
        <v>4.9708315241491981E-5</v>
      </c>
      <c r="K384" s="55">
        <f t="shared" si="85"/>
        <v>1.0416358667113923E-5</v>
      </c>
      <c r="L384" s="55">
        <f t="shared" si="85"/>
        <v>1.0695119232859382E-6</v>
      </c>
      <c r="M384" s="55">
        <f t="shared" si="85"/>
        <v>1.1458220821487667E-6</v>
      </c>
      <c r="N384" s="55">
        <f t="shared" si="85"/>
        <v>2.9719834202879765E-6</v>
      </c>
      <c r="Q384" s="55">
        <f t="shared" si="86"/>
        <v>1.1081523831909742E-6</v>
      </c>
      <c r="R384" s="55">
        <f t="shared" si="86"/>
        <v>1.1441891618955601E-6</v>
      </c>
      <c r="S384" s="55">
        <f t="shared" si="86"/>
        <v>1.2404401306062561E-6</v>
      </c>
      <c r="T384" s="55">
        <f t="shared" si="86"/>
        <v>1.7685962666607495E-6</v>
      </c>
      <c r="U384" s="55">
        <f t="shared" si="86"/>
        <v>3.3153615135096793E-6</v>
      </c>
      <c r="V384" s="55">
        <f t="shared" si="86"/>
        <v>2.3585390080038192E-5</v>
      </c>
      <c r="W384" s="55">
        <f t="shared" si="86"/>
        <v>9.3592747262935261E-6</v>
      </c>
      <c r="X384" s="55">
        <f t="shared" si="86"/>
        <v>9.6389176083738309E-7</v>
      </c>
      <c r="Y384" s="55">
        <f t="shared" si="86"/>
        <v>1.0768976865161265E-6</v>
      </c>
      <c r="Z384" s="55">
        <f t="shared" si="86"/>
        <v>2.065951041170539E-6</v>
      </c>
      <c r="AC384" s="55">
        <f t="shared" si="87"/>
        <v>2.6934373464379911E-6</v>
      </c>
      <c r="AD384" s="55">
        <f t="shared" si="87"/>
        <v>3.0842417817713394E-6</v>
      </c>
      <c r="AE384" s="55">
        <f t="shared" si="87"/>
        <v>1.8913408923294699E-6</v>
      </c>
      <c r="AF384" s="55">
        <f t="shared" si="87"/>
        <v>5.4945715480437006E-6</v>
      </c>
      <c r="AG384" s="55">
        <f t="shared" si="87"/>
        <v>5.5363903382179233E-6</v>
      </c>
      <c r="AH384" s="55">
        <f t="shared" si="87"/>
        <v>7.4010258595924721E-5</v>
      </c>
      <c r="AI384" s="55">
        <f t="shared" si="87"/>
        <v>1.1050297176413226E-5</v>
      </c>
      <c r="AJ384" s="55">
        <f t="shared" si="87"/>
        <v>1.1751320857344934E-6</v>
      </c>
      <c r="AK384" s="55">
        <f t="shared" si="87"/>
        <v>1.2175336061380047E-6</v>
      </c>
      <c r="AL384" s="55">
        <f t="shared" si="87"/>
        <v>4.2279942393711681E-6</v>
      </c>
    </row>
    <row r="385" spans="4:38">
      <c r="D385" s="52">
        <f t="shared" si="81"/>
        <v>3.25</v>
      </c>
      <c r="E385" s="55">
        <f t="shared" si="85"/>
        <v>1.734096052763756E-6</v>
      </c>
      <c r="F385" s="55">
        <f t="shared" si="85"/>
        <v>2.0984646357653244E-6</v>
      </c>
      <c r="G385" s="55">
        <f t="shared" si="85"/>
        <v>1.6473504233149825E-6</v>
      </c>
      <c r="H385" s="55">
        <f t="shared" si="85"/>
        <v>3.7897259036653155E-6</v>
      </c>
      <c r="I385" s="55">
        <f t="shared" si="85"/>
        <v>4.7745130451446999E-6</v>
      </c>
      <c r="J385" s="55">
        <f t="shared" si="85"/>
        <v>5.4891756403938718E-5</v>
      </c>
      <c r="K385" s="55">
        <f t="shared" si="85"/>
        <v>1.1264542264467857E-5</v>
      </c>
      <c r="L385" s="55">
        <f t="shared" si="85"/>
        <v>1.1470894346730856E-6</v>
      </c>
      <c r="M385" s="55">
        <f t="shared" si="85"/>
        <v>1.2327402157759493E-6</v>
      </c>
      <c r="N385" s="55">
        <f t="shared" si="85"/>
        <v>3.242840649745298E-6</v>
      </c>
      <c r="Q385" s="55">
        <f t="shared" si="86"/>
        <v>1.126898669294974E-6</v>
      </c>
      <c r="R385" s="55">
        <f t="shared" si="86"/>
        <v>1.2356115587216908E-6</v>
      </c>
      <c r="S385" s="55">
        <f t="shared" si="86"/>
        <v>1.2984847149107861E-6</v>
      </c>
      <c r="T385" s="55">
        <f t="shared" si="86"/>
        <v>1.8507742525077017E-6</v>
      </c>
      <c r="U385" s="55">
        <f t="shared" si="86"/>
        <v>3.5280849524222495E-6</v>
      </c>
      <c r="V385" s="55">
        <f t="shared" si="86"/>
        <v>2.5771910531729443E-5</v>
      </c>
      <c r="W385" s="55">
        <f t="shared" si="86"/>
        <v>1.015871185501544E-5</v>
      </c>
      <c r="X385" s="55">
        <f t="shared" si="86"/>
        <v>1.0332726106231023E-6</v>
      </c>
      <c r="Y385" s="55">
        <f t="shared" si="86"/>
        <v>1.160626012599875E-6</v>
      </c>
      <c r="Z385" s="55">
        <f t="shared" si="86"/>
        <v>2.1963666962168414E-6</v>
      </c>
      <c r="AC385" s="55">
        <f t="shared" si="87"/>
        <v>2.7355301410732949E-6</v>
      </c>
      <c r="AD385" s="55">
        <f t="shared" si="87"/>
        <v>3.2224312507263357E-6</v>
      </c>
      <c r="AE385" s="55">
        <f t="shared" si="87"/>
        <v>2.0023352233145337E-6</v>
      </c>
      <c r="AF385" s="55">
        <f t="shared" si="87"/>
        <v>5.8247334677755508E-6</v>
      </c>
      <c r="AG385" s="55">
        <f t="shared" si="87"/>
        <v>5.894695056769922E-6</v>
      </c>
      <c r="AH385" s="55">
        <f t="shared" si="87"/>
        <v>8.1823749810523721E-5</v>
      </c>
      <c r="AI385" s="55">
        <f t="shared" si="87"/>
        <v>1.1905497571810569E-5</v>
      </c>
      <c r="AJ385" s="55">
        <f t="shared" si="87"/>
        <v>1.2609062587230694E-6</v>
      </c>
      <c r="AK385" s="55">
        <f t="shared" si="87"/>
        <v>1.3085284127412764E-6</v>
      </c>
      <c r="AL385" s="55">
        <f t="shared" si="87"/>
        <v>4.6726078082390262E-6</v>
      </c>
    </row>
    <row r="386" spans="4:38">
      <c r="D386" s="52">
        <f t="shared" si="81"/>
        <v>3.5</v>
      </c>
      <c r="E386" s="55">
        <f t="shared" si="85"/>
        <v>1.7606041108261714E-6</v>
      </c>
      <c r="F386" s="55">
        <f t="shared" si="85"/>
        <v>2.2112166845779857E-6</v>
      </c>
      <c r="G386" s="55">
        <f t="shared" si="85"/>
        <v>1.7272240998172689E-6</v>
      </c>
      <c r="H386" s="55">
        <f t="shared" si="85"/>
        <v>3.9696826369191074E-6</v>
      </c>
      <c r="I386" s="55">
        <f t="shared" si="85"/>
        <v>5.0473415508622398E-6</v>
      </c>
      <c r="J386" s="55">
        <f t="shared" si="85"/>
        <v>6.0183652607926036E-5</v>
      </c>
      <c r="K386" s="55">
        <f t="shared" si="85"/>
        <v>1.2099569402914393E-5</v>
      </c>
      <c r="L386" s="55">
        <f t="shared" si="85"/>
        <v>1.2212172620944816E-6</v>
      </c>
      <c r="M386" s="55">
        <f t="shared" si="85"/>
        <v>1.3172309588068335E-6</v>
      </c>
      <c r="N386" s="55">
        <f t="shared" si="85"/>
        <v>3.5155924996015292E-6</v>
      </c>
      <c r="Q386" s="55">
        <f t="shared" si="86"/>
        <v>1.143566755629306E-6</v>
      </c>
      <c r="R386" s="55">
        <f t="shared" si="86"/>
        <v>1.3265428560223123E-6</v>
      </c>
      <c r="S386" s="55">
        <f t="shared" si="86"/>
        <v>1.3522587848748969E-6</v>
      </c>
      <c r="T386" s="55">
        <f t="shared" si="86"/>
        <v>1.9266774744495546E-6</v>
      </c>
      <c r="U386" s="55">
        <f t="shared" si="86"/>
        <v>3.7289156902683209E-6</v>
      </c>
      <c r="V386" s="55">
        <f t="shared" si="86"/>
        <v>2.8017421196104168E-5</v>
      </c>
      <c r="W386" s="55">
        <f t="shared" si="86"/>
        <v>1.0942859700455557E-5</v>
      </c>
      <c r="X386" s="55">
        <f t="shared" si="86"/>
        <v>1.0993736671139457E-6</v>
      </c>
      <c r="Y386" s="55">
        <f t="shared" si="86"/>
        <v>1.2424157470746164E-6</v>
      </c>
      <c r="Z386" s="55">
        <f t="shared" si="86"/>
        <v>2.318123995609797E-6</v>
      </c>
      <c r="AC386" s="55">
        <f t="shared" si="87"/>
        <v>2.7718781708637939E-6</v>
      </c>
      <c r="AD386" s="55">
        <f t="shared" si="87"/>
        <v>3.3598537924643391E-6</v>
      </c>
      <c r="AE386" s="55">
        <f t="shared" si="87"/>
        <v>2.1101016444984513E-6</v>
      </c>
      <c r="AF386" s="55">
        <f t="shared" si="87"/>
        <v>6.1217321605885896E-6</v>
      </c>
      <c r="AG386" s="55">
        <f t="shared" si="87"/>
        <v>6.2239181372515339E-6</v>
      </c>
      <c r="AH386" s="55">
        <f t="shared" si="87"/>
        <v>8.9800550237068163E-5</v>
      </c>
      <c r="AI386" s="55">
        <f t="shared" si="87"/>
        <v>1.2752504725325273E-5</v>
      </c>
      <c r="AJ386" s="55">
        <f t="shared" si="87"/>
        <v>1.343060857075018E-6</v>
      </c>
      <c r="AK386" s="55">
        <f t="shared" si="87"/>
        <v>1.396731051931167E-6</v>
      </c>
      <c r="AL386" s="55">
        <f t="shared" si="87"/>
        <v>5.1264842910188878E-6</v>
      </c>
    </row>
    <row r="387" spans="4:38">
      <c r="D387" s="52">
        <f t="shared" si="81"/>
        <v>3.75</v>
      </c>
      <c r="E387" s="55">
        <f t="shared" si="85"/>
        <v>1.7835499260965632E-6</v>
      </c>
      <c r="F387" s="55">
        <f t="shared" si="85"/>
        <v>2.3234585505321832E-6</v>
      </c>
      <c r="G387" s="55">
        <f t="shared" si="85"/>
        <v>1.8035894045823833E-6</v>
      </c>
      <c r="H387" s="55">
        <f t="shared" si="85"/>
        <v>4.1306530712095295E-6</v>
      </c>
      <c r="I387" s="55">
        <f t="shared" si="85"/>
        <v>5.2988009886707897E-6</v>
      </c>
      <c r="J387" s="55">
        <f t="shared" si="85"/>
        <v>6.5574144304222955E-5</v>
      </c>
      <c r="K387" s="55">
        <f t="shared" si="85"/>
        <v>1.2921306739964602E-5</v>
      </c>
      <c r="L387" s="55">
        <f t="shared" si="85"/>
        <v>1.2918508380344131E-6</v>
      </c>
      <c r="M387" s="55">
        <f t="shared" si="85"/>
        <v>1.3992697093097002E-6</v>
      </c>
      <c r="N387" s="55">
        <f t="shared" si="85"/>
        <v>3.7900667316385875E-6</v>
      </c>
      <c r="Q387" s="55">
        <f t="shared" si="86"/>
        <v>1.1583391708102603E-6</v>
      </c>
      <c r="R387" s="55">
        <f t="shared" si="86"/>
        <v>1.416928487183479E-6</v>
      </c>
      <c r="S387" s="55">
        <f t="shared" si="86"/>
        <v>1.4021505690749902E-6</v>
      </c>
      <c r="T387" s="55">
        <f t="shared" si="86"/>
        <v>1.9968763655685899E-6</v>
      </c>
      <c r="U387" s="55">
        <f t="shared" si="86"/>
        <v>3.9179113296443398E-6</v>
      </c>
      <c r="V387" s="55">
        <f t="shared" si="86"/>
        <v>3.0324576825955239E-5</v>
      </c>
      <c r="W387" s="55">
        <f t="shared" si="86"/>
        <v>1.1711563303661698E-5</v>
      </c>
      <c r="X387" s="55">
        <f t="shared" si="86"/>
        <v>1.1621614350261543E-6</v>
      </c>
      <c r="Y387" s="55">
        <f t="shared" si="86"/>
        <v>1.3222278094080916E-6</v>
      </c>
      <c r="Z387" s="55">
        <f t="shared" si="86"/>
        <v>2.4313722213434287E-6</v>
      </c>
      <c r="AC387" s="55">
        <f t="shared" si="87"/>
        <v>2.8029973862236232E-6</v>
      </c>
      <c r="AD387" s="55">
        <f t="shared" si="87"/>
        <v>3.4965315298858396E-6</v>
      </c>
      <c r="AE387" s="55">
        <f t="shared" si="87"/>
        <v>2.2149213611991206E-6</v>
      </c>
      <c r="AF387" s="55">
        <f t="shared" si="87"/>
        <v>6.3852315126964782E-6</v>
      </c>
      <c r="AG387" s="55">
        <f t="shared" si="87"/>
        <v>6.5237648333309645E-6</v>
      </c>
      <c r="AH387" s="55">
        <f t="shared" si="87"/>
        <v>9.7925813583563023E-5</v>
      </c>
      <c r="AI387" s="55">
        <f t="shared" si="87"/>
        <v>1.3592063477128489E-5</v>
      </c>
      <c r="AJ387" s="55">
        <f t="shared" si="87"/>
        <v>1.4215402410426723E-6</v>
      </c>
      <c r="AK387" s="55">
        <f t="shared" si="87"/>
        <v>1.4821132247136222E-6</v>
      </c>
      <c r="AL387" s="55">
        <f t="shared" si="87"/>
        <v>5.5887816046278441E-6</v>
      </c>
    </row>
    <row r="388" spans="4:38">
      <c r="D388" s="52">
        <f t="shared" si="81"/>
        <v>4</v>
      </c>
      <c r="E388" s="55">
        <f t="shared" si="85"/>
        <v>1.8032768354726881E-6</v>
      </c>
      <c r="F388" s="55">
        <f t="shared" si="85"/>
        <v>2.4351750796816264E-6</v>
      </c>
      <c r="G388" s="55">
        <f t="shared" si="85"/>
        <v>1.876797174784043E-6</v>
      </c>
      <c r="H388" s="55">
        <f t="shared" si="85"/>
        <v>4.2731961782093818E-6</v>
      </c>
      <c r="I388" s="55">
        <f t="shared" si="85"/>
        <v>5.5290122716767421E-6</v>
      </c>
      <c r="J388" s="55">
        <f t="shared" si="85"/>
        <v>7.1053371943598519E-5</v>
      </c>
      <c r="K388" s="55">
        <f t="shared" si="85"/>
        <v>1.3729887618107412E-5</v>
      </c>
      <c r="L388" s="55">
        <f t="shared" si="85"/>
        <v>1.3590135929620962E-6</v>
      </c>
      <c r="M388" s="55">
        <f t="shared" si="85"/>
        <v>1.4788810692162687E-6</v>
      </c>
      <c r="N388" s="55">
        <f t="shared" si="85"/>
        <v>4.06609110763839E-6</v>
      </c>
      <c r="Q388" s="55">
        <f t="shared" si="86"/>
        <v>1.1713924954267628E-6</v>
      </c>
      <c r="R388" s="55">
        <f t="shared" si="86"/>
        <v>1.5067138855912457E-6</v>
      </c>
      <c r="S388" s="55">
        <f t="shared" si="86"/>
        <v>1.4485482960874678E-6</v>
      </c>
      <c r="T388" s="55">
        <f t="shared" si="86"/>
        <v>2.0619413589470896E-6</v>
      </c>
      <c r="U388" s="55">
        <f t="shared" si="86"/>
        <v>4.0952709769973916E-6</v>
      </c>
      <c r="V388" s="55">
        <f t="shared" si="86"/>
        <v>3.2695249331602332E-5</v>
      </c>
      <c r="W388" s="55">
        <f t="shared" si="86"/>
        <v>1.2464977623586043E-5</v>
      </c>
      <c r="X388" s="55">
        <f t="shared" si="86"/>
        <v>1.2216688503564386E-6</v>
      </c>
      <c r="Y388" s="55">
        <f t="shared" si="86"/>
        <v>1.4000585138669707E-6</v>
      </c>
      <c r="Z388" s="55">
        <f t="shared" si="86"/>
        <v>2.5363886114066366E-6</v>
      </c>
      <c r="AC388" s="55">
        <f t="shared" si="87"/>
        <v>2.8293978803593701E-6</v>
      </c>
      <c r="AD388" s="55">
        <f t="shared" si="87"/>
        <v>3.6324423400903467E-6</v>
      </c>
      <c r="AE388" s="55">
        <f t="shared" si="87"/>
        <v>2.3170641997509799E-6</v>
      </c>
      <c r="AF388" s="55">
        <f t="shared" si="87"/>
        <v>6.6155676378855552E-6</v>
      </c>
      <c r="AG388" s="55">
        <f t="shared" si="87"/>
        <v>6.7945298913400084E-6</v>
      </c>
      <c r="AH388" s="55">
        <f t="shared" si="87"/>
        <v>1.0618469355801327E-4</v>
      </c>
      <c r="AI388" s="55">
        <f t="shared" si="87"/>
        <v>1.4424918667391366E-5</v>
      </c>
      <c r="AJ388" s="55">
        <f t="shared" si="87"/>
        <v>1.496358335567754E-6</v>
      </c>
      <c r="AK388" s="55">
        <f t="shared" si="87"/>
        <v>1.5647032300826961E-6</v>
      </c>
      <c r="AL388" s="55">
        <f t="shared" si="87"/>
        <v>6.0586576659829853E-6</v>
      </c>
    </row>
    <row r="389" spans="4:38">
      <c r="D389" s="52">
        <f t="shared" si="81"/>
        <v>4.25</v>
      </c>
      <c r="E389" s="55">
        <f t="shared" si="85"/>
        <v>1.8201222732348464E-6</v>
      </c>
      <c r="F389" s="55">
        <f t="shared" si="85"/>
        <v>2.5463208101874416E-6</v>
      </c>
      <c r="G389" s="55">
        <f t="shared" si="85"/>
        <v>1.9471982475959655E-6</v>
      </c>
      <c r="H389" s="55">
        <f t="shared" si="85"/>
        <v>4.3981697381171605E-6</v>
      </c>
      <c r="I389" s="55">
        <f t="shared" si="85"/>
        <v>5.7385080734540793E-6</v>
      </c>
      <c r="J389" s="55">
        <f t="shared" si="85"/>
        <v>7.6611475976821788E-5</v>
      </c>
      <c r="K389" s="55">
        <f t="shared" si="85"/>
        <v>1.4525712064809603E-5</v>
      </c>
      <c r="L389" s="55">
        <f t="shared" si="85"/>
        <v>1.4227969553316765E-6</v>
      </c>
      <c r="M389" s="55">
        <f t="shared" si="85"/>
        <v>1.5561388443216967E-6</v>
      </c>
      <c r="N389" s="55">
        <f t="shared" si="85"/>
        <v>4.3434933893828543E-6</v>
      </c>
      <c r="Q389" s="55">
        <f t="shared" si="86"/>
        <v>1.1828973620403758E-6</v>
      </c>
      <c r="R389" s="55">
        <f t="shared" si="86"/>
        <v>1.5958444846316668E-6</v>
      </c>
      <c r="S389" s="55">
        <f t="shared" si="86"/>
        <v>1.4918401944887314E-6</v>
      </c>
      <c r="T389" s="55">
        <f t="shared" si="86"/>
        <v>2.1224428876673354E-6</v>
      </c>
      <c r="U389" s="55">
        <f t="shared" si="86"/>
        <v>4.2613352426251992E-6</v>
      </c>
      <c r="V389" s="55">
        <f t="shared" si="86"/>
        <v>3.5130527780891931E-5</v>
      </c>
      <c r="W389" s="55">
        <f t="shared" si="86"/>
        <v>1.3203567537085131E-5</v>
      </c>
      <c r="X389" s="55">
        <f t="shared" si="86"/>
        <v>1.2779952803819785E-6</v>
      </c>
      <c r="Y389" s="55">
        <f t="shared" si="86"/>
        <v>1.4759395695168534E-6</v>
      </c>
      <c r="Z389" s="55">
        <f t="shared" si="86"/>
        <v>2.6335783597831985E-6</v>
      </c>
      <c r="AC389" s="55">
        <f t="shared" si="87"/>
        <v>2.8515838892700737E-6</v>
      </c>
      <c r="AD389" s="55">
        <f t="shared" si="87"/>
        <v>3.7675198543763903E-6</v>
      </c>
      <c r="AE389" s="55">
        <f t="shared" si="87"/>
        <v>2.4167886075050093E-6</v>
      </c>
      <c r="AF389" s="55">
        <f t="shared" si="87"/>
        <v>6.8137488775148383E-6</v>
      </c>
      <c r="AG389" s="55">
        <f t="shared" si="87"/>
        <v>7.0370975502740488E-6</v>
      </c>
      <c r="AH389" s="55">
        <f t="shared" si="87"/>
        <v>1.1456234386842384E-4</v>
      </c>
      <c r="AI389" s="55">
        <f t="shared" si="87"/>
        <v>1.5251815136285053E-5</v>
      </c>
      <c r="AJ389" s="55">
        <f t="shared" si="87"/>
        <v>1.5675986302813745E-6</v>
      </c>
      <c r="AK389" s="55">
        <f t="shared" si="87"/>
        <v>1.6445859650205527E-6</v>
      </c>
      <c r="AL389" s="55">
        <f t="shared" si="87"/>
        <v>6.5352703920014019E-6</v>
      </c>
    </row>
    <row r="390" spans="4:38">
      <c r="D390" s="52">
        <f t="shared" si="81"/>
        <v>4.5</v>
      </c>
      <c r="E390" s="55">
        <f t="shared" si="85"/>
        <v>1.8344177710458827E-6</v>
      </c>
      <c r="F390" s="55">
        <f t="shared" si="85"/>
        <v>2.6568199723181741E-6</v>
      </c>
      <c r="G390" s="55">
        <f t="shared" si="85"/>
        <v>2.0151434601918675E-6</v>
      </c>
      <c r="H390" s="55">
        <f t="shared" si="85"/>
        <v>4.5067303396570566E-6</v>
      </c>
      <c r="I390" s="55">
        <f t="shared" si="85"/>
        <v>5.9282328280443747E-6</v>
      </c>
      <c r="J390" s="55">
        <f t="shared" si="85"/>
        <v>8.2238596854661785E-5</v>
      </c>
      <c r="K390" s="55">
        <f t="shared" si="85"/>
        <v>1.5309446792515805E-5</v>
      </c>
      <c r="L390" s="55">
        <f t="shared" si="85"/>
        <v>1.483360351582229E-6</v>
      </c>
      <c r="M390" s="55">
        <f t="shared" si="85"/>
        <v>1.6311660442845802E-6</v>
      </c>
      <c r="N390" s="55">
        <f t="shared" si="85"/>
        <v>4.6221013386538973E-6</v>
      </c>
      <c r="Q390" s="55">
        <f t="shared" si="86"/>
        <v>1.1930184551852971E-6</v>
      </c>
      <c r="R390" s="55">
        <f t="shared" si="86"/>
        <v>1.684265717690797E-6</v>
      </c>
      <c r="S390" s="55">
        <f t="shared" si="86"/>
        <v>1.5324144928551829E-6</v>
      </c>
      <c r="T390" s="55">
        <f t="shared" si="86"/>
        <v>2.1789513848116088E-6</v>
      </c>
      <c r="U390" s="55">
        <f t="shared" si="86"/>
        <v>4.4165862406761257E-6</v>
      </c>
      <c r="V390" s="55">
        <f t="shared" si="86"/>
        <v>3.7630718399197346E-5</v>
      </c>
      <c r="W390" s="55">
        <f t="shared" si="86"/>
        <v>1.3928107838919868E-5</v>
      </c>
      <c r="X390" s="55">
        <f t="shared" si="86"/>
        <v>1.3313065236604232E-6</v>
      </c>
      <c r="Y390" s="55">
        <f t="shared" si="86"/>
        <v>1.5499380802222687E-6</v>
      </c>
      <c r="Z390" s="55">
        <f t="shared" si="86"/>
        <v>2.7234746164517681E-6</v>
      </c>
      <c r="AC390" s="55">
        <f t="shared" si="87"/>
        <v>2.870053791747225E-6</v>
      </c>
      <c r="AD390" s="55">
        <f t="shared" si="87"/>
        <v>3.9016534582415194E-6</v>
      </c>
      <c r="AE390" s="55">
        <f t="shared" si="87"/>
        <v>2.5143416528287287E-6</v>
      </c>
      <c r="AF390" s="55">
        <f t="shared" si="87"/>
        <v>6.9814558005160241E-6</v>
      </c>
      <c r="AG390" s="55">
        <f t="shared" si="87"/>
        <v>7.2529415417920591E-6</v>
      </c>
      <c r="AH390" s="55">
        <f t="shared" si="87"/>
        <v>1.230439182227997E-4</v>
      </c>
      <c r="AI390" s="55">
        <f t="shared" si="87"/>
        <v>1.6073497723980696E-5</v>
      </c>
      <c r="AJ390" s="55">
        <f t="shared" si="87"/>
        <v>1.6354141795040345E-6</v>
      </c>
      <c r="AK390" s="55">
        <f t="shared" si="87"/>
        <v>1.7219029244974646E-6</v>
      </c>
      <c r="AL390" s="55">
        <f t="shared" si="87"/>
        <v>7.0177776996001852E-6</v>
      </c>
    </row>
    <row r="391" spans="4:38">
      <c r="D391" s="52">
        <f t="shared" si="81"/>
        <v>4.75</v>
      </c>
      <c r="E391" s="55">
        <f t="shared" si="85"/>
        <v>1.8464889579511851E-6</v>
      </c>
      <c r="F391" s="55">
        <f t="shared" si="85"/>
        <v>2.7665664884497867E-6</v>
      </c>
      <c r="G391" s="55">
        <f t="shared" si="85"/>
        <v>2.0809836497454664E-6</v>
      </c>
      <c r="H391" s="55">
        <f t="shared" si="85"/>
        <v>4.6003333800789589E-6</v>
      </c>
      <c r="I391" s="55">
        <f t="shared" si="85"/>
        <v>6.0995427299567933E-6</v>
      </c>
      <c r="J391" s="55">
        <f t="shared" si="85"/>
        <v>8.7924875027887544E-5</v>
      </c>
      <c r="K391" s="55">
        <f t="shared" si="85"/>
        <v>1.6082025198648502E-5</v>
      </c>
      <c r="L391" s="55">
        <f t="shared" si="85"/>
        <v>1.5409312061377579E-6</v>
      </c>
      <c r="M391" s="55">
        <f t="shared" si="85"/>
        <v>1.7041348826269541E-6</v>
      </c>
      <c r="N391" s="55">
        <f t="shared" si="85"/>
        <v>4.9017427172334362E-6</v>
      </c>
      <c r="Q391" s="55">
        <f t="shared" si="86"/>
        <v>1.2019145113683603E-6</v>
      </c>
      <c r="R391" s="55">
        <f t="shared" si="86"/>
        <v>1.7719230181546907E-6</v>
      </c>
      <c r="S391" s="55">
        <f t="shared" si="86"/>
        <v>1.5706594197632238E-6</v>
      </c>
      <c r="T391" s="55">
        <f t="shared" si="86"/>
        <v>2.2320372834621918E-6</v>
      </c>
      <c r="U391" s="55">
        <f t="shared" si="86"/>
        <v>4.5616475891491721E-6</v>
      </c>
      <c r="V391" s="55">
        <f t="shared" si="86"/>
        <v>4.019534456941871E-5</v>
      </c>
      <c r="W391" s="55">
        <f t="shared" si="86"/>
        <v>1.4639683241755514E-5</v>
      </c>
      <c r="X391" s="55">
        <f t="shared" si="86"/>
        <v>1.3818348100298917E-6</v>
      </c>
      <c r="Y391" s="55">
        <f t="shared" si="86"/>
        <v>1.6221565446466756E-6</v>
      </c>
      <c r="Z391" s="55">
        <f t="shared" si="86"/>
        <v>2.8067384873858774E-6</v>
      </c>
      <c r="AC391" s="55">
        <f t="shared" si="87"/>
        <v>2.8853001093747668E-6</v>
      </c>
      <c r="AD391" s="55">
        <f t="shared" si="87"/>
        <v>4.0346882913823029E-6</v>
      </c>
      <c r="AE391" s="55">
        <f t="shared" si="87"/>
        <v>2.6099590251061992E-6</v>
      </c>
      <c r="AF391" s="55">
        <f t="shared" si="87"/>
        <v>7.1210412033934889E-6</v>
      </c>
      <c r="AG391" s="55">
        <f t="shared" si="87"/>
        <v>7.4441250902165996E-6</v>
      </c>
      <c r="AH391" s="55">
        <f t="shared" si="87"/>
        <v>1.3161457032914581E-4</v>
      </c>
      <c r="AI391" s="55">
        <f t="shared" si="87"/>
        <v>1.6890711270649447E-5</v>
      </c>
      <c r="AJ391" s="55">
        <f t="shared" si="87"/>
        <v>1.7000276022456237E-6</v>
      </c>
      <c r="AK391" s="55">
        <f t="shared" si="87"/>
        <v>1.7968522014718137E-6</v>
      </c>
      <c r="AL391" s="55">
        <f t="shared" si="87"/>
        <v>7.5053375056964262E-6</v>
      </c>
    </row>
    <row r="392" spans="4:38">
      <c r="D392" s="52">
        <f t="shared" si="81"/>
        <v>5</v>
      </c>
      <c r="E392" s="55">
        <f t="shared" si="85"/>
        <v>1.8566555603786861E-6</v>
      </c>
      <c r="F392" s="55">
        <f t="shared" si="85"/>
        <v>2.8754239730656604E-6</v>
      </c>
      <c r="G392" s="55">
        <f t="shared" si="85"/>
        <v>2.1450696534304794E-6</v>
      </c>
      <c r="H392" s="55">
        <f t="shared" si="85"/>
        <v>4.680733065158451E-6</v>
      </c>
      <c r="I392" s="55">
        <f t="shared" si="85"/>
        <v>6.2542057341680895E-6</v>
      </c>
      <c r="J392" s="55">
        <f t="shared" si="85"/>
        <v>9.3660450947268114E-5</v>
      </c>
      <c r="K392" s="55">
        <f t="shared" si="85"/>
        <v>1.6844647365608029E-5</v>
      </c>
      <c r="L392" s="55">
        <f t="shared" si="85"/>
        <v>1.595804941407197E-6</v>
      </c>
      <c r="M392" s="55">
        <f t="shared" si="85"/>
        <v>1.7752667767342915E-6</v>
      </c>
      <c r="N392" s="55">
        <f t="shared" si="85"/>
        <v>5.1822452869033889E-6</v>
      </c>
      <c r="Q392" s="55">
        <f t="shared" si="86"/>
        <v>1.2097383190690351E-6</v>
      </c>
      <c r="R392" s="55">
        <f t="shared" si="86"/>
        <v>1.8587618194094023E-6</v>
      </c>
      <c r="S392" s="55">
        <f t="shared" si="86"/>
        <v>1.6069632037892558E-6</v>
      </c>
      <c r="T392" s="55">
        <f t="shared" si="86"/>
        <v>2.2822710167013662E-6</v>
      </c>
      <c r="U392" s="55">
        <f t="shared" si="86"/>
        <v>4.6972844098939785E-6</v>
      </c>
      <c r="V392" s="55">
        <f t="shared" si="86"/>
        <v>4.282314683198296E-5</v>
      </c>
      <c r="W392" s="55">
        <f t="shared" si="86"/>
        <v>1.5339688376161693E-5</v>
      </c>
      <c r="X392" s="55">
        <f t="shared" si="86"/>
        <v>1.4298788006089718E-6</v>
      </c>
      <c r="Y392" s="55">
        <f t="shared" si="86"/>
        <v>1.6927328562524621E-6</v>
      </c>
      <c r="Z392" s="55">
        <f t="shared" si="86"/>
        <v>2.8841590345539347E-6</v>
      </c>
      <c r="AC392" s="55">
        <f t="shared" si="87"/>
        <v>2.897809506529094E-6</v>
      </c>
      <c r="AD392" s="55">
        <f t="shared" si="87"/>
        <v>4.1664252476943284E-6</v>
      </c>
      <c r="AE392" s="55">
        <f t="shared" si="87"/>
        <v>2.7038650347380228E-6</v>
      </c>
      <c r="AF392" s="55">
        <f t="shared" si="87"/>
        <v>7.2355301102242856E-6</v>
      </c>
      <c r="AG392" s="55">
        <f t="shared" si="87"/>
        <v>7.6133009125338209E-6</v>
      </c>
      <c r="AH392" s="55">
        <f t="shared" si="87"/>
        <v>1.4025945389546711E-4</v>
      </c>
      <c r="AI392" s="55">
        <f t="shared" si="87"/>
        <v>1.7704200616462453E-5</v>
      </c>
      <c r="AJ392" s="55">
        <f t="shared" si="87"/>
        <v>1.7617310822054215E-6</v>
      </c>
      <c r="AK392" s="55">
        <f t="shared" si="87"/>
        <v>1.8696884868900906E-6</v>
      </c>
      <c r="AL392" s="55">
        <f t="shared" si="87"/>
        <v>7.9971077272072137E-6</v>
      </c>
    </row>
    <row r="393" spans="4:38">
      <c r="D393" s="52">
        <f t="shared" si="81"/>
        <v>5.25</v>
      </c>
      <c r="E393" s="55">
        <f t="shared" si="85"/>
        <v>1.8652314021388621E-6</v>
      </c>
      <c r="F393" s="55">
        <f t="shared" si="85"/>
        <v>2.9832257327565942E-6</v>
      </c>
      <c r="G393" s="55">
        <f t="shared" si="85"/>
        <v>2.2077523084206239E-6</v>
      </c>
      <c r="H393" s="55">
        <f t="shared" si="85"/>
        <v>4.7499824091968126E-6</v>
      </c>
      <c r="I393" s="55">
        <f t="shared" si="85"/>
        <v>6.3944015561226108E-6</v>
      </c>
      <c r="J393" s="55">
        <f t="shared" si="85"/>
        <v>9.9435465063572517E-5</v>
      </c>
      <c r="K393" s="55">
        <f t="shared" si="85"/>
        <v>1.7598780060772581E-5</v>
      </c>
      <c r="L393" s="55">
        <f t="shared" si="85"/>
        <v>1.6483449777844092E-6</v>
      </c>
      <c r="M393" s="55">
        <f t="shared" si="85"/>
        <v>1.8448323478555039E-6</v>
      </c>
      <c r="N393" s="55">
        <f t="shared" si="85"/>
        <v>5.4634368094456724E-6</v>
      </c>
      <c r="Q393" s="55">
        <f t="shared" si="86"/>
        <v>1.2166367187394271E-6</v>
      </c>
      <c r="R393" s="55">
        <f t="shared" si="86"/>
        <v>1.9447275548409864E-6</v>
      </c>
      <c r="S393" s="55">
        <f t="shared" si="86"/>
        <v>1.6417140735096809E-6</v>
      </c>
      <c r="T393" s="55">
        <f t="shared" si="86"/>
        <v>2.3302230176114135E-6</v>
      </c>
      <c r="U393" s="55">
        <f t="shared" si="86"/>
        <v>4.8244033286108235E-6</v>
      </c>
      <c r="V393" s="55">
        <f t="shared" si="86"/>
        <v>4.5512082884843853E-5</v>
      </c>
      <c r="W393" s="55">
        <f t="shared" si="86"/>
        <v>1.6029827790612388E-5</v>
      </c>
      <c r="X393" s="55">
        <f t="shared" si="86"/>
        <v>1.4758035877967212E-6</v>
      </c>
      <c r="Y393" s="55">
        <f t="shared" si="86"/>
        <v>1.7618403033009461E-6</v>
      </c>
      <c r="Z393" s="55">
        <f t="shared" si="86"/>
        <v>2.9566532759192256E-6</v>
      </c>
      <c r="AC393" s="55">
        <f t="shared" si="87"/>
        <v>2.9080627903790537E-6</v>
      </c>
      <c r="AD393" s="55">
        <f t="shared" si="87"/>
        <v>4.2966209752722042E-6</v>
      </c>
      <c r="AE393" s="55">
        <f t="shared" si="87"/>
        <v>2.7962726131413417E-6</v>
      </c>
      <c r="AF393" s="55">
        <f t="shared" si="87"/>
        <v>7.328619772658146E-6</v>
      </c>
      <c r="AG393" s="55">
        <f t="shared" si="87"/>
        <v>7.7637112183934609E-6</v>
      </c>
      <c r="AH393" s="55">
        <f t="shared" si="87"/>
        <v>1.4896372262976858E-4</v>
      </c>
      <c r="AI393" s="55">
        <f t="shared" si="87"/>
        <v>1.8514710601590865E-5</v>
      </c>
      <c r="AJ393" s="55">
        <f t="shared" si="87"/>
        <v>1.8208863677720966E-6</v>
      </c>
      <c r="AK393" s="55">
        <f t="shared" si="87"/>
        <v>1.9407230696868955E-6</v>
      </c>
      <c r="AL393" s="55">
        <f t="shared" si="87"/>
        <v>8.4922462810496389E-6</v>
      </c>
    </row>
    <row r="394" spans="4:38">
      <c r="D394" s="52">
        <f t="shared" si="81"/>
        <v>5.5</v>
      </c>
      <c r="E394" s="55">
        <f t="shared" si="85"/>
        <v>1.8725244044247331E-6</v>
      </c>
      <c r="F394" s="55">
        <f t="shared" si="85"/>
        <v>3.0897747662208052E-6</v>
      </c>
      <c r="G394" s="55">
        <f t="shared" si="85"/>
        <v>2.2693824518896165E-6</v>
      </c>
      <c r="H394" s="55">
        <f t="shared" si="85"/>
        <v>4.8104332350210201E-6</v>
      </c>
      <c r="I394" s="55">
        <f t="shared" si="85"/>
        <v>6.5227216717322945E-6</v>
      </c>
      <c r="J394" s="55">
        <f t="shared" si="85"/>
        <v>1.052400578275698E-4</v>
      </c>
      <c r="K394" s="55">
        <f t="shared" si="85"/>
        <v>1.8346156736498197E-5</v>
      </c>
      <c r="L394" s="55">
        <f t="shared" si="85"/>
        <v>1.698982733648187E-6</v>
      </c>
      <c r="M394" s="55">
        <f t="shared" si="85"/>
        <v>1.9131514211029416E-6</v>
      </c>
      <c r="N394" s="55">
        <f t="shared" si="85"/>
        <v>5.7451450466422039E-6</v>
      </c>
      <c r="Q394" s="55">
        <f t="shared" si="86"/>
        <v>1.2227506028042776E-6</v>
      </c>
      <c r="R394" s="55">
        <f t="shared" si="86"/>
        <v>2.0297656578354975E-6</v>
      </c>
      <c r="S394" s="55">
        <f t="shared" si="86"/>
        <v>1.6753002575009008E-6</v>
      </c>
      <c r="T394" s="55">
        <f t="shared" si="86"/>
        <v>2.3764637192746155E-6</v>
      </c>
      <c r="U394" s="55">
        <f t="shared" si="86"/>
        <v>4.9440524748506252E-6</v>
      </c>
      <c r="V394" s="55">
        <f t="shared" si="86"/>
        <v>4.8259327583481954E-5</v>
      </c>
      <c r="W394" s="55">
        <f t="shared" si="86"/>
        <v>1.6712115951485947E-5</v>
      </c>
      <c r="X394" s="55">
        <f t="shared" si="86"/>
        <v>1.5200406952726667E-6</v>
      </c>
      <c r="Y394" s="55">
        <f t="shared" si="86"/>
        <v>1.8296875688523748E-6</v>
      </c>
      <c r="Z394" s="55">
        <f t="shared" si="86"/>
        <v>3.0252661854399126E-6</v>
      </c>
      <c r="AC394" s="55">
        <f t="shared" si="87"/>
        <v>2.916534910885945E-6</v>
      </c>
      <c r="AD394" s="55">
        <f t="shared" si="87"/>
        <v>4.4249878764095578E-6</v>
      </c>
      <c r="AE394" s="55">
        <f t="shared" si="87"/>
        <v>2.887383312749839E-6</v>
      </c>
      <c r="AF394" s="55">
        <f t="shared" si="87"/>
        <v>7.4046796699174818E-6</v>
      </c>
      <c r="AG394" s="55">
        <f t="shared" si="87"/>
        <v>7.8991877101088499E-6</v>
      </c>
      <c r="AH394" s="55">
        <f t="shared" si="87"/>
        <v>1.5771253024005519E-4</v>
      </c>
      <c r="AI394" s="55">
        <f t="shared" si="87"/>
        <v>1.9322986066205829E-5</v>
      </c>
      <c r="AJ394" s="55">
        <f t="shared" si="87"/>
        <v>1.8779247720237069E-6</v>
      </c>
      <c r="AK394" s="55">
        <f t="shared" si="87"/>
        <v>2.0103238367849371E-6</v>
      </c>
      <c r="AL394" s="55">
        <f t="shared" si="87"/>
        <v>8.9899110841407939E-6</v>
      </c>
    </row>
    <row r="395" spans="4:38">
      <c r="D395" s="52">
        <f t="shared" si="81"/>
        <v>5.75</v>
      </c>
      <c r="E395" s="55">
        <f t="shared" si="85"/>
        <v>1.878836585811863E-6</v>
      </c>
      <c r="F395" s="55">
        <f t="shared" si="85"/>
        <v>3.1948437642639281E-6</v>
      </c>
      <c r="G395" s="55">
        <f t="shared" si="85"/>
        <v>2.330310921011175E-6</v>
      </c>
      <c r="H395" s="55">
        <f t="shared" si="85"/>
        <v>4.8647361739837449E-6</v>
      </c>
      <c r="I395" s="55">
        <f t="shared" si="85"/>
        <v>6.6421693173766689E-6</v>
      </c>
      <c r="J395" s="55">
        <f t="shared" si="85"/>
        <v>1.1106436969002902E-4</v>
      </c>
      <c r="K395" s="55">
        <f t="shared" si="85"/>
        <v>1.9088777530118775E-5</v>
      </c>
      <c r="L395" s="55">
        <f t="shared" si="85"/>
        <v>1.7482176253622522E-6</v>
      </c>
      <c r="M395" s="55">
        <f t="shared" si="85"/>
        <v>1.9805930254523932E-6</v>
      </c>
      <c r="N395" s="55">
        <f t="shared" si="85"/>
        <v>6.0271977602749003E-6</v>
      </c>
      <c r="Q395" s="55">
        <f t="shared" si="86"/>
        <v>1.2282149156609641E-6</v>
      </c>
      <c r="R395" s="55">
        <f t="shared" si="86"/>
        <v>2.1138215617789905E-6</v>
      </c>
      <c r="S395" s="55">
        <f t="shared" si="86"/>
        <v>1.7081099843393172E-6</v>
      </c>
      <c r="T395" s="55">
        <f t="shared" si="86"/>
        <v>2.4215635547732542E-6</v>
      </c>
      <c r="U395" s="55">
        <f t="shared" si="86"/>
        <v>5.0574214820149398E-6</v>
      </c>
      <c r="V395" s="55">
        <f t="shared" si="86"/>
        <v>5.1061272940904671E-5</v>
      </c>
      <c r="W395" s="55">
        <f t="shared" si="86"/>
        <v>1.7388877243065072E-5</v>
      </c>
      <c r="X395" s="55">
        <f t="shared" si="86"/>
        <v>1.5630880779968046E-6</v>
      </c>
      <c r="Y395" s="55">
        <f t="shared" si="86"/>
        <v>1.8965187307659248E-6</v>
      </c>
      <c r="Z395" s="55">
        <f t="shared" si="86"/>
        <v>3.0911706930690353E-6</v>
      </c>
      <c r="AC395" s="55">
        <f t="shared" si="87"/>
        <v>2.9236949608035183E-6</v>
      </c>
      <c r="AD395" s="55">
        <f t="shared" si="87"/>
        <v>4.5511941075990366E-6</v>
      </c>
      <c r="AE395" s="55">
        <f t="shared" si="87"/>
        <v>2.9773873070137387E-6</v>
      </c>
      <c r="AF395" s="55">
        <f t="shared" si="87"/>
        <v>7.4687515087973827E-6</v>
      </c>
      <c r="AG395" s="55">
        <f t="shared" si="87"/>
        <v>8.0241515826569029E-6</v>
      </c>
      <c r="AH395" s="55">
        <f t="shared" si="87"/>
        <v>1.6649103043433187E-4</v>
      </c>
      <c r="AI395" s="55">
        <f t="shared" si="87"/>
        <v>2.0129771850478497E-5</v>
      </c>
      <c r="AJ395" s="55">
        <f t="shared" si="87"/>
        <v>1.9333471727276993E-6</v>
      </c>
      <c r="AK395" s="55">
        <f t="shared" si="87"/>
        <v>2.0789152730950332E-6</v>
      </c>
      <c r="AL395" s="55">
        <f t="shared" si="87"/>
        <v>9.4892600533977664E-6</v>
      </c>
    </row>
    <row r="396" spans="4:38">
      <c r="D396" s="52">
        <f t="shared" si="81"/>
        <v>6</v>
      </c>
      <c r="E396" s="55">
        <f t="shared" si="85"/>
        <v>1.8844640622583601E-6</v>
      </c>
      <c r="F396" s="55">
        <f t="shared" si="85"/>
        <v>3.2981751097990162E-6</v>
      </c>
      <c r="G396" s="55">
        <f t="shared" si="85"/>
        <v>2.390888552959016E-6</v>
      </c>
      <c r="H396" s="55">
        <f t="shared" si="85"/>
        <v>4.9158406659633552E-6</v>
      </c>
      <c r="I396" s="55">
        <f t="shared" si="85"/>
        <v>6.7561594899028538E-6</v>
      </c>
      <c r="J396" s="55">
        <f t="shared" si="85"/>
        <v>1.168985411017192E-4</v>
      </c>
      <c r="K396" s="55">
        <f t="shared" si="85"/>
        <v>1.9828909263946062E-5</v>
      </c>
      <c r="L396" s="55">
        <f t="shared" si="85"/>
        <v>1.7966170672752559E-6</v>
      </c>
      <c r="M396" s="55">
        <f t="shared" si="85"/>
        <v>2.0475753937430856E-6</v>
      </c>
      <c r="N396" s="55">
        <f t="shared" si="85"/>
        <v>6.3094227121256797E-6</v>
      </c>
      <c r="Q396" s="55">
        <f t="shared" si="86"/>
        <v>1.2331586536794997E-6</v>
      </c>
      <c r="R396" s="55">
        <f t="shared" si="86"/>
        <v>2.1968407000575196E-6</v>
      </c>
      <c r="S396" s="55">
        <f t="shared" si="86"/>
        <v>1.7405314826013319E-6</v>
      </c>
      <c r="T396" s="55">
        <f t="shared" si="86"/>
        <v>2.466092957189611E-6</v>
      </c>
      <c r="U396" s="55">
        <f t="shared" si="86"/>
        <v>5.165841487355963E-6</v>
      </c>
      <c r="V396" s="55">
        <f t="shared" si="86"/>
        <v>5.39135281276462E-5</v>
      </c>
      <c r="W396" s="55">
        <f t="shared" si="86"/>
        <v>1.8062745967536827E-5</v>
      </c>
      <c r="X396" s="55">
        <f t="shared" si="86"/>
        <v>1.6055101222096008E-6</v>
      </c>
      <c r="Y396" s="55">
        <f t="shared" si="86"/>
        <v>1.9626132616997024E-6</v>
      </c>
      <c r="Z396" s="55">
        <f t="shared" si="86"/>
        <v>3.1556676847545105E-6</v>
      </c>
      <c r="AC396" s="55">
        <f t="shared" si="87"/>
        <v>2.930006175677977E-6</v>
      </c>
      <c r="AD396" s="55">
        <f t="shared" si="87"/>
        <v>4.6748635795323077E-6</v>
      </c>
      <c r="AE396" s="55">
        <f t="shared" si="87"/>
        <v>3.0664633903998061E-6</v>
      </c>
      <c r="AF396" s="55">
        <f t="shared" si="87"/>
        <v>7.5265492236656165E-6</v>
      </c>
      <c r="AG396" s="55">
        <f t="shared" si="87"/>
        <v>8.1436135236781264E-6</v>
      </c>
      <c r="AH396" s="55">
        <f t="shared" si="87"/>
        <v>1.7528437692060359E-4</v>
      </c>
      <c r="AI396" s="55">
        <f t="shared" si="87"/>
        <v>2.0935812794580015E-5</v>
      </c>
      <c r="AJ396" s="55">
        <f t="shared" si="87"/>
        <v>1.9877240123409108E-6</v>
      </c>
      <c r="AK396" s="55">
        <f t="shared" si="87"/>
        <v>2.1469784615161116E-6</v>
      </c>
      <c r="AL396" s="55">
        <f t="shared" si="87"/>
        <v>9.9894511057376495E-6</v>
      </c>
    </row>
    <row r="397" spans="4:38">
      <c r="D397" s="52">
        <f t="shared" si="81"/>
        <v>6.25</v>
      </c>
      <c r="E397" s="55">
        <f t="shared" ref="E397:N412" si="88">E396+E308/$R$173</f>
        <v>1.8896318720415333E-6</v>
      </c>
      <c r="F397" s="55">
        <f t="shared" si="88"/>
        <v>3.3995175151665931E-6</v>
      </c>
      <c r="G397" s="55">
        <f t="shared" si="88"/>
        <v>2.4513930087861342E-6</v>
      </c>
      <c r="H397" s="55">
        <f t="shared" si="88"/>
        <v>4.9661817857213573E-6</v>
      </c>
      <c r="I397" s="55">
        <f t="shared" si="88"/>
        <v>6.8675030260934486E-6</v>
      </c>
      <c r="J397" s="55">
        <f t="shared" si="88"/>
        <v>1.2273491995241573E-4</v>
      </c>
      <c r="K397" s="55">
        <f t="shared" si="88"/>
        <v>2.0568568235744845E-5</v>
      </c>
      <c r="L397" s="55">
        <f t="shared" si="88"/>
        <v>1.8446467550540383E-6</v>
      </c>
      <c r="M397" s="55">
        <f t="shared" si="88"/>
        <v>2.1144397071814418E-6</v>
      </c>
      <c r="N397" s="55">
        <f t="shared" si="88"/>
        <v>6.591542188535111E-6</v>
      </c>
      <c r="Q397" s="55">
        <f t="shared" ref="Q397:Z412" si="89">Q396+Q308/$R$173</f>
        <v>1.2376815381510763E-6</v>
      </c>
      <c r="R397" s="55">
        <f t="shared" si="89"/>
        <v>2.2787362439769464E-6</v>
      </c>
      <c r="S397" s="55">
        <f t="shared" si="89"/>
        <v>1.7728968431724289E-6</v>
      </c>
      <c r="T397" s="55">
        <f t="shared" si="89"/>
        <v>2.5104977738079329E-6</v>
      </c>
      <c r="U397" s="55">
        <f t="shared" si="89"/>
        <v>5.2704421783678053E-6</v>
      </c>
      <c r="V397" s="55">
        <f t="shared" si="89"/>
        <v>5.6812289446095643E-5</v>
      </c>
      <c r="W397" s="55">
        <f t="shared" si="89"/>
        <v>1.873604261549893E-5</v>
      </c>
      <c r="X397" s="55">
        <f t="shared" si="89"/>
        <v>1.6477661885902601E-6</v>
      </c>
      <c r="Y397" s="55">
        <f t="shared" si="89"/>
        <v>2.028206620559039E-6</v>
      </c>
      <c r="Z397" s="55">
        <f t="shared" si="89"/>
        <v>3.2199835877468878E-6</v>
      </c>
      <c r="AC397" s="55">
        <f t="shared" ref="AC397:AL412" si="90">AC396+AC308/$R$173</f>
        <v>2.935818910772747E-6</v>
      </c>
      <c r="AD397" s="55">
        <f t="shared" si="90"/>
        <v>4.7956528463480356E-6</v>
      </c>
      <c r="AE397" s="55">
        <f t="shared" si="90"/>
        <v>3.1547513482498438E-6</v>
      </c>
      <c r="AF397" s="55">
        <f t="shared" si="90"/>
        <v>7.582826646563298E-6</v>
      </c>
      <c r="AG397" s="55">
        <f t="shared" si="90"/>
        <v>8.2616524396102499E-6</v>
      </c>
      <c r="AH397" s="55">
        <f t="shared" si="90"/>
        <v>1.840795920368872E-4</v>
      </c>
      <c r="AI397" s="55">
        <f t="shared" si="90"/>
        <v>2.1741834090215476E-5</v>
      </c>
      <c r="AJ397" s="55">
        <f t="shared" si="90"/>
        <v>2.0415273215178164E-6</v>
      </c>
      <c r="AK397" s="55">
        <f t="shared" si="90"/>
        <v>2.2149132626635383E-6</v>
      </c>
      <c r="AL397" s="55">
        <f t="shared" si="90"/>
        <v>1.0489374155564135E-5</v>
      </c>
    </row>
    <row r="398" spans="4:38">
      <c r="D398" s="52">
        <f t="shared" si="81"/>
        <v>6.5</v>
      </c>
      <c r="E398" s="55">
        <f t="shared" si="88"/>
        <v>1.8944307682337019E-6</v>
      </c>
      <c r="F398" s="55">
        <f t="shared" si="88"/>
        <v>3.4986742599387153E-6</v>
      </c>
      <c r="G398" s="55">
        <f t="shared" si="88"/>
        <v>2.5119555973040772E-6</v>
      </c>
      <c r="H398" s="55">
        <f t="shared" si="88"/>
        <v>5.0167674664179391E-6</v>
      </c>
      <c r="I398" s="55">
        <f t="shared" si="88"/>
        <v>6.9772534286452207E-6</v>
      </c>
      <c r="J398" s="55">
        <f t="shared" si="88"/>
        <v>1.2857026900990666E-4</v>
      </c>
      <c r="K398" s="55">
        <f t="shared" si="88"/>
        <v>2.1308914114215522E-5</v>
      </c>
      <c r="L398" s="55">
        <f t="shared" si="88"/>
        <v>1.8924782830219121E-6</v>
      </c>
      <c r="M398" s="55">
        <f t="shared" si="88"/>
        <v>2.1813074385570252E-6</v>
      </c>
      <c r="N398" s="55">
        <f t="shared" si="88"/>
        <v>6.873077577079371E-6</v>
      </c>
      <c r="Q398" s="55">
        <f t="shared" si="89"/>
        <v>1.2418326709123956E-6</v>
      </c>
      <c r="R398" s="55">
        <f t="shared" si="89"/>
        <v>2.3593597869914383E-6</v>
      </c>
      <c r="S398" s="55">
        <f t="shared" si="89"/>
        <v>1.8054258815562561E-6</v>
      </c>
      <c r="T398" s="55">
        <f t="shared" si="89"/>
        <v>2.5549746803163966E-6</v>
      </c>
      <c r="U398" s="55">
        <f t="shared" si="89"/>
        <v>5.3717616712275558E-6</v>
      </c>
      <c r="V398" s="55">
        <f t="shared" si="89"/>
        <v>5.9755971252316108E-5</v>
      </c>
      <c r="W398" s="55">
        <f t="shared" si="89"/>
        <v>1.9410046830497903E-5</v>
      </c>
      <c r="X398" s="55">
        <f t="shared" si="89"/>
        <v>1.6900170116548398E-6</v>
      </c>
      <c r="Y398" s="55">
        <f t="shared" si="89"/>
        <v>2.0933990456784772E-6</v>
      </c>
      <c r="Z398" s="55">
        <f t="shared" si="89"/>
        <v>3.2850198667214088E-6</v>
      </c>
      <c r="AC398" s="55">
        <f t="shared" si="90"/>
        <v>2.9412655703957651E-6</v>
      </c>
      <c r="AD398" s="55">
        <f t="shared" si="90"/>
        <v>4.9133427928777881E-6</v>
      </c>
      <c r="AE398" s="55">
        <f t="shared" si="90"/>
        <v>3.2423281196336775E-6</v>
      </c>
      <c r="AF398" s="55">
        <f t="shared" si="90"/>
        <v>7.6395211014479971E-6</v>
      </c>
      <c r="AG398" s="55">
        <f t="shared" si="90"/>
        <v>8.3796976842673372E-6</v>
      </c>
      <c r="AH398" s="55">
        <f t="shared" si="90"/>
        <v>1.9286743538122331E-4</v>
      </c>
      <c r="AI398" s="55">
        <f t="shared" si="90"/>
        <v>2.254852163215786E-5</v>
      </c>
      <c r="AJ398" s="55">
        <f t="shared" si="90"/>
        <v>2.0949395543889844E-6</v>
      </c>
      <c r="AK398" s="55">
        <f t="shared" si="90"/>
        <v>2.2828816286014121E-6</v>
      </c>
      <c r="AL398" s="55">
        <f t="shared" si="90"/>
        <v>1.0987408653678135E-5</v>
      </c>
    </row>
    <row r="399" spans="4:38">
      <c r="D399" s="52">
        <f t="shared" si="81"/>
        <v>6.75</v>
      </c>
      <c r="E399" s="55">
        <f t="shared" si="88"/>
        <v>1.8988853450742662E-6</v>
      </c>
      <c r="F399" s="55">
        <f t="shared" si="88"/>
        <v>3.5954839543249313E-6</v>
      </c>
      <c r="G399" s="55">
        <f t="shared" si="88"/>
        <v>2.5726344512036706E-6</v>
      </c>
      <c r="H399" s="55">
        <f t="shared" si="88"/>
        <v>5.0678422689916804E-6</v>
      </c>
      <c r="I399" s="55">
        <f t="shared" si="88"/>
        <v>7.0855169064674244E-6</v>
      </c>
      <c r="J399" s="55">
        <f t="shared" si="88"/>
        <v>1.344035584809864E-4</v>
      </c>
      <c r="K399" s="55">
        <f t="shared" si="88"/>
        <v>2.2050633806029992E-5</v>
      </c>
      <c r="L399" s="55">
        <f t="shared" si="88"/>
        <v>1.940124861832938E-6</v>
      </c>
      <c r="M399" s="55">
        <f t="shared" si="88"/>
        <v>2.2481820058070625E-6</v>
      </c>
      <c r="N399" s="55">
        <f t="shared" si="88"/>
        <v>7.1534699201890513E-6</v>
      </c>
      <c r="Q399" s="55">
        <f t="shared" si="89"/>
        <v>1.2456368354108079E-6</v>
      </c>
      <c r="R399" s="55">
        <f t="shared" si="89"/>
        <v>2.4385380262467044E-6</v>
      </c>
      <c r="S399" s="55">
        <f t="shared" si="89"/>
        <v>1.838282275565544E-6</v>
      </c>
      <c r="T399" s="55">
        <f t="shared" si="89"/>
        <v>2.5995957666051446E-6</v>
      </c>
      <c r="U399" s="55">
        <f t="shared" si="89"/>
        <v>5.4700187124786874E-6</v>
      </c>
      <c r="V399" s="55">
        <f t="shared" si="89"/>
        <v>6.2744227402953246E-5</v>
      </c>
      <c r="W399" s="55">
        <f t="shared" si="89"/>
        <v>2.0085466179570615E-5</v>
      </c>
      <c r="X399" s="55">
        <f t="shared" si="89"/>
        <v>1.7322629409577452E-6</v>
      </c>
      <c r="Y399" s="55">
        <f t="shared" si="89"/>
        <v>2.1582172659740106E-6</v>
      </c>
      <c r="Z399" s="55">
        <f t="shared" si="89"/>
        <v>3.3514833046917049E-6</v>
      </c>
      <c r="AC399" s="55">
        <f t="shared" si="90"/>
        <v>2.9463705595784815E-6</v>
      </c>
      <c r="AD399" s="55">
        <f t="shared" si="90"/>
        <v>5.0277839423949536E-6</v>
      </c>
      <c r="AE399" s="55">
        <f t="shared" si="90"/>
        <v>3.3292411169823874E-6</v>
      </c>
      <c r="AF399" s="55">
        <f t="shared" si="90"/>
        <v>7.697049620306732E-6</v>
      </c>
      <c r="AG399" s="55">
        <f t="shared" si="90"/>
        <v>8.4977555863743503E-6</v>
      </c>
      <c r="AH399" s="55">
        <f t="shared" si="90"/>
        <v>2.0164053518166442E-4</v>
      </c>
      <c r="AI399" s="55">
        <f t="shared" si="90"/>
        <v>2.3356541666714088E-5</v>
      </c>
      <c r="AJ399" s="55">
        <f t="shared" si="90"/>
        <v>2.1479867827081303E-6</v>
      </c>
      <c r="AK399" s="55">
        <f t="shared" si="90"/>
        <v>2.3509171241201805E-6</v>
      </c>
      <c r="AL399" s="55">
        <f t="shared" si="90"/>
        <v>1.1481729901927199E-5</v>
      </c>
    </row>
    <row r="400" spans="4:38">
      <c r="D400" s="52">
        <f t="shared" si="81"/>
        <v>7</v>
      </c>
      <c r="E400" s="55">
        <f t="shared" si="88"/>
        <v>1.9030201968026264E-6</v>
      </c>
      <c r="F400" s="55">
        <f t="shared" si="88"/>
        <v>3.6897897020942311E-6</v>
      </c>
      <c r="G400" s="55">
        <f t="shared" si="88"/>
        <v>2.6334877031757393E-6</v>
      </c>
      <c r="H400" s="55">
        <f t="shared" si="88"/>
        <v>5.1196507543811616E-6</v>
      </c>
      <c r="I400" s="55">
        <f t="shared" si="88"/>
        <v>7.1923996684693156E-6</v>
      </c>
      <c r="J400" s="55">
        <f t="shared" si="88"/>
        <v>1.4023375857244937E-4</v>
      </c>
      <c r="K400" s="55">
        <f t="shared" si="88"/>
        <v>2.2794414217860152E-5</v>
      </c>
      <c r="L400" s="55">
        <f t="shared" si="88"/>
        <v>1.9875997021411765E-6</v>
      </c>
      <c r="M400" s="55">
        <f t="shared" si="88"/>
        <v>2.3150668268687812E-6</v>
      </c>
      <c r="N400" s="55">
        <f t="shared" si="88"/>
        <v>7.4321904166496528E-6</v>
      </c>
      <c r="Q400" s="55">
        <f t="shared" si="89"/>
        <v>1.2491188150936638E-6</v>
      </c>
      <c r="R400" s="55">
        <f t="shared" si="89"/>
        <v>2.5161064978145332E-6</v>
      </c>
      <c r="S400" s="55">
        <f t="shared" si="89"/>
        <v>1.8716297030130232E-6</v>
      </c>
      <c r="T400" s="55">
        <f t="shared" si="89"/>
        <v>2.6444331225643189E-6</v>
      </c>
      <c r="U400" s="55">
        <f t="shared" si="89"/>
        <v>5.565432048664673E-6</v>
      </c>
      <c r="V400" s="55">
        <f t="shared" si="89"/>
        <v>6.5776711754652722E-5</v>
      </c>
      <c r="W400" s="55">
        <f t="shared" si="89"/>
        <v>2.0763008229753936E-5</v>
      </c>
      <c r="X400" s="55">
        <f t="shared" si="89"/>
        <v>1.7745043260533816E-6</v>
      </c>
      <c r="Y400" s="55">
        <f t="shared" si="89"/>
        <v>2.2226880103616321E-6</v>
      </c>
      <c r="Z400" s="55">
        <f t="shared" si="89"/>
        <v>3.4200643731091914E-6</v>
      </c>
      <c r="AC400" s="55">
        <f t="shared" si="90"/>
        <v>2.951158283352346E-6</v>
      </c>
      <c r="AD400" s="55">
        <f t="shared" si="90"/>
        <v>5.1388269663657239E-6</v>
      </c>
      <c r="AE400" s="55">
        <f t="shared" si="90"/>
        <v>3.415537752727054E-6</v>
      </c>
      <c r="AF400" s="55">
        <f t="shared" si="90"/>
        <v>7.7558292351265194E-6</v>
      </c>
      <c r="AG400" s="55">
        <f t="shared" si="90"/>
        <v>8.6158324746562528E-6</v>
      </c>
      <c r="AH400" s="55">
        <f t="shared" si="90"/>
        <v>2.10391519666263E-4</v>
      </c>
      <c r="AI400" s="55">
        <f t="shared" si="90"/>
        <v>2.4166560440191087E-5</v>
      </c>
      <c r="AJ400" s="55">
        <f t="shared" si="90"/>
        <v>2.2006950782289705E-6</v>
      </c>
      <c r="AK400" s="55">
        <f t="shared" si="90"/>
        <v>2.4190533140102911E-6</v>
      </c>
      <c r="AL400" s="55">
        <f t="shared" si="90"/>
        <v>1.1970589826430916E-5</v>
      </c>
    </row>
    <row r="401" spans="4:38">
      <c r="D401" s="52">
        <f t="shared" si="81"/>
        <v>7.25</v>
      </c>
      <c r="E401" s="55">
        <f t="shared" si="88"/>
        <v>1.906859917658183E-6</v>
      </c>
      <c r="F401" s="55">
        <f t="shared" si="88"/>
        <v>3.781439100575048E-6</v>
      </c>
      <c r="G401" s="55">
        <f t="shared" si="88"/>
        <v>2.6945734859111079E-6</v>
      </c>
      <c r="H401" s="55">
        <f t="shared" si="88"/>
        <v>5.1724374835249626E-6</v>
      </c>
      <c r="I401" s="55">
        <f t="shared" si="88"/>
        <v>7.2980079235601491E-6</v>
      </c>
      <c r="J401" s="55">
        <f t="shared" si="88"/>
        <v>1.4605983949108998E-4</v>
      </c>
      <c r="K401" s="55">
        <f t="shared" si="88"/>
        <v>2.3540942256377898E-5</v>
      </c>
      <c r="L401" s="55">
        <f t="shared" si="88"/>
        <v>2.0349160146006879E-6</v>
      </c>
      <c r="M401" s="55">
        <f t="shared" si="88"/>
        <v>2.381965319679408E-6</v>
      </c>
      <c r="N401" s="55">
        <f t="shared" si="88"/>
        <v>7.7087404216015886E-6</v>
      </c>
      <c r="Q401" s="55">
        <f t="shared" si="89"/>
        <v>1.2523033934083137E-6</v>
      </c>
      <c r="R401" s="55">
        <f t="shared" si="89"/>
        <v>2.5919095766927939E-6</v>
      </c>
      <c r="S401" s="55">
        <f t="shared" si="89"/>
        <v>1.9056318417114238E-6</v>
      </c>
      <c r="T401" s="55">
        <f t="shared" si="89"/>
        <v>2.6895588380840617E-6</v>
      </c>
      <c r="U401" s="55">
        <f t="shared" si="89"/>
        <v>5.6582204263289856E-6</v>
      </c>
      <c r="V401" s="55">
        <f t="shared" si="89"/>
        <v>6.8853078164060185E-5</v>
      </c>
      <c r="W401" s="55">
        <f t="shared" si="89"/>
        <v>2.1443380548084734E-5</v>
      </c>
      <c r="X401" s="55">
        <f t="shared" si="89"/>
        <v>1.8167415164961546E-6</v>
      </c>
      <c r="Y401" s="55">
        <f t="shared" si="89"/>
        <v>2.2868380077573349E-6</v>
      </c>
      <c r="Z401" s="55">
        <f t="shared" si="89"/>
        <v>3.4914372318630679E-6</v>
      </c>
      <c r="AC401" s="55">
        <f t="shared" si="90"/>
        <v>2.9556531467488093E-6</v>
      </c>
      <c r="AD401" s="55">
        <f t="shared" si="90"/>
        <v>5.2463226844490966E-6</v>
      </c>
      <c r="AE401" s="55">
        <f t="shared" si="90"/>
        <v>3.5012654392987573E-6</v>
      </c>
      <c r="AF401" s="55">
        <f t="shared" si="90"/>
        <v>7.8162769778943785E-6</v>
      </c>
      <c r="AG401" s="55">
        <f t="shared" si="90"/>
        <v>8.7339346778380068E-6</v>
      </c>
      <c r="AH401" s="55">
        <f t="shared" si="90"/>
        <v>2.1911301706307155E-4</v>
      </c>
      <c r="AI401" s="55">
        <f t="shared" si="90"/>
        <v>2.4979244198895777E-5</v>
      </c>
      <c r="AJ401" s="55">
        <f t="shared" si="90"/>
        <v>2.2530905127052205E-6</v>
      </c>
      <c r="AK401" s="55">
        <f t="shared" si="90"/>
        <v>2.4873237630621915E-6</v>
      </c>
      <c r="AL401" s="55">
        <f t="shared" si="90"/>
        <v>1.2452316977580911E-5</v>
      </c>
    </row>
    <row r="402" spans="4:38">
      <c r="D402" s="52">
        <f t="shared" si="81"/>
        <v>7.5</v>
      </c>
      <c r="E402" s="55">
        <f t="shared" si="88"/>
        <v>1.9104291018803361E-6</v>
      </c>
      <c r="F402" s="55">
        <f t="shared" si="88"/>
        <v>3.8702842406552575E-6</v>
      </c>
      <c r="G402" s="55">
        <f t="shared" si="88"/>
        <v>2.7559499321006017E-6</v>
      </c>
      <c r="H402" s="55">
        <f t="shared" si="88"/>
        <v>5.226447017361663E-6</v>
      </c>
      <c r="I402" s="55">
        <f t="shared" si="88"/>
        <v>7.4024478806491793E-6</v>
      </c>
      <c r="J402" s="55">
        <f t="shared" si="88"/>
        <v>1.5188077144370266E-4</v>
      </c>
      <c r="K402" s="55">
        <f t="shared" si="88"/>
        <v>2.4290904828255124E-5</v>
      </c>
      <c r="L402" s="55">
        <f t="shared" si="88"/>
        <v>2.0820870098655327E-6</v>
      </c>
      <c r="M402" s="55">
        <f t="shared" si="88"/>
        <v>2.4488809021761701E-6</v>
      </c>
      <c r="N402" s="55">
        <f t="shared" si="88"/>
        <v>7.982651446540186E-6</v>
      </c>
      <c r="Q402" s="55">
        <f t="shared" si="89"/>
        <v>1.2552153538021082E-6</v>
      </c>
      <c r="R402" s="55">
        <f t="shared" si="89"/>
        <v>2.6658004768054356E-6</v>
      </c>
      <c r="S402" s="55">
        <f t="shared" si="89"/>
        <v>1.9404523694734764E-6</v>
      </c>
      <c r="T402" s="55">
        <f t="shared" si="89"/>
        <v>2.7350450030545146E-6</v>
      </c>
      <c r="U402" s="55">
        <f t="shared" si="89"/>
        <v>5.7486025920150979E-6</v>
      </c>
      <c r="V402" s="55">
        <f t="shared" si="89"/>
        <v>7.19729804878213E-5</v>
      </c>
      <c r="W402" s="55">
        <f t="shared" si="89"/>
        <v>2.2127290701599884E-5</v>
      </c>
      <c r="X402" s="55">
        <f t="shared" si="89"/>
        <v>1.8589748618404692E-6</v>
      </c>
      <c r="Y402" s="55">
        <f t="shared" si="89"/>
        <v>2.3506939870771123E-6</v>
      </c>
      <c r="Z402" s="55">
        <f t="shared" si="89"/>
        <v>3.5662597292803196E-6</v>
      </c>
      <c r="AC402" s="55">
        <f t="shared" si="90"/>
        <v>2.9598795547993213E-6</v>
      </c>
      <c r="AD402" s="55">
        <f t="shared" si="90"/>
        <v>5.350122064496874E-6</v>
      </c>
      <c r="AE402" s="55">
        <f t="shared" si="90"/>
        <v>3.586471589128578E-6</v>
      </c>
      <c r="AF402" s="55">
        <f t="shared" si="90"/>
        <v>7.8788098805973269E-6</v>
      </c>
      <c r="AG402" s="55">
        <f t="shared" si="90"/>
        <v>8.8520685246445761E-6</v>
      </c>
      <c r="AH402" s="55">
        <f t="shared" si="90"/>
        <v>2.2779765560014258E-4</v>
      </c>
      <c r="AI402" s="55">
        <f t="shared" si="90"/>
        <v>2.5795259189135079E-5</v>
      </c>
      <c r="AJ402" s="55">
        <f t="shared" si="90"/>
        <v>2.305199157890596E-6</v>
      </c>
      <c r="AK402" s="55">
        <f t="shared" si="90"/>
        <v>2.5557620360663287E-6</v>
      </c>
      <c r="AL402" s="55">
        <f t="shared" si="90"/>
        <v>1.2925316530040855E-5</v>
      </c>
    </row>
    <row r="403" spans="4:38">
      <c r="D403" s="52">
        <f t="shared" si="81"/>
        <v>7.75</v>
      </c>
      <c r="E403" s="55">
        <f t="shared" si="88"/>
        <v>1.9137523437084861E-6</v>
      </c>
      <c r="F403" s="55">
        <f t="shared" si="88"/>
        <v>3.956181706782178E-6</v>
      </c>
      <c r="G403" s="55">
        <f t="shared" si="88"/>
        <v>2.8176751744350459E-6</v>
      </c>
      <c r="H403" s="55">
        <f t="shared" si="88"/>
        <v>5.2819239168298425E-6</v>
      </c>
      <c r="I403" s="55">
        <f t="shared" si="88"/>
        <v>7.505825748645661E-6</v>
      </c>
      <c r="J403" s="55">
        <f t="shared" si="88"/>
        <v>1.5769552463708181E-4</v>
      </c>
      <c r="K403" s="55">
        <f t="shared" si="88"/>
        <v>2.5044988840163729E-5</v>
      </c>
      <c r="L403" s="55">
        <f t="shared" si="88"/>
        <v>2.1291258985897719E-6</v>
      </c>
      <c r="M403" s="55">
        <f t="shared" si="88"/>
        <v>2.5158169922962946E-6</v>
      </c>
      <c r="N403" s="55">
        <f t="shared" si="88"/>
        <v>8.2534851593156848E-6</v>
      </c>
      <c r="Q403" s="55">
        <f t="shared" si="89"/>
        <v>1.2578794797223978E-6</v>
      </c>
      <c r="R403" s="55">
        <f t="shared" si="89"/>
        <v>2.7376412510024882E-6</v>
      </c>
      <c r="S403" s="55">
        <f t="shared" si="89"/>
        <v>1.9762549641119114E-6</v>
      </c>
      <c r="T403" s="55">
        <f t="shared" si="89"/>
        <v>2.7809637073658199E-6</v>
      </c>
      <c r="U403" s="55">
        <f t="shared" si="89"/>
        <v>5.8367972922664822E-6</v>
      </c>
      <c r="V403" s="55">
        <f t="shared" si="89"/>
        <v>7.5136072582581716E-5</v>
      </c>
      <c r="W403" s="55">
        <f t="shared" si="89"/>
        <v>2.2815446257336251E-5</v>
      </c>
      <c r="X403" s="55">
        <f t="shared" si="89"/>
        <v>1.9012047116407308E-6</v>
      </c>
      <c r="Y403" s="55">
        <f t="shared" si="89"/>
        <v>2.4142826772369575E-6</v>
      </c>
      <c r="Z403" s="55">
        <f t="shared" si="89"/>
        <v>3.6451734021257151E-6</v>
      </c>
      <c r="AC403" s="55">
        <f t="shared" si="90"/>
        <v>2.9638619125353316E-6</v>
      </c>
      <c r="AD403" s="55">
        <f t="shared" si="90"/>
        <v>5.4500762225536623E-6</v>
      </c>
      <c r="AE403" s="55">
        <f t="shared" si="90"/>
        <v>3.6712036146475959E-6</v>
      </c>
      <c r="AF403" s="55">
        <f t="shared" si="90"/>
        <v>7.943844975222382E-6</v>
      </c>
      <c r="AG403" s="55">
        <f t="shared" si="90"/>
        <v>8.9702403438009243E-6</v>
      </c>
      <c r="AH403" s="55">
        <f t="shared" si="90"/>
        <v>2.3643806350552856E-4</v>
      </c>
      <c r="AI403" s="55">
        <f t="shared" si="90"/>
        <v>2.661527165721592E-5</v>
      </c>
      <c r="AJ403" s="55">
        <f t="shared" si="90"/>
        <v>2.357047085538813E-6</v>
      </c>
      <c r="AK403" s="55">
        <f t="shared" si="90"/>
        <v>2.6244016978131499E-6</v>
      </c>
      <c r="AL403" s="55">
        <f t="shared" si="90"/>
        <v>1.3388070282746456E-5</v>
      </c>
    </row>
    <row r="404" spans="4:38">
      <c r="D404" s="52">
        <f t="shared" si="81"/>
        <v>8</v>
      </c>
      <c r="E404" s="55">
        <f t="shared" si="88"/>
        <v>1.9168542373820332E-6</v>
      </c>
      <c r="F404" s="55">
        <f t="shared" si="88"/>
        <v>4.0389925769625699E-6</v>
      </c>
      <c r="G404" s="55">
        <f t="shared" si="88"/>
        <v>2.8798073456052658E-6</v>
      </c>
      <c r="H404" s="55">
        <f t="shared" si="88"/>
        <v>5.3391127428680818E-6</v>
      </c>
      <c r="I404" s="55">
        <f t="shared" si="88"/>
        <v>7.6082477364588494E-6</v>
      </c>
      <c r="J404" s="55">
        <f t="shared" si="88"/>
        <v>1.6350306927802183E-4</v>
      </c>
      <c r="K404" s="55">
        <f t="shared" si="88"/>
        <v>2.5803881198775607E-5</v>
      </c>
      <c r="L404" s="55">
        <f t="shared" si="88"/>
        <v>2.1760458914274659E-6</v>
      </c>
      <c r="M404" s="55">
        <f t="shared" si="88"/>
        <v>2.5827770079770087E-6</v>
      </c>
      <c r="N404" s="55">
        <f t="shared" si="88"/>
        <v>8.5208333841332347E-6</v>
      </c>
      <c r="Q404" s="55">
        <f t="shared" si="89"/>
        <v>1.2603205546165329E-6</v>
      </c>
      <c r="R404" s="55">
        <f t="shared" si="89"/>
        <v>2.8073027910600621E-6</v>
      </c>
      <c r="S404" s="55">
        <f t="shared" si="89"/>
        <v>2.0132033034394588E-6</v>
      </c>
      <c r="T404" s="55">
        <f t="shared" si="89"/>
        <v>2.8273870409081195E-6</v>
      </c>
      <c r="U404" s="55">
        <f t="shared" si="89"/>
        <v>5.9230232736266112E-6</v>
      </c>
      <c r="V404" s="55">
        <f t="shared" si="89"/>
        <v>7.8342008304987099E-5</v>
      </c>
      <c r="W404" s="55">
        <f t="shared" si="89"/>
        <v>2.3508554782330704E-5</v>
      </c>
      <c r="X404" s="55">
        <f t="shared" si="89"/>
        <v>1.9434314154513445E-6</v>
      </c>
      <c r="Y404" s="55">
        <f t="shared" si="89"/>
        <v>2.4776308071528635E-6</v>
      </c>
      <c r="Z404" s="55">
        <f t="shared" si="89"/>
        <v>3.7288034756018082E-6</v>
      </c>
      <c r="AC404" s="55">
        <f t="shared" si="90"/>
        <v>2.9676246249882911E-6</v>
      </c>
      <c r="AD404" s="55">
        <f t="shared" si="90"/>
        <v>5.546036422856873E-6</v>
      </c>
      <c r="AE404" s="55">
        <f t="shared" si="90"/>
        <v>3.7555089282868914E-6</v>
      </c>
      <c r="AF404" s="55">
        <f t="shared" si="90"/>
        <v>8.0117992937565613E-6</v>
      </c>
      <c r="AG404" s="55">
        <f t="shared" si="90"/>
        <v>9.0884564640320152E-6</v>
      </c>
      <c r="AH404" s="55">
        <f t="shared" si="90"/>
        <v>2.4502686900728201E-4</v>
      </c>
      <c r="AI404" s="55">
        <f t="shared" si="90"/>
        <v>2.7439947849445219E-5</v>
      </c>
      <c r="AJ404" s="55">
        <f t="shared" si="90"/>
        <v>2.4086603674035873E-6</v>
      </c>
      <c r="AK404" s="55">
        <f t="shared" si="90"/>
        <v>2.6932763130931025E-6</v>
      </c>
      <c r="AL404" s="55">
        <f t="shared" si="90"/>
        <v>1.3839136658905464E-5</v>
      </c>
    </row>
    <row r="405" spans="4:38">
      <c r="D405" s="52">
        <f t="shared" si="81"/>
        <v>8.25</v>
      </c>
      <c r="E405" s="55">
        <f t="shared" si="88"/>
        <v>1.9197593771403781E-6</v>
      </c>
      <c r="F405" s="55">
        <f t="shared" si="88"/>
        <v>4.1185824227626378E-6</v>
      </c>
      <c r="G405" s="55">
        <f t="shared" si="88"/>
        <v>2.9424045783020861E-6</v>
      </c>
      <c r="H405" s="55">
        <f t="shared" si="88"/>
        <v>5.3982580564149605E-6</v>
      </c>
      <c r="I405" s="55">
        <f t="shared" si="88"/>
        <v>7.7098200529979994E-6</v>
      </c>
      <c r="J405" s="55">
        <f t="shared" si="88"/>
        <v>1.6930237557331713E-4</v>
      </c>
      <c r="K405" s="55">
        <f t="shared" si="88"/>
        <v>2.6568268810762654E-5</v>
      </c>
      <c r="L405" s="55">
        <f t="shared" si="88"/>
        <v>2.2228601990326752E-6</v>
      </c>
      <c r="M405" s="55">
        <f t="shared" si="88"/>
        <v>2.6497643671555394E-6</v>
      </c>
      <c r="N405" s="55">
        <f t="shared" si="88"/>
        <v>8.7843181015529001E-6</v>
      </c>
      <c r="Q405" s="55">
        <f t="shared" si="89"/>
        <v>1.2625633619318641E-6</v>
      </c>
      <c r="R405" s="55">
        <f t="shared" si="89"/>
        <v>2.8746648276803481E-6</v>
      </c>
      <c r="S405" s="55">
        <f t="shared" si="89"/>
        <v>2.0514610652688494E-6</v>
      </c>
      <c r="T405" s="55">
        <f t="shared" si="89"/>
        <v>2.8743870935715559E-6</v>
      </c>
      <c r="U405" s="55">
        <f t="shared" si="89"/>
        <v>6.0074992826389587E-6</v>
      </c>
      <c r="V405" s="55">
        <f t="shared" si="89"/>
        <v>8.1590441511683099E-5</v>
      </c>
      <c r="W405" s="55">
        <f t="shared" si="89"/>
        <v>2.4207323843620117E-5</v>
      </c>
      <c r="X405" s="55">
        <f t="shared" si="89"/>
        <v>1.9856553228267158E-6</v>
      </c>
      <c r="Y405" s="55">
        <f t="shared" si="89"/>
        <v>2.5407651057408237E-6</v>
      </c>
      <c r="Z405" s="55">
        <f t="shared" si="89"/>
        <v>3.8177588633489374E-6</v>
      </c>
      <c r="AC405" s="55">
        <f t="shared" si="90"/>
        <v>2.9711920971896495E-6</v>
      </c>
      <c r="AD405" s="55">
        <f t="shared" si="90"/>
        <v>5.637854077836722E-6</v>
      </c>
      <c r="AE405" s="55">
        <f t="shared" si="90"/>
        <v>3.8394349424775444E-6</v>
      </c>
      <c r="AF405" s="55">
        <f t="shared" si="90"/>
        <v>8.0830898681868824E-6</v>
      </c>
      <c r="AG405" s="55">
        <f t="shared" si="90"/>
        <v>9.2067232140628109E-6</v>
      </c>
      <c r="AH405" s="55">
        <f t="shared" si="90"/>
        <v>2.535567003334554E-4</v>
      </c>
      <c r="AI405" s="55">
        <f t="shared" si="90"/>
        <v>2.8269954012129901E-5</v>
      </c>
      <c r="AJ405" s="55">
        <f t="shared" si="90"/>
        <v>2.460065075238635E-6</v>
      </c>
      <c r="AK405" s="55">
        <f t="shared" si="90"/>
        <v>2.7624194466966342E-6</v>
      </c>
      <c r="AL405" s="55">
        <f t="shared" si="90"/>
        <v>1.4277150705997665E-5</v>
      </c>
    </row>
    <row r="406" spans="4:38">
      <c r="D406" s="52">
        <f t="shared" si="81"/>
        <v>8.5</v>
      </c>
      <c r="E406" s="55">
        <f t="shared" si="88"/>
        <v>1.9224923572229208E-6</v>
      </c>
      <c r="F406" s="55">
        <f t="shared" si="88"/>
        <v>4.1948213093080262E-6</v>
      </c>
      <c r="G406" s="55">
        <f t="shared" si="88"/>
        <v>3.005525005216332E-6</v>
      </c>
      <c r="H406" s="55">
        <f t="shared" si="88"/>
        <v>5.4596044184090584E-6</v>
      </c>
      <c r="I406" s="55">
        <f t="shared" si="88"/>
        <v>7.8106489071723651E-6</v>
      </c>
      <c r="J406" s="55">
        <f t="shared" si="88"/>
        <v>1.7509241372976213E-4</v>
      </c>
      <c r="K406" s="55">
        <f t="shared" si="88"/>
        <v>2.7338838582796768E-5</v>
      </c>
      <c r="L406" s="55">
        <f t="shared" si="88"/>
        <v>2.2695820320594607E-6</v>
      </c>
      <c r="M406" s="55">
        <f t="shared" si="88"/>
        <v>2.716782487769114E-6</v>
      </c>
      <c r="N406" s="55">
        <f t="shared" si="88"/>
        <v>9.0435914484896558E-6</v>
      </c>
      <c r="Q406" s="55">
        <f t="shared" si="89"/>
        <v>1.2646326851157418E-6</v>
      </c>
      <c r="R406" s="55">
        <f t="shared" si="89"/>
        <v>2.9396159304916168E-6</v>
      </c>
      <c r="S406" s="55">
        <f t="shared" si="89"/>
        <v>2.0911919274128134E-6</v>
      </c>
      <c r="T406" s="55">
        <f t="shared" si="89"/>
        <v>2.9220359552462708E-6</v>
      </c>
      <c r="U406" s="55">
        <f t="shared" si="89"/>
        <v>6.0904440658469968E-6</v>
      </c>
      <c r="V406" s="55">
        <f t="shared" si="89"/>
        <v>8.4881026059315366E-5</v>
      </c>
      <c r="W406" s="55">
        <f t="shared" si="89"/>
        <v>2.4912461008241355E-5</v>
      </c>
      <c r="X406" s="55">
        <f t="shared" si="89"/>
        <v>2.0278767833212498E-6</v>
      </c>
      <c r="Y406" s="55">
        <f t="shared" si="89"/>
        <v>2.6037123019168316E-6</v>
      </c>
      <c r="Z406" s="55">
        <f t="shared" si="89"/>
        <v>3.912632167445225E-6</v>
      </c>
      <c r="AC406" s="55">
        <f t="shared" si="90"/>
        <v>2.974588734170857E-6</v>
      </c>
      <c r="AD406" s="55">
        <f t="shared" si="90"/>
        <v>5.725380748116231E-6</v>
      </c>
      <c r="AE406" s="55">
        <f t="shared" si="90"/>
        <v>3.9230290696506363E-6</v>
      </c>
      <c r="AF406" s="55">
        <f t="shared" si="90"/>
        <v>8.1581337305003627E-6</v>
      </c>
      <c r="AG406" s="55">
        <f t="shared" si="90"/>
        <v>9.3250469226182733E-6</v>
      </c>
      <c r="AH406" s="55">
        <f t="shared" si="90"/>
        <v>2.6202018571210126E-4</v>
      </c>
      <c r="AI406" s="55">
        <f t="shared" si="90"/>
        <v>2.9105956391576889E-5</v>
      </c>
      <c r="AJ406" s="55">
        <f t="shared" si="90"/>
        <v>2.5112872807976717E-6</v>
      </c>
      <c r="AK406" s="55">
        <f t="shared" si="90"/>
        <v>2.8318646634141921E-6</v>
      </c>
      <c r="AL406" s="55">
        <f t="shared" si="90"/>
        <v>1.470082409577489E-5</v>
      </c>
    </row>
    <row r="407" spans="4:38">
      <c r="D407" s="52">
        <f t="shared" si="81"/>
        <v>8.75</v>
      </c>
      <c r="E407" s="55">
        <f t="shared" si="88"/>
        <v>1.9250777718690617E-6</v>
      </c>
      <c r="F407" s="55">
        <f t="shared" si="88"/>
        <v>4.2675837952838249E-6</v>
      </c>
      <c r="G407" s="55">
        <f t="shared" si="88"/>
        <v>3.0692267590388284E-6</v>
      </c>
      <c r="H407" s="55">
        <f t="shared" si="88"/>
        <v>5.5233963897889551E-6</v>
      </c>
      <c r="I407" s="55">
        <f t="shared" si="88"/>
        <v>7.9108405078912009E-6</v>
      </c>
      <c r="J407" s="55">
        <f t="shared" si="88"/>
        <v>1.8087215395415124E-4</v>
      </c>
      <c r="K407" s="55">
        <f t="shared" si="88"/>
        <v>2.8116277421549844E-5</v>
      </c>
      <c r="L407" s="55">
        <f t="shared" si="88"/>
        <v>2.316224601161883E-6</v>
      </c>
      <c r="M407" s="55">
        <f t="shared" si="88"/>
        <v>2.7838347877549592E-6</v>
      </c>
      <c r="N407" s="55">
        <f t="shared" si="88"/>
        <v>9.2983357182133911E-6</v>
      </c>
      <c r="Q407" s="55">
        <f t="shared" si="89"/>
        <v>1.2665533076155166E-6</v>
      </c>
      <c r="R407" s="55">
        <f t="shared" si="89"/>
        <v>3.0020535080482194E-6</v>
      </c>
      <c r="S407" s="55">
        <f t="shared" si="89"/>
        <v>2.1325595676840813E-6</v>
      </c>
      <c r="T407" s="55">
        <f t="shared" si="89"/>
        <v>2.9704057158224064E-6</v>
      </c>
      <c r="U407" s="55">
        <f t="shared" si="89"/>
        <v>6.1720763697941983E-6</v>
      </c>
      <c r="V407" s="55">
        <f t="shared" si="89"/>
        <v>8.8213415804529551E-5</v>
      </c>
      <c r="W407" s="55">
        <f t="shared" si="89"/>
        <v>2.5624673843231292E-5</v>
      </c>
      <c r="X407" s="55">
        <f t="shared" si="89"/>
        <v>2.0700961464893522E-6</v>
      </c>
      <c r="Y407" s="55">
        <f t="shared" si="89"/>
        <v>2.66649912459688E-6</v>
      </c>
      <c r="Z407" s="55">
        <f t="shared" si="89"/>
        <v>4.0139996784065783E-6</v>
      </c>
      <c r="AC407" s="55">
        <f t="shared" si="90"/>
        <v>2.9778389409633635E-6</v>
      </c>
      <c r="AD407" s="55">
        <f t="shared" si="90"/>
        <v>5.8084681425112261E-6</v>
      </c>
      <c r="AE407" s="55">
        <f t="shared" si="90"/>
        <v>4.006338722237246E-6</v>
      </c>
      <c r="AF407" s="55">
        <f t="shared" si="90"/>
        <v>8.2373479126840215E-6</v>
      </c>
      <c r="AG407" s="55">
        <f t="shared" si="90"/>
        <v>9.4434339184233679E-6</v>
      </c>
      <c r="AH407" s="55">
        <f t="shared" si="90"/>
        <v>2.7040995337127206E-4</v>
      </c>
      <c r="AI407" s="55">
        <f t="shared" si="90"/>
        <v>2.9948621234093107E-5</v>
      </c>
      <c r="AJ407" s="55">
        <f t="shared" si="90"/>
        <v>2.5623530558344133E-6</v>
      </c>
      <c r="AK407" s="55">
        <f t="shared" si="90"/>
        <v>2.9016455280362237E-6</v>
      </c>
      <c r="AL407" s="55">
        <f t="shared" si="90"/>
        <v>1.5108945124261007E-5</v>
      </c>
    </row>
    <row r="408" spans="4:38">
      <c r="D408" s="52">
        <f t="shared" si="81"/>
        <v>9</v>
      </c>
      <c r="E408" s="55">
        <f t="shared" si="88"/>
        <v>1.9275402153182007E-6</v>
      </c>
      <c r="F408" s="55">
        <f t="shared" si="88"/>
        <v>4.3367489329345649E-6</v>
      </c>
      <c r="G408" s="55">
        <f t="shared" si="88"/>
        <v>3.1335679724604003E-6</v>
      </c>
      <c r="H408" s="55">
        <f t="shared" si="88"/>
        <v>5.5898785314932313E-6</v>
      </c>
      <c r="I408" s="55">
        <f t="shared" si="88"/>
        <v>8.0105010640637632E-6</v>
      </c>
      <c r="J408" s="55">
        <f t="shared" si="88"/>
        <v>1.8664056645327886E-4</v>
      </c>
      <c r="K408" s="55">
        <f t="shared" si="88"/>
        <v>2.8901272233693779E-5</v>
      </c>
      <c r="L408" s="55">
        <f t="shared" si="88"/>
        <v>2.3628011169940019E-6</v>
      </c>
      <c r="M408" s="55">
        <f t="shared" si="88"/>
        <v>2.8509246850503021E-6</v>
      </c>
      <c r="N408" s="55">
        <f t="shared" si="88"/>
        <v>9.5482633603489054E-6</v>
      </c>
      <c r="Q408" s="55">
        <f t="shared" si="89"/>
        <v>1.2683500128785389E-6</v>
      </c>
      <c r="R408" s="55">
        <f t="shared" si="89"/>
        <v>3.0618838078305875E-6</v>
      </c>
      <c r="S408" s="55">
        <f t="shared" si="89"/>
        <v>2.1757276638953831E-6</v>
      </c>
      <c r="T408" s="55">
        <f t="shared" si="89"/>
        <v>3.0195684651901044E-6</v>
      </c>
      <c r="U408" s="55">
        <f t="shared" si="89"/>
        <v>6.2526149410240354E-6</v>
      </c>
      <c r="V408" s="55">
        <f t="shared" si="89"/>
        <v>9.1587264603971332E-5</v>
      </c>
      <c r="W408" s="55">
        <f t="shared" si="89"/>
        <v>2.6344669915626794E-5</v>
      </c>
      <c r="X408" s="55">
        <f t="shared" si="89"/>
        <v>2.112313761885428E-6</v>
      </c>
      <c r="Y408" s="55">
        <f t="shared" si="89"/>
        <v>2.7291523026969625E-6</v>
      </c>
      <c r="Z408" s="55">
        <f t="shared" si="89"/>
        <v>4.1224213751866893E-6</v>
      </c>
      <c r="AC408" s="55">
        <f t="shared" si="90"/>
        <v>2.9809671225986197E-6</v>
      </c>
      <c r="AD408" s="55">
        <f t="shared" si="90"/>
        <v>5.8869681180303376E-6</v>
      </c>
      <c r="AE408" s="55">
        <f t="shared" si="90"/>
        <v>4.0894113126684544E-6</v>
      </c>
      <c r="AF408" s="55">
        <f t="shared" si="90"/>
        <v>8.3211494467248745E-6</v>
      </c>
      <c r="AG408" s="55">
        <f t="shared" si="90"/>
        <v>9.561890530203055E-6</v>
      </c>
      <c r="AH408" s="55">
        <f t="shared" si="90"/>
        <v>2.7871863153902025E-4</v>
      </c>
      <c r="AI408" s="55">
        <f t="shared" si="90"/>
        <v>3.0798614785985479E-5</v>
      </c>
      <c r="AJ408" s="55">
        <f t="shared" si="90"/>
        <v>2.6132884721025758E-6</v>
      </c>
      <c r="AK408" s="55">
        <f t="shared" si="90"/>
        <v>2.9717956053531764E-6</v>
      </c>
      <c r="AL408" s="55">
        <f t="shared" si="90"/>
        <v>1.5500378711751924E-5</v>
      </c>
    </row>
    <row r="409" spans="4:38">
      <c r="D409" s="52">
        <f t="shared" si="81"/>
        <v>9.25</v>
      </c>
      <c r="E409" s="55">
        <f t="shared" si="88"/>
        <v>1.9299042818097386E-6</v>
      </c>
      <c r="F409" s="55">
        <f t="shared" si="88"/>
        <v>4.4022002680642192E-6</v>
      </c>
      <c r="G409" s="55">
        <f t="shared" si="88"/>
        <v>3.1986067781718731E-6</v>
      </c>
      <c r="H409" s="55">
        <f t="shared" si="88"/>
        <v>5.6592954044604658E-6</v>
      </c>
      <c r="I409" s="55">
        <f t="shared" si="88"/>
        <v>8.1097367845993055E-6</v>
      </c>
      <c r="J409" s="55">
        <f t="shared" si="88"/>
        <v>1.9239662143393939E-4</v>
      </c>
      <c r="K409" s="55">
        <f t="shared" si="88"/>
        <v>2.9694509925900469E-5</v>
      </c>
      <c r="L409" s="55">
        <f t="shared" si="88"/>
        <v>2.409324790209879E-6</v>
      </c>
      <c r="M409" s="55">
        <f t="shared" si="88"/>
        <v>2.9180555975923698E-6</v>
      </c>
      <c r="N409" s="55">
        <f t="shared" si="88"/>
        <v>9.7931169808759113E-6</v>
      </c>
      <c r="Q409" s="55">
        <f t="shared" si="89"/>
        <v>1.2700475843521594E-6</v>
      </c>
      <c r="R409" s="55">
        <f t="shared" si="89"/>
        <v>3.1190219162452334E-6</v>
      </c>
      <c r="S409" s="55">
        <f t="shared" si="89"/>
        <v>2.2208598938594499E-6</v>
      </c>
      <c r="T409" s="55">
        <f t="shared" si="89"/>
        <v>3.0695962932395073E-6</v>
      </c>
      <c r="U409" s="55">
        <f t="shared" si="89"/>
        <v>6.3322785260799817E-6</v>
      </c>
      <c r="V409" s="55">
        <f t="shared" si="89"/>
        <v>9.5002226314286345E-5</v>
      </c>
      <c r="W409" s="55">
        <f t="shared" si="89"/>
        <v>2.7073156792464733E-5</v>
      </c>
      <c r="X409" s="55">
        <f t="shared" si="89"/>
        <v>2.1545299790638827E-6</v>
      </c>
      <c r="Y409" s="55">
        <f t="shared" si="89"/>
        <v>2.7916985651330719E-6</v>
      </c>
      <c r="Z409" s="55">
        <f t="shared" si="89"/>
        <v>4.2384409251770342E-6</v>
      </c>
      <c r="AC409" s="55">
        <f t="shared" si="90"/>
        <v>2.9839976841080753E-6</v>
      </c>
      <c r="AD409" s="55">
        <f t="shared" si="90"/>
        <v>5.9607326798750011E-6</v>
      </c>
      <c r="AE409" s="55">
        <f t="shared" si="90"/>
        <v>4.1722942533753424E-6</v>
      </c>
      <c r="AF409" s="55">
        <f t="shared" si="90"/>
        <v>8.409955364609941E-6</v>
      </c>
      <c r="AG409" s="55">
        <f t="shared" si="90"/>
        <v>9.6804230866823001E-6</v>
      </c>
      <c r="AH409" s="55">
        <f t="shared" si="90"/>
        <v>2.8693884844339842E-4</v>
      </c>
      <c r="AI409" s="55">
        <f t="shared" si="90"/>
        <v>3.1656603293560924E-5</v>
      </c>
      <c r="AJ409" s="55">
        <f t="shared" si="90"/>
        <v>2.6641196013558748E-6</v>
      </c>
      <c r="AK409" s="55">
        <f t="shared" si="90"/>
        <v>3.0423484601554976E-6</v>
      </c>
      <c r="AL409" s="55">
        <f t="shared" si="90"/>
        <v>1.5874066402815589E-5</v>
      </c>
    </row>
    <row r="410" spans="4:38">
      <c r="D410" s="52">
        <f t="shared" si="81"/>
        <v>9.5</v>
      </c>
      <c r="E410" s="55">
        <f t="shared" si="88"/>
        <v>1.9321945655830754E-6</v>
      </c>
      <c r="F410" s="55">
        <f t="shared" si="88"/>
        <v>4.4638258400362048E-6</v>
      </c>
      <c r="G410" s="55">
        <f t="shared" si="88"/>
        <v>3.2644013088640716E-6</v>
      </c>
      <c r="H410" s="55">
        <f t="shared" si="88"/>
        <v>5.7318915696292391E-6</v>
      </c>
      <c r="I410" s="55">
        <f t="shared" si="88"/>
        <v>8.2086538784070845E-6</v>
      </c>
      <c r="J410" s="55">
        <f t="shared" si="88"/>
        <v>1.9813928910292726E-4</v>
      </c>
      <c r="K410" s="55">
        <f t="shared" si="88"/>
        <v>3.0496677404841812E-5</v>
      </c>
      <c r="L410" s="55">
        <f t="shared" si="88"/>
        <v>2.4558088314635742E-6</v>
      </c>
      <c r="M410" s="55">
        <f t="shared" si="88"/>
        <v>2.9852309433183895E-6</v>
      </c>
      <c r="N410" s="55">
        <f t="shared" si="88"/>
        <v>1.0032669342129033E-5</v>
      </c>
      <c r="Q410" s="55">
        <f t="shared" si="89"/>
        <v>1.2716708054837284E-6</v>
      </c>
      <c r="R410" s="55">
        <f t="shared" si="89"/>
        <v>3.173391758624749E-6</v>
      </c>
      <c r="S410" s="55">
        <f t="shared" si="89"/>
        <v>2.2681199353890117E-6</v>
      </c>
      <c r="T410" s="55">
        <f t="shared" si="89"/>
        <v>3.1205612898607569E-6</v>
      </c>
      <c r="U410" s="55">
        <f t="shared" si="89"/>
        <v>6.4112858715055093E-6</v>
      </c>
      <c r="V410" s="55">
        <f t="shared" si="89"/>
        <v>9.8457954792120254E-5</v>
      </c>
      <c r="W410" s="55">
        <f t="shared" si="89"/>
        <v>2.781084204078198E-5</v>
      </c>
      <c r="X410" s="55">
        <f t="shared" si="89"/>
        <v>2.1967451475791216E-6</v>
      </c>
      <c r="Y410" s="55">
        <f t="shared" si="89"/>
        <v>2.8541646408212016E-6</v>
      </c>
      <c r="Z410" s="55">
        <f t="shared" si="89"/>
        <v>4.3625856842068731E-6</v>
      </c>
      <c r="AC410" s="55">
        <f t="shared" si="90"/>
        <v>2.9869550305231806E-6</v>
      </c>
      <c r="AD410" s="55">
        <f t="shared" si="90"/>
        <v>6.0296139814394573E-6</v>
      </c>
      <c r="AE410" s="55">
        <f t="shared" si="90"/>
        <v>4.2550349567889893E-6</v>
      </c>
      <c r="AF410" s="55">
        <f t="shared" si="90"/>
        <v>8.5041826983262385E-6</v>
      </c>
      <c r="AG410" s="55">
        <f t="shared" si="90"/>
        <v>9.7990379165860651E-6</v>
      </c>
      <c r="AH410" s="55">
        <f t="shared" si="90"/>
        <v>2.9506323231245901E-4</v>
      </c>
      <c r="AI410" s="55">
        <f t="shared" si="90"/>
        <v>3.2523253003126364E-5</v>
      </c>
      <c r="AJ410" s="55">
        <f t="shared" si="90"/>
        <v>2.7148725153480263E-6</v>
      </c>
      <c r="AK410" s="55">
        <f t="shared" si="90"/>
        <v>3.1133376572336342E-6</v>
      </c>
      <c r="AL410" s="55">
        <f t="shared" si="90"/>
        <v>1.6229026366291993E-5</v>
      </c>
    </row>
    <row r="411" spans="4:38">
      <c r="D411" s="52">
        <f t="shared" si="81"/>
        <v>9.75</v>
      </c>
      <c r="E411" s="55">
        <f t="shared" si="88"/>
        <v>1.9344356608776119E-6</v>
      </c>
      <c r="F411" s="55">
        <f t="shared" si="88"/>
        <v>4.5215181817733813E-6</v>
      </c>
      <c r="G411" s="55">
        <f t="shared" si="88"/>
        <v>3.3310096972278208E-6</v>
      </c>
      <c r="H411" s="55">
        <f t="shared" si="88"/>
        <v>5.8079115879381319E-6</v>
      </c>
      <c r="I411" s="55">
        <f t="shared" si="88"/>
        <v>8.3073585543963535E-6</v>
      </c>
      <c r="J411" s="55">
        <f t="shared" si="88"/>
        <v>2.0386753966703688E-4</v>
      </c>
      <c r="K411" s="55">
        <f t="shared" si="88"/>
        <v>3.1308461577189704E-5</v>
      </c>
      <c r="L411" s="55">
        <f t="shared" si="88"/>
        <v>2.502266451409148E-6</v>
      </c>
      <c r="M411" s="55">
        <f t="shared" si="88"/>
        <v>3.0524541401655882E-6</v>
      </c>
      <c r="N411" s="55">
        <f t="shared" si="88"/>
        <v>1.0266723362797809E-5</v>
      </c>
      <c r="Q411" s="55">
        <f t="shared" si="89"/>
        <v>1.2732444597205963E-6</v>
      </c>
      <c r="R411" s="55">
        <f t="shared" si="89"/>
        <v>3.2249260992278071E-6</v>
      </c>
      <c r="S411" s="55">
        <f t="shared" si="89"/>
        <v>2.3176714662967985E-6</v>
      </c>
      <c r="T411" s="55">
        <f t="shared" si="89"/>
        <v>3.1725355449439957E-6</v>
      </c>
      <c r="U411" s="55">
        <f t="shared" si="89"/>
        <v>6.489855723844092E-6</v>
      </c>
      <c r="V411" s="55">
        <f t="shared" si="89"/>
        <v>1.019541038941187E-4</v>
      </c>
      <c r="W411" s="55">
        <f t="shared" si="89"/>
        <v>2.8558433227615399E-5</v>
      </c>
      <c r="X411" s="55">
        <f t="shared" si="89"/>
        <v>2.2389596169855496E-6</v>
      </c>
      <c r="Y411" s="55">
        <f t="shared" si="89"/>
        <v>2.9165772586773448E-6</v>
      </c>
      <c r="Z411" s="55">
        <f t="shared" si="89"/>
        <v>4.4953666965432527E-6</v>
      </c>
      <c r="AC411" s="55">
        <f t="shared" si="90"/>
        <v>2.9898635668753854E-6</v>
      </c>
      <c r="AD411" s="55">
        <f t="shared" si="90"/>
        <v>6.0934643243107518E-6</v>
      </c>
      <c r="AE411" s="55">
        <f t="shared" si="90"/>
        <v>4.3376808353404759E-6</v>
      </c>
      <c r="AF411" s="55">
        <f t="shared" si="90"/>
        <v>8.6042484798607844E-6</v>
      </c>
      <c r="AG411" s="55">
        <f t="shared" si="90"/>
        <v>9.9177413486393138E-6</v>
      </c>
      <c r="AH411" s="55">
        <f t="shared" si="90"/>
        <v>3.030844113742545E-4</v>
      </c>
      <c r="AI411" s="55">
        <f t="shared" si="90"/>
        <v>3.3399230160988721E-5</v>
      </c>
      <c r="AJ411" s="55">
        <f t="shared" si="90"/>
        <v>2.7655732858327463E-6</v>
      </c>
      <c r="AK411" s="55">
        <f t="shared" si="90"/>
        <v>3.1847967613780342E-6</v>
      </c>
      <c r="AL411" s="55">
        <f t="shared" si="90"/>
        <v>1.6564353395293165E-5</v>
      </c>
    </row>
    <row r="412" spans="4:38">
      <c r="D412" s="52">
        <f t="shared" si="81"/>
        <v>10</v>
      </c>
      <c r="E412" s="55">
        <f t="shared" si="88"/>
        <v>1.936652161932748E-6</v>
      </c>
      <c r="F412" s="55">
        <f t="shared" si="88"/>
        <v>4.5751743197580491E-6</v>
      </c>
      <c r="G412" s="55">
        <f t="shared" si="88"/>
        <v>3.3984900759539461E-6</v>
      </c>
      <c r="H412" s="55">
        <f t="shared" si="88"/>
        <v>5.887600020325723E-6</v>
      </c>
      <c r="I412" s="55">
        <f t="shared" si="88"/>
        <v>8.4059570214763674E-6</v>
      </c>
      <c r="J412" s="55">
        <f t="shared" si="88"/>
        <v>2.0958034333306265E-4</v>
      </c>
      <c r="K412" s="55">
        <f t="shared" si="88"/>
        <v>3.2130549349616041E-5</v>
      </c>
      <c r="L412" s="55">
        <f t="shared" si="88"/>
        <v>2.5487108607006613E-6</v>
      </c>
      <c r="M412" s="55">
        <f t="shared" si="88"/>
        <v>3.1197286060711929E-6</v>
      </c>
      <c r="N412" s="55">
        <f t="shared" si="88"/>
        <v>1.0495112117926688E-5</v>
      </c>
      <c r="Q412" s="55">
        <f t="shared" si="89"/>
        <v>1.2747933305101137E-6</v>
      </c>
      <c r="R412" s="55">
        <f t="shared" si="89"/>
        <v>3.273566541239161E-6</v>
      </c>
      <c r="S412" s="55">
        <f t="shared" si="89"/>
        <v>2.3696781643955414E-6</v>
      </c>
      <c r="T412" s="55">
        <f t="shared" si="89"/>
        <v>3.2255911483793655E-6</v>
      </c>
      <c r="U412" s="55">
        <f t="shared" si="89"/>
        <v>6.5682068296392017E-6</v>
      </c>
      <c r="V412" s="55">
        <f t="shared" si="89"/>
        <v>1.0549032747692735E-4</v>
      </c>
      <c r="W412" s="55">
        <f t="shared" si="89"/>
        <v>2.9316637920001865E-5</v>
      </c>
      <c r="X412" s="55">
        <f t="shared" si="89"/>
        <v>2.2811737368375723E-6</v>
      </c>
      <c r="Y412" s="55">
        <f t="shared" si="89"/>
        <v>2.9789631476174951E-6</v>
      </c>
      <c r="Z412" s="55">
        <f t="shared" si="89"/>
        <v>4.6372786948910021E-6</v>
      </c>
      <c r="AC412" s="55">
        <f t="shared" si="90"/>
        <v>2.99274769819614E-6</v>
      </c>
      <c r="AD412" s="55">
        <f t="shared" si="90"/>
        <v>6.1521361582687339E-6</v>
      </c>
      <c r="AE412" s="55">
        <f t="shared" si="90"/>
        <v>4.4202793014608817E-6</v>
      </c>
      <c r="AF412" s="55">
        <f t="shared" si="90"/>
        <v>8.7105697412005964E-6</v>
      </c>
      <c r="AG412" s="55">
        <f t="shared" si="90"/>
        <v>1.0036539711567008E-5</v>
      </c>
      <c r="AH412" s="55">
        <f t="shared" si="90"/>
        <v>3.1099501385683739E-4</v>
      </c>
      <c r="AI412" s="55">
        <f t="shared" si="90"/>
        <v>3.4285201013454926E-5</v>
      </c>
      <c r="AJ412" s="55">
        <f t="shared" si="90"/>
        <v>2.8162479845637502E-6</v>
      </c>
      <c r="AK412" s="55">
        <f t="shared" si="90"/>
        <v>3.2567593373791447E-6</v>
      </c>
      <c r="AL412" s="55">
        <f t="shared" si="90"/>
        <v>1.6879218907203175E-5</v>
      </c>
    </row>
    <row r="413" spans="4:38">
      <c r="D413" s="52">
        <f t="shared" si="81"/>
        <v>10.25</v>
      </c>
      <c r="E413" s="55">
        <f t="shared" ref="E413:N416" si="91">E412+E324/$R$173</f>
        <v>1.9388625144280341E-6</v>
      </c>
      <c r="F413" s="55">
        <f t="shared" si="91"/>
        <v>4.6267871741819687E-6</v>
      </c>
      <c r="G413" s="55">
        <f t="shared" si="91"/>
        <v>3.4664209830339656E-6</v>
      </c>
      <c r="H413" s="55">
        <f t="shared" si="91"/>
        <v>5.9691837999873081E-6</v>
      </c>
      <c r="I413" s="55">
        <f t="shared" si="91"/>
        <v>8.5045289363290676E-6</v>
      </c>
      <c r="J413" s="55">
        <f t="shared" si="91"/>
        <v>2.1528516610174511E-4</v>
      </c>
      <c r="K413" s="55">
        <f t="shared" si="91"/>
        <v>3.2957960648749571E-5</v>
      </c>
      <c r="L413" s="55">
        <f t="shared" si="91"/>
        <v>2.5951519673286595E-6</v>
      </c>
      <c r="M413" s="55">
        <f t="shared" si="91"/>
        <v>3.1870295609903075E-6</v>
      </c>
      <c r="N413" s="55">
        <f t="shared" si="91"/>
        <v>1.0720630278591095E-5</v>
      </c>
      <c r="Q413" s="55">
        <f t="shared" ref="Q413:Z416" si="92">Q412+Q324/$R$173</f>
        <v>1.2763360054377934E-6</v>
      </c>
      <c r="R413" s="55">
        <f t="shared" si="92"/>
        <v>3.3192740747990023E-6</v>
      </c>
      <c r="S413" s="55">
        <f t="shared" si="92"/>
        <v>2.4242627880447876E-6</v>
      </c>
      <c r="T413" s="55">
        <f t="shared" si="92"/>
        <v>3.2797821675844728E-6</v>
      </c>
      <c r="U413" s="55">
        <f t="shared" si="92"/>
        <v>6.6465032487984435E-6</v>
      </c>
      <c r="V413" s="55">
        <f t="shared" si="92"/>
        <v>1.0906636593303046E-4</v>
      </c>
      <c r="W413" s="55">
        <f t="shared" si="92"/>
        <v>3.0085986793219031E-5</v>
      </c>
      <c r="X413" s="55">
        <f t="shared" si="92"/>
        <v>2.3233877693009936E-6</v>
      </c>
      <c r="Y413" s="55">
        <f t="shared" si="92"/>
        <v>3.0413423543286468E-6</v>
      </c>
      <c r="Z413" s="55">
        <f t="shared" si="92"/>
        <v>4.7886838933492108E-6</v>
      </c>
      <c r="AC413" s="55">
        <f t="shared" ref="AC413:AL416" si="93">AC412+AC324/$R$173</f>
        <v>2.9956257282590323E-6</v>
      </c>
      <c r="AD413" s="55">
        <f t="shared" si="93"/>
        <v>6.2055189009193938E-6</v>
      </c>
      <c r="AE413" s="55">
        <f t="shared" si="93"/>
        <v>4.502865914473518E-6</v>
      </c>
      <c r="AF413" s="55">
        <f t="shared" si="93"/>
        <v>8.8234592563359382E-6</v>
      </c>
      <c r="AG413" s="55">
        <f t="shared" si="93"/>
        <v>1.0155437751912872E-5</v>
      </c>
      <c r="AH413" s="55">
        <f t="shared" si="93"/>
        <v>3.1878951093124706E-4</v>
      </c>
      <c r="AI413" s="55">
        <f t="shared" si="93"/>
        <v>3.5181665245255164E-5</v>
      </c>
      <c r="AJ413" s="55">
        <f t="shared" si="93"/>
        <v>2.8669161653563253E-6</v>
      </c>
      <c r="AK413" s="55">
        <f t="shared" si="93"/>
        <v>3.329250558829801E-6</v>
      </c>
      <c r="AL413" s="55">
        <f t="shared" si="93"/>
        <v>1.7173042969874091E-5</v>
      </c>
    </row>
    <row r="414" spans="4:38">
      <c r="D414" s="52">
        <f t="shared" si="81"/>
        <v>10.5</v>
      </c>
      <c r="E414" s="55">
        <f t="shared" si="91"/>
        <v>1.9410502502153667E-6</v>
      </c>
      <c r="F414" s="55">
        <f t="shared" si="91"/>
        <v>4.6778719169777029E-6</v>
      </c>
      <c r="G414" s="55">
        <f t="shared" si="91"/>
        <v>3.5336568093566323E-6</v>
      </c>
      <c r="H414" s="55">
        <f t="shared" si="91"/>
        <v>6.0499328003445618E-6</v>
      </c>
      <c r="I414" s="55">
        <f t="shared" si="91"/>
        <v>8.6020922463482011E-6</v>
      </c>
      <c r="J414" s="55">
        <f t="shared" si="91"/>
        <v>2.2093161613994205E-4</v>
      </c>
      <c r="K414" s="55">
        <f t="shared" si="91"/>
        <v>3.3776905732765931E-5</v>
      </c>
      <c r="L414" s="55">
        <f t="shared" si="91"/>
        <v>2.6411178805438969E-6</v>
      </c>
      <c r="M414" s="55">
        <f t="shared" si="91"/>
        <v>3.253641880931228E-6</v>
      </c>
      <c r="N414" s="55">
        <f t="shared" si="91"/>
        <v>1.0943840898540246E-5</v>
      </c>
      <c r="Q414" s="55">
        <f t="shared" si="92"/>
        <v>1.2778786803654732E-6</v>
      </c>
      <c r="R414" s="55">
        <f t="shared" si="92"/>
        <v>3.3620366787236258E-6</v>
      </c>
      <c r="S414" s="55">
        <f t="shared" si="92"/>
        <v>2.48146625669772E-6</v>
      </c>
      <c r="T414" s="55">
        <f t="shared" si="92"/>
        <v>3.3351266250318531E-6</v>
      </c>
      <c r="U414" s="55">
        <f t="shared" si="92"/>
        <v>6.7247996679576852E-6</v>
      </c>
      <c r="V414" s="55">
        <f t="shared" si="92"/>
        <v>1.1268213272658943E-4</v>
      </c>
      <c r="W414" s="55">
        <f t="shared" si="92"/>
        <v>3.0866656739026109E-5</v>
      </c>
      <c r="X414" s="55">
        <f t="shared" si="92"/>
        <v>2.365601801764415E-6</v>
      </c>
      <c r="Y414" s="55">
        <f t="shared" si="92"/>
        <v>3.1037215610397985E-6</v>
      </c>
      <c r="Z414" s="55">
        <f t="shared" si="92"/>
        <v>4.9497012175551063E-6</v>
      </c>
      <c r="AC414" s="55">
        <f t="shared" si="93"/>
        <v>2.9985037583219247E-6</v>
      </c>
      <c r="AD414" s="55">
        <f t="shared" si="93"/>
        <v>6.2535757079305951E-6</v>
      </c>
      <c r="AE414" s="55">
        <f t="shared" si="93"/>
        <v>4.5854525274861544E-6</v>
      </c>
      <c r="AF414" s="55">
        <f t="shared" si="93"/>
        <v>8.9430212832635653E-6</v>
      </c>
      <c r="AG414" s="55">
        <f t="shared" si="93"/>
        <v>1.0274437051858146E-5</v>
      </c>
      <c r="AH414" s="55">
        <f t="shared" si="93"/>
        <v>3.2646605965449665E-4</v>
      </c>
      <c r="AI414" s="55">
        <f t="shared" si="93"/>
        <v>3.6088789417966167E-5</v>
      </c>
      <c r="AJ414" s="55">
        <f t="shared" si="93"/>
        <v>2.9175843461489003E-6</v>
      </c>
      <c r="AK414" s="55">
        <f t="shared" si="93"/>
        <v>3.4022788169276153E-6</v>
      </c>
      <c r="AL414" s="55">
        <f t="shared" si="93"/>
        <v>1.7445640786397949E-5</v>
      </c>
    </row>
    <row r="415" spans="4:38">
      <c r="D415" s="52">
        <f t="shared" si="81"/>
        <v>10.75</v>
      </c>
      <c r="E415" s="55">
        <f t="shared" si="91"/>
        <v>1.9431929725223642E-6</v>
      </c>
      <c r="F415" s="55">
        <f t="shared" si="91"/>
        <v>4.7279055721244727E-6</v>
      </c>
      <c r="G415" s="55">
        <f t="shared" si="91"/>
        <v>3.5995092334588305E-6</v>
      </c>
      <c r="H415" s="55">
        <f t="shared" si="91"/>
        <v>6.1290203598821729E-6</v>
      </c>
      <c r="I415" s="55">
        <f t="shared" si="91"/>
        <v>8.6976481548509305E-6</v>
      </c>
      <c r="J415" s="55">
        <f t="shared" si="91"/>
        <v>2.2646188836122452E-4</v>
      </c>
      <c r="K415" s="55">
        <f t="shared" si="91"/>
        <v>3.4579000716030448E-5</v>
      </c>
      <c r="L415" s="55">
        <f t="shared" si="91"/>
        <v>2.6861380279392473E-6</v>
      </c>
      <c r="M415" s="55">
        <f t="shared" si="91"/>
        <v>3.3188836275281904E-6</v>
      </c>
      <c r="N415" s="55">
        <f t="shared" si="91"/>
        <v>1.1162458876676861E-5</v>
      </c>
      <c r="Q415" s="55">
        <f t="shared" si="92"/>
        <v>1.2794213552931529E-6</v>
      </c>
      <c r="R415" s="55">
        <f t="shared" si="92"/>
        <v>3.4018543530130315E-6</v>
      </c>
      <c r="S415" s="55">
        <f t="shared" si="92"/>
        <v>2.5412885703543384E-6</v>
      </c>
      <c r="T415" s="55">
        <f t="shared" si="92"/>
        <v>3.3916245207215063E-6</v>
      </c>
      <c r="U415" s="55">
        <f t="shared" si="92"/>
        <v>6.803096087116927E-6</v>
      </c>
      <c r="V415" s="55">
        <f t="shared" si="92"/>
        <v>1.1633762785760427E-4</v>
      </c>
      <c r="W415" s="55">
        <f t="shared" si="92"/>
        <v>3.1658647757423106E-5</v>
      </c>
      <c r="X415" s="55">
        <f t="shared" si="92"/>
        <v>2.4078158342278363E-6</v>
      </c>
      <c r="Y415" s="55">
        <f t="shared" si="92"/>
        <v>3.1661007677509502E-6</v>
      </c>
      <c r="Z415" s="55">
        <f t="shared" si="92"/>
        <v>5.1203306675086893E-6</v>
      </c>
      <c r="AC415" s="55">
        <f t="shared" si="93"/>
        <v>3.001381788384817E-6</v>
      </c>
      <c r="AD415" s="55">
        <f t="shared" si="93"/>
        <v>6.2963065793023387E-6</v>
      </c>
      <c r="AE415" s="55">
        <f t="shared" si="93"/>
        <v>4.6680391404987907E-6</v>
      </c>
      <c r="AF415" s="55">
        <f t="shared" si="93"/>
        <v>9.0692558219834758E-6</v>
      </c>
      <c r="AG415" s="55">
        <f t="shared" si="93"/>
        <v>1.0393537611402829E-5</v>
      </c>
      <c r="AH415" s="55">
        <f t="shared" si="93"/>
        <v>3.3402466002658616E-4</v>
      </c>
      <c r="AI415" s="55">
        <f t="shared" si="93"/>
        <v>3.7006573531587935E-5</v>
      </c>
      <c r="AJ415" s="55">
        <f t="shared" si="93"/>
        <v>2.9682525269414754E-6</v>
      </c>
      <c r="AK415" s="55">
        <f t="shared" si="93"/>
        <v>3.4758441116725872E-6</v>
      </c>
      <c r="AL415" s="55">
        <f t="shared" si="93"/>
        <v>1.7697012356774746E-5</v>
      </c>
    </row>
    <row r="416" spans="4:38">
      <c r="D416" s="52">
        <f t="shared" si="81"/>
        <v>11</v>
      </c>
      <c r="E416" s="55">
        <f t="shared" si="91"/>
        <v>1.9452986356855352E-6</v>
      </c>
      <c r="F416" s="55">
        <f t="shared" si="91"/>
        <v>4.7770738774234381E-6</v>
      </c>
      <c r="G416" s="55">
        <f t="shared" si="91"/>
        <v>3.6642227164821246E-6</v>
      </c>
      <c r="H416" s="55">
        <f t="shared" si="91"/>
        <v>6.2067400719697371E-6</v>
      </c>
      <c r="I416" s="55">
        <f t="shared" si="91"/>
        <v>8.7915513899553833E-6</v>
      </c>
      <c r="J416" s="55">
        <f t="shared" si="91"/>
        <v>2.3189651255897236E-4</v>
      </c>
      <c r="K416" s="55">
        <f t="shared" si="91"/>
        <v>3.5367223181493572E-5</v>
      </c>
      <c r="L416" s="55">
        <f t="shared" si="91"/>
        <v>2.7303795358851631E-6</v>
      </c>
      <c r="M416" s="55">
        <f t="shared" si="91"/>
        <v>3.382996994930738E-6</v>
      </c>
      <c r="N416" s="55">
        <f t="shared" si="91"/>
        <v>1.1377295779184427E-5</v>
      </c>
      <c r="Q416" s="55">
        <f t="shared" si="92"/>
        <v>1.2809640302208326E-6</v>
      </c>
      <c r="R416" s="55">
        <f t="shared" si="92"/>
        <v>3.4387270976672194E-6</v>
      </c>
      <c r="S416" s="55">
        <f t="shared" si="92"/>
        <v>2.603729729014643E-6</v>
      </c>
      <c r="T416" s="55">
        <f t="shared" si="92"/>
        <v>3.4492758546534326E-6</v>
      </c>
      <c r="U416" s="55">
        <f t="shared" si="92"/>
        <v>6.8813925062761688E-6</v>
      </c>
      <c r="V416" s="55">
        <f t="shared" si="92"/>
        <v>1.2003285132607496E-4</v>
      </c>
      <c r="W416" s="55">
        <f t="shared" si="92"/>
        <v>3.2461959848410016E-5</v>
      </c>
      <c r="X416" s="55">
        <f t="shared" si="92"/>
        <v>2.4500298666912576E-6</v>
      </c>
      <c r="Y416" s="55">
        <f t="shared" si="92"/>
        <v>3.2284799744621019E-6</v>
      </c>
      <c r="Z416" s="55">
        <f t="shared" si="92"/>
        <v>5.3005722432099591E-6</v>
      </c>
      <c r="AC416" s="55">
        <f t="shared" si="93"/>
        <v>3.0042598184477093E-6</v>
      </c>
      <c r="AD416" s="55">
        <f t="shared" si="93"/>
        <v>6.3337115150346237E-6</v>
      </c>
      <c r="AE416" s="55">
        <f t="shared" si="93"/>
        <v>4.7506257535114271E-6</v>
      </c>
      <c r="AF416" s="55">
        <f t="shared" si="93"/>
        <v>9.2021628724956699E-6</v>
      </c>
      <c r="AG416" s="55">
        <f t="shared" si="93"/>
        <v>1.0512739430546922E-5</v>
      </c>
      <c r="AH416" s="55">
        <f t="shared" si="93"/>
        <v>3.4146531204751554E-4</v>
      </c>
      <c r="AI416" s="55">
        <f t="shared" si="93"/>
        <v>3.7935017586120469E-5</v>
      </c>
      <c r="AJ416" s="55">
        <f t="shared" si="93"/>
        <v>3.0189207077340505E-6</v>
      </c>
      <c r="AK416" s="55">
        <f t="shared" si="93"/>
        <v>3.5499464430647172E-6</v>
      </c>
      <c r="AL416" s="55">
        <f t="shared" si="93"/>
        <v>1.792715768100448E-5</v>
      </c>
    </row>
    <row r="417" spans="4:4">
      <c r="D417" s="52">
        <f t="shared" si="81"/>
        <v>12</v>
      </c>
    </row>
    <row r="418" spans="4:4">
      <c r="D418" s="52">
        <f t="shared" si="81"/>
        <v>13</v>
      </c>
    </row>
    <row r="419" spans="4:4">
      <c r="D419" s="52">
        <f t="shared" si="81"/>
        <v>14</v>
      </c>
    </row>
    <row r="420" spans="4:4">
      <c r="D420" s="52">
        <f t="shared" si="81"/>
        <v>15</v>
      </c>
    </row>
    <row r="421" spans="4:4">
      <c r="D421" s="52">
        <f t="shared" si="81"/>
        <v>16</v>
      </c>
    </row>
    <row r="422" spans="4:4">
      <c r="D422" s="52">
        <f t="shared" si="81"/>
        <v>17</v>
      </c>
    </row>
    <row r="423" spans="4:4">
      <c r="D423" s="52">
        <f t="shared" si="81"/>
        <v>18</v>
      </c>
    </row>
    <row r="424" spans="4:4">
      <c r="D424" s="52">
        <f t="shared" si="81"/>
        <v>19</v>
      </c>
    </row>
    <row r="425" spans="4:4">
      <c r="D425" s="52">
        <f t="shared" si="81"/>
        <v>20</v>
      </c>
    </row>
    <row r="426" spans="4:4">
      <c r="D426" s="52">
        <f t="shared" si="81"/>
        <v>25</v>
      </c>
    </row>
    <row r="427" spans="4:4">
      <c r="D427" s="52">
        <f t="shared" si="81"/>
        <v>30</v>
      </c>
    </row>
    <row r="428" spans="4:4">
      <c r="D428" s="52">
        <f t="shared" si="81"/>
        <v>40</v>
      </c>
    </row>
    <row r="429" spans="4:4">
      <c r="D429" s="52">
        <f t="shared" ref="D429:D445" si="94">D340</f>
        <v>50</v>
      </c>
    </row>
    <row r="430" spans="4:4">
      <c r="D430" s="52">
        <f t="shared" si="94"/>
        <v>60</v>
      </c>
    </row>
    <row r="431" spans="4:4">
      <c r="D431" s="52">
        <f t="shared" si="94"/>
        <v>75</v>
      </c>
    </row>
    <row r="432" spans="4:4">
      <c r="D432" s="52">
        <f t="shared" si="94"/>
        <v>100</v>
      </c>
    </row>
    <row r="433" spans="4:4">
      <c r="D433" s="52">
        <f t="shared" si="94"/>
        <v>125</v>
      </c>
    </row>
    <row r="434" spans="4:4">
      <c r="D434" s="52">
        <f t="shared" si="94"/>
        <v>150</v>
      </c>
    </row>
    <row r="435" spans="4:4">
      <c r="D435" s="52">
        <f t="shared" si="94"/>
        <v>175</v>
      </c>
    </row>
    <row r="436" spans="4:4">
      <c r="D436" s="52">
        <f t="shared" si="94"/>
        <v>200</v>
      </c>
    </row>
    <row r="437" spans="4:4">
      <c r="D437" s="52">
        <f t="shared" si="94"/>
        <v>225</v>
      </c>
    </row>
    <row r="438" spans="4:4">
      <c r="D438" s="52">
        <f t="shared" si="94"/>
        <v>250</v>
      </c>
    </row>
    <row r="439" spans="4:4">
      <c r="D439" s="52">
        <f t="shared" si="94"/>
        <v>300</v>
      </c>
    </row>
    <row r="440" spans="4:4">
      <c r="D440" s="52">
        <f t="shared" si="94"/>
        <v>365</v>
      </c>
    </row>
    <row r="441" spans="4:4">
      <c r="D441" s="52">
        <f t="shared" si="94"/>
        <v>730</v>
      </c>
    </row>
    <row r="442" spans="4:4">
      <c r="D442" s="52">
        <f t="shared" si="94"/>
        <v>1460</v>
      </c>
    </row>
    <row r="443" spans="4:4">
      <c r="D443" s="52">
        <f t="shared" si="94"/>
        <v>2920</v>
      </c>
    </row>
    <row r="444" spans="4:4">
      <c r="D444" s="52">
        <f t="shared" si="94"/>
        <v>5840</v>
      </c>
    </row>
    <row r="445" spans="4:4">
      <c r="D445" s="52">
        <f t="shared" si="94"/>
        <v>7946.78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39997558519241921"/>
  </sheetPr>
  <dimension ref="A1:CJ446"/>
  <sheetViews>
    <sheetView topLeftCell="A283" zoomScale="80" zoomScaleNormal="80" zoomScalePageLayoutView="110" workbookViewId="0">
      <selection activeCell="O174" sqref="O174:S174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4:29">
      <c r="D1" s="42" t="s">
        <v>13</v>
      </c>
      <c r="E1" s="42">
        <v>20</v>
      </c>
      <c r="F1" s="42" t="s">
        <v>14</v>
      </c>
    </row>
    <row r="4" spans="4:29" s="36" customFormat="1" ht="12.75" thickBot="1">
      <c r="D4" s="35" t="str">
        <f>'[2]% Avg'!$B$1</f>
        <v>Ab + Ac-227 DOTA</v>
      </c>
      <c r="E4" s="35" t="s">
        <v>0</v>
      </c>
      <c r="R4" s="35" t="s">
        <v>1</v>
      </c>
    </row>
    <row r="5" spans="4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4:29" s="38" customFormat="1" ht="12">
      <c r="D6" s="6" t="str">
        <f>'[2]% Recovery'!B7</f>
        <v>Ab + Ac-227 DOTA @ 1 h</v>
      </c>
      <c r="E6" s="7">
        <v>0.32029610423097737</v>
      </c>
      <c r="F6" s="7">
        <v>0.10644653217238809</v>
      </c>
      <c r="G6" s="7">
        <v>9.3562517737576137E-2</v>
      </c>
      <c r="H6" s="7">
        <v>0.15256241690916772</v>
      </c>
      <c r="I6" s="7">
        <v>0.12929868415254328</v>
      </c>
      <c r="J6" s="7">
        <v>0.48776162189872552</v>
      </c>
      <c r="K6" s="7">
        <v>0.18575315695386582</v>
      </c>
      <c r="L6" s="7">
        <v>1.565553822635923E-2</v>
      </c>
      <c r="M6" s="8">
        <v>2.4996340548989898E-2</v>
      </c>
      <c r="N6" s="8">
        <v>2.0785731652140541E-2</v>
      </c>
      <c r="O6" s="9"/>
      <c r="P6" s="9"/>
      <c r="R6" s="10">
        <v>6.8089579836620598E-3</v>
      </c>
      <c r="S6" s="7">
        <v>2.2973820657723368E-2</v>
      </c>
      <c r="T6" s="7">
        <v>5.4593538588695381E-3</v>
      </c>
      <c r="U6" s="7">
        <v>4.7264510337176619E-3</v>
      </c>
      <c r="V6" s="7">
        <v>8.1813122665780873E-3</v>
      </c>
      <c r="W6" s="7">
        <v>5.8030951402364986E-2</v>
      </c>
      <c r="X6" s="7">
        <v>1.9362465607955556E-2</v>
      </c>
      <c r="Y6" s="7">
        <v>1.5947401609291453E-3</v>
      </c>
      <c r="Z6" s="8">
        <v>2.6403058935484136E-3</v>
      </c>
      <c r="AA6" s="8">
        <v>1.8134307265172515E-2</v>
      </c>
      <c r="AB6" s="9"/>
      <c r="AC6" s="9"/>
    </row>
    <row r="7" spans="4:29" s="38" customFormat="1" ht="12">
      <c r="D7" s="11" t="str">
        <f>'[2]% Recovery'!B8</f>
        <v>Ab + Ac-227 DOTA @ 4 h</v>
      </c>
      <c r="E7" s="12">
        <v>0.16499781925434562</v>
      </c>
      <c r="F7" s="12">
        <v>7.0863014516824419E-2</v>
      </c>
      <c r="G7" s="12">
        <v>6.9070021568706744E-2</v>
      </c>
      <c r="H7" s="12">
        <v>9.9825924860589568E-2</v>
      </c>
      <c r="I7" s="12">
        <v>0.11334900271360654</v>
      </c>
      <c r="J7" s="12">
        <v>0.42160196891951229</v>
      </c>
      <c r="K7" s="12">
        <v>0.19758487554561133</v>
      </c>
      <c r="L7" s="12">
        <v>2.8348588173673975E-2</v>
      </c>
      <c r="M7" s="13">
        <v>2.8154741694983911E-2</v>
      </c>
      <c r="N7" s="13">
        <v>0.1221500647182719</v>
      </c>
      <c r="O7" s="9"/>
      <c r="P7" s="9"/>
      <c r="R7" s="14">
        <v>1.3304041675051856E-2</v>
      </c>
      <c r="S7" s="12">
        <v>1.2029683000655985E-2</v>
      </c>
      <c r="T7" s="12">
        <v>2.3843303422069442E-2</v>
      </c>
      <c r="U7" s="12">
        <v>9.7817435178160113E-3</v>
      </c>
      <c r="V7" s="12">
        <v>2.0730810616181906E-2</v>
      </c>
      <c r="W7" s="12">
        <v>6.4334793040217095E-2</v>
      </c>
      <c r="X7" s="12">
        <v>4.4782085850386608E-2</v>
      </c>
      <c r="Y7" s="12">
        <v>2.736238621386881E-3</v>
      </c>
      <c r="Z7" s="13">
        <v>6.1248239405050492E-4</v>
      </c>
      <c r="AA7" s="13">
        <v>8.4106034681791161E-2</v>
      </c>
      <c r="AB7" s="9"/>
      <c r="AC7" s="9"/>
    </row>
    <row r="8" spans="4:29" s="38" customFormat="1" ht="12">
      <c r="D8" s="39" t="str">
        <f>'[2]% Recovery'!B9</f>
        <v>Ab + Ac-227 DOTA @ 1 d</v>
      </c>
      <c r="E8" s="12">
        <v>1.2054213753305379E-2</v>
      </c>
      <c r="F8" s="12">
        <v>0.1487932032798526</v>
      </c>
      <c r="G8" s="12">
        <v>4.538569159939073E-2</v>
      </c>
      <c r="H8" s="12">
        <v>7.5664777560518856E-2</v>
      </c>
      <c r="I8" s="12">
        <v>7.6521781092578678E-2</v>
      </c>
      <c r="J8" s="12">
        <v>0.62003466962832088</v>
      </c>
      <c r="K8" s="12">
        <v>0.29047092037996941</v>
      </c>
      <c r="L8" s="12">
        <v>2.5020089771002316E-2</v>
      </c>
      <c r="M8" s="13">
        <v>3.0306669522527207E-2</v>
      </c>
      <c r="N8" s="13">
        <v>0.4057454422182632</v>
      </c>
      <c r="O8" s="9"/>
      <c r="P8" s="9"/>
      <c r="R8" s="14">
        <v>1.4620704621173836E-3</v>
      </c>
      <c r="S8" s="12">
        <v>3.6773398756347948E-2</v>
      </c>
      <c r="T8" s="12">
        <v>3.4697947654666874E-3</v>
      </c>
      <c r="U8" s="12">
        <v>2.5383154438630769E-2</v>
      </c>
      <c r="V8" s="12">
        <v>1.9204105265651038E-2</v>
      </c>
      <c r="W8" s="12">
        <v>0.19015241403425859</v>
      </c>
      <c r="X8" s="12">
        <v>4.8477327451713029E-2</v>
      </c>
      <c r="Y8" s="12">
        <v>6.1315540830332313E-3</v>
      </c>
      <c r="Z8" s="13">
        <v>4.4473328049492574E-3</v>
      </c>
      <c r="AA8" s="13">
        <v>0.2937962501309419</v>
      </c>
      <c r="AB8" s="9"/>
      <c r="AC8" s="9"/>
    </row>
    <row r="9" spans="4:29" s="38" customFormat="1" ht="12">
      <c r="D9" s="39" t="str">
        <f>'[2]% Recovery'!B10</f>
        <v>Ab + Ac-227 DOTA @ 6 d</v>
      </c>
      <c r="E9" s="12">
        <v>7.4015660561149146E-4</v>
      </c>
      <c r="F9" s="12">
        <v>1.1952036555230028E-2</v>
      </c>
      <c r="G9" s="12">
        <v>1.554593817033042E-2</v>
      </c>
      <c r="H9" s="12">
        <v>1.2441414321114369E-2</v>
      </c>
      <c r="I9" s="12">
        <v>3.3838744583395967E-2</v>
      </c>
      <c r="J9" s="12">
        <v>0.70142986155597553</v>
      </c>
      <c r="K9" s="12">
        <v>0.20193431254704677</v>
      </c>
      <c r="L9" s="12">
        <v>1.2534338255987569E-2</v>
      </c>
      <c r="M9" s="13">
        <v>2.2323554896134717E-2</v>
      </c>
      <c r="N9" s="13">
        <v>7.8537089015243228E-2</v>
      </c>
      <c r="O9" s="9"/>
      <c r="P9" s="9"/>
      <c r="R9" s="14">
        <v>1.520794303887026E-4</v>
      </c>
      <c r="S9" s="12">
        <v>9.2686345558543205E-3</v>
      </c>
      <c r="T9" s="12">
        <v>4.2069920075122778E-3</v>
      </c>
      <c r="U9" s="12">
        <v>2.1666976122316044E-3</v>
      </c>
      <c r="V9" s="12">
        <v>5.2756695633405712E-4</v>
      </c>
      <c r="W9" s="12">
        <v>0.17552769569144414</v>
      </c>
      <c r="X9" s="12">
        <v>1.8792831725841327E-2</v>
      </c>
      <c r="Y9" s="12">
        <v>1.8443969712842849E-3</v>
      </c>
      <c r="Z9" s="13">
        <v>2.5103432918084454E-3</v>
      </c>
      <c r="AA9" s="13">
        <v>2.8463006662613293E-2</v>
      </c>
      <c r="AB9" s="9"/>
      <c r="AC9" s="9"/>
    </row>
    <row r="10" spans="4:29" s="38" customFormat="1" ht="12.75" thickBot="1">
      <c r="D10" s="40" t="str">
        <f>'[2]% Recovery'!B11</f>
        <v>Ab + Ac-227 DOTA @ 10 d</v>
      </c>
      <c r="E10" s="16">
        <v>6.2982325554080128E-5</v>
      </c>
      <c r="F10" s="16">
        <v>9.2547237611995889E-3</v>
      </c>
      <c r="G10" s="16">
        <v>1.3356769711682719E-2</v>
      </c>
      <c r="H10" s="16">
        <v>1.4067703833351998E-2</v>
      </c>
      <c r="I10" s="16">
        <v>2.5212710890395812E-2</v>
      </c>
      <c r="J10" s="16">
        <v>0.5971553441407973</v>
      </c>
      <c r="K10" s="16">
        <v>0.20871789303244967</v>
      </c>
      <c r="L10" s="16">
        <v>1.1051348171480435E-2</v>
      </c>
      <c r="M10" s="17">
        <v>2.0349578178236603E-2</v>
      </c>
      <c r="N10" s="17">
        <v>6.4588669444390082E-2</v>
      </c>
      <c r="O10" s="9"/>
      <c r="P10" s="9"/>
      <c r="R10" s="18">
        <v>1.0908858783851045E-4</v>
      </c>
      <c r="S10" s="16">
        <v>9.801278826216276E-3</v>
      </c>
      <c r="T10" s="16">
        <v>1.5179046578749685E-3</v>
      </c>
      <c r="U10" s="16">
        <v>3.1787995377446556E-3</v>
      </c>
      <c r="V10" s="16">
        <v>3.3181687233454367E-3</v>
      </c>
      <c r="W10" s="16">
        <v>0.18457351670511404</v>
      </c>
      <c r="X10" s="16">
        <v>2.1985045095392865E-2</v>
      </c>
      <c r="Y10" s="16">
        <v>1.80187675169573E-4</v>
      </c>
      <c r="Z10" s="17">
        <v>8.4239915798365E-4</v>
      </c>
      <c r="AA10" s="17">
        <v>2.3352634261550306E-2</v>
      </c>
      <c r="AB10" s="9"/>
      <c r="AC10" s="9"/>
    </row>
    <row r="11" spans="4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4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4:29" s="37" customFormat="1" ht="12">
      <c r="D13" s="43" t="str">
        <f>D6</f>
        <v>Ab + Ac-227 DOTA @ 1 h</v>
      </c>
      <c r="E13" s="44">
        <f>E6*$E$1</f>
        <v>6.4059220846195473</v>
      </c>
      <c r="F13" s="44">
        <f t="shared" ref="F13:N13" si="3">F6*$E$1</f>
        <v>2.1289306434477617</v>
      </c>
      <c r="G13" s="44">
        <f t="shared" si="3"/>
        <v>1.8712503547515227</v>
      </c>
      <c r="H13" s="44">
        <f t="shared" si="3"/>
        <v>3.0512483381833544</v>
      </c>
      <c r="I13" s="44">
        <f t="shared" si="3"/>
        <v>2.5859736830508657</v>
      </c>
      <c r="J13" s="44">
        <f t="shared" si="3"/>
        <v>9.7552324379745095</v>
      </c>
      <c r="K13" s="44">
        <f t="shared" si="3"/>
        <v>3.7150631390773166</v>
      </c>
      <c r="L13" s="44">
        <f t="shared" si="3"/>
        <v>0.31311076452718462</v>
      </c>
      <c r="M13" s="44">
        <f t="shared" si="3"/>
        <v>0.49992681097979796</v>
      </c>
      <c r="N13" s="44">
        <f t="shared" si="3"/>
        <v>0.41571463304281081</v>
      </c>
      <c r="O13" s="45"/>
      <c r="P13" s="45"/>
      <c r="Q13" s="46"/>
      <c r="R13" s="47">
        <f>R6*$E$1</f>
        <v>0.13617915967324121</v>
      </c>
      <c r="S13" s="47">
        <f t="shared" ref="S13:AA13" si="4">S6*$E$1</f>
        <v>0.45947641315446736</v>
      </c>
      <c r="T13" s="47">
        <f t="shared" si="4"/>
        <v>0.10918707717739076</v>
      </c>
      <c r="U13" s="47">
        <f t="shared" si="4"/>
        <v>9.4529020674353231E-2</v>
      </c>
      <c r="V13" s="47">
        <f t="shared" si="4"/>
        <v>0.16362624533156175</v>
      </c>
      <c r="W13" s="47">
        <f t="shared" si="4"/>
        <v>1.1606190280472997</v>
      </c>
      <c r="X13" s="47">
        <f t="shared" si="4"/>
        <v>0.38724931215911113</v>
      </c>
      <c r="Y13" s="47">
        <f t="shared" si="4"/>
        <v>3.1894803218582908E-2</v>
      </c>
      <c r="Z13" s="47">
        <f t="shared" si="4"/>
        <v>5.2806117870968269E-2</v>
      </c>
      <c r="AA13" s="47">
        <f t="shared" si="4"/>
        <v>0.36268614530345028</v>
      </c>
      <c r="AB13" s="26"/>
      <c r="AC13" s="26"/>
    </row>
    <row r="14" spans="4:29" s="37" customFormat="1" ht="12">
      <c r="D14" s="48" t="str">
        <f>D7</f>
        <v>Ab + Ac-227 DOTA @ 4 h</v>
      </c>
      <c r="E14" s="44">
        <f t="shared" ref="E14:N17" si="5">E7*$E$1</f>
        <v>3.2999563850869125</v>
      </c>
      <c r="F14" s="44">
        <f t="shared" si="5"/>
        <v>1.4172602903364884</v>
      </c>
      <c r="G14" s="44">
        <f t="shared" si="5"/>
        <v>1.3814004313741348</v>
      </c>
      <c r="H14" s="44">
        <f t="shared" si="5"/>
        <v>1.9965184972117913</v>
      </c>
      <c r="I14" s="44">
        <f t="shared" si="5"/>
        <v>2.266980054272131</v>
      </c>
      <c r="J14" s="44">
        <f t="shared" si="5"/>
        <v>8.4320393783902468</v>
      </c>
      <c r="K14" s="44">
        <f t="shared" si="5"/>
        <v>3.9516975109122265</v>
      </c>
      <c r="L14" s="44">
        <f t="shared" si="5"/>
        <v>0.56697176347347955</v>
      </c>
      <c r="M14" s="44">
        <f t="shared" si="5"/>
        <v>0.56309483389967818</v>
      </c>
      <c r="N14" s="44">
        <f t="shared" si="5"/>
        <v>2.443001294365438</v>
      </c>
      <c r="O14" s="45"/>
      <c r="P14" s="45"/>
      <c r="Q14" s="46"/>
      <c r="R14" s="47">
        <f t="shared" ref="R14:AA17" si="6">R7*$E$1</f>
        <v>0.26608083350103712</v>
      </c>
      <c r="S14" s="47">
        <f t="shared" si="6"/>
        <v>0.24059366001311971</v>
      </c>
      <c r="T14" s="47">
        <f t="shared" si="6"/>
        <v>0.47686606844138885</v>
      </c>
      <c r="U14" s="47">
        <f t="shared" si="6"/>
        <v>0.19563487035632021</v>
      </c>
      <c r="V14" s="47">
        <f t="shared" si="6"/>
        <v>0.4146162123236381</v>
      </c>
      <c r="W14" s="47">
        <f t="shared" si="6"/>
        <v>1.286695860804342</v>
      </c>
      <c r="X14" s="47">
        <f t="shared" si="6"/>
        <v>0.89564171700773221</v>
      </c>
      <c r="Y14" s="47">
        <f t="shared" si="6"/>
        <v>5.4724772427737621E-2</v>
      </c>
      <c r="Z14" s="47">
        <f t="shared" si="6"/>
        <v>1.2249647881010099E-2</v>
      </c>
      <c r="AA14" s="47">
        <f t="shared" si="6"/>
        <v>1.6821206936358233</v>
      </c>
      <c r="AB14" s="26"/>
      <c r="AC14" s="26"/>
    </row>
    <row r="15" spans="4:29" s="37" customFormat="1" ht="12">
      <c r="D15" s="49" t="str">
        <f>D8</f>
        <v>Ab + Ac-227 DOTA @ 1 d</v>
      </c>
      <c r="E15" s="44">
        <f t="shared" si="5"/>
        <v>0.24108427506610758</v>
      </c>
      <c r="F15" s="44">
        <f t="shared" si="5"/>
        <v>2.9758640655970519</v>
      </c>
      <c r="G15" s="44">
        <f t="shared" si="5"/>
        <v>0.90771383198781463</v>
      </c>
      <c r="H15" s="44">
        <f t="shared" si="5"/>
        <v>1.5132955512103772</v>
      </c>
      <c r="I15" s="44">
        <f t="shared" si="5"/>
        <v>1.5304356218515736</v>
      </c>
      <c r="J15" s="44">
        <f t="shared" si="5"/>
        <v>12.400693392566417</v>
      </c>
      <c r="K15" s="44">
        <f t="shared" si="5"/>
        <v>5.809418407599388</v>
      </c>
      <c r="L15" s="44">
        <f t="shared" si="5"/>
        <v>0.50040179542004637</v>
      </c>
      <c r="M15" s="44">
        <f t="shared" si="5"/>
        <v>0.60613339045054415</v>
      </c>
      <c r="N15" s="44">
        <f t="shared" si="5"/>
        <v>8.1149088443652637</v>
      </c>
      <c r="O15" s="45"/>
      <c r="P15" s="45"/>
      <c r="Q15" s="46"/>
      <c r="R15" s="47">
        <f t="shared" si="6"/>
        <v>2.9241409242347673E-2</v>
      </c>
      <c r="S15" s="47">
        <f t="shared" si="6"/>
        <v>0.73546797512695894</v>
      </c>
      <c r="T15" s="47">
        <f t="shared" si="6"/>
        <v>6.9395895309333752E-2</v>
      </c>
      <c r="U15" s="47">
        <f t="shared" si="6"/>
        <v>0.50766308877261535</v>
      </c>
      <c r="V15" s="47">
        <f t="shared" si="6"/>
        <v>0.38408210531302078</v>
      </c>
      <c r="W15" s="47">
        <f t="shared" si="6"/>
        <v>3.8030482806851715</v>
      </c>
      <c r="X15" s="47">
        <f t="shared" si="6"/>
        <v>0.96954654903426052</v>
      </c>
      <c r="Y15" s="47">
        <f t="shared" si="6"/>
        <v>0.12263108166066462</v>
      </c>
      <c r="Z15" s="47">
        <f t="shared" si="6"/>
        <v>8.8946656098985152E-2</v>
      </c>
      <c r="AA15" s="47">
        <f t="shared" si="6"/>
        <v>5.8759250026188381</v>
      </c>
      <c r="AB15" s="26"/>
      <c r="AC15" s="26"/>
    </row>
    <row r="16" spans="4:29" s="37" customFormat="1" ht="12">
      <c r="D16" s="49" t="str">
        <f>D9</f>
        <v>Ab + Ac-227 DOTA @ 6 d</v>
      </c>
      <c r="E16" s="44">
        <f t="shared" si="5"/>
        <v>1.480313211222983E-2</v>
      </c>
      <c r="F16" s="44">
        <f t="shared" si="5"/>
        <v>0.23904073110460056</v>
      </c>
      <c r="G16" s="44">
        <f t="shared" si="5"/>
        <v>0.3109187634066084</v>
      </c>
      <c r="H16" s="44">
        <f t="shared" si="5"/>
        <v>0.24882828642228738</v>
      </c>
      <c r="I16" s="44">
        <f t="shared" si="5"/>
        <v>0.67677489166791938</v>
      </c>
      <c r="J16" s="44">
        <f t="shared" si="5"/>
        <v>14.028597231119511</v>
      </c>
      <c r="K16" s="44">
        <f t="shared" si="5"/>
        <v>4.0386862509409358</v>
      </c>
      <c r="L16" s="44">
        <f t="shared" si="5"/>
        <v>0.25068676511975135</v>
      </c>
      <c r="M16" s="44">
        <f t="shared" si="5"/>
        <v>0.44647109792269435</v>
      </c>
      <c r="N16" s="44">
        <f t="shared" si="5"/>
        <v>1.5707417803048647</v>
      </c>
      <c r="O16" s="45"/>
      <c r="P16" s="45"/>
      <c r="Q16" s="46"/>
      <c r="R16" s="47">
        <f t="shared" si="6"/>
        <v>3.041588607774052E-3</v>
      </c>
      <c r="S16" s="47">
        <f t="shared" si="6"/>
        <v>0.1853726911170864</v>
      </c>
      <c r="T16" s="47">
        <f t="shared" si="6"/>
        <v>8.413984015024556E-2</v>
      </c>
      <c r="U16" s="47">
        <f t="shared" si="6"/>
        <v>4.3333952244632087E-2</v>
      </c>
      <c r="V16" s="47">
        <f t="shared" si="6"/>
        <v>1.0551339126681143E-2</v>
      </c>
      <c r="W16" s="47">
        <f t="shared" si="6"/>
        <v>3.5105539138288826</v>
      </c>
      <c r="X16" s="47">
        <f t="shared" si="6"/>
        <v>0.37585663451682655</v>
      </c>
      <c r="Y16" s="47">
        <f t="shared" si="6"/>
        <v>3.6887939425685697E-2</v>
      </c>
      <c r="Z16" s="47">
        <f t="shared" si="6"/>
        <v>5.0206865836168908E-2</v>
      </c>
      <c r="AA16" s="47">
        <f t="shared" si="6"/>
        <v>0.56926013325226588</v>
      </c>
      <c r="AB16" s="26"/>
      <c r="AC16" s="26"/>
    </row>
    <row r="17" spans="4:29" s="37" customFormat="1" ht="12.75" thickBot="1">
      <c r="D17" s="50" t="str">
        <f>D10</f>
        <v>Ab + Ac-227 DOTA @ 10 d</v>
      </c>
      <c r="E17" s="44">
        <f t="shared" si="5"/>
        <v>1.2596465110816025E-3</v>
      </c>
      <c r="F17" s="44">
        <f t="shared" si="5"/>
        <v>0.18509447522399178</v>
      </c>
      <c r="G17" s="44">
        <f t="shared" si="5"/>
        <v>0.2671353942336544</v>
      </c>
      <c r="H17" s="44">
        <f t="shared" si="5"/>
        <v>0.28135407666703993</v>
      </c>
      <c r="I17" s="44">
        <f t="shared" si="5"/>
        <v>0.50425421780791624</v>
      </c>
      <c r="J17" s="44">
        <f t="shared" si="5"/>
        <v>11.943106882815947</v>
      </c>
      <c r="K17" s="44">
        <f t="shared" si="5"/>
        <v>4.1743578606489935</v>
      </c>
      <c r="L17" s="44">
        <f t="shared" si="5"/>
        <v>0.2210269634296087</v>
      </c>
      <c r="M17" s="44">
        <f t="shared" si="5"/>
        <v>0.40699156356473204</v>
      </c>
      <c r="N17" s="44">
        <f t="shared" si="5"/>
        <v>1.2917733888878016</v>
      </c>
      <c r="O17" s="45"/>
      <c r="P17" s="45"/>
      <c r="Q17" s="46"/>
      <c r="R17" s="47">
        <f t="shared" si="6"/>
        <v>2.1817717567702089E-3</v>
      </c>
      <c r="S17" s="47">
        <f t="shared" si="6"/>
        <v>0.19602557652432551</v>
      </c>
      <c r="T17" s="47">
        <f t="shared" si="6"/>
        <v>3.035809315749937E-2</v>
      </c>
      <c r="U17" s="47">
        <f t="shared" si="6"/>
        <v>6.3575990754893119E-2</v>
      </c>
      <c r="V17" s="47">
        <f t="shared" si="6"/>
        <v>6.6363374466908737E-2</v>
      </c>
      <c r="W17" s="47">
        <f t="shared" si="6"/>
        <v>3.6914703341022808</v>
      </c>
      <c r="X17" s="47">
        <f t="shared" si="6"/>
        <v>0.43970090190785732</v>
      </c>
      <c r="Y17" s="47">
        <f t="shared" si="6"/>
        <v>3.6037535033914599E-3</v>
      </c>
      <c r="Z17" s="47">
        <f t="shared" si="6"/>
        <v>1.6847983159673001E-2</v>
      </c>
      <c r="AA17" s="47">
        <f t="shared" si="6"/>
        <v>0.46705268523100613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2" spans="4:88">
      <c r="CJ52" s="42" t="s">
        <v>23</v>
      </c>
    </row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7">F12</f>
        <v>Thymus</v>
      </c>
      <c r="G55" s="42" t="str">
        <f t="shared" si="7"/>
        <v>Heart</v>
      </c>
      <c r="H55" s="42" t="str">
        <f t="shared" si="7"/>
        <v>Lungs</v>
      </c>
      <c r="I55" s="42" t="str">
        <f t="shared" si="7"/>
        <v>Kidneys</v>
      </c>
      <c r="J55" s="42" t="str">
        <f t="shared" si="7"/>
        <v>Spleen</v>
      </c>
      <c r="K55" s="42" t="str">
        <f t="shared" si="7"/>
        <v>Liver</v>
      </c>
      <c r="L55" s="42" t="str">
        <f t="shared" si="7"/>
        <v>ART</v>
      </c>
      <c r="M55" s="42" t="str">
        <f t="shared" si="7"/>
        <v>Carcass</v>
      </c>
      <c r="N55" s="42" t="str">
        <f t="shared" si="7"/>
        <v>Tumor</v>
      </c>
      <c r="Q55" s="42" t="str">
        <f t="shared" ref="Q55:Z55" si="8">E55</f>
        <v>Blood</v>
      </c>
      <c r="R55" s="42" t="str">
        <f t="shared" si="8"/>
        <v>Thymus</v>
      </c>
      <c r="S55" s="42" t="str">
        <f t="shared" si="8"/>
        <v>Heart</v>
      </c>
      <c r="T55" s="42" t="str">
        <f t="shared" si="8"/>
        <v>Lungs</v>
      </c>
      <c r="U55" s="42" t="str">
        <f t="shared" si="8"/>
        <v>Kidneys</v>
      </c>
      <c r="V55" s="42" t="str">
        <f t="shared" si="8"/>
        <v>Spleen</v>
      </c>
      <c r="W55" s="42" t="str">
        <f t="shared" si="8"/>
        <v>Liver</v>
      </c>
      <c r="X55" s="42" t="str">
        <f t="shared" si="8"/>
        <v>ART</v>
      </c>
      <c r="Y55" s="42" t="str">
        <f t="shared" si="8"/>
        <v>Carcass</v>
      </c>
      <c r="Z55" s="42" t="str">
        <f t="shared" si="8"/>
        <v>Tumor</v>
      </c>
      <c r="AC55" s="42" t="str">
        <f t="shared" ref="AC55:AL55" si="9">Q55</f>
        <v>Blood</v>
      </c>
      <c r="AD55" s="42" t="str">
        <f t="shared" si="9"/>
        <v>Thymus</v>
      </c>
      <c r="AE55" s="42" t="str">
        <f t="shared" si="9"/>
        <v>Heart</v>
      </c>
      <c r="AF55" s="42" t="str">
        <f t="shared" si="9"/>
        <v>Lungs</v>
      </c>
      <c r="AG55" s="42" t="str">
        <f t="shared" si="9"/>
        <v>Kidneys</v>
      </c>
      <c r="AH55" s="42" t="str">
        <f t="shared" si="9"/>
        <v>Spleen</v>
      </c>
      <c r="AI55" s="42" t="str">
        <f t="shared" si="9"/>
        <v>Liver</v>
      </c>
      <c r="AJ55" s="42" t="str">
        <f t="shared" si="9"/>
        <v>ART</v>
      </c>
      <c r="AK55" s="42" t="str">
        <f t="shared" si="9"/>
        <v>Carcass</v>
      </c>
      <c r="AL55" s="42" t="str">
        <f t="shared" si="9"/>
        <v>Tumor</v>
      </c>
    </row>
    <row r="56" spans="4:88">
      <c r="D56" s="42">
        <f>1/24</f>
        <v>4.1666666666666664E-2</v>
      </c>
      <c r="E56" s="51">
        <f>E13</f>
        <v>6.4059220846195473</v>
      </c>
      <c r="F56" s="51">
        <f t="shared" si="7"/>
        <v>2.1289306434477617</v>
      </c>
      <c r="G56" s="51">
        <f t="shared" si="7"/>
        <v>1.8712503547515227</v>
      </c>
      <c r="H56" s="51">
        <f t="shared" si="7"/>
        <v>3.0512483381833544</v>
      </c>
      <c r="I56" s="51">
        <f t="shared" si="7"/>
        <v>2.5859736830508657</v>
      </c>
      <c r="J56" s="51">
        <f t="shared" si="7"/>
        <v>9.7552324379745095</v>
      </c>
      <c r="K56" s="51">
        <f t="shared" si="7"/>
        <v>3.7150631390773166</v>
      </c>
      <c r="L56" s="51">
        <f t="shared" si="7"/>
        <v>0.31311076452718462</v>
      </c>
      <c r="M56" s="51">
        <f t="shared" si="7"/>
        <v>0.49992681097979796</v>
      </c>
      <c r="N56" s="51">
        <f t="shared" si="7"/>
        <v>0.41571463304281081</v>
      </c>
      <c r="Q56" s="51">
        <f t="shared" ref="Q56:Z60" si="10">E56-R13</f>
        <v>6.2697429249463061</v>
      </c>
      <c r="R56" s="51">
        <f t="shared" si="10"/>
        <v>1.6694542302932944</v>
      </c>
      <c r="S56" s="51">
        <f t="shared" si="10"/>
        <v>1.7620632775741318</v>
      </c>
      <c r="T56" s="51">
        <f t="shared" si="10"/>
        <v>2.956719317509001</v>
      </c>
      <c r="U56" s="51">
        <f t="shared" si="10"/>
        <v>2.4223474377193042</v>
      </c>
      <c r="V56" s="51">
        <f t="shared" si="10"/>
        <v>8.5946134099272093</v>
      </c>
      <c r="W56" s="51">
        <f t="shared" si="10"/>
        <v>3.3278138269182054</v>
      </c>
      <c r="X56" s="51">
        <f t="shared" si="10"/>
        <v>0.28121596130860171</v>
      </c>
      <c r="Y56" s="51">
        <f t="shared" si="10"/>
        <v>0.44712069310882968</v>
      </c>
      <c r="Z56" s="51">
        <f t="shared" si="10"/>
        <v>5.302848773936053E-2</v>
      </c>
      <c r="AC56" s="51">
        <f t="shared" ref="AC56:AL60" si="11">E56+R13</f>
        <v>6.5421012442927884</v>
      </c>
      <c r="AD56" s="51">
        <f t="shared" si="11"/>
        <v>2.5884070566022293</v>
      </c>
      <c r="AE56" s="51">
        <f t="shared" si="11"/>
        <v>1.9804374319289135</v>
      </c>
      <c r="AF56" s="51">
        <f t="shared" si="11"/>
        <v>3.1457773588577078</v>
      </c>
      <c r="AG56" s="51">
        <f t="shared" si="11"/>
        <v>2.7495999283824273</v>
      </c>
      <c r="AH56" s="51">
        <f t="shared" si="11"/>
        <v>10.91585146602181</v>
      </c>
      <c r="AI56" s="51">
        <f t="shared" si="11"/>
        <v>4.1023124512364273</v>
      </c>
      <c r="AJ56" s="51">
        <f t="shared" si="11"/>
        <v>0.34500556774576752</v>
      </c>
      <c r="AK56" s="51">
        <f t="shared" si="11"/>
        <v>0.55273292885076619</v>
      </c>
      <c r="AL56" s="51">
        <f t="shared" si="11"/>
        <v>0.77840077834626109</v>
      </c>
    </row>
    <row r="57" spans="4:88">
      <c r="D57" s="42">
        <f>4/24</f>
        <v>0.16666666666666666</v>
      </c>
      <c r="E57" s="51">
        <f t="shared" ref="E57:N60" si="12">E14</f>
        <v>3.2999563850869125</v>
      </c>
      <c r="F57" s="51">
        <f t="shared" si="12"/>
        <v>1.4172602903364884</v>
      </c>
      <c r="G57" s="51">
        <f t="shared" si="12"/>
        <v>1.3814004313741348</v>
      </c>
      <c r="H57" s="51">
        <f t="shared" si="12"/>
        <v>1.9965184972117913</v>
      </c>
      <c r="I57" s="51">
        <f t="shared" si="12"/>
        <v>2.266980054272131</v>
      </c>
      <c r="J57" s="51">
        <f t="shared" si="12"/>
        <v>8.4320393783902468</v>
      </c>
      <c r="K57" s="51">
        <f t="shared" si="12"/>
        <v>3.9516975109122265</v>
      </c>
      <c r="L57" s="51">
        <f t="shared" si="12"/>
        <v>0.56697176347347955</v>
      </c>
      <c r="M57" s="51">
        <f t="shared" si="12"/>
        <v>0.56309483389967818</v>
      </c>
      <c r="N57" s="51">
        <f t="shared" si="12"/>
        <v>2.443001294365438</v>
      </c>
      <c r="Q57" s="51">
        <f t="shared" si="10"/>
        <v>3.0338755515858753</v>
      </c>
      <c r="R57" s="51">
        <f t="shared" si="10"/>
        <v>1.1766666303233686</v>
      </c>
      <c r="S57" s="51">
        <f t="shared" si="10"/>
        <v>0.90453436293274603</v>
      </c>
      <c r="T57" s="51">
        <f t="shared" si="10"/>
        <v>1.8008836268554711</v>
      </c>
      <c r="U57" s="51">
        <f t="shared" si="10"/>
        <v>1.8523638419484929</v>
      </c>
      <c r="V57" s="51">
        <f t="shared" si="10"/>
        <v>7.1453435175859052</v>
      </c>
      <c r="W57" s="51">
        <f t="shared" si="10"/>
        <v>3.0560557939044943</v>
      </c>
      <c r="X57" s="51">
        <f t="shared" si="10"/>
        <v>0.5122469910457419</v>
      </c>
      <c r="Y57" s="51">
        <f t="shared" si="10"/>
        <v>0.55084518601866805</v>
      </c>
      <c r="Z57" s="51">
        <f t="shared" si="10"/>
        <v>0.76088060072961472</v>
      </c>
      <c r="AC57" s="51">
        <f t="shared" si="11"/>
        <v>3.5660372185879496</v>
      </c>
      <c r="AD57" s="51">
        <f t="shared" si="11"/>
        <v>1.6578539503496081</v>
      </c>
      <c r="AE57" s="51">
        <f t="shared" si="11"/>
        <v>1.8582664998155236</v>
      </c>
      <c r="AF57" s="51">
        <f t="shared" si="11"/>
        <v>2.1921533675681113</v>
      </c>
      <c r="AG57" s="51">
        <f t="shared" si="11"/>
        <v>2.6815962665957693</v>
      </c>
      <c r="AH57" s="51">
        <f t="shared" si="11"/>
        <v>9.7187352391945883</v>
      </c>
      <c r="AI57" s="51">
        <f t="shared" si="11"/>
        <v>4.8473392279199583</v>
      </c>
      <c r="AJ57" s="51">
        <f t="shared" si="11"/>
        <v>0.62169653590121721</v>
      </c>
      <c r="AK57" s="51">
        <f t="shared" si="11"/>
        <v>0.57534448178068831</v>
      </c>
      <c r="AL57" s="51">
        <f t="shared" si="11"/>
        <v>4.1251219880012613</v>
      </c>
    </row>
    <row r="58" spans="4:88">
      <c r="D58" s="42">
        <f>24/24</f>
        <v>1</v>
      </c>
      <c r="E58" s="51">
        <f t="shared" si="12"/>
        <v>0.24108427506610758</v>
      </c>
      <c r="F58" s="51">
        <f t="shared" si="12"/>
        <v>2.9758640655970519</v>
      </c>
      <c r="G58" s="51">
        <f t="shared" si="12"/>
        <v>0.90771383198781463</v>
      </c>
      <c r="H58" s="51">
        <f t="shared" si="12"/>
        <v>1.5132955512103772</v>
      </c>
      <c r="I58" s="51">
        <f t="shared" si="12"/>
        <v>1.5304356218515736</v>
      </c>
      <c r="J58" s="51">
        <f t="shared" si="12"/>
        <v>12.400693392566417</v>
      </c>
      <c r="K58" s="51">
        <f t="shared" si="12"/>
        <v>5.809418407599388</v>
      </c>
      <c r="L58" s="51">
        <f t="shared" si="12"/>
        <v>0.50040179542004637</v>
      </c>
      <c r="M58" s="51">
        <f t="shared" si="12"/>
        <v>0.60613339045054415</v>
      </c>
      <c r="N58" s="51">
        <f t="shared" si="12"/>
        <v>8.1149088443652637</v>
      </c>
      <c r="Q58" s="51">
        <f t="shared" si="10"/>
        <v>0.21184286582375991</v>
      </c>
      <c r="R58" s="51">
        <f t="shared" si="10"/>
        <v>2.2403960904700928</v>
      </c>
      <c r="S58" s="51">
        <f t="shared" si="10"/>
        <v>0.83831793667848087</v>
      </c>
      <c r="T58" s="51">
        <f t="shared" si="10"/>
        <v>1.0056324624377617</v>
      </c>
      <c r="U58" s="51">
        <f t="shared" si="10"/>
        <v>1.1463535165385528</v>
      </c>
      <c r="V58" s="51">
        <f t="shared" si="10"/>
        <v>8.5976451118812456</v>
      </c>
      <c r="W58" s="51">
        <f t="shared" si="10"/>
        <v>4.839871858565127</v>
      </c>
      <c r="X58" s="51">
        <f t="shared" si="10"/>
        <v>0.37777071375938176</v>
      </c>
      <c r="Y58" s="51">
        <f t="shared" si="10"/>
        <v>0.51718673435155904</v>
      </c>
      <c r="Z58" s="51">
        <f t="shared" si="10"/>
        <v>2.2389838417464256</v>
      </c>
      <c r="AC58" s="51">
        <f t="shared" si="11"/>
        <v>0.27032568430845527</v>
      </c>
      <c r="AD58" s="51">
        <f t="shared" si="11"/>
        <v>3.7113320407240109</v>
      </c>
      <c r="AE58" s="51">
        <f t="shared" si="11"/>
        <v>0.9771097272971484</v>
      </c>
      <c r="AF58" s="51">
        <f t="shared" si="11"/>
        <v>2.0209586399829926</v>
      </c>
      <c r="AG58" s="51">
        <f t="shared" si="11"/>
        <v>1.9145177271645943</v>
      </c>
      <c r="AH58" s="51">
        <f t="shared" si="11"/>
        <v>16.203741673251589</v>
      </c>
      <c r="AI58" s="51">
        <f t="shared" si="11"/>
        <v>6.778964956633649</v>
      </c>
      <c r="AJ58" s="51">
        <f t="shared" si="11"/>
        <v>0.62303287708071098</v>
      </c>
      <c r="AK58" s="51">
        <f t="shared" si="11"/>
        <v>0.69508004654952926</v>
      </c>
      <c r="AL58" s="51">
        <f t="shared" si="11"/>
        <v>13.990833846984103</v>
      </c>
    </row>
    <row r="59" spans="4:88">
      <c r="D59" s="42">
        <f>6*24/24</f>
        <v>6</v>
      </c>
      <c r="E59" s="51">
        <f t="shared" si="12"/>
        <v>1.480313211222983E-2</v>
      </c>
      <c r="F59" s="51">
        <f t="shared" si="12"/>
        <v>0.23904073110460056</v>
      </c>
      <c r="G59" s="51">
        <f t="shared" si="12"/>
        <v>0.3109187634066084</v>
      </c>
      <c r="H59" s="51">
        <f t="shared" si="12"/>
        <v>0.24882828642228738</v>
      </c>
      <c r="I59" s="51">
        <f t="shared" si="12"/>
        <v>0.67677489166791938</v>
      </c>
      <c r="J59" s="51">
        <f t="shared" si="12"/>
        <v>14.028597231119511</v>
      </c>
      <c r="K59" s="51">
        <f t="shared" si="12"/>
        <v>4.0386862509409358</v>
      </c>
      <c r="L59" s="51">
        <f t="shared" si="12"/>
        <v>0.25068676511975135</v>
      </c>
      <c r="M59" s="51">
        <f t="shared" si="12"/>
        <v>0.44647109792269435</v>
      </c>
      <c r="N59" s="51">
        <f t="shared" si="12"/>
        <v>1.5707417803048647</v>
      </c>
      <c r="Q59" s="51">
        <f t="shared" si="10"/>
        <v>1.1761543504455779E-2</v>
      </c>
      <c r="R59" s="51">
        <f t="shared" si="10"/>
        <v>5.3668039987514154E-2</v>
      </c>
      <c r="S59" s="51">
        <f t="shared" si="10"/>
        <v>0.22677892325636284</v>
      </c>
      <c r="T59" s="51">
        <f t="shared" si="10"/>
        <v>0.20549433417765528</v>
      </c>
      <c r="U59" s="51">
        <f t="shared" si="10"/>
        <v>0.66622355254123822</v>
      </c>
      <c r="V59" s="51">
        <f t="shared" si="10"/>
        <v>10.518043317290628</v>
      </c>
      <c r="W59" s="51">
        <f t="shared" si="10"/>
        <v>3.6628296164241094</v>
      </c>
      <c r="X59" s="51">
        <f t="shared" si="10"/>
        <v>0.21379882569406566</v>
      </c>
      <c r="Y59" s="51">
        <f t="shared" si="10"/>
        <v>0.39626423208652545</v>
      </c>
      <c r="Z59" s="51">
        <f t="shared" si="10"/>
        <v>1.0014816470525987</v>
      </c>
      <c r="AC59" s="51">
        <f t="shared" si="11"/>
        <v>1.7844720720003881E-2</v>
      </c>
      <c r="AD59" s="51">
        <f t="shared" si="11"/>
        <v>0.42441342222168699</v>
      </c>
      <c r="AE59" s="51">
        <f t="shared" si="11"/>
        <v>0.39505860355685396</v>
      </c>
      <c r="AF59" s="51">
        <f t="shared" si="11"/>
        <v>0.29216223866691948</v>
      </c>
      <c r="AG59" s="51">
        <f t="shared" si="11"/>
        <v>0.68732623079460053</v>
      </c>
      <c r="AH59" s="51">
        <f t="shared" si="11"/>
        <v>17.539151144948391</v>
      </c>
      <c r="AI59" s="51">
        <f t="shared" si="11"/>
        <v>4.4145428854577622</v>
      </c>
      <c r="AJ59" s="51">
        <f t="shared" si="11"/>
        <v>0.28757470454543704</v>
      </c>
      <c r="AK59" s="51">
        <f t="shared" si="11"/>
        <v>0.49667796375886325</v>
      </c>
      <c r="AL59" s="51">
        <f t="shared" si="11"/>
        <v>2.1400019135571307</v>
      </c>
    </row>
    <row r="60" spans="4:88">
      <c r="D60" s="42">
        <v>10</v>
      </c>
      <c r="E60" s="51">
        <f t="shared" si="12"/>
        <v>1.2596465110816025E-3</v>
      </c>
      <c r="F60" s="51">
        <f t="shared" si="12"/>
        <v>0.18509447522399178</v>
      </c>
      <c r="G60" s="51">
        <f t="shared" si="12"/>
        <v>0.2671353942336544</v>
      </c>
      <c r="H60" s="51">
        <f t="shared" si="12"/>
        <v>0.28135407666703993</v>
      </c>
      <c r="I60" s="51">
        <f t="shared" si="12"/>
        <v>0.50425421780791624</v>
      </c>
      <c r="J60" s="51">
        <f t="shared" si="12"/>
        <v>11.943106882815947</v>
      </c>
      <c r="K60" s="51">
        <f t="shared" si="12"/>
        <v>4.1743578606489935</v>
      </c>
      <c r="L60" s="51">
        <f t="shared" si="12"/>
        <v>0.2210269634296087</v>
      </c>
      <c r="M60" s="51">
        <f t="shared" si="12"/>
        <v>0.40699156356473204</v>
      </c>
      <c r="N60" s="51">
        <f t="shared" si="12"/>
        <v>1.2917733888878016</v>
      </c>
      <c r="Q60" s="51">
        <f t="shared" si="10"/>
        <v>-9.2212524568860638E-4</v>
      </c>
      <c r="R60" s="51">
        <f t="shared" si="10"/>
        <v>-1.0931101300333729E-2</v>
      </c>
      <c r="S60" s="51">
        <f t="shared" si="10"/>
        <v>0.23677730107615502</v>
      </c>
      <c r="T60" s="51">
        <f t="shared" si="10"/>
        <v>0.21777808591214681</v>
      </c>
      <c r="U60" s="51">
        <f t="shared" si="10"/>
        <v>0.43789084334100747</v>
      </c>
      <c r="V60" s="51">
        <f t="shared" si="10"/>
        <v>8.251636548713666</v>
      </c>
      <c r="W60" s="51">
        <f t="shared" si="10"/>
        <v>3.734656958741136</v>
      </c>
      <c r="X60" s="51">
        <f t="shared" si="10"/>
        <v>0.21742320992621725</v>
      </c>
      <c r="Y60" s="51">
        <f t="shared" si="10"/>
        <v>0.39014358040505903</v>
      </c>
      <c r="Z60" s="51">
        <f t="shared" si="10"/>
        <v>0.8247207036567954</v>
      </c>
      <c r="AC60" s="51">
        <f t="shared" si="11"/>
        <v>3.4414182678518114E-3</v>
      </c>
      <c r="AD60" s="51">
        <f t="shared" si="11"/>
        <v>0.38112005174831731</v>
      </c>
      <c r="AE60" s="51">
        <f t="shared" si="11"/>
        <v>0.29749348739115378</v>
      </c>
      <c r="AF60" s="51">
        <f t="shared" si="11"/>
        <v>0.34493006742193305</v>
      </c>
      <c r="AG60" s="51">
        <f t="shared" si="11"/>
        <v>0.570617592274825</v>
      </c>
      <c r="AH60" s="51">
        <f t="shared" si="11"/>
        <v>15.634577216918228</v>
      </c>
      <c r="AI60" s="51">
        <f t="shared" si="11"/>
        <v>4.6140587625568505</v>
      </c>
      <c r="AJ60" s="51">
        <f t="shared" si="11"/>
        <v>0.22463071693300016</v>
      </c>
      <c r="AK60" s="51">
        <f t="shared" si="11"/>
        <v>0.42383954672440505</v>
      </c>
      <c r="AL60" s="51">
        <f t="shared" si="11"/>
        <v>1.7588260741188078</v>
      </c>
    </row>
    <row r="77" spans="4:38">
      <c r="E77" s="53" t="s">
        <v>65</v>
      </c>
    </row>
    <row r="78" spans="4:38">
      <c r="Q78" s="42" t="s">
        <v>20</v>
      </c>
    </row>
    <row r="79" spans="4:38"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4:38">
      <c r="D80" s="42" t="s">
        <v>21</v>
      </c>
      <c r="E80" s="42" t="str">
        <f t="shared" ref="E80:N80" si="13">E12</f>
        <v>Blood</v>
      </c>
      <c r="F80" s="42" t="str">
        <f t="shared" si="13"/>
        <v>Thymus</v>
      </c>
      <c r="G80" s="42" t="str">
        <f t="shared" si="13"/>
        <v>Heart</v>
      </c>
      <c r="H80" s="42" t="str">
        <f t="shared" si="13"/>
        <v>Lungs</v>
      </c>
      <c r="I80" s="42" t="str">
        <f t="shared" si="13"/>
        <v>Kidneys</v>
      </c>
      <c r="J80" s="42" t="str">
        <f t="shared" si="13"/>
        <v>Spleen</v>
      </c>
      <c r="K80" s="42" t="str">
        <f t="shared" si="13"/>
        <v>Liver</v>
      </c>
      <c r="L80" s="42" t="str">
        <f t="shared" si="13"/>
        <v>ART</v>
      </c>
      <c r="M80" s="42" t="str">
        <f t="shared" si="13"/>
        <v>Carcass</v>
      </c>
      <c r="N80" s="42" t="str">
        <f t="shared" si="13"/>
        <v>Tumor</v>
      </c>
      <c r="P80" s="53" t="s">
        <v>62</v>
      </c>
      <c r="Q80" s="42" t="str">
        <f>Q55</f>
        <v>Blood</v>
      </c>
      <c r="R80" s="42" t="str">
        <f t="shared" ref="R80:Z80" si="14">R55</f>
        <v>Thymus</v>
      </c>
      <c r="S80" s="42" t="str">
        <f t="shared" si="14"/>
        <v>Heart</v>
      </c>
      <c r="T80" s="42" t="str">
        <f t="shared" si="14"/>
        <v>Lungs</v>
      </c>
      <c r="U80" s="42" t="str">
        <f t="shared" si="14"/>
        <v>Kidneys</v>
      </c>
      <c r="V80" s="42" t="str">
        <f t="shared" si="14"/>
        <v>Spleen</v>
      </c>
      <c r="W80" s="42" t="str">
        <f t="shared" si="14"/>
        <v>Liver</v>
      </c>
      <c r="X80" s="42" t="str">
        <f t="shared" si="14"/>
        <v>ART</v>
      </c>
      <c r="Y80" s="42" t="str">
        <f t="shared" si="14"/>
        <v>Carcass</v>
      </c>
      <c r="Z80" s="42" t="str">
        <f t="shared" si="14"/>
        <v>Tumor</v>
      </c>
      <c r="AB80" s="53" t="s">
        <v>61</v>
      </c>
      <c r="AC80" s="42" t="str">
        <f>AC55</f>
        <v>Blood</v>
      </c>
      <c r="AD80" s="42" t="str">
        <f t="shared" ref="AD80:AL80" si="15">AD55</f>
        <v>Thymus</v>
      </c>
      <c r="AE80" s="42" t="str">
        <f t="shared" si="15"/>
        <v>Heart</v>
      </c>
      <c r="AF80" s="42" t="str">
        <f t="shared" si="15"/>
        <v>Lungs</v>
      </c>
      <c r="AG80" s="42" t="str">
        <f t="shared" si="15"/>
        <v>Kidneys</v>
      </c>
      <c r="AH80" s="42" t="str">
        <f t="shared" si="15"/>
        <v>Spleen</v>
      </c>
      <c r="AI80" s="42" t="str">
        <f t="shared" si="15"/>
        <v>Liver</v>
      </c>
      <c r="AJ80" s="42" t="str">
        <f t="shared" si="15"/>
        <v>ART</v>
      </c>
      <c r="AK80" s="42" t="str">
        <f t="shared" si="15"/>
        <v>Carcass</v>
      </c>
      <c r="AL80" s="42" t="str">
        <f t="shared" si="15"/>
        <v>Tumor</v>
      </c>
    </row>
    <row r="81" spans="4:38"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f>D81</f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f>P81</f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4:38">
      <c r="D82" s="42">
        <f>$D$56</f>
        <v>4.1666666666666664E-2</v>
      </c>
      <c r="E82" s="42">
        <f>_xll.SRS1Splines.Functions25.OneWay_Spline($D$56:$D$60,$E$56:$E$60,D82)</f>
        <v>6.4059220846195499</v>
      </c>
      <c r="F82" s="42">
        <f>_xll.SRS1Splines.Functions25.OneWay_Spline($D$56:$D$60,F$56:F$60,$D82)</f>
        <v>2.12893064344776</v>
      </c>
      <c r="G82" s="42">
        <f>_xll.SRS1Splines.Functions25.OneWay_Spline($D$56:$D$60,G$56:G$60,$D82)</f>
        <v>1.87125035475152</v>
      </c>
      <c r="H82" s="42">
        <f>_xll.SRS1Splines.Functions25.OneWay_Spline($D$56:$D$60,H$56:H$60,$D82)</f>
        <v>3.05124833818335</v>
      </c>
      <c r="I82" s="42">
        <f>_xll.SRS1Splines.Functions25.OneWay_Spline($D$56:$D$60,I$56:I$60,$D82)</f>
        <v>2.5859736830508702</v>
      </c>
      <c r="J82" s="42">
        <f>_xll.SRS1Splines.Functions25.OneWay_Spline($D$56:$D$60,J$56:J$60,$D82)</f>
        <v>9.7552324379745095</v>
      </c>
      <c r="K82" s="42">
        <f>_xll.SRS1Splines.Functions25.OneWay_Spline($D$56:$D$60,K$56:K$60,$D82)</f>
        <v>3.7150631390773201</v>
      </c>
      <c r="L82" s="42">
        <f>_xll.SRS1Splines.Functions25.OneWay_Spline($D$56:$D$60,L$56:L$60,$D82)</f>
        <v>0.313110764527185</v>
      </c>
      <c r="M82" s="42">
        <f>_xll.SRS1Splines.Functions25.OneWay_Spline($D$56:$D$60,M$56:M$60,$D82)</f>
        <v>0.49992681097979802</v>
      </c>
      <c r="N82" s="42">
        <f>_xll.SRS1Splines.Functions25.OneWay_Spline($D$56:$D$60,N$56:N$60,$D82)</f>
        <v>0.41571463304281098</v>
      </c>
      <c r="P82" s="42">
        <f t="shared" ref="P82:P145" si="16">D82</f>
        <v>4.1666666666666664E-2</v>
      </c>
      <c r="Q82" s="42">
        <f>_xll.SRS1Splines.Functions25.OneWay_Spline($D$56:$D$60,Q$56:Q$60,P82)</f>
        <v>6.2697429249463097</v>
      </c>
      <c r="R82" s="42">
        <f>_xll.SRS1Splines.Functions25.OneWay_Spline($D$56:$D$60,R$56:R$60,$D82)</f>
        <v>1.66945423029329</v>
      </c>
      <c r="S82" s="42">
        <f>_xll.SRS1Splines.Functions25.OneWay_Spline($D$56:$D$60,S$56:S$60,$D82)</f>
        <v>1.7620632775741301</v>
      </c>
      <c r="T82" s="42">
        <f>_xll.SRS1Splines.Functions25.OneWay_Spline($D$56:$D$60,T$56:T$60,$D82)</f>
        <v>2.9567193175090001</v>
      </c>
      <c r="U82" s="42">
        <f>_xll.SRS1Splines.Functions25.OneWay_Spline($D$56:$D$60,U$56:U$60,$D82)</f>
        <v>2.4223474377193002</v>
      </c>
      <c r="V82" s="42">
        <f>_xll.SRS1Splines.Functions25.OneWay_Spline($D$56:$D$60,V$56:V$60,$D82)</f>
        <v>8.5946134099272093</v>
      </c>
      <c r="W82" s="42">
        <f>_xll.SRS1Splines.Functions25.OneWay_Spline($D$56:$D$60,W$56:W$60,$D82)</f>
        <v>3.3278138269182098</v>
      </c>
      <c r="X82" s="42">
        <f>_xll.SRS1Splines.Functions25.OneWay_Spline($D$56:$D$60,X$56:X$60,$D82)</f>
        <v>0.28121596130860199</v>
      </c>
      <c r="Y82" s="42">
        <f>_xll.SRS1Splines.Functions25.OneWay_Spline($D$56:$D$60,Y$56:Y$60,$D82)</f>
        <v>0.44712069310883001</v>
      </c>
      <c r="Z82" s="42">
        <f>_xll.SRS1Splines.Functions25.OneWay_Spline($D$56:$D$60,Z$56:Z$60,$D82)</f>
        <v>5.3028487739360503E-2</v>
      </c>
      <c r="AB82" s="42">
        <f t="shared" ref="AB82:AB145" si="17">P82</f>
        <v>4.1666666666666664E-2</v>
      </c>
      <c r="AC82" s="42">
        <f>_xll.SRS1Splines.Functions25.OneWay_Spline($D$56:$D$60,AC$56:AC$60,AB82)</f>
        <v>6.5421012442927902</v>
      </c>
      <c r="AD82" s="42">
        <f>_xll.SRS1Splines.Functions25.OneWay_Spline($D$56:$D$60,AD$56:AD$60,$D82)</f>
        <v>2.5884070566022301</v>
      </c>
      <c r="AE82" s="42">
        <f>_xll.SRS1Splines.Functions25.OneWay_Spline($D$56:$D$60,AE$56:AE$60,$D82)</f>
        <v>1.98043743192891</v>
      </c>
      <c r="AF82" s="42">
        <f>_xll.SRS1Splines.Functions25.OneWay_Spline($D$56:$D$60,AF$56:AF$60,$D82)</f>
        <v>3.14577735885771</v>
      </c>
      <c r="AG82" s="42">
        <f>_xll.SRS1Splines.Functions25.OneWay_Spline($D$56:$D$60,AG$56:AG$60,$D82)</f>
        <v>2.7495999283824299</v>
      </c>
      <c r="AH82" s="42">
        <f>_xll.SRS1Splines.Functions25.OneWay_Spline($D$56:$D$60,AH$56:AH$60,$D82)</f>
        <v>10.915851466021801</v>
      </c>
      <c r="AI82" s="42">
        <f>_xll.SRS1Splines.Functions25.OneWay_Spline($D$56:$D$60,AI$56:AI$60,$D82)</f>
        <v>4.10231245123643</v>
      </c>
      <c r="AJ82" s="42">
        <f>_xll.SRS1Splines.Functions25.OneWay_Spline($D$56:$D$60,AJ$56:AJ$60,$D82)</f>
        <v>0.34500556774576802</v>
      </c>
      <c r="AK82" s="42">
        <f>_xll.SRS1Splines.Functions25.OneWay_Spline($D$56:$D$60,AK$56:AK$60,$D82)</f>
        <v>0.55273292885076597</v>
      </c>
      <c r="AL82" s="42">
        <f>_xll.SRS1Splines.Functions25.OneWay_Spline($D$56:$D$60,AL$56:AL$60,$D82)</f>
        <v>0.77840077834626098</v>
      </c>
    </row>
    <row r="83" spans="4:38">
      <c r="D83" s="42">
        <v>7.4999999999999997E-2</v>
      </c>
      <c r="E83" s="42">
        <f>_xll.SRS1Splines.Functions25.OneWay_Spline($D$56:$D$60,$E$56:$E$60,D83)</f>
        <v>5.4140330708767701</v>
      </c>
      <c r="F83" s="42">
        <f>_xll.SRS1Splines.Functions25.OneWay_Spline($D$56:$D$60,F$56:F$60,$D83)</f>
        <v>1.88435444823015</v>
      </c>
      <c r="G83" s="42">
        <f>_xll.SRS1Splines.Functions25.OneWay_Spline($D$56:$D$60,G$56:G$60,$D83)</f>
        <v>1.7146557776842599</v>
      </c>
      <c r="H83" s="42">
        <f>_xll.SRS1Splines.Functions25.OneWay_Spline($D$56:$D$60,H$56:H$60,$D83)</f>
        <v>2.7041713664578602</v>
      </c>
      <c r="I83" s="42">
        <f>_xll.SRS1Splines.Functions25.OneWay_Spline($D$56:$D$60,I$56:I$60,$D83)</f>
        <v>2.49189633505872</v>
      </c>
      <c r="J83" s="42">
        <f>_xll.SRS1Splines.Functions25.OneWay_Spline($D$56:$D$60,J$56:J$60,$D83)</f>
        <v>9.2974929081143394</v>
      </c>
      <c r="K83" s="42">
        <f>_xll.SRS1Splines.Functions25.OneWay_Spline($D$56:$D$60,K$56:K$60,$D83)</f>
        <v>3.7770937277652399</v>
      </c>
      <c r="L83" s="42">
        <f>_xll.SRS1Splines.Functions25.OneWay_Spline($D$56:$D$60,L$56:L$60,$D83)</f>
        <v>0.39898074341845602</v>
      </c>
      <c r="M83" s="42">
        <f>_xll.SRS1Splines.Functions25.OneWay_Spline($D$56:$D$60,M$56:M$60,$D83)</f>
        <v>0.52045321844915304</v>
      </c>
      <c r="N83" s="42">
        <f>_xll.SRS1Splines.Functions25.OneWay_Spline($D$56:$D$60,N$56:N$60,$D83)</f>
        <v>0.99531662381309205</v>
      </c>
      <c r="P83" s="42">
        <f t="shared" si="16"/>
        <v>7.4999999999999997E-2</v>
      </c>
      <c r="Q83" s="42">
        <f>_xll.SRS1Splines.Functions25.OneWay_Spline($D$56:$D$60,Q$56:Q$60,P83)</f>
        <v>5.2296397369334899</v>
      </c>
      <c r="R83" s="42">
        <f>_xll.SRS1Splines.Functions25.OneWay_Spline($D$56:$D$60,R$56:R$60,$D83)</f>
        <v>1.50014388703233</v>
      </c>
      <c r="S83" s="42">
        <f>_xll.SRS1Splines.Functions25.OneWay_Spline($D$56:$D$60,S$56:S$60,$D83)</f>
        <v>1.47385171689235</v>
      </c>
      <c r="T83" s="42">
        <f>_xll.SRS1Splines.Functions25.OneWay_Spline($D$56:$D$60,T$56:T$60,$D83)</f>
        <v>2.5812740823728499</v>
      </c>
      <c r="U83" s="42">
        <f>_xll.SRS1Splines.Functions25.OneWay_Spline($D$56:$D$60,U$56:U$60,$D83)</f>
        <v>2.2429925620846101</v>
      </c>
      <c r="V83" s="42">
        <f>_xll.SRS1Splines.Functions25.OneWay_Spline($D$56:$D$60,V$56:V$60,$D83)</f>
        <v>8.1013807855590301</v>
      </c>
      <c r="W83" s="42">
        <f>_xll.SRS1Splines.Functions25.OneWay_Spline($D$56:$D$60,W$56:W$60,$D83)</f>
        <v>3.2310849946625901</v>
      </c>
      <c r="X83" s="42">
        <f>_xll.SRS1Splines.Functions25.OneWay_Spline($D$56:$D$60,X$56:X$60,$D83)</f>
        <v>0.35957089737695702</v>
      </c>
      <c r="Y83" s="42">
        <f>_xll.SRS1Splines.Functions25.OneWay_Spline($D$56:$D$60,Y$56:Y$60,$D83)</f>
        <v>0.482224236104139</v>
      </c>
      <c r="Z83" s="42">
        <f>_xll.SRS1Splines.Functions25.OneWay_Spline($D$56:$D$60,Z$56:Z$60,$D83)</f>
        <v>0.264671462277981</v>
      </c>
      <c r="AB83" s="42">
        <f t="shared" si="17"/>
        <v>7.4999999999999997E-2</v>
      </c>
      <c r="AC83" s="42">
        <f>_xll.SRS1Splines.Functions25.OneWay_Spline($D$56:$D$60,AC$56:AC$60,AB83)</f>
        <v>5.5984264048200503</v>
      </c>
      <c r="AD83" s="42">
        <f>_xll.SRS1Splines.Functions25.OneWay_Spline($D$56:$D$60,AD$56:AD$60,$D83)</f>
        <v>2.2685650094279701</v>
      </c>
      <c r="AE83" s="42">
        <f>_xll.SRS1Splines.Functions25.OneWay_Spline($D$56:$D$60,AE$56:AE$60,$D83)</f>
        <v>1.9481136550671601</v>
      </c>
      <c r="AF83" s="42">
        <f>_xll.SRS1Splines.Functions25.OneWay_Spline($D$56:$D$60,AF$56:AF$60,$D83)</f>
        <v>2.8270686505428602</v>
      </c>
      <c r="AG83" s="42">
        <f>_xll.SRS1Splines.Functions25.OneWay_Spline($D$56:$D$60,AG$56:AG$60,$D83)</f>
        <v>2.73266594161128</v>
      </c>
      <c r="AH83" s="42">
        <f>_xll.SRS1Splines.Functions25.OneWay_Spline($D$56:$D$60,AH$56:AH$60,$D83)</f>
        <v>10.4936050306697</v>
      </c>
      <c r="AI83" s="42">
        <f>_xll.SRS1Splines.Functions25.OneWay_Spline($D$56:$D$60,AI$56:AI$60,$D83)</f>
        <v>4.3181350236093099</v>
      </c>
      <c r="AJ83" s="42">
        <f>_xll.SRS1Splines.Functions25.OneWay_Spline($D$56:$D$60,AJ$56:AJ$60,$D83)</f>
        <v>0.438369683144615</v>
      </c>
      <c r="AK83" s="42">
        <f>_xll.SRS1Splines.Functions25.OneWay_Spline($D$56:$D$60,AK$56:AK$60,$D83)</f>
        <v>0.55888131606769698</v>
      </c>
      <c r="AL83" s="42">
        <f>_xll.SRS1Splines.Functions25.OneWay_Spline($D$56:$D$60,AL$56:AL$60,$D83)</f>
        <v>1.7259617853482001</v>
      </c>
    </row>
    <row r="84" spans="4:38">
      <c r="D84" s="42">
        <v>0.1</v>
      </c>
      <c r="E84" s="42">
        <f>_xll.SRS1Splines.Functions25.OneWay_Spline($D$56:$D$60,$E$56:$E$60,D84)</f>
        <v>4.65647144098459</v>
      </c>
      <c r="F84" s="42">
        <f>_xll.SRS1Splines.Functions25.OneWay_Spline($D$56:$D$60,F$56:F$60,$D84)</f>
        <v>1.6977888988966401</v>
      </c>
      <c r="G84" s="42">
        <f>_xll.SRS1Splines.Functions25.OneWay_Spline($D$56:$D$60,G$56:G$60,$D84)</f>
        <v>1.59501285461524</v>
      </c>
      <c r="H84" s="42">
        <f>_xll.SRS1Splines.Functions25.OneWay_Spline($D$56:$D$60,H$56:H$60,$D84)</f>
        <v>2.43636717269026</v>
      </c>
      <c r="I84" s="42">
        <f>_xll.SRS1Splines.Functions25.OneWay_Spline($D$56:$D$60,I$56:I$60,$D84)</f>
        <v>2.42211377376558</v>
      </c>
      <c r="J84" s="42">
        <f>_xll.SRS1Splines.Functions25.OneWay_Spline($D$56:$D$60,J$56:J$60,$D84)</f>
        <v>8.9508391454786604</v>
      </c>
      <c r="K84" s="42">
        <f>_xll.SRS1Splines.Functions25.OneWay_Spline($D$56:$D$60,K$56:K$60,$D84)</f>
        <v>3.8241282629136601</v>
      </c>
      <c r="L84" s="42">
        <f>_xll.SRS1Splines.Functions25.OneWay_Spline($D$56:$D$60,L$56:L$60,$D84)</f>
        <v>0.46563295636580299</v>
      </c>
      <c r="M84" s="42">
        <f>_xll.SRS1Splines.Functions25.OneWay_Spline($D$56:$D$60,M$56:M$60,$D84)</f>
        <v>0.53622433222892096</v>
      </c>
      <c r="N84" s="42">
        <f>_xll.SRS1Splines.Functions25.OneWay_Spline($D$56:$D$60,N$56:N$60,$D84)</f>
        <v>1.4199828071413001</v>
      </c>
      <c r="P84" s="42">
        <f t="shared" si="16"/>
        <v>0.1</v>
      </c>
      <c r="Q84" s="42">
        <f>_xll.SRS1Splines.Functions25.OneWay_Spline($D$56:$D$60,Q$56:Q$60,P84)</f>
        <v>4.4334669083267002</v>
      </c>
      <c r="R84" s="42">
        <f>_xll.SRS1Splines.Functions25.OneWay_Spline($D$56:$D$60,R$56:R$60,$D84)</f>
        <v>1.37095557388409</v>
      </c>
      <c r="S84" s="42">
        <f>_xll.SRS1Splines.Functions25.OneWay_Spline($D$56:$D$60,S$56:S$60,$D84)</f>
        <v>1.2499147034381799</v>
      </c>
      <c r="T84" s="42">
        <f>_xll.SRS1Splines.Functions25.OneWay_Spline($D$56:$D$60,T$56:T$60,$D84)</f>
        <v>2.2928444361585201</v>
      </c>
      <c r="U84" s="42">
        <f>_xll.SRS1Splines.Functions25.OneWay_Spline($D$56:$D$60,U$56:U$60,$D84)</f>
        <v>2.10671797041867</v>
      </c>
      <c r="V84" s="42">
        <f>_xll.SRS1Splines.Functions25.OneWay_Spline($D$56:$D$60,V$56:V$60,$D84)</f>
        <v>7.7210929985116898</v>
      </c>
      <c r="W84" s="42">
        <f>_xll.SRS1Splines.Functions25.OneWay_Spline($D$56:$D$60,W$56:W$60,$D84)</f>
        <v>3.1600912467368301</v>
      </c>
      <c r="X84" s="42">
        <f>_xll.SRS1Splines.Functions25.OneWay_Spline($D$56:$D$60,X$56:X$60,$D84)</f>
        <v>0.42021359013701498</v>
      </c>
      <c r="Y84" s="42">
        <f>_xll.SRS1Splines.Functions25.OneWay_Spline($D$56:$D$60,Y$56:Y$60,$D84)</f>
        <v>0.50945616552185302</v>
      </c>
      <c r="Z84" s="42">
        <f>_xll.SRS1Splines.Functions25.OneWay_Spline($D$56:$D$60,Z$56:Z$60,$D84)</f>
        <v>0.42248847387732802</v>
      </c>
      <c r="AB84" s="42">
        <f t="shared" si="17"/>
        <v>0.1</v>
      </c>
      <c r="AC84" s="42">
        <f>_xll.SRS1Splines.Functions25.OneWay_Spline($D$56:$D$60,AC$56:AC$60,AB84)</f>
        <v>4.8794759736424798</v>
      </c>
      <c r="AD84" s="42">
        <f>_xll.SRS1Splines.Functions25.OneWay_Spline($D$56:$D$60,AD$56:AD$60,$D84)</f>
        <v>2.02462222390918</v>
      </c>
      <c r="AE84" s="42">
        <f>_xll.SRS1Splines.Functions25.OneWay_Spline($D$56:$D$60,AE$56:AE$60,$D84)</f>
        <v>1.92374905183588</v>
      </c>
      <c r="AF84" s="42">
        <f>_xll.SRS1Splines.Functions25.OneWay_Spline($D$56:$D$60,AF$56:AF$60,$D84)</f>
        <v>2.5798899092219898</v>
      </c>
      <c r="AG84" s="42">
        <f>_xll.SRS1Splines.Functions25.OneWay_Spline($D$56:$D$60,AG$56:AG$60,$D84)</f>
        <v>2.7193925700826602</v>
      </c>
      <c r="AH84" s="42">
        <f>_xll.SRS1Splines.Functions25.OneWay_Spline($D$56:$D$60,AH$56:AH$60,$D84)</f>
        <v>10.180585292445601</v>
      </c>
      <c r="AI84" s="42">
        <f>_xll.SRS1Splines.Functions25.OneWay_Spline($D$56:$D$60,AI$56:AI$60,$D84)</f>
        <v>4.4771014415600199</v>
      </c>
      <c r="AJ84" s="42">
        <f>_xll.SRS1Splines.Functions25.OneWay_Spline($D$56:$D$60,AJ$56:AJ$60,$D84)</f>
        <v>0.51100575852860197</v>
      </c>
      <c r="AK84" s="42">
        <f>_xll.SRS1Splines.Functions25.OneWay_Spline($D$56:$D$60,AK$56:AK$60,$D84)</f>
        <v>0.56343598295430497</v>
      </c>
      <c r="AL84" s="42">
        <f>_xll.SRS1Splines.Functions25.OneWay_Spline($D$56:$D$60,AL$56:AL$60,$D84)</f>
        <v>2.41747714040527</v>
      </c>
    </row>
    <row r="85" spans="4:38">
      <c r="D85" s="42">
        <v>0.125</v>
      </c>
      <c r="E85" s="42">
        <f>_xll.SRS1Splines.Functions25.OneWay_Spline($D$56:$D$60,$E$56:$E$60,D85)</f>
        <v>3.9855089074454502</v>
      </c>
      <c r="F85" s="42">
        <f>_xll.SRS1Splines.Functions25.OneWay_Spline($D$56:$D$60,F$56:F$60,$D85)</f>
        <v>1.53991620835806</v>
      </c>
      <c r="G85" s="42">
        <f>_xll.SRS1Splines.Functions25.OneWay_Spline($D$56:$D$60,G$56:G$60,$D85)</f>
        <v>1.4891197707149499</v>
      </c>
      <c r="H85" s="42">
        <f>_xll.SRS1Splines.Functions25.OneWay_Spline($D$56:$D$60,H$56:H$60,$D85)</f>
        <v>2.2038251101376201</v>
      </c>
      <c r="I85" s="42">
        <f>_xll.SRS1Splines.Functions25.OneWay_Spline($D$56:$D$60,I$56:I$60,$D85)</f>
        <v>2.35677364825098</v>
      </c>
      <c r="J85" s="42">
        <f>_xll.SRS1Splines.Functions25.OneWay_Spline($D$56:$D$60,J$56:J$60,$D85)</f>
        <v>8.6585389836751503</v>
      </c>
      <c r="K85" s="42">
        <f>_xll.SRS1Splines.Functions25.OneWay_Spline($D$56:$D$60,K$56:K$60,$D85)</f>
        <v>3.8716013068899202</v>
      </c>
      <c r="L85" s="42">
        <f>_xll.SRS1Splines.Functions25.OneWay_Spline($D$56:$D$60,L$56:L$60,$D85)</f>
        <v>0.52250970886172698</v>
      </c>
      <c r="M85" s="42">
        <f>_xll.SRS1Splines.Functions25.OneWay_Spline($D$56:$D$60,M$56:M$60,$D85)</f>
        <v>0.55003217148427297</v>
      </c>
      <c r="N85" s="42">
        <f>_xll.SRS1Splines.Functions25.OneWay_Spline($D$56:$D$60,N$56:N$60,$D85)</f>
        <v>1.82686021343281</v>
      </c>
      <c r="P85" s="42">
        <f t="shared" si="16"/>
        <v>0.125</v>
      </c>
      <c r="Q85" s="42">
        <f>_xll.SRS1Splines.Functions25.OneWay_Spline($D$56:$D$60,Q$56:Q$60,P85)</f>
        <v>3.7313594086559401</v>
      </c>
      <c r="R85" s="42">
        <f>_xll.SRS1Splines.Functions25.OneWay_Spline($D$56:$D$60,R$56:R$60,$D85)</f>
        <v>1.26162072353205</v>
      </c>
      <c r="S85" s="42">
        <f>_xll.SRS1Splines.Functions25.OneWay_Spline($D$56:$D$60,S$56:S$60,$D85)</f>
        <v>1.05808962838228</v>
      </c>
      <c r="T85" s="42">
        <f>_xll.SRS1Splines.Functions25.OneWay_Spline($D$56:$D$60,T$56:T$60,$D85)</f>
        <v>2.0402568127928902</v>
      </c>
      <c r="U85" s="42">
        <f>_xll.SRS1Splines.Functions25.OneWay_Spline($D$56:$D$60,U$56:U$60,$D85)</f>
        <v>1.98481071185703</v>
      </c>
      <c r="V85" s="42">
        <f>_xll.SRS1Splines.Functions25.OneWay_Spline($D$56:$D$60,V$56:V$60,$D85)</f>
        <v>7.3976194384077001</v>
      </c>
      <c r="W85" s="42">
        <f>_xll.SRS1Splines.Functions25.OneWay_Spline($D$56:$D$60,W$56:W$60,$D85)</f>
        <v>3.1011704334218901</v>
      </c>
      <c r="X85" s="42">
        <f>_xll.SRS1Splines.Functions25.OneWay_Spline($D$56:$D$60,X$56:X$60,$D85)</f>
        <v>0.47189054403802799</v>
      </c>
      <c r="Y85" s="42">
        <f>_xll.SRS1Splines.Functions25.OneWay_Spline($D$56:$D$60,Y$56:Y$60,$D85)</f>
        <v>0.53268789596927701</v>
      </c>
      <c r="Z85" s="42">
        <f>_xll.SRS1Splines.Functions25.OneWay_Spline($D$56:$D$60,Z$56:Z$60,$D85)</f>
        <v>0.56880037096324298</v>
      </c>
      <c r="AB85" s="42">
        <f t="shared" si="17"/>
        <v>0.125</v>
      </c>
      <c r="AC85" s="42">
        <f>_xll.SRS1Splines.Functions25.OneWay_Spline($D$56:$D$60,AC$56:AC$60,AB85)</f>
        <v>4.2396584062349598</v>
      </c>
      <c r="AD85" s="42">
        <f>_xll.SRS1Splines.Functions25.OneWay_Spline($D$56:$D$60,AD$56:AD$60,$D85)</f>
        <v>1.8182116931840699</v>
      </c>
      <c r="AE85" s="42">
        <f>_xll.SRS1Splines.Functions25.OneWay_Spline($D$56:$D$60,AE$56:AE$60,$D85)</f>
        <v>1.8992800738175</v>
      </c>
      <c r="AF85" s="42">
        <f>_xll.SRS1Splines.Functions25.OneWay_Spline($D$56:$D$60,AF$56:AF$60,$D85)</f>
        <v>2.3673934074823499</v>
      </c>
      <c r="AG85" s="42">
        <f>_xll.SRS1Splines.Functions25.OneWay_Spline($D$56:$D$60,AG$56:AG$60,$D85)</f>
        <v>2.70562815731097</v>
      </c>
      <c r="AH85" s="42">
        <f>_xll.SRS1Splines.Functions25.OneWay_Spline($D$56:$D$60,AH$56:AH$60,$D85)</f>
        <v>9.9194585289426005</v>
      </c>
      <c r="AI85" s="42">
        <f>_xll.SRS1Splines.Functions25.OneWay_Spline($D$56:$D$60,AI$56:AI$60,$D85)</f>
        <v>4.6279201426915497</v>
      </c>
      <c r="AJ85" s="42">
        <f>_xll.SRS1Splines.Functions25.OneWay_Spline($D$56:$D$60,AJ$56:AJ$60,$D85)</f>
        <v>0.57306948074411601</v>
      </c>
      <c r="AK85" s="42">
        <f>_xll.SRS1Splines.Functions25.OneWay_Spline($D$56:$D$60,AK$56:AK$60,$D85)</f>
        <v>0.56794211538997796</v>
      </c>
      <c r="AL85" s="42">
        <f>_xll.SRS1Splines.Functions25.OneWay_Spline($D$56:$D$60,AL$56:AL$60,$D85)</f>
        <v>3.0849200559023799</v>
      </c>
    </row>
    <row r="86" spans="4:38">
      <c r="D86" s="42">
        <f>D85+0.125</f>
        <v>0.25</v>
      </c>
      <c r="E86" s="42">
        <f>_xll.SRS1Splines.Functions25.OneWay_Spline($D$56:$D$60,$E$56:$E$60,D86)</f>
        <v>2.71944952761182</v>
      </c>
      <c r="F86" s="42">
        <f>_xll.SRS1Splines.Functions25.OneWay_Spline($D$56:$D$60,F$56:F$60,$D86)</f>
        <v>1.4609011960437801</v>
      </c>
      <c r="G86" s="42">
        <f>_xll.SRS1Splines.Functions25.OneWay_Spline($D$56:$D$60,G$56:G$60,$D86)</f>
        <v>1.29319036269648</v>
      </c>
      <c r="H86" s="42">
        <f>_xll.SRS1Splines.Functions25.OneWay_Spline($D$56:$D$60,H$56:H$60,$D86)</f>
        <v>1.9084995392658901</v>
      </c>
      <c r="I86" s="42">
        <f>_xll.SRS1Splines.Functions25.OneWay_Spline($D$56:$D$60,I$56:I$60,$D86)</f>
        <v>2.1295975943027798</v>
      </c>
      <c r="J86" s="42">
        <f>_xll.SRS1Splines.Functions25.OneWay_Spline($D$56:$D$60,J$56:J$60,$D86)</f>
        <v>8.5382779792715198</v>
      </c>
      <c r="K86" s="42">
        <f>_xll.SRS1Splines.Functions25.OneWay_Spline($D$56:$D$60,K$56:K$60,$D86)</f>
        <v>4.1344561913982503</v>
      </c>
      <c r="L86" s="42">
        <f>_xll.SRS1Splines.Functions25.OneWay_Spline($D$56:$D$60,L$56:L$60,$D86)</f>
        <v>0.56567485448517396</v>
      </c>
      <c r="M86" s="42">
        <f>_xll.SRS1Splines.Functions25.OneWay_Spline($D$56:$D$60,M$56:M$60,$D86)</f>
        <v>0.57127215964434297</v>
      </c>
      <c r="N86" s="42">
        <f>_xll.SRS1Splines.Functions25.OneWay_Spline($D$56:$D$60,N$56:N$60,$D86)</f>
        <v>3.5206637288654101</v>
      </c>
      <c r="P86" s="42">
        <f t="shared" si="16"/>
        <v>0.25</v>
      </c>
      <c r="Q86" s="42">
        <f>_xll.SRS1Splines.Functions25.OneWay_Spline($D$56:$D$60,Q$56:Q$60,P86)</f>
        <v>2.4982895852580298</v>
      </c>
      <c r="R86" s="42">
        <f>_xll.SRS1Splines.Functions25.OneWay_Spline($D$56:$D$60,R$56:R$60,$D86)</f>
        <v>1.2064510552074801</v>
      </c>
      <c r="S86" s="42">
        <f>_xll.SRS1Splines.Functions25.OneWay_Spline($D$56:$D$60,S$56:S$60,$D86)</f>
        <v>0.89259509844984497</v>
      </c>
      <c r="T86" s="42">
        <f>_xll.SRS1Splines.Functions25.OneWay_Spline($D$56:$D$60,T$56:T$60,$D86)</f>
        <v>1.6521863200008899</v>
      </c>
      <c r="U86" s="42">
        <f>_xll.SRS1Splines.Functions25.OneWay_Spline($D$56:$D$60,U$56:U$60,$D86)</f>
        <v>1.7196622700126001</v>
      </c>
      <c r="V86" s="42">
        <f>_xll.SRS1Splines.Functions25.OneWay_Spline($D$56:$D$60,V$56:V$60,$D86)</f>
        <v>7.1802467676099502</v>
      </c>
      <c r="W86" s="42">
        <f>_xll.SRS1Splines.Functions25.OneWay_Spline($D$56:$D$60,W$56:W$60,$D86)</f>
        <v>3.1060026437149899</v>
      </c>
      <c r="X86" s="42">
        <f>_xll.SRS1Splines.Functions25.OneWay_Spline($D$56:$D$60,X$56:X$60,$D86)</f>
        <v>0.50897357094592</v>
      </c>
      <c r="Y86" s="42">
        <f>_xll.SRS1Splines.Functions25.OneWay_Spline($D$56:$D$60,Y$56:Y$60,$D86)</f>
        <v>0.55018831224962095</v>
      </c>
      <c r="Z86" s="42">
        <f>_xll.SRS1Splines.Functions25.OneWay_Spline($D$56:$D$60,Z$56:Z$60,$D86)</f>
        <v>1.0417202165228101</v>
      </c>
      <c r="AB86" s="42">
        <f t="shared" si="17"/>
        <v>0.25</v>
      </c>
      <c r="AC86" s="42">
        <f>_xll.SRS1Splines.Functions25.OneWay_Spline($D$56:$D$60,AC$56:AC$60,AB86)</f>
        <v>2.9406094699656098</v>
      </c>
      <c r="AD86" s="42">
        <f>_xll.SRS1Splines.Functions25.OneWay_Spline($D$56:$D$60,AD$56:AD$60,$D86)</f>
        <v>1.7153513368800899</v>
      </c>
      <c r="AE86" s="42">
        <f>_xll.SRS1Splines.Functions25.OneWay_Spline($D$56:$D$60,AE$56:AE$60,$D86)</f>
        <v>1.7686634304020299</v>
      </c>
      <c r="AF86" s="42">
        <f>_xll.SRS1Splines.Functions25.OneWay_Spline($D$56:$D$60,AF$56:AF$60,$D86)</f>
        <v>2.1613174707400198</v>
      </c>
      <c r="AG86" s="42">
        <f>_xll.SRS1Splines.Functions25.OneWay_Spline($D$56:$D$60,AG$56:AG$60,$D86)</f>
        <v>2.62376313622525</v>
      </c>
      <c r="AH86" s="42">
        <f>_xll.SRS1Splines.Functions25.OneWay_Spline($D$56:$D$60,AH$56:AH$60,$D86)</f>
        <v>9.8963091909330902</v>
      </c>
      <c r="AI86" s="42">
        <f>_xll.SRS1Splines.Functions25.OneWay_Spline($D$56:$D$60,AI$56:AI$60,$D86)</f>
        <v>5.2143481163755601</v>
      </c>
      <c r="AJ86" s="42">
        <f>_xll.SRS1Splines.Functions25.OneWay_Spline($D$56:$D$60,AJ$56:AJ$60,$D86)</f>
        <v>0.62195044072532102</v>
      </c>
      <c r="AK86" s="42">
        <f>_xll.SRS1Splines.Functions25.OneWay_Spline($D$56:$D$60,AK$56:AK$60,$D86)</f>
        <v>0.59057970863256304</v>
      </c>
      <c r="AL86" s="42">
        <f>_xll.SRS1Splines.Functions25.OneWay_Spline($D$56:$D$60,AL$56:AL$60,$D86)</f>
        <v>5.9996072412080004</v>
      </c>
    </row>
    <row r="87" spans="4:38">
      <c r="D87" s="42">
        <f t="shared" ref="D87:D93" si="18">D86+0.125</f>
        <v>0.375</v>
      </c>
      <c r="E87" s="42">
        <f>_xll.SRS1Splines.Functions25.OneWay_Spline($D$56:$D$60,$E$56:$E$60,D87)</f>
        <v>1.96523547981146</v>
      </c>
      <c r="F87" s="42">
        <f>_xll.SRS1Splines.Functions25.OneWay_Spline($D$56:$D$60,F$56:F$60,$D87)</f>
        <v>1.6607921302209501</v>
      </c>
      <c r="G87" s="42">
        <f>_xll.SRS1Splines.Functions25.OneWay_Spline($D$56:$D$60,G$56:G$60,$D87)</f>
        <v>1.1834874670891999</v>
      </c>
      <c r="H87" s="42">
        <f>_xll.SRS1Splines.Functions25.OneWay_Spline($D$56:$D$60,H$56:H$60,$D87)</f>
        <v>1.80486575934849</v>
      </c>
      <c r="I87" s="42">
        <f>_xll.SRS1Splines.Functions25.OneWay_Spline($D$56:$D$60,I$56:I$60,$D87)</f>
        <v>1.95808031399726</v>
      </c>
      <c r="J87" s="42">
        <f>_xll.SRS1Splines.Functions25.OneWay_Spline($D$56:$D$60,J$56:J$60,$D87)</f>
        <v>9.0267055706278807</v>
      </c>
      <c r="K87" s="42">
        <f>_xll.SRS1Splines.Functions25.OneWay_Spline($D$56:$D$60,K$56:K$60,$D87)</f>
        <v>4.4689498999410899</v>
      </c>
      <c r="L87" s="42">
        <f>_xll.SRS1Splines.Functions25.OneWay_Spline($D$56:$D$60,L$56:L$60,$D87)</f>
        <v>0.55952359199216595</v>
      </c>
      <c r="M87" s="42">
        <f>_xll.SRS1Splines.Functions25.OneWay_Spline($D$56:$D$60,M$56:M$60,$D87)</f>
        <v>0.58192420239068199</v>
      </c>
      <c r="N87" s="42">
        <f>_xll.SRS1Splines.Functions25.OneWay_Spline($D$56:$D$60,N$56:N$60,$D87)</f>
        <v>4.9244608474903604</v>
      </c>
      <c r="P87" s="42">
        <f t="shared" si="16"/>
        <v>0.375</v>
      </c>
      <c r="Q87" s="42">
        <f>_xll.SRS1Splines.Functions25.OneWay_Spline($D$56:$D$60,Q$56:Q$60,P87)</f>
        <v>1.8023625222261901</v>
      </c>
      <c r="R87" s="42">
        <f>_xll.SRS1Splines.Functions25.OneWay_Spline($D$56:$D$60,R$56:R$60,$D87)</f>
        <v>1.3428743584712901</v>
      </c>
      <c r="S87" s="42">
        <f>_xll.SRS1Splines.Functions25.OneWay_Spline($D$56:$D$60,S$56:S$60,$D87)</f>
        <v>0.87890767907884404</v>
      </c>
      <c r="T87" s="42">
        <f>_xll.SRS1Splines.Functions25.OneWay_Spline($D$56:$D$60,T$56:T$60,$D87)</f>
        <v>1.4654634006767899</v>
      </c>
      <c r="U87" s="42">
        <f>_xll.SRS1Splines.Functions25.OneWay_Spline($D$56:$D$60,U$56:U$60,$D87)</f>
        <v>1.5509863552690999</v>
      </c>
      <c r="V87" s="42">
        <f>_xll.SRS1Splines.Functions25.OneWay_Spline($D$56:$D$60,V$56:V$60,$D87)</f>
        <v>7.3422594197350302</v>
      </c>
      <c r="W87" s="42">
        <f>_xll.SRS1Splines.Functions25.OneWay_Spline($D$56:$D$60,W$56:W$60,$D87)</f>
        <v>3.33477705400772</v>
      </c>
      <c r="X87" s="42">
        <f>_xll.SRS1Splines.Functions25.OneWay_Spline($D$56:$D$60,X$56:X$60,$D87)</f>
        <v>0.49379713347076898</v>
      </c>
      <c r="Y87" s="42">
        <f>_xll.SRS1Splines.Functions25.OneWay_Spline($D$56:$D$60,Y$56:Y$60,$D87)</f>
        <v>0.54707335960001402</v>
      </c>
      <c r="Z87" s="42">
        <f>_xll.SRS1Splines.Functions25.OneWay_Spline($D$56:$D$60,Z$56:Z$60,$D87)</f>
        <v>1.4075507686744699</v>
      </c>
      <c r="AB87" s="42">
        <f t="shared" si="17"/>
        <v>0.375</v>
      </c>
      <c r="AC87" s="42">
        <f>_xll.SRS1Splines.Functions25.OneWay_Spline($D$56:$D$60,AC$56:AC$60,AB87)</f>
        <v>2.1281084373967398</v>
      </c>
      <c r="AD87" s="42">
        <f>_xll.SRS1Splines.Functions25.OneWay_Spline($D$56:$D$60,AD$56:AD$60,$D87)</f>
        <v>1.97870990197061</v>
      </c>
      <c r="AE87" s="42">
        <f>_xll.SRS1Splines.Functions25.OneWay_Spline($D$56:$D$60,AE$56:AE$60,$D87)</f>
        <v>1.6139219120252599</v>
      </c>
      <c r="AF87" s="42">
        <f>_xll.SRS1Splines.Functions25.OneWay_Spline($D$56:$D$60,AF$56:AF$60,$D87)</f>
        <v>2.1260634941094199</v>
      </c>
      <c r="AG87" s="42">
        <f>_xll.SRS1Splines.Functions25.OneWay_Spline($D$56:$D$60,AG$56:AG$60,$D87)</f>
        <v>2.5114072894481501</v>
      </c>
      <c r="AH87" s="42">
        <f>_xll.SRS1Splines.Functions25.OneWay_Spline($D$56:$D$60,AH$56:AH$60,$D87)</f>
        <v>10.7111517215207</v>
      </c>
      <c r="AI87" s="42">
        <f>_xll.SRS1Splines.Functions25.OneWay_Spline($D$56:$D$60,AI$56:AI$60,$D87)</f>
        <v>5.6924254842322002</v>
      </c>
      <c r="AJ87" s="42">
        <f>_xll.SRS1Splines.Functions25.OneWay_Spline($D$56:$D$60,AJ$56:AJ$60,$D87)</f>
        <v>0.62228118516724595</v>
      </c>
      <c r="AK87" s="42">
        <f>_xll.SRS1Splines.Functions25.OneWay_Spline($D$56:$D$60,AK$56:AK$60,$D87)</f>
        <v>0.61468273155072795</v>
      </c>
      <c r="AL87" s="42">
        <f>_xll.SRS1Splines.Functions25.OneWay_Spline($D$56:$D$60,AL$56:AL$60,$D87)</f>
        <v>8.4413709263062504</v>
      </c>
    </row>
    <row r="88" spans="4:38">
      <c r="D88" s="42">
        <f t="shared" si="18"/>
        <v>0.5</v>
      </c>
      <c r="E88" s="42">
        <f>_xll.SRS1Splines.Functions25.OneWay_Spline($D$56:$D$60,$E$56:$E$60,D88)</f>
        <v>1.3495192312481199</v>
      </c>
      <c r="F88" s="42">
        <f>_xll.SRS1Splines.Functions25.OneWay_Spline($D$56:$D$60,F$56:F$60,$D88)</f>
        <v>1.96588881922821</v>
      </c>
      <c r="G88" s="42">
        <f>_xll.SRS1Splines.Functions25.OneWay_Spline($D$56:$D$60,G$56:G$60,$D88)</f>
        <v>1.09733844996149</v>
      </c>
      <c r="H88" s="42">
        <f>_xll.SRS1Splines.Functions25.OneWay_Spline($D$56:$D$60,H$56:H$60,$D88)</f>
        <v>1.7277187642441101</v>
      </c>
      <c r="I88" s="42">
        <f>_xll.SRS1Splines.Functions25.OneWay_Spline($D$56:$D$60,I$56:I$60,$D88)</f>
        <v>1.8229087608888499</v>
      </c>
      <c r="J88" s="42">
        <f>_xll.SRS1Splines.Functions25.OneWay_Spline($D$56:$D$60,J$56:J$60,$D88)</f>
        <v>9.7769126685465597</v>
      </c>
      <c r="K88" s="42">
        <f>_xll.SRS1Splines.Functions25.OneWay_Spline($D$56:$D$60,K$56:K$60,$D88)</f>
        <v>4.8380463694417202</v>
      </c>
      <c r="L88" s="42">
        <f>_xll.SRS1Splines.Functions25.OneWay_Spline($D$56:$D$60,L$56:L$60,$D88)</f>
        <v>0.54958766930203995</v>
      </c>
      <c r="M88" s="42">
        <f>_xll.SRS1Splines.Functions25.OneWay_Spline($D$56:$D$60,M$56:M$60,$D88)</f>
        <v>0.59063951009223203</v>
      </c>
      <c r="N88" s="42">
        <f>_xll.SRS1Splines.Functions25.OneWay_Spline($D$56:$D$60,N$56:N$60,$D88)</f>
        <v>6.0730221263653297</v>
      </c>
      <c r="P88" s="42">
        <f t="shared" si="16"/>
        <v>0.5</v>
      </c>
      <c r="Q88" s="42">
        <f>_xll.SRS1Splines.Functions25.OneWay_Spline($D$56:$D$60,Q$56:Q$60,P88)</f>
        <v>1.2341772350123399</v>
      </c>
      <c r="R88" s="42">
        <f>_xll.SRS1Splines.Functions25.OneWay_Spline($D$56:$D$60,R$56:R$60,$D88)</f>
        <v>1.55109940029502</v>
      </c>
      <c r="S88" s="42">
        <f>_xll.SRS1Splines.Functions25.OneWay_Spline($D$56:$D$60,S$56:S$60,$D88)</f>
        <v>0.86900231952104601</v>
      </c>
      <c r="T88" s="42">
        <f>_xll.SRS1Splines.Functions25.OneWay_Spline($D$56:$D$60,T$56:T$60,$D88)</f>
        <v>1.31752730173246</v>
      </c>
      <c r="U88" s="42">
        <f>_xll.SRS1Splines.Functions25.OneWay_Spline($D$56:$D$60,U$56:U$60,$D88)</f>
        <v>1.4158813925340501</v>
      </c>
      <c r="V88" s="42">
        <f>_xll.SRS1Splines.Functions25.OneWay_Spline($D$56:$D$60,V$56:V$60,$D88)</f>
        <v>7.5951009362047603</v>
      </c>
      <c r="W88" s="42">
        <f>_xll.SRS1Splines.Functions25.OneWay_Spline($D$56:$D$60,W$56:W$60,$D88)</f>
        <v>3.6839590486650402</v>
      </c>
      <c r="X88" s="42">
        <f>_xll.SRS1Splines.Functions25.OneWay_Spline($D$56:$D$60,X$56:X$60,$D88)</f>
        <v>0.47015844185903299</v>
      </c>
      <c r="Y88" s="42">
        <f>_xll.SRS1Splines.Functions25.OneWay_Spline($D$56:$D$60,Y$56:Y$60,$D88)</f>
        <v>0.54204341505991604</v>
      </c>
      <c r="Z88" s="42">
        <f>_xll.SRS1Splines.Functions25.OneWay_Spline($D$56:$D$60,Z$56:Z$60,$D88)</f>
        <v>1.70686667498037</v>
      </c>
      <c r="AB88" s="42">
        <f t="shared" si="17"/>
        <v>0.5</v>
      </c>
      <c r="AC88" s="42">
        <f>_xll.SRS1Splines.Functions25.OneWay_Spline($D$56:$D$60,AC$56:AC$60,AB88)</f>
        <v>1.4648612274838999</v>
      </c>
      <c r="AD88" s="42">
        <f>_xll.SRS1Splines.Functions25.OneWay_Spline($D$56:$D$60,AD$56:AD$60,$D88)</f>
        <v>2.3806782381614</v>
      </c>
      <c r="AE88" s="42">
        <f>_xll.SRS1Splines.Functions25.OneWay_Spline($D$56:$D$60,AE$56:AE$60,$D88)</f>
        <v>1.4481883595746099</v>
      </c>
      <c r="AF88" s="42">
        <f>_xll.SRS1Splines.Functions25.OneWay_Spline($D$56:$D$60,AF$56:AF$60,$D88)</f>
        <v>2.1006271569865</v>
      </c>
      <c r="AG88" s="42">
        <f>_xll.SRS1Splines.Functions25.OneWay_Spline($D$56:$D$60,AG$56:AG$60,$D88)</f>
        <v>2.37967873836774</v>
      </c>
      <c r="AH88" s="42">
        <f>_xll.SRS1Splines.Functions25.OneWay_Spline($D$56:$D$60,AH$56:AH$60,$D88)</f>
        <v>11.9587244008884</v>
      </c>
      <c r="AI88" s="42">
        <f>_xll.SRS1Splines.Functions25.OneWay_Spline($D$56:$D$60,AI$56:AI$60,$D88)</f>
        <v>6.08357969429672</v>
      </c>
      <c r="AJ88" s="42">
        <f>_xll.SRS1Splines.Functions25.OneWay_Spline($D$56:$D$60,AJ$56:AJ$60,$D88)</f>
        <v>0.62255179425609297</v>
      </c>
      <c r="AK88" s="42">
        <f>_xll.SRS1Splines.Functions25.OneWay_Spline($D$56:$D$60,AK$56:AK$60,$D88)</f>
        <v>0.63861607798082698</v>
      </c>
      <c r="AL88" s="42">
        <f>_xll.SRS1Splines.Functions25.OneWay_Spline($D$56:$D$60,AL$56:AL$60,$D88)</f>
        <v>10.4391775777503</v>
      </c>
    </row>
    <row r="89" spans="4:38">
      <c r="D89" s="42">
        <f t="shared" si="18"/>
        <v>0.625</v>
      </c>
      <c r="E89" s="42">
        <f>_xll.SRS1Splines.Functions25.OneWay_Spline($D$56:$D$60,$E$56:$E$60,D89)</f>
        <v>0.87077338420685202</v>
      </c>
      <c r="F89" s="42">
        <f>_xll.SRS1Splines.Functions25.OneWay_Spline($D$56:$D$60,F$56:F$60,$D89)</f>
        <v>2.3130678101675</v>
      </c>
      <c r="G89" s="42">
        <f>_xll.SRS1Splines.Functions25.OneWay_Spline($D$56:$D$60,G$56:G$60,$D89)</f>
        <v>1.03071494460042</v>
      </c>
      <c r="H89" s="42">
        <f>_xll.SRS1Splines.Functions25.OneWay_Spline($D$56:$D$60,H$56:H$60,$D89)</f>
        <v>1.6685233999154201</v>
      </c>
      <c r="I89" s="42">
        <f>_xll.SRS1Splines.Functions25.OneWay_Spline($D$56:$D$60,I$56:I$60,$D89)</f>
        <v>1.7183207250488199</v>
      </c>
      <c r="J89" s="42">
        <f>_xll.SRS1Splines.Functions25.OneWay_Spline($D$56:$D$60,J$56:J$60,$D89)</f>
        <v>10.6391571363637</v>
      </c>
      <c r="K89" s="42">
        <f>_xll.SRS1Splines.Functions25.OneWay_Spline($D$56:$D$60,K$56:K$60,$D89)</f>
        <v>5.1991935274290002</v>
      </c>
      <c r="L89" s="42">
        <f>_xll.SRS1Splines.Functions25.OneWay_Spline($D$56:$D$60,L$56:L$60,$D89)</f>
        <v>0.53728730735728003</v>
      </c>
      <c r="M89" s="42">
        <f>_xll.SRS1Splines.Functions25.OneWay_Spline($D$56:$D$60,M$56:M$60,$D89)</f>
        <v>0.59741808274899399</v>
      </c>
      <c r="N89" s="42">
        <f>_xll.SRS1Splines.Functions25.OneWay_Spline($D$56:$D$60,N$56:N$60,$D89)</f>
        <v>6.9663475654902998</v>
      </c>
      <c r="P89" s="42">
        <f t="shared" si="16"/>
        <v>0.625</v>
      </c>
      <c r="Q89" s="42">
        <f>_xll.SRS1Splines.Functions25.OneWay_Spline($D$56:$D$60,Q$56:Q$60,P89)</f>
        <v>0.79238317469082697</v>
      </c>
      <c r="R89" s="42">
        <f>_xll.SRS1Splines.Functions25.OneWay_Spline($D$56:$D$60,R$56:R$60,$D89)</f>
        <v>1.7880451375427</v>
      </c>
      <c r="S89" s="42">
        <f>_xll.SRS1Splines.Functions25.OneWay_Spline($D$56:$D$60,S$56:S$60,$D89)</f>
        <v>0.86143484263928205</v>
      </c>
      <c r="T89" s="42">
        <f>_xll.SRS1Splines.Functions25.OneWay_Spline($D$56:$D$60,T$56:T$60,$D89)</f>
        <v>1.20297709080215</v>
      </c>
      <c r="U89" s="42">
        <f>_xll.SRS1Splines.Functions25.OneWay_Spline($D$56:$D$60,U$56:U$60,$D89)</f>
        <v>1.31110650455044</v>
      </c>
      <c r="V89" s="42">
        <f>_xll.SRS1Splines.Functions25.OneWay_Spline($D$56:$D$60,V$56:V$60,$D89)</f>
        <v>7.8929157903367004</v>
      </c>
      <c r="W89" s="42">
        <f>_xll.SRS1Splines.Functions25.OneWay_Spline($D$56:$D$60,W$56:W$60,$D89)</f>
        <v>4.0813040770681903</v>
      </c>
      <c r="X89" s="42">
        <f>_xll.SRS1Splines.Functions25.OneWay_Spline($D$56:$D$60,X$56:X$60,$D89)</f>
        <v>0.44239697509636999</v>
      </c>
      <c r="Y89" s="42">
        <f>_xll.SRS1Splines.Functions25.OneWay_Spline($D$56:$D$60,Y$56:Y$60,$D89)</f>
        <v>0.53581912944717602</v>
      </c>
      <c r="Z89" s="42">
        <f>_xll.SRS1Splines.Functions25.OneWay_Spline($D$56:$D$60,Z$56:Z$60,$D89)</f>
        <v>1.93966793544052</v>
      </c>
      <c r="AB89" s="42">
        <f t="shared" si="17"/>
        <v>0.625</v>
      </c>
      <c r="AC89" s="42">
        <f>_xll.SRS1Splines.Functions25.OneWay_Spline($D$56:$D$60,AC$56:AC$60,AB89)</f>
        <v>0.94916359372287895</v>
      </c>
      <c r="AD89" s="42">
        <f>_xll.SRS1Splines.Functions25.OneWay_Spline($D$56:$D$60,AD$56:AD$60,$D89)</f>
        <v>2.8380904827923001</v>
      </c>
      <c r="AE89" s="42">
        <f>_xll.SRS1Splines.Functions25.OneWay_Spline($D$56:$D$60,AE$56:AE$60,$D89)</f>
        <v>1.28655156896328</v>
      </c>
      <c r="AF89" s="42">
        <f>_xll.SRS1Splines.Functions25.OneWay_Spline($D$56:$D$60,AF$56:AF$60,$D89)</f>
        <v>2.0812034811918401</v>
      </c>
      <c r="AG89" s="42">
        <f>_xll.SRS1Splines.Functions25.OneWay_Spline($D$56:$D$60,AG$56:AG$60,$D89)</f>
        <v>2.2413514947916102</v>
      </c>
      <c r="AH89" s="42">
        <f>_xll.SRS1Splines.Functions25.OneWay_Spline($D$56:$D$60,AH$56:AH$60,$D89)</f>
        <v>13.385398482390601</v>
      </c>
      <c r="AI89" s="42">
        <f>_xll.SRS1Splines.Functions25.OneWay_Spline($D$56:$D$60,AI$56:AI$60,$D89)</f>
        <v>6.3878107465691301</v>
      </c>
      <c r="AJ89" s="42">
        <f>_xll.SRS1Splines.Functions25.OneWay_Spline($D$56:$D$60,AJ$56:AJ$60,$D89)</f>
        <v>0.62276226799186396</v>
      </c>
      <c r="AK89" s="42">
        <f>_xll.SRS1Splines.Functions25.OneWay_Spline($D$56:$D$60,AK$56:AK$60,$D89)</f>
        <v>0.660501115309307</v>
      </c>
      <c r="AL89" s="42">
        <f>_xll.SRS1Splines.Functions25.OneWay_Spline($D$56:$D$60,AL$56:AL$60,$D89)</f>
        <v>11.993027195540099</v>
      </c>
    </row>
    <row r="90" spans="4:38">
      <c r="D90" s="42">
        <f t="shared" si="18"/>
        <v>0.75</v>
      </c>
      <c r="E90" s="42">
        <f>_xll.SRS1Splines.Functions25.OneWay_Spline($D$56:$D$60,$E$56:$E$60,D90)</f>
        <v>0.52747054097271995</v>
      </c>
      <c r="F90" s="42">
        <f>_xll.SRS1Splines.Functions25.OneWay_Spline($D$56:$D$60,F$56:F$60,$D90)</f>
        <v>2.6392056501407701</v>
      </c>
      <c r="G90" s="42">
        <f>_xll.SRS1Splines.Functions25.OneWay_Spline($D$56:$D$60,G$56:G$60,$D90)</f>
        <v>0.97958858429306295</v>
      </c>
      <c r="H90" s="42">
        <f>_xll.SRS1Splines.Functions25.OneWay_Spline($D$56:$D$60,H$56:H$60,$D90)</f>
        <v>1.6187445123251201</v>
      </c>
      <c r="I90" s="42">
        <f>_xll.SRS1Splines.Functions25.OneWay_Spline($D$56:$D$60,I$56:I$60,$D90)</f>
        <v>1.6385539965484199</v>
      </c>
      <c r="J90" s="42">
        <f>_xll.SRS1Splines.Functions25.OneWay_Spline($D$56:$D$60,J$56:J$60,$D90)</f>
        <v>11.4636968374153</v>
      </c>
      <c r="K90" s="42">
        <f>_xll.SRS1Splines.Functions25.OneWay_Spline($D$56:$D$60,K$56:K$60,$D90)</f>
        <v>5.5098393014317901</v>
      </c>
      <c r="L90" s="42">
        <f>_xll.SRS1Splines.Functions25.OneWay_Spline($D$56:$D$60,L$56:L$60,$D90)</f>
        <v>0.52404272710037203</v>
      </c>
      <c r="M90" s="42">
        <f>_xll.SRS1Splines.Functions25.OneWay_Spline($D$56:$D$60,M$56:M$60,$D90)</f>
        <v>0.60225992036096598</v>
      </c>
      <c r="N90" s="42">
        <f>_xll.SRS1Splines.Functions25.OneWay_Spline($D$56:$D$60,N$56:N$60,$D90)</f>
        <v>7.6044371648652804</v>
      </c>
      <c r="P90" s="42">
        <f t="shared" si="16"/>
        <v>0.75</v>
      </c>
      <c r="Q90" s="42">
        <f>_xll.SRS1Splines.Functions25.OneWay_Spline($D$56:$D$60,Q$56:Q$60,P90)</f>
        <v>0.475629792335997</v>
      </c>
      <c r="R90" s="42">
        <f>_xll.SRS1Splines.Functions25.OneWay_Spline($D$56:$D$60,R$56:R$60,$D90)</f>
        <v>2.0106305270784</v>
      </c>
      <c r="S90" s="42">
        <f>_xll.SRS1Splines.Functions25.OneWay_Spline($D$56:$D$60,S$56:S$60,$D90)</f>
        <v>0.85476107129637902</v>
      </c>
      <c r="T90" s="42">
        <f>_xll.SRS1Splines.Functions25.OneWay_Spline($D$56:$D$60,T$56:T$60,$D90)</f>
        <v>1.1164118355201</v>
      </c>
      <c r="U90" s="42">
        <f>_xll.SRS1Splines.Functions25.OneWay_Spline($D$56:$D$60,U$56:U$60,$D90)</f>
        <v>1.2334208140613201</v>
      </c>
      <c r="V90" s="42">
        <f>_xll.SRS1Splines.Functions25.OneWay_Spline($D$56:$D$60,V$56:V$60,$D90)</f>
        <v>8.1898484554483897</v>
      </c>
      <c r="W90" s="42">
        <f>_xll.SRS1Splines.Functions25.OneWay_Spline($D$56:$D$60,W$56:W$60,$D90)</f>
        <v>4.4545675885984304</v>
      </c>
      <c r="X90" s="42">
        <f>_xll.SRS1Splines.Functions25.OneWay_Spline($D$56:$D$60,X$56:X$60,$D90)</f>
        <v>0.41485221216843599</v>
      </c>
      <c r="Y90" s="42">
        <f>_xll.SRS1Splines.Functions25.OneWay_Spline($D$56:$D$60,Y$56:Y$60,$D90)</f>
        <v>0.52912115357963796</v>
      </c>
      <c r="Z90" s="42">
        <f>_xll.SRS1Splines.Functions25.OneWay_Spline($D$56:$D$60,Z$56:Z$60,$D90)</f>
        <v>2.1059545500549102</v>
      </c>
      <c r="AB90" s="42">
        <f t="shared" si="17"/>
        <v>0.75</v>
      </c>
      <c r="AC90" s="42">
        <f>_xll.SRS1Splines.Functions25.OneWay_Spline($D$56:$D$60,AC$56:AC$60,AB90)</f>
        <v>0.579311289609444</v>
      </c>
      <c r="AD90" s="42">
        <f>_xll.SRS1Splines.Functions25.OneWay_Spline($D$56:$D$60,AD$56:AD$60,$D90)</f>
        <v>3.2677807732031399</v>
      </c>
      <c r="AE90" s="42">
        <f>_xll.SRS1Splines.Functions25.OneWay_Spline($D$56:$D$60,AE$56:AE$60,$D90)</f>
        <v>1.1441003361044599</v>
      </c>
      <c r="AF90" s="42">
        <f>_xll.SRS1Splines.Functions25.OneWay_Spline($D$56:$D$60,AF$56:AF$60,$D90)</f>
        <v>2.0639874885459801</v>
      </c>
      <c r="AG90" s="42">
        <f>_xll.SRS1Splines.Functions25.OneWay_Spline($D$56:$D$60,AG$56:AG$60,$D90)</f>
        <v>2.1091995705273199</v>
      </c>
      <c r="AH90" s="42">
        <f>_xll.SRS1Splines.Functions25.OneWay_Spline($D$56:$D$60,AH$56:AH$60,$D90)</f>
        <v>14.737545219382101</v>
      </c>
      <c r="AI90" s="42">
        <f>_xll.SRS1Splines.Functions25.OneWay_Spline($D$56:$D$60,AI$56:AI$60,$D90)</f>
        <v>6.6051186410494198</v>
      </c>
      <c r="AJ90" s="42">
        <f>_xll.SRS1Splines.Functions25.OneWay_Spline($D$56:$D$60,AJ$56:AJ$60,$D90)</f>
        <v>0.62291260637455603</v>
      </c>
      <c r="AK90" s="42">
        <f>_xll.SRS1Splines.Functions25.OneWay_Spline($D$56:$D$60,AK$56:AK$60,$D90)</f>
        <v>0.67845921092261896</v>
      </c>
      <c r="AL90" s="42">
        <f>_xll.SRS1Splines.Functions25.OneWay_Spline($D$56:$D$60,AL$56:AL$60,$D90)</f>
        <v>13.102919779675601</v>
      </c>
    </row>
    <row r="91" spans="4:38">
      <c r="D91" s="42">
        <f t="shared" si="18"/>
        <v>0.875</v>
      </c>
      <c r="E91" s="42">
        <f>_xll.SRS1Splines.Functions25.OneWay_Spline($D$56:$D$60,$E$56:$E$60,D91)</f>
        <v>0.31808330383078398</v>
      </c>
      <c r="F91" s="42">
        <f>_xll.SRS1Splines.Functions25.OneWay_Spline($D$56:$D$60,F$56:F$60,$D91)</f>
        <v>2.8811788862499701</v>
      </c>
      <c r="G91" s="42">
        <f>_xll.SRS1Splines.Functions25.OneWay_Spline($D$56:$D$60,G$56:G$60,$D91)</f>
        <v>0.93993100232650295</v>
      </c>
      <c r="H91" s="42">
        <f>_xll.SRS1Splines.Functions25.OneWay_Spline($D$56:$D$60,H$56:H$60,$D91)</f>
        <v>1.56984694743588</v>
      </c>
      <c r="I91" s="42">
        <f>_xll.SRS1Splines.Functions25.OneWay_Spline($D$56:$D$60,I$56:I$60,$D91)</f>
        <v>1.5778463654589201</v>
      </c>
      <c r="J91" s="42">
        <f>_xll.SRS1Splines.Functions25.OneWay_Spline($D$56:$D$60,J$56:J$60,$D91)</f>
        <v>12.100789635037501</v>
      </c>
      <c r="K91" s="42">
        <f>_xll.SRS1Splines.Functions25.OneWay_Spline($D$56:$D$60,K$56:K$60,$D91)</f>
        <v>5.7274316189789696</v>
      </c>
      <c r="L91" s="42">
        <f>_xll.SRS1Splines.Functions25.OneWay_Spline($D$56:$D$60,L$56:L$60,$D91)</f>
        <v>0.51127414947379901</v>
      </c>
      <c r="M91" s="42">
        <f>_xll.SRS1Splines.Functions25.OneWay_Spline($D$56:$D$60,M$56:M$60,$D91)</f>
        <v>0.60516502292815</v>
      </c>
      <c r="N91" s="42">
        <f>_xll.SRS1Splines.Functions25.OneWay_Spline($D$56:$D$60,N$56:N$60,$D91)</f>
        <v>7.9872909244902699</v>
      </c>
      <c r="P91" s="42">
        <f t="shared" si="16"/>
        <v>0.875</v>
      </c>
      <c r="Q91" s="42">
        <f>_xll.SRS1Splines.Functions25.OneWay_Spline($D$56:$D$60,Q$56:Q$60,P91)</f>
        <v>0.28256653902219397</v>
      </c>
      <c r="R91" s="42">
        <f>_xll.SRS1Splines.Functions25.OneWay_Spline($D$56:$D$60,R$56:R$60,$D91)</f>
        <v>2.17577452576618</v>
      </c>
      <c r="S91" s="42">
        <f>_xll.SRS1Splines.Functions25.OneWay_Spline($D$56:$D$60,S$56:S$60,$D91)</f>
        <v>0.84753682835516897</v>
      </c>
      <c r="T91" s="42">
        <f>_xll.SRS1Splines.Functions25.OneWay_Spline($D$56:$D$60,T$56:T$60,$D91)</f>
        <v>1.0524306035205599</v>
      </c>
      <c r="U91" s="42">
        <f>_xll.SRS1Splines.Functions25.OneWay_Spline($D$56:$D$60,U$56:U$60,$D91)</f>
        <v>1.1795834438096799</v>
      </c>
      <c r="V91" s="42">
        <f>_xll.SRS1Splines.Functions25.OneWay_Spline($D$56:$D$60,V$56:V$60,$D91)</f>
        <v>8.4400434048573896</v>
      </c>
      <c r="W91" s="42">
        <f>_xll.SRS1Splines.Functions25.OneWay_Spline($D$56:$D$60,W$56:W$60,$D91)</f>
        <v>4.7315050326369903</v>
      </c>
      <c r="X91" s="42">
        <f>_xll.SRS1Splines.Functions25.OneWay_Spline($D$56:$D$60,X$56:X$60,$D91)</f>
        <v>0.39186363206088798</v>
      </c>
      <c r="Y91" s="42">
        <f>_xll.SRS1Splines.Functions25.OneWay_Spline($D$56:$D$60,Y$56:Y$60,$D91)</f>
        <v>0.52267013827514996</v>
      </c>
      <c r="Z91" s="42">
        <f>_xll.SRS1Splines.Functions25.OneWay_Spline($D$56:$D$60,Z$56:Z$60,$D91)</f>
        <v>2.2057265188235502</v>
      </c>
      <c r="AB91" s="42">
        <f t="shared" si="17"/>
        <v>0.875</v>
      </c>
      <c r="AC91" s="42">
        <f>_xll.SRS1Splines.Functions25.OneWay_Spline($D$56:$D$60,AC$56:AC$60,AB91)</f>
        <v>0.35360006863937599</v>
      </c>
      <c r="AD91" s="42">
        <f>_xll.SRS1Splines.Functions25.OneWay_Spline($D$56:$D$60,AD$56:AD$60,$D91)</f>
        <v>3.5865832467337699</v>
      </c>
      <c r="AE91" s="42">
        <f>_xll.SRS1Splines.Functions25.OneWay_Spline($D$56:$D$60,AE$56:AE$60,$D91)</f>
        <v>1.03592345691135</v>
      </c>
      <c r="AF91" s="42">
        <f>_xll.SRS1Splines.Functions25.OneWay_Spline($D$56:$D$60,AF$56:AF$60,$D91)</f>
        <v>2.0451742008695102</v>
      </c>
      <c r="AG91" s="42">
        <f>_xll.SRS1Splines.Functions25.OneWay_Spline($D$56:$D$60,AG$56:AG$60,$D91)</f>
        <v>1.99599697738245</v>
      </c>
      <c r="AH91" s="42">
        <f>_xll.SRS1Splines.Functions25.OneWay_Spline($D$56:$D$60,AH$56:AH$60,$D91)</f>
        <v>15.761535865217599</v>
      </c>
      <c r="AI91" s="42">
        <f>_xll.SRS1Splines.Functions25.OneWay_Spline($D$56:$D$60,AI$56:AI$60,$D91)</f>
        <v>6.7355033777375901</v>
      </c>
      <c r="AJ91" s="42">
        <f>_xll.SRS1Splines.Functions25.OneWay_Spline($D$56:$D$60,AJ$56:AJ$60,$D91)</f>
        <v>0.62300280940417196</v>
      </c>
      <c r="AK91" s="42">
        <f>_xll.SRS1Splines.Functions25.OneWay_Spline($D$56:$D$60,AK$56:AK$60,$D91)</f>
        <v>0.69061173220720995</v>
      </c>
      <c r="AL91" s="42">
        <f>_xll.SRS1Splines.Functions25.OneWay_Spline($D$56:$D$60,AL$56:AL$60,$D91)</f>
        <v>13.768855330157001</v>
      </c>
    </row>
    <row r="92" spans="4:38">
      <c r="D92" s="42">
        <f t="shared" si="18"/>
        <v>1</v>
      </c>
      <c r="E92" s="42">
        <f>_xll.SRS1Splines.Functions25.OneWay_Spline($D$56:$D$60,$E$56:$E$60,D92)</f>
        <v>0.24108427506610799</v>
      </c>
      <c r="F92" s="42">
        <f>_xll.SRS1Splines.Functions25.OneWay_Spline($D$56:$D$60,F$56:F$60,$D92)</f>
        <v>2.9758640655970501</v>
      </c>
      <c r="G92" s="42">
        <f>_xll.SRS1Splines.Functions25.OneWay_Spline($D$56:$D$60,G$56:G$60,$D92)</f>
        <v>0.90771383198781497</v>
      </c>
      <c r="H92" s="42">
        <f>_xll.SRS1Splines.Functions25.OneWay_Spline($D$56:$D$60,H$56:H$60,$D92)</f>
        <v>1.5132955512103801</v>
      </c>
      <c r="I92" s="42">
        <f>_xll.SRS1Splines.Functions25.OneWay_Spline($D$56:$D$60,I$56:I$60,$D92)</f>
        <v>1.53043562185157</v>
      </c>
      <c r="J92" s="42">
        <f>_xll.SRS1Splines.Functions25.OneWay_Spline($D$56:$D$60,J$56:J$60,$D92)</f>
        <v>12.400693392566399</v>
      </c>
      <c r="K92" s="42">
        <f>_xll.SRS1Splines.Functions25.OneWay_Spline($D$56:$D$60,K$56:K$60,$D92)</f>
        <v>5.8094184075993898</v>
      </c>
      <c r="L92" s="42">
        <f>_xll.SRS1Splines.Functions25.OneWay_Spline($D$56:$D$60,L$56:L$60,$D92)</f>
        <v>0.50040179542004604</v>
      </c>
      <c r="M92" s="42">
        <f>_xll.SRS1Splines.Functions25.OneWay_Spline($D$56:$D$60,M$56:M$60,$D92)</f>
        <v>0.60613339045054404</v>
      </c>
      <c r="N92" s="42">
        <f>_xll.SRS1Splines.Functions25.OneWay_Spline($D$56:$D$60,N$56:N$60,$D92)</f>
        <v>8.1149088443652602</v>
      </c>
      <c r="P92" s="42">
        <f t="shared" si="16"/>
        <v>1</v>
      </c>
      <c r="Q92" s="42">
        <f>_xll.SRS1Splines.Functions25.OneWay_Spline($D$56:$D$60,Q$56:Q$60,P92)</f>
        <v>0.21184286582376</v>
      </c>
      <c r="R92" s="42">
        <f>_xll.SRS1Splines.Functions25.OneWay_Spline($D$56:$D$60,R$56:R$60,$D92)</f>
        <v>2.2403960904700901</v>
      </c>
      <c r="S92" s="42">
        <f>_xll.SRS1Splines.Functions25.OneWay_Spline($D$56:$D$60,S$56:S$60,$D92)</f>
        <v>0.83831793667848098</v>
      </c>
      <c r="T92" s="42">
        <f>_xll.SRS1Splines.Functions25.OneWay_Spline($D$56:$D$60,T$56:T$60,$D92)</f>
        <v>1.0056324624377599</v>
      </c>
      <c r="U92" s="42">
        <f>_xll.SRS1Splines.Functions25.OneWay_Spline($D$56:$D$60,U$56:U$60,$D92)</f>
        <v>1.1463535165385501</v>
      </c>
      <c r="V92" s="42">
        <f>_xll.SRS1Splines.Functions25.OneWay_Spline($D$56:$D$60,V$56:V$60,$D92)</f>
        <v>8.5976451118812491</v>
      </c>
      <c r="W92" s="42">
        <f>_xll.SRS1Splines.Functions25.OneWay_Spline($D$56:$D$60,W$56:W$60,$D92)</f>
        <v>4.8398718585651297</v>
      </c>
      <c r="X92" s="42">
        <f>_xll.SRS1Splines.Functions25.OneWay_Spline($D$56:$D$60,X$56:X$60,$D92)</f>
        <v>0.37777071375938198</v>
      </c>
      <c r="Y92" s="42">
        <f>_xll.SRS1Splines.Functions25.OneWay_Spline($D$56:$D$60,Y$56:Y$60,$D92)</f>
        <v>0.51718673435155904</v>
      </c>
      <c r="Z92" s="42">
        <f>_xll.SRS1Splines.Functions25.OneWay_Spline($D$56:$D$60,Z$56:Z$60,$D92)</f>
        <v>2.2389838417464301</v>
      </c>
      <c r="AB92" s="42">
        <f t="shared" si="17"/>
        <v>1</v>
      </c>
      <c r="AC92" s="42">
        <f>_xll.SRS1Splines.Functions25.OneWay_Spline($D$56:$D$60,AC$56:AC$60,AB92)</f>
        <v>0.27032568430845499</v>
      </c>
      <c r="AD92" s="42">
        <f>_xll.SRS1Splines.Functions25.OneWay_Spline($D$56:$D$60,AD$56:AD$60,$D92)</f>
        <v>3.71133204072401</v>
      </c>
      <c r="AE92" s="42">
        <f>_xll.SRS1Splines.Functions25.OneWay_Spline($D$56:$D$60,AE$56:AE$60,$D92)</f>
        <v>0.97710972729714796</v>
      </c>
      <c r="AF92" s="42">
        <f>_xll.SRS1Splines.Functions25.OneWay_Spline($D$56:$D$60,AF$56:AF$60,$D92)</f>
        <v>2.02095863998299</v>
      </c>
      <c r="AG92" s="42">
        <f>_xll.SRS1Splines.Functions25.OneWay_Spline($D$56:$D$60,AG$56:AG$60,$D92)</f>
        <v>1.9145177271645899</v>
      </c>
      <c r="AH92" s="42">
        <f>_xll.SRS1Splines.Functions25.OneWay_Spline($D$56:$D$60,AH$56:AH$60,$D92)</f>
        <v>16.203741673251599</v>
      </c>
      <c r="AI92" s="42">
        <f>_xll.SRS1Splines.Functions25.OneWay_Spline($D$56:$D$60,AI$56:AI$60,$D92)</f>
        <v>6.7789649566336498</v>
      </c>
      <c r="AJ92" s="42">
        <f>_xll.SRS1Splines.Functions25.OneWay_Spline($D$56:$D$60,AJ$56:AJ$60,$D92)</f>
        <v>0.62303287708071098</v>
      </c>
      <c r="AK92" s="42">
        <f>_xll.SRS1Splines.Functions25.OneWay_Spline($D$56:$D$60,AK$56:AK$60,$D92)</f>
        <v>0.69508004654952904</v>
      </c>
      <c r="AL92" s="42">
        <f>_xll.SRS1Splines.Functions25.OneWay_Spline($D$56:$D$60,AL$56:AL$60,$D92)</f>
        <v>13.990833846984099</v>
      </c>
    </row>
    <row r="93" spans="4:38">
      <c r="D93" s="42">
        <f t="shared" si="18"/>
        <v>1.125</v>
      </c>
      <c r="E93" s="42">
        <f>_xll.SRS1Splines.Functions25.OneWay_Spline($D$56:$D$60,$E$56:$E$60,D93)</f>
        <v>0.22993227628660501</v>
      </c>
      <c r="F93" s="42">
        <f>_xll.SRS1Splines.Functions25.OneWay_Spline($D$56:$D$60,F$56:F$60,$D93)</f>
        <v>2.9709002313232702</v>
      </c>
      <c r="G93" s="42">
        <f>_xll.SRS1Splines.Functions25.OneWay_Spline($D$56:$D$60,G$56:G$60,$D93)</f>
        <v>0.87831377670309196</v>
      </c>
      <c r="H93" s="42">
        <f>_xll.SRS1Splines.Functions25.OneWay_Spline($D$56:$D$60,H$56:H$60,$D93)</f>
        <v>1.45086248001147</v>
      </c>
      <c r="I93" s="42">
        <f>_xll.SRS1Splines.Functions25.OneWay_Spline($D$56:$D$60,I$56:I$60,$D93)</f>
        <v>1.48854894776284</v>
      </c>
      <c r="J93" s="42">
        <f>_xll.SRS1Splines.Functions25.OneWay_Spline($D$56:$D$60,J$56:J$60,$D93)</f>
        <v>12.481071144595001</v>
      </c>
      <c r="K93" s="42">
        <f>_xll.SRS1Splines.Functions25.OneWay_Spline($D$56:$D$60,K$56:K$60,$D93)</f>
        <v>5.8061536201855501</v>
      </c>
      <c r="L93" s="42">
        <f>_xll.SRS1Splines.Functions25.OneWay_Spline($D$56:$D$60,L$56:L$60,$D93)</f>
        <v>0.49100236789282498</v>
      </c>
      <c r="M93" s="42">
        <f>_xll.SRS1Splines.Functions25.OneWay_Spline($D$56:$D$60,M$56:M$60,$D93)</f>
        <v>0.60589896180378999</v>
      </c>
      <c r="N93" s="42">
        <f>_xll.SRS1Splines.Functions25.OneWay_Spline($D$56:$D$60,N$56:N$60,$D93)</f>
        <v>8.1032680272496993</v>
      </c>
      <c r="P93" s="42">
        <f t="shared" si="16"/>
        <v>1.125</v>
      </c>
      <c r="Q93" s="42">
        <f>_xll.SRS1Splines.Functions25.OneWay_Spline($D$56:$D$60,Q$56:Q$60,P93)</f>
        <v>0.201983173310856</v>
      </c>
      <c r="R93" s="42">
        <f>_xll.SRS1Splines.Functions25.OneWay_Spline($D$56:$D$60,R$56:R$60,$D93)</f>
        <v>2.2364627233813201</v>
      </c>
      <c r="S93" s="42">
        <f>_xll.SRS1Splines.Functions25.OneWay_Spline($D$56:$D$60,S$56:S$60,$D93)</f>
        <v>0.82702099761490899</v>
      </c>
      <c r="T93" s="42">
        <f>_xll.SRS1Splines.Functions25.OneWay_Spline($D$56:$D$60,T$56:T$60,$D93)</f>
        <v>0.96612564235491905</v>
      </c>
      <c r="U93" s="42">
        <f>_xll.SRS1Splines.Functions25.OneWay_Spline($D$56:$D$60,U$56:U$60,$D93)</f>
        <v>1.1228737599346801</v>
      </c>
      <c r="V93" s="42">
        <f>_xll.SRS1Splines.Functions25.OneWay_Spline($D$56:$D$60,V$56:V$60,$D93)</f>
        <v>8.6924647732733291</v>
      </c>
      <c r="W93" s="42">
        <f>_xll.SRS1Splines.Functions25.OneWay_Spline($D$56:$D$60,W$56:W$60,$D93)</f>
        <v>4.8377016869311804</v>
      </c>
      <c r="X93" s="42">
        <f>_xll.SRS1Splines.Functions25.OneWay_Spline($D$56:$D$60,X$56:X$60,$D93)</f>
        <v>0.36967460178615702</v>
      </c>
      <c r="Y93" s="42">
        <f>_xll.SRS1Splines.Functions25.OneWay_Spline($D$56:$D$60,Y$56:Y$60,$D93)</f>
        <v>0.51244872107582795</v>
      </c>
      <c r="Z93" s="42">
        <f>_xll.SRS1Splines.Functions25.OneWay_Spline($D$56:$D$60,Z$56:Z$60,$D93)</f>
        <v>2.2369714813246602</v>
      </c>
      <c r="AB93" s="42">
        <f t="shared" si="17"/>
        <v>1.125</v>
      </c>
      <c r="AC93" s="42">
        <f>_xll.SRS1Splines.Functions25.OneWay_Spline($D$56:$D$60,AC$56:AC$60,AB93)</f>
        <v>0.25788137926235499</v>
      </c>
      <c r="AD93" s="42">
        <f>_xll.SRS1Splines.Functions25.OneWay_Spline($D$56:$D$60,AD$56:AD$60,$D93)</f>
        <v>3.70533773926523</v>
      </c>
      <c r="AE93" s="42">
        <f>_xll.SRS1Splines.Functions25.OneWay_Spline($D$56:$D$60,AE$56:AE$60,$D93)</f>
        <v>0.94851958741913001</v>
      </c>
      <c r="AF93" s="42">
        <f>_xll.SRS1Splines.Functions25.OneWay_Spline($D$56:$D$60,AF$56:AF$60,$D93)</f>
        <v>1.9909777836045599</v>
      </c>
      <c r="AG93" s="42">
        <f>_xll.SRS1Splines.Functions25.OneWay_Spline($D$56:$D$60,AG$56:AG$60,$D93)</f>
        <v>1.8541029453478199</v>
      </c>
      <c r="AH93" s="42">
        <f>_xll.SRS1Splines.Functions25.OneWay_Spline($D$56:$D$60,AH$56:AH$60,$D93)</f>
        <v>16.269677515916602</v>
      </c>
      <c r="AI93" s="42">
        <f>_xll.SRS1Splines.Functions25.OneWay_Spline($D$56:$D$60,AI$56:AI$60,$D93)</f>
        <v>6.7746055534399199</v>
      </c>
      <c r="AJ93" s="42">
        <f>_xll.SRS1Splines.Functions25.OneWay_Spline($D$56:$D$60,AJ$56:AJ$60,$D93)</f>
        <v>0.62251026730622705</v>
      </c>
      <c r="AK93" s="42">
        <f>_xll.SRS1Splines.Functions25.OneWay_Spline($D$56:$D$60,AK$56:AK$60,$D93)</f>
        <v>0.69479880015568196</v>
      </c>
      <c r="AL93" s="42">
        <f>_xll.SRS1Splines.Functions25.OneWay_Spline($D$56:$D$60,AL$56:AL$60,$D93)</f>
        <v>13.969564573174701</v>
      </c>
    </row>
    <row r="94" spans="4:38">
      <c r="D94" s="52">
        <f>D93+0.2</f>
        <v>1.325</v>
      </c>
      <c r="E94" s="42">
        <f>_xll.SRS1Splines.Functions25.OneWay_Spline($D$56:$D$60,$E$56:$E$60,D94)</f>
        <v>0.21275751892841299</v>
      </c>
      <c r="F94" s="42">
        <f>_xll.SRS1Splines.Functions25.OneWay_Spline($D$56:$D$60,F$56:F$60,$D94)</f>
        <v>2.9432107999002701</v>
      </c>
      <c r="G94" s="42">
        <f>_xll.SRS1Splines.Functions25.OneWay_Spline($D$56:$D$60,G$56:G$60,$D94)</f>
        <v>0.83308433405450499</v>
      </c>
      <c r="H94" s="42">
        <f>_xll.SRS1Splines.Functions25.OneWay_Spline($D$56:$D$60,H$56:H$60,$D94)</f>
        <v>1.3542571809816599</v>
      </c>
      <c r="I94" s="42">
        <f>_xll.SRS1Splines.Functions25.OneWay_Spline($D$56:$D$60,I$56:I$60,$D94)</f>
        <v>1.4247702469052199</v>
      </c>
      <c r="J94" s="42">
        <f>_xll.SRS1Splines.Functions25.OneWay_Spline($D$56:$D$60,J$56:J$60,$D94)</f>
        <v>12.605442997860401</v>
      </c>
      <c r="K94" s="42">
        <f>_xll.SRS1Splines.Functions25.OneWay_Spline($D$56:$D$60,K$56:K$60,$D94)</f>
        <v>5.78794695215079</v>
      </c>
      <c r="L94" s="42">
        <f>_xll.SRS1Splines.Functions25.OneWay_Spline($D$56:$D$60,L$56:L$60,$D94)</f>
        <v>0.47618512489541998</v>
      </c>
      <c r="M94" s="42">
        <f>_xll.SRS1Splines.Functions25.OneWay_Spline($D$56:$D$60,M$56:M$60,$D94)</f>
        <v>0.60458599287914705</v>
      </c>
      <c r="N94" s="42">
        <f>_xll.SRS1Splines.Functions25.OneWay_Spline($D$56:$D$60,N$56:N$60,$D94)</f>
        <v>8.0383109849863406</v>
      </c>
      <c r="P94" s="42">
        <f t="shared" si="16"/>
        <v>1.325</v>
      </c>
      <c r="Q94" s="42">
        <f>_xll.SRS1Splines.Functions25.OneWay_Spline($D$56:$D$60,Q$56:Q$60,P94)</f>
        <v>0.18680290062889701</v>
      </c>
      <c r="R94" s="42">
        <f>_xll.SRS1Splines.Functions25.OneWay_Spline($D$56:$D$60,R$56:R$60,$D94)</f>
        <v>2.2145183498938699</v>
      </c>
      <c r="S94" s="42">
        <f>_xll.SRS1Splines.Functions25.OneWay_Spline($D$56:$D$60,S$56:S$60,$D94)</f>
        <v>0.80658706400402402</v>
      </c>
      <c r="T94" s="42">
        <f>_xll.SRS1Splines.Functions25.OneWay_Spline($D$56:$D$60,T$56:T$60,$D94)</f>
        <v>0.90499508935584705</v>
      </c>
      <c r="U94" s="42">
        <f>_xll.SRS1Splines.Functions25.OneWay_Spline($D$56:$D$60,U$56:U$60,$D94)</f>
        <v>1.08743453393227</v>
      </c>
      <c r="V94" s="42">
        <f>_xll.SRS1Splines.Functions25.OneWay_Spline($D$56:$D$60,V$56:V$60,$D94)</f>
        <v>8.8391831961666103</v>
      </c>
      <c r="W94" s="42">
        <f>_xll.SRS1Splines.Functions25.OneWay_Spline($D$56:$D$60,W$56:W$60,$D94)</f>
        <v>4.82559933859749</v>
      </c>
      <c r="X94" s="42">
        <f>_xll.SRS1Splines.Functions25.OneWay_Spline($D$56:$D$60,X$56:X$60,$D94)</f>
        <v>0.357147149537967</v>
      </c>
      <c r="Y94" s="42">
        <f>_xll.SRS1Splines.Functions25.OneWay_Spline($D$56:$D$60,Y$56:Y$60,$D94)</f>
        <v>0.504962903202959</v>
      </c>
      <c r="Z94" s="42">
        <f>_xll.SRS1Splines.Functions25.OneWay_Spline($D$56:$D$60,Z$56:Z$60,$D94)</f>
        <v>2.2257238795385299</v>
      </c>
      <c r="AB94" s="42">
        <f t="shared" si="17"/>
        <v>1.325</v>
      </c>
      <c r="AC94" s="42">
        <f>_xll.SRS1Splines.Functions25.OneWay_Spline($D$56:$D$60,AC$56:AC$60,AB94)</f>
        <v>0.238712137227929</v>
      </c>
      <c r="AD94" s="42">
        <f>_xll.SRS1Splines.Functions25.OneWay_Spline($D$56:$D$60,AD$56:AD$60,$D94)</f>
        <v>3.6719032499066699</v>
      </c>
      <c r="AE94" s="42">
        <f>_xll.SRS1Splines.Functions25.OneWay_Spline($D$56:$D$60,AE$56:AE$60,$D94)</f>
        <v>0.90486579419814595</v>
      </c>
      <c r="AF94" s="42">
        <f>_xll.SRS1Splines.Functions25.OneWay_Spline($D$56:$D$60,AF$56:AF$60,$D94)</f>
        <v>1.9359315512628501</v>
      </c>
      <c r="AG94" s="42">
        <f>_xll.SRS1Splines.Functions25.OneWay_Spline($D$56:$D$60,AG$56:AG$60,$D94)</f>
        <v>1.7613203239283901</v>
      </c>
      <c r="AH94" s="42">
        <f>_xll.SRS1Splines.Functions25.OneWay_Spline($D$56:$D$60,AH$56:AH$60,$D94)</f>
        <v>16.371702799554299</v>
      </c>
      <c r="AI94" s="42">
        <f>_xll.SRS1Splines.Functions25.OneWay_Spline($D$56:$D$60,AI$56:AI$60,$D94)</f>
        <v>6.75029456570409</v>
      </c>
      <c r="AJ94" s="42">
        <f>_xll.SRS1Splines.Functions25.OneWay_Spline($D$56:$D$60,AJ$56:AJ$60,$D94)</f>
        <v>0.61958682603275295</v>
      </c>
      <c r="AK94" s="42">
        <f>_xll.SRS1Splines.Functions25.OneWay_Spline($D$56:$D$60,AK$56:AK$60,$D94)</f>
        <v>0.69322243023266295</v>
      </c>
      <c r="AL94" s="42">
        <f>_xll.SRS1Splines.Functions25.OneWay_Spline($D$56:$D$60,AL$56:AL$60,$D94)</f>
        <v>13.8508980904342</v>
      </c>
    </row>
    <row r="95" spans="4:38">
      <c r="D95" s="52">
        <f t="shared" ref="D95:D96" si="19">D94+0.2</f>
        <v>1.5249999999999999</v>
      </c>
      <c r="E95" s="42">
        <f>_xll.SRS1Splines.Functions25.OneWay_Spline($D$56:$D$60,$E$56:$E$60,D95)</f>
        <v>0.19639408127494401</v>
      </c>
      <c r="F95" s="42">
        <f>_xll.SRS1Splines.Functions25.OneWay_Spline($D$56:$D$60,F$56:F$60,$D95)</f>
        <v>2.8930108338754499</v>
      </c>
      <c r="G95" s="42">
        <f>_xll.SRS1Splines.Functions25.OneWay_Spline($D$56:$D$60,G$56:G$60,$D95)</f>
        <v>0.79004660052285203</v>
      </c>
      <c r="H95" s="42">
        <f>_xll.SRS1Splines.Functions25.OneWay_Spline($D$56:$D$60,H$56:H$60,$D95)</f>
        <v>1.26169817719917</v>
      </c>
      <c r="I95" s="42">
        <f>_xll.SRS1Splines.Functions25.OneWay_Spline($D$56:$D$60,I$56:I$60,$D95)</f>
        <v>1.36483429352385</v>
      </c>
      <c r="J95" s="42">
        <f>_xll.SRS1Splines.Functions25.OneWay_Spline($D$56:$D$60,J$56:J$60,$D95)</f>
        <v>12.7246055588425</v>
      </c>
      <c r="K95" s="42">
        <f>_xll.SRS1Splines.Functions25.OneWay_Spline($D$56:$D$60,K$56:K$60,$D95)</f>
        <v>5.7549511291436097</v>
      </c>
      <c r="L95" s="42">
        <f>_xll.SRS1Splines.Functions25.OneWay_Spline($D$56:$D$60,L$56:L$60,$D95)</f>
        <v>0.46165679207242699</v>
      </c>
      <c r="M95" s="42">
        <f>_xll.SRS1Splines.Functions25.OneWay_Spline($D$56:$D$60,M$56:M$60,$D95)</f>
        <v>0.60219294457235195</v>
      </c>
      <c r="N95" s="42">
        <f>_xll.SRS1Splines.Functions25.OneWay_Spline($D$56:$D$60,N$56:N$60,$D95)</f>
        <v>7.9204936158446797</v>
      </c>
      <c r="P95" s="42">
        <f t="shared" si="16"/>
        <v>1.5249999999999999</v>
      </c>
      <c r="Q95" s="42">
        <f>_xll.SRS1Splines.Functions25.OneWay_Spline($D$56:$D$60,Q$56:Q$60,P95)</f>
        <v>0.17234457100511</v>
      </c>
      <c r="R95" s="42">
        <f>_xll.SRS1Splines.Functions25.OneWay_Spline($D$56:$D$60,R$56:R$60,$D95)</f>
        <v>2.1747264421986698</v>
      </c>
      <c r="S95" s="42">
        <f>_xll.SRS1Splines.Functions25.OneWay_Spline($D$56:$D$60,S$56:S$60,$D95)</f>
        <v>0.78351713200319895</v>
      </c>
      <c r="T95" s="42">
        <f>_xll.SRS1Splines.Functions25.OneWay_Spline($D$56:$D$60,T$56:T$60,$D95)</f>
        <v>0.84642497836720698</v>
      </c>
      <c r="U95" s="42">
        <f>_xll.SRS1Splines.Functions25.OneWay_Spline($D$56:$D$60,U$56:U$60,$D95)</f>
        <v>1.05448988112211</v>
      </c>
      <c r="V95" s="42">
        <f>_xll.SRS1Splines.Functions25.OneWay_Spline($D$56:$D$60,V$56:V$60,$D95)</f>
        <v>8.9797563448025794</v>
      </c>
      <c r="W95" s="42">
        <f>_xll.SRS1Splines.Functions25.OneWay_Spline($D$56:$D$60,W$56:W$60,$D95)</f>
        <v>4.8036663334574303</v>
      </c>
      <c r="X95" s="42">
        <f>_xll.SRS1Splines.Functions25.OneWay_Spline($D$56:$D$60,X$56:X$60,$D95)</f>
        <v>0.34514440733158602</v>
      </c>
      <c r="Y95" s="42">
        <f>_xll.SRS1Splines.Functions25.OneWay_Spline($D$56:$D$60,Y$56:Y$60,$D95)</f>
        <v>0.49760616504213401</v>
      </c>
      <c r="Z95" s="42">
        <f>_xll.SRS1Splines.Functions25.OneWay_Spline($D$56:$D$60,Z$56:Z$60,$D95)</f>
        <v>2.2052789998977902</v>
      </c>
      <c r="AB95" s="42">
        <f t="shared" si="17"/>
        <v>1.5249999999999999</v>
      </c>
      <c r="AC95" s="42">
        <f>_xll.SRS1Splines.Functions25.OneWay_Spline($D$56:$D$60,AC$56:AC$60,AB95)</f>
        <v>0.22044359154477799</v>
      </c>
      <c r="AD95" s="42">
        <f>_xll.SRS1Splines.Functions25.OneWay_Spline($D$56:$D$60,AD$56:AD$60,$D95)</f>
        <v>3.6112952255522202</v>
      </c>
      <c r="AE95" s="42">
        <f>_xll.SRS1Splines.Functions25.OneWay_Spline($D$56:$D$60,AE$56:AE$60,$D95)</f>
        <v>0.86370288392123695</v>
      </c>
      <c r="AF95" s="42">
        <f>_xll.SRS1Splines.Functions25.OneWay_Spline($D$56:$D$60,AF$56:AF$60,$D95)</f>
        <v>1.8729582792186601</v>
      </c>
      <c r="AG95" s="42">
        <f>_xll.SRS1Splines.Functions25.OneWay_Spline($D$56:$D$60,AG$56:AG$60,$D95)</f>
        <v>1.67321631892941</v>
      </c>
      <c r="AH95" s="42">
        <f>_xll.SRS1Splines.Functions25.OneWay_Spline($D$56:$D$60,AH$56:AH$60,$D95)</f>
        <v>16.4694547728825</v>
      </c>
      <c r="AI95" s="42">
        <f>_xll.SRS1Splines.Functions25.OneWay_Spline($D$56:$D$60,AI$56:AI$60,$D95)</f>
        <v>6.7062359248297998</v>
      </c>
      <c r="AJ95" s="42">
        <f>_xll.SRS1Splines.Functions25.OneWay_Spline($D$56:$D$60,AJ$56:AJ$60,$D95)</f>
        <v>0.61426699738248702</v>
      </c>
      <c r="AK95" s="42">
        <f>_xll.SRS1Splines.Functions25.OneWay_Spline($D$56:$D$60,AK$56:AK$60,$D95)</f>
        <v>0.69034645428921404</v>
      </c>
      <c r="AL95" s="42">
        <f>_xll.SRS1Splines.Functions25.OneWay_Spline($D$56:$D$60,AL$56:AL$60,$D95)</f>
        <v>13.6357082317916</v>
      </c>
    </row>
    <row r="96" spans="4:38">
      <c r="D96" s="52">
        <f t="shared" si="19"/>
        <v>1.7249999999999999</v>
      </c>
      <c r="E96" s="42">
        <f>_xll.SRS1Splines.Functions25.OneWay_Spline($D$56:$D$60,$E$56:$E$60,D96)</f>
        <v>0.18082896158002201</v>
      </c>
      <c r="F96" s="42">
        <f>_xll.SRS1Splines.Functions25.OneWay_Spline($D$56:$D$60,F$56:F$60,$D96)</f>
        <v>2.8223504251640601</v>
      </c>
      <c r="G96" s="42">
        <f>_xll.SRS1Splines.Functions25.OneWay_Spline($D$56:$D$60,G$56:G$60,$D96)</f>
        <v>0.74915854407372595</v>
      </c>
      <c r="H96" s="42">
        <f>_xll.SRS1Splines.Functions25.OneWay_Spline($D$56:$D$60,H$56:H$60,$D96)</f>
        <v>1.173185468664</v>
      </c>
      <c r="I96" s="42">
        <f>_xll.SRS1Splines.Functions25.OneWay_Spline($D$56:$D$60,I$56:I$60,$D96)</f>
        <v>1.30857546777183</v>
      </c>
      <c r="J96" s="42">
        <f>_xll.SRS1Splines.Functions25.OneWay_Spline($D$56:$D$60,J$56:J$60,$D96)</f>
        <v>12.838558827541201</v>
      </c>
      <c r="K96" s="42">
        <f>_xll.SRS1Splines.Functions25.OneWay_Spline($D$56:$D$60,K$56:K$60,$D96)</f>
        <v>5.70852607346034</v>
      </c>
      <c r="L96" s="42">
        <f>_xll.SRS1Splines.Functions25.OneWay_Spline($D$56:$D$60,L$56:L$60,$D96)</f>
        <v>0.44743551232749501</v>
      </c>
      <c r="M96" s="42">
        <f>_xll.SRS1Splines.Functions25.OneWay_Spline($D$56:$D$60,M$56:M$60,$D96)</f>
        <v>0.59880466061698101</v>
      </c>
      <c r="N96" s="42">
        <f>_xll.SRS1Splines.Functions25.OneWay_Spline($D$56:$D$60,N$56:N$60,$D96)</f>
        <v>7.7545740304741502</v>
      </c>
      <c r="P96" s="42">
        <f t="shared" si="16"/>
        <v>1.7249999999999999</v>
      </c>
      <c r="Q96" s="42">
        <f>_xll.SRS1Splines.Functions25.OneWay_Spline($D$56:$D$60,Q$56:Q$60,P96)</f>
        <v>0.158596008117496</v>
      </c>
      <c r="R96" s="42">
        <f>_xll.SRS1Splines.Functions25.OneWay_Spline($D$56:$D$60,R$56:R$60,$D96)</f>
        <v>2.1187043922628801</v>
      </c>
      <c r="S96" s="42">
        <f>_xll.SRS1Splines.Functions25.OneWay_Spline($D$56:$D$60,S$56:S$60,$D96)</f>
        <v>0.75811654830935804</v>
      </c>
      <c r="T96" s="42">
        <f>_xll.SRS1Splines.Functions25.OneWay_Spline($D$56:$D$60,T$56:T$60,$D96)</f>
        <v>0.79041530938899995</v>
      </c>
      <c r="U96" s="42">
        <f>_xll.SRS1Splines.Functions25.OneWay_Spline($D$56:$D$60,U$56:U$60,$D96)</f>
        <v>1.02389697060122</v>
      </c>
      <c r="V96" s="42">
        <f>_xll.SRS1Splines.Functions25.OneWay_Spline($D$56:$D$60,V$56:V$60,$D96)</f>
        <v>9.1141842191812295</v>
      </c>
      <c r="W96" s="42">
        <f>_xll.SRS1Splines.Functions25.OneWay_Spline($D$56:$D$60,W$56:W$60,$D96)</f>
        <v>4.7728066399529796</v>
      </c>
      <c r="X96" s="42">
        <f>_xll.SRS1Splines.Functions25.OneWay_Spline($D$56:$D$60,X$56:X$60,$D96)</f>
        <v>0.33366637516701297</v>
      </c>
      <c r="Y96" s="42">
        <f>_xll.SRS1Splines.Functions25.OneWay_Spline($D$56:$D$60,Y$56:Y$60,$D96)</f>
        <v>0.49039239515280603</v>
      </c>
      <c r="Z96" s="42">
        <f>_xll.SRS1Splines.Functions25.OneWay_Spline($D$56:$D$60,Z$56:Z$60,$D96)</f>
        <v>2.1764175535822998</v>
      </c>
      <c r="AB96" s="42">
        <f t="shared" si="17"/>
        <v>1.7249999999999999</v>
      </c>
      <c r="AC96" s="42">
        <f>_xll.SRS1Splines.Functions25.OneWay_Spline($D$56:$D$60,AC$56:AC$60,AB96)</f>
        <v>0.203061915042547</v>
      </c>
      <c r="AD96" s="42">
        <f>_xll.SRS1Splines.Functions25.OneWay_Spline($D$56:$D$60,AD$56:AD$60,$D96)</f>
        <v>3.5259964580652499</v>
      </c>
      <c r="AE96" s="42">
        <f>_xll.SRS1Splines.Functions25.OneWay_Spline($D$56:$D$60,AE$56:AE$60,$D96)</f>
        <v>0.82493719407688604</v>
      </c>
      <c r="AF96" s="42">
        <f>_xll.SRS1Splines.Functions25.OneWay_Spline($D$56:$D$60,AF$56:AF$60,$D96)</f>
        <v>1.80295276114644</v>
      </c>
      <c r="AG96" s="42">
        <f>_xll.SRS1Splines.Functions25.OneWay_Spline($D$56:$D$60,AG$56:AG$60,$D96)</f>
        <v>1.5896788900579</v>
      </c>
      <c r="AH96" s="42">
        <f>_xll.SRS1Splines.Functions25.OneWay_Spline($D$56:$D$60,AH$56:AH$60,$D96)</f>
        <v>16.562933435901201</v>
      </c>
      <c r="AI96" s="42">
        <f>_xll.SRS1Splines.Functions25.OneWay_Spline($D$56:$D$60,AI$56:AI$60,$D96)</f>
        <v>6.6442455069677102</v>
      </c>
      <c r="AJ96" s="42">
        <f>_xll.SRS1Splines.Functions25.OneWay_Spline($D$56:$D$60,AJ$56:AJ$60,$D96)</f>
        <v>0.60674798700383104</v>
      </c>
      <c r="AK96" s="42">
        <f>_xll.SRS1Splines.Functions25.OneWay_Spline($D$56:$D$60,AK$56:AK$60,$D96)</f>
        <v>0.68626996092491099</v>
      </c>
      <c r="AL96" s="42">
        <f>_xll.SRS1Splines.Functions25.OneWay_Spline($D$56:$D$60,AL$56:AL$60,$D96)</f>
        <v>13.332730507366</v>
      </c>
    </row>
    <row r="97" spans="4:38">
      <c r="D97" s="42">
        <v>2</v>
      </c>
      <c r="E97" s="42">
        <f>_xll.SRS1Splines.Functions25.OneWay_Spline($D$56:$D$60,$E$56:$E$60,D97)</f>
        <v>0.16070654245080301</v>
      </c>
      <c r="F97" s="42">
        <f>_xll.SRS1Splines.Functions25.OneWay_Spline($D$56:$D$60,F$56:F$60,$D97)</f>
        <v>2.6955501392802899</v>
      </c>
      <c r="G97" s="42">
        <f>_xll.SRS1Splines.Functions25.OneWay_Spline($D$56:$D$60,G$56:G$60,$D97)</f>
        <v>0.69637027683241703</v>
      </c>
      <c r="H97" s="42">
        <f>_xll.SRS1Splines.Functions25.OneWay_Spline($D$56:$D$60,H$56:H$60,$D97)</f>
        <v>1.05808733588666</v>
      </c>
      <c r="I97" s="42">
        <f>_xll.SRS1Splines.Functions25.OneWay_Spline($D$56:$D$60,I$56:I$60,$D97)</f>
        <v>1.23691941289426</v>
      </c>
      <c r="J97" s="42">
        <f>_xll.SRS1Splines.Functions25.OneWay_Spline($D$56:$D$60,J$56:J$60,$D97)</f>
        <v>12.986738774445501</v>
      </c>
      <c r="K97" s="42">
        <f>_xll.SRS1Splines.Functions25.OneWay_Spline($D$56:$D$60,K$56:K$60,$D97)</f>
        <v>5.6252622633069098</v>
      </c>
      <c r="L97" s="42">
        <f>_xll.SRS1Splines.Functions25.OneWay_Spline($D$56:$D$60,L$56:L$60,$D97)</f>
        <v>0.42841593973707598</v>
      </c>
      <c r="M97" s="42">
        <f>_xll.SRS1Splines.Functions25.OneWay_Spline($D$56:$D$60,M$56:M$60,$D97)</f>
        <v>0.59267658761822095</v>
      </c>
      <c r="N97" s="42">
        <f>_xll.SRS1Splines.Functions25.OneWay_Spline($D$56:$D$60,N$56:N$60,$D97)</f>
        <v>7.4566329410163501</v>
      </c>
      <c r="P97" s="42">
        <f t="shared" si="16"/>
        <v>2</v>
      </c>
      <c r="Q97" s="42">
        <f>_xll.SRS1Splines.Functions25.OneWay_Spline($D$56:$D$60,Q$56:Q$60,P97)</f>
        <v>0.14082828328882199</v>
      </c>
      <c r="R97" s="42">
        <f>_xll.SRS1Splines.Functions25.OneWay_Spline($D$56:$D$60,R$56:R$60,$D97)</f>
        <v>2.0181443045229299</v>
      </c>
      <c r="S97" s="42">
        <f>_xll.SRS1Splines.Functions25.OneWay_Spline($D$56:$D$60,S$56:S$60,$D97)</f>
        <v>0.71994612415434001</v>
      </c>
      <c r="T97" s="42">
        <f>_xll.SRS1Splines.Functions25.OneWay_Spline($D$56:$D$60,T$56:T$60,$D97)</f>
        <v>0.71758273626412294</v>
      </c>
      <c r="U97" s="42">
        <f>_xll.SRS1Splines.Functions25.OneWay_Spline($D$56:$D$60,U$56:U$60,$D97)</f>
        <v>0.985409304747486</v>
      </c>
      <c r="V97" s="42">
        <f>_xll.SRS1Splines.Functions25.OneWay_Spline($D$56:$D$60,V$56:V$60,$D97)</f>
        <v>9.2889884658286199</v>
      </c>
      <c r="W97" s="42">
        <f>_xll.SRS1Splines.Functions25.OneWay_Spline($D$56:$D$60,W$56:W$60,$D97)</f>
        <v>4.7174594653824604</v>
      </c>
      <c r="X97" s="42">
        <f>_xll.SRS1Splines.Functions25.OneWay_Spline($D$56:$D$60,X$56:X$60,$D97)</f>
        <v>0.31874083405586801</v>
      </c>
      <c r="Y97" s="42">
        <f>_xll.SRS1Splines.Functions25.OneWay_Spline($D$56:$D$60,Y$56:Y$60,$D97)</f>
        <v>0.48073241402594702</v>
      </c>
      <c r="Z97" s="42">
        <f>_xll.SRS1Splines.Functions25.OneWay_Spline($D$56:$D$60,Z$56:Z$60,$D97)</f>
        <v>2.1244244889699302</v>
      </c>
      <c r="AB97" s="42">
        <f t="shared" si="17"/>
        <v>2</v>
      </c>
      <c r="AC97" s="42">
        <f>_xll.SRS1Splines.Functions25.OneWay_Spline($D$56:$D$60,AC$56:AC$60,AB97)</f>
        <v>0.18058480161278501</v>
      </c>
      <c r="AD97" s="42">
        <f>_xll.SRS1Splines.Functions25.OneWay_Spline($D$56:$D$60,AD$56:AD$60,$D97)</f>
        <v>3.37295597403764</v>
      </c>
      <c r="AE97" s="42">
        <f>_xll.SRS1Splines.Functions25.OneWay_Spline($D$56:$D$60,AE$56:AE$60,$D97)</f>
        <v>0.775376532043898</v>
      </c>
      <c r="AF97" s="42">
        <f>_xll.SRS1Splines.Functions25.OneWay_Spline($D$56:$D$60,AF$56:AF$60,$D97)</f>
        <v>1.69685649366317</v>
      </c>
      <c r="AG97" s="42">
        <f>_xll.SRS1Splines.Functions25.OneWay_Spline($D$56:$D$60,AG$56:AG$60,$D97)</f>
        <v>1.48206547955298</v>
      </c>
      <c r="AH97" s="42">
        <f>_xll.SRS1Splines.Functions25.OneWay_Spline($D$56:$D$60,AH$56:AH$60,$D97)</f>
        <v>16.684489083062399</v>
      </c>
      <c r="AI97" s="42">
        <f>_xll.SRS1Splines.Functions25.OneWay_Spline($D$56:$D$60,AI$56:AI$60,$D97)</f>
        <v>6.5330650612313601</v>
      </c>
      <c r="AJ97" s="42">
        <f>_xll.SRS1Splines.Functions25.OneWay_Spline($D$56:$D$60,AJ$56:AJ$60,$D97)</f>
        <v>0.593180746146037</v>
      </c>
      <c r="AK97" s="42">
        <f>_xll.SRS1Splines.Functions25.OneWay_Spline($D$56:$D$60,AK$56:AK$60,$D97)</f>
        <v>0.67888657993975499</v>
      </c>
      <c r="AL97" s="42">
        <f>_xll.SRS1Splines.Functions25.OneWay_Spline($D$56:$D$60,AL$56:AL$60,$D97)</f>
        <v>12.7888413930628</v>
      </c>
    </row>
    <row r="98" spans="4:38">
      <c r="D98" s="42">
        <f>D97+0.25</f>
        <v>2.25</v>
      </c>
      <c r="E98" s="42">
        <f>_xll.SRS1Splines.Functions25.OneWay_Spline($D$56:$D$60,$E$56:$E$60,D98)</f>
        <v>0.143673402242671</v>
      </c>
      <c r="F98" s="42">
        <f>_xll.SRS1Splines.Functions25.OneWay_Spline($D$56:$D$60,F$56:F$60,$D98)</f>
        <v>2.5545572464436201</v>
      </c>
      <c r="G98" s="42">
        <f>_xll.SRS1Splines.Functions25.OneWay_Spline($D$56:$D$60,G$56:G$60,$D98)</f>
        <v>0.651746853058492</v>
      </c>
      <c r="H98" s="42">
        <f>_xll.SRS1Splines.Functions25.OneWay_Spline($D$56:$D$60,H$56:H$60,$D98)</f>
        <v>0.96009112286558795</v>
      </c>
      <c r="I98" s="42">
        <f>_xll.SRS1Splines.Functions25.OneWay_Spline($D$56:$D$60,I$56:I$60,$D98)</f>
        <v>1.1771763188641899</v>
      </c>
      <c r="J98" s="42">
        <f>_xll.SRS1Splines.Functions25.OneWay_Spline($D$56:$D$60,J$56:J$60,$D98)</f>
        <v>13.1129013219334</v>
      </c>
      <c r="K98" s="42">
        <f>_xll.SRS1Splines.Functions25.OneWay_Spline($D$56:$D$60,K$56:K$60,$D98)</f>
        <v>5.5327415081215001</v>
      </c>
      <c r="L98" s="42">
        <f>_xll.SRS1Splines.Functions25.OneWay_Spline($D$56:$D$60,L$56:L$60,$D98)</f>
        <v>0.41169863145954799</v>
      </c>
      <c r="M98" s="42">
        <f>_xll.SRS1Splines.Functions25.OneWay_Spline($D$56:$D$60,M$56:M$60,$D98)</f>
        <v>0.58579759609644599</v>
      </c>
      <c r="N98" s="42">
        <f>_xll.SRS1Splines.Functions25.OneWay_Spline($D$56:$D$60,N$56:N$60,$D98)</f>
        <v>7.1250743489750104</v>
      </c>
      <c r="P98" s="42">
        <f t="shared" si="16"/>
        <v>2.25</v>
      </c>
      <c r="Q98" s="42">
        <f>_xll.SRS1Splines.Functions25.OneWay_Spline($D$56:$D$60,Q$56:Q$60,P98)</f>
        <v>0.12579365474072199</v>
      </c>
      <c r="R98" s="42">
        <f>_xll.SRS1Splines.Functions25.OneWay_Spline($D$56:$D$60,R$56:R$60,$D98)</f>
        <v>1.90629004445186</v>
      </c>
      <c r="S98" s="42">
        <f>_xll.SRS1Splines.Functions25.OneWay_Spline($D$56:$D$60,S$56:S$60,$D98)</f>
        <v>0.68259091844917497</v>
      </c>
      <c r="T98" s="42">
        <f>_xll.SRS1Splines.Functions25.OneWay_Spline($D$56:$D$60,T$56:T$60,$D98)</f>
        <v>0.65557203132396502</v>
      </c>
      <c r="U98" s="42">
        <f>_xll.SRS1Splines.Functions25.OneWay_Spline($D$56:$D$60,U$56:U$60,$D98)</f>
        <v>0.95373207025061701</v>
      </c>
      <c r="V98" s="42">
        <f>_xll.SRS1Splines.Functions25.OneWay_Spline($D$56:$D$60,V$56:V$60,$D98)</f>
        <v>9.4378193267478494</v>
      </c>
      <c r="W98" s="42">
        <f>_xll.SRS1Splines.Functions25.OneWay_Spline($D$56:$D$60,W$56:W$60,$D98)</f>
        <v>4.6559590082305897</v>
      </c>
      <c r="X98" s="42">
        <f>_xll.SRS1Splines.Functions25.OneWay_Spline($D$56:$D$60,X$56:X$60,$D98)</f>
        <v>0.30603301273080602</v>
      </c>
      <c r="Y98" s="42">
        <f>_xll.SRS1Splines.Functions25.OneWay_Spline($D$56:$D$60,Y$56:Y$60,$D98)</f>
        <v>0.472238337463604</v>
      </c>
      <c r="Z98" s="42">
        <f>_xll.SRS1Splines.Functions25.OneWay_Spline($D$56:$D$60,Z$56:Z$60,$D98)</f>
        <v>2.0663382968797102</v>
      </c>
      <c r="AB98" s="42">
        <f t="shared" si="17"/>
        <v>2.25</v>
      </c>
      <c r="AC98" s="42">
        <f>_xll.SRS1Splines.Functions25.OneWay_Spline($D$56:$D$60,AC$56:AC$60,AB98)</f>
        <v>0.16155314974461901</v>
      </c>
      <c r="AD98" s="42">
        <f>_xll.SRS1Splines.Functions25.OneWay_Spline($D$56:$D$60,AD$56:AD$60,$D98)</f>
        <v>3.2028244484353698</v>
      </c>
      <c r="AE98" s="42">
        <f>_xll.SRS1Splines.Functions25.OneWay_Spline($D$56:$D$60,AE$56:AE$60,$D98)</f>
        <v>0.73389577271143702</v>
      </c>
      <c r="AF98" s="42">
        <f>_xll.SRS1Splines.Functions25.OneWay_Spline($D$56:$D$60,AF$56:AF$60,$D98)</f>
        <v>1.59229344480097</v>
      </c>
      <c r="AG98" s="42">
        <f>_xll.SRS1Splines.Functions25.OneWay_Spline($D$56:$D$60,AG$56:AG$60,$D98)</f>
        <v>1.39129824107926</v>
      </c>
      <c r="AH98" s="42">
        <f>_xll.SRS1Splines.Functions25.OneWay_Spline($D$56:$D$60,AH$56:AH$60,$D98)</f>
        <v>16.787983317118901</v>
      </c>
      <c r="AI98" s="42">
        <f>_xll.SRS1Splines.Functions25.OneWay_Spline($D$56:$D$60,AI$56:AI$60,$D98)</f>
        <v>6.4095240080124203</v>
      </c>
      <c r="AJ98" s="42">
        <f>_xll.SRS1Splines.Functions25.OneWay_Spline($D$56:$D$60,AJ$56:AJ$60,$D98)</f>
        <v>0.57799378617040698</v>
      </c>
      <c r="AK98" s="42">
        <f>_xll.SRS1Splines.Functions25.OneWay_Spline($D$56:$D$60,AK$56:AK$60,$D98)</f>
        <v>0.67058414005946698</v>
      </c>
      <c r="AL98" s="42">
        <f>_xll.SRS1Splines.Functions25.OneWay_Spline($D$56:$D$60,AL$56:AL$60,$D98)</f>
        <v>12.1838104010703</v>
      </c>
    </row>
    <row r="99" spans="4:38">
      <c r="D99" s="42">
        <f t="shared" ref="D99:D117" si="20">D98+0.25</f>
        <v>2.5</v>
      </c>
      <c r="E99" s="42">
        <f>_xll.SRS1Splines.Functions25.OneWay_Spline($D$56:$D$60,$E$56:$E$60,D99)</f>
        <v>0.127813991141811</v>
      </c>
      <c r="F99" s="42">
        <f>_xll.SRS1Splines.Functions25.OneWay_Spline($D$56:$D$60,F$56:F$60,$D99)</f>
        <v>2.39320676064788</v>
      </c>
      <c r="G99" s="42">
        <f>_xll.SRS1Splines.Functions25.OneWay_Spline($D$56:$D$60,G$56:G$60,$D99)</f>
        <v>0.61024422765613995</v>
      </c>
      <c r="H99" s="42">
        <f>_xll.SRS1Splines.Functions25.OneWay_Spline($D$56:$D$60,H$56:H$60,$D99)</f>
        <v>0.86841724616845095</v>
      </c>
      <c r="I99" s="42">
        <f>_xll.SRS1Splines.Functions25.OneWay_Spline($D$56:$D$60,I$56:I$60,$D99)</f>
        <v>1.1222406555908599</v>
      </c>
      <c r="J99" s="42">
        <f>_xll.SRS1Splines.Functions25.OneWay_Spline($D$56:$D$60,J$56:J$60,$D99)</f>
        <v>13.2309243502285</v>
      </c>
      <c r="K99" s="42">
        <f>_xll.SRS1Splines.Functions25.OneWay_Spline($D$56:$D$60,K$56:K$60,$D99)</f>
        <v>5.4269402617611604</v>
      </c>
      <c r="L99" s="42">
        <f>_xll.SRS1Splines.Functions25.OneWay_Spline($D$56:$D$60,L$56:L$60,$D99)</f>
        <v>0.395563856156678</v>
      </c>
      <c r="M99" s="42">
        <f>_xll.SRS1Splines.Functions25.OneWay_Spline($D$56:$D$60,M$56:M$60,$D99)</f>
        <v>0.57784410908346895</v>
      </c>
      <c r="N99" s="42">
        <f>_xll.SRS1Splines.Functions25.OneWay_Spline($D$56:$D$60,N$56:N$60,$D99)</f>
        <v>6.7453062801764103</v>
      </c>
      <c r="P99" s="42">
        <f t="shared" si="16"/>
        <v>2.5</v>
      </c>
      <c r="Q99" s="42">
        <f>_xll.SRS1Splines.Functions25.OneWay_Spline($D$56:$D$60,Q$56:Q$60,P99)</f>
        <v>0.111799069269063</v>
      </c>
      <c r="R99" s="42">
        <f>_xll.SRS1Splines.Functions25.OneWay_Spline($D$56:$D$60,R$56:R$60,$D99)</f>
        <v>1.77823719631869</v>
      </c>
      <c r="S99" s="42">
        <f>_xll.SRS1Splines.Functions25.OneWay_Spline($D$56:$D$60,S$56:S$60,$D99)</f>
        <v>0.64332357224921399</v>
      </c>
      <c r="T99" s="42">
        <f>_xll.SRS1Splines.Functions25.OneWay_Spline($D$56:$D$60,T$56:T$60,$D99)</f>
        <v>0.59756201702510703</v>
      </c>
      <c r="U99" s="42">
        <f>_xll.SRS1Splines.Functions25.OneWay_Spline($D$56:$D$60,U$56:U$60,$D99)</f>
        <v>0.92492042991935697</v>
      </c>
      <c r="V99" s="42">
        <f>_xll.SRS1Splines.Functions25.OneWay_Spline($D$56:$D$60,V$56:V$60,$D99)</f>
        <v>9.57704819664003</v>
      </c>
      <c r="W99" s="42">
        <f>_xll.SRS1Splines.Functions25.OneWay_Spline($D$56:$D$60,W$56:W$60,$D99)</f>
        <v>4.5856307342626703</v>
      </c>
      <c r="X99" s="42">
        <f>_xll.SRS1Splines.Functions25.OneWay_Spline($D$56:$D$60,X$56:X$60,$D99)</f>
        <v>0.29414505084607101</v>
      </c>
      <c r="Y99" s="42">
        <f>_xll.SRS1Splines.Functions25.OneWay_Spline($D$56:$D$60,Y$56:Y$60,$D99)</f>
        <v>0.464046314494243</v>
      </c>
      <c r="Z99" s="42">
        <f>_xll.SRS1Splines.Functions25.OneWay_Spline($D$56:$D$60,Z$56:Z$60,$D99)</f>
        <v>1.9995232162773999</v>
      </c>
      <c r="AB99" s="42">
        <f t="shared" si="17"/>
        <v>2.5</v>
      </c>
      <c r="AC99" s="42">
        <f>_xll.SRS1Splines.Functions25.OneWay_Spline($D$56:$D$60,AC$56:AC$60,AB99)</f>
        <v>0.143828913014559</v>
      </c>
      <c r="AD99" s="42">
        <f>_xll.SRS1Splines.Functions25.OneWay_Spline($D$56:$D$60,AD$56:AD$60,$D99)</f>
        <v>3.0081763249770601</v>
      </c>
      <c r="AE99" s="42">
        <f>_xll.SRS1Splines.Functions25.OneWay_Spline($D$56:$D$60,AE$56:AE$60,$D99)</f>
        <v>0.69563015998569599</v>
      </c>
      <c r="AF99" s="42">
        <f>_xll.SRS1Splines.Functions25.OneWay_Spline($D$56:$D$60,AF$56:AF$60,$D99)</f>
        <v>1.48181067881673</v>
      </c>
      <c r="AG99" s="42">
        <f>_xll.SRS1Splines.Functions25.OneWay_Spline($D$56:$D$60,AG$56:AG$60,$D99)</f>
        <v>1.3070316745827599</v>
      </c>
      <c r="AH99" s="42">
        <f>_xll.SRS1Splines.Functions25.OneWay_Spline($D$56:$D$60,AH$56:AH$60,$D99)</f>
        <v>16.884800503817001</v>
      </c>
      <c r="AI99" s="42">
        <f>_xll.SRS1Splines.Functions25.OneWay_Spline($D$56:$D$60,AI$56:AI$60,$D99)</f>
        <v>6.2682497892596603</v>
      </c>
      <c r="AJ99" s="42">
        <f>_xll.SRS1Splines.Functions25.OneWay_Spline($D$56:$D$60,AJ$56:AJ$60,$D99)</f>
        <v>0.56048758986205105</v>
      </c>
      <c r="AK99" s="42">
        <f>_xll.SRS1Splines.Functions25.OneWay_Spline($D$56:$D$60,AK$56:AK$60,$D99)</f>
        <v>0.66096713573014199</v>
      </c>
      <c r="AL99" s="42">
        <f>_xll.SRS1Splines.Functions25.OneWay_Spline($D$56:$D$60,AL$56:AL$60,$D99)</f>
        <v>11.4910893440754</v>
      </c>
    </row>
    <row r="100" spans="4:38">
      <c r="D100" s="42">
        <f t="shared" si="20"/>
        <v>2.75</v>
      </c>
      <c r="E100" s="42">
        <f>_xll.SRS1Splines.Functions25.OneWay_Spline($D$56:$D$60,$E$56:$E$60,D100)</f>
        <v>0.113102915112722</v>
      </c>
      <c r="F100" s="42">
        <f>_xll.SRS1Splines.Functions25.OneWay_Spline($D$56:$D$60,F$56:F$60,$D100)</f>
        <v>2.2155027676650398</v>
      </c>
      <c r="G100" s="42">
        <f>_xll.SRS1Splines.Functions25.OneWay_Spline($D$56:$D$60,G$56:G$60,$D100)</f>
        <v>0.57178030680815894</v>
      </c>
      <c r="H100" s="42">
        <f>_xll.SRS1Splines.Functions25.OneWay_Spline($D$56:$D$60,H$56:H$60,$D100)</f>
        <v>0.78306570579525503</v>
      </c>
      <c r="I100" s="42">
        <f>_xll.SRS1Splines.Functions25.OneWay_Spline($D$56:$D$60,I$56:I$60,$D100)</f>
        <v>1.07178894681077</v>
      </c>
      <c r="J100" s="42">
        <f>_xll.SRS1Splines.Functions25.OneWay_Spline($D$56:$D$60,J$56:J$60,$D100)</f>
        <v>13.3408078593308</v>
      </c>
      <c r="K100" s="42">
        <f>_xll.SRS1Splines.Functions25.OneWay_Spline($D$56:$D$60,K$56:K$60,$D100)</f>
        <v>5.3105146224608699</v>
      </c>
      <c r="L100" s="42">
        <f>_xll.SRS1Splines.Functions25.OneWay_Spline($D$56:$D$60,L$56:L$60,$D100)</f>
        <v>0.38004704918715299</v>
      </c>
      <c r="M100" s="42">
        <f>_xll.SRS1Splines.Functions25.OneWay_Spline($D$56:$D$60,M$56:M$60,$D100)</f>
        <v>0.56898183699642801</v>
      </c>
      <c r="N100" s="42">
        <f>_xll.SRS1Splines.Functions25.OneWay_Spline($D$56:$D$60,N$56:N$60,$D100)</f>
        <v>6.3266219194827098</v>
      </c>
      <c r="P100" s="42">
        <f t="shared" si="16"/>
        <v>2.75</v>
      </c>
      <c r="Q100" s="42">
        <f>_xll.SRS1Splines.Functions25.OneWay_Spline($D$56:$D$60,Q$56:Q$60,P100)</f>
        <v>9.8820744994937398E-2</v>
      </c>
      <c r="R100" s="42">
        <f>_xll.SRS1Splines.Functions25.OneWay_Spline($D$56:$D$60,R$56:R$60,$D100)</f>
        <v>1.63714472880924</v>
      </c>
      <c r="S100" s="42">
        <f>_xll.SRS1Splines.Functions25.OneWay_Spline($D$56:$D$60,S$56:S$60,$D100)</f>
        <v>0.60274046582188801</v>
      </c>
      <c r="T100" s="42">
        <f>_xll.SRS1Splines.Functions25.OneWay_Spline($D$56:$D$60,T$56:T$60,$D100)</f>
        <v>0.54355269336754997</v>
      </c>
      <c r="U100" s="42">
        <f>_xll.SRS1Splines.Functions25.OneWay_Spline($D$56:$D$60,U$56:U$60,$D100)</f>
        <v>0.89869541714633405</v>
      </c>
      <c r="V100" s="42">
        <f>_xll.SRS1Splines.Functions25.OneWay_Spline($D$56:$D$60,V$56:V$60,$D100)</f>
        <v>9.7066750755051601</v>
      </c>
      <c r="W100" s="42">
        <f>_xll.SRS1Splines.Functions25.OneWay_Spline($D$56:$D$60,W$56:W$60,$D100)</f>
        <v>4.5082402068418999</v>
      </c>
      <c r="X100" s="42">
        <f>_xll.SRS1Splines.Functions25.OneWay_Spline($D$56:$D$60,X$56:X$60,$D100)</f>
        <v>0.28307694840166198</v>
      </c>
      <c r="Y100" s="42">
        <f>_xll.SRS1Splines.Functions25.OneWay_Spline($D$56:$D$60,Y$56:Y$60,$D100)</f>
        <v>0.45618347121054198</v>
      </c>
      <c r="Z100" s="42">
        <f>_xll.SRS1Splines.Functions25.OneWay_Spline($D$56:$D$60,Z$56:Z$60,$D100)</f>
        <v>1.9255040736861699</v>
      </c>
      <c r="AB100" s="42">
        <f t="shared" si="17"/>
        <v>2.75</v>
      </c>
      <c r="AC100" s="42">
        <f>_xll.SRS1Splines.Functions25.OneWay_Spline($D$56:$D$60,AC$56:AC$60,AB100)</f>
        <v>0.12738508523050601</v>
      </c>
      <c r="AD100" s="42">
        <f>_xll.SRS1Splines.Functions25.OneWay_Spline($D$56:$D$60,AD$56:AD$60,$D100)</f>
        <v>2.7938608065208399</v>
      </c>
      <c r="AE100" s="42">
        <f>_xll.SRS1Splines.Functions25.OneWay_Spline($D$56:$D$60,AE$56:AE$60,$D100)</f>
        <v>0.66039675927386299</v>
      </c>
      <c r="AF100" s="42">
        <f>_xll.SRS1Splines.Functions25.OneWay_Spline($D$56:$D$60,AF$56:AF$60,$D100)</f>
        <v>1.3671558396059</v>
      </c>
      <c r="AG100" s="42">
        <f>_xll.SRS1Splines.Functions25.OneWay_Spline($D$56:$D$60,AG$56:AG$60,$D100)</f>
        <v>1.2290469513662701</v>
      </c>
      <c r="AH100" s="42">
        <f>_xll.SRS1Splines.Functions25.OneWay_Spline($D$56:$D$60,AH$56:AH$60,$D100)</f>
        <v>16.974940643156501</v>
      </c>
      <c r="AI100" s="42">
        <f>_xll.SRS1Splines.Functions25.OneWay_Spline($D$56:$D$60,AI$56:AI$60,$D100)</f>
        <v>6.11278903807984</v>
      </c>
      <c r="AJ100" s="42">
        <f>_xll.SRS1Splines.Functions25.OneWay_Spline($D$56:$D$60,AJ$56:AJ$60,$D100)</f>
        <v>0.54104732450299797</v>
      </c>
      <c r="AK100" s="42">
        <f>_xll.SRS1Splines.Functions25.OneWay_Spline($D$56:$D$60,AK$56:AK$60,$D100)</f>
        <v>0.65022909937282902</v>
      </c>
      <c r="AL100" s="42">
        <f>_xll.SRS1Splines.Functions25.OneWay_Spline($D$56:$D$60,AL$56:AL$60,$D100)</f>
        <v>10.7277397652792</v>
      </c>
    </row>
    <row r="101" spans="4:38">
      <c r="D101" s="42">
        <f t="shared" si="20"/>
        <v>3</v>
      </c>
      <c r="E101" s="42">
        <f>_xll.SRS1Splines.Functions25.OneWay_Spline($D$56:$D$60,$E$56:$E$60,D101)</f>
        <v>9.9514780119901405E-2</v>
      </c>
      <c r="F101" s="42">
        <f>_xll.SRS1Splines.Functions25.OneWay_Spline($D$56:$D$60,F$56:F$60,$D101)</f>
        <v>2.0254493532670601</v>
      </c>
      <c r="G101" s="42">
        <f>_xll.SRS1Splines.Functions25.OneWay_Spline($D$56:$D$60,G$56:G$60,$D101)</f>
        <v>0.53627299669735196</v>
      </c>
      <c r="H101" s="42">
        <f>_xll.SRS1Splines.Functions25.OneWay_Spline($D$56:$D$60,H$56:H$60,$D101)</f>
        <v>0.70403650174599997</v>
      </c>
      <c r="I101" s="42">
        <f>_xll.SRS1Splines.Functions25.OneWay_Spline($D$56:$D$60,I$56:I$60,$D101)</f>
        <v>1.02549771626044</v>
      </c>
      <c r="J101" s="42">
        <f>_xll.SRS1Splines.Functions25.OneWay_Spline($D$56:$D$60,J$56:J$60,$D101)</f>
        <v>13.442551849240401</v>
      </c>
      <c r="K101" s="42">
        <f>_xll.SRS1Splines.Functions25.OneWay_Spline($D$56:$D$60,K$56:K$60,$D101)</f>
        <v>5.1861206884556097</v>
      </c>
      <c r="L101" s="42">
        <f>_xll.SRS1Splines.Functions25.OneWay_Spline($D$56:$D$60,L$56:L$60,$D101)</f>
        <v>0.36518364590965702</v>
      </c>
      <c r="M101" s="42">
        <f>_xll.SRS1Splines.Functions25.OneWay_Spline($D$56:$D$60,M$56:M$60,$D101)</f>
        <v>0.55937649025245995</v>
      </c>
      <c r="N101" s="42">
        <f>_xll.SRS1Splines.Functions25.OneWay_Spline($D$56:$D$60,N$56:N$60,$D101)</f>
        <v>5.8783144517560997</v>
      </c>
      <c r="P101" s="42">
        <f t="shared" si="16"/>
        <v>3</v>
      </c>
      <c r="Q101" s="42">
        <f>_xll.SRS1Splines.Functions25.OneWay_Spline($D$56:$D$60,Q$56:Q$60,P101)</f>
        <v>8.6834900039439902E-2</v>
      </c>
      <c r="R101" s="42">
        <f>_xll.SRS1Splines.Functions25.OneWay_Spline($D$56:$D$60,R$56:R$60,$D101)</f>
        <v>1.4861716106093099</v>
      </c>
      <c r="S101" s="42">
        <f>_xll.SRS1Splines.Functions25.OneWay_Spline($D$56:$D$60,S$56:S$60,$D101)</f>
        <v>0.56143797943462403</v>
      </c>
      <c r="T101" s="42">
        <f>_xll.SRS1Splines.Functions25.OneWay_Spline($D$56:$D$60,T$56:T$60,$D101)</f>
        <v>0.493544060351294</v>
      </c>
      <c r="U101" s="42">
        <f>_xll.SRS1Splines.Functions25.OneWay_Spline($D$56:$D$60,U$56:U$60,$D101)</f>
        <v>0.87477806532417202</v>
      </c>
      <c r="V101" s="42">
        <f>_xll.SRS1Splines.Functions25.OneWay_Spline($D$56:$D$60,V$56:V$60,$D101)</f>
        <v>9.8266999633432501</v>
      </c>
      <c r="W101" s="42">
        <f>_xll.SRS1Splines.Functions25.OneWay_Spline($D$56:$D$60,W$56:W$60,$D101)</f>
        <v>4.4255529893314902</v>
      </c>
      <c r="X101" s="42">
        <f>_xll.SRS1Splines.Functions25.OneWay_Spline($D$56:$D$60,X$56:X$60,$D101)</f>
        <v>0.27282870539757897</v>
      </c>
      <c r="Y101" s="42">
        <f>_xll.SRS1Splines.Functions25.OneWay_Spline($D$56:$D$60,Y$56:Y$60,$D101)</f>
        <v>0.44867693370518202</v>
      </c>
      <c r="Z101" s="42">
        <f>_xll.SRS1Splines.Functions25.OneWay_Spline($D$56:$D$60,Z$56:Z$60,$D101)</f>
        <v>1.8458056956291899</v>
      </c>
      <c r="AB101" s="42">
        <f t="shared" si="17"/>
        <v>3</v>
      </c>
      <c r="AC101" s="42">
        <f>_xll.SRS1Splines.Functions25.OneWay_Spline($D$56:$D$60,AC$56:AC$60,AB101)</f>
        <v>0.11219466020036301</v>
      </c>
      <c r="AD101" s="42">
        <f>_xll.SRS1Splines.Functions25.OneWay_Spline($D$56:$D$60,AD$56:AD$60,$D101)</f>
        <v>2.5647270959248001</v>
      </c>
      <c r="AE101" s="42">
        <f>_xll.SRS1Splines.Functions25.OneWay_Spline($D$56:$D$60,AE$56:AE$60,$D101)</f>
        <v>0.62801263598312795</v>
      </c>
      <c r="AF101" s="42">
        <f>_xll.SRS1Splines.Functions25.OneWay_Spline($D$56:$D$60,AF$56:AF$60,$D101)</f>
        <v>1.2500765710639099</v>
      </c>
      <c r="AG101" s="42">
        <f>_xll.SRS1Splines.Functions25.OneWay_Spline($D$56:$D$60,AG$56:AG$60,$D101)</f>
        <v>1.15712524273254</v>
      </c>
      <c r="AH101" s="42">
        <f>_xll.SRS1Splines.Functions25.OneWay_Spline($D$56:$D$60,AH$56:AH$60,$D101)</f>
        <v>17.0584037351375</v>
      </c>
      <c r="AI101" s="42">
        <f>_xll.SRS1Splines.Functions25.OneWay_Spline($D$56:$D$60,AI$56:AI$60,$D101)</f>
        <v>5.9466883875797398</v>
      </c>
      <c r="AJ101" s="42">
        <f>_xll.SRS1Splines.Functions25.OneWay_Spline($D$56:$D$60,AJ$56:AJ$60,$D101)</f>
        <v>0.52005815737527905</v>
      </c>
      <c r="AK101" s="42">
        <f>_xll.SRS1Splines.Functions25.OneWay_Spline($D$56:$D$60,AK$56:AK$60,$D101)</f>
        <v>0.63856356340858</v>
      </c>
      <c r="AL101" s="42">
        <f>_xll.SRS1Splines.Functions25.OneWay_Spline($D$56:$D$60,AL$56:AL$60,$D101)</f>
        <v>9.9108232078830092</v>
      </c>
    </row>
    <row r="102" spans="4:38">
      <c r="D102" s="42">
        <f t="shared" si="20"/>
        <v>3.25</v>
      </c>
      <c r="E102" s="42">
        <f>_xll.SRS1Splines.Functions25.OneWay_Spline($D$56:$D$60,$E$56:$E$60,D102)</f>
        <v>8.7024192127847594E-2</v>
      </c>
      <c r="F102" s="42">
        <f>_xll.SRS1Splines.Functions25.OneWay_Spline($D$56:$D$60,F$56:F$60,$D102)</f>
        <v>1.82705060322589</v>
      </c>
      <c r="G102" s="42">
        <f>_xll.SRS1Splines.Functions25.OneWay_Spline($D$56:$D$60,G$56:G$60,$D102)</f>
        <v>0.50364020350651795</v>
      </c>
      <c r="H102" s="42">
        <f>_xll.SRS1Splines.Functions25.OneWay_Spline($D$56:$D$60,H$56:H$60,$D102)</f>
        <v>0.63132963402068498</v>
      </c>
      <c r="I102" s="42">
        <f>_xll.SRS1Splines.Functions25.OneWay_Spline($D$56:$D$60,I$56:I$60,$D102)</f>
        <v>0.98304348767636895</v>
      </c>
      <c r="J102" s="42">
        <f>_xll.SRS1Splines.Functions25.OneWay_Spline($D$56:$D$60,J$56:J$60,$D102)</f>
        <v>13.5361563199572</v>
      </c>
      <c r="K102" s="42">
        <f>_xll.SRS1Splines.Functions25.OneWay_Spline($D$56:$D$60,K$56:K$60,$D102)</f>
        <v>5.0564145579803803</v>
      </c>
      <c r="L102" s="42">
        <f>_xll.SRS1Splines.Functions25.OneWay_Spline($D$56:$D$60,L$56:L$60,$D102)</f>
        <v>0.35100908168287698</v>
      </c>
      <c r="M102" s="42">
        <f>_xll.SRS1Splines.Functions25.OneWay_Spline($D$56:$D$60,M$56:M$60,$D102)</f>
        <v>0.54919377926870305</v>
      </c>
      <c r="N102" s="42">
        <f>_xll.SRS1Splines.Functions25.OneWay_Spline($D$56:$D$60,N$56:N$60,$D102)</f>
        <v>5.40967706185877</v>
      </c>
      <c r="P102" s="42">
        <f t="shared" si="16"/>
        <v>3.25</v>
      </c>
      <c r="Q102" s="42">
        <f>_xll.SRS1Splines.Functions25.OneWay_Spline($D$56:$D$60,Q$56:Q$60,P102)</f>
        <v>7.5817752523663601E-2</v>
      </c>
      <c r="R102" s="42">
        <f>_xll.SRS1Splines.Functions25.OneWay_Spline($D$56:$D$60,R$56:R$60,$D102)</f>
        <v>1.32847681040471</v>
      </c>
      <c r="S102" s="42">
        <f>_xll.SRS1Splines.Functions25.OneWay_Spline($D$56:$D$60,S$56:S$60,$D102)</f>
        <v>0.520012493354852</v>
      </c>
      <c r="T102" s="42">
        <f>_xll.SRS1Splines.Functions25.OneWay_Spline($D$56:$D$60,T$56:T$60,$D102)</f>
        <v>0.44753611797633802</v>
      </c>
      <c r="U102" s="42">
        <f>_xll.SRS1Splines.Functions25.OneWay_Spline($D$56:$D$60,U$56:U$60,$D102)</f>
        <v>0.85288940784549805</v>
      </c>
      <c r="V102" s="42">
        <f>_xll.SRS1Splines.Functions25.OneWay_Spline($D$56:$D$60,V$56:V$60,$D102)</f>
        <v>9.9371228601542896</v>
      </c>
      <c r="W102" s="42">
        <f>_xll.SRS1Splines.Functions25.OneWay_Spline($D$56:$D$60,W$56:W$60,$D102)</f>
        <v>4.3393346450946604</v>
      </c>
      <c r="X102" s="42">
        <f>_xll.SRS1Splines.Functions25.OneWay_Spline($D$56:$D$60,X$56:X$60,$D102)</f>
        <v>0.263400321833824</v>
      </c>
      <c r="Y102" s="42">
        <f>_xll.SRS1Splines.Functions25.OneWay_Spline($D$56:$D$60,Y$56:Y$60,$D102)</f>
        <v>0.44155382807084098</v>
      </c>
      <c r="Z102" s="42">
        <f>_xll.SRS1Splines.Functions25.OneWay_Spline($D$56:$D$60,Z$56:Z$60,$D102)</f>
        <v>1.7619529086296399</v>
      </c>
      <c r="AB102" s="42">
        <f t="shared" si="17"/>
        <v>3.25</v>
      </c>
      <c r="AC102" s="42">
        <f>_xll.SRS1Splines.Functions25.OneWay_Spline($D$56:$D$60,AC$56:AC$60,AB102)</f>
        <v>9.8230631732031504E-2</v>
      </c>
      <c r="AD102" s="42">
        <f>_xll.SRS1Splines.Functions25.OneWay_Spline($D$56:$D$60,AD$56:AD$60,$D102)</f>
        <v>2.3256243960470799</v>
      </c>
      <c r="AE102" s="42">
        <f>_xll.SRS1Splines.Functions25.OneWay_Spline($D$56:$D$60,AE$56:AE$60,$D102)</f>
        <v>0.59829485552067996</v>
      </c>
      <c r="AF102" s="42">
        <f>_xll.SRS1Splines.Functions25.OneWay_Spline($D$56:$D$60,AF$56:AF$60,$D102)</f>
        <v>1.1323205170861901</v>
      </c>
      <c r="AG102" s="42">
        <f>_xll.SRS1Splines.Functions25.OneWay_Spline($D$56:$D$60,AG$56:AG$60,$D102)</f>
        <v>1.09104771998437</v>
      </c>
      <c r="AH102" s="42">
        <f>_xll.SRS1Splines.Functions25.OneWay_Spline($D$56:$D$60,AH$56:AH$60,$D102)</f>
        <v>17.1351897797601</v>
      </c>
      <c r="AI102" s="42">
        <f>_xll.SRS1Splines.Functions25.OneWay_Spline($D$56:$D$60,AI$56:AI$60,$D102)</f>
        <v>5.7734944708661002</v>
      </c>
      <c r="AJ102" s="42">
        <f>_xll.SRS1Splines.Functions25.OneWay_Spline($D$56:$D$60,AJ$56:AJ$60,$D102)</f>
        <v>0.49790525576092398</v>
      </c>
      <c r="AK102" s="42">
        <f>_xll.SRS1Splines.Functions25.OneWay_Spline($D$56:$D$60,AK$56:AK$60,$D102)</f>
        <v>0.62616406025844495</v>
      </c>
      <c r="AL102" s="42">
        <f>_xll.SRS1Splines.Functions25.OneWay_Spline($D$56:$D$60,AL$56:AL$60,$D102)</f>
        <v>9.0574012150878893</v>
      </c>
    </row>
    <row r="103" spans="4:38">
      <c r="D103" s="42">
        <f t="shared" si="20"/>
        <v>3.5</v>
      </c>
      <c r="E103" s="42">
        <f>_xll.SRS1Splines.Functions25.OneWay_Spline($D$56:$D$60,$E$56:$E$60,D103)</f>
        <v>7.5605757101058102E-2</v>
      </c>
      <c r="F103" s="42">
        <f>_xll.SRS1Splines.Functions25.OneWay_Spline($D$56:$D$60,F$56:F$60,$D103)</f>
        <v>1.62431060331352</v>
      </c>
      <c r="G103" s="42">
        <f>_xll.SRS1Splines.Functions25.OneWay_Spline($D$56:$D$60,G$56:G$60,$D103)</f>
        <v>0.47379983341845799</v>
      </c>
      <c r="H103" s="42">
        <f>_xll.SRS1Splines.Functions25.OneWay_Spline($D$56:$D$60,H$56:H$60,$D103)</f>
        <v>0.56494510261930997</v>
      </c>
      <c r="I103" s="42">
        <f>_xll.SRS1Splines.Functions25.OneWay_Spline($D$56:$D$60,I$56:I$60,$D103)</f>
        <v>0.94410278479508403</v>
      </c>
      <c r="J103" s="42">
        <f>_xll.SRS1Splines.Functions25.OneWay_Spline($D$56:$D$60,J$56:J$60,$D103)</f>
        <v>13.621621271481199</v>
      </c>
      <c r="K103" s="42">
        <f>_xll.SRS1Splines.Functions25.OneWay_Spline($D$56:$D$60,K$56:K$60,$D103)</f>
        <v>4.9240523292701601</v>
      </c>
      <c r="L103" s="42">
        <f>_xll.SRS1Splines.Functions25.OneWay_Spline($D$56:$D$60,L$56:L$60,$D103)</f>
        <v>0.33755879186549897</v>
      </c>
      <c r="M103" s="42">
        <f>_xll.SRS1Splines.Functions25.OneWay_Spline($D$56:$D$60,M$56:M$60,$D103)</f>
        <v>0.53859941446229498</v>
      </c>
      <c r="N103" s="42">
        <f>_xll.SRS1Splines.Functions25.OneWay_Spline($D$56:$D$60,N$56:N$60,$D103)</f>
        <v>4.9300029346529</v>
      </c>
      <c r="P103" s="42">
        <f t="shared" si="16"/>
        <v>3.5</v>
      </c>
      <c r="Q103" s="42">
        <f>_xll.SRS1Splines.Functions25.OneWay_Spline($D$56:$D$60,Q$56:Q$60,P103)</f>
        <v>6.5745520568701907E-2</v>
      </c>
      <c r="R103" s="42">
        <f>_xll.SRS1Splines.Functions25.OneWay_Spline($D$56:$D$60,R$56:R$60,$D103)</f>
        <v>1.16721929688126</v>
      </c>
      <c r="S103" s="42">
        <f>_xll.SRS1Splines.Functions25.OneWay_Spline($D$56:$D$60,S$56:S$60,$D103)</f>
        <v>0.47906038784999899</v>
      </c>
      <c r="T103" s="42">
        <f>_xll.SRS1Splines.Functions25.OneWay_Spline($D$56:$D$60,T$56:T$60,$D103)</f>
        <v>0.40552886624268197</v>
      </c>
      <c r="U103" s="42">
        <f>_xll.SRS1Splines.Functions25.OneWay_Spline($D$56:$D$60,U$56:U$60,$D103)</f>
        <v>0.83275047810293801</v>
      </c>
      <c r="V103" s="42">
        <f>_xll.SRS1Splines.Functions25.OneWay_Spline($D$56:$D$60,V$56:V$60,$D103)</f>
        <v>10.0379437659383</v>
      </c>
      <c r="W103" s="42">
        <f>_xll.SRS1Splines.Functions25.OneWay_Spline($D$56:$D$60,W$56:W$60,$D103)</f>
        <v>4.2513507374946196</v>
      </c>
      <c r="X103" s="42">
        <f>_xll.SRS1Splines.Functions25.OneWay_Spline($D$56:$D$60,X$56:X$60,$D103)</f>
        <v>0.25479179771039501</v>
      </c>
      <c r="Y103" s="42">
        <f>_xll.SRS1Splines.Functions25.OneWay_Spline($D$56:$D$60,Y$56:Y$60,$D103)</f>
        <v>0.43484128040019798</v>
      </c>
      <c r="Z103" s="42">
        <f>_xll.SRS1Splines.Functions25.OneWay_Spline($D$56:$D$60,Z$56:Z$60,$D103)</f>
        <v>1.6754705392107001</v>
      </c>
      <c r="AB103" s="42">
        <f t="shared" si="17"/>
        <v>3.5</v>
      </c>
      <c r="AC103" s="42">
        <f>_xll.SRS1Splines.Functions25.OneWay_Spline($D$56:$D$60,AC$56:AC$60,AB103)</f>
        <v>8.54659936334142E-2</v>
      </c>
      <c r="AD103" s="42">
        <f>_xll.SRS1Splines.Functions25.OneWay_Spline($D$56:$D$60,AD$56:AD$60,$D103)</f>
        <v>2.0814019097457801</v>
      </c>
      <c r="AE103" s="42">
        <f>_xll.SRS1Splines.Functions25.OneWay_Spline($D$56:$D$60,AE$56:AE$60,$D103)</f>
        <v>0.57106048329370895</v>
      </c>
      <c r="AF103" s="42">
        <f>_xll.SRS1Splines.Functions25.OneWay_Spline($D$56:$D$60,AF$56:AF$60,$D103)</f>
        <v>1.0156353215681599</v>
      </c>
      <c r="AG103" s="42">
        <f>_xll.SRS1Splines.Functions25.OneWay_Spline($D$56:$D$60,AG$56:AG$60,$D103)</f>
        <v>1.03059555442453</v>
      </c>
      <c r="AH103" s="42">
        <f>_xll.SRS1Splines.Functions25.OneWay_Spline($D$56:$D$60,AH$56:AH$60,$D103)</f>
        <v>17.205298777024201</v>
      </c>
      <c r="AI103" s="42">
        <f>_xll.SRS1Splines.Functions25.OneWay_Spline($D$56:$D$60,AI$56:AI$60,$D103)</f>
        <v>5.5967539210457096</v>
      </c>
      <c r="AJ103" s="42">
        <f>_xll.SRS1Splines.Functions25.OneWay_Spline($D$56:$D$60,AJ$56:AJ$60,$D103)</f>
        <v>0.47497378694196002</v>
      </c>
      <c r="AK103" s="42">
        <f>_xll.SRS1Splines.Functions25.OneWay_Spline($D$56:$D$60,AK$56:AK$60,$D103)</f>
        <v>0.61322412234347401</v>
      </c>
      <c r="AL103" s="42">
        <f>_xll.SRS1Splines.Functions25.OneWay_Spline($D$56:$D$60,AL$56:AL$60,$D103)</f>
        <v>8.1845353300950894</v>
      </c>
    </row>
    <row r="104" spans="4:38">
      <c r="D104" s="42">
        <f t="shared" si="20"/>
        <v>3.75</v>
      </c>
      <c r="E104" s="42">
        <f>_xll.SRS1Splines.Functions25.OneWay_Spline($D$56:$D$60,$E$56:$E$60,D104)</f>
        <v>6.5234081004030803E-2</v>
      </c>
      <c r="F104" s="42">
        <f>_xll.SRS1Splines.Functions25.OneWay_Spline($D$56:$D$60,F$56:F$60,$D104)</f>
        <v>1.4212334393018899</v>
      </c>
      <c r="G104" s="42">
        <f>_xll.SRS1Splines.Functions25.OneWay_Spline($D$56:$D$60,G$56:G$60,$D104)</f>
        <v>0.446669792615974</v>
      </c>
      <c r="H104" s="42">
        <f>_xll.SRS1Splines.Functions25.OneWay_Spline($D$56:$D$60,H$56:H$60,$D104)</f>
        <v>0.50488290754187504</v>
      </c>
      <c r="I104" s="42">
        <f>_xll.SRS1Splines.Functions25.OneWay_Spline($D$56:$D$60,I$56:I$60,$D104)</f>
        <v>0.90835213135309201</v>
      </c>
      <c r="J104" s="42">
        <f>_xll.SRS1Splines.Functions25.OneWay_Spline($D$56:$D$60,J$56:J$60,$D104)</f>
        <v>13.698946703812499</v>
      </c>
      <c r="K104" s="42">
        <f>_xll.SRS1Splines.Functions25.OneWay_Spline($D$56:$D$60,K$56:K$60,$D104)</f>
        <v>4.7916901005599399</v>
      </c>
      <c r="L104" s="42">
        <f>_xll.SRS1Splines.Functions25.OneWay_Spline($D$56:$D$60,L$56:L$60,$D104)</f>
        <v>0.32486821181620901</v>
      </c>
      <c r="M104" s="42">
        <f>_xll.SRS1Splines.Functions25.OneWay_Spline($D$56:$D$60,M$56:M$60,$D104)</f>
        <v>0.52775910625037303</v>
      </c>
      <c r="N104" s="42">
        <f>_xll.SRS1Splines.Functions25.OneWay_Spline($D$56:$D$60,N$56:N$60,$D104)</f>
        <v>4.4485852550006699</v>
      </c>
      <c r="P104" s="42">
        <f t="shared" si="16"/>
        <v>3.75</v>
      </c>
      <c r="Q104" s="42">
        <f>_xll.SRS1Splines.Functions25.OneWay_Spline($D$56:$D$60,Q$56:Q$60,P104)</f>
        <v>5.6594422295648303E-2</v>
      </c>
      <c r="R104" s="42">
        <f>_xll.SRS1Splines.Functions25.OneWay_Spline($D$56:$D$60,R$56:R$60,$D104)</f>
        <v>1.00555803872475</v>
      </c>
      <c r="S104" s="42">
        <f>_xll.SRS1Splines.Functions25.OneWay_Spline($D$56:$D$60,S$56:S$60,$D104)</f>
        <v>0.43917804318749498</v>
      </c>
      <c r="T104" s="42">
        <f>_xll.SRS1Splines.Functions25.OneWay_Spline($D$56:$D$60,T$56:T$60,$D104)</f>
        <v>0.36752230515032702</v>
      </c>
      <c r="U104" s="42">
        <f>_xll.SRS1Splines.Functions25.OneWay_Spline($D$56:$D$60,U$56:U$60,$D104)</f>
        <v>0.81408230948911597</v>
      </c>
      <c r="V104" s="42">
        <f>_xll.SRS1Splines.Functions25.OneWay_Spline($D$56:$D$60,V$56:V$60,$D104)</f>
        <v>10.129162680695201</v>
      </c>
      <c r="W104" s="42">
        <f>_xll.SRS1Splines.Functions25.OneWay_Spline($D$56:$D$60,W$56:W$60,$D104)</f>
        <v>4.1633668298945796</v>
      </c>
      <c r="X104" s="42">
        <f>_xll.SRS1Splines.Functions25.OneWay_Spline($D$56:$D$60,X$56:X$60,$D104)</f>
        <v>0.24700313302729199</v>
      </c>
      <c r="Y104" s="42">
        <f>_xll.SRS1Splines.Functions25.OneWay_Spline($D$56:$D$60,Y$56:Y$60,$D104)</f>
        <v>0.42856641678593099</v>
      </c>
      <c r="Z104" s="42">
        <f>_xll.SRS1Splines.Functions25.OneWay_Spline($D$56:$D$60,Z$56:Z$60,$D104)</f>
        <v>1.58788341389553</v>
      </c>
      <c r="AB104" s="42">
        <f t="shared" si="17"/>
        <v>3.75</v>
      </c>
      <c r="AC104" s="42">
        <f>_xll.SRS1Splines.Functions25.OneWay_Spline($D$56:$D$60,AC$56:AC$60,AB104)</f>
        <v>7.3873739712413303E-2</v>
      </c>
      <c r="AD104" s="42">
        <f>_xll.SRS1Splines.Functions25.OneWay_Spline($D$56:$D$60,AD$56:AD$60,$D104)</f>
        <v>1.8369088398790201</v>
      </c>
      <c r="AE104" s="42">
        <f>_xll.SRS1Splines.Functions25.OneWay_Spline($D$56:$D$60,AE$56:AE$60,$D104)</f>
        <v>0.54612658470940301</v>
      </c>
      <c r="AF104" s="42">
        <f>_xll.SRS1Splines.Functions25.OneWay_Spline($D$56:$D$60,AF$56:AF$60,$D104)</f>
        <v>0.90176862840527805</v>
      </c>
      <c r="AG104" s="42">
        <f>_xll.SRS1Splines.Functions25.OneWay_Spline($D$56:$D$60,AG$56:AG$60,$D104)</f>
        <v>0.975549917355785</v>
      </c>
      <c r="AH104" s="42">
        <f>_xll.SRS1Splines.Functions25.OneWay_Spline($D$56:$D$60,AH$56:AH$60,$D104)</f>
        <v>17.2687307269298</v>
      </c>
      <c r="AI104" s="42">
        <f>_xll.SRS1Splines.Functions25.OneWay_Spline($D$56:$D$60,AI$56:AI$60,$D104)</f>
        <v>5.42001337122531</v>
      </c>
      <c r="AJ104" s="42">
        <f>_xll.SRS1Splines.Functions25.OneWay_Spline($D$56:$D$60,AJ$56:AJ$60,$D104)</f>
        <v>0.45164891820042002</v>
      </c>
      <c r="AK104" s="42">
        <f>_xll.SRS1Splines.Functions25.OneWay_Spline($D$56:$D$60,AK$56:AK$60,$D104)</f>
        <v>0.59993728208471797</v>
      </c>
      <c r="AL104" s="42">
        <f>_xll.SRS1Splines.Functions25.OneWay_Spline($D$56:$D$60,AL$56:AL$60,$D104)</f>
        <v>7.3092870961058001</v>
      </c>
    </row>
    <row r="105" spans="4:38">
      <c r="D105" s="42">
        <f t="shared" si="20"/>
        <v>4</v>
      </c>
      <c r="E105" s="42">
        <f>_xll.SRS1Splines.Functions25.OneWay_Spline($D$56:$D$60,$E$56:$E$60,D105)</f>
        <v>5.5883769801263597E-2</v>
      </c>
      <c r="F105" s="42">
        <f>_xll.SRS1Splines.Functions25.OneWay_Spline($D$56:$D$60,F$56:F$60,$D105)</f>
        <v>1.22182319696296</v>
      </c>
      <c r="G105" s="42">
        <f>_xll.SRS1Splines.Functions25.OneWay_Spline($D$56:$D$60,G$56:G$60,$D105)</f>
        <v>0.422167987281865</v>
      </c>
      <c r="H105" s="42">
        <f>_xll.SRS1Splines.Functions25.OneWay_Spline($D$56:$D$60,H$56:H$60,$D105)</f>
        <v>0.45114304878838202</v>
      </c>
      <c r="I105" s="42">
        <f>_xll.SRS1Splines.Functions25.OneWay_Spline($D$56:$D$60,I$56:I$60,$D105)</f>
        <v>0.87546805108690495</v>
      </c>
      <c r="J105" s="42">
        <f>_xll.SRS1Splines.Functions25.OneWay_Spline($D$56:$D$60,J$56:J$60,$D105)</f>
        <v>13.768132616951</v>
      </c>
      <c r="K105" s="42">
        <f>_xll.SRS1Splines.Functions25.OneWay_Spline($D$56:$D$60,K$56:K$60,$D105)</f>
        <v>4.6619839700847097</v>
      </c>
      <c r="L105" s="42">
        <f>_xll.SRS1Splines.Functions25.OneWay_Spline($D$56:$D$60,L$56:L$60,$D105)</f>
        <v>0.31297277689369302</v>
      </c>
      <c r="M105" s="42">
        <f>_xll.SRS1Splines.Functions25.OneWay_Spline($D$56:$D$60,M$56:M$60,$D105)</f>
        <v>0.51683856505007597</v>
      </c>
      <c r="N105" s="42">
        <f>_xll.SRS1Splines.Functions25.OneWay_Spline($D$56:$D$60,N$56:N$60,$D105)</f>
        <v>3.9747172077642698</v>
      </c>
      <c r="P105" s="42">
        <f t="shared" si="16"/>
        <v>4</v>
      </c>
      <c r="Q105" s="42">
        <f>_xll.SRS1Splines.Functions25.OneWay_Spline($D$56:$D$60,Q$56:Q$60,P105)</f>
        <v>4.8340675825596403E-2</v>
      </c>
      <c r="R105" s="42">
        <f>_xll.SRS1Splines.Functions25.OneWay_Spline($D$56:$D$60,R$56:R$60,$D105)</f>
        <v>0.84665200462100698</v>
      </c>
      <c r="S105" s="42">
        <f>_xll.SRS1Splines.Functions25.OneWay_Spline($D$56:$D$60,S$56:S$60,$D105)</f>
        <v>0.400961839634768</v>
      </c>
      <c r="T105" s="42">
        <f>_xll.SRS1Splines.Functions25.OneWay_Spline($D$56:$D$60,T$56:T$60,$D105)</f>
        <v>0.333516434699272</v>
      </c>
      <c r="U105" s="42">
        <f>_xll.SRS1Splines.Functions25.OneWay_Spline($D$56:$D$60,U$56:U$60,$D105)</f>
        <v>0.79660593539666003</v>
      </c>
      <c r="V105" s="42">
        <f>_xll.SRS1Splines.Functions25.OneWay_Spline($D$56:$D$60,V$56:V$60,$D105)</f>
        <v>10.210779604425101</v>
      </c>
      <c r="W105" s="42">
        <f>_xll.SRS1Splines.Functions25.OneWay_Spline($D$56:$D$60,W$56:W$60,$D105)</f>
        <v>4.0771484856577498</v>
      </c>
      <c r="X105" s="42">
        <f>_xll.SRS1Splines.Functions25.OneWay_Spline($D$56:$D$60,X$56:X$60,$D105)</f>
        <v>0.240034327784516</v>
      </c>
      <c r="Y105" s="42">
        <f>_xll.SRS1Splines.Functions25.OneWay_Spline($D$56:$D$60,Y$56:Y$60,$D105)</f>
        <v>0.42275636332072097</v>
      </c>
      <c r="Z105" s="42">
        <f>_xll.SRS1Splines.Functions25.OneWay_Spline($D$56:$D$60,Z$56:Z$60,$D105)</f>
        <v>1.5007163592073101</v>
      </c>
      <c r="AB105" s="42">
        <f t="shared" si="17"/>
        <v>4</v>
      </c>
      <c r="AC105" s="42">
        <f>_xll.SRS1Splines.Functions25.OneWay_Spline($D$56:$D$60,AC$56:AC$60,AB105)</f>
        <v>6.3426863776930895E-2</v>
      </c>
      <c r="AD105" s="42">
        <f>_xll.SRS1Splines.Functions25.OneWay_Spline($D$56:$D$60,AD$56:AD$60,$D105)</f>
        <v>1.5969943893049201</v>
      </c>
      <c r="AE105" s="42">
        <f>_xll.SRS1Splines.Functions25.OneWay_Spline($D$56:$D$60,AE$56:AE$60,$D105)</f>
        <v>0.52331022517495296</v>
      </c>
      <c r="AF105" s="42">
        <f>_xll.SRS1Splines.Functions25.OneWay_Spline($D$56:$D$60,AF$56:AF$60,$D105)</f>
        <v>0.792468081492961</v>
      </c>
      <c r="AG105" s="42">
        <f>_xll.SRS1Splines.Functions25.OneWay_Spline($D$56:$D$60,AG$56:AG$60,$D105)</f>
        <v>0.92569198008091902</v>
      </c>
      <c r="AH105" s="42">
        <f>_xll.SRS1Splines.Functions25.OneWay_Spline($D$56:$D$60,AH$56:AH$60,$D105)</f>
        <v>17.325485629476901</v>
      </c>
      <c r="AI105" s="42">
        <f>_xll.SRS1Splines.Functions25.OneWay_Spline($D$56:$D$60,AI$56:AI$60,$D105)</f>
        <v>5.2468194545116704</v>
      </c>
      <c r="AJ105" s="42">
        <f>_xll.SRS1Splines.Functions25.OneWay_Spline($D$56:$D$60,AJ$56:AJ$60,$D105)</f>
        <v>0.42831581681833097</v>
      </c>
      <c r="AK105" s="42">
        <f>_xll.SRS1Splines.Functions25.OneWay_Spline($D$56:$D$60,AK$56:AK$60,$D105)</f>
        <v>0.58649707190322597</v>
      </c>
      <c r="AL105" s="42">
        <f>_xll.SRS1Splines.Functions25.OneWay_Spline($D$56:$D$60,AL$56:AL$60,$D105)</f>
        <v>6.4487180563212201</v>
      </c>
    </row>
    <row r="106" spans="4:38">
      <c r="D106" s="42">
        <f t="shared" si="20"/>
        <v>4.25</v>
      </c>
      <c r="E106" s="42">
        <f>_xll.SRS1Splines.Functions25.OneWay_Spline($D$56:$D$60,$E$56:$E$60,D106)</f>
        <v>4.7529429457254302E-2</v>
      </c>
      <c r="F106" s="42">
        <f>_xll.SRS1Splines.Functions25.OneWay_Spline($D$56:$D$60,F$56:F$60,$D106)</f>
        <v>1.0300839620687099</v>
      </c>
      <c r="G106" s="42">
        <f>_xll.SRS1Splines.Functions25.OneWay_Spline($D$56:$D$60,G$56:G$60,$D106)</f>
        <v>0.400212323598933</v>
      </c>
      <c r="H106" s="42">
        <f>_xll.SRS1Splines.Functions25.OneWay_Spline($D$56:$D$60,H$56:H$60,$D106)</f>
        <v>0.40372552635882902</v>
      </c>
      <c r="I106" s="42">
        <f>_xll.SRS1Splines.Functions25.OneWay_Spline($D$56:$D$60,I$56:I$60,$D106)</f>
        <v>0.84512706773303703</v>
      </c>
      <c r="J106" s="42">
        <f>_xll.SRS1Splines.Functions25.OneWay_Spline($D$56:$D$60,J$56:J$60,$D106)</f>
        <v>13.8291790108968</v>
      </c>
      <c r="K106" s="42">
        <f>_xll.SRS1Splines.Functions25.OneWay_Spline($D$56:$D$60,K$56:K$60,$D106)</f>
        <v>4.5375900360794503</v>
      </c>
      <c r="L106" s="42">
        <f>_xll.SRS1Splines.Functions25.OneWay_Spline($D$56:$D$60,L$56:L$60,$D106)</f>
        <v>0.301907922456637</v>
      </c>
      <c r="M106" s="42">
        <f>_xll.SRS1Splines.Functions25.OneWay_Spline($D$56:$D$60,M$56:M$60,$D106)</f>
        <v>0.50600350127854099</v>
      </c>
      <c r="N106" s="42">
        <f>_xll.SRS1Splines.Functions25.OneWay_Spline($D$56:$D$60,N$56:N$60,$D106)</f>
        <v>3.5176919778058799</v>
      </c>
      <c r="P106" s="42">
        <f t="shared" si="16"/>
        <v>4.25</v>
      </c>
      <c r="Q106" s="42">
        <f>_xll.SRS1Splines.Functions25.OneWay_Spline($D$56:$D$60,Q$56:Q$60,P106)</f>
        <v>4.0960499279639503E-2</v>
      </c>
      <c r="R106" s="42">
        <f>_xll.SRS1Splines.Functions25.OneWay_Spline($D$56:$D$60,R$56:R$60,$D106)</f>
        <v>0.69366016325583202</v>
      </c>
      <c r="S106" s="42">
        <f>_xll.SRS1Splines.Functions25.OneWay_Spline($D$56:$D$60,S$56:S$60,$D106)</f>
        <v>0.36500815745924697</v>
      </c>
      <c r="T106" s="42">
        <f>_xll.SRS1Splines.Functions25.OneWay_Spline($D$56:$D$60,T$56:T$60,$D106)</f>
        <v>0.30351125488951802</v>
      </c>
      <c r="U106" s="42">
        <f>_xll.SRS1Splines.Functions25.OneWay_Spline($D$56:$D$60,U$56:U$60,$D106)</f>
        <v>0.78004238921819402</v>
      </c>
      <c r="V106" s="42">
        <f>_xll.SRS1Splines.Functions25.OneWay_Spline($D$56:$D$60,V$56:V$60,$D106)</f>
        <v>10.282794537128</v>
      </c>
      <c r="W106" s="42">
        <f>_xll.SRS1Splines.Functions25.OneWay_Spline($D$56:$D$60,W$56:W$60,$D106)</f>
        <v>3.9944612681473401</v>
      </c>
      <c r="X106" s="42">
        <f>_xll.SRS1Splines.Functions25.OneWay_Spline($D$56:$D$60,X$56:X$60,$D106)</f>
        <v>0.23388538198206699</v>
      </c>
      <c r="Y106" s="42">
        <f>_xll.SRS1Splines.Functions25.OneWay_Spline($D$56:$D$60,Y$56:Y$60,$D106)</f>
        <v>0.417438246097245</v>
      </c>
      <c r="Z106" s="42">
        <f>_xll.SRS1Splines.Functions25.OneWay_Spline($D$56:$D$60,Z$56:Z$60,$D106)</f>
        <v>1.41549420166922</v>
      </c>
      <c r="AB106" s="42">
        <f t="shared" si="17"/>
        <v>4.25</v>
      </c>
      <c r="AC106" s="42">
        <f>_xll.SRS1Splines.Functions25.OneWay_Spline($D$56:$D$60,AC$56:AC$60,AB106)</f>
        <v>5.40983596348691E-2</v>
      </c>
      <c r="AD106" s="42">
        <f>_xll.SRS1Splines.Functions25.OneWay_Spline($D$56:$D$60,AD$56:AD$60,$D106)</f>
        <v>1.3665077608815901</v>
      </c>
      <c r="AE106" s="42">
        <f>_xll.SRS1Splines.Functions25.OneWay_Spline($D$56:$D$60,AE$56:AE$60,$D106)</f>
        <v>0.50242847009754699</v>
      </c>
      <c r="AF106" s="42">
        <f>_xll.SRS1Splines.Functions25.OneWay_Spline($D$56:$D$60,AF$56:AF$60,$D106)</f>
        <v>0.68948132472664603</v>
      </c>
      <c r="AG106" s="42">
        <f>_xll.SRS1Splines.Functions25.OneWay_Spline($D$56:$D$60,AG$56:AG$60,$D106)</f>
        <v>0.88080291390270404</v>
      </c>
      <c r="AH106" s="42">
        <f>_xll.SRS1Splines.Functions25.OneWay_Spline($D$56:$D$60,AH$56:AH$60,$D106)</f>
        <v>17.375563484665498</v>
      </c>
      <c r="AI106" s="42">
        <f>_xll.SRS1Splines.Functions25.OneWay_Spline($D$56:$D$60,AI$56:AI$60,$D106)</f>
        <v>5.0807188040115703</v>
      </c>
      <c r="AJ106" s="42">
        <f>_xll.SRS1Splines.Functions25.OneWay_Spline($D$56:$D$60,AJ$56:AJ$60,$D106)</f>
        <v>0.40535965007772301</v>
      </c>
      <c r="AK106" s="42">
        <f>_xll.SRS1Splines.Functions25.OneWay_Spline($D$56:$D$60,AK$56:AK$60,$D106)</f>
        <v>0.57309702422004904</v>
      </c>
      <c r="AL106" s="42">
        <f>_xll.SRS1Splines.Functions25.OneWay_Spline($D$56:$D$60,AL$56:AL$60,$D106)</f>
        <v>5.6198897539425303</v>
      </c>
    </row>
    <row r="107" spans="4:38">
      <c r="D107" s="42">
        <f t="shared" si="20"/>
        <v>4.5</v>
      </c>
      <c r="E107" s="42">
        <f>_xll.SRS1Splines.Functions25.OneWay_Spline($D$56:$D$60,$E$56:$E$60,D107)</f>
        <v>4.0145665936500798E-2</v>
      </c>
      <c r="F107" s="42">
        <f>_xll.SRS1Splines.Functions25.OneWay_Spline($D$56:$D$60,F$56:F$60,$D107)</f>
        <v>0.85001982039109403</v>
      </c>
      <c r="G107" s="42">
        <f>_xll.SRS1Splines.Functions25.OneWay_Spline($D$56:$D$60,G$56:G$60,$D107)</f>
        <v>0.38072070774997802</v>
      </c>
      <c r="H107" s="42">
        <f>_xll.SRS1Splines.Functions25.OneWay_Spline($D$56:$D$60,H$56:H$60,$D107)</f>
        <v>0.362630340253215</v>
      </c>
      <c r="I107" s="42">
        <f>_xll.SRS1Splines.Functions25.OneWay_Spline($D$56:$D$60,I$56:I$60,$D107)</f>
        <v>0.81700570502799896</v>
      </c>
      <c r="J107" s="42">
        <f>_xll.SRS1Splines.Functions25.OneWay_Spline($D$56:$D$60,J$56:J$60,$D107)</f>
        <v>13.882085885649699</v>
      </c>
      <c r="K107" s="42">
        <f>_xll.SRS1Splines.Functions25.OneWay_Spline($D$56:$D$60,K$56:K$60,$D107)</f>
        <v>4.4211643967791598</v>
      </c>
      <c r="L107" s="42">
        <f>_xll.SRS1Splines.Functions25.OneWay_Spline($D$56:$D$60,L$56:L$60,$D107)</f>
        <v>0.29170908386372801</v>
      </c>
      <c r="M107" s="42">
        <f>_xll.SRS1Splines.Functions25.OneWay_Spline($D$56:$D$60,M$56:M$60,$D107)</f>
        <v>0.49541962535290501</v>
      </c>
      <c r="N107" s="42">
        <f>_xll.SRS1Splines.Functions25.OneWay_Spline($D$56:$D$60,N$56:N$60,$D107)</f>
        <v>3.08680274998768</v>
      </c>
      <c r="P107" s="42">
        <f t="shared" si="16"/>
        <v>4.5</v>
      </c>
      <c r="Q107" s="42">
        <f>_xll.SRS1Splines.Functions25.OneWay_Spline($D$56:$D$60,Q$56:Q$60,P107)</f>
        <v>3.4430110778871197E-2</v>
      </c>
      <c r="R107" s="42">
        <f>_xll.SRS1Splines.Functions25.OneWay_Spline($D$56:$D$60,R$56:R$60,$D107)</f>
        <v>0.54974148331503603</v>
      </c>
      <c r="S107" s="42">
        <f>_xll.SRS1Splines.Functions25.OneWay_Spline($D$56:$D$60,S$56:S$60,$D107)</f>
        <v>0.33191337692835898</v>
      </c>
      <c r="T107" s="42">
        <f>_xll.SRS1Splines.Functions25.OneWay_Spline($D$56:$D$60,T$56:T$60,$D107)</f>
        <v>0.27750676572106497</v>
      </c>
      <c r="U107" s="42">
        <f>_xll.SRS1Splines.Functions25.OneWay_Spline($D$56:$D$60,U$56:U$60,$D107)</f>
        <v>0.76411270434634504</v>
      </c>
      <c r="V107" s="42">
        <f>_xll.SRS1Splines.Functions25.OneWay_Spline($D$56:$D$60,V$56:V$60,$D107)</f>
        <v>10.3452074788038</v>
      </c>
      <c r="W107" s="42">
        <f>_xll.SRS1Splines.Functions25.OneWay_Spline($D$56:$D$60,W$56:W$60,$D107)</f>
        <v>3.9170707407265701</v>
      </c>
      <c r="X107" s="42">
        <f>_xll.SRS1Splines.Functions25.OneWay_Spline($D$56:$D$60,X$56:X$60,$D107)</f>
        <v>0.22855629561994401</v>
      </c>
      <c r="Y107" s="42">
        <f>_xll.SRS1Splines.Functions25.OneWay_Spline($D$56:$D$60,Y$56:Y$60,$D107)</f>
        <v>0.41263919120818299</v>
      </c>
      <c r="Z107" s="42">
        <f>_xll.SRS1Splines.Functions25.OneWay_Spline($D$56:$D$60,Z$56:Z$60,$D107)</f>
        <v>1.3337417678044201</v>
      </c>
      <c r="AB107" s="42">
        <f t="shared" si="17"/>
        <v>4.5</v>
      </c>
      <c r="AC107" s="42">
        <f>_xll.SRS1Splines.Functions25.OneWay_Spline($D$56:$D$60,AC$56:AC$60,AB107)</f>
        <v>4.5861221094130399E-2</v>
      </c>
      <c r="AD107" s="42">
        <f>_xll.SRS1Splines.Functions25.OneWay_Spline($D$56:$D$60,AD$56:AD$60,$D107)</f>
        <v>1.15029815746715</v>
      </c>
      <c r="AE107" s="42">
        <f>_xll.SRS1Splines.Functions25.OneWay_Spline($D$56:$D$60,AE$56:AE$60,$D107)</f>
        <v>0.48329838488437499</v>
      </c>
      <c r="AF107" s="42">
        <f>_xll.SRS1Splines.Functions25.OneWay_Spline($D$56:$D$60,AF$56:AF$60,$D107)</f>
        <v>0.59455600200176795</v>
      </c>
      <c r="AG107" s="42">
        <f>_xll.SRS1Splines.Functions25.OneWay_Spline($D$56:$D$60,AG$56:AG$60,$D107)</f>
        <v>0.84066389012391696</v>
      </c>
      <c r="AH107" s="42">
        <f>_xll.SRS1Splines.Functions25.OneWay_Spline($D$56:$D$60,AH$56:AH$60,$D107)</f>
        <v>17.418964292495701</v>
      </c>
      <c r="AI107" s="42">
        <f>_xll.SRS1Splines.Functions25.OneWay_Spline($D$56:$D$60,AI$56:AI$60,$D107)</f>
        <v>4.92525805283175</v>
      </c>
      <c r="AJ107" s="42">
        <f>_xll.SRS1Splines.Functions25.OneWay_Spline($D$56:$D$60,AJ$56:AJ$60,$D107)</f>
        <v>0.383165585260627</v>
      </c>
      <c r="AK107" s="42">
        <f>_xll.SRS1Splines.Functions25.OneWay_Spline($D$56:$D$60,AK$56:AK$60,$D107)</f>
        <v>0.55993067145623798</v>
      </c>
      <c r="AL107" s="42">
        <f>_xll.SRS1Splines.Functions25.OneWay_Spline($D$56:$D$60,AL$56:AL$60,$D107)</f>
        <v>4.8398637321709401</v>
      </c>
    </row>
    <row r="108" spans="4:38">
      <c r="D108" s="42">
        <f t="shared" si="20"/>
        <v>4.75</v>
      </c>
      <c r="E108" s="42">
        <f>_xll.SRS1Splines.Functions25.OneWay_Spline($D$56:$D$60,$E$56:$E$60,D108)</f>
        <v>3.3707085203500901E-2</v>
      </c>
      <c r="F108" s="42">
        <f>_xll.SRS1Splines.Functions25.OneWay_Spline($D$56:$D$60,F$56:F$60,$D108)</f>
        <v>0.685634857702072</v>
      </c>
      <c r="G108" s="42">
        <f>_xll.SRS1Splines.Functions25.OneWay_Spline($D$56:$D$60,G$56:G$60,$D108)</f>
        <v>0.36361104591780002</v>
      </c>
      <c r="H108" s="42">
        <f>_xll.SRS1Splines.Functions25.OneWay_Spline($D$56:$D$60,H$56:H$60,$D108)</f>
        <v>0.327857490471543</v>
      </c>
      <c r="I108" s="42">
        <f>_xll.SRS1Splines.Functions25.OneWay_Spline($D$56:$D$60,I$56:I$60,$D108)</f>
        <v>0.79078048670830503</v>
      </c>
      <c r="J108" s="42">
        <f>_xll.SRS1Splines.Functions25.OneWay_Spline($D$56:$D$60,J$56:J$60,$D108)</f>
        <v>13.9268532412099</v>
      </c>
      <c r="K108" s="42">
        <f>_xll.SRS1Splines.Functions25.OneWay_Spline($D$56:$D$60,K$56:K$60,$D108)</f>
        <v>4.3153631504188201</v>
      </c>
      <c r="L108" s="42">
        <f>_xll.SRS1Splines.Functions25.OneWay_Spline($D$56:$D$60,L$56:L$60,$D108)</f>
        <v>0.28241169647365</v>
      </c>
      <c r="M108" s="42">
        <f>_xll.SRS1Splines.Functions25.OneWay_Spline($D$56:$D$60,M$56:M$60,$D108)</f>
        <v>0.48525264769030602</v>
      </c>
      <c r="N108" s="42">
        <f>_xll.SRS1Splines.Functions25.OneWay_Spline($D$56:$D$60,N$56:N$60,$D108)</f>
        <v>2.69134270917186</v>
      </c>
      <c r="P108" s="42">
        <f t="shared" si="16"/>
        <v>4.75</v>
      </c>
      <c r="Q108" s="42">
        <f>_xll.SRS1Splines.Functions25.OneWay_Spline($D$56:$D$60,Q$56:Q$60,P108)</f>
        <v>2.8725728444384899E-2</v>
      </c>
      <c r="R108" s="42">
        <f>_xll.SRS1Splines.Functions25.OneWay_Spline($D$56:$D$60,R$56:R$60,$D108)</f>
        <v>0.41805493348442702</v>
      </c>
      <c r="S108" s="42">
        <f>_xll.SRS1Splines.Functions25.OneWay_Spline($D$56:$D$60,S$56:S$60,$D108)</f>
        <v>0.302273878309535</v>
      </c>
      <c r="T108" s="42">
        <f>_xll.SRS1Splines.Functions25.OneWay_Spline($D$56:$D$60,T$56:T$60,$D108)</f>
        <v>0.25550296719391202</v>
      </c>
      <c r="U108" s="42">
        <f>_xll.SRS1Splines.Functions25.OneWay_Spline($D$56:$D$60,U$56:U$60,$D108)</f>
        <v>0.74853791417373805</v>
      </c>
      <c r="V108" s="42">
        <f>_xll.SRS1Splines.Functions25.OneWay_Spline($D$56:$D$60,V$56:V$60,$D108)</f>
        <v>10.398018429452501</v>
      </c>
      <c r="W108" s="42">
        <f>_xll.SRS1Splines.Functions25.OneWay_Spline($D$56:$D$60,W$56:W$60,$D108)</f>
        <v>3.8467424667586401</v>
      </c>
      <c r="X108" s="42">
        <f>_xll.SRS1Splines.Functions25.OneWay_Spline($D$56:$D$60,X$56:X$60,$D108)</f>
        <v>0.224047068698148</v>
      </c>
      <c r="Y108" s="42">
        <f>_xll.SRS1Splines.Functions25.OneWay_Spline($D$56:$D$60,Y$56:Y$60,$D108)</f>
        <v>0.408386324746214</v>
      </c>
      <c r="Z108" s="42">
        <f>_xll.SRS1Splines.Functions25.OneWay_Spline($D$56:$D$60,Z$56:Z$60,$D108)</f>
        <v>1.2569838841361001</v>
      </c>
      <c r="AB108" s="42">
        <f t="shared" si="17"/>
        <v>4.75</v>
      </c>
      <c r="AC108" s="42">
        <f>_xll.SRS1Splines.Functions25.OneWay_Spline($D$56:$D$60,AC$56:AC$60,AB108)</f>
        <v>3.8688441962616699E-2</v>
      </c>
      <c r="AD108" s="42">
        <f>_xll.SRS1Splines.Functions25.OneWay_Spline($D$56:$D$60,AD$56:AD$60,$D108)</f>
        <v>0.95321478191971898</v>
      </c>
      <c r="AE108" s="42">
        <f>_xll.SRS1Splines.Functions25.OneWay_Spline($D$56:$D$60,AE$56:AE$60,$D108)</f>
        <v>0.46573703494262603</v>
      </c>
      <c r="AF108" s="42">
        <f>_xll.SRS1Splines.Functions25.OneWay_Spline($D$56:$D$60,AF$56:AF$60,$D108)</f>
        <v>0.509439757213758</v>
      </c>
      <c r="AG108" s="42">
        <f>_xll.SRS1Splines.Functions25.OneWay_Spline($D$56:$D$60,AG$56:AG$60,$D108)</f>
        <v>0.80505608004733398</v>
      </c>
      <c r="AH108" s="42">
        <f>_xll.SRS1Splines.Functions25.OneWay_Spline($D$56:$D$60,AH$56:AH$60,$D108)</f>
        <v>17.4556880529673</v>
      </c>
      <c r="AI108" s="42">
        <f>_xll.SRS1Splines.Functions25.OneWay_Spline($D$56:$D$60,AI$56:AI$60,$D108)</f>
        <v>4.78398383407899</v>
      </c>
      <c r="AJ108" s="42">
        <f>_xll.SRS1Splines.Functions25.OneWay_Spline($D$56:$D$60,AJ$56:AJ$60,$D108)</f>
        <v>0.36211878964907102</v>
      </c>
      <c r="AK108" s="42">
        <f>_xll.SRS1Splines.Functions25.OneWay_Spline($D$56:$D$60,AK$56:AK$60,$D108)</f>
        <v>0.54719154603284303</v>
      </c>
      <c r="AL108" s="42">
        <f>_xll.SRS1Splines.Functions25.OneWay_Spline($D$56:$D$60,AL$56:AL$60,$D108)</f>
        <v>4.1257015342076304</v>
      </c>
    </row>
    <row r="109" spans="4:38">
      <c r="D109" s="42">
        <f t="shared" si="20"/>
        <v>5</v>
      </c>
      <c r="E109" s="42">
        <f>_xll.SRS1Splines.Functions25.OneWay_Spline($D$56:$D$60,$E$56:$E$60,D109)</f>
        <v>2.81882932227524E-2</v>
      </c>
      <c r="F109" s="42">
        <f>_xll.SRS1Splines.Functions25.OneWay_Spline($D$56:$D$60,F$56:F$60,$D109)</f>
        <v>0.54093315977361001</v>
      </c>
      <c r="G109" s="42">
        <f>_xll.SRS1Splines.Functions25.OneWay_Spline($D$56:$D$60,G$56:G$60,$D109)</f>
        <v>0.34880124428520198</v>
      </c>
      <c r="H109" s="42">
        <f>_xll.SRS1Splines.Functions25.OneWay_Spline($D$56:$D$60,H$56:H$60,$D109)</f>
        <v>0.29940697701381103</v>
      </c>
      <c r="I109" s="42">
        <f>_xll.SRS1Splines.Functions25.OneWay_Spline($D$56:$D$60,I$56:I$60,$D109)</f>
        <v>0.76612793651046696</v>
      </c>
      <c r="J109" s="42">
        <f>_xll.SRS1Splines.Functions25.OneWay_Spline($D$56:$D$60,J$56:J$60,$D109)</f>
        <v>13.9634810775774</v>
      </c>
      <c r="K109" s="42">
        <f>_xll.SRS1Splines.Functions25.OneWay_Spline($D$56:$D$60,K$56:K$60,$D109)</f>
        <v>4.2228423952334104</v>
      </c>
      <c r="L109" s="42">
        <f>_xll.SRS1Splines.Functions25.OneWay_Spline($D$56:$D$60,L$56:L$60,$D109)</f>
        <v>0.27405119564509001</v>
      </c>
      <c r="M109" s="42">
        <f>_xll.SRS1Splines.Functions25.OneWay_Spline($D$56:$D$60,M$56:M$60,$D109)</f>
        <v>0.47566827870788297</v>
      </c>
      <c r="N109" s="42">
        <f>_xll.SRS1Splines.Functions25.OneWay_Spline($D$56:$D$60,N$56:N$60,$D109)</f>
        <v>2.34060504022061</v>
      </c>
      <c r="P109" s="42">
        <f t="shared" si="16"/>
        <v>5</v>
      </c>
      <c r="Q109" s="42">
        <f>_xll.SRS1Splines.Functions25.OneWay_Spline($D$56:$D$60,Q$56:Q$60,P109)</f>
        <v>2.3823570397274101E-2</v>
      </c>
      <c r="R109" s="42">
        <f>_xll.SRS1Splines.Functions25.OneWay_Spline($D$56:$D$60,R$56:R$60,$D109)</f>
        <v>0.30175948244981399</v>
      </c>
      <c r="S109" s="42">
        <f>_xll.SRS1Splines.Functions25.OneWay_Spline($D$56:$D$60,S$56:S$60,$D109)</f>
        <v>0.27668604187020301</v>
      </c>
      <c r="T109" s="42">
        <f>_xll.SRS1Splines.Functions25.OneWay_Spline($D$56:$D$60,T$56:T$60,$D109)</f>
        <v>0.23749985930806</v>
      </c>
      <c r="U109" s="42">
        <f>_xll.SRS1Splines.Functions25.OneWay_Spline($D$56:$D$60,U$56:U$60,$D109)</f>
        <v>0.73303905209299902</v>
      </c>
      <c r="V109" s="42">
        <f>_xll.SRS1Splines.Functions25.OneWay_Spline($D$56:$D$60,V$56:V$60,$D109)</f>
        <v>10.441227389074299</v>
      </c>
      <c r="W109" s="42">
        <f>_xll.SRS1Splines.Functions25.OneWay_Spline($D$56:$D$60,W$56:W$60,$D109)</f>
        <v>3.78524200960678</v>
      </c>
      <c r="X109" s="42">
        <f>_xll.SRS1Splines.Functions25.OneWay_Spline($D$56:$D$60,X$56:X$60,$D109)</f>
        <v>0.220357701216678</v>
      </c>
      <c r="Y109" s="42">
        <f>_xll.SRS1Splines.Functions25.OneWay_Spline($D$56:$D$60,Y$56:Y$60,$D109)</f>
        <v>0.40470677280401701</v>
      </c>
      <c r="Z109" s="42">
        <f>_xll.SRS1Splines.Functions25.OneWay_Spline($D$56:$D$60,Z$56:Z$60,$D109)</f>
        <v>1.1867453771874099</v>
      </c>
      <c r="AB109" s="42">
        <f t="shared" si="17"/>
        <v>5</v>
      </c>
      <c r="AC109" s="42">
        <f>_xll.SRS1Splines.Functions25.OneWay_Spline($D$56:$D$60,AC$56:AC$60,AB109)</f>
        <v>3.2553016048230597E-2</v>
      </c>
      <c r="AD109" s="42">
        <f>_xll.SRS1Splines.Functions25.OneWay_Spline($D$56:$D$60,AD$56:AD$60,$D109)</f>
        <v>0.78010683709740702</v>
      </c>
      <c r="AE109" s="42">
        <f>_xll.SRS1Splines.Functions25.OneWay_Spline($D$56:$D$60,AE$56:AE$60,$D109)</f>
        <v>0.44956148567949</v>
      </c>
      <c r="AF109" s="42">
        <f>_xll.SRS1Splines.Functions25.OneWay_Spline($D$56:$D$60,AF$56:AF$60,$D109)</f>
        <v>0.435880234258052</v>
      </c>
      <c r="AG109" s="42">
        <f>_xll.SRS1Splines.Functions25.OneWay_Spline($D$56:$D$60,AG$56:AG$60,$D109)</f>
        <v>0.77376065497572899</v>
      </c>
      <c r="AH109" s="42">
        <f>_xll.SRS1Splines.Functions25.OneWay_Spline($D$56:$D$60,AH$56:AH$60,$D109)</f>
        <v>17.485734766080501</v>
      </c>
      <c r="AI109" s="42">
        <f>_xll.SRS1Splines.Functions25.OneWay_Spline($D$56:$D$60,AI$56:AI$60,$D109)</f>
        <v>4.6604427808600501</v>
      </c>
      <c r="AJ109" s="42">
        <f>_xll.SRS1Splines.Functions25.OneWay_Spline($D$56:$D$60,AJ$56:AJ$60,$D109)</f>
        <v>0.34260443052508499</v>
      </c>
      <c r="AK109" s="42">
        <f>_xll.SRS1Splines.Functions25.OneWay_Spline($D$56:$D$60,AK$56:AK$60,$D109)</f>
        <v>0.535073180370913</v>
      </c>
      <c r="AL109" s="42">
        <f>_xll.SRS1Splines.Functions25.OneWay_Spline($D$56:$D$60,AL$56:AL$60,$D109)</f>
        <v>3.4944647032537999</v>
      </c>
    </row>
    <row r="110" spans="4:38">
      <c r="D110" s="42">
        <f t="shared" si="20"/>
        <v>5.25</v>
      </c>
      <c r="E110" s="42">
        <f>_xll.SRS1Splines.Functions25.OneWay_Spline($D$56:$D$60,$E$56:$E$60,D110)</f>
        <v>2.3563895958753099E-2</v>
      </c>
      <c r="F110" s="42">
        <f>_xll.SRS1Splines.Functions25.OneWay_Spline($D$56:$D$60,F$56:F$60,$D110)</f>
        <v>0.41991881237766998</v>
      </c>
      <c r="G110" s="42">
        <f>_xll.SRS1Splines.Functions25.OneWay_Spline($D$56:$D$60,G$56:G$60,$D110)</f>
        <v>0.33620920903498303</v>
      </c>
      <c r="H110" s="42">
        <f>_xll.SRS1Splines.Functions25.OneWay_Spline($D$56:$D$60,H$56:H$60,$D110)</f>
        <v>0.27727879988001902</v>
      </c>
      <c r="I110" s="42">
        <f>_xll.SRS1Splines.Functions25.OneWay_Spline($D$56:$D$60,I$56:I$60,$D110)</f>
        <v>0.74272457817099602</v>
      </c>
      <c r="J110" s="42">
        <f>_xll.SRS1Splines.Functions25.OneWay_Spline($D$56:$D$60,J$56:J$60,$D110)</f>
        <v>13.9919693947521</v>
      </c>
      <c r="K110" s="42">
        <f>_xll.SRS1Splines.Functions25.OneWay_Spline($D$56:$D$60,K$56:K$60,$D110)</f>
        <v>4.1462582294579402</v>
      </c>
      <c r="L110" s="42">
        <f>_xll.SRS1Splines.Functions25.OneWay_Spline($D$56:$D$60,L$56:L$60,$D110)</f>
        <v>0.26666301673673398</v>
      </c>
      <c r="M110" s="42">
        <f>_xll.SRS1Splines.Functions25.OneWay_Spline($D$56:$D$60,M$56:M$60,$D110)</f>
        <v>0.46683222882277198</v>
      </c>
      <c r="N110" s="42">
        <f>_xll.SRS1Splines.Functions25.OneWay_Spline($D$56:$D$60,N$56:N$60,$D110)</f>
        <v>2.0438829279960999</v>
      </c>
      <c r="P110" s="42">
        <f t="shared" si="16"/>
        <v>5.25</v>
      </c>
      <c r="Q110" s="42">
        <f>_xll.SRS1Splines.Functions25.OneWay_Spline($D$56:$D$60,Q$56:Q$60,P110)</f>
        <v>1.9699854758632299E-2</v>
      </c>
      <c r="R110" s="42">
        <f>_xll.SRS1Splines.Functions25.OneWay_Spline($D$56:$D$60,R$56:R$60,$D110)</f>
        <v>0.204014098897008</v>
      </c>
      <c r="S110" s="42">
        <f>_xll.SRS1Splines.Functions25.OneWay_Spline($D$56:$D$60,S$56:S$60,$D110)</f>
        <v>0.25574624787779099</v>
      </c>
      <c r="T110" s="42">
        <f>_xll.SRS1Splines.Functions25.OneWay_Spline($D$56:$D$60,T$56:T$60,$D110)</f>
        <v>0.223497442063508</v>
      </c>
      <c r="U110" s="42">
        <f>_xll.SRS1Splines.Functions25.OneWay_Spline($D$56:$D$60,U$56:U$60,$D110)</f>
        <v>0.71733715149675303</v>
      </c>
      <c r="V110" s="42">
        <f>_xll.SRS1Splines.Functions25.OneWay_Spline($D$56:$D$60,V$56:V$60,$D110)</f>
        <v>10.4748343576689</v>
      </c>
      <c r="W110" s="42">
        <f>_xll.SRS1Splines.Functions25.OneWay_Spline($D$56:$D$60,W$56:W$60,$D110)</f>
        <v>3.7343349326341801</v>
      </c>
      <c r="X110" s="42">
        <f>_xll.SRS1Splines.Functions25.OneWay_Spline($D$56:$D$60,X$56:X$60,$D110)</f>
        <v>0.217488193175535</v>
      </c>
      <c r="Y110" s="42">
        <f>_xll.SRS1Splines.Functions25.OneWay_Spline($D$56:$D$60,Y$56:Y$60,$D110)</f>
        <v>0.40162766147426998</v>
      </c>
      <c r="Z110" s="42">
        <f>_xll.SRS1Splines.Functions25.OneWay_Spline($D$56:$D$60,Z$56:Z$60,$D110)</f>
        <v>1.12455107348155</v>
      </c>
      <c r="AB110" s="42">
        <f t="shared" si="17"/>
        <v>5.25</v>
      </c>
      <c r="AC110" s="42">
        <f>_xll.SRS1Splines.Functions25.OneWay_Spline($D$56:$D$60,AC$56:AC$60,AB110)</f>
        <v>2.7427937158874E-2</v>
      </c>
      <c r="AD110" s="42">
        <f>_xll.SRS1Splines.Functions25.OneWay_Spline($D$56:$D$60,AD$56:AD$60,$D110)</f>
        <v>0.63582352585833102</v>
      </c>
      <c r="AE110" s="42">
        <f>_xll.SRS1Splines.Functions25.OneWay_Spline($D$56:$D$60,AE$56:AE$60,$D110)</f>
        <v>0.43458880250215498</v>
      </c>
      <c r="AF110" s="42">
        <f>_xll.SRS1Splines.Functions25.OneWay_Spline($D$56:$D$60,AF$56:AF$60,$D110)</f>
        <v>0.37562507703008102</v>
      </c>
      <c r="AG110" s="42">
        <f>_xll.SRS1Splines.Functions25.OneWay_Spline($D$56:$D$60,AG$56:AG$60,$D110)</f>
        <v>0.74655878621187699</v>
      </c>
      <c r="AH110" s="42">
        <f>_xll.SRS1Splines.Functions25.OneWay_Spline($D$56:$D$60,AH$56:AH$60,$D110)</f>
        <v>17.509104431835201</v>
      </c>
      <c r="AI110" s="42">
        <f>_xll.SRS1Splines.Functions25.OneWay_Spline($D$56:$D$60,AI$56:AI$60,$D110)</f>
        <v>4.5581815262817003</v>
      </c>
      <c r="AJ110" s="42">
        <f>_xll.SRS1Splines.Functions25.OneWay_Spline($D$56:$D$60,AJ$56:AJ$60,$D110)</f>
        <v>0.32500767517069901</v>
      </c>
      <c r="AK110" s="42">
        <f>_xll.SRS1Splines.Functions25.OneWay_Spline($D$56:$D$60,AK$56:AK$60,$D110)</f>
        <v>0.52376910689150002</v>
      </c>
      <c r="AL110" s="42">
        <f>_xll.SRS1Splines.Functions25.OneWay_Spline($D$56:$D$60,AL$56:AL$60,$D110)</f>
        <v>2.9632147825106401</v>
      </c>
    </row>
    <row r="111" spans="4:38">
      <c r="D111" s="42">
        <f t="shared" si="20"/>
        <v>5.5</v>
      </c>
      <c r="E111" s="42">
        <f>_xll.SRS1Splines.Functions25.OneWay_Spline($D$56:$D$60,$E$56:$E$60,D111)</f>
        <v>1.9808499376001099E-2</v>
      </c>
      <c r="F111" s="42">
        <f>_xll.SRS1Splines.Functions25.OneWay_Spline($D$56:$D$60,F$56:F$60,$D111)</f>
        <v>0.32659590128621302</v>
      </c>
      <c r="G111" s="42">
        <f>_xll.SRS1Splines.Functions25.OneWay_Spline($D$56:$D$60,G$56:G$60,$D111)</f>
        <v>0.325752846349944</v>
      </c>
      <c r="H111" s="42">
        <f>_xll.SRS1Splines.Functions25.OneWay_Spline($D$56:$D$60,H$56:H$60,$D111)</f>
        <v>0.26147295907016899</v>
      </c>
      <c r="I111" s="42">
        <f>_xll.SRS1Splines.Functions25.OneWay_Spline($D$56:$D$60,I$56:I$60,$D111)</f>
        <v>0.72024693542640705</v>
      </c>
      <c r="J111" s="42">
        <f>_xll.SRS1Splines.Functions25.OneWay_Spline($D$56:$D$60,J$56:J$60,$D111)</f>
        <v>14.012318192734</v>
      </c>
      <c r="K111" s="42">
        <f>_xll.SRS1Splines.Functions25.OneWay_Spline($D$56:$D$60,K$56:K$60,$D111)</f>
        <v>4.0882667513273701</v>
      </c>
      <c r="L111" s="42">
        <f>_xll.SRS1Splines.Functions25.OneWay_Spline($D$56:$D$60,L$56:L$60,$D111)</f>
        <v>0.26028259510726898</v>
      </c>
      <c r="M111" s="42">
        <f>_xll.SRS1Splines.Functions25.OneWay_Spline($D$56:$D$60,M$56:M$60,$D111)</f>
        <v>0.458910208452112</v>
      </c>
      <c r="N111" s="42">
        <f>_xll.SRS1Splines.Functions25.OneWay_Spline($D$56:$D$60,N$56:N$60,$D111)</f>
        <v>1.8104695573605101</v>
      </c>
      <c r="P111" s="42">
        <f t="shared" si="16"/>
        <v>5.5</v>
      </c>
      <c r="Q111" s="42">
        <f>_xll.SRS1Splines.Functions25.OneWay_Spline($D$56:$D$60,Q$56:Q$60,P111)</f>
        <v>1.6330799649553002E-2</v>
      </c>
      <c r="R111" s="42">
        <f>_xll.SRS1Splines.Functions25.OneWay_Spline($D$56:$D$60,R$56:R$60,$D111)</f>
        <v>0.12797775151181601</v>
      </c>
      <c r="S111" s="42">
        <f>_xll.SRS1Splines.Functions25.OneWay_Spline($D$56:$D$60,S$56:S$60,$D111)</f>
        <v>0.24005087659972801</v>
      </c>
      <c r="T111" s="42">
        <f>_xll.SRS1Splines.Functions25.OneWay_Spline($D$56:$D$60,T$56:T$60,$D111)</f>
        <v>0.213495715460256</v>
      </c>
      <c r="U111" s="42">
        <f>_xll.SRS1Splines.Functions25.OneWay_Spline($D$56:$D$60,U$56:U$60,$D111)</f>
        <v>0.70115324577762805</v>
      </c>
      <c r="V111" s="42">
        <f>_xll.SRS1Splines.Functions25.OneWay_Spline($D$56:$D$60,V$56:V$60,$D111)</f>
        <v>10.4988393352365</v>
      </c>
      <c r="W111" s="42">
        <f>_xll.SRS1Splines.Functions25.OneWay_Spline($D$56:$D$60,W$56:W$60,$D111)</f>
        <v>3.6957867992040598</v>
      </c>
      <c r="X111" s="42">
        <f>_xll.SRS1Splines.Functions25.OneWay_Spline($D$56:$D$60,X$56:X$60,$D111)</f>
        <v>0.215438544574719</v>
      </c>
      <c r="Y111" s="42">
        <f>_xll.SRS1Splines.Functions25.OneWay_Spline($D$56:$D$60,Y$56:Y$60,$D111)</f>
        <v>0.39917611684965398</v>
      </c>
      <c r="Z111" s="42">
        <f>_xll.SRS1Splines.Functions25.OneWay_Spline($D$56:$D$60,Z$56:Z$60,$D111)</f>
        <v>1.07192579954168</v>
      </c>
      <c r="AB111" s="42">
        <f t="shared" si="17"/>
        <v>5.5</v>
      </c>
      <c r="AC111" s="42">
        <f>_xll.SRS1Splines.Functions25.OneWay_Spline($D$56:$D$60,AC$56:AC$60,AB111)</f>
        <v>2.3286199102449098E-2</v>
      </c>
      <c r="AD111" s="42">
        <f>_xll.SRS1Splines.Functions25.OneWay_Spline($D$56:$D$60,AD$56:AD$60,$D111)</f>
        <v>0.52521405106060903</v>
      </c>
      <c r="AE111" s="42">
        <f>_xll.SRS1Splines.Functions25.OneWay_Spline($D$56:$D$60,AE$56:AE$60,$D111)</f>
        <v>0.42063605081781102</v>
      </c>
      <c r="AF111" s="42">
        <f>_xll.SRS1Splines.Functions25.OneWay_Spline($D$56:$D$60,AF$56:AF$60,$D111)</f>
        <v>0.33042192942527998</v>
      </c>
      <c r="AG111" s="42">
        <f>_xll.SRS1Splines.Functions25.OneWay_Spline($D$56:$D$60,AG$56:AG$60,$D111)</f>
        <v>0.72323164505855497</v>
      </c>
      <c r="AH111" s="42">
        <f>_xll.SRS1Splines.Functions25.OneWay_Spline($D$56:$D$60,AH$56:AH$60,$D111)</f>
        <v>17.5257970502314</v>
      </c>
      <c r="AI111" s="42">
        <f>_xll.SRS1Splines.Functions25.OneWay_Spline($D$56:$D$60,AI$56:AI$60,$D111)</f>
        <v>4.4807467034506896</v>
      </c>
      <c r="AJ111" s="42">
        <f>_xll.SRS1Splines.Functions25.OneWay_Spline($D$56:$D$60,AJ$56:AJ$60,$D111)</f>
        <v>0.30971369086794298</v>
      </c>
      <c r="AK111" s="42">
        <f>_xll.SRS1Splines.Functions25.OneWay_Spline($D$56:$D$60,AK$56:AK$60,$D111)</f>
        <v>0.51347285801565401</v>
      </c>
      <c r="AL111" s="42">
        <f>_xll.SRS1Splines.Functions25.OneWay_Spline($D$56:$D$60,AL$56:AL$60,$D111)</f>
        <v>2.5490133151793399</v>
      </c>
    </row>
    <row r="112" spans="4:38">
      <c r="D112" s="42">
        <f t="shared" si="20"/>
        <v>5.75</v>
      </c>
      <c r="E112" s="42">
        <f>_xll.SRS1Splines.Functions25.OneWay_Spline($D$56:$D$60,$E$56:$E$60,D112)</f>
        <v>1.6896709438994101E-2</v>
      </c>
      <c r="F112" s="42">
        <f>_xll.SRS1Splines.Functions25.OneWay_Spline($D$56:$D$60,F$56:F$60,$D112)</f>
        <v>0.26496851227120199</v>
      </c>
      <c r="G112" s="42">
        <f>_xll.SRS1Splines.Functions25.OneWay_Spline($D$56:$D$60,G$56:G$60,$D112)</f>
        <v>0.31735006241288499</v>
      </c>
      <c r="H112" s="42">
        <f>_xll.SRS1Splines.Functions25.OneWay_Spline($D$56:$D$60,H$56:H$60,$D112)</f>
        <v>0.25198945458425798</v>
      </c>
      <c r="I112" s="42">
        <f>_xll.SRS1Splines.Functions25.OneWay_Spline($D$56:$D$60,I$56:I$60,$D112)</f>
        <v>0.69837153201321001</v>
      </c>
      <c r="J112" s="42">
        <f>_xll.SRS1Splines.Functions25.OneWay_Spline($D$56:$D$60,J$56:J$60,$D112)</f>
        <v>14.024527471523101</v>
      </c>
      <c r="K112" s="42">
        <f>_xll.SRS1Splines.Functions25.OneWay_Spline($D$56:$D$60,K$56:K$60,$D112)</f>
        <v>4.0515240590767103</v>
      </c>
      <c r="L112" s="42">
        <f>_xll.SRS1Splines.Functions25.OneWay_Spline($D$56:$D$60,L$56:L$60,$D112)</f>
        <v>0.25494536611537899</v>
      </c>
      <c r="M112" s="42">
        <f>_xll.SRS1Splines.Functions25.OneWay_Spline($D$56:$D$60,M$56:M$60,$D112)</f>
        <v>0.45206792801304002</v>
      </c>
      <c r="N112" s="42">
        <f>_xll.SRS1Splines.Functions25.OneWay_Spline($D$56:$D$60,N$56:N$60,$D112)</f>
        <v>1.6496581131760399</v>
      </c>
      <c r="P112" s="42">
        <f t="shared" si="16"/>
        <v>5.75</v>
      </c>
      <c r="Q112" s="42">
        <f>_xll.SRS1Splines.Functions25.OneWay_Spline($D$56:$D$60,Q$56:Q$60,P112)</f>
        <v>1.3692623191129599E-2</v>
      </c>
      <c r="R112" s="42">
        <f>_xll.SRS1Splines.Functions25.OneWay_Spline($D$56:$D$60,R$56:R$60,$D112)</f>
        <v>7.6809408980049301E-2</v>
      </c>
      <c r="S112" s="42">
        <f>_xll.SRS1Splines.Functions25.OneWay_Spline($D$56:$D$60,S$56:S$60,$D112)</f>
        <v>0.23019630830344201</v>
      </c>
      <c r="T112" s="42">
        <f>_xll.SRS1Splines.Functions25.OneWay_Spline($D$56:$D$60,T$56:T$60,$D112)</f>
        <v>0.207494679498306</v>
      </c>
      <c r="U112" s="42">
        <f>_xll.SRS1Splines.Functions25.OneWay_Spline($D$56:$D$60,U$56:U$60,$D112)</f>
        <v>0.68420836832824805</v>
      </c>
      <c r="V112" s="42">
        <f>_xll.SRS1Splines.Functions25.OneWay_Spline($D$56:$D$60,V$56:V$60,$D112)</f>
        <v>10.513242321777099</v>
      </c>
      <c r="W112" s="42">
        <f>_xll.SRS1Splines.Functions25.OneWay_Spline($D$56:$D$60,W$56:W$60,$D112)</f>
        <v>3.6713631726796301</v>
      </c>
      <c r="X112" s="42">
        <f>_xll.SRS1Splines.Functions25.OneWay_Spline($D$56:$D$60,X$56:X$60,$D112)</f>
        <v>0.21420875541422901</v>
      </c>
      <c r="Y112" s="42">
        <f>_xll.SRS1Splines.Functions25.OneWay_Spline($D$56:$D$60,Y$56:Y$60,$D112)</f>
        <v>0.39737926502284598</v>
      </c>
      <c r="Z112" s="42">
        <f>_xll.SRS1Splines.Functions25.OneWay_Spline($D$56:$D$60,Z$56:Z$60,$D112)</f>
        <v>1.03039438189097</v>
      </c>
      <c r="AB112" s="42">
        <f t="shared" si="17"/>
        <v>5.75</v>
      </c>
      <c r="AC112" s="42">
        <f>_xll.SRS1Splines.Functions25.OneWay_Spline($D$56:$D$60,AC$56:AC$60,AB112)</f>
        <v>2.0100795686858401E-2</v>
      </c>
      <c r="AD112" s="42">
        <f>_xll.SRS1Splines.Functions25.OneWay_Spline($D$56:$D$60,AD$56:AD$60,$D112)</f>
        <v>0.45312761556235598</v>
      </c>
      <c r="AE112" s="42">
        <f>_xll.SRS1Splines.Functions25.OneWay_Spline($D$56:$D$60,AE$56:AE$60,$D112)</f>
        <v>0.40752029603364798</v>
      </c>
      <c r="AF112" s="42">
        <f>_xll.SRS1Splines.Functions25.OneWay_Spline($D$56:$D$60,AF$56:AF$60,$D112)</f>
        <v>0.30201843533908102</v>
      </c>
      <c r="AG112" s="42">
        <f>_xll.SRS1Splines.Functions25.OneWay_Spline($D$56:$D$60,AG$56:AG$60,$D112)</f>
        <v>0.70356040281853804</v>
      </c>
      <c r="AH112" s="42">
        <f>_xll.SRS1Splines.Functions25.OneWay_Spline($D$56:$D$60,AH$56:AH$60,$D112)</f>
        <v>17.535812621269098</v>
      </c>
      <c r="AI112" s="42">
        <f>_xll.SRS1Splines.Functions25.OneWay_Spline($D$56:$D$60,AI$56:AI$60,$D112)</f>
        <v>4.4316849454737897</v>
      </c>
      <c r="AJ112" s="42">
        <f>_xll.SRS1Splines.Functions25.OneWay_Spline($D$56:$D$60,AJ$56:AJ$60,$D112)</f>
        <v>0.297107644898846</v>
      </c>
      <c r="AK112" s="42">
        <f>_xll.SRS1Splines.Functions25.OneWay_Spline($D$56:$D$60,AK$56:AK$60,$D112)</f>
        <v>0.50437796616442498</v>
      </c>
      <c r="AL112" s="42">
        <f>_xll.SRS1Splines.Functions25.OneWay_Spline($D$56:$D$60,AL$56:AL$60,$D112)</f>
        <v>2.2689218444611101</v>
      </c>
    </row>
    <row r="113" spans="1:38">
      <c r="D113" s="42">
        <f t="shared" si="20"/>
        <v>6</v>
      </c>
      <c r="E113" s="42">
        <f>_xll.SRS1Splines.Functions25.OneWay_Spline($D$56:$D$60,$E$56:$E$60,D113)</f>
        <v>1.48031321122298E-2</v>
      </c>
      <c r="F113" s="42">
        <f>_xll.SRS1Splines.Functions25.OneWay_Spline($D$56:$D$60,F$56:F$60,$D113)</f>
        <v>0.239040731104601</v>
      </c>
      <c r="G113" s="42">
        <f>_xll.SRS1Splines.Functions25.OneWay_Spline($D$56:$D$60,G$56:G$60,$D113)</f>
        <v>0.31091876340660801</v>
      </c>
      <c r="H113" s="42">
        <f>_xll.SRS1Splines.Functions25.OneWay_Spline($D$56:$D$60,H$56:H$60,$D113)</f>
        <v>0.24882828642228699</v>
      </c>
      <c r="I113" s="42">
        <f>_xll.SRS1Splines.Functions25.OneWay_Spline($D$56:$D$60,I$56:I$60,$D113)</f>
        <v>0.67677489166791904</v>
      </c>
      <c r="J113" s="42">
        <f>_xll.SRS1Splines.Functions25.OneWay_Spline($D$56:$D$60,J$56:J$60,$D113)</f>
        <v>14.0285972311195</v>
      </c>
      <c r="K113" s="42">
        <f>_xll.SRS1Splines.Functions25.OneWay_Spline($D$56:$D$60,K$56:K$60,$D113)</f>
        <v>4.0386862509409402</v>
      </c>
      <c r="L113" s="42">
        <f>_xll.SRS1Splines.Functions25.OneWay_Spline($D$56:$D$60,L$56:L$60,$D113)</f>
        <v>0.25068676511975102</v>
      </c>
      <c r="M113" s="42">
        <f>_xll.SRS1Splines.Functions25.OneWay_Spline($D$56:$D$60,M$56:M$60,$D113)</f>
        <v>0.44647109792269402</v>
      </c>
      <c r="N113" s="42">
        <f>_xll.SRS1Splines.Functions25.OneWay_Spline($D$56:$D$60,N$56:N$60,$D113)</f>
        <v>1.57074178030486</v>
      </c>
      <c r="P113" s="42">
        <f t="shared" si="16"/>
        <v>6</v>
      </c>
      <c r="Q113" s="42">
        <f>_xll.SRS1Splines.Functions25.OneWay_Spline($D$56:$D$60,Q$56:Q$60,P113)</f>
        <v>1.1761543504455799E-2</v>
      </c>
      <c r="R113" s="42">
        <f>_xll.SRS1Splines.Functions25.OneWay_Spline($D$56:$D$60,R$56:R$60,$D113)</f>
        <v>5.3668039987514203E-2</v>
      </c>
      <c r="S113" s="42">
        <f>_xll.SRS1Splines.Functions25.OneWay_Spline($D$56:$D$60,S$56:S$60,$D113)</f>
        <v>0.22677892325636301</v>
      </c>
      <c r="T113" s="42">
        <f>_xll.SRS1Splines.Functions25.OneWay_Spline($D$56:$D$60,T$56:T$60,$D113)</f>
        <v>0.205494334177655</v>
      </c>
      <c r="U113" s="42">
        <f>_xll.SRS1Splines.Functions25.OneWay_Spline($D$56:$D$60,U$56:U$60,$D113)</f>
        <v>0.666223552541238</v>
      </c>
      <c r="V113" s="42">
        <f>_xll.SRS1Splines.Functions25.OneWay_Spline($D$56:$D$60,V$56:V$60,$D113)</f>
        <v>10.5180433172906</v>
      </c>
      <c r="W113" s="42">
        <f>_xll.SRS1Splines.Functions25.OneWay_Spline($D$56:$D$60,W$56:W$60,$D113)</f>
        <v>3.6628296164241099</v>
      </c>
      <c r="X113" s="42">
        <f>_xll.SRS1Splines.Functions25.OneWay_Spline($D$56:$D$60,X$56:X$60,$D113)</f>
        <v>0.213798825694066</v>
      </c>
      <c r="Y113" s="42">
        <f>_xll.SRS1Splines.Functions25.OneWay_Spline($D$56:$D$60,Y$56:Y$60,$D113)</f>
        <v>0.396264232086525</v>
      </c>
      <c r="Z113" s="42">
        <f>_xll.SRS1Splines.Functions25.OneWay_Spline($D$56:$D$60,Z$56:Z$60,$D113)</f>
        <v>1.0014816470526</v>
      </c>
      <c r="AB113" s="42">
        <f t="shared" si="17"/>
        <v>6</v>
      </c>
      <c r="AC113" s="42">
        <f>_xll.SRS1Splines.Functions25.OneWay_Spline($D$56:$D$60,AC$56:AC$60,AB113)</f>
        <v>1.7844720720003902E-2</v>
      </c>
      <c r="AD113" s="42">
        <f>_xll.SRS1Splines.Functions25.OneWay_Spline($D$56:$D$60,AD$56:AD$60,$D113)</f>
        <v>0.42441342222168699</v>
      </c>
      <c r="AE113" s="42">
        <f>_xll.SRS1Splines.Functions25.OneWay_Spline($D$56:$D$60,AE$56:AE$60,$D113)</f>
        <v>0.39505860355685402</v>
      </c>
      <c r="AF113" s="42">
        <f>_xll.SRS1Splines.Functions25.OneWay_Spline($D$56:$D$60,AF$56:AF$60,$D113)</f>
        <v>0.29216223866691898</v>
      </c>
      <c r="AG113" s="42">
        <f>_xll.SRS1Splines.Functions25.OneWay_Spline($D$56:$D$60,AG$56:AG$60,$D113)</f>
        <v>0.68732623079460098</v>
      </c>
      <c r="AH113" s="42">
        <f>_xll.SRS1Splines.Functions25.OneWay_Spline($D$56:$D$60,AH$56:AH$60,$D113)</f>
        <v>17.539151144948399</v>
      </c>
      <c r="AI113" s="42">
        <f>_xll.SRS1Splines.Functions25.OneWay_Spline($D$56:$D$60,AI$56:AI$60,$D113)</f>
        <v>4.4145428854577604</v>
      </c>
      <c r="AJ113" s="42">
        <f>_xll.SRS1Splines.Functions25.OneWay_Spline($D$56:$D$60,AJ$56:AJ$60,$D113)</f>
        <v>0.28757470454543699</v>
      </c>
      <c r="AK113" s="42">
        <f>_xll.SRS1Splines.Functions25.OneWay_Spline($D$56:$D$60,AK$56:AK$60,$D113)</f>
        <v>0.49667796375886297</v>
      </c>
      <c r="AL113" s="42">
        <f>_xll.SRS1Splines.Functions25.OneWay_Spline($D$56:$D$60,AL$56:AL$60,$D113)</f>
        <v>2.1400019135571302</v>
      </c>
    </row>
    <row r="114" spans="1:38">
      <c r="D114" s="42">
        <f t="shared" si="20"/>
        <v>6.25</v>
      </c>
      <c r="E114" s="42">
        <f>_xll.SRS1Splines.Functions25.OneWay_Spline($D$56:$D$60,$E$56:$E$60,D114)</f>
        <v>1.31631006527158E-2</v>
      </c>
      <c r="F114" s="42">
        <f>_xll.SRS1Splines.Functions25.OneWay_Spline($D$56:$D$60,F$56:F$60,$D114)</f>
        <v>0.23250817668155799</v>
      </c>
      <c r="G114" s="42">
        <f>_xll.SRS1Splines.Functions25.OneWay_Spline($D$56:$D$60,G$56:G$60,$D114)</f>
        <v>0.30561687104582103</v>
      </c>
      <c r="H114" s="42">
        <f>_xll.SRS1Splines.Functions25.OneWay_Spline($D$56:$D$60,H$56:H$60,$D114)</f>
        <v>0.24895534029043101</v>
      </c>
      <c r="I114" s="42">
        <f>_xll.SRS1Splines.Functions25.OneWay_Spline($D$56:$D$60,I$56:I$60,$D114)</f>
        <v>0.65588371631768505</v>
      </c>
      <c r="J114" s="42">
        <f>_xll.SRS1Splines.Functions25.OneWay_Spline($D$56:$D$60,J$56:J$60,$D114)</f>
        <v>14.0183275099273</v>
      </c>
      <c r="K114" s="42">
        <f>_xll.SRS1Splines.Functions25.OneWay_Spline($D$56:$D$60,K$56:K$60,$D114)</f>
        <v>4.0392162181663602</v>
      </c>
      <c r="L114" s="42">
        <f>_xll.SRS1Splines.Functions25.OneWay_Spline($D$56:$D$60,L$56:L$60,$D114)</f>
        <v>0.24709514850883599</v>
      </c>
      <c r="M114" s="42">
        <f>_xll.SRS1Splines.Functions25.OneWay_Spline($D$56:$D$60,M$56:M$60,$D114)</f>
        <v>0.44170544213822999</v>
      </c>
      <c r="N114" s="42">
        <f>_xll.SRS1Splines.Functions25.OneWay_Spline($D$56:$D$60,N$56:N$60,$D114)</f>
        <v>1.5369604516566999</v>
      </c>
      <c r="P114" s="42">
        <f t="shared" si="16"/>
        <v>6.25</v>
      </c>
      <c r="Q114" s="42">
        <f>_xll.SRS1Splines.Functions25.OneWay_Spline($D$56:$D$60,Q$56:Q$60,P114)</f>
        <v>1.0225630491743E-2</v>
      </c>
      <c r="R114" s="42">
        <f>_xll.SRS1Splines.Functions25.OneWay_Spline($D$56:$D$60,R$56:R$60,$D114)</f>
        <v>4.5845487722188799E-2</v>
      </c>
      <c r="S114" s="42">
        <f>_xll.SRS1Splines.Functions25.OneWay_Spline($D$56:$D$60,S$56:S$60,$D114)</f>
        <v>0.22681797941972101</v>
      </c>
      <c r="T114" s="42">
        <f>_xll.SRS1Splines.Functions25.OneWay_Spline($D$56:$D$60,T$56:T$60,$D114)</f>
        <v>0.20554231758286801</v>
      </c>
      <c r="U114" s="42">
        <f>_xll.SRS1Splines.Functions25.OneWay_Spline($D$56:$D$60,U$56:U$60,$D114)</f>
        <v>0.64789621493503602</v>
      </c>
      <c r="V114" s="42">
        <f>_xll.SRS1Splines.Functions25.OneWay_Spline($D$56:$D$60,V$56:V$60,$D114)</f>
        <v>10.507079667972601</v>
      </c>
      <c r="W114" s="42">
        <f>_xll.SRS1Splines.Functions25.OneWay_Spline($D$56:$D$60,W$56:W$60,$D114)</f>
        <v>3.66311019198004</v>
      </c>
      <c r="X114" s="42">
        <f>_xll.SRS1Splines.Functions25.OneWay_Spline($D$56:$D$60,X$56:X$60,$D114)</f>
        <v>0.21381298344497299</v>
      </c>
      <c r="Y114" s="42">
        <f>_xll.SRS1Splines.Functions25.OneWay_Spline($D$56:$D$60,Y$56:Y$60,$D114)</f>
        <v>0.39552305942197302</v>
      </c>
      <c r="Z114" s="42">
        <f>_xll.SRS1Splines.Functions25.OneWay_Spline($D$56:$D$60,Z$56:Z$60,$D114)</f>
        <v>0.98007700156326305</v>
      </c>
      <c r="AB114" s="42">
        <f t="shared" si="17"/>
        <v>6.25</v>
      </c>
      <c r="AC114" s="42">
        <f>_xll.SRS1Splines.Functions25.OneWay_Spline($D$56:$D$60,AC$56:AC$60,AB114)</f>
        <v>1.6100570813688601E-2</v>
      </c>
      <c r="AD114" s="42">
        <f>_xll.SRS1Splines.Functions25.OneWay_Spline($D$56:$D$60,AD$56:AD$60,$D114)</f>
        <v>0.41917086564092698</v>
      </c>
      <c r="AE114" s="42">
        <f>_xll.SRS1Splines.Functions25.OneWay_Spline($D$56:$D$60,AE$56:AE$60,$D114)</f>
        <v>0.38324407777116398</v>
      </c>
      <c r="AF114" s="42">
        <f>_xll.SRS1Splines.Functions25.OneWay_Spline($D$56:$D$60,AF$56:AF$60,$D114)</f>
        <v>0.29236836299799401</v>
      </c>
      <c r="AG114" s="42">
        <f>_xll.SRS1Splines.Functions25.OneWay_Spline($D$56:$D$60,AG$56:AG$60,$D114)</f>
        <v>0.67319354409884602</v>
      </c>
      <c r="AH114" s="42">
        <f>_xll.SRS1Splines.Functions25.OneWay_Spline($D$56:$D$60,AH$56:AH$60,$D114)</f>
        <v>17.529575351882102</v>
      </c>
      <c r="AI114" s="42">
        <f>_xll.SRS1Splines.Functions25.OneWay_Spline($D$56:$D$60,AI$56:AI$60,$D114)</f>
        <v>4.4153222443526801</v>
      </c>
      <c r="AJ114" s="42">
        <f>_xll.SRS1Splines.Functions25.OneWay_Spline($D$56:$D$60,AJ$56:AJ$60,$D114)</f>
        <v>0.27995258104549398</v>
      </c>
      <c r="AK114" s="42">
        <f>_xll.SRS1Splines.Functions25.OneWay_Spline($D$56:$D$60,AK$56:AK$60,$D114)</f>
        <v>0.48988901974634302</v>
      </c>
      <c r="AL114" s="42">
        <f>_xll.SRS1Splines.Functions25.OneWay_Spline($D$56:$D$60,AL$56:AL$60,$D114)</f>
        <v>2.0938439017501498</v>
      </c>
    </row>
    <row r="115" spans="1:38">
      <c r="D115" s="42">
        <f t="shared" si="20"/>
        <v>6.5</v>
      </c>
      <c r="E115" s="42">
        <f>_xll.SRS1Splines.Functions25.OneWay_Spline($D$56:$D$60,$E$56:$E$60,D115)</f>
        <v>1.16288776744607E-2</v>
      </c>
      <c r="F115" s="42">
        <f>_xll.SRS1Splines.Functions25.OneWay_Spline($D$56:$D$60,F$56:F$60,$D115)</f>
        <v>0.226397077382583</v>
      </c>
      <c r="G115" s="42">
        <f>_xll.SRS1Splines.Functions25.OneWay_Spline($D$56:$D$60,G$56:G$60,$D115)</f>
        <v>0.30065703625669699</v>
      </c>
      <c r="H115" s="42">
        <f>_xll.SRS1Splines.Functions25.OneWay_Spline($D$56:$D$60,H$56:H$60,$D115)</f>
        <v>0.24933650189486201</v>
      </c>
      <c r="I115" s="42">
        <f>_xll.SRS1Splines.Functions25.OneWay_Spline($D$56:$D$60,I$56:I$60,$D115)</f>
        <v>0.63634035873198103</v>
      </c>
      <c r="J115" s="42">
        <f>_xll.SRS1Splines.Functions25.OneWay_Spline($D$56:$D$60,J$56:J$60,$D115)</f>
        <v>13.988084552889299</v>
      </c>
      <c r="K115" s="42">
        <f>_xll.SRS1Splines.Functions25.OneWay_Spline($D$56:$D$60,K$56:K$60,$D115)</f>
        <v>4.0408061198426202</v>
      </c>
      <c r="L115" s="42">
        <f>_xll.SRS1Splines.Functions25.OneWay_Spline($D$56:$D$60,L$56:L$60,$D115)</f>
        <v>0.24373524909862401</v>
      </c>
      <c r="M115" s="42">
        <f>_xll.SRS1Splines.Functions25.OneWay_Spline($D$56:$D$60,M$56:M$60,$D115)</f>
        <v>0.43724621100537803</v>
      </c>
      <c r="N115" s="42">
        <f>_xll.SRS1Splines.Functions25.OneWay_Spline($D$56:$D$60,N$56:N$60,$D115)</f>
        <v>1.5053585635664899</v>
      </c>
      <c r="P115" s="42">
        <f t="shared" si="16"/>
        <v>6.5</v>
      </c>
      <c r="Q115" s="42">
        <f>_xll.SRS1Splines.Functions25.OneWay_Spline($D$56:$D$60,Q$56:Q$60,P115)</f>
        <v>8.7888086411406895E-3</v>
      </c>
      <c r="R115" s="42">
        <f>_xll.SRS1Splines.Functions25.OneWay_Spline($D$56:$D$60,R$56:R$60,$D115)</f>
        <v>3.8527616248174801E-2</v>
      </c>
      <c r="S115" s="42">
        <f>_xll.SRS1Splines.Functions25.OneWay_Spline($D$56:$D$60,S$56:S$60,$D115)</f>
        <v>0.22693514790979699</v>
      </c>
      <c r="T115" s="42">
        <f>_xll.SRS1Splines.Functions25.OneWay_Spline($D$56:$D$60,T$56:T$60,$D115)</f>
        <v>0.20568626779850699</v>
      </c>
      <c r="U115" s="42">
        <f>_xll.SRS1Splines.Functions25.OneWay_Spline($D$56:$D$60,U$56:U$60,$D115)</f>
        <v>0.63010974976632494</v>
      </c>
      <c r="V115" s="42">
        <f>_xll.SRS1Splines.Functions25.OneWay_Spline($D$56:$D$60,V$56:V$60,$D115)</f>
        <v>10.4747515194528</v>
      </c>
      <c r="W115" s="42">
        <f>_xll.SRS1Splines.Functions25.OneWay_Spline($D$56:$D$60,W$56:W$60,$D115)</f>
        <v>3.6639519186478098</v>
      </c>
      <c r="X115" s="42">
        <f>_xll.SRS1Splines.Functions25.OneWay_Spline($D$56:$D$60,X$56:X$60,$D115)</f>
        <v>0.21385545669769301</v>
      </c>
      <c r="Y115" s="42">
        <f>_xll.SRS1Splines.Functions25.OneWay_Spline($D$56:$D$60,Y$56:Y$60,$D115)</f>
        <v>0.39482970434868198</v>
      </c>
      <c r="Z115" s="42">
        <f>_xll.SRS1Splines.Functions25.OneWay_Spline($D$56:$D$60,Z$56:Z$60,$D115)</f>
        <v>0.96005330094420704</v>
      </c>
      <c r="AB115" s="42">
        <f t="shared" si="17"/>
        <v>6.5</v>
      </c>
      <c r="AC115" s="42">
        <f>_xll.SRS1Splines.Functions25.OneWay_Spline($D$56:$D$60,AC$56:AC$60,AB115)</f>
        <v>1.44689467077807E-2</v>
      </c>
      <c r="AD115" s="42">
        <f>_xll.SRS1Splines.Functions25.OneWay_Spline($D$56:$D$60,AD$56:AD$60,$D115)</f>
        <v>0.41426653851699102</v>
      </c>
      <c r="AE115" s="42">
        <f>_xll.SRS1Splines.Functions25.OneWay_Spline($D$56:$D$60,AE$56:AE$60,$D115)</f>
        <v>0.37219177945551801</v>
      </c>
      <c r="AF115" s="42">
        <f>_xll.SRS1Splines.Functions25.OneWay_Spline($D$56:$D$60,AF$56:AF$60,$D115)</f>
        <v>0.292986735991217</v>
      </c>
      <c r="AG115" s="42">
        <f>_xll.SRS1Splines.Functions25.OneWay_Spline($D$56:$D$60,AG$56:AG$60,$D115)</f>
        <v>0.65997264364152797</v>
      </c>
      <c r="AH115" s="42">
        <f>_xll.SRS1Splines.Functions25.OneWay_Spline($D$56:$D$60,AH$56:AH$60,$D115)</f>
        <v>17.501417586325701</v>
      </c>
      <c r="AI115" s="42">
        <f>_xll.SRS1Splines.Functions25.OneWay_Spline($D$56:$D$60,AI$56:AI$60,$D115)</f>
        <v>4.4176603210374399</v>
      </c>
      <c r="AJ115" s="42">
        <f>_xll.SRS1Splines.Functions25.OneWay_Spline($D$56:$D$60,AJ$56:AJ$60,$D115)</f>
        <v>0.272822207448772</v>
      </c>
      <c r="AK115" s="42">
        <f>_xll.SRS1Splines.Functions25.OneWay_Spline($D$56:$D$60,AK$56:AK$60,$D115)</f>
        <v>0.48339828146020503</v>
      </c>
      <c r="AL115" s="42">
        <f>_xll.SRS1Splines.Functions25.OneWay_Spline($D$56:$D$60,AL$56:AL$60,$D115)</f>
        <v>2.05066382618877</v>
      </c>
    </row>
    <row r="116" spans="1:38">
      <c r="D116" s="42">
        <f t="shared" si="20"/>
        <v>6.75</v>
      </c>
      <c r="E116" s="42">
        <f>_xll.SRS1Splines.Functions25.OneWay_Spline($D$56:$D$60,$E$56:$E$60,D116)</f>
        <v>1.02004631774646E-2</v>
      </c>
      <c r="F116" s="42">
        <f>_xll.SRS1Splines.Functions25.OneWay_Spline($D$56:$D$60,F$56:F$60,$D116)</f>
        <v>0.220707433207675</v>
      </c>
      <c r="G116" s="42">
        <f>_xll.SRS1Splines.Functions25.OneWay_Spline($D$56:$D$60,G$56:G$60,$D116)</f>
        <v>0.296039259039237</v>
      </c>
      <c r="H116" s="42">
        <f>_xll.SRS1Splines.Functions25.OneWay_Spline($D$56:$D$60,H$56:H$60,$D116)</f>
        <v>0.24997177123557901</v>
      </c>
      <c r="I116" s="42">
        <f>_xll.SRS1Splines.Functions25.OneWay_Spline($D$56:$D$60,I$56:I$60,$D116)</f>
        <v>0.61814481891080897</v>
      </c>
      <c r="J116" s="42">
        <f>_xll.SRS1Splines.Functions25.OneWay_Spline($D$56:$D$60,J$56:J$60,$D116)</f>
        <v>13.938717669813</v>
      </c>
      <c r="K116" s="42">
        <f>_xll.SRS1Splines.Functions25.OneWay_Spline($D$56:$D$60,K$56:K$60,$D116)</f>
        <v>4.0434559559697298</v>
      </c>
      <c r="L116" s="42">
        <f>_xll.SRS1Splines.Functions25.OneWay_Spline($D$56:$D$60,L$56:L$60,$D116)</f>
        <v>0.24060706688911701</v>
      </c>
      <c r="M116" s="42">
        <f>_xll.SRS1Splines.Functions25.OneWay_Spline($D$56:$D$60,M$56:M$60,$D116)</f>
        <v>0.43309340452413803</v>
      </c>
      <c r="N116" s="42">
        <f>_xll.SRS1Splines.Functions25.OneWay_Spline($D$56:$D$60,N$56:N$60,$D116)</f>
        <v>1.4759361160342199</v>
      </c>
      <c r="P116" s="42">
        <f t="shared" si="16"/>
        <v>6.75</v>
      </c>
      <c r="Q116" s="42">
        <f>_xll.SRS1Splines.Functions25.OneWay_Spline($D$56:$D$60,Q$56:Q$60,P116)</f>
        <v>7.4510779526489003E-3</v>
      </c>
      <c r="R116" s="42">
        <f>_xll.SRS1Splines.Functions25.OneWay_Spline($D$56:$D$60,R$56:R$60,$D116)</f>
        <v>3.1714425565472097E-2</v>
      </c>
      <c r="S116" s="42">
        <f>_xll.SRS1Splines.Functions25.OneWay_Spline($D$56:$D$60,S$56:S$60,$D116)</f>
        <v>0.22713042872659001</v>
      </c>
      <c r="T116" s="42">
        <f>_xll.SRS1Splines.Functions25.OneWay_Spline($D$56:$D$60,T$56:T$60,$D116)</f>
        <v>0.20592618482457101</v>
      </c>
      <c r="U116" s="42">
        <f>_xll.SRS1Splines.Functions25.OneWay_Spline($D$56:$D$60,U$56:U$60,$D116)</f>
        <v>0.61286415703510599</v>
      </c>
      <c r="V116" s="42">
        <f>_xll.SRS1Splines.Functions25.OneWay_Spline($D$56:$D$60,V$56:V$60,$D116)</f>
        <v>10.4219030708825</v>
      </c>
      <c r="W116" s="42">
        <f>_xll.SRS1Splines.Functions25.OneWay_Spline($D$56:$D$60,W$56:W$60,$D116)</f>
        <v>3.6653547964274402</v>
      </c>
      <c r="X116" s="42">
        <f>_xll.SRS1Splines.Functions25.OneWay_Spline($D$56:$D$60,X$56:X$60,$D116)</f>
        <v>0.21392624545222699</v>
      </c>
      <c r="Y116" s="42">
        <f>_xll.SRS1Splines.Functions25.OneWay_Spline($D$56:$D$60,Y$56:Y$60,$D116)</f>
        <v>0.39418416686665197</v>
      </c>
      <c r="Z116" s="42">
        <f>_xll.SRS1Splines.Functions25.OneWay_Spline($D$56:$D$60,Z$56:Z$60,$D116)</f>
        <v>0.94141054519543099</v>
      </c>
      <c r="AB116" s="42">
        <f t="shared" si="17"/>
        <v>6.75</v>
      </c>
      <c r="AC116" s="42">
        <f>_xll.SRS1Splines.Functions25.OneWay_Spline($D$56:$D$60,AC$56:AC$60,AB116)</f>
        <v>1.2949848402280299E-2</v>
      </c>
      <c r="AD116" s="42">
        <f>_xll.SRS1Splines.Functions25.OneWay_Spline($D$56:$D$60,AD$56:AD$60,$D116)</f>
        <v>0.409700440849878</v>
      </c>
      <c r="AE116" s="42">
        <f>_xll.SRS1Splines.Functions25.OneWay_Spline($D$56:$D$60,AE$56:AE$60,$D116)</f>
        <v>0.36190170860991699</v>
      </c>
      <c r="AF116" s="42">
        <f>_xll.SRS1Splines.Functions25.OneWay_Spline($D$56:$D$60,AF$56:AF$60,$D116)</f>
        <v>0.29401735764658798</v>
      </c>
      <c r="AG116" s="42">
        <f>_xll.SRS1Splines.Functions25.OneWay_Spline($D$56:$D$60,AG$56:AG$60,$D116)</f>
        <v>0.64766352942264604</v>
      </c>
      <c r="AH116" s="42">
        <f>_xll.SRS1Splines.Functions25.OneWay_Spline($D$56:$D$60,AH$56:AH$60,$D116)</f>
        <v>17.455532268743401</v>
      </c>
      <c r="AI116" s="42">
        <f>_xll.SRS1Splines.Functions25.OneWay_Spline($D$56:$D$60,AI$56:AI$60,$D116)</f>
        <v>4.4215571155120301</v>
      </c>
      <c r="AJ116" s="42">
        <f>_xll.SRS1Splines.Functions25.OneWay_Spline($D$56:$D$60,AJ$56:AJ$60,$D116)</f>
        <v>0.26618358375527301</v>
      </c>
      <c r="AK116" s="42">
        <f>_xll.SRS1Splines.Functions25.OneWay_Spline($D$56:$D$60,AK$56:AK$60,$D116)</f>
        <v>0.47720574890044898</v>
      </c>
      <c r="AL116" s="42">
        <f>_xll.SRS1Splines.Functions25.OneWay_Spline($D$56:$D$60,AL$56:AL$60,$D116)</f>
        <v>2.0104616868730099</v>
      </c>
    </row>
    <row r="117" spans="1:38">
      <c r="D117" s="42">
        <f t="shared" si="20"/>
        <v>7</v>
      </c>
      <c r="E117" s="42">
        <f>_xll.SRS1Splines.Functions25.OneWay_Spline($D$56:$D$60,$E$56:$E$60,D117)</f>
        <v>8.8778571617274798E-3</v>
      </c>
      <c r="F117" s="42">
        <f>_xll.SRS1Splines.Functions25.OneWay_Spline($D$56:$D$60,F$56:F$60,$D117)</f>
        <v>0.21543924415683399</v>
      </c>
      <c r="G117" s="42">
        <f>_xll.SRS1Splines.Functions25.OneWay_Spline($D$56:$D$60,G$56:G$60,$D117)</f>
        <v>0.29176353939344102</v>
      </c>
      <c r="H117" s="42">
        <f>_xll.SRS1Splines.Functions25.OneWay_Spline($D$56:$D$60,H$56:H$60,$D117)</f>
        <v>0.25086114831258399</v>
      </c>
      <c r="I117" s="42">
        <f>_xll.SRS1Splines.Functions25.OneWay_Spline($D$56:$D$60,I$56:I$60,$D117)</f>
        <v>0.60129709685416799</v>
      </c>
      <c r="J117" s="42">
        <f>_xll.SRS1Splines.Functions25.OneWay_Spline($D$56:$D$60,J$56:J$60,$D117)</f>
        <v>13.871076170506001</v>
      </c>
      <c r="K117" s="42">
        <f>_xll.SRS1Splines.Functions25.OneWay_Spline($D$56:$D$60,K$56:K$60,$D117)</f>
        <v>4.0471657265476901</v>
      </c>
      <c r="L117" s="42">
        <f>_xll.SRS1Splines.Functions25.OneWay_Spline($D$56:$D$60,L$56:L$60,$D117)</f>
        <v>0.23771060188031401</v>
      </c>
      <c r="M117" s="42">
        <f>_xll.SRS1Splines.Functions25.OneWay_Spline($D$56:$D$60,M$56:M$60,$D117)</f>
        <v>0.42924702269451098</v>
      </c>
      <c r="N117" s="42">
        <f>_xll.SRS1Splines.Functions25.OneWay_Spline($D$56:$D$60,N$56:N$60,$D117)</f>
        <v>1.4486931090599</v>
      </c>
      <c r="P117" s="42">
        <f t="shared" si="16"/>
        <v>7</v>
      </c>
      <c r="Q117" s="42">
        <f>_xll.SRS1Splines.Functions25.OneWay_Spline($D$56:$D$60,Q$56:Q$60,P117)</f>
        <v>6.2124384262676096E-3</v>
      </c>
      <c r="R117" s="42">
        <f>_xll.SRS1Splines.Functions25.OneWay_Spline($D$56:$D$60,R$56:R$60,$D117)</f>
        <v>2.5405915674080699E-2</v>
      </c>
      <c r="S117" s="42">
        <f>_xll.SRS1Splines.Functions25.OneWay_Spline($D$56:$D$60,S$56:S$60,$D117)</f>
        <v>0.2274038218701</v>
      </c>
      <c r="T117" s="42">
        <f>_xll.SRS1Splines.Functions25.OneWay_Spline($D$56:$D$60,T$56:T$60,$D117)</f>
        <v>0.206262068661061</v>
      </c>
      <c r="U117" s="42">
        <f>_xll.SRS1Splines.Functions25.OneWay_Spline($D$56:$D$60,U$56:U$60,$D117)</f>
        <v>0.59615943674137895</v>
      </c>
      <c r="V117" s="42">
        <f>_xll.SRS1Splines.Functions25.OneWay_Spline($D$56:$D$60,V$56:V$60,$D117)</f>
        <v>10.349378521413</v>
      </c>
      <c r="W117" s="42">
        <f>_xll.SRS1Splines.Functions25.OneWay_Spline($D$56:$D$60,W$56:W$60,$D117)</f>
        <v>3.6673188253189202</v>
      </c>
      <c r="X117" s="42">
        <f>_xll.SRS1Splines.Functions25.OneWay_Spline($D$56:$D$60,X$56:X$60,$D117)</f>
        <v>0.21402534970857501</v>
      </c>
      <c r="Y117" s="42">
        <f>_xll.SRS1Splines.Functions25.OneWay_Spline($D$56:$D$60,Y$56:Y$60,$D117)</f>
        <v>0.39358644697588402</v>
      </c>
      <c r="Z117" s="42">
        <f>_xll.SRS1Splines.Functions25.OneWay_Spline($D$56:$D$60,Z$56:Z$60,$D117)</f>
        <v>0.92414873431693501</v>
      </c>
      <c r="AB117" s="42">
        <f t="shared" si="17"/>
        <v>7</v>
      </c>
      <c r="AC117" s="42">
        <f>_xll.SRS1Splines.Functions25.OneWay_Spline($D$56:$D$60,AC$56:AC$60,AB117)</f>
        <v>1.1543275897187399E-2</v>
      </c>
      <c r="AD117" s="42">
        <f>_xll.SRS1Splines.Functions25.OneWay_Spline($D$56:$D$60,AD$56:AD$60,$D117)</f>
        <v>0.40547257263958802</v>
      </c>
      <c r="AE117" s="42">
        <f>_xll.SRS1Splines.Functions25.OneWay_Spline($D$56:$D$60,AE$56:AE$60,$D117)</f>
        <v>0.35237386523435998</v>
      </c>
      <c r="AF117" s="42">
        <f>_xll.SRS1Splines.Functions25.OneWay_Spline($D$56:$D$60,AF$56:AF$60,$D117)</f>
        <v>0.29546022796410798</v>
      </c>
      <c r="AG117" s="42">
        <f>_xll.SRS1Splines.Functions25.OneWay_Spline($D$56:$D$60,AG$56:AG$60,$D117)</f>
        <v>0.63626620144219903</v>
      </c>
      <c r="AH117" s="42">
        <f>_xll.SRS1Splines.Functions25.OneWay_Spline($D$56:$D$60,AH$56:AH$60,$D117)</f>
        <v>17.392773819599</v>
      </c>
      <c r="AI117" s="42">
        <f>_xll.SRS1Splines.Functions25.OneWay_Spline($D$56:$D$60,AI$56:AI$60,$D117)</f>
        <v>4.4270126277764597</v>
      </c>
      <c r="AJ117" s="42">
        <f>_xll.SRS1Splines.Functions25.OneWay_Spline($D$56:$D$60,AJ$56:AJ$60,$D117)</f>
        <v>0.260036709964996</v>
      </c>
      <c r="AK117" s="42">
        <f>_xll.SRS1Splines.Functions25.OneWay_Spline($D$56:$D$60,AK$56:AK$60,$D117)</f>
        <v>0.47131142206707599</v>
      </c>
      <c r="AL117" s="42">
        <f>_xll.SRS1Splines.Functions25.OneWay_Spline($D$56:$D$60,AL$56:AL$60,$D117)</f>
        <v>1.9732374838028599</v>
      </c>
    </row>
    <row r="118" spans="1:38">
      <c r="D118" s="42">
        <f>D117+0.25</f>
        <v>7.25</v>
      </c>
      <c r="E118" s="42">
        <f>_xll.SRS1Splines.Functions25.OneWay_Spline($D$56:$D$60,$E$56:$E$60,D118)</f>
        <v>7.6610596272493198E-3</v>
      </c>
      <c r="F118" s="42">
        <f>_xll.SRS1Splines.Functions25.OneWay_Spline($D$56:$D$60,F$56:F$60,$D118)</f>
        <v>0.21059251023006101</v>
      </c>
      <c r="G118" s="42">
        <f>_xll.SRS1Splines.Functions25.OneWay_Spline($D$56:$D$60,G$56:G$60,$D118)</f>
        <v>0.28782987731930798</v>
      </c>
      <c r="H118" s="42">
        <f>_xll.SRS1Splines.Functions25.OneWay_Spline($D$56:$D$60,H$56:H$60,$D118)</f>
        <v>0.25200463312587701</v>
      </c>
      <c r="I118" s="42">
        <f>_xll.SRS1Splines.Functions25.OneWay_Spline($D$56:$D$60,I$56:I$60,$D118)</f>
        <v>0.58579719256205798</v>
      </c>
      <c r="J118" s="42">
        <f>_xll.SRS1Splines.Functions25.OneWay_Spline($D$56:$D$60,J$56:J$60,$D118)</f>
        <v>13.786009364776101</v>
      </c>
      <c r="K118" s="42">
        <f>_xll.SRS1Splines.Functions25.OneWay_Spline($D$56:$D$60,K$56:K$60,$D118)</f>
        <v>4.0519354315764904</v>
      </c>
      <c r="L118" s="42">
        <f>_xll.SRS1Splines.Functions25.OneWay_Spline($D$56:$D$60,L$56:L$60,$D118)</f>
        <v>0.23504585407221501</v>
      </c>
      <c r="M118" s="42">
        <f>_xll.SRS1Splines.Functions25.OneWay_Spline($D$56:$D$60,M$56:M$60,$D118)</f>
        <v>0.42570706551649501</v>
      </c>
      <c r="N118" s="42">
        <f>_xll.SRS1Splines.Functions25.OneWay_Spline($D$56:$D$60,N$56:N$60,$D118)</f>
        <v>1.4236295426435199</v>
      </c>
      <c r="P118" s="42">
        <f t="shared" si="16"/>
        <v>7.25</v>
      </c>
      <c r="Q118" s="42">
        <f>_xll.SRS1Splines.Functions25.OneWay_Spline($D$56:$D$60,Q$56:Q$60,P118)</f>
        <v>5.0728900619968296E-3</v>
      </c>
      <c r="R118" s="42">
        <f>_xll.SRS1Splines.Functions25.OneWay_Spline($D$56:$D$60,R$56:R$60,$D118)</f>
        <v>1.9602086574000602E-2</v>
      </c>
      <c r="S118" s="42">
        <f>_xll.SRS1Splines.Functions25.OneWay_Spline($D$56:$D$60,S$56:S$60,$D118)</f>
        <v>0.227755327340327</v>
      </c>
      <c r="T118" s="42">
        <f>_xll.SRS1Splines.Functions25.OneWay_Spline($D$56:$D$60,T$56:T$60,$D118)</f>
        <v>0.20669391930797701</v>
      </c>
      <c r="U118" s="42">
        <f>_xll.SRS1Splines.Functions25.OneWay_Spline($D$56:$D$60,U$56:U$60,$D118)</f>
        <v>0.57999558888514302</v>
      </c>
      <c r="V118" s="42">
        <f>_xll.SRS1Splines.Functions25.OneWay_Spline($D$56:$D$60,V$56:V$60,$D118)</f>
        <v>10.258022070195601</v>
      </c>
      <c r="W118" s="42">
        <f>_xll.SRS1Splines.Functions25.OneWay_Spline($D$56:$D$60,W$56:W$60,$D118)</f>
        <v>3.6698440053222599</v>
      </c>
      <c r="X118" s="42">
        <f>_xll.SRS1Splines.Functions25.OneWay_Spline($D$56:$D$60,X$56:X$60,$D118)</f>
        <v>0.214152769466737</v>
      </c>
      <c r="Y118" s="42">
        <f>_xll.SRS1Splines.Functions25.OneWay_Spline($D$56:$D$60,Y$56:Y$60,$D118)</f>
        <v>0.393036544676377</v>
      </c>
      <c r="Z118" s="42">
        <f>_xll.SRS1Splines.Functions25.OneWay_Spline($D$56:$D$60,Z$56:Z$60,$D118)</f>
        <v>0.90826786830871797</v>
      </c>
      <c r="AB118" s="42">
        <f t="shared" si="17"/>
        <v>7.25</v>
      </c>
      <c r="AC118" s="42">
        <f>_xll.SRS1Splines.Functions25.OneWay_Spline($D$56:$D$60,AC$56:AC$60,AB118)</f>
        <v>1.02492291925018E-2</v>
      </c>
      <c r="AD118" s="42">
        <f>_xll.SRS1Splines.Functions25.OneWay_Spline($D$56:$D$60,AD$56:AD$60,$D118)</f>
        <v>0.40158293388612099</v>
      </c>
      <c r="AE118" s="42">
        <f>_xll.SRS1Splines.Functions25.OneWay_Spline($D$56:$D$60,AE$56:AE$60,$D118)</f>
        <v>0.34360824932884798</v>
      </c>
      <c r="AF118" s="42">
        <f>_xll.SRS1Splines.Functions25.OneWay_Spline($D$56:$D$60,AF$56:AF$60,$D118)</f>
        <v>0.29731534694377598</v>
      </c>
      <c r="AG118" s="42">
        <f>_xll.SRS1Splines.Functions25.OneWay_Spline($D$56:$D$60,AG$56:AG$60,$D118)</f>
        <v>0.62578065970018804</v>
      </c>
      <c r="AH118" s="42">
        <f>_xll.SRS1Splines.Functions25.OneWay_Spline($D$56:$D$60,AH$56:AH$60,$D118)</f>
        <v>17.313996659356601</v>
      </c>
      <c r="AI118" s="42">
        <f>_xll.SRS1Splines.Functions25.OneWay_Spline($D$56:$D$60,AI$56:AI$60,$D118)</f>
        <v>4.4340268578307196</v>
      </c>
      <c r="AJ118" s="42">
        <f>_xll.SRS1Splines.Functions25.OneWay_Spline($D$56:$D$60,AJ$56:AJ$60,$D118)</f>
        <v>0.25438158607794098</v>
      </c>
      <c r="AK118" s="42">
        <f>_xll.SRS1Splines.Functions25.OneWay_Spline($D$56:$D$60,AK$56:AK$60,$D118)</f>
        <v>0.46571530096008401</v>
      </c>
      <c r="AL118" s="42">
        <f>_xll.SRS1Splines.Functions25.OneWay_Spline($D$56:$D$60,AL$56:AL$60,$D118)</f>
        <v>1.9389912169783301</v>
      </c>
    </row>
    <row r="119" spans="1:38">
      <c r="D119" s="60">
        <f t="shared" ref="D119:D133" si="21">D118+0.25</f>
        <v>7.5</v>
      </c>
      <c r="E119" s="42">
        <f>_xll.SRS1Splines.Functions25.OneWay_Spline($D$56:$D$60,$E$56:$E$60,D119)</f>
        <v>6.5500705740301297E-3</v>
      </c>
      <c r="F119" s="42">
        <f>_xll.SRS1Splines.Functions25.OneWay_Spline($D$56:$D$60,F$56:F$60,$D119)</f>
        <v>0.20616723142735499</v>
      </c>
      <c r="G119" s="42">
        <f>_xll.SRS1Splines.Functions25.OneWay_Spline($D$56:$D$60,G$56:G$60,$D119)</f>
        <v>0.28423827281684</v>
      </c>
      <c r="H119" s="42">
        <f>_xll.SRS1Splines.Functions25.OneWay_Spline($D$56:$D$60,H$56:H$60,$D119)</f>
        <v>0.25340222567545601</v>
      </c>
      <c r="I119" s="42">
        <f>_xll.SRS1Splines.Functions25.OneWay_Spline($D$56:$D$60,I$56:I$60,$D119)</f>
        <v>0.57164510603448004</v>
      </c>
      <c r="J119" s="42">
        <f>_xll.SRS1Splines.Functions25.OneWay_Spline($D$56:$D$60,J$56:J$60,$D119)</f>
        <v>13.6843665624308</v>
      </c>
      <c r="K119" s="42">
        <f>_xll.SRS1Splines.Functions25.OneWay_Spline($D$56:$D$60,K$56:K$60,$D119)</f>
        <v>4.0577650710561297</v>
      </c>
      <c r="L119" s="42">
        <f>_xll.SRS1Splines.Functions25.OneWay_Spline($D$56:$D$60,L$56:L$60,$D119)</f>
        <v>0.23261282346482101</v>
      </c>
      <c r="M119" s="42">
        <f>_xll.SRS1Splines.Functions25.OneWay_Spline($D$56:$D$60,M$56:M$60,$D119)</f>
        <v>0.42247353299009199</v>
      </c>
      <c r="N119" s="42">
        <f>_xll.SRS1Splines.Functions25.OneWay_Spline($D$56:$D$60,N$56:N$60,$D119)</f>
        <v>1.4007454167850899</v>
      </c>
      <c r="P119" s="42">
        <f t="shared" si="16"/>
        <v>7.5</v>
      </c>
      <c r="Q119" s="42">
        <f>_xll.SRS1Splines.Functions25.OneWay_Spline($D$56:$D$60,Q$56:Q$60,P119)</f>
        <v>4.0324328598365404E-3</v>
      </c>
      <c r="R119" s="42">
        <f>_xll.SRS1Splines.Functions25.OneWay_Spline($D$56:$D$60,R$56:R$60,$D119)</f>
        <v>1.43029382652319E-2</v>
      </c>
      <c r="S119" s="42">
        <f>_xll.SRS1Splines.Functions25.OneWay_Spline($D$56:$D$60,S$56:S$60,$D119)</f>
        <v>0.228184945137271</v>
      </c>
      <c r="T119" s="42">
        <f>_xll.SRS1Splines.Functions25.OneWay_Spline($D$56:$D$60,T$56:T$60,$D119)</f>
        <v>0.20722173676531799</v>
      </c>
      <c r="U119" s="42">
        <f>_xll.SRS1Splines.Functions25.OneWay_Spline($D$56:$D$60,U$56:U$60,$D119)</f>
        <v>0.5643726134664</v>
      </c>
      <c r="V119" s="42">
        <f>_xll.SRS1Splines.Functions25.OneWay_Spline($D$56:$D$60,V$56:V$60,$D119)</f>
        <v>10.148677916381599</v>
      </c>
      <c r="W119" s="42">
        <f>_xll.SRS1Splines.Functions25.OneWay_Spline($D$56:$D$60,W$56:W$60,$D119)</f>
        <v>3.6729303364374402</v>
      </c>
      <c r="X119" s="42">
        <f>_xll.SRS1Splines.Functions25.OneWay_Spline($D$56:$D$60,X$56:X$60,$D119)</f>
        <v>0.21430850472671201</v>
      </c>
      <c r="Y119" s="42">
        <f>_xll.SRS1Splines.Functions25.OneWay_Spline($D$56:$D$60,Y$56:Y$60,$D119)</f>
        <v>0.39253445996813202</v>
      </c>
      <c r="Z119" s="42">
        <f>_xll.SRS1Splines.Functions25.OneWay_Spline($D$56:$D$60,Z$56:Z$60,$D119)</f>
        <v>0.89376794717078101</v>
      </c>
      <c r="AB119" s="42">
        <f t="shared" si="17"/>
        <v>7.5</v>
      </c>
      <c r="AC119" s="42">
        <f>_xll.SRS1Splines.Functions25.OneWay_Spline($D$56:$D$60,AC$56:AC$60,AB119)</f>
        <v>9.0677082882237095E-3</v>
      </c>
      <c r="AD119" s="42">
        <f>_xll.SRS1Splines.Functions25.OneWay_Spline($D$56:$D$60,AD$56:AD$60,$D119)</f>
        <v>0.39803152458947699</v>
      </c>
      <c r="AE119" s="42">
        <f>_xll.SRS1Splines.Functions25.OneWay_Spline($D$56:$D$60,AE$56:AE$60,$D119)</f>
        <v>0.33560486089337999</v>
      </c>
      <c r="AF119" s="42">
        <f>_xll.SRS1Splines.Functions25.OneWay_Spline($D$56:$D$60,AF$56:AF$60,$D119)</f>
        <v>0.29958271458559299</v>
      </c>
      <c r="AG119" s="42">
        <f>_xll.SRS1Splines.Functions25.OneWay_Spline($D$56:$D$60,AG$56:AG$60,$D119)</f>
        <v>0.61620690419661195</v>
      </c>
      <c r="AH119" s="42">
        <f>_xll.SRS1Splines.Functions25.OneWay_Spline($D$56:$D$60,AH$56:AH$60,$D119)</f>
        <v>17.220055208480101</v>
      </c>
      <c r="AI119" s="42">
        <f>_xll.SRS1Splines.Functions25.OneWay_Spline($D$56:$D$60,AI$56:AI$60,$D119)</f>
        <v>4.4425998056748197</v>
      </c>
      <c r="AJ119" s="42">
        <f>_xll.SRS1Splines.Functions25.OneWay_Spline($D$56:$D$60,AJ$56:AJ$60,$D119)</f>
        <v>0.24921821209410799</v>
      </c>
      <c r="AK119" s="42">
        <f>_xll.SRS1Splines.Functions25.OneWay_Spline($D$56:$D$60,AK$56:AK$60,$D119)</f>
        <v>0.46041738557947498</v>
      </c>
      <c r="AL119" s="42">
        <f>_xll.SRS1Splines.Functions25.OneWay_Spline($D$56:$D$60,AL$56:AL$60,$D119)</f>
        <v>1.9077228863994</v>
      </c>
    </row>
    <row r="120" spans="1:38">
      <c r="D120" s="42">
        <f t="shared" si="21"/>
        <v>7.75</v>
      </c>
      <c r="E120" s="42">
        <f>_xll.SRS1Splines.Functions25.OneWay_Spline($D$56:$D$60,$E$56:$E$60,D120)</f>
        <v>5.5448900020699096E-3</v>
      </c>
      <c r="F120" s="42">
        <f>_xll.SRS1Splines.Functions25.OneWay_Spline($D$56:$D$60,F$56:F$60,$D120)</f>
        <v>0.202163407748716</v>
      </c>
      <c r="G120" s="42">
        <f>_xll.SRS1Splines.Functions25.OneWay_Spline($D$56:$D$60,G$56:G$60,$D120)</f>
        <v>0.28098872588603402</v>
      </c>
      <c r="H120" s="42">
        <f>_xll.SRS1Splines.Functions25.OneWay_Spline($D$56:$D$60,H$56:H$60,$D120)</f>
        <v>0.25505392596132198</v>
      </c>
      <c r="I120" s="42">
        <f>_xll.SRS1Splines.Functions25.OneWay_Spline($D$56:$D$60,I$56:I$60,$D120)</f>
        <v>0.55884083727143297</v>
      </c>
      <c r="J120" s="42">
        <f>_xll.SRS1Splines.Functions25.OneWay_Spline($D$56:$D$60,J$56:J$60,$D120)</f>
        <v>13.5669970732779</v>
      </c>
      <c r="K120" s="42">
        <f>_xll.SRS1Splines.Functions25.OneWay_Spline($D$56:$D$60,K$56:K$60,$D120)</f>
        <v>4.0646546449866197</v>
      </c>
      <c r="L120" s="42">
        <f>_xll.SRS1Splines.Functions25.OneWay_Spline($D$56:$D$60,L$56:L$60,$D120)</f>
        <v>0.23041151005812999</v>
      </c>
      <c r="M120" s="42">
        <f>_xll.SRS1Splines.Functions25.OneWay_Spline($D$56:$D$60,M$56:M$60,$D120)</f>
        <v>0.41954642511530099</v>
      </c>
      <c r="N120" s="42">
        <f>_xll.SRS1Splines.Functions25.OneWay_Spline($D$56:$D$60,N$56:N$60,$D120)</f>
        <v>1.3800407314846099</v>
      </c>
      <c r="P120" s="42">
        <f t="shared" si="16"/>
        <v>7.75</v>
      </c>
      <c r="Q120" s="42">
        <f>_xll.SRS1Splines.Functions25.OneWay_Spline($D$56:$D$60,Q$56:Q$60,P120)</f>
        <v>3.0910668197867701E-3</v>
      </c>
      <c r="R120" s="42">
        <f>_xll.SRS1Splines.Functions25.OneWay_Spline($D$56:$D$60,R$56:R$60,$D120)</f>
        <v>9.5084707477743908E-3</v>
      </c>
      <c r="S120" s="42">
        <f>_xll.SRS1Splines.Functions25.OneWay_Spline($D$56:$D$60,S$56:S$60,$D120)</f>
        <v>0.22869267526093201</v>
      </c>
      <c r="T120" s="42">
        <f>_xll.SRS1Splines.Functions25.OneWay_Spline($D$56:$D$60,T$56:T$60,$D120)</f>
        <v>0.20784552103308501</v>
      </c>
      <c r="U120" s="42">
        <f>_xll.SRS1Splines.Functions25.OneWay_Spline($D$56:$D$60,U$56:U$60,$D120)</f>
        <v>0.54929051048514799</v>
      </c>
      <c r="V120" s="42">
        <f>_xll.SRS1Splines.Functions25.OneWay_Spline($D$56:$D$60,V$56:V$60,$D120)</f>
        <v>10.022190259122301</v>
      </c>
      <c r="W120" s="42">
        <f>_xll.SRS1Splines.Functions25.OneWay_Spline($D$56:$D$60,W$56:W$60,$D120)</f>
        <v>3.6765778186644802</v>
      </c>
      <c r="X120" s="42">
        <f>_xll.SRS1Splines.Functions25.OneWay_Spline($D$56:$D$60,X$56:X$60,$D120)</f>
        <v>0.21449255548850099</v>
      </c>
      <c r="Y120" s="42">
        <f>_xll.SRS1Splines.Functions25.OneWay_Spline($D$56:$D$60,Y$56:Y$60,$D120)</f>
        <v>0.39208019285114798</v>
      </c>
      <c r="Z120" s="42">
        <f>_xll.SRS1Splines.Functions25.OneWay_Spline($D$56:$D$60,Z$56:Z$60,$D120)</f>
        <v>0.880648970903124</v>
      </c>
      <c r="AB120" s="42">
        <f t="shared" si="17"/>
        <v>7.75</v>
      </c>
      <c r="AC120" s="42">
        <f>_xll.SRS1Splines.Functions25.OneWay_Spline($D$56:$D$60,AC$56:AC$60,AB120)</f>
        <v>7.9987131843530495E-3</v>
      </c>
      <c r="AD120" s="42">
        <f>_xll.SRS1Splines.Functions25.OneWay_Spline($D$56:$D$60,AD$56:AD$60,$D120)</f>
        <v>0.39481834474965699</v>
      </c>
      <c r="AE120" s="42">
        <f>_xll.SRS1Splines.Functions25.OneWay_Spline($D$56:$D$60,AE$56:AE$60,$D120)</f>
        <v>0.328363699927957</v>
      </c>
      <c r="AF120" s="42">
        <f>_xll.SRS1Splines.Functions25.OneWay_Spline($D$56:$D$60,AF$56:AF$60,$D120)</f>
        <v>0.30226233088955901</v>
      </c>
      <c r="AG120" s="42">
        <f>_xll.SRS1Splines.Functions25.OneWay_Spline($D$56:$D$60,AG$56:AG$60,$D120)</f>
        <v>0.60754493493147299</v>
      </c>
      <c r="AH120" s="42">
        <f>_xll.SRS1Splines.Functions25.OneWay_Spline($D$56:$D$60,AH$56:AH$60,$D120)</f>
        <v>17.111803887433499</v>
      </c>
      <c r="AI120" s="42">
        <f>_xll.SRS1Splines.Functions25.OneWay_Spline($D$56:$D$60,AI$56:AI$60,$D120)</f>
        <v>4.45273147130876</v>
      </c>
      <c r="AJ120" s="42">
        <f>_xll.SRS1Splines.Functions25.OneWay_Spline($D$56:$D$60,AJ$56:AJ$60,$D120)</f>
        <v>0.24454658801349799</v>
      </c>
      <c r="AK120" s="42">
        <f>_xll.SRS1Splines.Functions25.OneWay_Spline($D$56:$D$60,AK$56:AK$60,$D120)</f>
        <v>0.45541767592524801</v>
      </c>
      <c r="AL120" s="42">
        <f>_xll.SRS1Splines.Functions25.OneWay_Spline($D$56:$D$60,AL$56:AL$60,$D120)</f>
        <v>1.8794324920660901</v>
      </c>
    </row>
    <row r="121" spans="1:38">
      <c r="D121" s="42">
        <f t="shared" si="21"/>
        <v>8</v>
      </c>
      <c r="E121" s="42">
        <f>_xll.SRS1Splines.Functions25.OneWay_Spline($D$56:$D$60,$E$56:$E$60,D121)</f>
        <v>4.6455179113686603E-3</v>
      </c>
      <c r="F121" s="42">
        <f>_xll.SRS1Splines.Functions25.OneWay_Spline($D$56:$D$60,F$56:F$60,$D121)</f>
        <v>0.19858103919414399</v>
      </c>
      <c r="G121" s="42">
        <f>_xll.SRS1Splines.Functions25.OneWay_Spline($D$56:$D$60,G$56:G$60,$D121)</f>
        <v>0.27808123652689298</v>
      </c>
      <c r="H121" s="42">
        <f>_xll.SRS1Splines.Functions25.OneWay_Spline($D$56:$D$60,H$56:H$60,$D121)</f>
        <v>0.25695973398347499</v>
      </c>
      <c r="I121" s="42">
        <f>_xll.SRS1Splines.Functions25.OneWay_Spline($D$56:$D$60,I$56:I$60,$D121)</f>
        <v>0.54738438627291697</v>
      </c>
      <c r="J121" s="42">
        <f>_xll.SRS1Splines.Functions25.OneWay_Spline($D$56:$D$60,J$56:J$60,$D121)</f>
        <v>13.4347502071249</v>
      </c>
      <c r="K121" s="42">
        <f>_xll.SRS1Splines.Functions25.OneWay_Spline($D$56:$D$60,K$56:K$60,$D121)</f>
        <v>4.0726041533679496</v>
      </c>
      <c r="L121" s="42">
        <f>_xll.SRS1Splines.Functions25.OneWay_Spline($D$56:$D$60,L$56:L$60,$D121)</f>
        <v>0.22844191385214399</v>
      </c>
      <c r="M121" s="42">
        <f>_xll.SRS1Splines.Functions25.OneWay_Spline($D$56:$D$60,M$56:M$60,$D121)</f>
        <v>0.416925741892122</v>
      </c>
      <c r="N121" s="42">
        <f>_xll.SRS1Splines.Functions25.OneWay_Spline($D$56:$D$60,N$56:N$60,$D121)</f>
        <v>1.36151548674207</v>
      </c>
      <c r="P121" s="42">
        <f t="shared" si="16"/>
        <v>8</v>
      </c>
      <c r="Q121" s="42">
        <f>_xll.SRS1Splines.Functions25.OneWay_Spline($D$56:$D$60,Q$56:Q$60,P121)</f>
        <v>2.2487919418474902E-3</v>
      </c>
      <c r="R121" s="42">
        <f>_xll.SRS1Splines.Functions25.OneWay_Spline($D$56:$D$60,R$56:R$60,$D121)</f>
        <v>5.2186840216282403E-3</v>
      </c>
      <c r="S121" s="42">
        <f>_xll.SRS1Splines.Functions25.OneWay_Spline($D$56:$D$60,S$56:S$60,$D121)</f>
        <v>0.229278517711311</v>
      </c>
      <c r="T121" s="42">
        <f>_xll.SRS1Splines.Functions25.OneWay_Spline($D$56:$D$60,T$56:T$60,$D121)</f>
        <v>0.20856527211127801</v>
      </c>
      <c r="U121" s="42">
        <f>_xll.SRS1Splines.Functions25.OneWay_Spline($D$56:$D$60,U$56:U$60,$D121)</f>
        <v>0.53474927994138699</v>
      </c>
      <c r="V121" s="42">
        <f>_xll.SRS1Splines.Functions25.OneWay_Spline($D$56:$D$60,V$56:V$60,$D121)</f>
        <v>9.8794032975689596</v>
      </c>
      <c r="W121" s="42">
        <f>_xll.SRS1Splines.Functions25.OneWay_Spline($D$56:$D$60,W$56:W$60,$D121)</f>
        <v>3.6807864520033702</v>
      </c>
      <c r="X121" s="42">
        <f>_xll.SRS1Splines.Functions25.OneWay_Spline($D$56:$D$60,X$56:X$60,$D121)</f>
        <v>0.21470492175210401</v>
      </c>
      <c r="Y121" s="42">
        <f>_xll.SRS1Splines.Functions25.OneWay_Spline($D$56:$D$60,Y$56:Y$60,$D121)</f>
        <v>0.39167374332542598</v>
      </c>
      <c r="Z121" s="42">
        <f>_xll.SRS1Splines.Functions25.OneWay_Spline($D$56:$D$60,Z$56:Z$60,$D121)</f>
        <v>0.86891093950574605</v>
      </c>
      <c r="AB121" s="42">
        <f t="shared" si="17"/>
        <v>8</v>
      </c>
      <c r="AC121" s="42">
        <f>_xll.SRS1Splines.Functions25.OneWay_Spline($D$56:$D$60,AC$56:AC$60,AB121)</f>
        <v>7.0422438808898299E-3</v>
      </c>
      <c r="AD121" s="42">
        <f>_xll.SRS1Splines.Functions25.OneWay_Spline($D$56:$D$60,AD$56:AD$60,$D121)</f>
        <v>0.39194339436665998</v>
      </c>
      <c r="AE121" s="42">
        <f>_xll.SRS1Splines.Functions25.OneWay_Spline($D$56:$D$60,AE$56:AE$60,$D121)</f>
        <v>0.32188476643257902</v>
      </c>
      <c r="AF121" s="42">
        <f>_xll.SRS1Splines.Functions25.OneWay_Spline($D$56:$D$60,AF$56:AF$60,$D121)</f>
        <v>0.30535419585567303</v>
      </c>
      <c r="AG121" s="42">
        <f>_xll.SRS1Splines.Functions25.OneWay_Spline($D$56:$D$60,AG$56:AG$60,$D121)</f>
        <v>0.59979475190476905</v>
      </c>
      <c r="AH121" s="42">
        <f>_xll.SRS1Splines.Functions25.OneWay_Spline($D$56:$D$60,AH$56:AH$60,$D121)</f>
        <v>16.990097116680801</v>
      </c>
      <c r="AI121" s="42">
        <f>_xll.SRS1Splines.Functions25.OneWay_Spline($D$56:$D$60,AI$56:AI$60,$D121)</f>
        <v>4.4644218547325298</v>
      </c>
      <c r="AJ121" s="42">
        <f>_xll.SRS1Splines.Functions25.OneWay_Spline($D$56:$D$60,AJ$56:AJ$60,$D121)</f>
        <v>0.240366713836109</v>
      </c>
      <c r="AK121" s="42">
        <f>_xll.SRS1Splines.Functions25.OneWay_Spline($D$56:$D$60,AK$56:AK$60,$D121)</f>
        <v>0.45071617199740399</v>
      </c>
      <c r="AL121" s="42">
        <f>_xll.SRS1Splines.Functions25.OneWay_Spline($D$56:$D$60,AL$56:AL$60,$D121)</f>
        <v>1.8541200339783901</v>
      </c>
    </row>
    <row r="122" spans="1:38">
      <c r="D122" s="42">
        <f t="shared" si="21"/>
        <v>8.25</v>
      </c>
      <c r="E122" s="42">
        <f>_xll.SRS1Splines.Functions25.OneWay_Spline($D$56:$D$60,$E$56:$E$60,D122)</f>
        <v>3.85195430192638E-3</v>
      </c>
      <c r="F122" s="42">
        <f>_xll.SRS1Splines.Functions25.OneWay_Spline($D$56:$D$60,F$56:F$60,$D122)</f>
        <v>0.19542012576364001</v>
      </c>
      <c r="G122" s="42">
        <f>_xll.SRS1Splines.Functions25.OneWay_Spline($D$56:$D$60,G$56:G$60,$D122)</f>
        <v>0.275515804739415</v>
      </c>
      <c r="H122" s="42">
        <f>_xll.SRS1Splines.Functions25.OneWay_Spline($D$56:$D$60,H$56:H$60,$D122)</f>
        <v>0.25911964974191598</v>
      </c>
      <c r="I122" s="42">
        <f>_xll.SRS1Splines.Functions25.OneWay_Spline($D$56:$D$60,I$56:I$60,$D122)</f>
        <v>0.53727575303893205</v>
      </c>
      <c r="J122" s="42">
        <f>_xll.SRS1Splines.Functions25.OneWay_Spline($D$56:$D$60,J$56:J$60,$D122)</f>
        <v>13.2884752737795</v>
      </c>
      <c r="K122" s="42">
        <f>_xll.SRS1Splines.Functions25.OneWay_Spline($D$56:$D$60,K$56:K$60,$D122)</f>
        <v>4.0816135962001301</v>
      </c>
      <c r="L122" s="42">
        <f>_xll.SRS1Splines.Functions25.OneWay_Spline($D$56:$D$60,L$56:L$60,$D122)</f>
        <v>0.226704034846863</v>
      </c>
      <c r="M122" s="42">
        <f>_xll.SRS1Splines.Functions25.OneWay_Spline($D$56:$D$60,M$56:M$60,$D122)</f>
        <v>0.41461148332055597</v>
      </c>
      <c r="N122" s="42">
        <f>_xll.SRS1Splines.Functions25.OneWay_Spline($D$56:$D$60,N$56:N$60,$D122)</f>
        <v>1.3451696825574699</v>
      </c>
      <c r="P122" s="42">
        <f t="shared" si="16"/>
        <v>8.25</v>
      </c>
      <c r="Q122" s="42">
        <f>_xll.SRS1Splines.Functions25.OneWay_Spline($D$56:$D$60,Q$56:Q$60,P122)</f>
        <v>1.5056082260187201E-3</v>
      </c>
      <c r="R122" s="42">
        <f>_xll.SRS1Splines.Functions25.OneWay_Spline($D$56:$D$60,R$56:R$60,$D122)</f>
        <v>1.4335780867934E-3</v>
      </c>
      <c r="S122" s="42">
        <f>_xll.SRS1Splines.Functions25.OneWay_Spline($D$56:$D$60,S$56:S$60,$D122)</f>
        <v>0.22994247248840599</v>
      </c>
      <c r="T122" s="42">
        <f>_xll.SRS1Splines.Functions25.OneWay_Spline($D$56:$D$60,T$56:T$60,$D122)</f>
        <v>0.20938098999989699</v>
      </c>
      <c r="U122" s="42">
        <f>_xll.SRS1Splines.Functions25.OneWay_Spline($D$56:$D$60,U$56:U$60,$D122)</f>
        <v>0.52074892183511901</v>
      </c>
      <c r="V122" s="42">
        <f>_xll.SRS1Splines.Functions25.OneWay_Spline($D$56:$D$60,V$56:V$60,$D122)</f>
        <v>9.7211612308729105</v>
      </c>
      <c r="W122" s="42">
        <f>_xll.SRS1Splines.Functions25.OneWay_Spline($D$56:$D$60,W$56:W$60,$D122)</f>
        <v>3.6855562364541101</v>
      </c>
      <c r="X122" s="42">
        <f>_xll.SRS1Splines.Functions25.OneWay_Spline($D$56:$D$60,X$56:X$60,$D122)</f>
        <v>0.21494560351752001</v>
      </c>
      <c r="Y122" s="42">
        <f>_xll.SRS1Splines.Functions25.OneWay_Spline($D$56:$D$60,Y$56:Y$60,$D122)</f>
        <v>0.39131511139096498</v>
      </c>
      <c r="Z122" s="42">
        <f>_xll.SRS1Splines.Functions25.OneWay_Spline($D$56:$D$60,Z$56:Z$60,$D122)</f>
        <v>0.85855385297864795</v>
      </c>
      <c r="AB122" s="42">
        <f t="shared" si="17"/>
        <v>8.25</v>
      </c>
      <c r="AC122" s="42">
        <f>_xll.SRS1Splines.Functions25.OneWay_Spline($D$56:$D$60,AC$56:AC$60,AB122)</f>
        <v>6.1983003778340404E-3</v>
      </c>
      <c r="AD122" s="42">
        <f>_xll.SRS1Splines.Functions25.OneWay_Spline($D$56:$D$60,AD$56:AD$60,$D122)</f>
        <v>0.38940667344048602</v>
      </c>
      <c r="AE122" s="42">
        <f>_xll.SRS1Splines.Functions25.OneWay_Spline($D$56:$D$60,AE$56:AE$60,$D122)</f>
        <v>0.31616806040724499</v>
      </c>
      <c r="AF122" s="42">
        <f>_xll.SRS1Splines.Functions25.OneWay_Spline($D$56:$D$60,AF$56:AF$60,$D122)</f>
        <v>0.308858309483936</v>
      </c>
      <c r="AG122" s="42">
        <f>_xll.SRS1Splines.Functions25.OneWay_Spline($D$56:$D$60,AG$56:AG$60,$D122)</f>
        <v>0.59295635511650102</v>
      </c>
      <c r="AH122" s="42">
        <f>_xll.SRS1Splines.Functions25.OneWay_Spline($D$56:$D$60,AH$56:AH$60,$D122)</f>
        <v>16.855789316686099</v>
      </c>
      <c r="AI122" s="42">
        <f>_xll.SRS1Splines.Functions25.OneWay_Spline($D$56:$D$60,AI$56:AI$60,$D122)</f>
        <v>4.4776709559461496</v>
      </c>
      <c r="AJ122" s="42">
        <f>_xll.SRS1Splines.Functions25.OneWay_Spline($D$56:$D$60,AJ$56:AJ$60,$D122)</f>
        <v>0.23667858956194299</v>
      </c>
      <c r="AK122" s="42">
        <f>_xll.SRS1Splines.Functions25.OneWay_Spline($D$56:$D$60,AK$56:AK$60,$D122)</f>
        <v>0.44631287379594098</v>
      </c>
      <c r="AL122" s="42">
        <f>_xll.SRS1Splines.Functions25.OneWay_Spline($D$56:$D$60,AL$56:AL$60,$D122)</f>
        <v>1.8317855121363</v>
      </c>
    </row>
    <row r="123" spans="1:38">
      <c r="D123" s="42">
        <f t="shared" si="21"/>
        <v>8.5</v>
      </c>
      <c r="E123" s="42">
        <f>_xll.SRS1Splines.Functions25.OneWay_Spline($D$56:$D$60,$E$56:$E$60,D123)</f>
        <v>3.1641991737430702E-3</v>
      </c>
      <c r="F123" s="42">
        <f>_xll.SRS1Splines.Functions25.OneWay_Spline($D$56:$D$60,F$56:F$60,$D123)</f>
        <v>0.192680667457202</v>
      </c>
      <c r="G123" s="42">
        <f>_xll.SRS1Splines.Functions25.OneWay_Spline($D$56:$D$60,G$56:G$60,$D123)</f>
        <v>0.27329243052360103</v>
      </c>
      <c r="H123" s="42">
        <f>_xll.SRS1Splines.Functions25.OneWay_Spline($D$56:$D$60,H$56:H$60,$D123)</f>
        <v>0.261533673236644</v>
      </c>
      <c r="I123" s="42">
        <f>_xll.SRS1Splines.Functions25.OneWay_Spline($D$56:$D$60,I$56:I$60,$D123)</f>
        <v>0.52851493756947898</v>
      </c>
      <c r="J123" s="42">
        <f>_xll.SRS1Splines.Functions25.OneWay_Spline($D$56:$D$60,J$56:J$60,$D123)</f>
        <v>13.129021583049299</v>
      </c>
      <c r="K123" s="42">
        <f>_xll.SRS1Splines.Functions25.OneWay_Spline($D$56:$D$60,K$56:K$60,$D123)</f>
        <v>4.0916829734831497</v>
      </c>
      <c r="L123" s="42">
        <f>_xll.SRS1Splines.Functions25.OneWay_Spline($D$56:$D$60,L$56:L$60,$D123)</f>
        <v>0.225197873042285</v>
      </c>
      <c r="M123" s="42">
        <f>_xll.SRS1Splines.Functions25.OneWay_Spline($D$56:$D$60,M$56:M$60,$D123)</f>
        <v>0.41260364940060201</v>
      </c>
      <c r="N123" s="42">
        <f>_xll.SRS1Splines.Functions25.OneWay_Spline($D$56:$D$60,N$56:N$60,$D123)</f>
        <v>1.3310033189308299</v>
      </c>
      <c r="P123" s="42">
        <f t="shared" si="16"/>
        <v>8.5</v>
      </c>
      <c r="Q123" s="42">
        <f>_xll.SRS1Splines.Functions25.OneWay_Spline($D$56:$D$60,Q$56:Q$60,P123)</f>
        <v>8.6151567230044999E-4</v>
      </c>
      <c r="R123" s="42">
        <v>0</v>
      </c>
      <c r="S123" s="42">
        <f>_xll.SRS1Splines.Functions25.OneWay_Spline($D$56:$D$60,S$56:S$60,$D123)</f>
        <v>0.23068453959221899</v>
      </c>
      <c r="T123" s="42">
        <f>_xll.SRS1Splines.Functions25.OneWay_Spline($D$56:$D$60,T$56:T$60,$D123)</f>
        <v>0.210292674698941</v>
      </c>
      <c r="U123" s="42">
        <f>_xll.SRS1Splines.Functions25.OneWay_Spline($D$56:$D$60,U$56:U$60,$D123)</f>
        <v>0.50728943616634203</v>
      </c>
      <c r="V123" s="42">
        <f>_xll.SRS1Splines.Functions25.OneWay_Spline($D$56:$D$60,V$56:V$60,$D123)</f>
        <v>9.5483082581854504</v>
      </c>
      <c r="W123" s="42">
        <f>_xll.SRS1Splines.Functions25.OneWay_Spline($D$56:$D$60,W$56:W$60,$D123)</f>
        <v>3.6908871720167</v>
      </c>
      <c r="X123" s="42">
        <f>_xll.SRS1Splines.Functions25.OneWay_Spline($D$56:$D$60,X$56:X$60,$D123)</f>
        <v>0.21521460078474999</v>
      </c>
      <c r="Y123" s="42">
        <f>_xll.SRS1Splines.Functions25.OneWay_Spline($D$56:$D$60,Y$56:Y$60,$D123)</f>
        <v>0.39100429704776501</v>
      </c>
      <c r="Z123" s="42">
        <f>_xll.SRS1Splines.Functions25.OneWay_Spline($D$56:$D$60,Z$56:Z$60,$D123)</f>
        <v>0.84957771132183002</v>
      </c>
      <c r="AB123" s="42">
        <f t="shared" si="17"/>
        <v>8.5</v>
      </c>
      <c r="AC123" s="42">
        <f>_xll.SRS1Splines.Functions25.OneWay_Spline($D$56:$D$60,AC$56:AC$60,AB123)</f>
        <v>5.4668826751857E-3</v>
      </c>
      <c r="AD123" s="42">
        <f>_xll.SRS1Splines.Functions25.OneWay_Spline($D$56:$D$60,AD$56:AD$60,$D123)</f>
        <v>0.38720818197113499</v>
      </c>
      <c r="AE123" s="42">
        <f>_xll.SRS1Splines.Functions25.OneWay_Spline($D$56:$D$60,AE$56:AE$60,$D123)</f>
        <v>0.31121358185195502</v>
      </c>
      <c r="AF123" s="42">
        <f>_xll.SRS1Splines.Functions25.OneWay_Spline($D$56:$D$60,AF$56:AF$60,$D123)</f>
        <v>0.31277467177434698</v>
      </c>
      <c r="AG123" s="42">
        <f>_xll.SRS1Splines.Functions25.OneWay_Spline($D$56:$D$60,AG$56:AG$60,$D123)</f>
        <v>0.58702974456666801</v>
      </c>
      <c r="AH123" s="42">
        <f>_xll.SRS1Splines.Functions25.OneWay_Spline($D$56:$D$60,AH$56:AH$60,$D123)</f>
        <v>16.709734907913202</v>
      </c>
      <c r="AI123" s="42">
        <f>_xll.SRS1Splines.Functions25.OneWay_Spline($D$56:$D$60,AI$56:AI$60,$D123)</f>
        <v>4.49247877494959</v>
      </c>
      <c r="AJ123" s="42">
        <f>_xll.SRS1Splines.Functions25.OneWay_Spline($D$56:$D$60,AJ$56:AJ$60,$D123)</f>
        <v>0.23348221519099899</v>
      </c>
      <c r="AK123" s="42">
        <f>_xll.SRS1Splines.Functions25.OneWay_Spline($D$56:$D$60,AK$56:AK$60,$D123)</f>
        <v>0.44220778132086103</v>
      </c>
      <c r="AL123" s="42">
        <f>_xll.SRS1Splines.Functions25.OneWay_Spline($D$56:$D$60,AL$56:AL$60,$D123)</f>
        <v>1.8124289265398199</v>
      </c>
    </row>
    <row r="124" spans="1:38">
      <c r="A124" s="53" t="s">
        <v>67</v>
      </c>
      <c r="D124" s="42">
        <f t="shared" si="21"/>
        <v>8.75</v>
      </c>
      <c r="E124" s="42">
        <f>_xll.SRS1Splines.Functions25.OneWay_Spline($D$56:$D$60,$E$56:$E$60,D124)</f>
        <v>2.5822525268187299E-3</v>
      </c>
      <c r="F124" s="42">
        <f>_xll.SRS1Splines.Functions25.OneWay_Spline($D$56:$D$60,F$56:F$60,$D124)</f>
        <v>0.190362664274833</v>
      </c>
      <c r="G124" s="42">
        <f>_xll.SRS1Splines.Functions25.OneWay_Spline($D$56:$D$60,G$56:G$60,$D124)</f>
        <v>0.27141111387945099</v>
      </c>
      <c r="H124" s="42">
        <f>_xll.SRS1Splines.Functions25.OneWay_Spline($D$56:$D$60,H$56:H$60,$D124)</f>
        <v>0.26420180446765901</v>
      </c>
      <c r="I124" s="42">
        <f>_xll.SRS1Splines.Functions25.OneWay_Spline($D$56:$D$60,I$56:I$60,$D124)</f>
        <v>0.521101939864557</v>
      </c>
      <c r="J124" s="42">
        <f>_xll.SRS1Splines.Functions25.OneWay_Spline($D$56:$D$60,J$56:J$60,$D124)</f>
        <v>12.957238444742</v>
      </c>
      <c r="K124" s="42">
        <f>_xll.SRS1Splines.Functions25.OneWay_Spline($D$56:$D$60,K$56:K$60,$D124)</f>
        <v>4.1028122852170101</v>
      </c>
      <c r="L124" s="42">
        <f>_xll.SRS1Splines.Functions25.OneWay_Spline($D$56:$D$60,L$56:L$60,$D124)</f>
        <v>0.22392342843841201</v>
      </c>
      <c r="M124" s="42">
        <f>_xll.SRS1Splines.Functions25.OneWay_Spline($D$56:$D$60,M$56:M$60,$D124)</f>
        <v>0.41090224013225901</v>
      </c>
      <c r="N124" s="42">
        <f>_xll.SRS1Splines.Functions25.OneWay_Spline($D$56:$D$60,N$56:N$60,$D124)</f>
        <v>1.3190163958621199</v>
      </c>
      <c r="P124" s="42">
        <f t="shared" si="16"/>
        <v>8.75</v>
      </c>
      <c r="Q124" s="42">
        <f>_xll.SRS1Splines.Functions25.OneWay_Spline($D$56:$D$60,Q$56:Q$60,P124)</f>
        <v>3.1651428069268199E-4</v>
      </c>
      <c r="R124" s="42">
        <v>0</v>
      </c>
      <c r="S124" s="42">
        <f>_xll.SRS1Splines.Functions25.OneWay_Spline($D$56:$D$60,S$56:S$60,$D124)</f>
        <v>0.23150471902274899</v>
      </c>
      <c r="T124" s="42">
        <f>_xll.SRS1Splines.Functions25.OneWay_Spline($D$56:$D$60,T$56:T$60,$D124)</f>
        <v>0.21130032620841099</v>
      </c>
      <c r="U124" s="42">
        <f>_xll.SRS1Splines.Functions25.OneWay_Spline($D$56:$D$60,U$56:U$60,$D124)</f>
        <v>0.49437082293505702</v>
      </c>
      <c r="V124" s="42">
        <f>_xll.SRS1Splines.Functions25.OneWay_Spline($D$56:$D$60,V$56:V$60,$D124)</f>
        <v>9.3616885786578798</v>
      </c>
      <c r="W124" s="42">
        <f>_xll.SRS1Splines.Functions25.OneWay_Spline($D$56:$D$60,W$56:W$60,$D124)</f>
        <v>3.6967792586911399</v>
      </c>
      <c r="X124" s="42">
        <f>_xll.SRS1Splines.Functions25.OneWay_Spline($D$56:$D$60,X$56:X$60,$D124)</f>
        <v>0.21551191355379401</v>
      </c>
      <c r="Y124" s="42">
        <f>_xll.SRS1Splines.Functions25.OneWay_Spline($D$56:$D$60,Y$56:Y$60,$D124)</f>
        <v>0.39074130029582699</v>
      </c>
      <c r="Z124" s="42">
        <f>_xll.SRS1Splines.Functions25.OneWay_Spline($D$56:$D$60,Z$56:Z$60,$D124)</f>
        <v>0.84198251453529205</v>
      </c>
      <c r="AB124" s="42">
        <f t="shared" si="17"/>
        <v>8.75</v>
      </c>
      <c r="AC124" s="42">
        <f>_xll.SRS1Splines.Functions25.OneWay_Spline($D$56:$D$60,AC$56:AC$60,AB124)</f>
        <v>4.8479907729447897E-3</v>
      </c>
      <c r="AD124" s="42">
        <f>_xll.SRS1Splines.Functions25.OneWay_Spline($D$56:$D$60,AD$56:AD$60,$D124)</f>
        <v>0.38534791995860701</v>
      </c>
      <c r="AE124" s="42">
        <f>_xll.SRS1Splines.Functions25.OneWay_Spline($D$56:$D$60,AE$56:AE$60,$D124)</f>
        <v>0.30702133076671001</v>
      </c>
      <c r="AF124" s="42">
        <f>_xll.SRS1Splines.Functions25.OneWay_Spline($D$56:$D$60,AF$56:AF$60,$D124)</f>
        <v>0.31710328272690602</v>
      </c>
      <c r="AG124" s="42">
        <f>_xll.SRS1Splines.Functions25.OneWay_Spline($D$56:$D$60,AG$56:AG$60,$D124)</f>
        <v>0.58201492025527202</v>
      </c>
      <c r="AH124" s="42">
        <f>_xll.SRS1Splines.Functions25.OneWay_Spline($D$56:$D$60,AH$56:AH$60,$D124)</f>
        <v>16.552788310826099</v>
      </c>
      <c r="AI124" s="42">
        <f>_xll.SRS1Splines.Functions25.OneWay_Spline($D$56:$D$60,AI$56:AI$60,$D124)</f>
        <v>4.5088453117428804</v>
      </c>
      <c r="AJ124" s="42">
        <f>_xll.SRS1Splines.Functions25.OneWay_Spline($D$56:$D$60,AJ$56:AJ$60,$D124)</f>
        <v>0.230777590723277</v>
      </c>
      <c r="AK124" s="42">
        <f>_xll.SRS1Splines.Functions25.OneWay_Spline($D$56:$D$60,AK$56:AK$60,$D124)</f>
        <v>0.43840089457216302</v>
      </c>
      <c r="AL124" s="42">
        <f>_xll.SRS1Splines.Functions25.OneWay_Spline($D$56:$D$60,AL$56:AL$60,$D124)</f>
        <v>1.7960502771889599</v>
      </c>
    </row>
    <row r="125" spans="1:38">
      <c r="A125" s="53" t="s">
        <v>68</v>
      </c>
      <c r="D125" s="42">
        <f t="shared" si="21"/>
        <v>9</v>
      </c>
      <c r="E125" s="42">
        <f>_xll.SRS1Splines.Functions25.OneWay_Spline($D$56:$D$60,$E$56:$E$60,D125)</f>
        <v>2.1061143611533699E-3</v>
      </c>
      <c r="F125" s="42">
        <f>_xll.SRS1Splines.Functions25.OneWay_Spline($D$56:$D$60,F$56:F$60,$D125)</f>
        <v>0.18846611621653001</v>
      </c>
      <c r="G125" s="42">
        <f>_xll.SRS1Splines.Functions25.OneWay_Spline($D$56:$D$60,G$56:G$60,$D125)</f>
        <v>0.26987185480696402</v>
      </c>
      <c r="H125" s="42">
        <f>_xll.SRS1Splines.Functions25.OneWay_Spline($D$56:$D$60,H$56:H$60,$D125)</f>
        <v>0.26712404343496099</v>
      </c>
      <c r="I125" s="42">
        <f>_xll.SRS1Splines.Functions25.OneWay_Spline($D$56:$D$60,I$56:I$60,$D125)</f>
        <v>0.51503675992416598</v>
      </c>
      <c r="J125" s="42">
        <f>_xll.SRS1Splines.Functions25.OneWay_Spline($D$56:$D$60,J$56:J$60,$D125)</f>
        <v>12.773975168665199</v>
      </c>
      <c r="K125" s="42">
        <f>_xll.SRS1Splines.Functions25.OneWay_Spline($D$56:$D$60,K$56:K$60,$D125)</f>
        <v>4.1150015314017203</v>
      </c>
      <c r="L125" s="42">
        <f>_xll.SRS1Splines.Functions25.OneWay_Spline($D$56:$D$60,L$56:L$60,$D125)</f>
        <v>0.22288070103524299</v>
      </c>
      <c r="M125" s="42">
        <f>_xll.SRS1Splines.Functions25.OneWay_Spline($D$56:$D$60,M$56:M$60,$D125)</f>
        <v>0.40950725551552902</v>
      </c>
      <c r="N125" s="42">
        <f>_xll.SRS1Splines.Functions25.OneWay_Spline($D$56:$D$60,N$56:N$60,$D125)</f>
        <v>1.30920891335137</v>
      </c>
      <c r="P125" s="42">
        <f t="shared" si="16"/>
        <v>9</v>
      </c>
      <c r="Q125" s="42">
        <v>0</v>
      </c>
      <c r="R125" s="42">
        <v>0</v>
      </c>
      <c r="S125" s="42">
        <f>_xll.SRS1Splines.Functions25.OneWay_Spline($D$56:$D$60,S$56:S$60,$D125)</f>
        <v>0.23240301077999601</v>
      </c>
      <c r="T125" s="42">
        <f>_xll.SRS1Splines.Functions25.OneWay_Spline($D$56:$D$60,T$56:T$60,$D125)</f>
        <v>0.21240394452830699</v>
      </c>
      <c r="U125" s="42">
        <f>_xll.SRS1Splines.Functions25.OneWay_Spline($D$56:$D$60,U$56:U$60,$D125)</f>
        <v>0.48199308214126302</v>
      </c>
      <c r="V125" s="42">
        <f>_xll.SRS1Splines.Functions25.OneWay_Spline($D$56:$D$60,V$56:V$60,$D125)</f>
        <v>9.16214639144148</v>
      </c>
      <c r="W125" s="42">
        <f>_xll.SRS1Splines.Functions25.OneWay_Spline($D$56:$D$60,W$56:W$60,$D125)</f>
        <v>3.7032324964774399</v>
      </c>
      <c r="X125" s="42">
        <f>_xll.SRS1Splines.Functions25.OneWay_Spline($D$56:$D$60,X$56:X$60,$D125)</f>
        <v>0.21583754182465101</v>
      </c>
      <c r="Y125" s="42">
        <f>_xll.SRS1Splines.Functions25.OneWay_Spline($D$56:$D$60,Y$56:Y$60,$D125)</f>
        <v>0.39052612113515101</v>
      </c>
      <c r="Z125" s="42">
        <f>_xll.SRS1Splines.Functions25.OneWay_Spline($D$56:$D$60,Z$56:Z$60,$D125)</f>
        <v>0.83576826261903303</v>
      </c>
      <c r="AB125" s="42">
        <f t="shared" si="17"/>
        <v>9</v>
      </c>
      <c r="AC125" s="42">
        <f>_xll.SRS1Splines.Functions25.OneWay_Spline($D$56:$D$60,AC$56:AC$60,AB125)</f>
        <v>4.3416246711113198E-3</v>
      </c>
      <c r="AD125" s="42">
        <f>_xll.SRS1Splines.Functions25.OneWay_Spline($D$56:$D$60,AD$56:AD$60,$D125)</f>
        <v>0.38382588740290302</v>
      </c>
      <c r="AE125" s="42">
        <f>_xll.SRS1Splines.Functions25.OneWay_Spline($D$56:$D$60,AE$56:AE$60,$D125)</f>
        <v>0.30359130715151</v>
      </c>
      <c r="AF125" s="42">
        <f>_xll.SRS1Splines.Functions25.OneWay_Spline($D$56:$D$60,AF$56:AF$60,$D125)</f>
        <v>0.32184414234161501</v>
      </c>
      <c r="AG125" s="42">
        <f>_xll.SRS1Splines.Functions25.OneWay_Spline($D$56:$D$60,AG$56:AG$60,$D125)</f>
        <v>0.57791188218231104</v>
      </c>
      <c r="AH125" s="42">
        <f>_xll.SRS1Splines.Functions25.OneWay_Spline($D$56:$D$60,AH$56:AH$60,$D125)</f>
        <v>16.385803945888899</v>
      </c>
      <c r="AI125" s="42">
        <f>_xll.SRS1Splines.Functions25.OneWay_Spline($D$56:$D$60,AI$56:AI$60,$D125)</f>
        <v>4.5267705663260003</v>
      </c>
      <c r="AJ125" s="42">
        <f>_xll.SRS1Splines.Functions25.OneWay_Spline($D$56:$D$60,AJ$56:AJ$60,$D125)</f>
        <v>0.22856471615877699</v>
      </c>
      <c r="AK125" s="42">
        <f>_xll.SRS1Splines.Functions25.OneWay_Spline($D$56:$D$60,AK$56:AK$60,$D125)</f>
        <v>0.43489221354984697</v>
      </c>
      <c r="AL125" s="42">
        <f>_xll.SRS1Splines.Functions25.OneWay_Spline($D$56:$D$60,AL$56:AL$60,$D125)</f>
        <v>1.7826495640836999</v>
      </c>
    </row>
    <row r="126" spans="1:38">
      <c r="D126" s="42">
        <f t="shared" si="21"/>
        <v>9.25</v>
      </c>
      <c r="E126" s="42">
        <f>_xll.SRS1Splines.Functions25.OneWay_Spline($D$56:$D$60,$E$56:$E$60,D126)</f>
        <v>1.7357846767469701E-3</v>
      </c>
      <c r="F126" s="42">
        <f>_xll.SRS1Splines.Functions25.OneWay_Spline($D$56:$D$60,F$56:F$60,$D126)</f>
        <v>0.186991023282294</v>
      </c>
      <c r="G126" s="42">
        <f>_xll.SRS1Splines.Functions25.OneWay_Spline($D$56:$D$60,G$56:G$60,$D126)</f>
        <v>0.26867465330614099</v>
      </c>
      <c r="H126" s="42">
        <f>_xll.SRS1Splines.Functions25.OneWay_Spline($D$56:$D$60,H$56:H$60,$D126)</f>
        <v>0.27030039013855001</v>
      </c>
      <c r="I126" s="42">
        <f>_xll.SRS1Splines.Functions25.OneWay_Spline($D$56:$D$60,I$56:I$60,$D126)</f>
        <v>0.51031939774830704</v>
      </c>
      <c r="J126" s="42">
        <f>_xll.SRS1Splines.Functions25.OneWay_Spline($D$56:$D$60,J$56:J$60,$D126)</f>
        <v>12.5800810646265</v>
      </c>
      <c r="K126" s="42">
        <f>_xll.SRS1Splines.Functions25.OneWay_Spline($D$56:$D$60,K$56:K$60,$D126)</f>
        <v>4.1282507120372696</v>
      </c>
      <c r="L126" s="42">
        <f>_xll.SRS1Splines.Functions25.OneWay_Spline($D$56:$D$60,L$56:L$60,$D126)</f>
        <v>0.222069690832778</v>
      </c>
      <c r="M126" s="42">
        <f>_xll.SRS1Splines.Functions25.OneWay_Spline($D$56:$D$60,M$56:M$60,$D126)</f>
        <v>0.40841869555041199</v>
      </c>
      <c r="N126" s="42">
        <f>_xll.SRS1Splines.Functions25.OneWay_Spline($D$56:$D$60,N$56:N$60,$D126)</f>
        <v>1.3015808713985599</v>
      </c>
      <c r="P126" s="42">
        <f t="shared" si="16"/>
        <v>9.25</v>
      </c>
      <c r="Q126" s="42">
        <v>0</v>
      </c>
      <c r="R126" s="42">
        <v>0</v>
      </c>
      <c r="S126" s="42">
        <f>_xll.SRS1Splines.Functions25.OneWay_Spline($D$56:$D$60,S$56:S$60,$D126)</f>
        <v>0.23337941486395999</v>
      </c>
      <c r="T126" s="42">
        <f>_xll.SRS1Splines.Functions25.OneWay_Spline($D$56:$D$60,T$56:T$60,$D126)</f>
        <v>0.213603529658628</v>
      </c>
      <c r="U126" s="42">
        <f>_xll.SRS1Splines.Functions25.OneWay_Spline($D$56:$D$60,U$56:U$60,$D126)</f>
        <v>0.47015621378496197</v>
      </c>
      <c r="V126" s="42">
        <f>_xll.SRS1Splines.Functions25.OneWay_Spline($D$56:$D$60,V$56:V$60,$D126)</f>
        <v>8.9505258956875604</v>
      </c>
      <c r="W126" s="42">
        <f>_xll.SRS1Splines.Functions25.OneWay_Spline($D$56:$D$60,W$56:W$60,$D126)</f>
        <v>3.7102468853755801</v>
      </c>
      <c r="X126" s="42">
        <f>_xll.SRS1Splines.Functions25.OneWay_Spline($D$56:$D$60,X$56:X$60,$D126)</f>
        <v>0.21619148559732199</v>
      </c>
      <c r="Y126" s="42">
        <f>_xll.SRS1Splines.Functions25.OneWay_Spline($D$56:$D$60,Y$56:Y$60,$D126)</f>
        <v>0.39035875956573601</v>
      </c>
      <c r="Z126" s="42">
        <f>_xll.SRS1Splines.Functions25.OneWay_Spline($D$56:$D$60,Z$56:Z$60,$D126)</f>
        <v>0.83093495557305397</v>
      </c>
      <c r="AB126" s="42">
        <f t="shared" si="17"/>
        <v>9.25</v>
      </c>
      <c r="AC126" s="42">
        <f>_xll.SRS1Splines.Functions25.OneWay_Spline($D$56:$D$60,AC$56:AC$60,AB126)</f>
        <v>3.9477843696852904E-3</v>
      </c>
      <c r="AD126" s="42">
        <f>_xll.SRS1Splines.Functions25.OneWay_Spline($D$56:$D$60,AD$56:AD$60,$D126)</f>
        <v>0.38264208430402202</v>
      </c>
      <c r="AE126" s="42">
        <f>_xll.SRS1Splines.Functions25.OneWay_Spline($D$56:$D$60,AE$56:AE$60,$D126)</f>
        <v>0.30092351100635401</v>
      </c>
      <c r="AF126" s="42">
        <f>_xll.SRS1Splines.Functions25.OneWay_Spline($D$56:$D$60,AF$56:AF$60,$D126)</f>
        <v>0.32699725061847101</v>
      </c>
      <c r="AG126" s="42">
        <f>_xll.SRS1Splines.Functions25.OneWay_Spline($D$56:$D$60,AG$56:AG$60,$D126)</f>
        <v>0.57472063034778598</v>
      </c>
      <c r="AH126" s="42">
        <f>_xll.SRS1Splines.Functions25.OneWay_Spline($D$56:$D$60,AH$56:AH$60,$D126)</f>
        <v>16.209636233565501</v>
      </c>
      <c r="AI126" s="42">
        <f>_xll.SRS1Splines.Functions25.OneWay_Spline($D$56:$D$60,AI$56:AI$60,$D126)</f>
        <v>4.5462545386989603</v>
      </c>
      <c r="AJ126" s="42">
        <f>_xll.SRS1Splines.Functions25.OneWay_Spline($D$56:$D$60,AJ$56:AJ$60,$D126)</f>
        <v>0.2268435914975</v>
      </c>
      <c r="AK126" s="42">
        <f>_xll.SRS1Splines.Functions25.OneWay_Spline($D$56:$D$60,AK$56:AK$60,$D126)</f>
        <v>0.43168173825391298</v>
      </c>
      <c r="AL126" s="42">
        <f>_xll.SRS1Splines.Functions25.OneWay_Spline($D$56:$D$60,AL$56:AL$60,$D126)</f>
        <v>1.77222678722406</v>
      </c>
    </row>
    <row r="127" spans="1:38">
      <c r="D127" s="42">
        <f t="shared" si="21"/>
        <v>9.5</v>
      </c>
      <c r="E127" s="42">
        <f>_xll.SRS1Splines.Functions25.OneWay_Spline($D$56:$D$60,$E$56:$E$60,D127)</f>
        <v>1.47126347359954E-3</v>
      </c>
      <c r="F127" s="42">
        <f>_xll.SRS1Splines.Functions25.OneWay_Spline($D$56:$D$60,F$56:F$60,$D127)</f>
        <v>0.18593738547212599</v>
      </c>
      <c r="G127" s="42">
        <f>_xll.SRS1Splines.Functions25.OneWay_Spline($D$56:$D$60,G$56:G$60,$D127)</f>
        <v>0.26781950937698201</v>
      </c>
      <c r="H127" s="42">
        <f>_xll.SRS1Splines.Functions25.OneWay_Spline($D$56:$D$60,H$56:H$60,$D127)</f>
        <v>0.273730844578426</v>
      </c>
      <c r="I127" s="42">
        <f>_xll.SRS1Splines.Functions25.OneWay_Spline($D$56:$D$60,I$56:I$60,$D127)</f>
        <v>0.50694985333697895</v>
      </c>
      <c r="J127" s="42">
        <f>_xll.SRS1Splines.Functions25.OneWay_Spline($D$56:$D$60,J$56:J$60,$D127)</f>
        <v>12.3764054424337</v>
      </c>
      <c r="K127" s="42">
        <f>_xll.SRS1Splines.Functions25.OneWay_Spline($D$56:$D$60,K$56:K$60,$D127)</f>
        <v>4.1425598271236703</v>
      </c>
      <c r="L127" s="42">
        <f>_xll.SRS1Splines.Functions25.OneWay_Spline($D$56:$D$60,L$56:L$60,$D127)</f>
        <v>0.22149039783101701</v>
      </c>
      <c r="M127" s="42">
        <f>_xll.SRS1Splines.Functions25.OneWay_Spline($D$56:$D$60,M$56:M$60,$D127)</f>
        <v>0.40763656023690598</v>
      </c>
      <c r="N127" s="42">
        <f>_xll.SRS1Splines.Functions25.OneWay_Spline($D$56:$D$60,N$56:N$60,$D127)</f>
        <v>1.2961322700036899</v>
      </c>
      <c r="P127" s="42">
        <f t="shared" si="16"/>
        <v>9.5</v>
      </c>
      <c r="Q127" s="42">
        <v>0</v>
      </c>
      <c r="R127" s="42">
        <v>0</v>
      </c>
      <c r="S127" s="42">
        <f>_xll.SRS1Splines.Functions25.OneWay_Spline($D$56:$D$60,S$56:S$60,$D127)</f>
        <v>0.23443393127464099</v>
      </c>
      <c r="T127" s="42">
        <f>_xll.SRS1Splines.Functions25.OneWay_Spline($D$56:$D$60,T$56:T$60,$D127)</f>
        <v>0.21489908159937501</v>
      </c>
      <c r="U127" s="42">
        <f>_xll.SRS1Splines.Functions25.OneWay_Spline($D$56:$D$60,U$56:U$60,$D127)</f>
        <v>0.458860217866152</v>
      </c>
      <c r="V127" s="42">
        <f>_xll.SRS1Splines.Functions25.OneWay_Spline($D$56:$D$60,V$56:V$60,$D127)</f>
        <v>8.7276712905474199</v>
      </c>
      <c r="W127" s="42">
        <f>_xll.SRS1Splines.Functions25.OneWay_Spline($D$56:$D$60,W$56:W$60,$D127)</f>
        <v>3.7178224253855801</v>
      </c>
      <c r="X127" s="42">
        <f>_xll.SRS1Splines.Functions25.OneWay_Spline($D$56:$D$60,X$56:X$60,$D127)</f>
        <v>0.216573744871807</v>
      </c>
      <c r="Y127" s="42">
        <f>_xll.SRS1Splines.Functions25.OneWay_Spline($D$56:$D$60,Y$56:Y$60,$D127)</f>
        <v>0.39023921558758201</v>
      </c>
      <c r="Z127" s="42">
        <f>_xll.SRS1Splines.Functions25.OneWay_Spline($D$56:$D$60,Z$56:Z$60,$D127)</f>
        <v>0.82748259339735497</v>
      </c>
      <c r="AB127" s="42">
        <f t="shared" si="17"/>
        <v>9.5</v>
      </c>
      <c r="AC127" s="42">
        <f>_xll.SRS1Splines.Functions25.OneWay_Spline($D$56:$D$60,AC$56:AC$60,AB127)</f>
        <v>3.6664698686666901E-3</v>
      </c>
      <c r="AD127" s="42">
        <f>_xll.SRS1Splines.Functions25.OneWay_Spline($D$56:$D$60,AD$56:AD$60,$D127)</f>
        <v>0.38179651066196402</v>
      </c>
      <c r="AE127" s="42">
        <f>_xll.SRS1Splines.Functions25.OneWay_Spline($D$56:$D$60,AE$56:AE$60,$D127)</f>
        <v>0.29901794233124301</v>
      </c>
      <c r="AF127" s="42">
        <f>_xll.SRS1Splines.Functions25.OneWay_Spline($D$56:$D$60,AF$56:AF$60,$D127)</f>
        <v>0.33256260755747702</v>
      </c>
      <c r="AG127" s="42">
        <f>_xll.SRS1Splines.Functions25.OneWay_Spline($D$56:$D$60,AG$56:AG$60,$D127)</f>
        <v>0.57244116475169604</v>
      </c>
      <c r="AH127" s="42">
        <f>_xll.SRS1Splines.Functions25.OneWay_Spline($D$56:$D$60,AH$56:AH$60,$D127)</f>
        <v>16.025139594319999</v>
      </c>
      <c r="AI127" s="42">
        <f>_xll.SRS1Splines.Functions25.OneWay_Spline($D$56:$D$60,AI$56:AI$60,$D127)</f>
        <v>4.5672972288617499</v>
      </c>
      <c r="AJ127" s="42">
        <f>_xll.SRS1Splines.Functions25.OneWay_Spline($D$56:$D$60,AJ$56:AJ$60,$D127)</f>
        <v>0.22561421673944401</v>
      </c>
      <c r="AK127" s="42">
        <f>_xll.SRS1Splines.Functions25.OneWay_Spline($D$56:$D$60,AK$56:AK$60,$D127)</f>
        <v>0.428769468684361</v>
      </c>
      <c r="AL127" s="42">
        <f>_xll.SRS1Splines.Functions25.OneWay_Spline($D$56:$D$60,AL$56:AL$60,$D127)</f>
        <v>1.7647819466100301</v>
      </c>
    </row>
    <row r="128" spans="1:38">
      <c r="C128" s="53" t="s">
        <v>71</v>
      </c>
      <c r="D128" s="42">
        <f t="shared" si="21"/>
        <v>9.75</v>
      </c>
      <c r="E128" s="42">
        <f>_xll.SRS1Splines.Functions25.OneWay_Spline($D$56:$D$60,$E$56:$E$60,D128)</f>
        <v>1.3125507517110901E-3</v>
      </c>
      <c r="F128" s="42">
        <f>_xll.SRS1Splines.Functions25.OneWay_Spline($D$56:$D$60,F$56:F$60,$D128)</f>
        <v>0.185305202786025</v>
      </c>
      <c r="G128" s="42">
        <f>_xll.SRS1Splines.Functions25.OneWay_Spline($D$56:$D$60,G$56:G$60,$D128)</f>
        <v>0.26730642301948598</v>
      </c>
      <c r="H128" s="42">
        <f>_xll.SRS1Splines.Functions25.OneWay_Spline($D$56:$D$60,H$56:H$60,$D128)</f>
        <v>0.27741540675458898</v>
      </c>
      <c r="I128" s="42">
        <f>_xll.SRS1Splines.Functions25.OneWay_Spline($D$56:$D$60,I$56:I$60,$D128)</f>
        <v>0.50492812669018206</v>
      </c>
      <c r="J128" s="42">
        <f>_xll.SRS1Splines.Functions25.OneWay_Spline($D$56:$D$60,J$56:J$60,$D128)</f>
        <v>12.163797611894299</v>
      </c>
      <c r="K128" s="42">
        <f>_xll.SRS1Splines.Functions25.OneWay_Spline($D$56:$D$60,K$56:K$60,$D128)</f>
        <v>4.1579288766609102</v>
      </c>
      <c r="L128" s="42">
        <f>_xll.SRS1Splines.Functions25.OneWay_Spline($D$56:$D$60,L$56:L$60,$D128)</f>
        <v>0.22114282202996099</v>
      </c>
      <c r="M128" s="42">
        <f>_xll.SRS1Splines.Functions25.OneWay_Spline($D$56:$D$60,M$56:M$60,$D128)</f>
        <v>0.40716084957501297</v>
      </c>
      <c r="N128" s="42">
        <f>_xll.SRS1Splines.Functions25.OneWay_Spline($D$56:$D$60,N$56:N$60,$D128)</f>
        <v>1.2928631091667699</v>
      </c>
      <c r="P128" s="42">
        <f t="shared" si="16"/>
        <v>9.75</v>
      </c>
      <c r="Q128" s="42">
        <v>0</v>
      </c>
      <c r="R128" s="42">
        <v>0</v>
      </c>
      <c r="S128" s="42">
        <f>_xll.SRS1Splines.Functions25.OneWay_Spline($D$56:$D$60,S$56:S$60,$D128)</f>
        <v>0.23556656001203999</v>
      </c>
      <c r="T128" s="42">
        <f>_xll.SRS1Splines.Functions25.OneWay_Spline($D$56:$D$60,T$56:T$60,$D128)</f>
        <v>0.21629060035054801</v>
      </c>
      <c r="U128" s="42">
        <f>_xll.SRS1Splines.Functions25.OneWay_Spline($D$56:$D$60,U$56:U$60,$D128)</f>
        <v>0.44810509438483398</v>
      </c>
      <c r="V128" s="42">
        <f>_xll.SRS1Splines.Functions25.OneWay_Spline($D$56:$D$60,V$56:V$60,$D128)</f>
        <v>8.4944267751723608</v>
      </c>
      <c r="W128" s="42">
        <f>_xll.SRS1Splines.Functions25.OneWay_Spline($D$56:$D$60,W$56:W$60,$D128)</f>
        <v>3.7259591165074299</v>
      </c>
      <c r="X128" s="42">
        <f>_xll.SRS1Splines.Functions25.OneWay_Spline($D$56:$D$60,X$56:X$60,$D128)</f>
        <v>0.216984319648105</v>
      </c>
      <c r="Y128" s="42">
        <f>_xll.SRS1Splines.Functions25.OneWay_Spline($D$56:$D$60,Y$56:Y$60,$D128)</f>
        <v>0.39016748920069</v>
      </c>
      <c r="Z128" s="42">
        <f>_xll.SRS1Splines.Functions25.OneWay_Spline($D$56:$D$60,Z$56:Z$60,$D128)</f>
        <v>0.82541117609193504</v>
      </c>
      <c r="AB128" s="42">
        <f t="shared" si="17"/>
        <v>9.75</v>
      </c>
      <c r="AC128" s="42">
        <f>_xll.SRS1Splines.Functions25.OneWay_Spline($D$56:$D$60,AC$56:AC$60,AB128)</f>
        <v>3.4976811680555299E-3</v>
      </c>
      <c r="AD128" s="42">
        <f>_xll.SRS1Splines.Functions25.OneWay_Spline($D$56:$D$60,AD$56:AD$60,$D128)</f>
        <v>0.381289166476729</v>
      </c>
      <c r="AE128" s="42">
        <f>_xll.SRS1Splines.Functions25.OneWay_Spline($D$56:$D$60,AE$56:AE$60,$D128)</f>
        <v>0.29787460112617598</v>
      </c>
      <c r="AF128" s="42">
        <f>_xll.SRS1Splines.Functions25.OneWay_Spline($D$56:$D$60,AF$56:AF$60,$D128)</f>
        <v>0.33854021315863098</v>
      </c>
      <c r="AG128" s="42">
        <f>_xll.SRS1Splines.Functions25.OneWay_Spline($D$56:$D$60,AG$56:AG$60,$D128)</f>
        <v>0.57107348539404301</v>
      </c>
      <c r="AH128" s="42">
        <f>_xll.SRS1Splines.Functions25.OneWay_Spline($D$56:$D$60,AH$56:AH$60,$D128)</f>
        <v>15.833168448616201</v>
      </c>
      <c r="AI128" s="42">
        <f>_xll.SRS1Splines.Functions25.OneWay_Spline($D$56:$D$60,AI$56:AI$60,$D128)</f>
        <v>4.5898986368143797</v>
      </c>
      <c r="AJ128" s="42">
        <f>_xll.SRS1Splines.Functions25.OneWay_Spline($D$56:$D$60,AJ$56:AJ$60,$D128)</f>
        <v>0.22487659188461101</v>
      </c>
      <c r="AK128" s="42">
        <f>_xll.SRS1Splines.Functions25.OneWay_Spline($D$56:$D$60,AK$56:AK$60,$D128)</f>
        <v>0.42615540484119202</v>
      </c>
      <c r="AL128" s="42">
        <f>_xll.SRS1Splines.Functions25.OneWay_Spline($D$56:$D$60,AL$56:AL$60,$D128)</f>
        <v>1.7603150422416101</v>
      </c>
    </row>
    <row r="129" spans="1:38">
      <c r="B129" s="53" t="s">
        <v>66</v>
      </c>
      <c r="C129" s="53" t="s">
        <v>70</v>
      </c>
      <c r="D129" s="42">
        <f t="shared" si="21"/>
        <v>10</v>
      </c>
      <c r="E129" s="42">
        <f>_xll.SRS1Splines.Functions25.OneWay_Spline($D$56:$D$60,$E$56:$E$60,D129)</f>
        <v>1.2596465110815999E-3</v>
      </c>
      <c r="F129" s="42">
        <f>_xll.SRS1Splines.Functions25.OneWay_Spline($D$56:$D$60,F$56:F$60,$D129)</f>
        <v>0.185094475223992</v>
      </c>
      <c r="G129" s="42">
        <f>_xll.SRS1Splines.Functions25.OneWay_Spline($D$56:$D$60,G$56:G$60,$D129)</f>
        <v>0.26713539423365401</v>
      </c>
      <c r="H129" s="42">
        <f>_xll.SRS1Splines.Functions25.OneWay_Spline($D$56:$D$60,H$56:H$60,$D129)</f>
        <v>0.28135407666703999</v>
      </c>
      <c r="I129" s="42">
        <f>_xll.SRS1Splines.Functions25.OneWay_Spline($D$56:$D$60,I$56:I$60,$D129)</f>
        <v>0.50425421780791602</v>
      </c>
      <c r="J129" s="42">
        <f>_xll.SRS1Splines.Functions25.OneWay_Spline($D$56:$D$60,J$56:J$60,$D129)</f>
        <v>11.943106882815901</v>
      </c>
      <c r="K129" s="42">
        <f>_xll.SRS1Splines.Functions25.OneWay_Spline($D$56:$D$60,K$56:K$60,$D129)</f>
        <v>4.1743578606489899</v>
      </c>
      <c r="L129" s="42">
        <f>_xll.SRS1Splines.Functions25.OneWay_Spline($D$56:$D$60,L$56:L$60,$D129)</f>
        <v>0.22102696342960901</v>
      </c>
      <c r="M129" s="42">
        <f>_xll.SRS1Splines.Functions25.OneWay_Spline($D$56:$D$60,M$56:M$60,$D129)</f>
        <v>0.40699156356473198</v>
      </c>
      <c r="N129" s="42">
        <f>_xll.SRS1Splines.Functions25.OneWay_Spline($D$56:$D$60,N$56:N$60,$D129)</f>
        <v>1.2917733888878</v>
      </c>
      <c r="P129" s="42">
        <f t="shared" si="16"/>
        <v>10</v>
      </c>
      <c r="Q129" s="42">
        <v>0</v>
      </c>
      <c r="R129" s="42">
        <v>0</v>
      </c>
      <c r="S129" s="42">
        <f>_xll.SRS1Splines.Functions25.OneWay_Spline($D$56:$D$60,S$56:S$60,$D129)</f>
        <v>0.23677730107615499</v>
      </c>
      <c r="T129" s="42">
        <f>_xll.SRS1Splines.Functions25.OneWay_Spline($D$56:$D$60,T$56:T$60,$D129)</f>
        <v>0.21777808591214701</v>
      </c>
      <c r="U129" s="42">
        <f>_xll.SRS1Splines.Functions25.OneWay_Spline($D$56:$D$60,U$56:U$60,$D129)</f>
        <v>0.43789084334100697</v>
      </c>
      <c r="V129" s="42">
        <f>_xll.SRS1Splines.Functions25.OneWay_Spline($D$56:$D$60,V$56:V$60,$D129)</f>
        <v>8.2516365487136696</v>
      </c>
      <c r="W129" s="42">
        <f>_xll.SRS1Splines.Functions25.OneWay_Spline($D$56:$D$60,W$56:W$60,$D129)</f>
        <v>3.73465695874114</v>
      </c>
      <c r="X129" s="42">
        <f>_xll.SRS1Splines.Functions25.OneWay_Spline($D$56:$D$60,X$56:X$60,$D129)</f>
        <v>0.217423209926217</v>
      </c>
      <c r="Y129" s="42">
        <f>_xll.SRS1Splines.Functions25.OneWay_Spline($D$56:$D$60,Y$56:Y$60,$D129)</f>
        <v>0.39014358040505898</v>
      </c>
      <c r="Z129" s="42">
        <f>_xll.SRS1Splines.Functions25.OneWay_Spline($D$56:$D$60,Z$56:Z$60,$D129)</f>
        <v>0.82472070365679495</v>
      </c>
      <c r="AB129" s="42">
        <f t="shared" si="17"/>
        <v>10</v>
      </c>
      <c r="AC129" s="42">
        <f>_xll.SRS1Splines.Functions25.OneWay_Spline($D$56:$D$60,AC$56:AC$60,AB129)</f>
        <v>3.4414182678518101E-3</v>
      </c>
      <c r="AD129" s="42">
        <f>_xll.SRS1Splines.Functions25.OneWay_Spline($D$56:$D$60,AD$56:AD$60,$D129)</f>
        <v>0.38112005174831698</v>
      </c>
      <c r="AE129" s="42">
        <f>_xll.SRS1Splines.Functions25.OneWay_Spline($D$56:$D$60,AE$56:AE$60,$D129)</f>
        <v>0.297493487391154</v>
      </c>
      <c r="AF129" s="42">
        <f>_xll.SRS1Splines.Functions25.OneWay_Spline($D$56:$D$60,AF$56:AF$60,$D129)</f>
        <v>0.344930067421933</v>
      </c>
      <c r="AG129" s="42">
        <f>_xll.SRS1Splines.Functions25.OneWay_Spline($D$56:$D$60,AG$56:AG$60,$D129)</f>
        <v>0.570617592274825</v>
      </c>
      <c r="AH129" s="42">
        <f>_xll.SRS1Splines.Functions25.OneWay_Spline($D$56:$D$60,AH$56:AH$60,$D129)</f>
        <v>15.634577216918199</v>
      </c>
      <c r="AI129" s="42">
        <f>_xll.SRS1Splines.Functions25.OneWay_Spline($D$56:$D$60,AI$56:AI$60,$D129)</f>
        <v>4.6140587625568497</v>
      </c>
      <c r="AJ129" s="42">
        <f>_xll.SRS1Splines.Functions25.OneWay_Spline($D$56:$D$60,AJ$56:AJ$60,$D129)</f>
        <v>0.22463071693299999</v>
      </c>
      <c r="AK129" s="42">
        <f>_xll.SRS1Splines.Functions25.OneWay_Spline($D$56:$D$60,AK$56:AK$60,$D129)</f>
        <v>0.42383954672440499</v>
      </c>
      <c r="AL129" s="42">
        <f>_xll.SRS1Splines.Functions25.OneWay_Spline($D$56:$D$60,AL$56:AL$60,$D129)</f>
        <v>1.75882607411881</v>
      </c>
    </row>
    <row r="130" spans="1:38" s="57" customFormat="1">
      <c r="A130" s="59" t="s">
        <v>63</v>
      </c>
      <c r="B130" s="57">
        <v>1.878393</v>
      </c>
      <c r="C130" s="57">
        <f>B130/$B$130</f>
        <v>1</v>
      </c>
      <c r="D130" s="57">
        <f t="shared" si="21"/>
        <v>10.25</v>
      </c>
      <c r="E130" s="57">
        <f>E$129*$C130</f>
        <v>1.2596465110815999E-3</v>
      </c>
      <c r="F130" s="57">
        <f t="shared" ref="F130:N130" si="22">F$129*$C130</f>
        <v>0.185094475223992</v>
      </c>
      <c r="G130" s="57">
        <f t="shared" si="22"/>
        <v>0.26713539423365401</v>
      </c>
      <c r="H130" s="57">
        <f t="shared" si="22"/>
        <v>0.28135407666703999</v>
      </c>
      <c r="I130" s="57">
        <f t="shared" si="22"/>
        <v>0.50425421780791602</v>
      </c>
      <c r="J130" s="57">
        <f t="shared" si="22"/>
        <v>11.943106882815901</v>
      </c>
      <c r="K130" s="57">
        <f t="shared" si="22"/>
        <v>4.1743578606489899</v>
      </c>
      <c r="L130" s="57">
        <f t="shared" si="22"/>
        <v>0.22102696342960901</v>
      </c>
      <c r="M130" s="57">
        <f t="shared" si="22"/>
        <v>0.40699156356473198</v>
      </c>
      <c r="N130" s="57">
        <f t="shared" si="22"/>
        <v>1.2917733888878</v>
      </c>
      <c r="P130" s="57">
        <f t="shared" si="16"/>
        <v>10.25</v>
      </c>
      <c r="Q130" s="57">
        <v>0</v>
      </c>
      <c r="R130" s="57">
        <v>0</v>
      </c>
      <c r="S130" s="57">
        <f>_xll.SRS1Splines.Functions25.OneWay_Spline($D$56:$D$60,S$56:S$60,$D130)</f>
        <v>0.238027098303629</v>
      </c>
      <c r="T130" s="57">
        <f>_xll.SRS1Splines.Functions25.OneWay_Spline($D$56:$D$60,T$56:T$60,$D130)</f>
        <v>0.21931355487895801</v>
      </c>
      <c r="U130" s="57">
        <f>_xll.SRS1Splines.Functions25.OneWay_Spline($D$56:$D$60,U$56:U$60,$D130)</f>
        <v>0.42794702851592697</v>
      </c>
      <c r="V130" s="57">
        <f>_xll.SRS1Splines.Functions25.OneWay_Spline($D$56:$D$60,V$56:V$60,$D130)</f>
        <v>8.0043548664302602</v>
      </c>
      <c r="W130" s="57">
        <f>_xll.SRS1Splines.Functions25.OneWay_Spline($D$56:$D$60,W$56:W$60,$D130)</f>
        <v>3.7436353765307602</v>
      </c>
      <c r="X130" s="57">
        <f>_xll.SRS1Splines.Functions25.OneWay_Spline($D$56:$D$60,X$56:X$60,$D130)</f>
        <v>0.21787625795523599</v>
      </c>
      <c r="Y130" s="57">
        <f>_xll.SRS1Splines.Functions25.OneWay_Spline($D$56:$D$60,Y$56:Y$60,$D130)</f>
        <v>0.39014358040505898</v>
      </c>
      <c r="Z130" s="57">
        <f>_xll.SRS1Splines.Functions25.OneWay_Spline($D$56:$D$60,Z$56:Z$60,$D130)</f>
        <v>0.82472070365679495</v>
      </c>
      <c r="AB130" s="57">
        <f t="shared" si="17"/>
        <v>10.25</v>
      </c>
      <c r="AC130" s="57">
        <f>_xll.SRS1Splines.Functions25.OneWay_Spline($D$56:$D$60,AC$56:AC$60,AB130)</f>
        <v>3.4414182678518101E-3</v>
      </c>
      <c r="AD130" s="57">
        <f>_xll.SRS1Splines.Functions25.OneWay_Spline($D$56:$D$60,AD$56:AD$60,$D130)</f>
        <v>0.38112005174831698</v>
      </c>
      <c r="AE130" s="57">
        <f>_xll.SRS1Splines.Functions25.OneWay_Spline($D$56:$D$60,AE$56:AE$60,$D130)</f>
        <v>0.297493487391154</v>
      </c>
      <c r="AF130" s="57">
        <f>_xll.SRS1Splines.Functions25.OneWay_Spline($D$56:$D$60,AF$56:AF$60,$D130)</f>
        <v>0.35152604601630999</v>
      </c>
      <c r="AG130" s="57">
        <f>_xll.SRS1Splines.Functions25.OneWay_Spline($D$56:$D$60,AG$56:AG$60,$D130)</f>
        <v>0.570617592274825</v>
      </c>
      <c r="AH130" s="57">
        <f>_xll.SRS1Splines.Functions25.OneWay_Spline($D$56:$D$60,AH$56:AH$60,$D130)</f>
        <v>15.432960749044501</v>
      </c>
      <c r="AI130" s="57">
        <f>_xll.SRS1Splines.Functions25.OneWay_Spline($D$56:$D$60,AI$56:AI$60,$D130)</f>
        <v>4.6389982471942401</v>
      </c>
      <c r="AJ130" s="57">
        <f>_xll.SRS1Splines.Functions25.OneWay_Spline($D$56:$D$60,AJ$56:AJ$60,$D130)</f>
        <v>0.22463071693299999</v>
      </c>
      <c r="AK130" s="57">
        <f>_xll.SRS1Splines.Functions25.OneWay_Spline($D$56:$D$60,AK$56:AK$60,$D130)</f>
        <v>0.42167279147080899</v>
      </c>
      <c r="AL130" s="57">
        <f>_xll.SRS1Splines.Functions25.OneWay_Spline($D$56:$D$60,AL$56:AL$60,$D130)</f>
        <v>1.75882607411881</v>
      </c>
    </row>
    <row r="131" spans="1:38" s="57" customFormat="1">
      <c r="A131" s="59" t="s">
        <v>64</v>
      </c>
      <c r="B131" s="57">
        <v>1.900706</v>
      </c>
      <c r="C131" s="57">
        <f t="shared" ref="C131:C162" si="23">B131/$B$130</f>
        <v>1.0118787708429493</v>
      </c>
      <c r="D131" s="57">
        <f t="shared" si="21"/>
        <v>10.5</v>
      </c>
      <c r="E131" s="57">
        <f t="shared" ref="E131:N162" si="24">E$129*$C131</f>
        <v>1.2746095633298588E-3</v>
      </c>
      <c r="F131" s="57">
        <f t="shared" si="24"/>
        <v>0.18729317007947377</v>
      </c>
      <c r="G131" s="57">
        <f t="shared" si="24"/>
        <v>0.2703086343657965</v>
      </c>
      <c r="H131" s="57">
        <f t="shared" si="24"/>
        <v>0.28469621726949734</v>
      </c>
      <c r="I131" s="57">
        <f t="shared" si="24"/>
        <v>0.51024413810784686</v>
      </c>
      <c r="J131" s="57">
        <f t="shared" si="24"/>
        <v>12.08497631262972</v>
      </c>
      <c r="K131" s="57">
        <f t="shared" si="24"/>
        <v>4.2239441010921031</v>
      </c>
      <c r="L131" s="57">
        <f t="shared" si="24"/>
        <v>0.22365249207830226</v>
      </c>
      <c r="M131" s="57">
        <f t="shared" si="24"/>
        <v>0.41182612308333105</v>
      </c>
      <c r="N131" s="57">
        <f t="shared" si="24"/>
        <v>1.3071180689554183</v>
      </c>
      <c r="P131" s="57">
        <f t="shared" si="16"/>
        <v>10.5</v>
      </c>
      <c r="Q131" s="57">
        <v>0</v>
      </c>
      <c r="R131" s="57">
        <v>0</v>
      </c>
      <c r="S131" s="57">
        <f>_xll.SRS1Splines.Functions25.OneWay_Spline($D$56:$D$60,S$56:S$60,$D131)</f>
        <v>0.23927689553110301</v>
      </c>
      <c r="T131" s="57">
        <f>_xll.SRS1Splines.Functions25.OneWay_Spline($D$56:$D$60,T$56:T$60,$D131)</f>
        <v>0.22084902384576999</v>
      </c>
      <c r="U131" s="57">
        <f>_xll.SRS1Splines.Functions25.OneWay_Spline($D$56:$D$60,U$56:U$60,$D131)</f>
        <v>0.41800321369084598</v>
      </c>
      <c r="V131" s="57">
        <f>_xll.SRS1Splines.Functions25.OneWay_Spline($D$56:$D$60,V$56:V$60,$D131)</f>
        <v>7.7570731841468499</v>
      </c>
      <c r="W131" s="57">
        <f>_xll.SRS1Splines.Functions25.OneWay_Spline($D$56:$D$60,W$56:W$60,$D131)</f>
        <v>3.7526137943203901</v>
      </c>
      <c r="X131" s="57">
        <f>_xll.SRS1Splines.Functions25.OneWay_Spline($D$56:$D$60,X$56:X$60,$D131)</f>
        <v>0.21832930598425501</v>
      </c>
      <c r="Y131" s="57">
        <f>_xll.SRS1Splines.Functions25.OneWay_Spline($D$56:$D$60,Y$56:Y$60,$D131)</f>
        <v>0.39014358040505898</v>
      </c>
      <c r="Z131" s="57">
        <f>_xll.SRS1Splines.Functions25.OneWay_Spline($D$56:$D$60,Z$56:Z$60,$D131)</f>
        <v>0.82472070365679495</v>
      </c>
      <c r="AB131" s="57">
        <f t="shared" si="17"/>
        <v>10.5</v>
      </c>
      <c r="AC131" s="57">
        <f>_xll.SRS1Splines.Functions25.OneWay_Spline($D$56:$D$60,AC$56:AC$60,AB131)</f>
        <v>3.4414182678518101E-3</v>
      </c>
      <c r="AD131" s="57">
        <f>_xll.SRS1Splines.Functions25.OneWay_Spline($D$56:$D$60,AD$56:AD$60,$D131)</f>
        <v>0.38112005174831698</v>
      </c>
      <c r="AE131" s="57">
        <f>_xll.SRS1Splines.Functions25.OneWay_Spline($D$56:$D$60,AE$56:AE$60,$D131)</f>
        <v>0.297493487391154</v>
      </c>
      <c r="AF131" s="57">
        <f>_xll.SRS1Splines.Functions25.OneWay_Spline($D$56:$D$60,AF$56:AF$60,$D131)</f>
        <v>0.35812202461068599</v>
      </c>
      <c r="AG131" s="57">
        <f>_xll.SRS1Splines.Functions25.OneWay_Spline($D$56:$D$60,AG$56:AG$60,$D131)</f>
        <v>0.570617592274825</v>
      </c>
      <c r="AH131" s="57">
        <f>_xll.SRS1Splines.Functions25.OneWay_Spline($D$56:$D$60,AH$56:AH$60,$D131)</f>
        <v>15.231344281170699</v>
      </c>
      <c r="AI131" s="57">
        <f>_xll.SRS1Splines.Functions25.OneWay_Spline($D$56:$D$60,AI$56:AI$60,$D131)</f>
        <v>4.66393773183162</v>
      </c>
      <c r="AJ131" s="57">
        <f>_xll.SRS1Splines.Functions25.OneWay_Spline($D$56:$D$60,AJ$56:AJ$60,$D131)</f>
        <v>0.22463071693299999</v>
      </c>
      <c r="AK131" s="57">
        <f>_xll.SRS1Splines.Functions25.OneWay_Spline($D$56:$D$60,AK$56:AK$60,$D131)</f>
        <v>0.419506036217213</v>
      </c>
      <c r="AL131" s="57">
        <f>_xll.SRS1Splines.Functions25.OneWay_Spline($D$56:$D$60,AL$56:AL$60,$D131)</f>
        <v>1.75882607411881</v>
      </c>
    </row>
    <row r="132" spans="1:38" s="57" customFormat="1">
      <c r="B132" s="57">
        <v>1.9343889999999999</v>
      </c>
      <c r="C132" s="57">
        <f t="shared" si="23"/>
        <v>1.0298105880931201</v>
      </c>
      <c r="D132" s="57">
        <f t="shared" si="21"/>
        <v>10.75</v>
      </c>
      <c r="E132" s="57">
        <f t="shared" si="24"/>
        <v>1.2971973143663894E-3</v>
      </c>
      <c r="F132" s="57">
        <f t="shared" si="24"/>
        <v>0.19061225038320664</v>
      </c>
      <c r="G132" s="57">
        <f t="shared" si="24"/>
        <v>0.27509885743624674</v>
      </c>
      <c r="H132" s="57">
        <f t="shared" si="24"/>
        <v>0.28974140715488123</v>
      </c>
      <c r="I132" s="57">
        <f t="shared" si="24"/>
        <v>0.51928633258920631</v>
      </c>
      <c r="J132" s="57">
        <f t="shared" si="24"/>
        <v>12.299137922651633</v>
      </c>
      <c r="K132" s="57">
        <f t="shared" si="24"/>
        <v>4.2987979233860747</v>
      </c>
      <c r="L132" s="57">
        <f t="shared" si="24"/>
        <v>0.22761590719388219</v>
      </c>
      <c r="M132" s="57">
        <f t="shared" si="24"/>
        <v>0.41912422142353511</v>
      </c>
      <c r="N132" s="57">
        <f t="shared" si="24"/>
        <v>1.3302819132935881</v>
      </c>
      <c r="P132" s="57">
        <f t="shared" si="16"/>
        <v>10.75</v>
      </c>
      <c r="Q132" s="57">
        <v>0</v>
      </c>
      <c r="R132" s="57">
        <v>0</v>
      </c>
      <c r="S132" s="57">
        <f>_xll.SRS1Splines.Functions25.OneWay_Spline($D$56:$D$60,S$56:S$60,$D132)</f>
        <v>0.24052669275857699</v>
      </c>
      <c r="T132" s="57">
        <f>_xll.SRS1Splines.Functions25.OneWay_Spline($D$56:$D$60,T$56:T$60,$D132)</f>
        <v>0.22238449281258099</v>
      </c>
      <c r="U132" s="57">
        <f>_xll.SRS1Splines.Functions25.OneWay_Spline($D$56:$D$60,U$56:U$60,$D132)</f>
        <v>0.40805939886576598</v>
      </c>
      <c r="V132" s="57">
        <f>_xll.SRS1Splines.Functions25.OneWay_Spline($D$56:$D$60,V$56:V$60,$D132)</f>
        <v>7.5097915018634502</v>
      </c>
      <c r="W132" s="57">
        <f>_xll.SRS1Splines.Functions25.OneWay_Spline($D$56:$D$60,W$56:W$60,$D132)</f>
        <v>3.76159221211002</v>
      </c>
      <c r="X132" s="57">
        <f>_xll.SRS1Splines.Functions25.OneWay_Spline($D$56:$D$60,X$56:X$60,$D132)</f>
        <v>0.21878235401327401</v>
      </c>
      <c r="Y132" s="57">
        <f>_xll.SRS1Splines.Functions25.OneWay_Spline($D$56:$D$60,Y$56:Y$60,$D132)</f>
        <v>0.39014358040505898</v>
      </c>
      <c r="Z132" s="57">
        <f>_xll.SRS1Splines.Functions25.OneWay_Spline($D$56:$D$60,Z$56:Z$60,$D132)</f>
        <v>0.82472070365679495</v>
      </c>
      <c r="AB132" s="57">
        <f t="shared" si="17"/>
        <v>10.75</v>
      </c>
      <c r="AC132" s="57">
        <f>_xll.SRS1Splines.Functions25.OneWay_Spline($D$56:$D$60,AC$56:AC$60,AB132)</f>
        <v>3.4414182678518101E-3</v>
      </c>
      <c r="AD132" s="57">
        <f>_xll.SRS1Splines.Functions25.OneWay_Spline($D$56:$D$60,AD$56:AD$60,$D132)</f>
        <v>0.38112005174831698</v>
      </c>
      <c r="AE132" s="57">
        <f>_xll.SRS1Splines.Functions25.OneWay_Spline($D$56:$D$60,AE$56:AE$60,$D132)</f>
        <v>0.297493487391154</v>
      </c>
      <c r="AF132" s="57">
        <f>_xll.SRS1Splines.Functions25.OneWay_Spline($D$56:$D$60,AF$56:AF$60,$D132)</f>
        <v>0.36471800320506298</v>
      </c>
      <c r="AG132" s="57">
        <f>_xll.SRS1Splines.Functions25.OneWay_Spline($D$56:$D$60,AG$56:AG$60,$D132)</f>
        <v>0.570617592274825</v>
      </c>
      <c r="AH132" s="57">
        <f>_xll.SRS1Splines.Functions25.OneWay_Spline($D$56:$D$60,AH$56:AH$60,$D132)</f>
        <v>15.029727813296899</v>
      </c>
      <c r="AI132" s="57">
        <f>_xll.SRS1Splines.Functions25.OneWay_Spline($D$56:$D$60,AI$56:AI$60,$D132)</f>
        <v>4.6888772164690096</v>
      </c>
      <c r="AJ132" s="57">
        <f>_xll.SRS1Splines.Functions25.OneWay_Spline($D$56:$D$60,AJ$56:AJ$60,$D132)</f>
        <v>0.22463071693299999</v>
      </c>
      <c r="AK132" s="57">
        <f>_xll.SRS1Splines.Functions25.OneWay_Spline($D$56:$D$60,AK$56:AK$60,$D132)</f>
        <v>0.417339280963617</v>
      </c>
      <c r="AL132" s="57">
        <f>_xll.SRS1Splines.Functions25.OneWay_Spline($D$56:$D$60,AL$56:AL$60,$D132)</f>
        <v>1.75882607411881</v>
      </c>
    </row>
    <row r="133" spans="1:38" s="57" customFormat="1">
      <c r="B133" s="57">
        <v>1.9569810000000001</v>
      </c>
      <c r="C133" s="57">
        <f t="shared" si="23"/>
        <v>1.0418378901539773</v>
      </c>
      <c r="D133" s="57">
        <f t="shared" si="21"/>
        <v>11</v>
      </c>
      <c r="E133" s="57">
        <f t="shared" si="24"/>
        <v>1.3123474634450726E-3</v>
      </c>
      <c r="F133" s="57">
        <f t="shared" si="24"/>
        <v>0.19283843754652144</v>
      </c>
      <c r="G133" s="57">
        <f t="shared" si="24"/>
        <v>0.27831177551384106</v>
      </c>
      <c r="H133" s="57">
        <f t="shared" si="24"/>
        <v>0.29312533762100934</v>
      </c>
      <c r="I133" s="57">
        <f t="shared" si="24"/>
        <v>0.52535115038224334</v>
      </c>
      <c r="J133" s="57">
        <f t="shared" si="24"/>
        <v>12.442781276676362</v>
      </c>
      <c r="K133" s="57">
        <f t="shared" si="24"/>
        <v>4.3490041862862139</v>
      </c>
      <c r="L133" s="57">
        <f t="shared" si="24"/>
        <v>0.23027426524664416</v>
      </c>
      <c r="M133" s="57">
        <f t="shared" si="24"/>
        <v>0.42401923189474872</v>
      </c>
      <c r="N133" s="57">
        <f t="shared" si="24"/>
        <v>1.3458184620359188</v>
      </c>
      <c r="P133" s="57">
        <f t="shared" si="16"/>
        <v>11</v>
      </c>
      <c r="Q133" s="57">
        <v>0</v>
      </c>
      <c r="R133" s="57">
        <v>0</v>
      </c>
      <c r="S133" s="57">
        <f>_xll.SRS1Splines.Functions25.OneWay_Spline($D$56:$D$60,S$56:S$60,$D133)</f>
        <v>0.241776489986051</v>
      </c>
      <c r="T133" s="57">
        <f>_xll.SRS1Splines.Functions25.OneWay_Spline($D$56:$D$60,T$56:T$60,$D133)</f>
        <v>0.223919961779393</v>
      </c>
      <c r="U133" s="57">
        <f>_xll.SRS1Splines.Functions25.OneWay_Spline($D$56:$D$60,U$56:U$60,$D133)</f>
        <v>0.39811558404068498</v>
      </c>
      <c r="V133" s="57">
        <f>_xll.SRS1Splines.Functions25.OneWay_Spline($D$56:$D$60,V$56:V$60,$D133)</f>
        <v>7.2625098195800399</v>
      </c>
      <c r="W133" s="57">
        <f>_xll.SRS1Splines.Functions25.OneWay_Spline($D$56:$D$60,W$56:W$60,$D133)</f>
        <v>3.77057062989965</v>
      </c>
      <c r="X133" s="57">
        <f>_xll.SRS1Splines.Functions25.OneWay_Spline($D$56:$D$60,X$56:X$60,$D133)</f>
        <v>0.219235402042293</v>
      </c>
      <c r="Y133" s="57">
        <f>_xll.SRS1Splines.Functions25.OneWay_Spline($D$56:$D$60,Y$56:Y$60,$D133)</f>
        <v>0.39014358040505898</v>
      </c>
      <c r="Z133" s="57">
        <f>_xll.SRS1Splines.Functions25.OneWay_Spline($D$56:$D$60,Z$56:Z$60,$D133)</f>
        <v>0.82472070365679495</v>
      </c>
      <c r="AB133" s="57">
        <f t="shared" si="17"/>
        <v>11</v>
      </c>
      <c r="AC133" s="57">
        <f>_xll.SRS1Splines.Functions25.OneWay_Spline($D$56:$D$60,AC$56:AC$60,AB133)</f>
        <v>3.4414182678518101E-3</v>
      </c>
      <c r="AD133" s="57">
        <f>_xll.SRS1Splines.Functions25.OneWay_Spline($D$56:$D$60,AD$56:AD$60,$D133)</f>
        <v>0.38112005174831698</v>
      </c>
      <c r="AE133" s="57">
        <f>_xll.SRS1Splines.Functions25.OneWay_Spline($D$56:$D$60,AE$56:AE$60,$D133)</f>
        <v>0.297493487391154</v>
      </c>
      <c r="AF133" s="57">
        <f>_xll.SRS1Splines.Functions25.OneWay_Spline($D$56:$D$60,AF$56:AF$60,$D133)</f>
        <v>0.37131398179943997</v>
      </c>
      <c r="AG133" s="57">
        <f>_xll.SRS1Splines.Functions25.OneWay_Spline($D$56:$D$60,AG$56:AG$60,$D133)</f>
        <v>0.570617592274825</v>
      </c>
      <c r="AH133" s="57">
        <f>_xll.SRS1Splines.Functions25.OneWay_Spline($D$56:$D$60,AH$56:AH$60,$D133)</f>
        <v>14.828111345423199</v>
      </c>
      <c r="AI133" s="57">
        <f>_xll.SRS1Splines.Functions25.OneWay_Spline($D$56:$D$60,AI$56:AI$60,$D133)</f>
        <v>4.7138167011063903</v>
      </c>
      <c r="AJ133" s="57">
        <f>_xll.SRS1Splines.Functions25.OneWay_Spline($D$56:$D$60,AJ$56:AJ$60,$D133)</f>
        <v>0.22463071693299999</v>
      </c>
      <c r="AK133" s="57">
        <f>_xll.SRS1Splines.Functions25.OneWay_Spline($D$56:$D$60,AK$56:AK$60,$D133)</f>
        <v>0.415172525710021</v>
      </c>
      <c r="AL133" s="57">
        <f>_xll.SRS1Splines.Functions25.OneWay_Spline($D$56:$D$60,AL$56:AL$60,$D133)</f>
        <v>1.75882607411881</v>
      </c>
    </row>
    <row r="134" spans="1:38" s="57" customFormat="1">
      <c r="B134" s="57">
        <v>2.0714000000000001</v>
      </c>
      <c r="C134" s="57">
        <f t="shared" si="23"/>
        <v>1.1027511282250306</v>
      </c>
      <c r="D134" s="57">
        <f>D133+1</f>
        <v>12</v>
      </c>
      <c r="E134" s="57">
        <f t="shared" si="24"/>
        <v>1.3890766112599577E-3</v>
      </c>
      <c r="F134" s="57">
        <f t="shared" si="24"/>
        <v>0.20411314138147715</v>
      </c>
      <c r="G134" s="57">
        <f t="shared" si="24"/>
        <v>0.29458385738000031</v>
      </c>
      <c r="H134" s="57">
        <f t="shared" si="24"/>
        <v>0.31026352547529013</v>
      </c>
      <c r="I134" s="57">
        <f t="shared" si="24"/>
        <v>0.55606690759990973</v>
      </c>
      <c r="J134" s="57">
        <f t="shared" si="24"/>
        <v>13.170274589537364</v>
      </c>
      <c r="K134" s="57">
        <f t="shared" si="24"/>
        <v>4.6032778404456991</v>
      </c>
      <c r="L134" s="57">
        <f t="shared" si="24"/>
        <v>0.24373773329015391</v>
      </c>
      <c r="M134" s="57">
        <f t="shared" si="24"/>
        <v>0.44881040589907745</v>
      </c>
      <c r="N134" s="57">
        <f t="shared" si="24"/>
        <v>1.4245045620070926</v>
      </c>
      <c r="P134" s="57">
        <f t="shared" si="16"/>
        <v>12</v>
      </c>
      <c r="Q134" s="57">
        <v>0</v>
      </c>
      <c r="R134" s="57">
        <v>0</v>
      </c>
      <c r="S134" s="57">
        <f>_xll.SRS1Splines.Functions25.OneWay_Spline($D$56:$D$60,S$56:S$60,$D134)</f>
        <v>0.24677567889594701</v>
      </c>
      <c r="T134" s="57">
        <f>_xll.SRS1Splines.Functions25.OneWay_Spline($D$56:$D$60,T$56:T$60,$D134)</f>
        <v>0.23006183764663801</v>
      </c>
      <c r="U134" s="57">
        <f>_xll.SRS1Splines.Functions25.OneWay_Spline($D$56:$D$60,U$56:U$60,$D134)</f>
        <v>0.35834032474036298</v>
      </c>
      <c r="V134" s="57">
        <f>_xll.SRS1Splines.Functions25.OneWay_Spline($D$56:$D$60,V$56:V$60,$D134)</f>
        <v>6.2733830904464103</v>
      </c>
      <c r="W134" s="57">
        <f>_xll.SRS1Splines.Functions25.OneWay_Spline($D$56:$D$60,W$56:W$60,$D134)</f>
        <v>3.8064843010581599</v>
      </c>
      <c r="X134" s="57">
        <f>_xll.SRS1Splines.Functions25.OneWay_Spline($D$56:$D$60,X$56:X$60,$D134)</f>
        <v>0.221047594158369</v>
      </c>
      <c r="Y134" s="57">
        <f>_xll.SRS1Splines.Functions25.OneWay_Spline($D$56:$D$60,Y$56:Y$60,$D134)</f>
        <v>0.39014358040505898</v>
      </c>
      <c r="Z134" s="57">
        <f>_xll.SRS1Splines.Functions25.OneWay_Spline($D$56:$D$60,Z$56:Z$60,$D134)</f>
        <v>0.82472070365679495</v>
      </c>
      <c r="AB134" s="57">
        <f t="shared" si="17"/>
        <v>12</v>
      </c>
      <c r="AC134" s="57">
        <f>_xll.SRS1Splines.Functions25.OneWay_Spline($D$56:$D$60,AC$56:AC$60,AB134)</f>
        <v>3.4414182678518101E-3</v>
      </c>
      <c r="AD134" s="57">
        <f>_xll.SRS1Splines.Functions25.OneWay_Spline($D$56:$D$60,AD$56:AD$60,$D134)</f>
        <v>0.38112005174831698</v>
      </c>
      <c r="AE134" s="57">
        <f>_xll.SRS1Splines.Functions25.OneWay_Spline($D$56:$D$60,AE$56:AE$60,$D134)</f>
        <v>0.297493487391154</v>
      </c>
      <c r="AF134" s="57">
        <f>_xll.SRS1Splines.Functions25.OneWay_Spline($D$56:$D$60,AF$56:AF$60,$D134)</f>
        <v>0.39769789617694701</v>
      </c>
      <c r="AG134" s="57">
        <f>_xll.SRS1Splines.Functions25.OneWay_Spline($D$56:$D$60,AG$56:AG$60,$D134)</f>
        <v>0.570617592274825</v>
      </c>
      <c r="AH134" s="57">
        <f>_xll.SRS1Splines.Functions25.OneWay_Spline($D$56:$D$60,AH$56:AH$60,$D134)</f>
        <v>14.0216454739281</v>
      </c>
      <c r="AI134" s="57">
        <f>_xll.SRS1Splines.Functions25.OneWay_Spline($D$56:$D$60,AI$56:AI$60,$D134)</f>
        <v>4.8135746396559398</v>
      </c>
      <c r="AJ134" s="57">
        <f>_xll.SRS1Splines.Functions25.OneWay_Spline($D$56:$D$60,AJ$56:AJ$60,$D134)</f>
        <v>0.22463071693299999</v>
      </c>
      <c r="AK134" s="57">
        <f>_xll.SRS1Splines.Functions25.OneWay_Spline($D$56:$D$60,AK$56:AK$60,$D134)</f>
        <v>0.40650550469563701</v>
      </c>
      <c r="AL134" s="57">
        <f>_xll.SRS1Splines.Functions25.OneWay_Spline($D$56:$D$60,AL$56:AL$60,$D134)</f>
        <v>1.75882607411881</v>
      </c>
    </row>
    <row r="135" spans="1:38" s="57" customFormat="1">
      <c r="B135" s="57">
        <v>2.1879</v>
      </c>
      <c r="C135" s="57">
        <f t="shared" si="23"/>
        <v>1.164772228175893</v>
      </c>
      <c r="D135" s="57">
        <f t="shared" ref="D135:D142" si="25">D134+1</f>
        <v>13</v>
      </c>
      <c r="E135" s="57">
        <f t="shared" si="24"/>
        <v>1.4672012734265048E-3</v>
      </c>
      <c r="F135" s="57">
        <f t="shared" si="24"/>
        <v>0.21559290432969677</v>
      </c>
      <c r="G135" s="57">
        <f t="shared" si="24"/>
        <v>0.3111518883661788</v>
      </c>
      <c r="H135" s="57">
        <f t="shared" si="24"/>
        <v>0.32771341478583921</v>
      </c>
      <c r="I135" s="57">
        <f t="shared" si="24"/>
        <v>0.58734130884321845</v>
      </c>
      <c r="J135" s="57">
        <f t="shared" si="24"/>
        <v>13.91099921524032</v>
      </c>
      <c r="K135" s="57">
        <f t="shared" si="24"/>
        <v>4.8621761065516775</v>
      </c>
      <c r="L135" s="57">
        <f t="shared" si="24"/>
        <v>0.25744606868085729</v>
      </c>
      <c r="M135" s="57">
        <f t="shared" si="24"/>
        <v>0.47405247034208348</v>
      </c>
      <c r="N135" s="57">
        <f t="shared" si="24"/>
        <v>1.5046217684731671</v>
      </c>
      <c r="P135" s="57">
        <f t="shared" si="16"/>
        <v>13</v>
      </c>
      <c r="Q135" s="57">
        <v>0</v>
      </c>
      <c r="R135" s="57">
        <v>0</v>
      </c>
      <c r="S135" s="57">
        <f>_xll.SRS1Splines.Functions25.OneWay_Spline($D$56:$D$60,S$56:S$60,$D135)</f>
        <v>0.25177486780584302</v>
      </c>
      <c r="T135" s="57">
        <f>_xll.SRS1Splines.Functions25.OneWay_Spline($D$56:$D$60,T$56:T$60,$D135)</f>
        <v>0.236203713513884</v>
      </c>
      <c r="U135" s="57">
        <f>_xll.SRS1Splines.Functions25.OneWay_Spline($D$56:$D$60,U$56:U$60,$D135)</f>
        <v>0.31856506544004098</v>
      </c>
      <c r="V135" s="57">
        <f>_xll.SRS1Splines.Functions25.OneWay_Spline($D$56:$D$60,V$56:V$60,$D135)</f>
        <v>5.2842563613127904</v>
      </c>
      <c r="W135" s="57">
        <f>_xll.SRS1Splines.Functions25.OneWay_Spline($D$56:$D$60,W$56:W$60,$D135)</f>
        <v>3.8423979722166801</v>
      </c>
      <c r="X135" s="57">
        <f>_xll.SRS1Splines.Functions25.OneWay_Spline($D$56:$D$60,X$56:X$60,$D135)</f>
        <v>0.222859786274445</v>
      </c>
      <c r="Y135" s="57">
        <f>_xll.SRS1Splines.Functions25.OneWay_Spline($D$56:$D$60,Y$56:Y$60,$D135)</f>
        <v>0.39014358040505898</v>
      </c>
      <c r="Z135" s="57">
        <f>_xll.SRS1Splines.Functions25.OneWay_Spline($D$56:$D$60,Z$56:Z$60,$D135)</f>
        <v>0.82472070365679495</v>
      </c>
      <c r="AB135" s="57">
        <f t="shared" si="17"/>
        <v>13</v>
      </c>
      <c r="AC135" s="57">
        <f>_xll.SRS1Splines.Functions25.OneWay_Spline($D$56:$D$60,AC$56:AC$60,AB135)</f>
        <v>3.4414182678518101E-3</v>
      </c>
      <c r="AD135" s="57">
        <f>_xll.SRS1Splines.Functions25.OneWay_Spline($D$56:$D$60,AD$56:AD$60,$D135)</f>
        <v>0.38112005174831698</v>
      </c>
      <c r="AE135" s="57">
        <f>_xll.SRS1Splines.Functions25.OneWay_Spline($D$56:$D$60,AE$56:AE$60,$D135)</f>
        <v>0.297493487391154</v>
      </c>
      <c r="AF135" s="57">
        <f>_xll.SRS1Splines.Functions25.OneWay_Spline($D$56:$D$60,AF$56:AF$60,$D135)</f>
        <v>0.42408181055445299</v>
      </c>
      <c r="AG135" s="57">
        <f>_xll.SRS1Splines.Functions25.OneWay_Spline($D$56:$D$60,AG$56:AG$60,$D135)</f>
        <v>0.570617592274825</v>
      </c>
      <c r="AH135" s="57">
        <f>_xll.SRS1Splines.Functions25.OneWay_Spline($D$56:$D$60,AH$56:AH$60,$D135)</f>
        <v>13.2151796024331</v>
      </c>
      <c r="AI135" s="57">
        <f>_xll.SRS1Splines.Functions25.OneWay_Spline($D$56:$D$60,AI$56:AI$60,$D135)</f>
        <v>4.9133325782054804</v>
      </c>
      <c r="AJ135" s="57">
        <f>_xll.SRS1Splines.Functions25.OneWay_Spline($D$56:$D$60,AJ$56:AJ$60,$D135)</f>
        <v>0.22463071693299999</v>
      </c>
      <c r="AK135" s="57">
        <f>_xll.SRS1Splines.Functions25.OneWay_Spline($D$56:$D$60,AK$56:AK$60,$D135)</f>
        <v>0.39783848368125302</v>
      </c>
      <c r="AL135" s="57">
        <f>_xll.SRS1Splines.Functions25.OneWay_Spline($D$56:$D$60,AL$56:AL$60,$D135)</f>
        <v>1.75882607411881</v>
      </c>
    </row>
    <row r="136" spans="1:38" s="57" customFormat="1">
      <c r="B136" s="57">
        <v>2.3061799999999999</v>
      </c>
      <c r="C136" s="57">
        <f t="shared" si="23"/>
        <v>1.2277409466496094</v>
      </c>
      <c r="D136" s="57">
        <f t="shared" si="25"/>
        <v>14</v>
      </c>
      <c r="E136" s="57">
        <f t="shared" si="24"/>
        <v>1.5465195999592011E-3</v>
      </c>
      <c r="F136" s="57">
        <f t="shared" si="24"/>
        <v>0.22724806623111662</v>
      </c>
      <c r="G136" s="57">
        <f t="shared" si="24"/>
        <v>0.32797306180004299</v>
      </c>
      <c r="H136" s="57">
        <f t="shared" si="24"/>
        <v>0.34542992043091847</v>
      </c>
      <c r="I136" s="57">
        <f t="shared" si="24"/>
        <v>0.6190935507235491</v>
      </c>
      <c r="J136" s="57">
        <f t="shared" si="24"/>
        <v>14.663041350245861</v>
      </c>
      <c r="K136" s="57">
        <f t="shared" si="24"/>
        <v>5.1250300714874291</v>
      </c>
      <c r="L136" s="57">
        <f t="shared" si="24"/>
        <v>0.27136385331615676</v>
      </c>
      <c r="M136" s="57">
        <f t="shared" si="24"/>
        <v>0.49968020752936876</v>
      </c>
      <c r="N136" s="57">
        <f t="shared" si="24"/>
        <v>1.5859630833298817</v>
      </c>
      <c r="P136" s="57">
        <f t="shared" si="16"/>
        <v>14</v>
      </c>
      <c r="Q136" s="57">
        <v>0</v>
      </c>
      <c r="R136" s="57">
        <v>0</v>
      </c>
      <c r="S136" s="57">
        <f>_xll.SRS1Splines.Functions25.OneWay_Spline($D$56:$D$60,S$56:S$60,$D136)</f>
        <v>0.256774056715739</v>
      </c>
      <c r="T136" s="57">
        <f>_xll.SRS1Splines.Functions25.OneWay_Spline($D$56:$D$60,T$56:T$60,$D136)</f>
        <v>0.24234558938112999</v>
      </c>
      <c r="U136" s="57">
        <f>_xll.SRS1Splines.Functions25.OneWay_Spline($D$56:$D$60,U$56:U$60,$D136)</f>
        <v>0.27878980613971899</v>
      </c>
      <c r="V136" s="57">
        <f>_xll.SRS1Splines.Functions25.OneWay_Spline($D$56:$D$60,V$56:V$60,$D136)</f>
        <v>4.2951296321791599</v>
      </c>
      <c r="W136" s="57">
        <f>_xll.SRS1Splines.Functions25.OneWay_Spline($D$56:$D$60,W$56:W$60,$D136)</f>
        <v>3.8783116433751901</v>
      </c>
      <c r="X136" s="57">
        <f>_xll.SRS1Splines.Functions25.OneWay_Spline($D$56:$D$60,X$56:X$60,$D136)</f>
        <v>0.22467197839052</v>
      </c>
      <c r="Y136" s="57">
        <f>_xll.SRS1Splines.Functions25.OneWay_Spline($D$56:$D$60,Y$56:Y$60,$D136)</f>
        <v>0.39014358040505898</v>
      </c>
      <c r="Z136" s="57">
        <f>_xll.SRS1Splines.Functions25.OneWay_Spline($D$56:$D$60,Z$56:Z$60,$D136)</f>
        <v>0.82472070365679495</v>
      </c>
      <c r="AB136" s="57">
        <f t="shared" si="17"/>
        <v>14</v>
      </c>
      <c r="AC136" s="57">
        <f>_xll.SRS1Splines.Functions25.OneWay_Spline($D$56:$D$60,AC$56:AC$60,AB136)</f>
        <v>3.4414182678518101E-3</v>
      </c>
      <c r="AD136" s="57">
        <f>_xll.SRS1Splines.Functions25.OneWay_Spline($D$56:$D$60,AD$56:AD$60,$D136)</f>
        <v>0.38112005174831698</v>
      </c>
      <c r="AE136" s="57">
        <f>_xll.SRS1Splines.Functions25.OneWay_Spline($D$56:$D$60,AE$56:AE$60,$D136)</f>
        <v>0.297493487391154</v>
      </c>
      <c r="AF136" s="57">
        <f>_xll.SRS1Splines.Functions25.OneWay_Spline($D$56:$D$60,AF$56:AF$60,$D136)</f>
        <v>0.45046572493196002</v>
      </c>
      <c r="AG136" s="57">
        <f>_xll.SRS1Splines.Functions25.OneWay_Spline($D$56:$D$60,AG$56:AG$60,$D136)</f>
        <v>0.570617592274825</v>
      </c>
      <c r="AH136" s="57">
        <f>_xll.SRS1Splines.Functions25.OneWay_Spline($D$56:$D$60,AH$56:AH$60,$D136)</f>
        <v>12.408713730938</v>
      </c>
      <c r="AI136" s="57">
        <f>_xll.SRS1Splines.Functions25.OneWay_Spline($D$56:$D$60,AI$56:AI$60,$D136)</f>
        <v>5.0130905167550299</v>
      </c>
      <c r="AJ136" s="57">
        <f>_xll.SRS1Splines.Functions25.OneWay_Spline($D$56:$D$60,AJ$56:AJ$60,$D136)</f>
        <v>0.22463071693299999</v>
      </c>
      <c r="AK136" s="57">
        <f>_xll.SRS1Splines.Functions25.OneWay_Spline($D$56:$D$60,AK$56:AK$60,$D136)</f>
        <v>0.38917146266686897</v>
      </c>
      <c r="AL136" s="57">
        <f>_xll.SRS1Splines.Functions25.OneWay_Spline($D$56:$D$60,AL$56:AL$60,$D136)</f>
        <v>1.75882607411881</v>
      </c>
    </row>
    <row r="137" spans="1:38" s="57" customFormat="1">
      <c r="B137" s="57">
        <v>2.4256000000000002</v>
      </c>
      <c r="C137" s="57">
        <f t="shared" si="23"/>
        <v>1.2913165668739184</v>
      </c>
      <c r="D137" s="57">
        <f t="shared" si="25"/>
        <v>15</v>
      </c>
      <c r="E137" s="57">
        <f t="shared" si="24"/>
        <v>1.6266024081646009E-3</v>
      </c>
      <c r="F137" s="57">
        <f t="shared" si="24"/>
        <v>0.2390155622935749</v>
      </c>
      <c r="G137" s="57">
        <f t="shared" si="24"/>
        <v>0.34495636017231285</v>
      </c>
      <c r="H137" s="57">
        <f t="shared" si="24"/>
        <v>0.36331718035766331</v>
      </c>
      <c r="I137" s="57">
        <f t="shared" si="24"/>
        <v>0.65115182537141114</v>
      </c>
      <c r="J137" s="57">
        <f t="shared" si="24"/>
        <v>15.422331777726093</v>
      </c>
      <c r="K137" s="57">
        <f t="shared" si="24"/>
        <v>5.3904174615164084</v>
      </c>
      <c r="L137" s="57">
        <f t="shared" si="24"/>
        <v>0.28541577960248982</v>
      </c>
      <c r="M137" s="57">
        <f t="shared" si="24"/>
        <v>0.52555494860905783</v>
      </c>
      <c r="N137" s="57">
        <f t="shared" si="24"/>
        <v>1.6680883777176809</v>
      </c>
      <c r="P137" s="57">
        <f t="shared" si="16"/>
        <v>15</v>
      </c>
      <c r="Q137" s="57">
        <v>0</v>
      </c>
      <c r="R137" s="57">
        <v>0</v>
      </c>
      <c r="S137" s="57">
        <f>_xll.SRS1Splines.Functions25.OneWay_Spline($D$56:$D$60,S$56:S$60,$D137)</f>
        <v>0.26177324562563498</v>
      </c>
      <c r="T137" s="57">
        <f>_xll.SRS1Splines.Functions25.OneWay_Spline($D$56:$D$60,T$56:T$60,$D137)</f>
        <v>0.248487465248376</v>
      </c>
      <c r="U137" s="57">
        <f>_xll.SRS1Splines.Functions25.OneWay_Spline($D$56:$D$60,U$56:U$60,$D137)</f>
        <v>0.23901454683939699</v>
      </c>
      <c r="V137" s="57">
        <f>_xll.SRS1Splines.Functions25.OneWay_Spline($D$56:$D$60,V$56:V$60,$D137)</f>
        <v>3.30600290304554</v>
      </c>
      <c r="W137" s="57">
        <f>_xll.SRS1Splines.Functions25.OneWay_Spline($D$56:$D$60,W$56:W$60,$D137)</f>
        <v>3.9142253145337</v>
      </c>
      <c r="X137" s="57">
        <f>_xll.SRS1Splines.Functions25.OneWay_Spline($D$56:$D$60,X$56:X$60,$D137)</f>
        <v>0.226484170506596</v>
      </c>
      <c r="Y137" s="57">
        <f>_xll.SRS1Splines.Functions25.OneWay_Spline($D$56:$D$60,Y$56:Y$60,$D137)</f>
        <v>0.39014358040505898</v>
      </c>
      <c r="Z137" s="57">
        <f>_xll.SRS1Splines.Functions25.OneWay_Spline($D$56:$D$60,Z$56:Z$60,$D137)</f>
        <v>0.82472070365679495</v>
      </c>
      <c r="AB137" s="57">
        <f t="shared" si="17"/>
        <v>15</v>
      </c>
      <c r="AC137" s="57">
        <f>_xll.SRS1Splines.Functions25.OneWay_Spline($D$56:$D$60,AC$56:AC$60,AB137)</f>
        <v>3.4414182678518101E-3</v>
      </c>
      <c r="AD137" s="57">
        <f>_xll.SRS1Splines.Functions25.OneWay_Spline($D$56:$D$60,AD$56:AD$60,$D137)</f>
        <v>0.38112005174831698</v>
      </c>
      <c r="AE137" s="57">
        <f>_xll.SRS1Splines.Functions25.OneWay_Spline($D$56:$D$60,AE$56:AE$60,$D137)</f>
        <v>0.297493487391154</v>
      </c>
      <c r="AF137" s="57">
        <f>_xll.SRS1Splines.Functions25.OneWay_Spline($D$56:$D$60,AF$56:AF$60,$D137)</f>
        <v>0.476849639309467</v>
      </c>
      <c r="AG137" s="57">
        <f>_xll.SRS1Splines.Functions25.OneWay_Spline($D$56:$D$60,AG$56:AG$60,$D137)</f>
        <v>0.570617592274825</v>
      </c>
      <c r="AH137" s="57">
        <f>_xll.SRS1Splines.Functions25.OneWay_Spline($D$56:$D$60,AH$56:AH$60,$D137)</f>
        <v>11.602247859443001</v>
      </c>
      <c r="AI137" s="57">
        <f>_xll.SRS1Splines.Functions25.OneWay_Spline($D$56:$D$60,AI$56:AI$60,$D137)</f>
        <v>5.1128484553045697</v>
      </c>
      <c r="AJ137" s="57">
        <f>_xll.SRS1Splines.Functions25.OneWay_Spline($D$56:$D$60,AJ$56:AJ$60,$D137)</f>
        <v>0.22463071693299999</v>
      </c>
      <c r="AK137" s="57">
        <f>_xll.SRS1Splines.Functions25.OneWay_Spline($D$56:$D$60,AK$56:AK$60,$D137)</f>
        <v>0.38050444165248498</v>
      </c>
      <c r="AL137" s="57">
        <f>_xll.SRS1Splines.Functions25.OneWay_Spline($D$56:$D$60,AL$56:AL$60,$D137)</f>
        <v>1.75882607411881</v>
      </c>
    </row>
    <row r="138" spans="1:38" s="57" customFormat="1">
      <c r="B138" s="57">
        <v>2.5460050000000001</v>
      </c>
      <c r="C138" s="57">
        <f t="shared" si="23"/>
        <v>1.3554165715055371</v>
      </c>
      <c r="D138" s="57">
        <f t="shared" si="25"/>
        <v>16</v>
      </c>
      <c r="E138" s="57">
        <f t="shared" si="24"/>
        <v>1.7073457553591336E-3</v>
      </c>
      <c r="F138" s="57">
        <f t="shared" si="24"/>
        <v>0.25088011901271984</v>
      </c>
      <c r="G138" s="57">
        <f t="shared" si="24"/>
        <v>0.36207974017995936</v>
      </c>
      <c r="H138" s="57">
        <f t="shared" si="24"/>
        <v>0.38135197797514536</v>
      </c>
      <c r="I138" s="57">
        <f t="shared" si="24"/>
        <v>0.68347452306841183</v>
      </c>
      <c r="J138" s="57">
        <f t="shared" si="24"/>
        <v>16.187884984230511</v>
      </c>
      <c r="K138" s="57">
        <f t="shared" si="24"/>
        <v>5.6579938197180422</v>
      </c>
      <c r="L138" s="57">
        <f t="shared" si="24"/>
        <v>0.29958360898204034</v>
      </c>
      <c r="M138" s="57">
        <f t="shared" si="24"/>
        <v>0.55164310971858688</v>
      </c>
      <c r="N138" s="57">
        <f t="shared" si="24"/>
        <v>1.7508910579283907</v>
      </c>
      <c r="P138" s="57">
        <f t="shared" si="16"/>
        <v>16</v>
      </c>
      <c r="Q138" s="57">
        <v>0</v>
      </c>
      <c r="R138" s="57">
        <v>0</v>
      </c>
      <c r="S138" s="57">
        <f>_xll.SRS1Splines.Functions25.OneWay_Spline($D$56:$D$60,S$56:S$60,$D138)</f>
        <v>0.26677243453553201</v>
      </c>
      <c r="T138" s="57">
        <f>_xll.SRS1Splines.Functions25.OneWay_Spline($D$56:$D$60,T$56:T$60,$D138)</f>
        <v>0.25462934111562102</v>
      </c>
      <c r="U138" s="57">
        <f>_xll.SRS1Splines.Functions25.OneWay_Spline($D$56:$D$60,U$56:U$60,$D138)</f>
        <v>0.19923928753907499</v>
      </c>
      <c r="V138" s="57">
        <f>_xll.SRS1Splines.Functions25.OneWay_Spline($D$56:$D$60,V$56:V$60,$D138)</f>
        <v>2.3168761739119099</v>
      </c>
      <c r="W138" s="57">
        <f>_xll.SRS1Splines.Functions25.OneWay_Spline($D$56:$D$60,W$56:W$60,$D138)</f>
        <v>3.9501389856922202</v>
      </c>
      <c r="X138" s="57">
        <f>_xll.SRS1Splines.Functions25.OneWay_Spline($D$56:$D$60,X$56:X$60,$D138)</f>
        <v>0.228296362622672</v>
      </c>
      <c r="Y138" s="57">
        <f>_xll.SRS1Splines.Functions25.OneWay_Spline($D$56:$D$60,Y$56:Y$60,$D138)</f>
        <v>0.39014358040505898</v>
      </c>
      <c r="Z138" s="57">
        <f>_xll.SRS1Splines.Functions25.OneWay_Spline($D$56:$D$60,Z$56:Z$60,$D138)</f>
        <v>0.82472070365679495</v>
      </c>
      <c r="AB138" s="57">
        <f t="shared" si="17"/>
        <v>16</v>
      </c>
      <c r="AC138" s="57">
        <f>_xll.SRS1Splines.Functions25.OneWay_Spline($D$56:$D$60,AC$56:AC$60,AB138)</f>
        <v>3.4414182678518101E-3</v>
      </c>
      <c r="AD138" s="57">
        <f>_xll.SRS1Splines.Functions25.OneWay_Spline($D$56:$D$60,AD$56:AD$60,$D138)</f>
        <v>0.38112005174831698</v>
      </c>
      <c r="AE138" s="57">
        <f>_xll.SRS1Splines.Functions25.OneWay_Spline($D$56:$D$60,AE$56:AE$60,$D138)</f>
        <v>0.297493487391154</v>
      </c>
      <c r="AF138" s="57">
        <f>_xll.SRS1Splines.Functions25.OneWay_Spline($D$56:$D$60,AF$56:AF$60,$D138)</f>
        <v>0.50323355368697398</v>
      </c>
      <c r="AG138" s="57">
        <f>_xll.SRS1Splines.Functions25.OneWay_Spline($D$56:$D$60,AG$56:AG$60,$D138)</f>
        <v>0.570617592274825</v>
      </c>
      <c r="AH138" s="57">
        <f>_xll.SRS1Splines.Functions25.OneWay_Spline($D$56:$D$60,AH$56:AH$60,$D138)</f>
        <v>10.795781987947899</v>
      </c>
      <c r="AI138" s="57">
        <f>_xll.SRS1Splines.Functions25.OneWay_Spline($D$56:$D$60,AI$56:AI$60,$D138)</f>
        <v>5.2126063938541201</v>
      </c>
      <c r="AJ138" s="57">
        <f>_xll.SRS1Splines.Functions25.OneWay_Spline($D$56:$D$60,AJ$56:AJ$60,$D138)</f>
        <v>0.22463071693299999</v>
      </c>
      <c r="AK138" s="57">
        <f>_xll.SRS1Splines.Functions25.OneWay_Spline($D$56:$D$60,AK$56:AK$60,$D138)</f>
        <v>0.37183742063810099</v>
      </c>
      <c r="AL138" s="57">
        <f>_xll.SRS1Splines.Functions25.OneWay_Spline($D$56:$D$60,AL$56:AL$60,$D138)</f>
        <v>1.75882607411881</v>
      </c>
    </row>
    <row r="139" spans="1:38" s="57" customFormat="1">
      <c r="B139" s="57">
        <v>2.6667999999999998</v>
      </c>
      <c r="C139" s="57">
        <f t="shared" si="23"/>
        <v>1.4197242004202528</v>
      </c>
      <c r="D139" s="57">
        <f t="shared" si="25"/>
        <v>17</v>
      </c>
      <c r="E139" s="57">
        <f t="shared" si="24"/>
        <v>1.7883506357574855E-3</v>
      </c>
      <c r="F139" s="57">
        <f t="shared" si="24"/>
        <v>0.26278310583958836</v>
      </c>
      <c r="G139" s="57">
        <f t="shared" si="24"/>
        <v>0.37925858398232348</v>
      </c>
      <c r="H139" s="57">
        <f t="shared" si="24"/>
        <v>0.39944519153109187</v>
      </c>
      <c r="I139" s="57">
        <f t="shared" si="24"/>
        <v>0.71590191618588361</v>
      </c>
      <c r="J139" s="57">
        <f t="shared" si="24"/>
        <v>16.955917869739423</v>
      </c>
      <c r="K139" s="57">
        <f t="shared" si="24"/>
        <v>5.9264368759778847</v>
      </c>
      <c r="L139" s="57">
        <f t="shared" si="24"/>
        <v>0.3137973289264181</v>
      </c>
      <c r="M139" s="57">
        <f t="shared" si="24"/>
        <v>0.57781577215972757</v>
      </c>
      <c r="N139" s="57">
        <f t="shared" si="24"/>
        <v>1.8339619416628923</v>
      </c>
      <c r="P139" s="57">
        <f t="shared" si="16"/>
        <v>17</v>
      </c>
      <c r="Q139" s="57">
        <v>0</v>
      </c>
      <c r="R139" s="57">
        <v>0</v>
      </c>
      <c r="S139" s="57">
        <f>_xll.SRS1Splines.Functions25.OneWay_Spline($D$56:$D$60,S$56:S$60,$D139)</f>
        <v>0.27177162344542799</v>
      </c>
      <c r="T139" s="57">
        <f>_xll.SRS1Splines.Functions25.OneWay_Spline($D$56:$D$60,T$56:T$60,$D139)</f>
        <v>0.26077121698286698</v>
      </c>
      <c r="U139" s="57">
        <f>_xll.SRS1Splines.Functions25.OneWay_Spline($D$56:$D$60,U$56:U$60,$D139)</f>
        <v>0.159464028238753</v>
      </c>
      <c r="V139" s="57">
        <f>_xll.SRS1Splines.Functions25.OneWay_Spline($D$56:$D$60,V$56:V$60,$D139)</f>
        <v>1.32774944477829</v>
      </c>
      <c r="W139" s="57">
        <f>_xll.SRS1Splines.Functions25.OneWay_Spline($D$56:$D$60,W$56:W$60,$D139)</f>
        <v>3.9860526568507302</v>
      </c>
      <c r="X139" s="57">
        <f>_xll.SRS1Splines.Functions25.OneWay_Spline($D$56:$D$60,X$56:X$60,$D139)</f>
        <v>0.230108554738748</v>
      </c>
      <c r="Y139" s="57">
        <f>_xll.SRS1Splines.Functions25.OneWay_Spline($D$56:$D$60,Y$56:Y$60,$D139)</f>
        <v>0.39014358040505898</v>
      </c>
      <c r="Z139" s="57">
        <f>_xll.SRS1Splines.Functions25.OneWay_Spline($D$56:$D$60,Z$56:Z$60,$D139)</f>
        <v>0.82472070365679495</v>
      </c>
      <c r="AB139" s="57">
        <f t="shared" si="17"/>
        <v>17</v>
      </c>
      <c r="AC139" s="57">
        <f>_xll.SRS1Splines.Functions25.OneWay_Spline($D$56:$D$60,AC$56:AC$60,AB139)</f>
        <v>3.4414182678518101E-3</v>
      </c>
      <c r="AD139" s="57">
        <f>_xll.SRS1Splines.Functions25.OneWay_Spline($D$56:$D$60,AD$56:AD$60,$D139)</f>
        <v>0.38112005174831698</v>
      </c>
      <c r="AE139" s="57">
        <f>_xll.SRS1Splines.Functions25.OneWay_Spline($D$56:$D$60,AE$56:AE$60,$D139)</f>
        <v>0.297493487391154</v>
      </c>
      <c r="AF139" s="57">
        <f>_xll.SRS1Splines.Functions25.OneWay_Spline($D$56:$D$60,AF$56:AF$60,$D139)</f>
        <v>0.52961746806448096</v>
      </c>
      <c r="AG139" s="57">
        <f>_xll.SRS1Splines.Functions25.OneWay_Spline($D$56:$D$60,AG$56:AG$60,$D139)</f>
        <v>0.570617592274825</v>
      </c>
      <c r="AH139" s="57">
        <f>_xll.SRS1Splines.Functions25.OneWay_Spline($D$56:$D$60,AH$56:AH$60,$D139)</f>
        <v>9.9893161164528603</v>
      </c>
      <c r="AI139" s="57">
        <f>_xll.SRS1Splines.Functions25.OneWay_Spline($D$56:$D$60,AI$56:AI$60,$D139)</f>
        <v>5.3123643324036598</v>
      </c>
      <c r="AJ139" s="57">
        <f>_xll.SRS1Splines.Functions25.OneWay_Spline($D$56:$D$60,AJ$56:AJ$60,$D139)</f>
        <v>0.22463071693299999</v>
      </c>
      <c r="AK139" s="57">
        <f>_xll.SRS1Splines.Functions25.OneWay_Spline($D$56:$D$60,AK$56:AK$60,$D139)</f>
        <v>0.363170399623717</v>
      </c>
      <c r="AL139" s="57">
        <f>_xll.SRS1Splines.Functions25.OneWay_Spline($D$56:$D$60,AL$56:AL$60,$D139)</f>
        <v>1.75882607411881</v>
      </c>
    </row>
    <row r="140" spans="1:38" s="57" customFormat="1">
      <c r="B140" s="57">
        <v>2.7880159999999998</v>
      </c>
      <c r="C140" s="57">
        <f t="shared" si="23"/>
        <v>1.4842559570867224</v>
      </c>
      <c r="D140" s="57">
        <f t="shared" si="25"/>
        <v>18</v>
      </c>
      <c r="E140" s="57">
        <f t="shared" si="24"/>
        <v>1.8696378378963707E-3</v>
      </c>
      <c r="F140" s="57">
        <f t="shared" si="24"/>
        <v>0.27472757747505089</v>
      </c>
      <c r="G140" s="57">
        <f t="shared" si="24"/>
        <v>0.39649730024001106</v>
      </c>
      <c r="H140" s="57">
        <f t="shared" si="24"/>
        <v>0.4176014643436885</v>
      </c>
      <c r="I140" s="57">
        <f t="shared" si="24"/>
        <v>0.74844232666750499</v>
      </c>
      <c r="J140" s="57">
        <f t="shared" si="24"/>
        <v>17.726627536942935</v>
      </c>
      <c r="K140" s="57">
        <f t="shared" si="24"/>
        <v>6.1958155216800499</v>
      </c>
      <c r="L140" s="57">
        <f t="shared" si="24"/>
        <v>0.32806058714718633</v>
      </c>
      <c r="M140" s="57">
        <f t="shared" si="24"/>
        <v>0.60407965270499286</v>
      </c>
      <c r="N140" s="57">
        <f t="shared" si="24"/>
        <v>1.9173223476628205</v>
      </c>
      <c r="P140" s="57">
        <f t="shared" si="16"/>
        <v>18</v>
      </c>
      <c r="Q140" s="57">
        <v>0</v>
      </c>
      <c r="R140" s="57">
        <v>0</v>
      </c>
      <c r="S140" s="57">
        <f>_xll.SRS1Splines.Functions25.OneWay_Spline($D$56:$D$60,S$56:S$60,$D140)</f>
        <v>0.27677081235532403</v>
      </c>
      <c r="T140" s="57">
        <f>_xll.SRS1Splines.Functions25.OneWay_Spline($D$56:$D$60,T$56:T$60,$D140)</f>
        <v>0.266913092850113</v>
      </c>
      <c r="U140" s="57">
        <f>_xll.SRS1Splines.Functions25.OneWay_Spline($D$56:$D$60,U$56:U$60,$D140)</f>
        <v>0.119688768938431</v>
      </c>
      <c r="V140" s="57">
        <f>_xll.SRS1Splines.Functions25.OneWay_Spline($D$56:$D$60,V$56:V$60,$D140)</f>
        <v>0.33862271564466001</v>
      </c>
      <c r="W140" s="57">
        <f>_xll.SRS1Splines.Functions25.OneWay_Spline($D$56:$D$60,W$56:W$60,$D140)</f>
        <v>4.0219663280092401</v>
      </c>
      <c r="X140" s="57">
        <f>_xll.SRS1Splines.Functions25.OneWay_Spline($D$56:$D$60,X$56:X$60,$D140)</f>
        <v>0.231920746854824</v>
      </c>
      <c r="Y140" s="57">
        <f>_xll.SRS1Splines.Functions25.OneWay_Spline($D$56:$D$60,Y$56:Y$60,$D140)</f>
        <v>0.39014358040505898</v>
      </c>
      <c r="Z140" s="57">
        <f>_xll.SRS1Splines.Functions25.OneWay_Spline($D$56:$D$60,Z$56:Z$60,$D140)</f>
        <v>0.82472070365679495</v>
      </c>
      <c r="AB140" s="57">
        <f t="shared" si="17"/>
        <v>18</v>
      </c>
      <c r="AC140" s="57">
        <f>_xll.SRS1Splines.Functions25.OneWay_Spline($D$56:$D$60,AC$56:AC$60,AB140)</f>
        <v>3.4414182678518101E-3</v>
      </c>
      <c r="AD140" s="57">
        <f>_xll.SRS1Splines.Functions25.OneWay_Spline($D$56:$D$60,AD$56:AD$60,$D140)</f>
        <v>0.38112005174831698</v>
      </c>
      <c r="AE140" s="57">
        <f>_xll.SRS1Splines.Functions25.OneWay_Spline($D$56:$D$60,AE$56:AE$60,$D140)</f>
        <v>0.297493487391154</v>
      </c>
      <c r="AF140" s="57">
        <f>_xll.SRS1Splines.Functions25.OneWay_Spline($D$56:$D$60,AF$56:AF$60,$D140)</f>
        <v>0.55600138244198705</v>
      </c>
      <c r="AG140" s="57">
        <f>_xll.SRS1Splines.Functions25.OneWay_Spline($D$56:$D$60,AG$56:AG$60,$D140)</f>
        <v>0.570617592274825</v>
      </c>
      <c r="AH140" s="57">
        <f>_xll.SRS1Splines.Functions25.OneWay_Spline($D$56:$D$60,AH$56:AH$60,$D140)</f>
        <v>9.1828502449578107</v>
      </c>
      <c r="AI140" s="57">
        <f>_xll.SRS1Splines.Functions25.OneWay_Spline($D$56:$D$60,AI$56:AI$60,$D140)</f>
        <v>5.4121222709532004</v>
      </c>
      <c r="AJ140" s="57">
        <f>_xll.SRS1Splines.Functions25.OneWay_Spline($D$56:$D$60,AJ$56:AJ$60,$D140)</f>
        <v>0.22463071693299999</v>
      </c>
      <c r="AK140" s="57">
        <f>_xll.SRS1Splines.Functions25.OneWay_Spline($D$56:$D$60,AK$56:AK$60,$D140)</f>
        <v>0.35450337860933301</v>
      </c>
      <c r="AL140" s="57">
        <f>_xll.SRS1Splines.Functions25.OneWay_Spline($D$56:$D$60,AL$56:AL$60,$D140)</f>
        <v>1.75882607411881</v>
      </c>
    </row>
    <row r="141" spans="1:38" s="57" customFormat="1">
      <c r="B141" s="57">
        <v>2.9090799999999999</v>
      </c>
      <c r="C141" s="57">
        <f t="shared" si="23"/>
        <v>1.5487067935197798</v>
      </c>
      <c r="D141" s="57">
        <f t="shared" si="25"/>
        <v>19</v>
      </c>
      <c r="E141" s="57">
        <f t="shared" si="24"/>
        <v>1.9508231091455623E-3</v>
      </c>
      <c r="F141" s="57">
        <f t="shared" si="24"/>
        <v>0.28665707122237499</v>
      </c>
      <c r="G141" s="57">
        <f t="shared" si="24"/>
        <v>0.41371439983924457</v>
      </c>
      <c r="H141" s="57">
        <f t="shared" si="24"/>
        <v>0.43573496991872979</v>
      </c>
      <c r="I141" s="57">
        <f t="shared" si="24"/>
        <v>0.78094193278012225</v>
      </c>
      <c r="J141" s="57">
        <f t="shared" si="24"/>
        <v>18.496370765149827</v>
      </c>
      <c r="K141" s="57">
        <f t="shared" si="24"/>
        <v>6.4648563773697854</v>
      </c>
      <c r="L141" s="57">
        <f t="shared" si="24"/>
        <v>0.34230595981448342</v>
      </c>
      <c r="M141" s="57">
        <f t="shared" si="24"/>
        <v>0.63031059939793777</v>
      </c>
      <c r="N141" s="57">
        <f t="shared" si="24"/>
        <v>2.0005782230586044</v>
      </c>
      <c r="P141" s="57">
        <f t="shared" si="16"/>
        <v>19</v>
      </c>
      <c r="Q141" s="57">
        <v>0</v>
      </c>
      <c r="R141" s="57">
        <v>0</v>
      </c>
      <c r="S141" s="57">
        <f>_xll.SRS1Splines.Functions25.OneWay_Spline($D$56:$D$60,S$56:S$60,$D141)</f>
        <v>0.28177000126522</v>
      </c>
      <c r="T141" s="57">
        <f>_xll.SRS1Splines.Functions25.OneWay_Spline($D$56:$D$60,T$56:T$60,$D141)</f>
        <v>0.27305496871735901</v>
      </c>
      <c r="U141" s="57">
        <f>_xll.SRS1Splines.Functions25.OneWay_Spline($D$56:$D$60,U$56:U$60,$D141)</f>
        <v>7.9913509638109295E-2</v>
      </c>
      <c r="V141" s="57">
        <v>0</v>
      </c>
      <c r="W141" s="57">
        <f>_xll.SRS1Splines.Functions25.OneWay_Spline($D$56:$D$60,W$56:W$60,$D141)</f>
        <v>4.0578799991677599</v>
      </c>
      <c r="X141" s="57">
        <f>_xll.SRS1Splines.Functions25.OneWay_Spline($D$56:$D$60,X$56:X$60,$D141)</f>
        <v>0.233732938970899</v>
      </c>
      <c r="Y141" s="57">
        <f>_xll.SRS1Splines.Functions25.OneWay_Spline($D$56:$D$60,Y$56:Y$60,$D141)</f>
        <v>0.39014358040505898</v>
      </c>
      <c r="Z141" s="57">
        <f>_xll.SRS1Splines.Functions25.OneWay_Spline($D$56:$D$60,Z$56:Z$60,$D141)</f>
        <v>0.82472070365679495</v>
      </c>
      <c r="AB141" s="57">
        <f t="shared" si="17"/>
        <v>19</v>
      </c>
      <c r="AC141" s="57">
        <f>_xll.SRS1Splines.Functions25.OneWay_Spline($D$56:$D$60,AC$56:AC$60,AB141)</f>
        <v>3.4414182678518101E-3</v>
      </c>
      <c r="AD141" s="57">
        <f>_xll.SRS1Splines.Functions25.OneWay_Spline($D$56:$D$60,AD$56:AD$60,$D141)</f>
        <v>0.38112005174831698</v>
      </c>
      <c r="AE141" s="57">
        <f>_xll.SRS1Splines.Functions25.OneWay_Spline($D$56:$D$60,AE$56:AE$60,$D141)</f>
        <v>0.297493487391154</v>
      </c>
      <c r="AF141" s="57">
        <f>_xll.SRS1Splines.Functions25.OneWay_Spline($D$56:$D$60,AF$56:AF$60,$D141)</f>
        <v>0.58238529681949402</v>
      </c>
      <c r="AG141" s="57">
        <f>_xll.SRS1Splines.Functions25.OneWay_Spline($D$56:$D$60,AG$56:AG$60,$D141)</f>
        <v>0.570617592274825</v>
      </c>
      <c r="AH141" s="57">
        <f>_xll.SRS1Splines.Functions25.OneWay_Spline($D$56:$D$60,AH$56:AH$60,$D141)</f>
        <v>8.3763843734627503</v>
      </c>
      <c r="AI141" s="57">
        <f>_xll.SRS1Splines.Functions25.OneWay_Spline($D$56:$D$60,AI$56:AI$60,$D141)</f>
        <v>5.5118802095027499</v>
      </c>
      <c r="AJ141" s="57">
        <f>_xll.SRS1Splines.Functions25.OneWay_Spline($D$56:$D$60,AJ$56:AJ$60,$D141)</f>
        <v>0.22463071693299999</v>
      </c>
      <c r="AK141" s="57">
        <f>_xll.SRS1Splines.Functions25.OneWay_Spline($D$56:$D$60,AK$56:AK$60,$D141)</f>
        <v>0.34583635759494902</v>
      </c>
      <c r="AL141" s="57">
        <f>_xll.SRS1Splines.Functions25.OneWay_Spline($D$56:$D$60,AL$56:AL$60,$D141)</f>
        <v>1.75882607411881</v>
      </c>
    </row>
    <row r="142" spans="1:38" s="57" customFormat="1">
      <c r="B142" s="57">
        <v>3.02983</v>
      </c>
      <c r="C142" s="57">
        <f t="shared" si="23"/>
        <v>1.6129904657864462</v>
      </c>
      <c r="D142" s="57">
        <f t="shared" si="25"/>
        <v>20</v>
      </c>
      <c r="E142" s="57">
        <f t="shared" si="24"/>
        <v>2.0317978126357817E-3</v>
      </c>
      <c r="F142" s="57">
        <f t="shared" si="24"/>
        <v>0.29855562380604467</v>
      </c>
      <c r="G142" s="57">
        <f t="shared" si="24"/>
        <v>0.43088684397298754</v>
      </c>
      <c r="H142" s="57">
        <f t="shared" si="24"/>
        <v>0.45382144317408435</v>
      </c>
      <c r="I142" s="57">
        <f t="shared" si="24"/>
        <v>0.81335724565677059</v>
      </c>
      <c r="J142" s="57">
        <f t="shared" si="24"/>
        <v>19.264117533850531</v>
      </c>
      <c r="K142" s="57">
        <f t="shared" si="24"/>
        <v>6.7331994300075273</v>
      </c>
      <c r="L142" s="57">
        <f t="shared" si="24"/>
        <v>0.35651438469368885</v>
      </c>
      <c r="M142" s="57">
        <f t="shared" si="24"/>
        <v>0.65647351168543111</v>
      </c>
      <c r="N142" s="57">
        <f t="shared" si="24"/>
        <v>2.0836181602326689</v>
      </c>
      <c r="P142" s="57">
        <f t="shared" si="16"/>
        <v>20</v>
      </c>
      <c r="Q142" s="57">
        <v>0</v>
      </c>
      <c r="R142" s="57">
        <v>0</v>
      </c>
      <c r="S142" s="57">
        <f>_xll.SRS1Splines.Functions25.OneWay_Spline($D$56:$D$60,S$56:S$60,$D142)</f>
        <v>0.28676919017511598</v>
      </c>
      <c r="T142" s="57">
        <f>_xll.SRS1Splines.Functions25.OneWay_Spline($D$56:$D$60,T$56:T$60,$D142)</f>
        <v>0.27919684458460398</v>
      </c>
      <c r="U142" s="57">
        <f>_xll.SRS1Splines.Functions25.OneWay_Spline($D$56:$D$60,U$56:U$60,$D142)</f>
        <v>4.0138250337787201E-2</v>
      </c>
      <c r="V142" s="57">
        <v>0</v>
      </c>
      <c r="W142" s="57">
        <f>_xll.SRS1Splines.Functions25.OneWay_Spline($D$56:$D$60,W$56:W$60,$D142)</f>
        <v>4.0937936703262698</v>
      </c>
      <c r="X142" s="57">
        <f>_xll.SRS1Splines.Functions25.OneWay_Spline($D$56:$D$60,X$56:X$60,$D142)</f>
        <v>0.235545131086975</v>
      </c>
      <c r="Y142" s="57">
        <f>_xll.SRS1Splines.Functions25.OneWay_Spline($D$56:$D$60,Y$56:Y$60,$D142)</f>
        <v>0.39014358040505898</v>
      </c>
      <c r="Z142" s="57">
        <f>_xll.SRS1Splines.Functions25.OneWay_Spline($D$56:$D$60,Z$56:Z$60,$D142)</f>
        <v>0.82472070365679495</v>
      </c>
      <c r="AB142" s="57">
        <f t="shared" si="17"/>
        <v>20</v>
      </c>
      <c r="AC142" s="57">
        <f>_xll.SRS1Splines.Functions25.OneWay_Spline($D$56:$D$60,AC$56:AC$60,AB142)</f>
        <v>3.4414182678518101E-3</v>
      </c>
      <c r="AD142" s="57">
        <f>_xll.SRS1Splines.Functions25.OneWay_Spline($D$56:$D$60,AD$56:AD$60,$D142)</f>
        <v>0.38112005174831698</v>
      </c>
      <c r="AE142" s="57">
        <f>_xll.SRS1Splines.Functions25.OneWay_Spline($D$56:$D$60,AE$56:AE$60,$D142)</f>
        <v>0.297493487391154</v>
      </c>
      <c r="AF142" s="57">
        <f>_xll.SRS1Splines.Functions25.OneWay_Spline($D$56:$D$60,AF$56:AF$60,$D142)</f>
        <v>0.608769211197001</v>
      </c>
      <c r="AG142" s="57">
        <f>_xll.SRS1Splines.Functions25.OneWay_Spline($D$56:$D$60,AG$56:AG$60,$D142)</f>
        <v>0.570617592274825</v>
      </c>
      <c r="AH142" s="57">
        <f>_xll.SRS1Splines.Functions25.OneWay_Spline($D$56:$D$60,AH$56:AH$60,$D142)</f>
        <v>7.5699185019676998</v>
      </c>
      <c r="AI142" s="57">
        <f>_xll.SRS1Splines.Functions25.OneWay_Spline($D$56:$D$60,AI$56:AI$60,$D142)</f>
        <v>5.6116381480522897</v>
      </c>
      <c r="AJ142" s="57">
        <f>_xll.SRS1Splines.Functions25.OneWay_Spline($D$56:$D$60,AJ$56:AJ$60,$D142)</f>
        <v>0.22463071693299999</v>
      </c>
      <c r="AK142" s="57">
        <f>_xll.SRS1Splines.Functions25.OneWay_Spline($D$56:$D$60,AK$56:AK$60,$D142)</f>
        <v>0.33716933658056503</v>
      </c>
      <c r="AL142" s="57">
        <f>_xll.SRS1Splines.Functions25.OneWay_Spline($D$56:$D$60,AL$56:AL$60,$D142)</f>
        <v>1.75882607411881</v>
      </c>
    </row>
    <row r="143" spans="1:38" s="57" customFormat="1">
      <c r="B143" s="57">
        <v>3.6215999999999999</v>
      </c>
      <c r="C143" s="57">
        <f t="shared" si="23"/>
        <v>1.9280310350389933</v>
      </c>
      <c r="D143" s="57">
        <f>D142+5</f>
        <v>25</v>
      </c>
      <c r="E143" s="57">
        <f t="shared" si="24"/>
        <v>2.4286375665439138E-3</v>
      </c>
      <c r="F143" s="57">
        <f t="shared" si="24"/>
        <v>0.35686789264611257</v>
      </c>
      <c r="G143" s="57">
        <f t="shared" si="24"/>
        <v>0.51504533063986147</v>
      </c>
      <c r="H143" s="57">
        <f t="shared" si="24"/>
        <v>0.54245939164879342</v>
      </c>
      <c r="I143" s="57">
        <f t="shared" si="24"/>
        <v>0.97221778148297433</v>
      </c>
      <c r="J143" s="57">
        <f t="shared" si="24"/>
        <v>23.026680724856867</v>
      </c>
      <c r="K143" s="57">
        <f t="shared" si="24"/>
        <v>8.0482915066902301</v>
      </c>
      <c r="L143" s="57">
        <f t="shared" si="24"/>
        <v>0.42614684507271477</v>
      </c>
      <c r="M143" s="57">
        <f t="shared" si="24"/>
        <v>0.7846923655518484</v>
      </c>
      <c r="N143" s="57">
        <f t="shared" si="24"/>
        <v>2.490579184013173</v>
      </c>
      <c r="P143" s="57">
        <f t="shared" si="16"/>
        <v>25</v>
      </c>
      <c r="Q143" s="57">
        <v>0</v>
      </c>
      <c r="R143" s="57">
        <v>0</v>
      </c>
      <c r="S143" s="57">
        <f>_xll.SRS1Splines.Functions25.OneWay_Spline($D$56:$D$60,S$56:S$60,$D143)</f>
        <v>0.31176513472459599</v>
      </c>
      <c r="T143" s="57">
        <f>_xll.SRS1Splines.Functions25.OneWay_Spline($D$56:$D$60,T$56:T$60,$D143)</f>
        <v>0.309906223920833</v>
      </c>
      <c r="U143" s="57">
        <v>0</v>
      </c>
      <c r="V143" s="57">
        <v>0</v>
      </c>
      <c r="W143" s="57">
        <f>_xll.SRS1Splines.Functions25.OneWay_Spline($D$56:$D$60,W$56:W$60,$D143)</f>
        <v>4.2733620261188401</v>
      </c>
      <c r="X143" s="57">
        <f>_xll.SRS1Splines.Functions25.OneWay_Spline($D$56:$D$60,X$56:X$60,$D143)</f>
        <v>0.244606091667354</v>
      </c>
      <c r="Y143" s="57">
        <f>_xll.SRS1Splines.Functions25.OneWay_Spline($D$56:$D$60,Y$56:Y$60,$D143)</f>
        <v>0.39014358040505898</v>
      </c>
      <c r="Z143" s="57">
        <f>_xll.SRS1Splines.Functions25.OneWay_Spline($D$56:$D$60,Z$56:Z$60,$D143)</f>
        <v>0.82472070365679495</v>
      </c>
      <c r="AB143" s="57">
        <f t="shared" si="17"/>
        <v>25</v>
      </c>
      <c r="AC143" s="57">
        <f>_xll.SRS1Splines.Functions25.OneWay_Spline($D$56:$D$60,AC$56:AC$60,AB143)</f>
        <v>3.4414182678518101E-3</v>
      </c>
      <c r="AD143" s="57">
        <f>_xll.SRS1Splines.Functions25.OneWay_Spline($D$56:$D$60,AD$56:AD$60,$D143)</f>
        <v>0.38112005174831698</v>
      </c>
      <c r="AE143" s="57">
        <f>_xll.SRS1Splines.Functions25.OneWay_Spline($D$56:$D$60,AE$56:AE$60,$D143)</f>
        <v>0.297493487391154</v>
      </c>
      <c r="AF143" s="57">
        <f>_xll.SRS1Splines.Functions25.OneWay_Spline($D$56:$D$60,AF$56:AF$60,$D143)</f>
        <v>0.74068878308453501</v>
      </c>
      <c r="AG143" s="57">
        <f>_xll.SRS1Splines.Functions25.OneWay_Spline($D$56:$D$60,AG$56:AG$60,$D143)</f>
        <v>0.570617592274825</v>
      </c>
      <c r="AH143" s="57">
        <f>_xll.SRS1Splines.Functions25.OneWay_Spline($D$56:$D$60,AH$56:AH$60,$D143)</f>
        <v>3.5375891444924399</v>
      </c>
      <c r="AI143" s="57">
        <f>_xll.SRS1Splines.Functions25.OneWay_Spline($D$56:$D$60,AI$56:AI$60,$D143)</f>
        <v>6.1104278408000097</v>
      </c>
      <c r="AJ143" s="57">
        <f>_xll.SRS1Splines.Functions25.OneWay_Spline($D$56:$D$60,AJ$56:AJ$60,$D143)</f>
        <v>0.22463071693299999</v>
      </c>
      <c r="AK143" s="57">
        <f>_xll.SRS1Splines.Functions25.OneWay_Spline($D$56:$D$60,AK$56:AK$60,$D143)</f>
        <v>0.29383423150864402</v>
      </c>
      <c r="AL143" s="57">
        <f>_xll.SRS1Splines.Functions25.OneWay_Spline($D$56:$D$60,AL$56:AL$60,$D143)</f>
        <v>1.75882607411881</v>
      </c>
    </row>
    <row r="144" spans="1:38" s="57" customFormat="1">
      <c r="B144" s="57">
        <v>4.1790000000000003</v>
      </c>
      <c r="C144" s="57">
        <f t="shared" si="23"/>
        <v>2.2247740488811449</v>
      </c>
      <c r="D144" s="57">
        <f>D143+5</f>
        <v>30</v>
      </c>
      <c r="E144" s="57">
        <f t="shared" si="24"/>
        <v>2.8024288686180191E-3</v>
      </c>
      <c r="F144" s="57">
        <f t="shared" si="24"/>
        <v>0.41179338506961144</v>
      </c>
      <c r="G144" s="57">
        <f t="shared" si="24"/>
        <v>0.59431589262866724</v>
      </c>
      <c r="H144" s="57">
        <f t="shared" si="24"/>
        <v>0.62594924831574661</v>
      </c>
      <c r="I144" s="57">
        <f t="shared" si="24"/>
        <v>1.1218516978179121</v>
      </c>
      <c r="J144" s="57">
        <f t="shared" si="24"/>
        <v>26.570714255902601</v>
      </c>
      <c r="K144" s="57">
        <f t="shared" si="24"/>
        <v>9.2870030391148877</v>
      </c>
      <c r="L144" s="57">
        <f t="shared" si="24"/>
        <v>0.49173505234119597</v>
      </c>
      <c r="M144" s="57">
        <f t="shared" si="24"/>
        <v>0.90546426873237662</v>
      </c>
      <c r="N144" s="57">
        <f t="shared" si="24"/>
        <v>2.8739039126328287</v>
      </c>
      <c r="P144" s="57">
        <f t="shared" si="16"/>
        <v>30</v>
      </c>
      <c r="Q144" s="57">
        <v>0</v>
      </c>
      <c r="R144" s="57">
        <v>0</v>
      </c>
      <c r="S144" s="57">
        <f>_xll.SRS1Splines.Functions25.OneWay_Spline($D$56:$D$60,S$56:S$60,$D144)</f>
        <v>0.336761079274077</v>
      </c>
      <c r="T144" s="57">
        <f>_xll.SRS1Splines.Functions25.OneWay_Spline($D$56:$D$60,T$56:T$60,$D144)</f>
        <v>0.34061560325706203</v>
      </c>
      <c r="U144" s="57">
        <v>0</v>
      </c>
      <c r="V144" s="57">
        <v>0</v>
      </c>
      <c r="W144" s="57">
        <f>_xll.SRS1Splines.Functions25.OneWay_Spline($D$56:$D$60,W$56:W$60,$D144)</f>
        <v>4.4529303819113997</v>
      </c>
      <c r="X144" s="57">
        <f>_xll.SRS1Splines.Functions25.OneWay_Spline($D$56:$D$60,X$56:X$60,$D144)</f>
        <v>0.253667052247733</v>
      </c>
      <c r="Y144" s="57">
        <f>_xll.SRS1Splines.Functions25.OneWay_Spline($D$56:$D$60,Y$56:Y$60,$D144)</f>
        <v>0.39014358040505898</v>
      </c>
      <c r="Z144" s="57">
        <f>_xll.SRS1Splines.Functions25.OneWay_Spline($D$56:$D$60,Z$56:Z$60,$D144)</f>
        <v>0.82472070365679495</v>
      </c>
      <c r="AB144" s="57">
        <f t="shared" si="17"/>
        <v>30</v>
      </c>
      <c r="AC144" s="57">
        <f>_xll.SRS1Splines.Functions25.OneWay_Spline($D$56:$D$60,AC$56:AC$60,AB144)</f>
        <v>3.4414182678518101E-3</v>
      </c>
      <c r="AD144" s="57">
        <f>_xll.SRS1Splines.Functions25.OneWay_Spline($D$56:$D$60,AD$56:AD$60,$D144)</f>
        <v>0.38112005174831698</v>
      </c>
      <c r="AE144" s="57">
        <f>_xll.SRS1Splines.Functions25.OneWay_Spline($D$56:$D$60,AE$56:AE$60,$D144)</f>
        <v>0.297493487391154</v>
      </c>
      <c r="AF144" s="57">
        <f>_xll.SRS1Splines.Functions25.OneWay_Spline($D$56:$D$60,AF$56:AF$60,$D144)</f>
        <v>0.87260835497206901</v>
      </c>
      <c r="AG144" s="57">
        <f>_xll.SRS1Splines.Functions25.OneWay_Spline($D$56:$D$60,AG$56:AG$60,$D144)</f>
        <v>0.570617592274825</v>
      </c>
      <c r="AH144" s="57">
        <v>0</v>
      </c>
      <c r="AI144" s="57">
        <f>_xll.SRS1Splines.Functions25.OneWay_Spline($D$56:$D$60,AI$56:AI$60,$D144)</f>
        <v>6.6092175335477297</v>
      </c>
      <c r="AJ144" s="57">
        <f>_xll.SRS1Splines.Functions25.OneWay_Spline($D$56:$D$60,AJ$56:AJ$60,$D144)</f>
        <v>0.22463071693299999</v>
      </c>
      <c r="AK144" s="57">
        <f>_xll.SRS1Splines.Functions25.OneWay_Spline($D$56:$D$60,AK$56:AK$60,$D144)</f>
        <v>0.25049912643672401</v>
      </c>
      <c r="AL144" s="57">
        <f>_xll.SRS1Splines.Functions25.OneWay_Spline($D$56:$D$60,AL$56:AL$60,$D144)</f>
        <v>1.75882607411881</v>
      </c>
    </row>
    <row r="145" spans="2:38" s="57" customFormat="1">
      <c r="B145" s="57">
        <v>5.1528</v>
      </c>
      <c r="C145" s="57">
        <f t="shared" si="23"/>
        <v>2.7431959126764207</v>
      </c>
      <c r="D145" s="57">
        <f>D144+10</f>
        <v>40</v>
      </c>
      <c r="E145" s="57">
        <f t="shared" si="24"/>
        <v>3.4554571606161587E-3</v>
      </c>
      <c r="F145" s="57">
        <f t="shared" si="24"/>
        <v>0.50775040789344184</v>
      </c>
      <c r="G145" s="57">
        <f t="shared" si="24"/>
        <v>0.73280472159296395</v>
      </c>
      <c r="H145" s="57">
        <f t="shared" si="24"/>
        <v>0.77180935312787236</v>
      </c>
      <c r="I145" s="57">
        <f t="shared" si="24"/>
        <v>1.3832681092405208</v>
      </c>
      <c r="J145" s="57">
        <f t="shared" si="24"/>
        <v>32.762281985598207</v>
      </c>
      <c r="K145" s="57">
        <f t="shared" si="24"/>
        <v>11.451081421380996</v>
      </c>
      <c r="L145" s="57">
        <f t="shared" si="24"/>
        <v>0.60632026267138417</v>
      </c>
      <c r="M145" s="57">
        <f t="shared" si="24"/>
        <v>1.1164575936645584</v>
      </c>
      <c r="N145" s="57">
        <f t="shared" si="24"/>
        <v>3.5435874805011816</v>
      </c>
      <c r="P145" s="57">
        <f t="shared" si="16"/>
        <v>40</v>
      </c>
      <c r="Q145" s="57">
        <v>0</v>
      </c>
      <c r="R145" s="57">
        <v>0</v>
      </c>
      <c r="S145" s="57">
        <f>_xll.SRS1Splines.Functions25.OneWay_Spline($D$56:$D$60,S$56:S$60,$D145)</f>
        <v>0.38675296837303802</v>
      </c>
      <c r="T145" s="57">
        <f>_xll.SRS1Splines.Functions25.OneWay_Spline($D$56:$D$60,T$56:T$60,$D145)</f>
        <v>0.40203436192952002</v>
      </c>
      <c r="U145" s="57">
        <v>0</v>
      </c>
      <c r="V145" s="57">
        <v>0</v>
      </c>
      <c r="W145" s="57">
        <f>_xll.SRS1Splines.Functions25.OneWay_Spline($D$56:$D$60,W$56:W$60,$D145)</f>
        <v>4.8120670934965304</v>
      </c>
      <c r="X145" s="57">
        <f>_xll.SRS1Splines.Functions25.OneWay_Spline($D$56:$D$60,X$56:X$60,$D145)</f>
        <v>0.27178897340849101</v>
      </c>
      <c r="Y145" s="57">
        <f>_xll.SRS1Splines.Functions25.OneWay_Spline($D$56:$D$60,Y$56:Y$60,$D145)</f>
        <v>0.39014358040505898</v>
      </c>
      <c r="Z145" s="57">
        <f>_xll.SRS1Splines.Functions25.OneWay_Spline($D$56:$D$60,Z$56:Z$60,$D145)</f>
        <v>0.82472070365679495</v>
      </c>
      <c r="AB145" s="57">
        <f t="shared" si="17"/>
        <v>40</v>
      </c>
      <c r="AC145" s="57">
        <f>_xll.SRS1Splines.Functions25.OneWay_Spline($D$56:$D$60,AC$56:AC$60,AB145)</f>
        <v>3.4414182678518101E-3</v>
      </c>
      <c r="AD145" s="57">
        <f>_xll.SRS1Splines.Functions25.OneWay_Spline($D$56:$D$60,AD$56:AD$60,$D145)</f>
        <v>0.38112005174831698</v>
      </c>
      <c r="AE145" s="57">
        <f>_xll.SRS1Splines.Functions25.OneWay_Spline($D$56:$D$60,AE$56:AE$60,$D145)</f>
        <v>0.297493487391154</v>
      </c>
      <c r="AF145" s="57">
        <f>_xll.SRS1Splines.Functions25.OneWay_Spline($D$56:$D$60,AF$56:AF$60,$D145)</f>
        <v>1.13644749874714</v>
      </c>
      <c r="AG145" s="57">
        <f>_xll.SRS1Splines.Functions25.OneWay_Spline($D$56:$D$60,AG$56:AG$60,$D145)</f>
        <v>0.570617592274825</v>
      </c>
      <c r="AH145" s="57">
        <v>0</v>
      </c>
      <c r="AI145" s="57">
        <f>_xll.SRS1Splines.Functions25.OneWay_Spline($D$56:$D$60,AI$56:AI$60,$D145)</f>
        <v>7.6067969190431803</v>
      </c>
      <c r="AJ145" s="57">
        <f>_xll.SRS1Splines.Functions25.OneWay_Spline($D$56:$D$60,AJ$56:AJ$60,$D145)</f>
        <v>0.22463071693299999</v>
      </c>
      <c r="AK145" s="57">
        <f>_xll.SRS1Splines.Functions25.OneWay_Spline($D$56:$D$60,AK$56:AK$60,$D145)</f>
        <v>0.16382891629288401</v>
      </c>
      <c r="AL145" s="57">
        <f>_xll.SRS1Splines.Functions25.OneWay_Spline($D$56:$D$60,AL$56:AL$60,$D145)</f>
        <v>1.75882607411881</v>
      </c>
    </row>
    <row r="146" spans="2:38" s="57" customFormat="1">
      <c r="B146" s="57">
        <v>5.9217000000000004</v>
      </c>
      <c r="C146" s="57">
        <f t="shared" si="23"/>
        <v>3.152535172352112</v>
      </c>
      <c r="D146" s="57">
        <f t="shared" ref="D146:D147" si="26">D145+10</f>
        <v>50</v>
      </c>
      <c r="E146" s="57">
        <f t="shared" si="24"/>
        <v>3.971079930915368E-3</v>
      </c>
      <c r="F146" s="57">
        <f t="shared" si="24"/>
        <v>0.58351684335169129</v>
      </c>
      <c r="G146" s="57">
        <f t="shared" si="24"/>
        <v>0.84215372610174188</v>
      </c>
      <c r="H146" s="57">
        <f t="shared" si="24"/>
        <v>0.88697862257749627</v>
      </c>
      <c r="I146" s="57">
        <f t="shared" si="24"/>
        <v>1.589679157446358</v>
      </c>
      <c r="J146" s="57">
        <f t="shared" si="24"/>
        <v>37.651064515237721</v>
      </c>
      <c r="K146" s="57">
        <f t="shared" si="24"/>
        <v>13.159809977680457</v>
      </c>
      <c r="L146" s="57">
        <f t="shared" si="24"/>
        <v>0.69679527625002635</v>
      </c>
      <c r="M146" s="57">
        <f t="shared" si="24"/>
        <v>1.2830552189883979</v>
      </c>
      <c r="N146" s="57">
        <f t="shared" si="24"/>
        <v>4.0723610431772723</v>
      </c>
      <c r="P146" s="57">
        <f t="shared" ref="P146:P162" si="27">D146</f>
        <v>50</v>
      </c>
      <c r="Q146" s="57">
        <v>0</v>
      </c>
      <c r="R146" s="57">
        <v>0</v>
      </c>
      <c r="S146" s="57">
        <f>_xll.SRS1Splines.Functions25.OneWay_Spline($D$56:$D$60,S$56:S$60,$D146)</f>
        <v>0.43674485747199898</v>
      </c>
      <c r="T146" s="57">
        <f>_xll.SRS1Splines.Functions25.OneWay_Spline($D$56:$D$60,T$56:T$60,$D146)</f>
        <v>0.46345312060197702</v>
      </c>
      <c r="U146" s="57">
        <v>0</v>
      </c>
      <c r="V146" s="57">
        <v>0</v>
      </c>
      <c r="W146" s="57">
        <f>_xll.SRS1Splines.Functions25.OneWay_Spline($D$56:$D$60,W$56:W$60,$D146)</f>
        <v>5.17120380508167</v>
      </c>
      <c r="X146" s="57">
        <f>_xll.SRS1Splines.Functions25.OneWay_Spline($D$56:$D$60,X$56:X$60,$D146)</f>
        <v>0.28991089456924901</v>
      </c>
      <c r="Y146" s="57">
        <f>_xll.SRS1Splines.Functions25.OneWay_Spline($D$56:$D$60,Y$56:Y$60,$D146)</f>
        <v>0.39014358040505898</v>
      </c>
      <c r="Z146" s="57">
        <f>_xll.SRS1Splines.Functions25.OneWay_Spline($D$56:$D$60,Z$56:Z$60,$D146)</f>
        <v>0.82472070365679495</v>
      </c>
      <c r="AB146" s="57">
        <f t="shared" ref="AB146:AB162" si="28">P146</f>
        <v>50</v>
      </c>
      <c r="AC146" s="57">
        <f>_xll.SRS1Splines.Functions25.OneWay_Spline($D$56:$D$60,AC$56:AC$60,AB146)</f>
        <v>3.4414182678518101E-3</v>
      </c>
      <c r="AD146" s="57">
        <f>_xll.SRS1Splines.Functions25.OneWay_Spline($D$56:$D$60,AD$56:AD$60,$D146)</f>
        <v>0.38112005174831698</v>
      </c>
      <c r="AE146" s="57">
        <f>_xll.SRS1Splines.Functions25.OneWay_Spline($D$56:$D$60,AE$56:AE$60,$D146)</f>
        <v>0.297493487391154</v>
      </c>
      <c r="AF146" s="57">
        <f>_xll.SRS1Splines.Functions25.OneWay_Spline($D$56:$D$60,AF$56:AF$60,$D146)</f>
        <v>1.4002866425222</v>
      </c>
      <c r="AG146" s="57">
        <f>_xll.SRS1Splines.Functions25.OneWay_Spline($D$56:$D$60,AG$56:AG$60,$D146)</f>
        <v>0.570617592274825</v>
      </c>
      <c r="AH146" s="57">
        <v>0</v>
      </c>
      <c r="AI146" s="57">
        <f>_xll.SRS1Splines.Functions25.OneWay_Spline($D$56:$D$60,AI$56:AI$60,$D146)</f>
        <v>8.6043763045386203</v>
      </c>
      <c r="AJ146" s="57">
        <f>_xll.SRS1Splines.Functions25.OneWay_Spline($D$56:$D$60,AJ$56:AJ$60,$D146)</f>
        <v>0.22463071693299999</v>
      </c>
      <c r="AK146" s="57">
        <f>_xll.SRS1Splines.Functions25.OneWay_Spline($D$56:$D$60,AK$56:AK$60,$D146)</f>
        <v>7.7158706149043493E-2</v>
      </c>
      <c r="AL146" s="57">
        <f>_xll.SRS1Splines.Functions25.OneWay_Spline($D$56:$D$60,AL$56:AL$60,$D146)</f>
        <v>1.75882607411881</v>
      </c>
    </row>
    <row r="147" spans="2:38" s="57" customFormat="1">
      <c r="B147" s="57">
        <v>6.5039999999999996</v>
      </c>
      <c r="C147" s="57">
        <f t="shared" si="23"/>
        <v>3.4625341981150908</v>
      </c>
      <c r="D147" s="57">
        <f t="shared" si="26"/>
        <v>60</v>
      </c>
      <c r="E147" s="57">
        <f t="shared" si="24"/>
        <v>4.3615691221563996E-3</v>
      </c>
      <c r="F147" s="57">
        <f t="shared" si="24"/>
        <v>0.64089595034523872</v>
      </c>
      <c r="G147" s="57">
        <f t="shared" si="24"/>
        <v>0.92496543806098386</v>
      </c>
      <c r="H147" s="57">
        <f t="shared" si="24"/>
        <v>0.9741981122387211</v>
      </c>
      <c r="I147" s="57">
        <f t="shared" si="24"/>
        <v>1.7459974737036847</v>
      </c>
      <c r="J147" s="57">
        <f t="shared" si="24"/>
        <v>41.353416013493778</v>
      </c>
      <c r="K147" s="57">
        <f t="shared" si="24"/>
        <v>14.453856847667677</v>
      </c>
      <c r="L147" s="57">
        <f t="shared" si="24"/>
        <v>0.76531341958055477</v>
      </c>
      <c r="M147" s="57">
        <f t="shared" si="24"/>
        <v>1.4092222071872162</v>
      </c>
      <c r="N147" s="57">
        <f t="shared" si="24"/>
        <v>4.4728095352390316</v>
      </c>
      <c r="P147" s="57">
        <f t="shared" si="27"/>
        <v>60</v>
      </c>
      <c r="Q147" s="57">
        <v>0</v>
      </c>
      <c r="R147" s="57">
        <v>0</v>
      </c>
      <c r="S147" s="57">
        <f>_xll.SRS1Splines.Functions25.OneWay_Spline($D$56:$D$60,S$56:S$60,$D147)</f>
        <v>0.48673674657096</v>
      </c>
      <c r="T147" s="57">
        <f>_xll.SRS1Splines.Functions25.OneWay_Spline($D$56:$D$60,T$56:T$60,$D147)</f>
        <v>0.52487187927443502</v>
      </c>
      <c r="U147" s="57">
        <v>0</v>
      </c>
      <c r="V147" s="57">
        <v>0</v>
      </c>
      <c r="W147" s="57">
        <f>_xll.SRS1Splines.Functions25.OneWay_Spline($D$56:$D$60,W$56:W$60,$D147)</f>
        <v>5.5303405166667998</v>
      </c>
      <c r="X147" s="57">
        <f>_xll.SRS1Splines.Functions25.OneWay_Spline($D$56:$D$60,X$56:X$60,$D147)</f>
        <v>0.30803281573000701</v>
      </c>
      <c r="Y147" s="57">
        <f>_xll.SRS1Splines.Functions25.OneWay_Spline($D$56:$D$60,Y$56:Y$60,$D147)</f>
        <v>0.39014358040505898</v>
      </c>
      <c r="Z147" s="57">
        <f>_xll.SRS1Splines.Functions25.OneWay_Spline($D$56:$D$60,Z$56:Z$60,$D147)</f>
        <v>0.82472070365679495</v>
      </c>
      <c r="AB147" s="57">
        <f t="shared" si="28"/>
        <v>60</v>
      </c>
      <c r="AC147" s="57">
        <f>_xll.SRS1Splines.Functions25.OneWay_Spline($D$56:$D$60,AC$56:AC$60,AB147)</f>
        <v>3.4414182678518101E-3</v>
      </c>
      <c r="AD147" s="57">
        <f>_xll.SRS1Splines.Functions25.OneWay_Spline($D$56:$D$60,AD$56:AD$60,$D147)</f>
        <v>0.38112005174831698</v>
      </c>
      <c r="AE147" s="57">
        <f>_xll.SRS1Splines.Functions25.OneWay_Spline($D$56:$D$60,AE$56:AE$60,$D147)</f>
        <v>0.297493487391154</v>
      </c>
      <c r="AF147" s="57">
        <f>_xll.SRS1Splines.Functions25.OneWay_Spline($D$56:$D$60,AF$56:AF$60,$D147)</f>
        <v>1.66412578629727</v>
      </c>
      <c r="AG147" s="57">
        <f>_xll.SRS1Splines.Functions25.OneWay_Spline($D$56:$D$60,AG$56:AG$60,$D147)</f>
        <v>0.570617592274825</v>
      </c>
      <c r="AH147" s="57">
        <v>0</v>
      </c>
      <c r="AI147" s="57">
        <f>_xll.SRS1Splines.Functions25.OneWay_Spline($D$56:$D$60,AI$56:AI$60,$D147)</f>
        <v>9.6019556900340604</v>
      </c>
      <c r="AJ147" s="57">
        <f>_xll.SRS1Splines.Functions25.OneWay_Spline($D$56:$D$60,AJ$56:AJ$60,$D147)</f>
        <v>0.22463071693299999</v>
      </c>
      <c r="AK147" s="57">
        <v>0</v>
      </c>
      <c r="AL147" s="57">
        <f>_xll.SRS1Splines.Functions25.OneWay_Spline($D$56:$D$60,AL$56:AL$60,$D147)</f>
        <v>1.75882607411881</v>
      </c>
    </row>
    <row r="148" spans="2:38" s="57" customFormat="1">
      <c r="B148" s="57">
        <v>7.101394</v>
      </c>
      <c r="C148" s="57">
        <f t="shared" si="23"/>
        <v>3.7805688160038926</v>
      </c>
      <c r="D148" s="57">
        <f>D147+15</f>
        <v>75</v>
      </c>
      <c r="E148" s="57">
        <f t="shared" si="24"/>
        <v>4.7621803189831979E-3</v>
      </c>
      <c r="F148" s="57">
        <f t="shared" si="24"/>
        <v>0.69976240104642928</v>
      </c>
      <c r="G148" s="57">
        <f t="shared" si="24"/>
        <v>1.0099237410906585</v>
      </c>
      <c r="H148" s="57">
        <f t="shared" si="24"/>
        <v>1.0636784485029798</v>
      </c>
      <c r="I148" s="57">
        <f t="shared" si="24"/>
        <v>1.906367771183042</v>
      </c>
      <c r="J148" s="57">
        <f t="shared" si="24"/>
        <v>45.151737447375247</v>
      </c>
      <c r="K148" s="57">
        <f t="shared" si="24"/>
        <v>15.781447154810294</v>
      </c>
      <c r="L148" s="57">
        <f t="shared" si="24"/>
        <v>0.83560764543801258</v>
      </c>
      <c r="M148" s="57">
        <f t="shared" si="24"/>
        <v>1.5386596135894919</v>
      </c>
      <c r="N148" s="57">
        <f t="shared" si="24"/>
        <v>4.8836381913728859</v>
      </c>
      <c r="P148" s="57">
        <f t="shared" si="27"/>
        <v>75</v>
      </c>
      <c r="Q148" s="57">
        <v>0</v>
      </c>
      <c r="R148" s="57">
        <v>0</v>
      </c>
      <c r="S148" s="57">
        <f>_xll.SRS1Splines.Functions25.OneWay_Spline($D$56:$D$60,S$56:S$60,$D148)</f>
        <v>0.56172458021940097</v>
      </c>
      <c r="T148" s="57">
        <f>_xll.SRS1Splines.Functions25.OneWay_Spline($D$56:$D$60,T$56:T$60,$D148)</f>
        <v>0.61700001728312204</v>
      </c>
      <c r="U148" s="57">
        <v>0</v>
      </c>
      <c r="V148" s="57">
        <v>0</v>
      </c>
      <c r="W148" s="57">
        <f>_xll.SRS1Splines.Functions25.OneWay_Spline($D$56:$D$60,W$56:W$60,$D148)</f>
        <v>6.0690455840444999</v>
      </c>
      <c r="X148" s="57">
        <f>_xll.SRS1Splines.Functions25.OneWay_Spline($D$56:$D$60,X$56:X$60,$D148)</f>
        <v>0.33521569747114399</v>
      </c>
      <c r="Y148" s="57">
        <f>_xll.SRS1Splines.Functions25.OneWay_Spline($D$56:$D$60,Y$56:Y$60,$D148)</f>
        <v>0.39014358040505898</v>
      </c>
      <c r="Z148" s="57">
        <f>_xll.SRS1Splines.Functions25.OneWay_Spline($D$56:$D$60,Z$56:Z$60,$D148)</f>
        <v>0.82472070365679495</v>
      </c>
      <c r="AB148" s="57">
        <f t="shared" si="28"/>
        <v>75</v>
      </c>
      <c r="AC148" s="57">
        <f>_xll.SRS1Splines.Functions25.OneWay_Spline($D$56:$D$60,AC$56:AC$60,AB148)</f>
        <v>3.4414182678518101E-3</v>
      </c>
      <c r="AD148" s="57">
        <f>_xll.SRS1Splines.Functions25.OneWay_Spline($D$56:$D$60,AD$56:AD$60,$D148)</f>
        <v>0.38112005174831698</v>
      </c>
      <c r="AE148" s="57">
        <f>_xll.SRS1Splines.Functions25.OneWay_Spline($D$56:$D$60,AE$56:AE$60,$D148)</f>
        <v>0.297493487391154</v>
      </c>
      <c r="AF148" s="57">
        <f>_xll.SRS1Splines.Functions25.OneWay_Spline($D$56:$D$60,AF$56:AF$60,$D148)</f>
        <v>2.0598845019598699</v>
      </c>
      <c r="AG148" s="57">
        <f>_xll.SRS1Splines.Functions25.OneWay_Spline($D$56:$D$60,AG$56:AG$60,$D148)</f>
        <v>0.570617592274825</v>
      </c>
      <c r="AH148" s="57">
        <v>0</v>
      </c>
      <c r="AI148" s="57">
        <f>_xll.SRS1Splines.Functions25.OneWay_Spline($D$56:$D$60,AI$56:AI$60,$D148)</f>
        <v>11.0983247682772</v>
      </c>
      <c r="AJ148" s="57">
        <f>_xll.SRS1Splines.Functions25.OneWay_Spline($D$56:$D$60,AJ$56:AJ$60,$D148)</f>
        <v>0.22463071693299999</v>
      </c>
      <c r="AK148" s="57">
        <v>0</v>
      </c>
      <c r="AL148" s="57">
        <f>_xll.SRS1Splines.Functions25.OneWay_Spline($D$56:$D$60,AL$56:AL$60,$D148)</f>
        <v>1.75882607411881</v>
      </c>
    </row>
    <row r="149" spans="2:38" s="57" customFormat="1">
      <c r="B149" s="57">
        <v>7.62</v>
      </c>
      <c r="C149" s="57">
        <f t="shared" si="23"/>
        <v>4.0566590697473854</v>
      </c>
      <c r="D149" s="57">
        <f>D148+25</f>
        <v>100</v>
      </c>
      <c r="E149" s="57">
        <f t="shared" si="24"/>
        <v>5.1099564438548224E-3</v>
      </c>
      <c r="F149" s="57">
        <f t="shared" si="24"/>
        <v>0.75086518167753991</v>
      </c>
      <c r="G149" s="57">
        <f t="shared" si="24"/>
        <v>1.0836772198684959</v>
      </c>
      <c r="H149" s="57">
        <f t="shared" si="24"/>
        <v>1.1413575669217491</v>
      </c>
      <c r="I149" s="57">
        <f t="shared" si="24"/>
        <v>2.0455874461288559</v>
      </c>
      <c r="J149" s="57">
        <f t="shared" si="24"/>
        <v>48.44911285713755</v>
      </c>
      <c r="K149" s="57">
        <f t="shared" si="24"/>
        <v>16.933946675773019</v>
      </c>
      <c r="L149" s="57">
        <f t="shared" si="24"/>
        <v>0.89663103585544701</v>
      </c>
      <c r="M149" s="57">
        <f t="shared" si="24"/>
        <v>1.6510260176455396</v>
      </c>
      <c r="N149" s="57">
        <f t="shared" si="24"/>
        <v>5.2402842340900104</v>
      </c>
      <c r="P149" s="57">
        <f t="shared" si="27"/>
        <v>100</v>
      </c>
      <c r="Q149" s="57">
        <v>0</v>
      </c>
      <c r="R149" s="57">
        <v>0</v>
      </c>
      <c r="S149" s="57">
        <f>_xll.SRS1Splines.Functions25.OneWay_Spline($D$56:$D$60,S$56:S$60,$D149)</f>
        <v>0.68670430296680296</v>
      </c>
      <c r="T149" s="57">
        <f>_xll.SRS1Splines.Functions25.OneWay_Spline($D$56:$D$60,T$56:T$60,$D149)</f>
        <v>0.770546913964266</v>
      </c>
      <c r="U149" s="57">
        <v>0</v>
      </c>
      <c r="V149" s="57">
        <v>0</v>
      </c>
      <c r="W149" s="57">
        <f>_xll.SRS1Splines.Functions25.OneWay_Spline($D$56:$D$60,W$56:W$60,$D149)</f>
        <v>6.9668873630073298</v>
      </c>
      <c r="X149" s="57">
        <f>_xll.SRS1Splines.Functions25.OneWay_Spline($D$56:$D$60,X$56:X$60,$D149)</f>
        <v>0.38052050037303897</v>
      </c>
      <c r="Y149" s="57">
        <f>_xll.SRS1Splines.Functions25.OneWay_Spline($D$56:$D$60,Y$56:Y$60,$D149)</f>
        <v>0.39014358040505898</v>
      </c>
      <c r="Z149" s="57">
        <f>_xll.SRS1Splines.Functions25.OneWay_Spline($D$56:$D$60,Z$56:Z$60,$D149)</f>
        <v>0.82472070365679495</v>
      </c>
      <c r="AB149" s="57">
        <f t="shared" si="28"/>
        <v>100</v>
      </c>
      <c r="AC149" s="57">
        <f>_xll.SRS1Splines.Functions25.OneWay_Spline($D$56:$D$60,AC$56:AC$60,AB149)</f>
        <v>3.4414182678518101E-3</v>
      </c>
      <c r="AD149" s="57">
        <f>_xll.SRS1Splines.Functions25.OneWay_Spline($D$56:$D$60,AD$56:AD$60,$D149)</f>
        <v>0.38112005174831698</v>
      </c>
      <c r="AE149" s="57">
        <f>_xll.SRS1Splines.Functions25.OneWay_Spline($D$56:$D$60,AE$56:AE$60,$D149)</f>
        <v>0.297493487391154</v>
      </c>
      <c r="AF149" s="57">
        <f>_xll.SRS1Splines.Functions25.OneWay_Spline($D$56:$D$60,AF$56:AF$60,$D149)</f>
        <v>2.7194823613975401</v>
      </c>
      <c r="AG149" s="57">
        <f>_xll.SRS1Splines.Functions25.OneWay_Spline($D$56:$D$60,AG$56:AG$60,$D149)</f>
        <v>0.570617592274825</v>
      </c>
      <c r="AH149" s="57">
        <v>0</v>
      </c>
      <c r="AI149" s="57">
        <f>_xll.SRS1Splines.Functions25.OneWay_Spline($D$56:$D$60,AI$56:AI$60,$D149)</f>
        <v>13.592273232015801</v>
      </c>
      <c r="AJ149" s="57">
        <f>_xll.SRS1Splines.Functions25.OneWay_Spline($D$56:$D$60,AJ$56:AJ$60,$D149)</f>
        <v>0.22463071693299999</v>
      </c>
      <c r="AK149" s="57">
        <v>0</v>
      </c>
      <c r="AL149" s="57">
        <f>_xll.SRS1Splines.Functions25.OneWay_Spline($D$56:$D$60,AL$56:AL$60,$D149)</f>
        <v>1.75882607411881</v>
      </c>
    </row>
    <row r="150" spans="2:38" s="57" customFormat="1">
      <c r="B150" s="57">
        <v>7.8259999999999996</v>
      </c>
      <c r="C150" s="57">
        <f t="shared" si="23"/>
        <v>4.1663272808192957</v>
      </c>
      <c r="D150" s="57">
        <f t="shared" ref="D150:D154" si="29">D149+25</f>
        <v>125</v>
      </c>
      <c r="E150" s="57">
        <f t="shared" si="24"/>
        <v>5.2480996233081152E-3</v>
      </c>
      <c r="F150" s="57">
        <f t="shared" si="24"/>
        <v>0.77116416165464907</v>
      </c>
      <c r="G150" s="57">
        <f t="shared" si="24"/>
        <v>1.1129734806680902</v>
      </c>
      <c r="H150" s="57">
        <f t="shared" si="24"/>
        <v>1.1722131651876124</v>
      </c>
      <c r="I150" s="57">
        <f t="shared" si="24"/>
        <v>2.1008881041213154</v>
      </c>
      <c r="J150" s="57">
        <f t="shared" si="24"/>
        <v>49.758892023616589</v>
      </c>
      <c r="K150" s="57">
        <f t="shared" si="24"/>
        <v>17.391741034724358</v>
      </c>
      <c r="L150" s="57">
        <f t="shared" si="24"/>
        <v>0.92087066753342883</v>
      </c>
      <c r="M150" s="57">
        <f t="shared" si="24"/>
        <v>1.6956600543430433</v>
      </c>
      <c r="N150" s="57">
        <f t="shared" si="24"/>
        <v>5.381950710759634</v>
      </c>
      <c r="P150" s="57">
        <f t="shared" si="27"/>
        <v>125</v>
      </c>
      <c r="Q150" s="57">
        <v>0</v>
      </c>
      <c r="R150" s="57">
        <v>0</v>
      </c>
      <c r="S150" s="57">
        <f>_xll.SRS1Splines.Functions25.OneWay_Spline($D$56:$D$60,S$56:S$60,$D150)</f>
        <v>0.81168402571420495</v>
      </c>
      <c r="T150" s="57">
        <f>_xll.SRS1Splines.Functions25.OneWay_Spline($D$56:$D$60,T$56:T$60,$D150)</f>
        <v>0.92409381064540996</v>
      </c>
      <c r="U150" s="57">
        <v>0</v>
      </c>
      <c r="V150" s="57">
        <v>0</v>
      </c>
      <c r="W150" s="57">
        <f>_xll.SRS1Splines.Functions25.OneWay_Spline($D$56:$D$60,W$56:W$60,$D150)</f>
        <v>7.8647291419701597</v>
      </c>
      <c r="X150" s="57">
        <f>_xll.SRS1Splines.Functions25.OneWay_Spline($D$56:$D$60,X$56:X$60,$D150)</f>
        <v>0.42582530327493301</v>
      </c>
      <c r="Y150" s="57">
        <f>_xll.SRS1Splines.Functions25.OneWay_Spline($D$56:$D$60,Y$56:Y$60,$D150)</f>
        <v>0.39014358040505898</v>
      </c>
      <c r="Z150" s="57">
        <f>_xll.SRS1Splines.Functions25.OneWay_Spline($D$56:$D$60,Z$56:Z$60,$D150)</f>
        <v>0.82472070365679495</v>
      </c>
      <c r="AB150" s="57">
        <f t="shared" si="28"/>
        <v>125</v>
      </c>
      <c r="AC150" s="57">
        <f>_xll.SRS1Splines.Functions25.OneWay_Spline($D$56:$D$60,AC$56:AC$60,AB150)</f>
        <v>3.4414182678518101E-3</v>
      </c>
      <c r="AD150" s="57">
        <f>_xll.SRS1Splines.Functions25.OneWay_Spline($D$56:$D$60,AD$56:AD$60,$D150)</f>
        <v>0.38112005174831698</v>
      </c>
      <c r="AE150" s="57">
        <f>_xll.SRS1Splines.Functions25.OneWay_Spline($D$56:$D$60,AE$56:AE$60,$D150)</f>
        <v>0.297493487391154</v>
      </c>
      <c r="AF150" s="57">
        <f>_xll.SRS1Splines.Functions25.OneWay_Spline($D$56:$D$60,AF$56:AF$60,$D150)</f>
        <v>3.3790802208352102</v>
      </c>
      <c r="AG150" s="57">
        <f>_xll.SRS1Splines.Functions25.OneWay_Spline($D$56:$D$60,AG$56:AG$60,$D150)</f>
        <v>0.570617592274825</v>
      </c>
      <c r="AH150" s="57">
        <v>0</v>
      </c>
      <c r="AI150" s="57">
        <f>_xll.SRS1Splines.Functions25.OneWay_Spline($D$56:$D$60,AI$56:AI$60,$D150)</f>
        <v>16.0862216957544</v>
      </c>
      <c r="AJ150" s="57">
        <f>_xll.SRS1Splines.Functions25.OneWay_Spline($D$56:$D$60,AJ$56:AJ$60,$D150)</f>
        <v>0.22463071693299999</v>
      </c>
      <c r="AK150" s="57">
        <v>0</v>
      </c>
      <c r="AL150" s="57">
        <f>_xll.SRS1Splines.Functions25.OneWay_Spline($D$56:$D$60,AL$56:AL$60,$D150)</f>
        <v>1.75882607411881</v>
      </c>
    </row>
    <row r="151" spans="2:38" s="57" customFormat="1">
      <c r="B151" s="57">
        <v>7.9016999999999999</v>
      </c>
      <c r="C151" s="57">
        <f t="shared" si="23"/>
        <v>4.2066276865384404</v>
      </c>
      <c r="D151" s="57">
        <f t="shared" si="29"/>
        <v>150</v>
      </c>
      <c r="E151" s="57">
        <f t="shared" si="24"/>
        <v>5.2988638887674086E-3</v>
      </c>
      <c r="F151" s="57">
        <f t="shared" si="24"/>
        <v>0.77862354410254819</v>
      </c>
      <c r="G151" s="57">
        <f t="shared" si="24"/>
        <v>1.1237391454376502</v>
      </c>
      <c r="H151" s="57">
        <f t="shared" si="24"/>
        <v>1.1835518486280294</v>
      </c>
      <c r="I151" s="57">
        <f t="shared" si="24"/>
        <v>2.1212097536845644</v>
      </c>
      <c r="J151" s="57">
        <f t="shared" si="24"/>
        <v>50.240204076541175</v>
      </c>
      <c r="K151" s="57">
        <f t="shared" si="24"/>
        <v>17.559969350125414</v>
      </c>
      <c r="L151" s="57">
        <f t="shared" si="24"/>
        <v>0.92977814383451263</v>
      </c>
      <c r="M151" s="57">
        <f t="shared" si="24"/>
        <v>1.7120619794789711</v>
      </c>
      <c r="N151" s="57">
        <f t="shared" si="24"/>
        <v>5.434009702429007</v>
      </c>
      <c r="P151" s="57">
        <f t="shared" si="27"/>
        <v>150</v>
      </c>
      <c r="Q151" s="57">
        <v>0</v>
      </c>
      <c r="R151" s="57">
        <v>0</v>
      </c>
      <c r="S151" s="57">
        <f>_xll.SRS1Splines.Functions25.OneWay_Spline($D$56:$D$60,S$56:S$60,$D151)</f>
        <v>0.93666374846160805</v>
      </c>
      <c r="T151" s="57">
        <f>_xll.SRS1Splines.Functions25.OneWay_Spline($D$56:$D$60,T$56:T$60,$D151)</f>
        <v>1.0776407073265499</v>
      </c>
      <c r="U151" s="57">
        <v>0</v>
      </c>
      <c r="V151" s="57">
        <v>0</v>
      </c>
      <c r="W151" s="57">
        <f>_xll.SRS1Splines.Functions25.OneWay_Spline($D$56:$D$60,W$56:W$60,$D151)</f>
        <v>8.7625709209329994</v>
      </c>
      <c r="X151" s="57">
        <f>_xll.SRS1Splines.Functions25.OneWay_Spline($D$56:$D$60,X$56:X$60,$D151)</f>
        <v>0.47113010617682799</v>
      </c>
      <c r="Y151" s="57">
        <f>_xll.SRS1Splines.Functions25.OneWay_Spline($D$56:$D$60,Y$56:Y$60,$D151)</f>
        <v>0.39014358040505898</v>
      </c>
      <c r="Z151" s="57">
        <f>_xll.SRS1Splines.Functions25.OneWay_Spline($D$56:$D$60,Z$56:Z$60,$D151)</f>
        <v>0.82472070365679495</v>
      </c>
      <c r="AB151" s="57">
        <f t="shared" si="28"/>
        <v>150</v>
      </c>
      <c r="AC151" s="57">
        <f>_xll.SRS1Splines.Functions25.OneWay_Spline($D$56:$D$60,AC$56:AC$60,AB151)</f>
        <v>3.4414182678518101E-3</v>
      </c>
      <c r="AD151" s="57">
        <f>_xll.SRS1Splines.Functions25.OneWay_Spline($D$56:$D$60,AD$56:AD$60,$D151)</f>
        <v>0.38112005174831698</v>
      </c>
      <c r="AE151" s="57">
        <f>_xll.SRS1Splines.Functions25.OneWay_Spline($D$56:$D$60,AE$56:AE$60,$D151)</f>
        <v>0.297493487391154</v>
      </c>
      <c r="AF151" s="57">
        <f>_xll.SRS1Splines.Functions25.OneWay_Spline($D$56:$D$60,AF$56:AF$60,$D151)</f>
        <v>4.0386780802728799</v>
      </c>
      <c r="AG151" s="57">
        <f>_xll.SRS1Splines.Functions25.OneWay_Spline($D$56:$D$60,AG$56:AG$60,$D151)</f>
        <v>0.570617592274825</v>
      </c>
      <c r="AH151" s="57">
        <v>0</v>
      </c>
      <c r="AI151" s="57">
        <f>_xll.SRS1Splines.Functions25.OneWay_Spline($D$56:$D$60,AI$56:AI$60,$D151)</f>
        <v>18.580170159493001</v>
      </c>
      <c r="AJ151" s="57">
        <f>_xll.SRS1Splines.Functions25.OneWay_Spline($D$56:$D$60,AJ$56:AJ$60,$D151)</f>
        <v>0.22463071693299999</v>
      </c>
      <c r="AK151" s="57">
        <v>0</v>
      </c>
      <c r="AL151" s="57">
        <f>_xll.SRS1Splines.Functions25.OneWay_Spline($D$56:$D$60,AL$56:AL$60,$D151)</f>
        <v>1.75882607411881</v>
      </c>
    </row>
    <row r="152" spans="2:38" s="57" customFormat="1">
      <c r="B152" s="57">
        <v>7.9210000000000003</v>
      </c>
      <c r="C152" s="57">
        <f t="shared" si="23"/>
        <v>4.2169024267019735</v>
      </c>
      <c r="D152" s="57">
        <f t="shared" si="29"/>
        <v>175</v>
      </c>
      <c r="E152" s="57">
        <f t="shared" si="24"/>
        <v>5.3118064293666729E-3</v>
      </c>
      <c r="F152" s="57">
        <f t="shared" si="24"/>
        <v>0.78052534174118016</v>
      </c>
      <c r="G152" s="57">
        <f t="shared" si="24"/>
        <v>1.1264838922018841</v>
      </c>
      <c r="H152" s="57">
        <f t="shared" si="24"/>
        <v>1.1864426886597339</v>
      </c>
      <c r="I152" s="57">
        <f t="shared" si="24"/>
        <v>2.1263908347489067</v>
      </c>
      <c r="J152" s="57">
        <f t="shared" si="24"/>
        <v>50.362916396507416</v>
      </c>
      <c r="K152" s="57">
        <f t="shared" si="24"/>
        <v>17.602859792493184</v>
      </c>
      <c r="L152" s="57">
        <f t="shared" si="24"/>
        <v>0.93204913845288662</v>
      </c>
      <c r="M152" s="57">
        <f t="shared" si="24"/>
        <v>1.7162437120433487</v>
      </c>
      <c r="N152" s="57">
        <f t="shared" si="24"/>
        <v>5.4472823383499964</v>
      </c>
      <c r="P152" s="57">
        <f t="shared" si="27"/>
        <v>175</v>
      </c>
      <c r="Q152" s="57">
        <v>0</v>
      </c>
      <c r="R152" s="57">
        <v>0</v>
      </c>
      <c r="S152" s="57">
        <f>_xll.SRS1Splines.Functions25.OneWay_Spline($D$56:$D$60,S$56:S$60,$D152)</f>
        <v>1.0616434712090099</v>
      </c>
      <c r="T152" s="57">
        <f>_xll.SRS1Splines.Functions25.OneWay_Spline($D$56:$D$60,T$56:T$60,$D152)</f>
        <v>1.2311876040077001</v>
      </c>
      <c r="U152" s="57">
        <v>0</v>
      </c>
      <c r="V152" s="57">
        <v>0</v>
      </c>
      <c r="W152" s="57">
        <f>_xll.SRS1Splines.Functions25.OneWay_Spline($D$56:$D$60,W$56:W$60,$D152)</f>
        <v>9.6604126998958293</v>
      </c>
      <c r="X152" s="57">
        <f>_xll.SRS1Splines.Functions25.OneWay_Spline($D$56:$D$60,X$56:X$60,$D152)</f>
        <v>0.51643490907872303</v>
      </c>
      <c r="Y152" s="57">
        <f>_xll.SRS1Splines.Functions25.OneWay_Spline($D$56:$D$60,Y$56:Y$60,$D152)</f>
        <v>0.39014358040505898</v>
      </c>
      <c r="Z152" s="57">
        <f>_xll.SRS1Splines.Functions25.OneWay_Spline($D$56:$D$60,Z$56:Z$60,$D152)</f>
        <v>0.82472070365679495</v>
      </c>
      <c r="AB152" s="57">
        <f t="shared" si="28"/>
        <v>175</v>
      </c>
      <c r="AC152" s="57">
        <f>_xll.SRS1Splines.Functions25.OneWay_Spline($D$56:$D$60,AC$56:AC$60,AB152)</f>
        <v>3.4414182678518101E-3</v>
      </c>
      <c r="AD152" s="57">
        <f>_xll.SRS1Splines.Functions25.OneWay_Spline($D$56:$D$60,AD$56:AD$60,$D152)</f>
        <v>0.38112005174831698</v>
      </c>
      <c r="AE152" s="57">
        <f>_xll.SRS1Splines.Functions25.OneWay_Spline($D$56:$D$60,AE$56:AE$60,$D152)</f>
        <v>0.297493487391154</v>
      </c>
      <c r="AF152" s="57">
        <f>_xll.SRS1Splines.Functions25.OneWay_Spline($D$56:$D$60,AF$56:AF$60,$D152)</f>
        <v>4.69827593971055</v>
      </c>
      <c r="AG152" s="57">
        <f>_xll.SRS1Splines.Functions25.OneWay_Spline($D$56:$D$60,AG$56:AG$60,$D152)</f>
        <v>0.570617592274825</v>
      </c>
      <c r="AH152" s="57">
        <v>0</v>
      </c>
      <c r="AI152" s="57">
        <f>_xll.SRS1Splines.Functions25.OneWay_Spline($D$56:$D$60,AI$56:AI$60,$D152)</f>
        <v>21.074118623231598</v>
      </c>
      <c r="AJ152" s="57">
        <f>_xll.SRS1Splines.Functions25.OneWay_Spline($D$56:$D$60,AJ$56:AJ$60,$D152)</f>
        <v>0.22463071693299999</v>
      </c>
      <c r="AK152" s="57">
        <v>0</v>
      </c>
      <c r="AL152" s="57">
        <f>_xll.SRS1Splines.Functions25.OneWay_Spline($D$56:$D$60,AL$56:AL$60,$D152)</f>
        <v>1.75882607411881</v>
      </c>
    </row>
    <row r="153" spans="2:38" s="57" customFormat="1">
      <c r="B153" s="57">
        <v>7.9189999999999996</v>
      </c>
      <c r="C153" s="57">
        <f t="shared" si="23"/>
        <v>4.215837686788654</v>
      </c>
      <c r="D153" s="57">
        <f t="shared" si="29"/>
        <v>200</v>
      </c>
      <c r="E153" s="57">
        <f t="shared" si="24"/>
        <v>5.3104652334496506E-3</v>
      </c>
      <c r="F153" s="57">
        <f t="shared" si="24"/>
        <v>0.78032826426567425</v>
      </c>
      <c r="G153" s="57">
        <f t="shared" si="24"/>
        <v>1.1261994624853831</v>
      </c>
      <c r="H153" s="57">
        <f t="shared" si="24"/>
        <v>1.1861431197445316</v>
      </c>
      <c r="I153" s="57">
        <f t="shared" si="24"/>
        <v>2.1258539351567469</v>
      </c>
      <c r="J153" s="57">
        <f t="shared" si="24"/>
        <v>50.350200093920236</v>
      </c>
      <c r="K153" s="57">
        <f t="shared" si="24"/>
        <v>17.598415187066472</v>
      </c>
      <c r="L153" s="57">
        <f t="shared" si="24"/>
        <v>0.93181380222300325</v>
      </c>
      <c r="M153" s="57">
        <f t="shared" si="24"/>
        <v>1.7158103718812372</v>
      </c>
      <c r="N153" s="57">
        <f t="shared" si="24"/>
        <v>5.4459069356638832</v>
      </c>
      <c r="P153" s="57">
        <f t="shared" si="27"/>
        <v>200</v>
      </c>
      <c r="Q153" s="57">
        <v>0</v>
      </c>
      <c r="R153" s="57">
        <v>0</v>
      </c>
      <c r="S153" s="57">
        <f>_xll.SRS1Splines.Functions25.OneWay_Spline($D$56:$D$60,S$56:S$60,$D153)</f>
        <v>1.18662319395641</v>
      </c>
      <c r="T153" s="57">
        <f>_xll.SRS1Splines.Functions25.OneWay_Spline($D$56:$D$60,T$56:T$60,$D153)</f>
        <v>1.3847345006888401</v>
      </c>
      <c r="U153" s="57">
        <v>0</v>
      </c>
      <c r="V153" s="57">
        <v>0</v>
      </c>
      <c r="W153" s="57">
        <f>_xll.SRS1Splines.Functions25.OneWay_Spline($D$56:$D$60,W$56:W$60,$D153)</f>
        <v>10.5582544788587</v>
      </c>
      <c r="X153" s="57">
        <f>_xll.SRS1Splines.Functions25.OneWay_Spline($D$56:$D$60,X$56:X$60,$D153)</f>
        <v>0.56173971198061801</v>
      </c>
      <c r="Y153" s="57">
        <f>_xll.SRS1Splines.Functions25.OneWay_Spline($D$56:$D$60,Y$56:Y$60,$D153)</f>
        <v>0.39014358040505898</v>
      </c>
      <c r="Z153" s="57">
        <f>_xll.SRS1Splines.Functions25.OneWay_Spline($D$56:$D$60,Z$56:Z$60,$D153)</f>
        <v>0.82472070365679495</v>
      </c>
      <c r="AB153" s="57">
        <f t="shared" si="28"/>
        <v>200</v>
      </c>
      <c r="AC153" s="57">
        <f>_xll.SRS1Splines.Functions25.OneWay_Spline($D$56:$D$60,AC$56:AC$60,AB153)</f>
        <v>3.4414182678518101E-3</v>
      </c>
      <c r="AD153" s="57">
        <f>_xll.SRS1Splines.Functions25.OneWay_Spline($D$56:$D$60,AD$56:AD$60,$D153)</f>
        <v>0.38112005174831698</v>
      </c>
      <c r="AE153" s="57">
        <f>_xll.SRS1Splines.Functions25.OneWay_Spline($D$56:$D$60,AE$56:AE$60,$D153)</f>
        <v>0.297493487391154</v>
      </c>
      <c r="AF153" s="57">
        <f>_xll.SRS1Splines.Functions25.OneWay_Spline($D$56:$D$60,AF$56:AF$60,$D153)</f>
        <v>5.3578737991482202</v>
      </c>
      <c r="AG153" s="57">
        <f>_xll.SRS1Splines.Functions25.OneWay_Spline($D$56:$D$60,AG$56:AG$60,$D153)</f>
        <v>0.570617592274825</v>
      </c>
      <c r="AH153" s="57">
        <v>0</v>
      </c>
      <c r="AI153" s="57">
        <f>_xll.SRS1Splines.Functions25.OneWay_Spline($D$56:$D$60,AI$56:AI$60,$D153)</f>
        <v>23.568067086970199</v>
      </c>
      <c r="AJ153" s="57">
        <f>_xll.SRS1Splines.Functions25.OneWay_Spline($D$56:$D$60,AJ$56:AJ$60,$D153)</f>
        <v>0.22463071693299999</v>
      </c>
      <c r="AK153" s="57">
        <v>0</v>
      </c>
      <c r="AL153" s="57">
        <f>_xll.SRS1Splines.Functions25.OneWay_Spline($D$56:$D$60,AL$56:AL$60,$D153)</f>
        <v>1.75882607411881</v>
      </c>
    </row>
    <row r="154" spans="2:38" s="57" customFormat="1">
      <c r="B154" s="57">
        <v>7.907</v>
      </c>
      <c r="C154" s="57">
        <f t="shared" si="23"/>
        <v>4.2094492473087373</v>
      </c>
      <c r="D154" s="57">
        <f t="shared" si="29"/>
        <v>225</v>
      </c>
      <c r="E154" s="57">
        <f t="shared" si="24"/>
        <v>5.302418057947518E-3</v>
      </c>
      <c r="F154" s="57">
        <f t="shared" si="24"/>
        <v>0.77914579941263884</v>
      </c>
      <c r="G154" s="57">
        <f t="shared" si="24"/>
        <v>1.1244928841863777</v>
      </c>
      <c r="H154" s="57">
        <f t="shared" si="24"/>
        <v>1.1843457062533163</v>
      </c>
      <c r="I154" s="57">
        <f t="shared" si="24"/>
        <v>2.122632537603788</v>
      </c>
      <c r="J154" s="57">
        <f t="shared" si="24"/>
        <v>50.273902278397195</v>
      </c>
      <c r="K154" s="57">
        <f t="shared" si="24"/>
        <v>17.571747554506203</v>
      </c>
      <c r="L154" s="57">
        <f t="shared" si="24"/>
        <v>0.93040178484370339</v>
      </c>
      <c r="M154" s="57">
        <f t="shared" si="24"/>
        <v>1.7132103309085671</v>
      </c>
      <c r="N154" s="57">
        <f t="shared" si="24"/>
        <v>5.4376545195472064</v>
      </c>
      <c r="P154" s="57">
        <f t="shared" si="27"/>
        <v>225</v>
      </c>
      <c r="Q154" s="57">
        <v>0</v>
      </c>
      <c r="R154" s="57">
        <v>0</v>
      </c>
      <c r="S154" s="57">
        <f>_xll.SRS1Splines.Functions25.OneWay_Spline($D$56:$D$60,S$56:S$60,$D154)</f>
        <v>1.3116029167038099</v>
      </c>
      <c r="T154" s="57">
        <f>_xll.SRS1Splines.Functions25.OneWay_Spline($D$56:$D$60,T$56:T$60,$D154)</f>
        <v>1.53828139736999</v>
      </c>
      <c r="U154" s="57">
        <v>0</v>
      </c>
      <c r="V154" s="57">
        <v>0</v>
      </c>
      <c r="W154" s="57">
        <f>_xll.SRS1Splines.Functions25.OneWay_Spline($D$56:$D$60,W$56:W$60,$D154)</f>
        <v>11.4560962578215</v>
      </c>
      <c r="X154" s="57">
        <f>_xll.SRS1Splines.Functions25.OneWay_Spline($D$56:$D$60,X$56:X$60,$D154)</f>
        <v>0.60704451488251299</v>
      </c>
      <c r="Y154" s="57">
        <f>_xll.SRS1Splines.Functions25.OneWay_Spline($D$56:$D$60,Y$56:Y$60,$D154)</f>
        <v>0.39014358040505898</v>
      </c>
      <c r="Z154" s="57">
        <f>_xll.SRS1Splines.Functions25.OneWay_Spline($D$56:$D$60,Z$56:Z$60,$D154)</f>
        <v>0.82472070365679495</v>
      </c>
      <c r="AB154" s="57">
        <f t="shared" si="28"/>
        <v>225</v>
      </c>
      <c r="AC154" s="57">
        <f>_xll.SRS1Splines.Functions25.OneWay_Spline($D$56:$D$60,AC$56:AC$60,AB154)</f>
        <v>3.4414182678518101E-3</v>
      </c>
      <c r="AD154" s="57">
        <f>_xll.SRS1Splines.Functions25.OneWay_Spline($D$56:$D$60,AD$56:AD$60,$D154)</f>
        <v>0.38112005174831698</v>
      </c>
      <c r="AE154" s="57">
        <f>_xll.SRS1Splines.Functions25.OneWay_Spline($D$56:$D$60,AE$56:AE$60,$D154)</f>
        <v>0.297493487391154</v>
      </c>
      <c r="AF154" s="57">
        <f>_xll.SRS1Splines.Functions25.OneWay_Spline($D$56:$D$60,AF$56:AF$60,$D154)</f>
        <v>6.0174716585858903</v>
      </c>
      <c r="AG154" s="57">
        <f>_xll.SRS1Splines.Functions25.OneWay_Spline($D$56:$D$60,AG$56:AG$60,$D154)</f>
        <v>0.570617592274825</v>
      </c>
      <c r="AH154" s="57">
        <v>0</v>
      </c>
      <c r="AI154" s="57">
        <f>_xll.SRS1Splines.Functions25.OneWay_Spline($D$56:$D$60,AI$56:AI$60,$D154)</f>
        <v>26.0620155507089</v>
      </c>
      <c r="AJ154" s="57">
        <f>_xll.SRS1Splines.Functions25.OneWay_Spline($D$56:$D$60,AJ$56:AJ$60,$D154)</f>
        <v>0.22463071693299999</v>
      </c>
      <c r="AK154" s="57">
        <v>0</v>
      </c>
      <c r="AL154" s="57">
        <f>_xll.SRS1Splines.Functions25.OneWay_Spline($D$56:$D$60,AL$56:AL$60,$D154)</f>
        <v>1.75882607411881</v>
      </c>
    </row>
    <row r="155" spans="2:38" s="57" customFormat="1">
      <c r="B155" s="57">
        <v>7.8920000000000003</v>
      </c>
      <c r="C155" s="57">
        <f t="shared" si="23"/>
        <v>4.2014636979588404</v>
      </c>
      <c r="D155" s="57">
        <v>250</v>
      </c>
      <c r="E155" s="57">
        <f t="shared" si="24"/>
        <v>5.2923590885698502E-3</v>
      </c>
      <c r="F155" s="57">
        <f t="shared" si="24"/>
        <v>0.77766771834634441</v>
      </c>
      <c r="G155" s="57">
        <f t="shared" si="24"/>
        <v>1.1223596613126208</v>
      </c>
      <c r="H155" s="57">
        <f t="shared" si="24"/>
        <v>1.1820989393892969</v>
      </c>
      <c r="I155" s="57">
        <f t="shared" si="24"/>
        <v>2.1186057906625892</v>
      </c>
      <c r="J155" s="57">
        <f t="shared" si="24"/>
        <v>50.178530008993377</v>
      </c>
      <c r="K155" s="57">
        <f t="shared" si="24"/>
        <v>17.538413013805858</v>
      </c>
      <c r="L155" s="57">
        <f t="shared" si="24"/>
        <v>0.92863676311957843</v>
      </c>
      <c r="M155" s="57">
        <f t="shared" ref="F155:N162" si="30">M$129*$C155</f>
        <v>1.7099602796927293</v>
      </c>
      <c r="N155" s="57">
        <f t="shared" si="30"/>
        <v>5.4273389994013597</v>
      </c>
      <c r="P155" s="57">
        <f t="shared" si="27"/>
        <v>250</v>
      </c>
      <c r="Q155" s="57">
        <v>0</v>
      </c>
      <c r="R155" s="57">
        <v>0</v>
      </c>
      <c r="S155" s="57">
        <f>_xll.SRS1Splines.Functions25.OneWay_Spline($D$56:$D$60,S$56:S$60,$D155)</f>
        <v>1.43658263945122</v>
      </c>
      <c r="T155" s="57">
        <f>_xll.SRS1Splines.Functions25.OneWay_Spline($D$56:$D$60,T$56:T$60,$D155)</f>
        <v>1.69182829405113</v>
      </c>
      <c r="U155" s="57">
        <v>0</v>
      </c>
      <c r="V155" s="57">
        <v>0</v>
      </c>
      <c r="W155" s="57">
        <f>_xll.SRS1Splines.Functions25.OneWay_Spline($D$56:$D$60,W$56:W$60,$D155)</f>
        <v>12.353938036784299</v>
      </c>
      <c r="X155" s="57">
        <f>_xll.SRS1Splines.Functions25.OneWay_Spline($D$56:$D$60,X$56:X$60,$D155)</f>
        <v>0.65234931778440697</v>
      </c>
      <c r="Y155" s="57">
        <f>_xll.SRS1Splines.Functions25.OneWay_Spline($D$56:$D$60,Y$56:Y$60,$D155)</f>
        <v>0.39014358040505898</v>
      </c>
      <c r="Z155" s="57">
        <f>_xll.SRS1Splines.Functions25.OneWay_Spline($D$56:$D$60,Z$56:Z$60,$D155)</f>
        <v>0.82472070365679495</v>
      </c>
      <c r="AB155" s="57">
        <f t="shared" si="28"/>
        <v>250</v>
      </c>
      <c r="AC155" s="57">
        <f>_xll.SRS1Splines.Functions25.OneWay_Spline($D$56:$D$60,AC$56:AC$60,AB155)</f>
        <v>3.4414182678518101E-3</v>
      </c>
      <c r="AD155" s="57">
        <f>_xll.SRS1Splines.Functions25.OneWay_Spline($D$56:$D$60,AD$56:AD$60,$D155)</f>
        <v>0.38112005174831698</v>
      </c>
      <c r="AE155" s="57">
        <f>_xll.SRS1Splines.Functions25.OneWay_Spline($D$56:$D$60,AE$56:AE$60,$D155)</f>
        <v>0.297493487391154</v>
      </c>
      <c r="AF155" s="57">
        <f>_xll.SRS1Splines.Functions25.OneWay_Spline($D$56:$D$60,AF$56:AF$60,$D155)</f>
        <v>6.6770695180235604</v>
      </c>
      <c r="AG155" s="57">
        <f>_xll.SRS1Splines.Functions25.OneWay_Spline($D$56:$D$60,AG$56:AG$60,$D155)</f>
        <v>0.570617592274825</v>
      </c>
      <c r="AH155" s="57">
        <v>0</v>
      </c>
      <c r="AI155" s="57">
        <f>_xll.SRS1Splines.Functions25.OneWay_Spline($D$56:$D$60,AI$56:AI$60,$D155)</f>
        <v>28.5559640144475</v>
      </c>
      <c r="AJ155" s="57">
        <f>_xll.SRS1Splines.Functions25.OneWay_Spline($D$56:$D$60,AJ$56:AJ$60,$D155)</f>
        <v>0.22463071693299999</v>
      </c>
      <c r="AK155" s="57">
        <v>0</v>
      </c>
      <c r="AL155" s="57">
        <f>_xll.SRS1Splines.Functions25.OneWay_Spline($D$56:$D$60,AL$56:AL$60,$D155)</f>
        <v>1.75882607411881</v>
      </c>
    </row>
    <row r="156" spans="2:38" s="57" customFormat="1">
      <c r="B156" s="57">
        <v>7.859</v>
      </c>
      <c r="C156" s="57">
        <f t="shared" si="23"/>
        <v>4.1838954893890685</v>
      </c>
      <c r="D156" s="57">
        <v>300</v>
      </c>
      <c r="E156" s="57">
        <f t="shared" si="24"/>
        <v>5.2702293559389836E-3</v>
      </c>
      <c r="F156" s="57">
        <f t="shared" si="30"/>
        <v>0.77441594000049685</v>
      </c>
      <c r="G156" s="57">
        <f t="shared" si="30"/>
        <v>1.1176665709903557</v>
      </c>
      <c r="H156" s="57">
        <f t="shared" si="30"/>
        <v>1.1771560522884548</v>
      </c>
      <c r="I156" s="57">
        <f t="shared" si="30"/>
        <v>2.1097469473919528</v>
      </c>
      <c r="J156" s="57">
        <f t="shared" si="30"/>
        <v>49.968711016304987</v>
      </c>
      <c r="K156" s="57">
        <f t="shared" si="30"/>
        <v>17.46507702426511</v>
      </c>
      <c r="L156" s="57">
        <f t="shared" si="30"/>
        <v>0.92475371532650374</v>
      </c>
      <c r="M156" s="57">
        <f t="shared" si="30"/>
        <v>1.7028101670178866</v>
      </c>
      <c r="N156" s="57">
        <f t="shared" si="30"/>
        <v>5.4046448550804973</v>
      </c>
      <c r="P156" s="57">
        <f t="shared" si="27"/>
        <v>300</v>
      </c>
      <c r="Q156" s="57">
        <v>0</v>
      </c>
      <c r="R156" s="57">
        <v>0</v>
      </c>
      <c r="S156" s="57">
        <f>_xll.SRS1Splines.Functions25.OneWay_Spline($D$56:$D$60,S$56:S$60,$D156)</f>
        <v>1.68654208494602</v>
      </c>
      <c r="T156" s="57">
        <f>_xll.SRS1Splines.Functions25.OneWay_Spline($D$56:$D$60,T$56:T$60,$D156)</f>
        <v>1.9989220874134199</v>
      </c>
      <c r="U156" s="57">
        <v>0</v>
      </c>
      <c r="V156" s="57">
        <v>0</v>
      </c>
      <c r="W156" s="57">
        <f>_xll.SRS1Splines.Functions25.OneWay_Spline($D$56:$D$60,W$56:W$60,$D156)</f>
        <v>14.14962159471</v>
      </c>
      <c r="X156" s="57">
        <f>_xll.SRS1Splines.Functions25.OneWay_Spline($D$56:$D$60,X$56:X$60,$D156)</f>
        <v>0.74295892358819704</v>
      </c>
      <c r="Y156" s="57">
        <f>_xll.SRS1Splines.Functions25.OneWay_Spline($D$56:$D$60,Y$56:Y$60,$D156)</f>
        <v>0.39014358040505898</v>
      </c>
      <c r="Z156" s="57">
        <f>_xll.SRS1Splines.Functions25.OneWay_Spline($D$56:$D$60,Z$56:Z$60,$D156)</f>
        <v>0.82472070365679495</v>
      </c>
      <c r="AB156" s="57">
        <f t="shared" si="28"/>
        <v>300</v>
      </c>
      <c r="AC156" s="57">
        <f>_xll.SRS1Splines.Functions25.OneWay_Spline($D$56:$D$60,AC$56:AC$60,AB156)</f>
        <v>3.4414182678518101E-3</v>
      </c>
      <c r="AD156" s="57">
        <f>_xll.SRS1Splines.Functions25.OneWay_Spline($D$56:$D$60,AD$56:AD$60,$D156)</f>
        <v>0.38112005174831698</v>
      </c>
      <c r="AE156" s="57">
        <f>_xll.SRS1Splines.Functions25.OneWay_Spline($D$56:$D$60,AE$56:AE$60,$D156)</f>
        <v>0.297493487391154</v>
      </c>
      <c r="AF156" s="57">
        <f>_xll.SRS1Splines.Functions25.OneWay_Spline($D$56:$D$60,AF$56:AF$60,$D156)</f>
        <v>7.9962652368988998</v>
      </c>
      <c r="AG156" s="57">
        <f>_xll.SRS1Splines.Functions25.OneWay_Spline($D$56:$D$60,AG$56:AG$60,$D156)</f>
        <v>0.570617592274825</v>
      </c>
      <c r="AH156" s="57">
        <v>0</v>
      </c>
      <c r="AI156" s="57">
        <f>_xll.SRS1Splines.Functions25.OneWay_Spline($D$56:$D$60,AI$56:AI$60,$D156)</f>
        <v>33.543860941924699</v>
      </c>
      <c r="AJ156" s="57">
        <f>_xll.SRS1Splines.Functions25.OneWay_Spline($D$56:$D$60,AJ$56:AJ$60,$D156)</f>
        <v>0.22463071693299999</v>
      </c>
      <c r="AK156" s="57">
        <v>0</v>
      </c>
      <c r="AL156" s="57">
        <f>_xll.SRS1Splines.Functions25.OneWay_Spline($D$56:$D$60,AL$56:AL$60,$D156)</f>
        <v>1.75882607411881</v>
      </c>
    </row>
    <row r="157" spans="2:38" s="57" customFormat="1">
      <c r="B157" s="57">
        <v>7.8150000000000004</v>
      </c>
      <c r="C157" s="57">
        <f t="shared" si="23"/>
        <v>4.1604712112960387</v>
      </c>
      <c r="D157" s="57">
        <v>365</v>
      </c>
      <c r="E157" s="57">
        <f t="shared" si="24"/>
        <v>5.240723045764493E-3</v>
      </c>
      <c r="F157" s="57">
        <f t="shared" si="30"/>
        <v>0.77008023553936666</v>
      </c>
      <c r="G157" s="57">
        <f t="shared" si="30"/>
        <v>1.1114091172273353</v>
      </c>
      <c r="H157" s="57">
        <f t="shared" si="30"/>
        <v>1.1705655361539984</v>
      </c>
      <c r="I157" s="57">
        <f t="shared" si="30"/>
        <v>2.0979351563644371</v>
      </c>
      <c r="J157" s="57">
        <f t="shared" si="30"/>
        <v>49.68895235938713</v>
      </c>
      <c r="K157" s="57">
        <f t="shared" si="30"/>
        <v>17.367295704877446</v>
      </c>
      <c r="L157" s="57">
        <f t="shared" si="30"/>
        <v>0.9195763182690706</v>
      </c>
      <c r="M157" s="57">
        <f t="shared" si="30"/>
        <v>1.6932766834514292</v>
      </c>
      <c r="N157" s="57">
        <f t="shared" si="30"/>
        <v>5.3743859959860139</v>
      </c>
      <c r="P157" s="57">
        <f t="shared" si="27"/>
        <v>365</v>
      </c>
      <c r="Q157" s="57">
        <v>0</v>
      </c>
      <c r="R157" s="57">
        <v>0</v>
      </c>
      <c r="S157" s="57">
        <f>_xll.SRS1Splines.Functions25.OneWay_Spline($D$56:$D$60,S$56:S$60,$D157)</f>
        <v>2.0114893640892699</v>
      </c>
      <c r="T157" s="57">
        <f>_xll.SRS1Splines.Functions25.OneWay_Spline($D$56:$D$60,T$56:T$60,$D157)</f>
        <v>2.3981440187843899</v>
      </c>
      <c r="U157" s="57">
        <v>0</v>
      </c>
      <c r="V157" s="57">
        <v>0</v>
      </c>
      <c r="W157" s="57">
        <f>_xll.SRS1Splines.Functions25.OneWay_Spline($D$56:$D$60,W$56:W$60,$D157)</f>
        <v>16.484010220013399</v>
      </c>
      <c r="X157" s="57">
        <f>_xll.SRS1Splines.Functions25.OneWay_Spline($D$56:$D$60,X$56:X$60,$D157)</f>
        <v>0.86075141113312303</v>
      </c>
      <c r="Y157" s="57">
        <f>_xll.SRS1Splines.Functions25.OneWay_Spline($D$56:$D$60,Y$56:Y$60,$D157)</f>
        <v>0.39014358040505898</v>
      </c>
      <c r="Z157" s="57">
        <f>_xll.SRS1Splines.Functions25.OneWay_Spline($D$56:$D$60,Z$56:Z$60,$D157)</f>
        <v>0.82472070365679495</v>
      </c>
      <c r="AB157" s="57">
        <f t="shared" si="28"/>
        <v>365</v>
      </c>
      <c r="AC157" s="57">
        <f>_xll.SRS1Splines.Functions25.OneWay_Spline($D$56:$D$60,AC$56:AC$60,AB157)</f>
        <v>3.4414182678518101E-3</v>
      </c>
      <c r="AD157" s="57">
        <f>_xll.SRS1Splines.Functions25.OneWay_Spline($D$56:$D$60,AD$56:AD$60,$D157)</f>
        <v>0.38112005174831698</v>
      </c>
      <c r="AE157" s="57">
        <f>_xll.SRS1Splines.Functions25.OneWay_Spline($D$56:$D$60,AE$56:AE$60,$D157)</f>
        <v>0.297493487391154</v>
      </c>
      <c r="AF157" s="57">
        <f>_xll.SRS1Splines.Functions25.OneWay_Spline($D$56:$D$60,AF$56:AF$60,$D157)</f>
        <v>9.7112196714368402</v>
      </c>
      <c r="AG157" s="57">
        <f>_xll.SRS1Splines.Functions25.OneWay_Spline($D$56:$D$60,AG$56:AG$60,$D157)</f>
        <v>0.570617592274825</v>
      </c>
      <c r="AH157" s="57">
        <v>0</v>
      </c>
      <c r="AI157" s="57">
        <f>_xll.SRS1Splines.Functions25.OneWay_Spline($D$56:$D$60,AI$56:AI$60,$D157)</f>
        <v>40.028126947644999</v>
      </c>
      <c r="AJ157" s="57">
        <f>_xll.SRS1Splines.Functions25.OneWay_Spline($D$56:$D$60,AJ$56:AJ$60,$D157)</f>
        <v>0.22463071693299999</v>
      </c>
      <c r="AK157" s="57">
        <v>0</v>
      </c>
      <c r="AL157" s="57">
        <f>_xll.SRS1Splines.Functions25.OneWay_Spline($D$56:$D$60,AL$56:AL$60,$D157)</f>
        <v>1.75882607411881</v>
      </c>
    </row>
    <row r="158" spans="2:38" s="57" customFormat="1">
      <c r="B158" s="57">
        <v>7.5702999999999996</v>
      </c>
      <c r="C158" s="57">
        <f t="shared" si="23"/>
        <v>4.0302002829013945</v>
      </c>
      <c r="D158" s="57">
        <f>365*2</f>
        <v>730</v>
      </c>
      <c r="E158" s="57">
        <f t="shared" si="24"/>
        <v>5.0766277253168181E-3</v>
      </c>
      <c r="F158" s="57">
        <f t="shared" si="30"/>
        <v>0.74596780641121774</v>
      </c>
      <c r="G158" s="57">
        <f t="shared" si="30"/>
        <v>1.076609141413448</v>
      </c>
      <c r="H158" s="57">
        <f t="shared" si="30"/>
        <v>1.1339132793789652</v>
      </c>
      <c r="I158" s="57">
        <f t="shared" si="30"/>
        <v>2.0322454912636845</v>
      </c>
      <c r="J158" s="57">
        <f t="shared" si="30"/>
        <v>48.133112737846233</v>
      </c>
      <c r="K158" s="57">
        <f t="shared" si="30"/>
        <v>16.82349823091922</v>
      </c>
      <c r="L158" s="57">
        <f t="shared" si="30"/>
        <v>0.89078293054284641</v>
      </c>
      <c r="M158" s="57">
        <f t="shared" si="30"/>
        <v>1.6402575146170637</v>
      </c>
      <c r="N158" s="57">
        <f t="shared" si="30"/>
        <v>5.2061054773401052</v>
      </c>
      <c r="P158" s="57">
        <f t="shared" si="27"/>
        <v>730</v>
      </c>
      <c r="Q158" s="57">
        <v>0</v>
      </c>
      <c r="R158" s="57">
        <v>0</v>
      </c>
      <c r="S158" s="57">
        <f>_xll.SRS1Splines.Functions25.OneWay_Spline($D$56:$D$60,S$56:S$60,$D158)</f>
        <v>3.83619331620134</v>
      </c>
      <c r="T158" s="57">
        <f>_xll.SRS1Splines.Functions25.OneWay_Spline($D$56:$D$60,T$56:T$60,$D158)</f>
        <v>4.6399287103290998</v>
      </c>
      <c r="U158" s="57">
        <v>0</v>
      </c>
      <c r="V158" s="57">
        <v>0</v>
      </c>
      <c r="W158" s="57">
        <f>_xll.SRS1Splines.Functions25.OneWay_Spline($D$56:$D$60,W$56:W$60,$D158)</f>
        <v>29.592500192870698</v>
      </c>
      <c r="X158" s="57">
        <f>_xll.SRS1Splines.Functions25.OneWay_Spline($D$56:$D$60,X$56:X$60,$D158)</f>
        <v>1.5222015335007899</v>
      </c>
      <c r="Y158" s="57">
        <f>_xll.SRS1Splines.Functions25.OneWay_Spline($D$56:$D$60,Y$56:Y$60,$D158)</f>
        <v>0.39014358040505898</v>
      </c>
      <c r="Z158" s="57">
        <f>_xll.SRS1Splines.Functions25.OneWay_Spline($D$56:$D$60,Z$56:Z$60,$D158)</f>
        <v>0.82472070365679495</v>
      </c>
      <c r="AB158" s="57">
        <f t="shared" si="28"/>
        <v>730</v>
      </c>
      <c r="AC158" s="57">
        <f>_xll.SRS1Splines.Functions25.OneWay_Spline($D$56:$D$60,AC$56:AC$60,AB158)</f>
        <v>3.4414182678518101E-3</v>
      </c>
      <c r="AD158" s="57">
        <f>_xll.SRS1Splines.Functions25.OneWay_Spline($D$56:$D$60,AD$56:AD$60,$D158)</f>
        <v>0.38112005174831698</v>
      </c>
      <c r="AE158" s="57">
        <f>_xll.SRS1Splines.Functions25.OneWay_Spline($D$56:$D$60,AE$56:AE$60,$D158)</f>
        <v>0.297493487391154</v>
      </c>
      <c r="AF158" s="57">
        <f>_xll.SRS1Splines.Functions25.OneWay_Spline($D$56:$D$60,AF$56:AF$60,$D158)</f>
        <v>19.341348419226801</v>
      </c>
      <c r="AG158" s="57">
        <f>_xll.SRS1Splines.Functions25.OneWay_Spline($D$56:$D$60,AG$56:AG$60,$D158)</f>
        <v>0.570617592274825</v>
      </c>
      <c r="AH158" s="57">
        <v>0</v>
      </c>
      <c r="AI158" s="57">
        <f>_xll.SRS1Splines.Functions25.OneWay_Spline($D$56:$D$60,AI$56:AI$60,$D158)</f>
        <v>76.439774518228703</v>
      </c>
      <c r="AJ158" s="57">
        <f>_xll.SRS1Splines.Functions25.OneWay_Spline($D$56:$D$60,AJ$56:AJ$60,$D158)</f>
        <v>0.22463071693299999</v>
      </c>
      <c r="AK158" s="57">
        <v>0</v>
      </c>
      <c r="AL158" s="57">
        <f>_xll.SRS1Splines.Functions25.OneWay_Spline($D$56:$D$60,AL$56:AL$60,$D158)</f>
        <v>1.75882607411881</v>
      </c>
    </row>
    <row r="159" spans="2:38" s="57" customFormat="1">
      <c r="B159" s="57">
        <v>7.1029999999999998</v>
      </c>
      <c r="C159" s="57">
        <f t="shared" si="23"/>
        <v>3.7814238021542881</v>
      </c>
      <c r="D159" s="57">
        <f>D158*2</f>
        <v>1460</v>
      </c>
      <c r="E159" s="57">
        <f t="shared" si="24"/>
        <v>4.7632572993045671E-3</v>
      </c>
      <c r="F159" s="57">
        <f t="shared" si="30"/>
        <v>0.69992065425926053</v>
      </c>
      <c r="G159" s="57">
        <f t="shared" si="30"/>
        <v>1.0101521381530085</v>
      </c>
      <c r="H159" s="57">
        <f t="shared" si="30"/>
        <v>1.0639190023418874</v>
      </c>
      <c r="I159" s="57">
        <f t="shared" si="30"/>
        <v>1.9067989015555462</v>
      </c>
      <c r="J159" s="57">
        <f t="shared" si="30"/>
        <v>45.161948638352747</v>
      </c>
      <c r="K159" s="57">
        <f t="shared" si="30"/>
        <v>15.785016172967943</v>
      </c>
      <c r="L159" s="57">
        <f t="shared" si="30"/>
        <v>0.83579662043060887</v>
      </c>
      <c r="M159" s="57">
        <f t="shared" si="30"/>
        <v>1.5390075857396674</v>
      </c>
      <c r="N159" s="57">
        <f t="shared" si="30"/>
        <v>4.8847426397298346</v>
      </c>
      <c r="P159" s="57">
        <f t="shared" si="27"/>
        <v>1460</v>
      </c>
      <c r="Q159" s="57">
        <v>0</v>
      </c>
      <c r="R159" s="57">
        <v>0</v>
      </c>
      <c r="S159" s="57">
        <f>_xll.SRS1Splines.Functions25.OneWay_Spline($D$56:$D$60,S$56:S$60,$D159)</f>
        <v>7.4856012204254903</v>
      </c>
      <c r="T159" s="57">
        <f>_xll.SRS1Splines.Functions25.OneWay_Spline($D$56:$D$60,T$56:T$60,$D159)</f>
        <v>9.1234980934185099</v>
      </c>
      <c r="U159" s="57">
        <v>0</v>
      </c>
      <c r="V159" s="57">
        <v>0</v>
      </c>
      <c r="W159" s="57">
        <f>_xll.SRS1Splines.Functions25.OneWay_Spline($D$56:$D$60,W$56:W$60,$D159)</f>
        <v>55.8094801385854</v>
      </c>
      <c r="X159" s="57">
        <f>_xll.SRS1Splines.Functions25.OneWay_Spline($D$56:$D$60,X$56:X$60,$D159)</f>
        <v>2.8451017782361201</v>
      </c>
      <c r="Y159" s="57">
        <f>_xll.SRS1Splines.Functions25.OneWay_Spline($D$56:$D$60,Y$56:Y$60,$D159)</f>
        <v>0.39014358040505898</v>
      </c>
      <c r="Z159" s="57">
        <f>_xll.SRS1Splines.Functions25.OneWay_Spline($D$56:$D$60,Z$56:Z$60,$D159)</f>
        <v>0.82472070365679495</v>
      </c>
      <c r="AB159" s="57">
        <f t="shared" si="28"/>
        <v>1460</v>
      </c>
      <c r="AC159" s="57">
        <f>_xll.SRS1Splines.Functions25.OneWay_Spline($D$56:$D$60,AC$56:AC$60,AB159)</f>
        <v>3.4414182678518101E-3</v>
      </c>
      <c r="AD159" s="57">
        <f>_xll.SRS1Splines.Functions25.OneWay_Spline($D$56:$D$60,AD$56:AD$60,$D159)</f>
        <v>0.38112005174831698</v>
      </c>
      <c r="AE159" s="57">
        <f>_xll.SRS1Splines.Functions25.OneWay_Spline($D$56:$D$60,AE$56:AE$60,$D159)</f>
        <v>0.297493487391154</v>
      </c>
      <c r="AF159" s="57">
        <f>_xll.SRS1Splines.Functions25.OneWay_Spline($D$56:$D$60,AF$56:AF$60,$D159)</f>
        <v>38.601605914806797</v>
      </c>
      <c r="AG159" s="57">
        <f>_xll.SRS1Splines.Functions25.OneWay_Spline($D$56:$D$60,AG$56:AG$60,$D159)</f>
        <v>0.570617592274825</v>
      </c>
      <c r="AH159" s="57">
        <v>0</v>
      </c>
      <c r="AI159" s="57">
        <f>_xll.SRS1Splines.Functions25.OneWay_Spline($D$56:$D$60,AI$56:AI$60,$D159)</f>
        <v>149.263069659396</v>
      </c>
      <c r="AJ159" s="57">
        <f>_xll.SRS1Splines.Functions25.OneWay_Spline($D$56:$D$60,AJ$56:AJ$60,$D159)</f>
        <v>0.22463071693299999</v>
      </c>
      <c r="AK159" s="57">
        <v>0</v>
      </c>
      <c r="AL159" s="57">
        <f>_xll.SRS1Splines.Functions25.OneWay_Spline($D$56:$D$60,AL$56:AL$60,$D159)</f>
        <v>1.75882607411881</v>
      </c>
    </row>
    <row r="160" spans="2:38" s="57" customFormat="1">
      <c r="B160" s="57">
        <v>6.2530000000000001</v>
      </c>
      <c r="C160" s="57">
        <f t="shared" si="23"/>
        <v>3.328909338993491</v>
      </c>
      <c r="D160" s="57">
        <f>D159*2</f>
        <v>2920</v>
      </c>
      <c r="E160" s="57">
        <f t="shared" si="24"/>
        <v>4.1932490345701059E-3</v>
      </c>
      <c r="F160" s="57">
        <f t="shared" si="30"/>
        <v>0.61616272716924625</v>
      </c>
      <c r="G160" s="57">
        <f t="shared" si="30"/>
        <v>0.88926950864011878</v>
      </c>
      <c r="H160" s="57">
        <f t="shared" si="30"/>
        <v>0.93660221338080007</v>
      </c>
      <c r="I160" s="57">
        <f t="shared" si="30"/>
        <v>1.6786165748876296</v>
      </c>
      <c r="J160" s="57">
        <f t="shared" si="30"/>
        <v>39.757520038803293</v>
      </c>
      <c r="K160" s="57">
        <f t="shared" si="30"/>
        <v>13.896058866615313</v>
      </c>
      <c r="L160" s="57">
        <f t="shared" si="30"/>
        <v>0.73577872273019818</v>
      </c>
      <c r="M160" s="57">
        <f t="shared" si="30"/>
        <v>1.3548380168421994</v>
      </c>
      <c r="N160" s="57">
        <f t="shared" si="30"/>
        <v>4.3001964981318679</v>
      </c>
      <c r="P160" s="57">
        <f t="shared" si="27"/>
        <v>2920</v>
      </c>
      <c r="Q160" s="57">
        <v>0</v>
      </c>
      <c r="R160" s="57">
        <v>0</v>
      </c>
      <c r="S160" s="57">
        <f>_xll.SRS1Splines.Functions25.OneWay_Spline($D$56:$D$60,S$56:S$60,$D160)</f>
        <v>14.784417028873801</v>
      </c>
      <c r="T160" s="57">
        <f>_xll.SRS1Splines.Functions25.OneWay_Spline($D$56:$D$60,T$56:T$60,$D160)</f>
        <v>18.0906368595973</v>
      </c>
      <c r="U160" s="57">
        <v>0</v>
      </c>
      <c r="V160" s="57">
        <v>0</v>
      </c>
      <c r="W160" s="57">
        <f>_xll.SRS1Splines.Functions25.OneWay_Spline($D$56:$D$60,W$56:W$60,$D160)</f>
        <v>108.24344003001499</v>
      </c>
      <c r="X160" s="57">
        <f>_xll.SRS1Splines.Functions25.OneWay_Spline($D$56:$D$60,X$56:X$60,$D160)</f>
        <v>5.4909022677067698</v>
      </c>
      <c r="Y160" s="57">
        <f>_xll.SRS1Splines.Functions25.OneWay_Spline($D$56:$D$60,Y$56:Y$60,$D160)</f>
        <v>0.39014358040505898</v>
      </c>
      <c r="Z160" s="57">
        <f>_xll.SRS1Splines.Functions25.OneWay_Spline($D$56:$D$60,Z$56:Z$60,$D160)</f>
        <v>0.82472070365679495</v>
      </c>
      <c r="AB160" s="57">
        <f t="shared" si="28"/>
        <v>2920</v>
      </c>
      <c r="AC160" s="57">
        <f>_xll.SRS1Splines.Functions25.OneWay_Spline($D$56:$D$60,AC$56:AC$60,AB160)</f>
        <v>3.4414182678518101E-3</v>
      </c>
      <c r="AD160" s="57">
        <f>_xll.SRS1Splines.Functions25.OneWay_Spline($D$56:$D$60,AD$56:AD$60,$D160)</f>
        <v>0.38112005174831698</v>
      </c>
      <c r="AE160" s="57">
        <f>_xll.SRS1Splines.Functions25.OneWay_Spline($D$56:$D$60,AE$56:AE$60,$D160)</f>
        <v>0.297493487391154</v>
      </c>
      <c r="AF160" s="57">
        <f>_xll.SRS1Splines.Functions25.OneWay_Spline($D$56:$D$60,AF$56:AF$60,$D160)</f>
        <v>77.122120905966696</v>
      </c>
      <c r="AG160" s="57">
        <f>_xll.SRS1Splines.Functions25.OneWay_Spline($D$56:$D$60,AG$56:AG$60,$D160)</f>
        <v>0.570617592274825</v>
      </c>
      <c r="AH160" s="57">
        <v>0</v>
      </c>
      <c r="AI160" s="57">
        <f>_xll.SRS1Splines.Functions25.OneWay_Spline($D$56:$D$60,AI$56:AI$60,$D160)</f>
        <v>294.90965994173001</v>
      </c>
      <c r="AJ160" s="57">
        <f>_xll.SRS1Splines.Functions25.OneWay_Spline($D$56:$D$60,AJ$56:AJ$60,$D160)</f>
        <v>0.22463071693299999</v>
      </c>
      <c r="AK160" s="57">
        <v>0</v>
      </c>
      <c r="AL160" s="57">
        <f>_xll.SRS1Splines.Functions25.OneWay_Spline($D$56:$D$60,AL$56:AL$60,$D160)</f>
        <v>1.75882607411881</v>
      </c>
    </row>
    <row r="161" spans="2:38" s="57" customFormat="1">
      <c r="B161" s="57">
        <v>4.8559999999999999</v>
      </c>
      <c r="C161" s="57">
        <f t="shared" si="23"/>
        <v>2.5851885095398033</v>
      </c>
      <c r="D161" s="57">
        <f>D160*2</f>
        <v>5840</v>
      </c>
      <c r="E161" s="57">
        <f t="shared" si="24"/>
        <v>3.2564236865300546E-3</v>
      </c>
      <c r="F161" s="57">
        <f t="shared" si="30"/>
        <v>0.47850411052836395</v>
      </c>
      <c r="G161" s="57">
        <f t="shared" si="30"/>
        <v>0.69059535166422781</v>
      </c>
      <c r="H161" s="57">
        <f t="shared" si="30"/>
        <v>0.72735332611181269</v>
      </c>
      <c r="I161" s="57">
        <f t="shared" si="30"/>
        <v>1.3035922097640058</v>
      </c>
      <c r="J161" s="57">
        <f t="shared" si="30"/>
        <v>30.875182681661403</v>
      </c>
      <c r="K161" s="57">
        <f t="shared" si="30"/>
        <v>10.791501976056924</v>
      </c>
      <c r="L161" s="57">
        <f t="shared" si="30"/>
        <v>0.57139636615669953</v>
      </c>
      <c r="M161" s="57">
        <f t="shared" si="30"/>
        <v>1.0521499136071837</v>
      </c>
      <c r="N161" s="57">
        <f t="shared" si="30"/>
        <v>3.3394777218820324</v>
      </c>
      <c r="P161" s="57">
        <f t="shared" si="27"/>
        <v>5840</v>
      </c>
      <c r="Q161" s="57">
        <v>0</v>
      </c>
      <c r="R161" s="57">
        <v>0</v>
      </c>
      <c r="S161" s="57">
        <f>_xll.SRS1Splines.Functions25.OneWay_Spline($D$56:$D$60,S$56:S$60,$D161)</f>
        <v>29.3820486457704</v>
      </c>
      <c r="T161" s="57">
        <f>_xll.SRS1Splines.Functions25.OneWay_Spline($D$56:$D$60,T$56:T$60,$D161)</f>
        <v>36.024914391955001</v>
      </c>
      <c r="U161" s="57">
        <v>0</v>
      </c>
      <c r="V161" s="57">
        <v>0</v>
      </c>
      <c r="W161" s="57">
        <f>_xll.SRS1Splines.Functions25.OneWay_Spline($D$56:$D$60,W$56:W$60,$D161)</f>
        <v>213.11135981287401</v>
      </c>
      <c r="X161" s="57">
        <f>_xll.SRS1Splines.Functions25.OneWay_Spline($D$56:$D$60,X$56:X$60,$D161)</f>
        <v>10.782503246648099</v>
      </c>
      <c r="Y161" s="57">
        <f>_xll.SRS1Splines.Functions25.OneWay_Spline($D$56:$D$60,Y$56:Y$60,$D161)</f>
        <v>0.39014358040505898</v>
      </c>
      <c r="Z161" s="57">
        <f>_xll.SRS1Splines.Functions25.OneWay_Spline($D$56:$D$60,Z$56:Z$60,$D161)</f>
        <v>0.82472070365679495</v>
      </c>
      <c r="AB161" s="57">
        <f t="shared" si="28"/>
        <v>5840</v>
      </c>
      <c r="AC161" s="57">
        <f>_xll.SRS1Splines.Functions25.OneWay_Spline($D$56:$D$60,AC$56:AC$60,AB161)</f>
        <v>3.4414182678518101E-3</v>
      </c>
      <c r="AD161" s="57">
        <f>_xll.SRS1Splines.Functions25.OneWay_Spline($D$56:$D$60,AD$56:AD$60,$D161)</f>
        <v>0.38112005174831698</v>
      </c>
      <c r="AE161" s="57">
        <f>_xll.SRS1Splines.Functions25.OneWay_Spline($D$56:$D$60,AE$56:AE$60,$D161)</f>
        <v>0.297493487391154</v>
      </c>
      <c r="AF161" s="57">
        <f>_xll.SRS1Splines.Functions25.OneWay_Spline($D$56:$D$60,AF$56:AF$60,$D161)</f>
        <v>154.163150888286</v>
      </c>
      <c r="AG161" s="57">
        <f>_xll.SRS1Splines.Functions25.OneWay_Spline($D$56:$D$60,AG$56:AG$60,$D161)</f>
        <v>0.570617592274825</v>
      </c>
      <c r="AH161" s="57">
        <v>0</v>
      </c>
      <c r="AI161" s="57">
        <f>_xll.SRS1Splines.Functions25.OneWay_Spline($D$56:$D$60,AI$56:AI$60,$D161)</f>
        <v>586.20284050639896</v>
      </c>
      <c r="AJ161" s="57">
        <f>_xll.SRS1Splines.Functions25.OneWay_Spline($D$56:$D$60,AJ$56:AJ$60,$D161)</f>
        <v>0.22463071693299999</v>
      </c>
      <c r="AK161" s="57">
        <v>0</v>
      </c>
      <c r="AL161" s="57">
        <f>_xll.SRS1Splines.Functions25.OneWay_Spline($D$56:$D$60,AL$56:AL$60,$D161)</f>
        <v>1.75882607411881</v>
      </c>
    </row>
    <row r="162" spans="2:38" s="57" customFormat="1">
      <c r="B162" s="57">
        <v>4.0343999999999998</v>
      </c>
      <c r="C162" s="57">
        <f t="shared" si="23"/>
        <v>2.1477933531481432</v>
      </c>
      <c r="D162" s="58">
        <f>365*21.772</f>
        <v>7946.78</v>
      </c>
      <c r="E162" s="57">
        <f t="shared" si="24"/>
        <v>2.7054604038173093E-3</v>
      </c>
      <c r="F162" s="57">
        <f t="shared" si="30"/>
        <v>0.39754468359053369</v>
      </c>
      <c r="G162" s="57">
        <f t="shared" si="30"/>
        <v>0.57375162412565095</v>
      </c>
      <c r="H162" s="57">
        <f t="shared" si="30"/>
        <v>0.60429041574660158</v>
      </c>
      <c r="I162" s="57">
        <f t="shared" si="30"/>
        <v>1.0830338573047582</v>
      </c>
      <c r="J162" s="57">
        <f t="shared" si="30"/>
        <v>25.651325578849832</v>
      </c>
      <c r="K162" s="57">
        <f t="shared" si="30"/>
        <v>8.9656580667636039</v>
      </c>
      <c r="L162" s="57">
        <f t="shared" si="30"/>
        <v>0.47472024292063197</v>
      </c>
      <c r="M162" s="57">
        <f t="shared" si="30"/>
        <v>0.87413377501170142</v>
      </c>
      <c r="N162" s="57">
        <f t="shared" si="30"/>
        <v>2.7744622984268683</v>
      </c>
      <c r="P162" s="57">
        <f t="shared" si="27"/>
        <v>7946.78</v>
      </c>
      <c r="Q162" s="57">
        <v>0</v>
      </c>
      <c r="R162" s="57">
        <v>0</v>
      </c>
      <c r="S162" s="57">
        <f>_xll.SRS1Splines.Functions25.OneWay_Spline($D$56:$D$60,S$56:S$60,$D162)</f>
        <v>39.914239857361203</v>
      </c>
      <c r="T162" s="57">
        <f>_xll.SRS1Splines.Functions25.OneWay_Spline($D$56:$D$60,T$56:T$60,$D162)</f>
        <v>48.964495631551003</v>
      </c>
      <c r="U162" s="57">
        <v>0</v>
      </c>
      <c r="V162" s="57">
        <v>0</v>
      </c>
      <c r="W162" s="57">
        <f>_xll.SRS1Splines.Functions25.OneWay_Spline($D$56:$D$60,W$56:W$60,$D162)</f>
        <v>288.77356393620602</v>
      </c>
      <c r="X162" s="57">
        <f>_xll.SRS1Splines.Functions25.OneWay_Spline($D$56:$D$60,X$56:X$60,$D162)</f>
        <v>14.6003933529542</v>
      </c>
      <c r="Y162" s="57">
        <f>_xll.SRS1Splines.Functions25.OneWay_Spline($D$56:$D$60,Y$56:Y$60,$D162)</f>
        <v>0.39014358040505898</v>
      </c>
      <c r="Z162" s="57">
        <f>_xll.SRS1Splines.Functions25.OneWay_Spline($D$56:$D$60,Z$56:Z$60,$D162)</f>
        <v>0.82472070365679495</v>
      </c>
      <c r="AB162" s="57">
        <f t="shared" si="28"/>
        <v>7946.78</v>
      </c>
      <c r="AC162" s="57">
        <f>_xll.SRS1Splines.Functions25.OneWay_Spline($D$56:$D$60,AC$56:AC$60,AB162)</f>
        <v>3.4414182678518101E-3</v>
      </c>
      <c r="AD162" s="57">
        <f>_xll.SRS1Splines.Functions25.OneWay_Spline($D$56:$D$60,AD$56:AD$60,$D162)</f>
        <v>0.38112005174831698</v>
      </c>
      <c r="AE162" s="57">
        <f>_xll.SRS1Splines.Functions25.OneWay_Spline($D$56:$D$60,AE$56:AE$60,$D162)</f>
        <v>0.297493487391154</v>
      </c>
      <c r="AF162" s="57">
        <f>_xll.SRS1Splines.Functions25.OneWay_Spline($D$56:$D$60,AF$56:AF$60,$D162)</f>
        <v>209.74825402053</v>
      </c>
      <c r="AG162" s="57">
        <f>_xll.SRS1Splines.Functions25.OneWay_Spline($D$56:$D$60,AG$56:AG$60,$D162)</f>
        <v>0.570617592274825</v>
      </c>
      <c r="AH162" s="57">
        <v>0</v>
      </c>
      <c r="AI162" s="57">
        <f>_xll.SRS1Splines.Functions25.OneWay_Spline($D$56:$D$60,AI$56:AI$60,$D162)</f>
        <v>796.37087028380802</v>
      </c>
      <c r="AJ162" s="57">
        <f>_xll.SRS1Splines.Functions25.OneWay_Spline($D$56:$D$60,AJ$56:AJ$60,$D162)</f>
        <v>0.22463071693299999</v>
      </c>
      <c r="AK162" s="57">
        <v>0</v>
      </c>
      <c r="AL162" s="57">
        <f>_xll.SRS1Splines.Functions25.OneWay_Spline($D$56:$D$60,AL$56:AL$60,$D162)</f>
        <v>1.75882607411881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43</v>
      </c>
      <c r="F170" s="42">
        <v>6.1466000000000003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44</v>
      </c>
      <c r="F171" s="42">
        <v>5.9789899999999996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45</v>
      </c>
      <c r="F172" s="42">
        <v>6.9461199999999996</v>
      </c>
    </row>
    <row r="173" spans="2:38">
      <c r="E173" s="42" t="s">
        <v>46</v>
      </c>
      <c r="F173" s="42">
        <v>7.5262599999999997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42" t="s">
        <v>47</v>
      </c>
      <c r="F174" s="42">
        <v>6.7503299999999999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>
      <c r="E175" s="53" t="s">
        <v>35</v>
      </c>
      <c r="F175" s="53">
        <f>SUM(F170:F174)</f>
        <v>33.348300000000002</v>
      </c>
      <c r="G175" s="42" t="s">
        <v>36</v>
      </c>
    </row>
    <row r="176" spans="2:38">
      <c r="E176" s="42" t="s">
        <v>37</v>
      </c>
      <c r="J176" s="54">
        <v>5.5</v>
      </c>
      <c r="K176" s="54" t="s">
        <v>38</v>
      </c>
      <c r="L176" s="42" t="s">
        <v>39</v>
      </c>
    </row>
    <row r="177" spans="4:38">
      <c r="E177" s="42" t="s">
        <v>40</v>
      </c>
    </row>
    <row r="178" spans="4:38">
      <c r="E178" s="42" t="s">
        <v>41</v>
      </c>
    </row>
    <row r="180" spans="4:38">
      <c r="D180" s="53" t="s">
        <v>55</v>
      </c>
      <c r="E180" s="53" t="s">
        <v>54</v>
      </c>
    </row>
    <row r="181" spans="4:38">
      <c r="E181" s="53" t="s">
        <v>57</v>
      </c>
    </row>
    <row r="183" spans="4:38">
      <c r="E183" s="53"/>
    </row>
    <row r="184" spans="4:38">
      <c r="D184" s="53" t="str">
        <f>D80</f>
        <v>Average</v>
      </c>
      <c r="E184" s="53" t="str">
        <f>E80</f>
        <v>Blood</v>
      </c>
      <c r="F184" s="53" t="str">
        <f t="shared" ref="F184:N185" si="31">F80</f>
        <v>Thymus</v>
      </c>
      <c r="G184" s="53" t="str">
        <f t="shared" si="31"/>
        <v>Heart</v>
      </c>
      <c r="H184" s="53" t="str">
        <f t="shared" si="31"/>
        <v>Lungs</v>
      </c>
      <c r="I184" s="53" t="str">
        <f t="shared" si="31"/>
        <v>Kidneys</v>
      </c>
      <c r="J184" s="53" t="str">
        <f t="shared" si="31"/>
        <v>Spleen</v>
      </c>
      <c r="K184" s="53" t="str">
        <f t="shared" si="31"/>
        <v>Liver</v>
      </c>
      <c r="L184" s="53" t="str">
        <f t="shared" si="31"/>
        <v>ART</v>
      </c>
      <c r="M184" s="53" t="str">
        <f t="shared" si="31"/>
        <v>Carcass</v>
      </c>
      <c r="N184" s="53" t="str">
        <f t="shared" si="31"/>
        <v>Tumor</v>
      </c>
      <c r="O184" s="53"/>
      <c r="P184" s="53" t="str">
        <f>P80</f>
        <v>Average -STDEV</v>
      </c>
      <c r="Q184" s="53" t="str">
        <f>Q80</f>
        <v>Blood</v>
      </c>
      <c r="R184" s="53" t="str">
        <f t="shared" ref="R184:Z185" si="32">R80</f>
        <v>Thymus</v>
      </c>
      <c r="S184" s="53" t="str">
        <f t="shared" si="32"/>
        <v>Heart</v>
      </c>
      <c r="T184" s="53" t="str">
        <f t="shared" si="32"/>
        <v>Lungs</v>
      </c>
      <c r="U184" s="53" t="str">
        <f t="shared" si="32"/>
        <v>Kidneys</v>
      </c>
      <c r="V184" s="53" t="str">
        <f t="shared" si="32"/>
        <v>Spleen</v>
      </c>
      <c r="W184" s="53" t="str">
        <f t="shared" si="32"/>
        <v>Liver</v>
      </c>
      <c r="X184" s="53" t="str">
        <f t="shared" si="32"/>
        <v>ART</v>
      </c>
      <c r="Y184" s="53" t="str">
        <f t="shared" si="32"/>
        <v>Carcass</v>
      </c>
      <c r="Z184" s="53" t="str">
        <f t="shared" si="32"/>
        <v>Tumor</v>
      </c>
      <c r="AA184" s="53"/>
      <c r="AB184" s="53" t="str">
        <f>AB80</f>
        <v>Average +STDEV</v>
      </c>
      <c r="AC184" s="53" t="str">
        <f>AC80</f>
        <v>Blood</v>
      </c>
      <c r="AD184" s="53" t="str">
        <f t="shared" ref="AD184:AL185" si="33">AD80</f>
        <v>Thymus</v>
      </c>
      <c r="AE184" s="53" t="str">
        <f t="shared" si="33"/>
        <v>Heart</v>
      </c>
      <c r="AF184" s="53" t="str">
        <f t="shared" si="33"/>
        <v>Lungs</v>
      </c>
      <c r="AG184" s="53" t="str">
        <f t="shared" si="33"/>
        <v>Kidneys</v>
      </c>
      <c r="AH184" s="53" t="str">
        <f t="shared" si="33"/>
        <v>Spleen</v>
      </c>
      <c r="AI184" s="53" t="str">
        <f t="shared" si="33"/>
        <v>Liver</v>
      </c>
      <c r="AJ184" s="53" t="str">
        <f t="shared" si="33"/>
        <v>ART</v>
      </c>
      <c r="AK184" s="53" t="str">
        <f t="shared" si="33"/>
        <v>Carcass</v>
      </c>
      <c r="AL184" s="53" t="str">
        <f t="shared" si="33"/>
        <v>Tumor</v>
      </c>
    </row>
    <row r="185" spans="4:38">
      <c r="D185" s="42">
        <f>D81</f>
        <v>0</v>
      </c>
      <c r="E185" s="42">
        <f>E81</f>
        <v>0</v>
      </c>
      <c r="F185" s="42">
        <f t="shared" si="31"/>
        <v>0</v>
      </c>
      <c r="G185" s="42">
        <f t="shared" si="31"/>
        <v>0</v>
      </c>
      <c r="H185" s="42">
        <f t="shared" si="31"/>
        <v>0</v>
      </c>
      <c r="I185" s="42">
        <f t="shared" si="31"/>
        <v>0</v>
      </c>
      <c r="J185" s="42">
        <f t="shared" si="31"/>
        <v>0</v>
      </c>
      <c r="K185" s="42">
        <f t="shared" si="31"/>
        <v>0</v>
      </c>
      <c r="L185" s="42">
        <f t="shared" si="31"/>
        <v>0</v>
      </c>
      <c r="M185" s="42">
        <f t="shared" si="31"/>
        <v>0</v>
      </c>
      <c r="N185" s="42">
        <f t="shared" si="31"/>
        <v>0</v>
      </c>
      <c r="Q185" s="42">
        <f>Q81</f>
        <v>0</v>
      </c>
      <c r="R185" s="42">
        <f t="shared" si="32"/>
        <v>0</v>
      </c>
      <c r="S185" s="42">
        <f t="shared" si="32"/>
        <v>0</v>
      </c>
      <c r="T185" s="42">
        <f t="shared" si="32"/>
        <v>0</v>
      </c>
      <c r="U185" s="42">
        <f t="shared" si="32"/>
        <v>0</v>
      </c>
      <c r="V185" s="42">
        <f t="shared" si="32"/>
        <v>0</v>
      </c>
      <c r="W185" s="42">
        <f t="shared" si="32"/>
        <v>0</v>
      </c>
      <c r="X185" s="42">
        <f t="shared" si="32"/>
        <v>0</v>
      </c>
      <c r="Y185" s="42">
        <f t="shared" si="32"/>
        <v>0</v>
      </c>
      <c r="Z185" s="42">
        <f t="shared" si="32"/>
        <v>0</v>
      </c>
      <c r="AC185" s="42">
        <f>AC81</f>
        <v>0</v>
      </c>
      <c r="AD185" s="42">
        <f t="shared" si="33"/>
        <v>0</v>
      </c>
      <c r="AE185" s="42">
        <f t="shared" si="33"/>
        <v>0</v>
      </c>
      <c r="AF185" s="42">
        <f t="shared" si="33"/>
        <v>0</v>
      </c>
      <c r="AG185" s="42">
        <f t="shared" si="33"/>
        <v>0</v>
      </c>
      <c r="AH185" s="42">
        <f t="shared" si="33"/>
        <v>0</v>
      </c>
      <c r="AI185" s="42">
        <f t="shared" si="33"/>
        <v>0</v>
      </c>
      <c r="AJ185" s="42">
        <f t="shared" si="33"/>
        <v>0</v>
      </c>
      <c r="AK185" s="42">
        <f t="shared" si="33"/>
        <v>0</v>
      </c>
      <c r="AL185" s="42">
        <f t="shared" si="33"/>
        <v>0</v>
      </c>
    </row>
    <row r="186" spans="4:38">
      <c r="D186" s="42">
        <f t="shared" ref="D186:D249" si="34">D82</f>
        <v>4.1666666666666664E-2</v>
      </c>
      <c r="E186" s="42">
        <f t="shared" ref="E186:N201" si="35">E82/$J$176/2220*$F$175*60*24</f>
        <v>25.19429324279329</v>
      </c>
      <c r="F186" s="42">
        <f t="shared" si="35"/>
        <v>8.3730183127534854</v>
      </c>
      <c r="G186" s="42">
        <f t="shared" si="35"/>
        <v>7.3595697146370647</v>
      </c>
      <c r="H186" s="42">
        <f t="shared" si="35"/>
        <v>12.000465252824352</v>
      </c>
      <c r="I186" s="42">
        <f t="shared" si="35"/>
        <v>10.170554438268542</v>
      </c>
      <c r="J186" s="42">
        <f t="shared" si="35"/>
        <v>38.367027173814876</v>
      </c>
      <c r="K186" s="42">
        <f t="shared" si="35"/>
        <v>14.611228314208415</v>
      </c>
      <c r="L186" s="42">
        <f t="shared" si="35"/>
        <v>1.231454943530055</v>
      </c>
      <c r="M186" s="42">
        <f t="shared" si="35"/>
        <v>1.9661966707338692</v>
      </c>
      <c r="N186" s="42">
        <f t="shared" si="35"/>
        <v>1.6349927819677532</v>
      </c>
      <c r="Q186" s="42">
        <f t="shared" ref="Q186:Z201" si="36">Q82/$J$176/2220*$F$175*60*24</f>
        <v>24.658704823664316</v>
      </c>
      <c r="R186" s="42">
        <f t="shared" si="36"/>
        <v>6.5659118043938758</v>
      </c>
      <c r="S186" s="42">
        <f t="shared" si="36"/>
        <v>6.9301403203371432</v>
      </c>
      <c r="T186" s="42">
        <f t="shared" si="36"/>
        <v>11.628685540963387</v>
      </c>
      <c r="U186" s="42">
        <f t="shared" si="36"/>
        <v>9.5270174809585697</v>
      </c>
      <c r="V186" s="42">
        <f t="shared" si="36"/>
        <v>33.802348467216774</v>
      </c>
      <c r="W186" s="42">
        <f t="shared" si="36"/>
        <v>13.088188758040278</v>
      </c>
      <c r="X186" s="42">
        <f t="shared" si="36"/>
        <v>1.1060136698780523</v>
      </c>
      <c r="Y186" s="42">
        <f t="shared" si="36"/>
        <v>1.7585118439313447</v>
      </c>
      <c r="Z186" s="42">
        <f t="shared" si="36"/>
        <v>0.20855940061073402</v>
      </c>
      <c r="AC186" s="42">
        <f t="shared" ref="AC186:AL201" si="37">AC82/$J$176/2220*$F$175*60*24</f>
        <v>25.729881661922271</v>
      </c>
      <c r="AD186" s="42">
        <f t="shared" si="37"/>
        <v>10.1801248211131</v>
      </c>
      <c r="AE186" s="42">
        <f t="shared" si="37"/>
        <v>7.7889991089369879</v>
      </c>
      <c r="AF186" s="42">
        <f t="shared" si="37"/>
        <v>12.372244964685354</v>
      </c>
      <c r="AG186" s="42">
        <f t="shared" si="37"/>
        <v>10.814091395578473</v>
      </c>
      <c r="AH186" s="42">
        <f t="shared" si="37"/>
        <v>42.931705880412949</v>
      </c>
      <c r="AI186" s="42">
        <f t="shared" si="37"/>
        <v>16.134267870376554</v>
      </c>
      <c r="AJ186" s="42">
        <f t="shared" si="37"/>
        <v>1.3568962171820578</v>
      </c>
      <c r="AK186" s="42">
        <f t="shared" si="37"/>
        <v>2.1738814975363936</v>
      </c>
      <c r="AL186" s="42">
        <f t="shared" si="37"/>
        <v>3.0614261633247706</v>
      </c>
    </row>
    <row r="187" spans="4:38">
      <c r="D187" s="42">
        <f t="shared" si="34"/>
        <v>7.4999999999999997E-2</v>
      </c>
      <c r="E187" s="42">
        <f t="shared" si="35"/>
        <v>21.293224458872114</v>
      </c>
      <c r="F187" s="42">
        <f t="shared" si="35"/>
        <v>7.4111077086089656</v>
      </c>
      <c r="G187" s="42">
        <f t="shared" si="35"/>
        <v>6.7436880909226158</v>
      </c>
      <c r="H187" s="42">
        <f t="shared" si="35"/>
        <v>10.63542226791705</v>
      </c>
      <c r="I187" s="42">
        <f t="shared" si="35"/>
        <v>9.8005511410836821</v>
      </c>
      <c r="J187" s="42">
        <f t="shared" si="35"/>
        <v>36.56675177368092</v>
      </c>
      <c r="K187" s="42">
        <f t="shared" si="35"/>
        <v>14.855192699160712</v>
      </c>
      <c r="L187" s="42">
        <f t="shared" si="35"/>
        <v>1.5691789121267852</v>
      </c>
      <c r="M187" s="42">
        <f t="shared" si="35"/>
        <v>2.0469263958495789</v>
      </c>
      <c r="N187" s="42">
        <f t="shared" si="35"/>
        <v>3.9145494682149748</v>
      </c>
      <c r="Q187" s="42">
        <f t="shared" si="36"/>
        <v>20.568011184964611</v>
      </c>
      <c r="R187" s="42">
        <f t="shared" si="36"/>
        <v>5.9000194658972296</v>
      </c>
      <c r="S187" s="42">
        <f t="shared" si="36"/>
        <v>5.7966131746957625</v>
      </c>
      <c r="T187" s="42">
        <f t="shared" si="36"/>
        <v>10.152071054293209</v>
      </c>
      <c r="U187" s="42">
        <f t="shared" si="36"/>
        <v>8.8216203075969979</v>
      </c>
      <c r="V187" s="42">
        <f t="shared" si="36"/>
        <v>31.862479825186224</v>
      </c>
      <c r="W187" s="42">
        <f t="shared" si="36"/>
        <v>12.707757255332456</v>
      </c>
      <c r="X187" s="42">
        <f t="shared" si="36"/>
        <v>1.4141812077046851</v>
      </c>
      <c r="Y187" s="42">
        <f t="shared" si="36"/>
        <v>1.8965729917883039</v>
      </c>
      <c r="Z187" s="42">
        <f t="shared" si="36"/>
        <v>1.0409446673790419</v>
      </c>
      <c r="AC187" s="42">
        <f t="shared" si="37"/>
        <v>22.018437732779617</v>
      </c>
      <c r="AD187" s="42">
        <f t="shared" si="37"/>
        <v>8.9221959513207025</v>
      </c>
      <c r="AE187" s="42">
        <f t="shared" si="37"/>
        <v>7.6618706952266749</v>
      </c>
      <c r="AF187" s="42">
        <f t="shared" si="37"/>
        <v>11.118773481540849</v>
      </c>
      <c r="AG187" s="42">
        <f t="shared" si="37"/>
        <v>10.747490549853811</v>
      </c>
      <c r="AH187" s="42">
        <f t="shared" si="37"/>
        <v>41.271023722175812</v>
      </c>
      <c r="AI187" s="42">
        <f t="shared" si="37"/>
        <v>16.983091366034046</v>
      </c>
      <c r="AJ187" s="42">
        <f t="shared" si="37"/>
        <v>1.7240943926578751</v>
      </c>
      <c r="AK187" s="42">
        <f t="shared" si="37"/>
        <v>2.1980629141173917</v>
      </c>
      <c r="AL187" s="42">
        <f t="shared" si="37"/>
        <v>6.7881542690508949</v>
      </c>
    </row>
    <row r="188" spans="4:38">
      <c r="D188" s="42">
        <f t="shared" si="34"/>
        <v>0.1</v>
      </c>
      <c r="E188" s="42">
        <f t="shared" si="35"/>
        <v>18.313758021274076</v>
      </c>
      <c r="F188" s="42">
        <f t="shared" si="35"/>
        <v>6.6773511788196345</v>
      </c>
      <c r="G188" s="42">
        <f t="shared" si="35"/>
        <v>6.2731361784254061</v>
      </c>
      <c r="H188" s="42">
        <f t="shared" si="35"/>
        <v>9.5821566645731622</v>
      </c>
      <c r="I188" s="42">
        <f t="shared" si="35"/>
        <v>9.5260984878624111</v>
      </c>
      <c r="J188" s="42">
        <f t="shared" si="35"/>
        <v>35.203373257022044</v>
      </c>
      <c r="K188" s="42">
        <f t="shared" si="35"/>
        <v>15.04017806979345</v>
      </c>
      <c r="L188" s="42">
        <f t="shared" si="35"/>
        <v>1.8313200022140985</v>
      </c>
      <c r="M188" s="42">
        <f t="shared" si="35"/>
        <v>2.108953698099624</v>
      </c>
      <c r="N188" s="42">
        <f t="shared" si="35"/>
        <v>5.5847484203310334</v>
      </c>
      <c r="Q188" s="42">
        <f t="shared" si="36"/>
        <v>17.43668809815642</v>
      </c>
      <c r="R188" s="42">
        <f t="shared" si="36"/>
        <v>5.3919258297268353</v>
      </c>
      <c r="S188" s="42">
        <f t="shared" si="36"/>
        <v>4.9158758334742947</v>
      </c>
      <c r="T188" s="42">
        <f t="shared" si="36"/>
        <v>9.0176861850038534</v>
      </c>
      <c r="U188" s="42">
        <f t="shared" si="36"/>
        <v>8.2856565573951357</v>
      </c>
      <c r="V188" s="42">
        <f t="shared" si="36"/>
        <v>30.366819731766178</v>
      </c>
      <c r="W188" s="42">
        <f t="shared" si="36"/>
        <v>12.428541042581287</v>
      </c>
      <c r="X188" s="42">
        <f t="shared" si="36"/>
        <v>1.6526870409395045</v>
      </c>
      <c r="Y188" s="42">
        <f t="shared" si="36"/>
        <v>2.003675327135813</v>
      </c>
      <c r="Z188" s="42">
        <f t="shared" si="36"/>
        <v>1.6616340882637797</v>
      </c>
      <c r="AC188" s="42">
        <f t="shared" si="37"/>
        <v>19.190827944391724</v>
      </c>
      <c r="AD188" s="42">
        <f t="shared" si="37"/>
        <v>7.9627765279123954</v>
      </c>
      <c r="AE188" s="42">
        <f t="shared" si="37"/>
        <v>7.5660454650030644</v>
      </c>
      <c r="AF188" s="42">
        <f t="shared" si="37"/>
        <v>10.14662714414243</v>
      </c>
      <c r="AG188" s="42">
        <f t="shared" si="37"/>
        <v>10.695286790551853</v>
      </c>
      <c r="AH188" s="42">
        <f t="shared" si="37"/>
        <v>40.039926782277782</v>
      </c>
      <c r="AI188" s="42">
        <f t="shared" si="37"/>
        <v>17.608301366515107</v>
      </c>
      <c r="AJ188" s="42">
        <f t="shared" si="37"/>
        <v>2.009769828458698</v>
      </c>
      <c r="AK188" s="42">
        <f t="shared" si="37"/>
        <v>2.2159762779779912</v>
      </c>
      <c r="AL188" s="42">
        <f t="shared" si="37"/>
        <v>9.5078627523982782</v>
      </c>
    </row>
    <row r="189" spans="4:38">
      <c r="D189" s="42">
        <f t="shared" si="34"/>
        <v>0.125</v>
      </c>
      <c r="E189" s="42">
        <f t="shared" si="35"/>
        <v>15.674883148677711</v>
      </c>
      <c r="F189" s="42">
        <f t="shared" si="35"/>
        <v>6.0564427743906153</v>
      </c>
      <c r="G189" s="42">
        <f t="shared" si="35"/>
        <v>5.8566619577081127</v>
      </c>
      <c r="H189" s="42">
        <f t="shared" si="35"/>
        <v>8.6675759316445102</v>
      </c>
      <c r="I189" s="42">
        <f t="shared" si="35"/>
        <v>9.2691177970281871</v>
      </c>
      <c r="J189" s="42">
        <f t="shared" si="35"/>
        <v>34.053765769744757</v>
      </c>
      <c r="K189" s="42">
        <f t="shared" si="35"/>
        <v>15.226888082070619</v>
      </c>
      <c r="L189" s="42">
        <f t="shared" si="35"/>
        <v>2.0550145089769272</v>
      </c>
      <c r="M189" s="42">
        <f t="shared" si="35"/>
        <v>2.1632595024246464</v>
      </c>
      <c r="N189" s="42">
        <f t="shared" si="35"/>
        <v>7.1849846630708267</v>
      </c>
      <c r="Q189" s="42">
        <f t="shared" si="36"/>
        <v>14.675321037957453</v>
      </c>
      <c r="R189" s="42">
        <f t="shared" si="36"/>
        <v>4.9619152481058126</v>
      </c>
      <c r="S189" s="42">
        <f t="shared" si="36"/>
        <v>4.1614337518444184</v>
      </c>
      <c r="T189" s="42">
        <f t="shared" si="36"/>
        <v>8.0242668819728138</v>
      </c>
      <c r="U189" s="42">
        <f t="shared" si="36"/>
        <v>7.8061990835052741</v>
      </c>
      <c r="V189" s="42">
        <f t="shared" si="36"/>
        <v>29.094608234046373</v>
      </c>
      <c r="W189" s="42">
        <f t="shared" si="36"/>
        <v>12.196807307897775</v>
      </c>
      <c r="X189" s="42">
        <f t="shared" si="36"/>
        <v>1.8559309008051152</v>
      </c>
      <c r="Y189" s="42">
        <f t="shared" si="36"/>
        <v>2.0950450037722548</v>
      </c>
      <c r="Z189" s="42">
        <f t="shared" si="36"/>
        <v>2.2370742499451817</v>
      </c>
      <c r="AC189" s="42">
        <f t="shared" si="37"/>
        <v>16.674445259397977</v>
      </c>
      <c r="AD189" s="42">
        <f t="shared" si="37"/>
        <v>7.1509703006754179</v>
      </c>
      <c r="AE189" s="42">
        <f t="shared" si="37"/>
        <v>7.469809731973049</v>
      </c>
      <c r="AF189" s="42">
        <f t="shared" si="37"/>
        <v>9.3108849813162067</v>
      </c>
      <c r="AG189" s="42">
        <f t="shared" si="37"/>
        <v>10.641151781242664</v>
      </c>
      <c r="AH189" s="42">
        <f t="shared" si="37"/>
        <v>39.012923305443124</v>
      </c>
      <c r="AI189" s="42">
        <f t="shared" si="37"/>
        <v>18.201466648985232</v>
      </c>
      <c r="AJ189" s="42">
        <f t="shared" si="37"/>
        <v>2.2538645265492683</v>
      </c>
      <c r="AK189" s="42">
        <f t="shared" si="37"/>
        <v>2.2336987573456044</v>
      </c>
      <c r="AL189" s="42">
        <f t="shared" si="37"/>
        <v>12.132895076196485</v>
      </c>
    </row>
    <row r="190" spans="4:38">
      <c r="D190" s="42">
        <f t="shared" si="34"/>
        <v>0.25</v>
      </c>
      <c r="E190" s="42">
        <f t="shared" si="35"/>
        <v>10.695510802750732</v>
      </c>
      <c r="F190" s="42">
        <f t="shared" si="35"/>
        <v>5.745679177123554</v>
      </c>
      <c r="G190" s="42">
        <f t="shared" si="35"/>
        <v>5.0860776615993348</v>
      </c>
      <c r="H190" s="42">
        <f t="shared" si="35"/>
        <v>7.5060696041632271</v>
      </c>
      <c r="I190" s="42">
        <f t="shared" si="35"/>
        <v>8.3756414098186607</v>
      </c>
      <c r="J190" s="42">
        <f t="shared" si="35"/>
        <v>33.580782962493224</v>
      </c>
      <c r="K190" s="42">
        <f t="shared" si="35"/>
        <v>16.26068820531966</v>
      </c>
      <c r="L190" s="42">
        <f t="shared" si="35"/>
        <v>2.2247816903973967</v>
      </c>
      <c r="M190" s="42">
        <f t="shared" si="35"/>
        <v>2.246795718305743</v>
      </c>
      <c r="N190" s="42">
        <f t="shared" si="35"/>
        <v>13.846661452106812</v>
      </c>
      <c r="Q190" s="42">
        <f t="shared" si="36"/>
        <v>9.8256955961938512</v>
      </c>
      <c r="R190" s="42">
        <f t="shared" si="36"/>
        <v>4.7449346505406123</v>
      </c>
      <c r="S190" s="42">
        <f t="shared" si="36"/>
        <v>3.5105488890380303</v>
      </c>
      <c r="T190" s="42">
        <f t="shared" si="36"/>
        <v>6.4979976477978214</v>
      </c>
      <c r="U190" s="42">
        <f t="shared" si="36"/>
        <v>6.7633784702578321</v>
      </c>
      <c r="V190" s="42">
        <f t="shared" si="36"/>
        <v>28.239688249272167</v>
      </c>
      <c r="W190" s="42">
        <f t="shared" si="36"/>
        <v>12.215812241383855</v>
      </c>
      <c r="X190" s="42">
        <f t="shared" si="36"/>
        <v>2.0017772976089425</v>
      </c>
      <c r="Y190" s="42">
        <f t="shared" si="36"/>
        <v>2.1638735992209179</v>
      </c>
      <c r="Z190" s="42">
        <f t="shared" si="36"/>
        <v>4.0970533617691558</v>
      </c>
      <c r="AC190" s="42">
        <f t="shared" si="37"/>
        <v>11.565326009307615</v>
      </c>
      <c r="AD190" s="42">
        <f t="shared" si="37"/>
        <v>6.7464237037065331</v>
      </c>
      <c r="AE190" s="42">
        <f t="shared" si="37"/>
        <v>6.9560985170802159</v>
      </c>
      <c r="AF190" s="42">
        <f t="shared" si="37"/>
        <v>8.5003947018550647</v>
      </c>
      <c r="AG190" s="42">
        <f t="shared" si="37"/>
        <v>10.319179187708757</v>
      </c>
      <c r="AH190" s="42">
        <f t="shared" si="37"/>
        <v>38.921877675714285</v>
      </c>
      <c r="AI190" s="42">
        <f t="shared" si="37"/>
        <v>20.507869714711799</v>
      </c>
      <c r="AJ190" s="42">
        <f t="shared" si="37"/>
        <v>2.4461118288872994</v>
      </c>
      <c r="AK190" s="42">
        <f t="shared" si="37"/>
        <v>2.3227317107488519</v>
      </c>
      <c r="AL190" s="42">
        <f t="shared" si="37"/>
        <v>23.596269542444436</v>
      </c>
    </row>
    <row r="191" spans="4:38">
      <c r="D191" s="42">
        <f t="shared" si="34"/>
        <v>0.375</v>
      </c>
      <c r="E191" s="42">
        <f t="shared" si="35"/>
        <v>7.7292103018846001</v>
      </c>
      <c r="F191" s="42">
        <f t="shared" si="35"/>
        <v>6.5318440329726561</v>
      </c>
      <c r="G191" s="42">
        <f t="shared" si="35"/>
        <v>4.6546195693834811</v>
      </c>
      <c r="H191" s="42">
        <f t="shared" si="35"/>
        <v>7.098481156066585</v>
      </c>
      <c r="I191" s="42">
        <f t="shared" si="35"/>
        <v>7.701069256248628</v>
      </c>
      <c r="J191" s="42">
        <f t="shared" si="35"/>
        <v>35.501753558443603</v>
      </c>
      <c r="K191" s="42">
        <f t="shared" si="35"/>
        <v>17.576241605685166</v>
      </c>
      <c r="L191" s="42">
        <f t="shared" si="35"/>
        <v>2.2005889654446014</v>
      </c>
      <c r="M191" s="42">
        <f t="shared" si="35"/>
        <v>2.2886898726586944</v>
      </c>
      <c r="N191" s="42">
        <f t="shared" si="35"/>
        <v>19.367752060583328</v>
      </c>
      <c r="Q191" s="42">
        <f t="shared" si="36"/>
        <v>7.0886360019603716</v>
      </c>
      <c r="R191" s="42">
        <f t="shared" si="36"/>
        <v>5.281483278853047</v>
      </c>
      <c r="S191" s="42">
        <f t="shared" si="36"/>
        <v>3.4567166923901738</v>
      </c>
      <c r="T191" s="42">
        <f t="shared" si="36"/>
        <v>5.763622186707396</v>
      </c>
      <c r="U191" s="42">
        <f t="shared" si="36"/>
        <v>6.0999813194795705</v>
      </c>
      <c r="V191" s="42">
        <f t="shared" si="36"/>
        <v>28.876878994455005</v>
      </c>
      <c r="W191" s="42">
        <f t="shared" si="36"/>
        <v>13.115574914614129</v>
      </c>
      <c r="X191" s="42">
        <f t="shared" si="36"/>
        <v>1.9420888388548299</v>
      </c>
      <c r="Y191" s="42">
        <f t="shared" si="36"/>
        <v>2.1516225868834375</v>
      </c>
      <c r="Z191" s="42">
        <f t="shared" si="36"/>
        <v>5.5358535979149091</v>
      </c>
      <c r="AC191" s="42">
        <f t="shared" si="37"/>
        <v>8.3697846018088686</v>
      </c>
      <c r="AD191" s="42">
        <f t="shared" si="37"/>
        <v>7.7822047870922653</v>
      </c>
      <c r="AE191" s="42">
        <f t="shared" si="37"/>
        <v>6.347504915828047</v>
      </c>
      <c r="AF191" s="42">
        <f t="shared" si="37"/>
        <v>8.3617419031676672</v>
      </c>
      <c r="AG191" s="42">
        <f t="shared" si="37"/>
        <v>9.877287120672678</v>
      </c>
      <c r="AH191" s="42">
        <f t="shared" si="37"/>
        <v>42.126628122432095</v>
      </c>
      <c r="AI191" s="42">
        <f t="shared" si="37"/>
        <v>22.388133202062392</v>
      </c>
      <c r="AJ191" s="42">
        <f t="shared" si="37"/>
        <v>2.447412636538127</v>
      </c>
      <c r="AK191" s="42">
        <f t="shared" si="37"/>
        <v>2.4175281536990441</v>
      </c>
      <c r="AL191" s="42">
        <f t="shared" si="37"/>
        <v>33.199650523251748</v>
      </c>
    </row>
    <row r="192" spans="4:38">
      <c r="D192" s="42">
        <f t="shared" si="34"/>
        <v>0.5</v>
      </c>
      <c r="E192" s="42">
        <f t="shared" si="35"/>
        <v>5.3076173577708126</v>
      </c>
      <c r="F192" s="42">
        <f t="shared" si="35"/>
        <v>7.7317798655844481</v>
      </c>
      <c r="G192" s="42">
        <f t="shared" si="35"/>
        <v>4.3157981520413671</v>
      </c>
      <c r="H192" s="42">
        <f t="shared" si="35"/>
        <v>6.7950644126555497</v>
      </c>
      <c r="I192" s="42">
        <f t="shared" si="35"/>
        <v>7.1694437225454113</v>
      </c>
      <c r="J192" s="42">
        <f t="shared" si="35"/>
        <v>38.452294849473169</v>
      </c>
      <c r="K192" s="42">
        <f t="shared" si="35"/>
        <v>19.027886593657392</v>
      </c>
      <c r="L192" s="42">
        <f t="shared" si="35"/>
        <v>2.1615112891029247</v>
      </c>
      <c r="M192" s="42">
        <f t="shared" si="35"/>
        <v>2.3229669080383823</v>
      </c>
      <c r="N192" s="42">
        <f t="shared" si="35"/>
        <v>23.885008012973241</v>
      </c>
      <c r="Q192" s="42">
        <f t="shared" si="36"/>
        <v>4.8539808573596481</v>
      </c>
      <c r="R192" s="42">
        <f t="shared" si="36"/>
        <v>6.1004259220668393</v>
      </c>
      <c r="S192" s="42">
        <f t="shared" si="36"/>
        <v>3.4177592199017628</v>
      </c>
      <c r="T192" s="42">
        <f t="shared" si="36"/>
        <v>5.1817940893992649</v>
      </c>
      <c r="U192" s="42">
        <f t="shared" si="36"/>
        <v>5.568617683653259</v>
      </c>
      <c r="V192" s="42">
        <f t="shared" si="36"/>
        <v>29.871296851204388</v>
      </c>
      <c r="W192" s="42">
        <f t="shared" si="36"/>
        <v>14.488896889544531</v>
      </c>
      <c r="X192" s="42">
        <f t="shared" si="36"/>
        <v>1.8491185965579469</v>
      </c>
      <c r="Y192" s="42">
        <f t="shared" si="36"/>
        <v>2.1318399707254172</v>
      </c>
      <c r="Z192" s="42">
        <f t="shared" si="36"/>
        <v>6.7130537911250583</v>
      </c>
      <c r="AC192" s="42">
        <f t="shared" si="37"/>
        <v>5.761253858181977</v>
      </c>
      <c r="AD192" s="42">
        <f t="shared" si="37"/>
        <v>9.3631338091020524</v>
      </c>
      <c r="AE192" s="42">
        <f t="shared" si="37"/>
        <v>5.6956799848572341</v>
      </c>
      <c r="AF192" s="42">
        <f t="shared" si="37"/>
        <v>8.2617015767272211</v>
      </c>
      <c r="AG192" s="42">
        <f t="shared" si="37"/>
        <v>9.3592028073563345</v>
      </c>
      <c r="AH192" s="42">
        <f t="shared" si="37"/>
        <v>47.033292847742118</v>
      </c>
      <c r="AI192" s="42">
        <f t="shared" si="37"/>
        <v>23.926530600803773</v>
      </c>
      <c r="AJ192" s="42">
        <f t="shared" si="37"/>
        <v>2.448476933706984</v>
      </c>
      <c r="AK192" s="42">
        <f t="shared" si="37"/>
        <v>2.5116572642745569</v>
      </c>
      <c r="AL192" s="42">
        <f t="shared" si="37"/>
        <v>41.056962234821469</v>
      </c>
    </row>
    <row r="193" spans="4:38">
      <c r="D193" s="42">
        <f t="shared" si="34"/>
        <v>0.625</v>
      </c>
      <c r="E193" s="42">
        <f t="shared" si="35"/>
        <v>3.4247247624820081</v>
      </c>
      <c r="F193" s="42">
        <f t="shared" si="35"/>
        <v>9.0972240889012888</v>
      </c>
      <c r="G193" s="42">
        <f t="shared" si="35"/>
        <v>4.0537699680021451</v>
      </c>
      <c r="H193" s="42">
        <f t="shared" si="35"/>
        <v>6.5622508773345736</v>
      </c>
      <c r="I193" s="42">
        <f t="shared" si="35"/>
        <v>6.7581022154471428</v>
      </c>
      <c r="J193" s="42">
        <f t="shared" si="35"/>
        <v>41.843475647834602</v>
      </c>
      <c r="K193" s="42">
        <f t="shared" si="35"/>
        <v>20.448267185544239</v>
      </c>
      <c r="L193" s="42">
        <f t="shared" si="35"/>
        <v>2.1131343463716306</v>
      </c>
      <c r="M193" s="42">
        <f t="shared" si="35"/>
        <v>2.3496268244448086</v>
      </c>
      <c r="N193" s="42">
        <f t="shared" si="35"/>
        <v>27.39842930927648</v>
      </c>
      <c r="Q193" s="42">
        <f t="shared" si="36"/>
        <v>3.116418495277693</v>
      </c>
      <c r="R193" s="42">
        <f t="shared" si="36"/>
        <v>7.0323261712411078</v>
      </c>
      <c r="S193" s="42">
        <f t="shared" si="36"/>
        <v>3.3879965676014825</v>
      </c>
      <c r="T193" s="42">
        <f t="shared" si="36"/>
        <v>4.7312716560822414</v>
      </c>
      <c r="U193" s="42">
        <f t="shared" si="36"/>
        <v>5.1565412928589023</v>
      </c>
      <c r="V193" s="42">
        <f t="shared" si="36"/>
        <v>31.042593452684272</v>
      </c>
      <c r="W193" s="42">
        <f t="shared" si="36"/>
        <v>16.051642585154966</v>
      </c>
      <c r="X193" s="42">
        <f t="shared" si="36"/>
        <v>1.739933607226293</v>
      </c>
      <c r="Y193" s="42">
        <f t="shared" si="36"/>
        <v>2.1073600481033821</v>
      </c>
      <c r="Z193" s="42">
        <f t="shared" si="36"/>
        <v>7.6286539413996381</v>
      </c>
      <c r="AC193" s="42">
        <f t="shared" si="37"/>
        <v>3.7330310296863316</v>
      </c>
      <c r="AD193" s="42">
        <f t="shared" si="37"/>
        <v>11.162122006561471</v>
      </c>
      <c r="AE193" s="42">
        <f t="shared" si="37"/>
        <v>5.0599674913719692</v>
      </c>
      <c r="AF193" s="42">
        <f t="shared" si="37"/>
        <v>8.1853088611494655</v>
      </c>
      <c r="AG193" s="42">
        <f t="shared" si="37"/>
        <v>8.8151660407381698</v>
      </c>
      <c r="AH193" s="42">
        <f t="shared" si="37"/>
        <v>52.644357842984547</v>
      </c>
      <c r="AI193" s="42">
        <f t="shared" si="37"/>
        <v>25.123061910935988</v>
      </c>
      <c r="AJ193" s="42">
        <f t="shared" si="37"/>
        <v>2.4493047203938767</v>
      </c>
      <c r="AK193" s="42">
        <f t="shared" si="37"/>
        <v>2.5977304385654287</v>
      </c>
      <c r="AL193" s="42">
        <f t="shared" si="37"/>
        <v>47.168204677153398</v>
      </c>
    </row>
    <row r="194" spans="4:38">
      <c r="D194" s="42">
        <f t="shared" si="34"/>
        <v>0.75</v>
      </c>
      <c r="E194" s="42">
        <f t="shared" si="35"/>
        <v>2.0745253080908768</v>
      </c>
      <c r="F194" s="42">
        <f t="shared" si="35"/>
        <v>10.379914116865585</v>
      </c>
      <c r="G194" s="42">
        <f t="shared" si="35"/>
        <v>3.8526915756949807</v>
      </c>
      <c r="H194" s="42">
        <f t="shared" si="35"/>
        <v>6.3664720535082218</v>
      </c>
      <c r="I194" s="42">
        <f t="shared" si="35"/>
        <v>6.4443821416918716</v>
      </c>
      <c r="J194" s="42">
        <f t="shared" si="35"/>
        <v>45.086364765780054</v>
      </c>
      <c r="K194" s="42">
        <f t="shared" si="35"/>
        <v>21.670027397653595</v>
      </c>
      <c r="L194" s="42">
        <f t="shared" si="35"/>
        <v>2.0610438222499856</v>
      </c>
      <c r="M194" s="42">
        <f t="shared" si="35"/>
        <v>2.3686696218779679</v>
      </c>
      <c r="N194" s="42">
        <f t="shared" si="35"/>
        <v>29.908015949493091</v>
      </c>
      <c r="Q194" s="42">
        <f t="shared" si="36"/>
        <v>1.8706372486005145</v>
      </c>
      <c r="R194" s="42">
        <f t="shared" si="36"/>
        <v>7.9077476174351187</v>
      </c>
      <c r="S194" s="42">
        <f t="shared" si="36"/>
        <v>3.3617488315179997</v>
      </c>
      <c r="T194" s="42">
        <f t="shared" si="36"/>
        <v>4.3908131869651053</v>
      </c>
      <c r="U194" s="42">
        <f t="shared" si="36"/>
        <v>4.8510058771767417</v>
      </c>
      <c r="V194" s="42">
        <f t="shared" si="36"/>
        <v>32.210420432058527</v>
      </c>
      <c r="W194" s="42">
        <f t="shared" si="36"/>
        <v>17.519676420425405</v>
      </c>
      <c r="X194" s="42">
        <f t="shared" si="36"/>
        <v>1.631600907367861</v>
      </c>
      <c r="Y194" s="42">
        <f t="shared" si="36"/>
        <v>2.0810171163738387</v>
      </c>
      <c r="Z194" s="42">
        <f t="shared" si="36"/>
        <v>8.282654048738614</v>
      </c>
      <c r="AC194" s="42">
        <f t="shared" si="37"/>
        <v>2.2784133675812428</v>
      </c>
      <c r="AD194" s="42">
        <f t="shared" si="37"/>
        <v>12.852080616296051</v>
      </c>
      <c r="AE194" s="42">
        <f t="shared" si="37"/>
        <v>4.4997112025763961</v>
      </c>
      <c r="AF194" s="42">
        <f t="shared" si="37"/>
        <v>8.1175988950499747</v>
      </c>
      <c r="AG194" s="42">
        <f t="shared" si="37"/>
        <v>8.2954166137965064</v>
      </c>
      <c r="AH194" s="42">
        <f t="shared" si="37"/>
        <v>57.962309099501141</v>
      </c>
      <c r="AI194" s="42">
        <f t="shared" si="37"/>
        <v>25.977727132458973</v>
      </c>
      <c r="AJ194" s="42">
        <f t="shared" si="37"/>
        <v>2.4498959965987943</v>
      </c>
      <c r="AK194" s="42">
        <f t="shared" si="37"/>
        <v>2.6683590726617132</v>
      </c>
      <c r="AL194" s="42">
        <f t="shared" si="37"/>
        <v>51.533377850247369</v>
      </c>
    </row>
    <row r="195" spans="4:38">
      <c r="D195" s="42">
        <f t="shared" si="34"/>
        <v>0.875</v>
      </c>
      <c r="E195" s="42">
        <f t="shared" si="35"/>
        <v>1.2510117866700896</v>
      </c>
      <c r="F195" s="42">
        <f t="shared" si="35"/>
        <v>11.331587363419741</v>
      </c>
      <c r="G195" s="42">
        <f t="shared" si="35"/>
        <v>3.6967195335490808</v>
      </c>
      <c r="H195" s="42">
        <f t="shared" si="35"/>
        <v>6.1741594445809485</v>
      </c>
      <c r="I195" s="42">
        <f t="shared" si="35"/>
        <v>6.2056209080177345</v>
      </c>
      <c r="J195" s="42">
        <f t="shared" si="35"/>
        <v>47.592031015562199</v>
      </c>
      <c r="K195" s="42">
        <f t="shared" si="35"/>
        <v>22.525811246293429</v>
      </c>
      <c r="L195" s="42">
        <f t="shared" si="35"/>
        <v>2.0108254017372493</v>
      </c>
      <c r="M195" s="42">
        <f t="shared" si="35"/>
        <v>2.3800953003378664</v>
      </c>
      <c r="N195" s="42">
        <f t="shared" si="35"/>
        <v>31.413767933623063</v>
      </c>
      <c r="Q195" s="42">
        <f t="shared" si="36"/>
        <v>1.1113254502141128</v>
      </c>
      <c r="R195" s="42">
        <f t="shared" si="36"/>
        <v>8.557253851708106</v>
      </c>
      <c r="S195" s="42">
        <f t="shared" si="36"/>
        <v>3.3333361076800019</v>
      </c>
      <c r="T195" s="42">
        <f t="shared" si="36"/>
        <v>4.1391769822566715</v>
      </c>
      <c r="U195" s="42">
        <f t="shared" si="36"/>
        <v>4.6392651666867835</v>
      </c>
      <c r="V195" s="42">
        <f t="shared" si="36"/>
        <v>33.194429422491091</v>
      </c>
      <c r="W195" s="42">
        <f t="shared" si="36"/>
        <v>18.608862814335701</v>
      </c>
      <c r="X195" s="42">
        <f t="shared" si="36"/>
        <v>1.5411875334906473</v>
      </c>
      <c r="Y195" s="42">
        <f t="shared" si="36"/>
        <v>2.0556454728933091</v>
      </c>
      <c r="Z195" s="42">
        <f t="shared" si="36"/>
        <v>8.6750541131420214</v>
      </c>
      <c r="AC195" s="42">
        <f t="shared" si="37"/>
        <v>1.390698123126074</v>
      </c>
      <c r="AD195" s="42">
        <f t="shared" si="37"/>
        <v>14.105920875131414</v>
      </c>
      <c r="AE195" s="42">
        <f t="shared" si="37"/>
        <v>4.074254885674705</v>
      </c>
      <c r="AF195" s="42">
        <f t="shared" si="37"/>
        <v>8.0436068170445232</v>
      </c>
      <c r="AG195" s="42">
        <f t="shared" si="37"/>
        <v>7.8501943195097592</v>
      </c>
      <c r="AH195" s="42">
        <f t="shared" si="37"/>
        <v>61.989632608633244</v>
      </c>
      <c r="AI195" s="42">
        <f t="shared" si="37"/>
        <v>26.49052626537275</v>
      </c>
      <c r="AJ195" s="42">
        <f t="shared" si="37"/>
        <v>2.4502507623217475</v>
      </c>
      <c r="AK195" s="42">
        <f t="shared" si="37"/>
        <v>2.7161545626534487</v>
      </c>
      <c r="AL195" s="42">
        <f t="shared" si="37"/>
        <v>54.152481754104144</v>
      </c>
    </row>
    <row r="196" spans="4:38">
      <c r="D196" s="42">
        <f t="shared" si="34"/>
        <v>1</v>
      </c>
      <c r="E196" s="42">
        <f t="shared" si="35"/>
        <v>0.94817699029233471</v>
      </c>
      <c r="F196" s="42">
        <f t="shared" si="35"/>
        <v>11.703981242506156</v>
      </c>
      <c r="G196" s="42">
        <f t="shared" si="35"/>
        <v>3.5700103999936221</v>
      </c>
      <c r="H196" s="42">
        <f t="shared" si="35"/>
        <v>5.9517445539572416</v>
      </c>
      <c r="I196" s="42">
        <f t="shared" si="35"/>
        <v>6.0191559211627759</v>
      </c>
      <c r="J196" s="42">
        <f t="shared" si="35"/>
        <v>48.771543209433567</v>
      </c>
      <c r="K196" s="42">
        <f t="shared" si="35"/>
        <v>22.848262747771606</v>
      </c>
      <c r="L196" s="42">
        <f t="shared" si="35"/>
        <v>1.9680647698326865</v>
      </c>
      <c r="M196" s="42">
        <f t="shared" si="35"/>
        <v>2.383903859824497</v>
      </c>
      <c r="N196" s="42">
        <f t="shared" si="35"/>
        <v>31.915685261666361</v>
      </c>
      <c r="Q196" s="42">
        <f t="shared" si="36"/>
        <v>0.83317143300448104</v>
      </c>
      <c r="R196" s="42">
        <f t="shared" si="36"/>
        <v>8.811408465119257</v>
      </c>
      <c r="S196" s="42">
        <f t="shared" si="36"/>
        <v>3.297078492116166</v>
      </c>
      <c r="T196" s="42">
        <f t="shared" si="36"/>
        <v>3.955121342165679</v>
      </c>
      <c r="U196" s="42">
        <f t="shared" si="36"/>
        <v>4.5085728914691927</v>
      </c>
      <c r="V196" s="42">
        <f t="shared" si="36"/>
        <v>33.814272057145885</v>
      </c>
      <c r="W196" s="42">
        <f t="shared" si="36"/>
        <v>19.035066185865851</v>
      </c>
      <c r="X196" s="42">
        <f t="shared" si="36"/>
        <v>1.485760522102644</v>
      </c>
      <c r="Y196" s="42">
        <f t="shared" si="36"/>
        <v>2.0340794150183115</v>
      </c>
      <c r="Z196" s="42">
        <f t="shared" si="36"/>
        <v>8.8058541346098256</v>
      </c>
      <c r="AC196" s="42">
        <f t="shared" si="37"/>
        <v>1.0631825475801848</v>
      </c>
      <c r="AD196" s="42">
        <f t="shared" si="37"/>
        <v>14.596554019893052</v>
      </c>
      <c r="AE196" s="42">
        <f t="shared" si="37"/>
        <v>3.8429423078710734</v>
      </c>
      <c r="AF196" s="42">
        <f t="shared" si="37"/>
        <v>7.9483677657487677</v>
      </c>
      <c r="AG196" s="42">
        <f t="shared" si="37"/>
        <v>7.5297389508563608</v>
      </c>
      <c r="AH196" s="42">
        <f t="shared" si="37"/>
        <v>63.728814361721433</v>
      </c>
      <c r="AI196" s="42">
        <f t="shared" si="37"/>
        <v>26.661459309677365</v>
      </c>
      <c r="AJ196" s="42">
        <f t="shared" si="37"/>
        <v>2.4503690175627328</v>
      </c>
      <c r="AK196" s="42">
        <f t="shared" si="37"/>
        <v>2.7337283046306822</v>
      </c>
      <c r="AL196" s="42">
        <f t="shared" si="37"/>
        <v>55.025516388722934</v>
      </c>
    </row>
    <row r="197" spans="4:38">
      <c r="D197" s="42">
        <f t="shared" si="34"/>
        <v>1.125</v>
      </c>
      <c r="E197" s="42">
        <f t="shared" si="35"/>
        <v>0.90431652433870346</v>
      </c>
      <c r="F197" s="42">
        <f t="shared" si="35"/>
        <v>11.684458635978908</v>
      </c>
      <c r="G197" s="42">
        <f t="shared" si="35"/>
        <v>3.4543808927325079</v>
      </c>
      <c r="H197" s="42">
        <f t="shared" si="35"/>
        <v>5.7061972177493683</v>
      </c>
      <c r="I197" s="42">
        <f t="shared" si="35"/>
        <v>5.8544169287091323</v>
      </c>
      <c r="J197" s="42">
        <f t="shared" si="35"/>
        <v>49.087666419809025</v>
      </c>
      <c r="K197" s="42">
        <f t="shared" si="35"/>
        <v>22.835422439945017</v>
      </c>
      <c r="L197" s="42">
        <f t="shared" si="35"/>
        <v>1.9310971123577745</v>
      </c>
      <c r="M197" s="42">
        <f t="shared" si="35"/>
        <v>2.3829818592143095</v>
      </c>
      <c r="N197" s="42">
        <f t="shared" si="35"/>
        <v>31.869902288329968</v>
      </c>
      <c r="Q197" s="42">
        <f t="shared" si="36"/>
        <v>0.79439356758986757</v>
      </c>
      <c r="R197" s="42">
        <f t="shared" si="36"/>
        <v>8.7959386541292126</v>
      </c>
      <c r="S197" s="42">
        <f t="shared" si="36"/>
        <v>3.2526479805123856</v>
      </c>
      <c r="T197" s="42">
        <f t="shared" si="36"/>
        <v>3.7997422418411269</v>
      </c>
      <c r="U197" s="42">
        <f t="shared" si="36"/>
        <v>4.4162277356379001</v>
      </c>
      <c r="V197" s="42">
        <f t="shared" si="36"/>
        <v>34.187194849951965</v>
      </c>
      <c r="W197" s="42">
        <f t="shared" si="36"/>
        <v>19.0265309680142</v>
      </c>
      <c r="X197" s="42">
        <f t="shared" si="36"/>
        <v>1.4539187643532538</v>
      </c>
      <c r="Y197" s="42">
        <f t="shared" si="36"/>
        <v>2.0154449554853704</v>
      </c>
      <c r="Z197" s="42">
        <f t="shared" si="36"/>
        <v>8.7979395833701233</v>
      </c>
      <c r="AC197" s="42">
        <f t="shared" si="37"/>
        <v>1.0142394810875432</v>
      </c>
      <c r="AD197" s="42">
        <f t="shared" si="37"/>
        <v>14.572978617828642</v>
      </c>
      <c r="AE197" s="42">
        <f t="shared" si="37"/>
        <v>3.7304981728309827</v>
      </c>
      <c r="AF197" s="42">
        <f t="shared" si="37"/>
        <v>7.8304539857666766</v>
      </c>
      <c r="AG197" s="42">
        <f t="shared" si="37"/>
        <v>7.2921294843057733</v>
      </c>
      <c r="AH197" s="42">
        <f t="shared" si="37"/>
        <v>63.988137989665852</v>
      </c>
      <c r="AI197" s="42">
        <f t="shared" si="37"/>
        <v>26.644313911875834</v>
      </c>
      <c r="AJ197" s="42">
        <f t="shared" si="37"/>
        <v>2.4483136094987619</v>
      </c>
      <c r="AK197" s="42">
        <f t="shared" si="37"/>
        <v>2.7326221712705729</v>
      </c>
      <c r="AL197" s="42">
        <f t="shared" si="37"/>
        <v>54.941864993289656</v>
      </c>
    </row>
    <row r="198" spans="4:38">
      <c r="D198" s="42">
        <f t="shared" si="34"/>
        <v>1.325</v>
      </c>
      <c r="E198" s="42">
        <f t="shared" si="35"/>
        <v>0.83676873534903928</v>
      </c>
      <c r="F198" s="42">
        <f t="shared" si="35"/>
        <v>11.575556959408061</v>
      </c>
      <c r="G198" s="42">
        <f t="shared" si="35"/>
        <v>3.2764948950191473</v>
      </c>
      <c r="H198" s="42">
        <f t="shared" si="35"/>
        <v>5.3262515673942818</v>
      </c>
      <c r="I198" s="42">
        <f t="shared" si="35"/>
        <v>5.6035772727118633</v>
      </c>
      <c r="J198" s="42">
        <f t="shared" si="35"/>
        <v>49.576817068369294</v>
      </c>
      <c r="K198" s="42">
        <f t="shared" si="35"/>
        <v>22.76381617821054</v>
      </c>
      <c r="L198" s="42">
        <f t="shared" si="35"/>
        <v>1.8728213543646115</v>
      </c>
      <c r="M198" s="42">
        <f t="shared" si="35"/>
        <v>2.3778179930808836</v>
      </c>
      <c r="N198" s="42">
        <f t="shared" si="35"/>
        <v>31.614428252063291</v>
      </c>
      <c r="Q198" s="42">
        <f t="shared" si="36"/>
        <v>0.7346900250861107</v>
      </c>
      <c r="R198" s="42">
        <f t="shared" si="36"/>
        <v>8.7096321125620531</v>
      </c>
      <c r="S198" s="42">
        <f t="shared" si="36"/>
        <v>3.1722819522192118</v>
      </c>
      <c r="T198" s="42">
        <f t="shared" si="36"/>
        <v>3.5593176693895545</v>
      </c>
      <c r="U198" s="42">
        <f t="shared" si="36"/>
        <v>4.2768463569061641</v>
      </c>
      <c r="V198" s="42">
        <f t="shared" si="36"/>
        <v>34.764233865048411</v>
      </c>
      <c r="W198" s="42">
        <f t="shared" si="36"/>
        <v>18.978932806685094</v>
      </c>
      <c r="X198" s="42">
        <f t="shared" si="36"/>
        <v>1.4046486824888829</v>
      </c>
      <c r="Y198" s="42">
        <f t="shared" si="36"/>
        <v>1.9860034655390548</v>
      </c>
      <c r="Z198" s="42">
        <f t="shared" si="36"/>
        <v>8.7537031137511256</v>
      </c>
      <c r="AC198" s="42">
        <f t="shared" si="37"/>
        <v>0.93884744561196798</v>
      </c>
      <c r="AD198" s="42">
        <f t="shared" si="37"/>
        <v>14.441481806254068</v>
      </c>
      <c r="AE198" s="42">
        <f t="shared" si="37"/>
        <v>3.5588091555370656</v>
      </c>
      <c r="AF198" s="42">
        <f t="shared" si="37"/>
        <v>7.6139588581007072</v>
      </c>
      <c r="AG198" s="42">
        <f t="shared" si="37"/>
        <v>6.9272183066489781</v>
      </c>
      <c r="AH198" s="42">
        <f t="shared" si="37"/>
        <v>64.389400271690619</v>
      </c>
      <c r="AI198" s="42">
        <f t="shared" si="37"/>
        <v>26.548699549735986</v>
      </c>
      <c r="AJ198" s="42">
        <f t="shared" si="37"/>
        <v>2.4368158054747582</v>
      </c>
      <c r="AK198" s="42">
        <f t="shared" si="37"/>
        <v>2.7264223571649624</v>
      </c>
      <c r="AL198" s="42">
        <f t="shared" si="37"/>
        <v>54.475153390375638</v>
      </c>
    </row>
    <row r="199" spans="4:38">
      <c r="D199" s="42">
        <f t="shared" si="34"/>
        <v>1.5249999999999999</v>
      </c>
      <c r="E199" s="42">
        <f t="shared" si="35"/>
        <v>0.77241184164102794</v>
      </c>
      <c r="F199" s="42">
        <f t="shared" si="35"/>
        <v>11.378122047134585</v>
      </c>
      <c r="G199" s="42">
        <f t="shared" si="35"/>
        <v>3.1072288214112502</v>
      </c>
      <c r="H199" s="42">
        <f t="shared" si="35"/>
        <v>4.9622198709807668</v>
      </c>
      <c r="I199" s="42">
        <f t="shared" si="35"/>
        <v>5.3678510235740244</v>
      </c>
      <c r="J199" s="42">
        <f t="shared" si="35"/>
        <v>50.045479731649813</v>
      </c>
      <c r="K199" s="42">
        <f t="shared" si="35"/>
        <v>22.634044627815612</v>
      </c>
      <c r="L199" s="42">
        <f t="shared" si="35"/>
        <v>1.8156818711432634</v>
      </c>
      <c r="M199" s="42">
        <f t="shared" si="35"/>
        <v>2.3684062081748003</v>
      </c>
      <c r="N199" s="42">
        <f t="shared" si="35"/>
        <v>31.151056186646464</v>
      </c>
      <c r="Q199" s="42">
        <f t="shared" si="36"/>
        <v>0.67782586228006414</v>
      </c>
      <c r="R199" s="42">
        <f t="shared" si="36"/>
        <v>8.5531317714838995</v>
      </c>
      <c r="S199" s="42">
        <f t="shared" si="36"/>
        <v>3.0815486238642493</v>
      </c>
      <c r="T199" s="42">
        <f t="shared" si="36"/>
        <v>3.3289632360982568</v>
      </c>
      <c r="U199" s="42">
        <f t="shared" si="36"/>
        <v>4.1472760573119754</v>
      </c>
      <c r="V199" s="42">
        <f t="shared" si="36"/>
        <v>35.317103706737683</v>
      </c>
      <c r="W199" s="42">
        <f t="shared" si="36"/>
        <v>18.892670976476275</v>
      </c>
      <c r="X199" s="42">
        <f t="shared" si="36"/>
        <v>1.3574422689748518</v>
      </c>
      <c r="Y199" s="42">
        <f t="shared" si="36"/>
        <v>1.9570696421041296</v>
      </c>
      <c r="Z199" s="42">
        <f t="shared" si="36"/>
        <v>8.673294035061403</v>
      </c>
      <c r="AC199" s="42">
        <f t="shared" si="37"/>
        <v>0.86699782100199152</v>
      </c>
      <c r="AD199" s="42">
        <f t="shared" si="37"/>
        <v>14.203112322785229</v>
      </c>
      <c r="AE199" s="42">
        <f t="shared" si="37"/>
        <v>3.396916703748865</v>
      </c>
      <c r="AF199" s="42">
        <f t="shared" si="37"/>
        <v>7.3662869286920074</v>
      </c>
      <c r="AG199" s="42">
        <f t="shared" si="37"/>
        <v>6.5807079825321253</v>
      </c>
      <c r="AH199" s="42">
        <f t="shared" si="37"/>
        <v>64.77385575656227</v>
      </c>
      <c r="AI199" s="42">
        <f t="shared" si="37"/>
        <v>26.375418279154985</v>
      </c>
      <c r="AJ199" s="42">
        <f t="shared" si="37"/>
        <v>2.4158930840857464</v>
      </c>
      <c r="AK199" s="42">
        <f t="shared" si="37"/>
        <v>2.7151112328145057</v>
      </c>
      <c r="AL199" s="42">
        <f t="shared" si="37"/>
        <v>53.628818338231646</v>
      </c>
    </row>
    <row r="200" spans="4:38">
      <c r="D200" s="42">
        <f t="shared" si="34"/>
        <v>1.7249999999999999</v>
      </c>
      <c r="E200" s="42">
        <f t="shared" si="35"/>
        <v>0.71119470774947013</v>
      </c>
      <c r="F200" s="42">
        <f t="shared" si="35"/>
        <v>11.100216847193943</v>
      </c>
      <c r="G200" s="42">
        <f t="shared" si="35"/>
        <v>2.9464173612187325</v>
      </c>
      <c r="H200" s="42">
        <f t="shared" si="35"/>
        <v>4.614102128508816</v>
      </c>
      <c r="I200" s="42">
        <f t="shared" si="35"/>
        <v>5.1465868035650502</v>
      </c>
      <c r="J200" s="42">
        <f t="shared" si="35"/>
        <v>50.49365440965019</v>
      </c>
      <c r="K200" s="42">
        <f t="shared" si="35"/>
        <v>22.451456321050905</v>
      </c>
      <c r="L200" s="42">
        <f t="shared" si="35"/>
        <v>1.7597500181721086</v>
      </c>
      <c r="M200" s="42">
        <f t="shared" si="35"/>
        <v>2.3550801922736042</v>
      </c>
      <c r="N200" s="42">
        <f t="shared" si="35"/>
        <v>30.498499593961014</v>
      </c>
      <c r="Q200" s="42">
        <f t="shared" si="36"/>
        <v>0.62375319007426344</v>
      </c>
      <c r="R200" s="42">
        <f t="shared" si="36"/>
        <v>8.3327987834300004</v>
      </c>
      <c r="S200" s="42">
        <f t="shared" si="36"/>
        <v>2.9816489145535092</v>
      </c>
      <c r="T200" s="42">
        <f t="shared" si="36"/>
        <v>3.108678941967236</v>
      </c>
      <c r="U200" s="42">
        <f t="shared" si="36"/>
        <v>4.026955087335705</v>
      </c>
      <c r="V200" s="42">
        <f t="shared" si="36"/>
        <v>35.845804375019725</v>
      </c>
      <c r="W200" s="42">
        <f t="shared" si="36"/>
        <v>18.771300757284791</v>
      </c>
      <c r="X200" s="42">
        <f t="shared" si="36"/>
        <v>1.3122995238111566</v>
      </c>
      <c r="Y200" s="42">
        <f t="shared" si="36"/>
        <v>1.9286981084549573</v>
      </c>
      <c r="Z200" s="42">
        <f t="shared" si="36"/>
        <v>8.559782860201901</v>
      </c>
      <c r="AC200" s="42">
        <f t="shared" si="37"/>
        <v>0.79863622542467283</v>
      </c>
      <c r="AD200" s="42">
        <f t="shared" si="37"/>
        <v>13.867634910957921</v>
      </c>
      <c r="AE200" s="42">
        <f t="shared" si="37"/>
        <v>3.2444524457082133</v>
      </c>
      <c r="AF200" s="42">
        <f t="shared" si="37"/>
        <v>7.0909573933609629</v>
      </c>
      <c r="AG200" s="42">
        <f t="shared" si="37"/>
        <v>6.2521578609514918</v>
      </c>
      <c r="AH200" s="42">
        <f t="shared" si="37"/>
        <v>65.141504444280784</v>
      </c>
      <c r="AI200" s="42">
        <f t="shared" si="37"/>
        <v>26.131611884817058</v>
      </c>
      <c r="AJ200" s="42">
        <f t="shared" si="37"/>
        <v>2.3863210490417526</v>
      </c>
      <c r="AK200" s="42">
        <f t="shared" si="37"/>
        <v>2.6990785106137247</v>
      </c>
      <c r="AL200" s="42">
        <f t="shared" si="37"/>
        <v>52.43721632772013</v>
      </c>
    </row>
    <row r="201" spans="4:38">
      <c r="D201" s="42">
        <f t="shared" si="34"/>
        <v>2</v>
      </c>
      <c r="E201" s="42">
        <f t="shared" si="35"/>
        <v>0.63205385626875055</v>
      </c>
      <c r="F201" s="42">
        <f t="shared" si="35"/>
        <v>10.601515248325608</v>
      </c>
      <c r="G201" s="42">
        <f t="shared" si="35"/>
        <v>2.7388027403900339</v>
      </c>
      <c r="H201" s="42">
        <f t="shared" si="35"/>
        <v>4.1614247355301153</v>
      </c>
      <c r="I201" s="42">
        <f t="shared" si="35"/>
        <v>4.8647657580762642</v>
      </c>
      <c r="J201" s="42">
        <f t="shared" si="35"/>
        <v>51.076441553435771</v>
      </c>
      <c r="K201" s="42">
        <f t="shared" si="35"/>
        <v>22.123982333417729</v>
      </c>
      <c r="L201" s="42">
        <f t="shared" si="35"/>
        <v>1.6849466279863117</v>
      </c>
      <c r="M201" s="42">
        <f t="shared" si="35"/>
        <v>2.3309786708837801</v>
      </c>
      <c r="N201" s="42">
        <f t="shared" si="35"/>
        <v>29.326706512852549</v>
      </c>
      <c r="Q201" s="42">
        <f t="shared" si="36"/>
        <v>0.55387327838041744</v>
      </c>
      <c r="R201" s="42">
        <f t="shared" si="36"/>
        <v>7.9372990715111973</v>
      </c>
      <c r="S201" s="42">
        <f t="shared" si="36"/>
        <v>2.8315258180406309</v>
      </c>
      <c r="T201" s="42">
        <f t="shared" si="36"/>
        <v>2.8222306866347142</v>
      </c>
      <c r="U201" s="42">
        <f t="shared" si="36"/>
        <v>3.8755842890430179</v>
      </c>
      <c r="V201" s="42">
        <f t="shared" si="36"/>
        <v>36.53330406545367</v>
      </c>
      <c r="W201" s="42">
        <f t="shared" si="36"/>
        <v>18.553622033149551</v>
      </c>
      <c r="X201" s="42">
        <f t="shared" si="36"/>
        <v>1.2535978326893722</v>
      </c>
      <c r="Y201" s="42">
        <f t="shared" si="36"/>
        <v>1.8907057017389473</v>
      </c>
      <c r="Z201" s="42">
        <f t="shared" si="36"/>
        <v>8.3552957466947539</v>
      </c>
      <c r="AC201" s="42">
        <f t="shared" si="37"/>
        <v>0.71023443415708765</v>
      </c>
      <c r="AD201" s="42">
        <f t="shared" si="37"/>
        <v>13.265731425139981</v>
      </c>
      <c r="AE201" s="42">
        <f t="shared" si="37"/>
        <v>3.0495318962428928</v>
      </c>
      <c r="AF201" s="42">
        <f t="shared" si="37"/>
        <v>6.6736840579020136</v>
      </c>
      <c r="AG201" s="42">
        <f t="shared" si="37"/>
        <v>5.8289176489564589</v>
      </c>
      <c r="AH201" s="42">
        <f t="shared" si="37"/>
        <v>65.619579041417964</v>
      </c>
      <c r="AI201" s="42">
        <f t="shared" si="37"/>
        <v>25.694342633685913</v>
      </c>
      <c r="AJ201" s="42">
        <f t="shared" si="37"/>
        <v>2.3329615107658248</v>
      </c>
      <c r="AK201" s="42">
        <f t="shared" si="37"/>
        <v>2.670039901775521</v>
      </c>
      <c r="AL201" s="42">
        <f t="shared" si="37"/>
        <v>50.298117279010455</v>
      </c>
    </row>
    <row r="202" spans="4:38">
      <c r="D202" s="42">
        <f t="shared" si="34"/>
        <v>2.25</v>
      </c>
      <c r="E202" s="42">
        <f t="shared" ref="E202:N217" si="38">E98/$J$176/2220*$F$175*60*24</f>
        <v>0.56506304314605604</v>
      </c>
      <c r="F202" s="42">
        <f t="shared" si="38"/>
        <v>10.046994565689525</v>
      </c>
      <c r="G202" s="42">
        <f t="shared" si="38"/>
        <v>2.5633001961494459</v>
      </c>
      <c r="H202" s="42">
        <f t="shared" si="38"/>
        <v>3.7760086635076346</v>
      </c>
      <c r="I202" s="42">
        <f t="shared" si="38"/>
        <v>4.6297980187965004</v>
      </c>
      <c r="J202" s="42">
        <f t="shared" si="38"/>
        <v>51.572634946936411</v>
      </c>
      <c r="K202" s="42">
        <f t="shared" si="38"/>
        <v>21.760101067552423</v>
      </c>
      <c r="L202" s="42">
        <f t="shared" si="38"/>
        <v>1.6191979720690846</v>
      </c>
      <c r="M202" s="42">
        <f t="shared" si="38"/>
        <v>2.3039238101900472</v>
      </c>
      <c r="N202" s="42">
        <f t="shared" si="38"/>
        <v>28.022696834821431</v>
      </c>
      <c r="Q202" s="42">
        <f t="shared" ref="Q202:Z217" si="39">Q98/$J$176/2220*$F$175*60*24</f>
        <v>0.49474254974624304</v>
      </c>
      <c r="R202" s="42">
        <f t="shared" si="39"/>
        <v>7.4973797294616977</v>
      </c>
      <c r="S202" s="42">
        <f t="shared" si="39"/>
        <v>2.6846089504533017</v>
      </c>
      <c r="T202" s="42">
        <f t="shared" si="39"/>
        <v>2.5783445038467989</v>
      </c>
      <c r="U202" s="42">
        <f t="shared" si="39"/>
        <v>3.750998706437974</v>
      </c>
      <c r="V202" s="42">
        <f t="shared" si="39"/>
        <v>37.118651233908835</v>
      </c>
      <c r="W202" s="42">
        <f t="shared" si="39"/>
        <v>18.311742639116598</v>
      </c>
      <c r="X202" s="42">
        <f t="shared" si="39"/>
        <v>1.2036183648295715</v>
      </c>
      <c r="Y202" s="42">
        <f t="shared" si="39"/>
        <v>1.8572987615808361</v>
      </c>
      <c r="Z202" s="42">
        <f t="shared" si="39"/>
        <v>8.1268445514496683</v>
      </c>
      <c r="AC202" s="42">
        <f t="shared" ref="AC202:AL217" si="40">AC98/$J$176/2220*$F$175*60*24</f>
        <v>0.63538353654586477</v>
      </c>
      <c r="AD202" s="42">
        <f t="shared" si="40"/>
        <v>12.596609401917316</v>
      </c>
      <c r="AE202" s="42">
        <f t="shared" si="40"/>
        <v>2.8863893539592511</v>
      </c>
      <c r="AF202" s="42">
        <f t="shared" si="40"/>
        <v>6.262440823813999</v>
      </c>
      <c r="AG202" s="42">
        <f t="shared" si="40"/>
        <v>5.471932910032451</v>
      </c>
      <c r="AH202" s="42">
        <f t="shared" si="40"/>
        <v>66.026618659963788</v>
      </c>
      <c r="AI202" s="42">
        <f t="shared" si="40"/>
        <v>25.208459495988279</v>
      </c>
      <c r="AJ202" s="42">
        <f t="shared" si="40"/>
        <v>2.2732316673430857</v>
      </c>
      <c r="AK202" s="42">
        <f t="shared" si="40"/>
        <v>2.637386662755199</v>
      </c>
      <c r="AL202" s="42">
        <f t="shared" si="40"/>
        <v>47.918549118193148</v>
      </c>
    </row>
    <row r="203" spans="4:38">
      <c r="D203" s="42">
        <f t="shared" si="34"/>
        <v>2.5</v>
      </c>
      <c r="E203" s="42">
        <f t="shared" si="38"/>
        <v>0.50268847026568531</v>
      </c>
      <c r="F203" s="42">
        <f t="shared" si="38"/>
        <v>9.4124081001804853</v>
      </c>
      <c r="G203" s="42">
        <f t="shared" si="38"/>
        <v>2.400071655289858</v>
      </c>
      <c r="H203" s="42">
        <f t="shared" si="38"/>
        <v>3.4154581445188423</v>
      </c>
      <c r="I203" s="42">
        <f t="shared" si="38"/>
        <v>4.4137377558534467</v>
      </c>
      <c r="J203" s="42">
        <f t="shared" si="38"/>
        <v>52.036815863436871</v>
      </c>
      <c r="K203" s="42">
        <f t="shared" si="38"/>
        <v>21.343988041036624</v>
      </c>
      <c r="L203" s="42">
        <f t="shared" si="38"/>
        <v>1.555740400306997</v>
      </c>
      <c r="M203" s="42">
        <f t="shared" si="38"/>
        <v>2.2726429919938966</v>
      </c>
      <c r="N203" s="42">
        <f t="shared" si="38"/>
        <v>26.52908077718412</v>
      </c>
      <c r="Q203" s="42">
        <f t="shared" si="39"/>
        <v>0.43970227833381759</v>
      </c>
      <c r="R203" s="42">
        <f t="shared" si="39"/>
        <v>6.9937518420435847</v>
      </c>
      <c r="S203" s="42">
        <f t="shared" si="39"/>
        <v>2.5301716934964285</v>
      </c>
      <c r="T203" s="42">
        <f t="shared" si="39"/>
        <v>2.3501929134968109</v>
      </c>
      <c r="U203" s="42">
        <f t="shared" si="39"/>
        <v>3.6376834169725445</v>
      </c>
      <c r="V203" s="42">
        <f t="shared" si="39"/>
        <v>37.666234068915273</v>
      </c>
      <c r="W203" s="42">
        <f t="shared" si="39"/>
        <v>18.035143714839723</v>
      </c>
      <c r="X203" s="42">
        <f t="shared" si="39"/>
        <v>1.156863378767178</v>
      </c>
      <c r="Y203" s="42">
        <f t="shared" si="39"/>
        <v>1.8250797888528782</v>
      </c>
      <c r="Z203" s="42">
        <f t="shared" si="39"/>
        <v>7.8640629079174786</v>
      </c>
      <c r="AC203" s="42">
        <f t="shared" si="40"/>
        <v>0.56567466219755302</v>
      </c>
      <c r="AD203" s="42">
        <f t="shared" si="40"/>
        <v>11.831064358317345</v>
      </c>
      <c r="AE203" s="42">
        <f t="shared" si="40"/>
        <v>2.7358918837445878</v>
      </c>
      <c r="AF203" s="42">
        <f t="shared" si="40"/>
        <v>5.8279155255489679</v>
      </c>
      <c r="AG203" s="42">
        <f t="shared" si="40"/>
        <v>5.1405151127455433</v>
      </c>
      <c r="AH203" s="42">
        <f t="shared" si="40"/>
        <v>66.407397657958597</v>
      </c>
      <c r="AI203" s="42">
        <f t="shared" si="40"/>
        <v>24.652832367233565</v>
      </c>
      <c r="AJ203" s="42">
        <f t="shared" si="40"/>
        <v>2.2043803392231909</v>
      </c>
      <c r="AK203" s="42">
        <f t="shared" si="40"/>
        <v>2.5995632824534045</v>
      </c>
      <c r="AL203" s="42">
        <f t="shared" si="40"/>
        <v>45.194098646450669</v>
      </c>
    </row>
    <row r="204" spans="4:38">
      <c r="D204" s="42">
        <f t="shared" si="34"/>
        <v>2.75</v>
      </c>
      <c r="E204" s="42">
        <f t="shared" si="38"/>
        <v>0.4448302636721676</v>
      </c>
      <c r="F204" s="42">
        <f t="shared" si="38"/>
        <v>8.7135037971802305</v>
      </c>
      <c r="G204" s="42">
        <f t="shared" si="38"/>
        <v>2.2487942453696936</v>
      </c>
      <c r="H204" s="42">
        <f t="shared" si="38"/>
        <v>3.0797731785637632</v>
      </c>
      <c r="I204" s="42">
        <f t="shared" si="38"/>
        <v>4.2153127471170047</v>
      </c>
      <c r="J204" s="42">
        <f t="shared" si="38"/>
        <v>52.468984302937166</v>
      </c>
      <c r="K204" s="42">
        <f t="shared" si="38"/>
        <v>20.886089606000411</v>
      </c>
      <c r="L204" s="42">
        <f t="shared" si="38"/>
        <v>1.4947132788687489</v>
      </c>
      <c r="M204" s="42">
        <f t="shared" si="38"/>
        <v>2.2377879502358309</v>
      </c>
      <c r="N204" s="42">
        <f t="shared" si="38"/>
        <v>24.882408148302929</v>
      </c>
      <c r="Q204" s="42">
        <f t="shared" si="39"/>
        <v>0.38865893074964181</v>
      </c>
      <c r="R204" s="42">
        <f t="shared" si="39"/>
        <v>6.4388395353021153</v>
      </c>
      <c r="S204" s="42">
        <f t="shared" si="39"/>
        <v>2.3705595922989371</v>
      </c>
      <c r="T204" s="42">
        <f t="shared" si="39"/>
        <v>2.1377759155847551</v>
      </c>
      <c r="U204" s="42">
        <f t="shared" si="39"/>
        <v>3.534541253616247</v>
      </c>
      <c r="V204" s="42">
        <f t="shared" si="39"/>
        <v>38.176052570472969</v>
      </c>
      <c r="W204" s="42">
        <f t="shared" si="39"/>
        <v>17.730769166367658</v>
      </c>
      <c r="X204" s="42">
        <f t="shared" si="39"/>
        <v>1.1133328745021891</v>
      </c>
      <c r="Y204" s="42">
        <f t="shared" si="39"/>
        <v>1.7941554696378006</v>
      </c>
      <c r="Z204" s="42">
        <f t="shared" si="39"/>
        <v>7.5729479116078817</v>
      </c>
      <c r="AC204" s="42">
        <f t="shared" si="40"/>
        <v>0.5010015965946909</v>
      </c>
      <c r="AD204" s="42">
        <f t="shared" si="40"/>
        <v>10.988168059058351</v>
      </c>
      <c r="AE204" s="42">
        <f t="shared" si="40"/>
        <v>2.5973200095087057</v>
      </c>
      <c r="AF204" s="42">
        <f t="shared" si="40"/>
        <v>5.3769815924437667</v>
      </c>
      <c r="AG204" s="42">
        <f t="shared" si="40"/>
        <v>4.8338036106041624</v>
      </c>
      <c r="AH204" s="42">
        <f t="shared" si="40"/>
        <v>66.761916035401583</v>
      </c>
      <c r="AI204" s="42">
        <f t="shared" si="40"/>
        <v>24.041410045633171</v>
      </c>
      <c r="AJ204" s="42">
        <f t="shared" si="40"/>
        <v>2.12792237740226</v>
      </c>
      <c r="AK204" s="42">
        <f t="shared" si="40"/>
        <v>2.557330917890702</v>
      </c>
      <c r="AL204" s="42">
        <f t="shared" si="40"/>
        <v>42.191868384997782</v>
      </c>
    </row>
    <row r="205" spans="4:38">
      <c r="D205" s="42">
        <f t="shared" si="34"/>
        <v>3</v>
      </c>
      <c r="E205" s="42">
        <f t="shared" si="38"/>
        <v>0.39138854941002565</v>
      </c>
      <c r="F205" s="42">
        <f t="shared" si="38"/>
        <v>7.9660296020704742</v>
      </c>
      <c r="G205" s="42">
        <f t="shared" si="38"/>
        <v>2.1091450939473972</v>
      </c>
      <c r="H205" s="42">
        <f t="shared" si="38"/>
        <v>2.7689537656423946</v>
      </c>
      <c r="I205" s="42">
        <f t="shared" si="38"/>
        <v>4.0332507704571636</v>
      </c>
      <c r="J205" s="42">
        <f t="shared" si="38"/>
        <v>52.869140265437693</v>
      </c>
      <c r="K205" s="42">
        <f t="shared" si="38"/>
        <v>20.396852114573861</v>
      </c>
      <c r="L205" s="42">
        <f t="shared" si="38"/>
        <v>1.436255973923029</v>
      </c>
      <c r="M205" s="42">
        <f t="shared" si="38"/>
        <v>2.2000104188563472</v>
      </c>
      <c r="N205" s="42">
        <f t="shared" si="38"/>
        <v>23.119228756540299</v>
      </c>
      <c r="Q205" s="42">
        <f t="shared" si="39"/>
        <v>0.34151897360022654</v>
      </c>
      <c r="R205" s="42">
        <f t="shared" si="39"/>
        <v>5.8450669352824516</v>
      </c>
      <c r="S205" s="42">
        <f t="shared" si="39"/>
        <v>2.2081181919897404</v>
      </c>
      <c r="T205" s="42">
        <f t="shared" si="39"/>
        <v>1.941093510110631</v>
      </c>
      <c r="U205" s="42">
        <f t="shared" si="39"/>
        <v>3.4404750493385858</v>
      </c>
      <c r="V205" s="42">
        <f t="shared" si="39"/>
        <v>38.64810673858198</v>
      </c>
      <c r="W205" s="42">
        <f t="shared" si="39"/>
        <v>17.405562899749189</v>
      </c>
      <c r="X205" s="42">
        <f t="shared" si="39"/>
        <v>1.0730268520346047</v>
      </c>
      <c r="Y205" s="42">
        <f t="shared" si="39"/>
        <v>1.7646324900183419</v>
      </c>
      <c r="Z205" s="42">
        <f t="shared" si="39"/>
        <v>7.2594966580305753</v>
      </c>
      <c r="AC205" s="42">
        <f t="shared" si="40"/>
        <v>0.44125812521982499</v>
      </c>
      <c r="AD205" s="42">
        <f t="shared" si="40"/>
        <v>10.086992268858459</v>
      </c>
      <c r="AE205" s="42">
        <f t="shared" si="40"/>
        <v>2.4699542551614129</v>
      </c>
      <c r="AF205" s="42">
        <f t="shared" si="40"/>
        <v>4.9165124538351552</v>
      </c>
      <c r="AG205" s="42">
        <f t="shared" si="40"/>
        <v>4.5509377571165679</v>
      </c>
      <c r="AH205" s="42">
        <f t="shared" si="40"/>
        <v>67.090173792293172</v>
      </c>
      <c r="AI205" s="42">
        <f t="shared" si="40"/>
        <v>23.388141329398582</v>
      </c>
      <c r="AJ205" s="42">
        <f t="shared" si="40"/>
        <v>2.045372632876425</v>
      </c>
      <c r="AK205" s="42">
        <f t="shared" si="40"/>
        <v>2.5114507260876682</v>
      </c>
      <c r="AL205" s="42">
        <f t="shared" si="40"/>
        <v>38.978960855050019</v>
      </c>
    </row>
    <row r="206" spans="4:38">
      <c r="D206" s="42">
        <f t="shared" si="34"/>
        <v>3.25</v>
      </c>
      <c r="E206" s="42">
        <f t="shared" si="38"/>
        <v>0.34226345352378573</v>
      </c>
      <c r="F206" s="42">
        <f t="shared" si="38"/>
        <v>7.1857334602328784</v>
      </c>
      <c r="G206" s="42">
        <f t="shared" si="38"/>
        <v>1.980801328581395</v>
      </c>
      <c r="H206" s="42">
        <f t="shared" si="38"/>
        <v>2.4829999057547334</v>
      </c>
      <c r="I206" s="42">
        <f t="shared" si="38"/>
        <v>3.8662796037438261</v>
      </c>
      <c r="J206" s="42">
        <f t="shared" si="38"/>
        <v>53.237283750938026</v>
      </c>
      <c r="K206" s="42">
        <f t="shared" si="38"/>
        <v>19.88672191888713</v>
      </c>
      <c r="L206" s="42">
        <f t="shared" si="38"/>
        <v>1.3805078516385358</v>
      </c>
      <c r="M206" s="42">
        <f t="shared" si="38"/>
        <v>2.1599621317959499</v>
      </c>
      <c r="N206" s="42">
        <f t="shared" si="38"/>
        <v>21.276092410258652</v>
      </c>
      <c r="Q206" s="42">
        <f t="shared" si="39"/>
        <v>0.29818887349207562</v>
      </c>
      <c r="R206" s="42">
        <f t="shared" si="39"/>
        <v>5.2248581680298045</v>
      </c>
      <c r="S206" s="42">
        <f t="shared" si="39"/>
        <v>2.0451930376977625</v>
      </c>
      <c r="T206" s="42">
        <f t="shared" si="39"/>
        <v>1.7601456970744351</v>
      </c>
      <c r="U206" s="42">
        <f t="shared" si="39"/>
        <v>3.3543876371090748</v>
      </c>
      <c r="V206" s="42">
        <f t="shared" si="39"/>
        <v>39.082396573242264</v>
      </c>
      <c r="W206" s="42">
        <f t="shared" si="39"/>
        <v>17.066468821033151</v>
      </c>
      <c r="X206" s="42">
        <f t="shared" si="39"/>
        <v>1.0359453113644319</v>
      </c>
      <c r="Y206" s="42">
        <f t="shared" si="39"/>
        <v>1.7366175360772276</v>
      </c>
      <c r="Z206" s="42">
        <f t="shared" si="39"/>
        <v>6.9297062426952909</v>
      </c>
      <c r="AC206" s="42">
        <f t="shared" si="40"/>
        <v>0.38633803355549562</v>
      </c>
      <c r="AD206" s="42">
        <f t="shared" si="40"/>
        <v>9.1466087524359914</v>
      </c>
      <c r="AE206" s="42">
        <f t="shared" si="40"/>
        <v>2.3530751446125162</v>
      </c>
      <c r="AF206" s="42">
        <f t="shared" si="40"/>
        <v>4.4533815390598992</v>
      </c>
      <c r="AG206" s="42">
        <f t="shared" si="40"/>
        <v>4.2910569057912262</v>
      </c>
      <c r="AH206" s="42">
        <f t="shared" si="40"/>
        <v>67.392170928633774</v>
      </c>
      <c r="AI206" s="42">
        <f t="shared" si="40"/>
        <v>22.706975016741112</v>
      </c>
      <c r="AJ206" s="42">
        <f t="shared" si="40"/>
        <v>1.9582459566418109</v>
      </c>
      <c r="AK206" s="42">
        <f t="shared" si="40"/>
        <v>2.4626838640648687</v>
      </c>
      <c r="AL206" s="42">
        <f t="shared" si="40"/>
        <v>35.622478577821973</v>
      </c>
    </row>
    <row r="207" spans="4:38">
      <c r="D207" s="42">
        <f t="shared" si="34"/>
        <v>3.5</v>
      </c>
      <c r="E207" s="42">
        <f t="shared" si="38"/>
        <v>0.29735510205797144</v>
      </c>
      <c r="F207" s="42">
        <f t="shared" si="38"/>
        <v>6.3883633170492695</v>
      </c>
      <c r="G207" s="42">
        <f t="shared" si="38"/>
        <v>1.8634400768301245</v>
      </c>
      <c r="H207" s="42">
        <f t="shared" si="38"/>
        <v>2.2219115989007805</v>
      </c>
      <c r="I207" s="42">
        <f t="shared" si="38"/>
        <v>3.713127024847005</v>
      </c>
      <c r="J207" s="42">
        <f t="shared" si="38"/>
        <v>53.573414759438208</v>
      </c>
      <c r="K207" s="42">
        <f t="shared" si="38"/>
        <v>19.366145371070282</v>
      </c>
      <c r="L207" s="42">
        <f t="shared" si="38"/>
        <v>1.3276082781839669</v>
      </c>
      <c r="M207" s="42">
        <f t="shared" si="38"/>
        <v>2.1182948229951393</v>
      </c>
      <c r="N207" s="42">
        <f t="shared" si="38"/>
        <v>19.389548917820377</v>
      </c>
      <c r="Q207" s="42">
        <f t="shared" si="39"/>
        <v>0.25857509703169435</v>
      </c>
      <c r="R207" s="42">
        <f t="shared" si="39"/>
        <v>4.590637359589425</v>
      </c>
      <c r="S207" s="42">
        <f t="shared" si="39"/>
        <v>1.884129674551916</v>
      </c>
      <c r="T207" s="42">
        <f t="shared" si="39"/>
        <v>1.5949324764761672</v>
      </c>
      <c r="U207" s="42">
        <f t="shared" si="39"/>
        <v>3.2751818498972236</v>
      </c>
      <c r="V207" s="42">
        <f t="shared" si="39"/>
        <v>39.478922074453891</v>
      </c>
      <c r="W207" s="42">
        <f t="shared" si="39"/>
        <v>16.720430836268321</v>
      </c>
      <c r="X207" s="42">
        <f t="shared" si="39"/>
        <v>1.0020882524916637</v>
      </c>
      <c r="Y207" s="42">
        <f t="shared" si="39"/>
        <v>1.7102172938971898</v>
      </c>
      <c r="Z207" s="42">
        <f t="shared" si="39"/>
        <v>6.5895737611117671</v>
      </c>
      <c r="AC207" s="42">
        <f t="shared" si="40"/>
        <v>0.3361351070842481</v>
      </c>
      <c r="AD207" s="42">
        <f t="shared" si="40"/>
        <v>8.1860892745091149</v>
      </c>
      <c r="AE207" s="42">
        <f t="shared" si="40"/>
        <v>2.2459632017718247</v>
      </c>
      <c r="AF207" s="42">
        <f t="shared" si="40"/>
        <v>3.9944622774547183</v>
      </c>
      <c r="AG207" s="42">
        <f t="shared" si="40"/>
        <v>4.0533004101364778</v>
      </c>
      <c r="AH207" s="42">
        <f t="shared" si="40"/>
        <v>67.667907444422951</v>
      </c>
      <c r="AI207" s="42">
        <f t="shared" si="40"/>
        <v>22.011859905872271</v>
      </c>
      <c r="AJ207" s="42">
        <f t="shared" si="40"/>
        <v>1.8680571996945332</v>
      </c>
      <c r="AK207" s="42">
        <f t="shared" si="40"/>
        <v>2.4117914888428746</v>
      </c>
      <c r="AL207" s="42">
        <f t="shared" si="40"/>
        <v>32.189524074528954</v>
      </c>
    </row>
    <row r="208" spans="4:38">
      <c r="D208" s="42">
        <f t="shared" si="34"/>
        <v>3.75</v>
      </c>
      <c r="E208" s="42">
        <f t="shared" si="38"/>
        <v>0.25656362105710706</v>
      </c>
      <c r="F208" s="42">
        <f t="shared" si="38"/>
        <v>5.589667117901274</v>
      </c>
      <c r="G208" s="42">
        <f t="shared" si="38"/>
        <v>1.756738466252024</v>
      </c>
      <c r="H208" s="42">
        <f t="shared" si="38"/>
        <v>1.9856888450805363</v>
      </c>
      <c r="I208" s="42">
        <f t="shared" si="38"/>
        <v>3.5725208116366378</v>
      </c>
      <c r="J208" s="42">
        <f t="shared" si="38"/>
        <v>53.877533290938629</v>
      </c>
      <c r="K208" s="42">
        <f t="shared" si="38"/>
        <v>18.84556882325343</v>
      </c>
      <c r="L208" s="42">
        <f t="shared" si="38"/>
        <v>1.2776966197280177</v>
      </c>
      <c r="M208" s="42">
        <f t="shared" si="38"/>
        <v>2.0756602263944153</v>
      </c>
      <c r="N208" s="42">
        <f t="shared" si="38"/>
        <v>17.496148087587876</v>
      </c>
      <c r="Q208" s="42">
        <f t="shared" si="39"/>
        <v>0.22258411082558843</v>
      </c>
      <c r="R208" s="42">
        <f t="shared" si="39"/>
        <v>3.9548286360064377</v>
      </c>
      <c r="S208" s="42">
        <f t="shared" si="39"/>
        <v>1.7272736476811252</v>
      </c>
      <c r="T208" s="42">
        <f t="shared" si="39"/>
        <v>1.4454538483158312</v>
      </c>
      <c r="U208" s="42">
        <f t="shared" si="39"/>
        <v>3.2017605206725372</v>
      </c>
      <c r="V208" s="42">
        <f t="shared" si="39"/>
        <v>39.837683242216542</v>
      </c>
      <c r="W208" s="42">
        <f t="shared" si="39"/>
        <v>16.374392851503501</v>
      </c>
      <c r="X208" s="42">
        <f t="shared" si="39"/>
        <v>0.97145567541629974</v>
      </c>
      <c r="Y208" s="42">
        <f t="shared" si="39"/>
        <v>1.6855384495609547</v>
      </c>
      <c r="Z208" s="42">
        <f t="shared" si="39"/>
        <v>6.2450963087896572</v>
      </c>
      <c r="AC208" s="42">
        <f t="shared" si="40"/>
        <v>0.29054313128862574</v>
      </c>
      <c r="AD208" s="42">
        <f t="shared" si="40"/>
        <v>7.224505599796073</v>
      </c>
      <c r="AE208" s="42">
        <f t="shared" si="40"/>
        <v>2.1478989505491404</v>
      </c>
      <c r="AF208" s="42">
        <f t="shared" si="40"/>
        <v>3.5466280983564893</v>
      </c>
      <c r="AG208" s="42">
        <f t="shared" si="40"/>
        <v>3.8368076236606496</v>
      </c>
      <c r="AH208" s="42">
        <f t="shared" si="40"/>
        <v>67.917383339660702</v>
      </c>
      <c r="AI208" s="42">
        <f t="shared" si="40"/>
        <v>21.316744795003405</v>
      </c>
      <c r="AJ208" s="42">
        <f t="shared" si="40"/>
        <v>1.7763212130307307</v>
      </c>
      <c r="AK208" s="42">
        <f t="shared" si="40"/>
        <v>2.3595347574422569</v>
      </c>
      <c r="AL208" s="42">
        <f t="shared" si="40"/>
        <v>28.747199866386055</v>
      </c>
    </row>
    <row r="209" spans="4:38">
      <c r="D209" s="42">
        <f t="shared" si="34"/>
        <v>4</v>
      </c>
      <c r="E209" s="42">
        <f t="shared" si="38"/>
        <v>0.21978913656571739</v>
      </c>
      <c r="F209" s="42">
        <f t="shared" si="38"/>
        <v>4.8053928081706001</v>
      </c>
      <c r="G209" s="42">
        <f t="shared" si="38"/>
        <v>1.6603736244055214</v>
      </c>
      <c r="H209" s="42">
        <f t="shared" si="38"/>
        <v>1.7743316442940069</v>
      </c>
      <c r="I209" s="42">
        <f t="shared" si="38"/>
        <v>3.4431887419826746</v>
      </c>
      <c r="J209" s="42">
        <f t="shared" si="38"/>
        <v>54.149639345438864</v>
      </c>
      <c r="K209" s="42">
        <f t="shared" si="38"/>
        <v>18.335438627566695</v>
      </c>
      <c r="L209" s="42">
        <f t="shared" si="38"/>
        <v>1.2309122424393839</v>
      </c>
      <c r="M209" s="42">
        <f t="shared" si="38"/>
        <v>2.032710075934284</v>
      </c>
      <c r="N209" s="42">
        <f t="shared" si="38"/>
        <v>15.632439727923565</v>
      </c>
      <c r="Q209" s="42">
        <f t="shared" si="39"/>
        <v>0.19012238148026378</v>
      </c>
      <c r="R209" s="42">
        <f t="shared" si="39"/>
        <v>3.3298561233261204</v>
      </c>
      <c r="S209" s="42">
        <f t="shared" si="39"/>
        <v>1.5769705022143061</v>
      </c>
      <c r="T209" s="42">
        <f t="shared" si="39"/>
        <v>1.311709812593423</v>
      </c>
      <c r="U209" s="42">
        <f t="shared" si="39"/>
        <v>3.1330264824045333</v>
      </c>
      <c r="V209" s="42">
        <f t="shared" si="39"/>
        <v>40.158680076530658</v>
      </c>
      <c r="W209" s="42">
        <f t="shared" si="39"/>
        <v>16.035298772787463</v>
      </c>
      <c r="X209" s="42">
        <f t="shared" si="39"/>
        <v>0.94404758013834422</v>
      </c>
      <c r="Y209" s="42">
        <f t="shared" si="39"/>
        <v>1.6626876891512614</v>
      </c>
      <c r="Z209" s="42">
        <f t="shared" si="39"/>
        <v>5.9022709812386989</v>
      </c>
      <c r="AC209" s="42">
        <f t="shared" si="40"/>
        <v>0.24945589165117149</v>
      </c>
      <c r="AD209" s="42">
        <f t="shared" si="40"/>
        <v>6.2809294930151065</v>
      </c>
      <c r="AE209" s="42">
        <f t="shared" si="40"/>
        <v>2.0581629148542766</v>
      </c>
      <c r="AF209" s="42">
        <f t="shared" si="40"/>
        <v>3.1167524311019212</v>
      </c>
      <c r="AG209" s="42">
        <f t="shared" si="40"/>
        <v>3.640717899872139</v>
      </c>
      <c r="AH209" s="42">
        <f t="shared" si="40"/>
        <v>68.140598614347084</v>
      </c>
      <c r="AI209" s="42">
        <f t="shared" si="40"/>
        <v>20.635578482345931</v>
      </c>
      <c r="AJ209" s="42">
        <f t="shared" si="40"/>
        <v>1.6845528476465159</v>
      </c>
      <c r="AK209" s="42">
        <f t="shared" si="40"/>
        <v>2.3066748268835795</v>
      </c>
      <c r="AL209" s="42">
        <f t="shared" si="40"/>
        <v>25.362608474608386</v>
      </c>
    </row>
    <row r="210" spans="4:38">
      <c r="D210" s="42">
        <f t="shared" si="34"/>
        <v>4.25</v>
      </c>
      <c r="E210" s="42">
        <f t="shared" si="38"/>
        <v>0.18693177462832675</v>
      </c>
      <c r="F210" s="42">
        <f t="shared" si="38"/>
        <v>4.0512883332390315</v>
      </c>
      <c r="G210" s="42">
        <f t="shared" si="38"/>
        <v>1.5740226788490572</v>
      </c>
      <c r="H210" s="42">
        <f t="shared" si="38"/>
        <v>1.587839996541186</v>
      </c>
      <c r="I210" s="42">
        <f t="shared" si="38"/>
        <v>3.3238585937550829</v>
      </c>
      <c r="J210" s="42">
        <f t="shared" si="38"/>
        <v>54.389732922939338</v>
      </c>
      <c r="K210" s="42">
        <f t="shared" si="38"/>
        <v>17.846201136140149</v>
      </c>
      <c r="L210" s="42">
        <f t="shared" si="38"/>
        <v>1.1873945124867618</v>
      </c>
      <c r="M210" s="42">
        <f t="shared" si="38"/>
        <v>1.990096105555244</v>
      </c>
      <c r="N210" s="42">
        <f t="shared" si="38"/>
        <v>13.834973647189837</v>
      </c>
      <c r="Q210" s="42">
        <f t="shared" si="39"/>
        <v>0.16109637560222531</v>
      </c>
      <c r="R210" s="42">
        <f t="shared" si="39"/>
        <v>2.7281439475936469</v>
      </c>
      <c r="S210" s="42">
        <f t="shared" si="39"/>
        <v>1.4355657832803783</v>
      </c>
      <c r="T210" s="42">
        <f t="shared" si="39"/>
        <v>1.1937003693089472</v>
      </c>
      <c r="U210" s="42">
        <f t="shared" si="39"/>
        <v>3.0678825680627151</v>
      </c>
      <c r="V210" s="42">
        <f t="shared" si="39"/>
        <v>40.441912577396252</v>
      </c>
      <c r="W210" s="42">
        <f t="shared" si="39"/>
        <v>15.710092506168996</v>
      </c>
      <c r="X210" s="42">
        <f t="shared" si="39"/>
        <v>0.91986396665779635</v>
      </c>
      <c r="Y210" s="42">
        <f t="shared" si="39"/>
        <v>1.6417716987508315</v>
      </c>
      <c r="Z210" s="42">
        <f t="shared" si="39"/>
        <v>5.5670948739686263</v>
      </c>
      <c r="AC210" s="42">
        <f t="shared" si="40"/>
        <v>0.2127671736544281</v>
      </c>
      <c r="AD210" s="42">
        <f t="shared" si="40"/>
        <v>5.3744327188844263</v>
      </c>
      <c r="AE210" s="42">
        <f t="shared" si="40"/>
        <v>1.9760356185970349</v>
      </c>
      <c r="AF210" s="42">
        <f t="shared" si="40"/>
        <v>2.7117087050278066</v>
      </c>
      <c r="AG210" s="42">
        <f t="shared" si="40"/>
        <v>3.4641705922792978</v>
      </c>
      <c r="AH210" s="42">
        <f t="shared" si="40"/>
        <v>68.337553268482012</v>
      </c>
      <c r="AI210" s="42">
        <f t="shared" si="40"/>
        <v>19.982309766111342</v>
      </c>
      <c r="AJ210" s="42">
        <f t="shared" si="40"/>
        <v>1.5942669545380164</v>
      </c>
      <c r="AK210" s="42">
        <f t="shared" si="40"/>
        <v>2.253972854187416</v>
      </c>
      <c r="AL210" s="42">
        <f t="shared" si="40"/>
        <v>22.102852420411011</v>
      </c>
    </row>
    <row r="211" spans="4:38">
      <c r="D211" s="42">
        <f t="shared" si="34"/>
        <v>4.5</v>
      </c>
      <c r="E211" s="42">
        <f t="shared" si="38"/>
        <v>0.15789166128945961</v>
      </c>
      <c r="F211" s="42">
        <f t="shared" si="38"/>
        <v>3.3431016384882546</v>
      </c>
      <c r="G211" s="42">
        <f t="shared" si="38"/>
        <v>1.4973627571410626</v>
      </c>
      <c r="H211" s="42">
        <f t="shared" si="38"/>
        <v>1.4262139018220688</v>
      </c>
      <c r="I211" s="42">
        <f t="shared" si="38"/>
        <v>3.2132581448238096</v>
      </c>
      <c r="J211" s="42">
        <f t="shared" si="38"/>
        <v>54.597814023439255</v>
      </c>
      <c r="K211" s="42">
        <f t="shared" si="38"/>
        <v>17.388302701103935</v>
      </c>
      <c r="L211" s="42">
        <f t="shared" si="38"/>
        <v>1.1472827960388514</v>
      </c>
      <c r="M211" s="42">
        <f t="shared" si="38"/>
        <v>1.9484700491977924</v>
      </c>
      <c r="N211" s="42">
        <f t="shared" si="38"/>
        <v>12.140299653749089</v>
      </c>
      <c r="Q211" s="42">
        <f t="shared" si="39"/>
        <v>0.135412559797979</v>
      </c>
      <c r="R211" s="42">
        <f t="shared" si="39"/>
        <v>2.1621162348542291</v>
      </c>
      <c r="S211" s="42">
        <f t="shared" si="39"/>
        <v>1.305405036008255</v>
      </c>
      <c r="T211" s="42">
        <f t="shared" si="39"/>
        <v>1.0914255184624029</v>
      </c>
      <c r="U211" s="42">
        <f t="shared" si="39"/>
        <v>3.0052316106165957</v>
      </c>
      <c r="V211" s="42">
        <f t="shared" si="39"/>
        <v>40.687380744812913</v>
      </c>
      <c r="W211" s="42">
        <f t="shared" si="39"/>
        <v>15.405717957696931</v>
      </c>
      <c r="X211" s="42">
        <f t="shared" si="39"/>
        <v>0.89890483497465312</v>
      </c>
      <c r="Y211" s="42">
        <f t="shared" si="39"/>
        <v>1.6228971644423993</v>
      </c>
      <c r="Z211" s="42">
        <f t="shared" si="39"/>
        <v>5.2455650824890974</v>
      </c>
      <c r="AC211" s="42">
        <f t="shared" si="40"/>
        <v>0.18037076278094022</v>
      </c>
      <c r="AD211" s="42">
        <f t="shared" si="40"/>
        <v>4.5240870421222716</v>
      </c>
      <c r="AE211" s="42">
        <f t="shared" si="40"/>
        <v>1.9007975856872257</v>
      </c>
      <c r="AF211" s="42">
        <f t="shared" si="40"/>
        <v>2.3383703494709263</v>
      </c>
      <c r="AG211" s="42">
        <f t="shared" si="40"/>
        <v>3.306305054390497</v>
      </c>
      <c r="AH211" s="42">
        <f t="shared" si="40"/>
        <v>68.508247302065982</v>
      </c>
      <c r="AI211" s="42">
        <f t="shared" si="40"/>
        <v>19.370887444510942</v>
      </c>
      <c r="AJ211" s="42">
        <f t="shared" si="40"/>
        <v>1.5069783847013623</v>
      </c>
      <c r="AK211" s="42">
        <f t="shared" si="40"/>
        <v>2.2021899963743365</v>
      </c>
      <c r="AL211" s="42">
        <f t="shared" si="40"/>
        <v>19.035034225009081</v>
      </c>
    </row>
    <row r="212" spans="4:38">
      <c r="D212" s="42">
        <f t="shared" si="34"/>
        <v>4.75</v>
      </c>
      <c r="E212" s="42">
        <f t="shared" si="38"/>
        <v>0.13256892259364036</v>
      </c>
      <c r="F212" s="42">
        <f t="shared" si="38"/>
        <v>2.6965806692999719</v>
      </c>
      <c r="G212" s="42">
        <f t="shared" si="38"/>
        <v>1.430070986839969</v>
      </c>
      <c r="H212" s="42">
        <f t="shared" si="38"/>
        <v>1.2894533601366673</v>
      </c>
      <c r="I212" s="42">
        <f t="shared" si="38"/>
        <v>3.1101151730588192</v>
      </c>
      <c r="J212" s="42">
        <f t="shared" si="38"/>
        <v>54.773882646939363</v>
      </c>
      <c r="K212" s="42">
        <f t="shared" si="38"/>
        <v>16.97218967458814</v>
      </c>
      <c r="L212" s="42">
        <f t="shared" si="38"/>
        <v>1.1107164592643408</v>
      </c>
      <c r="M212" s="42">
        <f t="shared" si="38"/>
        <v>1.9084836408024337</v>
      </c>
      <c r="N212" s="42">
        <f t="shared" si="38"/>
        <v>10.584967555963747</v>
      </c>
      <c r="Q212" s="42">
        <f t="shared" si="39"/>
        <v>0.11297740067403017</v>
      </c>
      <c r="R212" s="42">
        <f t="shared" si="39"/>
        <v>1.6441971111530673</v>
      </c>
      <c r="S212" s="42">
        <f t="shared" si="39"/>
        <v>1.1888338055268637</v>
      </c>
      <c r="T212" s="42">
        <f t="shared" si="39"/>
        <v>1.0048852600537872</v>
      </c>
      <c r="U212" s="42">
        <f t="shared" si="39"/>
        <v>2.9439764430356843</v>
      </c>
      <c r="V212" s="42">
        <f t="shared" si="39"/>
        <v>40.89508457878064</v>
      </c>
      <c r="W212" s="42">
        <f t="shared" si="39"/>
        <v>15.129119033420009</v>
      </c>
      <c r="X212" s="42">
        <f t="shared" si="39"/>
        <v>0.88117018508891787</v>
      </c>
      <c r="Y212" s="42">
        <f t="shared" si="39"/>
        <v>1.606170772308698</v>
      </c>
      <c r="Z212" s="42">
        <f t="shared" si="39"/>
        <v>4.9436787023098852</v>
      </c>
      <c r="AC212" s="42">
        <f t="shared" si="40"/>
        <v>0.15216044451324978</v>
      </c>
      <c r="AD212" s="42">
        <f t="shared" si="40"/>
        <v>3.7489642274468835</v>
      </c>
      <c r="AE212" s="42">
        <f t="shared" si="40"/>
        <v>1.8317293400346546</v>
      </c>
      <c r="AF212" s="42">
        <f t="shared" si="40"/>
        <v>2.003610793768047</v>
      </c>
      <c r="AG212" s="42">
        <f t="shared" si="40"/>
        <v>3.1662606397141038</v>
      </c>
      <c r="AH212" s="42">
        <f t="shared" si="40"/>
        <v>68.652680715098114</v>
      </c>
      <c r="AI212" s="42">
        <f t="shared" si="40"/>
        <v>18.815260315756234</v>
      </c>
      <c r="AJ212" s="42">
        <f t="shared" si="40"/>
        <v>1.4242019891326723</v>
      </c>
      <c r="AK212" s="42">
        <f t="shared" si="40"/>
        <v>2.1520874104649113</v>
      </c>
      <c r="AL212" s="42">
        <f t="shared" si="40"/>
        <v>16.226256409617651</v>
      </c>
    </row>
    <row r="213" spans="4:38">
      <c r="D213" s="42">
        <f t="shared" si="34"/>
        <v>5</v>
      </c>
      <c r="E213" s="42">
        <f t="shared" si="38"/>
        <v>0.11086368458539328</v>
      </c>
      <c r="F213" s="42">
        <f t="shared" si="38"/>
        <v>2.1274733710559155</v>
      </c>
      <c r="G213" s="42">
        <f t="shared" si="38"/>
        <v>1.3718244955042205</v>
      </c>
      <c r="H213" s="42">
        <f t="shared" si="38"/>
        <v>1.177558371484974</v>
      </c>
      <c r="I213" s="42">
        <f t="shared" si="38"/>
        <v>3.013157456330064</v>
      </c>
      <c r="J213" s="42">
        <f t="shared" si="38"/>
        <v>54.917938793439731</v>
      </c>
      <c r="K213" s="42">
        <f t="shared" si="38"/>
        <v>16.608308408722834</v>
      </c>
      <c r="L213" s="42">
        <f t="shared" si="38"/>
        <v>1.0778348683319297</v>
      </c>
      <c r="M213" s="42">
        <f t="shared" si="38"/>
        <v>1.8707886143096721</v>
      </c>
      <c r="N213" s="42">
        <f t="shared" si="38"/>
        <v>9.205527162196244</v>
      </c>
      <c r="Q213" s="42">
        <f t="shared" si="39"/>
        <v>9.3697364836884456E-2</v>
      </c>
      <c r="R213" s="42">
        <f t="shared" si="39"/>
        <v>1.1868107025353669</v>
      </c>
      <c r="S213" s="42">
        <f t="shared" si="39"/>
        <v>1.0881976369651214</v>
      </c>
      <c r="T213" s="42">
        <f t="shared" si="39"/>
        <v>0.93407959408310315</v>
      </c>
      <c r="U213" s="42">
        <f t="shared" si="39"/>
        <v>2.883019898289489</v>
      </c>
      <c r="V213" s="42">
        <f t="shared" si="39"/>
        <v>41.06502407930023</v>
      </c>
      <c r="W213" s="42">
        <f t="shared" si="39"/>
        <v>14.887239639387102</v>
      </c>
      <c r="X213" s="42">
        <f t="shared" si="39"/>
        <v>0.86666001700058692</v>
      </c>
      <c r="Y213" s="42">
        <f t="shared" si="39"/>
        <v>1.5916992084324564</v>
      </c>
      <c r="Z213" s="42">
        <f t="shared" si="39"/>
        <v>4.6674328289406084</v>
      </c>
      <c r="AC213" s="42">
        <f t="shared" si="40"/>
        <v>0.12803000433390174</v>
      </c>
      <c r="AD213" s="42">
        <f t="shared" si="40"/>
        <v>3.068136039576467</v>
      </c>
      <c r="AE213" s="42">
        <f t="shared" si="40"/>
        <v>1.7681114055491303</v>
      </c>
      <c r="AF213" s="42">
        <f t="shared" si="40"/>
        <v>1.7143034672559563</v>
      </c>
      <c r="AG213" s="42">
        <f t="shared" si="40"/>
        <v>3.0431767017584788</v>
      </c>
      <c r="AH213" s="42">
        <f t="shared" si="40"/>
        <v>68.770853507579261</v>
      </c>
      <c r="AI213" s="42">
        <f t="shared" si="40"/>
        <v>18.3293771780586</v>
      </c>
      <c r="AJ213" s="42">
        <f t="shared" si="40"/>
        <v>1.3474526188280718</v>
      </c>
      <c r="AK213" s="42">
        <f t="shared" si="40"/>
        <v>2.1044262534797036</v>
      </c>
      <c r="AL213" s="42">
        <f t="shared" si="40"/>
        <v>13.743621495451833</v>
      </c>
    </row>
    <row r="214" spans="4:38">
      <c r="D214" s="42">
        <f t="shared" si="34"/>
        <v>5.25</v>
      </c>
      <c r="E214" s="42">
        <f t="shared" si="38"/>
        <v>9.2676073309242574E-2</v>
      </c>
      <c r="F214" s="42">
        <f t="shared" si="38"/>
        <v>1.6515276891377986</v>
      </c>
      <c r="G214" s="42">
        <f t="shared" si="38"/>
        <v>1.3223004106922447</v>
      </c>
      <c r="H214" s="42">
        <f t="shared" si="38"/>
        <v>1.0905289358669885</v>
      </c>
      <c r="I214" s="42">
        <f t="shared" si="38"/>
        <v>2.9211127725074979</v>
      </c>
      <c r="J214" s="42">
        <f t="shared" si="38"/>
        <v>55.029982462939927</v>
      </c>
      <c r="K214" s="42">
        <f t="shared" si="38"/>
        <v>16.307105255638199</v>
      </c>
      <c r="L214" s="42">
        <f t="shared" si="38"/>
        <v>1.0487773894103147</v>
      </c>
      <c r="M214" s="42">
        <f t="shared" si="38"/>
        <v>1.8360367036600036</v>
      </c>
      <c r="N214" s="42">
        <f t="shared" si="38"/>
        <v>8.0385282808089258</v>
      </c>
      <c r="Q214" s="42">
        <f t="shared" si="39"/>
        <v>7.747891889304738E-2</v>
      </c>
      <c r="R214" s="42">
        <f t="shared" si="39"/>
        <v>0.80238113504634012</v>
      </c>
      <c r="S214" s="42">
        <f t="shared" si="39"/>
        <v>1.0058420754519435</v>
      </c>
      <c r="T214" s="42">
        <f t="shared" si="39"/>
        <v>0.87900852055034706</v>
      </c>
      <c r="U214" s="42">
        <f t="shared" si="39"/>
        <v>2.8212648093475186</v>
      </c>
      <c r="V214" s="42">
        <f t="shared" si="39"/>
        <v>41.197199246370488</v>
      </c>
      <c r="W214" s="42">
        <f t="shared" si="39"/>
        <v>14.687023681646913</v>
      </c>
      <c r="X214" s="42">
        <f t="shared" si="39"/>
        <v>0.85537433070966407</v>
      </c>
      <c r="Y214" s="42">
        <f t="shared" si="39"/>
        <v>1.5795891588964011</v>
      </c>
      <c r="Z214" s="42">
        <f t="shared" si="39"/>
        <v>4.4228245578910794</v>
      </c>
      <c r="AC214" s="42">
        <f t="shared" si="40"/>
        <v>0.10787322772543817</v>
      </c>
      <c r="AD214" s="42">
        <f t="shared" si="40"/>
        <v>2.5006742432292537</v>
      </c>
      <c r="AE214" s="42">
        <f t="shared" si="40"/>
        <v>1.7092243061404555</v>
      </c>
      <c r="AF214" s="42">
        <f t="shared" si="40"/>
        <v>1.4773217992714203</v>
      </c>
      <c r="AG214" s="42">
        <f t="shared" si="40"/>
        <v>2.9361925940319846</v>
      </c>
      <c r="AH214" s="42">
        <f t="shared" si="40"/>
        <v>68.862765679508968</v>
      </c>
      <c r="AI214" s="42">
        <f t="shared" si="40"/>
        <v>17.927186829629484</v>
      </c>
      <c r="AJ214" s="42">
        <f t="shared" si="40"/>
        <v>1.2782451247836883</v>
      </c>
      <c r="AK214" s="42">
        <f t="shared" si="40"/>
        <v>2.0599676824392898</v>
      </c>
      <c r="AL214" s="42">
        <f t="shared" si="40"/>
        <v>11.654232003726731</v>
      </c>
    </row>
    <row r="215" spans="4:38">
      <c r="D215" s="42">
        <f t="shared" si="34"/>
        <v>5.5</v>
      </c>
      <c r="E215" s="42">
        <f t="shared" si="38"/>
        <v>7.7906214809713714E-2</v>
      </c>
      <c r="F215" s="42">
        <f t="shared" si="38"/>
        <v>1.284491568927334</v>
      </c>
      <c r="G215" s="42">
        <f t="shared" si="38"/>
        <v>1.2811758599624772</v>
      </c>
      <c r="H215" s="42">
        <f t="shared" si="38"/>
        <v>1.0283650532827184</v>
      </c>
      <c r="I215" s="42">
        <f t="shared" si="38"/>
        <v>2.832708899461085</v>
      </c>
      <c r="J215" s="42">
        <f t="shared" si="38"/>
        <v>55.11001365543995</v>
      </c>
      <c r="K215" s="42">
        <f t="shared" si="38"/>
        <v>16.07902656746424</v>
      </c>
      <c r="L215" s="42">
        <f t="shared" si="38"/>
        <v>1.0236833886681953</v>
      </c>
      <c r="M215" s="42">
        <f t="shared" si="38"/>
        <v>1.8048796427939342</v>
      </c>
      <c r="N215" s="42">
        <f t="shared" si="38"/>
        <v>7.1205207201641851</v>
      </c>
      <c r="Q215" s="42">
        <f t="shared" si="39"/>
        <v>6.4228529449024671E-2</v>
      </c>
      <c r="R215" s="42">
        <f t="shared" si="39"/>
        <v>0.50333253473118356</v>
      </c>
      <c r="S215" s="42">
        <f t="shared" si="39"/>
        <v>0.94411266611625089</v>
      </c>
      <c r="T215" s="42">
        <f t="shared" si="39"/>
        <v>0.83967203945551927</v>
      </c>
      <c r="U215" s="42">
        <f t="shared" si="39"/>
        <v>2.7576140091792913</v>
      </c>
      <c r="V215" s="42">
        <f t="shared" si="39"/>
        <v>41.291610079992225</v>
      </c>
      <c r="W215" s="42">
        <f t="shared" si="39"/>
        <v>14.535415066248266</v>
      </c>
      <c r="X215" s="42">
        <f t="shared" si="39"/>
        <v>0.84731312621614963</v>
      </c>
      <c r="Y215" s="42">
        <f t="shared" si="39"/>
        <v>1.569947309783271</v>
      </c>
      <c r="Z215" s="42">
        <f t="shared" si="39"/>
        <v>4.2158509846709551</v>
      </c>
      <c r="AC215" s="42">
        <f t="shared" si="40"/>
        <v>9.1583900170402355E-2</v>
      </c>
      <c r="AD215" s="42">
        <f t="shared" si="40"/>
        <v>2.0656506031234803</v>
      </c>
      <c r="AE215" s="42">
        <f t="shared" si="40"/>
        <v>1.6543485657184402</v>
      </c>
      <c r="AF215" s="42">
        <f t="shared" si="40"/>
        <v>1.2995392191512212</v>
      </c>
      <c r="AG215" s="42">
        <f t="shared" si="40"/>
        <v>2.8444476700429928</v>
      </c>
      <c r="AH215" s="42">
        <f t="shared" si="40"/>
        <v>68.928417230887291</v>
      </c>
      <c r="AI215" s="42">
        <f t="shared" si="40"/>
        <v>17.622638068680253</v>
      </c>
      <c r="AJ215" s="42">
        <f t="shared" si="40"/>
        <v>1.2180943579956471</v>
      </c>
      <c r="AK215" s="42">
        <f t="shared" si="40"/>
        <v>2.0194728543642384</v>
      </c>
      <c r="AL215" s="42">
        <f t="shared" si="40"/>
        <v>10.025190455657418</v>
      </c>
    </row>
    <row r="216" spans="4:38">
      <c r="D216" s="42">
        <f t="shared" si="34"/>
        <v>5.75</v>
      </c>
      <c r="E216" s="42">
        <f t="shared" si="38"/>
        <v>6.6454235131330558E-2</v>
      </c>
      <c r="F216" s="42">
        <f t="shared" si="38"/>
        <v>1.0421129558062379</v>
      </c>
      <c r="G216" s="42">
        <f t="shared" si="38"/>
        <v>1.2481279708733501</v>
      </c>
      <c r="H216" s="42">
        <f t="shared" si="38"/>
        <v>0.99106672373215265</v>
      </c>
      <c r="I216" s="42">
        <f t="shared" si="38"/>
        <v>2.7466736150607725</v>
      </c>
      <c r="J216" s="42">
        <f t="shared" si="38"/>
        <v>55.158032370939814</v>
      </c>
      <c r="K216" s="42">
        <f t="shared" si="38"/>
        <v>15.93451869633115</v>
      </c>
      <c r="L216" s="42">
        <f t="shared" si="38"/>
        <v>1.0026922322742597</v>
      </c>
      <c r="M216" s="42">
        <f t="shared" si="38"/>
        <v>1.7779691656519621</v>
      </c>
      <c r="N216" s="42">
        <f t="shared" si="38"/>
        <v>6.488054288624495</v>
      </c>
      <c r="Q216" s="42">
        <f t="shared" si="39"/>
        <v>5.3852663111321544E-2</v>
      </c>
      <c r="R216" s="42">
        <f t="shared" si="39"/>
        <v>0.30208902763511092</v>
      </c>
      <c r="S216" s="42">
        <f t="shared" si="39"/>
        <v>0.90535495408695921</v>
      </c>
      <c r="T216" s="42">
        <f t="shared" si="39"/>
        <v>0.81607015079862699</v>
      </c>
      <c r="U216" s="42">
        <f t="shared" si="39"/>
        <v>2.6909703307543094</v>
      </c>
      <c r="V216" s="42">
        <f t="shared" si="39"/>
        <v>41.348256580165412</v>
      </c>
      <c r="W216" s="42">
        <f t="shared" si="39"/>
        <v>14.439357699239958</v>
      </c>
      <c r="X216" s="42">
        <f t="shared" si="39"/>
        <v>0.84247640352003939</v>
      </c>
      <c r="Y216" s="42">
        <f t="shared" si="39"/>
        <v>1.5628803471757891</v>
      </c>
      <c r="Z216" s="42">
        <f t="shared" si="39"/>
        <v>4.0525092047899323</v>
      </c>
      <c r="AC216" s="42">
        <f t="shared" si="40"/>
        <v>7.9055807151338781E-2</v>
      </c>
      <c r="AD216" s="42">
        <f t="shared" si="40"/>
        <v>1.7821368839773699</v>
      </c>
      <c r="AE216" s="42">
        <f t="shared" si="40"/>
        <v>1.6027647081928926</v>
      </c>
      <c r="AF216" s="42">
        <f t="shared" si="40"/>
        <v>1.1878291562321308</v>
      </c>
      <c r="AG216" s="42">
        <f t="shared" si="40"/>
        <v>2.7670812832998668</v>
      </c>
      <c r="AH216" s="42">
        <f t="shared" si="40"/>
        <v>68.967808161714203</v>
      </c>
      <c r="AI216" s="42">
        <f t="shared" si="40"/>
        <v>17.429679693422337</v>
      </c>
      <c r="AJ216" s="42">
        <f t="shared" si="40"/>
        <v>1.1685151694600711</v>
      </c>
      <c r="AK216" s="42">
        <f t="shared" si="40"/>
        <v>1.9837029262751169</v>
      </c>
      <c r="AL216" s="42">
        <f t="shared" si="40"/>
        <v>8.9235993724590603</v>
      </c>
    </row>
    <row r="217" spans="4:38">
      <c r="D217" s="42">
        <f t="shared" si="34"/>
        <v>6</v>
      </c>
      <c r="E217" s="42">
        <f t="shared" si="38"/>
        <v>5.8220260318616976E-2</v>
      </c>
      <c r="F217" s="42">
        <f t="shared" si="38"/>
        <v>0.9401397951562338</v>
      </c>
      <c r="G217" s="42">
        <f t="shared" si="38"/>
        <v>1.2228338709833027</v>
      </c>
      <c r="H217" s="42">
        <f t="shared" si="38"/>
        <v>0.97863394721529473</v>
      </c>
      <c r="I217" s="42">
        <f t="shared" si="38"/>
        <v>2.6617346971765228</v>
      </c>
      <c r="J217" s="42">
        <f t="shared" si="38"/>
        <v>55.174038609439897</v>
      </c>
      <c r="K217" s="42">
        <f t="shared" si="38"/>
        <v>15.884027994368992</v>
      </c>
      <c r="L217" s="42">
        <f t="shared" si="38"/>
        <v>0.98594328639720796</v>
      </c>
      <c r="M217" s="42">
        <f t="shared" si="38"/>
        <v>1.7559570061745899</v>
      </c>
      <c r="N217" s="42">
        <f t="shared" si="38"/>
        <v>6.1776787945522047</v>
      </c>
      <c r="Q217" s="42">
        <f t="shared" si="39"/>
        <v>4.6257786486444429E-2</v>
      </c>
      <c r="R217" s="42">
        <f t="shared" si="39"/>
        <v>0.21107473980331637</v>
      </c>
      <c r="S217" s="42">
        <f t="shared" si="39"/>
        <v>0.89191448449299315</v>
      </c>
      <c r="T217" s="42">
        <f t="shared" si="39"/>
        <v>0.80820285457965912</v>
      </c>
      <c r="U217" s="42">
        <f t="shared" si="39"/>
        <v>2.6202366070420799</v>
      </c>
      <c r="V217" s="42">
        <f t="shared" si="39"/>
        <v>41.36713874688968</v>
      </c>
      <c r="W217" s="42">
        <f t="shared" si="39"/>
        <v>14.405795486670799</v>
      </c>
      <c r="X217" s="42">
        <f t="shared" si="39"/>
        <v>0.84086416262133712</v>
      </c>
      <c r="Y217" s="42">
        <f t="shared" si="39"/>
        <v>1.5584949571566853</v>
      </c>
      <c r="Z217" s="42">
        <f t="shared" si="39"/>
        <v>3.9387963137577464</v>
      </c>
      <c r="AC217" s="42">
        <f t="shared" si="40"/>
        <v>7.0182734150789905E-2</v>
      </c>
      <c r="AD217" s="42">
        <f t="shared" si="40"/>
        <v>1.6692048505091484</v>
      </c>
      <c r="AE217" s="42">
        <f t="shared" si="40"/>
        <v>1.5537532574736159</v>
      </c>
      <c r="AF217" s="42">
        <f t="shared" si="40"/>
        <v>1.1490650398509303</v>
      </c>
      <c r="AG217" s="42">
        <f t="shared" si="40"/>
        <v>2.7032327873109692</v>
      </c>
      <c r="AH217" s="42">
        <f t="shared" si="40"/>
        <v>68.980938471990086</v>
      </c>
      <c r="AI217" s="42">
        <f t="shared" si="40"/>
        <v>17.362260502067151</v>
      </c>
      <c r="AJ217" s="42">
        <f t="shared" si="40"/>
        <v>1.1310224101730826</v>
      </c>
      <c r="AK217" s="42">
        <f t="shared" si="40"/>
        <v>1.9534190551924944</v>
      </c>
      <c r="AL217" s="42">
        <f t="shared" si="40"/>
        <v>8.4165612753467052</v>
      </c>
    </row>
    <row r="218" spans="4:38">
      <c r="D218" s="42">
        <f t="shared" si="34"/>
        <v>6.25</v>
      </c>
      <c r="E218" s="42">
        <f t="shared" ref="E218:N233" si="41">E114/$J$176/2220*$F$175*60*24</f>
        <v>5.1770067360821112E-2</v>
      </c>
      <c r="F218" s="42">
        <f t="shared" si="41"/>
        <v>0.91444746084673423</v>
      </c>
      <c r="G218" s="42">
        <f t="shared" si="41"/>
        <v>1.2019816924655355</v>
      </c>
      <c r="H218" s="42">
        <f t="shared" si="41"/>
        <v>0.97913364614534226</v>
      </c>
      <c r="I218" s="42">
        <f t="shared" si="41"/>
        <v>2.5795703512778836</v>
      </c>
      <c r="J218" s="42">
        <f t="shared" si="41"/>
        <v>55.133648113923371</v>
      </c>
      <c r="K218" s="42">
        <f t="shared" si="41"/>
        <v>15.886112339059721</v>
      </c>
      <c r="L218" s="42">
        <f t="shared" si="41"/>
        <v>0.9718175694565756</v>
      </c>
      <c r="M218" s="42">
        <f t="shared" si="41"/>
        <v>1.7372138295105652</v>
      </c>
      <c r="N218" s="42">
        <f t="shared" si="41"/>
        <v>6.0448178747891657</v>
      </c>
      <c r="Q218" s="42">
        <f t="shared" ref="Q218:Z233" si="42">Q114/$J$176/2220*$F$175*60*24</f>
        <v>4.0217088156594763E-2</v>
      </c>
      <c r="R218" s="42">
        <f t="shared" si="42"/>
        <v>0.18030888391617128</v>
      </c>
      <c r="S218" s="42">
        <f t="shared" si="42"/>
        <v>0.89206809117437036</v>
      </c>
      <c r="T218" s="42">
        <f t="shared" si="42"/>
        <v>0.80839157182688048</v>
      </c>
      <c r="U218" s="42">
        <f t="shared" si="42"/>
        <v>2.5481557556188381</v>
      </c>
      <c r="V218" s="42">
        <f t="shared" si="42"/>
        <v>41.324019053537185</v>
      </c>
      <c r="W218" s="42">
        <f t="shared" si="42"/>
        <v>14.406898981646151</v>
      </c>
      <c r="X218" s="42">
        <f t="shared" si="42"/>
        <v>0.84091984461735558</v>
      </c>
      <c r="Y218" s="42">
        <f t="shared" si="42"/>
        <v>1.5555799480123969</v>
      </c>
      <c r="Z218" s="42">
        <f t="shared" si="42"/>
        <v>3.8546125056981428</v>
      </c>
      <c r="AC218" s="42">
        <f t="shared" ref="AC218:AL233" si="43">AC114/$J$176/2220*$F$175*60*24</f>
        <v>6.3323046565047447E-2</v>
      </c>
      <c r="AD218" s="42">
        <f t="shared" si="43"/>
        <v>1.6485860377772963</v>
      </c>
      <c r="AE218" s="42">
        <f t="shared" si="43"/>
        <v>1.5072870933153149</v>
      </c>
      <c r="AF218" s="42">
        <f t="shared" si="43"/>
        <v>1.1498757204638039</v>
      </c>
      <c r="AG218" s="42">
        <f t="shared" si="43"/>
        <v>2.6476493680595437</v>
      </c>
      <c r="AH218" s="42">
        <f t="shared" si="43"/>
        <v>68.943277174309969</v>
      </c>
      <c r="AI218" s="42">
        <f t="shared" si="43"/>
        <v>17.365325696473299</v>
      </c>
      <c r="AJ218" s="42">
        <f t="shared" si="43"/>
        <v>1.1010448344152666</v>
      </c>
      <c r="AK218" s="42">
        <f t="shared" si="43"/>
        <v>1.9267183485649499</v>
      </c>
      <c r="AL218" s="42">
        <f t="shared" si="43"/>
        <v>8.2350232438802387</v>
      </c>
    </row>
    <row r="219" spans="4:38">
      <c r="D219" s="42">
        <f t="shared" si="34"/>
        <v>6.5</v>
      </c>
      <c r="E219" s="42">
        <f t="shared" si="41"/>
        <v>4.5736015884173115E-2</v>
      </c>
      <c r="F219" s="42">
        <f t="shared" si="41"/>
        <v>0.89041269649268884</v>
      </c>
      <c r="G219" s="42">
        <f t="shared" si="41"/>
        <v>1.1824748157876217</v>
      </c>
      <c r="H219" s="42">
        <f t="shared" si="41"/>
        <v>0.98063274293548042</v>
      </c>
      <c r="I219" s="42">
        <f t="shared" si="41"/>
        <v>2.5027069309210876</v>
      </c>
      <c r="J219" s="42">
        <f t="shared" si="41"/>
        <v>55.014703500161374</v>
      </c>
      <c r="K219" s="42">
        <f t="shared" si="41"/>
        <v>15.892365373131909</v>
      </c>
      <c r="L219" s="42">
        <f t="shared" si="41"/>
        <v>0.95860318909275399</v>
      </c>
      <c r="M219" s="42">
        <f t="shared" si="41"/>
        <v>1.7196758115149662</v>
      </c>
      <c r="N219" s="42">
        <f t="shared" si="41"/>
        <v>5.9205286272689204</v>
      </c>
      <c r="Q219" s="42">
        <f t="shared" si="42"/>
        <v>3.4566112299638574E-2</v>
      </c>
      <c r="R219" s="42">
        <f t="shared" si="42"/>
        <v>0.15152792195722942</v>
      </c>
      <c r="S219" s="42">
        <f t="shared" si="42"/>
        <v>0.89252891121850997</v>
      </c>
      <c r="T219" s="42">
        <f t="shared" si="42"/>
        <v>0.80895772356854478</v>
      </c>
      <c r="U219" s="42">
        <f t="shared" si="42"/>
        <v>2.4782021387477937</v>
      </c>
      <c r="V219" s="42">
        <f t="shared" si="42"/>
        <v>41.196873446231095</v>
      </c>
      <c r="W219" s="42">
        <f t="shared" si="42"/>
        <v>14.41020946657212</v>
      </c>
      <c r="X219" s="42">
        <f t="shared" si="42"/>
        <v>0.84108689060540653</v>
      </c>
      <c r="Y219" s="42">
        <f t="shared" si="42"/>
        <v>1.5528530039741899</v>
      </c>
      <c r="Z219" s="42">
        <f t="shared" si="42"/>
        <v>3.775859911061743</v>
      </c>
      <c r="AC219" s="42">
        <f t="shared" si="43"/>
        <v>5.69059194687076E-2</v>
      </c>
      <c r="AD219" s="42">
        <f t="shared" si="43"/>
        <v>1.6292974710281478</v>
      </c>
      <c r="AE219" s="42">
        <f t="shared" si="43"/>
        <v>1.4638187461994832</v>
      </c>
      <c r="AF219" s="42">
        <f t="shared" si="43"/>
        <v>1.152307762302416</v>
      </c>
      <c r="AG219" s="42">
        <f t="shared" si="43"/>
        <v>2.5956519758566019</v>
      </c>
      <c r="AH219" s="42">
        <f t="shared" si="43"/>
        <v>68.83253355409127</v>
      </c>
      <c r="AI219" s="42">
        <f t="shared" si="43"/>
        <v>17.374521279691738</v>
      </c>
      <c r="AJ219" s="42">
        <f t="shared" si="43"/>
        <v>1.0730012958031114</v>
      </c>
      <c r="AK219" s="42">
        <f t="shared" si="43"/>
        <v>1.9011904758273439</v>
      </c>
      <c r="AL219" s="42">
        <f t="shared" si="43"/>
        <v>8.0651973434760844</v>
      </c>
    </row>
    <row r="220" spans="4:38">
      <c r="D220" s="42">
        <f t="shared" si="34"/>
        <v>6.75</v>
      </c>
      <c r="E220" s="42">
        <f t="shared" si="41"/>
        <v>4.0118105888673344E-2</v>
      </c>
      <c r="F220" s="42">
        <f t="shared" si="41"/>
        <v>0.86803550209409441</v>
      </c>
      <c r="G220" s="42">
        <f t="shared" si="41"/>
        <v>1.1643132409495651</v>
      </c>
      <c r="H220" s="42">
        <f t="shared" si="41"/>
        <v>0.98313123758570531</v>
      </c>
      <c r="I220" s="42">
        <f t="shared" si="41"/>
        <v>2.4311444361061425</v>
      </c>
      <c r="J220" s="42">
        <f t="shared" si="41"/>
        <v>54.820545077333648</v>
      </c>
      <c r="K220" s="42">
        <f t="shared" si="41"/>
        <v>15.902787096585593</v>
      </c>
      <c r="L220" s="42">
        <f t="shared" si="41"/>
        <v>0.94630014530575046</v>
      </c>
      <c r="M220" s="42">
        <f t="shared" si="41"/>
        <v>1.7033429521877914</v>
      </c>
      <c r="N220" s="42">
        <f t="shared" si="41"/>
        <v>5.804811051991428</v>
      </c>
      <c r="Q220" s="42">
        <f t="shared" si="42"/>
        <v>2.9304858915575979E-2</v>
      </c>
      <c r="R220" s="42">
        <f t="shared" si="42"/>
        <v>0.1247318539264904</v>
      </c>
      <c r="S220" s="42">
        <f t="shared" si="42"/>
        <v>0.89329694462540843</v>
      </c>
      <c r="T220" s="42">
        <f t="shared" si="42"/>
        <v>0.80990130980464747</v>
      </c>
      <c r="U220" s="42">
        <f t="shared" si="42"/>
        <v>2.4103757564289525</v>
      </c>
      <c r="V220" s="42">
        <f t="shared" si="42"/>
        <v>40.989022134098583</v>
      </c>
      <c r="W220" s="42">
        <f t="shared" si="42"/>
        <v>14.41572694144879</v>
      </c>
      <c r="X220" s="42">
        <f t="shared" si="42"/>
        <v>0.84136530058549397</v>
      </c>
      <c r="Y220" s="42">
        <f t="shared" si="42"/>
        <v>1.550314125042064</v>
      </c>
      <c r="Z220" s="42">
        <f t="shared" si="42"/>
        <v>3.7025385298485451</v>
      </c>
      <c r="AC220" s="42">
        <f t="shared" si="43"/>
        <v>5.093135286177071E-2</v>
      </c>
      <c r="AD220" s="42">
        <f t="shared" si="43"/>
        <v>1.6113391502616989</v>
      </c>
      <c r="AE220" s="42">
        <f t="shared" si="43"/>
        <v>1.4233482161261244</v>
      </c>
      <c r="AF220" s="42">
        <f t="shared" si="43"/>
        <v>1.1563611653667669</v>
      </c>
      <c r="AG220" s="42">
        <f t="shared" si="43"/>
        <v>2.5472406107021399</v>
      </c>
      <c r="AH220" s="42">
        <f t="shared" si="43"/>
        <v>68.652068020568336</v>
      </c>
      <c r="AI220" s="42">
        <f t="shared" si="43"/>
        <v>17.389847251722436</v>
      </c>
      <c r="AJ220" s="42">
        <f t="shared" si="43"/>
        <v>1.0468917943366256</v>
      </c>
      <c r="AK220" s="42">
        <f t="shared" si="43"/>
        <v>1.8768354369796767</v>
      </c>
      <c r="AL220" s="42">
        <f t="shared" si="43"/>
        <v>7.9070835741343135</v>
      </c>
    </row>
    <row r="221" spans="4:38">
      <c r="D221" s="42">
        <f t="shared" si="34"/>
        <v>7</v>
      </c>
      <c r="E221" s="42">
        <f t="shared" si="41"/>
        <v>3.4916337374321753E-2</v>
      </c>
      <c r="F221" s="42">
        <f t="shared" si="41"/>
        <v>0.84731587765095018</v>
      </c>
      <c r="G221" s="42">
        <f t="shared" si="41"/>
        <v>1.1474969679513658</v>
      </c>
      <c r="H221" s="42">
        <f t="shared" si="41"/>
        <v>0.98662913009602493</v>
      </c>
      <c r="I221" s="42">
        <f t="shared" si="41"/>
        <v>2.3648828668330437</v>
      </c>
      <c r="J221" s="42">
        <f t="shared" si="41"/>
        <v>54.554513154620381</v>
      </c>
      <c r="K221" s="42">
        <f t="shared" si="41"/>
        <v>15.917377509420776</v>
      </c>
      <c r="L221" s="42">
        <f t="shared" si="41"/>
        <v>0.93490843809556079</v>
      </c>
      <c r="M221" s="42">
        <f t="shared" si="41"/>
        <v>1.6882152515290452</v>
      </c>
      <c r="N221" s="42">
        <f t="shared" si="41"/>
        <v>5.6976651489567294</v>
      </c>
      <c r="Q221" s="42">
        <f t="shared" si="42"/>
        <v>2.4433328004406896E-2</v>
      </c>
      <c r="R221" s="42">
        <f t="shared" si="42"/>
        <v>9.9920679823954278E-2</v>
      </c>
      <c r="S221" s="42">
        <f t="shared" si="42"/>
        <v>0.89437219139506507</v>
      </c>
      <c r="T221" s="42">
        <f t="shared" si="42"/>
        <v>0.81122233053519333</v>
      </c>
      <c r="U221" s="42">
        <f t="shared" si="42"/>
        <v>2.3446766086623132</v>
      </c>
      <c r="V221" s="42">
        <f t="shared" si="42"/>
        <v>40.703785326266789</v>
      </c>
      <c r="W221" s="42">
        <f t="shared" si="42"/>
        <v>14.423451406276122</v>
      </c>
      <c r="X221" s="42">
        <f t="shared" si="42"/>
        <v>0.84175507455761833</v>
      </c>
      <c r="Y221" s="42">
        <f t="shared" si="42"/>
        <v>1.5479633112160247</v>
      </c>
      <c r="Z221" s="42">
        <f t="shared" si="42"/>
        <v>3.6346483620585492</v>
      </c>
      <c r="AC221" s="42">
        <f t="shared" si="43"/>
        <v>4.5399346744236818E-2</v>
      </c>
      <c r="AD221" s="42">
        <f t="shared" si="43"/>
        <v>1.594711075477949</v>
      </c>
      <c r="AE221" s="42">
        <f t="shared" si="43"/>
        <v>1.3858755030952343</v>
      </c>
      <c r="AF221" s="42">
        <f t="shared" si="43"/>
        <v>1.1620359296568605</v>
      </c>
      <c r="AG221" s="42">
        <f t="shared" si="43"/>
        <v>2.5024152725961537</v>
      </c>
      <c r="AH221" s="42">
        <f t="shared" si="43"/>
        <v>68.405240982973964</v>
      </c>
      <c r="AI221" s="42">
        <f t="shared" si="43"/>
        <v>17.41130361256543</v>
      </c>
      <c r="AJ221" s="42">
        <f t="shared" si="43"/>
        <v>1.0227163300158044</v>
      </c>
      <c r="AK221" s="42">
        <f t="shared" si="43"/>
        <v>1.8536532320219521</v>
      </c>
      <c r="AL221" s="42">
        <f t="shared" si="43"/>
        <v>7.7606819358548895</v>
      </c>
    </row>
    <row r="222" spans="4:38">
      <c r="D222" s="42">
        <f t="shared" si="34"/>
        <v>7.25</v>
      </c>
      <c r="E222" s="42">
        <f t="shared" si="41"/>
        <v>3.0130710341118253E-2</v>
      </c>
      <c r="F222" s="42">
        <f t="shared" si="41"/>
        <v>0.82825382316326013</v>
      </c>
      <c r="G222" s="42">
        <f t="shared" si="41"/>
        <v>1.1320259967930197</v>
      </c>
      <c r="H222" s="42">
        <f t="shared" si="41"/>
        <v>0.9911264204664394</v>
      </c>
      <c r="I222" s="42">
        <f t="shared" si="41"/>
        <v>2.3039222231017917</v>
      </c>
      <c r="J222" s="42">
        <f t="shared" si="41"/>
        <v>54.219948041202493</v>
      </c>
      <c r="K222" s="42">
        <f t="shared" si="41"/>
        <v>15.936136611637419</v>
      </c>
      <c r="L222" s="42">
        <f t="shared" si="41"/>
        <v>0.92442806746218553</v>
      </c>
      <c r="M222" s="42">
        <f t="shared" si="41"/>
        <v>1.6742927095387201</v>
      </c>
      <c r="N222" s="42">
        <f t="shared" si="41"/>
        <v>5.5990909181647845</v>
      </c>
      <c r="Q222" s="42">
        <f t="shared" si="42"/>
        <v>1.9951519566131365E-2</v>
      </c>
      <c r="R222" s="42">
        <f t="shared" si="42"/>
        <v>7.7094399649620948E-2</v>
      </c>
      <c r="S222" s="42">
        <f t="shared" si="42"/>
        <v>0.89575465152748035</v>
      </c>
      <c r="T222" s="42">
        <f t="shared" si="42"/>
        <v>0.8129207857601819</v>
      </c>
      <c r="U222" s="42">
        <f t="shared" si="42"/>
        <v>2.2811046954478722</v>
      </c>
      <c r="V222" s="42">
        <f t="shared" si="42"/>
        <v>40.344483231862874</v>
      </c>
      <c r="W222" s="42">
        <f t="shared" si="42"/>
        <v>14.433382861054151</v>
      </c>
      <c r="X222" s="42">
        <f t="shared" si="42"/>
        <v>0.84225621252177918</v>
      </c>
      <c r="Y222" s="42">
        <f t="shared" si="42"/>
        <v>1.5458005624960656</v>
      </c>
      <c r="Z222" s="42">
        <f t="shared" si="42"/>
        <v>3.5721894076917486</v>
      </c>
      <c r="AC222" s="42">
        <f t="shared" si="43"/>
        <v>4.0309901116105093E-2</v>
      </c>
      <c r="AD222" s="42">
        <f t="shared" si="43"/>
        <v>1.579413246676898</v>
      </c>
      <c r="AE222" s="42">
        <f t="shared" si="43"/>
        <v>1.3514006071068174</v>
      </c>
      <c r="AF222" s="42">
        <f t="shared" si="43"/>
        <v>1.1693320551726929</v>
      </c>
      <c r="AG222" s="42">
        <f t="shared" si="43"/>
        <v>2.4611759615386477</v>
      </c>
      <c r="AH222" s="42">
        <f t="shared" si="43"/>
        <v>68.095412850542132</v>
      </c>
      <c r="AI222" s="42">
        <f t="shared" si="43"/>
        <v>17.438890362220679</v>
      </c>
      <c r="AJ222" s="42">
        <f t="shared" si="43"/>
        <v>1.0004749028406486</v>
      </c>
      <c r="AK222" s="42">
        <f t="shared" si="43"/>
        <v>1.8316438609541623</v>
      </c>
      <c r="AL222" s="42">
        <f t="shared" si="43"/>
        <v>7.6259924286378515</v>
      </c>
    </row>
    <row r="223" spans="4:38">
      <c r="D223" s="42">
        <f t="shared" si="34"/>
        <v>7.5</v>
      </c>
      <c r="E223" s="42">
        <f t="shared" si="41"/>
        <v>2.5761224789062884E-2</v>
      </c>
      <c r="F223" s="42">
        <f t="shared" si="41"/>
        <v>0.81084933863102071</v>
      </c>
      <c r="G223" s="42">
        <f t="shared" si="41"/>
        <v>1.1179003274745349</v>
      </c>
      <c r="H223" s="42">
        <f t="shared" si="41"/>
        <v>0.99662310869694082</v>
      </c>
      <c r="I223" s="42">
        <f t="shared" si="41"/>
        <v>2.248262504912391</v>
      </c>
      <c r="J223" s="42">
        <f t="shared" si="41"/>
        <v>53.820190046259782</v>
      </c>
      <c r="K223" s="42">
        <f t="shared" si="41"/>
        <v>15.959064403235518</v>
      </c>
      <c r="L223" s="42">
        <f t="shared" si="41"/>
        <v>0.91485903340562835</v>
      </c>
      <c r="M223" s="42">
        <f t="shared" si="41"/>
        <v>1.6615753262168238</v>
      </c>
      <c r="N223" s="42">
        <f t="shared" si="41"/>
        <v>5.5090883596156326</v>
      </c>
      <c r="Q223" s="42">
        <f t="shared" si="42"/>
        <v>1.5859433600749311E-2</v>
      </c>
      <c r="R223" s="42">
        <f t="shared" si="42"/>
        <v>5.625301340349087E-2</v>
      </c>
      <c r="S223" s="42">
        <f t="shared" si="42"/>
        <v>0.89744432502265425</v>
      </c>
      <c r="T223" s="42">
        <f t="shared" si="42"/>
        <v>0.81499667547960919</v>
      </c>
      <c r="U223" s="42">
        <f t="shared" si="42"/>
        <v>2.2196600167856371</v>
      </c>
      <c r="V223" s="42">
        <f t="shared" si="42"/>
        <v>39.914436060013976</v>
      </c>
      <c r="W223" s="42">
        <f t="shared" si="42"/>
        <v>14.445521305782805</v>
      </c>
      <c r="X223" s="42">
        <f t="shared" si="42"/>
        <v>0.84286871447797274</v>
      </c>
      <c r="Y223" s="42">
        <f t="shared" si="42"/>
        <v>1.5438258788821924</v>
      </c>
      <c r="Z223" s="42">
        <f t="shared" si="42"/>
        <v>3.51516166674815</v>
      </c>
      <c r="AC223" s="42">
        <f t="shared" si="43"/>
        <v>3.5663015977376408E-2</v>
      </c>
      <c r="AD223" s="42">
        <f t="shared" si="43"/>
        <v>1.5654456638585459</v>
      </c>
      <c r="AE223" s="42">
        <f t="shared" si="43"/>
        <v>1.3199235281608694</v>
      </c>
      <c r="AF223" s="42">
        <f t="shared" si="43"/>
        <v>1.1782495419142682</v>
      </c>
      <c r="AG223" s="42">
        <f t="shared" si="43"/>
        <v>2.4235226775296166</v>
      </c>
      <c r="AH223" s="42">
        <f t="shared" si="43"/>
        <v>67.725944032505993</v>
      </c>
      <c r="AI223" s="42">
        <f t="shared" si="43"/>
        <v>17.472607500688227</v>
      </c>
      <c r="AJ223" s="42">
        <f t="shared" si="43"/>
        <v>0.98016751281115788</v>
      </c>
      <c r="AK223" s="42">
        <f t="shared" si="43"/>
        <v>1.8108073237763151</v>
      </c>
      <c r="AL223" s="42">
        <f t="shared" si="43"/>
        <v>7.5030150524831178</v>
      </c>
    </row>
    <row r="224" spans="4:38">
      <c r="D224" s="42">
        <f t="shared" si="34"/>
        <v>7.75</v>
      </c>
      <c r="E224" s="42">
        <f t="shared" si="41"/>
        <v>2.1807880718155634E-2</v>
      </c>
      <c r="F224" s="42">
        <f t="shared" si="41"/>
        <v>0.7951024240542317</v>
      </c>
      <c r="G224" s="42">
        <f t="shared" si="41"/>
        <v>1.1051199599958994</v>
      </c>
      <c r="H224" s="42">
        <f t="shared" si="41"/>
        <v>1.0031191947875326</v>
      </c>
      <c r="I224" s="42">
        <f t="shared" si="41"/>
        <v>2.1979037122648371</v>
      </c>
      <c r="J224" s="42">
        <f t="shared" si="41"/>
        <v>53.358579478973169</v>
      </c>
      <c r="K224" s="42">
        <f t="shared" si="41"/>
        <v>15.98616088421511</v>
      </c>
      <c r="L224" s="42">
        <f t="shared" si="41"/>
        <v>0.90620133592588159</v>
      </c>
      <c r="M224" s="42">
        <f t="shared" si="41"/>
        <v>1.6500631015633522</v>
      </c>
      <c r="N224" s="42">
        <f t="shared" si="41"/>
        <v>5.4276574733092744</v>
      </c>
      <c r="Q224" s="42">
        <f t="shared" si="42"/>
        <v>1.2157070108260854E-2</v>
      </c>
      <c r="R224" s="42">
        <f t="shared" si="42"/>
        <v>3.7396521085563211E-2</v>
      </c>
      <c r="S224" s="42">
        <f t="shared" si="42"/>
        <v>0.89944121188058634</v>
      </c>
      <c r="T224" s="42">
        <f t="shared" si="42"/>
        <v>0.81744999969347965</v>
      </c>
      <c r="U224" s="42">
        <f t="shared" si="42"/>
        <v>2.1603425726756007</v>
      </c>
      <c r="V224" s="42">
        <f t="shared" si="42"/>
        <v>39.416964019847256</v>
      </c>
      <c r="W224" s="42">
        <f t="shared" si="42"/>
        <v>14.459866740462157</v>
      </c>
      <c r="X224" s="42">
        <f t="shared" si="42"/>
        <v>0.84359258042620278</v>
      </c>
      <c r="Y224" s="42">
        <f t="shared" si="42"/>
        <v>1.5420392603744009</v>
      </c>
      <c r="Z224" s="42">
        <f t="shared" si="42"/>
        <v>3.463565139227752</v>
      </c>
      <c r="AC224" s="42">
        <f t="shared" si="43"/>
        <v>3.1458691328050417E-2</v>
      </c>
      <c r="AD224" s="42">
        <f t="shared" si="43"/>
        <v>1.5528083270228978</v>
      </c>
      <c r="AE224" s="42">
        <f t="shared" si="43"/>
        <v>1.2914442662573942</v>
      </c>
      <c r="AF224" s="42">
        <f t="shared" si="43"/>
        <v>1.1887883898815861</v>
      </c>
      <c r="AG224" s="42">
        <f t="shared" si="43"/>
        <v>2.3894554205690701</v>
      </c>
      <c r="AH224" s="42">
        <f t="shared" si="43"/>
        <v>67.300194938099111</v>
      </c>
      <c r="AI224" s="42">
        <f t="shared" si="43"/>
        <v>17.512455027968066</v>
      </c>
      <c r="AJ224" s="42">
        <f t="shared" si="43"/>
        <v>0.96179415992733586</v>
      </c>
      <c r="AK224" s="42">
        <f t="shared" si="43"/>
        <v>1.7911436204884068</v>
      </c>
      <c r="AL224" s="42">
        <f t="shared" si="43"/>
        <v>7.3917498073907737</v>
      </c>
    </row>
    <row r="225" spans="4:38">
      <c r="D225" s="42">
        <f t="shared" si="34"/>
        <v>8</v>
      </c>
      <c r="E225" s="42">
        <f t="shared" si="41"/>
        <v>1.8270678128396521E-2</v>
      </c>
      <c r="F225" s="42">
        <f t="shared" si="41"/>
        <v>0.781013079432893</v>
      </c>
      <c r="G225" s="42">
        <f t="shared" si="41"/>
        <v>1.0936848943571245</v>
      </c>
      <c r="H225" s="42">
        <f t="shared" si="41"/>
        <v>1.0106146787382158</v>
      </c>
      <c r="I225" s="42">
        <f t="shared" si="41"/>
        <v>2.1528458451591295</v>
      </c>
      <c r="J225" s="42">
        <f t="shared" si="41"/>
        <v>52.83845664852246</v>
      </c>
      <c r="K225" s="42">
        <f t="shared" si="41"/>
        <v>16.017426054576163</v>
      </c>
      <c r="L225" s="42">
        <f t="shared" si="41"/>
        <v>0.89845497502295291</v>
      </c>
      <c r="M225" s="42">
        <f t="shared" si="41"/>
        <v>1.6397560355783058</v>
      </c>
      <c r="N225" s="42">
        <f t="shared" si="41"/>
        <v>5.3547982592456709</v>
      </c>
      <c r="Q225" s="42">
        <f t="shared" si="42"/>
        <v>8.8444290886658672E-3</v>
      </c>
      <c r="R225" s="42">
        <f t="shared" si="42"/>
        <v>2.0524922695838631E-2</v>
      </c>
      <c r="S225" s="42">
        <f t="shared" si="42"/>
        <v>0.90174531210128128</v>
      </c>
      <c r="T225" s="42">
        <f t="shared" si="42"/>
        <v>0.8202807584017926</v>
      </c>
      <c r="U225" s="42">
        <f t="shared" si="42"/>
        <v>2.1031523631177622</v>
      </c>
      <c r="V225" s="42">
        <f t="shared" si="42"/>
        <v>38.855387320489697</v>
      </c>
      <c r="W225" s="42">
        <f t="shared" si="42"/>
        <v>14.476419165092166</v>
      </c>
      <c r="X225" s="42">
        <f t="shared" si="42"/>
        <v>0.84442781036646963</v>
      </c>
      <c r="Y225" s="42">
        <f t="shared" si="42"/>
        <v>1.5404407069726949</v>
      </c>
      <c r="Z225" s="42">
        <f t="shared" si="42"/>
        <v>3.4173998251305524</v>
      </c>
      <c r="AC225" s="42">
        <f t="shared" si="43"/>
        <v>2.7696927168127172E-2</v>
      </c>
      <c r="AD225" s="42">
        <f t="shared" si="43"/>
        <v>1.5415012361699483</v>
      </c>
      <c r="AE225" s="42">
        <f t="shared" si="43"/>
        <v>1.2659628213963923</v>
      </c>
      <c r="AF225" s="42">
        <f t="shared" si="43"/>
        <v>1.2009485990746427</v>
      </c>
      <c r="AG225" s="42">
        <f t="shared" si="43"/>
        <v>2.3589741906570003</v>
      </c>
      <c r="AH225" s="42">
        <f t="shared" si="43"/>
        <v>66.821525976555051</v>
      </c>
      <c r="AI225" s="42">
        <f t="shared" si="43"/>
        <v>17.558432944060169</v>
      </c>
      <c r="AJ225" s="42">
        <f t="shared" si="43"/>
        <v>0.94535484418917504</v>
      </c>
      <c r="AK225" s="42">
        <f t="shared" si="43"/>
        <v>1.7726527510904408</v>
      </c>
      <c r="AL225" s="42">
        <f t="shared" si="43"/>
        <v>7.292196693360772</v>
      </c>
    </row>
    <row r="226" spans="4:38">
      <c r="D226" s="42">
        <f t="shared" si="34"/>
        <v>8.25</v>
      </c>
      <c r="E226" s="42">
        <f t="shared" si="41"/>
        <v>1.5149617019785533E-2</v>
      </c>
      <c r="F226" s="42">
        <f t="shared" si="41"/>
        <v>0.76858130476700892</v>
      </c>
      <c r="G226" s="42">
        <f t="shared" si="41"/>
        <v>1.0835951305582034</v>
      </c>
      <c r="H226" s="42">
        <f t="shared" si="41"/>
        <v>1.019109560548993</v>
      </c>
      <c r="I226" s="42">
        <f t="shared" si="41"/>
        <v>2.1130889035952691</v>
      </c>
      <c r="J226" s="42">
        <f t="shared" si="41"/>
        <v>52.263161864088161</v>
      </c>
      <c r="K226" s="42">
        <f t="shared" si="41"/>
        <v>16.052859914318717</v>
      </c>
      <c r="L226" s="42">
        <f t="shared" si="41"/>
        <v>0.89161995069684208</v>
      </c>
      <c r="M226" s="42">
        <f t="shared" si="41"/>
        <v>1.6306541282616882</v>
      </c>
      <c r="N226" s="42">
        <f t="shared" si="41"/>
        <v>5.2905107174248194</v>
      </c>
      <c r="Q226" s="42">
        <f t="shared" si="42"/>
        <v>5.921510541964433E-3</v>
      </c>
      <c r="R226" s="42">
        <f t="shared" si="42"/>
        <v>5.6382182343169343E-3</v>
      </c>
      <c r="S226" s="42">
        <f t="shared" si="42"/>
        <v>0.90435662568473041</v>
      </c>
      <c r="T226" s="42">
        <f t="shared" si="42"/>
        <v>0.82348895160454827</v>
      </c>
      <c r="U226" s="42">
        <f t="shared" si="42"/>
        <v>2.04808938811213</v>
      </c>
      <c r="V226" s="42">
        <f t="shared" si="42"/>
        <v>38.233026171068595</v>
      </c>
      <c r="W226" s="42">
        <f t="shared" si="42"/>
        <v>14.495178579672837</v>
      </c>
      <c r="X226" s="42">
        <f t="shared" si="42"/>
        <v>0.8453744042987692</v>
      </c>
      <c r="Y226" s="42">
        <f t="shared" si="42"/>
        <v>1.539030218677069</v>
      </c>
      <c r="Z226" s="42">
        <f t="shared" si="42"/>
        <v>3.3766657244565517</v>
      </c>
      <c r="AC226" s="42">
        <f t="shared" si="43"/>
        <v>2.4377723497606637E-2</v>
      </c>
      <c r="AD226" s="42">
        <f t="shared" si="43"/>
        <v>1.5315243912996985</v>
      </c>
      <c r="AE226" s="42">
        <f t="shared" si="43"/>
        <v>1.2434791935778589</v>
      </c>
      <c r="AF226" s="42">
        <f t="shared" si="43"/>
        <v>1.2147301694934418</v>
      </c>
      <c r="AG226" s="42">
        <f t="shared" si="43"/>
        <v>2.3320789877934089</v>
      </c>
      <c r="AH226" s="42">
        <f t="shared" si="43"/>
        <v>66.293297557107792</v>
      </c>
      <c r="AI226" s="42">
        <f t="shared" si="43"/>
        <v>17.610541248964601</v>
      </c>
      <c r="AJ226" s="42">
        <f t="shared" si="43"/>
        <v>0.9308495655966833</v>
      </c>
      <c r="AK226" s="42">
        <f t="shared" si="43"/>
        <v>1.7553347155824097</v>
      </c>
      <c r="AL226" s="42">
        <f t="shared" si="43"/>
        <v>7.2043557103931182</v>
      </c>
    </row>
    <row r="227" spans="4:38">
      <c r="D227" s="42">
        <f t="shared" si="34"/>
        <v>8.5</v>
      </c>
      <c r="E227" s="42">
        <f t="shared" si="41"/>
        <v>1.2444697392322679E-2</v>
      </c>
      <c r="F227" s="42">
        <f t="shared" si="41"/>
        <v>0.75780710005657115</v>
      </c>
      <c r="G227" s="42">
        <f t="shared" si="41"/>
        <v>1.0748506685991397</v>
      </c>
      <c r="H227" s="42">
        <f t="shared" si="41"/>
        <v>1.0286038402198616</v>
      </c>
      <c r="I227" s="42">
        <f t="shared" si="41"/>
        <v>2.0786328875732591</v>
      </c>
      <c r="J227" s="42">
        <f t="shared" si="41"/>
        <v>51.636035434850477</v>
      </c>
      <c r="K227" s="42">
        <f t="shared" si="41"/>
        <v>16.092462463442729</v>
      </c>
      <c r="L227" s="42">
        <f t="shared" si="41"/>
        <v>0.88569626294754189</v>
      </c>
      <c r="M227" s="42">
        <f t="shared" si="41"/>
        <v>1.6227573796134958</v>
      </c>
      <c r="N227" s="42">
        <f t="shared" si="41"/>
        <v>5.2347948478468007</v>
      </c>
      <c r="Q227" s="42">
        <f t="shared" si="42"/>
        <v>3.3883144681565122E-3</v>
      </c>
      <c r="R227" s="42">
        <f t="shared" si="42"/>
        <v>0</v>
      </c>
      <c r="S227" s="42">
        <f t="shared" si="42"/>
        <v>0.90727515263094216</v>
      </c>
      <c r="T227" s="42">
        <f t="shared" si="42"/>
        <v>0.82707457930174277</v>
      </c>
      <c r="U227" s="42">
        <f t="shared" si="42"/>
        <v>1.9951536476586957</v>
      </c>
      <c r="V227" s="42">
        <f t="shared" si="42"/>
        <v>37.553200780711066</v>
      </c>
      <c r="W227" s="42">
        <f t="shared" si="42"/>
        <v>14.516144984204168</v>
      </c>
      <c r="X227" s="42">
        <f t="shared" si="42"/>
        <v>0.84643236222310503</v>
      </c>
      <c r="Y227" s="42">
        <f t="shared" si="42"/>
        <v>1.537807795487526</v>
      </c>
      <c r="Z227" s="42">
        <f t="shared" si="42"/>
        <v>3.3413628372057529</v>
      </c>
      <c r="AC227" s="42">
        <f t="shared" si="43"/>
        <v>2.1501080316488879E-2</v>
      </c>
      <c r="AD227" s="42">
        <f t="shared" si="43"/>
        <v>1.5228777924121475</v>
      </c>
      <c r="AE227" s="42">
        <f t="shared" si="43"/>
        <v>1.2239933828017948</v>
      </c>
      <c r="AF227" s="42">
        <f t="shared" si="43"/>
        <v>1.2301331011379801</v>
      </c>
      <c r="AG227" s="42">
        <f t="shared" si="43"/>
        <v>2.3087698119782938</v>
      </c>
      <c r="AH227" s="42">
        <f t="shared" si="43"/>
        <v>65.718870088990101</v>
      </c>
      <c r="AI227" s="42">
        <f t="shared" si="43"/>
        <v>17.668779942681248</v>
      </c>
      <c r="AJ227" s="42">
        <f t="shared" si="43"/>
        <v>0.91827832414985666</v>
      </c>
      <c r="AK227" s="42">
        <f t="shared" si="43"/>
        <v>1.7391895139643205</v>
      </c>
      <c r="AL227" s="42">
        <f t="shared" si="43"/>
        <v>7.1282268584878095</v>
      </c>
    </row>
    <row r="228" spans="4:38">
      <c r="D228" s="42">
        <f t="shared" si="34"/>
        <v>8.75</v>
      </c>
      <c r="E228" s="42">
        <f t="shared" si="41"/>
        <v>1.0155919246007948E-2</v>
      </c>
      <c r="F228" s="42">
        <f t="shared" si="41"/>
        <v>0.74869046530159189</v>
      </c>
      <c r="G228" s="42">
        <f t="shared" si="41"/>
        <v>1.0674515084799328</v>
      </c>
      <c r="H228" s="42">
        <f t="shared" si="41"/>
        <v>1.0390975177508206</v>
      </c>
      <c r="I228" s="42">
        <f t="shared" si="41"/>
        <v>2.049477797093096</v>
      </c>
      <c r="J228" s="42">
        <f t="shared" si="41"/>
        <v>50.960417669989937</v>
      </c>
      <c r="K228" s="42">
        <f t="shared" si="41"/>
        <v>16.1362337019482</v>
      </c>
      <c r="L228" s="42">
        <f t="shared" si="41"/>
        <v>0.88068391177505978</v>
      </c>
      <c r="M228" s="42">
        <f t="shared" si="41"/>
        <v>1.6160657896337234</v>
      </c>
      <c r="N228" s="42">
        <f t="shared" si="41"/>
        <v>5.1876506505114968</v>
      </c>
      <c r="Q228" s="42">
        <f t="shared" si="42"/>
        <v>1.244840867242115E-3</v>
      </c>
      <c r="R228" s="42">
        <f t="shared" si="42"/>
        <v>0</v>
      </c>
      <c r="S228" s="42">
        <f t="shared" si="42"/>
        <v>0.91050089293991254</v>
      </c>
      <c r="T228" s="42">
        <f t="shared" si="42"/>
        <v>0.83103764149338</v>
      </c>
      <c r="U228" s="42">
        <f t="shared" si="42"/>
        <v>1.9443451417574638</v>
      </c>
      <c r="V228" s="42">
        <f t="shared" si="42"/>
        <v>36.819231358544265</v>
      </c>
      <c r="W228" s="42">
        <f t="shared" si="42"/>
        <v>14.539318378686161</v>
      </c>
      <c r="X228" s="42">
        <f t="shared" si="42"/>
        <v>0.84760168413947778</v>
      </c>
      <c r="Y228" s="42">
        <f t="shared" si="42"/>
        <v>1.5367734374040682</v>
      </c>
      <c r="Z228" s="42">
        <f t="shared" si="42"/>
        <v>3.3114911633781561</v>
      </c>
      <c r="AC228" s="42">
        <f t="shared" si="43"/>
        <v>1.9066997624773825E-2</v>
      </c>
      <c r="AD228" s="42">
        <f t="shared" si="43"/>
        <v>1.515561439507296</v>
      </c>
      <c r="AE228" s="42">
        <f t="shared" si="43"/>
        <v>1.2075053890682037</v>
      </c>
      <c r="AF228" s="42">
        <f t="shared" si="43"/>
        <v>1.2471573940082572</v>
      </c>
      <c r="AG228" s="42">
        <f t="shared" si="43"/>
        <v>2.2890466632116624</v>
      </c>
      <c r="AH228" s="42">
        <f t="shared" si="43"/>
        <v>65.101603981435517</v>
      </c>
      <c r="AI228" s="42">
        <f t="shared" si="43"/>
        <v>17.733149025210235</v>
      </c>
      <c r="AJ228" s="42">
        <f t="shared" si="43"/>
        <v>0.90764111984869489</v>
      </c>
      <c r="AK228" s="42">
        <f t="shared" si="43"/>
        <v>1.7242171462361708</v>
      </c>
      <c r="AL228" s="42">
        <f t="shared" si="43"/>
        <v>7.063810137644885</v>
      </c>
    </row>
    <row r="229" spans="4:38">
      <c r="D229" s="42">
        <f t="shared" si="34"/>
        <v>9</v>
      </c>
      <c r="E229" s="42">
        <f t="shared" si="41"/>
        <v>8.2832825808413866E-3</v>
      </c>
      <c r="F229" s="42">
        <f t="shared" si="41"/>
        <v>0.74123140050205905</v>
      </c>
      <c r="G229" s="42">
        <f t="shared" si="41"/>
        <v>1.0613976502005795</v>
      </c>
      <c r="H229" s="42">
        <f t="shared" si="41"/>
        <v>1.0505905931418704</v>
      </c>
      <c r="I229" s="42">
        <f t="shared" si="41"/>
        <v>2.0256236321547791</v>
      </c>
      <c r="J229" s="42">
        <f t="shared" si="41"/>
        <v>50.239648878686708</v>
      </c>
      <c r="K229" s="42">
        <f t="shared" si="41"/>
        <v>16.184173629835165</v>
      </c>
      <c r="L229" s="42">
        <f t="shared" si="41"/>
        <v>0.87658289717939197</v>
      </c>
      <c r="M229" s="42">
        <f t="shared" si="41"/>
        <v>1.61057935832238</v>
      </c>
      <c r="N229" s="42">
        <f t="shared" si="41"/>
        <v>5.1490781254190257</v>
      </c>
      <c r="Q229" s="42">
        <f t="shared" si="42"/>
        <v>0</v>
      </c>
      <c r="R229" s="42">
        <f t="shared" si="42"/>
        <v>0</v>
      </c>
      <c r="S229" s="42">
        <f t="shared" si="42"/>
        <v>0.91403384661164133</v>
      </c>
      <c r="T229" s="42">
        <f t="shared" si="42"/>
        <v>0.83537813817946038</v>
      </c>
      <c r="U229" s="42">
        <f t="shared" si="42"/>
        <v>1.8956638704084305</v>
      </c>
      <c r="V229" s="42">
        <f t="shared" si="42"/>
        <v>36.034438113695288</v>
      </c>
      <c r="W229" s="42">
        <f t="shared" si="42"/>
        <v>14.564698763118852</v>
      </c>
      <c r="X229" s="42">
        <f t="shared" si="42"/>
        <v>0.84888237004788325</v>
      </c>
      <c r="Y229" s="42">
        <f t="shared" si="42"/>
        <v>1.5359271444266955</v>
      </c>
      <c r="Z229" s="42">
        <f t="shared" si="42"/>
        <v>3.2870507029737555</v>
      </c>
      <c r="AC229" s="42">
        <f t="shared" si="43"/>
        <v>1.707547542246152E-2</v>
      </c>
      <c r="AD229" s="42">
        <f t="shared" si="43"/>
        <v>1.5095753325851475</v>
      </c>
      <c r="AE229" s="42">
        <f t="shared" si="43"/>
        <v>1.1940152123770851</v>
      </c>
      <c r="AF229" s="42">
        <f t="shared" si="43"/>
        <v>1.2658030481042806</v>
      </c>
      <c r="AG229" s="42">
        <f t="shared" si="43"/>
        <v>2.2729095414935072</v>
      </c>
      <c r="AH229" s="42">
        <f t="shared" si="43"/>
        <v>64.444859643678058</v>
      </c>
      <c r="AI229" s="42">
        <f t="shared" si="43"/>
        <v>17.803648496551475</v>
      </c>
      <c r="AJ229" s="42">
        <f t="shared" si="43"/>
        <v>0.89893795269319809</v>
      </c>
      <c r="AK229" s="42">
        <f t="shared" si="43"/>
        <v>1.7104176123979595</v>
      </c>
      <c r="AL229" s="42">
        <f t="shared" si="43"/>
        <v>7.0111055478642692</v>
      </c>
    </row>
    <row r="230" spans="4:38">
      <c r="D230" s="42">
        <f t="shared" si="34"/>
        <v>9.25</v>
      </c>
      <c r="E230" s="42">
        <f t="shared" si="41"/>
        <v>6.8267873968229191E-3</v>
      </c>
      <c r="F230" s="42">
        <f t="shared" si="41"/>
        <v>0.7354299056579765</v>
      </c>
      <c r="G230" s="42">
        <f t="shared" si="41"/>
        <v>1.0566890937610827</v>
      </c>
      <c r="H230" s="42">
        <f t="shared" si="41"/>
        <v>1.0630830663930113</v>
      </c>
      <c r="I230" s="42">
        <f t="shared" si="41"/>
        <v>2.0070703927583136</v>
      </c>
      <c r="J230" s="42">
        <f t="shared" si="41"/>
        <v>49.477069370120944</v>
      </c>
      <c r="K230" s="42">
        <f t="shared" si="41"/>
        <v>16.236282247103588</v>
      </c>
      <c r="L230" s="42">
        <f t="shared" si="41"/>
        <v>0.87339321916053814</v>
      </c>
      <c r="M230" s="42">
        <f t="shared" si="41"/>
        <v>1.6062980856794662</v>
      </c>
      <c r="N230" s="42">
        <f t="shared" si="41"/>
        <v>5.1190772725693101</v>
      </c>
      <c r="Q230" s="42">
        <f t="shared" si="42"/>
        <v>0</v>
      </c>
      <c r="R230" s="42">
        <f t="shared" si="42"/>
        <v>0</v>
      </c>
      <c r="S230" s="42">
        <f t="shared" si="42"/>
        <v>0.91787401364612842</v>
      </c>
      <c r="T230" s="42">
        <f t="shared" si="42"/>
        <v>0.84009606935997905</v>
      </c>
      <c r="U230" s="42">
        <f t="shared" si="42"/>
        <v>1.8491098336116025</v>
      </c>
      <c r="V230" s="42">
        <f t="shared" si="42"/>
        <v>35.202141255291295</v>
      </c>
      <c r="W230" s="42">
        <f t="shared" si="42"/>
        <v>14.592286137502169</v>
      </c>
      <c r="X230" s="42">
        <f t="shared" si="42"/>
        <v>0.85027441994832498</v>
      </c>
      <c r="Y230" s="42">
        <f t="shared" si="42"/>
        <v>1.5352689165554048</v>
      </c>
      <c r="Z230" s="42">
        <f t="shared" si="42"/>
        <v>3.268041455992555</v>
      </c>
      <c r="AC230" s="42">
        <f t="shared" si="43"/>
        <v>1.5526513709551958E-2</v>
      </c>
      <c r="AD230" s="42">
        <f t="shared" si="43"/>
        <v>1.5049194716456986</v>
      </c>
      <c r="AE230" s="42">
        <f t="shared" si="43"/>
        <v>1.1835228527284358</v>
      </c>
      <c r="AF230" s="42">
        <f t="shared" si="43"/>
        <v>1.2860700634260394</v>
      </c>
      <c r="AG230" s="42">
        <f t="shared" si="43"/>
        <v>2.2603584468238314</v>
      </c>
      <c r="AH230" s="42">
        <f t="shared" si="43"/>
        <v>63.751997484950863</v>
      </c>
      <c r="AI230" s="42">
        <f t="shared" si="43"/>
        <v>17.880278356705009</v>
      </c>
      <c r="AJ230" s="42">
        <f t="shared" si="43"/>
        <v>0.89216882268337039</v>
      </c>
      <c r="AK230" s="42">
        <f t="shared" si="43"/>
        <v>1.6977909124496866</v>
      </c>
      <c r="AL230" s="42">
        <f t="shared" si="43"/>
        <v>6.9701130891460377</v>
      </c>
    </row>
    <row r="231" spans="4:38">
      <c r="D231" s="42">
        <f t="shared" si="34"/>
        <v>9.5</v>
      </c>
      <c r="E231" s="42">
        <f t="shared" si="41"/>
        <v>5.7864336939525748E-3</v>
      </c>
      <c r="F231" s="42">
        <f t="shared" si="41"/>
        <v>0.73128598076934836</v>
      </c>
      <c r="G231" s="42">
        <f t="shared" si="41"/>
        <v>1.053325839161444</v>
      </c>
      <c r="H231" s="42">
        <f t="shared" si="41"/>
        <v>1.0765749375042426</v>
      </c>
      <c r="I231" s="42">
        <f t="shared" si="41"/>
        <v>1.9938180789036943</v>
      </c>
      <c r="J231" s="42">
        <f t="shared" si="41"/>
        <v>48.676019453473621</v>
      </c>
      <c r="K231" s="42">
        <f t="shared" si="41"/>
        <v>16.29255955375351</v>
      </c>
      <c r="L231" s="42">
        <f t="shared" si="41"/>
        <v>0.87111487771849883</v>
      </c>
      <c r="M231" s="42">
        <f t="shared" si="41"/>
        <v>1.6032219717049727</v>
      </c>
      <c r="N231" s="42">
        <f t="shared" si="41"/>
        <v>5.0976480919623457</v>
      </c>
      <c r="Q231" s="42">
        <f t="shared" si="42"/>
        <v>0</v>
      </c>
      <c r="R231" s="42">
        <f t="shared" si="42"/>
        <v>0</v>
      </c>
      <c r="S231" s="42">
        <f t="shared" si="42"/>
        <v>0.92202139404337424</v>
      </c>
      <c r="T231" s="42">
        <f t="shared" si="42"/>
        <v>0.84519143503494099</v>
      </c>
      <c r="U231" s="42">
        <f t="shared" si="42"/>
        <v>1.8046830313669737</v>
      </c>
      <c r="V231" s="42">
        <f t="shared" si="42"/>
        <v>34.325660992459461</v>
      </c>
      <c r="W231" s="42">
        <f t="shared" si="42"/>
        <v>14.62208050183618</v>
      </c>
      <c r="X231" s="42">
        <f t="shared" si="42"/>
        <v>0.85177783384080363</v>
      </c>
      <c r="Y231" s="42">
        <f t="shared" si="42"/>
        <v>1.5347987537901948</v>
      </c>
      <c r="Z231" s="42">
        <f t="shared" si="42"/>
        <v>3.254463422434557</v>
      </c>
      <c r="AC231" s="42">
        <f t="shared" si="43"/>
        <v>1.4420112486045099E-2</v>
      </c>
      <c r="AD231" s="42">
        <f t="shared" si="43"/>
        <v>1.5015938566889484</v>
      </c>
      <c r="AE231" s="42">
        <f t="shared" si="43"/>
        <v>1.1760283101222597</v>
      </c>
      <c r="AF231" s="42">
        <f t="shared" si="43"/>
        <v>1.3079584399735442</v>
      </c>
      <c r="AG231" s="42">
        <f t="shared" si="43"/>
        <v>2.2513933792026322</v>
      </c>
      <c r="AH231" s="42">
        <f t="shared" si="43"/>
        <v>63.026377914487867</v>
      </c>
      <c r="AI231" s="42">
        <f t="shared" si="43"/>
        <v>17.963038605670796</v>
      </c>
      <c r="AJ231" s="42">
        <f t="shared" si="43"/>
        <v>0.88733372981920389</v>
      </c>
      <c r="AK231" s="42">
        <f t="shared" si="43"/>
        <v>1.6863370463913527</v>
      </c>
      <c r="AL231" s="42">
        <f t="shared" si="43"/>
        <v>6.9408327614901557</v>
      </c>
    </row>
    <row r="232" spans="4:38">
      <c r="D232" s="42">
        <f t="shared" si="34"/>
        <v>9.75</v>
      </c>
      <c r="E232" s="42">
        <f t="shared" si="41"/>
        <v>5.1622214722304022E-3</v>
      </c>
      <c r="F232" s="42">
        <f t="shared" si="41"/>
        <v>0.72879962583617075</v>
      </c>
      <c r="G232" s="42">
        <f t="shared" si="41"/>
        <v>1.0513078864016581</v>
      </c>
      <c r="H232" s="42">
        <f t="shared" si="41"/>
        <v>1.091066206475565</v>
      </c>
      <c r="I232" s="42">
        <f t="shared" si="41"/>
        <v>1.9858666905909224</v>
      </c>
      <c r="J232" s="42">
        <f t="shared" si="41"/>
        <v>47.839839437924475</v>
      </c>
      <c r="K232" s="42">
        <f t="shared" si="41"/>
        <v>16.353005549784889</v>
      </c>
      <c r="L232" s="42">
        <f t="shared" si="41"/>
        <v>0.86974787285327737</v>
      </c>
      <c r="M232" s="42">
        <f t="shared" si="41"/>
        <v>1.6013510163989075</v>
      </c>
      <c r="N232" s="42">
        <f t="shared" si="41"/>
        <v>5.0847905835981742</v>
      </c>
      <c r="Q232" s="42">
        <f t="shared" si="42"/>
        <v>0</v>
      </c>
      <c r="R232" s="42">
        <f t="shared" si="42"/>
        <v>0</v>
      </c>
      <c r="S232" s="42">
        <f t="shared" si="42"/>
        <v>0.92647598780338247</v>
      </c>
      <c r="T232" s="42">
        <f t="shared" si="42"/>
        <v>0.85066423520434564</v>
      </c>
      <c r="U232" s="42">
        <f t="shared" si="42"/>
        <v>1.7623834636745466</v>
      </c>
      <c r="V232" s="42">
        <f t="shared" si="42"/>
        <v>33.40831753432694</v>
      </c>
      <c r="W232" s="42">
        <f t="shared" si="42"/>
        <v>14.654081856120854</v>
      </c>
      <c r="X232" s="42">
        <f t="shared" si="42"/>
        <v>0.85339261172531489</v>
      </c>
      <c r="Y232" s="42">
        <f t="shared" si="42"/>
        <v>1.5345166561310706</v>
      </c>
      <c r="Z232" s="42">
        <f t="shared" si="42"/>
        <v>3.2463166022997552</v>
      </c>
      <c r="AC232" s="42">
        <f t="shared" si="43"/>
        <v>1.3756271751940979E-2</v>
      </c>
      <c r="AD232" s="42">
        <f t="shared" si="43"/>
        <v>1.4995984877148973</v>
      </c>
      <c r="AE232" s="42">
        <f t="shared" si="43"/>
        <v>1.1715315845585517</v>
      </c>
      <c r="AF232" s="42">
        <f t="shared" si="43"/>
        <v>1.3314681777467881</v>
      </c>
      <c r="AG232" s="42">
        <f t="shared" si="43"/>
        <v>2.2460143386299167</v>
      </c>
      <c r="AH232" s="42">
        <f t="shared" si="43"/>
        <v>62.271361341521882</v>
      </c>
      <c r="AI232" s="42">
        <f t="shared" si="43"/>
        <v>18.051929243448882</v>
      </c>
      <c r="AJ232" s="42">
        <f t="shared" si="43"/>
        <v>0.88443267410070647</v>
      </c>
      <c r="AK232" s="42">
        <f t="shared" si="43"/>
        <v>1.6760560142229612</v>
      </c>
      <c r="AL232" s="42">
        <f t="shared" si="43"/>
        <v>6.9232645648966153</v>
      </c>
    </row>
    <row r="233" spans="4:38">
      <c r="D233" s="42">
        <f t="shared" si="34"/>
        <v>10</v>
      </c>
      <c r="E233" s="42">
        <f t="shared" si="41"/>
        <v>4.9541507316563172E-3</v>
      </c>
      <c r="F233" s="42">
        <f t="shared" si="41"/>
        <v>0.72797084085844754</v>
      </c>
      <c r="G233" s="42">
        <f t="shared" si="41"/>
        <v>1.0506352354817294</v>
      </c>
      <c r="H233" s="42">
        <f t="shared" si="41"/>
        <v>1.1065568733069819</v>
      </c>
      <c r="I233" s="42">
        <f t="shared" si="41"/>
        <v>1.9832162278199976</v>
      </c>
      <c r="J233" s="42">
        <f t="shared" si="41"/>
        <v>46.9718696326537</v>
      </c>
      <c r="K233" s="42">
        <f t="shared" si="41"/>
        <v>16.417620235197731</v>
      </c>
      <c r="L233" s="42">
        <f t="shared" si="41"/>
        <v>0.86929220456487044</v>
      </c>
      <c r="M233" s="42">
        <f t="shared" si="41"/>
        <v>1.600685219761268</v>
      </c>
      <c r="N233" s="42">
        <f t="shared" si="41"/>
        <v>5.080504747476799</v>
      </c>
      <c r="Q233" s="42">
        <f t="shared" si="42"/>
        <v>0</v>
      </c>
      <c r="R233" s="42">
        <f t="shared" si="42"/>
        <v>0</v>
      </c>
      <c r="S233" s="42">
        <f t="shared" si="42"/>
        <v>0.93123779492614522</v>
      </c>
      <c r="T233" s="42">
        <f t="shared" si="42"/>
        <v>0.85651446986819291</v>
      </c>
      <c r="U233" s="42">
        <f t="shared" si="42"/>
        <v>1.7222111305343182</v>
      </c>
      <c r="V233" s="42">
        <f t="shared" si="42"/>
        <v>32.453431090020807</v>
      </c>
      <c r="W233" s="42">
        <f t="shared" si="42"/>
        <v>14.688290200356228</v>
      </c>
      <c r="X233" s="42">
        <f t="shared" si="42"/>
        <v>0.85511875360186285</v>
      </c>
      <c r="Y233" s="42">
        <f t="shared" si="42"/>
        <v>1.5344226235780281</v>
      </c>
      <c r="Z233" s="42">
        <f t="shared" si="42"/>
        <v>3.2436009955881544</v>
      </c>
      <c r="AC233" s="42">
        <f t="shared" si="43"/>
        <v>1.3534991507239608E-2</v>
      </c>
      <c r="AD233" s="42">
        <f t="shared" si="43"/>
        <v>1.4989333647235457</v>
      </c>
      <c r="AE233" s="42">
        <f t="shared" si="43"/>
        <v>1.1700326760373174</v>
      </c>
      <c r="AF233" s="42">
        <f t="shared" si="43"/>
        <v>1.3565992767457709</v>
      </c>
      <c r="AG233" s="42">
        <f t="shared" si="43"/>
        <v>2.2442213251056762</v>
      </c>
      <c r="AH233" s="42">
        <f t="shared" si="43"/>
        <v>61.490308175286856</v>
      </c>
      <c r="AI233" s="42">
        <f t="shared" si="43"/>
        <v>18.146950270039262</v>
      </c>
      <c r="AJ233" s="42">
        <f t="shared" si="43"/>
        <v>0.88346565552787393</v>
      </c>
      <c r="AK233" s="42">
        <f t="shared" si="43"/>
        <v>1.6669478159445084</v>
      </c>
      <c r="AL233" s="42">
        <f t="shared" si="43"/>
        <v>6.9174084993654628</v>
      </c>
    </row>
    <row r="234" spans="4:38">
      <c r="D234" s="42">
        <f t="shared" si="34"/>
        <v>10.25</v>
      </c>
      <c r="E234" s="42">
        <f t="shared" ref="E234:N237" si="44">E130/$J$176/2220*$F$175*60*24</f>
        <v>4.9541507316563172E-3</v>
      </c>
      <c r="F234" s="42">
        <f t="shared" si="44"/>
        <v>0.72797084085844754</v>
      </c>
      <c r="G234" s="42">
        <f t="shared" si="44"/>
        <v>1.0506352354817294</v>
      </c>
      <c r="H234" s="42">
        <f t="shared" si="44"/>
        <v>1.1065568733069819</v>
      </c>
      <c r="I234" s="42">
        <f t="shared" si="44"/>
        <v>1.9832162278199976</v>
      </c>
      <c r="J234" s="42">
        <f t="shared" si="44"/>
        <v>46.9718696326537</v>
      </c>
      <c r="K234" s="42">
        <f t="shared" si="44"/>
        <v>16.417620235197731</v>
      </c>
      <c r="L234" s="42">
        <f t="shared" si="44"/>
        <v>0.86929220456487044</v>
      </c>
      <c r="M234" s="42">
        <f t="shared" si="44"/>
        <v>1.600685219761268</v>
      </c>
      <c r="N234" s="42">
        <f t="shared" si="44"/>
        <v>5.080504747476799</v>
      </c>
      <c r="Q234" s="42">
        <f t="shared" ref="Q234:Z237" si="45">Q130/$J$176/2220*$F$175*60*24</f>
        <v>0</v>
      </c>
      <c r="R234" s="42">
        <f t="shared" si="45"/>
        <v>0</v>
      </c>
      <c r="S234" s="42">
        <f t="shared" si="45"/>
        <v>0.93615320873028929</v>
      </c>
      <c r="T234" s="42">
        <f t="shared" si="45"/>
        <v>0.86255342177925765</v>
      </c>
      <c r="U234" s="42">
        <f t="shared" si="45"/>
        <v>1.6831024146701943</v>
      </c>
      <c r="V234" s="42">
        <f t="shared" si="45"/>
        <v>31.480879889003589</v>
      </c>
      <c r="W234" s="42">
        <f t="shared" si="45"/>
        <v>14.723602039566869</v>
      </c>
      <c r="X234" s="42">
        <f t="shared" si="45"/>
        <v>0.85690057747442894</v>
      </c>
      <c r="Y234" s="42">
        <f t="shared" si="45"/>
        <v>1.5344226235780281</v>
      </c>
      <c r="Z234" s="42">
        <f t="shared" si="45"/>
        <v>3.2436009955881544</v>
      </c>
      <c r="AC234" s="42">
        <f t="shared" ref="AC234:AL237" si="46">AC130/$J$176/2220*$F$175*60*24</f>
        <v>1.3534991507239608E-2</v>
      </c>
      <c r="AD234" s="42">
        <f t="shared" si="46"/>
        <v>1.4989333647235457</v>
      </c>
      <c r="AE234" s="42">
        <f t="shared" si="46"/>
        <v>1.1700326760373174</v>
      </c>
      <c r="AF234" s="42">
        <f t="shared" si="46"/>
        <v>1.3825410563576268</v>
      </c>
      <c r="AG234" s="42">
        <f t="shared" si="46"/>
        <v>2.2442213251056762</v>
      </c>
      <c r="AH234" s="42">
        <f t="shared" si="46"/>
        <v>60.697356848828775</v>
      </c>
      <c r="AI234" s="42">
        <f t="shared" si="46"/>
        <v>18.245036491035794</v>
      </c>
      <c r="AJ234" s="42">
        <f t="shared" si="46"/>
        <v>0.88346565552787393</v>
      </c>
      <c r="AK234" s="42">
        <f t="shared" si="46"/>
        <v>1.6584260346110249</v>
      </c>
      <c r="AL234" s="42">
        <f t="shared" si="46"/>
        <v>6.9174084993654628</v>
      </c>
    </row>
    <row r="235" spans="4:38">
      <c r="D235" s="42">
        <f t="shared" si="34"/>
        <v>10.5</v>
      </c>
      <c r="E235" s="42">
        <f t="shared" si="44"/>
        <v>5.0129999529190915E-3</v>
      </c>
      <c r="F235" s="42">
        <f t="shared" si="44"/>
        <v>0.73661823965735396</v>
      </c>
      <c r="G235" s="42">
        <f t="shared" si="44"/>
        <v>1.0631154906835452</v>
      </c>
      <c r="H235" s="42">
        <f t="shared" si="44"/>
        <v>1.1197014088296857</v>
      </c>
      <c r="I235" s="42">
        <f t="shared" si="44"/>
        <v>2.006774398922289</v>
      </c>
      <c r="J235" s="42">
        <f t="shared" si="44"/>
        <v>47.529837708084891</v>
      </c>
      <c r="K235" s="42">
        <f t="shared" si="44"/>
        <v>16.612641383758206</v>
      </c>
      <c r="L235" s="42">
        <f t="shared" si="44"/>
        <v>0.8796183274584588</v>
      </c>
      <c r="M235" s="42">
        <f t="shared" si="44"/>
        <v>1.6196993926785084</v>
      </c>
      <c r="N235" s="42">
        <f t="shared" si="44"/>
        <v>5.1408548991385921</v>
      </c>
      <c r="Q235" s="42">
        <f t="shared" si="45"/>
        <v>0</v>
      </c>
      <c r="R235" s="42">
        <f t="shared" si="45"/>
        <v>0</v>
      </c>
      <c r="S235" s="42">
        <f t="shared" si="45"/>
        <v>0.94106862253443335</v>
      </c>
      <c r="T235" s="42">
        <f t="shared" si="45"/>
        <v>0.86859237369032627</v>
      </c>
      <c r="U235" s="42">
        <f t="shared" si="45"/>
        <v>1.6439936988060664</v>
      </c>
      <c r="V235" s="42">
        <f t="shared" si="45"/>
        <v>30.508328687986367</v>
      </c>
      <c r="W235" s="42">
        <f t="shared" si="45"/>
        <v>14.758913878777552</v>
      </c>
      <c r="X235" s="42">
        <f t="shared" si="45"/>
        <v>0.85868240134699536</v>
      </c>
      <c r="Y235" s="42">
        <f t="shared" si="45"/>
        <v>1.5344226235780281</v>
      </c>
      <c r="Z235" s="42">
        <f t="shared" si="45"/>
        <v>3.2436009955881544</v>
      </c>
      <c r="AC235" s="42">
        <f t="shared" si="46"/>
        <v>1.3534991507239608E-2</v>
      </c>
      <c r="AD235" s="42">
        <f t="shared" si="46"/>
        <v>1.4989333647235457</v>
      </c>
      <c r="AE235" s="42">
        <f t="shared" si="46"/>
        <v>1.1700326760373174</v>
      </c>
      <c r="AF235" s="42">
        <f t="shared" si="46"/>
        <v>1.4084828359694788</v>
      </c>
      <c r="AG235" s="42">
        <f t="shared" si="46"/>
        <v>2.2442213251056762</v>
      </c>
      <c r="AH235" s="42">
        <f t="shared" si="46"/>
        <v>59.904405522370297</v>
      </c>
      <c r="AI235" s="42">
        <f t="shared" si="46"/>
        <v>18.343122712032283</v>
      </c>
      <c r="AJ235" s="42">
        <f t="shared" si="46"/>
        <v>0.88346565552787393</v>
      </c>
      <c r="AK235" s="42">
        <f t="shared" si="46"/>
        <v>1.649904253277541</v>
      </c>
      <c r="AL235" s="42">
        <f t="shared" si="46"/>
        <v>6.9174084993654628</v>
      </c>
    </row>
    <row r="236" spans="4:38">
      <c r="D236" s="42">
        <f t="shared" si="34"/>
        <v>10.75</v>
      </c>
      <c r="E236" s="42">
        <f t="shared" si="44"/>
        <v>5.101836878468954E-3</v>
      </c>
      <c r="F236" s="42">
        <f t="shared" si="44"/>
        <v>0.74967207973908101</v>
      </c>
      <c r="G236" s="42">
        <f t="shared" si="44"/>
        <v>1.0819552897227935</v>
      </c>
      <c r="H236" s="42">
        <f t="shared" si="44"/>
        <v>1.1395439844587469</v>
      </c>
      <c r="I236" s="42">
        <f t="shared" si="44"/>
        <v>2.0423370698871306</v>
      </c>
      <c r="J236" s="42">
        <f t="shared" si="44"/>
        <v>48.37212869023648</v>
      </c>
      <c r="K236" s="42">
        <f t="shared" si="44"/>
        <v>16.907039149498477</v>
      </c>
      <c r="L236" s="42">
        <f t="shared" si="44"/>
        <v>0.8952063164077142</v>
      </c>
      <c r="M236" s="42">
        <f t="shared" si="44"/>
        <v>1.6484025875143167</v>
      </c>
      <c r="N236" s="42">
        <f t="shared" si="44"/>
        <v>5.2319575818089712</v>
      </c>
      <c r="Q236" s="42">
        <f t="shared" si="45"/>
        <v>0</v>
      </c>
      <c r="R236" s="42">
        <f t="shared" si="45"/>
        <v>0</v>
      </c>
      <c r="S236" s="42">
        <f t="shared" si="45"/>
        <v>0.94598403633857731</v>
      </c>
      <c r="T236" s="42">
        <f t="shared" si="45"/>
        <v>0.87463132560139112</v>
      </c>
      <c r="U236" s="42">
        <f t="shared" si="45"/>
        <v>1.6048849829419427</v>
      </c>
      <c r="V236" s="42">
        <f t="shared" si="45"/>
        <v>29.535777486969188</v>
      </c>
      <c r="W236" s="42">
        <f t="shared" si="45"/>
        <v>14.794225717988235</v>
      </c>
      <c r="X236" s="42">
        <f t="shared" si="45"/>
        <v>0.86046422521956145</v>
      </c>
      <c r="Y236" s="42">
        <f t="shared" si="45"/>
        <v>1.5344226235780281</v>
      </c>
      <c r="Z236" s="42">
        <f t="shared" si="45"/>
        <v>3.2436009955881544</v>
      </c>
      <c r="AC236" s="42">
        <f t="shared" si="46"/>
        <v>1.3534991507239608E-2</v>
      </c>
      <c r="AD236" s="42">
        <f t="shared" si="46"/>
        <v>1.4989333647235457</v>
      </c>
      <c r="AE236" s="42">
        <f t="shared" si="46"/>
        <v>1.1700326760373174</v>
      </c>
      <c r="AF236" s="42">
        <f t="shared" si="46"/>
        <v>1.4344246155813349</v>
      </c>
      <c r="AG236" s="42">
        <f t="shared" si="46"/>
        <v>2.2442213251056762</v>
      </c>
      <c r="AH236" s="42">
        <f t="shared" si="46"/>
        <v>59.111454195911826</v>
      </c>
      <c r="AI236" s="42">
        <f t="shared" si="46"/>
        <v>18.441208933028815</v>
      </c>
      <c r="AJ236" s="42">
        <f t="shared" si="46"/>
        <v>0.88346565552787393</v>
      </c>
      <c r="AK236" s="42">
        <f t="shared" si="46"/>
        <v>1.6413824719440577</v>
      </c>
      <c r="AL236" s="42">
        <f t="shared" si="46"/>
        <v>6.9174084993654628</v>
      </c>
    </row>
    <row r="237" spans="4:38">
      <c r="D237" s="42">
        <f t="shared" si="34"/>
        <v>11</v>
      </c>
      <c r="E237" s="42">
        <f t="shared" si="44"/>
        <v>5.1614219457736003E-3</v>
      </c>
      <c r="F237" s="42">
        <f t="shared" si="44"/>
        <v>0.75842760493358163</v>
      </c>
      <c r="G237" s="42">
        <f t="shared" si="44"/>
        <v>1.0945915970557123</v>
      </c>
      <c r="H237" s="42">
        <f t="shared" si="44"/>
        <v>1.1528528782215282</v>
      </c>
      <c r="I237" s="42">
        <f t="shared" si="44"/>
        <v>2.0661898105111156</v>
      </c>
      <c r="J237" s="42">
        <f t="shared" si="44"/>
        <v>48.937073554671606</v>
      </c>
      <c r="K237" s="42">
        <f t="shared" si="44"/>
        <v>17.104498827187641</v>
      </c>
      <c r="L237" s="42">
        <f t="shared" si="44"/>
        <v>0.90566155633116419</v>
      </c>
      <c r="M237" s="42">
        <f t="shared" si="44"/>
        <v>1.667654512156735</v>
      </c>
      <c r="N237" s="42">
        <f t="shared" si="44"/>
        <v>5.293062347028493</v>
      </c>
      <c r="Q237" s="42">
        <f t="shared" si="45"/>
        <v>0</v>
      </c>
      <c r="R237" s="42">
        <f t="shared" si="45"/>
        <v>0</v>
      </c>
      <c r="S237" s="42">
        <f t="shared" si="45"/>
        <v>0.95089945014272126</v>
      </c>
      <c r="T237" s="42">
        <f t="shared" si="45"/>
        <v>0.88067027751245974</v>
      </c>
      <c r="U237" s="42">
        <f t="shared" si="45"/>
        <v>1.5657762670778153</v>
      </c>
      <c r="V237" s="42">
        <f t="shared" si="45"/>
        <v>28.56322628595197</v>
      </c>
      <c r="W237" s="42">
        <f t="shared" si="45"/>
        <v>14.829537557198918</v>
      </c>
      <c r="X237" s="42">
        <f t="shared" si="45"/>
        <v>0.86224604909212754</v>
      </c>
      <c r="Y237" s="42">
        <f t="shared" si="45"/>
        <v>1.5344226235780281</v>
      </c>
      <c r="Z237" s="42">
        <f t="shared" si="45"/>
        <v>3.2436009955881544</v>
      </c>
      <c r="AC237" s="42">
        <f t="shared" si="46"/>
        <v>1.3534991507239608E-2</v>
      </c>
      <c r="AD237" s="42">
        <f t="shared" si="46"/>
        <v>1.4989333647235457</v>
      </c>
      <c r="AE237" s="42">
        <f t="shared" si="46"/>
        <v>1.1700326760373174</v>
      </c>
      <c r="AF237" s="42">
        <f t="shared" si="46"/>
        <v>1.4603663951931909</v>
      </c>
      <c r="AG237" s="42">
        <f t="shared" si="46"/>
        <v>2.2442213251056762</v>
      </c>
      <c r="AH237" s="42">
        <f t="shared" si="46"/>
        <v>58.318502869453738</v>
      </c>
      <c r="AI237" s="42">
        <f t="shared" si="46"/>
        <v>18.539295154025307</v>
      </c>
      <c r="AJ237" s="42">
        <f t="shared" si="46"/>
        <v>0.88346565552787393</v>
      </c>
      <c r="AK237" s="42">
        <f t="shared" si="46"/>
        <v>1.632860690610574</v>
      </c>
      <c r="AL237" s="42">
        <f t="shared" si="46"/>
        <v>6.9174084993654628</v>
      </c>
    </row>
    <row r="238" spans="4:38">
      <c r="D238" s="42">
        <f t="shared" si="34"/>
        <v>12</v>
      </c>
    </row>
    <row r="239" spans="4:38">
      <c r="D239" s="42">
        <f t="shared" si="34"/>
        <v>13</v>
      </c>
    </row>
    <row r="240" spans="4:38">
      <c r="D240" s="42">
        <f t="shared" si="34"/>
        <v>14</v>
      </c>
    </row>
    <row r="241" spans="4:4">
      <c r="D241" s="42">
        <f t="shared" si="34"/>
        <v>15</v>
      </c>
    </row>
    <row r="242" spans="4:4">
      <c r="D242" s="42">
        <f t="shared" si="34"/>
        <v>16</v>
      </c>
    </row>
    <row r="243" spans="4:4">
      <c r="D243" s="42">
        <f t="shared" si="34"/>
        <v>17</v>
      </c>
    </row>
    <row r="244" spans="4:4">
      <c r="D244" s="42">
        <f t="shared" si="34"/>
        <v>18</v>
      </c>
    </row>
    <row r="245" spans="4:4">
      <c r="D245" s="42">
        <f t="shared" si="34"/>
        <v>19</v>
      </c>
    </row>
    <row r="246" spans="4:4">
      <c r="D246" s="42">
        <f t="shared" si="34"/>
        <v>20</v>
      </c>
    </row>
    <row r="247" spans="4:4">
      <c r="D247" s="42">
        <f t="shared" si="34"/>
        <v>25</v>
      </c>
    </row>
    <row r="248" spans="4:4">
      <c r="D248" s="42">
        <f t="shared" si="34"/>
        <v>30</v>
      </c>
    </row>
    <row r="249" spans="4:4">
      <c r="D249" s="42">
        <f t="shared" si="34"/>
        <v>40</v>
      </c>
    </row>
    <row r="250" spans="4:4">
      <c r="D250" s="42">
        <f t="shared" ref="D250:D266" si="47">D146</f>
        <v>50</v>
      </c>
    </row>
    <row r="251" spans="4:4">
      <c r="D251" s="42">
        <f t="shared" si="47"/>
        <v>60</v>
      </c>
    </row>
    <row r="252" spans="4:4">
      <c r="D252" s="42">
        <f t="shared" si="47"/>
        <v>75</v>
      </c>
    </row>
    <row r="253" spans="4:4">
      <c r="D253" s="42">
        <f t="shared" si="47"/>
        <v>100</v>
      </c>
    </row>
    <row r="254" spans="4:4">
      <c r="D254" s="42">
        <f t="shared" si="47"/>
        <v>125</v>
      </c>
    </row>
    <row r="255" spans="4:4">
      <c r="D255" s="42">
        <f t="shared" si="47"/>
        <v>150</v>
      </c>
    </row>
    <row r="256" spans="4:4">
      <c r="D256" s="42">
        <f t="shared" si="47"/>
        <v>175</v>
      </c>
    </row>
    <row r="257" spans="4:5">
      <c r="D257" s="42">
        <f t="shared" si="47"/>
        <v>200</v>
      </c>
    </row>
    <row r="258" spans="4:5">
      <c r="D258" s="42">
        <f t="shared" si="47"/>
        <v>225</v>
      </c>
    </row>
    <row r="259" spans="4:5">
      <c r="D259" s="42">
        <f t="shared" si="47"/>
        <v>250</v>
      </c>
    </row>
    <row r="260" spans="4:5">
      <c r="D260" s="42">
        <f t="shared" si="47"/>
        <v>300</v>
      </c>
    </row>
    <row r="261" spans="4:5">
      <c r="D261" s="42">
        <f t="shared" si="47"/>
        <v>365</v>
      </c>
    </row>
    <row r="262" spans="4:5">
      <c r="D262" s="42">
        <f t="shared" si="47"/>
        <v>730</v>
      </c>
    </row>
    <row r="263" spans="4:5">
      <c r="D263" s="42">
        <f t="shared" si="47"/>
        <v>1460</v>
      </c>
    </row>
    <row r="264" spans="4:5">
      <c r="D264" s="42">
        <f t="shared" si="47"/>
        <v>2920</v>
      </c>
    </row>
    <row r="265" spans="4:5">
      <c r="D265" s="42">
        <f t="shared" si="47"/>
        <v>5840</v>
      </c>
    </row>
    <row r="266" spans="4:5">
      <c r="D266" s="42">
        <f t="shared" si="47"/>
        <v>7946.78</v>
      </c>
    </row>
    <row r="270" spans="4:5">
      <c r="D270" s="53" t="s">
        <v>56</v>
      </c>
      <c r="E270" s="53" t="s">
        <v>53</v>
      </c>
    </row>
    <row r="272" spans="4:5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48">F184</f>
        <v>Thymus</v>
      </c>
      <c r="G274" s="53" t="str">
        <f t="shared" si="48"/>
        <v>Heart</v>
      </c>
      <c r="H274" s="53" t="str">
        <f t="shared" si="48"/>
        <v>Lungs</v>
      </c>
      <c r="I274" s="53" t="str">
        <f t="shared" si="48"/>
        <v>Kidneys</v>
      </c>
      <c r="J274" s="53" t="str">
        <f t="shared" si="48"/>
        <v>Spleen</v>
      </c>
      <c r="K274" s="53" t="str">
        <f t="shared" si="48"/>
        <v>Liver</v>
      </c>
      <c r="L274" s="53" t="str">
        <f t="shared" si="48"/>
        <v>ART</v>
      </c>
      <c r="M274" s="53" t="str">
        <f t="shared" si="48"/>
        <v>Carcass</v>
      </c>
      <c r="N274" s="53" t="str">
        <f t="shared" si="48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49">R184</f>
        <v>Thymus</v>
      </c>
      <c r="S274" s="53" t="str">
        <f t="shared" si="49"/>
        <v>Heart</v>
      </c>
      <c r="T274" s="53" t="str">
        <f t="shared" si="49"/>
        <v>Lungs</v>
      </c>
      <c r="U274" s="53" t="str">
        <f t="shared" si="49"/>
        <v>Kidneys</v>
      </c>
      <c r="V274" s="53" t="str">
        <f t="shared" si="49"/>
        <v>Spleen</v>
      </c>
      <c r="W274" s="53" t="str">
        <f t="shared" si="49"/>
        <v>Liver</v>
      </c>
      <c r="X274" s="53" t="str">
        <f t="shared" si="49"/>
        <v>ART</v>
      </c>
      <c r="Y274" s="53" t="str">
        <f t="shared" si="49"/>
        <v>Carcass</v>
      </c>
      <c r="Z274" s="53" t="str">
        <f t="shared" si="49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50">AD184</f>
        <v>Thymus</v>
      </c>
      <c r="AE274" s="53" t="str">
        <f t="shared" si="50"/>
        <v>Heart</v>
      </c>
      <c r="AF274" s="53" t="str">
        <f t="shared" si="50"/>
        <v>Lungs</v>
      </c>
      <c r="AG274" s="53" t="str">
        <f t="shared" si="50"/>
        <v>Kidneys</v>
      </c>
      <c r="AH274" s="53" t="str">
        <f t="shared" si="50"/>
        <v>Spleen</v>
      </c>
      <c r="AI274" s="53" t="str">
        <f t="shared" si="50"/>
        <v>Liver</v>
      </c>
      <c r="AJ274" s="53" t="str">
        <f t="shared" si="50"/>
        <v>ART</v>
      </c>
      <c r="AK274" s="53" t="str">
        <f t="shared" si="50"/>
        <v>Carcass</v>
      </c>
      <c r="AL274" s="53" t="str">
        <f t="shared" si="50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51">D186</f>
        <v>4.1666666666666664E-2</v>
      </c>
      <c r="E276" s="42">
        <f t="shared" ref="E276:N291" si="52">($D186-$D185)/8*(E185+3*((2*E185+E186)/3)+3*((E185+2*E186)/3)+E186)</f>
        <v>0.5248811092248602</v>
      </c>
      <c r="F276" s="42">
        <f t="shared" si="52"/>
        <v>0.17443788151569761</v>
      </c>
      <c r="G276" s="42">
        <f t="shared" si="52"/>
        <v>0.15332436905493885</v>
      </c>
      <c r="H276" s="42">
        <f t="shared" si="52"/>
        <v>0.250009692767174</v>
      </c>
      <c r="I276" s="42">
        <f t="shared" si="52"/>
        <v>0.21188655079726129</v>
      </c>
      <c r="J276" s="42">
        <f t="shared" si="52"/>
        <v>0.79931306612114317</v>
      </c>
      <c r="K276" s="42">
        <f t="shared" si="52"/>
        <v>0.30440058987934193</v>
      </c>
      <c r="L276" s="42">
        <f t="shared" si="52"/>
        <v>2.5655311323542811E-2</v>
      </c>
      <c r="M276" s="42">
        <f t="shared" si="52"/>
        <v>4.0962430640288941E-2</v>
      </c>
      <c r="N276" s="42">
        <f t="shared" si="52"/>
        <v>3.4062349624328192E-2</v>
      </c>
      <c r="Q276" s="42">
        <f t="shared" ref="Q276:Z291" si="53">($D186-$D185)/8*(Q185+3*((2*Q185+Q186)/3)+3*((Q185+2*Q186)/3)+Q186)</f>
        <v>0.51372301715967317</v>
      </c>
      <c r="R276" s="42">
        <f t="shared" si="53"/>
        <v>0.13678982925820574</v>
      </c>
      <c r="S276" s="42">
        <f t="shared" si="53"/>
        <v>0.14437792334035715</v>
      </c>
      <c r="T276" s="42">
        <f t="shared" si="53"/>
        <v>0.24226428210340389</v>
      </c>
      <c r="U276" s="42">
        <f t="shared" si="53"/>
        <v>0.19847953085330353</v>
      </c>
      <c r="V276" s="42">
        <f t="shared" si="53"/>
        <v>0.70421559306701609</v>
      </c>
      <c r="W276" s="42">
        <f t="shared" si="53"/>
        <v>0.27267059912583913</v>
      </c>
      <c r="X276" s="42">
        <f t="shared" si="53"/>
        <v>2.3041951455792756E-2</v>
      </c>
      <c r="Y276" s="42">
        <f t="shared" si="53"/>
        <v>3.6635663415236344E-2</v>
      </c>
      <c r="Z276" s="42">
        <f t="shared" si="53"/>
        <v>4.3449875127236255E-3</v>
      </c>
      <c r="AC276" s="42">
        <f t="shared" ref="AC276:AL291" si="54">($D186-$D185)/8*(AC185+3*((2*AC185+AC186)/3)+3*((AC185+2*AC186)/3)+AC186)</f>
        <v>0.53603920129004723</v>
      </c>
      <c r="AD276" s="42">
        <f t="shared" si="54"/>
        <v>0.21208593377318957</v>
      </c>
      <c r="AE276" s="42">
        <f t="shared" si="54"/>
        <v>0.16227081476952057</v>
      </c>
      <c r="AF276" s="42">
        <f t="shared" si="54"/>
        <v>0.25775510343094488</v>
      </c>
      <c r="AG276" s="42">
        <f t="shared" si="54"/>
        <v>0.22529357074121817</v>
      </c>
      <c r="AH276" s="42">
        <f t="shared" si="54"/>
        <v>0.89441053917526969</v>
      </c>
      <c r="AI276" s="42">
        <f t="shared" si="54"/>
        <v>0.33613058063284484</v>
      </c>
      <c r="AJ276" s="42">
        <f t="shared" si="54"/>
        <v>2.8268671191292869E-2</v>
      </c>
      <c r="AK276" s="42">
        <f t="shared" si="54"/>
        <v>4.5289197865341531E-2</v>
      </c>
      <c r="AL276" s="42">
        <f t="shared" si="54"/>
        <v>6.377971173593272E-2</v>
      </c>
    </row>
    <row r="277" spans="4:38">
      <c r="D277" s="52">
        <f t="shared" si="51"/>
        <v>7.4999999999999997E-2</v>
      </c>
      <c r="E277" s="42">
        <f t="shared" si="52"/>
        <v>0.77479196169442344</v>
      </c>
      <c r="F277" s="42">
        <f t="shared" si="52"/>
        <v>0.26306876702270754</v>
      </c>
      <c r="G277" s="42">
        <f t="shared" si="52"/>
        <v>0.23505429675932804</v>
      </c>
      <c r="H277" s="42">
        <f t="shared" si="52"/>
        <v>0.37726479201235669</v>
      </c>
      <c r="I277" s="42">
        <f t="shared" si="52"/>
        <v>0.33285175965587038</v>
      </c>
      <c r="J277" s="42">
        <f t="shared" si="52"/>
        <v>1.2488963157915967</v>
      </c>
      <c r="K277" s="42">
        <f t="shared" si="52"/>
        <v>0.49110701688948538</v>
      </c>
      <c r="L277" s="42">
        <f t="shared" si="52"/>
        <v>4.6677230927614007E-2</v>
      </c>
      <c r="M277" s="42">
        <f t="shared" si="52"/>
        <v>6.6885384443057458E-2</v>
      </c>
      <c r="N277" s="42">
        <f t="shared" si="52"/>
        <v>9.2492370836378804E-2</v>
      </c>
      <c r="Q277" s="42">
        <f t="shared" si="53"/>
        <v>0.75377860014381548</v>
      </c>
      <c r="R277" s="42">
        <f t="shared" si="53"/>
        <v>0.20776552117151839</v>
      </c>
      <c r="S277" s="42">
        <f t="shared" si="53"/>
        <v>0.21211255825054842</v>
      </c>
      <c r="T277" s="42">
        <f t="shared" si="53"/>
        <v>0.36301260992094331</v>
      </c>
      <c r="U277" s="42">
        <f t="shared" si="53"/>
        <v>0.30581062980925944</v>
      </c>
      <c r="V277" s="42">
        <f t="shared" si="53"/>
        <v>1.0944138048733834</v>
      </c>
      <c r="W277" s="42">
        <f t="shared" si="53"/>
        <v>0.42993243355621225</v>
      </c>
      <c r="X277" s="42">
        <f t="shared" si="53"/>
        <v>4.2003247959712296E-2</v>
      </c>
      <c r="Y277" s="42">
        <f t="shared" si="53"/>
        <v>6.0918080595327474E-2</v>
      </c>
      <c r="Z277" s="42">
        <f t="shared" si="53"/>
        <v>2.0825067799829601E-2</v>
      </c>
      <c r="AC277" s="42">
        <f t="shared" si="54"/>
        <v>0.79580532324503128</v>
      </c>
      <c r="AD277" s="42">
        <f t="shared" si="54"/>
        <v>0.31837201287389671</v>
      </c>
      <c r="AE277" s="42">
        <f t="shared" si="54"/>
        <v>0.25751449673606103</v>
      </c>
      <c r="AF277" s="42">
        <f t="shared" si="54"/>
        <v>0.39151697410377001</v>
      </c>
      <c r="AG277" s="42">
        <f t="shared" si="54"/>
        <v>0.359359699090538</v>
      </c>
      <c r="AH277" s="42">
        <f t="shared" si="54"/>
        <v>1.4033788267098126</v>
      </c>
      <c r="AI277" s="42">
        <f t="shared" si="54"/>
        <v>0.55195598727351003</v>
      </c>
      <c r="AJ277" s="42">
        <f t="shared" si="54"/>
        <v>5.1349843497332216E-2</v>
      </c>
      <c r="AK277" s="42">
        <f t="shared" si="54"/>
        <v>7.2865740194229756E-2</v>
      </c>
      <c r="AL277" s="42">
        <f t="shared" si="54"/>
        <v>0.16415967387292774</v>
      </c>
    </row>
    <row r="278" spans="4:38">
      <c r="D278" s="52">
        <f t="shared" si="51"/>
        <v>0.1</v>
      </c>
      <c r="E278" s="42">
        <f t="shared" si="52"/>
        <v>0.49508728100182758</v>
      </c>
      <c r="F278" s="42">
        <f t="shared" si="52"/>
        <v>0.17610573609285757</v>
      </c>
      <c r="G278" s="42">
        <f t="shared" si="52"/>
        <v>0.16271030336685033</v>
      </c>
      <c r="H278" s="42">
        <f t="shared" si="52"/>
        <v>0.25271973665612774</v>
      </c>
      <c r="I278" s="42">
        <f t="shared" si="52"/>
        <v>0.24158312036182625</v>
      </c>
      <c r="J278" s="42">
        <f t="shared" si="52"/>
        <v>0.89712656288378745</v>
      </c>
      <c r="K278" s="42">
        <f t="shared" si="52"/>
        <v>0.37369213461192718</v>
      </c>
      <c r="L278" s="42">
        <f t="shared" si="52"/>
        <v>4.250623642926106E-2</v>
      </c>
      <c r="M278" s="42">
        <f t="shared" si="52"/>
        <v>5.1948501174365051E-2</v>
      </c>
      <c r="N278" s="42">
        <f t="shared" si="52"/>
        <v>0.11874122360682515</v>
      </c>
      <c r="Q278" s="42">
        <f t="shared" si="53"/>
        <v>0.47505874103901308</v>
      </c>
      <c r="R278" s="42">
        <f t="shared" si="53"/>
        <v>0.14114931619530086</v>
      </c>
      <c r="S278" s="42">
        <f t="shared" si="53"/>
        <v>0.13390611260212576</v>
      </c>
      <c r="T278" s="42">
        <f t="shared" si="53"/>
        <v>0.23962196549121337</v>
      </c>
      <c r="U278" s="42">
        <f t="shared" si="53"/>
        <v>0.21384096081240175</v>
      </c>
      <c r="V278" s="42">
        <f t="shared" si="53"/>
        <v>0.77786624446190533</v>
      </c>
      <c r="W278" s="42">
        <f t="shared" si="53"/>
        <v>0.31420372872392188</v>
      </c>
      <c r="X278" s="42">
        <f t="shared" si="53"/>
        <v>3.8335853108052383E-2</v>
      </c>
      <c r="Y278" s="42">
        <f t="shared" si="53"/>
        <v>4.8753103986551478E-2</v>
      </c>
      <c r="Z278" s="42">
        <f t="shared" si="53"/>
        <v>3.3782234445535284E-2</v>
      </c>
      <c r="AC278" s="42">
        <f t="shared" si="54"/>
        <v>0.51511582096464192</v>
      </c>
      <c r="AD278" s="42">
        <f t="shared" si="54"/>
        <v>0.21106215599041381</v>
      </c>
      <c r="AE278" s="42">
        <f t="shared" si="54"/>
        <v>0.1903489520028718</v>
      </c>
      <c r="AF278" s="42">
        <f t="shared" si="54"/>
        <v>0.26581750782104108</v>
      </c>
      <c r="AG278" s="42">
        <f t="shared" si="54"/>
        <v>0.26803471675507085</v>
      </c>
      <c r="AH278" s="42">
        <f t="shared" si="54"/>
        <v>1.0163868813056705</v>
      </c>
      <c r="AI278" s="42">
        <f t="shared" si="54"/>
        <v>0.43239240915686455</v>
      </c>
      <c r="AJ278" s="42">
        <f t="shared" si="54"/>
        <v>4.6673302763957175E-2</v>
      </c>
      <c r="AK278" s="42">
        <f t="shared" si="54"/>
        <v>5.5175489901192303E-2</v>
      </c>
      <c r="AL278" s="42">
        <f t="shared" si="54"/>
        <v>0.20370021276811473</v>
      </c>
    </row>
    <row r="279" spans="4:38">
      <c r="D279" s="52">
        <f t="shared" si="51"/>
        <v>0.125</v>
      </c>
      <c r="E279" s="42">
        <f t="shared" si="52"/>
        <v>0.42485801462439721</v>
      </c>
      <c r="F279" s="42">
        <f t="shared" si="52"/>
        <v>0.15917242441512808</v>
      </c>
      <c r="G279" s="42">
        <f t="shared" si="52"/>
        <v>0.15162247670166895</v>
      </c>
      <c r="H279" s="42">
        <f t="shared" si="52"/>
        <v>0.22812165745272087</v>
      </c>
      <c r="I279" s="42">
        <f t="shared" si="52"/>
        <v>0.2349402035611324</v>
      </c>
      <c r="J279" s="42">
        <f t="shared" si="52"/>
        <v>0.86571423783458468</v>
      </c>
      <c r="K279" s="42">
        <f t="shared" si="52"/>
        <v>0.37833832689830077</v>
      </c>
      <c r="L279" s="42">
        <f t="shared" si="52"/>
        <v>4.8579181389887816E-2</v>
      </c>
      <c r="M279" s="42">
        <f t="shared" si="52"/>
        <v>5.3402665006553371E-2</v>
      </c>
      <c r="N279" s="42">
        <f t="shared" si="52"/>
        <v>0.15962166354252322</v>
      </c>
      <c r="Q279" s="42">
        <f t="shared" si="53"/>
        <v>0.40140011420142335</v>
      </c>
      <c r="R279" s="42">
        <f t="shared" si="53"/>
        <v>0.12942301347290808</v>
      </c>
      <c r="S279" s="42">
        <f t="shared" si="53"/>
        <v>0.11346636981648391</v>
      </c>
      <c r="T279" s="42">
        <f t="shared" si="53"/>
        <v>0.21302441333720828</v>
      </c>
      <c r="U279" s="42">
        <f t="shared" si="53"/>
        <v>0.20114819551125507</v>
      </c>
      <c r="V279" s="42">
        <f t="shared" si="53"/>
        <v>0.74326784957265679</v>
      </c>
      <c r="W279" s="42">
        <f t="shared" si="53"/>
        <v>0.30781685438098821</v>
      </c>
      <c r="X279" s="42">
        <f t="shared" si="53"/>
        <v>4.3857724271807737E-2</v>
      </c>
      <c r="Y279" s="42">
        <f t="shared" si="53"/>
        <v>5.123400413635084E-2</v>
      </c>
      <c r="Z279" s="42">
        <f t="shared" si="53"/>
        <v>4.8733854227612006E-2</v>
      </c>
      <c r="AC279" s="42">
        <f t="shared" si="54"/>
        <v>0.44831591504737123</v>
      </c>
      <c r="AD279" s="42">
        <f t="shared" si="54"/>
        <v>0.18892183535734763</v>
      </c>
      <c r="AE279" s="42">
        <f t="shared" si="54"/>
        <v>0.18794818996220136</v>
      </c>
      <c r="AF279" s="42">
        <f t="shared" si="54"/>
        <v>0.24321890156823289</v>
      </c>
      <c r="AG279" s="42">
        <f t="shared" si="54"/>
        <v>0.26670548214743145</v>
      </c>
      <c r="AH279" s="42">
        <f t="shared" si="54"/>
        <v>0.98816062609651101</v>
      </c>
      <c r="AI279" s="42">
        <f t="shared" si="54"/>
        <v>0.44762210019375415</v>
      </c>
      <c r="AJ279" s="42">
        <f t="shared" si="54"/>
        <v>5.3295429437599559E-2</v>
      </c>
      <c r="AK279" s="42">
        <f t="shared" si="54"/>
        <v>5.5620937941544935E-2</v>
      </c>
      <c r="AL279" s="42">
        <f t="shared" si="54"/>
        <v>0.27050947285743449</v>
      </c>
    </row>
    <row r="280" spans="4:38">
      <c r="D280" s="52">
        <f t="shared" si="51"/>
        <v>0.25</v>
      </c>
      <c r="E280" s="42">
        <f t="shared" si="52"/>
        <v>1.6481496219642777</v>
      </c>
      <c r="F280" s="42">
        <f t="shared" si="52"/>
        <v>0.73763262196963553</v>
      </c>
      <c r="G280" s="42">
        <f t="shared" si="52"/>
        <v>0.68392122620671536</v>
      </c>
      <c r="H280" s="42">
        <f t="shared" si="52"/>
        <v>1.0108528459879838</v>
      </c>
      <c r="I280" s="42">
        <f t="shared" si="52"/>
        <v>1.1027974504279279</v>
      </c>
      <c r="J280" s="42">
        <f t="shared" si="52"/>
        <v>4.2271592957648743</v>
      </c>
      <c r="K280" s="42">
        <f t="shared" si="52"/>
        <v>1.9679735179618922</v>
      </c>
      <c r="L280" s="42">
        <f t="shared" si="52"/>
        <v>0.26748726246089521</v>
      </c>
      <c r="M280" s="42">
        <f t="shared" si="52"/>
        <v>0.27562845129564933</v>
      </c>
      <c r="N280" s="42">
        <f t="shared" si="52"/>
        <v>1.3144778821986025</v>
      </c>
      <c r="Q280" s="42">
        <f t="shared" si="53"/>
        <v>1.5313135396344564</v>
      </c>
      <c r="R280" s="42">
        <f t="shared" si="53"/>
        <v>0.60667811866540156</v>
      </c>
      <c r="S280" s="42">
        <f t="shared" si="53"/>
        <v>0.47949891505515302</v>
      </c>
      <c r="T280" s="42">
        <f t="shared" si="53"/>
        <v>0.90764153311066476</v>
      </c>
      <c r="U280" s="42">
        <f t="shared" si="53"/>
        <v>0.9105985971101942</v>
      </c>
      <c r="V280" s="42">
        <f t="shared" si="53"/>
        <v>3.5833935302074091</v>
      </c>
      <c r="W280" s="42">
        <f t="shared" si="53"/>
        <v>1.5257887218301018</v>
      </c>
      <c r="X280" s="42">
        <f t="shared" si="53"/>
        <v>0.24110676240087861</v>
      </c>
      <c r="Y280" s="42">
        <f t="shared" si="53"/>
        <v>0.26618241268707327</v>
      </c>
      <c r="Z280" s="42">
        <f t="shared" si="53"/>
        <v>0.39588297573214609</v>
      </c>
      <c r="AC280" s="42">
        <f t="shared" si="54"/>
        <v>1.7649857042940995</v>
      </c>
      <c r="AD280" s="42">
        <f t="shared" si="54"/>
        <v>0.86858712527387194</v>
      </c>
      <c r="AE280" s="42">
        <f t="shared" si="54"/>
        <v>0.90161926556582905</v>
      </c>
      <c r="AF280" s="42">
        <f t="shared" si="54"/>
        <v>1.1132049801982045</v>
      </c>
      <c r="AG280" s="42">
        <f t="shared" si="54"/>
        <v>1.3100206855594638</v>
      </c>
      <c r="AH280" s="42">
        <f t="shared" si="54"/>
        <v>4.8709250613223372</v>
      </c>
      <c r="AI280" s="42">
        <f t="shared" si="54"/>
        <v>2.4193335227310642</v>
      </c>
      <c r="AJ280" s="42">
        <f t="shared" si="54"/>
        <v>0.29374852221478548</v>
      </c>
      <c r="AK280" s="42">
        <f t="shared" si="54"/>
        <v>0.28477690425590352</v>
      </c>
      <c r="AL280" s="42">
        <f t="shared" si="54"/>
        <v>2.2330727886650577</v>
      </c>
    </row>
    <row r="281" spans="4:38">
      <c r="D281" s="52">
        <f t="shared" si="51"/>
        <v>0.375</v>
      </c>
      <c r="E281" s="42">
        <f t="shared" si="52"/>
        <v>1.1515450690397084</v>
      </c>
      <c r="F281" s="42">
        <f t="shared" si="52"/>
        <v>0.76734520063101308</v>
      </c>
      <c r="G281" s="42">
        <f t="shared" si="52"/>
        <v>0.60879357693642588</v>
      </c>
      <c r="H281" s="42">
        <f t="shared" si="52"/>
        <v>0.9127844225143632</v>
      </c>
      <c r="I281" s="42">
        <f t="shared" si="52"/>
        <v>1.0047944166292055</v>
      </c>
      <c r="J281" s="42">
        <f t="shared" si="52"/>
        <v>4.3176585325585517</v>
      </c>
      <c r="K281" s="42">
        <f t="shared" si="52"/>
        <v>2.1148081131878014</v>
      </c>
      <c r="L281" s="42">
        <f t="shared" si="52"/>
        <v>0.27658566599012485</v>
      </c>
      <c r="M281" s="42">
        <f t="shared" si="52"/>
        <v>0.28346784943527731</v>
      </c>
      <c r="N281" s="42">
        <f t="shared" si="52"/>
        <v>2.0759008445431339</v>
      </c>
      <c r="Q281" s="42">
        <f t="shared" si="53"/>
        <v>1.057145724884639</v>
      </c>
      <c r="R281" s="42">
        <f t="shared" si="53"/>
        <v>0.6266511205871037</v>
      </c>
      <c r="S281" s="42">
        <f t="shared" si="53"/>
        <v>0.43545409883926278</v>
      </c>
      <c r="T281" s="42">
        <f t="shared" si="53"/>
        <v>0.76635123965657603</v>
      </c>
      <c r="U281" s="42">
        <f t="shared" si="53"/>
        <v>0.80395998685858761</v>
      </c>
      <c r="V281" s="42">
        <f t="shared" si="53"/>
        <v>3.5697854527329484</v>
      </c>
      <c r="W281" s="42">
        <f t="shared" si="53"/>
        <v>1.583211697249874</v>
      </c>
      <c r="X281" s="42">
        <f t="shared" si="53"/>
        <v>0.24649163352898579</v>
      </c>
      <c r="Y281" s="42">
        <f t="shared" si="53"/>
        <v>0.26971851163152227</v>
      </c>
      <c r="Z281" s="42">
        <f t="shared" si="53"/>
        <v>0.602056684980254</v>
      </c>
      <c r="AC281" s="42">
        <f t="shared" si="54"/>
        <v>1.2459444131947803</v>
      </c>
      <c r="AD281" s="42">
        <f t="shared" si="54"/>
        <v>0.9080392806749249</v>
      </c>
      <c r="AE281" s="42">
        <f t="shared" si="54"/>
        <v>0.83147521455676643</v>
      </c>
      <c r="AF281" s="42">
        <f t="shared" si="54"/>
        <v>1.0538835378139209</v>
      </c>
      <c r="AG281" s="42">
        <f t="shared" si="54"/>
        <v>1.2622791442738397</v>
      </c>
      <c r="AH281" s="42">
        <f t="shared" si="54"/>
        <v>5.0655316123841487</v>
      </c>
      <c r="AI281" s="42">
        <f t="shared" si="54"/>
        <v>2.6810001822983867</v>
      </c>
      <c r="AJ281" s="42">
        <f t="shared" si="54"/>
        <v>0.30584527908908909</v>
      </c>
      <c r="AK281" s="42">
        <f t="shared" si="54"/>
        <v>0.29626624152799352</v>
      </c>
      <c r="AL281" s="42">
        <f t="shared" si="54"/>
        <v>3.5497450041060112</v>
      </c>
    </row>
    <row r="282" spans="4:38">
      <c r="D282" s="52">
        <f t="shared" si="51"/>
        <v>0.5</v>
      </c>
      <c r="E282" s="42">
        <f t="shared" si="52"/>
        <v>0.81480172872846324</v>
      </c>
      <c r="F282" s="42">
        <f t="shared" si="52"/>
        <v>0.89147649365981907</v>
      </c>
      <c r="G282" s="42">
        <f t="shared" si="52"/>
        <v>0.56065110758905301</v>
      </c>
      <c r="H282" s="42">
        <f t="shared" si="52"/>
        <v>0.86834659804513348</v>
      </c>
      <c r="I282" s="42">
        <f t="shared" si="52"/>
        <v>0.92940706117462746</v>
      </c>
      <c r="J282" s="42">
        <f t="shared" si="52"/>
        <v>4.6221280254947983</v>
      </c>
      <c r="K282" s="42">
        <f t="shared" si="52"/>
        <v>2.2877580124589101</v>
      </c>
      <c r="L282" s="42">
        <f t="shared" si="52"/>
        <v>0.27263126590922038</v>
      </c>
      <c r="M282" s="42">
        <f t="shared" si="52"/>
        <v>0.2882285487935673</v>
      </c>
      <c r="N282" s="42">
        <f t="shared" si="52"/>
        <v>2.7032975045972854</v>
      </c>
      <c r="Q282" s="42">
        <f t="shared" si="53"/>
        <v>0.74641355370750118</v>
      </c>
      <c r="R282" s="42">
        <f t="shared" si="53"/>
        <v>0.71136932505749295</v>
      </c>
      <c r="S282" s="42">
        <f t="shared" si="53"/>
        <v>0.42965474451824603</v>
      </c>
      <c r="T282" s="42">
        <f t="shared" si="53"/>
        <v>0.6840885172566662</v>
      </c>
      <c r="U282" s="42">
        <f t="shared" si="53"/>
        <v>0.72928743769580184</v>
      </c>
      <c r="V282" s="42">
        <f t="shared" si="53"/>
        <v>3.6717609903537123</v>
      </c>
      <c r="W282" s="42">
        <f t="shared" si="53"/>
        <v>1.7252794877599162</v>
      </c>
      <c r="X282" s="42">
        <f t="shared" si="53"/>
        <v>0.23695046471329856</v>
      </c>
      <c r="Y282" s="42">
        <f t="shared" si="53"/>
        <v>0.26771640985055339</v>
      </c>
      <c r="Z282" s="42">
        <f t="shared" si="53"/>
        <v>0.76555671181499785</v>
      </c>
      <c r="AC282" s="42">
        <f t="shared" si="54"/>
        <v>0.88318990374942774</v>
      </c>
      <c r="AD282" s="42">
        <f t="shared" si="54"/>
        <v>1.0715836622621449</v>
      </c>
      <c r="AE282" s="42">
        <f t="shared" si="54"/>
        <v>0.75269905629283018</v>
      </c>
      <c r="AF282" s="42">
        <f t="shared" si="54"/>
        <v>1.0389652174934305</v>
      </c>
      <c r="AG282" s="42">
        <f t="shared" si="54"/>
        <v>1.2022806205018133</v>
      </c>
      <c r="AH282" s="42">
        <f t="shared" si="54"/>
        <v>5.5724950606358892</v>
      </c>
      <c r="AI282" s="42">
        <f t="shared" si="54"/>
        <v>2.8946664876791353</v>
      </c>
      <c r="AJ282" s="42">
        <f t="shared" si="54"/>
        <v>0.30599309814031944</v>
      </c>
      <c r="AK282" s="42">
        <f t="shared" si="54"/>
        <v>0.30807408862335006</v>
      </c>
      <c r="AL282" s="42">
        <f t="shared" si="54"/>
        <v>4.6410382973795752</v>
      </c>
    </row>
    <row r="283" spans="4:38">
      <c r="D283" s="52">
        <f t="shared" si="51"/>
        <v>0.625</v>
      </c>
      <c r="E283" s="42">
        <f t="shared" si="52"/>
        <v>0.54577138251580126</v>
      </c>
      <c r="F283" s="42">
        <f t="shared" si="52"/>
        <v>1.0518127471553587</v>
      </c>
      <c r="G283" s="42">
        <f t="shared" si="52"/>
        <v>0.52309800750271951</v>
      </c>
      <c r="H283" s="42">
        <f t="shared" si="52"/>
        <v>0.83483220562438265</v>
      </c>
      <c r="I283" s="42">
        <f t="shared" si="52"/>
        <v>0.87047162112453458</v>
      </c>
      <c r="J283" s="42">
        <f t="shared" si="52"/>
        <v>5.0184856560817357</v>
      </c>
      <c r="K283" s="42">
        <f t="shared" si="52"/>
        <v>2.467259611200102</v>
      </c>
      <c r="L283" s="42">
        <f t="shared" si="52"/>
        <v>0.26716535221715965</v>
      </c>
      <c r="M283" s="42">
        <f t="shared" si="52"/>
        <v>0.29203710828019941</v>
      </c>
      <c r="N283" s="42">
        <f t="shared" si="52"/>
        <v>3.2052148326406078</v>
      </c>
      <c r="Q283" s="42">
        <f t="shared" si="53"/>
        <v>0.49814995953983376</v>
      </c>
      <c r="R283" s="42">
        <f t="shared" si="53"/>
        <v>0.82079700583174675</v>
      </c>
      <c r="S283" s="42">
        <f t="shared" si="53"/>
        <v>0.42535973671895289</v>
      </c>
      <c r="T283" s="42">
        <f t="shared" si="53"/>
        <v>0.6195666090925942</v>
      </c>
      <c r="U283" s="42">
        <f t="shared" si="53"/>
        <v>0.67032243603201014</v>
      </c>
      <c r="V283" s="42">
        <f t="shared" si="53"/>
        <v>3.8071181439930415</v>
      </c>
      <c r="W283" s="42">
        <f t="shared" si="53"/>
        <v>1.9087837171687185</v>
      </c>
      <c r="X283" s="42">
        <f t="shared" si="53"/>
        <v>0.22431576273651499</v>
      </c>
      <c r="Y283" s="42">
        <f t="shared" si="53"/>
        <v>0.26495000117679995</v>
      </c>
      <c r="Z283" s="42">
        <f t="shared" si="53"/>
        <v>0.89635673328279364</v>
      </c>
      <c r="AC283" s="42">
        <f t="shared" si="54"/>
        <v>0.59339280549176932</v>
      </c>
      <c r="AD283" s="42">
        <f t="shared" si="54"/>
        <v>1.2828284884789705</v>
      </c>
      <c r="AE283" s="42">
        <f t="shared" si="54"/>
        <v>0.67222796726432521</v>
      </c>
      <c r="AF283" s="42">
        <f t="shared" si="54"/>
        <v>1.0279381523672928</v>
      </c>
      <c r="AG283" s="42">
        <f t="shared" si="54"/>
        <v>1.1358980530059064</v>
      </c>
      <c r="AH283" s="42">
        <f t="shared" si="54"/>
        <v>6.2298531681704166</v>
      </c>
      <c r="AI283" s="42">
        <f t="shared" si="54"/>
        <v>3.065599531983735</v>
      </c>
      <c r="AJ283" s="42">
        <f t="shared" si="54"/>
        <v>0.3061113533813038</v>
      </c>
      <c r="AK283" s="42">
        <f t="shared" si="54"/>
        <v>0.31933673142749908</v>
      </c>
      <c r="AL283" s="42">
        <f t="shared" si="54"/>
        <v>5.5140729319984292</v>
      </c>
    </row>
    <row r="284" spans="4:38">
      <c r="D284" s="52">
        <f t="shared" si="51"/>
        <v>0.75</v>
      </c>
      <c r="E284" s="42">
        <f t="shared" si="52"/>
        <v>0.34370312941080527</v>
      </c>
      <c r="F284" s="42">
        <f t="shared" si="52"/>
        <v>1.2173211378604294</v>
      </c>
      <c r="G284" s="42">
        <f t="shared" si="52"/>
        <v>0.4941538464810703</v>
      </c>
      <c r="H284" s="42">
        <f t="shared" si="52"/>
        <v>0.80804518317767471</v>
      </c>
      <c r="I284" s="42">
        <f t="shared" si="52"/>
        <v>0.82515527232118835</v>
      </c>
      <c r="J284" s="42">
        <f t="shared" si="52"/>
        <v>5.433115025850916</v>
      </c>
      <c r="K284" s="42">
        <f t="shared" si="52"/>
        <v>2.6323934114498648</v>
      </c>
      <c r="L284" s="42">
        <f t="shared" si="52"/>
        <v>0.26088613553885098</v>
      </c>
      <c r="M284" s="42">
        <f t="shared" si="52"/>
        <v>0.29489352789517348</v>
      </c>
      <c r="N284" s="42">
        <f t="shared" si="52"/>
        <v>3.5816528286730982</v>
      </c>
      <c r="Q284" s="42">
        <f t="shared" si="53"/>
        <v>0.31169098399238793</v>
      </c>
      <c r="R284" s="42">
        <f t="shared" si="53"/>
        <v>0.93375461179226416</v>
      </c>
      <c r="S284" s="42">
        <f t="shared" si="53"/>
        <v>0.42185908744496764</v>
      </c>
      <c r="T284" s="42">
        <f t="shared" si="53"/>
        <v>0.57013030269045917</v>
      </c>
      <c r="U284" s="42">
        <f t="shared" si="53"/>
        <v>0.6254716981272278</v>
      </c>
      <c r="V284" s="42">
        <f t="shared" si="53"/>
        <v>3.9533133677964249</v>
      </c>
      <c r="W284" s="42">
        <f t="shared" si="53"/>
        <v>2.0982074378487732</v>
      </c>
      <c r="X284" s="42">
        <f t="shared" si="53"/>
        <v>0.21072090716213465</v>
      </c>
      <c r="Y284" s="42">
        <f t="shared" si="53"/>
        <v>0.26177357277982632</v>
      </c>
      <c r="Z284" s="42">
        <f t="shared" si="53"/>
        <v>0.99445674938364081</v>
      </c>
      <c r="AC284" s="42">
        <f t="shared" si="54"/>
        <v>0.3757152748292234</v>
      </c>
      <c r="AD284" s="42">
        <f t="shared" si="54"/>
        <v>1.5008876639285951</v>
      </c>
      <c r="AE284" s="42">
        <f t="shared" si="54"/>
        <v>0.59747991837177272</v>
      </c>
      <c r="AF284" s="42">
        <f t="shared" si="54"/>
        <v>1.0189317347624651</v>
      </c>
      <c r="AG284" s="42">
        <f t="shared" si="54"/>
        <v>1.0694114159084172</v>
      </c>
      <c r="AH284" s="42">
        <f t="shared" si="54"/>
        <v>6.9129166839053564</v>
      </c>
      <c r="AI284" s="42">
        <f t="shared" si="54"/>
        <v>3.1937993152121851</v>
      </c>
      <c r="AJ284" s="42">
        <f t="shared" si="54"/>
        <v>0.30620004481204194</v>
      </c>
      <c r="AK284" s="42">
        <f t="shared" si="54"/>
        <v>0.32913059445169635</v>
      </c>
      <c r="AL284" s="42">
        <f t="shared" si="54"/>
        <v>6.1688489079625475</v>
      </c>
    </row>
    <row r="285" spans="4:38">
      <c r="D285" s="52">
        <f t="shared" si="51"/>
        <v>0.875</v>
      </c>
      <c r="E285" s="42">
        <f t="shared" si="52"/>
        <v>0.2078460684225604</v>
      </c>
      <c r="F285" s="42">
        <f t="shared" si="52"/>
        <v>1.356968842517833</v>
      </c>
      <c r="G285" s="42">
        <f t="shared" si="52"/>
        <v>0.47183819432775381</v>
      </c>
      <c r="H285" s="42">
        <f t="shared" si="52"/>
        <v>0.78378946863057319</v>
      </c>
      <c r="I285" s="42">
        <f t="shared" si="52"/>
        <v>0.79062519060685044</v>
      </c>
      <c r="J285" s="42">
        <f t="shared" si="52"/>
        <v>5.7923997363338904</v>
      </c>
      <c r="K285" s="42">
        <f t="shared" si="52"/>
        <v>2.7622399152466892</v>
      </c>
      <c r="L285" s="42">
        <f t="shared" si="52"/>
        <v>0.25449182649920216</v>
      </c>
      <c r="M285" s="42">
        <f t="shared" si="52"/>
        <v>0.29679780763848967</v>
      </c>
      <c r="N285" s="42">
        <f t="shared" si="52"/>
        <v>3.8326114926947596</v>
      </c>
      <c r="Q285" s="42">
        <f t="shared" si="53"/>
        <v>0.1863726686759142</v>
      </c>
      <c r="R285" s="42">
        <f t="shared" si="53"/>
        <v>1.0290625918214515</v>
      </c>
      <c r="S285" s="42">
        <f t="shared" si="53"/>
        <v>0.4184428086998751</v>
      </c>
      <c r="T285" s="42">
        <f t="shared" si="53"/>
        <v>0.53312438557636099</v>
      </c>
      <c r="U285" s="42">
        <f t="shared" si="53"/>
        <v>0.59314194024147038</v>
      </c>
      <c r="V285" s="42">
        <f t="shared" si="53"/>
        <v>4.0878031159093515</v>
      </c>
      <c r="W285" s="42">
        <f t="shared" si="53"/>
        <v>2.2580337021725692</v>
      </c>
      <c r="X285" s="42">
        <f t="shared" si="53"/>
        <v>0.19829927755365678</v>
      </c>
      <c r="Y285" s="42">
        <f t="shared" si="53"/>
        <v>0.25854141182919677</v>
      </c>
      <c r="Z285" s="42">
        <f t="shared" si="53"/>
        <v>1.0598567601175397</v>
      </c>
      <c r="AC285" s="42">
        <f t="shared" si="54"/>
        <v>0.22931946816920729</v>
      </c>
      <c r="AD285" s="42">
        <f t="shared" si="54"/>
        <v>1.6848750932142165</v>
      </c>
      <c r="AE285" s="42">
        <f t="shared" si="54"/>
        <v>0.53587288051569382</v>
      </c>
      <c r="AF285" s="42">
        <f t="shared" si="54"/>
        <v>1.010075357005906</v>
      </c>
      <c r="AG285" s="42">
        <f t="shared" si="54"/>
        <v>1.0091006833316416</v>
      </c>
      <c r="AH285" s="42">
        <f t="shared" si="54"/>
        <v>7.496996356758399</v>
      </c>
      <c r="AI285" s="42">
        <f t="shared" si="54"/>
        <v>3.2792658373644827</v>
      </c>
      <c r="AJ285" s="42">
        <f t="shared" si="54"/>
        <v>0.30625917243253387</v>
      </c>
      <c r="AK285" s="42">
        <f t="shared" si="54"/>
        <v>0.33653210220719765</v>
      </c>
      <c r="AL285" s="42">
        <f t="shared" si="54"/>
        <v>6.60536622527197</v>
      </c>
    </row>
    <row r="286" spans="4:38">
      <c r="D286" s="52">
        <f t="shared" si="51"/>
        <v>1</v>
      </c>
      <c r="E286" s="42">
        <f t="shared" si="52"/>
        <v>0.13744929856015151</v>
      </c>
      <c r="F286" s="42">
        <f t="shared" si="52"/>
        <v>1.4397230378703687</v>
      </c>
      <c r="G286" s="42">
        <f t="shared" si="52"/>
        <v>0.4541706208464189</v>
      </c>
      <c r="H286" s="42">
        <f t="shared" si="52"/>
        <v>0.75786899990863688</v>
      </c>
      <c r="I286" s="42">
        <f t="shared" si="52"/>
        <v>0.76404855182378195</v>
      </c>
      <c r="J286" s="42">
        <f t="shared" si="52"/>
        <v>6.0227233890622349</v>
      </c>
      <c r="K286" s="42">
        <f t="shared" si="52"/>
        <v>2.8358796246290647</v>
      </c>
      <c r="L286" s="42">
        <f t="shared" si="52"/>
        <v>0.24868063572312099</v>
      </c>
      <c r="M286" s="42">
        <f t="shared" si="52"/>
        <v>0.29774994751014772</v>
      </c>
      <c r="N286" s="42">
        <f t="shared" si="52"/>
        <v>3.958090824705589</v>
      </c>
      <c r="Q286" s="42">
        <f t="shared" si="53"/>
        <v>0.12153105520116211</v>
      </c>
      <c r="R286" s="42">
        <f t="shared" si="53"/>
        <v>1.0855413948017101</v>
      </c>
      <c r="S286" s="42">
        <f t="shared" si="53"/>
        <v>0.41440091248726046</v>
      </c>
      <c r="T286" s="42">
        <f t="shared" si="53"/>
        <v>0.50589364527639691</v>
      </c>
      <c r="U286" s="42">
        <f t="shared" si="53"/>
        <v>0.57173987863474851</v>
      </c>
      <c r="V286" s="42">
        <f t="shared" si="53"/>
        <v>4.1880438424773105</v>
      </c>
      <c r="W286" s="42">
        <f t="shared" si="53"/>
        <v>2.352745562512597</v>
      </c>
      <c r="X286" s="42">
        <f t="shared" si="53"/>
        <v>0.18918425347458073</v>
      </c>
      <c r="Y286" s="42">
        <f t="shared" si="53"/>
        <v>0.25560780549447626</v>
      </c>
      <c r="Z286" s="42">
        <f t="shared" si="53"/>
        <v>1.0925567654844905</v>
      </c>
      <c r="AC286" s="42">
        <f t="shared" si="54"/>
        <v>0.15336754191914118</v>
      </c>
      <c r="AD286" s="42">
        <f t="shared" si="54"/>
        <v>1.7939046809390291</v>
      </c>
      <c r="AE286" s="42">
        <f t="shared" si="54"/>
        <v>0.49482482459661115</v>
      </c>
      <c r="AF286" s="42">
        <f t="shared" si="54"/>
        <v>0.99949841142458085</v>
      </c>
      <c r="AG286" s="42">
        <f t="shared" si="54"/>
        <v>0.9612458293978825</v>
      </c>
      <c r="AH286" s="42">
        <f t="shared" si="54"/>
        <v>7.8574029356471673</v>
      </c>
      <c r="AI286" s="42">
        <f t="shared" si="54"/>
        <v>3.3219990984406325</v>
      </c>
      <c r="AJ286" s="42">
        <f t="shared" si="54"/>
        <v>0.30628873624278002</v>
      </c>
      <c r="AK286" s="42">
        <f t="shared" si="54"/>
        <v>0.34061767920525815</v>
      </c>
      <c r="AL286" s="42">
        <f t="shared" si="54"/>
        <v>6.8236248839266924</v>
      </c>
    </row>
    <row r="287" spans="4:38">
      <c r="D287" s="52">
        <f t="shared" si="51"/>
        <v>1.125</v>
      </c>
      <c r="E287" s="42">
        <f t="shared" si="52"/>
        <v>0.11578084466443989</v>
      </c>
      <c r="F287" s="42">
        <f t="shared" si="52"/>
        <v>1.4617774924053166</v>
      </c>
      <c r="G287" s="42">
        <f t="shared" si="52"/>
        <v>0.43902445579538318</v>
      </c>
      <c r="H287" s="42">
        <f t="shared" si="52"/>
        <v>0.72862136073166306</v>
      </c>
      <c r="I287" s="42">
        <f t="shared" si="52"/>
        <v>0.74209830311699432</v>
      </c>
      <c r="J287" s="42">
        <f t="shared" si="52"/>
        <v>6.1162006018276616</v>
      </c>
      <c r="K287" s="42">
        <f t="shared" si="52"/>
        <v>2.8552303242322887</v>
      </c>
      <c r="L287" s="42">
        <f t="shared" si="52"/>
        <v>0.24369761763690381</v>
      </c>
      <c r="M287" s="42">
        <f t="shared" si="52"/>
        <v>0.29793035743992535</v>
      </c>
      <c r="N287" s="42">
        <f t="shared" si="52"/>
        <v>3.9865992218747706</v>
      </c>
      <c r="Q287" s="42">
        <f t="shared" si="53"/>
        <v>0.1017228125371468</v>
      </c>
      <c r="R287" s="42">
        <f t="shared" si="53"/>
        <v>1.1004591949530294</v>
      </c>
      <c r="S287" s="42">
        <f t="shared" si="53"/>
        <v>0.40935790453928445</v>
      </c>
      <c r="T287" s="42">
        <f t="shared" si="53"/>
        <v>0.48467897400042537</v>
      </c>
      <c r="U287" s="42">
        <f t="shared" si="53"/>
        <v>0.5578000391941933</v>
      </c>
      <c r="V287" s="42">
        <f t="shared" si="53"/>
        <v>4.2500916816936165</v>
      </c>
      <c r="W287" s="42">
        <f t="shared" si="53"/>
        <v>2.3788498221175027</v>
      </c>
      <c r="X287" s="42">
        <f t="shared" si="53"/>
        <v>0.18372995540349363</v>
      </c>
      <c r="Y287" s="42">
        <f t="shared" si="53"/>
        <v>0.25309527315648012</v>
      </c>
      <c r="Z287" s="42">
        <f t="shared" si="53"/>
        <v>1.1002371073737467</v>
      </c>
      <c r="AC287" s="42">
        <f t="shared" si="54"/>
        <v>0.129838876791733</v>
      </c>
      <c r="AD287" s="42">
        <f t="shared" si="54"/>
        <v>1.8230957898576059</v>
      </c>
      <c r="AE287" s="42">
        <f t="shared" si="54"/>
        <v>0.47334003004387848</v>
      </c>
      <c r="AF287" s="42">
        <f t="shared" si="54"/>
        <v>0.98617635946971516</v>
      </c>
      <c r="AG287" s="42">
        <f t="shared" si="54"/>
        <v>0.92636677719763338</v>
      </c>
      <c r="AH287" s="42">
        <f t="shared" si="54"/>
        <v>7.9823095219617057</v>
      </c>
      <c r="AI287" s="42">
        <f t="shared" si="54"/>
        <v>3.3316108263470747</v>
      </c>
      <c r="AJ287" s="42">
        <f t="shared" si="54"/>
        <v>0.30616766419134345</v>
      </c>
      <c r="AK287" s="42">
        <f t="shared" si="54"/>
        <v>0.34164690474382847</v>
      </c>
      <c r="AL287" s="42">
        <f t="shared" si="54"/>
        <v>6.872961336375786</v>
      </c>
    </row>
    <row r="288" spans="4:38">
      <c r="D288" s="52">
        <f t="shared" si="51"/>
        <v>1.325</v>
      </c>
      <c r="E288" s="42">
        <f t="shared" si="52"/>
        <v>0.17410852596877424</v>
      </c>
      <c r="F288" s="42">
        <f t="shared" si="52"/>
        <v>2.326001559538696</v>
      </c>
      <c r="G288" s="42">
        <f t="shared" si="52"/>
        <v>0.67308757877516534</v>
      </c>
      <c r="H288" s="42">
        <f t="shared" si="52"/>
        <v>1.1032448785143647</v>
      </c>
      <c r="I288" s="42">
        <f t="shared" si="52"/>
        <v>1.1457994201420991</v>
      </c>
      <c r="J288" s="42">
        <f t="shared" si="52"/>
        <v>9.8664483488178298</v>
      </c>
      <c r="K288" s="42">
        <f t="shared" si="52"/>
        <v>4.5599238618155553</v>
      </c>
      <c r="L288" s="42">
        <f t="shared" si="52"/>
        <v>0.38039184667223847</v>
      </c>
      <c r="M288" s="42">
        <f t="shared" si="52"/>
        <v>0.47607998522951922</v>
      </c>
      <c r="N288" s="42">
        <f t="shared" si="52"/>
        <v>6.3484330540393241</v>
      </c>
      <c r="Q288" s="42">
        <f t="shared" si="53"/>
        <v>0.1529083592675978</v>
      </c>
      <c r="R288" s="42">
        <f t="shared" si="53"/>
        <v>1.7505570766691263</v>
      </c>
      <c r="S288" s="42">
        <f t="shared" si="53"/>
        <v>0.64249299327315956</v>
      </c>
      <c r="T288" s="42">
        <f t="shared" si="53"/>
        <v>0.73590599112306798</v>
      </c>
      <c r="U288" s="42">
        <f t="shared" si="53"/>
        <v>0.86930740925440619</v>
      </c>
      <c r="V288" s="42">
        <f t="shared" si="53"/>
        <v>6.8951428715000356</v>
      </c>
      <c r="W288" s="42">
        <f t="shared" si="53"/>
        <v>3.8005463774699284</v>
      </c>
      <c r="X288" s="42">
        <f t="shared" si="53"/>
        <v>0.28585674468421357</v>
      </c>
      <c r="Y288" s="42">
        <f t="shared" si="53"/>
        <v>0.4001448421024425</v>
      </c>
      <c r="Z288" s="42">
        <f t="shared" si="53"/>
        <v>1.7551642697121246</v>
      </c>
      <c r="AC288" s="42">
        <f t="shared" si="54"/>
        <v>0.19530869266995107</v>
      </c>
      <c r="AD288" s="42">
        <f t="shared" si="54"/>
        <v>2.9014460424082702</v>
      </c>
      <c r="AE288" s="42">
        <f t="shared" si="54"/>
        <v>0.72893073283680465</v>
      </c>
      <c r="AF288" s="42">
        <f t="shared" si="54"/>
        <v>1.5444412843867381</v>
      </c>
      <c r="AG288" s="42">
        <f t="shared" si="54"/>
        <v>1.4219347790954751</v>
      </c>
      <c r="AH288" s="42">
        <f t="shared" si="54"/>
        <v>12.837753826135645</v>
      </c>
      <c r="AI288" s="42">
        <f t="shared" si="54"/>
        <v>5.31930134616118</v>
      </c>
      <c r="AJ288" s="42">
        <f t="shared" si="54"/>
        <v>0.48851294149735186</v>
      </c>
      <c r="AK288" s="42">
        <f t="shared" si="54"/>
        <v>0.54590445284355349</v>
      </c>
      <c r="AL288" s="42">
        <f t="shared" si="54"/>
        <v>10.941701838366527</v>
      </c>
    </row>
    <row r="289" spans="4:38">
      <c r="D289" s="52">
        <f t="shared" si="51"/>
        <v>1.5249999999999999</v>
      </c>
      <c r="E289" s="42">
        <f t="shared" si="52"/>
        <v>0.16091805769900669</v>
      </c>
      <c r="F289" s="42">
        <f t="shared" si="52"/>
        <v>2.2953679006542638</v>
      </c>
      <c r="G289" s="42">
        <f t="shared" si="52"/>
        <v>0.63837237164303962</v>
      </c>
      <c r="H289" s="42">
        <f t="shared" si="52"/>
        <v>1.0288471438375046</v>
      </c>
      <c r="I289" s="42">
        <f t="shared" si="52"/>
        <v>1.0971428296285886</v>
      </c>
      <c r="J289" s="42">
        <f t="shared" si="52"/>
        <v>9.9622296800019097</v>
      </c>
      <c r="K289" s="42">
        <f t="shared" si="52"/>
        <v>4.5397860806026138</v>
      </c>
      <c r="L289" s="42">
        <f t="shared" si="52"/>
        <v>0.36885032255078742</v>
      </c>
      <c r="M289" s="42">
        <f t="shared" si="52"/>
        <v>0.47462242012556827</v>
      </c>
      <c r="N289" s="42">
        <f t="shared" si="52"/>
        <v>6.2765484438709738</v>
      </c>
      <c r="Q289" s="42">
        <f t="shared" si="53"/>
        <v>0.14125158873661744</v>
      </c>
      <c r="R289" s="42">
        <f t="shared" si="53"/>
        <v>1.7262763884045949</v>
      </c>
      <c r="S289" s="42">
        <f t="shared" si="53"/>
        <v>0.62538305760834589</v>
      </c>
      <c r="T289" s="42">
        <f t="shared" si="53"/>
        <v>0.68882809054878102</v>
      </c>
      <c r="U289" s="42">
        <f t="shared" si="53"/>
        <v>0.84241224142181381</v>
      </c>
      <c r="V289" s="42">
        <f t="shared" si="53"/>
        <v>7.0081337571786078</v>
      </c>
      <c r="W289" s="42">
        <f t="shared" si="53"/>
        <v>3.7871603783161354</v>
      </c>
      <c r="X289" s="42">
        <f t="shared" si="53"/>
        <v>0.27620909514637337</v>
      </c>
      <c r="Y289" s="42">
        <f t="shared" si="53"/>
        <v>0.39430731076431835</v>
      </c>
      <c r="Z289" s="42">
        <f t="shared" si="53"/>
        <v>1.7426997148812524</v>
      </c>
      <c r="AC289" s="42">
        <f t="shared" si="54"/>
        <v>0.18058452666139591</v>
      </c>
      <c r="AD289" s="42">
        <f t="shared" si="54"/>
        <v>2.8644594129039289</v>
      </c>
      <c r="AE289" s="42">
        <f t="shared" si="54"/>
        <v>0.69557258592859295</v>
      </c>
      <c r="AF289" s="42">
        <f t="shared" si="54"/>
        <v>1.4980245786792712</v>
      </c>
      <c r="AG289" s="42">
        <f t="shared" si="54"/>
        <v>1.35079262891811</v>
      </c>
      <c r="AH289" s="42">
        <f t="shared" si="54"/>
        <v>12.916325602825285</v>
      </c>
      <c r="AI289" s="42">
        <f t="shared" si="54"/>
        <v>5.2924117828890962</v>
      </c>
      <c r="AJ289" s="42">
        <f t="shared" si="54"/>
        <v>0.48527088895605031</v>
      </c>
      <c r="AK289" s="42">
        <f t="shared" si="54"/>
        <v>0.5441533589979467</v>
      </c>
      <c r="AL289" s="42">
        <f t="shared" si="54"/>
        <v>10.810397172860727</v>
      </c>
    </row>
    <row r="290" spans="4:38">
      <c r="D290" s="52">
        <f t="shared" si="51"/>
        <v>1.7249999999999999</v>
      </c>
      <c r="E290" s="42">
        <f t="shared" si="52"/>
        <v>0.14836065493904976</v>
      </c>
      <c r="F290" s="42">
        <f t="shared" si="52"/>
        <v>2.2478338894328522</v>
      </c>
      <c r="G290" s="42">
        <f t="shared" si="52"/>
        <v>0.60536461826299814</v>
      </c>
      <c r="H290" s="42">
        <f t="shared" si="52"/>
        <v>0.9576321999489581</v>
      </c>
      <c r="I290" s="42">
        <f t="shared" si="52"/>
        <v>1.0514437827139071</v>
      </c>
      <c r="J290" s="42">
        <f t="shared" si="52"/>
        <v>10.053913414129998</v>
      </c>
      <c r="K290" s="42">
        <f t="shared" si="52"/>
        <v>4.5085500948866502</v>
      </c>
      <c r="L290" s="42">
        <f t="shared" si="52"/>
        <v>0.35754318893153719</v>
      </c>
      <c r="M290" s="42">
        <f t="shared" si="52"/>
        <v>0.47234864004484034</v>
      </c>
      <c r="N290" s="42">
        <f t="shared" si="52"/>
        <v>6.1649555780607468</v>
      </c>
      <c r="Q290" s="42">
        <f t="shared" si="53"/>
        <v>0.13015790523543272</v>
      </c>
      <c r="R290" s="42">
        <f t="shared" si="53"/>
        <v>1.6885930554913895</v>
      </c>
      <c r="S290" s="42">
        <f t="shared" si="53"/>
        <v>0.60631975384177572</v>
      </c>
      <c r="T290" s="42">
        <f t="shared" si="53"/>
        <v>0.64376421780654924</v>
      </c>
      <c r="U290" s="42">
        <f t="shared" si="53"/>
        <v>0.8174231144647679</v>
      </c>
      <c r="V290" s="42">
        <f t="shared" si="53"/>
        <v>7.1162908081757408</v>
      </c>
      <c r="W290" s="42">
        <f t="shared" si="53"/>
        <v>3.7663971733761059</v>
      </c>
      <c r="X290" s="42">
        <f t="shared" si="53"/>
        <v>0.26697417927860079</v>
      </c>
      <c r="Y290" s="42">
        <f t="shared" si="53"/>
        <v>0.3885767750559086</v>
      </c>
      <c r="Z290" s="42">
        <f t="shared" si="53"/>
        <v>1.7233076895263302</v>
      </c>
      <c r="AC290" s="42">
        <f t="shared" si="54"/>
        <v>0.16656340464266639</v>
      </c>
      <c r="AD290" s="42">
        <f t="shared" si="54"/>
        <v>2.8070747233743143</v>
      </c>
      <c r="AE290" s="42">
        <f t="shared" si="54"/>
        <v>0.66413691494570759</v>
      </c>
      <c r="AF290" s="42">
        <f t="shared" si="54"/>
        <v>1.4457244322052965</v>
      </c>
      <c r="AG290" s="42">
        <f t="shared" si="54"/>
        <v>1.2832865843483614</v>
      </c>
      <c r="AH290" s="42">
        <f t="shared" si="54"/>
        <v>12.991536020084302</v>
      </c>
      <c r="AI290" s="42">
        <f t="shared" si="54"/>
        <v>5.2507030163972033</v>
      </c>
      <c r="AJ290" s="42">
        <f t="shared" si="54"/>
        <v>0.48022141331274981</v>
      </c>
      <c r="AK290" s="42">
        <f t="shared" si="54"/>
        <v>0.54141897434282282</v>
      </c>
      <c r="AL290" s="42">
        <f t="shared" si="54"/>
        <v>10.606603466595175</v>
      </c>
    </row>
    <row r="291" spans="4:38">
      <c r="D291" s="52">
        <f t="shared" si="51"/>
        <v>2</v>
      </c>
      <c r="E291" s="42">
        <f t="shared" si="52"/>
        <v>0.18469667755250541</v>
      </c>
      <c r="F291" s="42">
        <f t="shared" si="52"/>
        <v>2.9839881631339393</v>
      </c>
      <c r="G291" s="42">
        <f t="shared" si="52"/>
        <v>0.78171776397120585</v>
      </c>
      <c r="H291" s="42">
        <f t="shared" si="52"/>
        <v>1.2066349438053534</v>
      </c>
      <c r="I291" s="42">
        <f t="shared" si="52"/>
        <v>1.3765609772256815</v>
      </c>
      <c r="J291" s="42">
        <f t="shared" si="52"/>
        <v>13.965888194924325</v>
      </c>
      <c r="K291" s="42">
        <f t="shared" si="52"/>
        <v>6.1291228149894401</v>
      </c>
      <c r="L291" s="42">
        <f t="shared" si="52"/>
        <v>0.47364578884678299</v>
      </c>
      <c r="M291" s="42">
        <f t="shared" si="52"/>
        <v>0.64433309368414071</v>
      </c>
      <c r="N291" s="42">
        <f t="shared" si="52"/>
        <v>8.2259658396868698</v>
      </c>
      <c r="Q291" s="42">
        <f t="shared" si="53"/>
        <v>0.16192363941251872</v>
      </c>
      <c r="R291" s="42">
        <f t="shared" si="53"/>
        <v>2.2371384550544158</v>
      </c>
      <c r="S291" s="42">
        <f t="shared" si="53"/>
        <v>0.79931152573169462</v>
      </c>
      <c r="T291" s="42">
        <f t="shared" si="53"/>
        <v>0.81550007393276847</v>
      </c>
      <c r="U291" s="42">
        <f t="shared" si="53"/>
        <v>1.0865991642520749</v>
      </c>
      <c r="V291" s="42">
        <f t="shared" si="53"/>
        <v>9.9521274105650956</v>
      </c>
      <c r="W291" s="42">
        <f t="shared" si="53"/>
        <v>5.1321768836847248</v>
      </c>
      <c r="X291" s="42">
        <f t="shared" si="53"/>
        <v>0.35281088651882292</v>
      </c>
      <c r="Y291" s="42">
        <f t="shared" si="53"/>
        <v>0.52516802390166217</v>
      </c>
      <c r="Z291" s="42">
        <f t="shared" si="53"/>
        <v>2.3258233084482911</v>
      </c>
      <c r="AC291" s="42">
        <f t="shared" si="54"/>
        <v>0.20746971569249217</v>
      </c>
      <c r="AD291" s="42">
        <f t="shared" si="54"/>
        <v>3.7308378712134629</v>
      </c>
      <c r="AE291" s="42">
        <f t="shared" si="54"/>
        <v>0.86542284701827754</v>
      </c>
      <c r="AF291" s="42">
        <f t="shared" si="54"/>
        <v>1.8926381995486601</v>
      </c>
      <c r="AG291" s="42">
        <f t="shared" si="54"/>
        <v>1.661147882612344</v>
      </c>
      <c r="AH291" s="42">
        <f t="shared" si="54"/>
        <v>17.979648979283585</v>
      </c>
      <c r="AI291" s="42">
        <f t="shared" si="54"/>
        <v>7.1260687462941625</v>
      </c>
      <c r="AJ291" s="42">
        <f t="shared" si="54"/>
        <v>0.64890135197354215</v>
      </c>
      <c r="AK291" s="42">
        <f t="shared" si="54"/>
        <v>0.73825378170352163</v>
      </c>
      <c r="AL291" s="42">
        <f t="shared" si="54"/>
        <v>14.126108370925463</v>
      </c>
    </row>
    <row r="292" spans="4:38">
      <c r="D292" s="52">
        <f t="shared" si="51"/>
        <v>2.25</v>
      </c>
      <c r="E292" s="42">
        <f t="shared" ref="E292:N307" si="55">($D202-$D201)/8*(E201+3*((2*E201+E202)/3)+3*((E201+2*E202)/3)+E202)</f>
        <v>0.14963961242685081</v>
      </c>
      <c r="F292" s="42">
        <f t="shared" si="55"/>
        <v>2.5810637267518919</v>
      </c>
      <c r="G292" s="42">
        <f t="shared" si="55"/>
        <v>0.66276286706743492</v>
      </c>
      <c r="H292" s="42">
        <f t="shared" si="55"/>
        <v>0.99217917487971874</v>
      </c>
      <c r="I292" s="42">
        <f t="shared" si="55"/>
        <v>1.1868204721090956</v>
      </c>
      <c r="J292" s="42">
        <f t="shared" si="55"/>
        <v>12.831134562546524</v>
      </c>
      <c r="K292" s="42">
        <f t="shared" si="55"/>
        <v>5.4855104251212694</v>
      </c>
      <c r="L292" s="42">
        <f t="shared" si="55"/>
        <v>0.41301807500692456</v>
      </c>
      <c r="M292" s="42">
        <f t="shared" si="55"/>
        <v>0.57936281013422841</v>
      </c>
      <c r="N292" s="42">
        <f t="shared" si="55"/>
        <v>7.168675418459248</v>
      </c>
      <c r="Q292" s="42">
        <f t="shared" ref="Q292:Z307" si="56">($D202-$D201)/8*(Q201+3*((2*Q201+Q202)/3)+3*((Q201+2*Q202)/3)+Q202)</f>
        <v>0.13107697851583258</v>
      </c>
      <c r="R292" s="42">
        <f t="shared" si="56"/>
        <v>1.9293348501216119</v>
      </c>
      <c r="S292" s="42">
        <f t="shared" si="56"/>
        <v>0.68951684606174157</v>
      </c>
      <c r="T292" s="42">
        <f t="shared" si="56"/>
        <v>0.67507189881018914</v>
      </c>
      <c r="U292" s="42">
        <f t="shared" si="56"/>
        <v>0.95332287443512409</v>
      </c>
      <c r="V292" s="42">
        <f t="shared" si="56"/>
        <v>9.2064944124203141</v>
      </c>
      <c r="W292" s="42">
        <f t="shared" si="56"/>
        <v>4.6081705840332683</v>
      </c>
      <c r="X292" s="42">
        <f t="shared" si="56"/>
        <v>0.30715202468986796</v>
      </c>
      <c r="Y292" s="42">
        <f t="shared" si="56"/>
        <v>0.46850055791497291</v>
      </c>
      <c r="Z292" s="42">
        <f t="shared" si="56"/>
        <v>2.0602675372680528</v>
      </c>
      <c r="AC292" s="42">
        <f t="shared" ref="AC292:AL307" si="57">($D202-$D201)/8*(AC201+3*((2*AC201+AC202)/3)+3*((AC201+2*AC202)/3)+AC202)</f>
        <v>0.16820224633786904</v>
      </c>
      <c r="AD292" s="42">
        <f t="shared" si="57"/>
        <v>3.2327926033821623</v>
      </c>
      <c r="AE292" s="42">
        <f t="shared" si="57"/>
        <v>0.74199015627526799</v>
      </c>
      <c r="AF292" s="42">
        <f t="shared" si="57"/>
        <v>1.6170156102145017</v>
      </c>
      <c r="AG292" s="42">
        <f t="shared" si="57"/>
        <v>1.4126063198736136</v>
      </c>
      <c r="AH292" s="42">
        <f t="shared" si="57"/>
        <v>16.455774712672721</v>
      </c>
      <c r="AI292" s="42">
        <f t="shared" si="57"/>
        <v>6.3628502662092741</v>
      </c>
      <c r="AJ292" s="42">
        <f t="shared" si="57"/>
        <v>0.57577414726361387</v>
      </c>
      <c r="AK292" s="42">
        <f t="shared" si="57"/>
        <v>0.66342832056633994</v>
      </c>
      <c r="AL292" s="42">
        <f t="shared" si="57"/>
        <v>12.27708329965045</v>
      </c>
    </row>
    <row r="293" spans="4:38">
      <c r="D293" s="52">
        <f t="shared" si="51"/>
        <v>2.5</v>
      </c>
      <c r="E293" s="42">
        <f t="shared" si="55"/>
        <v>0.13346893917646765</v>
      </c>
      <c r="F293" s="42">
        <f t="shared" si="55"/>
        <v>2.4324253332337515</v>
      </c>
      <c r="G293" s="42">
        <f t="shared" si="55"/>
        <v>0.62042148142991294</v>
      </c>
      <c r="H293" s="42">
        <f t="shared" si="55"/>
        <v>0.89893335100330973</v>
      </c>
      <c r="I293" s="42">
        <f t="shared" si="55"/>
        <v>1.1304419718312433</v>
      </c>
      <c r="J293" s="42">
        <f t="shared" si="55"/>
        <v>12.951181351296659</v>
      </c>
      <c r="K293" s="42">
        <f t="shared" si="55"/>
        <v>5.3880111385736313</v>
      </c>
      <c r="L293" s="42">
        <f t="shared" si="55"/>
        <v>0.3968672965470102</v>
      </c>
      <c r="M293" s="42">
        <f t="shared" si="55"/>
        <v>0.57207085027299298</v>
      </c>
      <c r="N293" s="42">
        <f t="shared" si="55"/>
        <v>6.8189722015006939</v>
      </c>
      <c r="Q293" s="42">
        <f t="shared" si="56"/>
        <v>0.11680560351000757</v>
      </c>
      <c r="R293" s="42">
        <f t="shared" si="56"/>
        <v>1.8113914464381604</v>
      </c>
      <c r="S293" s="42">
        <f t="shared" si="56"/>
        <v>0.65184758049371627</v>
      </c>
      <c r="T293" s="42">
        <f t="shared" si="56"/>
        <v>0.61606717716795134</v>
      </c>
      <c r="U293" s="42">
        <f t="shared" si="56"/>
        <v>0.92358526542631481</v>
      </c>
      <c r="V293" s="42">
        <f t="shared" si="56"/>
        <v>9.3481106628530135</v>
      </c>
      <c r="W293" s="42">
        <f t="shared" si="56"/>
        <v>4.5433607942445402</v>
      </c>
      <c r="X293" s="42">
        <f t="shared" si="56"/>
        <v>0.29506021794959369</v>
      </c>
      <c r="Y293" s="42">
        <f t="shared" si="56"/>
        <v>0.46029731880421432</v>
      </c>
      <c r="Z293" s="42">
        <f t="shared" si="56"/>
        <v>1.9988634324208931</v>
      </c>
      <c r="AC293" s="42">
        <f t="shared" si="57"/>
        <v>0.15013227484292724</v>
      </c>
      <c r="AD293" s="42">
        <f t="shared" si="57"/>
        <v>3.0534592200293327</v>
      </c>
      <c r="AE293" s="42">
        <f t="shared" si="57"/>
        <v>0.70278515471297986</v>
      </c>
      <c r="AF293" s="42">
        <f t="shared" si="57"/>
        <v>1.5112945436703709</v>
      </c>
      <c r="AG293" s="42">
        <f t="shared" si="57"/>
        <v>1.3265560028472492</v>
      </c>
      <c r="AH293" s="42">
        <f t="shared" si="57"/>
        <v>16.554252039740298</v>
      </c>
      <c r="AI293" s="42">
        <f t="shared" si="57"/>
        <v>6.2326614829027305</v>
      </c>
      <c r="AJ293" s="42">
        <f t="shared" si="57"/>
        <v>0.55970150082078463</v>
      </c>
      <c r="AK293" s="42">
        <f t="shared" si="57"/>
        <v>0.65461874315107549</v>
      </c>
      <c r="AL293" s="42">
        <f t="shared" si="57"/>
        <v>11.639080970580476</v>
      </c>
    </row>
    <row r="294" spans="4:38">
      <c r="D294" s="52">
        <f t="shared" si="51"/>
        <v>2.75</v>
      </c>
      <c r="E294" s="42">
        <f t="shared" si="55"/>
        <v>0.11843984174223161</v>
      </c>
      <c r="F294" s="42">
        <f t="shared" si="55"/>
        <v>2.2657389871700895</v>
      </c>
      <c r="G294" s="42">
        <f t="shared" si="55"/>
        <v>0.58110823758244401</v>
      </c>
      <c r="H294" s="42">
        <f t="shared" si="55"/>
        <v>0.81190391538532558</v>
      </c>
      <c r="I294" s="42">
        <f t="shared" si="55"/>
        <v>1.0786313128713063</v>
      </c>
      <c r="J294" s="42">
        <f t="shared" si="55"/>
        <v>13.063225020796754</v>
      </c>
      <c r="K294" s="42">
        <f t="shared" si="55"/>
        <v>5.2787597058796294</v>
      </c>
      <c r="L294" s="42">
        <f t="shared" si="55"/>
        <v>0.38130670989696824</v>
      </c>
      <c r="M294" s="42">
        <f t="shared" si="55"/>
        <v>0.56380386777871594</v>
      </c>
      <c r="N294" s="42">
        <f t="shared" si="55"/>
        <v>6.4264361156858811</v>
      </c>
      <c r="Q294" s="42">
        <f t="shared" si="56"/>
        <v>0.10354515113543243</v>
      </c>
      <c r="R294" s="42">
        <f t="shared" si="56"/>
        <v>1.6790739221682125</v>
      </c>
      <c r="S294" s="42">
        <f t="shared" si="56"/>
        <v>0.6125914107244208</v>
      </c>
      <c r="T294" s="42">
        <f t="shared" si="56"/>
        <v>0.5609961036351957</v>
      </c>
      <c r="U294" s="42">
        <f t="shared" si="56"/>
        <v>0.89652808382359894</v>
      </c>
      <c r="V294" s="42">
        <f t="shared" si="56"/>
        <v>9.4802858299235293</v>
      </c>
      <c r="W294" s="42">
        <f t="shared" si="56"/>
        <v>4.4707391101509222</v>
      </c>
      <c r="X294" s="42">
        <f t="shared" si="56"/>
        <v>0.28377453165867089</v>
      </c>
      <c r="Y294" s="42">
        <f t="shared" si="56"/>
        <v>0.45240440731133486</v>
      </c>
      <c r="Z294" s="42">
        <f t="shared" si="56"/>
        <v>1.9296263524406703</v>
      </c>
      <c r="AC294" s="42">
        <f t="shared" si="57"/>
        <v>0.1333345323490305</v>
      </c>
      <c r="AD294" s="42">
        <f t="shared" si="57"/>
        <v>2.8524040521719618</v>
      </c>
      <c r="AE294" s="42">
        <f t="shared" si="57"/>
        <v>0.66665148665666174</v>
      </c>
      <c r="AF294" s="42">
        <f t="shared" si="57"/>
        <v>1.400612139749092</v>
      </c>
      <c r="AG294" s="42">
        <f t="shared" si="57"/>
        <v>1.2467898404187132</v>
      </c>
      <c r="AH294" s="42">
        <f t="shared" si="57"/>
        <v>16.646164211670023</v>
      </c>
      <c r="AI294" s="42">
        <f t="shared" si="57"/>
        <v>6.0867803016083419</v>
      </c>
      <c r="AJ294" s="42">
        <f t="shared" si="57"/>
        <v>0.54153783957818136</v>
      </c>
      <c r="AK294" s="42">
        <f t="shared" si="57"/>
        <v>0.64461177504301337</v>
      </c>
      <c r="AL294" s="42">
        <f t="shared" si="57"/>
        <v>10.923245878931057</v>
      </c>
    </row>
    <row r="295" spans="4:38">
      <c r="D295" s="52">
        <f t="shared" si="51"/>
        <v>3</v>
      </c>
      <c r="E295" s="42">
        <f t="shared" si="55"/>
        <v>0.10452735163527416</v>
      </c>
      <c r="F295" s="42">
        <f t="shared" si="55"/>
        <v>2.0849416749063381</v>
      </c>
      <c r="G295" s="42">
        <f t="shared" si="55"/>
        <v>0.54474241741463636</v>
      </c>
      <c r="H295" s="42">
        <f t="shared" si="55"/>
        <v>0.73109086802576972</v>
      </c>
      <c r="I295" s="42">
        <f t="shared" si="55"/>
        <v>1.0310704396967709</v>
      </c>
      <c r="J295" s="42">
        <f t="shared" si="55"/>
        <v>13.167265571046858</v>
      </c>
      <c r="K295" s="42">
        <f t="shared" si="55"/>
        <v>5.1603677150717839</v>
      </c>
      <c r="L295" s="42">
        <f t="shared" si="55"/>
        <v>0.36637115659897224</v>
      </c>
      <c r="M295" s="42">
        <f t="shared" si="55"/>
        <v>0.55472479613652226</v>
      </c>
      <c r="N295" s="42">
        <f t="shared" si="55"/>
        <v>6.0002046131054039</v>
      </c>
      <c r="Q295" s="42">
        <f t="shared" si="56"/>
        <v>9.1272238043733536E-2</v>
      </c>
      <c r="R295" s="42">
        <f t="shared" si="56"/>
        <v>1.5354883088230709</v>
      </c>
      <c r="S295" s="42">
        <f t="shared" si="56"/>
        <v>0.57233472303608468</v>
      </c>
      <c r="T295" s="42">
        <f t="shared" si="56"/>
        <v>0.50985867821192321</v>
      </c>
      <c r="U295" s="42">
        <f t="shared" si="56"/>
        <v>0.87187703786935411</v>
      </c>
      <c r="V295" s="42">
        <f t="shared" si="56"/>
        <v>9.6030199136318686</v>
      </c>
      <c r="W295" s="42">
        <f t="shared" si="56"/>
        <v>4.3920415082646063</v>
      </c>
      <c r="X295" s="42">
        <f t="shared" si="56"/>
        <v>0.27329496581709922</v>
      </c>
      <c r="Y295" s="42">
        <f t="shared" si="56"/>
        <v>0.44484849495701778</v>
      </c>
      <c r="Z295" s="42">
        <f t="shared" si="56"/>
        <v>1.8540555712048072</v>
      </c>
      <c r="AC295" s="42">
        <f t="shared" si="57"/>
        <v>0.11778246522681449</v>
      </c>
      <c r="AD295" s="42">
        <f t="shared" si="57"/>
        <v>2.6343950409896015</v>
      </c>
      <c r="AE295" s="42">
        <f t="shared" si="57"/>
        <v>0.63340928308376476</v>
      </c>
      <c r="AF295" s="42">
        <f t="shared" si="57"/>
        <v>1.2866867557848651</v>
      </c>
      <c r="AG295" s="42">
        <f t="shared" si="57"/>
        <v>1.1730926709650915</v>
      </c>
      <c r="AH295" s="42">
        <f t="shared" si="57"/>
        <v>16.731511228461844</v>
      </c>
      <c r="AI295" s="42">
        <f t="shared" si="57"/>
        <v>5.9286939218789687</v>
      </c>
      <c r="AJ295" s="42">
        <f t="shared" si="57"/>
        <v>0.52166187628483562</v>
      </c>
      <c r="AK295" s="42">
        <f t="shared" si="57"/>
        <v>0.63359770549729633</v>
      </c>
      <c r="AL295" s="42">
        <f t="shared" si="57"/>
        <v>10.146353655005974</v>
      </c>
    </row>
    <row r="296" spans="4:38">
      <c r="D296" s="52">
        <f t="shared" si="51"/>
        <v>3.25</v>
      </c>
      <c r="E296" s="42">
        <f t="shared" si="55"/>
        <v>9.1706500366726423E-2</v>
      </c>
      <c r="F296" s="42">
        <f t="shared" si="55"/>
        <v>1.8939703827879191</v>
      </c>
      <c r="G296" s="42">
        <f t="shared" si="55"/>
        <v>0.51124330281609898</v>
      </c>
      <c r="H296" s="42">
        <f t="shared" si="55"/>
        <v>0.65649420892464094</v>
      </c>
      <c r="I296" s="42">
        <f t="shared" si="55"/>
        <v>0.98744129677512382</v>
      </c>
      <c r="J296" s="42">
        <f t="shared" si="55"/>
        <v>13.263303002046966</v>
      </c>
      <c r="K296" s="42">
        <f t="shared" si="55"/>
        <v>5.0354467541826242</v>
      </c>
      <c r="L296" s="42">
        <f t="shared" si="55"/>
        <v>0.3520954781951956</v>
      </c>
      <c r="M296" s="42">
        <f t="shared" si="55"/>
        <v>0.54499656883153713</v>
      </c>
      <c r="N296" s="42">
        <f t="shared" si="55"/>
        <v>5.5494151458498688</v>
      </c>
      <c r="Q296" s="42">
        <f t="shared" si="56"/>
        <v>7.9963480886537777E-2</v>
      </c>
      <c r="R296" s="42">
        <f t="shared" si="56"/>
        <v>1.383740637914032</v>
      </c>
      <c r="S296" s="42">
        <f t="shared" si="56"/>
        <v>0.53166390371093786</v>
      </c>
      <c r="T296" s="42">
        <f t="shared" si="56"/>
        <v>0.46265490089813327</v>
      </c>
      <c r="U296" s="42">
        <f t="shared" si="56"/>
        <v>0.84935783580595758</v>
      </c>
      <c r="V296" s="42">
        <f t="shared" si="56"/>
        <v>9.7163129139780295</v>
      </c>
      <c r="W296" s="42">
        <f t="shared" si="56"/>
        <v>4.3090039650977925</v>
      </c>
      <c r="X296" s="42">
        <f t="shared" si="56"/>
        <v>0.26362152042487957</v>
      </c>
      <c r="Y296" s="42">
        <f t="shared" si="56"/>
        <v>0.43765625326194618</v>
      </c>
      <c r="Z296" s="42">
        <f t="shared" si="56"/>
        <v>1.7736503625907332</v>
      </c>
      <c r="AC296" s="42">
        <f t="shared" si="57"/>
        <v>0.10344951984691507</v>
      </c>
      <c r="AD296" s="42">
        <f t="shared" si="57"/>
        <v>2.4042001276618064</v>
      </c>
      <c r="AE296" s="42">
        <f t="shared" si="57"/>
        <v>0.60287867497174119</v>
      </c>
      <c r="AF296" s="42">
        <f t="shared" si="57"/>
        <v>1.1712367491118818</v>
      </c>
      <c r="AG296" s="42">
        <f t="shared" si="57"/>
        <v>1.1052493328634743</v>
      </c>
      <c r="AH296" s="42">
        <f t="shared" si="57"/>
        <v>16.810293090115866</v>
      </c>
      <c r="AI296" s="42">
        <f t="shared" si="57"/>
        <v>5.7618895432674613</v>
      </c>
      <c r="AJ296" s="42">
        <f t="shared" si="57"/>
        <v>0.50045232368977954</v>
      </c>
      <c r="AK296" s="42">
        <f t="shared" si="57"/>
        <v>0.62176682376906711</v>
      </c>
      <c r="AL296" s="42">
        <f t="shared" si="57"/>
        <v>9.3251799291089981</v>
      </c>
    </row>
    <row r="297" spans="4:38">
      <c r="D297" s="52">
        <f t="shared" si="51"/>
        <v>3.5</v>
      </c>
      <c r="E297" s="42">
        <f t="shared" si="55"/>
        <v>7.9952319447719647E-2</v>
      </c>
      <c r="F297" s="42">
        <f t="shared" si="55"/>
        <v>1.6967620971602684</v>
      </c>
      <c r="G297" s="42">
        <f t="shared" si="55"/>
        <v>0.48053017567643991</v>
      </c>
      <c r="H297" s="42">
        <f t="shared" si="55"/>
        <v>0.58811393808193935</v>
      </c>
      <c r="I297" s="42">
        <f t="shared" si="55"/>
        <v>0.94742582857385382</v>
      </c>
      <c r="J297" s="42">
        <f t="shared" si="55"/>
        <v>13.351337313797028</v>
      </c>
      <c r="K297" s="42">
        <f t="shared" si="55"/>
        <v>4.9066084112446759</v>
      </c>
      <c r="L297" s="42">
        <f t="shared" si="55"/>
        <v>0.33851451622781281</v>
      </c>
      <c r="M297" s="42">
        <f t="shared" si="55"/>
        <v>0.5347821193488862</v>
      </c>
      <c r="N297" s="42">
        <f t="shared" si="55"/>
        <v>5.0832051660098792</v>
      </c>
      <c r="Q297" s="42">
        <f t="shared" si="56"/>
        <v>6.9595496315471253E-2</v>
      </c>
      <c r="R297" s="42">
        <f t="shared" si="56"/>
        <v>1.2269369409524036</v>
      </c>
      <c r="S297" s="42">
        <f t="shared" si="56"/>
        <v>0.49116533903120985</v>
      </c>
      <c r="T297" s="42">
        <f t="shared" si="56"/>
        <v>0.41938477169382526</v>
      </c>
      <c r="U297" s="42">
        <f t="shared" si="56"/>
        <v>0.82869618587578731</v>
      </c>
      <c r="V297" s="42">
        <f t="shared" si="56"/>
        <v>9.8201648309620175</v>
      </c>
      <c r="W297" s="42">
        <f t="shared" si="56"/>
        <v>4.2233624571626844</v>
      </c>
      <c r="X297" s="42">
        <f t="shared" si="56"/>
        <v>0.25475419548201195</v>
      </c>
      <c r="Y297" s="42">
        <f t="shared" si="56"/>
        <v>0.4308543537468022</v>
      </c>
      <c r="Z297" s="42">
        <f t="shared" si="56"/>
        <v>1.6899100004758822</v>
      </c>
      <c r="AC297" s="42">
        <f t="shared" si="57"/>
        <v>9.0309142579967958E-2</v>
      </c>
      <c r="AD297" s="42">
        <f t="shared" si="57"/>
        <v>2.1665872533681383</v>
      </c>
      <c r="AE297" s="42">
        <f t="shared" si="57"/>
        <v>0.57487979329804262</v>
      </c>
      <c r="AF297" s="42">
        <f t="shared" si="57"/>
        <v>1.0559804770643271</v>
      </c>
      <c r="AG297" s="42">
        <f t="shared" si="57"/>
        <v>1.043044664490963</v>
      </c>
      <c r="AH297" s="42">
        <f t="shared" si="57"/>
        <v>16.882509796632093</v>
      </c>
      <c r="AI297" s="42">
        <f t="shared" si="57"/>
        <v>5.5898543653266728</v>
      </c>
      <c r="AJ297" s="42">
        <f t="shared" si="57"/>
        <v>0.47828789454204301</v>
      </c>
      <c r="AK297" s="42">
        <f t="shared" si="57"/>
        <v>0.60930941911346781</v>
      </c>
      <c r="AL297" s="42">
        <f t="shared" si="57"/>
        <v>8.4765003315438658</v>
      </c>
    </row>
    <row r="298" spans="4:38">
      <c r="D298" s="52">
        <f t="shared" si="51"/>
        <v>3.75</v>
      </c>
      <c r="E298" s="42">
        <f t="shared" si="55"/>
        <v>6.9239840389384813E-2</v>
      </c>
      <c r="F298" s="42">
        <f t="shared" si="55"/>
        <v>1.4972538043688179</v>
      </c>
      <c r="G298" s="42">
        <f t="shared" si="55"/>
        <v>0.45252231788526853</v>
      </c>
      <c r="H298" s="42">
        <f t="shared" si="55"/>
        <v>0.5259500554976646</v>
      </c>
      <c r="I298" s="42">
        <f t="shared" si="55"/>
        <v>0.91070597956045529</v>
      </c>
      <c r="J298" s="42">
        <f t="shared" si="55"/>
        <v>13.431368506297105</v>
      </c>
      <c r="K298" s="42">
        <f t="shared" si="55"/>
        <v>4.7764642742904631</v>
      </c>
      <c r="L298" s="42">
        <f t="shared" si="55"/>
        <v>0.32566311223899808</v>
      </c>
      <c r="M298" s="42">
        <f t="shared" si="55"/>
        <v>0.52424438117369432</v>
      </c>
      <c r="N298" s="42">
        <f t="shared" si="55"/>
        <v>4.6107121256760308</v>
      </c>
      <c r="Q298" s="42">
        <f t="shared" si="56"/>
        <v>6.0144900982160347E-2</v>
      </c>
      <c r="R298" s="42">
        <f t="shared" si="56"/>
        <v>1.068183249449483</v>
      </c>
      <c r="S298" s="42">
        <f t="shared" si="56"/>
        <v>0.45142541527913016</v>
      </c>
      <c r="T298" s="42">
        <f t="shared" si="56"/>
        <v>0.38004829059899975</v>
      </c>
      <c r="U298" s="42">
        <f t="shared" si="56"/>
        <v>0.80961779632122011</v>
      </c>
      <c r="V298" s="42">
        <f t="shared" si="56"/>
        <v>9.9145756645838041</v>
      </c>
      <c r="W298" s="42">
        <f t="shared" si="56"/>
        <v>4.1368529609714777</v>
      </c>
      <c r="X298" s="42">
        <f t="shared" si="56"/>
        <v>0.2466929909884954</v>
      </c>
      <c r="Y298" s="42">
        <f t="shared" si="56"/>
        <v>0.42446946793226809</v>
      </c>
      <c r="Z298" s="42">
        <f t="shared" si="56"/>
        <v>1.604333758737678</v>
      </c>
      <c r="AC298" s="42">
        <f t="shared" si="57"/>
        <v>7.833477979660923E-2</v>
      </c>
      <c r="AD298" s="42">
        <f t="shared" si="57"/>
        <v>1.9263243592881487</v>
      </c>
      <c r="AE298" s="42">
        <f t="shared" si="57"/>
        <v>0.54923276904012064</v>
      </c>
      <c r="AF298" s="42">
        <f t="shared" si="57"/>
        <v>0.94263629697640094</v>
      </c>
      <c r="AG298" s="42">
        <f t="shared" si="57"/>
        <v>0.98626350422464093</v>
      </c>
      <c r="AH298" s="42">
        <f t="shared" si="57"/>
        <v>16.948161348010455</v>
      </c>
      <c r="AI298" s="42">
        <f t="shared" si="57"/>
        <v>5.41607558760946</v>
      </c>
      <c r="AJ298" s="42">
        <f t="shared" si="57"/>
        <v>0.45554730159065793</v>
      </c>
      <c r="AK298" s="42">
        <f t="shared" si="57"/>
        <v>0.5964157807856415</v>
      </c>
      <c r="AL298" s="42">
        <f t="shared" si="57"/>
        <v>7.6170904926143752</v>
      </c>
    </row>
    <row r="299" spans="4:38">
      <c r="D299" s="52">
        <f t="shared" si="51"/>
        <v>4</v>
      </c>
      <c r="E299" s="42">
        <f t="shared" si="55"/>
        <v>5.9544094702853059E-2</v>
      </c>
      <c r="F299" s="42">
        <f t="shared" si="55"/>
        <v>1.2993824907589844</v>
      </c>
      <c r="G299" s="42">
        <f t="shared" si="55"/>
        <v>0.42713901133219317</v>
      </c>
      <c r="H299" s="42">
        <f t="shared" si="55"/>
        <v>0.47000256117181788</v>
      </c>
      <c r="I299" s="42">
        <f t="shared" si="55"/>
        <v>0.87696369420241393</v>
      </c>
      <c r="J299" s="42">
        <f t="shared" si="55"/>
        <v>13.503396579547186</v>
      </c>
      <c r="K299" s="42">
        <f t="shared" si="55"/>
        <v>4.6476259313525157</v>
      </c>
      <c r="L299" s="42">
        <f t="shared" si="55"/>
        <v>0.31357610777092521</v>
      </c>
      <c r="M299" s="42">
        <f t="shared" si="55"/>
        <v>0.51354628779108735</v>
      </c>
      <c r="N299" s="42">
        <f t="shared" si="55"/>
        <v>4.1410734769389297</v>
      </c>
      <c r="Q299" s="42">
        <f t="shared" si="56"/>
        <v>5.1588311538231527E-2</v>
      </c>
      <c r="R299" s="42">
        <f t="shared" si="56"/>
        <v>0.91058559491656976</v>
      </c>
      <c r="S299" s="42">
        <f t="shared" si="56"/>
        <v>0.41303051873692892</v>
      </c>
      <c r="T299" s="42">
        <f t="shared" si="56"/>
        <v>0.34464545761365678</v>
      </c>
      <c r="U299" s="42">
        <f t="shared" si="56"/>
        <v>0.79184837538463371</v>
      </c>
      <c r="V299" s="42">
        <f t="shared" si="56"/>
        <v>9.9995454148434</v>
      </c>
      <c r="W299" s="42">
        <f t="shared" si="56"/>
        <v>4.0512114530363705</v>
      </c>
      <c r="X299" s="42">
        <f t="shared" si="56"/>
        <v>0.23943790694433048</v>
      </c>
      <c r="Y299" s="42">
        <f t="shared" si="56"/>
        <v>0.41852826733902704</v>
      </c>
      <c r="Z299" s="42">
        <f t="shared" si="56"/>
        <v>1.5184209112535445</v>
      </c>
      <c r="AC299" s="42">
        <f t="shared" si="57"/>
        <v>6.7499877867474647E-2</v>
      </c>
      <c r="AD299" s="42">
        <f t="shared" si="57"/>
        <v>1.6881793866013974</v>
      </c>
      <c r="AE299" s="42">
        <f t="shared" si="57"/>
        <v>0.52575773317542718</v>
      </c>
      <c r="AF299" s="42">
        <f t="shared" si="57"/>
        <v>0.83292256618230143</v>
      </c>
      <c r="AG299" s="42">
        <f t="shared" si="57"/>
        <v>0.93469069044159858</v>
      </c>
      <c r="AH299" s="42">
        <f t="shared" si="57"/>
        <v>17.007247744250975</v>
      </c>
      <c r="AI299" s="42">
        <f t="shared" si="57"/>
        <v>5.244040409668667</v>
      </c>
      <c r="AJ299" s="42">
        <f t="shared" si="57"/>
        <v>0.43260925758465579</v>
      </c>
      <c r="AK299" s="42">
        <f t="shared" si="57"/>
        <v>0.5832761980407295</v>
      </c>
      <c r="AL299" s="42">
        <f t="shared" si="57"/>
        <v>6.7637260426243051</v>
      </c>
    </row>
    <row r="300" spans="4:38">
      <c r="D300" s="52">
        <f t="shared" si="51"/>
        <v>4.25</v>
      </c>
      <c r="E300" s="42">
        <f t="shared" si="55"/>
        <v>5.0840113899255517E-2</v>
      </c>
      <c r="F300" s="42">
        <f t="shared" si="55"/>
        <v>1.1070851426762041</v>
      </c>
      <c r="G300" s="42">
        <f t="shared" si="55"/>
        <v>0.40429953790682227</v>
      </c>
      <c r="H300" s="42">
        <f t="shared" si="55"/>
        <v>0.42027145510439912</v>
      </c>
      <c r="I300" s="42">
        <f t="shared" si="55"/>
        <v>0.84588091696721968</v>
      </c>
      <c r="J300" s="42">
        <f t="shared" si="55"/>
        <v>13.567421533547275</v>
      </c>
      <c r="K300" s="42">
        <f t="shared" si="55"/>
        <v>4.522704970463356</v>
      </c>
      <c r="L300" s="42">
        <f t="shared" si="55"/>
        <v>0.30228834436576824</v>
      </c>
      <c r="M300" s="42">
        <f t="shared" si="55"/>
        <v>0.50285077268619105</v>
      </c>
      <c r="N300" s="42">
        <f t="shared" si="55"/>
        <v>3.6834266718891753</v>
      </c>
      <c r="Q300" s="42">
        <f t="shared" si="56"/>
        <v>4.3902344635311133E-2</v>
      </c>
      <c r="R300" s="42">
        <f t="shared" si="56"/>
        <v>0.75725000886497096</v>
      </c>
      <c r="S300" s="42">
        <f t="shared" si="56"/>
        <v>0.37656703568683553</v>
      </c>
      <c r="T300" s="42">
        <f t="shared" si="56"/>
        <v>0.3131762727377963</v>
      </c>
      <c r="U300" s="42">
        <f t="shared" si="56"/>
        <v>0.77511363130840594</v>
      </c>
      <c r="V300" s="42">
        <f t="shared" si="56"/>
        <v>10.075074081740864</v>
      </c>
      <c r="W300" s="42">
        <f t="shared" si="56"/>
        <v>3.9681739098695572</v>
      </c>
      <c r="X300" s="42">
        <f t="shared" si="56"/>
        <v>0.23298894334951759</v>
      </c>
      <c r="Y300" s="42">
        <f t="shared" si="56"/>
        <v>0.41305742348776159</v>
      </c>
      <c r="Z300" s="42">
        <f t="shared" si="56"/>
        <v>1.4336707319009157</v>
      </c>
      <c r="AC300" s="42">
        <f t="shared" si="57"/>
        <v>5.7777883163199949E-2</v>
      </c>
      <c r="AD300" s="42">
        <f t="shared" si="57"/>
        <v>1.4569202764874416</v>
      </c>
      <c r="AE300" s="42">
        <f t="shared" si="57"/>
        <v>0.50427481668141394</v>
      </c>
      <c r="AF300" s="42">
        <f t="shared" si="57"/>
        <v>0.72855764201621598</v>
      </c>
      <c r="AG300" s="42">
        <f t="shared" si="57"/>
        <v>0.8881110615189296</v>
      </c>
      <c r="AH300" s="42">
        <f t="shared" si="57"/>
        <v>17.059768985353635</v>
      </c>
      <c r="AI300" s="42">
        <f t="shared" si="57"/>
        <v>5.0772360310571596</v>
      </c>
      <c r="AJ300" s="42">
        <f t="shared" si="57"/>
        <v>0.40985247527306651</v>
      </c>
      <c r="AK300" s="42">
        <f t="shared" si="57"/>
        <v>0.57008096013387444</v>
      </c>
      <c r="AL300" s="42">
        <f t="shared" si="57"/>
        <v>5.9331826118774247</v>
      </c>
    </row>
    <row r="301" spans="4:38">
      <c r="D301" s="52">
        <f t="shared" si="51"/>
        <v>4.5</v>
      </c>
      <c r="E301" s="42">
        <f t="shared" si="55"/>
        <v>4.3102929489723295E-2</v>
      </c>
      <c r="F301" s="42">
        <f t="shared" si="55"/>
        <v>0.92429874646591081</v>
      </c>
      <c r="G301" s="42">
        <f t="shared" si="55"/>
        <v>0.38392317949876498</v>
      </c>
      <c r="H301" s="42">
        <f t="shared" si="55"/>
        <v>0.37675673729540687</v>
      </c>
      <c r="I301" s="42">
        <f t="shared" si="55"/>
        <v>0.81713959232236166</v>
      </c>
      <c r="J301" s="42">
        <f t="shared" si="55"/>
        <v>13.623443368297323</v>
      </c>
      <c r="K301" s="42">
        <f t="shared" si="55"/>
        <v>4.4043129796555105</v>
      </c>
      <c r="L301" s="42">
        <f t="shared" si="55"/>
        <v>0.29183466356570165</v>
      </c>
      <c r="M301" s="42">
        <f t="shared" si="55"/>
        <v>0.49232076934412955</v>
      </c>
      <c r="N301" s="42">
        <f t="shared" si="55"/>
        <v>3.2469091626173663</v>
      </c>
      <c r="Q301" s="42">
        <f t="shared" si="56"/>
        <v>3.7063616925025543E-2</v>
      </c>
      <c r="R301" s="42">
        <f t="shared" si="56"/>
        <v>0.6112825228059845</v>
      </c>
      <c r="S301" s="42">
        <f t="shared" si="56"/>
        <v>0.34262135241107916</v>
      </c>
      <c r="T301" s="42">
        <f t="shared" si="56"/>
        <v>0.28564073597141876</v>
      </c>
      <c r="U301" s="42">
        <f t="shared" si="56"/>
        <v>0.75913927233491374</v>
      </c>
      <c r="V301" s="42">
        <f t="shared" si="56"/>
        <v>10.141161665276147</v>
      </c>
      <c r="W301" s="42">
        <f t="shared" si="56"/>
        <v>3.8894763079832408</v>
      </c>
      <c r="X301" s="42">
        <f t="shared" si="56"/>
        <v>0.22734610020405616</v>
      </c>
      <c r="Y301" s="42">
        <f t="shared" si="56"/>
        <v>0.40808360789915388</v>
      </c>
      <c r="Z301" s="42">
        <f t="shared" si="56"/>
        <v>1.3515824945572157</v>
      </c>
      <c r="AC301" s="42">
        <f t="shared" si="57"/>
        <v>4.914224205442104E-2</v>
      </c>
      <c r="AD301" s="42">
        <f t="shared" si="57"/>
        <v>1.2373149701258375</v>
      </c>
      <c r="AE301" s="42">
        <f t="shared" si="57"/>
        <v>0.48460415053553257</v>
      </c>
      <c r="AF301" s="42">
        <f t="shared" si="57"/>
        <v>0.63125988181234161</v>
      </c>
      <c r="AG301" s="42">
        <f t="shared" si="57"/>
        <v>0.84630945583372441</v>
      </c>
      <c r="AH301" s="42">
        <f t="shared" si="57"/>
        <v>17.105725071318499</v>
      </c>
      <c r="AI301" s="42">
        <f t="shared" si="57"/>
        <v>4.9191496513277855</v>
      </c>
      <c r="AJ301" s="42">
        <f t="shared" si="57"/>
        <v>0.38765566740492235</v>
      </c>
      <c r="AK301" s="42">
        <f t="shared" si="57"/>
        <v>0.55702035632021896</v>
      </c>
      <c r="AL301" s="42">
        <f t="shared" si="57"/>
        <v>5.1422358306775111</v>
      </c>
    </row>
    <row r="302" spans="4:38">
      <c r="D302" s="52">
        <f t="shared" si="51"/>
        <v>4.75</v>
      </c>
      <c r="E302" s="42">
        <f t="shared" si="55"/>
        <v>3.6307572985387497E-2</v>
      </c>
      <c r="F302" s="42">
        <f t="shared" si="55"/>
        <v>0.75496028847352836</v>
      </c>
      <c r="G302" s="42">
        <f t="shared" si="55"/>
        <v>0.3659292179976289</v>
      </c>
      <c r="H302" s="42">
        <f t="shared" si="55"/>
        <v>0.33945840774484198</v>
      </c>
      <c r="I302" s="42">
        <f t="shared" si="55"/>
        <v>0.7904216647353286</v>
      </c>
      <c r="J302" s="42">
        <f t="shared" si="55"/>
        <v>13.671462083797326</v>
      </c>
      <c r="K302" s="42">
        <f t="shared" si="55"/>
        <v>4.2950615469615094</v>
      </c>
      <c r="L302" s="42">
        <f t="shared" si="55"/>
        <v>0.28224990691289903</v>
      </c>
      <c r="M302" s="42">
        <f t="shared" si="55"/>
        <v>0.48211921125002827</v>
      </c>
      <c r="N302" s="42">
        <f t="shared" si="55"/>
        <v>2.8406584012141041</v>
      </c>
      <c r="Q302" s="42">
        <f t="shared" si="56"/>
        <v>3.1048745059001143E-2</v>
      </c>
      <c r="R302" s="42">
        <f t="shared" si="56"/>
        <v>0.47578916825091205</v>
      </c>
      <c r="S302" s="42">
        <f t="shared" si="56"/>
        <v>0.31177985519188983</v>
      </c>
      <c r="T302" s="42">
        <f t="shared" si="56"/>
        <v>0.26203884731452376</v>
      </c>
      <c r="U302" s="42">
        <f t="shared" si="56"/>
        <v>0.74365100670653506</v>
      </c>
      <c r="V302" s="42">
        <f t="shared" si="56"/>
        <v>10.197808165449194</v>
      </c>
      <c r="W302" s="42">
        <f t="shared" si="56"/>
        <v>3.8168546238896175</v>
      </c>
      <c r="X302" s="42">
        <f t="shared" si="56"/>
        <v>0.22250937750794636</v>
      </c>
      <c r="Y302" s="42">
        <f t="shared" si="56"/>
        <v>0.4036334920938871</v>
      </c>
      <c r="Z302" s="42">
        <f t="shared" si="56"/>
        <v>1.2736554730998728</v>
      </c>
      <c r="AC302" s="42">
        <f t="shared" si="57"/>
        <v>4.156640091177375E-2</v>
      </c>
      <c r="AD302" s="42">
        <f t="shared" si="57"/>
        <v>1.0341314086961444</v>
      </c>
      <c r="AE302" s="42">
        <f t="shared" si="57"/>
        <v>0.46656586571523501</v>
      </c>
      <c r="AF302" s="42">
        <f t="shared" si="57"/>
        <v>0.54274764290487165</v>
      </c>
      <c r="AG302" s="42">
        <f t="shared" si="57"/>
        <v>0.8090707117630751</v>
      </c>
      <c r="AH302" s="42">
        <f t="shared" si="57"/>
        <v>17.14511600214551</v>
      </c>
      <c r="AI302" s="42">
        <f t="shared" si="57"/>
        <v>4.7732684700333969</v>
      </c>
      <c r="AJ302" s="42">
        <f t="shared" si="57"/>
        <v>0.36639754672925434</v>
      </c>
      <c r="AK302" s="42">
        <f t="shared" si="57"/>
        <v>0.54428467585490603</v>
      </c>
      <c r="AL302" s="42">
        <f t="shared" si="57"/>
        <v>4.4076613293283415</v>
      </c>
    </row>
    <row r="303" spans="4:38">
      <c r="D303" s="52">
        <f t="shared" si="51"/>
        <v>5</v>
      </c>
      <c r="E303" s="42">
        <f t="shared" si="55"/>
        <v>3.0429075897379206E-2</v>
      </c>
      <c r="F303" s="42">
        <f t="shared" si="55"/>
        <v>0.60300675504448598</v>
      </c>
      <c r="G303" s="42">
        <f t="shared" si="55"/>
        <v>0.35023693529302369</v>
      </c>
      <c r="H303" s="42">
        <f t="shared" si="55"/>
        <v>0.30837646645270517</v>
      </c>
      <c r="I303" s="42">
        <f t="shared" si="55"/>
        <v>0.7654090786736103</v>
      </c>
      <c r="J303" s="42">
        <f t="shared" si="55"/>
        <v>13.711477680047388</v>
      </c>
      <c r="K303" s="42">
        <f t="shared" si="55"/>
        <v>4.1975622604138714</v>
      </c>
      <c r="L303" s="42">
        <f t="shared" si="55"/>
        <v>0.27356891594953381</v>
      </c>
      <c r="M303" s="42">
        <f t="shared" si="55"/>
        <v>0.47240903188901323</v>
      </c>
      <c r="N303" s="42">
        <f t="shared" si="55"/>
        <v>2.4738118397699989</v>
      </c>
      <c r="Q303" s="42">
        <f t="shared" si="56"/>
        <v>2.5834345688864328E-2</v>
      </c>
      <c r="R303" s="42">
        <f t="shared" si="56"/>
        <v>0.35387597671105425</v>
      </c>
      <c r="S303" s="42">
        <f t="shared" si="56"/>
        <v>0.28462893031149816</v>
      </c>
      <c r="T303" s="42">
        <f t="shared" si="56"/>
        <v>0.24237060676711131</v>
      </c>
      <c r="U303" s="42">
        <f t="shared" si="56"/>
        <v>0.72837454266564672</v>
      </c>
      <c r="V303" s="42">
        <f t="shared" si="56"/>
        <v>10.24501358226011</v>
      </c>
      <c r="W303" s="42">
        <f t="shared" si="56"/>
        <v>3.752044834100889</v>
      </c>
      <c r="X303" s="42">
        <f t="shared" si="56"/>
        <v>0.21847877526118811</v>
      </c>
      <c r="Y303" s="42">
        <f t="shared" si="56"/>
        <v>0.39973374759264424</v>
      </c>
      <c r="Z303" s="42">
        <f t="shared" si="56"/>
        <v>1.2013889414063117</v>
      </c>
      <c r="AC303" s="42">
        <f t="shared" si="57"/>
        <v>3.5023806105893937E-2</v>
      </c>
      <c r="AD303" s="42">
        <f t="shared" si="57"/>
        <v>0.85213753337791887</v>
      </c>
      <c r="AE303" s="42">
        <f t="shared" si="57"/>
        <v>0.44998009319797311</v>
      </c>
      <c r="AF303" s="42">
        <f t="shared" si="57"/>
        <v>0.46473928262800035</v>
      </c>
      <c r="AG303" s="42">
        <f t="shared" si="57"/>
        <v>0.77617966768407276</v>
      </c>
      <c r="AH303" s="42">
        <f t="shared" si="57"/>
        <v>17.177941777834668</v>
      </c>
      <c r="AI303" s="42">
        <f t="shared" si="57"/>
        <v>4.6430796867268542</v>
      </c>
      <c r="AJ303" s="42">
        <f t="shared" si="57"/>
        <v>0.34645682599509298</v>
      </c>
      <c r="AK303" s="42">
        <f t="shared" si="57"/>
        <v>0.53206420799307685</v>
      </c>
      <c r="AL303" s="42">
        <f t="shared" si="57"/>
        <v>3.7462347381336856</v>
      </c>
    </row>
    <row r="304" spans="4:38">
      <c r="D304" s="52">
        <f t="shared" si="51"/>
        <v>5.25</v>
      </c>
      <c r="E304" s="42">
        <f t="shared" si="55"/>
        <v>2.5442469736829482E-2</v>
      </c>
      <c r="F304" s="42">
        <f t="shared" si="55"/>
        <v>0.47237513252421426</v>
      </c>
      <c r="G304" s="42">
        <f t="shared" si="55"/>
        <v>0.33676561327455817</v>
      </c>
      <c r="H304" s="42">
        <f t="shared" si="55"/>
        <v>0.28351091341899531</v>
      </c>
      <c r="I304" s="42">
        <f t="shared" si="55"/>
        <v>0.74178377860469524</v>
      </c>
      <c r="J304" s="42">
        <f t="shared" si="55"/>
        <v>13.743490157047457</v>
      </c>
      <c r="K304" s="42">
        <f t="shared" si="55"/>
        <v>4.1144267080451291</v>
      </c>
      <c r="L304" s="42">
        <f t="shared" si="55"/>
        <v>0.26582653221778052</v>
      </c>
      <c r="M304" s="42">
        <f t="shared" si="55"/>
        <v>0.46335316474620947</v>
      </c>
      <c r="N304" s="42">
        <f t="shared" si="55"/>
        <v>2.1555069303756467</v>
      </c>
      <c r="Q304" s="42">
        <f t="shared" si="56"/>
        <v>2.1397035466241478E-2</v>
      </c>
      <c r="R304" s="42">
        <f t="shared" si="56"/>
        <v>0.24864897969771338</v>
      </c>
      <c r="S304" s="42">
        <f t="shared" si="56"/>
        <v>0.26175496405213311</v>
      </c>
      <c r="T304" s="42">
        <f t="shared" si="56"/>
        <v>0.22663601432918129</v>
      </c>
      <c r="U304" s="42">
        <f t="shared" si="56"/>
        <v>0.71303558845462589</v>
      </c>
      <c r="V304" s="42">
        <f t="shared" si="56"/>
        <v>10.28277791570884</v>
      </c>
      <c r="W304" s="42">
        <f t="shared" si="56"/>
        <v>3.6967829151292522</v>
      </c>
      <c r="X304" s="42">
        <f t="shared" si="56"/>
        <v>0.21525429346378139</v>
      </c>
      <c r="Y304" s="42">
        <f t="shared" si="56"/>
        <v>0.39641104591610715</v>
      </c>
      <c r="Z304" s="42">
        <f t="shared" si="56"/>
        <v>1.136282173353961</v>
      </c>
      <c r="AC304" s="42">
        <f t="shared" si="57"/>
        <v>2.9487904007417489E-2</v>
      </c>
      <c r="AD304" s="42">
        <f t="shared" si="57"/>
        <v>0.69610128535071514</v>
      </c>
      <c r="AE304" s="42">
        <f t="shared" si="57"/>
        <v>0.43466696396119825</v>
      </c>
      <c r="AF304" s="42">
        <f t="shared" si="57"/>
        <v>0.3989531583159221</v>
      </c>
      <c r="AG304" s="42">
        <f t="shared" si="57"/>
        <v>0.74742116197380803</v>
      </c>
      <c r="AH304" s="42">
        <f t="shared" si="57"/>
        <v>17.204202398386027</v>
      </c>
      <c r="AI304" s="42">
        <f t="shared" si="57"/>
        <v>4.5320705009610105</v>
      </c>
      <c r="AJ304" s="42">
        <f t="shared" si="57"/>
        <v>0.32821221795147004</v>
      </c>
      <c r="AK304" s="42">
        <f t="shared" si="57"/>
        <v>0.52054924198987418</v>
      </c>
      <c r="AL304" s="42">
        <f t="shared" si="57"/>
        <v>3.1747316873973208</v>
      </c>
    </row>
    <row r="305" spans="4:38">
      <c r="D305" s="52">
        <f t="shared" si="51"/>
        <v>5.5</v>
      </c>
      <c r="E305" s="42">
        <f t="shared" si="55"/>
        <v>2.1322786014869536E-2</v>
      </c>
      <c r="F305" s="42">
        <f t="shared" si="55"/>
        <v>0.36700240725814159</v>
      </c>
      <c r="G305" s="42">
        <f t="shared" si="55"/>
        <v>0.32543453383184023</v>
      </c>
      <c r="H305" s="42">
        <f t="shared" si="55"/>
        <v>0.26486174864371337</v>
      </c>
      <c r="I305" s="42">
        <f t="shared" si="55"/>
        <v>0.71922770899607291</v>
      </c>
      <c r="J305" s="42">
        <f t="shared" si="55"/>
        <v>13.767499514797485</v>
      </c>
      <c r="K305" s="42">
        <f t="shared" si="55"/>
        <v>4.0482664778878057</v>
      </c>
      <c r="L305" s="42">
        <f t="shared" si="55"/>
        <v>0.25905759725981375</v>
      </c>
      <c r="M305" s="42">
        <f t="shared" si="55"/>
        <v>0.45511454330674217</v>
      </c>
      <c r="N305" s="42">
        <f t="shared" si="55"/>
        <v>1.8948811251216389</v>
      </c>
      <c r="Q305" s="42">
        <f t="shared" si="56"/>
        <v>1.7713431042759006E-2</v>
      </c>
      <c r="R305" s="42">
        <f t="shared" si="56"/>
        <v>0.16321420872219045</v>
      </c>
      <c r="S305" s="42">
        <f t="shared" si="56"/>
        <v>0.2437443426960243</v>
      </c>
      <c r="T305" s="42">
        <f t="shared" si="56"/>
        <v>0.21483507000073329</v>
      </c>
      <c r="U305" s="42">
        <f t="shared" si="56"/>
        <v>0.69735985231585129</v>
      </c>
      <c r="V305" s="42">
        <f t="shared" si="56"/>
        <v>10.311101165795339</v>
      </c>
      <c r="W305" s="42">
        <f t="shared" si="56"/>
        <v>3.6528048434868974</v>
      </c>
      <c r="X305" s="42">
        <f t="shared" si="56"/>
        <v>0.21283593211572668</v>
      </c>
      <c r="Y305" s="42">
        <f t="shared" si="56"/>
        <v>0.39369205858495904</v>
      </c>
      <c r="Z305" s="42">
        <f t="shared" si="56"/>
        <v>1.0798344428202542</v>
      </c>
      <c r="AC305" s="42">
        <f t="shared" si="57"/>
        <v>2.4932140986980066E-2</v>
      </c>
      <c r="AD305" s="42">
        <f t="shared" si="57"/>
        <v>0.57079060579409169</v>
      </c>
      <c r="AE305" s="42">
        <f t="shared" si="57"/>
        <v>0.42044660898236197</v>
      </c>
      <c r="AF305" s="42">
        <f t="shared" si="57"/>
        <v>0.34710762730283018</v>
      </c>
      <c r="AG305" s="42">
        <f t="shared" si="57"/>
        <v>0.72258003300937224</v>
      </c>
      <c r="AH305" s="42">
        <f t="shared" si="57"/>
        <v>17.223897863799532</v>
      </c>
      <c r="AI305" s="42">
        <f t="shared" si="57"/>
        <v>4.4437281122887171</v>
      </c>
      <c r="AJ305" s="42">
        <f t="shared" si="57"/>
        <v>0.31204243534741694</v>
      </c>
      <c r="AK305" s="42">
        <f t="shared" si="57"/>
        <v>0.50993006710044098</v>
      </c>
      <c r="AL305" s="42">
        <f t="shared" si="57"/>
        <v>2.7099278074230186</v>
      </c>
    </row>
    <row r="306" spans="4:38">
      <c r="D306" s="52">
        <f t="shared" si="51"/>
        <v>5.75</v>
      </c>
      <c r="E306" s="42">
        <f t="shared" si="55"/>
        <v>1.8045056242630534E-2</v>
      </c>
      <c r="F306" s="42">
        <f t="shared" si="55"/>
        <v>0.29082556559169642</v>
      </c>
      <c r="G306" s="42">
        <f t="shared" si="55"/>
        <v>0.31616297885447842</v>
      </c>
      <c r="H306" s="42">
        <f t="shared" si="55"/>
        <v>0.25242897212685889</v>
      </c>
      <c r="I306" s="42">
        <f t="shared" si="55"/>
        <v>0.69742281431523212</v>
      </c>
      <c r="J306" s="42">
        <f t="shared" si="55"/>
        <v>13.783505753297471</v>
      </c>
      <c r="K306" s="42">
        <f t="shared" si="55"/>
        <v>4.0016931579744233</v>
      </c>
      <c r="L306" s="42">
        <f t="shared" si="55"/>
        <v>0.25329695261780688</v>
      </c>
      <c r="M306" s="42">
        <f t="shared" si="55"/>
        <v>0.44785610105573703</v>
      </c>
      <c r="N306" s="42">
        <f t="shared" si="55"/>
        <v>1.701071876098585</v>
      </c>
      <c r="Q306" s="42">
        <f t="shared" si="56"/>
        <v>1.4760149070043277E-2</v>
      </c>
      <c r="R306" s="42">
        <f t="shared" si="56"/>
        <v>0.10067769529578682</v>
      </c>
      <c r="S306" s="42">
        <f t="shared" si="56"/>
        <v>0.23118345252540123</v>
      </c>
      <c r="T306" s="42">
        <f t="shared" si="56"/>
        <v>0.20696777378176828</v>
      </c>
      <c r="U306" s="42">
        <f t="shared" si="56"/>
        <v>0.6810730424917002</v>
      </c>
      <c r="V306" s="42">
        <f t="shared" si="56"/>
        <v>10.329983332519705</v>
      </c>
      <c r="W306" s="42">
        <f t="shared" si="56"/>
        <v>3.6218465956860282</v>
      </c>
      <c r="X306" s="42">
        <f t="shared" si="56"/>
        <v>0.21122369121702364</v>
      </c>
      <c r="Y306" s="42">
        <f t="shared" si="56"/>
        <v>0.39160345711988248</v>
      </c>
      <c r="Z306" s="42">
        <f t="shared" si="56"/>
        <v>1.0335450236826109</v>
      </c>
      <c r="AC306" s="42">
        <f t="shared" si="57"/>
        <v>2.1329963415217638E-2</v>
      </c>
      <c r="AD306" s="42">
        <f t="shared" si="57"/>
        <v>0.48097343588760622</v>
      </c>
      <c r="AE306" s="42">
        <f t="shared" si="57"/>
        <v>0.40713915923891664</v>
      </c>
      <c r="AF306" s="42">
        <f t="shared" si="57"/>
        <v>0.310921046922919</v>
      </c>
      <c r="AG306" s="42">
        <f t="shared" si="57"/>
        <v>0.70144111916785745</v>
      </c>
      <c r="AH306" s="42">
        <f t="shared" si="57"/>
        <v>17.237028174075189</v>
      </c>
      <c r="AI306" s="42">
        <f t="shared" si="57"/>
        <v>4.3815397202628237</v>
      </c>
      <c r="AJ306" s="42">
        <f t="shared" si="57"/>
        <v>0.29832619093196477</v>
      </c>
      <c r="AK306" s="42">
        <f t="shared" si="57"/>
        <v>0.50039697257991944</v>
      </c>
      <c r="AL306" s="42">
        <f t="shared" si="57"/>
        <v>2.3685987285145598</v>
      </c>
    </row>
    <row r="307" spans="4:38">
      <c r="D307" s="52">
        <f t="shared" si="51"/>
        <v>6</v>
      </c>
      <c r="E307" s="42">
        <f t="shared" si="55"/>
        <v>1.5584311931243442E-2</v>
      </c>
      <c r="F307" s="42">
        <f t="shared" si="55"/>
        <v>0.24778159387030896</v>
      </c>
      <c r="G307" s="42">
        <f t="shared" si="55"/>
        <v>0.3088702302320816</v>
      </c>
      <c r="H307" s="42">
        <f t="shared" si="55"/>
        <v>0.24621258386843092</v>
      </c>
      <c r="I307" s="42">
        <f t="shared" si="55"/>
        <v>0.6760510390296619</v>
      </c>
      <c r="J307" s="42">
        <f t="shared" si="55"/>
        <v>13.791508872547464</v>
      </c>
      <c r="K307" s="42">
        <f t="shared" si="55"/>
        <v>3.9773183363375177</v>
      </c>
      <c r="L307" s="42">
        <f t="shared" si="55"/>
        <v>0.24857943983393346</v>
      </c>
      <c r="M307" s="42">
        <f t="shared" si="55"/>
        <v>0.44174077147831903</v>
      </c>
      <c r="N307" s="42">
        <f t="shared" si="55"/>
        <v>1.5832166353970876</v>
      </c>
      <c r="Q307" s="42">
        <f t="shared" si="56"/>
        <v>1.2513806199720746E-2</v>
      </c>
      <c r="R307" s="42">
        <f t="shared" si="56"/>
        <v>6.4145470929803411E-2</v>
      </c>
      <c r="S307" s="42">
        <f t="shared" si="56"/>
        <v>0.22465867982249405</v>
      </c>
      <c r="T307" s="42">
        <f t="shared" si="56"/>
        <v>0.20303412567228576</v>
      </c>
      <c r="U307" s="42">
        <f t="shared" si="56"/>
        <v>0.66390086722454877</v>
      </c>
      <c r="V307" s="42">
        <f t="shared" si="56"/>
        <v>10.339424415881886</v>
      </c>
      <c r="W307" s="42">
        <f t="shared" si="56"/>
        <v>3.6056441482388446</v>
      </c>
      <c r="X307" s="42">
        <f t="shared" si="56"/>
        <v>0.21041757076767204</v>
      </c>
      <c r="Y307" s="42">
        <f t="shared" si="56"/>
        <v>0.39017191304155929</v>
      </c>
      <c r="Z307" s="42">
        <f t="shared" si="56"/>
        <v>0.99891318981845978</v>
      </c>
      <c r="AC307" s="42">
        <f t="shared" si="57"/>
        <v>1.8654817662766089E-2</v>
      </c>
      <c r="AD307" s="42">
        <f t="shared" si="57"/>
        <v>0.43141771681081481</v>
      </c>
      <c r="AE307" s="42">
        <f t="shared" si="57"/>
        <v>0.39456474570831357</v>
      </c>
      <c r="AF307" s="42">
        <f t="shared" si="57"/>
        <v>0.29211177451038267</v>
      </c>
      <c r="AG307" s="42">
        <f t="shared" si="57"/>
        <v>0.68378925882635444</v>
      </c>
      <c r="AH307" s="42">
        <f t="shared" si="57"/>
        <v>17.243593329213034</v>
      </c>
      <c r="AI307" s="42">
        <f t="shared" si="57"/>
        <v>4.348992524436186</v>
      </c>
      <c r="AJ307" s="42">
        <f t="shared" si="57"/>
        <v>0.28744219745414423</v>
      </c>
      <c r="AK307" s="42">
        <f t="shared" si="57"/>
        <v>0.49214024768345144</v>
      </c>
      <c r="AL307" s="42">
        <f t="shared" si="57"/>
        <v>2.1675200809757205</v>
      </c>
    </row>
    <row r="308" spans="4:38">
      <c r="D308" s="52">
        <f t="shared" si="51"/>
        <v>6.25</v>
      </c>
      <c r="E308" s="42">
        <f t="shared" ref="E308:N323" si="58">($D218-$D217)/8*(E217+3*((2*E217+E218)/3)+3*((E217+2*E218)/3)+E218)</f>
        <v>1.3748790959929761E-2</v>
      </c>
      <c r="F308" s="42">
        <f t="shared" si="58"/>
        <v>0.23182340700037102</v>
      </c>
      <c r="G308" s="42">
        <f t="shared" si="58"/>
        <v>0.3031019454311048</v>
      </c>
      <c r="H308" s="42">
        <f t="shared" si="58"/>
        <v>0.24472094917007964</v>
      </c>
      <c r="I308" s="42">
        <f t="shared" si="58"/>
        <v>0.6551631310568008</v>
      </c>
      <c r="J308" s="42">
        <f t="shared" si="58"/>
        <v>13.788460840420408</v>
      </c>
      <c r="K308" s="42">
        <f t="shared" si="58"/>
        <v>3.9712675416785892</v>
      </c>
      <c r="L308" s="42">
        <f t="shared" si="58"/>
        <v>0.24472010698172297</v>
      </c>
      <c r="M308" s="42">
        <f t="shared" si="58"/>
        <v>0.43664635446064443</v>
      </c>
      <c r="N308" s="42">
        <f t="shared" si="58"/>
        <v>1.5278120836676712</v>
      </c>
      <c r="Q308" s="42">
        <f t="shared" ref="Q308:Z323" si="59">($D218-$D217)/8*(Q217+3*((2*Q217+Q218)/3)+3*((Q217+2*Q218)/3)+Q218)</f>
        <v>1.0809359330379898E-2</v>
      </c>
      <c r="R308" s="42">
        <f t="shared" si="59"/>
        <v>4.8922952964935956E-2</v>
      </c>
      <c r="S308" s="42">
        <f t="shared" si="59"/>
        <v>0.22299782195842044</v>
      </c>
      <c r="T308" s="42">
        <f t="shared" si="59"/>
        <v>0.20207430330081744</v>
      </c>
      <c r="U308" s="42">
        <f t="shared" si="59"/>
        <v>0.64604904533261487</v>
      </c>
      <c r="V308" s="42">
        <f t="shared" si="59"/>
        <v>10.33639472505336</v>
      </c>
      <c r="W308" s="42">
        <f t="shared" si="59"/>
        <v>3.6015868085396185</v>
      </c>
      <c r="X308" s="42">
        <f t="shared" si="59"/>
        <v>0.21022300090483659</v>
      </c>
      <c r="Y308" s="42">
        <f t="shared" si="59"/>
        <v>0.3892593631461353</v>
      </c>
      <c r="Z308" s="42">
        <f t="shared" si="59"/>
        <v>0.97417610243198616</v>
      </c>
      <c r="AC308" s="42">
        <f t="shared" ref="AC308:AL323" si="60">($D218-$D217)/8*(AC217+3*((2*AC217+AC218)/3)+3*((AC217+2*AC218)/3)+AC218)</f>
        <v>1.6688222589479669E-2</v>
      </c>
      <c r="AD308" s="42">
        <f t="shared" si="60"/>
        <v>0.41472386103580555</v>
      </c>
      <c r="AE308" s="42">
        <f t="shared" si="60"/>
        <v>0.38263004384861637</v>
      </c>
      <c r="AF308" s="42">
        <f t="shared" si="60"/>
        <v>0.28736759503934184</v>
      </c>
      <c r="AG308" s="42">
        <f t="shared" si="60"/>
        <v>0.66886026942131405</v>
      </c>
      <c r="AH308" s="42">
        <f t="shared" si="60"/>
        <v>17.240526955787509</v>
      </c>
      <c r="AI308" s="42">
        <f t="shared" si="60"/>
        <v>4.3409482748175563</v>
      </c>
      <c r="AJ308" s="42">
        <f t="shared" si="60"/>
        <v>0.27900840557354367</v>
      </c>
      <c r="AK308" s="42">
        <f t="shared" si="60"/>
        <v>0.48501717546968059</v>
      </c>
      <c r="AL308" s="42">
        <f t="shared" si="60"/>
        <v>2.081448064903368</v>
      </c>
    </row>
    <row r="309" spans="4:38">
      <c r="D309" s="52">
        <f t="shared" si="51"/>
        <v>6.5</v>
      </c>
      <c r="E309" s="42">
        <f t="shared" si="58"/>
        <v>1.218826040562428E-2</v>
      </c>
      <c r="F309" s="42">
        <f t="shared" si="58"/>
        <v>0.22560751966742787</v>
      </c>
      <c r="G309" s="42">
        <f t="shared" si="58"/>
        <v>0.29805706353164463</v>
      </c>
      <c r="H309" s="42">
        <f t="shared" si="58"/>
        <v>0.24497079863510282</v>
      </c>
      <c r="I309" s="42">
        <f t="shared" si="58"/>
        <v>0.6352846602748714</v>
      </c>
      <c r="J309" s="42">
        <f t="shared" si="58"/>
        <v>13.768543951760593</v>
      </c>
      <c r="K309" s="42">
        <f t="shared" si="58"/>
        <v>3.9723097140239538</v>
      </c>
      <c r="L309" s="42">
        <f t="shared" si="58"/>
        <v>0.2413025948186662</v>
      </c>
      <c r="M309" s="42">
        <f t="shared" si="58"/>
        <v>0.4321112051281914</v>
      </c>
      <c r="N309" s="42">
        <f t="shared" si="58"/>
        <v>1.4956683127572608</v>
      </c>
      <c r="Q309" s="42">
        <f t="shared" si="59"/>
        <v>9.3479000570291671E-3</v>
      </c>
      <c r="R309" s="42">
        <f t="shared" si="59"/>
        <v>4.1479600734175087E-2</v>
      </c>
      <c r="S309" s="42">
        <f t="shared" si="59"/>
        <v>0.22307462529911004</v>
      </c>
      <c r="T309" s="42">
        <f t="shared" si="59"/>
        <v>0.20216866192442817</v>
      </c>
      <c r="U309" s="42">
        <f t="shared" si="59"/>
        <v>0.62829473679582892</v>
      </c>
      <c r="V309" s="42">
        <f t="shared" si="59"/>
        <v>10.315111562471035</v>
      </c>
      <c r="W309" s="42">
        <f t="shared" si="59"/>
        <v>3.6021385560272838</v>
      </c>
      <c r="X309" s="42">
        <f t="shared" si="59"/>
        <v>0.21025084190284526</v>
      </c>
      <c r="Y309" s="42">
        <f t="shared" si="59"/>
        <v>0.38855411899832337</v>
      </c>
      <c r="Z309" s="42">
        <f t="shared" si="59"/>
        <v>0.95380905209498579</v>
      </c>
      <c r="AC309" s="42">
        <f t="shared" si="60"/>
        <v>1.5028620754219381E-2</v>
      </c>
      <c r="AD309" s="42">
        <f t="shared" si="60"/>
        <v>0.40973543860068051</v>
      </c>
      <c r="AE309" s="42">
        <f t="shared" si="60"/>
        <v>0.37138822993934972</v>
      </c>
      <c r="AF309" s="42">
        <f t="shared" si="60"/>
        <v>0.28777293534577747</v>
      </c>
      <c r="AG309" s="42">
        <f t="shared" si="60"/>
        <v>0.65541266798951814</v>
      </c>
      <c r="AH309" s="42">
        <f t="shared" si="60"/>
        <v>17.221976341050155</v>
      </c>
      <c r="AI309" s="42">
        <f t="shared" si="60"/>
        <v>4.3424808720206292</v>
      </c>
      <c r="AJ309" s="42">
        <f t="shared" si="60"/>
        <v>0.27175576627729725</v>
      </c>
      <c r="AK309" s="42">
        <f t="shared" si="60"/>
        <v>0.47848860304903673</v>
      </c>
      <c r="AL309" s="42">
        <f t="shared" si="60"/>
        <v>2.0375275734195406</v>
      </c>
    </row>
    <row r="310" spans="4:38">
      <c r="D310" s="52">
        <f t="shared" si="51"/>
        <v>6.75</v>
      </c>
      <c r="E310" s="42">
        <f t="shared" si="58"/>
        <v>1.0731765221605807E-2</v>
      </c>
      <c r="F310" s="42">
        <f t="shared" si="58"/>
        <v>0.21980602482334791</v>
      </c>
      <c r="G310" s="42">
        <f t="shared" si="58"/>
        <v>0.29334850709214833</v>
      </c>
      <c r="H310" s="42">
        <f t="shared" si="58"/>
        <v>0.24547049756514822</v>
      </c>
      <c r="I310" s="42">
        <f t="shared" si="58"/>
        <v>0.61673142087840371</v>
      </c>
      <c r="J310" s="42">
        <f t="shared" si="58"/>
        <v>13.729406072186878</v>
      </c>
      <c r="K310" s="42">
        <f t="shared" si="58"/>
        <v>3.9743940587146875</v>
      </c>
      <c r="L310" s="42">
        <f t="shared" si="58"/>
        <v>0.23811291679981306</v>
      </c>
      <c r="M310" s="42">
        <f t="shared" si="58"/>
        <v>0.42787734546284467</v>
      </c>
      <c r="N310" s="42">
        <f t="shared" si="58"/>
        <v>1.4656674599075437</v>
      </c>
      <c r="Q310" s="42">
        <f t="shared" si="59"/>
        <v>7.9838714019018191E-3</v>
      </c>
      <c r="R310" s="42">
        <f t="shared" si="59"/>
        <v>3.4532471985464976E-2</v>
      </c>
      <c r="S310" s="42">
        <f t="shared" si="59"/>
        <v>0.2232282319804898</v>
      </c>
      <c r="T310" s="42">
        <f t="shared" si="59"/>
        <v>0.20235737917164903</v>
      </c>
      <c r="U310" s="42">
        <f t="shared" si="59"/>
        <v>0.61107223689709322</v>
      </c>
      <c r="V310" s="42">
        <f t="shared" si="59"/>
        <v>10.273236947541211</v>
      </c>
      <c r="W310" s="42">
        <f t="shared" si="59"/>
        <v>3.603242051002614</v>
      </c>
      <c r="X310" s="42">
        <f t="shared" si="59"/>
        <v>0.21030652389886256</v>
      </c>
      <c r="Y310" s="42">
        <f t="shared" si="59"/>
        <v>0.38789589112703171</v>
      </c>
      <c r="Z310" s="42">
        <f t="shared" si="59"/>
        <v>0.93479980511378602</v>
      </c>
      <c r="AC310" s="42">
        <f t="shared" si="60"/>
        <v>1.3479659041309789E-2</v>
      </c>
      <c r="AD310" s="42">
        <f t="shared" si="60"/>
        <v>0.40507957766123087</v>
      </c>
      <c r="AE310" s="42">
        <f t="shared" si="60"/>
        <v>0.36089587029070097</v>
      </c>
      <c r="AF310" s="42">
        <f t="shared" si="60"/>
        <v>0.2885836159586479</v>
      </c>
      <c r="AG310" s="42">
        <f t="shared" si="60"/>
        <v>0.64286157331984273</v>
      </c>
      <c r="AH310" s="42">
        <f t="shared" si="60"/>
        <v>17.185575196832453</v>
      </c>
      <c r="AI310" s="42">
        <f t="shared" si="60"/>
        <v>4.3455460664267713</v>
      </c>
      <c r="AJ310" s="42">
        <f t="shared" si="60"/>
        <v>0.26498663626746716</v>
      </c>
      <c r="AK310" s="42">
        <f t="shared" si="60"/>
        <v>0.47225323910087758</v>
      </c>
      <c r="AL310" s="42">
        <f t="shared" si="60"/>
        <v>1.9965351147012997</v>
      </c>
    </row>
    <row r="311" spans="4:38">
      <c r="D311" s="52">
        <f t="shared" si="51"/>
        <v>7</v>
      </c>
      <c r="E311" s="42">
        <f t="shared" si="58"/>
        <v>9.379305407874388E-3</v>
      </c>
      <c r="F311" s="42">
        <f t="shared" si="58"/>
        <v>0.21441892246813057</v>
      </c>
      <c r="G311" s="42">
        <f t="shared" si="58"/>
        <v>0.28897627611261634</v>
      </c>
      <c r="H311" s="42">
        <f t="shared" si="58"/>
        <v>0.24622004596021629</v>
      </c>
      <c r="I311" s="42">
        <f t="shared" si="58"/>
        <v>0.59950341286739817</v>
      </c>
      <c r="J311" s="42">
        <f t="shared" si="58"/>
        <v>13.671882278994254</v>
      </c>
      <c r="K311" s="42">
        <f t="shared" si="58"/>
        <v>3.9775205757507961</v>
      </c>
      <c r="L311" s="42">
        <f t="shared" si="58"/>
        <v>0.23515107292516391</v>
      </c>
      <c r="M311" s="42">
        <f t="shared" si="58"/>
        <v>0.42394477546460452</v>
      </c>
      <c r="N311" s="42">
        <f t="shared" si="58"/>
        <v>1.4378095251185197</v>
      </c>
      <c r="Q311" s="42">
        <f t="shared" si="59"/>
        <v>6.7172733649978594E-3</v>
      </c>
      <c r="R311" s="42">
        <f t="shared" si="59"/>
        <v>2.8081566718805583E-2</v>
      </c>
      <c r="S311" s="42">
        <f t="shared" si="59"/>
        <v>0.22345864200255919</v>
      </c>
      <c r="T311" s="42">
        <f t="shared" si="59"/>
        <v>0.20264045504248013</v>
      </c>
      <c r="U311" s="42">
        <f t="shared" si="59"/>
        <v>0.5943815456364081</v>
      </c>
      <c r="V311" s="42">
        <f t="shared" si="59"/>
        <v>10.21160093254567</v>
      </c>
      <c r="W311" s="42">
        <f t="shared" si="59"/>
        <v>3.6048972934656138</v>
      </c>
      <c r="X311" s="42">
        <f t="shared" si="59"/>
        <v>0.21039004689288904</v>
      </c>
      <c r="Y311" s="42">
        <f t="shared" si="59"/>
        <v>0.38728467953226109</v>
      </c>
      <c r="Z311" s="42">
        <f t="shared" si="59"/>
        <v>0.91714836148838674</v>
      </c>
      <c r="AC311" s="42">
        <f t="shared" si="60"/>
        <v>1.2041337450750939E-2</v>
      </c>
      <c r="AD311" s="42">
        <f t="shared" si="60"/>
        <v>0.40075627821745602</v>
      </c>
      <c r="AE311" s="42">
        <f t="shared" si="60"/>
        <v>0.35115296490266978</v>
      </c>
      <c r="AF311" s="42">
        <f t="shared" si="60"/>
        <v>0.28979963687795346</v>
      </c>
      <c r="AG311" s="42">
        <f t="shared" si="60"/>
        <v>0.6312069854122867</v>
      </c>
      <c r="AH311" s="42">
        <f t="shared" si="60"/>
        <v>17.132163625442786</v>
      </c>
      <c r="AI311" s="42">
        <f t="shared" si="60"/>
        <v>4.3501438580359828</v>
      </c>
      <c r="AJ311" s="42">
        <f t="shared" si="60"/>
        <v>0.25870101554405373</v>
      </c>
      <c r="AK311" s="42">
        <f t="shared" si="60"/>
        <v>0.46631108362520357</v>
      </c>
      <c r="AL311" s="42">
        <f t="shared" si="60"/>
        <v>1.9584706887486505</v>
      </c>
    </row>
    <row r="312" spans="4:38">
      <c r="D312" s="52">
        <f t="shared" si="51"/>
        <v>7.25</v>
      </c>
      <c r="E312" s="42">
        <f t="shared" si="58"/>
        <v>8.1308809644300012E-3</v>
      </c>
      <c r="F312" s="42">
        <f t="shared" si="58"/>
        <v>0.20944621260177632</v>
      </c>
      <c r="G312" s="42">
        <f t="shared" si="58"/>
        <v>0.28494037059304816</v>
      </c>
      <c r="H312" s="42">
        <f t="shared" si="58"/>
        <v>0.24721944382030803</v>
      </c>
      <c r="I312" s="42">
        <f t="shared" si="58"/>
        <v>0.58360063624185443</v>
      </c>
      <c r="J312" s="42">
        <f t="shared" si="58"/>
        <v>13.596807649477858</v>
      </c>
      <c r="K312" s="42">
        <f t="shared" si="58"/>
        <v>3.9816892651322742</v>
      </c>
      <c r="L312" s="42">
        <f t="shared" si="58"/>
        <v>0.23241706319471828</v>
      </c>
      <c r="M312" s="42">
        <f t="shared" si="58"/>
        <v>0.42031349513347066</v>
      </c>
      <c r="N312" s="42">
        <f t="shared" si="58"/>
        <v>1.4120945083901892</v>
      </c>
      <c r="Q312" s="42">
        <f t="shared" si="59"/>
        <v>5.5481059463172826E-3</v>
      </c>
      <c r="R312" s="42">
        <f t="shared" si="59"/>
        <v>2.2126884934196903E-2</v>
      </c>
      <c r="S312" s="42">
        <f t="shared" si="59"/>
        <v>0.22376585536531818</v>
      </c>
      <c r="T312" s="42">
        <f t="shared" si="59"/>
        <v>0.2030178895369219</v>
      </c>
      <c r="U312" s="42">
        <f t="shared" si="59"/>
        <v>0.57822266301377323</v>
      </c>
      <c r="V312" s="42">
        <f t="shared" si="59"/>
        <v>10.131033569766208</v>
      </c>
      <c r="W312" s="42">
        <f t="shared" si="59"/>
        <v>3.6071042834162843</v>
      </c>
      <c r="X312" s="42">
        <f t="shared" si="59"/>
        <v>0.21050141088492469</v>
      </c>
      <c r="Y312" s="42">
        <f t="shared" si="59"/>
        <v>0.38672048421401128</v>
      </c>
      <c r="Z312" s="42">
        <f t="shared" si="59"/>
        <v>0.90085472121878718</v>
      </c>
      <c r="AC312" s="42">
        <f t="shared" si="60"/>
        <v>1.0713655982542741E-2</v>
      </c>
      <c r="AD312" s="42">
        <f t="shared" si="60"/>
        <v>0.3967655402693559</v>
      </c>
      <c r="AE312" s="42">
        <f t="shared" si="60"/>
        <v>0.3421595137752565</v>
      </c>
      <c r="AF312" s="42">
        <f t="shared" si="60"/>
        <v>0.29142099810369415</v>
      </c>
      <c r="AG312" s="42">
        <f t="shared" si="60"/>
        <v>0.62044890426685018</v>
      </c>
      <c r="AH312" s="42">
        <f t="shared" si="60"/>
        <v>17.06258172918951</v>
      </c>
      <c r="AI312" s="42">
        <f t="shared" si="60"/>
        <v>4.3562742468482636</v>
      </c>
      <c r="AJ312" s="42">
        <f t="shared" si="60"/>
        <v>0.25289890410705662</v>
      </c>
      <c r="AK312" s="42">
        <f t="shared" si="60"/>
        <v>0.46066213662201433</v>
      </c>
      <c r="AL312" s="42">
        <f t="shared" si="60"/>
        <v>1.9233342955615926</v>
      </c>
    </row>
    <row r="313" spans="4:38">
      <c r="D313" s="52">
        <f t="shared" si="51"/>
        <v>7.5</v>
      </c>
      <c r="E313" s="42">
        <f t="shared" si="58"/>
        <v>6.9864918912726417E-3</v>
      </c>
      <c r="F313" s="42">
        <f t="shared" si="58"/>
        <v>0.20488789522428513</v>
      </c>
      <c r="G313" s="42">
        <f t="shared" si="58"/>
        <v>0.28124079053344431</v>
      </c>
      <c r="H313" s="42">
        <f t="shared" si="58"/>
        <v>0.24846869114542253</v>
      </c>
      <c r="I313" s="42">
        <f t="shared" si="58"/>
        <v>0.56902309100177284</v>
      </c>
      <c r="J313" s="42">
        <f t="shared" si="58"/>
        <v>13.505017260932783</v>
      </c>
      <c r="K313" s="42">
        <f t="shared" si="58"/>
        <v>3.9869001268591169</v>
      </c>
      <c r="L313" s="42">
        <f t="shared" si="58"/>
        <v>0.22991088760847672</v>
      </c>
      <c r="M313" s="42">
        <f t="shared" si="58"/>
        <v>0.41698350446944299</v>
      </c>
      <c r="N313" s="42">
        <f t="shared" si="58"/>
        <v>1.3885224097225521</v>
      </c>
      <c r="Q313" s="42">
        <f t="shared" si="59"/>
        <v>4.4763691458600853E-3</v>
      </c>
      <c r="R313" s="42">
        <f t="shared" si="59"/>
        <v>1.6668426631638977E-2</v>
      </c>
      <c r="S313" s="42">
        <f t="shared" si="59"/>
        <v>0.22414987206876683</v>
      </c>
      <c r="T313" s="42">
        <f t="shared" si="59"/>
        <v>0.20348968265497386</v>
      </c>
      <c r="U313" s="42">
        <f t="shared" si="59"/>
        <v>0.56259558902918871</v>
      </c>
      <c r="V313" s="42">
        <f t="shared" si="59"/>
        <v>10.032364911484608</v>
      </c>
      <c r="W313" s="42">
        <f t="shared" si="59"/>
        <v>3.6098630208546192</v>
      </c>
      <c r="X313" s="42">
        <f t="shared" si="59"/>
        <v>0.21064061587496902</v>
      </c>
      <c r="Y313" s="42">
        <f t="shared" si="59"/>
        <v>0.38620330517228219</v>
      </c>
      <c r="Z313" s="42">
        <f t="shared" si="59"/>
        <v>0.88591888430498722</v>
      </c>
      <c r="AC313" s="42">
        <f t="shared" si="60"/>
        <v>9.4966146366851877E-3</v>
      </c>
      <c r="AD313" s="42">
        <f t="shared" si="60"/>
        <v>0.39310736381693051</v>
      </c>
      <c r="AE313" s="42">
        <f t="shared" si="60"/>
        <v>0.33391551690846083</v>
      </c>
      <c r="AF313" s="42">
        <f t="shared" si="60"/>
        <v>0.29344769963587014</v>
      </c>
      <c r="AG313" s="42">
        <f t="shared" si="60"/>
        <v>0.61058732988353315</v>
      </c>
      <c r="AH313" s="42">
        <f t="shared" si="60"/>
        <v>16.977669610381014</v>
      </c>
      <c r="AI313" s="42">
        <f t="shared" si="60"/>
        <v>4.3639372328636128</v>
      </c>
      <c r="AJ313" s="42">
        <f t="shared" si="60"/>
        <v>0.24758030195647582</v>
      </c>
      <c r="AK313" s="42">
        <f t="shared" si="60"/>
        <v>0.45530639809130968</v>
      </c>
      <c r="AL313" s="42">
        <f t="shared" si="60"/>
        <v>1.8911259351401211</v>
      </c>
    </row>
    <row r="314" spans="4:38">
      <c r="D314" s="52">
        <f t="shared" si="51"/>
        <v>7.75</v>
      </c>
      <c r="E314" s="42">
        <f t="shared" si="58"/>
        <v>5.9461381884023147E-3</v>
      </c>
      <c r="F314" s="42">
        <f t="shared" si="58"/>
        <v>0.20074397033565655</v>
      </c>
      <c r="G314" s="42">
        <f t="shared" si="58"/>
        <v>0.27787753593380432</v>
      </c>
      <c r="H314" s="42">
        <f t="shared" si="58"/>
        <v>0.24996778793555918</v>
      </c>
      <c r="I314" s="42">
        <f t="shared" si="58"/>
        <v>0.55577077714715351</v>
      </c>
      <c r="J314" s="42">
        <f t="shared" si="58"/>
        <v>13.397346190654119</v>
      </c>
      <c r="K314" s="42">
        <f t="shared" si="58"/>
        <v>3.9931531609313282</v>
      </c>
      <c r="L314" s="42">
        <f t="shared" si="58"/>
        <v>0.22763254616643874</v>
      </c>
      <c r="M314" s="42">
        <f t="shared" si="58"/>
        <v>0.413954803472522</v>
      </c>
      <c r="N314" s="42">
        <f t="shared" si="58"/>
        <v>1.3670932291156133</v>
      </c>
      <c r="Q314" s="42">
        <f t="shared" si="59"/>
        <v>3.5020629636262706E-3</v>
      </c>
      <c r="R314" s="42">
        <f t="shared" si="59"/>
        <v>1.170619181113176E-2</v>
      </c>
      <c r="S314" s="42">
        <f t="shared" si="59"/>
        <v>0.22461069211290507</v>
      </c>
      <c r="T314" s="42">
        <f t="shared" si="59"/>
        <v>0.2040558343966361</v>
      </c>
      <c r="U314" s="42">
        <f t="shared" si="59"/>
        <v>0.54750032368265467</v>
      </c>
      <c r="V314" s="42">
        <f t="shared" si="59"/>
        <v>9.9164250099826532</v>
      </c>
      <c r="W314" s="42">
        <f t="shared" si="59"/>
        <v>3.6131735057806207</v>
      </c>
      <c r="X314" s="42">
        <f t="shared" si="59"/>
        <v>0.21080766186302197</v>
      </c>
      <c r="Y314" s="42">
        <f t="shared" si="59"/>
        <v>0.38573314240707413</v>
      </c>
      <c r="Z314" s="42">
        <f t="shared" si="59"/>
        <v>0.87234085074698764</v>
      </c>
      <c r="AC314" s="42">
        <f t="shared" si="60"/>
        <v>8.3902134131783532E-3</v>
      </c>
      <c r="AD314" s="42">
        <f t="shared" si="60"/>
        <v>0.38978174886018047</v>
      </c>
      <c r="AE314" s="42">
        <f t="shared" si="60"/>
        <v>0.3264209743022829</v>
      </c>
      <c r="AF314" s="42">
        <f t="shared" si="60"/>
        <v>0.29587974147448176</v>
      </c>
      <c r="AG314" s="42">
        <f t="shared" si="60"/>
        <v>0.60162226226233584</v>
      </c>
      <c r="AH314" s="42">
        <f t="shared" si="60"/>
        <v>16.878267371325638</v>
      </c>
      <c r="AI314" s="42">
        <f t="shared" si="60"/>
        <v>4.3731328160820366</v>
      </c>
      <c r="AJ314" s="42">
        <f t="shared" si="60"/>
        <v>0.2427452090923117</v>
      </c>
      <c r="AK314" s="42">
        <f t="shared" si="60"/>
        <v>0.45024386803309024</v>
      </c>
      <c r="AL314" s="42">
        <f t="shared" si="60"/>
        <v>1.8618456074842364</v>
      </c>
    </row>
    <row r="315" spans="4:38">
      <c r="D315" s="52">
        <f t="shared" si="51"/>
        <v>8</v>
      </c>
      <c r="E315" s="42">
        <f t="shared" si="58"/>
        <v>5.0098198558190194E-3</v>
      </c>
      <c r="F315" s="42">
        <f t="shared" si="58"/>
        <v>0.19701443793589057</v>
      </c>
      <c r="G315" s="42">
        <f t="shared" si="58"/>
        <v>0.27485060679412798</v>
      </c>
      <c r="H315" s="42">
        <f t="shared" si="58"/>
        <v>0.25171673419071855</v>
      </c>
      <c r="I315" s="42">
        <f t="shared" si="58"/>
        <v>0.54384369467799587</v>
      </c>
      <c r="J315" s="42">
        <f t="shared" si="58"/>
        <v>13.274629515936955</v>
      </c>
      <c r="K315" s="42">
        <f t="shared" si="58"/>
        <v>4.0004483673489091</v>
      </c>
      <c r="L315" s="42">
        <f t="shared" si="58"/>
        <v>0.22558203886860431</v>
      </c>
      <c r="M315" s="42">
        <f t="shared" si="58"/>
        <v>0.41122739214270732</v>
      </c>
      <c r="N315" s="42">
        <f t="shared" si="58"/>
        <v>1.3478069665693679</v>
      </c>
      <c r="Q315" s="42">
        <f t="shared" si="59"/>
        <v>2.6251873996158402E-3</v>
      </c>
      <c r="R315" s="42">
        <f t="shared" si="59"/>
        <v>7.2401804726752303E-3</v>
      </c>
      <c r="S315" s="42">
        <f t="shared" si="59"/>
        <v>0.22514831549773345</v>
      </c>
      <c r="T315" s="42">
        <f t="shared" si="59"/>
        <v>0.20471634476190903</v>
      </c>
      <c r="U315" s="42">
        <f t="shared" si="59"/>
        <v>0.53293686697417042</v>
      </c>
      <c r="V315" s="42">
        <f t="shared" si="59"/>
        <v>9.7840439175421192</v>
      </c>
      <c r="W315" s="42">
        <f t="shared" si="59"/>
        <v>3.6170357381942906</v>
      </c>
      <c r="X315" s="42">
        <f t="shared" si="59"/>
        <v>0.21100254884908407</v>
      </c>
      <c r="Y315" s="42">
        <f t="shared" si="59"/>
        <v>0.38530999591838699</v>
      </c>
      <c r="Z315" s="42">
        <f t="shared" si="59"/>
        <v>0.86012062054478799</v>
      </c>
      <c r="AC315" s="42">
        <f t="shared" si="60"/>
        <v>7.3944523120221982E-3</v>
      </c>
      <c r="AD315" s="42">
        <f t="shared" si="60"/>
        <v>0.38678869539910576</v>
      </c>
      <c r="AE315" s="42">
        <f t="shared" si="60"/>
        <v>0.3196758859567233</v>
      </c>
      <c r="AF315" s="42">
        <f t="shared" si="60"/>
        <v>0.29871712361952862</v>
      </c>
      <c r="AG315" s="42">
        <f t="shared" si="60"/>
        <v>0.5935537014032588</v>
      </c>
      <c r="AH315" s="42">
        <f t="shared" si="60"/>
        <v>16.76521511433177</v>
      </c>
      <c r="AI315" s="42">
        <f t="shared" si="60"/>
        <v>4.3838609965035298</v>
      </c>
      <c r="AJ315" s="42">
        <f t="shared" si="60"/>
        <v>0.23839362551456383</v>
      </c>
      <c r="AK315" s="42">
        <f t="shared" si="60"/>
        <v>0.44547454644735596</v>
      </c>
      <c r="AL315" s="42">
        <f t="shared" si="60"/>
        <v>1.8354933125939432</v>
      </c>
    </row>
    <row r="316" spans="4:38">
      <c r="D316" s="52">
        <f t="shared" si="51"/>
        <v>8.25</v>
      </c>
      <c r="E316" s="42">
        <f t="shared" si="58"/>
        <v>4.1775368935227566E-3</v>
      </c>
      <c r="F316" s="42">
        <f t="shared" si="58"/>
        <v>0.19369929802498775</v>
      </c>
      <c r="G316" s="42">
        <f t="shared" si="58"/>
        <v>0.27216000311441596</v>
      </c>
      <c r="H316" s="42">
        <f t="shared" si="58"/>
        <v>0.25371552991090113</v>
      </c>
      <c r="I316" s="42">
        <f t="shared" si="58"/>
        <v>0.53324184359429982</v>
      </c>
      <c r="J316" s="42">
        <f t="shared" si="58"/>
        <v>13.137702314076327</v>
      </c>
      <c r="K316" s="42">
        <f t="shared" si="58"/>
        <v>4.0087857461118599</v>
      </c>
      <c r="L316" s="42">
        <f t="shared" si="58"/>
        <v>0.2237593657149744</v>
      </c>
      <c r="M316" s="42">
        <f t="shared" si="58"/>
        <v>0.40880127047999926</v>
      </c>
      <c r="N316" s="42">
        <f t="shared" si="58"/>
        <v>1.3306636220838111</v>
      </c>
      <c r="Q316" s="42">
        <f t="shared" si="59"/>
        <v>1.8457424538287875E-3</v>
      </c>
      <c r="R316" s="42">
        <f t="shared" si="59"/>
        <v>3.2703926162694456E-3</v>
      </c>
      <c r="S316" s="42">
        <f t="shared" si="59"/>
        <v>0.22576274222325149</v>
      </c>
      <c r="T316" s="42">
        <f t="shared" si="59"/>
        <v>0.20547121375079261</v>
      </c>
      <c r="U316" s="42">
        <f t="shared" si="59"/>
        <v>0.51890521890373642</v>
      </c>
      <c r="V316" s="42">
        <f t="shared" si="59"/>
        <v>9.6360516864447856</v>
      </c>
      <c r="W316" s="42">
        <f t="shared" si="59"/>
        <v>3.6214497180956253</v>
      </c>
      <c r="X316" s="42">
        <f t="shared" si="59"/>
        <v>0.21122527683315484</v>
      </c>
      <c r="Y316" s="42">
        <f t="shared" si="59"/>
        <v>0.38493386570622051</v>
      </c>
      <c r="Z316" s="42">
        <f t="shared" si="59"/>
        <v>0.84925819369838795</v>
      </c>
      <c r="AC316" s="42">
        <f t="shared" si="60"/>
        <v>6.5093313332167261E-3</v>
      </c>
      <c r="AD316" s="42">
        <f t="shared" si="60"/>
        <v>0.38412820343370579</v>
      </c>
      <c r="AE316" s="42">
        <f t="shared" si="60"/>
        <v>0.31368025187178139</v>
      </c>
      <c r="AF316" s="42">
        <f t="shared" si="60"/>
        <v>0.30195984607101056</v>
      </c>
      <c r="AG316" s="42">
        <f t="shared" si="60"/>
        <v>0.58638164730630105</v>
      </c>
      <c r="AH316" s="42">
        <f t="shared" si="60"/>
        <v>16.639352941707855</v>
      </c>
      <c r="AI316" s="42">
        <f t="shared" si="60"/>
        <v>4.3961217741280967</v>
      </c>
      <c r="AJ316" s="42">
        <f t="shared" si="60"/>
        <v>0.23452555122323229</v>
      </c>
      <c r="AK316" s="42">
        <f t="shared" si="60"/>
        <v>0.44099843333410627</v>
      </c>
      <c r="AL316" s="42">
        <f t="shared" si="60"/>
        <v>1.8120690504692361</v>
      </c>
    </row>
    <row r="317" spans="4:38">
      <c r="D317" s="52">
        <f t="shared" si="51"/>
        <v>8.5</v>
      </c>
      <c r="E317" s="42">
        <f t="shared" si="58"/>
        <v>3.4492893015135263E-3</v>
      </c>
      <c r="F317" s="42">
        <f t="shared" si="58"/>
        <v>0.19079855060294754</v>
      </c>
      <c r="G317" s="42">
        <f t="shared" si="58"/>
        <v>0.26980572489466786</v>
      </c>
      <c r="H317" s="42">
        <f t="shared" si="58"/>
        <v>0.25596417509610686</v>
      </c>
      <c r="I317" s="42">
        <f t="shared" si="58"/>
        <v>0.52396522389606603</v>
      </c>
      <c r="J317" s="42">
        <f t="shared" si="58"/>
        <v>12.987399662367329</v>
      </c>
      <c r="K317" s="42">
        <f t="shared" si="58"/>
        <v>4.0181652972201807</v>
      </c>
      <c r="L317" s="42">
        <f t="shared" si="58"/>
        <v>0.22216452670554801</v>
      </c>
      <c r="M317" s="42">
        <f t="shared" si="58"/>
        <v>0.40667643848439805</v>
      </c>
      <c r="N317" s="42">
        <f t="shared" si="58"/>
        <v>1.3156631956589524</v>
      </c>
      <c r="Q317" s="42">
        <f t="shared" si="59"/>
        <v>1.1637281262651181E-3</v>
      </c>
      <c r="R317" s="42">
        <f t="shared" si="59"/>
        <v>7.0477727928961679E-4</v>
      </c>
      <c r="S317" s="42">
        <f t="shared" si="59"/>
        <v>0.22645397228945907</v>
      </c>
      <c r="T317" s="42">
        <f t="shared" si="59"/>
        <v>0.20632044136328639</v>
      </c>
      <c r="U317" s="42">
        <f t="shared" si="59"/>
        <v>0.50540537947135322</v>
      </c>
      <c r="V317" s="42">
        <f t="shared" si="59"/>
        <v>9.4732783689724567</v>
      </c>
      <c r="W317" s="42">
        <f t="shared" si="59"/>
        <v>3.6264154454846258</v>
      </c>
      <c r="X317" s="42">
        <f t="shared" si="59"/>
        <v>0.21147584581523426</v>
      </c>
      <c r="Y317" s="42">
        <f t="shared" si="59"/>
        <v>0.38460475177057435</v>
      </c>
      <c r="Z317" s="42">
        <f t="shared" si="59"/>
        <v>0.83975357020778807</v>
      </c>
      <c r="AC317" s="42">
        <f t="shared" si="60"/>
        <v>5.7348504767619395E-3</v>
      </c>
      <c r="AD317" s="42">
        <f t="shared" si="60"/>
        <v>0.38180027296398072</v>
      </c>
      <c r="AE317" s="42">
        <f t="shared" si="60"/>
        <v>0.30843407204745665</v>
      </c>
      <c r="AF317" s="42">
        <f t="shared" si="60"/>
        <v>0.30560790882892774</v>
      </c>
      <c r="AG317" s="42">
        <f t="shared" si="60"/>
        <v>0.5801060999714629</v>
      </c>
      <c r="AH317" s="42">
        <f t="shared" si="60"/>
        <v>16.501520955762238</v>
      </c>
      <c r="AI317" s="42">
        <f t="shared" si="60"/>
        <v>4.4099151489557311</v>
      </c>
      <c r="AJ317" s="42">
        <f t="shared" si="60"/>
        <v>0.23114098621831752</v>
      </c>
      <c r="AK317" s="42">
        <f t="shared" si="60"/>
        <v>0.43681552869334128</v>
      </c>
      <c r="AL317" s="42">
        <f t="shared" si="60"/>
        <v>1.7915728211101158</v>
      </c>
    </row>
    <row r="318" spans="4:38">
      <c r="D318" s="52">
        <f t="shared" si="51"/>
        <v>8.75</v>
      </c>
      <c r="E318" s="42">
        <f t="shared" si="58"/>
        <v>2.8250770797913285E-3</v>
      </c>
      <c r="F318" s="42">
        <f t="shared" si="58"/>
        <v>0.18831219566977039</v>
      </c>
      <c r="G318" s="42">
        <f t="shared" si="58"/>
        <v>0.26778777213488408</v>
      </c>
      <c r="H318" s="42">
        <f t="shared" si="58"/>
        <v>0.25846266974633531</v>
      </c>
      <c r="I318" s="42">
        <f t="shared" si="58"/>
        <v>0.51601383558329439</v>
      </c>
      <c r="J318" s="42">
        <f t="shared" si="58"/>
        <v>12.824556638105051</v>
      </c>
      <c r="K318" s="42">
        <f t="shared" si="58"/>
        <v>4.0285870206738661</v>
      </c>
      <c r="L318" s="42">
        <f t="shared" si="58"/>
        <v>0.22079752184032519</v>
      </c>
      <c r="M318" s="42">
        <f t="shared" si="58"/>
        <v>0.40485289615590236</v>
      </c>
      <c r="N318" s="42">
        <f t="shared" si="58"/>
        <v>1.3028056872947871</v>
      </c>
      <c r="Q318" s="42">
        <f t="shared" si="59"/>
        <v>5.791444169248284E-4</v>
      </c>
      <c r="R318" s="42">
        <f t="shared" si="59"/>
        <v>0</v>
      </c>
      <c r="S318" s="42">
        <f t="shared" si="59"/>
        <v>0.22722200569635681</v>
      </c>
      <c r="T318" s="42">
        <f t="shared" si="59"/>
        <v>0.20726402759939033</v>
      </c>
      <c r="U318" s="42">
        <f t="shared" si="59"/>
        <v>0.49243734867701994</v>
      </c>
      <c r="V318" s="42">
        <f t="shared" si="59"/>
        <v>9.2965540174069154</v>
      </c>
      <c r="W318" s="42">
        <f t="shared" si="59"/>
        <v>3.6319329203612911</v>
      </c>
      <c r="X318" s="42">
        <f t="shared" si="59"/>
        <v>0.21175425579532284</v>
      </c>
      <c r="Y318" s="42">
        <f t="shared" si="59"/>
        <v>0.38432265411144928</v>
      </c>
      <c r="Z318" s="42">
        <f t="shared" si="59"/>
        <v>0.83160675007298868</v>
      </c>
      <c r="AC318" s="42">
        <f t="shared" si="60"/>
        <v>5.0710097426578376E-3</v>
      </c>
      <c r="AD318" s="42">
        <f t="shared" si="60"/>
        <v>0.37980490398993044</v>
      </c>
      <c r="AE318" s="42">
        <f t="shared" si="60"/>
        <v>0.30393734648374982</v>
      </c>
      <c r="AF318" s="42">
        <f t="shared" si="60"/>
        <v>0.30966131189327967</v>
      </c>
      <c r="AG318" s="42">
        <f t="shared" si="60"/>
        <v>0.57472705939874458</v>
      </c>
      <c r="AH318" s="42">
        <f t="shared" si="60"/>
        <v>16.352559258803204</v>
      </c>
      <c r="AI318" s="42">
        <f t="shared" si="60"/>
        <v>4.4252411209864357</v>
      </c>
      <c r="AJ318" s="42">
        <f t="shared" si="60"/>
        <v>0.22823993049981894</v>
      </c>
      <c r="AK318" s="42">
        <f t="shared" si="60"/>
        <v>0.43292583252506145</v>
      </c>
      <c r="AL318" s="42">
        <f t="shared" si="60"/>
        <v>1.7740046245165868</v>
      </c>
    </row>
    <row r="319" spans="4:38">
      <c r="D319" s="52">
        <f t="shared" si="51"/>
        <v>9</v>
      </c>
      <c r="E319" s="42">
        <f t="shared" si="58"/>
        <v>2.3049002283561672E-3</v>
      </c>
      <c r="F319" s="42">
        <f t="shared" si="58"/>
        <v>0.18624023322545635</v>
      </c>
      <c r="G319" s="42">
        <f t="shared" si="58"/>
        <v>0.26610614483506406</v>
      </c>
      <c r="H319" s="42">
        <f t="shared" si="58"/>
        <v>0.26121101386158641</v>
      </c>
      <c r="I319" s="42">
        <f t="shared" si="58"/>
        <v>0.50938767865598433</v>
      </c>
      <c r="J319" s="42">
        <f t="shared" si="58"/>
        <v>12.650008318584579</v>
      </c>
      <c r="K319" s="42">
        <f t="shared" si="58"/>
        <v>4.0400509164729206</v>
      </c>
      <c r="L319" s="42">
        <f t="shared" si="58"/>
        <v>0.21965835111930646</v>
      </c>
      <c r="M319" s="42">
        <f t="shared" si="58"/>
        <v>0.40333064349451286</v>
      </c>
      <c r="N319" s="42">
        <f t="shared" si="58"/>
        <v>1.2920910969913151</v>
      </c>
      <c r="Q319" s="42">
        <f t="shared" si="59"/>
        <v>1.5560510840526438E-4</v>
      </c>
      <c r="R319" s="42">
        <f t="shared" si="59"/>
        <v>0</v>
      </c>
      <c r="S319" s="42">
        <f t="shared" si="59"/>
        <v>0.22806684244394421</v>
      </c>
      <c r="T319" s="42">
        <f t="shared" si="59"/>
        <v>0.20830197245910506</v>
      </c>
      <c r="U319" s="42">
        <f t="shared" si="59"/>
        <v>0.48000112652073679</v>
      </c>
      <c r="V319" s="42">
        <f t="shared" si="59"/>
        <v>9.1067086840299449</v>
      </c>
      <c r="W319" s="42">
        <f t="shared" si="59"/>
        <v>3.6380021427256271</v>
      </c>
      <c r="X319" s="42">
        <f t="shared" si="59"/>
        <v>0.21206050677342014</v>
      </c>
      <c r="Y319" s="42">
        <f t="shared" si="59"/>
        <v>0.38408757272884547</v>
      </c>
      <c r="Z319" s="42">
        <f t="shared" si="59"/>
        <v>0.82481773329398889</v>
      </c>
      <c r="AC319" s="42">
        <f t="shared" si="60"/>
        <v>4.5178091309044186E-3</v>
      </c>
      <c r="AD319" s="42">
        <f t="shared" si="60"/>
        <v>0.37814209651155539</v>
      </c>
      <c r="AE319" s="42">
        <f t="shared" si="60"/>
        <v>0.3001900751806611</v>
      </c>
      <c r="AF319" s="42">
        <f t="shared" si="60"/>
        <v>0.31412005526406717</v>
      </c>
      <c r="AG319" s="42">
        <f t="shared" si="60"/>
        <v>0.5702445255881462</v>
      </c>
      <c r="AH319" s="42">
        <f t="shared" si="60"/>
        <v>16.193307953139197</v>
      </c>
      <c r="AI319" s="42">
        <f t="shared" si="60"/>
        <v>4.4420996902202141</v>
      </c>
      <c r="AJ319" s="42">
        <f t="shared" si="60"/>
        <v>0.22582238406773661</v>
      </c>
      <c r="AK319" s="42">
        <f t="shared" si="60"/>
        <v>0.42932934482926632</v>
      </c>
      <c r="AL319" s="42">
        <f t="shared" si="60"/>
        <v>1.7593644606886443</v>
      </c>
    </row>
    <row r="320" spans="4:38">
      <c r="D320" s="52">
        <f t="shared" si="51"/>
        <v>9.25</v>
      </c>
      <c r="E320" s="42">
        <f t="shared" si="58"/>
        <v>1.888758747208038E-3</v>
      </c>
      <c r="F320" s="42">
        <f t="shared" si="58"/>
        <v>0.18458266327000444</v>
      </c>
      <c r="G320" s="42">
        <f t="shared" si="58"/>
        <v>0.2647608429952078</v>
      </c>
      <c r="H320" s="42">
        <f t="shared" si="58"/>
        <v>0.26420920744186022</v>
      </c>
      <c r="I320" s="42">
        <f t="shared" si="58"/>
        <v>0.50408675311413664</v>
      </c>
      <c r="J320" s="42">
        <f t="shared" si="58"/>
        <v>12.464589781100957</v>
      </c>
      <c r="K320" s="42">
        <f t="shared" si="58"/>
        <v>4.0525569846173441</v>
      </c>
      <c r="L320" s="42">
        <f t="shared" si="58"/>
        <v>0.21874701454249126</v>
      </c>
      <c r="M320" s="42">
        <f t="shared" si="58"/>
        <v>0.40210968050023077</v>
      </c>
      <c r="N320" s="42">
        <f t="shared" si="58"/>
        <v>1.2835194247485417</v>
      </c>
      <c r="Q320" s="42">
        <f t="shared" si="59"/>
        <v>0</v>
      </c>
      <c r="R320" s="42">
        <f t="shared" si="59"/>
        <v>0</v>
      </c>
      <c r="S320" s="42">
        <f t="shared" si="59"/>
        <v>0.2289884825322212</v>
      </c>
      <c r="T320" s="42">
        <f t="shared" si="59"/>
        <v>0.20943427594242991</v>
      </c>
      <c r="U320" s="42">
        <f t="shared" si="59"/>
        <v>0.46809671300250411</v>
      </c>
      <c r="V320" s="42">
        <f t="shared" si="59"/>
        <v>8.9045724211233228</v>
      </c>
      <c r="W320" s="42">
        <f t="shared" si="59"/>
        <v>3.6446231125776278</v>
      </c>
      <c r="X320" s="42">
        <f t="shared" si="59"/>
        <v>0.21239459874952601</v>
      </c>
      <c r="Y320" s="42">
        <f t="shared" si="59"/>
        <v>0.38389950762276254</v>
      </c>
      <c r="Z320" s="42">
        <f t="shared" si="59"/>
        <v>0.81938651987078881</v>
      </c>
      <c r="AC320" s="42">
        <f t="shared" si="60"/>
        <v>4.0752486415016843E-3</v>
      </c>
      <c r="AD320" s="42">
        <f t="shared" si="60"/>
        <v>0.3768118505288558</v>
      </c>
      <c r="AE320" s="42">
        <f t="shared" si="60"/>
        <v>0.29719225813819011</v>
      </c>
      <c r="AF320" s="42">
        <f t="shared" si="60"/>
        <v>0.31898413894129002</v>
      </c>
      <c r="AG320" s="42">
        <f t="shared" si="60"/>
        <v>0.56665849853966743</v>
      </c>
      <c r="AH320" s="42">
        <f t="shared" si="60"/>
        <v>16.024607141078615</v>
      </c>
      <c r="AI320" s="42">
        <f t="shared" si="60"/>
        <v>4.4604908566570609</v>
      </c>
      <c r="AJ320" s="42">
        <f t="shared" si="60"/>
        <v>0.22388834692207105</v>
      </c>
      <c r="AK320" s="42">
        <f t="shared" si="60"/>
        <v>0.42602606560595579</v>
      </c>
      <c r="AL320" s="42">
        <f t="shared" si="60"/>
        <v>1.7476523296262885</v>
      </c>
    </row>
    <row r="321" spans="4:38">
      <c r="D321" s="52">
        <f t="shared" si="51"/>
        <v>9.5</v>
      </c>
      <c r="E321" s="42">
        <f t="shared" si="58"/>
        <v>1.5766526363469367E-3</v>
      </c>
      <c r="F321" s="42">
        <f t="shared" si="58"/>
        <v>0.18333948580341558</v>
      </c>
      <c r="G321" s="42">
        <f t="shared" si="58"/>
        <v>0.26375186661531586</v>
      </c>
      <c r="H321" s="42">
        <f t="shared" si="58"/>
        <v>0.26745725048715674</v>
      </c>
      <c r="I321" s="42">
        <f t="shared" si="58"/>
        <v>0.50011105895775099</v>
      </c>
      <c r="J321" s="42">
        <f t="shared" si="58"/>
        <v>12.269136102949322</v>
      </c>
      <c r="K321" s="42">
        <f t="shared" si="58"/>
        <v>4.0661052251071368</v>
      </c>
      <c r="L321" s="42">
        <f t="shared" si="58"/>
        <v>0.21806351210987962</v>
      </c>
      <c r="M321" s="42">
        <f t="shared" si="58"/>
        <v>0.40119000717305486</v>
      </c>
      <c r="N321" s="42">
        <f t="shared" si="58"/>
        <v>1.2770906705664571</v>
      </c>
      <c r="Q321" s="42">
        <f t="shared" si="59"/>
        <v>0</v>
      </c>
      <c r="R321" s="42">
        <f t="shared" si="59"/>
        <v>0</v>
      </c>
      <c r="S321" s="42">
        <f t="shared" si="59"/>
        <v>0.22998692596118783</v>
      </c>
      <c r="T321" s="42">
        <f t="shared" si="59"/>
        <v>0.21066093804936503</v>
      </c>
      <c r="U321" s="42">
        <f t="shared" si="59"/>
        <v>0.456724108122322</v>
      </c>
      <c r="V321" s="42">
        <f t="shared" si="59"/>
        <v>8.6909752809688445</v>
      </c>
      <c r="W321" s="42">
        <f t="shared" si="59"/>
        <v>3.6517958299172939</v>
      </c>
      <c r="X321" s="42">
        <f t="shared" si="59"/>
        <v>0.21275653172364109</v>
      </c>
      <c r="Y321" s="42">
        <f t="shared" si="59"/>
        <v>0.38375845879319997</v>
      </c>
      <c r="Z321" s="42">
        <f t="shared" si="59"/>
        <v>0.815313109803389</v>
      </c>
      <c r="AC321" s="42">
        <f t="shared" si="60"/>
        <v>3.7433282744496321E-3</v>
      </c>
      <c r="AD321" s="42">
        <f t="shared" si="60"/>
        <v>0.37581416604183093</v>
      </c>
      <c r="AE321" s="42">
        <f t="shared" si="60"/>
        <v>0.29494389535633692</v>
      </c>
      <c r="AF321" s="42">
        <f t="shared" si="60"/>
        <v>0.32425356292494795</v>
      </c>
      <c r="AG321" s="42">
        <f t="shared" si="60"/>
        <v>0.56396897825330794</v>
      </c>
      <c r="AH321" s="42">
        <f t="shared" si="60"/>
        <v>15.847296924929839</v>
      </c>
      <c r="AI321" s="42">
        <f t="shared" si="60"/>
        <v>4.4804146202969752</v>
      </c>
      <c r="AJ321" s="42">
        <f t="shared" si="60"/>
        <v>0.22243781906282178</v>
      </c>
      <c r="AK321" s="42">
        <f t="shared" si="60"/>
        <v>0.42301599485512992</v>
      </c>
      <c r="AL321" s="42">
        <f t="shared" si="60"/>
        <v>1.7388682313295241</v>
      </c>
    </row>
    <row r="322" spans="4:38">
      <c r="D322" s="52">
        <f t="shared" si="51"/>
        <v>9.75</v>
      </c>
      <c r="E322" s="42">
        <f t="shared" si="58"/>
        <v>1.3685818957728721E-3</v>
      </c>
      <c r="F322" s="42">
        <f t="shared" si="58"/>
        <v>0.1825107008256899</v>
      </c>
      <c r="G322" s="42">
        <f t="shared" si="58"/>
        <v>0.26307921569538772</v>
      </c>
      <c r="H322" s="42">
        <f t="shared" si="58"/>
        <v>0.27095514299747597</v>
      </c>
      <c r="I322" s="42">
        <f t="shared" si="58"/>
        <v>0.49746059618682709</v>
      </c>
      <c r="J322" s="42">
        <f t="shared" si="58"/>
        <v>12.064482361424762</v>
      </c>
      <c r="K322" s="42">
        <f t="shared" si="58"/>
        <v>4.0806956379422994</v>
      </c>
      <c r="L322" s="42">
        <f t="shared" si="58"/>
        <v>0.217607843821472</v>
      </c>
      <c r="M322" s="42">
        <f t="shared" si="58"/>
        <v>0.40057162351298503</v>
      </c>
      <c r="N322" s="42">
        <f t="shared" si="58"/>
        <v>1.2728048344450649</v>
      </c>
      <c r="Q322" s="42">
        <f t="shared" si="59"/>
        <v>0</v>
      </c>
      <c r="R322" s="42">
        <f t="shared" si="59"/>
        <v>0</v>
      </c>
      <c r="S322" s="42">
        <f t="shared" si="59"/>
        <v>0.23106217273084456</v>
      </c>
      <c r="T322" s="42">
        <f t="shared" si="59"/>
        <v>0.21198195877991083</v>
      </c>
      <c r="U322" s="42">
        <f t="shared" si="59"/>
        <v>0.44588331188019004</v>
      </c>
      <c r="V322" s="42">
        <f t="shared" si="59"/>
        <v>8.4667473158483002</v>
      </c>
      <c r="W322" s="42">
        <f t="shared" si="59"/>
        <v>3.6595202947446293</v>
      </c>
      <c r="X322" s="42">
        <f t="shared" si="59"/>
        <v>0.21314630569576482</v>
      </c>
      <c r="Y322" s="42">
        <f t="shared" si="59"/>
        <v>0.38366442624015817</v>
      </c>
      <c r="Z322" s="42">
        <f t="shared" si="59"/>
        <v>0.81259750309178913</v>
      </c>
      <c r="AC322" s="42">
        <f t="shared" si="60"/>
        <v>3.5220480297482597E-3</v>
      </c>
      <c r="AD322" s="42">
        <f t="shared" si="60"/>
        <v>0.37514904305048075</v>
      </c>
      <c r="AE322" s="42">
        <f t="shared" si="60"/>
        <v>0.29344498683510145</v>
      </c>
      <c r="AF322" s="42">
        <f t="shared" si="60"/>
        <v>0.32992832721504151</v>
      </c>
      <c r="AG322" s="42">
        <f t="shared" si="60"/>
        <v>0.56217596472906861</v>
      </c>
      <c r="AH322" s="42">
        <f t="shared" si="60"/>
        <v>15.662217407001219</v>
      </c>
      <c r="AI322" s="42">
        <f t="shared" si="60"/>
        <v>4.5018709811399598</v>
      </c>
      <c r="AJ322" s="42">
        <f t="shared" si="60"/>
        <v>0.22147080048998879</v>
      </c>
      <c r="AK322" s="42">
        <f t="shared" si="60"/>
        <v>0.42029913257678925</v>
      </c>
      <c r="AL322" s="42">
        <f t="shared" si="60"/>
        <v>1.7330121657983462</v>
      </c>
    </row>
    <row r="323" spans="4:38">
      <c r="D323" s="52">
        <f t="shared" si="51"/>
        <v>10</v>
      </c>
      <c r="E323" s="42">
        <f t="shared" si="58"/>
        <v>1.2645465254858398E-3</v>
      </c>
      <c r="F323" s="42">
        <f t="shared" si="58"/>
        <v>0.1820963083368273</v>
      </c>
      <c r="G323" s="42">
        <f t="shared" si="58"/>
        <v>0.26274289023542347</v>
      </c>
      <c r="H323" s="42">
        <f t="shared" si="58"/>
        <v>0.27470288497281836</v>
      </c>
      <c r="I323" s="42">
        <f t="shared" si="58"/>
        <v>0.496135364801365</v>
      </c>
      <c r="J323" s="42">
        <f t="shared" si="58"/>
        <v>11.851463633822272</v>
      </c>
      <c r="K323" s="42">
        <f t="shared" si="58"/>
        <v>4.0963282231228266</v>
      </c>
      <c r="L323" s="42">
        <f t="shared" si="58"/>
        <v>0.21738000967726848</v>
      </c>
      <c r="M323" s="42">
        <f t="shared" si="58"/>
        <v>0.40025452952002194</v>
      </c>
      <c r="N323" s="42">
        <f t="shared" si="58"/>
        <v>1.2706619163843718</v>
      </c>
      <c r="Q323" s="42">
        <f t="shared" si="59"/>
        <v>0</v>
      </c>
      <c r="R323" s="42">
        <f t="shared" si="59"/>
        <v>0</v>
      </c>
      <c r="S323" s="42">
        <f t="shared" si="59"/>
        <v>0.23221422284119098</v>
      </c>
      <c r="T323" s="42">
        <f t="shared" si="59"/>
        <v>0.2133973381340673</v>
      </c>
      <c r="U323" s="42">
        <f t="shared" si="59"/>
        <v>0.43557432427610809</v>
      </c>
      <c r="V323" s="42">
        <f t="shared" si="59"/>
        <v>8.2327185780434693</v>
      </c>
      <c r="W323" s="42">
        <f t="shared" si="59"/>
        <v>3.6677965070596352</v>
      </c>
      <c r="X323" s="42">
        <f t="shared" si="59"/>
        <v>0.21356392066589722</v>
      </c>
      <c r="Y323" s="42">
        <f t="shared" si="59"/>
        <v>0.3836174099636373</v>
      </c>
      <c r="Z323" s="42">
        <f t="shared" si="59"/>
        <v>0.81123969973598864</v>
      </c>
      <c r="AC323" s="42">
        <f t="shared" si="60"/>
        <v>3.4114079073975733E-3</v>
      </c>
      <c r="AD323" s="42">
        <f t="shared" si="60"/>
        <v>0.3748164815548054</v>
      </c>
      <c r="AE323" s="42">
        <f t="shared" si="60"/>
        <v>0.29269553257448366</v>
      </c>
      <c r="AF323" s="42">
        <f t="shared" si="60"/>
        <v>0.33600843181156986</v>
      </c>
      <c r="AG323" s="42">
        <f t="shared" si="60"/>
        <v>0.56127945796694911</v>
      </c>
      <c r="AH323" s="42">
        <f t="shared" si="60"/>
        <v>15.47020868960109</v>
      </c>
      <c r="AI323" s="42">
        <f t="shared" si="60"/>
        <v>4.524859939186018</v>
      </c>
      <c r="AJ323" s="42">
        <f t="shared" si="60"/>
        <v>0.22098729120357255</v>
      </c>
      <c r="AK323" s="42">
        <f t="shared" si="60"/>
        <v>0.41787547877093373</v>
      </c>
      <c r="AL323" s="42">
        <f t="shared" si="60"/>
        <v>1.7300841330327599</v>
      </c>
    </row>
    <row r="324" spans="4:38">
      <c r="D324" s="52">
        <f t="shared" si="51"/>
        <v>10.25</v>
      </c>
      <c r="E324" s="42">
        <f t="shared" ref="E324:N327" si="61">($D234-$D233)/8*(E233+3*((2*E233+E234)/3)+3*((E233+2*E234)/3)+E234)</f>
        <v>1.2385376829140793E-3</v>
      </c>
      <c r="F324" s="42">
        <f t="shared" si="61"/>
        <v>0.18199271021461189</v>
      </c>
      <c r="G324" s="42">
        <f t="shared" si="61"/>
        <v>0.26265880887043236</v>
      </c>
      <c r="H324" s="42">
        <f t="shared" si="61"/>
        <v>0.27663921832674548</v>
      </c>
      <c r="I324" s="42">
        <f t="shared" si="61"/>
        <v>0.49580405695499941</v>
      </c>
      <c r="J324" s="42">
        <f t="shared" si="61"/>
        <v>11.742967408163425</v>
      </c>
      <c r="K324" s="42">
        <f t="shared" si="61"/>
        <v>4.1044050587994327</v>
      </c>
      <c r="L324" s="42">
        <f t="shared" si="61"/>
        <v>0.21732305114121761</v>
      </c>
      <c r="M324" s="42">
        <f t="shared" si="61"/>
        <v>0.40017130494031694</v>
      </c>
      <c r="N324" s="42">
        <f t="shared" si="61"/>
        <v>1.2701261868691998</v>
      </c>
      <c r="Q324" s="42">
        <f t="shared" ref="Q324:Z327" si="62">($D234-$D233)/8*(Q233+3*((2*Q233+Q234)/3)+3*((Q233+2*Q234)/3)+Q234)</f>
        <v>0</v>
      </c>
      <c r="R324" s="42">
        <f t="shared" si="62"/>
        <v>0</v>
      </c>
      <c r="S324" s="42">
        <f t="shared" si="62"/>
        <v>0.23342387545705429</v>
      </c>
      <c r="T324" s="42">
        <f t="shared" si="62"/>
        <v>0.21488348645593133</v>
      </c>
      <c r="U324" s="42">
        <f t="shared" si="62"/>
        <v>0.42566419315056409</v>
      </c>
      <c r="V324" s="42">
        <f t="shared" si="62"/>
        <v>7.9917888723780504</v>
      </c>
      <c r="W324" s="42">
        <f t="shared" si="62"/>
        <v>3.6764865299903868</v>
      </c>
      <c r="X324" s="42">
        <f t="shared" si="62"/>
        <v>0.21400241638453646</v>
      </c>
      <c r="Y324" s="42">
        <f t="shared" si="62"/>
        <v>0.38360565589450701</v>
      </c>
      <c r="Z324" s="42">
        <f t="shared" si="62"/>
        <v>0.81090024889703849</v>
      </c>
      <c r="AC324" s="42">
        <f t="shared" ref="AC324:AL327" si="63">($D234-$D233)/8*(AC233+3*((2*AC233+AC234)/3)+3*((AC233+2*AC234)/3)+AC234)</f>
        <v>3.3837478768099019E-3</v>
      </c>
      <c r="AD324" s="42">
        <f t="shared" si="63"/>
        <v>0.37473334118088641</v>
      </c>
      <c r="AE324" s="42">
        <f t="shared" si="63"/>
        <v>0.29250816900932936</v>
      </c>
      <c r="AF324" s="42">
        <f t="shared" si="63"/>
        <v>0.34239254163792465</v>
      </c>
      <c r="AG324" s="42">
        <f t="shared" si="63"/>
        <v>0.56105533127641904</v>
      </c>
      <c r="AH324" s="42">
        <f t="shared" si="63"/>
        <v>15.273458128014454</v>
      </c>
      <c r="AI324" s="42">
        <f t="shared" si="63"/>
        <v>4.5489983451343816</v>
      </c>
      <c r="AJ324" s="42">
        <f t="shared" si="63"/>
        <v>0.22086641388196848</v>
      </c>
      <c r="AK324" s="42">
        <f t="shared" si="63"/>
        <v>0.41567173131944168</v>
      </c>
      <c r="AL324" s="42">
        <f t="shared" si="63"/>
        <v>1.7293521248413657</v>
      </c>
    </row>
    <row r="325" spans="4:38">
      <c r="D325" s="52">
        <f t="shared" si="51"/>
        <v>10.5</v>
      </c>
      <c r="E325" s="42">
        <f t="shared" si="61"/>
        <v>1.245893835571926E-3</v>
      </c>
      <c r="F325" s="42">
        <f t="shared" si="61"/>
        <v>0.18307363506447522</v>
      </c>
      <c r="G325" s="42">
        <f t="shared" si="61"/>
        <v>0.26421884077065932</v>
      </c>
      <c r="H325" s="42">
        <f t="shared" si="61"/>
        <v>0.27828228526708343</v>
      </c>
      <c r="I325" s="42">
        <f t="shared" si="61"/>
        <v>0.49874882834278583</v>
      </c>
      <c r="J325" s="42">
        <f t="shared" si="61"/>
        <v>11.812713417592324</v>
      </c>
      <c r="K325" s="42">
        <f t="shared" si="61"/>
        <v>4.1287827023694925</v>
      </c>
      <c r="L325" s="42">
        <f t="shared" si="61"/>
        <v>0.21861381650291617</v>
      </c>
      <c r="M325" s="42">
        <f t="shared" si="61"/>
        <v>0.40254807655497205</v>
      </c>
      <c r="N325" s="42">
        <f t="shared" si="61"/>
        <v>1.2776699558269238</v>
      </c>
      <c r="Q325" s="42">
        <f t="shared" si="62"/>
        <v>0</v>
      </c>
      <c r="R325" s="42">
        <f t="shared" si="62"/>
        <v>0</v>
      </c>
      <c r="S325" s="42">
        <f t="shared" si="62"/>
        <v>0.23465272890809033</v>
      </c>
      <c r="T325" s="42">
        <f t="shared" si="62"/>
        <v>0.21639322443369799</v>
      </c>
      <c r="U325" s="42">
        <f t="shared" si="62"/>
        <v>0.41588701418453256</v>
      </c>
      <c r="V325" s="42">
        <f t="shared" si="62"/>
        <v>7.748651072123744</v>
      </c>
      <c r="W325" s="42">
        <f t="shared" si="62"/>
        <v>3.6853144897930523</v>
      </c>
      <c r="X325" s="42">
        <f t="shared" si="62"/>
        <v>0.21444787235267804</v>
      </c>
      <c r="Y325" s="42">
        <f t="shared" si="62"/>
        <v>0.38360565589450701</v>
      </c>
      <c r="Z325" s="42">
        <f t="shared" si="62"/>
        <v>0.81090024889703849</v>
      </c>
      <c r="AC325" s="42">
        <f t="shared" si="63"/>
        <v>3.3837478768099019E-3</v>
      </c>
      <c r="AD325" s="42">
        <f t="shared" si="63"/>
        <v>0.37473334118088641</v>
      </c>
      <c r="AE325" s="42">
        <f t="shared" si="63"/>
        <v>0.29250816900932936</v>
      </c>
      <c r="AF325" s="42">
        <f t="shared" si="63"/>
        <v>0.3488779865408882</v>
      </c>
      <c r="AG325" s="42">
        <f t="shared" si="63"/>
        <v>0.56105533127641904</v>
      </c>
      <c r="AH325" s="42">
        <f t="shared" si="63"/>
        <v>15.075220296399884</v>
      </c>
      <c r="AI325" s="42">
        <f t="shared" si="63"/>
        <v>4.5735199003835101</v>
      </c>
      <c r="AJ325" s="42">
        <f t="shared" si="63"/>
        <v>0.22086641388196848</v>
      </c>
      <c r="AK325" s="42">
        <f t="shared" si="63"/>
        <v>0.41354128598607071</v>
      </c>
      <c r="AL325" s="42">
        <f t="shared" si="63"/>
        <v>1.7293521248413657</v>
      </c>
    </row>
    <row r="326" spans="4:38">
      <c r="D326" s="52">
        <f t="shared" si="51"/>
        <v>10.75</v>
      </c>
      <c r="E326" s="42">
        <f t="shared" si="61"/>
        <v>1.2643546039235057E-3</v>
      </c>
      <c r="F326" s="42">
        <f t="shared" si="61"/>
        <v>0.18578628992455437</v>
      </c>
      <c r="G326" s="42">
        <f t="shared" si="61"/>
        <v>0.26813384755079234</v>
      </c>
      <c r="H326" s="42">
        <f t="shared" si="61"/>
        <v>0.28240567416105405</v>
      </c>
      <c r="I326" s="42">
        <f t="shared" si="61"/>
        <v>0.50613893360117745</v>
      </c>
      <c r="J326" s="42">
        <f t="shared" si="61"/>
        <v>11.987745799790172</v>
      </c>
      <c r="K326" s="42">
        <f t="shared" si="61"/>
        <v>4.1899600666570853</v>
      </c>
      <c r="L326" s="42">
        <f t="shared" si="61"/>
        <v>0.22185308048327163</v>
      </c>
      <c r="M326" s="42">
        <f t="shared" si="61"/>
        <v>0.4085127475241031</v>
      </c>
      <c r="N326" s="42">
        <f t="shared" si="61"/>
        <v>1.2966015601184453</v>
      </c>
      <c r="Q326" s="42">
        <f t="shared" si="62"/>
        <v>0</v>
      </c>
      <c r="R326" s="42">
        <f t="shared" si="62"/>
        <v>0</v>
      </c>
      <c r="S326" s="42">
        <f t="shared" si="62"/>
        <v>0.23588158235912632</v>
      </c>
      <c r="T326" s="42">
        <f t="shared" si="62"/>
        <v>0.21790296241146467</v>
      </c>
      <c r="U326" s="42">
        <f t="shared" si="62"/>
        <v>0.40610983521850119</v>
      </c>
      <c r="V326" s="42">
        <f t="shared" si="62"/>
        <v>7.5055132718694439</v>
      </c>
      <c r="W326" s="42">
        <f t="shared" si="62"/>
        <v>3.6941424495957236</v>
      </c>
      <c r="X326" s="42">
        <f t="shared" si="62"/>
        <v>0.21489332832081962</v>
      </c>
      <c r="Y326" s="42">
        <f t="shared" si="62"/>
        <v>0.38360565589450701</v>
      </c>
      <c r="Z326" s="42">
        <f t="shared" si="62"/>
        <v>0.81090024889703849</v>
      </c>
      <c r="AC326" s="42">
        <f t="shared" si="63"/>
        <v>3.3837478768099019E-3</v>
      </c>
      <c r="AD326" s="42">
        <f t="shared" si="63"/>
        <v>0.37473334118088641</v>
      </c>
      <c r="AE326" s="42">
        <f t="shared" si="63"/>
        <v>0.29250816900932936</v>
      </c>
      <c r="AF326" s="42">
        <f t="shared" si="63"/>
        <v>0.35536343144385174</v>
      </c>
      <c r="AG326" s="42">
        <f t="shared" si="63"/>
        <v>0.56105533127641904</v>
      </c>
      <c r="AH326" s="42">
        <f t="shared" si="63"/>
        <v>14.876982464785266</v>
      </c>
      <c r="AI326" s="42">
        <f t="shared" si="63"/>
        <v>4.5980414556326368</v>
      </c>
      <c r="AJ326" s="42">
        <f t="shared" si="63"/>
        <v>0.22086641388196848</v>
      </c>
      <c r="AK326" s="42">
        <f t="shared" si="63"/>
        <v>0.41141084065269984</v>
      </c>
      <c r="AL326" s="42">
        <f t="shared" si="63"/>
        <v>1.7293521248413657</v>
      </c>
    </row>
    <row r="327" spans="4:38">
      <c r="D327" s="52">
        <f t="shared" si="51"/>
        <v>11</v>
      </c>
      <c r="E327" s="42">
        <f t="shared" si="61"/>
        <v>1.2829073530303192E-3</v>
      </c>
      <c r="F327" s="42">
        <f t="shared" si="61"/>
        <v>0.18851246058408283</v>
      </c>
      <c r="G327" s="42">
        <f t="shared" si="61"/>
        <v>0.27206836084731323</v>
      </c>
      <c r="H327" s="42">
        <f t="shared" si="61"/>
        <v>0.28654960783503441</v>
      </c>
      <c r="I327" s="42">
        <f t="shared" si="61"/>
        <v>0.51356586004978078</v>
      </c>
      <c r="J327" s="42">
        <f t="shared" si="61"/>
        <v>12.16365028061351</v>
      </c>
      <c r="K327" s="42">
        <f t="shared" si="61"/>
        <v>4.2514422470857642</v>
      </c>
      <c r="L327" s="42">
        <f t="shared" si="61"/>
        <v>0.22510848409235978</v>
      </c>
      <c r="M327" s="42">
        <f t="shared" si="61"/>
        <v>0.41450713745888146</v>
      </c>
      <c r="N327" s="42">
        <f t="shared" si="61"/>
        <v>1.3156274911046832</v>
      </c>
      <c r="Q327" s="42">
        <f t="shared" si="62"/>
        <v>0</v>
      </c>
      <c r="R327" s="42">
        <f t="shared" si="62"/>
        <v>0</v>
      </c>
      <c r="S327" s="42">
        <f t="shared" si="62"/>
        <v>0.23711043581016231</v>
      </c>
      <c r="T327" s="42">
        <f t="shared" si="62"/>
        <v>0.21941270038923133</v>
      </c>
      <c r="U327" s="42">
        <f t="shared" si="62"/>
        <v>0.39633265625246972</v>
      </c>
      <c r="V327" s="42">
        <f t="shared" si="62"/>
        <v>7.2623754716151447</v>
      </c>
      <c r="W327" s="42">
        <f t="shared" si="62"/>
        <v>3.7029704093983939</v>
      </c>
      <c r="X327" s="42">
        <f t="shared" si="62"/>
        <v>0.21533878428896114</v>
      </c>
      <c r="Y327" s="42">
        <f t="shared" si="62"/>
        <v>0.38360565589450701</v>
      </c>
      <c r="Z327" s="42">
        <f t="shared" si="62"/>
        <v>0.81090024889703849</v>
      </c>
      <c r="AC327" s="42">
        <f t="shared" si="63"/>
        <v>3.3837478768099019E-3</v>
      </c>
      <c r="AD327" s="42">
        <f t="shared" si="63"/>
        <v>0.37473334118088641</v>
      </c>
      <c r="AE327" s="42">
        <f t="shared" si="63"/>
        <v>0.29250816900932936</v>
      </c>
      <c r="AF327" s="42">
        <f t="shared" si="63"/>
        <v>0.36184887634681573</v>
      </c>
      <c r="AG327" s="42">
        <f t="shared" si="63"/>
        <v>0.56105533127641904</v>
      </c>
      <c r="AH327" s="42">
        <f t="shared" si="63"/>
        <v>14.678744633170695</v>
      </c>
      <c r="AI327" s="42">
        <f t="shared" si="63"/>
        <v>4.6225630108817644</v>
      </c>
      <c r="AJ327" s="42">
        <f t="shared" si="63"/>
        <v>0.22086641388196848</v>
      </c>
      <c r="AK327" s="42">
        <f t="shared" si="63"/>
        <v>0.40928039531932897</v>
      </c>
      <c r="AL327" s="42">
        <f t="shared" si="63"/>
        <v>1.7293521248413657</v>
      </c>
    </row>
    <row r="328" spans="4:38">
      <c r="D328" s="52">
        <f t="shared" si="51"/>
        <v>12</v>
      </c>
    </row>
    <row r="329" spans="4:38">
      <c r="D329" s="52">
        <f t="shared" si="51"/>
        <v>13</v>
      </c>
    </row>
    <row r="330" spans="4:38">
      <c r="D330" s="52">
        <f t="shared" si="51"/>
        <v>14</v>
      </c>
    </row>
    <row r="331" spans="4:38">
      <c r="D331" s="52">
        <f t="shared" si="51"/>
        <v>15</v>
      </c>
    </row>
    <row r="332" spans="4:38">
      <c r="D332" s="52">
        <f t="shared" si="51"/>
        <v>16</v>
      </c>
    </row>
    <row r="333" spans="4:38">
      <c r="D333" s="52">
        <f t="shared" si="51"/>
        <v>17</v>
      </c>
    </row>
    <row r="334" spans="4:38">
      <c r="D334" s="52">
        <f t="shared" si="51"/>
        <v>18</v>
      </c>
    </row>
    <row r="335" spans="4:38">
      <c r="D335" s="52">
        <f t="shared" si="51"/>
        <v>19</v>
      </c>
    </row>
    <row r="336" spans="4:38">
      <c r="D336" s="52">
        <f t="shared" si="51"/>
        <v>20</v>
      </c>
    </row>
    <row r="337" spans="4:4">
      <c r="D337" s="52">
        <f t="shared" si="51"/>
        <v>25</v>
      </c>
    </row>
    <row r="338" spans="4:4">
      <c r="D338" s="52">
        <f t="shared" si="51"/>
        <v>30</v>
      </c>
    </row>
    <row r="339" spans="4:4">
      <c r="D339" s="52">
        <f t="shared" si="51"/>
        <v>40</v>
      </c>
    </row>
    <row r="340" spans="4:4">
      <c r="D340" s="52">
        <f t="shared" ref="D340:D356" si="64">D250</f>
        <v>50</v>
      </c>
    </row>
    <row r="341" spans="4:4">
      <c r="D341" s="52">
        <f t="shared" si="64"/>
        <v>60</v>
      </c>
    </row>
    <row r="342" spans="4:4">
      <c r="D342" s="52">
        <f t="shared" si="64"/>
        <v>75</v>
      </c>
    </row>
    <row r="343" spans="4:4">
      <c r="D343" s="52">
        <f t="shared" si="64"/>
        <v>100</v>
      </c>
    </row>
    <row r="344" spans="4:4">
      <c r="D344" s="52">
        <f t="shared" si="64"/>
        <v>125</v>
      </c>
    </row>
    <row r="345" spans="4:4">
      <c r="D345" s="52">
        <f t="shared" si="64"/>
        <v>150</v>
      </c>
    </row>
    <row r="346" spans="4:4">
      <c r="D346" s="52">
        <f t="shared" si="64"/>
        <v>175</v>
      </c>
    </row>
    <row r="347" spans="4:4">
      <c r="D347" s="52">
        <f t="shared" si="64"/>
        <v>200</v>
      </c>
    </row>
    <row r="348" spans="4:4">
      <c r="D348" s="52">
        <f t="shared" si="64"/>
        <v>225</v>
      </c>
    </row>
    <row r="349" spans="4:4">
      <c r="D349" s="52">
        <f t="shared" si="64"/>
        <v>250</v>
      </c>
    </row>
    <row r="350" spans="4:4">
      <c r="D350" s="52">
        <f t="shared" si="64"/>
        <v>300</v>
      </c>
    </row>
    <row r="351" spans="4:4">
      <c r="D351" s="52">
        <f t="shared" si="64"/>
        <v>365</v>
      </c>
    </row>
    <row r="352" spans="4:4">
      <c r="D352" s="52">
        <f t="shared" si="64"/>
        <v>730</v>
      </c>
    </row>
    <row r="353" spans="4:38">
      <c r="D353" s="52">
        <f t="shared" si="64"/>
        <v>1460</v>
      </c>
    </row>
    <row r="354" spans="4:38">
      <c r="D354" s="52">
        <f t="shared" si="64"/>
        <v>2920</v>
      </c>
    </row>
    <row r="355" spans="4:38">
      <c r="D355" s="52">
        <f t="shared" si="64"/>
        <v>5840</v>
      </c>
    </row>
    <row r="356" spans="4:38">
      <c r="D356" s="52">
        <f t="shared" si="64"/>
        <v>7946.78</v>
      </c>
    </row>
    <row r="359" spans="4:38">
      <c r="D359" s="53" t="s">
        <v>58</v>
      </c>
      <c r="E359" s="53" t="s">
        <v>59</v>
      </c>
      <c r="F359" s="53"/>
      <c r="G359" s="53"/>
    </row>
    <row r="361" spans="4:38">
      <c r="E361" s="53" t="s">
        <v>60</v>
      </c>
    </row>
    <row r="363" spans="4:38">
      <c r="D363" s="53" t="str">
        <f>D274</f>
        <v>Average</v>
      </c>
      <c r="E363" s="53" t="str">
        <f>E274</f>
        <v>Blood</v>
      </c>
      <c r="F363" s="53" t="str">
        <f t="shared" ref="F363:N363" si="65">F274</f>
        <v>Thymus</v>
      </c>
      <c r="G363" s="53" t="str">
        <f t="shared" si="65"/>
        <v>Heart</v>
      </c>
      <c r="H363" s="53" t="str">
        <f t="shared" si="65"/>
        <v>Lungs</v>
      </c>
      <c r="I363" s="53" t="str">
        <f t="shared" si="65"/>
        <v>Kidneys</v>
      </c>
      <c r="J363" s="53" t="str">
        <f t="shared" si="65"/>
        <v>Spleen</v>
      </c>
      <c r="K363" s="53" t="str">
        <f t="shared" si="65"/>
        <v>Liver</v>
      </c>
      <c r="L363" s="53" t="str">
        <f t="shared" si="65"/>
        <v>ART</v>
      </c>
      <c r="M363" s="53" t="str">
        <f t="shared" si="65"/>
        <v>Carcass</v>
      </c>
      <c r="N363" s="53" t="str">
        <f t="shared" si="6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66">R274</f>
        <v>Thymus</v>
      </c>
      <c r="S363" s="53" t="str">
        <f t="shared" si="66"/>
        <v>Heart</v>
      </c>
      <c r="T363" s="53" t="str">
        <f t="shared" si="66"/>
        <v>Lungs</v>
      </c>
      <c r="U363" s="53" t="str">
        <f t="shared" si="66"/>
        <v>Kidneys</v>
      </c>
      <c r="V363" s="53" t="str">
        <f t="shared" si="66"/>
        <v>Spleen</v>
      </c>
      <c r="W363" s="53" t="str">
        <f t="shared" si="66"/>
        <v>Liver</v>
      </c>
      <c r="X363" s="53" t="str">
        <f t="shared" si="66"/>
        <v>ART</v>
      </c>
      <c r="Y363" s="53" t="str">
        <f t="shared" si="66"/>
        <v>Carcass</v>
      </c>
      <c r="Z363" s="53" t="str">
        <f t="shared" si="6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67">AD274</f>
        <v>Thymus</v>
      </c>
      <c r="AE363" s="53" t="str">
        <f t="shared" si="67"/>
        <v>Heart</v>
      </c>
      <c r="AF363" s="53" t="str">
        <f t="shared" si="67"/>
        <v>Lungs</v>
      </c>
      <c r="AG363" s="53" t="str">
        <f t="shared" si="67"/>
        <v>Kidneys</v>
      </c>
      <c r="AH363" s="53" t="str">
        <f t="shared" si="67"/>
        <v>Spleen</v>
      </c>
      <c r="AI363" s="53" t="str">
        <f t="shared" si="67"/>
        <v>Liver</v>
      </c>
      <c r="AJ363" s="53" t="str">
        <f t="shared" si="67"/>
        <v>ART</v>
      </c>
      <c r="AK363" s="53" t="str">
        <f t="shared" si="67"/>
        <v>Carcass</v>
      </c>
      <c r="AL363" s="53" t="str">
        <f t="shared" si="67"/>
        <v>Tumor</v>
      </c>
    </row>
    <row r="364" spans="4:38">
      <c r="D364" s="52">
        <f t="shared" ref="D364:D427" si="68">D275</f>
        <v>0</v>
      </c>
      <c r="E364" s="55">
        <f>E275/$R$173</f>
        <v>0</v>
      </c>
      <c r="F364" s="55">
        <f t="shared" ref="F364:N364" si="69">F275/$R$173</f>
        <v>0</v>
      </c>
      <c r="G364" s="55">
        <f t="shared" si="69"/>
        <v>0</v>
      </c>
      <c r="H364" s="55">
        <f t="shared" si="69"/>
        <v>0</v>
      </c>
      <c r="I364" s="55">
        <f t="shared" si="69"/>
        <v>0</v>
      </c>
      <c r="J364" s="55">
        <f t="shared" si="69"/>
        <v>0</v>
      </c>
      <c r="K364" s="55">
        <f t="shared" si="69"/>
        <v>0</v>
      </c>
      <c r="L364" s="55">
        <f t="shared" si="69"/>
        <v>0</v>
      </c>
      <c r="M364" s="55">
        <f t="shared" si="69"/>
        <v>0</v>
      </c>
      <c r="N364" s="55">
        <f t="shared" si="69"/>
        <v>0</v>
      </c>
      <c r="Q364" s="55">
        <f>Q275/$R$173</f>
        <v>0</v>
      </c>
      <c r="R364" s="55">
        <f t="shared" ref="R364:Z364" si="70">R275/$R$173</f>
        <v>0</v>
      </c>
      <c r="S364" s="55">
        <f t="shared" si="70"/>
        <v>0</v>
      </c>
      <c r="T364" s="55">
        <f t="shared" si="70"/>
        <v>0</v>
      </c>
      <c r="U364" s="55">
        <f t="shared" si="70"/>
        <v>0</v>
      </c>
      <c r="V364" s="55">
        <f t="shared" si="70"/>
        <v>0</v>
      </c>
      <c r="W364" s="55">
        <f t="shared" si="70"/>
        <v>0</v>
      </c>
      <c r="X364" s="55">
        <f t="shared" si="70"/>
        <v>0</v>
      </c>
      <c r="Y364" s="55">
        <f t="shared" si="70"/>
        <v>0</v>
      </c>
      <c r="Z364" s="55">
        <f t="shared" si="70"/>
        <v>0</v>
      </c>
      <c r="AC364" s="55">
        <f>AC275/$R$173</f>
        <v>0</v>
      </c>
      <c r="AD364" s="55">
        <f t="shared" ref="AD364:AL364" si="71">AD275/$R$173</f>
        <v>0</v>
      </c>
      <c r="AE364" s="55">
        <f t="shared" si="71"/>
        <v>0</v>
      </c>
      <c r="AF364" s="55">
        <f t="shared" si="71"/>
        <v>0</v>
      </c>
      <c r="AG364" s="55">
        <f t="shared" si="71"/>
        <v>0</v>
      </c>
      <c r="AH364" s="55">
        <f t="shared" si="71"/>
        <v>0</v>
      </c>
      <c r="AI364" s="55">
        <f t="shared" si="71"/>
        <v>0</v>
      </c>
      <c r="AJ364" s="55">
        <f t="shared" si="71"/>
        <v>0</v>
      </c>
      <c r="AK364" s="55">
        <f t="shared" si="71"/>
        <v>0</v>
      </c>
      <c r="AL364" s="55">
        <f t="shared" si="71"/>
        <v>0</v>
      </c>
    </row>
    <row r="365" spans="4:38">
      <c r="D365" s="52">
        <f t="shared" si="68"/>
        <v>4.1666666666666664E-2</v>
      </c>
      <c r="E365" s="55">
        <f t="shared" ref="E365:N380" si="72">E364+E276/$R$173</f>
        <v>8.4088610897926982E-8</v>
      </c>
      <c r="F365" s="55">
        <f t="shared" si="72"/>
        <v>2.7945831707096702E-8</v>
      </c>
      <c r="G365" s="55">
        <f t="shared" si="72"/>
        <v>2.4563340124149125E-8</v>
      </c>
      <c r="H365" s="55">
        <f t="shared" si="72"/>
        <v>4.0052818450364304E-8</v>
      </c>
      <c r="I365" s="55">
        <f t="shared" si="72"/>
        <v>3.3945298109141505E-8</v>
      </c>
      <c r="J365" s="55">
        <f t="shared" si="72"/>
        <v>1.2805399969899762E-7</v>
      </c>
      <c r="K365" s="55">
        <f t="shared" si="72"/>
        <v>4.8766515520561029E-8</v>
      </c>
      <c r="L365" s="55">
        <f t="shared" si="72"/>
        <v>4.1101107535313695E-9</v>
      </c>
      <c r="M365" s="55">
        <f t="shared" si="72"/>
        <v>6.5623887600591062E-9</v>
      </c>
      <c r="N365" s="55">
        <f t="shared" si="72"/>
        <v>5.4569608497802293E-9</v>
      </c>
      <c r="Q365" s="55">
        <f t="shared" ref="Q365:Z380" si="73">Q364+Q276/$R$173</f>
        <v>8.2301028061466388E-8</v>
      </c>
      <c r="R365" s="55">
        <f t="shared" si="73"/>
        <v>2.1914423142935876E-8</v>
      </c>
      <c r="S365" s="55">
        <f t="shared" si="73"/>
        <v>2.3130074229470867E-8</v>
      </c>
      <c r="T365" s="55">
        <f t="shared" si="73"/>
        <v>3.881196445104196E-8</v>
      </c>
      <c r="U365" s="55">
        <f t="shared" si="73"/>
        <v>3.1797425641349488E-8</v>
      </c>
      <c r="V365" s="55">
        <f t="shared" si="73"/>
        <v>1.1281890308667351E-7</v>
      </c>
      <c r="W365" s="55">
        <f t="shared" si="73"/>
        <v>4.3683210369407105E-8</v>
      </c>
      <c r="X365" s="55">
        <f t="shared" si="73"/>
        <v>3.6914372726358146E-9</v>
      </c>
      <c r="Y365" s="55">
        <f t="shared" si="73"/>
        <v>5.8692187464332499E-9</v>
      </c>
      <c r="Z365" s="55">
        <f t="shared" si="73"/>
        <v>6.9608899595059688E-10</v>
      </c>
      <c r="AC365" s="55">
        <f t="shared" ref="AC365:AL380" si="74">AC364+AC276/$R$173</f>
        <v>8.5876193734387577E-8</v>
      </c>
      <c r="AD365" s="55">
        <f t="shared" si="74"/>
        <v>3.3977240271257541E-8</v>
      </c>
      <c r="AE365" s="55">
        <f t="shared" si="74"/>
        <v>2.599660601882739E-8</v>
      </c>
      <c r="AF365" s="55">
        <f t="shared" si="74"/>
        <v>4.1293672449686781E-8</v>
      </c>
      <c r="AG365" s="55">
        <f t="shared" si="74"/>
        <v>3.6093170576933383E-8</v>
      </c>
      <c r="AH365" s="55">
        <f t="shared" si="74"/>
        <v>1.4328909631132165E-7</v>
      </c>
      <c r="AI365" s="55">
        <f t="shared" si="74"/>
        <v>5.3849820671714972E-8</v>
      </c>
      <c r="AJ365" s="55">
        <f t="shared" si="74"/>
        <v>4.5287842344269256E-9</v>
      </c>
      <c r="AK365" s="55">
        <f t="shared" si="74"/>
        <v>7.2555587736849616E-9</v>
      </c>
      <c r="AL365" s="55">
        <f t="shared" si="74"/>
        <v>1.0217832703609856E-8</v>
      </c>
    </row>
    <row r="366" spans="4:38">
      <c r="D366" s="52">
        <f t="shared" si="68"/>
        <v>7.4999999999999997E-2</v>
      </c>
      <c r="E366" s="55">
        <f t="shared" si="72"/>
        <v>2.08214205530164E-7</v>
      </c>
      <c r="F366" s="55">
        <f t="shared" si="72"/>
        <v>7.0090779964499378E-8</v>
      </c>
      <c r="G366" s="55">
        <f t="shared" si="72"/>
        <v>6.2220228422663714E-8</v>
      </c>
      <c r="H366" s="55">
        <f t="shared" si="72"/>
        <v>1.0049254802619844E-7</v>
      </c>
      <c r="I366" s="55">
        <f t="shared" si="72"/>
        <v>8.7269835061379631E-8</v>
      </c>
      <c r="J366" s="55">
        <f t="shared" si="72"/>
        <v>3.2813351200140014E-7</v>
      </c>
      <c r="K366" s="55">
        <f t="shared" si="72"/>
        <v>1.2744434584569487E-7</v>
      </c>
      <c r="L366" s="55">
        <f t="shared" si="72"/>
        <v>1.1588039450681964E-8</v>
      </c>
      <c r="M366" s="55">
        <f t="shared" si="72"/>
        <v>1.7277765953756232E-8</v>
      </c>
      <c r="N366" s="55">
        <f t="shared" si="72"/>
        <v>2.0274706898543254E-8</v>
      </c>
      <c r="Q366" s="55">
        <f t="shared" si="73"/>
        <v>2.0306017579357396E-7</v>
      </c>
      <c r="R366" s="55">
        <f t="shared" si="73"/>
        <v>5.5199511443403415E-8</v>
      </c>
      <c r="S366" s="55">
        <f t="shared" si="73"/>
        <v>5.711157987678718E-8</v>
      </c>
      <c r="T366" s="55">
        <f t="shared" si="73"/>
        <v>9.6968422304445248E-8</v>
      </c>
      <c r="U366" s="55">
        <f t="shared" si="73"/>
        <v>8.078983669698221E-8</v>
      </c>
      <c r="V366" s="55">
        <f t="shared" si="73"/>
        <v>2.8814953507536037E-7</v>
      </c>
      <c r="W366" s="55">
        <f t="shared" si="73"/>
        <v>1.1256056274944752E-7</v>
      </c>
      <c r="X366" s="55">
        <f t="shared" si="73"/>
        <v>1.0420570236383379E-8</v>
      </c>
      <c r="Y366" s="55">
        <f t="shared" si="73"/>
        <v>1.5628603654367802E-8</v>
      </c>
      <c r="Z366" s="55">
        <f t="shared" si="73"/>
        <v>4.0323702839720008E-9</v>
      </c>
      <c r="AC366" s="55">
        <f t="shared" si="74"/>
        <v>2.1336823526675401E-7</v>
      </c>
      <c r="AD366" s="55">
        <f t="shared" si="74"/>
        <v>8.4982048485595361E-8</v>
      </c>
      <c r="AE366" s="55">
        <f t="shared" si="74"/>
        <v>6.72517320579272E-8</v>
      </c>
      <c r="AF366" s="55">
        <f t="shared" si="74"/>
        <v>1.0401667374795177E-7</v>
      </c>
      <c r="AG366" s="55">
        <f t="shared" si="74"/>
        <v>9.3664413622517812E-8</v>
      </c>
      <c r="AH366" s="55">
        <f t="shared" si="74"/>
        <v>3.6811748892744034E-7</v>
      </c>
      <c r="AI366" s="55">
        <f t="shared" si="74"/>
        <v>1.4227596409906357E-7</v>
      </c>
      <c r="AJ366" s="55">
        <f t="shared" si="74"/>
        <v>1.2755289120253939E-8</v>
      </c>
      <c r="AK366" s="55">
        <f t="shared" si="74"/>
        <v>1.8929019234151121E-8</v>
      </c>
      <c r="AL366" s="55">
        <f t="shared" si="74"/>
        <v>3.651704351311446E-8</v>
      </c>
    </row>
    <row r="367" spans="4:38">
      <c r="D367" s="52">
        <f t="shared" si="68"/>
        <v>0.1</v>
      </c>
      <c r="E367" s="55">
        <f t="shared" si="72"/>
        <v>2.8752969431610241E-7</v>
      </c>
      <c r="F367" s="55">
        <f t="shared" si="72"/>
        <v>9.8303810418337506E-8</v>
      </c>
      <c r="G367" s="55">
        <f t="shared" si="72"/>
        <v>8.8287242739685556E-8</v>
      </c>
      <c r="H367" s="55">
        <f t="shared" si="72"/>
        <v>1.4097952922711605E-7</v>
      </c>
      <c r="I367" s="55">
        <f t="shared" si="72"/>
        <v>1.2597267395305317E-7</v>
      </c>
      <c r="J367" s="55">
        <f t="shared" si="72"/>
        <v>4.7185772906064196E-7</v>
      </c>
      <c r="K367" s="55">
        <f t="shared" si="72"/>
        <v>1.8731171761947366E-7</v>
      </c>
      <c r="L367" s="55">
        <f t="shared" si="72"/>
        <v>1.8397753713620296E-8</v>
      </c>
      <c r="M367" s="55">
        <f t="shared" si="72"/>
        <v>2.5600178830136408E-8</v>
      </c>
      <c r="N367" s="55">
        <f t="shared" si="72"/>
        <v>3.9297652045423287E-8</v>
      </c>
      <c r="Q367" s="55">
        <f t="shared" si="73"/>
        <v>2.7916699108338703E-7</v>
      </c>
      <c r="R367" s="55">
        <f t="shared" si="73"/>
        <v>7.7812346463477245E-8</v>
      </c>
      <c r="S367" s="55">
        <f t="shared" si="73"/>
        <v>7.856401701266122E-8</v>
      </c>
      <c r="T367" s="55">
        <f t="shared" si="73"/>
        <v>1.3535707425753935E-7</v>
      </c>
      <c r="U367" s="55">
        <f t="shared" si="73"/>
        <v>1.1504824118471078E-7</v>
      </c>
      <c r="V367" s="55">
        <f t="shared" si="73"/>
        <v>4.1276764537044291E-7</v>
      </c>
      <c r="W367" s="55">
        <f t="shared" si="73"/>
        <v>1.6289759074110433E-7</v>
      </c>
      <c r="X367" s="55">
        <f t="shared" si="73"/>
        <v>1.656216797878203E-8</v>
      </c>
      <c r="Y367" s="55">
        <f t="shared" si="73"/>
        <v>2.343909772462597E-8</v>
      </c>
      <c r="Z367" s="55">
        <f t="shared" si="73"/>
        <v>9.4444552640321219E-9</v>
      </c>
      <c r="AC367" s="55">
        <f t="shared" si="74"/>
        <v>2.9589239754881779E-7</v>
      </c>
      <c r="AD367" s="55">
        <f t="shared" si="74"/>
        <v>1.187952743731977E-7</v>
      </c>
      <c r="AE367" s="55">
        <f t="shared" si="74"/>
        <v>9.774659780654492E-8</v>
      </c>
      <c r="AF367" s="55">
        <f t="shared" si="74"/>
        <v>1.4660198419669275E-7</v>
      </c>
      <c r="AG367" s="55">
        <f t="shared" si="74"/>
        <v>1.3660493216706617E-7</v>
      </c>
      <c r="AH367" s="55">
        <f t="shared" si="74"/>
        <v>5.3094781275084153E-7</v>
      </c>
      <c r="AI367" s="55">
        <f t="shared" si="74"/>
        <v>2.1154741702390572E-7</v>
      </c>
      <c r="AJ367" s="55">
        <f t="shared" si="74"/>
        <v>2.0232588505700458E-8</v>
      </c>
      <c r="AK367" s="55">
        <f t="shared" si="74"/>
        <v>2.7768412041134828E-8</v>
      </c>
      <c r="AL367" s="55">
        <f t="shared" si="74"/>
        <v>6.915084882681435E-8</v>
      </c>
    </row>
    <row r="368" spans="4:38">
      <c r="D368" s="52">
        <f t="shared" si="68"/>
        <v>0.125</v>
      </c>
      <c r="E368" s="55">
        <f t="shared" si="72"/>
        <v>3.5559409909412184E-7</v>
      </c>
      <c r="F368" s="55">
        <f t="shared" si="72"/>
        <v>1.2380403861685211E-7</v>
      </c>
      <c r="G368" s="55">
        <f t="shared" si="72"/>
        <v>1.1257793109304488E-7</v>
      </c>
      <c r="H368" s="55">
        <f t="shared" si="72"/>
        <v>1.775257736123645E-7</v>
      </c>
      <c r="I368" s="55">
        <f t="shared" si="72"/>
        <v>1.6361128394362227E-7</v>
      </c>
      <c r="J368" s="55">
        <f t="shared" si="72"/>
        <v>6.1054953262273504E-7</v>
      </c>
      <c r="K368" s="55">
        <f t="shared" si="72"/>
        <v>2.4792343291878492E-7</v>
      </c>
      <c r="L368" s="55">
        <f t="shared" si="72"/>
        <v>2.6180384503413283E-8</v>
      </c>
      <c r="M368" s="55">
        <f t="shared" si="72"/>
        <v>3.415555611410843E-8</v>
      </c>
      <c r="N368" s="55">
        <f t="shared" si="72"/>
        <v>6.4869850626410666E-8</v>
      </c>
      <c r="Q368" s="55">
        <f t="shared" si="73"/>
        <v>3.4347332145849488E-7</v>
      </c>
      <c r="R368" s="55">
        <f t="shared" si="73"/>
        <v>9.8546568423251045E-8</v>
      </c>
      <c r="S368" s="55">
        <f t="shared" si="73"/>
        <v>9.6741903878486906E-8</v>
      </c>
      <c r="T368" s="55">
        <f t="shared" si="73"/>
        <v>1.694846637059867E-7</v>
      </c>
      <c r="U368" s="55">
        <f t="shared" si="73"/>
        <v>1.4727320041432551E-7</v>
      </c>
      <c r="V368" s="55">
        <f t="shared" si="73"/>
        <v>5.318429176505866E-7</v>
      </c>
      <c r="W368" s="55">
        <f t="shared" si="73"/>
        <v>2.1221140912959972E-7</v>
      </c>
      <c r="X368" s="55">
        <f t="shared" si="73"/>
        <v>2.3588397435976477E-8</v>
      </c>
      <c r="Y368" s="55">
        <f t="shared" si="73"/>
        <v>3.1647044558389324E-8</v>
      </c>
      <c r="Z368" s="55">
        <f t="shared" si="73"/>
        <v>1.7251865425456667E-8</v>
      </c>
      <c r="AC368" s="55">
        <f t="shared" si="74"/>
        <v>3.677148767297488E-7</v>
      </c>
      <c r="AD368" s="55">
        <f t="shared" si="74"/>
        <v>1.4906150881045301E-7</v>
      </c>
      <c r="AE368" s="55">
        <f t="shared" si="74"/>
        <v>1.2785684932243748E-7</v>
      </c>
      <c r="AF368" s="55">
        <f t="shared" si="74"/>
        <v>1.8556688351874223E-7</v>
      </c>
      <c r="AG368" s="55">
        <f t="shared" si="74"/>
        <v>1.7933250059824711E-7</v>
      </c>
      <c r="AH368" s="55">
        <f t="shared" si="74"/>
        <v>6.892561475948837E-7</v>
      </c>
      <c r="AI368" s="55">
        <f t="shared" si="74"/>
        <v>2.8325874355286344E-7</v>
      </c>
      <c r="AJ368" s="55">
        <f t="shared" si="74"/>
        <v>2.877078610864816E-8</v>
      </c>
      <c r="AK368" s="55">
        <f t="shared" si="74"/>
        <v>3.6679167879254813E-8</v>
      </c>
      <c r="AL368" s="55">
        <f t="shared" si="74"/>
        <v>1.1248783582736457E-7</v>
      </c>
    </row>
    <row r="369" spans="4:38">
      <c r="D369" s="52">
        <f t="shared" si="68"/>
        <v>0.25</v>
      </c>
      <c r="E369" s="55">
        <f t="shared" si="72"/>
        <v>6.1963601225725507E-7</v>
      </c>
      <c r="F369" s="55">
        <f t="shared" si="72"/>
        <v>2.4197651890676489E-7</v>
      </c>
      <c r="G369" s="55">
        <f t="shared" si="72"/>
        <v>2.2214557386887242E-7</v>
      </c>
      <c r="H369" s="55">
        <f t="shared" si="72"/>
        <v>3.3946951696192931E-7</v>
      </c>
      <c r="I369" s="55">
        <f t="shared" si="72"/>
        <v>3.402850183921849E-7</v>
      </c>
      <c r="J369" s="55">
        <f t="shared" si="72"/>
        <v>1.2877618517135511E-6</v>
      </c>
      <c r="K369" s="55">
        <f t="shared" si="72"/>
        <v>5.6320275332280478E-7</v>
      </c>
      <c r="L369" s="55">
        <f t="shared" si="72"/>
        <v>6.9033198098558302E-8</v>
      </c>
      <c r="M369" s="55">
        <f t="shared" si="72"/>
        <v>7.8312629375186506E-8</v>
      </c>
      <c r="N369" s="55">
        <f t="shared" si="72"/>
        <v>2.7545586187258219E-7</v>
      </c>
      <c r="Q369" s="55">
        <f t="shared" si="73"/>
        <v>5.8879750275206364E-7</v>
      </c>
      <c r="R369" s="55">
        <f t="shared" si="73"/>
        <v>1.9573947432927501E-7</v>
      </c>
      <c r="S369" s="55">
        <f t="shared" si="73"/>
        <v>1.7356005752397762E-7</v>
      </c>
      <c r="T369" s="55">
        <f t="shared" si="73"/>
        <v>3.1489343222740044E-7</v>
      </c>
      <c r="U369" s="55">
        <f t="shared" si="73"/>
        <v>2.931557055585412E-7</v>
      </c>
      <c r="V369" s="55">
        <f t="shared" si="73"/>
        <v>1.1059207020478004E-6</v>
      </c>
      <c r="W369" s="55">
        <f t="shared" si="73"/>
        <v>4.5665048664163145E-7</v>
      </c>
      <c r="X369" s="55">
        <f t="shared" si="73"/>
        <v>6.221492137075357E-8</v>
      </c>
      <c r="Y369" s="55">
        <f t="shared" si="73"/>
        <v>7.4290814613992214E-8</v>
      </c>
      <c r="Z369" s="55">
        <f t="shared" si="73"/>
        <v>8.0674322287383312E-8</v>
      </c>
      <c r="AC369" s="55">
        <f t="shared" si="74"/>
        <v>6.5047452176244651E-7</v>
      </c>
      <c r="AD369" s="55">
        <f t="shared" si="74"/>
        <v>2.88213563484255E-7</v>
      </c>
      <c r="AE369" s="55">
        <f t="shared" si="74"/>
        <v>2.7230082009555975E-7</v>
      </c>
      <c r="AF369" s="55">
        <f t="shared" si="74"/>
        <v>3.639079569244142E-7</v>
      </c>
      <c r="AG369" s="55">
        <f t="shared" si="74"/>
        <v>3.8920444637835988E-7</v>
      </c>
      <c r="AH369" s="55">
        <f t="shared" si="74"/>
        <v>1.4696030013793018E-6</v>
      </c>
      <c r="AI369" s="55">
        <f t="shared" si="74"/>
        <v>6.7084822172189008E-7</v>
      </c>
      <c r="AJ369" s="55">
        <f t="shared" si="74"/>
        <v>7.5830786463468004E-8</v>
      </c>
      <c r="AK369" s="55">
        <f t="shared" si="74"/>
        <v>8.2301869618425524E-8</v>
      </c>
      <c r="AL369" s="55">
        <f t="shared" si="74"/>
        <v>4.7023740145778076E-7</v>
      </c>
    </row>
    <row r="370" spans="4:38">
      <c r="D370" s="52">
        <f t="shared" si="68"/>
        <v>0.375</v>
      </c>
      <c r="E370" s="55">
        <f t="shared" si="72"/>
        <v>8.0411936199126793E-7</v>
      </c>
      <c r="F370" s="55">
        <f t="shared" si="72"/>
        <v>3.6490910471756479E-7</v>
      </c>
      <c r="G370" s="55">
        <f t="shared" si="72"/>
        <v>3.1967738689937959E-7</v>
      </c>
      <c r="H370" s="55">
        <f t="shared" si="72"/>
        <v>4.8570220240159019E-7</v>
      </c>
      <c r="I370" s="55">
        <f t="shared" si="72"/>
        <v>5.0125817068779611E-7</v>
      </c>
      <c r="J370" s="55">
        <f t="shared" si="72"/>
        <v>1.9794726066892885E-6</v>
      </c>
      <c r="K370" s="55">
        <f t="shared" si="72"/>
        <v>9.0200571922921315E-7</v>
      </c>
      <c r="L370" s="55">
        <f t="shared" si="72"/>
        <v>1.1334362199957158E-7</v>
      </c>
      <c r="M370" s="55">
        <f t="shared" si="72"/>
        <v>1.2372561390502906E-7</v>
      </c>
      <c r="N370" s="55">
        <f t="shared" si="72"/>
        <v>6.0802568637484654E-7</v>
      </c>
      <c r="Q370" s="55">
        <f t="shared" si="73"/>
        <v>7.5815759965764499E-7</v>
      </c>
      <c r="R370" s="55">
        <f t="shared" si="73"/>
        <v>2.9613215625607789E-7</v>
      </c>
      <c r="S370" s="55">
        <f t="shared" si="73"/>
        <v>2.4332200863568263E-7</v>
      </c>
      <c r="T370" s="55">
        <f t="shared" si="73"/>
        <v>4.3766678045818801E-7</v>
      </c>
      <c r="U370" s="55">
        <f t="shared" si="73"/>
        <v>4.2195416548462059E-7</v>
      </c>
      <c r="V370" s="55">
        <f t="shared" si="73"/>
        <v>1.677818403542986E-6</v>
      </c>
      <c r="W370" s="55">
        <f t="shared" si="73"/>
        <v>7.1028901551857376E-7</v>
      </c>
      <c r="X370" s="55">
        <f t="shared" si="73"/>
        <v>1.0170412892105568E-7</v>
      </c>
      <c r="Y370" s="55">
        <f t="shared" si="73"/>
        <v>1.1750108562192593E-7</v>
      </c>
      <c r="Z370" s="55">
        <f t="shared" si="73"/>
        <v>1.7712685112113115E-7</v>
      </c>
      <c r="AC370" s="55">
        <f t="shared" si="74"/>
        <v>8.5008112432489129E-7</v>
      </c>
      <c r="AD370" s="55">
        <f t="shared" si="74"/>
        <v>4.3368605317905233E-7</v>
      </c>
      <c r="AE370" s="55">
        <f t="shared" si="74"/>
        <v>4.0550735879417659E-7</v>
      </c>
      <c r="AF370" s="55">
        <f t="shared" si="74"/>
        <v>5.3274543494650983E-7</v>
      </c>
      <c r="AG370" s="55">
        <f t="shared" si="74"/>
        <v>5.9142795555391893E-7</v>
      </c>
      <c r="AH370" s="55">
        <f t="shared" si="74"/>
        <v>2.2811268098355898E-6</v>
      </c>
      <c r="AI370" s="55">
        <f t="shared" si="74"/>
        <v>1.1003580234358257E-6</v>
      </c>
      <c r="AJ370" s="55">
        <f t="shared" si="74"/>
        <v>1.2482874850914073E-7</v>
      </c>
      <c r="AK370" s="55">
        <f t="shared" si="74"/>
        <v>1.2976522135312492E-7</v>
      </c>
      <c r="AL370" s="55">
        <f t="shared" si="74"/>
        <v>1.0389245216285612E-6</v>
      </c>
    </row>
    <row r="371" spans="4:38">
      <c r="D371" s="52">
        <f t="shared" si="68"/>
        <v>0.5</v>
      </c>
      <c r="E371" s="55">
        <f t="shared" si="72"/>
        <v>9.3465472385100246E-7</v>
      </c>
      <c r="F371" s="55">
        <f t="shared" si="72"/>
        <v>5.0772815208376454E-7</v>
      </c>
      <c r="G371" s="55">
        <f t="shared" si="72"/>
        <v>4.0949653262015065E-7</v>
      </c>
      <c r="H371" s="55">
        <f t="shared" si="72"/>
        <v>6.2481572339568393E-7</v>
      </c>
      <c r="I371" s="55">
        <f t="shared" si="72"/>
        <v>6.5015388699260662E-7</v>
      </c>
      <c r="J371" s="55">
        <f t="shared" si="72"/>
        <v>2.7199609158041231E-6</v>
      </c>
      <c r="K371" s="55">
        <f t="shared" si="72"/>
        <v>1.2685161345542548E-6</v>
      </c>
      <c r="L371" s="55">
        <f t="shared" si="72"/>
        <v>1.5702053098855273E-7</v>
      </c>
      <c r="M371" s="55">
        <f t="shared" si="72"/>
        <v>1.6990128657301484E-7</v>
      </c>
      <c r="N371" s="55">
        <f t="shared" si="72"/>
        <v>1.0411076320008134E-6</v>
      </c>
      <c r="Q371" s="55">
        <f t="shared" si="73"/>
        <v>8.7773682966525497E-7</v>
      </c>
      <c r="R371" s="55">
        <f t="shared" si="73"/>
        <v>4.1009712342325076E-7</v>
      </c>
      <c r="S371" s="55">
        <f t="shared" si="73"/>
        <v>3.1215487382604564E-7</v>
      </c>
      <c r="T371" s="55">
        <f t="shared" si="73"/>
        <v>5.472612241071253E-7</v>
      </c>
      <c r="U371" s="55">
        <f t="shared" si="73"/>
        <v>5.3878970500653693E-7</v>
      </c>
      <c r="V371" s="55">
        <f t="shared" si="73"/>
        <v>2.2660531024141353E-6</v>
      </c>
      <c r="W371" s="55">
        <f t="shared" si="73"/>
        <v>9.8668752365056934E-7</v>
      </c>
      <c r="X371" s="55">
        <f t="shared" si="73"/>
        <v>1.3966479292510865E-7</v>
      </c>
      <c r="Y371" s="55">
        <f t="shared" si="73"/>
        <v>1.6039060978894825E-7</v>
      </c>
      <c r="Z371" s="55">
        <f t="shared" si="73"/>
        <v>2.9977291196941657E-7</v>
      </c>
      <c r="AC371" s="55">
        <f t="shared" si="74"/>
        <v>9.9157261803675101E-7</v>
      </c>
      <c r="AD371" s="55">
        <f t="shared" si="74"/>
        <v>6.0535918074427896E-7</v>
      </c>
      <c r="AE371" s="55">
        <f t="shared" si="74"/>
        <v>5.2609355813618719E-7</v>
      </c>
      <c r="AF371" s="55">
        <f t="shared" si="74"/>
        <v>6.9919292252956496E-7</v>
      </c>
      <c r="AG371" s="55">
        <f t="shared" si="74"/>
        <v>7.8403939747987424E-7</v>
      </c>
      <c r="AH371" s="55">
        <f t="shared" si="74"/>
        <v>3.1738687291941109E-6</v>
      </c>
      <c r="AI371" s="55">
        <f t="shared" si="74"/>
        <v>1.5640982489531496E-6</v>
      </c>
      <c r="AJ371" s="55">
        <f t="shared" si="74"/>
        <v>1.7385039191515152E-7</v>
      </c>
      <c r="AK371" s="55">
        <f t="shared" si="74"/>
        <v>1.7912024996948986E-7</v>
      </c>
      <c r="AL371" s="55">
        <f t="shared" si="74"/>
        <v>1.7824423520322099E-6</v>
      </c>
    </row>
    <row r="372" spans="4:38">
      <c r="D372" s="52">
        <f t="shared" si="68"/>
        <v>0.625</v>
      </c>
      <c r="E372" s="55">
        <f t="shared" si="72"/>
        <v>1.0220900622867284E-6</v>
      </c>
      <c r="F372" s="55">
        <f t="shared" si="72"/>
        <v>6.762338789590223E-7</v>
      </c>
      <c r="G372" s="55">
        <f t="shared" si="72"/>
        <v>4.9329948159527392E-7</v>
      </c>
      <c r="H372" s="55">
        <f t="shared" si="72"/>
        <v>7.585600690580329E-7</v>
      </c>
      <c r="I372" s="55">
        <f t="shared" si="72"/>
        <v>7.8960784744190727E-7</v>
      </c>
      <c r="J372" s="55">
        <f t="shared" si="72"/>
        <v>3.5239477238915528E-6</v>
      </c>
      <c r="K372" s="55">
        <f t="shared" si="72"/>
        <v>1.6637836147208845E-6</v>
      </c>
      <c r="L372" s="55">
        <f t="shared" si="72"/>
        <v>1.9982177293298715E-7</v>
      </c>
      <c r="M372" s="55">
        <f t="shared" si="72"/>
        <v>2.1668710975151522E-7</v>
      </c>
      <c r="N372" s="55">
        <f t="shared" si="72"/>
        <v>1.5545992745257426E-6</v>
      </c>
      <c r="Q372" s="55">
        <f t="shared" si="73"/>
        <v>9.5754297505773067E-7</v>
      </c>
      <c r="R372" s="55">
        <f t="shared" si="73"/>
        <v>5.4159295902590164E-7</v>
      </c>
      <c r="S372" s="55">
        <f t="shared" si="73"/>
        <v>3.8029965702357093E-7</v>
      </c>
      <c r="T372" s="55">
        <f t="shared" si="73"/>
        <v>6.4651893142731016E-7</v>
      </c>
      <c r="U372" s="55">
        <f t="shared" si="73"/>
        <v>6.461787527527737E-7</v>
      </c>
      <c r="V372" s="55">
        <f t="shared" si="73"/>
        <v>2.8759727025411845E-6</v>
      </c>
      <c r="W372" s="55">
        <f t="shared" si="73"/>
        <v>1.2924843383203416E-6</v>
      </c>
      <c r="X372" s="55">
        <f t="shared" si="73"/>
        <v>1.7560131370955514E-7</v>
      </c>
      <c r="Y372" s="55">
        <f t="shared" si="73"/>
        <v>2.0283694128154677E-7</v>
      </c>
      <c r="Z372" s="55">
        <f t="shared" si="73"/>
        <v>4.4337379842933225E-7</v>
      </c>
      <c r="AC372" s="55">
        <f t="shared" si="74"/>
        <v>1.0866371495157271E-6</v>
      </c>
      <c r="AD372" s="55">
        <f t="shared" si="74"/>
        <v>8.1087479889214348E-7</v>
      </c>
      <c r="AE372" s="55">
        <f t="shared" si="74"/>
        <v>6.3378788163255463E-7</v>
      </c>
      <c r="AF372" s="55">
        <f t="shared" si="74"/>
        <v>8.6387381845511652E-7</v>
      </c>
      <c r="AG372" s="55">
        <f t="shared" si="74"/>
        <v>9.6601601603256674E-7</v>
      </c>
      <c r="AH372" s="55">
        <f t="shared" si="74"/>
        <v>4.171922745241919E-6</v>
      </c>
      <c r="AI372" s="55">
        <f t="shared" si="74"/>
        <v>2.0552228135131841E-6</v>
      </c>
      <c r="AJ372" s="55">
        <f t="shared" si="74"/>
        <v>2.2289098040943282E-7</v>
      </c>
      <c r="AK372" s="55">
        <f t="shared" si="74"/>
        <v>2.3027961097998314E-7</v>
      </c>
      <c r="AL372" s="55">
        <f t="shared" si="74"/>
        <v>2.6658247506221535E-6</v>
      </c>
    </row>
    <row r="373" spans="4:38">
      <c r="D373" s="52">
        <f t="shared" si="68"/>
        <v>0.75</v>
      </c>
      <c r="E373" s="55">
        <f t="shared" si="72"/>
        <v>1.0771530436085492E-6</v>
      </c>
      <c r="F373" s="55">
        <f t="shared" si="72"/>
        <v>8.7125488790814591E-7</v>
      </c>
      <c r="G373" s="55">
        <f t="shared" si="72"/>
        <v>5.7246542944549346E-7</v>
      </c>
      <c r="H373" s="55">
        <f t="shared" si="72"/>
        <v>8.8801299811565466E-7</v>
      </c>
      <c r="I373" s="55">
        <f t="shared" si="72"/>
        <v>9.2180189939980348E-7</v>
      </c>
      <c r="J373" s="55">
        <f t="shared" si="72"/>
        <v>4.3943602560688863E-6</v>
      </c>
      <c r="K373" s="55">
        <f t="shared" si="72"/>
        <v>2.0855063656740831E-6</v>
      </c>
      <c r="L373" s="55">
        <f t="shared" si="72"/>
        <v>2.4161705257714783E-7</v>
      </c>
      <c r="M373" s="55">
        <f t="shared" si="72"/>
        <v>2.6393054581290157E-7</v>
      </c>
      <c r="N373" s="55">
        <f t="shared" si="72"/>
        <v>2.1283981897248933E-6</v>
      </c>
      <c r="Q373" s="55">
        <f t="shared" si="73"/>
        <v>1.007477448622676E-6</v>
      </c>
      <c r="R373" s="55">
        <f t="shared" si="73"/>
        <v>6.9118517494904552E-7</v>
      </c>
      <c r="S373" s="55">
        <f t="shared" si="73"/>
        <v>4.4788361848543692E-7</v>
      </c>
      <c r="T373" s="55">
        <f t="shared" si="73"/>
        <v>7.3785669219156188E-7</v>
      </c>
      <c r="U373" s="55">
        <f t="shared" si="73"/>
        <v>7.4638248523070187E-7</v>
      </c>
      <c r="V373" s="55">
        <f t="shared" si="73"/>
        <v>3.5093135176319287E-6</v>
      </c>
      <c r="W373" s="55">
        <f t="shared" si="73"/>
        <v>1.6286277919968511E-6</v>
      </c>
      <c r="X373" s="55">
        <f t="shared" si="73"/>
        <v>2.093598698073018E-7</v>
      </c>
      <c r="Y373" s="55">
        <f t="shared" si="73"/>
        <v>2.4477439286434496E-7</v>
      </c>
      <c r="Z373" s="55">
        <f t="shared" si="73"/>
        <v>6.0269080409797065E-7</v>
      </c>
      <c r="AC373" s="55">
        <f t="shared" si="74"/>
        <v>1.1468286385944237E-6</v>
      </c>
      <c r="AD373" s="55">
        <f t="shared" si="74"/>
        <v>1.0513246008672468E-6</v>
      </c>
      <c r="AE373" s="55">
        <f t="shared" si="74"/>
        <v>7.2950718928583444E-7</v>
      </c>
      <c r="AF373" s="55">
        <f t="shared" si="74"/>
        <v>1.0271118406855659E-6</v>
      </c>
      <c r="AG373" s="55">
        <f t="shared" si="74"/>
        <v>1.1373411387349726E-6</v>
      </c>
      <c r="AH373" s="55">
        <f t="shared" si="74"/>
        <v>5.2794069945058341E-6</v>
      </c>
      <c r="AI373" s="55">
        <f t="shared" si="74"/>
        <v>2.5668856323552515E-6</v>
      </c>
      <c r="AJ373" s="55">
        <f t="shared" si="74"/>
        <v>2.7194577771991694E-7</v>
      </c>
      <c r="AK373" s="55">
        <f t="shared" si="74"/>
        <v>2.8300799842818827E-7</v>
      </c>
      <c r="AL373" s="55">
        <f t="shared" si="74"/>
        <v>3.654105575351815E-6</v>
      </c>
    </row>
    <row r="374" spans="4:38">
      <c r="D374" s="52">
        <f t="shared" si="68"/>
        <v>0.875</v>
      </c>
      <c r="E374" s="55">
        <f t="shared" si="72"/>
        <v>1.1104510359864024E-6</v>
      </c>
      <c r="F374" s="55">
        <f t="shared" si="72"/>
        <v>1.0886481661070938E-6</v>
      </c>
      <c r="G374" s="55">
        <f t="shared" si="72"/>
        <v>6.4805629684820953E-7</v>
      </c>
      <c r="H374" s="55">
        <f t="shared" si="72"/>
        <v>1.0135800389087615E-6</v>
      </c>
      <c r="I374" s="55">
        <f t="shared" si="72"/>
        <v>1.0484640574592157E-6</v>
      </c>
      <c r="J374" s="55">
        <f t="shared" si="72"/>
        <v>5.3223320177372442E-6</v>
      </c>
      <c r="K374" s="55">
        <f t="shared" si="72"/>
        <v>2.5280311838808578E-6</v>
      </c>
      <c r="L374" s="55">
        <f t="shared" si="72"/>
        <v>2.823879315420953E-7</v>
      </c>
      <c r="M374" s="55">
        <f t="shared" si="72"/>
        <v>3.1147905712954522E-7</v>
      </c>
      <c r="N374" s="55">
        <f t="shared" si="72"/>
        <v>2.742401953373525E-6</v>
      </c>
      <c r="Q374" s="55">
        <f t="shared" si="73"/>
        <v>1.0373352936524604E-6</v>
      </c>
      <c r="R374" s="55">
        <f t="shared" si="73"/>
        <v>8.5604621176760557E-7</v>
      </c>
      <c r="S374" s="55">
        <f t="shared" si="73"/>
        <v>5.1492027479749634E-7</v>
      </c>
      <c r="T374" s="55">
        <f t="shared" si="73"/>
        <v>8.2326591769242079E-7</v>
      </c>
      <c r="U374" s="55">
        <f t="shared" si="73"/>
        <v>8.4140682682657984E-7</v>
      </c>
      <c r="V374" s="55">
        <f t="shared" si="73"/>
        <v>4.1642002712220206E-6</v>
      </c>
      <c r="W374" s="55">
        <f t="shared" si="73"/>
        <v>1.9903762223352954E-6</v>
      </c>
      <c r="X374" s="55">
        <f t="shared" si="73"/>
        <v>2.4112841795751915E-7</v>
      </c>
      <c r="Y374" s="55">
        <f t="shared" si="73"/>
        <v>2.8619403590010223E-7</v>
      </c>
      <c r="Z374" s="55">
        <f t="shared" si="73"/>
        <v>7.7248522257242432E-7</v>
      </c>
      <c r="AC374" s="55">
        <f t="shared" si="74"/>
        <v>1.1835667783203461E-6</v>
      </c>
      <c r="AD374" s="55">
        <f t="shared" si="74"/>
        <v>1.3212501204465832E-6</v>
      </c>
      <c r="AE374" s="55">
        <f t="shared" si="74"/>
        <v>8.1535673759017501E-7</v>
      </c>
      <c r="AF374" s="55">
        <f t="shared" si="74"/>
        <v>1.1889310263641795E-6</v>
      </c>
      <c r="AG374" s="55">
        <f t="shared" si="74"/>
        <v>1.2990041767567031E-6</v>
      </c>
      <c r="AH374" s="55">
        <f t="shared" si="74"/>
        <v>6.4804637642524534E-6</v>
      </c>
      <c r="AI374" s="55">
        <f t="shared" si="74"/>
        <v>3.0922406207186738E-6</v>
      </c>
      <c r="AJ374" s="55">
        <f t="shared" si="74"/>
        <v>3.2101004757453625E-7</v>
      </c>
      <c r="AK374" s="55">
        <f t="shared" si="74"/>
        <v>3.3692214488880948E-7</v>
      </c>
      <c r="AL374" s="55">
        <f t="shared" si="74"/>
        <v>4.7123186841746237E-6</v>
      </c>
    </row>
    <row r="375" spans="4:38">
      <c r="D375" s="52">
        <f t="shared" si="68"/>
        <v>1</v>
      </c>
      <c r="E375" s="55">
        <f t="shared" si="72"/>
        <v>1.1324711094500602E-6</v>
      </c>
      <c r="F375" s="55">
        <f t="shared" si="72"/>
        <v>1.3192990853429748E-6</v>
      </c>
      <c r="G375" s="55">
        <f t="shared" si="72"/>
        <v>7.2081672953747879E-7</v>
      </c>
      <c r="H375" s="55">
        <f t="shared" si="72"/>
        <v>1.1349944893907604E-6</v>
      </c>
      <c r="I375" s="55">
        <f t="shared" si="72"/>
        <v>1.1708685034418785E-6</v>
      </c>
      <c r="J375" s="55">
        <f t="shared" si="72"/>
        <v>6.2872027945815621E-6</v>
      </c>
      <c r="K375" s="55">
        <f t="shared" si="72"/>
        <v>2.9823534563302435E-6</v>
      </c>
      <c r="L375" s="55">
        <f t="shared" si="72"/>
        <v>3.2222782832567766E-7</v>
      </c>
      <c r="M375" s="55">
        <f t="shared" si="72"/>
        <v>3.5918010607381752E-7</v>
      </c>
      <c r="N375" s="55">
        <f t="shared" si="72"/>
        <v>3.376508141246897E-6</v>
      </c>
      <c r="Q375" s="55">
        <f t="shared" si="73"/>
        <v>1.0568051839442199E-6</v>
      </c>
      <c r="R375" s="55">
        <f t="shared" si="73"/>
        <v>1.029955438746412E-6</v>
      </c>
      <c r="S375" s="55">
        <f t="shared" si="73"/>
        <v>5.8130939887427633E-7</v>
      </c>
      <c r="T375" s="55">
        <f t="shared" si="73"/>
        <v>9.043126407421479E-7</v>
      </c>
      <c r="U375" s="55">
        <f t="shared" si="73"/>
        <v>9.3300244980555268E-7</v>
      </c>
      <c r="V375" s="55">
        <f t="shared" si="73"/>
        <v>4.8351460966749701E-6</v>
      </c>
      <c r="W375" s="55">
        <f t="shared" si="73"/>
        <v>2.3672979721771087E-6</v>
      </c>
      <c r="X375" s="55">
        <f t="shared" si="73"/>
        <v>2.7143669310564165E-7</v>
      </c>
      <c r="Y375" s="55">
        <f t="shared" si="73"/>
        <v>3.2714370034971394E-7</v>
      </c>
      <c r="Z375" s="55">
        <f t="shared" si="73"/>
        <v>9.4751834744978581E-7</v>
      </c>
      <c r="AC375" s="55">
        <f t="shared" si="74"/>
        <v>1.2081370349559023E-6</v>
      </c>
      <c r="AD375" s="55">
        <f t="shared" si="74"/>
        <v>1.6086427319395387E-6</v>
      </c>
      <c r="AE375" s="55">
        <f t="shared" si="74"/>
        <v>8.9463017953131748E-7</v>
      </c>
      <c r="AF375" s="55">
        <f t="shared" si="74"/>
        <v>1.3490557318150896E-6</v>
      </c>
      <c r="AG375" s="55">
        <f t="shared" si="74"/>
        <v>1.4530006249140058E-6</v>
      </c>
      <c r="AH375" s="55">
        <f t="shared" si="74"/>
        <v>7.7392594924881423E-6</v>
      </c>
      <c r="AI375" s="55">
        <f t="shared" si="74"/>
        <v>3.624441693842774E-6</v>
      </c>
      <c r="AJ375" s="55">
        <f t="shared" si="74"/>
        <v>3.7007905370122321E-7</v>
      </c>
      <c r="AK375" s="55">
        <f t="shared" si="74"/>
        <v>3.9149082146767175E-7</v>
      </c>
      <c r="AL375" s="55">
        <f t="shared" si="74"/>
        <v>5.8054979350440071E-6</v>
      </c>
    </row>
    <row r="376" spans="4:38">
      <c r="D376" s="52">
        <f t="shared" si="68"/>
        <v>1.125</v>
      </c>
      <c r="E376" s="55">
        <f t="shared" si="72"/>
        <v>1.1510197869035111E-6</v>
      </c>
      <c r="F376" s="55">
        <f t="shared" si="72"/>
        <v>1.5534832398455889E-6</v>
      </c>
      <c r="G376" s="55">
        <f t="shared" si="72"/>
        <v>7.9115066990841492E-7</v>
      </c>
      <c r="H376" s="55">
        <f t="shared" si="72"/>
        <v>1.2517233200110204E-6</v>
      </c>
      <c r="I376" s="55">
        <f t="shared" si="72"/>
        <v>1.2897564084590196E-6</v>
      </c>
      <c r="J376" s="55">
        <f t="shared" si="72"/>
        <v>7.2670490941374197E-6</v>
      </c>
      <c r="K376" s="55">
        <f t="shared" si="72"/>
        <v>3.4397758088185947E-6</v>
      </c>
      <c r="L376" s="55">
        <f t="shared" si="72"/>
        <v>3.6126942038541875E-7</v>
      </c>
      <c r="M376" s="55">
        <f t="shared" si="72"/>
        <v>4.0691005760216184E-7</v>
      </c>
      <c r="N376" s="55">
        <f t="shared" si="72"/>
        <v>4.0151815186699618E-6</v>
      </c>
      <c r="Q376" s="55">
        <f t="shared" si="73"/>
        <v>1.0731016934823722E-6</v>
      </c>
      <c r="R376" s="55">
        <f t="shared" si="73"/>
        <v>1.2062545728305244E-6</v>
      </c>
      <c r="S376" s="55">
        <f t="shared" si="73"/>
        <v>6.4689060754766379E-7</v>
      </c>
      <c r="T376" s="55">
        <f t="shared" si="73"/>
        <v>9.8196066605461596E-7</v>
      </c>
      <c r="U376" s="55">
        <f t="shared" si="73"/>
        <v>1.0223648399359907E-6</v>
      </c>
      <c r="V376" s="55">
        <f t="shared" si="73"/>
        <v>5.5160323000863153E-6</v>
      </c>
      <c r="W376" s="55">
        <f t="shared" si="73"/>
        <v>2.7484017565599191E-6</v>
      </c>
      <c r="X376" s="55">
        <f t="shared" si="73"/>
        <v>3.0087116209050124E-7</v>
      </c>
      <c r="Y376" s="55">
        <f t="shared" si="73"/>
        <v>3.6769084439913402E-7</v>
      </c>
      <c r="Z376" s="55">
        <f t="shared" si="73"/>
        <v>1.1237819019793832E-6</v>
      </c>
      <c r="AC376" s="55">
        <f t="shared" si="74"/>
        <v>1.2289378803246516E-6</v>
      </c>
      <c r="AD376" s="55">
        <f t="shared" si="74"/>
        <v>1.9007119068606546E-6</v>
      </c>
      <c r="AE376" s="55">
        <f t="shared" si="74"/>
        <v>9.7046164861876992E-7</v>
      </c>
      <c r="AF376" s="55">
        <f t="shared" si="74"/>
        <v>1.5070461771002089E-6</v>
      </c>
      <c r="AG376" s="55">
        <f t="shared" si="74"/>
        <v>1.6014092723343252E-6</v>
      </c>
      <c r="AH376" s="55">
        <f t="shared" si="74"/>
        <v>9.0180658881885114E-6</v>
      </c>
      <c r="AI376" s="55">
        <f t="shared" si="74"/>
        <v>4.1581826144366659E-6</v>
      </c>
      <c r="AJ376" s="55">
        <f t="shared" si="74"/>
        <v>4.1912866347234521E-7</v>
      </c>
      <c r="AK376" s="55">
        <f t="shared" si="74"/>
        <v>4.4622438518824662E-7</v>
      </c>
      <c r="AL376" s="55">
        <f t="shared" si="74"/>
        <v>6.9065811353605378E-6</v>
      </c>
    </row>
    <row r="377" spans="4:38">
      <c r="D377" s="52">
        <f t="shared" si="68"/>
        <v>1.325</v>
      </c>
      <c r="E377" s="55">
        <f t="shared" si="72"/>
        <v>1.1789128541846349E-6</v>
      </c>
      <c r="F377" s="55">
        <f t="shared" si="72"/>
        <v>1.9261204650200036E-6</v>
      </c>
      <c r="G377" s="55">
        <f t="shared" si="72"/>
        <v>8.9898270752058491E-7</v>
      </c>
      <c r="H377" s="55">
        <f t="shared" si="72"/>
        <v>1.428468734704126E-6</v>
      </c>
      <c r="I377" s="55">
        <f t="shared" si="72"/>
        <v>1.473319276152403E-6</v>
      </c>
      <c r="J377" s="55">
        <f t="shared" si="72"/>
        <v>8.8477040683152207E-6</v>
      </c>
      <c r="K377" s="55">
        <f t="shared" si="72"/>
        <v>4.1702986960046816E-6</v>
      </c>
      <c r="L377" s="55">
        <f t="shared" si="72"/>
        <v>4.2221011994841753E-7</v>
      </c>
      <c r="M377" s="55">
        <f t="shared" si="72"/>
        <v>4.8318048138132228E-7</v>
      </c>
      <c r="N377" s="55">
        <f t="shared" si="72"/>
        <v>5.0322326327422665E-6</v>
      </c>
      <c r="Q377" s="55">
        <f t="shared" si="73"/>
        <v>1.0975983867325481E-6</v>
      </c>
      <c r="R377" s="55">
        <f t="shared" si="73"/>
        <v>1.486702678673063E-6</v>
      </c>
      <c r="S377" s="55">
        <f t="shared" si="73"/>
        <v>7.4982123767793602E-7</v>
      </c>
      <c r="T377" s="55">
        <f t="shared" si="73"/>
        <v>1.0998565313418746E-6</v>
      </c>
      <c r="U377" s="55">
        <f t="shared" si="73"/>
        <v>1.1616322877498975E-6</v>
      </c>
      <c r="V377" s="55">
        <f t="shared" si="73"/>
        <v>6.6206690946233281E-6</v>
      </c>
      <c r="W377" s="55">
        <f t="shared" si="73"/>
        <v>3.3572685264205294E-6</v>
      </c>
      <c r="X377" s="55">
        <f t="shared" si="73"/>
        <v>3.4666685973295773E-7</v>
      </c>
      <c r="Y377" s="55">
        <f t="shared" si="73"/>
        <v>4.3179607382919526E-7</v>
      </c>
      <c r="Z377" s="55">
        <f t="shared" si="73"/>
        <v>1.4049681034712327E-6</v>
      </c>
      <c r="AC377" s="55">
        <f t="shared" si="74"/>
        <v>1.2602273216367233E-6</v>
      </c>
      <c r="AD377" s="55">
        <f t="shared" si="74"/>
        <v>2.3655382513669457E-6</v>
      </c>
      <c r="AE377" s="55">
        <f t="shared" si="74"/>
        <v>1.0872400422164636E-6</v>
      </c>
      <c r="AF377" s="55">
        <f t="shared" si="74"/>
        <v>1.7544734895620381E-6</v>
      </c>
      <c r="AG377" s="55">
        <f t="shared" si="74"/>
        <v>1.8292104224617644E-6</v>
      </c>
      <c r="AH377" s="55">
        <f t="shared" si="74"/>
        <v>1.1074739042007102E-5</v>
      </c>
      <c r="AI377" s="55">
        <f t="shared" si="74"/>
        <v>5.0103616189482295E-6</v>
      </c>
      <c r="AJ377" s="55">
        <f t="shared" si="74"/>
        <v>4.9739090978720452E-7</v>
      </c>
      <c r="AK377" s="55">
        <f t="shared" si="74"/>
        <v>5.3368104216414431E-7</v>
      </c>
      <c r="AL377" s="55">
        <f t="shared" si="74"/>
        <v>8.6594971620132971E-6</v>
      </c>
    </row>
    <row r="378" spans="4:38">
      <c r="D378" s="52">
        <f t="shared" si="68"/>
        <v>1.5249999999999999</v>
      </c>
      <c r="E378" s="55">
        <f t="shared" si="72"/>
        <v>1.2046927416724604E-6</v>
      </c>
      <c r="F378" s="55">
        <f t="shared" si="72"/>
        <v>2.2938500229588476E-6</v>
      </c>
      <c r="G378" s="55">
        <f t="shared" si="72"/>
        <v>1.0012531932051476E-6</v>
      </c>
      <c r="H378" s="55">
        <f t="shared" si="72"/>
        <v>1.5932952556649568E-6</v>
      </c>
      <c r="I378" s="55">
        <f t="shared" si="72"/>
        <v>1.649087111722507E-6</v>
      </c>
      <c r="J378" s="55">
        <f t="shared" si="72"/>
        <v>1.0443703696639782E-5</v>
      </c>
      <c r="K378" s="55">
        <f t="shared" si="72"/>
        <v>4.8975954086933411E-6</v>
      </c>
      <c r="L378" s="55">
        <f t="shared" si="72"/>
        <v>4.8130180891842517E-7</v>
      </c>
      <c r="M378" s="55">
        <f t="shared" si="72"/>
        <v>5.5921739585193555E-7</v>
      </c>
      <c r="N378" s="55">
        <f t="shared" si="72"/>
        <v>6.0377674683512012E-6</v>
      </c>
      <c r="Q378" s="55">
        <f t="shared" si="73"/>
        <v>1.1202276063314936E-6</v>
      </c>
      <c r="R378" s="55">
        <f t="shared" si="73"/>
        <v>1.7632608953351257E-6</v>
      </c>
      <c r="S378" s="55">
        <f t="shared" si="73"/>
        <v>8.5001076949599847E-7</v>
      </c>
      <c r="T378" s="55">
        <f t="shared" si="73"/>
        <v>1.2102102786262035E-6</v>
      </c>
      <c r="U378" s="55">
        <f t="shared" si="73"/>
        <v>1.2965909935207743E-6</v>
      </c>
      <c r="V378" s="55">
        <f t="shared" si="73"/>
        <v>7.7434076010601446E-6</v>
      </c>
      <c r="W378" s="55">
        <f t="shared" si="73"/>
        <v>3.9639907914503494E-6</v>
      </c>
      <c r="X378" s="55">
        <f t="shared" si="73"/>
        <v>3.9091695507841966E-7</v>
      </c>
      <c r="Y378" s="55">
        <f t="shared" si="73"/>
        <v>4.9496610118650361E-7</v>
      </c>
      <c r="Z378" s="55">
        <f t="shared" si="73"/>
        <v>1.6841574201776173E-6</v>
      </c>
      <c r="AC378" s="55">
        <f t="shared" si="74"/>
        <v>1.2891578770134287E-6</v>
      </c>
      <c r="AD378" s="55">
        <f t="shared" si="74"/>
        <v>2.8244391505825701E-6</v>
      </c>
      <c r="AE378" s="55">
        <f t="shared" si="74"/>
        <v>1.1986742918045111E-6</v>
      </c>
      <c r="AF378" s="55">
        <f t="shared" si="74"/>
        <v>1.994464610785888E-6</v>
      </c>
      <c r="AG378" s="55">
        <f t="shared" si="74"/>
        <v>2.045614239975079E-6</v>
      </c>
      <c r="AH378" s="55">
        <f t="shared" si="74"/>
        <v>1.314399979221942E-5</v>
      </c>
      <c r="AI378" s="55">
        <f t="shared" si="74"/>
        <v>5.8582327792957294E-6</v>
      </c>
      <c r="AJ378" s="55">
        <f t="shared" si="74"/>
        <v>5.751337628721213E-7</v>
      </c>
      <c r="AK378" s="55">
        <f t="shared" si="74"/>
        <v>6.2085716504109825E-7</v>
      </c>
      <c r="AL378" s="55">
        <f t="shared" si="74"/>
        <v>1.0391377516524788E-5</v>
      </c>
    </row>
    <row r="379" spans="4:38">
      <c r="D379" s="52">
        <f t="shared" si="68"/>
        <v>1.7249999999999999</v>
      </c>
      <c r="E379" s="55">
        <f t="shared" si="72"/>
        <v>1.2284608696665408E-6</v>
      </c>
      <c r="F379" s="55">
        <f t="shared" si="72"/>
        <v>2.6539643916600416E-6</v>
      </c>
      <c r="G379" s="55">
        <f t="shared" si="72"/>
        <v>1.0982356696971369E-6</v>
      </c>
      <c r="H379" s="55">
        <f t="shared" si="72"/>
        <v>1.7467127820906149E-6</v>
      </c>
      <c r="I379" s="55">
        <f t="shared" si="72"/>
        <v>1.8175337286263691E-6</v>
      </c>
      <c r="J379" s="55">
        <f t="shared" si="72"/>
        <v>1.205439152331873E-5</v>
      </c>
      <c r="K379" s="55">
        <f t="shared" si="72"/>
        <v>5.6198879583387513E-6</v>
      </c>
      <c r="L379" s="55">
        <f t="shared" si="72"/>
        <v>5.3858203784049139E-7</v>
      </c>
      <c r="M379" s="55">
        <f t="shared" si="72"/>
        <v>6.3489003924265008E-7</v>
      </c>
      <c r="N379" s="55">
        <f t="shared" si="72"/>
        <v>7.0254245619206894E-6</v>
      </c>
      <c r="Q379" s="55">
        <f t="shared" si="73"/>
        <v>1.1410795616719987E-6</v>
      </c>
      <c r="R379" s="55">
        <f t="shared" si="73"/>
        <v>2.0337820512933746E-6</v>
      </c>
      <c r="S379" s="55">
        <f t="shared" si="73"/>
        <v>9.4714626354306279E-7</v>
      </c>
      <c r="T379" s="55">
        <f t="shared" si="73"/>
        <v>1.3133445653622736E-6</v>
      </c>
      <c r="U379" s="55">
        <f t="shared" si="73"/>
        <v>1.4275463146461777E-6</v>
      </c>
      <c r="V379" s="55">
        <f t="shared" si="73"/>
        <v>8.8834734146096071E-6</v>
      </c>
      <c r="W379" s="55">
        <f t="shared" si="73"/>
        <v>4.5673866859354678E-6</v>
      </c>
      <c r="X379" s="55">
        <f t="shared" si="73"/>
        <v>4.3368757015028777E-7</v>
      </c>
      <c r="Y379" s="55">
        <f t="shared" si="73"/>
        <v>5.572180677126024E-7</v>
      </c>
      <c r="Z379" s="55">
        <f t="shared" si="73"/>
        <v>1.9602400362504035E-6</v>
      </c>
      <c r="AC379" s="55">
        <f t="shared" si="74"/>
        <v>1.3158421776610844E-6</v>
      </c>
      <c r="AD379" s="55">
        <f t="shared" si="74"/>
        <v>3.2741467320267089E-6</v>
      </c>
      <c r="AE379" s="55">
        <f t="shared" si="74"/>
        <v>1.3050723877586456E-6</v>
      </c>
      <c r="AF379" s="55">
        <f t="shared" si="74"/>
        <v>2.2260769837761632E-6</v>
      </c>
      <c r="AG379" s="55">
        <f t="shared" si="74"/>
        <v>2.2512032474003211E-6</v>
      </c>
      <c r="AH379" s="55">
        <f t="shared" si="74"/>
        <v>1.5225309632027863E-5</v>
      </c>
      <c r="AI379" s="55">
        <f t="shared" si="74"/>
        <v>6.6994219841014329E-6</v>
      </c>
      <c r="AJ379" s="55">
        <f t="shared" si="74"/>
        <v>6.5206766439611198E-7</v>
      </c>
      <c r="AK379" s="55">
        <f t="shared" si="74"/>
        <v>7.0759522565353383E-7</v>
      </c>
      <c r="AL379" s="55">
        <f t="shared" si="74"/>
        <v>1.2090609087590981E-5</v>
      </c>
    </row>
    <row r="380" spans="4:38">
      <c r="D380" s="52">
        <f t="shared" si="68"/>
        <v>2</v>
      </c>
      <c r="E380" s="55">
        <f t="shared" si="72"/>
        <v>1.2580502124336837E-6</v>
      </c>
      <c r="F380" s="55">
        <f t="shared" si="72"/>
        <v>3.1320144017744184E-6</v>
      </c>
      <c r="G380" s="55">
        <f t="shared" si="72"/>
        <v>1.2234708129158499E-6</v>
      </c>
      <c r="H380" s="55">
        <f t="shared" si="72"/>
        <v>1.9400218086534719E-6</v>
      </c>
      <c r="I380" s="55">
        <f t="shared" si="72"/>
        <v>2.0380657659903042E-6</v>
      </c>
      <c r="J380" s="55">
        <f t="shared" si="72"/>
        <v>1.4291797514174918E-5</v>
      </c>
      <c r="K380" s="55">
        <f t="shared" si="72"/>
        <v>6.6018044618615706E-6</v>
      </c>
      <c r="L380" s="55">
        <f t="shared" si="72"/>
        <v>6.1446249103606697E-7</v>
      </c>
      <c r="M380" s="55">
        <f t="shared" si="72"/>
        <v>7.3811546277423306E-7</v>
      </c>
      <c r="N380" s="55">
        <f t="shared" si="72"/>
        <v>8.343265933225859E-6</v>
      </c>
      <c r="Q380" s="55">
        <f t="shared" si="73"/>
        <v>1.1670205484410662E-6</v>
      </c>
      <c r="R380" s="55">
        <f t="shared" si="73"/>
        <v>2.3921829572617205E-6</v>
      </c>
      <c r="S380" s="55">
        <f t="shared" si="73"/>
        <v>1.0752000164638725E-6</v>
      </c>
      <c r="T380" s="55">
        <f t="shared" si="73"/>
        <v>1.4439918056590965E-6</v>
      </c>
      <c r="U380" s="55">
        <f t="shared" si="73"/>
        <v>1.6016250016458692E-6</v>
      </c>
      <c r="V380" s="55">
        <f t="shared" si="73"/>
        <v>1.0477854608227853E-5</v>
      </c>
      <c r="W380" s="55">
        <f t="shared" si="73"/>
        <v>5.3895874042444593E-6</v>
      </c>
      <c r="X380" s="55">
        <f t="shared" si="73"/>
        <v>4.9020966026865098E-7</v>
      </c>
      <c r="Y380" s="55">
        <f t="shared" si="73"/>
        <v>6.413526437942528E-7</v>
      </c>
      <c r="Z380" s="55">
        <f t="shared" si="73"/>
        <v>2.3328487046977425E-6</v>
      </c>
      <c r="AC380" s="55">
        <f t="shared" si="74"/>
        <v>1.3490798764263026E-6</v>
      </c>
      <c r="AD380" s="55">
        <f t="shared" si="74"/>
        <v>3.8718458462871166E-6</v>
      </c>
      <c r="AE380" s="55">
        <f t="shared" si="74"/>
        <v>1.443717509036806E-6</v>
      </c>
      <c r="AF380" s="55">
        <f t="shared" si="74"/>
        <v>2.5292872047868426E-6</v>
      </c>
      <c r="AG380" s="55">
        <f t="shared" si="74"/>
        <v>2.5173275477227089E-6</v>
      </c>
      <c r="AH380" s="55">
        <f t="shared" si="74"/>
        <v>1.8105740420121997E-5</v>
      </c>
      <c r="AI380" s="55">
        <f t="shared" si="74"/>
        <v>7.8410542728380818E-6</v>
      </c>
      <c r="AJ380" s="55">
        <f t="shared" si="74"/>
        <v>7.5602494603237308E-7</v>
      </c>
      <c r="AK380" s="55">
        <f t="shared" si="74"/>
        <v>8.2586721887742384E-7</v>
      </c>
      <c r="AL380" s="55">
        <f t="shared" si="74"/>
        <v>1.4353683161753984E-5</v>
      </c>
    </row>
    <row r="381" spans="4:38">
      <c r="D381" s="52">
        <f t="shared" si="68"/>
        <v>2.25</v>
      </c>
      <c r="E381" s="55">
        <f t="shared" ref="E381:N396" si="75">E380+E292/$R$173</f>
        <v>1.2820232358920064E-6</v>
      </c>
      <c r="F381" s="55">
        <f t="shared" si="75"/>
        <v>3.5455138773835005E-6</v>
      </c>
      <c r="G381" s="55">
        <f t="shared" si="75"/>
        <v>1.3296487794437953E-6</v>
      </c>
      <c r="H381" s="55">
        <f t="shared" si="75"/>
        <v>2.0989739353564066E-6</v>
      </c>
      <c r="I381" s="55">
        <f t="shared" si="75"/>
        <v>2.2282004138770546E-6</v>
      </c>
      <c r="J381" s="55">
        <f t="shared" si="75"/>
        <v>1.6347410228456644E-5</v>
      </c>
      <c r="K381" s="55">
        <f t="shared" si="75"/>
        <v>7.4806110022526741E-6</v>
      </c>
      <c r="L381" s="55">
        <f t="shared" si="75"/>
        <v>6.8063007754791008E-7</v>
      </c>
      <c r="M381" s="55">
        <f t="shared" si="75"/>
        <v>8.309323179703606E-7</v>
      </c>
      <c r="N381" s="55">
        <f t="shared" si="75"/>
        <v>9.4917240265387788E-6</v>
      </c>
      <c r="Q381" s="55">
        <f t="shared" ref="Q381:Z396" si="76">Q380+Q292/$R$173</f>
        <v>1.1880197439738815E-6</v>
      </c>
      <c r="R381" s="55">
        <f t="shared" si="76"/>
        <v>2.7012721674702454E-6</v>
      </c>
      <c r="S381" s="55">
        <f t="shared" si="76"/>
        <v>1.1856641058681887E-6</v>
      </c>
      <c r="T381" s="55">
        <f t="shared" si="76"/>
        <v>1.5521417413864578E-6</v>
      </c>
      <c r="U381" s="55">
        <f t="shared" si="76"/>
        <v>1.7543521523083371E-6</v>
      </c>
      <c r="V381" s="55">
        <f t="shared" si="76"/>
        <v>1.1952781620791185E-5</v>
      </c>
      <c r="W381" s="55">
        <f t="shared" si="76"/>
        <v>6.1278396605778894E-6</v>
      </c>
      <c r="X381" s="55">
        <f t="shared" si="76"/>
        <v>5.3941696957494194E-7</v>
      </c>
      <c r="Y381" s="55">
        <f t="shared" si="76"/>
        <v>7.1640880494692386E-7</v>
      </c>
      <c r="Z381" s="55">
        <f t="shared" si="76"/>
        <v>2.6629139942312337E-6</v>
      </c>
      <c r="AC381" s="55">
        <f t="shared" ref="AC381:AL396" si="77">AC380+AC292/$R$173</f>
        <v>1.3760267278101329E-6</v>
      </c>
      <c r="AD381" s="55">
        <f t="shared" si="77"/>
        <v>4.3897555872967553E-6</v>
      </c>
      <c r="AE381" s="55">
        <f t="shared" si="77"/>
        <v>1.5625880883824113E-6</v>
      </c>
      <c r="AF381" s="55">
        <f t="shared" si="77"/>
        <v>2.7883412916523509E-6</v>
      </c>
      <c r="AG381" s="55">
        <f t="shared" si="77"/>
        <v>2.7436342314576681E-6</v>
      </c>
      <c r="AH381" s="55">
        <f t="shared" si="77"/>
        <v>2.0742038836122112E-5</v>
      </c>
      <c r="AI381" s="55">
        <f t="shared" si="77"/>
        <v>8.8604150972868603E-6</v>
      </c>
      <c r="AJ381" s="55">
        <f t="shared" si="77"/>
        <v>8.4826687926909434E-7</v>
      </c>
      <c r="AK381" s="55">
        <f t="shared" si="77"/>
        <v>9.3215179442473884E-7</v>
      </c>
      <c r="AL381" s="55">
        <f t="shared" si="77"/>
        <v>1.6320534058846334E-5</v>
      </c>
    </row>
    <row r="382" spans="4:38">
      <c r="D382" s="52">
        <f t="shared" si="68"/>
        <v>2.5</v>
      </c>
      <c r="E382" s="55">
        <f t="shared" si="75"/>
        <v>1.3034056356319083E-6</v>
      </c>
      <c r="F382" s="55">
        <f t="shared" si="75"/>
        <v>3.9352007298720861E-6</v>
      </c>
      <c r="G382" s="55">
        <f t="shared" si="75"/>
        <v>1.4290434416401927E-6</v>
      </c>
      <c r="H382" s="55">
        <f t="shared" si="75"/>
        <v>2.2429876090192245E-6</v>
      </c>
      <c r="I382" s="55">
        <f t="shared" si="75"/>
        <v>2.4093029406042644E-6</v>
      </c>
      <c r="J382" s="55">
        <f t="shared" si="75"/>
        <v>1.8422255046030605E-5</v>
      </c>
      <c r="K382" s="55">
        <f t="shared" si="75"/>
        <v>8.3437976633506608E-6</v>
      </c>
      <c r="L382" s="55">
        <f t="shared" si="75"/>
        <v>7.4421022758748241E-7</v>
      </c>
      <c r="M382" s="55">
        <f t="shared" si="75"/>
        <v>9.2258096428131748E-7</v>
      </c>
      <c r="N382" s="55">
        <f t="shared" si="75"/>
        <v>1.0584157894129406E-5</v>
      </c>
      <c r="Q382" s="55">
        <f t="shared" si="76"/>
        <v>1.2067325929822134E-6</v>
      </c>
      <c r="R382" s="55">
        <f t="shared" si="76"/>
        <v>2.9914662473225621E-6</v>
      </c>
      <c r="S382" s="55">
        <f t="shared" si="76"/>
        <v>1.2900933882286048E-6</v>
      </c>
      <c r="T382" s="55">
        <f t="shared" si="76"/>
        <v>1.6508388219965108E-6</v>
      </c>
      <c r="U382" s="55">
        <f t="shared" si="76"/>
        <v>1.9023151874615435E-6</v>
      </c>
      <c r="V382" s="55">
        <f t="shared" si="76"/>
        <v>1.3450396273603267E-5</v>
      </c>
      <c r="W382" s="55">
        <f t="shared" si="76"/>
        <v>6.855709060488902E-6</v>
      </c>
      <c r="X382" s="55">
        <f t="shared" si="76"/>
        <v>5.8668711022691141E-7</v>
      </c>
      <c r="Y382" s="55">
        <f t="shared" si="76"/>
        <v>7.9015076566531769E-7</v>
      </c>
      <c r="Z382" s="55">
        <f t="shared" si="76"/>
        <v>2.9831420353111588E-6</v>
      </c>
      <c r="AC382" s="55">
        <f t="shared" si="77"/>
        <v>1.4000786782816047E-6</v>
      </c>
      <c r="AD382" s="55">
        <f t="shared" si="77"/>
        <v>4.8789352124216084E-6</v>
      </c>
      <c r="AE382" s="55">
        <f t="shared" si="77"/>
        <v>1.6751778280032027E-6</v>
      </c>
      <c r="AF382" s="55">
        <f t="shared" si="77"/>
        <v>3.030458328446707E-6</v>
      </c>
      <c r="AG382" s="55">
        <f t="shared" si="77"/>
        <v>2.9561552187769966E-6</v>
      </c>
      <c r="AH382" s="55">
        <f t="shared" si="77"/>
        <v>2.3394113818457951E-5</v>
      </c>
      <c r="AI382" s="55">
        <f t="shared" si="77"/>
        <v>9.8589190195718212E-6</v>
      </c>
      <c r="AJ382" s="55">
        <f t="shared" si="77"/>
        <v>9.3793389317822354E-7</v>
      </c>
      <c r="AK382" s="55">
        <f t="shared" si="77"/>
        <v>1.0370250310718191E-6</v>
      </c>
      <c r="AL382" s="55">
        <f t="shared" si="77"/>
        <v>1.8185173752947661E-5</v>
      </c>
    </row>
    <row r="383" spans="4:38">
      <c r="D383" s="52">
        <f t="shared" si="68"/>
        <v>2.75</v>
      </c>
      <c r="E383" s="55">
        <f t="shared" si="75"/>
        <v>1.3223802978783408E-6</v>
      </c>
      <c r="F383" s="55">
        <f t="shared" si="75"/>
        <v>4.298183585874984E-6</v>
      </c>
      <c r="G383" s="55">
        <f t="shared" si="75"/>
        <v>1.5221399231497159E-6</v>
      </c>
      <c r="H383" s="55">
        <f t="shared" si="75"/>
        <v>2.3730587265112663E-6</v>
      </c>
      <c r="I383" s="55">
        <f t="shared" si="75"/>
        <v>2.5821051374756688E-6</v>
      </c>
      <c r="J383" s="55">
        <f t="shared" si="75"/>
        <v>2.0515049826677312E-5</v>
      </c>
      <c r="K383" s="55">
        <f t="shared" si="75"/>
        <v>9.1894816918478771E-6</v>
      </c>
      <c r="L383" s="55">
        <f t="shared" si="75"/>
        <v>8.0529749287055966E-7</v>
      </c>
      <c r="M383" s="55">
        <f t="shared" si="75"/>
        <v>1.0129051981452578E-6</v>
      </c>
      <c r="N383" s="55">
        <f t="shared" si="75"/>
        <v>1.1613705493566426E-5</v>
      </c>
      <c r="Q383" s="55">
        <f t="shared" si="76"/>
        <v>1.2233210503893636E-6</v>
      </c>
      <c r="R383" s="55">
        <f t="shared" si="76"/>
        <v>3.2604623899320164E-6</v>
      </c>
      <c r="S383" s="55">
        <f t="shared" si="76"/>
        <v>1.3882336334584062E-6</v>
      </c>
      <c r="T383" s="55">
        <f t="shared" si="76"/>
        <v>1.7407132378304095E-6</v>
      </c>
      <c r="U383" s="55">
        <f t="shared" si="76"/>
        <v>2.045943525145555E-6</v>
      </c>
      <c r="V383" s="55">
        <f t="shared" si="76"/>
        <v>1.4969186057314182E-5</v>
      </c>
      <c r="W383" s="55">
        <f t="shared" si="76"/>
        <v>7.5719440989622955E-6</v>
      </c>
      <c r="X383" s="55">
        <f t="shared" si="76"/>
        <v>6.3214922680151425E-7</v>
      </c>
      <c r="Y383" s="55">
        <f t="shared" si="76"/>
        <v>8.6262824200484584E-7</v>
      </c>
      <c r="Z383" s="55">
        <f t="shared" si="76"/>
        <v>3.2922779456669213E-6</v>
      </c>
      <c r="AC383" s="55">
        <f t="shared" si="77"/>
        <v>1.4214395453673193E-6</v>
      </c>
      <c r="AD383" s="55">
        <f t="shared" si="77"/>
        <v>5.3359047818179495E-6</v>
      </c>
      <c r="AE383" s="55">
        <f t="shared" si="77"/>
        <v>1.781978771075401E-6</v>
      </c>
      <c r="AF383" s="55">
        <f t="shared" si="77"/>
        <v>3.2548434838054208E-6</v>
      </c>
      <c r="AG383" s="55">
        <f t="shared" si="77"/>
        <v>3.1558972630606739E-6</v>
      </c>
      <c r="AH383" s="55">
        <f t="shared" si="77"/>
        <v>2.6060913596040461E-5</v>
      </c>
      <c r="AI383" s="55">
        <f t="shared" si="77"/>
        <v>1.0834052038092863E-5</v>
      </c>
      <c r="AJ383" s="55">
        <f t="shared" si="77"/>
        <v>1.0246909966031163E-6</v>
      </c>
      <c r="AK383" s="55">
        <f t="shared" si="77"/>
        <v>1.1402951007679124E-6</v>
      </c>
      <c r="AL383" s="55">
        <f t="shared" si="77"/>
        <v>1.9935133041465934E-5</v>
      </c>
    </row>
    <row r="384" spans="4:38">
      <c r="D384" s="52">
        <f t="shared" si="68"/>
        <v>3</v>
      </c>
      <c r="E384" s="55">
        <f t="shared" si="75"/>
        <v>1.3391261087779361E-6</v>
      </c>
      <c r="F384" s="55">
        <f t="shared" si="75"/>
        <v>4.632201797170456E-6</v>
      </c>
      <c r="G384" s="55">
        <f t="shared" si="75"/>
        <v>1.6094104161671199E-6</v>
      </c>
      <c r="H384" s="55">
        <f t="shared" si="75"/>
        <v>2.4901831847018734E-6</v>
      </c>
      <c r="I384" s="55">
        <f t="shared" si="75"/>
        <v>2.7472878416885448E-6</v>
      </c>
      <c r="J384" s="55">
        <f t="shared" si="75"/>
        <v>2.2624512430177289E-5</v>
      </c>
      <c r="K384" s="55">
        <f t="shared" si="75"/>
        <v>1.0016198724060594E-5</v>
      </c>
      <c r="L384" s="55">
        <f t="shared" si="75"/>
        <v>8.6399200690435846E-7</v>
      </c>
      <c r="M384" s="55">
        <f t="shared" si="75"/>
        <v>1.1017749187695003E-6</v>
      </c>
      <c r="N384" s="55">
        <f t="shared" si="75"/>
        <v>1.2574968648501607E-5</v>
      </c>
      <c r="Q384" s="55">
        <f t="shared" si="76"/>
        <v>1.237943324987847E-6</v>
      </c>
      <c r="R384" s="55">
        <f t="shared" si="76"/>
        <v>3.5064553903842865E-6</v>
      </c>
      <c r="S384" s="55">
        <f t="shared" si="76"/>
        <v>1.4799245535218611E-6</v>
      </c>
      <c r="T384" s="55">
        <f t="shared" si="76"/>
        <v>1.8223951792293078E-6</v>
      </c>
      <c r="U384" s="55">
        <f t="shared" si="76"/>
        <v>2.1856226404722698E-6</v>
      </c>
      <c r="V384" s="55">
        <f t="shared" si="76"/>
        <v>1.6507638462574015E-5</v>
      </c>
      <c r="W384" s="55">
        <f t="shared" si="76"/>
        <v>8.2755713832084676E-6</v>
      </c>
      <c r="X384" s="55">
        <f t="shared" si="76"/>
        <v>6.759324638757051E-7</v>
      </c>
      <c r="Y384" s="55">
        <f t="shared" si="76"/>
        <v>9.3389522293355747E-7</v>
      </c>
      <c r="Z384" s="55">
        <f t="shared" si="76"/>
        <v>3.5893070342931318E-6</v>
      </c>
      <c r="AC384" s="55">
        <f t="shared" si="77"/>
        <v>1.4403088925680265E-6</v>
      </c>
      <c r="AD384" s="55">
        <f t="shared" si="77"/>
        <v>5.7579482039566229E-6</v>
      </c>
      <c r="AE384" s="55">
        <f t="shared" si="77"/>
        <v>1.8834541448472313E-6</v>
      </c>
      <c r="AF384" s="55">
        <f t="shared" si="77"/>
        <v>3.4609772159080905E-6</v>
      </c>
      <c r="AG384" s="55">
        <f t="shared" si="77"/>
        <v>3.3438326477074364E-6</v>
      </c>
      <c r="AH384" s="55">
        <f t="shared" si="77"/>
        <v>2.8741386397780584E-5</v>
      </c>
      <c r="AI384" s="55">
        <f t="shared" si="77"/>
        <v>1.1783858818272127E-5</v>
      </c>
      <c r="AJ384" s="55">
        <f t="shared" si="77"/>
        <v>1.1082638700867492E-6</v>
      </c>
      <c r="AK384" s="55">
        <f t="shared" si="77"/>
        <v>1.241800660764275E-6</v>
      </c>
      <c r="AL384" s="55">
        <f t="shared" si="77"/>
        <v>2.1560630262710081E-5</v>
      </c>
    </row>
    <row r="385" spans="4:38">
      <c r="D385" s="52">
        <f t="shared" si="68"/>
        <v>3.25</v>
      </c>
      <c r="E385" s="55">
        <f t="shared" si="75"/>
        <v>1.3538179543990073E-6</v>
      </c>
      <c r="F385" s="55">
        <f t="shared" si="75"/>
        <v>4.9356254406802155E-6</v>
      </c>
      <c r="G385" s="55">
        <f t="shared" si="75"/>
        <v>1.6913141814372415E-6</v>
      </c>
      <c r="H385" s="55">
        <f t="shared" si="75"/>
        <v>2.595356880460387E-6</v>
      </c>
      <c r="I385" s="55">
        <f t="shared" si="75"/>
        <v>2.9054809363337105E-6</v>
      </c>
      <c r="J385" s="55">
        <f t="shared" si="75"/>
        <v>2.4749360716311055E-5</v>
      </c>
      <c r="K385" s="55">
        <f t="shared" si="75"/>
        <v>1.0822902785929005E-5</v>
      </c>
      <c r="L385" s="55">
        <f t="shared" si="75"/>
        <v>9.2039948498753628E-7</v>
      </c>
      <c r="M385" s="55">
        <f t="shared" si="75"/>
        <v>1.1890861281305283E-6</v>
      </c>
      <c r="N385" s="55">
        <f t="shared" si="75"/>
        <v>1.3464013048669802E-5</v>
      </c>
      <c r="Q385" s="55">
        <f t="shared" si="76"/>
        <v>1.250753879439391E-6</v>
      </c>
      <c r="R385" s="55">
        <f t="shared" si="76"/>
        <v>3.7281376457373837E-6</v>
      </c>
      <c r="S385" s="55">
        <f t="shared" si="76"/>
        <v>1.5650998024342189E-6</v>
      </c>
      <c r="T385" s="55">
        <f t="shared" si="76"/>
        <v>1.8965148365343596E-6</v>
      </c>
      <c r="U385" s="55">
        <f t="shared" si="76"/>
        <v>2.3216940656254192E-6</v>
      </c>
      <c r="V385" s="55">
        <f t="shared" si="76"/>
        <v>1.8064240980032846E-5</v>
      </c>
      <c r="W385" s="55">
        <f t="shared" si="76"/>
        <v>8.9658956326634159E-6</v>
      </c>
      <c r="X385" s="55">
        <f t="shared" si="76"/>
        <v>7.1816596602643882E-7</v>
      </c>
      <c r="Y385" s="55">
        <f t="shared" si="76"/>
        <v>1.004009970332139E-6</v>
      </c>
      <c r="Z385" s="55">
        <f t="shared" si="76"/>
        <v>3.8734548014496094E-6</v>
      </c>
      <c r="AC385" s="55">
        <f t="shared" si="77"/>
        <v>1.456882029358625E-6</v>
      </c>
      <c r="AD385" s="55">
        <f t="shared" si="77"/>
        <v>6.1431132356230448E-6</v>
      </c>
      <c r="AE385" s="55">
        <f t="shared" si="77"/>
        <v>1.9800383606389232E-6</v>
      </c>
      <c r="AF385" s="55">
        <f t="shared" si="77"/>
        <v>3.6486152724784017E-6</v>
      </c>
      <c r="AG385" s="55">
        <f t="shared" si="77"/>
        <v>3.5208991861347793E-6</v>
      </c>
      <c r="AH385" s="55">
        <f t="shared" si="77"/>
        <v>3.1434480452589278E-5</v>
      </c>
      <c r="AI385" s="55">
        <f t="shared" si="77"/>
        <v>1.2706942692554002E-5</v>
      </c>
      <c r="AJ385" s="55">
        <f t="shared" si="77"/>
        <v>1.1884388658717186E-6</v>
      </c>
      <c r="AK385" s="55">
        <f t="shared" si="77"/>
        <v>1.3414108536141737E-6</v>
      </c>
      <c r="AL385" s="55">
        <f t="shared" si="77"/>
        <v>2.3054571295889989E-5</v>
      </c>
    </row>
    <row r="386" spans="4:38">
      <c r="D386" s="52">
        <f t="shared" si="68"/>
        <v>3.5</v>
      </c>
      <c r="E386" s="55">
        <f t="shared" si="75"/>
        <v>1.3666267207315482E-6</v>
      </c>
      <c r="F386" s="55">
        <f t="shared" si="75"/>
        <v>5.2074553184694287E-6</v>
      </c>
      <c r="G386" s="55">
        <f t="shared" si="75"/>
        <v>1.7682975482549985E-6</v>
      </c>
      <c r="H386" s="55">
        <f t="shared" si="75"/>
        <v>2.689575710656148E-6</v>
      </c>
      <c r="I386" s="55">
        <f t="shared" si="75"/>
        <v>3.057263350395526E-6</v>
      </c>
      <c r="J386" s="55">
        <f t="shared" si="75"/>
        <v>2.6888312544859121E-5</v>
      </c>
      <c r="K386" s="55">
        <f t="shared" si="75"/>
        <v>1.1608966293017227E-5</v>
      </c>
      <c r="L386" s="55">
        <f t="shared" si="75"/>
        <v>9.7463122421019136E-7</v>
      </c>
      <c r="M386" s="55">
        <f t="shared" si="75"/>
        <v>1.2747609309739896E-6</v>
      </c>
      <c r="N386" s="55">
        <f t="shared" si="75"/>
        <v>1.4278368249888944E-5</v>
      </c>
      <c r="Q386" s="55">
        <f t="shared" si="76"/>
        <v>1.2619034302749358E-6</v>
      </c>
      <c r="R386" s="55">
        <f t="shared" si="76"/>
        <v>3.9246991550216522E-6</v>
      </c>
      <c r="S386" s="55">
        <f t="shared" si="76"/>
        <v>1.6437869762617116E-6</v>
      </c>
      <c r="T386" s="55">
        <f t="shared" si="76"/>
        <v>1.9637024000867186E-6</v>
      </c>
      <c r="U386" s="55">
        <f t="shared" si="76"/>
        <v>2.4544553898605662E-6</v>
      </c>
      <c r="V386" s="55">
        <f t="shared" si="76"/>
        <v>1.9637481100340764E-5</v>
      </c>
      <c r="W386" s="55">
        <f t="shared" si="76"/>
        <v>9.642499678988741E-6</v>
      </c>
      <c r="X386" s="55">
        <f t="shared" si="76"/>
        <v>7.5897887783067016E-7</v>
      </c>
      <c r="Y386" s="55">
        <f t="shared" si="76"/>
        <v>1.0730350189939143E-6</v>
      </c>
      <c r="Z386" s="55">
        <f t="shared" si="76"/>
        <v>4.1441869386613819E-6</v>
      </c>
      <c r="AC386" s="55">
        <f t="shared" si="77"/>
        <v>1.4713500111881616E-6</v>
      </c>
      <c r="AD386" s="55">
        <f t="shared" si="77"/>
        <v>6.4902114819172034E-6</v>
      </c>
      <c r="AE386" s="55">
        <f t="shared" si="77"/>
        <v>2.0721370138427109E-6</v>
      </c>
      <c r="AF386" s="55">
        <f t="shared" si="77"/>
        <v>3.817788690784125E-6</v>
      </c>
      <c r="AG386" s="55">
        <f t="shared" si="77"/>
        <v>3.6880002217789577E-6</v>
      </c>
      <c r="AH386" s="55">
        <f t="shared" si="77"/>
        <v>3.4139143989377502E-5</v>
      </c>
      <c r="AI386" s="55">
        <f t="shared" si="77"/>
        <v>1.3602465660405119E-5</v>
      </c>
      <c r="AJ386" s="55">
        <f t="shared" si="77"/>
        <v>1.265063007900242E-6</v>
      </c>
      <c r="AK386" s="55">
        <f t="shared" si="77"/>
        <v>1.4390253071728838E-6</v>
      </c>
      <c r="AL386" s="55">
        <f t="shared" si="77"/>
        <v>2.4412549561116499E-5</v>
      </c>
    </row>
    <row r="387" spans="4:38">
      <c r="D387" s="52">
        <f t="shared" si="68"/>
        <v>3.75</v>
      </c>
      <c r="E387" s="55">
        <f t="shared" si="75"/>
        <v>1.3777192936872329E-6</v>
      </c>
      <c r="F387" s="55">
        <f t="shared" si="75"/>
        <v>5.4473229577467143E-6</v>
      </c>
      <c r="G387" s="55">
        <f t="shared" si="75"/>
        <v>1.8407939144653908E-6</v>
      </c>
      <c r="H387" s="55">
        <f t="shared" si="75"/>
        <v>2.7738355721584971E-6</v>
      </c>
      <c r="I387" s="55">
        <f t="shared" si="75"/>
        <v>3.2031630587518952E-6</v>
      </c>
      <c r="J387" s="55">
        <f t="shared" si="75"/>
        <v>2.9040085775602007E-5</v>
      </c>
      <c r="K387" s="55">
        <f t="shared" si="75"/>
        <v>1.2374180050513295E-5</v>
      </c>
      <c r="L387" s="55">
        <f t="shared" si="75"/>
        <v>1.0268041034538629E-6</v>
      </c>
      <c r="M387" s="55">
        <f t="shared" si="75"/>
        <v>1.3587475348146969E-6</v>
      </c>
      <c r="N387" s="55">
        <f t="shared" si="75"/>
        <v>1.5017027674060048E-5</v>
      </c>
      <c r="Q387" s="55">
        <f t="shared" si="76"/>
        <v>1.2715389478946347E-6</v>
      </c>
      <c r="R387" s="55">
        <f t="shared" si="76"/>
        <v>4.095827519239769E-6</v>
      </c>
      <c r="S387" s="55">
        <f t="shared" si="76"/>
        <v>1.716107613121553E-6</v>
      </c>
      <c r="T387" s="55">
        <f t="shared" si="76"/>
        <v>2.0245880602275388E-6</v>
      </c>
      <c r="U387" s="55">
        <f t="shared" si="76"/>
        <v>2.5841602595051066E-6</v>
      </c>
      <c r="V387" s="55">
        <f t="shared" si="76"/>
        <v>2.1225846314147846E-5</v>
      </c>
      <c r="W387" s="55">
        <f t="shared" si="76"/>
        <v>1.0305244466071644E-5</v>
      </c>
      <c r="X387" s="55">
        <f t="shared" si="76"/>
        <v>7.9850034386535378E-7</v>
      </c>
      <c r="Y387" s="55">
        <f t="shared" si="76"/>
        <v>1.1410371766248447E-6</v>
      </c>
      <c r="Z387" s="55">
        <f t="shared" si="76"/>
        <v>4.401209328718684E-6</v>
      </c>
      <c r="AC387" s="55">
        <f t="shared" si="77"/>
        <v>1.4838996394798325E-6</v>
      </c>
      <c r="AD387" s="55">
        <f t="shared" si="77"/>
        <v>6.7988183962536578E-6</v>
      </c>
      <c r="AE387" s="55">
        <f t="shared" si="77"/>
        <v>2.1601268839228327E-6</v>
      </c>
      <c r="AF387" s="55">
        <f t="shared" si="77"/>
        <v>3.9688037976371214E-6</v>
      </c>
      <c r="AG387" s="55">
        <f t="shared" si="77"/>
        <v>3.846004628094985E-6</v>
      </c>
      <c r="AH387" s="55">
        <f t="shared" si="77"/>
        <v>3.6854325237056203E-5</v>
      </c>
      <c r="AI387" s="55">
        <f t="shared" si="77"/>
        <v>1.4470148388314357E-5</v>
      </c>
      <c r="AJ387" s="55">
        <f t="shared" si="77"/>
        <v>1.338043991814157E-6</v>
      </c>
      <c r="AK387" s="55">
        <f t="shared" si="77"/>
        <v>1.5345741345976902E-6</v>
      </c>
      <c r="AL387" s="55">
        <f t="shared" si="77"/>
        <v>2.5632846019401404E-5</v>
      </c>
    </row>
    <row r="388" spans="4:38">
      <c r="D388" s="52">
        <f t="shared" si="68"/>
        <v>4</v>
      </c>
      <c r="E388" s="55">
        <f t="shared" si="75"/>
        <v>1.3872585590994171E-6</v>
      </c>
      <c r="F388" s="55">
        <f t="shared" si="75"/>
        <v>5.6554906108641421E-6</v>
      </c>
      <c r="G388" s="55">
        <f t="shared" si="75"/>
        <v>1.9092237464634992E-6</v>
      </c>
      <c r="H388" s="55">
        <f t="shared" si="75"/>
        <v>2.8491323618367762E-6</v>
      </c>
      <c r="I388" s="55">
        <f t="shared" si="75"/>
        <v>3.343657082174262E-6</v>
      </c>
      <c r="J388" s="55">
        <f t="shared" si="75"/>
        <v>3.1203398268320239E-5</v>
      </c>
      <c r="K388" s="55">
        <f t="shared" si="75"/>
        <v>1.3118753253229175E-5</v>
      </c>
      <c r="L388" s="55">
        <f t="shared" si="75"/>
        <v>1.0770405833915312E-6</v>
      </c>
      <c r="M388" s="55">
        <f t="shared" si="75"/>
        <v>1.4410202499366269E-6</v>
      </c>
      <c r="N388" s="55">
        <f t="shared" si="75"/>
        <v>1.5680448609167215E-5</v>
      </c>
      <c r="Q388" s="55">
        <f t="shared" si="76"/>
        <v>1.2798036565678534E-6</v>
      </c>
      <c r="R388" s="55">
        <f t="shared" si="76"/>
        <v>4.2417079413667427E-6</v>
      </c>
      <c r="S388" s="55">
        <f t="shared" si="76"/>
        <v>1.7822771931819389E-6</v>
      </c>
      <c r="T388" s="55">
        <f t="shared" si="76"/>
        <v>2.0798020072979741E-6</v>
      </c>
      <c r="U388" s="55">
        <f t="shared" si="76"/>
        <v>2.7110183779582679E-6</v>
      </c>
      <c r="V388" s="55">
        <f t="shared" si="76"/>
        <v>2.2827824112104174E-5</v>
      </c>
      <c r="W388" s="55">
        <f t="shared" si="76"/>
        <v>1.0954269050024924E-5</v>
      </c>
      <c r="X388" s="55">
        <f t="shared" si="76"/>
        <v>8.3685950870744452E-7</v>
      </c>
      <c r="Y388" s="55">
        <f t="shared" si="76"/>
        <v>1.2080875238435289E-6</v>
      </c>
      <c r="Z388" s="55">
        <f t="shared" si="76"/>
        <v>4.6444680456769574E-6</v>
      </c>
      <c r="AC388" s="55">
        <f t="shared" si="77"/>
        <v>1.4947134616309818E-6</v>
      </c>
      <c r="AD388" s="55">
        <f t="shared" si="77"/>
        <v>7.0692732803615398E-6</v>
      </c>
      <c r="AE388" s="55">
        <f t="shared" si="77"/>
        <v>2.2443559344155316E-6</v>
      </c>
      <c r="AF388" s="55">
        <f t="shared" si="77"/>
        <v>4.102242209393338E-6</v>
      </c>
      <c r="AG388" s="55">
        <f t="shared" si="77"/>
        <v>3.995746808556632E-6</v>
      </c>
      <c r="AH388" s="55">
        <f t="shared" si="77"/>
        <v>3.9578972424536334E-5</v>
      </c>
      <c r="AI388" s="55">
        <f t="shared" si="77"/>
        <v>1.5310270209792835E-5</v>
      </c>
      <c r="AJ388" s="55">
        <f t="shared" si="77"/>
        <v>1.4073501849549221E-6</v>
      </c>
      <c r="AK388" s="55">
        <f t="shared" si="77"/>
        <v>1.6280179343478872E-6</v>
      </c>
      <c r="AL388" s="55">
        <f t="shared" si="77"/>
        <v>2.6716429172657461E-5</v>
      </c>
    </row>
    <row r="389" spans="4:38">
      <c r="D389" s="52">
        <f t="shared" si="68"/>
        <v>4.25</v>
      </c>
      <c r="E389" s="55">
        <f t="shared" si="75"/>
        <v>1.3954034027231362E-6</v>
      </c>
      <c r="F389" s="55">
        <f t="shared" si="75"/>
        <v>5.8328512553172346E-6</v>
      </c>
      <c r="G389" s="55">
        <f t="shared" si="75"/>
        <v>1.9739945791944864E-6</v>
      </c>
      <c r="H389" s="55">
        <f t="shared" si="75"/>
        <v>2.9164619765603263E-6</v>
      </c>
      <c r="I389" s="55">
        <f t="shared" si="75"/>
        <v>3.4791714873276134E-6</v>
      </c>
      <c r="J389" s="55">
        <f t="shared" si="75"/>
        <v>3.3376967882794332E-5</v>
      </c>
      <c r="K389" s="55">
        <f t="shared" si="75"/>
        <v>1.3843313485600749E-5</v>
      </c>
      <c r="L389" s="55">
        <f t="shared" si="75"/>
        <v>1.125468706487617E-6</v>
      </c>
      <c r="M389" s="55">
        <f t="shared" si="75"/>
        <v>1.5215794893929216E-6</v>
      </c>
      <c r="N389" s="55">
        <f t="shared" si="75"/>
        <v>1.6270552209277625E-5</v>
      </c>
      <c r="Q389" s="55">
        <f t="shared" si="76"/>
        <v>1.2868370344331707E-6</v>
      </c>
      <c r="R389" s="55">
        <f t="shared" si="76"/>
        <v>4.3630232263499167E-6</v>
      </c>
      <c r="S389" s="55">
        <f t="shared" si="76"/>
        <v>1.842605138662047E-6</v>
      </c>
      <c r="T389" s="55">
        <f t="shared" si="76"/>
        <v>2.1299744316391783E-6</v>
      </c>
      <c r="U389" s="55">
        <f t="shared" si="76"/>
        <v>2.8351955056911108E-6</v>
      </c>
      <c r="V389" s="55">
        <f t="shared" si="76"/>
        <v>2.4441901984859841E-5</v>
      </c>
      <c r="W389" s="55">
        <f t="shared" si="76"/>
        <v>1.158999059918698E-5</v>
      </c>
      <c r="X389" s="55">
        <f t="shared" si="76"/>
        <v>8.7418551693389724E-7</v>
      </c>
      <c r="Y389" s="55">
        <f t="shared" si="76"/>
        <v>1.274261414181203E-6</v>
      </c>
      <c r="Z389" s="55">
        <f t="shared" si="76"/>
        <v>4.874149354856854E-6</v>
      </c>
      <c r="AC389" s="55">
        <f t="shared" si="77"/>
        <v>1.503969771013103E-6</v>
      </c>
      <c r="AD389" s="55">
        <f t="shared" si="77"/>
        <v>7.3026792842845516E-6</v>
      </c>
      <c r="AE389" s="55">
        <f t="shared" si="77"/>
        <v>2.3251433129290549E-6</v>
      </c>
      <c r="AF389" s="55">
        <f t="shared" si="77"/>
        <v>4.2189608319528084E-6</v>
      </c>
      <c r="AG389" s="55">
        <f t="shared" si="77"/>
        <v>4.1380266966564288E-6</v>
      </c>
      <c r="AH389" s="55">
        <f t="shared" si="77"/>
        <v>4.2312033780728842E-5</v>
      </c>
      <c r="AI389" s="55">
        <f t="shared" si="77"/>
        <v>1.6123669125373925E-5</v>
      </c>
      <c r="AJ389" s="55">
        <f t="shared" si="77"/>
        <v>1.4730106263636159E-6</v>
      </c>
      <c r="AK389" s="55">
        <f t="shared" si="77"/>
        <v>1.7193477901847783E-6</v>
      </c>
      <c r="AL389" s="55">
        <f t="shared" si="77"/>
        <v>2.766695506369838E-5</v>
      </c>
    </row>
    <row r="390" spans="4:38">
      <c r="D390" s="52">
        <f t="shared" si="68"/>
        <v>4.5</v>
      </c>
      <c r="E390" s="55">
        <f t="shared" si="75"/>
        <v>1.4023087102351073E-6</v>
      </c>
      <c r="F390" s="55">
        <f t="shared" si="75"/>
        <v>5.9809285937449676E-6</v>
      </c>
      <c r="G390" s="55">
        <f t="shared" si="75"/>
        <v>2.0355010161535964E-6</v>
      </c>
      <c r="H390" s="55">
        <f t="shared" si="75"/>
        <v>2.9768203131984881E-6</v>
      </c>
      <c r="I390" s="55">
        <f t="shared" si="75"/>
        <v>3.6100813867704781E-6</v>
      </c>
      <c r="J390" s="55">
        <f t="shared" si="75"/>
        <v>3.5559512478804798E-5</v>
      </c>
      <c r="K390" s="55">
        <f t="shared" si="75"/>
        <v>1.4548906721687821E-5</v>
      </c>
      <c r="L390" s="55">
        <f t="shared" si="75"/>
        <v>1.1722220969979826E-6</v>
      </c>
      <c r="M390" s="55">
        <f t="shared" si="75"/>
        <v>1.6004517690058869E-6</v>
      </c>
      <c r="N390" s="55">
        <f t="shared" si="75"/>
        <v>1.6790723494541539E-5</v>
      </c>
      <c r="Q390" s="55">
        <f t="shared" si="76"/>
        <v>1.2927748134983782E-6</v>
      </c>
      <c r="R390" s="55">
        <f t="shared" si="76"/>
        <v>4.4609537811089658E-6</v>
      </c>
      <c r="S390" s="55">
        <f t="shared" si="76"/>
        <v>1.8974948138320373E-6</v>
      </c>
      <c r="T390" s="55">
        <f t="shared" si="76"/>
        <v>2.1757355235923051E-6</v>
      </c>
      <c r="U390" s="55">
        <f t="shared" si="76"/>
        <v>2.956813460246528E-6</v>
      </c>
      <c r="V390" s="55">
        <f t="shared" si="76"/>
        <v>2.6066567423064926E-5</v>
      </c>
      <c r="W390" s="55">
        <f t="shared" si="76"/>
        <v>1.2213104394121816E-5</v>
      </c>
      <c r="X390" s="55">
        <f t="shared" si="76"/>
        <v>9.106075131216666E-7</v>
      </c>
      <c r="Y390" s="55">
        <f t="shared" si="76"/>
        <v>1.3396384740817402E-6</v>
      </c>
      <c r="Z390" s="55">
        <f t="shared" si="76"/>
        <v>5.0906797128442321E-6</v>
      </c>
      <c r="AC390" s="55">
        <f t="shared" si="77"/>
        <v>1.5118426069718376E-6</v>
      </c>
      <c r="AD390" s="55">
        <f t="shared" si="77"/>
        <v>7.5009034063809686E-6</v>
      </c>
      <c r="AE390" s="55">
        <f t="shared" si="77"/>
        <v>2.4027793511436549E-6</v>
      </c>
      <c r="AF390" s="55">
        <f t="shared" si="77"/>
        <v>4.3200918607596556E-6</v>
      </c>
      <c r="AG390" s="55">
        <f t="shared" si="77"/>
        <v>4.2736097559056637E-6</v>
      </c>
      <c r="AH390" s="55">
        <f t="shared" si="77"/>
        <v>4.5052457534544683E-5</v>
      </c>
      <c r="AI390" s="55">
        <f t="shared" si="77"/>
        <v>1.6911741802613237E-5</v>
      </c>
      <c r="AJ390" s="55">
        <f t="shared" si="77"/>
        <v>1.5351150267809377E-6</v>
      </c>
      <c r="AK390" s="55">
        <f t="shared" si="77"/>
        <v>1.8085852711716766E-6</v>
      </c>
      <c r="AL390" s="55">
        <f t="shared" si="77"/>
        <v>2.8490767276238835E-5</v>
      </c>
    </row>
    <row r="391" spans="4:38">
      <c r="D391" s="52">
        <f t="shared" si="68"/>
        <v>4.75</v>
      </c>
      <c r="E391" s="55">
        <f t="shared" si="75"/>
        <v>1.4081253672337274E-6</v>
      </c>
      <c r="F391" s="55">
        <f t="shared" si="75"/>
        <v>6.1018770539297691E-6</v>
      </c>
      <c r="G391" s="55">
        <f t="shared" si="75"/>
        <v>2.0941247293861549E-6</v>
      </c>
      <c r="H391" s="55">
        <f t="shared" si="75"/>
        <v>3.0312032686206031E-6</v>
      </c>
      <c r="I391" s="55">
        <f t="shared" si="75"/>
        <v>3.736710938954927E-6</v>
      </c>
      <c r="J391" s="55">
        <f t="shared" si="75"/>
        <v>3.774974991613215E-5</v>
      </c>
      <c r="K391" s="55">
        <f t="shared" si="75"/>
        <v>1.5236997325174126E-5</v>
      </c>
      <c r="L391" s="55">
        <f t="shared" si="75"/>
        <v>1.2174399609699305E-6</v>
      </c>
      <c r="M391" s="55">
        <f t="shared" si="75"/>
        <v>1.6776897073669936E-6</v>
      </c>
      <c r="N391" s="55">
        <f t="shared" si="75"/>
        <v>1.7245811351192308E-5</v>
      </c>
      <c r="Q391" s="55">
        <f t="shared" si="76"/>
        <v>1.2977489796404803E-6</v>
      </c>
      <c r="R391" s="55">
        <f t="shared" si="76"/>
        <v>4.5371776145358981E-6</v>
      </c>
      <c r="S391" s="55">
        <f t="shared" si="76"/>
        <v>1.9474435250130515E-6</v>
      </c>
      <c r="T391" s="55">
        <f t="shared" si="76"/>
        <v>2.217715473498509E-6</v>
      </c>
      <c r="U391" s="55">
        <f t="shared" si="76"/>
        <v>3.0759501162392442E-6</v>
      </c>
      <c r="V391" s="55">
        <f t="shared" si="76"/>
        <v>2.7700307917369505E-5</v>
      </c>
      <c r="W391" s="55">
        <f t="shared" si="76"/>
        <v>1.2824583827619031E-5</v>
      </c>
      <c r="X391" s="55">
        <f t="shared" si="76"/>
        <v>9.4625464184770734E-7</v>
      </c>
      <c r="Y391" s="55">
        <f t="shared" si="76"/>
        <v>1.4043026029016517E-6</v>
      </c>
      <c r="Z391" s="55">
        <f t="shared" si="76"/>
        <v>5.2947257674901588E-6</v>
      </c>
      <c r="AC391" s="55">
        <f t="shared" si="77"/>
        <v>1.518501754826976E-6</v>
      </c>
      <c r="AD391" s="55">
        <f t="shared" si="77"/>
        <v>7.6665764933236383E-6</v>
      </c>
      <c r="AE391" s="55">
        <f t="shared" si="77"/>
        <v>2.4775255648115876E-6</v>
      </c>
      <c r="AF391" s="55">
        <f t="shared" si="77"/>
        <v>4.4070427808020895E-6</v>
      </c>
      <c r="AG391" s="55">
        <f t="shared" si="77"/>
        <v>4.4032269798343844E-6</v>
      </c>
      <c r="AH391" s="55">
        <f t="shared" si="77"/>
        <v>4.7799191914894811E-5</v>
      </c>
      <c r="AI391" s="55">
        <f t="shared" si="77"/>
        <v>1.7676443576088629E-5</v>
      </c>
      <c r="AJ391" s="55">
        <f t="shared" si="77"/>
        <v>1.5938137686472071E-6</v>
      </c>
      <c r="AK391" s="55">
        <f t="shared" si="77"/>
        <v>1.8957824316739045E-6</v>
      </c>
      <c r="AL391" s="55">
        <f t="shared" si="77"/>
        <v>2.9196896934894449E-5</v>
      </c>
    </row>
    <row r="392" spans="4:38">
      <c r="D392" s="52">
        <f t="shared" si="68"/>
        <v>5</v>
      </c>
      <c r="E392" s="55">
        <f t="shared" si="75"/>
        <v>1.4130002592390749E-6</v>
      </c>
      <c r="F392" s="55">
        <f t="shared" si="75"/>
        <v>6.1984817887975176E-6</v>
      </c>
      <c r="G392" s="55">
        <f t="shared" si="75"/>
        <v>2.1502344594875686E-6</v>
      </c>
      <c r="H392" s="55">
        <f t="shared" si="75"/>
        <v>3.0806067396960127E-6</v>
      </c>
      <c r="I392" s="55">
        <f t="shared" si="75"/>
        <v>3.8593333482265719E-6</v>
      </c>
      <c r="J392" s="55">
        <f t="shared" si="75"/>
        <v>3.9946398054556913E-5</v>
      </c>
      <c r="K392" s="55">
        <f t="shared" si="75"/>
        <v>1.5909468049367313E-5</v>
      </c>
      <c r="L392" s="55">
        <f t="shared" si="75"/>
        <v>1.2612670862422046E-6</v>
      </c>
      <c r="M392" s="55">
        <f t="shared" si="75"/>
        <v>1.7533720258368771E-6</v>
      </c>
      <c r="N392" s="55">
        <f t="shared" si="75"/>
        <v>1.7642128531546363E-5</v>
      </c>
      <c r="Q392" s="55">
        <f t="shared" si="76"/>
        <v>1.3018877726056941E-6</v>
      </c>
      <c r="R392" s="55">
        <f t="shared" si="76"/>
        <v>4.5938703374950548E-6</v>
      </c>
      <c r="S392" s="55">
        <f t="shared" si="76"/>
        <v>1.9930425205772135E-6</v>
      </c>
      <c r="T392" s="55">
        <f t="shared" si="76"/>
        <v>2.2565444716989436E-6</v>
      </c>
      <c r="U392" s="55">
        <f t="shared" si="76"/>
        <v>3.1926394053558168E-6</v>
      </c>
      <c r="V392" s="55">
        <f t="shared" si="76"/>
        <v>2.9341610958423673E-5</v>
      </c>
      <c r="W392" s="55">
        <f t="shared" si="76"/>
        <v>1.3425680404693829E-5</v>
      </c>
      <c r="X392" s="55">
        <f t="shared" si="76"/>
        <v>9.8125604768897421E-7</v>
      </c>
      <c r="Y392" s="55">
        <f t="shared" si="76"/>
        <v>1.4683419729100856E-6</v>
      </c>
      <c r="Z392" s="55">
        <f t="shared" si="76"/>
        <v>5.4871943579109072E-6</v>
      </c>
      <c r="AC392" s="55">
        <f t="shared" si="77"/>
        <v>1.5241127458724572E-6</v>
      </c>
      <c r="AD392" s="55">
        <f t="shared" si="77"/>
        <v>7.8030932400999786E-6</v>
      </c>
      <c r="AE392" s="55">
        <f t="shared" si="77"/>
        <v>2.5496146537571134E-6</v>
      </c>
      <c r="AF392" s="55">
        <f t="shared" si="77"/>
        <v>4.4814963666124065E-6</v>
      </c>
      <c r="AG392" s="55">
        <f t="shared" si="77"/>
        <v>4.5275748919913972E-6</v>
      </c>
      <c r="AH392" s="55">
        <f t="shared" si="77"/>
        <v>5.0551185150690174E-5</v>
      </c>
      <c r="AI392" s="55">
        <f t="shared" si="77"/>
        <v>1.8420288447400205E-5</v>
      </c>
      <c r="AJ392" s="55">
        <f t="shared" si="77"/>
        <v>1.6493179061023645E-6</v>
      </c>
      <c r="AK392" s="55">
        <f t="shared" si="77"/>
        <v>1.9810218113587936E-6</v>
      </c>
      <c r="AL392" s="55">
        <f t="shared" si="77"/>
        <v>2.9797062705181806E-5</v>
      </c>
    </row>
    <row r="393" spans="4:38">
      <c r="D393" s="52">
        <f t="shared" si="68"/>
        <v>5.25</v>
      </c>
      <c r="E393" s="55">
        <f t="shared" si="75"/>
        <v>1.4170762716929085E-6</v>
      </c>
      <c r="F393" s="55">
        <f t="shared" si="75"/>
        <v>6.2741586764175453E-6</v>
      </c>
      <c r="G393" s="55">
        <f t="shared" si="75"/>
        <v>2.2041860156033261E-6</v>
      </c>
      <c r="H393" s="55">
        <f t="shared" si="75"/>
        <v>3.1260266232940576E-6</v>
      </c>
      <c r="I393" s="55">
        <f t="shared" si="75"/>
        <v>3.9781708648245684E-6</v>
      </c>
      <c r="J393" s="55">
        <f t="shared" si="75"/>
        <v>4.2148174753859614E-5</v>
      </c>
      <c r="K393" s="55">
        <f t="shared" si="75"/>
        <v>1.6568620037198957E-5</v>
      </c>
      <c r="L393" s="55">
        <f t="shared" si="75"/>
        <v>1.303853842444989E-6</v>
      </c>
      <c r="M393" s="55">
        <f t="shared" si="75"/>
        <v>1.8276035485453374E-6</v>
      </c>
      <c r="N393" s="55">
        <f t="shared" si="75"/>
        <v>1.7987451654003211E-5</v>
      </c>
      <c r="Q393" s="55">
        <f t="shared" si="76"/>
        <v>1.3053156860094495E-6</v>
      </c>
      <c r="R393" s="55">
        <f t="shared" si="76"/>
        <v>4.6337051628231086E-6</v>
      </c>
      <c r="S393" s="55">
        <f t="shared" si="76"/>
        <v>2.0349769909476289E-6</v>
      </c>
      <c r="T393" s="55">
        <f t="shared" si="76"/>
        <v>2.2928527085347625E-6</v>
      </c>
      <c r="U393" s="55">
        <f t="shared" si="76"/>
        <v>3.3068713163546355E-6</v>
      </c>
      <c r="V393" s="55">
        <f t="shared" si="76"/>
        <v>3.098896403687751E-5</v>
      </c>
      <c r="W393" s="55">
        <f t="shared" si="76"/>
        <v>1.4017923742587013E-5</v>
      </c>
      <c r="X393" s="55">
        <f t="shared" si="76"/>
        <v>1.015740875222422E-6</v>
      </c>
      <c r="Y393" s="55">
        <f t="shared" si="76"/>
        <v>1.5318490292888276E-6</v>
      </c>
      <c r="Z393" s="55">
        <f t="shared" si="76"/>
        <v>5.6692325144879594E-6</v>
      </c>
      <c r="AC393" s="55">
        <f t="shared" si="77"/>
        <v>1.528836857376369E-6</v>
      </c>
      <c r="AD393" s="55">
        <f t="shared" si="77"/>
        <v>7.9146121900119804E-6</v>
      </c>
      <c r="AE393" s="55">
        <f t="shared" si="77"/>
        <v>2.6192505018764978E-6</v>
      </c>
      <c r="AF393" s="55">
        <f t="shared" si="77"/>
        <v>4.5454106822669917E-6</v>
      </c>
      <c r="AG393" s="55">
        <f t="shared" si="77"/>
        <v>4.6473155459442659E-6</v>
      </c>
      <c r="AH393" s="55">
        <f t="shared" si="77"/>
        <v>5.3307385470841732E-5</v>
      </c>
      <c r="AI393" s="55">
        <f t="shared" si="77"/>
        <v>1.9146349085170312E-5</v>
      </c>
      <c r="AJ393" s="55">
        <f t="shared" si="77"/>
        <v>1.7018991649859708E-6</v>
      </c>
      <c r="AK393" s="55">
        <f t="shared" si="77"/>
        <v>2.0644164351956846E-6</v>
      </c>
      <c r="AL393" s="55">
        <f t="shared" si="77"/>
        <v>3.0305670793518447E-5</v>
      </c>
    </row>
    <row r="394" spans="4:38">
      <c r="D394" s="52">
        <f t="shared" si="68"/>
        <v>5.5</v>
      </c>
      <c r="E394" s="55">
        <f t="shared" si="75"/>
        <v>1.4204922899586677E-6</v>
      </c>
      <c r="F394" s="55">
        <f t="shared" si="75"/>
        <v>6.3329543200026373E-6</v>
      </c>
      <c r="G394" s="55">
        <f t="shared" si="75"/>
        <v>2.2563222754289975E-6</v>
      </c>
      <c r="H394" s="55">
        <f t="shared" si="75"/>
        <v>3.1684588162840791E-6</v>
      </c>
      <c r="I394" s="55">
        <f t="shared" si="75"/>
        <v>4.0933947848816133E-6</v>
      </c>
      <c r="J394" s="55">
        <f t="shared" si="75"/>
        <v>4.4353797873820765E-5</v>
      </c>
      <c r="K394" s="55">
        <f t="shared" si="75"/>
        <v>1.721717282122456E-5</v>
      </c>
      <c r="L394" s="55">
        <f t="shared" si="75"/>
        <v>1.3453561809999094E-6</v>
      </c>
      <c r="M394" s="55">
        <f t="shared" si="75"/>
        <v>1.9005152023913391E-6</v>
      </c>
      <c r="N394" s="55">
        <f t="shared" si="75"/>
        <v>1.8291021203045448E-5</v>
      </c>
      <c r="Q394" s="55">
        <f t="shared" si="76"/>
        <v>1.3081534673363893E-6</v>
      </c>
      <c r="R394" s="55">
        <f t="shared" si="76"/>
        <v>4.659852905329067E-6</v>
      </c>
      <c r="S394" s="55">
        <f t="shared" si="76"/>
        <v>2.0740260685983857E-6</v>
      </c>
      <c r="T394" s="55">
        <f t="shared" si="76"/>
        <v>2.3272703743471196E-6</v>
      </c>
      <c r="U394" s="55">
        <f t="shared" si="76"/>
        <v>3.4185918950659221E-6</v>
      </c>
      <c r="V394" s="55">
        <f t="shared" si="76"/>
        <v>3.2640854643381089E-5</v>
      </c>
      <c r="W394" s="55">
        <f t="shared" si="76"/>
        <v>1.4603121570764984E-5</v>
      </c>
      <c r="X394" s="55">
        <f t="shared" si="76"/>
        <v>1.0498382690250056E-6</v>
      </c>
      <c r="Y394" s="55">
        <f t="shared" si="76"/>
        <v>1.5949204901323008E-6</v>
      </c>
      <c r="Z394" s="55">
        <f t="shared" si="76"/>
        <v>5.8422274588680064E-6</v>
      </c>
      <c r="AC394" s="55">
        <f t="shared" si="77"/>
        <v>1.5328311125809477E-6</v>
      </c>
      <c r="AD394" s="55">
        <f t="shared" si="77"/>
        <v>8.0060557346762051E-6</v>
      </c>
      <c r="AE394" s="55">
        <f t="shared" si="77"/>
        <v>2.6866081771380106E-6</v>
      </c>
      <c r="AF394" s="55">
        <f t="shared" si="77"/>
        <v>4.6010190813863171E-6</v>
      </c>
      <c r="AG394" s="55">
        <f t="shared" si="77"/>
        <v>4.7630765252793147E-6</v>
      </c>
      <c r="AH394" s="55">
        <f t="shared" si="77"/>
        <v>5.6066741104260434E-5</v>
      </c>
      <c r="AI394" s="55">
        <f t="shared" si="77"/>
        <v>1.9858256825043544E-5</v>
      </c>
      <c r="AJ394" s="55">
        <f t="shared" si="77"/>
        <v>1.7518899428372072E-6</v>
      </c>
      <c r="AK394" s="55">
        <f t="shared" si="77"/>
        <v>2.1461098134559282E-6</v>
      </c>
      <c r="AL394" s="55">
        <f t="shared" si="77"/>
        <v>3.0739814947222869E-5</v>
      </c>
    </row>
    <row r="395" spans="4:38">
      <c r="D395" s="52">
        <f t="shared" si="68"/>
        <v>5.75</v>
      </c>
      <c r="E395" s="55">
        <f t="shared" si="75"/>
        <v>1.4233831993214731E-6</v>
      </c>
      <c r="F395" s="55">
        <f t="shared" si="75"/>
        <v>6.3795460479090293E-6</v>
      </c>
      <c r="G395" s="55">
        <f t="shared" si="75"/>
        <v>2.3069731852102341E-6</v>
      </c>
      <c r="H395" s="55">
        <f t="shared" si="75"/>
        <v>3.2088992155354181E-6</v>
      </c>
      <c r="I395" s="55">
        <f t="shared" si="75"/>
        <v>4.2051254504239446E-6</v>
      </c>
      <c r="J395" s="55">
        <f t="shared" si="75"/>
        <v>4.656198527422087E-5</v>
      </c>
      <c r="K395" s="55">
        <f t="shared" si="75"/>
        <v>1.785826432362354E-5</v>
      </c>
      <c r="L395" s="55">
        <f t="shared" si="75"/>
        <v>1.3859356351200323E-6</v>
      </c>
      <c r="M395" s="55">
        <f t="shared" si="75"/>
        <v>1.972264017043011E-6</v>
      </c>
      <c r="N395" s="55">
        <f t="shared" si="75"/>
        <v>1.856354152923875E-5</v>
      </c>
      <c r="Q395" s="55">
        <f t="shared" si="76"/>
        <v>1.3105181179403694E-6</v>
      </c>
      <c r="R395" s="55">
        <f t="shared" si="76"/>
        <v>4.6759819817942683E-6</v>
      </c>
      <c r="S395" s="55">
        <f t="shared" si="76"/>
        <v>2.1110628280545538E-6</v>
      </c>
      <c r="T395" s="55">
        <f t="shared" si="76"/>
        <v>2.3604276594771692E-6</v>
      </c>
      <c r="U395" s="55">
        <f t="shared" si="76"/>
        <v>3.5277032443917312E-6</v>
      </c>
      <c r="V395" s="55">
        <f t="shared" si="76"/>
        <v>3.4295770268584501E-5</v>
      </c>
      <c r="W395" s="55">
        <f t="shared" si="76"/>
        <v>1.5183359730919747E-5</v>
      </c>
      <c r="X395" s="55">
        <f t="shared" si="76"/>
        <v>1.0836773736736797E-6</v>
      </c>
      <c r="Y395" s="55">
        <f t="shared" si="76"/>
        <v>1.6576573464475655E-6</v>
      </c>
      <c r="Z395" s="55">
        <f t="shared" si="76"/>
        <v>6.0078066039629458E-6</v>
      </c>
      <c r="AC395" s="55">
        <f t="shared" si="77"/>
        <v>1.5362482807025783E-6</v>
      </c>
      <c r="AD395" s="55">
        <f t="shared" si="77"/>
        <v>8.083110114023787E-6</v>
      </c>
      <c r="AE395" s="55">
        <f t="shared" si="77"/>
        <v>2.7518339315819256E-6</v>
      </c>
      <c r="AF395" s="55">
        <f t="shared" si="77"/>
        <v>4.6508302071349421E-6</v>
      </c>
      <c r="AG395" s="55">
        <f t="shared" si="77"/>
        <v>4.8754509436016244E-6</v>
      </c>
      <c r="AH395" s="55">
        <f t="shared" si="77"/>
        <v>5.8828200279857226E-5</v>
      </c>
      <c r="AI395" s="55">
        <f t="shared" si="77"/>
        <v>2.0560201669686738E-5</v>
      </c>
      <c r="AJ395" s="55">
        <f t="shared" si="77"/>
        <v>1.7996833088948754E-6</v>
      </c>
      <c r="AK395" s="55">
        <f t="shared" si="77"/>
        <v>2.2262759417128842E-6</v>
      </c>
      <c r="AL395" s="55">
        <f t="shared" si="77"/>
        <v>3.1119276454514532E-5</v>
      </c>
    </row>
    <row r="396" spans="4:38">
      <c r="D396" s="52">
        <f t="shared" si="68"/>
        <v>6</v>
      </c>
      <c r="E396" s="55">
        <f t="shared" si="75"/>
        <v>1.4258798849881254E-6</v>
      </c>
      <c r="F396" s="55">
        <f t="shared" si="75"/>
        <v>6.4192419136364099E-6</v>
      </c>
      <c r="G396" s="55">
        <f t="shared" si="75"/>
        <v>2.3564557597427686E-6</v>
      </c>
      <c r="H396" s="55">
        <f t="shared" si="75"/>
        <v>3.2483437179174158E-6</v>
      </c>
      <c r="I396" s="55">
        <f t="shared" si="75"/>
        <v>4.3134322493713431E-6</v>
      </c>
      <c r="J396" s="55">
        <f t="shared" si="75"/>
        <v>4.8771454814840457E-5</v>
      </c>
      <c r="K396" s="55">
        <f t="shared" si="75"/>
        <v>1.8495450856199239E-5</v>
      </c>
      <c r="L396" s="55">
        <f t="shared" si="75"/>
        <v>1.4257593198098646E-6</v>
      </c>
      <c r="M396" s="55">
        <f t="shared" si="75"/>
        <v>2.0430331249376473E-6</v>
      </c>
      <c r="N396" s="55">
        <f t="shared" si="75"/>
        <v>1.8817180849231874E-5</v>
      </c>
      <c r="Q396" s="55">
        <f t="shared" si="76"/>
        <v>1.3125228930444579E-6</v>
      </c>
      <c r="R396" s="55">
        <f t="shared" si="76"/>
        <v>4.6862584109723845E-6</v>
      </c>
      <c r="S396" s="55">
        <f t="shared" si="76"/>
        <v>2.1470542858921851E-6</v>
      </c>
      <c r="T396" s="55">
        <f t="shared" si="76"/>
        <v>2.3929547542660647E-6</v>
      </c>
      <c r="U396" s="55">
        <f t="shared" si="76"/>
        <v>3.634063524305949E-6</v>
      </c>
      <c r="V396" s="55">
        <f t="shared" si="76"/>
        <v>3.5952198403137829E-5</v>
      </c>
      <c r="W396" s="55">
        <f t="shared" si="76"/>
        <v>1.5761002176968906E-5</v>
      </c>
      <c r="X396" s="55">
        <f t="shared" si="76"/>
        <v>1.1173873337453989E-6</v>
      </c>
      <c r="Y396" s="55">
        <f t="shared" si="76"/>
        <v>1.7201648621543197E-6</v>
      </c>
      <c r="Z396" s="55">
        <f t="shared" si="76"/>
        <v>6.1678375539498829E-6</v>
      </c>
      <c r="AC396" s="55">
        <f t="shared" si="77"/>
        <v>1.5392368769317942E-6</v>
      </c>
      <c r="AD396" s="55">
        <f t="shared" si="77"/>
        <v>8.1522254163004319E-6</v>
      </c>
      <c r="AE396" s="55">
        <f t="shared" si="77"/>
        <v>2.8150452013205212E-6</v>
      </c>
      <c r="AF396" s="55">
        <f t="shared" si="77"/>
        <v>4.697627992221514E-6</v>
      </c>
      <c r="AG396" s="55">
        <f t="shared" si="77"/>
        <v>4.9849974445350362E-6</v>
      </c>
      <c r="AH396" s="55">
        <f t="shared" si="77"/>
        <v>6.1590711226543071E-5</v>
      </c>
      <c r="AI396" s="55">
        <f t="shared" si="77"/>
        <v>2.1256932288788979E-5</v>
      </c>
      <c r="AJ396" s="55">
        <f t="shared" si="77"/>
        <v>1.8457330040973976E-6</v>
      </c>
      <c r="AK396" s="55">
        <f t="shared" si="77"/>
        <v>2.3051193008419214E-6</v>
      </c>
      <c r="AL396" s="55">
        <f t="shared" si="77"/>
        <v>3.1466524144513843E-5</v>
      </c>
    </row>
    <row r="397" spans="4:38">
      <c r="D397" s="52">
        <f t="shared" si="68"/>
        <v>6.25</v>
      </c>
      <c r="E397" s="55">
        <f t="shared" ref="E397:N412" si="78">E396+E308/$R$173</f>
        <v>1.428082510902885E-6</v>
      </c>
      <c r="F397" s="55">
        <f t="shared" si="78"/>
        <v>6.4563811970392253E-6</v>
      </c>
      <c r="G397" s="55">
        <f t="shared" si="78"/>
        <v>2.4050142258483608E-6</v>
      </c>
      <c r="H397" s="55">
        <f t="shared" si="78"/>
        <v>3.2875492528693669E-6</v>
      </c>
      <c r="I397" s="55">
        <f t="shared" si="78"/>
        <v>4.4183926997168734E-6</v>
      </c>
      <c r="J397" s="55">
        <f t="shared" si="78"/>
        <v>5.0980436045282689E-5</v>
      </c>
      <c r="K397" s="55">
        <f t="shared" si="78"/>
        <v>1.9131668020838553E-5</v>
      </c>
      <c r="L397" s="55">
        <f t="shared" si="78"/>
        <v>1.4649647198389776E-6</v>
      </c>
      <c r="M397" s="55">
        <f t="shared" si="78"/>
        <v>2.1129860814356677E-6</v>
      </c>
      <c r="N397" s="55">
        <f t="shared" si="78"/>
        <v>1.9061944079553512E-5</v>
      </c>
      <c r="Q397" s="55">
        <f t="shared" ref="Q397:Z412" si="79">Q396+Q308/$R$173</f>
        <v>1.3142546071313499E-6</v>
      </c>
      <c r="R397" s="55">
        <f t="shared" si="79"/>
        <v>4.6940961157088371E-6</v>
      </c>
      <c r="S397" s="55">
        <f t="shared" si="79"/>
        <v>2.182779665891932E-6</v>
      </c>
      <c r="T397" s="55">
        <f t="shared" si="79"/>
        <v>2.4253280806519694E-6</v>
      </c>
      <c r="U397" s="55">
        <f t="shared" si="79"/>
        <v>3.7375638519785885E-6</v>
      </c>
      <c r="V397" s="55">
        <f t="shared" si="79"/>
        <v>3.7608141165882677E-5</v>
      </c>
      <c r="W397" s="55">
        <f t="shared" si="79"/>
        <v>1.6337994616658046E-5</v>
      </c>
      <c r="X397" s="55">
        <f t="shared" si="79"/>
        <v>1.1510661227400859E-6</v>
      </c>
      <c r="Y397" s="55">
        <f t="shared" si="79"/>
        <v>1.7825261827480614E-6</v>
      </c>
      <c r="Z397" s="55">
        <f t="shared" si="79"/>
        <v>6.3239054973064968E-6</v>
      </c>
      <c r="AC397" s="55">
        <f t="shared" ref="AC397:AL412" si="80">AC396+AC308/$R$173</f>
        <v>1.5419104146744215E-6</v>
      </c>
      <c r="AD397" s="55">
        <f t="shared" si="80"/>
        <v>8.2186662783696092E-6</v>
      </c>
      <c r="AE397" s="55">
        <f t="shared" si="80"/>
        <v>2.8763444714020039E-6</v>
      </c>
      <c r="AF397" s="55">
        <f t="shared" si="80"/>
        <v>4.7436657357395113E-6</v>
      </c>
      <c r="AG397" s="55">
        <f t="shared" si="80"/>
        <v>5.0921522457880502E-6</v>
      </c>
      <c r="AH397" s="55">
        <f t="shared" si="80"/>
        <v>6.4352730924682687E-5</v>
      </c>
      <c r="AI397" s="55">
        <f t="shared" si="80"/>
        <v>2.1952374178378463E-5</v>
      </c>
      <c r="AJ397" s="55">
        <f t="shared" si="80"/>
        <v>1.8904315631447452E-6</v>
      </c>
      <c r="AK397" s="55">
        <f t="shared" si="80"/>
        <v>2.3828215077419022E-6</v>
      </c>
      <c r="AL397" s="55">
        <f t="shared" si="80"/>
        <v>3.1799982661800507E-5</v>
      </c>
    </row>
    <row r="398" spans="4:38">
      <c r="D398" s="52">
        <f t="shared" si="68"/>
        <v>6.5</v>
      </c>
      <c r="E398" s="55">
        <f t="shared" si="78"/>
        <v>1.4300351319226903E-6</v>
      </c>
      <c r="F398" s="55">
        <f t="shared" si="78"/>
        <v>6.4925246638234976E-6</v>
      </c>
      <c r="G398" s="55">
        <f t="shared" si="78"/>
        <v>2.4527644763340456E-6</v>
      </c>
      <c r="H398" s="55">
        <f t="shared" si="78"/>
        <v>3.3267948149704729E-6</v>
      </c>
      <c r="I398" s="55">
        <f t="shared" si="78"/>
        <v>4.5201685184087788E-6</v>
      </c>
      <c r="J398" s="55">
        <f t="shared" si="78"/>
        <v>5.318622648933277E-5</v>
      </c>
      <c r="K398" s="55">
        <f t="shared" si="78"/>
        <v>1.9768052146763569E-5</v>
      </c>
      <c r="L398" s="55">
        <f t="shared" si="78"/>
        <v>1.503622617118482E-6</v>
      </c>
      <c r="M398" s="55">
        <f t="shared" si="78"/>
        <v>2.1822124840515267E-6</v>
      </c>
      <c r="N398" s="55">
        <f t="shared" si="78"/>
        <v>1.9301557715048108E-5</v>
      </c>
      <c r="Q398" s="55">
        <f t="shared" si="79"/>
        <v>1.3157521880440427E-6</v>
      </c>
      <c r="R398" s="55">
        <f t="shared" si="79"/>
        <v>4.7007413577361002E-6</v>
      </c>
      <c r="S398" s="55">
        <f t="shared" si="79"/>
        <v>2.2185173501756726E-6</v>
      </c>
      <c r="T398" s="55">
        <f t="shared" si="79"/>
        <v>2.4577165237670651E-6</v>
      </c>
      <c r="U398" s="55">
        <f t="shared" si="79"/>
        <v>3.8382198495428035E-6</v>
      </c>
      <c r="V398" s="55">
        <f t="shared" si="79"/>
        <v>3.9260674258236253E-5</v>
      </c>
      <c r="W398" s="55">
        <f t="shared" si="79"/>
        <v>1.6915075449087922E-5</v>
      </c>
      <c r="X398" s="55">
        <f t="shared" si="79"/>
        <v>1.1847493720035984E-6</v>
      </c>
      <c r="Y398" s="55">
        <f t="shared" si="79"/>
        <v>1.8447745196590392E-6</v>
      </c>
      <c r="Z398" s="55">
        <f t="shared" si="79"/>
        <v>6.4767105360913392E-6</v>
      </c>
      <c r="AC398" s="55">
        <f t="shared" si="80"/>
        <v>1.5443180758013391E-6</v>
      </c>
      <c r="AD398" s="55">
        <f t="shared" si="80"/>
        <v>8.2843079699108908E-6</v>
      </c>
      <c r="AE398" s="55">
        <f t="shared" si="80"/>
        <v>2.9358427459837647E-6</v>
      </c>
      <c r="AF398" s="55">
        <f t="shared" si="80"/>
        <v>4.7897684168266271E-6</v>
      </c>
      <c r="AG398" s="55">
        <f t="shared" si="80"/>
        <v>5.1971526732134774E-6</v>
      </c>
      <c r="AH398" s="55">
        <f t="shared" si="80"/>
        <v>6.7111778720429274E-5</v>
      </c>
      <c r="AI398" s="55">
        <f t="shared" si="80"/>
        <v>2.2648061597798623E-5</v>
      </c>
      <c r="AJ398" s="55">
        <f t="shared" si="80"/>
        <v>1.9339682126604929E-6</v>
      </c>
      <c r="AK398" s="55">
        <f t="shared" si="80"/>
        <v>2.459477804289329E-6</v>
      </c>
      <c r="AL398" s="55">
        <f t="shared" si="80"/>
        <v>3.2126404894004857E-5</v>
      </c>
    </row>
    <row r="399" spans="4:38">
      <c r="D399" s="52">
        <f t="shared" si="68"/>
        <v>6.75</v>
      </c>
      <c r="E399" s="55">
        <f t="shared" si="78"/>
        <v>1.4317544150405381E-6</v>
      </c>
      <c r="F399" s="55">
        <f t="shared" si="78"/>
        <v>6.5277387017637966E-6</v>
      </c>
      <c r="G399" s="55">
        <f t="shared" si="78"/>
        <v>2.4997603922411504E-6</v>
      </c>
      <c r="H399" s="55">
        <f t="shared" si="78"/>
        <v>3.3661204313698878E-6</v>
      </c>
      <c r="I399" s="55">
        <f t="shared" si="78"/>
        <v>4.618972014223967E-6</v>
      </c>
      <c r="J399" s="55">
        <f t="shared" si="78"/>
        <v>5.538574684694041E-5</v>
      </c>
      <c r="K399" s="55">
        <f t="shared" si="78"/>
        <v>2.0404770195259996E-5</v>
      </c>
      <c r="L399" s="55">
        <f t="shared" si="78"/>
        <v>1.541769511831685E-6</v>
      </c>
      <c r="M399" s="55">
        <f t="shared" si="78"/>
        <v>2.2507606009151673E-6</v>
      </c>
      <c r="N399" s="55">
        <f t="shared" si="78"/>
        <v>1.9536365062037461E-5</v>
      </c>
      <c r="Q399" s="55">
        <f t="shared" si="79"/>
        <v>1.3170312446608165E-6</v>
      </c>
      <c r="R399" s="55">
        <f t="shared" si="79"/>
        <v>4.7062736345681194E-6</v>
      </c>
      <c r="S399" s="55">
        <f t="shared" si="79"/>
        <v>2.2542796430274012E-6</v>
      </c>
      <c r="T399" s="55">
        <f t="shared" si="79"/>
        <v>2.4901352003405431E-6</v>
      </c>
      <c r="U399" s="55">
        <f t="shared" si="79"/>
        <v>3.9361167154346804E-6</v>
      </c>
      <c r="V399" s="55">
        <f t="shared" si="79"/>
        <v>4.0906498825288676E-5</v>
      </c>
      <c r="W399" s="55">
        <f t="shared" si="79"/>
        <v>1.7492333066999268E-5</v>
      </c>
      <c r="X399" s="55">
        <f t="shared" si="79"/>
        <v>1.2184415418047618E-6</v>
      </c>
      <c r="Y399" s="55">
        <f t="shared" si="79"/>
        <v>1.9069174051327706E-6</v>
      </c>
      <c r="Z399" s="55">
        <f t="shared" si="79"/>
        <v>6.626470197275861E-6</v>
      </c>
      <c r="AC399" s="55">
        <f t="shared" si="80"/>
        <v>1.5464775854202609E-6</v>
      </c>
      <c r="AD399" s="55">
        <f t="shared" si="80"/>
        <v>8.3492037689594704E-6</v>
      </c>
      <c r="AE399" s="55">
        <f t="shared" si="80"/>
        <v>2.993660091432451E-6</v>
      </c>
      <c r="AF399" s="55">
        <f t="shared" si="80"/>
        <v>4.836000973051979E-6</v>
      </c>
      <c r="AG399" s="55">
        <f t="shared" si="80"/>
        <v>5.3001423517331573E-6</v>
      </c>
      <c r="AH399" s="55">
        <f t="shared" si="80"/>
        <v>6.9864994868592111E-5</v>
      </c>
      <c r="AI399" s="55">
        <f t="shared" si="80"/>
        <v>2.3344240076880131E-5</v>
      </c>
      <c r="AJ399" s="55">
        <f t="shared" si="80"/>
        <v>1.9764204132800808E-6</v>
      </c>
      <c r="AK399" s="55">
        <f t="shared" si="80"/>
        <v>2.5351351639658554E-6</v>
      </c>
      <c r="AL399" s="55">
        <f t="shared" si="80"/>
        <v>3.2446259926799039E-5</v>
      </c>
    </row>
    <row r="400" spans="4:38">
      <c r="D400" s="52">
        <f t="shared" si="68"/>
        <v>7</v>
      </c>
      <c r="E400" s="55">
        <f t="shared" si="78"/>
        <v>1.4332570272494253E-6</v>
      </c>
      <c r="F400" s="55">
        <f t="shared" si="78"/>
        <v>6.5620896986346919E-6</v>
      </c>
      <c r="G400" s="55">
        <f t="shared" si="78"/>
        <v>2.5460558546110024E-6</v>
      </c>
      <c r="H400" s="55">
        <f t="shared" si="78"/>
        <v>3.4055661292167662E-6</v>
      </c>
      <c r="I400" s="55">
        <f t="shared" si="78"/>
        <v>4.7150154959393466E-6</v>
      </c>
      <c r="J400" s="55">
        <f t="shared" si="78"/>
        <v>5.7576051601665539E-5</v>
      </c>
      <c r="K400" s="55">
        <f t="shared" si="78"/>
        <v>2.1041989127613536E-5</v>
      </c>
      <c r="L400" s="55">
        <f t="shared" si="78"/>
        <v>1.5794419041618939E-6</v>
      </c>
      <c r="M400" s="55">
        <f t="shared" si="78"/>
        <v>2.3186787001565331E-6</v>
      </c>
      <c r="N400" s="55">
        <f t="shared" si="78"/>
        <v>1.9766709426843375E-5</v>
      </c>
      <c r="Q400" s="55">
        <f t="shared" si="79"/>
        <v>1.318107385859951E-6</v>
      </c>
      <c r="R400" s="55">
        <f t="shared" si="79"/>
        <v>4.7107724437188412E-6</v>
      </c>
      <c r="S400" s="55">
        <f t="shared" si="79"/>
        <v>2.2900788487311112E-6</v>
      </c>
      <c r="T400" s="55">
        <f t="shared" si="79"/>
        <v>2.522599227101594E-6</v>
      </c>
      <c r="U400" s="55">
        <f t="shared" si="79"/>
        <v>4.0313396480903052E-6</v>
      </c>
      <c r="V400" s="55">
        <f t="shared" si="79"/>
        <v>4.2542448990707718E-5</v>
      </c>
      <c r="W400" s="55">
        <f t="shared" si="79"/>
        <v>1.8069855863132816E-5</v>
      </c>
      <c r="X400" s="55">
        <f t="shared" si="79"/>
        <v>1.2521470924124019E-6</v>
      </c>
      <c r="Y400" s="55">
        <f t="shared" si="79"/>
        <v>1.9689623714147735E-6</v>
      </c>
      <c r="Z400" s="55">
        <f t="shared" si="79"/>
        <v>6.773402007831514E-6</v>
      </c>
      <c r="AC400" s="55">
        <f t="shared" si="80"/>
        <v>1.548406668638901E-6</v>
      </c>
      <c r="AD400" s="55">
        <f t="shared" si="80"/>
        <v>8.41340695355054E-6</v>
      </c>
      <c r="AE400" s="55">
        <f t="shared" si="80"/>
        <v>3.0499165741147116E-6</v>
      </c>
      <c r="AF400" s="55">
        <f t="shared" si="80"/>
        <v>4.8824283419846854E-6</v>
      </c>
      <c r="AG400" s="55">
        <f t="shared" si="80"/>
        <v>5.4012649062689285E-6</v>
      </c>
      <c r="AH400" s="55">
        <f t="shared" si="80"/>
        <v>7.260965421262332E-5</v>
      </c>
      <c r="AI400" s="55">
        <f t="shared" si="80"/>
        <v>2.4041155145453663E-5</v>
      </c>
      <c r="AJ400" s="55">
        <f t="shared" si="80"/>
        <v>2.0178656256389486E-6</v>
      </c>
      <c r="AK400" s="55">
        <f t="shared" si="80"/>
        <v>2.6098405602531355E-6</v>
      </c>
      <c r="AL400" s="55">
        <f t="shared" si="80"/>
        <v>3.2760016845855214E-5</v>
      </c>
    </row>
    <row r="401" spans="4:38">
      <c r="D401" s="52">
        <f t="shared" si="68"/>
        <v>7.25</v>
      </c>
      <c r="E401" s="55">
        <f t="shared" si="78"/>
        <v>1.4345596355423491E-6</v>
      </c>
      <c r="F401" s="55">
        <f t="shared" si="78"/>
        <v>6.5956440422107531E-6</v>
      </c>
      <c r="G401" s="55">
        <f t="shared" si="78"/>
        <v>2.5917047444849289E-6</v>
      </c>
      <c r="H401" s="55">
        <f t="shared" si="78"/>
        <v>3.445171935660263E-6</v>
      </c>
      <c r="I401" s="55">
        <f t="shared" si="78"/>
        <v>4.808511272331826E-6</v>
      </c>
      <c r="J401" s="55">
        <f t="shared" si="78"/>
        <v>5.9754329020678335E-5</v>
      </c>
      <c r="K401" s="55">
        <f t="shared" si="78"/>
        <v>2.1679875905109894E-5</v>
      </c>
      <c r="L401" s="55">
        <f t="shared" si="78"/>
        <v>1.6166762942924158E-6</v>
      </c>
      <c r="M401" s="55">
        <f t="shared" si="78"/>
        <v>2.3860150499055671E-6</v>
      </c>
      <c r="N401" s="55">
        <f t="shared" si="78"/>
        <v>1.9992934115787655E-5</v>
      </c>
      <c r="Q401" s="55">
        <f t="shared" si="79"/>
        <v>1.3189962205197263E-6</v>
      </c>
      <c r="R401" s="55">
        <f t="shared" si="79"/>
        <v>4.7143172827022112E-6</v>
      </c>
      <c r="S401" s="55">
        <f t="shared" si="79"/>
        <v>2.3259272715707968E-6</v>
      </c>
      <c r="T401" s="55">
        <f t="shared" si="79"/>
        <v>2.5551237207794092E-6</v>
      </c>
      <c r="U401" s="55">
        <f t="shared" si="79"/>
        <v>4.1239738459457637E-6</v>
      </c>
      <c r="V401" s="55">
        <f t="shared" si="79"/>
        <v>4.4165491856738831E-5</v>
      </c>
      <c r="W401" s="55">
        <f t="shared" si="79"/>
        <v>1.8647732230229303E-5</v>
      </c>
      <c r="X401" s="55">
        <f t="shared" si="79"/>
        <v>1.2858704840953441E-6</v>
      </c>
      <c r="Y401" s="55">
        <f t="shared" si="79"/>
        <v>2.030916950750565E-6</v>
      </c>
      <c r="Z401" s="55">
        <f t="shared" si="79"/>
        <v>6.91772349472975E-6</v>
      </c>
      <c r="AC401" s="55">
        <f t="shared" si="80"/>
        <v>1.5501230505649733E-6</v>
      </c>
      <c r="AD401" s="55">
        <f t="shared" si="80"/>
        <v>8.4769708017192934E-6</v>
      </c>
      <c r="AE401" s="55">
        <f t="shared" si="80"/>
        <v>3.1047322603971943E-6</v>
      </c>
      <c r="AF401" s="55">
        <f t="shared" si="80"/>
        <v>4.9291154611938638E-6</v>
      </c>
      <c r="AG401" s="55">
        <f t="shared" si="80"/>
        <v>5.5006639617426308E-6</v>
      </c>
      <c r="AH401" s="55">
        <f t="shared" si="80"/>
        <v>7.5343166184617798E-5</v>
      </c>
      <c r="AI401" s="55">
        <f t="shared" si="80"/>
        <v>2.4739052333349891E-5</v>
      </c>
      <c r="AJ401" s="55">
        <f t="shared" si="80"/>
        <v>2.0583813103725368E-6</v>
      </c>
      <c r="AK401" s="55">
        <f t="shared" si="80"/>
        <v>2.683640966632824E-6</v>
      </c>
      <c r="AL401" s="55">
        <f t="shared" si="80"/>
        <v>3.3068144736845538E-5</v>
      </c>
    </row>
    <row r="402" spans="4:38">
      <c r="D402" s="52">
        <f t="shared" si="68"/>
        <v>7.5</v>
      </c>
      <c r="E402" s="55">
        <f t="shared" si="78"/>
        <v>1.4356789069123062E-6</v>
      </c>
      <c r="F402" s="55">
        <f t="shared" si="78"/>
        <v>6.62846812026655E-6</v>
      </c>
      <c r="G402" s="55">
        <f t="shared" si="78"/>
        <v>2.6367609429042567E-6</v>
      </c>
      <c r="H402" s="55">
        <f t="shared" si="78"/>
        <v>3.4849778778495327E-6</v>
      </c>
      <c r="I402" s="55">
        <f t="shared" si="78"/>
        <v>4.8996716521783131E-6</v>
      </c>
      <c r="J402" s="55">
        <f t="shared" si="78"/>
        <v>6.1917901154759209E-5</v>
      </c>
      <c r="K402" s="55">
        <f t="shared" si="78"/>
        <v>2.2318597489034776E-5</v>
      </c>
      <c r="L402" s="55">
        <f t="shared" si="78"/>
        <v>1.6535091824065582E-6</v>
      </c>
      <c r="M402" s="55">
        <f t="shared" si="78"/>
        <v>2.4528179182922128E-6</v>
      </c>
      <c r="N402" s="55">
        <f t="shared" si="78"/>
        <v>2.0215382435192102E-5</v>
      </c>
      <c r="Q402" s="55">
        <f t="shared" si="79"/>
        <v>1.3197133575184222E-6</v>
      </c>
      <c r="R402" s="55">
        <f t="shared" si="79"/>
        <v>4.7169876490321757E-6</v>
      </c>
      <c r="S402" s="55">
        <f t="shared" si="79"/>
        <v>2.3618372158304518E-6</v>
      </c>
      <c r="T402" s="55">
        <f t="shared" si="79"/>
        <v>2.5877237981031796E-6</v>
      </c>
      <c r="U402" s="55">
        <f t="shared" si="79"/>
        <v>4.2141045074371431E-6</v>
      </c>
      <c r="V402" s="55">
        <f t="shared" si="79"/>
        <v>4.5772727504205127E-5</v>
      </c>
      <c r="W402" s="55">
        <f t="shared" si="79"/>
        <v>1.9226050561029466E-5</v>
      </c>
      <c r="X402" s="55">
        <f t="shared" si="79"/>
        <v>1.3196161771224138E-6</v>
      </c>
      <c r="Y402" s="55">
        <f t="shared" si="79"/>
        <v>2.0927886753856632E-6</v>
      </c>
      <c r="Z402" s="55">
        <f t="shared" si="79"/>
        <v>7.0596521849420198E-6</v>
      </c>
      <c r="AC402" s="55">
        <f t="shared" si="80"/>
        <v>1.5516444563061916E-6</v>
      </c>
      <c r="AD402" s="55">
        <f t="shared" si="80"/>
        <v>8.5399485915009225E-6</v>
      </c>
      <c r="AE402" s="55">
        <f t="shared" si="80"/>
        <v>3.1582272166465472E-6</v>
      </c>
      <c r="AF402" s="55">
        <f t="shared" si="80"/>
        <v>4.9761272682486329E-6</v>
      </c>
      <c r="AG402" s="55">
        <f t="shared" si="80"/>
        <v>5.5984831430761027E-6</v>
      </c>
      <c r="AH402" s="55">
        <f t="shared" si="80"/>
        <v>7.8063074805313244E-5</v>
      </c>
      <c r="AI402" s="55">
        <f t="shared" si="80"/>
        <v>2.5438177170399492E-5</v>
      </c>
      <c r="AJ402" s="55">
        <f t="shared" si="80"/>
        <v>2.0980449281162849E-6</v>
      </c>
      <c r="AK402" s="55">
        <f t="shared" si="80"/>
        <v>2.7565833565865743E-6</v>
      </c>
      <c r="AL402" s="55">
        <f t="shared" si="80"/>
        <v>3.3371112685442164E-5</v>
      </c>
    </row>
    <row r="403" spans="4:38">
      <c r="D403" s="52">
        <f t="shared" si="68"/>
        <v>7.75</v>
      </c>
      <c r="E403" s="55">
        <f t="shared" si="78"/>
        <v>1.4366315083522938E-6</v>
      </c>
      <c r="F403" s="55">
        <f t="shared" si="78"/>
        <v>6.660628320576652E-6</v>
      </c>
      <c r="G403" s="55">
        <f t="shared" si="78"/>
        <v>2.6812783309103131E-6</v>
      </c>
      <c r="H403" s="55">
        <f t="shared" si="78"/>
        <v>3.5250239829337298E-6</v>
      </c>
      <c r="I403" s="55">
        <f t="shared" si="78"/>
        <v>4.9887089442557163E-6</v>
      </c>
      <c r="J403" s="55">
        <f t="shared" si="78"/>
        <v>6.4064223838298796E-5</v>
      </c>
      <c r="K403" s="55">
        <f t="shared" si="78"/>
        <v>2.2958320840673886E-5</v>
      </c>
      <c r="L403" s="55">
        <f t="shared" si="78"/>
        <v>1.6899770686876283E-6</v>
      </c>
      <c r="M403" s="55">
        <f t="shared" si="78"/>
        <v>2.5191355734464138E-6</v>
      </c>
      <c r="N403" s="55">
        <f t="shared" si="78"/>
        <v>2.0434397691378518E-5</v>
      </c>
      <c r="Q403" s="55">
        <f t="shared" si="79"/>
        <v>1.3202744057343188E-6</v>
      </c>
      <c r="R403" s="55">
        <f t="shared" si="79"/>
        <v>4.7188630402226803E-6</v>
      </c>
      <c r="S403" s="55">
        <f t="shared" si="79"/>
        <v>2.39782098579407E-6</v>
      </c>
      <c r="T403" s="55">
        <f t="shared" si="79"/>
        <v>2.6204145758020961E-6</v>
      </c>
      <c r="U403" s="55">
        <f t="shared" si="79"/>
        <v>4.3018168310005292E-6</v>
      </c>
      <c r="V403" s="55">
        <f t="shared" si="79"/>
        <v>4.7361388992507377E-5</v>
      </c>
      <c r="W403" s="55">
        <f t="shared" si="79"/>
        <v>1.9804899248274039E-5</v>
      </c>
      <c r="X403" s="55">
        <f t="shared" si="79"/>
        <v>1.3533886317624366E-6</v>
      </c>
      <c r="Y403" s="55">
        <f t="shared" si="79"/>
        <v>2.1545850775655856E-6</v>
      </c>
      <c r="Z403" s="55">
        <f t="shared" si="79"/>
        <v>7.1994056054397752E-6</v>
      </c>
      <c r="AC403" s="55">
        <f t="shared" si="80"/>
        <v>1.5529886109702701E-6</v>
      </c>
      <c r="AD403" s="55">
        <f t="shared" si="80"/>
        <v>8.6023936009306212E-6</v>
      </c>
      <c r="AE403" s="55">
        <f t="shared" si="80"/>
        <v>3.2105215092294184E-6</v>
      </c>
      <c r="AF403" s="55">
        <f t="shared" si="80"/>
        <v>5.0235287007181109E-6</v>
      </c>
      <c r="AG403" s="55">
        <f t="shared" si="80"/>
        <v>5.694866075191184E-6</v>
      </c>
      <c r="AH403" s="55">
        <f t="shared" si="80"/>
        <v>8.0767058684090174E-5</v>
      </c>
      <c r="AI403" s="55">
        <f t="shared" si="80"/>
        <v>2.613877518643314E-5</v>
      </c>
      <c r="AJ403" s="55">
        <f t="shared" si="80"/>
        <v>2.1369339395056331E-6</v>
      </c>
      <c r="AK403" s="55">
        <f t="shared" si="80"/>
        <v>2.8287147035960408E-6</v>
      </c>
      <c r="AL403" s="55">
        <f t="shared" si="80"/>
        <v>3.366938977731724E-5</v>
      </c>
    </row>
    <row r="404" spans="4:38">
      <c r="D404" s="52">
        <f t="shared" si="68"/>
        <v>8</v>
      </c>
      <c r="E404" s="55">
        <f t="shared" si="78"/>
        <v>1.4374341068553087E-6</v>
      </c>
      <c r="F404" s="55">
        <f t="shared" si="78"/>
        <v>6.6921910309156281E-6</v>
      </c>
      <c r="G404" s="55">
        <f t="shared" si="78"/>
        <v>2.7253107895444254E-6</v>
      </c>
      <c r="H404" s="55">
        <f t="shared" si="78"/>
        <v>3.5653502780620088E-6</v>
      </c>
      <c r="I404" s="55">
        <f t="shared" si="78"/>
        <v>5.0758354573409451E-6</v>
      </c>
      <c r="J404" s="55">
        <f t="shared" si="78"/>
        <v>6.6190886689297982E-5</v>
      </c>
      <c r="K404" s="55">
        <f t="shared" si="78"/>
        <v>2.3599212921312931E-5</v>
      </c>
      <c r="L404" s="55">
        <f t="shared" si="78"/>
        <v>1.726116453318933E-6</v>
      </c>
      <c r="M404" s="55">
        <f t="shared" si="78"/>
        <v>2.5850162834981131E-6</v>
      </c>
      <c r="N404" s="55">
        <f t="shared" si="78"/>
        <v>2.065032319066871E-5</v>
      </c>
      <c r="Q404" s="55">
        <f t="shared" si="79"/>
        <v>1.3206949740456958E-6</v>
      </c>
      <c r="R404" s="55">
        <f t="shared" si="79"/>
        <v>4.7200229537876715E-6</v>
      </c>
      <c r="S404" s="55">
        <f t="shared" si="79"/>
        <v>2.4338908857456452E-6</v>
      </c>
      <c r="T404" s="55">
        <f t="shared" si="79"/>
        <v>2.6532111706053498E-6</v>
      </c>
      <c r="U404" s="55">
        <f t="shared" si="79"/>
        <v>4.3871960150720077E-6</v>
      </c>
      <c r="V404" s="55">
        <f t="shared" si="79"/>
        <v>4.8928842359624026E-5</v>
      </c>
      <c r="W404" s="55">
        <f t="shared" si="79"/>
        <v>2.0384366684703756E-5</v>
      </c>
      <c r="X404" s="55">
        <f t="shared" si="79"/>
        <v>1.3871923082842379E-6</v>
      </c>
      <c r="Y404" s="55">
        <f t="shared" si="79"/>
        <v>2.2163136895358494E-6</v>
      </c>
      <c r="Z404" s="55">
        <f t="shared" si="79"/>
        <v>7.3372012831944672E-6</v>
      </c>
      <c r="AC404" s="55">
        <f t="shared" si="80"/>
        <v>1.5541732396649229E-6</v>
      </c>
      <c r="AD404" s="55">
        <f t="shared" si="80"/>
        <v>8.6643591080435831E-6</v>
      </c>
      <c r="AE404" s="55">
        <f t="shared" si="80"/>
        <v>3.2617352045124565E-6</v>
      </c>
      <c r="AF404" s="55">
        <f t="shared" si="80"/>
        <v>5.0713846961714156E-6</v>
      </c>
      <c r="AG404" s="55">
        <f t="shared" si="80"/>
        <v>5.7899563830097133E-6</v>
      </c>
      <c r="AH404" s="55">
        <f t="shared" si="80"/>
        <v>8.3452931018971905E-5</v>
      </c>
      <c r="AI404" s="55">
        <f t="shared" si="80"/>
        <v>2.6841091911281513E-5</v>
      </c>
      <c r="AJ404" s="55">
        <f t="shared" si="80"/>
        <v>2.1751258051760215E-6</v>
      </c>
      <c r="AK404" s="55">
        <f t="shared" si="80"/>
        <v>2.9000819811428777E-6</v>
      </c>
      <c r="AL404" s="55">
        <f t="shared" si="80"/>
        <v>3.3963445098142926E-5</v>
      </c>
    </row>
    <row r="405" spans="4:38">
      <c r="D405" s="52">
        <f t="shared" si="68"/>
        <v>8.25</v>
      </c>
      <c r="E405" s="55">
        <f t="shared" si="78"/>
        <v>1.4381033694143479E-6</v>
      </c>
      <c r="F405" s="55">
        <f t="shared" si="78"/>
        <v>6.7232226390580488E-6</v>
      </c>
      <c r="G405" s="55">
        <f t="shared" si="78"/>
        <v>2.7689121998479204E-6</v>
      </c>
      <c r="H405" s="55">
        <f t="shared" si="78"/>
        <v>3.6059967903835245E-6</v>
      </c>
      <c r="I405" s="55">
        <f t="shared" si="78"/>
        <v>5.1612635002109063E-6</v>
      </c>
      <c r="J405" s="55">
        <f t="shared" si="78"/>
        <v>6.8295613109367891E-5</v>
      </c>
      <c r="K405" s="55">
        <f t="shared" si="78"/>
        <v>2.4241440692237613E-5</v>
      </c>
      <c r="L405" s="55">
        <f t="shared" si="78"/>
        <v>1.76196383648378E-6</v>
      </c>
      <c r="M405" s="55">
        <f t="shared" si="78"/>
        <v>2.6505083165772542E-6</v>
      </c>
      <c r="N405" s="55">
        <f t="shared" si="78"/>
        <v>2.0863502239384477E-5</v>
      </c>
      <c r="Q405" s="55">
        <f t="shared" si="79"/>
        <v>1.3209906713308334E-6</v>
      </c>
      <c r="R405" s="55">
        <f t="shared" si="79"/>
        <v>4.7205468872410947E-6</v>
      </c>
      <c r="S405" s="55">
        <f t="shared" si="79"/>
        <v>2.4700592199691716E-6</v>
      </c>
      <c r="T405" s="55">
        <f t="shared" si="79"/>
        <v>2.6861286992421316E-6</v>
      </c>
      <c r="U405" s="55">
        <f t="shared" si="79"/>
        <v>4.4703272580876651E-6</v>
      </c>
      <c r="V405" s="55">
        <f t="shared" si="79"/>
        <v>5.0472586622111178E-5</v>
      </c>
      <c r="W405" s="55">
        <f t="shared" si="79"/>
        <v>2.0964541263059351E-5</v>
      </c>
      <c r="X405" s="55">
        <f t="shared" si="79"/>
        <v>1.4210316669566434E-6</v>
      </c>
      <c r="Y405" s="55">
        <f t="shared" si="79"/>
        <v>2.2779820435419726E-6</v>
      </c>
      <c r="Z405" s="55">
        <f t="shared" si="79"/>
        <v>7.4732567451775476E-6</v>
      </c>
      <c r="AC405" s="55">
        <f t="shared" si="80"/>
        <v>1.5552160674978636E-6</v>
      </c>
      <c r="AD405" s="55">
        <f t="shared" si="80"/>
        <v>8.7258983908750003E-6</v>
      </c>
      <c r="AE405" s="55">
        <f t="shared" si="80"/>
        <v>3.3119883688623091E-6</v>
      </c>
      <c r="AF405" s="55">
        <f t="shared" si="80"/>
        <v>5.1197601921776653E-6</v>
      </c>
      <c r="AG405" s="55">
        <f t="shared" si="80"/>
        <v>5.8838976914535293E-6</v>
      </c>
      <c r="AH405" s="55">
        <f t="shared" si="80"/>
        <v>8.6118639596624556E-5</v>
      </c>
      <c r="AI405" s="55">
        <f t="shared" si="80"/>
        <v>2.7545372874775281E-5</v>
      </c>
      <c r="AJ405" s="55">
        <f t="shared" si="80"/>
        <v>2.2126979857628898E-6</v>
      </c>
      <c r="AK405" s="55">
        <f t="shared" si="80"/>
        <v>2.9707321627087389E-6</v>
      </c>
      <c r="AL405" s="55">
        <f t="shared" si="80"/>
        <v>3.4253747733591379E-5</v>
      </c>
    </row>
    <row r="406" spans="4:38">
      <c r="D406" s="52">
        <f t="shared" si="68"/>
        <v>8.5</v>
      </c>
      <c r="E406" s="55">
        <f t="shared" si="78"/>
        <v>1.4386559630224084E-6</v>
      </c>
      <c r="F406" s="55">
        <f t="shared" si="78"/>
        <v>6.7537895327784827E-6</v>
      </c>
      <c r="G406" s="55">
        <f t="shared" si="78"/>
        <v>2.8121364428621254E-6</v>
      </c>
      <c r="H406" s="55">
        <f t="shared" si="78"/>
        <v>3.6470035470474316E-6</v>
      </c>
      <c r="I406" s="55">
        <f t="shared" si="78"/>
        <v>5.2452053816425093E-6</v>
      </c>
      <c r="J406" s="55">
        <f t="shared" si="78"/>
        <v>7.037626028372985E-5</v>
      </c>
      <c r="K406" s="55">
        <f t="shared" si="78"/>
        <v>2.4885171114733636E-5</v>
      </c>
      <c r="L406" s="55">
        <f t="shared" si="78"/>
        <v>1.7975557183654763E-6</v>
      </c>
      <c r="M406" s="55">
        <f t="shared" si="78"/>
        <v>2.7156599408137806E-6</v>
      </c>
      <c r="N406" s="55">
        <f t="shared" si="78"/>
        <v>2.1074278143847623E-5</v>
      </c>
      <c r="Q406" s="55">
        <f t="shared" si="79"/>
        <v>1.3211771064680114E-6</v>
      </c>
      <c r="R406" s="55">
        <f t="shared" si="79"/>
        <v>4.7206597961291579E-6</v>
      </c>
      <c r="S406" s="55">
        <f t="shared" si="79"/>
        <v>2.5063382927486429E-6</v>
      </c>
      <c r="T406" s="55">
        <f t="shared" si="79"/>
        <v>2.7191822784416328E-6</v>
      </c>
      <c r="U406" s="55">
        <f t="shared" si="79"/>
        <v>4.5512957584835881E-6</v>
      </c>
      <c r="V406" s="55">
        <f t="shared" si="79"/>
        <v>5.1990253775102598E-5</v>
      </c>
      <c r="W406" s="55">
        <f t="shared" si="79"/>
        <v>2.154551137608156E-5</v>
      </c>
      <c r="X406" s="55">
        <f t="shared" si="79"/>
        <v>1.4549111680484783E-6</v>
      </c>
      <c r="Y406" s="55">
        <f t="shared" si="79"/>
        <v>2.3395976718294724E-6</v>
      </c>
      <c r="Z406" s="55">
        <f t="shared" si="79"/>
        <v>7.6077895183604681E-6</v>
      </c>
      <c r="AC406" s="55">
        <f t="shared" si="80"/>
        <v>1.5561348195768066E-6</v>
      </c>
      <c r="AD406" s="55">
        <f t="shared" si="80"/>
        <v>8.7870647274600665E-6</v>
      </c>
      <c r="AE406" s="55">
        <f t="shared" si="80"/>
        <v>3.3614010686456248E-6</v>
      </c>
      <c r="AF406" s="55">
        <f t="shared" si="80"/>
        <v>5.1687201263059776E-6</v>
      </c>
      <c r="AG406" s="55">
        <f t="shared" si="80"/>
        <v>5.9768336254444716E-6</v>
      </c>
      <c r="AH406" s="55">
        <f t="shared" si="80"/>
        <v>8.8762266792357048E-5</v>
      </c>
      <c r="AI406" s="55">
        <f t="shared" si="80"/>
        <v>2.8251863606745118E-5</v>
      </c>
      <c r="AJ406" s="55">
        <f t="shared" si="80"/>
        <v>2.2497279419016783E-6</v>
      </c>
      <c r="AK406" s="55">
        <f t="shared" si="80"/>
        <v>3.0407122217752788E-6</v>
      </c>
      <c r="AL406" s="55">
        <f t="shared" si="80"/>
        <v>3.4540766769334751E-5</v>
      </c>
    </row>
    <row r="407" spans="4:38">
      <c r="D407" s="52">
        <f t="shared" si="68"/>
        <v>8.75</v>
      </c>
      <c r="E407" s="55">
        <f t="shared" si="78"/>
        <v>1.439108554672487E-6</v>
      </c>
      <c r="F407" s="55">
        <f t="shared" si="78"/>
        <v>6.7839580998514997E-6</v>
      </c>
      <c r="G407" s="55">
        <f t="shared" si="78"/>
        <v>2.8550373996283676E-6</v>
      </c>
      <c r="H407" s="55">
        <f t="shared" si="78"/>
        <v>3.6884105752028843E-6</v>
      </c>
      <c r="I407" s="55">
        <f t="shared" si="78"/>
        <v>5.3278734104126619E-6</v>
      </c>
      <c r="J407" s="55">
        <f t="shared" si="78"/>
        <v>7.2430819181215438E-5</v>
      </c>
      <c r="K407" s="55">
        <f t="shared" si="78"/>
        <v>2.5530571150086706E-5</v>
      </c>
      <c r="L407" s="55">
        <f t="shared" si="78"/>
        <v>1.832928599147329E-6</v>
      </c>
      <c r="M407" s="55">
        <f t="shared" si="78"/>
        <v>2.7805194243376354E-6</v>
      </c>
      <c r="N407" s="55">
        <f t="shared" si="78"/>
        <v>2.1282994210379951E-5</v>
      </c>
      <c r="Q407" s="55">
        <f t="shared" si="79"/>
        <v>1.3212698883355097E-6</v>
      </c>
      <c r="R407" s="55">
        <f t="shared" si="79"/>
        <v>4.7206597961291579E-6</v>
      </c>
      <c r="S407" s="55">
        <f t="shared" si="79"/>
        <v>2.542740408368053E-6</v>
      </c>
      <c r="T407" s="55">
        <f t="shared" si="79"/>
        <v>2.7523870249330441E-6</v>
      </c>
      <c r="U407" s="55">
        <f t="shared" si="79"/>
        <v>4.630186714695863E-6</v>
      </c>
      <c r="V407" s="55">
        <f t="shared" si="79"/>
        <v>5.347960879230973E-5</v>
      </c>
      <c r="W407" s="55">
        <f t="shared" si="79"/>
        <v>2.2127365416511117E-5</v>
      </c>
      <c r="X407" s="55">
        <f t="shared" si="79"/>
        <v>1.4888352718285685E-6</v>
      </c>
      <c r="Y407" s="55">
        <f t="shared" si="79"/>
        <v>2.4011681066438667E-6</v>
      </c>
      <c r="Z407" s="55">
        <f t="shared" si="79"/>
        <v>7.7410171297146805E-6</v>
      </c>
      <c r="AC407" s="55">
        <f t="shared" si="80"/>
        <v>1.5569472210094655E-6</v>
      </c>
      <c r="AD407" s="55">
        <f t="shared" si="80"/>
        <v>8.8479113958339738E-6</v>
      </c>
      <c r="AE407" s="55">
        <f t="shared" si="80"/>
        <v>3.4100933702290517E-6</v>
      </c>
      <c r="AF407" s="55">
        <f t="shared" si="80"/>
        <v>5.2183294361254711E-6</v>
      </c>
      <c r="AG407" s="55">
        <f t="shared" si="80"/>
        <v>6.0689078099043791E-6</v>
      </c>
      <c r="AH407" s="55">
        <f t="shared" si="80"/>
        <v>9.1382029570121105E-5</v>
      </c>
      <c r="AI407" s="55">
        <f t="shared" si="80"/>
        <v>2.8960809637021703E-5</v>
      </c>
      <c r="AJ407" s="55">
        <f t="shared" si="80"/>
        <v>2.2862931342278268E-6</v>
      </c>
      <c r="AK407" s="55">
        <f t="shared" si="80"/>
        <v>3.1100691318241512E-6</v>
      </c>
      <c r="AL407" s="55">
        <f t="shared" si="80"/>
        <v>3.4824971291045196E-5</v>
      </c>
    </row>
    <row r="408" spans="4:38">
      <c r="D408" s="52">
        <f t="shared" si="68"/>
        <v>9</v>
      </c>
      <c r="E408" s="55">
        <f t="shared" si="78"/>
        <v>1.4394778113575809E-6</v>
      </c>
      <c r="F408" s="55">
        <f t="shared" si="78"/>
        <v>6.8137947280516692E-6</v>
      </c>
      <c r="G408" s="55">
        <f t="shared" si="78"/>
        <v>2.8976689511879743E-6</v>
      </c>
      <c r="H408" s="55">
        <f t="shared" si="78"/>
        <v>3.7302579019990374E-6</v>
      </c>
      <c r="I408" s="55">
        <f t="shared" si="78"/>
        <v>5.4094798952982734E-6</v>
      </c>
      <c r="J408" s="55">
        <f t="shared" si="78"/>
        <v>7.445741455426648E-5</v>
      </c>
      <c r="K408" s="55">
        <f t="shared" si="78"/>
        <v>2.6177807759582529E-5</v>
      </c>
      <c r="L408" s="55">
        <f t="shared" si="78"/>
        <v>1.8681189790126456E-6</v>
      </c>
      <c r="M408" s="55">
        <f t="shared" si="78"/>
        <v>2.8451350352787622E-6</v>
      </c>
      <c r="N408" s="55">
        <f t="shared" si="78"/>
        <v>2.1489993745303264E-5</v>
      </c>
      <c r="Q408" s="55">
        <f t="shared" si="79"/>
        <v>1.3212948170616241E-6</v>
      </c>
      <c r="R408" s="55">
        <f t="shared" si="79"/>
        <v>4.7206597961291579E-6</v>
      </c>
      <c r="S408" s="55">
        <f t="shared" si="79"/>
        <v>2.5792778711113957E-6</v>
      </c>
      <c r="T408" s="55">
        <f t="shared" si="79"/>
        <v>2.7857580554455568E-6</v>
      </c>
      <c r="U408" s="55">
        <f t="shared" si="79"/>
        <v>4.7070853251605757E-6</v>
      </c>
      <c r="V408" s="55">
        <f t="shared" si="79"/>
        <v>5.4938549626021672E-5</v>
      </c>
      <c r="W408" s="55">
        <f t="shared" si="79"/>
        <v>2.2710191777088755E-5</v>
      </c>
      <c r="X408" s="55">
        <f t="shared" si="79"/>
        <v>1.5228084385657392E-6</v>
      </c>
      <c r="Y408" s="55">
        <f t="shared" si="79"/>
        <v>2.4627008802306733E-6</v>
      </c>
      <c r="Z408" s="55">
        <f t="shared" si="79"/>
        <v>7.8731571062116349E-6</v>
      </c>
      <c r="AC408" s="55">
        <f t="shared" si="80"/>
        <v>1.5576709969035548E-6</v>
      </c>
      <c r="AD408" s="55">
        <f t="shared" si="80"/>
        <v>8.9084916740319158E-6</v>
      </c>
      <c r="AE408" s="55">
        <f t="shared" si="80"/>
        <v>3.4581853399792379E-6</v>
      </c>
      <c r="AF408" s="55">
        <f t="shared" si="80"/>
        <v>5.2686530592052642E-6</v>
      </c>
      <c r="AG408" s="55">
        <f t="shared" si="80"/>
        <v>6.1602638697550912E-6</v>
      </c>
      <c r="AH408" s="55">
        <f t="shared" si="80"/>
        <v>9.397627948251124E-5</v>
      </c>
      <c r="AI408" s="55">
        <f t="shared" si="80"/>
        <v>2.9672456495435707E-5</v>
      </c>
      <c r="AJ408" s="55">
        <f t="shared" si="80"/>
        <v>2.3224710233767753E-6</v>
      </c>
      <c r="AK408" s="55">
        <f t="shared" si="80"/>
        <v>3.1788498663370105E-6</v>
      </c>
      <c r="AL408" s="55">
        <f t="shared" si="80"/>
        <v>3.5106830384394864E-5</v>
      </c>
    </row>
    <row r="409" spans="4:38">
      <c r="D409" s="52">
        <f t="shared" si="68"/>
        <v>9.25</v>
      </c>
      <c r="E409" s="55">
        <f t="shared" si="78"/>
        <v>1.439780400070687E-6</v>
      </c>
      <c r="F409" s="55">
        <f t="shared" si="78"/>
        <v>6.8433658051535602E-6</v>
      </c>
      <c r="G409" s="55">
        <f t="shared" si="78"/>
        <v>2.9400849785822724E-6</v>
      </c>
      <c r="H409" s="55">
        <f t="shared" si="78"/>
        <v>3.7725855545850452E-6</v>
      </c>
      <c r="I409" s="55">
        <f t="shared" si="78"/>
        <v>5.4902371450762507E-6</v>
      </c>
      <c r="J409" s="55">
        <f t="shared" si="78"/>
        <v>7.6454304938935007E-5</v>
      </c>
      <c r="K409" s="55">
        <f t="shared" si="78"/>
        <v>2.6827047904506807E-5</v>
      </c>
      <c r="L409" s="55">
        <f t="shared" si="78"/>
        <v>1.9031633581447333E-6</v>
      </c>
      <c r="M409" s="55">
        <f t="shared" si="78"/>
        <v>2.9095550417671043E-6</v>
      </c>
      <c r="N409" s="55">
        <f t="shared" si="78"/>
        <v>2.1695620054939364E-5</v>
      </c>
      <c r="Q409" s="55">
        <f t="shared" si="79"/>
        <v>1.3212948170616241E-6</v>
      </c>
      <c r="R409" s="55">
        <f t="shared" si="79"/>
        <v>4.7206597961291579E-6</v>
      </c>
      <c r="S409" s="55">
        <f t="shared" si="79"/>
        <v>2.6159629852626648E-6</v>
      </c>
      <c r="T409" s="55">
        <f t="shared" si="79"/>
        <v>2.8193104867083618E-6</v>
      </c>
      <c r="U409" s="55">
        <f t="shared" si="79"/>
        <v>4.7820767883138126E-6</v>
      </c>
      <c r="V409" s="55">
        <f t="shared" si="79"/>
        <v>5.6365107207105193E-5</v>
      </c>
      <c r="W409" s="55">
        <f t="shared" si="79"/>
        <v>2.3294078850555213E-5</v>
      </c>
      <c r="X409" s="55">
        <f t="shared" si="79"/>
        <v>1.556835128528816E-6</v>
      </c>
      <c r="Y409" s="55">
        <f t="shared" si="79"/>
        <v>2.5242035248354095E-6</v>
      </c>
      <c r="Z409" s="55">
        <f t="shared" si="79"/>
        <v>8.0044269748227839E-6</v>
      </c>
      <c r="AC409" s="55">
        <f t="shared" si="80"/>
        <v>1.5583238723667879E-6</v>
      </c>
      <c r="AD409" s="55">
        <f t="shared" si="80"/>
        <v>8.9688588400890863E-6</v>
      </c>
      <c r="AE409" s="55">
        <f t="shared" si="80"/>
        <v>3.5057970442628312E-6</v>
      </c>
      <c r="AF409" s="55">
        <f t="shared" si="80"/>
        <v>5.3197559331144744E-6</v>
      </c>
      <c r="AG409" s="55">
        <f t="shared" si="80"/>
        <v>6.2510454299184466E-6</v>
      </c>
      <c r="AH409" s="55">
        <f t="shared" si="80"/>
        <v>9.6543502670764781E-5</v>
      </c>
      <c r="AI409" s="55">
        <f t="shared" si="80"/>
        <v>3.0387049711817805E-5</v>
      </c>
      <c r="AJ409" s="55">
        <f t="shared" si="80"/>
        <v>2.358339069983964E-6</v>
      </c>
      <c r="AK409" s="55">
        <f t="shared" si="80"/>
        <v>3.2471013987955105E-6</v>
      </c>
      <c r="AL409" s="55">
        <f t="shared" si="80"/>
        <v>3.5386813135055914E-5</v>
      </c>
    </row>
    <row r="410" spans="4:38">
      <c r="D410" s="52">
        <f t="shared" si="68"/>
        <v>9.5</v>
      </c>
      <c r="E410" s="55">
        <f t="shared" si="78"/>
        <v>1.4400329878048023E-6</v>
      </c>
      <c r="F410" s="55">
        <f t="shared" si="78"/>
        <v>6.8727377189317431E-6</v>
      </c>
      <c r="G410" s="55">
        <f t="shared" si="78"/>
        <v>2.9823393628525891E-6</v>
      </c>
      <c r="H410" s="55">
        <f t="shared" si="78"/>
        <v>3.8154335601100623E-6</v>
      </c>
      <c r="I410" s="55">
        <f t="shared" si="78"/>
        <v>5.5703574685235031E-6</v>
      </c>
      <c r="J410" s="55">
        <f t="shared" si="78"/>
        <v>7.8419882654883315E-5</v>
      </c>
      <c r="K410" s="55">
        <f t="shared" si="78"/>
        <v>2.7478458546145245E-5</v>
      </c>
      <c r="L410" s="55">
        <f t="shared" si="78"/>
        <v>1.9380982367268992E-6</v>
      </c>
      <c r="M410" s="55">
        <f t="shared" si="78"/>
        <v>2.9738277119326049E-6</v>
      </c>
      <c r="N410" s="55">
        <f t="shared" si="78"/>
        <v>2.1900216445610055E-5</v>
      </c>
      <c r="Q410" s="55">
        <f t="shared" si="79"/>
        <v>1.3212948170616241E-6</v>
      </c>
      <c r="R410" s="55">
        <f t="shared" si="79"/>
        <v>4.7206597961291579E-6</v>
      </c>
      <c r="S410" s="55">
        <f t="shared" si="79"/>
        <v>2.6528080551058541E-6</v>
      </c>
      <c r="T410" s="55">
        <f t="shared" si="79"/>
        <v>2.8530594354506505E-6</v>
      </c>
      <c r="U410" s="55">
        <f t="shared" si="79"/>
        <v>4.8552463025916594E-6</v>
      </c>
      <c r="V410" s="55">
        <f t="shared" si="79"/>
        <v>5.7757445445004717E-5</v>
      </c>
      <c r="W410" s="55">
        <f t="shared" si="79"/>
        <v>2.3879115029651223E-5</v>
      </c>
      <c r="X410" s="55">
        <f t="shared" si="79"/>
        <v>1.5909198019866246E-6</v>
      </c>
      <c r="Y410" s="55">
        <f t="shared" si="79"/>
        <v>2.5856835727035928E-6</v>
      </c>
      <c r="Z410" s="55">
        <f t="shared" si="79"/>
        <v>8.1350442625195775E-6</v>
      </c>
      <c r="AC410" s="55">
        <f t="shared" si="80"/>
        <v>1.5589235725068791E-6</v>
      </c>
      <c r="AD410" s="55">
        <f t="shared" si="80"/>
        <v>9.0290661720406773E-6</v>
      </c>
      <c r="AE410" s="55">
        <f t="shared" si="80"/>
        <v>3.5530485494464803E-6</v>
      </c>
      <c r="AF410" s="55">
        <f t="shared" si="80"/>
        <v>5.3717029954222202E-6</v>
      </c>
      <c r="AG410" s="55">
        <f t="shared" si="80"/>
        <v>6.341396115316285E-6</v>
      </c>
      <c r="AH410" s="55">
        <f t="shared" si="80"/>
        <v>9.9082319864761872E-5</v>
      </c>
      <c r="AI410" s="55">
        <f t="shared" si="80"/>
        <v>3.110483481599867E-5</v>
      </c>
      <c r="AJ410" s="55">
        <f t="shared" si="80"/>
        <v>2.3939747346848324E-6</v>
      </c>
      <c r="AK410" s="55">
        <f t="shared" si="80"/>
        <v>3.3148707026813051E-6</v>
      </c>
      <c r="AL410" s="55">
        <f t="shared" si="80"/>
        <v>3.5665388628700501E-5</v>
      </c>
    </row>
    <row r="411" spans="4:38">
      <c r="D411" s="52">
        <f t="shared" si="68"/>
        <v>9.75</v>
      </c>
      <c r="E411" s="55">
        <f t="shared" si="78"/>
        <v>1.4402522415529235E-6</v>
      </c>
      <c r="F411" s="55">
        <f t="shared" si="78"/>
        <v>6.9019768571607867E-6</v>
      </c>
      <c r="G411" s="55">
        <f t="shared" si="78"/>
        <v>3.0244859850402513E-6</v>
      </c>
      <c r="H411" s="55">
        <f t="shared" si="78"/>
        <v>3.8588419457232435E-6</v>
      </c>
      <c r="I411" s="55">
        <f t="shared" si="78"/>
        <v>5.6500531744169394E-6</v>
      </c>
      <c r="J411" s="55">
        <f t="shared" si="78"/>
        <v>8.0352673805383917E-5</v>
      </c>
      <c r="K411" s="55">
        <f t="shared" si="78"/>
        <v>2.8132206645783551E-5</v>
      </c>
      <c r="L411" s="55">
        <f t="shared" si="78"/>
        <v>1.9729601149424507E-6</v>
      </c>
      <c r="M411" s="55">
        <f t="shared" si="78"/>
        <v>3.0380013139052076E-6</v>
      </c>
      <c r="N411" s="55">
        <f t="shared" si="78"/>
        <v>2.210412622363714E-5</v>
      </c>
      <c r="Q411" s="55">
        <f t="shared" si="79"/>
        <v>1.3212948170616241E-6</v>
      </c>
      <c r="R411" s="55">
        <f t="shared" si="79"/>
        <v>4.7206597961291579E-6</v>
      </c>
      <c r="S411" s="55">
        <f t="shared" si="79"/>
        <v>2.6898253849249577E-6</v>
      </c>
      <c r="T411" s="55">
        <f t="shared" si="79"/>
        <v>2.8870200184016135E-6</v>
      </c>
      <c r="U411" s="55">
        <f t="shared" si="79"/>
        <v>4.9266790664302028E-6</v>
      </c>
      <c r="V411" s="55">
        <f t="shared" si="79"/>
        <v>5.9113861227742348E-5</v>
      </c>
      <c r="W411" s="55">
        <f t="shared" si="79"/>
        <v>2.4465388707117519E-5</v>
      </c>
      <c r="X411" s="55">
        <f t="shared" si="79"/>
        <v>1.6250669192079903E-6</v>
      </c>
      <c r="Y411" s="55">
        <f t="shared" si="79"/>
        <v>2.6471485560807409E-6</v>
      </c>
      <c r="Z411" s="55">
        <f t="shared" si="79"/>
        <v>8.2652264962734693E-6</v>
      </c>
      <c r="AC411" s="55">
        <f t="shared" si="80"/>
        <v>1.5594878224315425E-6</v>
      </c>
      <c r="AD411" s="55">
        <f t="shared" si="80"/>
        <v>9.0891669479218825E-6</v>
      </c>
      <c r="AE411" s="55">
        <f t="shared" si="80"/>
        <v>3.6000599218968328E-6</v>
      </c>
      <c r="AF411" s="55">
        <f t="shared" si="80"/>
        <v>5.4245591836976193E-6</v>
      </c>
      <c r="AG411" s="55">
        <f t="shared" si="80"/>
        <v>6.4314595508704451E-6</v>
      </c>
      <c r="AH411" s="55">
        <f t="shared" si="80"/>
        <v>1.0159148638302545E-4</v>
      </c>
      <c r="AI411" s="55">
        <f t="shared" si="80"/>
        <v>3.1826057337808983E-5</v>
      </c>
      <c r="AJ411" s="55">
        <f t="shared" si="80"/>
        <v>2.4294554781148211E-6</v>
      </c>
      <c r="AK411" s="55">
        <f t="shared" si="80"/>
        <v>3.3822047514760486E-6</v>
      </c>
      <c r="AL411" s="55">
        <f t="shared" si="80"/>
        <v>3.594302595100078E-5</v>
      </c>
    </row>
    <row r="412" spans="4:38">
      <c r="D412" s="52">
        <f t="shared" si="68"/>
        <v>10</v>
      </c>
      <c r="E412" s="55">
        <f t="shared" si="78"/>
        <v>1.4404548283080477E-6</v>
      </c>
      <c r="F412" s="55">
        <f t="shared" si="78"/>
        <v>6.9311496076152607E-6</v>
      </c>
      <c r="G412" s="55">
        <f t="shared" si="78"/>
        <v>3.0665787261865862E-6</v>
      </c>
      <c r="H412" s="55">
        <f t="shared" si="78"/>
        <v>3.902850738573743E-6</v>
      </c>
      <c r="I412" s="55">
        <f t="shared" si="78"/>
        <v>5.729536571533467E-6</v>
      </c>
      <c r="J412" s="55">
        <f t="shared" si="78"/>
        <v>8.2251338277319563E-5</v>
      </c>
      <c r="K412" s="55">
        <f t="shared" si="78"/>
        <v>2.8788459164707425E-5</v>
      </c>
      <c r="L412" s="55">
        <f t="shared" si="78"/>
        <v>2.0077854929746952E-6</v>
      </c>
      <c r="M412" s="55">
        <f t="shared" si="78"/>
        <v>3.1021241158148553E-6</v>
      </c>
      <c r="N412" s="55">
        <f t="shared" si="78"/>
        <v>2.2307692695342423E-5</v>
      </c>
      <c r="Q412" s="55">
        <f t="shared" si="79"/>
        <v>1.3212948170616241E-6</v>
      </c>
      <c r="R412" s="55">
        <f t="shared" si="79"/>
        <v>4.7206597961291579E-6</v>
      </c>
      <c r="S412" s="55">
        <f t="shared" si="79"/>
        <v>2.7270272790039695E-6</v>
      </c>
      <c r="T412" s="55">
        <f t="shared" si="79"/>
        <v>2.9212073522904422E-6</v>
      </c>
      <c r="U412" s="55">
        <f t="shared" si="79"/>
        <v>4.9964602782655292E-6</v>
      </c>
      <c r="V412" s="55">
        <f t="shared" si="79"/>
        <v>6.0432784421917849E-5</v>
      </c>
      <c r="W412" s="55">
        <f t="shared" si="79"/>
        <v>2.5052988275694841E-5</v>
      </c>
      <c r="X412" s="55">
        <f t="shared" si="79"/>
        <v>1.6592809404617387E-6</v>
      </c>
      <c r="Y412" s="55">
        <f t="shared" si="79"/>
        <v>2.7086060072123711E-6</v>
      </c>
      <c r="Z412" s="55">
        <f t="shared" si="79"/>
        <v>8.3951912030559093E-6</v>
      </c>
      <c r="AC412" s="55">
        <f t="shared" si="80"/>
        <v>1.5600343472484918E-6</v>
      </c>
      <c r="AD412" s="55">
        <f t="shared" si="80"/>
        <v>9.149214445767894E-6</v>
      </c>
      <c r="AE412" s="55">
        <f t="shared" si="80"/>
        <v>3.6469512279805374E-6</v>
      </c>
      <c r="AF412" s="55">
        <f t="shared" si="80"/>
        <v>5.47838943550979E-6</v>
      </c>
      <c r="AG412" s="55">
        <f t="shared" si="80"/>
        <v>6.5213793615027665E-6</v>
      </c>
      <c r="AH412" s="55">
        <f t="shared" si="80"/>
        <v>1.0406989213272124E-4</v>
      </c>
      <c r="AI412" s="55">
        <f t="shared" si="80"/>
        <v>3.2550962807079409E-5</v>
      </c>
      <c r="AJ412" s="55">
        <f t="shared" si="80"/>
        <v>2.4648587609093697E-6</v>
      </c>
      <c r="AK412" s="55">
        <f t="shared" si="80"/>
        <v>3.4491505186613953E-6</v>
      </c>
      <c r="AL412" s="55">
        <f t="shared" si="80"/>
        <v>3.6220194187628904E-5</v>
      </c>
    </row>
    <row r="413" spans="4:38">
      <c r="D413" s="52">
        <f t="shared" si="68"/>
        <v>10.25</v>
      </c>
      <c r="E413" s="55">
        <f t="shared" ref="E413:N416" si="81">E412+E324/$R$173</f>
        <v>1.4406532483149229E-6</v>
      </c>
      <c r="F413" s="55">
        <f t="shared" si="81"/>
        <v>6.9603057611260928E-6</v>
      </c>
      <c r="G413" s="55">
        <f t="shared" si="81"/>
        <v>3.1086579970725894E-6</v>
      </c>
      <c r="H413" s="55">
        <f t="shared" si="81"/>
        <v>3.9471697418301909E-6</v>
      </c>
      <c r="I413" s="55">
        <f t="shared" si="81"/>
        <v>5.8089668914557673E-6</v>
      </c>
      <c r="J413" s="55">
        <f t="shared" si="81"/>
        <v>8.4132621104644685E-5</v>
      </c>
      <c r="K413" s="55">
        <f t="shared" si="81"/>
        <v>2.9446005633595511E-5</v>
      </c>
      <c r="L413" s="55">
        <f t="shared" si="81"/>
        <v>2.0426017459611126E-6</v>
      </c>
      <c r="M413" s="55">
        <f t="shared" si="81"/>
        <v>3.1662335847255118E-6</v>
      </c>
      <c r="N413" s="55">
        <f t="shared" si="81"/>
        <v>2.2511173340467253E-5</v>
      </c>
      <c r="Q413" s="55">
        <f t="shared" ref="Q413:Z416" si="82">Q412+Q324/$R$173</f>
        <v>1.3212948170616241E-6</v>
      </c>
      <c r="R413" s="55">
        <f t="shared" si="82"/>
        <v>4.7206597961291579E-6</v>
      </c>
      <c r="S413" s="55">
        <f t="shared" si="82"/>
        <v>2.7644229655558848E-6</v>
      </c>
      <c r="T413" s="55">
        <f t="shared" si="82"/>
        <v>2.9556327746640296E-6</v>
      </c>
      <c r="U413" s="55">
        <f t="shared" si="82"/>
        <v>5.0646538369247031E-6</v>
      </c>
      <c r="V413" s="55">
        <f t="shared" si="82"/>
        <v>6.1713109457543937E-5</v>
      </c>
      <c r="W413" s="55">
        <f t="shared" si="82"/>
        <v>2.5641980029938737E-5</v>
      </c>
      <c r="X413" s="55">
        <f t="shared" si="82"/>
        <v>1.6935652109494888E-6</v>
      </c>
      <c r="Y413" s="55">
        <f t="shared" si="82"/>
        <v>2.7700615752826223E-6</v>
      </c>
      <c r="Z413" s="55">
        <f t="shared" si="82"/>
        <v>8.5251015280954864E-6</v>
      </c>
      <c r="AC413" s="55">
        <f t="shared" ref="AC413:AL416" si="83">AC412+AC324/$R$173</f>
        <v>1.5605764407885125E-6</v>
      </c>
      <c r="AD413" s="55">
        <f t="shared" si="83"/>
        <v>9.2092486241051067E-6</v>
      </c>
      <c r="AE413" s="55">
        <f t="shared" si="83"/>
        <v>3.6938125174725801E-6</v>
      </c>
      <c r="AF413" s="55">
        <f t="shared" si="83"/>
        <v>5.533242454035571E-6</v>
      </c>
      <c r="AG413" s="55">
        <f t="shared" si="83"/>
        <v>6.6112632659046275E-6</v>
      </c>
      <c r="AH413" s="55">
        <f t="shared" si="83"/>
        <v>1.0651677744640506E-4</v>
      </c>
      <c r="AI413" s="55">
        <f t="shared" si="83"/>
        <v>3.3279735371182965E-5</v>
      </c>
      <c r="AJ413" s="55">
        <f t="shared" si="83"/>
        <v>2.5002426785450583E-6</v>
      </c>
      <c r="AK413" s="55">
        <f t="shared" si="83"/>
        <v>3.5157432343485854E-6</v>
      </c>
      <c r="AL413" s="55">
        <f t="shared" si="83"/>
        <v>3.6497245152838994E-5</v>
      </c>
    </row>
    <row r="414" spans="4:38">
      <c r="D414" s="52">
        <f t="shared" si="68"/>
        <v>10.5</v>
      </c>
      <c r="E414" s="55">
        <f t="shared" si="81"/>
        <v>1.4408528468146942E-6</v>
      </c>
      <c r="F414" s="55">
        <f t="shared" si="81"/>
        <v>6.989635084270033E-6</v>
      </c>
      <c r="G414" s="55">
        <f t="shared" si="81"/>
        <v>3.1509871929666392E-6</v>
      </c>
      <c r="H414" s="55">
        <f t="shared" si="81"/>
        <v>3.9917519727284741E-6</v>
      </c>
      <c r="I414" s="55">
        <f t="shared" si="81"/>
        <v>5.888868978662237E-6</v>
      </c>
      <c r="J414" s="55">
        <f t="shared" si="81"/>
        <v>8.6025077595768099E-5</v>
      </c>
      <c r="K414" s="55">
        <f t="shared" si="81"/>
        <v>3.0107457524394854E-5</v>
      </c>
      <c r="L414" s="55">
        <f t="shared" si="81"/>
        <v>2.077624786092948E-6</v>
      </c>
      <c r="M414" s="55">
        <f t="shared" si="81"/>
        <v>3.2307238244811946E-6</v>
      </c>
      <c r="N414" s="55">
        <f t="shared" si="81"/>
        <v>2.271586253556929E-5</v>
      </c>
      <c r="Q414" s="55">
        <f t="shared" si="82"/>
        <v>1.3212948170616241E-6</v>
      </c>
      <c r="R414" s="55">
        <f t="shared" si="82"/>
        <v>4.7206597961291579E-6</v>
      </c>
      <c r="S414" s="55">
        <f t="shared" si="82"/>
        <v>2.8020155206517021E-6</v>
      </c>
      <c r="T414" s="55">
        <f t="shared" si="82"/>
        <v>2.9903000647046732E-6</v>
      </c>
      <c r="U414" s="55">
        <f t="shared" si="82"/>
        <v>5.1312810420167458E-6</v>
      </c>
      <c r="V414" s="55">
        <f t="shared" si="82"/>
        <v>6.2954482586689042E-5</v>
      </c>
      <c r="W414" s="55">
        <f t="shared" si="82"/>
        <v>2.6232386068034389E-5</v>
      </c>
      <c r="X414" s="55">
        <f t="shared" si="82"/>
        <v>1.7279208457384471E-6</v>
      </c>
      <c r="Y414" s="55">
        <f t="shared" si="82"/>
        <v>2.8315171433528734E-6</v>
      </c>
      <c r="Z414" s="55">
        <f t="shared" si="82"/>
        <v>8.6550118531350635E-6</v>
      </c>
      <c r="AC414" s="55">
        <f t="shared" si="83"/>
        <v>1.5611185343285332E-6</v>
      </c>
      <c r="AD414" s="55">
        <f t="shared" si="83"/>
        <v>9.2692828024423193E-6</v>
      </c>
      <c r="AE414" s="55">
        <f t="shared" si="83"/>
        <v>3.7406738069646228E-6</v>
      </c>
      <c r="AF414" s="55">
        <f t="shared" si="83"/>
        <v>5.5891344736672413E-6</v>
      </c>
      <c r="AG414" s="55">
        <f t="shared" si="83"/>
        <v>6.7011471703064886E-6</v>
      </c>
      <c r="AH414" s="55">
        <f t="shared" si="83"/>
        <v>1.0893190405588918E-4</v>
      </c>
      <c r="AI414" s="55">
        <f t="shared" si="83"/>
        <v>3.4012436412577312E-5</v>
      </c>
      <c r="AJ414" s="55">
        <f t="shared" si="83"/>
        <v>2.5356265961807469E-6</v>
      </c>
      <c r="AK414" s="55">
        <f t="shared" si="83"/>
        <v>3.581994641908033E-6</v>
      </c>
      <c r="AL414" s="55">
        <f t="shared" si="83"/>
        <v>3.6774296118049085E-5</v>
      </c>
    </row>
    <row r="415" spans="4:38">
      <c r="D415" s="52">
        <f t="shared" si="68"/>
        <v>10.75</v>
      </c>
      <c r="E415" s="55">
        <f t="shared" si="81"/>
        <v>1.4410554028230126E-6</v>
      </c>
      <c r="F415" s="55">
        <f t="shared" si="81"/>
        <v>7.0193989884553185E-6</v>
      </c>
      <c r="G415" s="55">
        <f t="shared" si="81"/>
        <v>3.19394359276651E-6</v>
      </c>
      <c r="H415" s="55">
        <f t="shared" si="81"/>
        <v>4.0369947914021449E-6</v>
      </c>
      <c r="I415" s="55">
        <f t="shared" si="81"/>
        <v>5.9699549981433612E-6</v>
      </c>
      <c r="J415" s="55">
        <f t="shared" si="81"/>
        <v>8.7945575160617537E-5</v>
      </c>
      <c r="K415" s="55">
        <f t="shared" si="81"/>
        <v>3.0778710338662249E-5</v>
      </c>
      <c r="L415" s="55">
        <f t="shared" si="81"/>
        <v>2.1131667727131455E-6</v>
      </c>
      <c r="M415" s="55">
        <f t="shared" si="81"/>
        <v>3.2961696347221596E-6</v>
      </c>
      <c r="N415" s="55">
        <f t="shared" si="81"/>
        <v>2.2923584669519698E-5</v>
      </c>
      <c r="Q415" s="55">
        <f t="shared" si="82"/>
        <v>1.3212948170616241E-6</v>
      </c>
      <c r="R415" s="55">
        <f t="shared" si="82"/>
        <v>4.7206597961291579E-6</v>
      </c>
      <c r="S415" s="55">
        <f t="shared" si="82"/>
        <v>2.8398049442914213E-6</v>
      </c>
      <c r="T415" s="55">
        <f t="shared" si="82"/>
        <v>3.0252092224123734E-6</v>
      </c>
      <c r="U415" s="55">
        <f t="shared" si="82"/>
        <v>5.196341893541658E-6</v>
      </c>
      <c r="V415" s="55">
        <f t="shared" si="82"/>
        <v>6.4156903809353165E-5</v>
      </c>
      <c r="W415" s="55">
        <f t="shared" si="82"/>
        <v>2.6824206389981798E-5</v>
      </c>
      <c r="X415" s="55">
        <f t="shared" si="82"/>
        <v>1.7623478448286135E-6</v>
      </c>
      <c r="Y415" s="55">
        <f t="shared" si="82"/>
        <v>2.8929727114231246E-6</v>
      </c>
      <c r="Z415" s="55">
        <f t="shared" si="82"/>
        <v>8.7849221781746405E-6</v>
      </c>
      <c r="AC415" s="55">
        <f t="shared" si="83"/>
        <v>1.561660627868554E-6</v>
      </c>
      <c r="AD415" s="55">
        <f t="shared" si="83"/>
        <v>9.329316980779532E-6</v>
      </c>
      <c r="AE415" s="55">
        <f t="shared" si="83"/>
        <v>3.7875350964566655E-6</v>
      </c>
      <c r="AF415" s="55">
        <f t="shared" si="83"/>
        <v>5.6460654944048017E-6</v>
      </c>
      <c r="AG415" s="55">
        <f t="shared" si="83"/>
        <v>6.7910310747083497E-6</v>
      </c>
      <c r="AH415" s="55">
        <f t="shared" si="83"/>
        <v>1.1131527196117359E-4</v>
      </c>
      <c r="AI415" s="55">
        <f t="shared" si="83"/>
        <v>3.4749065931262452E-5</v>
      </c>
      <c r="AJ415" s="55">
        <f t="shared" si="83"/>
        <v>2.5710105138164355E-6</v>
      </c>
      <c r="AK415" s="55">
        <f t="shared" si="83"/>
        <v>3.6479047413397377E-6</v>
      </c>
      <c r="AL415" s="55">
        <f t="shared" si="83"/>
        <v>3.7051347083259175E-5</v>
      </c>
    </row>
    <row r="416" spans="4:38">
      <c r="D416" s="52">
        <f t="shared" si="68"/>
        <v>11</v>
      </c>
      <c r="E416" s="55">
        <f t="shared" si="81"/>
        <v>1.4412609310756609E-6</v>
      </c>
      <c r="F416" s="55">
        <f t="shared" si="81"/>
        <v>7.0495996389814452E-6</v>
      </c>
      <c r="G416" s="55">
        <f t="shared" si="81"/>
        <v>3.237530321514878E-6</v>
      </c>
      <c r="H416" s="55">
        <f t="shared" si="81"/>
        <v>4.0829014892289684E-6</v>
      </c>
      <c r="I416" s="55">
        <f t="shared" si="81"/>
        <v>6.0522308488402181E-6</v>
      </c>
      <c r="J416" s="55">
        <f t="shared" si="81"/>
        <v>8.9894253513807783E-5</v>
      </c>
      <c r="K416" s="55">
        <f t="shared" si="81"/>
        <v>3.1459812909486624E-5</v>
      </c>
      <c r="L416" s="55">
        <f t="shared" si="81"/>
        <v>2.1492302914719341E-6</v>
      </c>
      <c r="M416" s="55">
        <f t="shared" si="81"/>
        <v>3.3625757765771551E-6</v>
      </c>
      <c r="N416" s="55">
        <f t="shared" si="81"/>
        <v>2.3134354853932496E-5</v>
      </c>
      <c r="Q416" s="55">
        <f t="shared" si="82"/>
        <v>1.3212948170616241E-6</v>
      </c>
      <c r="R416" s="55">
        <f t="shared" si="82"/>
        <v>4.7206597961291579E-6</v>
      </c>
      <c r="S416" s="55">
        <f t="shared" si="82"/>
        <v>2.8777912364750421E-6</v>
      </c>
      <c r="T416" s="55">
        <f t="shared" si="82"/>
        <v>3.0603602477871302E-6</v>
      </c>
      <c r="U416" s="55">
        <f t="shared" si="82"/>
        <v>5.259836391499439E-6</v>
      </c>
      <c r="V416" s="55">
        <f t="shared" si="82"/>
        <v>6.5320373125536305E-5</v>
      </c>
      <c r="W416" s="55">
        <f t="shared" si="82"/>
        <v>2.7417440995780964E-5</v>
      </c>
      <c r="X416" s="55">
        <f t="shared" si="82"/>
        <v>1.7968462082199882E-6</v>
      </c>
      <c r="Y416" s="55">
        <f t="shared" si="82"/>
        <v>2.9544282794933758E-6</v>
      </c>
      <c r="Z416" s="55">
        <f t="shared" si="82"/>
        <v>8.9148325032142176E-6</v>
      </c>
      <c r="AC416" s="55">
        <f t="shared" si="83"/>
        <v>1.5622027214085747E-6</v>
      </c>
      <c r="AD416" s="55">
        <f t="shared" si="83"/>
        <v>9.3893511591167447E-6</v>
      </c>
      <c r="AE416" s="55">
        <f t="shared" si="83"/>
        <v>3.8343963859487082E-6</v>
      </c>
      <c r="AF416" s="55">
        <f t="shared" si="83"/>
        <v>5.7040355162482522E-6</v>
      </c>
      <c r="AG416" s="55">
        <f t="shared" si="83"/>
        <v>6.8809149791102107E-6</v>
      </c>
      <c r="AH416" s="55">
        <f t="shared" si="83"/>
        <v>1.1366688116225829E-4</v>
      </c>
      <c r="AI416" s="55">
        <f t="shared" si="83"/>
        <v>3.5489623927238385E-5</v>
      </c>
      <c r="AJ416" s="55">
        <f t="shared" si="83"/>
        <v>2.6063944314521241E-6</v>
      </c>
      <c r="AK416" s="55">
        <f t="shared" si="83"/>
        <v>3.7134735326436995E-6</v>
      </c>
      <c r="AL416" s="55">
        <f t="shared" si="83"/>
        <v>3.7328398048469266E-5</v>
      </c>
    </row>
    <row r="417" spans="4:38">
      <c r="D417" s="52">
        <f t="shared" si="68"/>
        <v>12</v>
      </c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</row>
    <row r="418" spans="4:38">
      <c r="D418" s="52">
        <f t="shared" si="68"/>
        <v>13</v>
      </c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</row>
    <row r="419" spans="4:38">
      <c r="D419" s="52">
        <f t="shared" si="68"/>
        <v>14</v>
      </c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</row>
    <row r="420" spans="4:38">
      <c r="D420" s="52">
        <f t="shared" si="68"/>
        <v>15</v>
      </c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</row>
    <row r="421" spans="4:38">
      <c r="D421" s="52">
        <f t="shared" si="68"/>
        <v>16</v>
      </c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</row>
    <row r="422" spans="4:38">
      <c r="D422" s="52">
        <f t="shared" si="68"/>
        <v>17</v>
      </c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</row>
    <row r="423" spans="4:38">
      <c r="D423" s="52">
        <f t="shared" si="68"/>
        <v>18</v>
      </c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</row>
    <row r="424" spans="4:38">
      <c r="D424" s="52">
        <f t="shared" si="68"/>
        <v>19</v>
      </c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</row>
    <row r="425" spans="4:38">
      <c r="D425" s="52">
        <f t="shared" si="68"/>
        <v>20</v>
      </c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</row>
    <row r="426" spans="4:38">
      <c r="D426" s="52">
        <f t="shared" si="68"/>
        <v>25</v>
      </c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</row>
    <row r="427" spans="4:38">
      <c r="D427" s="52">
        <f t="shared" si="68"/>
        <v>30</v>
      </c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</row>
    <row r="428" spans="4:38">
      <c r="D428" s="52">
        <f t="shared" ref="D428:D445" si="84">D339</f>
        <v>40</v>
      </c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</row>
    <row r="429" spans="4:38">
      <c r="D429" s="52">
        <f t="shared" si="84"/>
        <v>50</v>
      </c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</row>
    <row r="430" spans="4:38">
      <c r="D430" s="52">
        <f t="shared" si="84"/>
        <v>60</v>
      </c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</row>
    <row r="431" spans="4:38">
      <c r="D431" s="52">
        <f t="shared" si="84"/>
        <v>75</v>
      </c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</row>
    <row r="432" spans="4:38">
      <c r="D432" s="52">
        <f t="shared" si="84"/>
        <v>100</v>
      </c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</row>
    <row r="433" spans="4:38">
      <c r="D433" s="52">
        <f t="shared" si="84"/>
        <v>125</v>
      </c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</row>
    <row r="434" spans="4:38">
      <c r="D434" s="52">
        <f t="shared" si="84"/>
        <v>150</v>
      </c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</row>
    <row r="435" spans="4:38">
      <c r="D435" s="52">
        <f t="shared" si="84"/>
        <v>175</v>
      </c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</row>
    <row r="436" spans="4:38">
      <c r="D436" s="52">
        <f t="shared" si="84"/>
        <v>200</v>
      </c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</row>
    <row r="437" spans="4:38">
      <c r="D437" s="52">
        <f t="shared" si="84"/>
        <v>225</v>
      </c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</row>
    <row r="438" spans="4:38">
      <c r="D438" s="52">
        <f t="shared" si="84"/>
        <v>250</v>
      </c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</row>
    <row r="439" spans="4:38">
      <c r="D439" s="52">
        <f t="shared" si="84"/>
        <v>300</v>
      </c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</row>
    <row r="440" spans="4:38">
      <c r="D440" s="52">
        <f t="shared" si="84"/>
        <v>365</v>
      </c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</row>
    <row r="441" spans="4:38">
      <c r="D441" s="52">
        <f t="shared" si="84"/>
        <v>730</v>
      </c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</row>
    <row r="442" spans="4:38">
      <c r="D442" s="52">
        <f t="shared" si="84"/>
        <v>1460</v>
      </c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</row>
    <row r="443" spans="4:38">
      <c r="D443" s="52">
        <f t="shared" si="84"/>
        <v>2920</v>
      </c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</row>
    <row r="444" spans="4:38">
      <c r="D444" s="52">
        <f t="shared" si="84"/>
        <v>5840</v>
      </c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</row>
    <row r="445" spans="4:38">
      <c r="D445" s="52">
        <f t="shared" si="84"/>
        <v>7946.78</v>
      </c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</row>
    <row r="446" spans="4:38">
      <c r="D446" s="52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 tint="0.39997558519241921"/>
  </sheetPr>
  <dimension ref="A1:CJ448"/>
  <sheetViews>
    <sheetView topLeftCell="A67" zoomScale="80" zoomScaleNormal="80" zoomScalePageLayoutView="110" workbookViewId="0">
      <selection sqref="A1:A2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 ht="12" thickBot="1">
      <c r="A1" s="74">
        <v>43271</v>
      </c>
    </row>
    <row r="2" spans="1:29" ht="12" thickBot="1">
      <c r="A2" s="53" t="s">
        <v>95</v>
      </c>
      <c r="B2" s="53" t="s">
        <v>13</v>
      </c>
      <c r="C2" s="71">
        <v>20</v>
      </c>
      <c r="D2" s="72" t="s">
        <v>14</v>
      </c>
      <c r="E2" s="73"/>
    </row>
    <row r="4" spans="1:29" s="36" customFormat="1" ht="12.75" thickBot="1">
      <c r="D4" s="35" t="str">
        <f>'[1]% Avg'!$B$1</f>
        <v>Ab + Ac-225 DOTA</v>
      </c>
      <c r="E4" s="35" t="s">
        <v>0</v>
      </c>
      <c r="R4" s="35" t="s">
        <v>1</v>
      </c>
    </row>
    <row r="5" spans="1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1:29" s="38" customFormat="1" ht="12">
      <c r="D6" s="6" t="str">
        <f>'[1]% Recovery'!B7</f>
        <v>Ab + Ac-225 DOTA @ 1 h</v>
      </c>
      <c r="E6" s="7">
        <v>0.24728396362008861</v>
      </c>
      <c r="F6" s="7">
        <v>0.17120158689234088</v>
      </c>
      <c r="G6" s="7">
        <v>9.5882593715484243E-2</v>
      </c>
      <c r="H6" s="7">
        <v>0.13319939096603825</v>
      </c>
      <c r="I6" s="7">
        <v>0.14128432884323658</v>
      </c>
      <c r="J6" s="7">
        <v>0.66241115937962214</v>
      </c>
      <c r="K6" s="7">
        <v>0.18258713377699565</v>
      </c>
      <c r="L6" s="7">
        <v>1.5560484277461173E-2</v>
      </c>
      <c r="M6" s="8">
        <v>3.1078773695020392E-2</v>
      </c>
      <c r="N6" s="8">
        <v>2.599155520449048E-2</v>
      </c>
      <c r="O6" s="9"/>
      <c r="P6" s="9"/>
      <c r="R6" s="10">
        <v>6.3206231783778828E-3</v>
      </c>
      <c r="S6" s="7">
        <v>8.2887355374242688E-2</v>
      </c>
      <c r="T6" s="7">
        <v>1.9025152490887078E-2</v>
      </c>
      <c r="U6" s="7">
        <v>6.6308524475320691E-3</v>
      </c>
      <c r="V6" s="7">
        <v>1.7676016557306898E-2</v>
      </c>
      <c r="W6" s="7">
        <v>9.5415916725951525E-2</v>
      </c>
      <c r="X6" s="7">
        <v>1.4336310994206385E-2</v>
      </c>
      <c r="Y6" s="7">
        <v>3.7184602537309705E-3</v>
      </c>
      <c r="Z6" s="8">
        <v>4.1001872362094764E-3</v>
      </c>
      <c r="AA6" s="8">
        <v>4.1440168098122351E-4</v>
      </c>
      <c r="AB6" s="9"/>
      <c r="AC6" s="9"/>
    </row>
    <row r="7" spans="1:29" s="38" customFormat="1" ht="12">
      <c r="D7" s="11" t="str">
        <f>'[1]% Recovery'!B8</f>
        <v>Ab + Ac-225 DOTA @ 4 h</v>
      </c>
      <c r="E7" s="12">
        <v>0.18576359844897938</v>
      </c>
      <c r="F7" s="12">
        <v>0.13244121646523122</v>
      </c>
      <c r="G7" s="12">
        <v>7.0529360688530759E-2</v>
      </c>
      <c r="H7" s="12">
        <v>0.10943499243405426</v>
      </c>
      <c r="I7" s="12">
        <v>0.1150791283785972</v>
      </c>
      <c r="J7" s="12">
        <v>0.950094676212491</v>
      </c>
      <c r="K7" s="12">
        <v>0.23194329188891202</v>
      </c>
      <c r="L7" s="12">
        <v>2.7765465183039198E-2</v>
      </c>
      <c r="M7" s="13">
        <v>2.9325760628353348E-2</v>
      </c>
      <c r="N7" s="13">
        <v>7.2469365492985743E-2</v>
      </c>
      <c r="O7" s="9"/>
      <c r="P7" s="9"/>
      <c r="R7" s="14">
        <v>7.3450167169899133E-2</v>
      </c>
      <c r="S7" s="12">
        <v>0.10783666899808435</v>
      </c>
      <c r="T7" s="12">
        <v>1.5995071486821447E-2</v>
      </c>
      <c r="U7" s="12">
        <v>3.738149625897777E-2</v>
      </c>
      <c r="V7" s="12">
        <v>1.8214234808381375E-2</v>
      </c>
      <c r="W7" s="12">
        <v>0.33082992950847112</v>
      </c>
      <c r="X7" s="12">
        <v>8.9466328997952857E-2</v>
      </c>
      <c r="Y7" s="12">
        <v>2.68095843950856E-3</v>
      </c>
      <c r="Z7" s="13">
        <v>2.3282175308166455E-3</v>
      </c>
      <c r="AA7" s="13">
        <v>1.101811480499091E-2</v>
      </c>
      <c r="AB7" s="9"/>
      <c r="AC7" s="9"/>
    </row>
    <row r="8" spans="1:29" s="38" customFormat="1" ht="12">
      <c r="D8" s="39" t="str">
        <f>'[1]% Recovery'!B9</f>
        <v>Ab + Ac-225 DOTA @ 1 d</v>
      </c>
      <c r="E8" s="12">
        <v>2.4184417272278897E-2</v>
      </c>
      <c r="F8" s="12">
        <v>3.7746107797647713E-2</v>
      </c>
      <c r="G8" s="12">
        <v>4.0226943397849463E-2</v>
      </c>
      <c r="H8" s="12">
        <v>0.10203156504942061</v>
      </c>
      <c r="I8" s="12">
        <v>0.12428149674750384</v>
      </c>
      <c r="J8" s="12">
        <v>1.189876600609598</v>
      </c>
      <c r="K8" s="12">
        <v>0.28241241029932385</v>
      </c>
      <c r="L8" s="12">
        <v>2.9426596537105092E-2</v>
      </c>
      <c r="M8" s="13">
        <v>3.0685297878156607E-2</v>
      </c>
      <c r="N8" s="15" t="e">
        <v>#DIV/0!</v>
      </c>
      <c r="O8" s="9"/>
      <c r="P8" s="9"/>
      <c r="R8" s="14">
        <v>1.0455616598239126E-2</v>
      </c>
      <c r="S8" s="12">
        <v>8.9898697217162312E-3</v>
      </c>
      <c r="T8" s="12">
        <v>6.3692001755114884E-3</v>
      </c>
      <c r="U8" s="12">
        <v>5.3240581936660751E-2</v>
      </c>
      <c r="V8" s="12">
        <v>3.305578268937117E-2</v>
      </c>
      <c r="W8" s="12">
        <v>0.60439332598569828</v>
      </c>
      <c r="X8" s="12">
        <v>1.1559565101671599E-2</v>
      </c>
      <c r="Y8" s="12">
        <v>2.7634001411107338E-3</v>
      </c>
      <c r="Z8" s="13">
        <v>1.844937252234554E-3</v>
      </c>
      <c r="AA8" s="15" t="e">
        <v>#DIV/0!</v>
      </c>
      <c r="AB8" s="9"/>
      <c r="AC8" s="9"/>
    </row>
    <row r="9" spans="1:29" s="38" customFormat="1" ht="12">
      <c r="D9" s="39" t="str">
        <f>'[1]% Recovery'!B10</f>
        <v>Ab + Ac-225 DOTA @ 6 d</v>
      </c>
      <c r="E9" s="12">
        <v>1.649755258889077E-3</v>
      </c>
      <c r="F9" s="12">
        <v>3.1525287663286515E-2</v>
      </c>
      <c r="G9" s="12">
        <v>1.8623709703158124E-2</v>
      </c>
      <c r="H9" s="12">
        <v>1.5480260205877991E-2</v>
      </c>
      <c r="I9" s="12">
        <v>3.4534003910843131E-2</v>
      </c>
      <c r="J9" s="12">
        <v>1.7969905614935406</v>
      </c>
      <c r="K9" s="12">
        <v>0.22767421709539626</v>
      </c>
      <c r="L9" s="12">
        <v>1.4818959361045528E-2</v>
      </c>
      <c r="M9" s="13">
        <v>2.0586001678718008E-2</v>
      </c>
      <c r="N9" s="13">
        <v>8.6905012805742518E-2</v>
      </c>
      <c r="O9" s="9"/>
      <c r="P9" s="9"/>
      <c r="R9" s="14">
        <v>1.9810891078242326E-4</v>
      </c>
      <c r="S9" s="12">
        <v>6.1290564546493068E-3</v>
      </c>
      <c r="T9" s="12">
        <v>8.6716221275765486E-3</v>
      </c>
      <c r="U9" s="12">
        <v>1.814400959409399E-3</v>
      </c>
      <c r="V9" s="12">
        <v>1.8074715192118039E-3</v>
      </c>
      <c r="W9" s="12">
        <v>0.91145819076704671</v>
      </c>
      <c r="X9" s="12">
        <v>2.0433301834136889E-2</v>
      </c>
      <c r="Y9" s="12">
        <v>1.8082770616924455E-3</v>
      </c>
      <c r="Z9" s="13">
        <v>3.2726262334493701E-4</v>
      </c>
      <c r="AA9" s="13">
        <v>6.715922175872259E-2</v>
      </c>
      <c r="AB9" s="9"/>
      <c r="AC9" s="9"/>
    </row>
    <row r="10" spans="1:29" s="38" customFormat="1" ht="12.75" thickBot="1">
      <c r="D10" s="40" t="str">
        <f>'[1]% Recovery'!B11</f>
        <v>Ab + Ac-225 DOTA @ 10 d</v>
      </c>
      <c r="E10" s="16">
        <v>6.8052596874755057E-4</v>
      </c>
      <c r="F10" s="16">
        <v>1.5890627323728753E-2</v>
      </c>
      <c r="G10" s="16">
        <v>2.0914648883886805E-2</v>
      </c>
      <c r="H10" s="16">
        <v>2.5118111616447319E-2</v>
      </c>
      <c r="I10" s="16">
        <v>3.0348438988576171E-2</v>
      </c>
      <c r="J10" s="16">
        <v>1.7564076541956004</v>
      </c>
      <c r="K10" s="16">
        <v>0.25474437995585547</v>
      </c>
      <c r="L10" s="16">
        <v>1.4298343429443453E-2</v>
      </c>
      <c r="M10" s="17">
        <v>2.072069845947316E-2</v>
      </c>
      <c r="N10" s="17">
        <v>6.9432800914612527E-2</v>
      </c>
      <c r="O10" s="9"/>
      <c r="P10" s="9"/>
      <c r="R10" s="18">
        <v>2.0556536772992399E-4</v>
      </c>
      <c r="S10" s="16">
        <v>1.3647930191114982E-3</v>
      </c>
      <c r="T10" s="16">
        <v>4.5122162635794563E-3</v>
      </c>
      <c r="U10" s="16">
        <v>8.6112768101533448E-3</v>
      </c>
      <c r="V10" s="16">
        <v>6.2424438536633946E-3</v>
      </c>
      <c r="W10" s="16">
        <v>0.66152846315599911</v>
      </c>
      <c r="X10" s="16">
        <v>1.961910178707197E-2</v>
      </c>
      <c r="Y10" s="16">
        <v>1.3014366473000512E-3</v>
      </c>
      <c r="Z10" s="17">
        <v>1.5153137222676278E-3</v>
      </c>
      <c r="AA10" s="17">
        <v>2.4297683790140526E-2</v>
      </c>
      <c r="AB10" s="9"/>
      <c r="AC10" s="9"/>
    </row>
    <row r="11" spans="1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1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1:29" s="37" customFormat="1" ht="12">
      <c r="D13" s="43" t="str">
        <f>D6</f>
        <v>Ab + Ac-225 DOTA @ 1 h</v>
      </c>
      <c r="E13" s="44">
        <f t="shared" ref="E13:N13" si="3">E6*$C$2</f>
        <v>4.9456792724017724</v>
      </c>
      <c r="F13" s="44">
        <f t="shared" si="3"/>
        <v>3.4240317378468177</v>
      </c>
      <c r="G13" s="44">
        <f t="shared" si="3"/>
        <v>1.9176518743096849</v>
      </c>
      <c r="H13" s="44">
        <f t="shared" si="3"/>
        <v>2.6639878193207651</v>
      </c>
      <c r="I13" s="44">
        <f t="shared" si="3"/>
        <v>2.8256865768647317</v>
      </c>
      <c r="J13" s="44">
        <f t="shared" si="3"/>
        <v>13.248223187592442</v>
      </c>
      <c r="K13" s="44">
        <f t="shared" si="3"/>
        <v>3.6517426755399129</v>
      </c>
      <c r="L13" s="44">
        <f t="shared" si="3"/>
        <v>0.31120968554922346</v>
      </c>
      <c r="M13" s="44">
        <f t="shared" si="3"/>
        <v>0.62157547390040779</v>
      </c>
      <c r="N13" s="44">
        <f t="shared" si="3"/>
        <v>0.51983110408980959</v>
      </c>
      <c r="O13" s="45"/>
      <c r="P13" s="45"/>
      <c r="Q13" s="46"/>
      <c r="R13" s="47">
        <f t="shared" ref="R13:AA13" si="4">R6*$C$2</f>
        <v>0.12641246356755764</v>
      </c>
      <c r="S13" s="47">
        <f t="shared" si="4"/>
        <v>1.6577471074848538</v>
      </c>
      <c r="T13" s="47">
        <f t="shared" si="4"/>
        <v>0.38050304981774152</v>
      </c>
      <c r="U13" s="47">
        <f t="shared" si="4"/>
        <v>0.13261704895064139</v>
      </c>
      <c r="V13" s="47">
        <f t="shared" si="4"/>
        <v>0.35352033114613796</v>
      </c>
      <c r="W13" s="47">
        <f t="shared" si="4"/>
        <v>1.9083183345190304</v>
      </c>
      <c r="X13" s="47">
        <f t="shared" si="4"/>
        <v>0.28672621988412772</v>
      </c>
      <c r="Y13" s="47">
        <f t="shared" si="4"/>
        <v>7.4369205074619416E-2</v>
      </c>
      <c r="Z13" s="47">
        <f t="shared" si="4"/>
        <v>8.2003744724189531E-2</v>
      </c>
      <c r="AA13" s="47">
        <f t="shared" si="4"/>
        <v>8.28803361962447E-3</v>
      </c>
      <c r="AB13" s="26"/>
      <c r="AC13" s="26"/>
    </row>
    <row r="14" spans="1:29" s="37" customFormat="1" ht="12">
      <c r="D14" s="48" t="str">
        <f>D7</f>
        <v>Ab + Ac-225 DOTA @ 4 h</v>
      </c>
      <c r="E14" s="44">
        <f t="shared" ref="E14:N14" si="5">E7*$C$2</f>
        <v>3.7152719689795877</v>
      </c>
      <c r="F14" s="44">
        <f t="shared" si="5"/>
        <v>2.6488243293046243</v>
      </c>
      <c r="G14" s="44">
        <f t="shared" si="5"/>
        <v>1.4105872137706152</v>
      </c>
      <c r="H14" s="44">
        <f t="shared" si="5"/>
        <v>2.1886998486810851</v>
      </c>
      <c r="I14" s="44">
        <f t="shared" si="5"/>
        <v>2.3015825675719439</v>
      </c>
      <c r="J14" s="44">
        <f t="shared" si="5"/>
        <v>19.001893524249819</v>
      </c>
      <c r="K14" s="44">
        <f t="shared" si="5"/>
        <v>4.6388658377782406</v>
      </c>
      <c r="L14" s="44">
        <f t="shared" si="5"/>
        <v>0.5553093036607839</v>
      </c>
      <c r="M14" s="44">
        <f t="shared" si="5"/>
        <v>0.58651521256706696</v>
      </c>
      <c r="N14" s="44">
        <f t="shared" si="5"/>
        <v>1.449387309859715</v>
      </c>
      <c r="O14" s="45"/>
      <c r="P14" s="45"/>
      <c r="Q14" s="46"/>
      <c r="R14" s="47">
        <f t="shared" ref="R14:AA14" si="6">R7*$C$2</f>
        <v>1.4690033433979828</v>
      </c>
      <c r="S14" s="47">
        <f t="shared" si="6"/>
        <v>2.156733379961687</v>
      </c>
      <c r="T14" s="47">
        <f t="shared" si="6"/>
        <v>0.31990142973642893</v>
      </c>
      <c r="U14" s="47">
        <f t="shared" si="6"/>
        <v>0.7476299251795554</v>
      </c>
      <c r="V14" s="47">
        <f t="shared" si="6"/>
        <v>0.36428469616762749</v>
      </c>
      <c r="W14" s="47">
        <f t="shared" si="6"/>
        <v>6.6165985901694224</v>
      </c>
      <c r="X14" s="47">
        <f t="shared" si="6"/>
        <v>1.7893265799590572</v>
      </c>
      <c r="Y14" s="47">
        <f t="shared" si="6"/>
        <v>5.3619168790171201E-2</v>
      </c>
      <c r="Z14" s="47">
        <f t="shared" si="6"/>
        <v>4.6564350616332906E-2</v>
      </c>
      <c r="AA14" s="47">
        <f t="shared" si="6"/>
        <v>0.22036229609981819</v>
      </c>
      <c r="AB14" s="26"/>
      <c r="AC14" s="26"/>
    </row>
    <row r="15" spans="1:29" s="37" customFormat="1" ht="12">
      <c r="D15" s="49" t="str">
        <f>D8</f>
        <v>Ab + Ac-225 DOTA @ 1 d</v>
      </c>
      <c r="E15" s="44">
        <f t="shared" ref="E15:N15" si="7">E8*$C$2</f>
        <v>0.48368834544557793</v>
      </c>
      <c r="F15" s="44">
        <f t="shared" si="7"/>
        <v>0.7549221559529542</v>
      </c>
      <c r="G15" s="44">
        <f t="shared" si="7"/>
        <v>0.80453886795698926</v>
      </c>
      <c r="H15" s="44">
        <f t="shared" si="7"/>
        <v>2.0406313009884123</v>
      </c>
      <c r="I15" s="44">
        <f t="shared" si="7"/>
        <v>2.4856299349500768</v>
      </c>
      <c r="J15" s="44">
        <f t="shared" si="7"/>
        <v>23.797532012191958</v>
      </c>
      <c r="K15" s="44">
        <f t="shared" si="7"/>
        <v>5.6482482059864765</v>
      </c>
      <c r="L15" s="44">
        <f t="shared" si="7"/>
        <v>0.58853193074210186</v>
      </c>
      <c r="M15" s="44">
        <f t="shared" si="7"/>
        <v>0.61370595756313218</v>
      </c>
      <c r="N15" s="44" t="e">
        <f t="shared" si="7"/>
        <v>#DIV/0!</v>
      </c>
      <c r="O15" s="45"/>
      <c r="P15" s="45"/>
      <c r="Q15" s="46"/>
      <c r="R15" s="47">
        <f t="shared" ref="R15:AA15" si="8">R8*$C$2</f>
        <v>0.20911233196478252</v>
      </c>
      <c r="S15" s="47">
        <f t="shared" si="8"/>
        <v>0.17979739443432463</v>
      </c>
      <c r="T15" s="47">
        <f t="shared" si="8"/>
        <v>0.12738400351022977</v>
      </c>
      <c r="U15" s="47">
        <f t="shared" si="8"/>
        <v>1.0648116387332149</v>
      </c>
      <c r="V15" s="47">
        <f t="shared" si="8"/>
        <v>0.66111565378742343</v>
      </c>
      <c r="W15" s="47">
        <f t="shared" si="8"/>
        <v>12.087866519713966</v>
      </c>
      <c r="X15" s="47">
        <f t="shared" si="8"/>
        <v>0.23119130203343197</v>
      </c>
      <c r="Y15" s="47">
        <f t="shared" si="8"/>
        <v>5.5268002822214675E-2</v>
      </c>
      <c r="Z15" s="47">
        <f t="shared" si="8"/>
        <v>3.6898745044691081E-2</v>
      </c>
      <c r="AA15" s="47" t="e">
        <f t="shared" si="8"/>
        <v>#DIV/0!</v>
      </c>
      <c r="AB15" s="26"/>
      <c r="AC15" s="26"/>
    </row>
    <row r="16" spans="1:29" s="37" customFormat="1" ht="12">
      <c r="D16" s="49" t="str">
        <f>D9</f>
        <v>Ab + Ac-225 DOTA @ 6 d</v>
      </c>
      <c r="E16" s="44">
        <f t="shared" ref="E16:N16" si="9">E9*$C$2</f>
        <v>3.2995105177781536E-2</v>
      </c>
      <c r="F16" s="44">
        <f t="shared" si="9"/>
        <v>0.63050575326573033</v>
      </c>
      <c r="G16" s="44">
        <f t="shared" si="9"/>
        <v>0.37247419406316251</v>
      </c>
      <c r="H16" s="44">
        <f t="shared" si="9"/>
        <v>0.30960520411755982</v>
      </c>
      <c r="I16" s="44">
        <f t="shared" si="9"/>
        <v>0.69068007821686261</v>
      </c>
      <c r="J16" s="44">
        <f t="shared" si="9"/>
        <v>35.939811229870813</v>
      </c>
      <c r="K16" s="44">
        <f t="shared" si="9"/>
        <v>4.5534843419079252</v>
      </c>
      <c r="L16" s="44">
        <f t="shared" si="9"/>
        <v>0.29637918722091056</v>
      </c>
      <c r="M16" s="44">
        <f t="shared" si="9"/>
        <v>0.41172003357436016</v>
      </c>
      <c r="N16" s="44">
        <f t="shared" si="9"/>
        <v>1.7381002561148504</v>
      </c>
      <c r="O16" s="45"/>
      <c r="P16" s="45"/>
      <c r="Q16" s="46"/>
      <c r="R16" s="47">
        <f t="shared" ref="R16:AA16" si="10">R9*$C$2</f>
        <v>3.9621782156484655E-3</v>
      </c>
      <c r="S16" s="47">
        <f t="shared" si="10"/>
        <v>0.12258112909298613</v>
      </c>
      <c r="T16" s="47">
        <f t="shared" si="10"/>
        <v>0.17343244255153098</v>
      </c>
      <c r="U16" s="47">
        <f t="shared" si="10"/>
        <v>3.6288019188187984E-2</v>
      </c>
      <c r="V16" s="47">
        <f t="shared" si="10"/>
        <v>3.6149430384236077E-2</v>
      </c>
      <c r="W16" s="47">
        <f t="shared" si="10"/>
        <v>18.229163815340932</v>
      </c>
      <c r="X16" s="47">
        <f t="shared" si="10"/>
        <v>0.40866603668273777</v>
      </c>
      <c r="Y16" s="47">
        <f t="shared" si="10"/>
        <v>3.6165541233848908E-2</v>
      </c>
      <c r="Z16" s="47">
        <f t="shared" si="10"/>
        <v>6.5452524668987398E-3</v>
      </c>
      <c r="AA16" s="47">
        <f t="shared" si="10"/>
        <v>1.3431844351744517</v>
      </c>
      <c r="AB16" s="26"/>
      <c r="AC16" s="26"/>
    </row>
    <row r="17" spans="4:29" s="37" customFormat="1" ht="12.75" thickBot="1">
      <c r="D17" s="50" t="str">
        <f>D10</f>
        <v>Ab + Ac-225 DOTA @ 10 d</v>
      </c>
      <c r="E17" s="44">
        <f t="shared" ref="E17:N17" si="11">E10*$C$2</f>
        <v>1.3610519374951011E-2</v>
      </c>
      <c r="F17" s="44">
        <f t="shared" si="11"/>
        <v>0.31781254647457508</v>
      </c>
      <c r="G17" s="44">
        <f t="shared" si="11"/>
        <v>0.4182929776777361</v>
      </c>
      <c r="H17" s="44">
        <f t="shared" si="11"/>
        <v>0.50236223232894639</v>
      </c>
      <c r="I17" s="44">
        <f t="shared" si="11"/>
        <v>0.60696877977152341</v>
      </c>
      <c r="J17" s="44">
        <f t="shared" si="11"/>
        <v>35.128153083912011</v>
      </c>
      <c r="K17" s="44">
        <f t="shared" si="11"/>
        <v>5.0948875991171096</v>
      </c>
      <c r="L17" s="44">
        <f t="shared" si="11"/>
        <v>0.28596686858886905</v>
      </c>
      <c r="M17" s="44">
        <f t="shared" si="11"/>
        <v>0.41441396918946322</v>
      </c>
      <c r="N17" s="44">
        <f t="shared" si="11"/>
        <v>1.3886560182922505</v>
      </c>
      <c r="O17" s="45"/>
      <c r="P17" s="45"/>
      <c r="Q17" s="46"/>
      <c r="R17" s="47">
        <f t="shared" ref="R17:AA17" si="12">R10*$C$2</f>
        <v>4.1113073545984797E-3</v>
      </c>
      <c r="S17" s="47">
        <f t="shared" si="12"/>
        <v>2.7295860382229965E-2</v>
      </c>
      <c r="T17" s="47">
        <f t="shared" si="12"/>
        <v>9.0244325271589126E-2</v>
      </c>
      <c r="U17" s="47">
        <f t="shared" si="12"/>
        <v>0.17222553620306691</v>
      </c>
      <c r="V17" s="47">
        <f t="shared" si="12"/>
        <v>0.12484887707326789</v>
      </c>
      <c r="W17" s="47">
        <f t="shared" si="12"/>
        <v>13.230569263119982</v>
      </c>
      <c r="X17" s="47">
        <f t="shared" si="12"/>
        <v>0.39238203574143937</v>
      </c>
      <c r="Y17" s="47">
        <f t="shared" si="12"/>
        <v>2.6028732946001026E-2</v>
      </c>
      <c r="Z17" s="47">
        <f t="shared" si="12"/>
        <v>3.0306274445352555E-2</v>
      </c>
      <c r="AA17" s="47">
        <f t="shared" si="12"/>
        <v>0.48595367580281051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13">F12</f>
        <v>Thymus</v>
      </c>
      <c r="G55" s="42" t="str">
        <f t="shared" si="13"/>
        <v>Heart</v>
      </c>
      <c r="H55" s="42" t="str">
        <f t="shared" si="13"/>
        <v>Lungs</v>
      </c>
      <c r="I55" s="42" t="str">
        <f t="shared" si="13"/>
        <v>Kidneys</v>
      </c>
      <c r="J55" s="42" t="str">
        <f t="shared" si="13"/>
        <v>Spleen</v>
      </c>
      <c r="K55" s="42" t="str">
        <f t="shared" si="13"/>
        <v>Liver</v>
      </c>
      <c r="L55" s="42" t="str">
        <f t="shared" si="13"/>
        <v>ART</v>
      </c>
      <c r="M55" s="42" t="str">
        <f t="shared" si="13"/>
        <v>Carcass</v>
      </c>
      <c r="N55" s="42" t="str">
        <f t="shared" si="13"/>
        <v>Tumor</v>
      </c>
      <c r="Q55" s="42" t="str">
        <f t="shared" ref="Q55:Z55" si="14">E55</f>
        <v>Blood</v>
      </c>
      <c r="R55" s="42" t="str">
        <f t="shared" si="14"/>
        <v>Thymus</v>
      </c>
      <c r="S55" s="42" t="str">
        <f t="shared" si="14"/>
        <v>Heart</v>
      </c>
      <c r="T55" s="42" t="str">
        <f t="shared" si="14"/>
        <v>Lungs</v>
      </c>
      <c r="U55" s="42" t="str">
        <f t="shared" si="14"/>
        <v>Kidneys</v>
      </c>
      <c r="V55" s="42" t="str">
        <f t="shared" si="14"/>
        <v>Spleen</v>
      </c>
      <c r="W55" s="42" t="str">
        <f t="shared" si="14"/>
        <v>Liver</v>
      </c>
      <c r="X55" s="42" t="str">
        <f t="shared" si="14"/>
        <v>ART</v>
      </c>
      <c r="Y55" s="42" t="str">
        <f t="shared" si="14"/>
        <v>Carcass</v>
      </c>
      <c r="Z55" s="42" t="str">
        <f t="shared" si="14"/>
        <v>Tumor</v>
      </c>
      <c r="AC55" s="42" t="str">
        <f t="shared" ref="AC55:AL55" si="15">Q55</f>
        <v>Blood</v>
      </c>
      <c r="AD55" s="42" t="str">
        <f t="shared" si="15"/>
        <v>Thymus</v>
      </c>
      <c r="AE55" s="42" t="str">
        <f t="shared" si="15"/>
        <v>Heart</v>
      </c>
      <c r="AF55" s="42" t="str">
        <f t="shared" si="15"/>
        <v>Lungs</v>
      </c>
      <c r="AG55" s="42" t="str">
        <f t="shared" si="15"/>
        <v>Kidneys</v>
      </c>
      <c r="AH55" s="42" t="str">
        <f t="shared" si="15"/>
        <v>Spleen</v>
      </c>
      <c r="AI55" s="42" t="str">
        <f t="shared" si="15"/>
        <v>Liver</v>
      </c>
      <c r="AJ55" s="42" t="str">
        <f t="shared" si="15"/>
        <v>ART</v>
      </c>
      <c r="AK55" s="42" t="str">
        <f t="shared" si="15"/>
        <v>Carcass</v>
      </c>
      <c r="AL55" s="42" t="str">
        <f t="shared" si="15"/>
        <v>Tumor</v>
      </c>
    </row>
    <row r="56" spans="4:88">
      <c r="D56" s="42">
        <f>1/24</f>
        <v>4.1666666666666664E-2</v>
      </c>
      <c r="E56" s="51">
        <f>E13</f>
        <v>4.9456792724017724</v>
      </c>
      <c r="F56" s="51">
        <f t="shared" si="13"/>
        <v>3.4240317378468177</v>
      </c>
      <c r="G56" s="51">
        <f t="shared" si="13"/>
        <v>1.9176518743096849</v>
      </c>
      <c r="H56" s="51">
        <f t="shared" si="13"/>
        <v>2.6639878193207651</v>
      </c>
      <c r="I56" s="51">
        <f t="shared" si="13"/>
        <v>2.8256865768647317</v>
      </c>
      <c r="J56" s="51">
        <f t="shared" si="13"/>
        <v>13.248223187592442</v>
      </c>
      <c r="K56" s="51">
        <f t="shared" si="13"/>
        <v>3.6517426755399129</v>
      </c>
      <c r="L56" s="51">
        <f t="shared" si="13"/>
        <v>0.31120968554922346</v>
      </c>
      <c r="M56" s="51">
        <f t="shared" si="13"/>
        <v>0.62157547390040779</v>
      </c>
      <c r="N56" s="51">
        <f t="shared" si="13"/>
        <v>0.51983110408980959</v>
      </c>
      <c r="Q56" s="51">
        <f t="shared" ref="Q56:Z60" si="16">E56-R13</f>
        <v>4.8192668088342145</v>
      </c>
      <c r="R56" s="51">
        <f t="shared" si="16"/>
        <v>1.7662846303619639</v>
      </c>
      <c r="S56" s="51">
        <f t="shared" si="16"/>
        <v>1.5371488244919433</v>
      </c>
      <c r="T56" s="51">
        <f t="shared" si="16"/>
        <v>2.5313707703701236</v>
      </c>
      <c r="U56" s="51">
        <f t="shared" si="16"/>
        <v>2.4721662457185936</v>
      </c>
      <c r="V56" s="51">
        <f t="shared" si="16"/>
        <v>11.339904853073412</v>
      </c>
      <c r="W56" s="51">
        <f t="shared" si="16"/>
        <v>3.3650164556557853</v>
      </c>
      <c r="X56" s="51">
        <f t="shared" si="16"/>
        <v>0.23684048047460404</v>
      </c>
      <c r="Y56" s="51">
        <f t="shared" si="16"/>
        <v>0.53957172917621832</v>
      </c>
      <c r="Z56" s="51">
        <f t="shared" si="16"/>
        <v>0.5115430704701851</v>
      </c>
      <c r="AC56" s="51">
        <f t="shared" ref="AC56:AL60" si="17">E56+R13</f>
        <v>5.0720917359693303</v>
      </c>
      <c r="AD56" s="51">
        <f t="shared" si="17"/>
        <v>5.0817788453316712</v>
      </c>
      <c r="AE56" s="51">
        <f t="shared" si="17"/>
        <v>2.2981549241274264</v>
      </c>
      <c r="AF56" s="51">
        <f t="shared" si="17"/>
        <v>2.7966048682714066</v>
      </c>
      <c r="AG56" s="51">
        <f t="shared" si="17"/>
        <v>3.1792069080108698</v>
      </c>
      <c r="AH56" s="51">
        <f t="shared" si="17"/>
        <v>15.156541522111473</v>
      </c>
      <c r="AI56" s="51">
        <f t="shared" si="17"/>
        <v>3.9384688954240406</v>
      </c>
      <c r="AJ56" s="51">
        <f t="shared" si="17"/>
        <v>0.38557889062384287</v>
      </c>
      <c r="AK56" s="51">
        <f t="shared" si="17"/>
        <v>0.70357921862459727</v>
      </c>
      <c r="AL56" s="51">
        <f t="shared" si="17"/>
        <v>0.52811913770943408</v>
      </c>
    </row>
    <row r="57" spans="4:88">
      <c r="D57" s="42">
        <f>4/24</f>
        <v>0.16666666666666666</v>
      </c>
      <c r="E57" s="51">
        <f t="shared" ref="E57:N60" si="18">E14</f>
        <v>3.7152719689795877</v>
      </c>
      <c r="F57" s="51">
        <f t="shared" si="18"/>
        <v>2.6488243293046243</v>
      </c>
      <c r="G57" s="51">
        <f t="shared" si="18"/>
        <v>1.4105872137706152</v>
      </c>
      <c r="H57" s="51">
        <f t="shared" si="18"/>
        <v>2.1886998486810851</v>
      </c>
      <c r="I57" s="51">
        <f t="shared" si="18"/>
        <v>2.3015825675719439</v>
      </c>
      <c r="J57" s="51">
        <f t="shared" si="18"/>
        <v>19.001893524249819</v>
      </c>
      <c r="K57" s="51">
        <f t="shared" si="18"/>
        <v>4.6388658377782406</v>
      </c>
      <c r="L57" s="51">
        <f t="shared" si="18"/>
        <v>0.5553093036607839</v>
      </c>
      <c r="M57" s="51">
        <f t="shared" si="18"/>
        <v>0.58651521256706696</v>
      </c>
      <c r="N57" s="51">
        <f t="shared" si="18"/>
        <v>1.449387309859715</v>
      </c>
      <c r="Q57" s="51">
        <f t="shared" si="16"/>
        <v>2.2462686255816049</v>
      </c>
      <c r="R57" s="51">
        <f t="shared" si="16"/>
        <v>0.49209094934293729</v>
      </c>
      <c r="S57" s="51">
        <f t="shared" si="16"/>
        <v>1.0906857840341864</v>
      </c>
      <c r="T57" s="51">
        <f t="shared" si="16"/>
        <v>1.4410699235015296</v>
      </c>
      <c r="U57" s="51">
        <f t="shared" si="16"/>
        <v>1.9372978714043163</v>
      </c>
      <c r="V57" s="51">
        <f t="shared" si="16"/>
        <v>12.385294934080397</v>
      </c>
      <c r="W57" s="51">
        <f t="shared" si="16"/>
        <v>2.8495392578191834</v>
      </c>
      <c r="X57" s="51">
        <f t="shared" si="16"/>
        <v>0.50169013487061265</v>
      </c>
      <c r="Y57" s="51">
        <f t="shared" si="16"/>
        <v>0.53995086195073405</v>
      </c>
      <c r="Z57" s="51">
        <f t="shared" si="16"/>
        <v>1.2290250137598968</v>
      </c>
      <c r="AC57" s="51">
        <f t="shared" si="17"/>
        <v>5.1842753123775704</v>
      </c>
      <c r="AD57" s="51">
        <f t="shared" si="17"/>
        <v>4.8055577092663118</v>
      </c>
      <c r="AE57" s="51">
        <f t="shared" si="17"/>
        <v>1.7304886435070441</v>
      </c>
      <c r="AF57" s="51">
        <f t="shared" si="17"/>
        <v>2.9363297738606406</v>
      </c>
      <c r="AG57" s="51">
        <f t="shared" si="17"/>
        <v>2.6658672637395715</v>
      </c>
      <c r="AH57" s="51">
        <f t="shared" si="17"/>
        <v>25.61849211441924</v>
      </c>
      <c r="AI57" s="51">
        <f t="shared" si="17"/>
        <v>6.4281924177372982</v>
      </c>
      <c r="AJ57" s="51">
        <f t="shared" si="17"/>
        <v>0.60892847245095516</v>
      </c>
      <c r="AK57" s="51">
        <f t="shared" si="17"/>
        <v>0.63307956318339986</v>
      </c>
      <c r="AL57" s="51">
        <f t="shared" si="17"/>
        <v>1.6697496059595331</v>
      </c>
    </row>
    <row r="58" spans="4:88">
      <c r="D58" s="42">
        <f>24/24</f>
        <v>1</v>
      </c>
      <c r="E58" s="51">
        <f t="shared" si="18"/>
        <v>0.48368834544557793</v>
      </c>
      <c r="F58" s="51">
        <f t="shared" si="18"/>
        <v>0.7549221559529542</v>
      </c>
      <c r="G58" s="51">
        <f t="shared" si="18"/>
        <v>0.80453886795698926</v>
      </c>
      <c r="H58" s="51">
        <f t="shared" si="18"/>
        <v>2.0406313009884123</v>
      </c>
      <c r="I58" s="51">
        <f t="shared" si="18"/>
        <v>2.4856299349500768</v>
      </c>
      <c r="J58" s="51">
        <f t="shared" si="18"/>
        <v>23.797532012191958</v>
      </c>
      <c r="K58" s="51">
        <f t="shared" si="18"/>
        <v>5.6482482059864765</v>
      </c>
      <c r="L58" s="51">
        <f t="shared" si="18"/>
        <v>0.58853193074210186</v>
      </c>
      <c r="M58" s="51">
        <f t="shared" si="18"/>
        <v>0.61370595756313218</v>
      </c>
      <c r="N58" s="51"/>
      <c r="Q58" s="51">
        <f t="shared" si="16"/>
        <v>0.27457601348079541</v>
      </c>
      <c r="R58" s="51">
        <f t="shared" si="16"/>
        <v>0.57512476151862957</v>
      </c>
      <c r="S58" s="51">
        <f t="shared" si="16"/>
        <v>0.67715486444675954</v>
      </c>
      <c r="T58" s="51">
        <f t="shared" si="16"/>
        <v>0.97581966225519734</v>
      </c>
      <c r="U58" s="51">
        <f t="shared" si="16"/>
        <v>1.8245142811626534</v>
      </c>
      <c r="V58" s="51">
        <f t="shared" si="16"/>
        <v>11.709665492477992</v>
      </c>
      <c r="W58" s="51">
        <f t="shared" si="16"/>
        <v>5.4170569039530445</v>
      </c>
      <c r="X58" s="51">
        <f t="shared" si="16"/>
        <v>0.53326392791988719</v>
      </c>
      <c r="Y58" s="51">
        <f t="shared" si="16"/>
        <v>0.57680721251844114</v>
      </c>
      <c r="Z58" s="51" t="e">
        <f t="shared" si="16"/>
        <v>#DIV/0!</v>
      </c>
      <c r="AC58" s="51">
        <f t="shared" si="17"/>
        <v>0.69280067741036044</v>
      </c>
      <c r="AD58" s="51">
        <f t="shared" si="17"/>
        <v>0.93471955038727883</v>
      </c>
      <c r="AE58" s="51">
        <f t="shared" si="17"/>
        <v>0.93192287146721897</v>
      </c>
      <c r="AF58" s="51">
        <f t="shared" si="17"/>
        <v>3.1054429397216272</v>
      </c>
      <c r="AG58" s="51">
        <f t="shared" si="17"/>
        <v>3.1467455887375002</v>
      </c>
      <c r="AH58" s="51">
        <f t="shared" si="17"/>
        <v>35.885398531905921</v>
      </c>
      <c r="AI58" s="51">
        <f t="shared" si="17"/>
        <v>5.8794395080199084</v>
      </c>
      <c r="AJ58" s="51">
        <f t="shared" si="17"/>
        <v>0.64379993356431653</v>
      </c>
      <c r="AK58" s="51">
        <f t="shared" si="17"/>
        <v>0.65060470260782322</v>
      </c>
      <c r="AL58" s="51" t="e">
        <f t="shared" si="17"/>
        <v>#DIV/0!</v>
      </c>
      <c r="CJ58" s="42" t="s">
        <v>26</v>
      </c>
    </row>
    <row r="59" spans="4:88">
      <c r="D59" s="42">
        <f>6*24/24</f>
        <v>6</v>
      </c>
      <c r="E59" s="51">
        <f t="shared" si="18"/>
        <v>3.2995105177781536E-2</v>
      </c>
      <c r="F59" s="51">
        <f t="shared" si="18"/>
        <v>0.63050575326573033</v>
      </c>
      <c r="G59" s="51">
        <f t="shared" si="18"/>
        <v>0.37247419406316251</v>
      </c>
      <c r="H59" s="51">
        <f t="shared" si="18"/>
        <v>0.30960520411755982</v>
      </c>
      <c r="I59" s="51">
        <f t="shared" si="18"/>
        <v>0.69068007821686261</v>
      </c>
      <c r="J59" s="51">
        <f t="shared" si="18"/>
        <v>35.939811229870813</v>
      </c>
      <c r="K59" s="51">
        <f t="shared" si="18"/>
        <v>4.5534843419079252</v>
      </c>
      <c r="L59" s="51">
        <f t="shared" si="18"/>
        <v>0.29637918722091056</v>
      </c>
      <c r="M59" s="51">
        <f t="shared" si="18"/>
        <v>0.41172003357436016</v>
      </c>
      <c r="N59" s="51">
        <f t="shared" si="18"/>
        <v>1.7381002561148504</v>
      </c>
      <c r="Q59" s="51">
        <f t="shared" si="16"/>
        <v>2.9032926962133072E-2</v>
      </c>
      <c r="R59" s="51">
        <f t="shared" si="16"/>
        <v>0.5079246241727442</v>
      </c>
      <c r="S59" s="51">
        <f t="shared" si="16"/>
        <v>0.19904175151163153</v>
      </c>
      <c r="T59" s="51">
        <f t="shared" si="16"/>
        <v>0.27331718492937185</v>
      </c>
      <c r="U59" s="51">
        <f t="shared" si="16"/>
        <v>0.65453064783262649</v>
      </c>
      <c r="V59" s="51">
        <f t="shared" si="16"/>
        <v>17.71064741452988</v>
      </c>
      <c r="W59" s="51">
        <f t="shared" si="16"/>
        <v>4.1448183052251872</v>
      </c>
      <c r="X59" s="51">
        <f t="shared" si="16"/>
        <v>0.26021364598706165</v>
      </c>
      <c r="Y59" s="51">
        <f t="shared" si="16"/>
        <v>0.40517478110746141</v>
      </c>
      <c r="Z59" s="51">
        <f t="shared" si="16"/>
        <v>0.39491582094039868</v>
      </c>
      <c r="AC59" s="51">
        <f t="shared" si="17"/>
        <v>3.6957283393430004E-2</v>
      </c>
      <c r="AD59" s="51">
        <f t="shared" si="17"/>
        <v>0.75308688235871646</v>
      </c>
      <c r="AE59" s="51">
        <f t="shared" si="17"/>
        <v>0.54590663661469352</v>
      </c>
      <c r="AF59" s="51">
        <f t="shared" si="17"/>
        <v>0.34589322330574779</v>
      </c>
      <c r="AG59" s="51">
        <f t="shared" si="17"/>
        <v>0.72682950860109874</v>
      </c>
      <c r="AH59" s="51">
        <f t="shared" si="17"/>
        <v>54.168975045211745</v>
      </c>
      <c r="AI59" s="51">
        <f t="shared" si="17"/>
        <v>4.9621503785906631</v>
      </c>
      <c r="AJ59" s="51">
        <f t="shared" si="17"/>
        <v>0.33254472845475946</v>
      </c>
      <c r="AK59" s="51">
        <f t="shared" si="17"/>
        <v>0.4182652860412589</v>
      </c>
      <c r="AL59" s="51">
        <f t="shared" si="17"/>
        <v>3.0812846912893024</v>
      </c>
    </row>
    <row r="60" spans="4:88">
      <c r="D60" s="42">
        <v>10</v>
      </c>
      <c r="E60" s="51">
        <f t="shared" si="18"/>
        <v>1.3610519374951011E-2</v>
      </c>
      <c r="F60" s="51">
        <f t="shared" si="18"/>
        <v>0.31781254647457508</v>
      </c>
      <c r="G60" s="51">
        <f t="shared" si="18"/>
        <v>0.4182929776777361</v>
      </c>
      <c r="H60" s="51">
        <f t="shared" si="18"/>
        <v>0.50236223232894639</v>
      </c>
      <c r="I60" s="51">
        <f t="shared" si="18"/>
        <v>0.60696877977152341</v>
      </c>
      <c r="J60" s="51">
        <f t="shared" si="18"/>
        <v>35.128153083912011</v>
      </c>
      <c r="K60" s="51">
        <f t="shared" si="18"/>
        <v>5.0948875991171096</v>
      </c>
      <c r="L60" s="51">
        <f t="shared" si="18"/>
        <v>0.28596686858886905</v>
      </c>
      <c r="M60" s="51">
        <f t="shared" si="18"/>
        <v>0.41441396918946322</v>
      </c>
      <c r="N60" s="51">
        <f t="shared" si="18"/>
        <v>1.3886560182922505</v>
      </c>
      <c r="Q60" s="51">
        <f t="shared" si="16"/>
        <v>9.4992120203525321E-3</v>
      </c>
      <c r="R60" s="51">
        <f t="shared" si="16"/>
        <v>0.2905166860923451</v>
      </c>
      <c r="S60" s="51">
        <f t="shared" si="16"/>
        <v>0.328048652406147</v>
      </c>
      <c r="T60" s="51">
        <f t="shared" si="16"/>
        <v>0.33013669612587948</v>
      </c>
      <c r="U60" s="51">
        <f t="shared" si="16"/>
        <v>0.48211990269825555</v>
      </c>
      <c r="V60" s="51">
        <f t="shared" si="16"/>
        <v>21.897583820792029</v>
      </c>
      <c r="W60" s="51">
        <f t="shared" si="16"/>
        <v>4.7025055633756701</v>
      </c>
      <c r="X60" s="51">
        <f t="shared" si="16"/>
        <v>0.25993813564286805</v>
      </c>
      <c r="Y60" s="51">
        <f t="shared" si="16"/>
        <v>0.38410769474411066</v>
      </c>
      <c r="Z60" s="51">
        <f t="shared" si="16"/>
        <v>0.90270234248944003</v>
      </c>
      <c r="AC60" s="51">
        <f t="shared" si="17"/>
        <v>1.772182672954949E-2</v>
      </c>
      <c r="AD60" s="51">
        <f t="shared" si="17"/>
        <v>0.34510840685680505</v>
      </c>
      <c r="AE60" s="51">
        <f t="shared" si="17"/>
        <v>0.5085373029493252</v>
      </c>
      <c r="AF60" s="51">
        <f t="shared" si="17"/>
        <v>0.6745877685320133</v>
      </c>
      <c r="AG60" s="51">
        <f t="shared" si="17"/>
        <v>0.73181765684479128</v>
      </c>
      <c r="AH60" s="51">
        <f t="shared" si="17"/>
        <v>48.358722347031993</v>
      </c>
      <c r="AI60" s="51">
        <f t="shared" si="17"/>
        <v>5.4872696348585492</v>
      </c>
      <c r="AJ60" s="51">
        <f t="shared" si="17"/>
        <v>0.31199560153487005</v>
      </c>
      <c r="AK60" s="51">
        <f t="shared" si="17"/>
        <v>0.44472024363481577</v>
      </c>
      <c r="AL60" s="51">
        <f t="shared" si="17"/>
        <v>1.874609694095061</v>
      </c>
    </row>
    <row r="62" spans="4:88">
      <c r="D62" s="42">
        <f>D56</f>
        <v>4.1666666666666664E-2</v>
      </c>
      <c r="N62" s="51">
        <f>N56</f>
        <v>0.51983110408980959</v>
      </c>
      <c r="Z62" s="51">
        <f>Z56</f>
        <v>0.5115430704701851</v>
      </c>
      <c r="AL62" s="51">
        <f>AL56</f>
        <v>0.52811913770943408</v>
      </c>
    </row>
    <row r="63" spans="4:88">
      <c r="D63" s="42">
        <f>D57</f>
        <v>0.16666666666666666</v>
      </c>
      <c r="N63" s="51">
        <f>N57</f>
        <v>1.449387309859715</v>
      </c>
      <c r="Z63" s="51">
        <f>Z57</f>
        <v>1.2290250137598968</v>
      </c>
      <c r="AL63" s="51">
        <f>AL57</f>
        <v>1.6697496059595331</v>
      </c>
    </row>
    <row r="64" spans="4:88">
      <c r="D64" s="42">
        <f>D59</f>
        <v>6</v>
      </c>
      <c r="N64" s="51">
        <f>N59</f>
        <v>1.7381002561148504</v>
      </c>
      <c r="Z64" s="51">
        <f>Z59</f>
        <v>0.39491582094039868</v>
      </c>
      <c r="AL64" s="51">
        <f>AL59</f>
        <v>3.0812846912893024</v>
      </c>
    </row>
    <row r="65" spans="1:38">
      <c r="D65" s="42">
        <f>D60</f>
        <v>10</v>
      </c>
      <c r="N65" s="51">
        <f>N60</f>
        <v>1.3886560182922505</v>
      </c>
      <c r="Z65" s="51">
        <f>Z60</f>
        <v>0.90270234248944003</v>
      </c>
      <c r="AL65" s="51">
        <f>AL60</f>
        <v>1.874609694095061</v>
      </c>
    </row>
    <row r="68" spans="1:38" ht="12" thickBot="1"/>
    <row r="69" spans="1:38" ht="12" thickBot="1">
      <c r="B69" s="53"/>
      <c r="C69" s="42" t="s">
        <v>74</v>
      </c>
      <c r="D69" s="53" t="s">
        <v>73</v>
      </c>
      <c r="E69" s="65">
        <v>10000000</v>
      </c>
    </row>
    <row r="70" spans="1:38">
      <c r="D70" s="66" t="s">
        <v>75</v>
      </c>
    </row>
    <row r="73" spans="1:38">
      <c r="A73" s="53" t="s">
        <v>92</v>
      </c>
    </row>
    <row r="75" spans="1:38">
      <c r="A75" s="53" t="s">
        <v>91</v>
      </c>
    </row>
    <row r="76" spans="1:38">
      <c r="A76" s="42" t="s">
        <v>82</v>
      </c>
    </row>
    <row r="77" spans="1:38">
      <c r="A77" s="42" t="s">
        <v>83</v>
      </c>
      <c r="E77" s="42" t="s">
        <v>42</v>
      </c>
    </row>
    <row r="78" spans="1:38">
      <c r="A78" s="42" t="s">
        <v>84</v>
      </c>
      <c r="Q78" s="42" t="s">
        <v>20</v>
      </c>
    </row>
    <row r="79" spans="1:38">
      <c r="A79" s="42" t="s">
        <v>85</v>
      </c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1:38">
      <c r="A80" s="42" t="s">
        <v>86</v>
      </c>
      <c r="D80" s="53" t="s">
        <v>21</v>
      </c>
      <c r="E80" s="42" t="str">
        <f t="shared" ref="E80:N80" si="19">E12</f>
        <v>Blood</v>
      </c>
      <c r="F80" s="42" t="str">
        <f t="shared" si="19"/>
        <v>Thymus</v>
      </c>
      <c r="G80" s="42" t="str">
        <f t="shared" si="19"/>
        <v>Heart</v>
      </c>
      <c r="H80" s="42" t="str">
        <f t="shared" si="19"/>
        <v>Lungs</v>
      </c>
      <c r="I80" s="42" t="str">
        <f t="shared" si="19"/>
        <v>Kidneys</v>
      </c>
      <c r="J80" s="42" t="str">
        <f t="shared" si="19"/>
        <v>Spleen</v>
      </c>
      <c r="K80" s="42" t="str">
        <f t="shared" si="19"/>
        <v>Liver</v>
      </c>
      <c r="L80" s="42" t="str">
        <f t="shared" si="19"/>
        <v>ART</v>
      </c>
      <c r="M80" s="42" t="str">
        <f t="shared" si="19"/>
        <v>Carcass</v>
      </c>
      <c r="N80" s="42" t="str">
        <f t="shared" si="19"/>
        <v>Tumor</v>
      </c>
      <c r="P80" s="53" t="s">
        <v>62</v>
      </c>
      <c r="Q80" s="42" t="str">
        <f>Q55</f>
        <v>Blood</v>
      </c>
      <c r="R80" s="42" t="str">
        <f t="shared" ref="R80:Z80" si="20">R55</f>
        <v>Thymus</v>
      </c>
      <c r="S80" s="42" t="str">
        <f t="shared" si="20"/>
        <v>Heart</v>
      </c>
      <c r="T80" s="42" t="str">
        <f t="shared" si="20"/>
        <v>Lungs</v>
      </c>
      <c r="U80" s="42" t="str">
        <f t="shared" si="20"/>
        <v>Kidneys</v>
      </c>
      <c r="V80" s="42" t="str">
        <f t="shared" si="20"/>
        <v>Spleen</v>
      </c>
      <c r="W80" s="42" t="str">
        <f t="shared" si="20"/>
        <v>Liver</v>
      </c>
      <c r="X80" s="42" t="str">
        <f t="shared" si="20"/>
        <v>ART</v>
      </c>
      <c r="Y80" s="42" t="str">
        <f t="shared" si="20"/>
        <v>Carcass</v>
      </c>
      <c r="Z80" s="42" t="str">
        <f t="shared" si="20"/>
        <v>Tumor</v>
      </c>
      <c r="AB80" s="53" t="s">
        <v>61</v>
      </c>
      <c r="AC80" s="42" t="str">
        <f>AC55</f>
        <v>Blood</v>
      </c>
      <c r="AD80" s="42" t="str">
        <f t="shared" ref="AD80:AL80" si="21">AD55</f>
        <v>Thymus</v>
      </c>
      <c r="AE80" s="42" t="str">
        <f t="shared" si="21"/>
        <v>Heart</v>
      </c>
      <c r="AF80" s="42" t="str">
        <f t="shared" si="21"/>
        <v>Lungs</v>
      </c>
      <c r="AG80" s="42" t="str">
        <f t="shared" si="21"/>
        <v>Kidneys</v>
      </c>
      <c r="AH80" s="42" t="str">
        <f t="shared" si="21"/>
        <v>Spleen</v>
      </c>
      <c r="AI80" s="42" t="str">
        <f t="shared" si="21"/>
        <v>Liver</v>
      </c>
      <c r="AJ80" s="42" t="str">
        <f t="shared" si="21"/>
        <v>ART</v>
      </c>
      <c r="AK80" s="42" t="str">
        <f t="shared" si="21"/>
        <v>Carcass</v>
      </c>
      <c r="AL80" s="42" t="str">
        <f t="shared" si="21"/>
        <v>Tumor</v>
      </c>
    </row>
    <row r="81" spans="1:38">
      <c r="B81" s="42" t="s">
        <v>87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1:38">
      <c r="A82" s="42" t="s">
        <v>88</v>
      </c>
      <c r="D82" s="42">
        <f>$D$56</f>
        <v>4.1666666666666664E-2</v>
      </c>
      <c r="E82" s="42">
        <f>_xll.SRS1Splines.Functions25.OneWay_Spline($D$56:$D$60,$E$56:$E$60,D82)</f>
        <v>4.9456792724017697</v>
      </c>
      <c r="F82" s="42">
        <f>_xll.SRS1Splines.Functions25.OneWay_Spline($D$56:$D$60,F$56:F$60,$D82)</f>
        <v>3.4240317378468199</v>
      </c>
      <c r="G82" s="42">
        <f>_xll.SRS1Splines.Functions25.OneWay_Spline($D$56:$D$60,G$56:G$60,$D82)</f>
        <v>1.91765187430968</v>
      </c>
      <c r="H82" s="42">
        <f>_xll.SRS1Splines.Functions25.OneWay_Spline($D$56:$D$60,H$56:H$60,$D82)</f>
        <v>2.66398781932077</v>
      </c>
      <c r="I82" s="42">
        <f>_xll.SRS1Splines.Functions25.OneWay_Spline($D$56:$D$60,I$56:I$60,$D82)</f>
        <v>2.8256865768647299</v>
      </c>
      <c r="J82" s="42">
        <f>_xll.SRS1Splines.Functions25.OneWay_Spline($D$56:$D$60,J$56:J$60,$D82)</f>
        <v>13.2482231875924</v>
      </c>
      <c r="K82" s="42">
        <f>_xll.SRS1Splines.Functions25.OneWay_Spline($D$56:$D$60,K$56:K$60,$D82)</f>
        <v>3.6517426755399098</v>
      </c>
      <c r="L82" s="42">
        <f>_xll.SRS1Splines.Functions25.OneWay_Spline($D$56:$D$60,L$56:L$60,$D82)</f>
        <v>0.31120968554922301</v>
      </c>
      <c r="M82" s="42">
        <f>_xll.SRS1Splines.Functions25.OneWay_Spline($D$56:$D$60,M$56:M$60,$D82)</f>
        <v>0.62157547390040802</v>
      </c>
      <c r="N82" s="42">
        <f>_xll.SRS1Splines.Functions25.OneWay_Spline(($D$62:$D$65),N$62:N$65,$D82)</f>
        <v>0.51983110408981004</v>
      </c>
      <c r="P82" s="42">
        <f>$D$56</f>
        <v>4.1666666666666664E-2</v>
      </c>
      <c r="Q82" s="42">
        <f>_xll.SRS1Splines.Functions25.OneWay_Spline($D$56:$D$60,Q$56:Q$60,P82)</f>
        <v>4.8192668088342101</v>
      </c>
      <c r="R82" s="42">
        <f>_xll.SRS1Splines.Functions25.OneWay_Spline($D$56:$D$60,R$56:R$60,$D82)</f>
        <v>1.7662846303619599</v>
      </c>
      <c r="S82" s="42">
        <f>_xll.SRS1Splines.Functions25.OneWay_Spline($D$56:$D$60,S$56:S$60,$D82)</f>
        <v>1.53714882449194</v>
      </c>
      <c r="T82" s="42">
        <f>_xll.SRS1Splines.Functions25.OneWay_Spline($D$56:$D$60,T$56:T$60,$D82)</f>
        <v>2.53137077037012</v>
      </c>
      <c r="U82" s="42">
        <f>_xll.SRS1Splines.Functions25.OneWay_Spline($D$56:$D$60,U$56:U$60,$D82)</f>
        <v>2.47216624571859</v>
      </c>
      <c r="V82" s="42">
        <f>_xll.SRS1Splines.Functions25.OneWay_Spline($D$56:$D$60,V$56:V$60,$D82)</f>
        <v>11.339904853073399</v>
      </c>
      <c r="W82" s="42">
        <f>_xll.SRS1Splines.Functions25.OneWay_Spline($D$56:$D$60,W$56:W$60,$D82)</f>
        <v>3.3650164556557902</v>
      </c>
      <c r="X82" s="42">
        <f>_xll.SRS1Splines.Functions25.OneWay_Spline($D$56:$D$60,X$56:X$60,$D82)</f>
        <v>0.23684048047460399</v>
      </c>
      <c r="Y82" s="42">
        <f>_xll.SRS1Splines.Functions25.OneWay_Spline($D$56:$D$60,Y$56:Y$60,$D82)</f>
        <v>0.53957172917621798</v>
      </c>
      <c r="Z82" s="42">
        <f>_xll.SRS1Splines.Functions25.OneWay_Spline($D$62:$D$65,Z$62:Z$65,$D82)</f>
        <v>0.51154307047018499</v>
      </c>
      <c r="AB82" s="42">
        <f>$D$56</f>
        <v>4.1666666666666664E-2</v>
      </c>
      <c r="AC82" s="42">
        <f>_xll.SRS1Splines.Functions25.OneWay_Spline($D$56:$D$60,AC$56:AC$60,AB82)</f>
        <v>5.0720917359693303</v>
      </c>
      <c r="AD82" s="42">
        <f>_xll.SRS1Splines.Functions25.OneWay_Spline($D$56:$D$60,AD$56:AD$60,$D82)</f>
        <v>5.0817788453316703</v>
      </c>
      <c r="AE82" s="42">
        <f>_xll.SRS1Splines.Functions25.OneWay_Spline($D$56:$D$60,AE$56:AE$60,$D82)</f>
        <v>2.2981549241274299</v>
      </c>
      <c r="AF82" s="42">
        <f>_xll.SRS1Splines.Functions25.OneWay_Spline($D$56:$D$60,AF$56:AF$60,$D82)</f>
        <v>2.7966048682714102</v>
      </c>
      <c r="AG82" s="42">
        <f>_xll.SRS1Splines.Functions25.OneWay_Spline($D$56:$D$60,AG$56:AG$60,$D82)</f>
        <v>3.1792069080108698</v>
      </c>
      <c r="AH82" s="42">
        <f>_xll.SRS1Splines.Functions25.OneWay_Spline($D$56:$D$60,AH$56:AH$60,$D82)</f>
        <v>15.1565415221115</v>
      </c>
      <c r="AI82" s="42">
        <f>_xll.SRS1Splines.Functions25.OneWay_Spline($D$56:$D$60,AI$56:AI$60,$D82)</f>
        <v>3.9384688954240401</v>
      </c>
      <c r="AJ82" s="42">
        <f>_xll.SRS1Splines.Functions25.OneWay_Spline($D$56:$D$60,AJ$56:AJ$60,$D82)</f>
        <v>0.38557889062384298</v>
      </c>
      <c r="AK82" s="42">
        <f>_xll.SRS1Splines.Functions25.OneWay_Spline($D$56:$D$60,AK$56:AK$60,$D82)</f>
        <v>0.70357921862459705</v>
      </c>
      <c r="AL82" s="42">
        <f>_xll.SRS1Splines.Functions25.OneWay_Spline($D$62:$D$65,AL$62:AL$65,$D82)</f>
        <v>0.52811913770943397</v>
      </c>
    </row>
    <row r="83" spans="1:38">
      <c r="A83" s="42" t="s">
        <v>89</v>
      </c>
      <c r="D83" s="42">
        <v>7.4999999999999997E-2</v>
      </c>
      <c r="E83" s="42">
        <f>_xll.SRS1Splines.Functions25.OneWay_Spline($D$56:$D$60,$E$56:$E$60,D83)</f>
        <v>4.5900155392741002</v>
      </c>
      <c r="F83" s="42">
        <f>_xll.SRS1Splines.Functions25.OneWay_Spline($D$56:$D$60,F$56:F$60,$D83)</f>
        <v>3.1973265860126001</v>
      </c>
      <c r="G83" s="42">
        <f>_xll.SRS1Splines.Functions25.OneWay_Spline($D$56:$D$60,G$56:G$60,$D83)</f>
        <v>1.75768908313095</v>
      </c>
      <c r="H83" s="42">
        <f>_xll.SRS1Splines.Functions25.OneWay_Spline($D$56:$D$60,H$56:H$60,$D83)</f>
        <v>2.5063004627120198</v>
      </c>
      <c r="I83" s="42">
        <f>_xll.SRS1Splines.Functions25.OneWay_Spline($D$56:$D$60,I$56:I$60,$D83)</f>
        <v>2.6482745245608901</v>
      </c>
      <c r="J83" s="42">
        <f>_xll.SRS1Splines.Functions25.OneWay_Spline($D$56:$D$60,J$56:J$60,$D83)</f>
        <v>15.1017220523653</v>
      </c>
      <c r="K83" s="42">
        <f>_xll.SRS1Splines.Functions25.OneWay_Spline($D$56:$D$60,K$56:K$60,$D83)</f>
        <v>3.9662932639186099</v>
      </c>
      <c r="L83" s="42">
        <f>_xll.SRS1Splines.Functions25.OneWay_Spline($D$56:$D$60,L$56:L$60,$D83)</f>
        <v>0.39298525460580302</v>
      </c>
      <c r="M83" s="42">
        <f>_xll.SRS1Splines.Functions25.OneWay_Spline($D$56:$D$60,M$56:M$60,$D83)</f>
        <v>0.60966563826506304</v>
      </c>
      <c r="N83" s="42">
        <f>_xll.SRS1Splines.Functions25.OneWay_Spline(($D$62:$D$65),N$62:N$65,$D83)</f>
        <v>0.81832014371749195</v>
      </c>
      <c r="P83" s="42">
        <v>7.4999999999999997E-2</v>
      </c>
      <c r="Q83" s="42">
        <f>_xll.SRS1Splines.Functions25.OneWay_Spline($D$56:$D$60,Q$56:Q$60,P83)</f>
        <v>3.9872063355051601</v>
      </c>
      <c r="R83" s="42">
        <f>_xll.SRS1Splines.Functions25.OneWay_Spline($D$56:$D$60,R$56:R$60,$D83)</f>
        <v>1.33598563896756</v>
      </c>
      <c r="S83" s="42">
        <f>_xll.SRS1Splines.Functions25.OneWay_Spline($D$56:$D$60,S$56:S$60,$D83)</f>
        <v>1.3940883069143599</v>
      </c>
      <c r="T83" s="42">
        <f>_xll.SRS1Splines.Functions25.OneWay_Spline($D$56:$D$60,T$56:T$60,$D83)</f>
        <v>2.17195626777688</v>
      </c>
      <c r="U83" s="42">
        <f>_xll.SRS1Splines.Functions25.OneWay_Spline($D$56:$D$60,U$56:U$60,$D83)</f>
        <v>2.2937182875982698</v>
      </c>
      <c r="V83" s="42">
        <f>_xll.SRS1Splines.Functions25.OneWay_Spline($D$56:$D$60,V$56:V$60,$D83)</f>
        <v>11.694640727015599</v>
      </c>
      <c r="W83" s="42">
        <f>_xll.SRS1Splines.Functions25.OneWay_Spline($D$56:$D$60,W$56:W$60,$D83)</f>
        <v>3.1838285918664502</v>
      </c>
      <c r="X83" s="42">
        <f>_xll.SRS1Splines.Functions25.OneWay_Spline($D$56:$D$60,X$56:X$60,$D83)</f>
        <v>0.325650025837184</v>
      </c>
      <c r="Y83" s="42">
        <f>_xll.SRS1Splines.Functions25.OneWay_Spline($D$56:$D$60,Y$56:Y$60,$D83)</f>
        <v>0.53959868972907299</v>
      </c>
      <c r="Z83" s="42">
        <f>_xll.SRS1Splines.Functions25.OneWay_Spline($D$62:$D$65,Z$62:Z$65,$D83)</f>
        <v>0.74249929557974303</v>
      </c>
      <c r="AB83" s="42">
        <v>7.4999999999999997E-2</v>
      </c>
      <c r="AC83" s="42">
        <f>_xll.SRS1Splines.Functions25.OneWay_Spline($D$56:$D$60,AC$56:AC$60,AB83)</f>
        <v>5.12255811764265</v>
      </c>
      <c r="AD83" s="42">
        <f>_xll.SRS1Splines.Functions25.OneWay_Spline($D$56:$D$60,AD$56:AD$60,$D83)</f>
        <v>5.0158843985326298</v>
      </c>
      <c r="AE83" s="42">
        <f>_xll.SRS1Splines.Functions25.OneWay_Spline($D$56:$D$60,AE$56:AE$60,$D83)</f>
        <v>2.1212898593475402</v>
      </c>
      <c r="AF83" s="42">
        <f>_xll.SRS1Splines.Functions25.OneWay_Spline($D$56:$D$60,AF$56:AF$60,$D83)</f>
        <v>2.8406446576471498</v>
      </c>
      <c r="AG83" s="42">
        <f>_xll.SRS1Splines.Functions25.OneWay_Spline($D$56:$D$60,AG$56:AG$60,$D83)</f>
        <v>3.0045951981352799</v>
      </c>
      <c r="AH83" s="42">
        <f>_xll.SRS1Splines.Functions25.OneWay_Spline($D$56:$D$60,AH$56:AH$60,$D83)</f>
        <v>18.498233530450801</v>
      </c>
      <c r="AI83" s="42">
        <f>_xll.SRS1Splines.Functions25.OneWay_Spline($D$56:$D$60,AI$56:AI$60,$D83)</f>
        <v>4.7803403887360396</v>
      </c>
      <c r="AJ83" s="42">
        <f>_xll.SRS1Splines.Functions25.OneWay_Spline($D$56:$D$60,AJ$56:AJ$60,$D83)</f>
        <v>0.460320483374423</v>
      </c>
      <c r="AK83" s="42">
        <f>_xll.SRS1Splines.Functions25.OneWay_Spline($D$56:$D$60,AK$56:AK$60,$D83)</f>
        <v>0.67973499385260405</v>
      </c>
      <c r="AL83" s="42">
        <f>_xll.SRS1Splines.Functions25.OneWay_Spline($D$62:$D$65,AL$62:AL$65,$D83)</f>
        <v>0.892276824008433</v>
      </c>
    </row>
    <row r="84" spans="1:38">
      <c r="A84" s="42" t="s">
        <v>90</v>
      </c>
      <c r="D84" s="42">
        <v>0.1</v>
      </c>
      <c r="E84" s="42">
        <f>_xll.SRS1Splines.Functions25.OneWay_Spline($D$56:$D$60,$E$56:$E$60,D84)</f>
        <v>4.32827187032147</v>
      </c>
      <c r="F84" s="42">
        <f>_xll.SRS1Splines.Functions25.OneWay_Spline($D$56:$D$60,F$56:F$60,$D84)</f>
        <v>3.0297180521745601</v>
      </c>
      <c r="G84" s="42">
        <f>_xll.SRS1Splines.Functions25.OneWay_Spline($D$56:$D$60,G$56:G$60,$D84)</f>
        <v>1.63603914260032</v>
      </c>
      <c r="H84" s="42">
        <f>_xll.SRS1Splines.Functions25.OneWay_Spline($D$56:$D$60,H$56:H$60,$D84)</f>
        <v>2.3842977235367302</v>
      </c>
      <c r="I84" s="42">
        <f>_xll.SRS1Splines.Functions25.OneWay_Spline($D$56:$D$60,I$56:I$60,$D84)</f>
        <v>2.5106786641798</v>
      </c>
      <c r="J84" s="42">
        <f>_xll.SRS1Splines.Functions25.OneWay_Spline($D$56:$D$60,J$56:J$60,$D84)</f>
        <v>16.521610484620801</v>
      </c>
      <c r="K84" s="42">
        <f>_xll.SRS1Splines.Functions25.OneWay_Spline($D$56:$D$60,K$56:K$60,$D84)</f>
        <v>4.2063509022440897</v>
      </c>
      <c r="L84" s="42">
        <f>_xll.SRS1Splines.Functions25.OneWay_Spline($D$56:$D$60,L$56:L$60,$D84)</f>
        <v>0.456456995905138</v>
      </c>
      <c r="M84" s="42">
        <f>_xll.SRS1Splines.Functions25.OneWay_Spline($D$56:$D$60,M$56:M$60,$D84)</f>
        <v>0.60046418335734997</v>
      </c>
      <c r="N84" s="42">
        <f>_xll.SRS1Splines.Functions25.OneWay_Spline(($D$62:$D$65),N$62:N$65,$D84)</f>
        <v>1.06272445553407</v>
      </c>
      <c r="P84" s="42">
        <v>0.1</v>
      </c>
      <c r="Q84" s="42">
        <f>_xll.SRS1Splines.Functions25.OneWay_Spline($D$56:$D$60,Q$56:Q$60,P84)</f>
        <v>3.3489596531625501</v>
      </c>
      <c r="R84" s="42">
        <f>_xll.SRS1Splines.Functions25.OneWay_Spline($D$56:$D$60,R$56:R$60,$D84)</f>
        <v>1.0013886271825001</v>
      </c>
      <c r="S84" s="42">
        <f>_xll.SRS1Splines.Functions25.OneWay_Spline($D$56:$D$60,S$56:S$60,$D84)</f>
        <v>1.28469672175396</v>
      </c>
      <c r="T84" s="42">
        <f>_xll.SRS1Splines.Functions25.OneWay_Spline($D$56:$D$60,T$56:T$60,$D84)</f>
        <v>1.8944694938215001</v>
      </c>
      <c r="U84" s="42">
        <f>_xll.SRS1Splines.Functions25.OneWay_Spline($D$56:$D$60,U$56:U$60,$D84)</f>
        <v>2.1553991089617202</v>
      </c>
      <c r="V84" s="42">
        <f>_xll.SRS1Splines.Functions25.OneWay_Spline($D$56:$D$60,V$56:V$60,$D84)</f>
        <v>11.9690282517096</v>
      </c>
      <c r="W84" s="42">
        <f>_xll.SRS1Splines.Functions25.OneWay_Spline($D$56:$D$60,W$56:W$60,$D84)</f>
        <v>3.0489956270737699</v>
      </c>
      <c r="X84" s="42">
        <f>_xll.SRS1Splines.Functions25.OneWay_Spline($D$56:$D$60,X$56:X$60,$D84)</f>
        <v>0.39460222060883499</v>
      </c>
      <c r="Y84" s="42">
        <f>_xll.SRS1Splines.Functions25.OneWay_Spline($D$56:$D$60,Y$56:Y$60,$D84)</f>
        <v>0.539654295869335</v>
      </c>
      <c r="Z84" s="42">
        <f>_xll.SRS1Splines.Functions25.OneWay_Spline($D$62:$D$65,Z$62:Z$65,$D84)</f>
        <v>0.93174997348392896</v>
      </c>
      <c r="AB84" s="42">
        <v>0.1</v>
      </c>
      <c r="AC84" s="42">
        <f>_xll.SRS1Splines.Functions25.OneWay_Spline($D$56:$D$60,AC$56:AC$60,AB84)</f>
        <v>5.1510811490886503</v>
      </c>
      <c r="AD84" s="42">
        <f>_xll.SRS1Splines.Functions25.OneWay_Spline($D$56:$D$60,AD$56:AD$60,$D84)</f>
        <v>4.9627577684518496</v>
      </c>
      <c r="AE84" s="42">
        <f>_xll.SRS1Splines.Functions25.OneWay_Spline($D$56:$D$60,AE$56:AE$60,$D84)</f>
        <v>1.9873815634466701</v>
      </c>
      <c r="AF84" s="42">
        <f>_xll.SRS1Splines.Functions25.OneWay_Spline($D$56:$D$60,AF$56:AF$60,$D84)</f>
        <v>2.8741259532519701</v>
      </c>
      <c r="AG84" s="42">
        <f>_xll.SRS1Splines.Functions25.OneWay_Spline($D$56:$D$60,AG$56:AG$60,$D84)</f>
        <v>2.8698881009422998</v>
      </c>
      <c r="AH84" s="42">
        <f>_xll.SRS1Splines.Functions25.OneWay_Spline($D$56:$D$60,AH$56:AH$60,$D84)</f>
        <v>21.050650784989099</v>
      </c>
      <c r="AI84" s="42">
        <f>_xll.SRS1Splines.Functions25.OneWay_Spline($D$56:$D$60,AI$56:AI$60,$D84)</f>
        <v>5.4340489131188798</v>
      </c>
      <c r="AJ84" s="42">
        <f>_xll.SRS1Splines.Functions25.OneWay_Spline($D$56:$D$60,AJ$56:AJ$60,$D84)</f>
        <v>0.51831177120144201</v>
      </c>
      <c r="AK84" s="42">
        <f>_xll.SRS1Splines.Functions25.OneWay_Spline($D$56:$D$60,AK$56:AK$60,$D84)</f>
        <v>0.66122482871366495</v>
      </c>
      <c r="AL84" s="42">
        <f>_xll.SRS1Splines.Functions25.OneWay_Spline($D$62:$D$65,AL$62:AL$65,$D84)</f>
        <v>1.1895469273799499</v>
      </c>
    </row>
    <row r="85" spans="1:38">
      <c r="D85" s="42">
        <v>0.125</v>
      </c>
      <c r="E85" s="42">
        <f>_xll.SRS1Splines.Functions25.OneWay_Spline($D$56:$D$60,$E$56:$E$60,D85)</f>
        <v>4.07954657339784</v>
      </c>
      <c r="F85" s="42">
        <f>_xll.SRS1Splines.Functions25.OneWay_Spline($D$56:$D$60,F$56:F$60,$D85)</f>
        <v>2.8718095458450801</v>
      </c>
      <c r="G85" s="42">
        <f>_xll.SRS1Splines.Functions25.OneWay_Spline($D$56:$D$60,G$56:G$60,$D85)</f>
        <v>1.52740271434138</v>
      </c>
      <c r="H85" s="42">
        <f>_xll.SRS1Splines.Functions25.OneWay_Spline($D$56:$D$60,H$56:H$60,$D85)</f>
        <v>2.2789194016745902</v>
      </c>
      <c r="I85" s="42">
        <f>_xll.SRS1Splines.Functions25.OneWay_Spline($D$56:$D$60,I$56:I$60,$D85)</f>
        <v>2.39330832342102</v>
      </c>
      <c r="J85" s="42">
        <f>_xll.SRS1Splines.Functions25.OneWay_Spline($D$56:$D$60,J$56:J$60,$D85)</f>
        <v>17.771900346146801</v>
      </c>
      <c r="K85" s="42">
        <f>_xll.SRS1Splines.Functions25.OneWay_Spline($D$56:$D$60,K$56:K$60,$D85)</f>
        <v>4.4192783624514904</v>
      </c>
      <c r="L85" s="42">
        <f>_xll.SRS1Splines.Functions25.OneWay_Spline($D$56:$D$60,L$56:L$60,$D85)</f>
        <v>0.51093941115518404</v>
      </c>
      <c r="M85" s="42">
        <f>_xll.SRS1Splines.Functions25.OneWay_Spline($D$56:$D$60,M$56:M$60,$D85)</f>
        <v>0.59262970019160399</v>
      </c>
      <c r="N85" s="42">
        <f>_xll.SRS1Splines.Functions25.OneWay_Spline(($D$62:$D$65),N$62:N$65,$D85)</f>
        <v>1.2768490913202899</v>
      </c>
      <c r="P85" s="42">
        <v>0.125</v>
      </c>
      <c r="Q85" s="42">
        <f>_xll.SRS1Splines.Functions25.OneWay_Spline($D$56:$D$60,Q$56:Q$60,P85)</f>
        <v>2.78837819308468</v>
      </c>
      <c r="R85" s="42">
        <f>_xll.SRS1Splines.Functions25.OneWay_Spline($D$56:$D$60,R$56:R$60,$D85)</f>
        <v>0.71562135320785802</v>
      </c>
      <c r="S85" s="42">
        <f>_xll.SRS1Splines.Functions25.OneWay_Spline($D$56:$D$60,S$56:S$60,$D85)</f>
        <v>1.18802894444987</v>
      </c>
      <c r="T85" s="42">
        <f>_xll.SRS1Splines.Functions25.OneWay_Spline($D$56:$D$60,T$56:T$60,$D85)</f>
        <v>1.6537952451669</v>
      </c>
      <c r="U85" s="42">
        <f>_xll.SRS1Splines.Functions25.OneWay_Spline($D$56:$D$60,U$56:U$60,$D85)</f>
        <v>2.0363558184609101</v>
      </c>
      <c r="V85" s="42">
        <f>_xll.SRS1Splines.Functions25.OneWay_Spline($D$56:$D$60,V$56:V$60,$D85)</f>
        <v>12.2027837386982</v>
      </c>
      <c r="W85" s="42">
        <f>_xll.SRS1Splines.Functions25.OneWay_Spline($D$56:$D$60,W$56:W$60,$D85)</f>
        <v>2.9362965020746898</v>
      </c>
      <c r="X85" s="42">
        <f>_xll.SRS1Splines.Functions25.OneWay_Spline($D$56:$D$60,X$56:X$60,$D85)</f>
        <v>0.453753797622514</v>
      </c>
      <c r="Y85" s="42">
        <f>_xll.SRS1Splines.Functions25.OneWay_Spline($D$56:$D$60,Y$56:Y$60,$D85)</f>
        <v>0.53974023263155901</v>
      </c>
      <c r="Z85" s="42">
        <f>_xll.SRS1Splines.Functions25.OneWay_Spline($D$62:$D$65,Z$62:Z$65,$D85)</f>
        <v>1.0973007311434999</v>
      </c>
      <c r="AB85" s="42">
        <v>0.125</v>
      </c>
      <c r="AC85" s="42">
        <f>_xll.SRS1Splines.Functions25.OneWay_Spline($D$56:$D$60,AC$56:AC$60,AB85)</f>
        <v>5.1710938588235802</v>
      </c>
      <c r="AD85" s="42">
        <f>_xll.SRS1Splines.Functions25.OneWay_Spline($D$56:$D$60,AD$56:AD$60,$D85)</f>
        <v>4.9064547426726302</v>
      </c>
      <c r="AE85" s="42">
        <f>_xll.SRS1Splines.Functions25.OneWay_Spline($D$56:$D$60,AE$56:AE$60,$D85)</f>
        <v>1.8667764842329</v>
      </c>
      <c r="AF85" s="42">
        <f>_xll.SRS1Splines.Functions25.OneWay_Spline($D$56:$D$60,AF$56:AF$60,$D85)</f>
        <v>2.9040435581822801</v>
      </c>
      <c r="AG85" s="42">
        <f>_xll.SRS1Splines.Functions25.OneWay_Spline($D$56:$D$60,AG$56:AG$60,$D85)</f>
        <v>2.75527343239186</v>
      </c>
      <c r="AH85" s="42">
        <f>_xll.SRS1Splines.Functions25.OneWay_Spline($D$56:$D$60,AH$56:AH$60,$D85)</f>
        <v>23.310988978412901</v>
      </c>
      <c r="AI85" s="42">
        <f>_xll.SRS1Splines.Functions25.OneWay_Spline($D$56:$D$60,AI$56:AI$60,$D85)</f>
        <v>5.9919831000023596</v>
      </c>
      <c r="AJ85" s="42">
        <f>_xll.SRS1Splines.Functions25.OneWay_Spline($D$56:$D$60,AJ$56:AJ$60,$D85)</f>
        <v>0.56812502468785397</v>
      </c>
      <c r="AK85" s="42">
        <f>_xll.SRS1Splines.Functions25.OneWay_Spline($D$56:$D$60,AK$56:AK$60,$D85)</f>
        <v>0.64542850008776198</v>
      </c>
      <c r="AL85" s="42">
        <f>_xll.SRS1Splines.Functions25.OneWay_Spline($D$62:$D$65,AL$62:AL$65,$D85)</f>
        <v>1.4511015201141</v>
      </c>
    </row>
    <row r="86" spans="1:38">
      <c r="D86" s="42">
        <f>D85+0.125</f>
        <v>0.25</v>
      </c>
      <c r="E86" s="42">
        <f>_xll.SRS1Splines.Functions25.OneWay_Spline($D$56:$D$60,$E$56:$E$60,D86)</f>
        <v>3.10262316022893</v>
      </c>
      <c r="F86" s="42">
        <f>_xll.SRS1Splines.Functions25.OneWay_Spline($D$56:$D$60,F$56:F$60,$D86)</f>
        <v>2.2893561655758701</v>
      </c>
      <c r="G86" s="42">
        <f>_xll.SRS1Splines.Functions25.OneWay_Spline($D$56:$D$60,G$56:G$60,$D86)</f>
        <v>1.2967342220877101</v>
      </c>
      <c r="H86" s="42">
        <f>_xll.SRS1Splines.Functions25.OneWay_Spline($D$56:$D$60,H$56:H$60,$D86)</f>
        <v>2.1620800018652901</v>
      </c>
      <c r="I86" s="42">
        <f>_xll.SRS1Splines.Functions25.OneWay_Spline($D$56:$D$60,I$56:I$60,$D86)</f>
        <v>2.3067358938585301</v>
      </c>
      <c r="J86" s="42">
        <f>_xll.SRS1Splines.Functions25.OneWay_Spline($D$56:$D$60,J$56:J$60,$D86)</f>
        <v>19.8766379993058</v>
      </c>
      <c r="K86" s="42">
        <f>_xll.SRS1Splines.Functions25.OneWay_Spline($D$56:$D$60,K$56:K$60,$D86)</f>
        <v>4.8306484877378102</v>
      </c>
      <c r="L86" s="42">
        <f>_xll.SRS1Splines.Functions25.OneWay_Spline($D$56:$D$60,L$56:L$60,$D86)</f>
        <v>0.56162160280623397</v>
      </c>
      <c r="M86" s="42">
        <f>_xll.SRS1Splines.Functions25.OneWay_Spline($D$56:$D$60,M$56:M$60,$D86)</f>
        <v>0.58727655342695695</v>
      </c>
      <c r="N86" s="42">
        <f>_xll.SRS1Splines.Functions25.OneWay_Spline(($D$62:$D$65),N$62:N$65,$D86)</f>
        <v>1.45757733017185</v>
      </c>
      <c r="P86" s="42">
        <f>P85+0.125</f>
        <v>0.25</v>
      </c>
      <c r="Q86" s="42">
        <f>_xll.SRS1Splines.Functions25.OneWay_Spline($D$56:$D$60,Q$56:Q$60,P86)</f>
        <v>1.8723836585420099</v>
      </c>
      <c r="R86" s="42">
        <f>_xll.SRS1Splines.Functions25.OneWay_Spline($D$56:$D$60,R$56:R$60,$D86)</f>
        <v>0.494415896083857</v>
      </c>
      <c r="S86" s="42">
        <f>_xll.SRS1Splines.Functions25.OneWay_Spline($D$56:$D$60,S$56:S$60,$D86)</f>
        <v>1.01354924865138</v>
      </c>
      <c r="T86" s="42">
        <f>_xll.SRS1Splines.Functions25.OneWay_Spline($D$56:$D$60,T$56:T$60,$D86)</f>
        <v>1.3547798812967</v>
      </c>
      <c r="U86" s="42">
        <f>_xll.SRS1Splines.Functions25.OneWay_Spline($D$56:$D$60,U$56:U$60,$D86)</f>
        <v>1.9169897448759801</v>
      </c>
      <c r="V86" s="42">
        <f>_xll.SRS1Splines.Functions25.OneWay_Spline($D$56:$D$60,V$56:V$60,$D86)</f>
        <v>12.366377309715499</v>
      </c>
      <c r="W86" s="42">
        <f>_xll.SRS1Splines.Functions25.OneWay_Spline($D$56:$D$60,W$56:W$60,$D86)</f>
        <v>2.9214297519109298</v>
      </c>
      <c r="X86" s="42">
        <f>_xll.SRS1Splines.Functions25.OneWay_Spline($D$56:$D$60,X$56:X$60,$D86)</f>
        <v>0.50768915554997496</v>
      </c>
      <c r="Y86" s="42">
        <f>_xll.SRS1Splines.Functions25.OneWay_Spline($D$56:$D$60,Y$56:Y$60,$D86)</f>
        <v>0.54139230316310705</v>
      </c>
      <c r="Z86" s="42">
        <f>_xll.SRS1Splines.Functions25.OneWay_Spline($D$62:$D$65,Z$62:Z$65,$D86)</f>
        <v>1.2285191982727099</v>
      </c>
      <c r="AB86" s="42">
        <f>AB85+0.125</f>
        <v>0.25</v>
      </c>
      <c r="AC86" s="42">
        <f>_xll.SRS1Splines.Functions25.OneWay_Spline($D$56:$D$60,AC$56:AC$60,AB86)</f>
        <v>5.0604815527805398</v>
      </c>
      <c r="AD86" s="42">
        <f>_xll.SRS1Splines.Functions25.OneWay_Spline($D$56:$D$60,AD$56:AD$60,$D86)</f>
        <v>4.5271190543820703</v>
      </c>
      <c r="AE86" s="42">
        <f>_xll.SRS1Splines.Functions25.OneWay_Spline($D$56:$D$60,AE$56:AE$60,$D86)</f>
        <v>1.5799191955240299</v>
      </c>
      <c r="AF86" s="42">
        <f>_xll.SRS1Splines.Functions25.OneWay_Spline($D$56:$D$60,AF$56:AF$60,$D86)</f>
        <v>2.9684612753742301</v>
      </c>
      <c r="AG86" s="42">
        <f>_xll.SRS1Splines.Functions25.OneWay_Spline($D$56:$D$60,AG$56:AG$60,$D86)</f>
        <v>2.6793318568395099</v>
      </c>
      <c r="AH86" s="42">
        <f>_xll.SRS1Splines.Functions25.OneWay_Spline($D$56:$D$60,AH$56:AH$60,$D86)</f>
        <v>27.514353604201801</v>
      </c>
      <c r="AI86" s="42">
        <f>_xll.SRS1Splines.Functions25.OneWay_Spline($D$56:$D$60,AI$56:AI$60,$D86)</f>
        <v>6.4155792036535004</v>
      </c>
      <c r="AJ86" s="42">
        <f>_xll.SRS1Splines.Functions25.OneWay_Spline($D$56:$D$60,AJ$56:AJ$60,$D86)</f>
        <v>0.61555405006249397</v>
      </c>
      <c r="AK86" s="42">
        <f>_xll.SRS1Splines.Functions25.OneWay_Spline($D$56:$D$60,AK$56:AK$60,$D86)</f>
        <v>0.63357026708728403</v>
      </c>
      <c r="AL86" s="42">
        <f>_xll.SRS1Splines.Functions25.OneWay_Spline($D$62:$D$65,AL$62:AL$65,$D86)</f>
        <v>1.70979111144134</v>
      </c>
    </row>
    <row r="87" spans="1:38">
      <c r="D87" s="42">
        <f t="shared" ref="D87:D93" si="22">D86+0.125</f>
        <v>0.375</v>
      </c>
      <c r="E87" s="42">
        <f>_xll.SRS1Splines.Functions25.OneWay_Spline($D$56:$D$60,$E$56:$E$60,D87)</f>
        <v>2.3084962155626401</v>
      </c>
      <c r="F87" s="42">
        <f>_xll.SRS1Splines.Functions25.OneWay_Spline($D$56:$D$60,F$56:F$60,$D87)</f>
        <v>1.8221861347552599</v>
      </c>
      <c r="G87" s="42">
        <f>_xll.SRS1Splines.Functions25.OneWay_Spline($D$56:$D$60,G$56:G$60,$D87)</f>
        <v>1.1521920730067501</v>
      </c>
      <c r="H87" s="42">
        <f>_xll.SRS1Splines.Functions25.OneWay_Spline($D$56:$D$60,H$56:H$60,$D87)</f>
        <v>2.1318009905541602</v>
      </c>
      <c r="I87" s="42">
        <f>_xll.SRS1Splines.Functions25.OneWay_Spline($D$56:$D$60,I$56:I$60,$D87)</f>
        <v>2.3303399687247799</v>
      </c>
      <c r="J87" s="42">
        <f>_xll.SRS1Splines.Functions25.OneWay_Spline($D$56:$D$60,J$56:J$60,$D87)</f>
        <v>20.9102622499483</v>
      </c>
      <c r="K87" s="42">
        <f>_xll.SRS1Splines.Functions25.OneWay_Spline($D$56:$D$60,K$56:K$60,$D87)</f>
        <v>5.0804706238693402</v>
      </c>
      <c r="L87" s="42">
        <f>_xll.SRS1Splines.Functions25.OneWay_Spline($D$56:$D$60,L$56:L$60,$D87)</f>
        <v>0.56984420300885996</v>
      </c>
      <c r="M87" s="42">
        <f>_xll.SRS1Splines.Functions25.OneWay_Spline($D$56:$D$60,M$56:M$60,$D87)</f>
        <v>0.59076376647270201</v>
      </c>
      <c r="N87" s="42">
        <f>_xll.SRS1Splines.Functions25.OneWay_Spline(($D$62:$D$65),N$62:N$65,$D87)</f>
        <v>1.4696414068546499</v>
      </c>
      <c r="P87" s="42">
        <f t="shared" ref="P87:P93" si="23">P86+0.125</f>
        <v>0.375</v>
      </c>
      <c r="Q87" s="42">
        <f>_xll.SRS1Splines.Functions25.OneWay_Spline($D$56:$D$60,Q$56:Q$60,P87)</f>
        <v>1.38748971851435</v>
      </c>
      <c r="R87" s="42">
        <f>_xll.SRS1Splines.Functions25.OneWay_Spline($D$56:$D$60,R$56:R$60,$D87)</f>
        <v>0.505064982495389</v>
      </c>
      <c r="S87" s="42">
        <f>_xll.SRS1Splines.Functions25.OneWay_Spline($D$56:$D$60,S$56:S$60,$D87)</f>
        <v>0.91723652410429801</v>
      </c>
      <c r="T87" s="42">
        <f>_xll.SRS1Splines.Functions25.OneWay_Spline($D$56:$D$60,T$56:T$60,$D87)</f>
        <v>1.2484995354144801</v>
      </c>
      <c r="U87" s="42">
        <f>_xll.SRS1Splines.Functions25.OneWay_Spline($D$56:$D$60,U$56:U$60,$D87)</f>
        <v>1.89379231951514</v>
      </c>
      <c r="V87" s="42">
        <f>_xll.SRS1Splines.Functions25.OneWay_Spline($D$56:$D$60,V$56:V$60,$D87)</f>
        <v>12.27972783383</v>
      </c>
      <c r="W87" s="42">
        <f>_xll.SRS1Splines.Functions25.OneWay_Spline($D$56:$D$60,W$56:W$60,$D87)</f>
        <v>3.2507138900275998</v>
      </c>
      <c r="X87" s="42">
        <f>_xll.SRS1Splines.Functions25.OneWay_Spline($D$56:$D$60,X$56:X$60,$D87)</f>
        <v>0.51550366932966996</v>
      </c>
      <c r="Y87" s="42">
        <f>_xll.SRS1Splines.Functions25.OneWay_Spline($D$56:$D$60,Y$56:Y$60,$D87)</f>
        <v>0.54642054067915502</v>
      </c>
      <c r="Z87" s="42">
        <f>_xll.SRS1Splines.Functions25.OneWay_Spline($D$62:$D$65,Z$62:Z$65,$D87)</f>
        <v>1.22590926331296</v>
      </c>
      <c r="AB87" s="42">
        <f t="shared" ref="AB87:AB93" si="24">AB86+0.125</f>
        <v>0.375</v>
      </c>
      <c r="AC87" s="42">
        <f>_xll.SRS1Splines.Functions25.OneWay_Spline($D$56:$D$60,AC$56:AC$60,AB87)</f>
        <v>4.4927299536954601</v>
      </c>
      <c r="AD87" s="42">
        <f>_xll.SRS1Splines.Functions25.OneWay_Spline($D$56:$D$60,AD$56:AD$60,$D87)</f>
        <v>3.9073965552271201</v>
      </c>
      <c r="AE87" s="42">
        <f>_xll.SRS1Splines.Functions25.OneWay_Spline($D$56:$D$60,AE$56:AE$60,$D87)</f>
        <v>1.3871476219091901</v>
      </c>
      <c r="AF87" s="42">
        <f>_xll.SRS1Splines.Functions25.OneWay_Spline($D$56:$D$60,AF$56:AF$60,$D87)</f>
        <v>3.0103167839248202</v>
      </c>
      <c r="AG87" s="42">
        <f>_xll.SRS1Splines.Functions25.OneWay_Spline($D$56:$D$60,AG$56:AG$60,$D87)</f>
        <v>2.7410045020205001</v>
      </c>
      <c r="AH87" s="42">
        <f>_xll.SRS1Splines.Functions25.OneWay_Spline($D$56:$D$60,AH$56:AH$60,$D87)</f>
        <v>29.824582789049298</v>
      </c>
      <c r="AI87" s="42">
        <f>_xll.SRS1Splines.Functions25.OneWay_Spline($D$56:$D$60,AI$56:AI$60,$D87)</f>
        <v>6.3567824182412904</v>
      </c>
      <c r="AJ87" s="42">
        <f>_xll.SRS1Splines.Functions25.OneWay_Spline($D$56:$D$60,AJ$56:AJ$60,$D87)</f>
        <v>0.62418473668805097</v>
      </c>
      <c r="AK87" s="42">
        <f>_xll.SRS1Splines.Functions25.OneWay_Spline($D$56:$D$60,AK$56:AK$60,$D87)</f>
        <v>0.63581786621846603</v>
      </c>
      <c r="AL87" s="42">
        <f>_xll.SRS1Splines.Functions25.OneWay_Spline($D$62:$D$65,AL$62:AL$65,$D87)</f>
        <v>1.7687731132211899</v>
      </c>
    </row>
    <row r="88" spans="1:38">
      <c r="D88" s="42">
        <f t="shared" si="22"/>
        <v>0.5</v>
      </c>
      <c r="E88" s="42">
        <f>_xll.SRS1Splines.Functions25.OneWay_Spline($D$56:$D$60,$E$56:$E$60,D88)</f>
        <v>1.6614806336063901</v>
      </c>
      <c r="F88" s="42">
        <f>_xll.SRS1Splines.Functions25.OneWay_Spline($D$56:$D$60,F$56:F$60,$D88)</f>
        <v>1.4407082632455499</v>
      </c>
      <c r="G88" s="42">
        <f>_xll.SRS1Splines.Functions25.OneWay_Spline($D$56:$D$60,G$56:G$60,$D88)</f>
        <v>1.0365423420144999</v>
      </c>
      <c r="H88" s="42">
        <f>_xll.SRS1Splines.Functions25.OneWay_Spline($D$56:$D$60,H$56:H$60,$D88)</f>
        <v>2.1100765354464799</v>
      </c>
      <c r="I88" s="42">
        <f>_xll.SRS1Splines.Functions25.OneWay_Spline($D$56:$D$60,I$56:I$60,$D88)</f>
        <v>2.3663672408890499</v>
      </c>
      <c r="J88" s="42">
        <f>_xll.SRS1Splines.Functions25.OneWay_Spline($D$56:$D$60,J$56:J$60,$D88)</f>
        <v>21.682549221567101</v>
      </c>
      <c r="K88" s="42">
        <f>_xll.SRS1Splines.Functions25.OneWay_Spline($D$56:$D$60,K$56:K$60,$D88)</f>
        <v>5.2848705534315101</v>
      </c>
      <c r="L88" s="42">
        <f>_xll.SRS1Splines.Functions25.OneWay_Spline($D$56:$D$60,L$56:L$60,$D88)</f>
        <v>0.57657178499282702</v>
      </c>
      <c r="M88" s="42">
        <f>_xll.SRS1Splines.Functions25.OneWay_Spline($D$56:$D$60,M$56:M$60,$D88)</f>
        <v>0.59608635480568195</v>
      </c>
      <c r="N88" s="42">
        <f>_xll.SRS1Splines.Functions25.OneWay_Spline(($D$62:$D$65),N$62:N$65,$D88)</f>
        <v>1.48144033899498</v>
      </c>
      <c r="P88" s="42">
        <f t="shared" si="23"/>
        <v>0.5</v>
      </c>
      <c r="Q88" s="42">
        <f>_xll.SRS1Splines.Functions25.OneWay_Spline($D$56:$D$60,Q$56:Q$60,P88)</f>
        <v>0.99224273260568396</v>
      </c>
      <c r="R88" s="42">
        <f>_xll.SRS1Splines.Functions25.OneWay_Spline($D$56:$D$60,R$56:R$60,$D88)</f>
        <v>0.52131885122878097</v>
      </c>
      <c r="S88" s="42">
        <f>_xll.SRS1Splines.Functions25.OneWay_Spline($D$56:$D$60,S$56:S$60,$D88)</f>
        <v>0.84132561511215698</v>
      </c>
      <c r="T88" s="42">
        <f>_xll.SRS1Splines.Functions25.OneWay_Spline($D$56:$D$60,T$56:T$60,$D88)</f>
        <v>1.1657898355783001</v>
      </c>
      <c r="U88" s="42">
        <f>_xll.SRS1Splines.Functions25.OneWay_Spline($D$56:$D$60,U$56:U$60,$D88)</f>
        <v>1.8770711002371501</v>
      </c>
      <c r="V88" s="42">
        <f>_xll.SRS1Splines.Functions25.OneWay_Spline($D$56:$D$60,V$56:V$60,$D88)</f>
        <v>12.1474733706364</v>
      </c>
      <c r="W88" s="42">
        <f>_xll.SRS1Splines.Functions25.OneWay_Spline($D$56:$D$60,W$56:W$60,$D88)</f>
        <v>3.7533054692582999</v>
      </c>
      <c r="X88" s="42">
        <f>_xll.SRS1Splines.Functions25.OneWay_Spline($D$56:$D$60,X$56:X$60,$D88)</f>
        <v>0.52189736242214801</v>
      </c>
      <c r="Y88" s="42">
        <f>_xll.SRS1Splines.Functions25.OneWay_Spline($D$56:$D$60,Y$56:Y$60,$D88)</f>
        <v>0.55365223227763705</v>
      </c>
      <c r="Z88" s="42">
        <f>_xll.SRS1Splines.Functions25.OneWay_Spline($D$62:$D$65,Z$62:Z$65,$D88)</f>
        <v>1.2211654192666199</v>
      </c>
      <c r="AB88" s="42">
        <f t="shared" si="24"/>
        <v>0.5</v>
      </c>
      <c r="AC88" s="42">
        <f>_xll.SRS1Splines.Functions25.OneWay_Spline($D$56:$D$60,AC$56:AC$60,AB88)</f>
        <v>3.6242632294776498</v>
      </c>
      <c r="AD88" s="42">
        <f>_xll.SRS1Splines.Functions25.OneWay_Spline($D$56:$D$60,AD$56:AD$60,$D88)</f>
        <v>3.1455458837138601</v>
      </c>
      <c r="AE88" s="42">
        <f>_xll.SRS1Splines.Functions25.OneWay_Spline($D$56:$D$60,AE$56:AE$60,$D88)</f>
        <v>1.2317590689168401</v>
      </c>
      <c r="AF88" s="42">
        <f>_xll.SRS1Splines.Functions25.OneWay_Spline($D$56:$D$60,AF$56:AF$60,$D88)</f>
        <v>3.0445622000116699</v>
      </c>
      <c r="AG88" s="42">
        <f>_xll.SRS1Splines.Functions25.OneWay_Spline($D$56:$D$60,AG$56:AG$60,$D88)</f>
        <v>2.8351364341388399</v>
      </c>
      <c r="AH88" s="42">
        <f>_xll.SRS1Splines.Functions25.OneWay_Spline($D$56:$D$60,AH$56:AH$60,$D88)</f>
        <v>31.604237773184899</v>
      </c>
      <c r="AI88" s="42">
        <f>_xll.SRS1Splines.Functions25.OneWay_Spline($D$56:$D$60,AI$56:AI$60,$D88)</f>
        <v>6.2643846456585104</v>
      </c>
      <c r="AJ88" s="42">
        <f>_xll.SRS1Splines.Functions25.OneWay_Spline($D$56:$D$60,AJ$56:AJ$60,$D88)</f>
        <v>0.63124620756350602</v>
      </c>
      <c r="AK88" s="42">
        <f>_xll.SRS1Splines.Functions25.OneWay_Spline($D$56:$D$60,AK$56:AK$60,$D88)</f>
        <v>0.63924841226079698</v>
      </c>
      <c r="AL88" s="42">
        <f>_xll.SRS1Splines.Functions25.OneWay_Spline($D$62:$D$65,AL$62:AL$65,$D88)</f>
        <v>1.82645880726961</v>
      </c>
    </row>
    <row r="89" spans="1:38">
      <c r="D89" s="42">
        <f t="shared" si="22"/>
        <v>0.625</v>
      </c>
      <c r="E89" s="42">
        <f>_xll.SRS1Splines.Functions25.OneWay_Spline($D$56:$D$60,$E$56:$E$60,D89)</f>
        <v>1.15853423498837</v>
      </c>
      <c r="F89" s="42">
        <f>_xll.SRS1Splines.Functions25.OneWay_Spline($D$56:$D$60,F$56:F$60,$D89)</f>
        <v>1.1440827403286</v>
      </c>
      <c r="G89" s="42">
        <f>_xll.SRS1Splines.Functions25.OneWay_Spline($D$56:$D$60,G$56:G$60,$D89)</f>
        <v>0.94686859256218103</v>
      </c>
      <c r="H89" s="42">
        <f>_xll.SRS1Splines.Functions25.OneWay_Spline($D$56:$D$60,H$56:H$60,$D89)</f>
        <v>2.0935019877391401</v>
      </c>
      <c r="I89" s="42">
        <f>_xll.SRS1Splines.Functions25.OneWay_Spline($D$56:$D$60,I$56:I$60,$D89)</f>
        <v>2.4073637919725299</v>
      </c>
      <c r="J89" s="42">
        <f>_xll.SRS1Splines.Functions25.OneWay_Spline($D$56:$D$60,J$56:J$60,$D89)</f>
        <v>22.275459298881501</v>
      </c>
      <c r="K89" s="42">
        <f>_xll.SRS1Splines.Functions25.OneWay_Spline($D$56:$D$60,K$56:K$60,$D89)</f>
        <v>5.4438482764243101</v>
      </c>
      <c r="L89" s="42">
        <f>_xll.SRS1Splines.Functions25.OneWay_Spline($D$56:$D$60,L$56:L$60,$D89)</f>
        <v>0.58180434875813503</v>
      </c>
      <c r="M89" s="42">
        <f>_xll.SRS1Splines.Functions25.OneWay_Spline($D$56:$D$60,M$56:M$60,$D89)</f>
        <v>0.60214309325355497</v>
      </c>
      <c r="N89" s="42">
        <f>_xll.SRS1Splines.Functions25.OneWay_Spline(($D$62:$D$65),N$62:N$65,$D89)</f>
        <v>1.49297412659282</v>
      </c>
      <c r="P89" s="42">
        <f t="shared" si="23"/>
        <v>0.625</v>
      </c>
      <c r="Q89" s="42">
        <f>_xll.SRS1Splines.Functions25.OneWay_Spline($D$56:$D$60,Q$56:Q$60,P89)</f>
        <v>0.68498528498199396</v>
      </c>
      <c r="R89" s="42">
        <f>_xll.SRS1Splines.Functions25.OneWay_Spline($D$56:$D$60,R$56:R$60,$D89)</f>
        <v>0.53981463289091602</v>
      </c>
      <c r="S89" s="42">
        <f>_xll.SRS1Splines.Functions25.OneWay_Spline($D$56:$D$60,S$56:S$60,$D89)</f>
        <v>0.78258925816264502</v>
      </c>
      <c r="T89" s="42">
        <f>_xll.SRS1Splines.Functions25.OneWay_Spline($D$56:$D$60,T$56:T$60,$D89)</f>
        <v>1.1019088900662399</v>
      </c>
      <c r="U89" s="42">
        <f>_xll.SRS1Splines.Functions25.OneWay_Spline($D$56:$D$60,U$56:U$60,$D89)</f>
        <v>1.86430438690245</v>
      </c>
      <c r="V89" s="42">
        <f>_xll.SRS1Splines.Functions25.OneWay_Spline($D$56:$D$60,V$56:V$60,$D89)</f>
        <v>11.996976912519401</v>
      </c>
      <c r="W89" s="42">
        <f>_xll.SRS1Splines.Functions25.OneWay_Spline($D$56:$D$60,W$56:W$60,$D89)</f>
        <v>4.3252200249346204</v>
      </c>
      <c r="X89" s="42">
        <f>_xll.SRS1Splines.Functions25.OneWay_Spline($D$56:$D$60,X$56:X$60,$D89)</f>
        <v>0.52687023482740902</v>
      </c>
      <c r="Y89" s="42">
        <f>_xll.SRS1Splines.Functions25.OneWay_Spline($D$56:$D$60,Y$56:Y$60,$D89)</f>
        <v>0.56169706160968003</v>
      </c>
      <c r="Z89" s="42">
        <f>_xll.SRS1Splines.Functions25.OneWay_Spline($D$62:$D$65,Z$62:Z$65,$D89)</f>
        <v>1.21438615424539</v>
      </c>
      <c r="AB89" s="42">
        <f t="shared" si="24"/>
        <v>0.625</v>
      </c>
      <c r="AC89" s="42">
        <f>_xll.SRS1Splines.Functions25.OneWay_Spline($D$56:$D$60,AC$56:AC$60,AB89)</f>
        <v>2.6325591599336802</v>
      </c>
      <c r="AD89" s="42">
        <f>_xll.SRS1Splines.Functions25.OneWay_Spline($D$56:$D$60,AD$56:AD$60,$D89)</f>
        <v>2.35445994365777</v>
      </c>
      <c r="AE89" s="42">
        <f>_xll.SRS1Splines.Functions25.OneWay_Spline($D$56:$D$60,AE$56:AE$60,$D89)</f>
        <v>1.1111479269617199</v>
      </c>
      <c r="AF89" s="42">
        <f>_xll.SRS1Splines.Functions25.OneWay_Spline($D$56:$D$60,AF$56:AF$60,$D89)</f>
        <v>3.0711975236347802</v>
      </c>
      <c r="AG89" s="42">
        <f>_xll.SRS1Splines.Functions25.OneWay_Spline($D$56:$D$60,AG$56:AG$60,$D89)</f>
        <v>2.9422520810321302</v>
      </c>
      <c r="AH89" s="42">
        <f>_xll.SRS1Splines.Functions25.OneWay_Spline($D$56:$D$60,AH$56:AH$60,$D89)</f>
        <v>32.976732698073597</v>
      </c>
      <c r="AI89" s="42">
        <f>_xll.SRS1Splines.Functions25.OneWay_Spline($D$56:$D$60,AI$56:AI$60,$D89)</f>
        <v>6.1544186771250802</v>
      </c>
      <c r="AJ89" s="42">
        <f>_xll.SRS1Splines.Functions25.OneWay_Spline($D$56:$D$60,AJ$56:AJ$60,$D89)</f>
        <v>0.63673846268886103</v>
      </c>
      <c r="AK89" s="42">
        <f>_xll.SRS1Splines.Functions25.OneWay_Spline($D$56:$D$60,AK$56:AK$60,$D89)</f>
        <v>0.643152137067587</v>
      </c>
      <c r="AL89" s="42">
        <f>_xll.SRS1Splines.Functions25.OneWay_Spline($D$62:$D$65,AL$62:AL$65,$D89)</f>
        <v>1.8828481935866099</v>
      </c>
    </row>
    <row r="90" spans="1:38">
      <c r="D90" s="42">
        <f t="shared" si="22"/>
        <v>0.75</v>
      </c>
      <c r="E90" s="42">
        <f>_xll.SRS1Splines.Functions25.OneWay_Spline($D$56:$D$60,$E$56:$E$60,D90)</f>
        <v>0.796614840336762</v>
      </c>
      <c r="F90" s="42">
        <f>_xll.SRS1Splines.Functions25.OneWay_Spline($D$56:$D$60,F$56:F$60,$D90)</f>
        <v>0.93146975528627796</v>
      </c>
      <c r="G90" s="42">
        <f>_xll.SRS1Splines.Functions25.OneWay_Spline($D$56:$D$60,G$56:G$60,$D90)</f>
        <v>0.88025438810101297</v>
      </c>
      <c r="H90" s="42">
        <f>_xll.SRS1Splines.Functions25.OneWay_Spline($D$56:$D$60,H$56:H$60,$D90)</f>
        <v>2.07867269862908</v>
      </c>
      <c r="I90" s="42">
        <f>_xll.SRS1Splines.Functions25.OneWay_Spline($D$56:$D$60,I$56:I$60,$D90)</f>
        <v>2.4458757035963998</v>
      </c>
      <c r="J90" s="42">
        <f>_xll.SRS1Splines.Functions25.OneWay_Spline($D$56:$D$60,J$56:J$60,$D90)</f>
        <v>22.770952866610902</v>
      </c>
      <c r="K90" s="42">
        <f>_xll.SRS1Splines.Functions25.OneWay_Spline($D$56:$D$60,K$56:K$60,$D90)</f>
        <v>5.5574037928477296</v>
      </c>
      <c r="L90" s="42">
        <f>_xll.SRS1Splines.Functions25.OneWay_Spline($D$56:$D$60,L$56:L$60,$D90)</f>
        <v>0.58554189430478298</v>
      </c>
      <c r="M90" s="42">
        <f>_xll.SRS1Splines.Functions25.OneWay_Spline($D$56:$D$60,M$56:M$60,$D90)</f>
        <v>0.60783275664398195</v>
      </c>
      <c r="N90" s="42">
        <f>_xll.SRS1Splines.Functions25.OneWay_Spline(($D$62:$D$65),N$62:N$65,$D90)</f>
        <v>1.5042427696481899</v>
      </c>
      <c r="P90" s="42">
        <f t="shared" si="23"/>
        <v>0.75</v>
      </c>
      <c r="Q90" s="42">
        <f>_xll.SRS1Splines.Functions25.OneWay_Spline($D$56:$D$60,Q$56:Q$60,P90)</f>
        <v>0.464059959809283</v>
      </c>
      <c r="R90" s="42">
        <f>_xll.SRS1Splines.Functions25.OneWay_Spline($D$56:$D$60,R$56:R$60,$D90)</f>
        <v>0.55718945808868003</v>
      </c>
      <c r="S90" s="42">
        <f>_xll.SRS1Splines.Functions25.OneWay_Spline($D$56:$D$60,S$56:S$60,$D90)</f>
        <v>0.73780018974344896</v>
      </c>
      <c r="T90" s="42">
        <f>_xll.SRS1Splines.Functions25.OneWay_Spline($D$56:$D$60,T$56:T$60,$D90)</f>
        <v>1.05211480715633</v>
      </c>
      <c r="U90" s="42">
        <f>_xll.SRS1Splines.Functions25.OneWay_Spline($D$56:$D$60,U$56:U$60,$D90)</f>
        <v>1.85297047937151</v>
      </c>
      <c r="V90" s="42">
        <f>_xll.SRS1Splines.Functions25.OneWay_Spline($D$56:$D$60,V$56:V$60,$D90)</f>
        <v>11.8556014518641</v>
      </c>
      <c r="W90" s="42">
        <f>_xll.SRS1Splines.Functions25.OneWay_Spline($D$56:$D$60,W$56:W$60,$D90)</f>
        <v>4.8624730923881296</v>
      </c>
      <c r="X90" s="42">
        <f>_xll.SRS1Splines.Functions25.OneWay_Spline($D$56:$D$60,X$56:X$60,$D90)</f>
        <v>0.53042228654545298</v>
      </c>
      <c r="Y90" s="42">
        <f>_xll.SRS1Splines.Functions25.OneWay_Spline($D$56:$D$60,Y$56:Y$60,$D90)</f>
        <v>0.56916471232640997</v>
      </c>
      <c r="Z90" s="42">
        <f>_xll.SRS1Splines.Functions25.OneWay_Spline($D$62:$D$65,Z$62:Z$65,$D90)</f>
        <v>1.2056699563609501</v>
      </c>
      <c r="AB90" s="42">
        <f t="shared" si="24"/>
        <v>0.75</v>
      </c>
      <c r="AC90" s="42">
        <f>_xll.SRS1Splines.Functions25.OneWay_Spline($D$56:$D$60,AC$56:AC$60,AB90)</f>
        <v>1.6950955248701101</v>
      </c>
      <c r="AD90" s="42">
        <f>_xll.SRS1Splines.Functions25.OneWay_Spline($D$56:$D$60,AD$56:AD$60,$D90)</f>
        <v>1.64703163887433</v>
      </c>
      <c r="AE90" s="42">
        <f>_xll.SRS1Splines.Functions25.OneWay_Spline($D$56:$D$60,AE$56:AE$60,$D90)</f>
        <v>1.0227085864585801</v>
      </c>
      <c r="AF90" s="42">
        <f>_xll.SRS1Splines.Functions25.OneWay_Spline($D$56:$D$60,AF$56:AF$60,$D90)</f>
        <v>3.0902227547941399</v>
      </c>
      <c r="AG90" s="42">
        <f>_xll.SRS1Splines.Functions25.OneWay_Spline($D$56:$D$60,AG$56:AG$60,$D90)</f>
        <v>3.0428758705379502</v>
      </c>
      <c r="AH90" s="42">
        <f>_xll.SRS1Splines.Functions25.OneWay_Spline($D$56:$D$60,AH$56:AH$60,$D90)</f>
        <v>34.065481705180098</v>
      </c>
      <c r="AI90" s="42">
        <f>_xll.SRS1Splines.Functions25.OneWay_Spline($D$56:$D$60,AI$56:AI$60,$D90)</f>
        <v>6.0429173038609001</v>
      </c>
      <c r="AJ90" s="42">
        <f>_xll.SRS1Splines.Functions25.OneWay_Spline($D$56:$D$60,AJ$56:AJ$60,$D90)</f>
        <v>0.64066150206411399</v>
      </c>
      <c r="AK90" s="42">
        <f>_xll.SRS1Splines.Functions25.OneWay_Spline($D$56:$D$60,AK$56:AK$60,$D90)</f>
        <v>0.64681927249214799</v>
      </c>
      <c r="AL90" s="42">
        <f>_xll.SRS1Splines.Functions25.OneWay_Spline($D$62:$D$65,AL$62:AL$65,$D90)</f>
        <v>1.93794127217219</v>
      </c>
    </row>
    <row r="91" spans="1:38">
      <c r="D91" s="42">
        <f t="shared" si="22"/>
        <v>0.875</v>
      </c>
      <c r="E91" s="42">
        <f>_xll.SRS1Splines.Functions25.OneWay_Spline($D$56:$D$60,$E$56:$E$60,D91)</f>
        <v>0.57268027027976798</v>
      </c>
      <c r="F91" s="42">
        <f>_xll.SRS1Splines.Functions25.OneWay_Spline($D$56:$D$60,F$56:F$60,$D91)</f>
        <v>0.80202949740044205</v>
      </c>
      <c r="G91" s="42">
        <f>_xll.SRS1Splines.Functions25.OneWay_Spline($D$56:$D$60,G$56:G$60,$D91)</f>
        <v>0.83378329208221102</v>
      </c>
      <c r="H91" s="42">
        <f>_xll.SRS1Splines.Functions25.OneWay_Spline($D$56:$D$60,H$56:H$60,$D91)</f>
        <v>2.0621840193132002</v>
      </c>
      <c r="I91" s="42">
        <f>_xll.SRS1Splines.Functions25.OneWay_Spline($D$56:$D$60,I$56:I$60,$D91)</f>
        <v>2.4744490573818601</v>
      </c>
      <c r="J91" s="42">
        <f>_xll.SRS1Splines.Functions25.OneWay_Spline($D$56:$D$60,J$56:J$60,$D91)</f>
        <v>23.250990309474599</v>
      </c>
      <c r="K91" s="42">
        <f>_xll.SRS1Splines.Functions25.OneWay_Spline($D$56:$D$60,K$56:K$60,$D91)</f>
        <v>5.6255371027017897</v>
      </c>
      <c r="L91" s="42">
        <f>_xll.SRS1Splines.Functions25.OneWay_Spline($D$56:$D$60,L$56:L$60,$D91)</f>
        <v>0.587784421632772</v>
      </c>
      <c r="M91" s="42">
        <f>_xll.SRS1Splines.Functions25.OneWay_Spline($D$56:$D$60,M$56:M$60,$D91)</f>
        <v>0.61205411980462099</v>
      </c>
      <c r="N91" s="42">
        <f>_xll.SRS1Splines.Functions25.OneWay_Spline(($D$62:$D$65),N$62:N$65,$D91)</f>
        <v>1.5152462681610801</v>
      </c>
      <c r="P91" s="42">
        <f t="shared" si="23"/>
        <v>0.875</v>
      </c>
      <c r="Q91" s="42">
        <f>_xll.SRS1Splines.Functions25.OneWay_Spline($D$56:$D$60,Q$56:Q$60,P91)</f>
        <v>0.32780934125354999</v>
      </c>
      <c r="R91" s="42">
        <f>_xll.SRS1Splines.Functions25.OneWay_Spline($D$56:$D$60,R$56:R$60,$D91)</f>
        <v>0.57008045742895597</v>
      </c>
      <c r="S91" s="42">
        <f>_xll.SRS1Splines.Functions25.OneWay_Spline($D$56:$D$60,S$56:S$60,$D91)</f>
        <v>0.70373114634225797</v>
      </c>
      <c r="T91" s="42">
        <f>_xll.SRS1Splines.Functions25.OneWay_Spline($D$56:$D$60,T$56:T$60,$D91)</f>
        <v>1.0116656951266401</v>
      </c>
      <c r="U91" s="42">
        <f>_xll.SRS1Splines.Functions25.OneWay_Spline($D$56:$D$60,U$56:U$60,$D91)</f>
        <v>1.84054767750476</v>
      </c>
      <c r="V91" s="42">
        <f>_xll.SRS1Splines.Functions25.OneWay_Spline($D$56:$D$60,V$56:V$60,$D91)</f>
        <v>11.7507099810553</v>
      </c>
      <c r="W91" s="42">
        <f>_xll.SRS1Splines.Functions25.OneWay_Spline($D$56:$D$60,W$56:W$60,$D91)</f>
        <v>5.2610802069504103</v>
      </c>
      <c r="X91" s="42">
        <f>_xll.SRS1Splines.Functions25.OneWay_Spline($D$56:$D$60,X$56:X$60,$D91)</f>
        <v>0.532553517576278</v>
      </c>
      <c r="Y91" s="42">
        <f>_xll.SRS1Splines.Functions25.OneWay_Spline($D$56:$D$60,Y$56:Y$60,$D91)</f>
        <v>0.57466486807895401</v>
      </c>
      <c r="Z91" s="42">
        <f>_xll.SRS1Splines.Functions25.OneWay_Spline($D$62:$D$65,Z$62:Z$65,$D91)</f>
        <v>1.1951153137249899</v>
      </c>
      <c r="AB91" s="42">
        <f t="shared" si="24"/>
        <v>0.875</v>
      </c>
      <c r="AC91" s="42">
        <f>_xll.SRS1Splines.Functions25.OneWay_Spline($D$56:$D$60,AC$56:AC$60,AB91)</f>
        <v>0.98935010409348001</v>
      </c>
      <c r="AD91" s="42">
        <f>_xll.SRS1Splines.Functions25.OneWay_Spline($D$56:$D$60,AD$56:AD$60,$D91)</f>
        <v>1.136153873179</v>
      </c>
      <c r="AE91" s="42">
        <f>_xll.SRS1Splines.Functions25.OneWay_Spline($D$56:$D$60,AE$56:AE$60,$D91)</f>
        <v>0.96383543782216197</v>
      </c>
      <c r="AF91" s="42">
        <f>_xll.SRS1Splines.Functions25.OneWay_Spline($D$56:$D$60,AF$56:AF$60,$D91)</f>
        <v>3.1016378934897499</v>
      </c>
      <c r="AG91" s="42">
        <f>_xll.SRS1Splines.Functions25.OneWay_Spline($D$56:$D$60,AG$56:AG$60,$D91)</f>
        <v>3.1175322304938802</v>
      </c>
      <c r="AH91" s="42">
        <f>_xll.SRS1Splines.Functions25.OneWay_Spline($D$56:$D$60,AH$56:AH$60,$D91)</f>
        <v>34.993898935969298</v>
      </c>
      <c r="AI91" s="42">
        <f>_xll.SRS1Splines.Functions25.OneWay_Spline($D$56:$D$60,AI$56:AI$60,$D91)</f>
        <v>5.9459133170858696</v>
      </c>
      <c r="AJ91" s="42">
        <f>_xll.SRS1Splines.Functions25.OneWay_Spline($D$56:$D$60,AJ$56:AJ$60,$D91)</f>
        <v>0.643015325689266</v>
      </c>
      <c r="AK91" s="42">
        <f>_xll.SRS1Splines.Functions25.OneWay_Spline($D$56:$D$60,AK$56:AK$60,$D91)</f>
        <v>0.64954005038778995</v>
      </c>
      <c r="AL91" s="42">
        <f>_xll.SRS1Splines.Functions25.OneWay_Spline($D$62:$D$65,AL$62:AL$65,$D91)</f>
        <v>1.9917380430263401</v>
      </c>
    </row>
    <row r="92" spans="1:38">
      <c r="D92" s="42">
        <f t="shared" si="22"/>
        <v>1</v>
      </c>
      <c r="E92" s="42">
        <f>_xll.SRS1Splines.Functions25.OneWay_Spline($D$56:$D$60,$E$56:$E$60,D92)</f>
        <v>0.48368834544557798</v>
      </c>
      <c r="F92" s="42">
        <f>_xll.SRS1Splines.Functions25.OneWay_Spline($D$56:$D$60,F$56:F$60,$D92)</f>
        <v>0.75492215595295398</v>
      </c>
      <c r="G92" s="42">
        <f>_xll.SRS1Splines.Functions25.OneWay_Spline($D$56:$D$60,G$56:G$60,$D92)</f>
        <v>0.80453886795698903</v>
      </c>
      <c r="H92" s="42">
        <f>_xll.SRS1Splines.Functions25.OneWay_Spline($D$56:$D$60,H$56:H$60,$D92)</f>
        <v>2.0406313009884101</v>
      </c>
      <c r="I92" s="42">
        <f>_xll.SRS1Splines.Functions25.OneWay_Spline($D$56:$D$60,I$56:I$60,$D92)</f>
        <v>2.4856299349500799</v>
      </c>
      <c r="J92" s="42">
        <f>_xll.SRS1Splines.Functions25.OneWay_Spline($D$56:$D$60,J$56:J$60,$D92)</f>
        <v>23.797532012192001</v>
      </c>
      <c r="K92" s="42">
        <f>_xll.SRS1Splines.Functions25.OneWay_Spline($D$56:$D$60,K$56:K$60,$D92)</f>
        <v>5.64824820598648</v>
      </c>
      <c r="L92" s="42">
        <f>_xll.SRS1Splines.Functions25.OneWay_Spline($D$56:$D$60,L$56:L$60,$D92)</f>
        <v>0.58853193074210197</v>
      </c>
      <c r="M92" s="42">
        <f>_xll.SRS1Splines.Functions25.OneWay_Spline($D$56:$D$60,M$56:M$60,$D92)</f>
        <v>0.61370595756313195</v>
      </c>
      <c r="N92" s="42">
        <f>_xll.SRS1Splines.Functions25.OneWay_Spline(($D$62:$D$65),N$62:N$65,$D92)</f>
        <v>1.5259846221314901</v>
      </c>
      <c r="P92" s="42">
        <f t="shared" si="23"/>
        <v>1</v>
      </c>
      <c r="Q92" s="42">
        <f>_xll.SRS1Splines.Functions25.OneWay_Spline($D$56:$D$60,Q$56:Q$60,P92)</f>
        <v>0.27457601348079502</v>
      </c>
      <c r="R92" s="42">
        <f>_xll.SRS1Splines.Functions25.OneWay_Spline($D$56:$D$60,R$56:R$60,$D92)</f>
        <v>0.57512476151863001</v>
      </c>
      <c r="S92" s="42">
        <f>_xll.SRS1Splines.Functions25.OneWay_Spline($D$56:$D$60,S$56:S$60,$D92)</f>
        <v>0.67715486444675999</v>
      </c>
      <c r="T92" s="42">
        <f>_xll.SRS1Splines.Functions25.OneWay_Spline($D$56:$D$60,T$56:T$60,$D92)</f>
        <v>0.97581966225519701</v>
      </c>
      <c r="U92" s="42">
        <f>_xll.SRS1Splines.Functions25.OneWay_Spline($D$56:$D$60,U$56:U$60,$D92)</f>
        <v>1.82451428116265</v>
      </c>
      <c r="V92" s="42">
        <f>_xll.SRS1Splines.Functions25.OneWay_Spline($D$56:$D$60,V$56:V$60,$D92)</f>
        <v>11.709665492478001</v>
      </c>
      <c r="W92" s="42">
        <f>_xll.SRS1Splines.Functions25.OneWay_Spline($D$56:$D$60,W$56:W$60,$D92)</f>
        <v>5.4170569039530401</v>
      </c>
      <c r="X92" s="42">
        <f>_xll.SRS1Splines.Functions25.OneWay_Spline($D$56:$D$60,X$56:X$60,$D92)</f>
        <v>0.53326392791988697</v>
      </c>
      <c r="Y92" s="42">
        <f>_xll.SRS1Splines.Functions25.OneWay_Spline($D$56:$D$60,Y$56:Y$60,$D92)</f>
        <v>0.57680721251844103</v>
      </c>
      <c r="Z92" s="42">
        <f>_xll.SRS1Splines.Functions25.OneWay_Spline($D$62:$D$65,Z$62:Z$65,$D92)</f>
        <v>1.1828207144492</v>
      </c>
      <c r="AB92" s="42">
        <f t="shared" si="24"/>
        <v>1</v>
      </c>
      <c r="AC92" s="42">
        <f>_xll.SRS1Splines.Functions25.OneWay_Spline($D$56:$D$60,AC$56:AC$60,AB92)</f>
        <v>0.69280067741036</v>
      </c>
      <c r="AD92" s="42">
        <f>_xll.SRS1Splines.Functions25.OneWay_Spline($D$56:$D$60,AD$56:AD$60,$D92)</f>
        <v>0.93471955038727905</v>
      </c>
      <c r="AE92" s="42">
        <f>_xll.SRS1Splines.Functions25.OneWay_Spline($D$56:$D$60,AE$56:AE$60,$D92)</f>
        <v>0.93192287146721897</v>
      </c>
      <c r="AF92" s="42">
        <f>_xll.SRS1Splines.Functions25.OneWay_Spline($D$56:$D$60,AF$56:AF$60,$D92)</f>
        <v>3.1054429397216299</v>
      </c>
      <c r="AG92" s="42">
        <f>_xll.SRS1Splines.Functions25.OneWay_Spline($D$56:$D$60,AG$56:AG$60,$D92)</f>
        <v>3.1467455887375002</v>
      </c>
      <c r="AH92" s="42">
        <f>_xll.SRS1Splines.Functions25.OneWay_Spline($D$56:$D$60,AH$56:AH$60,$D92)</f>
        <v>35.885398531905899</v>
      </c>
      <c r="AI92" s="42">
        <f>_xll.SRS1Splines.Functions25.OneWay_Spline($D$56:$D$60,AI$56:AI$60,$D92)</f>
        <v>5.8794395080199102</v>
      </c>
      <c r="AJ92" s="42">
        <f>_xll.SRS1Splines.Functions25.OneWay_Spline($D$56:$D$60,AJ$56:AJ$60,$D92)</f>
        <v>0.64379993356431697</v>
      </c>
      <c r="AK92" s="42">
        <f>_xll.SRS1Splines.Functions25.OneWay_Spline($D$56:$D$60,AK$56:AK$60,$D92)</f>
        <v>0.65060470260782299</v>
      </c>
      <c r="AL92" s="42">
        <f>_xll.SRS1Splines.Functions25.OneWay_Spline($D$62:$D$65,AL$62:AL$65,$D92)</f>
        <v>2.04423850614906</v>
      </c>
    </row>
    <row r="93" spans="1:38">
      <c r="D93" s="42">
        <f t="shared" si="22"/>
        <v>1.125</v>
      </c>
      <c r="E93" s="42">
        <f>_xll.SRS1Splines.Functions25.OneWay_Spline($D$56:$D$60,$E$56:$E$60,D93)</f>
        <v>0.46146489791229001</v>
      </c>
      <c r="F93" s="42">
        <f>_xll.SRS1Splines.Functions25.OneWay_Spline($D$56:$D$60,F$56:F$60,$D93)</f>
        <v>0.74893072856104803</v>
      </c>
      <c r="G93" s="42">
        <f>_xll.SRS1Splines.Functions25.OneWay_Spline($D$56:$D$60,G$56:G$60,$D93)</f>
        <v>0.78320567468348201</v>
      </c>
      <c r="H93" s="42">
        <f>_xll.SRS1Splines.Functions25.OneWay_Spline($D$56:$D$60,H$56:H$60,$D93)</f>
        <v>2.0134653196339101</v>
      </c>
      <c r="I93" s="42">
        <f>_xll.SRS1Splines.Functions25.OneWay_Spline($D$56:$D$60,I$56:I$60,$D93)</f>
        <v>2.4824480250829501</v>
      </c>
      <c r="J93" s="42">
        <f>_xll.SRS1Splines.Functions25.OneWay_Spline($D$56:$D$60,J$56:J$60,$D93)</f>
        <v>24.3970570485649</v>
      </c>
      <c r="K93" s="42">
        <f>_xll.SRS1Splines.Functions25.OneWay_Spline($D$56:$D$60,K$56:K$60,$D93)</f>
        <v>5.6462297351120796</v>
      </c>
      <c r="L93" s="42">
        <f>_xll.SRS1Splines.Functions25.OneWay_Spline($D$56:$D$60,L$56:L$60,$D93)</f>
        <v>0.588009136637901</v>
      </c>
      <c r="M93" s="42">
        <f>_xll.SRS1Splines.Functions25.OneWay_Spline($D$56:$D$60,M$56:M$60,$D93)</f>
        <v>0.61333354601577805</v>
      </c>
      <c r="N93" s="42">
        <f>_xll.SRS1Splines.Functions25.OneWay_Spline(($D$62:$D$65),N$62:N$65,$D93)</f>
        <v>1.53645783155941</v>
      </c>
      <c r="P93" s="42">
        <f t="shared" si="23"/>
        <v>1.125</v>
      </c>
      <c r="Q93" s="42">
        <f>_xll.SRS1Splines.Functions25.OneWay_Spline($D$56:$D$60,Q$56:Q$60,P93)</f>
        <v>0.26248208197779299</v>
      </c>
      <c r="R93" s="42">
        <f>_xll.SRS1Splines.Functions25.OneWay_Spline($D$56:$D$60,R$56:R$60,$D93)</f>
        <v>0.57508276143278803</v>
      </c>
      <c r="S93" s="42">
        <f>_xll.SRS1Splines.Functions25.OneWay_Spline($D$56:$D$60,S$56:S$60,$D93)</f>
        <v>0.65354802949558799</v>
      </c>
      <c r="T93" s="42">
        <f>_xll.SRS1Splines.Functions25.OneWay_Spline($D$56:$D$60,T$56:T$60,$D93)</f>
        <v>0.94113360243723498</v>
      </c>
      <c r="U93" s="42">
        <f>_xll.SRS1Splines.Functions25.OneWay_Spline($D$56:$D$60,U$56:U$60,$D93)</f>
        <v>1.8048628090172401</v>
      </c>
      <c r="V93" s="42">
        <f>_xll.SRS1Splines.Functions25.OneWay_Spline($D$56:$D$60,V$56:V$60,$D93)</f>
        <v>11.717332721423</v>
      </c>
      <c r="W93" s="42">
        <f>_xll.SRS1Splines.Functions25.OneWay_Spline($D$56:$D$60,W$56:W$60,$D93)</f>
        <v>5.4147112140366396</v>
      </c>
      <c r="X93" s="42">
        <f>_xll.SRS1Splines.Functions25.OneWay_Spline($D$56:$D$60,X$56:X$60,$D93)</f>
        <v>0.53276091118536395</v>
      </c>
      <c r="Y93" s="42">
        <f>_xll.SRS1Splines.Functions25.OneWay_Spline($D$56:$D$60,Y$56:Y$60,$D93)</f>
        <v>0.57652285961240901</v>
      </c>
      <c r="Z93" s="42">
        <f>_xll.SRS1Splines.Functions25.OneWay_Spline($D$62:$D$65,Z$62:Z$65,$D93)</f>
        <v>1.16888464664526</v>
      </c>
      <c r="AB93" s="42">
        <f t="shared" si="24"/>
        <v>1.125</v>
      </c>
      <c r="AC93" s="42">
        <f>_xll.SRS1Splines.Functions25.OneWay_Spline($D$56:$D$60,AC$56:AC$60,AB93)</f>
        <v>0.66044771384678602</v>
      </c>
      <c r="AD93" s="42">
        <f>_xll.SRS1Splines.Functions25.OneWay_Spline($D$56:$D$60,AD$56:AD$60,$D93)</f>
        <v>0.92597280221752798</v>
      </c>
      <c r="AE93" s="42">
        <f>_xll.SRS1Splines.Functions25.OneWay_Spline($D$56:$D$60,AE$56:AE$60,$D93)</f>
        <v>0.91292024971563102</v>
      </c>
      <c r="AF93" s="42">
        <f>_xll.SRS1Splines.Functions25.OneWay_Spline($D$56:$D$60,AF$56:AF$60,$D93)</f>
        <v>3.1003550199319898</v>
      </c>
      <c r="AG93" s="42">
        <f>_xll.SRS1Splines.Functions25.OneWay_Spline($D$56:$D$60,AG$56:AG$60,$D93)</f>
        <v>3.1422838684647498</v>
      </c>
      <c r="AH93" s="42">
        <f>_xll.SRS1Splines.Functions25.OneWay_Spline($D$56:$D$60,AH$56:AH$60,$D93)</f>
        <v>36.7881501222504</v>
      </c>
      <c r="AI93" s="42">
        <f>_xll.SRS1Splines.Functions25.OneWay_Spline($D$56:$D$60,AI$56:AI$60,$D93)</f>
        <v>5.8341483572543398</v>
      </c>
      <c r="AJ93" s="42">
        <f>_xll.SRS1Splines.Functions25.OneWay_Spline($D$56:$D$60,AJ$56:AJ$60,$D93)</f>
        <v>0.64325736209043805</v>
      </c>
      <c r="AK93" s="42">
        <f>_xll.SRS1Splines.Functions25.OneWay_Spline($D$56:$D$60,AK$56:AK$60,$D93)</f>
        <v>0.65017632680852899</v>
      </c>
      <c r="AL93" s="42">
        <f>_xll.SRS1Splines.Functions25.OneWay_Spline($D$62:$D$65,AL$62:AL$65,$D93)</f>
        <v>2.0954426615403601</v>
      </c>
    </row>
    <row r="94" spans="1:38">
      <c r="D94" s="52">
        <f>D93+0.2</f>
        <v>1.325</v>
      </c>
      <c r="E94" s="42">
        <f>_xll.SRS1Splines.Functions25.OneWay_Spline($D$56:$D$60,$E$56:$E$60,D94)</f>
        <v>0.427193844108748</v>
      </c>
      <c r="F94" s="42">
        <f>_xll.SRS1Splines.Functions25.OneWay_Spline($D$56:$D$60,F$56:F$60,$D94)</f>
        <v>0.74025666579850002</v>
      </c>
      <c r="G94" s="42">
        <f>_xll.SRS1Splines.Functions25.OneWay_Spline($D$56:$D$60,G$56:G$60,$D94)</f>
        <v>0.75019593359799297</v>
      </c>
      <c r="H94" s="42">
        <f>_xll.SRS1Splines.Functions25.OneWay_Spline($D$56:$D$60,H$56:H$60,$D94)</f>
        <v>1.96231749159294</v>
      </c>
      <c r="I94" s="42">
        <f>_xll.SRS1Splines.Functions25.OneWay_Spline($D$56:$D$60,I$56:I$60,$D94)</f>
        <v>2.4646915492762802</v>
      </c>
      <c r="J94" s="42">
        <f>_xll.SRS1Splines.Functions25.OneWay_Spline($D$56:$D$60,J$56:J$60,$D94)</f>
        <v>25.324727180795499</v>
      </c>
      <c r="K94" s="42">
        <f>_xll.SRS1Splines.Functions25.OneWay_Spline($D$56:$D$60,K$56:K$60,$D94)</f>
        <v>5.63497337306163</v>
      </c>
      <c r="L94" s="42">
        <f>_xll.SRS1Splines.Functions25.OneWay_Spline($D$56:$D$60,L$56:L$60,$D94)</f>
        <v>0.58509219102039001</v>
      </c>
      <c r="M94" s="42">
        <f>_xll.SRS1Splines.Functions25.OneWay_Spline($D$56:$D$60,M$56:M$60,$D94)</f>
        <v>0.61125672674532505</v>
      </c>
      <c r="N94" s="42">
        <f>_xll.SRS1Splines.Functions25.OneWay_Spline(($D$62:$D$65),N$62:N$65,$D94)</f>
        <v>1.5526634659957399</v>
      </c>
      <c r="P94" s="52">
        <f>P93+0.2</f>
        <v>1.325</v>
      </c>
      <c r="Q94" s="42">
        <f>_xll.SRS1Splines.Functions25.OneWay_Spline($D$56:$D$60,Q$56:Q$60,P94)</f>
        <v>0.24388574552181899</v>
      </c>
      <c r="R94" s="42">
        <f>_xll.SRS1Splines.Functions25.OneWay_Spline($D$56:$D$60,R$56:R$60,$D94)</f>
        <v>0.57484084093834298</v>
      </c>
      <c r="S94" s="42">
        <f>_xll.SRS1Splines.Functions25.OneWay_Spline($D$56:$D$60,S$56:S$60,$D94)</f>
        <v>0.61702018766734401</v>
      </c>
      <c r="T94" s="42">
        <f>_xll.SRS1Splines.Functions25.OneWay_Spline($D$56:$D$60,T$56:T$60,$D94)</f>
        <v>0.887462413169542</v>
      </c>
      <c r="U94" s="42">
        <f>_xll.SRS1Splines.Functions25.OneWay_Spline($D$56:$D$60,U$56:U$60,$D94)</f>
        <v>1.76957239140707</v>
      </c>
      <c r="V94" s="42">
        <f>_xll.SRS1Splines.Functions25.OneWay_Spline($D$56:$D$60,V$56:V$60,$D94)</f>
        <v>11.7604097521856</v>
      </c>
      <c r="W94" s="42">
        <f>_xll.SRS1Splines.Functions25.OneWay_Spline($D$56:$D$60,W$56:W$60,$D94)</f>
        <v>5.4016300567645201</v>
      </c>
      <c r="X94" s="42">
        <f>_xll.SRS1Splines.Functions25.OneWay_Spline($D$56:$D$60,X$56:X$60,$D94)</f>
        <v>0.52995570938668002</v>
      </c>
      <c r="Y94" s="42">
        <f>_xll.SRS1Splines.Functions25.OneWay_Spline($D$56:$D$60,Y$56:Y$60,$D94)</f>
        <v>0.57493409779149096</v>
      </c>
      <c r="Z94" s="42">
        <f>_xll.SRS1Splines.Functions25.OneWay_Spline($D$62:$D$65,Z$62:Z$65,$D94)</f>
        <v>1.1434185099472001</v>
      </c>
      <c r="AB94" s="52">
        <f>AB93+0.2</f>
        <v>1.325</v>
      </c>
      <c r="AC94" s="42">
        <f>_xll.SRS1Splines.Functions25.OneWay_Spline($D$56:$D$60,AC$56:AC$60,AB94)</f>
        <v>0.61050194269567704</v>
      </c>
      <c r="AD94" s="42">
        <f>_xll.SRS1Splines.Functions25.OneWay_Spline($D$56:$D$60,AD$56:AD$60,$D94)</f>
        <v>0.91330973586791298</v>
      </c>
      <c r="AE94" s="42">
        <f>_xll.SRS1Splines.Functions25.OneWay_Spline($D$56:$D$60,AE$56:AE$60,$D94)</f>
        <v>0.88374073673233799</v>
      </c>
      <c r="AF94" s="42">
        <f>_xll.SRS1Splines.Functions25.OneWay_Spline($D$56:$D$60,AF$56:AF$60,$D94)</f>
        <v>3.0719813297477998</v>
      </c>
      <c r="AG94" s="42">
        <f>_xll.SRS1Splines.Functions25.OneWay_Spline($D$56:$D$60,AG$56:AG$60,$D94)</f>
        <v>3.1174022913287902</v>
      </c>
      <c r="AH94" s="42">
        <f>_xll.SRS1Splines.Functions25.OneWay_Spline($D$56:$D$60,AH$56:AH$60,$D94)</f>
        <v>38.185015367867003</v>
      </c>
      <c r="AI94" s="42">
        <f>_xll.SRS1Splines.Functions25.OneWay_Spline($D$56:$D$60,AI$56:AI$60,$D94)</f>
        <v>5.7640674677659396</v>
      </c>
      <c r="AJ94" s="42">
        <f>_xll.SRS1Splines.Functions25.OneWay_Spline($D$56:$D$60,AJ$56:AJ$60,$D94)</f>
        <v>0.6402286726541</v>
      </c>
      <c r="AK94" s="42">
        <f>_xll.SRS1Splines.Functions25.OneWay_Spline($D$56:$D$60,AK$56:AK$60,$D94)</f>
        <v>0.64778741292739095</v>
      </c>
      <c r="AL94" s="42">
        <f>_xll.SRS1Splines.Functions25.OneWay_Spline($D$62:$D$65,AL$62:AL$65,$D94)</f>
        <v>2.1746729900850799</v>
      </c>
    </row>
    <row r="95" spans="1:38">
      <c r="D95" s="52">
        <f t="shared" ref="D95:D96" si="25">D94+0.2</f>
        <v>1.5249999999999999</v>
      </c>
      <c r="E95" s="42">
        <f>_xll.SRS1Splines.Functions25.OneWay_Spline($D$56:$D$60,$E$56:$E$60,D95)</f>
        <v>0.39448984540663401</v>
      </c>
      <c r="F95" s="42">
        <f>_xll.SRS1Splines.Functions25.OneWay_Spline($D$56:$D$60,F$56:F$60,$D95)</f>
        <v>0.73262172883119503</v>
      </c>
      <c r="G95" s="42">
        <f>_xll.SRS1Splines.Functions25.OneWay_Spline($D$56:$D$60,G$56:G$60,$D95)</f>
        <v>0.71856879946896501</v>
      </c>
      <c r="H95" s="42">
        <f>_xll.SRS1Splines.Functions25.OneWay_Spline($D$56:$D$60,H$56:H$60,$D95)</f>
        <v>1.9025388747721199</v>
      </c>
      <c r="I95" s="42">
        <f>_xll.SRS1Splines.Functions25.OneWay_Spline($D$56:$D$60,I$56:I$60,$D95)</f>
        <v>2.4324827530281699</v>
      </c>
      <c r="J95" s="42">
        <f>_xll.SRS1Splines.Functions25.OneWay_Spline($D$56:$D$60,J$56:J$60,$D95)</f>
        <v>26.213542019529601</v>
      </c>
      <c r="K95" s="42">
        <f>_xll.SRS1Splines.Functions25.OneWay_Spline($D$56:$D$60,K$56:K$60,$D95)</f>
        <v>5.6145735432183903</v>
      </c>
      <c r="L95" s="42">
        <f>_xll.SRS1Splines.Functions25.OneWay_Spline($D$56:$D$60,L$56:L$60,$D95)</f>
        <v>0.57980224102098099</v>
      </c>
      <c r="M95" s="42">
        <f>_xll.SRS1Splines.Functions25.OneWay_Spline($D$56:$D$60,M$56:M$60,$D95)</f>
        <v>0.60749292103771901</v>
      </c>
      <c r="N95" s="42">
        <f>_xll.SRS1Splines.Functions25.OneWay_Spline(($D$62:$D$65),N$62:N$65,$D95)</f>
        <v>1.56819033040333</v>
      </c>
      <c r="P95" s="52">
        <f t="shared" ref="P95:P96" si="26">P94+0.2</f>
        <v>1.5249999999999999</v>
      </c>
      <c r="Q95" s="42">
        <f>_xll.SRS1Splines.Functions25.OneWay_Spline($D$56:$D$60,Q$56:Q$60,P95)</f>
        <v>0.22620094406692901</v>
      </c>
      <c r="R95" s="42">
        <f>_xll.SRS1Splines.Functions25.OneWay_Spline($D$56:$D$60,R$56:R$60,$D95)</f>
        <v>0.574383880004391</v>
      </c>
      <c r="S95" s="42">
        <f>_xll.SRS1Splines.Functions25.OneWay_Spline($D$56:$D$60,S$56:S$60,$D95)</f>
        <v>0.58202230780049202</v>
      </c>
      <c r="T95" s="42">
        <f>_xll.SRS1Splines.Functions25.OneWay_Spline($D$56:$D$60,T$56:T$60,$D95)</f>
        <v>0.83603923182929096</v>
      </c>
      <c r="U95" s="42">
        <f>_xll.SRS1Splines.Functions25.OneWay_Spline($D$56:$D$60,U$56:U$60,$D95)</f>
        <v>1.7299362519880901</v>
      </c>
      <c r="V95" s="42">
        <f>_xll.SRS1Splines.Functions25.OneWay_Spline($D$56:$D$60,V$56:V$60,$D95)</f>
        <v>11.8392465624206</v>
      </c>
      <c r="W95" s="42">
        <f>_xll.SRS1Splines.Functions25.OneWay_Spline($D$56:$D$60,W$56:W$60,$D95)</f>
        <v>5.3779231627158204</v>
      </c>
      <c r="X95" s="42">
        <f>_xll.SRS1Splines.Functions25.OneWay_Spline($D$56:$D$60,X$56:X$60,$D95)</f>
        <v>0.52487176591991003</v>
      </c>
      <c r="Y95" s="42">
        <f>_xll.SRS1Splines.Functions25.OneWay_Spline($D$56:$D$60,Y$56:Y$60,$D95)</f>
        <v>0.57204753393960905</v>
      </c>
      <c r="Z95" s="42">
        <f>_xll.SRS1Splines.Functions25.OneWay_Spline($D$62:$D$65,Z$62:Z$65,$D95)</f>
        <v>1.1144057506884899</v>
      </c>
      <c r="AB95" s="52">
        <f t="shared" ref="AB95:AB96" si="27">AB94+0.2</f>
        <v>1.5249999999999999</v>
      </c>
      <c r="AC95" s="42">
        <f>_xll.SRS1Splines.Functions25.OneWay_Spline($D$56:$D$60,AC$56:AC$60,AB95)</f>
        <v>0.56277874674633899</v>
      </c>
      <c r="AD95" s="42">
        <f>_xll.SRS1Splines.Functions25.OneWay_Spline($D$56:$D$60,AD$56:AD$60,$D95)</f>
        <v>0.90216366556167205</v>
      </c>
      <c r="AE95" s="42">
        <f>_xll.SRS1Splines.Functions25.OneWay_Spline($D$56:$D$60,AE$56:AE$60,$D95)</f>
        <v>0.85603713420937899</v>
      </c>
      <c r="AF95" s="42">
        <f>_xll.SRS1Splines.Functions25.OneWay_Spline($D$56:$D$60,AF$56:AF$60,$D95)</f>
        <v>3.0205598803321001</v>
      </c>
      <c r="AG95" s="42">
        <f>_xll.SRS1Splines.Functions25.OneWay_Spline($D$56:$D$60,AG$56:AG$60,$D95)</f>
        <v>3.0723095750915199</v>
      </c>
      <c r="AH95" s="42">
        <f>_xll.SRS1Splines.Functions25.OneWay_Spline($D$56:$D$60,AH$56:AH$60,$D95)</f>
        <v>39.523373168641001</v>
      </c>
      <c r="AI95" s="42">
        <f>_xll.SRS1Splines.Functions25.OneWay_Spline($D$56:$D$60,AI$56:AI$60,$D95)</f>
        <v>5.6969219034917202</v>
      </c>
      <c r="AJ95" s="42">
        <f>_xll.SRS1Splines.Functions25.OneWay_Spline($D$56:$D$60,AJ$56:AJ$60,$D95)</f>
        <v>0.63473271612205096</v>
      </c>
      <c r="AK95" s="42">
        <f>_xll.SRS1Splines.Functions25.OneWay_Spline($D$56:$D$60,AK$56:AK$60,$D95)</f>
        <v>0.64345800023909006</v>
      </c>
      <c r="AL95" s="42">
        <f>_xll.SRS1Splines.Functions25.OneWay_Spline($D$62:$D$65,AL$62:AL$65,$D95)</f>
        <v>2.2505847708373401</v>
      </c>
    </row>
    <row r="96" spans="1:38">
      <c r="D96" s="52">
        <f t="shared" si="25"/>
        <v>1.7249999999999999</v>
      </c>
      <c r="E96" s="42">
        <f>_xll.SRS1Splines.Functions25.OneWay_Spline($D$56:$D$60,$E$56:$E$60,D96)</f>
        <v>0.36333429260357603</v>
      </c>
      <c r="F96" s="42">
        <f>_xll.SRS1Splines.Functions25.OneWay_Spline($D$56:$D$60,F$56:F$60,$D96)</f>
        <v>0.72593036586187099</v>
      </c>
      <c r="G96" s="42">
        <f>_xll.SRS1Splines.Functions25.OneWay_Spline($D$56:$D$60,G$56:G$60,$D96)</f>
        <v>0.68832427229639703</v>
      </c>
      <c r="H96" s="42">
        <f>_xll.SRS1Splines.Functions25.OneWay_Spline($D$56:$D$60,H$56:H$60,$D96)</f>
        <v>1.8350715238389199</v>
      </c>
      <c r="I96" s="42">
        <f>_xll.SRS1Splines.Functions25.OneWay_Spline($D$56:$D$60,I$56:I$60,$D96)</f>
        <v>2.3871197949820702</v>
      </c>
      <c r="J96" s="42">
        <f>_xll.SRS1Splines.Functions25.OneWay_Spline($D$56:$D$60,J$56:J$60,$D96)</f>
        <v>27.063501564767101</v>
      </c>
      <c r="K96" s="42">
        <f>_xll.SRS1Splines.Functions25.OneWay_Spline($D$56:$D$60,K$56:K$60,$D96)</f>
        <v>5.5858710242299798</v>
      </c>
      <c r="L96" s="42">
        <f>_xll.SRS1Splines.Functions25.OneWay_Spline($D$56:$D$60,L$56:L$60,$D96)</f>
        <v>0.57235366412081001</v>
      </c>
      <c r="M96" s="42">
        <f>_xll.SRS1Splines.Functions25.OneWay_Spline($D$56:$D$60,M$56:M$60,$D96)</f>
        <v>0.60219725408258096</v>
      </c>
      <c r="N96" s="42">
        <f>_xll.SRS1Splines.Functions25.OneWay_Spline(($D$62:$D$65),N$62:N$65,$D96)</f>
        <v>1.5830384247821601</v>
      </c>
      <c r="P96" s="52">
        <f t="shared" si="26"/>
        <v>1.7249999999999999</v>
      </c>
      <c r="Q96" s="42">
        <f>_xll.SRS1Splines.Functions25.OneWay_Spline($D$56:$D$60,Q$56:Q$60,P96)</f>
        <v>0.20940892524678001</v>
      </c>
      <c r="R96" s="42">
        <f>_xll.SRS1Splines.Functions25.OneWay_Spline($D$56:$D$60,R$56:R$60,$D96)</f>
        <v>0.57371187863093198</v>
      </c>
      <c r="S96" s="42">
        <f>_xll.SRS1Splines.Functions25.OneWay_Spline($D$56:$D$60,S$56:S$60,$D96)</f>
        <v>0.54855438989503402</v>
      </c>
      <c r="T96" s="42">
        <f>_xll.SRS1Splines.Functions25.OneWay_Spline($D$56:$D$60,T$56:T$60,$D96)</f>
        <v>0.78686405841648299</v>
      </c>
      <c r="U96" s="42">
        <f>_xll.SRS1Splines.Functions25.OneWay_Spline($D$56:$D$60,U$56:U$60,$D96)</f>
        <v>1.6864005104372399</v>
      </c>
      <c r="V96" s="42">
        <f>_xll.SRS1Splines.Functions25.OneWay_Spline($D$56:$D$60,V$56:V$60,$D96)</f>
        <v>11.9513750819681</v>
      </c>
      <c r="W96" s="42">
        <f>_xll.SRS1Splines.Functions25.OneWay_Spline($D$56:$D$60,W$56:W$60,$D96)</f>
        <v>5.3445676111343801</v>
      </c>
      <c r="X96" s="42">
        <f>_xll.SRS1Splines.Functions25.OneWay_Spline($D$56:$D$60,X$56:X$60,$D96)</f>
        <v>0.517718518911648</v>
      </c>
      <c r="Y96" s="42">
        <f>_xll.SRS1Splines.Functions25.OneWay_Spline($D$56:$D$60,Y$56:Y$60,$D96)</f>
        <v>0.56797475736117697</v>
      </c>
      <c r="Z96" s="42">
        <f>_xll.SRS1Splines.Functions25.OneWay_Spline($D$62:$D$65,Z$62:Z$65,$D96)</f>
        <v>1.0822497761746099</v>
      </c>
      <c r="AB96" s="52">
        <f t="shared" si="27"/>
        <v>1.7249999999999999</v>
      </c>
      <c r="AC96" s="42">
        <f>_xll.SRS1Splines.Functions25.OneWay_Spline($D$56:$D$60,AC$56:AC$60,AB96)</f>
        <v>0.51725965996037204</v>
      </c>
      <c r="AD96" s="42">
        <f>_xll.SRS1Splines.Functions25.OneWay_Spline($D$56:$D$60,AD$56:AD$60,$D96)</f>
        <v>0.89239509740975997</v>
      </c>
      <c r="AE96" s="42">
        <f>_xll.SRS1Splines.Functions25.OneWay_Spline($D$56:$D$60,AE$56:AE$60,$D96)</f>
        <v>0.82977356758643295</v>
      </c>
      <c r="AF96" s="42">
        <f>_xll.SRS1Splines.Functions25.OneWay_Spline($D$56:$D$60,AF$56:AF$60,$D96)</f>
        <v>2.9482100058671099</v>
      </c>
      <c r="AG96" s="42">
        <f>_xll.SRS1Splines.Functions25.OneWay_Spline($D$56:$D$60,AG$56:AG$60,$D96)</f>
        <v>3.00886421530251</v>
      </c>
      <c r="AH96" s="42">
        <f>_xll.SRS1Splines.Functions25.OneWay_Spline($D$56:$D$60,AH$56:AH$60,$D96)</f>
        <v>40.803223524572402</v>
      </c>
      <c r="AI96" s="42">
        <f>_xll.SRS1Splines.Functions25.OneWay_Spline($D$56:$D$60,AI$56:AI$60,$D96)</f>
        <v>5.6327116644316799</v>
      </c>
      <c r="AJ96" s="42">
        <f>_xll.SRS1Splines.Functions25.OneWay_Spline($D$56:$D$60,AJ$56:AJ$60,$D96)</f>
        <v>0.62698880932997203</v>
      </c>
      <c r="AK96" s="42">
        <f>_xll.SRS1Splines.Functions25.OneWay_Spline($D$56:$D$60,AK$56:AK$60,$D96)</f>
        <v>0.63736652541554795</v>
      </c>
      <c r="AL96" s="42">
        <f>_xll.SRS1Splines.Functions25.OneWay_Spline($D$62:$D$65,AL$62:AL$65,$D96)</f>
        <v>2.3231780037971599</v>
      </c>
    </row>
    <row r="97" spans="4:38">
      <c r="D97" s="42">
        <v>2</v>
      </c>
      <c r="E97" s="42">
        <f>_xll.SRS1Splines.Functions25.OneWay_Spline($D$56:$D$60,$E$56:$E$60,D97)</f>
        <v>0.322989545813398</v>
      </c>
      <c r="F97" s="42">
        <f>_xll.SRS1Splines.Functions25.OneWay_Spline($D$56:$D$60,F$56:F$60,$D97)</f>
        <v>0.71809490075753601</v>
      </c>
      <c r="G97" s="42">
        <f>_xll.SRS1Splines.Functions25.OneWay_Spline($D$56:$D$60,G$56:G$60,$D97)</f>
        <v>0.64899558535521196</v>
      </c>
      <c r="H97" s="42">
        <f>_xll.SRS1Splines.Functions25.OneWay_Spline($D$56:$D$60,H$56:H$60,$D97)</f>
        <v>1.7314801286042301</v>
      </c>
      <c r="I97" s="42">
        <f>_xll.SRS1Splines.Functions25.OneWay_Spline($D$56:$D$60,I$56:I$60,$D97)</f>
        <v>2.3056520537254501</v>
      </c>
      <c r="J97" s="42">
        <f>_xll.SRS1Splines.Functions25.OneWay_Spline($D$56:$D$60,J$56:J$60,$D97)</f>
        <v>28.168752530556301</v>
      </c>
      <c r="K97" s="42">
        <f>_xll.SRS1Splines.Functions25.OneWay_Spline($D$56:$D$60,K$56:K$60,$D97)</f>
        <v>5.5343927641223098</v>
      </c>
      <c r="L97" s="42">
        <f>_xll.SRS1Splines.Functions25.OneWay_Spline($D$56:$D$60,L$56:L$60,$D97)</f>
        <v>0.55898103090646101</v>
      </c>
      <c r="M97" s="42">
        <f>_xll.SRS1Splines.Functions25.OneWay_Spline($D$56:$D$60,M$56:M$60,$D97)</f>
        <v>0.59269942146830001</v>
      </c>
      <c r="N97" s="42">
        <f>_xll.SRS1Splines.Functions25.OneWay_Spline(($D$62:$D$65),N$62:N$65,$D97)</f>
        <v>1.6023462503654999</v>
      </c>
      <c r="P97" s="42">
        <v>2</v>
      </c>
      <c r="Q97" s="42">
        <f>_xll.SRS1Splines.Functions25.OneWay_Spline($D$56:$D$60,Q$56:Q$60,P97)</f>
        <v>0.18774319952941901</v>
      </c>
      <c r="R97" s="42">
        <f>_xll.SRS1Splines.Functions25.OneWay_Spline($D$56:$D$60,R$56:R$60,$D97)</f>
        <v>0.57243675602479405</v>
      </c>
      <c r="S97" s="42">
        <f>_xll.SRS1Splines.Functions25.OneWay_Spline($D$56:$D$60,S$56:S$60,$D97)</f>
        <v>0.50503414379011302</v>
      </c>
      <c r="T97" s="42">
        <f>_xll.SRS1Splines.Functions25.OneWay_Spline($D$56:$D$60,T$56:T$60,$D97)</f>
        <v>0.72291877041789998</v>
      </c>
      <c r="U97" s="42">
        <f>_xll.SRS1Splines.Functions25.OneWay_Spline($D$56:$D$60,U$56:U$60,$D97)</f>
        <v>1.62099103020711</v>
      </c>
      <c r="V97" s="42">
        <f>_xll.SRS1Splines.Functions25.OneWay_Spline($D$56:$D$60,V$56:V$60,$D97)</f>
        <v>12.1553772826742</v>
      </c>
      <c r="W97" s="42">
        <f>_xll.SRS1Splines.Functions25.OneWay_Spline($D$56:$D$60,W$56:W$60,$D97)</f>
        <v>5.2847440896853497</v>
      </c>
      <c r="X97" s="42">
        <f>_xll.SRS1Splines.Functions25.OneWay_Spline($D$56:$D$60,X$56:X$60,$D97)</f>
        <v>0.50488873942640899</v>
      </c>
      <c r="Y97" s="42">
        <f>_xll.SRS1Splines.Functions25.OneWay_Spline($D$56:$D$60,Y$56:Y$60,$D97)</f>
        <v>0.56064280656076704</v>
      </c>
      <c r="Z97" s="42">
        <f>_xll.SRS1Splines.Functions25.OneWay_Spline($D$62:$D$65,Z$62:Z$65,$D97)</f>
        <v>1.03364405461153</v>
      </c>
      <c r="AB97" s="42">
        <v>2</v>
      </c>
      <c r="AC97" s="42">
        <f>_xll.SRS1Splines.Functions25.OneWay_Spline($D$56:$D$60,AC$56:AC$60,AB97)</f>
        <v>0.45823589209737597</v>
      </c>
      <c r="AD97" s="42">
        <f>_xll.SRS1Splines.Functions25.OneWay_Spline($D$56:$D$60,AD$56:AD$60,$D97)</f>
        <v>0.88095628065082399</v>
      </c>
      <c r="AE97" s="42">
        <f>_xll.SRS1Splines.Functions25.OneWay_Spline($D$56:$D$60,AE$56:AE$60,$D97)</f>
        <v>0.79594657361353904</v>
      </c>
      <c r="AF97" s="42">
        <f>_xll.SRS1Splines.Functions25.OneWay_Spline($D$56:$D$60,AF$56:AF$60,$D97)</f>
        <v>2.81844976921438</v>
      </c>
      <c r="AG97" s="42">
        <f>_xll.SRS1Splines.Functions25.OneWay_Spline($D$56:$D$60,AG$56:AG$60,$D97)</f>
        <v>2.8950743164033099</v>
      </c>
      <c r="AH97" s="42">
        <f>_xll.SRS1Splines.Functions25.OneWay_Spline($D$56:$D$60,AH$56:AH$60,$D97)</f>
        <v>42.467486076695998</v>
      </c>
      <c r="AI97" s="42">
        <f>_xll.SRS1Splines.Functions25.OneWay_Spline($D$56:$D$60,AI$56:AI$60,$D97)</f>
        <v>5.5492154214253802</v>
      </c>
      <c r="AJ97" s="42">
        <f>_xll.SRS1Splines.Functions25.OneWay_Spline($D$56:$D$60,AJ$56:AJ$60,$D97)</f>
        <v>0.61307332238651402</v>
      </c>
      <c r="AK97" s="42">
        <f>_xll.SRS1Splines.Functions25.OneWay_Spline($D$56:$D$60,AK$56:AK$60,$D97)</f>
        <v>0.62644140328490105</v>
      </c>
      <c r="AL97" s="42">
        <f>_xll.SRS1Splines.Functions25.OneWay_Spline($D$62:$D$65,AL$62:AL$65,$D97)</f>
        <v>2.4175751327995498</v>
      </c>
    </row>
    <row r="98" spans="4:38">
      <c r="D98" s="42">
        <f>D97+0.25</f>
        <v>2.25</v>
      </c>
      <c r="E98" s="42">
        <f>_xll.SRS1Splines.Functions25.OneWay_Spline($D$56:$D$60,$E$56:$E$60,D98)</f>
        <v>0.28878168397718601</v>
      </c>
      <c r="F98" s="42">
        <f>_xll.SRS1Splines.Functions25.OneWay_Spline($D$56:$D$60,F$56:F$60,$D98)</f>
        <v>0.71215401752922103</v>
      </c>
      <c r="G98" s="42">
        <f>_xll.SRS1Splines.Functions25.OneWay_Spline($D$56:$D$60,G$56:G$60,$D98)</f>
        <v>0.61551057312844004</v>
      </c>
      <c r="H98" s="42">
        <f>_xll.SRS1Splines.Functions25.OneWay_Spline($D$56:$D$60,H$56:H$60,$D98)</f>
        <v>1.62829810655711</v>
      </c>
      <c r="I98" s="42">
        <f>_xll.SRS1Splines.Functions25.OneWay_Spline($D$56:$D$60,I$56:I$60,$D98)</f>
        <v>2.2149789376220799</v>
      </c>
      <c r="J98" s="42">
        <f>_xll.SRS1Splines.Functions25.OneWay_Spline($D$56:$D$60,J$56:J$60,$D98)</f>
        <v>29.109779169926501</v>
      </c>
      <c r="K98" s="42">
        <f>_xll.SRS1Splines.Functions25.OneWay_Spline($D$56:$D$60,K$56:K$60,$D98)</f>
        <v>5.4771913522242004</v>
      </c>
      <c r="L98" s="42">
        <f>_xll.SRS1Splines.Functions25.OneWay_Spline($D$56:$D$60,L$56:L$60,$D98)</f>
        <v>0.54410325815660798</v>
      </c>
      <c r="M98" s="42">
        <f>_xll.SRS1Splines.Functions25.OneWay_Spline($D$56:$D$60,M$56:M$60,$D98)</f>
        <v>0.58214565693988696</v>
      </c>
      <c r="N98" s="42">
        <f>_xll.SRS1Splines.Functions25.OneWay_Spline(($D$62:$D$65),N$62:N$65,$D98)</f>
        <v>1.6187852119992101</v>
      </c>
      <c r="P98" s="42">
        <f>P97+0.25</f>
        <v>2.25</v>
      </c>
      <c r="Q98" s="42">
        <f>_xll.SRS1Splines.Functions25.OneWay_Spline($D$56:$D$60,Q$56:Q$60,P98)</f>
        <v>0.16944002034862099</v>
      </c>
      <c r="R98" s="42">
        <f>_xll.SRS1Splines.Functions25.OneWay_Spline($D$56:$D$60,R$56:R$60,$D98)</f>
        <v>0.57092475293451195</v>
      </c>
      <c r="S98" s="42">
        <f>_xll.SRS1Splines.Functions25.OneWay_Spline($D$56:$D$60,S$56:S$60,$D98)</f>
        <v>0.46798037753764099</v>
      </c>
      <c r="T98" s="42">
        <f>_xll.SRS1Splines.Functions25.OneWay_Spline($D$56:$D$60,T$56:T$60,$D98)</f>
        <v>0.66847482842514905</v>
      </c>
      <c r="U98" s="42">
        <f>_xll.SRS1Splines.Functions25.OneWay_Spline($D$56:$D$60,U$56:U$60,$D98)</f>
        <v>1.55683788350235</v>
      </c>
      <c r="V98" s="42">
        <f>_xll.SRS1Splines.Functions25.OneWay_Spline($D$56:$D$60,V$56:V$60,$D98)</f>
        <v>12.3860049582812</v>
      </c>
      <c r="W98" s="42">
        <f>_xll.SRS1Splines.Functions25.OneWay_Spline($D$56:$D$60,W$56:W$60,$D98)</f>
        <v>5.2182696229018202</v>
      </c>
      <c r="X98" s="42">
        <f>_xll.SRS1Splines.Functions25.OneWay_Spline($D$56:$D$60,X$56:X$60,$D98)</f>
        <v>0.49063210773634303</v>
      </c>
      <c r="Y98" s="42">
        <f>_xll.SRS1Splines.Functions25.OneWay_Spline($D$56:$D$60,Y$56:Y$60,$D98)</f>
        <v>0.55245844429368096</v>
      </c>
      <c r="Z98" s="42">
        <f>_xll.SRS1Splines.Functions25.OneWay_Spline($D$62:$D$65,Z$62:Z$65,$D98)</f>
        <v>0.98584449107199601</v>
      </c>
      <c r="AB98" s="42">
        <f>AB97+0.25</f>
        <v>2.25</v>
      </c>
      <c r="AC98" s="42">
        <f>_xll.SRS1Splines.Functions25.OneWay_Spline($D$56:$D$60,AC$56:AC$60,AB98)</f>
        <v>0.40812334760575197</v>
      </c>
      <c r="AD98" s="42">
        <f>_xll.SRS1Splines.Functions25.OneWay_Spline($D$56:$D$60,AD$56:AD$60,$D98)</f>
        <v>0.87228332075245996</v>
      </c>
      <c r="AE98" s="42">
        <f>_xll.SRS1Splines.Functions25.OneWay_Spline($D$56:$D$60,AE$56:AE$60,$D98)</f>
        <v>0.76741998750814899</v>
      </c>
      <c r="AF98" s="42">
        <f>_xll.SRS1Splines.Functions25.OneWay_Spline($D$56:$D$60,AF$56:AF$60,$D98)</f>
        <v>2.6742632965316502</v>
      </c>
      <c r="AG98" s="42">
        <f>_xll.SRS1Splines.Functions25.OneWay_Spline($D$56:$D$60,AG$56:AG$60,$D98)</f>
        <v>2.7686337012161899</v>
      </c>
      <c r="AH98" s="42">
        <f>_xll.SRS1Splines.Functions25.OneWay_Spline($D$56:$D$60,AH$56:AH$60,$D98)</f>
        <v>43.884463256477197</v>
      </c>
      <c r="AI98" s="42">
        <f>_xll.SRS1Splines.Functions25.OneWay_Spline($D$56:$D$60,AI$56:AI$60,$D98)</f>
        <v>5.4781255138946099</v>
      </c>
      <c r="AJ98" s="42">
        <f>_xll.SRS1Splines.Functions25.OneWay_Spline($D$56:$D$60,AJ$56:AJ$60,$D98)</f>
        <v>0.59757440857687305</v>
      </c>
      <c r="AK98" s="42">
        <f>_xll.SRS1Splines.Functions25.OneWay_Spline($D$56:$D$60,AK$56:AK$60,$D98)</f>
        <v>0.61430166876929704</v>
      </c>
      <c r="AL98" s="42">
        <f>_xll.SRS1Splines.Functions25.OneWay_Spline($D$62:$D$65,AL$62:AL$65,$D98)</f>
        <v>2.4979462121479199</v>
      </c>
    </row>
    <row r="99" spans="4:38">
      <c r="D99" s="42">
        <f t="shared" ref="D99:D117" si="28">D98+0.25</f>
        <v>2.5</v>
      </c>
      <c r="E99" s="42">
        <f>_xll.SRS1Splines.Functions25.OneWay_Spline($D$56:$D$60,$E$56:$E$60,D99)</f>
        <v>0.25688786517294798</v>
      </c>
      <c r="F99" s="42">
        <f>_xll.SRS1Splines.Functions25.OneWay_Spline($D$56:$D$60,F$56:F$60,$D99)</f>
        <v>0.70714625732105996</v>
      </c>
      <c r="G99" s="42">
        <f>_xll.SRS1Splines.Functions25.OneWay_Spline($D$56:$D$60,G$56:G$60,$D99)</f>
        <v>0.58418588427113805</v>
      </c>
      <c r="H99" s="42">
        <f>_xll.SRS1Splines.Functions25.OneWay_Spline($D$56:$D$60,H$56:H$60,$D99)</f>
        <v>1.5184382939743599</v>
      </c>
      <c r="I99" s="42">
        <f>_xll.SRS1Splines.Functions25.OneWay_Spline($D$56:$D$60,I$56:I$60,$D99)</f>
        <v>2.11110529540084</v>
      </c>
      <c r="J99" s="42">
        <f>_xll.SRS1Splines.Functions25.OneWay_Spline($D$56:$D$60,J$56:J$60,$D99)</f>
        <v>29.990094413208201</v>
      </c>
      <c r="K99" s="42">
        <f>_xll.SRS1Splines.Functions25.OneWay_Spline($D$56:$D$60,K$56:K$60,$D99)</f>
        <v>5.4117792113455101</v>
      </c>
      <c r="L99" s="42">
        <f>_xll.SRS1Splines.Functions25.OneWay_Spline($D$56:$D$60,L$56:L$60,$D99)</f>
        <v>0.52706687832607102</v>
      </c>
      <c r="M99" s="42">
        <f>_xll.SRS1Splines.Functions25.OneWay_Spline($D$56:$D$60,M$56:M$60,$D99)</f>
        <v>0.57007699798155698</v>
      </c>
      <c r="N99" s="42">
        <f>_xll.SRS1Splines.Functions25.OneWay_Spline(($D$62:$D$65),N$62:N$65,$D99)</f>
        <v>1.6341635954630001</v>
      </c>
      <c r="P99" s="42">
        <f t="shared" ref="P99:P117" si="29">P98+0.25</f>
        <v>2.5</v>
      </c>
      <c r="Q99" s="42">
        <f>_xll.SRS1Splines.Functions25.OneWay_Spline($D$56:$D$60,Q$56:Q$60,P99)</f>
        <v>0.15242559945960801</v>
      </c>
      <c r="R99" s="42">
        <f>_xll.SRS1Splines.Functions25.OneWay_Spline($D$56:$D$60,R$56:R$60,$D99)</f>
        <v>0.56907674915749995</v>
      </c>
      <c r="S99" s="42">
        <f>_xll.SRS1Splines.Functions25.OneWay_Spline($D$56:$D$60,S$56:S$60,$D99)</f>
        <v>0.433317176849844</v>
      </c>
      <c r="T99" s="42">
        <f>_xll.SRS1Splines.Functions25.OneWay_Spline($D$56:$D$60,T$56:T$60,$D99)</f>
        <v>0.61754339881902598</v>
      </c>
      <c r="U99" s="42">
        <f>_xll.SRS1Splines.Functions25.OneWay_Spline($D$56:$D$60,U$56:U$60,$D99)</f>
        <v>1.4891184581993999</v>
      </c>
      <c r="V99" s="42">
        <f>_xll.SRS1Splines.Functions25.OneWay_Spline($D$56:$D$60,V$56:V$60,$D99)</f>
        <v>12.654671626049799</v>
      </c>
      <c r="W99" s="42">
        <f>_xll.SRS1Splines.Functions25.OneWay_Spline($D$56:$D$60,W$56:W$60,$D99)</f>
        <v>5.1422533666278296</v>
      </c>
      <c r="X99" s="42">
        <f>_xll.SRS1Splines.Functions25.OneWay_Spline($D$56:$D$60,X$56:X$60,$D99)</f>
        <v>0.47432845990160699</v>
      </c>
      <c r="Y99" s="42">
        <f>_xll.SRS1Splines.Functions25.OneWay_Spline($D$56:$D$60,Y$56:Y$60,$D99)</f>
        <v>0.54305267343589703</v>
      </c>
      <c r="Z99" s="42">
        <f>_xll.SRS1Splines.Functions25.OneWay_Spline($D$62:$D$65,Z$62:Z$65,$D99)</f>
        <v>0.93541857788743299</v>
      </c>
      <c r="AB99" s="42">
        <f t="shared" ref="AB99:AB117" si="30">AB98+0.25</f>
        <v>2.5</v>
      </c>
      <c r="AC99" s="42">
        <f>_xll.SRS1Splines.Functions25.OneWay_Spline($D$56:$D$60,AC$56:AC$60,AB99)</f>
        <v>0.36135013088628698</v>
      </c>
      <c r="AD99" s="42">
        <f>_xll.SRS1Splines.Functions25.OneWay_Spline($D$56:$D$60,AD$56:AD$60,$D99)</f>
        <v>0.86497260586431102</v>
      </c>
      <c r="AE99" s="42">
        <f>_xll.SRS1Splines.Functions25.OneWay_Spline($D$56:$D$60,AE$56:AE$60,$D99)</f>
        <v>0.74094026174472605</v>
      </c>
      <c r="AF99" s="42">
        <f>_xll.SRS1Splines.Functions25.OneWay_Spline($D$56:$D$60,AF$56:AF$60,$D99)</f>
        <v>2.5093802009758002</v>
      </c>
      <c r="AG99" s="42">
        <f>_xll.SRS1Splines.Functions25.OneWay_Spline($D$56:$D$60,AG$56:AG$60,$D99)</f>
        <v>2.6240437154280398</v>
      </c>
      <c r="AH99" s="42">
        <f>_xll.SRS1Splines.Functions25.OneWay_Spline($D$56:$D$60,AH$56:AH$60,$D99)</f>
        <v>45.2100225536919</v>
      </c>
      <c r="AI99" s="42">
        <f>_xll.SRS1Splines.Functions25.OneWay_Spline($D$56:$D$60,AI$56:AI$60,$D99)</f>
        <v>5.4116220520109897</v>
      </c>
      <c r="AJ99" s="42">
        <f>_xll.SRS1Splines.Functions25.OneWay_Spline($D$56:$D$60,AJ$56:AJ$60,$D99)</f>
        <v>0.57980529675053505</v>
      </c>
      <c r="AK99" s="42">
        <f>_xll.SRS1Splines.Functions25.OneWay_Spline($D$56:$D$60,AK$56:AK$60,$D99)</f>
        <v>0.60041938862944499</v>
      </c>
      <c r="AL99" s="42">
        <f>_xll.SRS1Splines.Functions25.OneWay_Spline($D$62:$D$65,AL$62:AL$65,$D99)</f>
        <v>2.5731320605705901</v>
      </c>
    </row>
    <row r="100" spans="4:38">
      <c r="D100" s="42">
        <f t="shared" si="28"/>
        <v>2.75</v>
      </c>
      <c r="E100" s="42">
        <f>_xll.SRS1Splines.Functions25.OneWay_Spline($D$56:$D$60,$E$56:$E$60,D100)</f>
        <v>0.22727174330230099</v>
      </c>
      <c r="F100" s="42">
        <f>_xll.SRS1Splines.Functions25.OneWay_Spline($D$56:$D$60,F$56:F$60,$D100)</f>
        <v>0.70288499552902295</v>
      </c>
      <c r="G100" s="42">
        <f>_xll.SRS1Splines.Functions25.OneWay_Spline($D$56:$D$60,G$56:G$60,$D100)</f>
        <v>0.55502151878330397</v>
      </c>
      <c r="H100" s="42">
        <f>_xll.SRS1Splines.Functions25.OneWay_Spline($D$56:$D$60,H$56:H$60,$D100)</f>
        <v>1.4037406413783799</v>
      </c>
      <c r="I100" s="42">
        <f>_xll.SRS1Splines.Functions25.OneWay_Spline($D$56:$D$60,I$56:I$60,$D100)</f>
        <v>1.99656659316227</v>
      </c>
      <c r="J100" s="42">
        <f>_xll.SRS1Splines.Functions25.OneWay_Spline($D$56:$D$60,J$56:J$60,$D100)</f>
        <v>30.8096982604015</v>
      </c>
      <c r="K100" s="42">
        <f>_xll.SRS1Splines.Functions25.OneWay_Spline($D$56:$D$60,K$56:K$60,$D100)</f>
        <v>5.3397984872823399</v>
      </c>
      <c r="L100" s="42">
        <f>_xll.SRS1Splines.Functions25.OneWay_Spline($D$56:$D$60,L$56:L$60,$D100)</f>
        <v>0.508290597432697</v>
      </c>
      <c r="M100" s="42">
        <f>_xll.SRS1Splines.Functions25.OneWay_Spline($D$56:$D$60,M$56:M$60,$D100)</f>
        <v>0.55679642347929603</v>
      </c>
      <c r="N100" s="42">
        <f>_xll.SRS1Splines.Functions25.OneWay_Spline(($D$62:$D$65),N$62:N$65,$D100)</f>
        <v>1.64848140075688</v>
      </c>
      <c r="P100" s="42">
        <f t="shared" si="29"/>
        <v>2.75</v>
      </c>
      <c r="Q100" s="42">
        <f>_xll.SRS1Splines.Functions25.OneWay_Spline($D$56:$D$60,Q$56:Q$60,P100)</f>
        <v>0.136663311146866</v>
      </c>
      <c r="R100" s="42">
        <f>_xll.SRS1Splines.Functions25.OneWay_Spline($D$56:$D$60,R$56:R$60,$D100)</f>
        <v>0.56689274469375905</v>
      </c>
      <c r="S100" s="42">
        <f>_xll.SRS1Splines.Functions25.OneWay_Spline($D$56:$D$60,S$56:S$60,$D100)</f>
        <v>0.40104454172672299</v>
      </c>
      <c r="T100" s="42">
        <f>_xll.SRS1Splines.Functions25.OneWay_Spline($D$56:$D$60,T$56:T$60,$D100)</f>
        <v>0.570124481599533</v>
      </c>
      <c r="U100" s="42">
        <f>_xll.SRS1Splines.Functions25.OneWay_Spline($D$56:$D$60,U$56:U$60,$D100)</f>
        <v>1.41870408179235</v>
      </c>
      <c r="V100" s="42">
        <f>_xll.SRS1Splines.Functions25.OneWay_Spline($D$56:$D$60,V$56:V$60,$D100)</f>
        <v>12.956556836449201</v>
      </c>
      <c r="W100" s="42">
        <f>_xll.SRS1Splines.Functions25.OneWay_Spline($D$56:$D$60,W$56:W$60,$D100)</f>
        <v>5.0586036787614699</v>
      </c>
      <c r="X100" s="42">
        <f>_xll.SRS1Splines.Functions25.OneWay_Spline($D$56:$D$60,X$56:X$60,$D100)</f>
        <v>0.45638685476320501</v>
      </c>
      <c r="Y100" s="42">
        <f>_xll.SRS1Splines.Functions25.OneWay_Spline($D$56:$D$60,Y$56:Y$60,$D100)</f>
        <v>0.53264344184760204</v>
      </c>
      <c r="Z100" s="42">
        <f>_xll.SRS1Splines.Functions25.OneWay_Spline($D$62:$D$65,Z$62:Z$65,$D100)</f>
        <v>0.88315421995135002</v>
      </c>
      <c r="AB100" s="42">
        <f t="shared" si="30"/>
        <v>2.75</v>
      </c>
      <c r="AC100" s="42">
        <f>_xll.SRS1Splines.Functions25.OneWay_Spline($D$56:$D$60,AC$56:AC$60,AB100)</f>
        <v>0.317880175457737</v>
      </c>
      <c r="AD100" s="42">
        <f>_xll.SRS1Splines.Functions25.OneWay_Spline($D$56:$D$60,AD$56:AD$60,$D100)</f>
        <v>0.85875168698433302</v>
      </c>
      <c r="AE100" s="42">
        <f>_xll.SRS1Splines.Functions25.OneWay_Spline($D$56:$D$60,AE$56:AE$60,$D100)</f>
        <v>0.71643732882264799</v>
      </c>
      <c r="AF100" s="42">
        <f>_xll.SRS1Splines.Functions25.OneWay_Spline($D$56:$D$60,AF$56:AF$60,$D100)</f>
        <v>2.3279398071214499</v>
      </c>
      <c r="AG100" s="42">
        <f>_xll.SRS1Splines.Functions25.OneWay_Spline($D$56:$D$60,AG$56:AG$60,$D100)</f>
        <v>2.4649342331590698</v>
      </c>
      <c r="AH100" s="42">
        <f>_xll.SRS1Splines.Functions25.OneWay_Spline($D$56:$D$60,AH$56:AH$60,$D100)</f>
        <v>46.44416396834</v>
      </c>
      <c r="AI100" s="42">
        <f>_xll.SRS1Splines.Functions25.OneWay_Spline($D$56:$D$60,AI$56:AI$60,$D100)</f>
        <v>5.3497050357745204</v>
      </c>
      <c r="AJ100" s="42">
        <f>_xll.SRS1Splines.Functions25.OneWay_Spline($D$56:$D$60,AJ$56:AJ$60,$D100)</f>
        <v>0.56019434010218905</v>
      </c>
      <c r="AK100" s="42">
        <f>_xll.SRS1Splines.Functions25.OneWay_Spline($D$56:$D$60,AK$56:AK$60,$D100)</f>
        <v>0.585143071990194</v>
      </c>
      <c r="AL100" s="42">
        <f>_xll.SRS1Splines.Functions25.OneWay_Spline($D$62:$D$65,AL$62:AL$65,$D100)</f>
        <v>2.6431326780675501</v>
      </c>
    </row>
    <row r="101" spans="4:38">
      <c r="D101" s="42">
        <f t="shared" si="28"/>
        <v>3</v>
      </c>
      <c r="E101" s="42">
        <f>_xll.SRS1Splines.Functions25.OneWay_Spline($D$56:$D$60,$E$56:$E$60,D101)</f>
        <v>0.19989697226686801</v>
      </c>
      <c r="F101" s="42">
        <f>_xll.SRS1Splines.Functions25.OneWay_Spline($D$56:$D$60,F$56:F$60,$D101)</f>
        <v>0.69918360754907805</v>
      </c>
      <c r="G101" s="42">
        <f>_xll.SRS1Splines.Functions25.OneWay_Spline($D$56:$D$60,G$56:G$60,$D101)</f>
        <v>0.52801747666494003</v>
      </c>
      <c r="H101" s="42">
        <f>_xll.SRS1Splines.Functions25.OneWay_Spline($D$56:$D$60,H$56:H$60,$D101)</f>
        <v>1.28604509929156</v>
      </c>
      <c r="I101" s="42">
        <f>_xll.SRS1Splines.Functions25.OneWay_Spline($D$56:$D$60,I$56:I$60,$D101)</f>
        <v>1.8738982970068701</v>
      </c>
      <c r="J101" s="42">
        <f>_xll.SRS1Splines.Functions25.OneWay_Spline($D$56:$D$60,J$56:J$60,$D101)</f>
        <v>31.568590711506399</v>
      </c>
      <c r="K101" s="42">
        <f>_xll.SRS1Splines.Functions25.OneWay_Spline($D$56:$D$60,K$56:K$60,$D101)</f>
        <v>5.2628913258308296</v>
      </c>
      <c r="L101" s="42">
        <f>_xll.SRS1Splines.Functions25.OneWay_Spline($D$56:$D$60,L$56:L$60,$D101)</f>
        <v>0.48819312149433203</v>
      </c>
      <c r="M101" s="42">
        <f>_xll.SRS1Splines.Functions25.OneWay_Spline($D$56:$D$60,M$56:M$60,$D101)</f>
        <v>0.54260691231908398</v>
      </c>
      <c r="N101" s="42">
        <f>_xll.SRS1Splines.Functions25.OneWay_Spline(($D$62:$D$65),N$62:N$65,$D101)</f>
        <v>1.6617386278808399</v>
      </c>
      <c r="P101" s="42">
        <f t="shared" si="29"/>
        <v>3</v>
      </c>
      <c r="Q101" s="42">
        <f>_xll.SRS1Splines.Functions25.OneWay_Spline($D$56:$D$60,Q$56:Q$60,P101)</f>
        <v>0.122116529694879</v>
      </c>
      <c r="R101" s="42">
        <f>_xll.SRS1Splines.Functions25.OneWay_Spline($D$56:$D$60,R$56:R$60,$D101)</f>
        <v>0.56437273954328804</v>
      </c>
      <c r="S101" s="42">
        <f>_xll.SRS1Splines.Functions25.OneWay_Spline($D$56:$D$60,S$56:S$60,$D101)</f>
        <v>0.37116247216827802</v>
      </c>
      <c r="T101" s="42">
        <f>_xll.SRS1Splines.Functions25.OneWay_Spline($D$56:$D$60,T$56:T$60,$D101)</f>
        <v>0.52621807676666899</v>
      </c>
      <c r="U101" s="42">
        <f>_xll.SRS1Splines.Functions25.OneWay_Spline($D$56:$D$60,U$56:U$60,$D101)</f>
        <v>1.3464660817752601</v>
      </c>
      <c r="V101" s="42">
        <f>_xll.SRS1Splines.Functions25.OneWay_Spline($D$56:$D$60,V$56:V$60,$D101)</f>
        <v>13.2868401399486</v>
      </c>
      <c r="W101" s="42">
        <f>_xll.SRS1Splines.Functions25.OneWay_Spline($D$56:$D$60,W$56:W$60,$D101)</f>
        <v>4.9692289172008399</v>
      </c>
      <c r="X101" s="42">
        <f>_xll.SRS1Splines.Functions25.OneWay_Spline($D$56:$D$60,X$56:X$60,$D101)</f>
        <v>0.43721635116213903</v>
      </c>
      <c r="Y101" s="42">
        <f>_xll.SRS1Splines.Functions25.OneWay_Spline($D$56:$D$60,Y$56:Y$60,$D101)</f>
        <v>0.52144869738898003</v>
      </c>
      <c r="Z101" s="42">
        <f>_xll.SRS1Splines.Functions25.OneWay_Spline($D$62:$D$65,Z$62:Z$65,$D101)</f>
        <v>0.82983932215725498</v>
      </c>
      <c r="AB101" s="42">
        <f t="shared" si="30"/>
        <v>3</v>
      </c>
      <c r="AC101" s="42">
        <f>_xll.SRS1Splines.Functions25.OneWay_Spline($D$56:$D$60,AC$56:AC$60,AB101)</f>
        <v>0.277677414838856</v>
      </c>
      <c r="AD101" s="42">
        <f>_xll.SRS1Splines.Functions25.OneWay_Spline($D$56:$D$60,AD$56:AD$60,$D101)</f>
        <v>0.85334811511048303</v>
      </c>
      <c r="AE101" s="42">
        <f>_xll.SRS1Splines.Functions25.OneWay_Spline($D$56:$D$60,AE$56:AE$60,$D101)</f>
        <v>0.69384112124129105</v>
      </c>
      <c r="AF101" s="42">
        <f>_xll.SRS1Splines.Functions25.OneWay_Spline($D$56:$D$60,AF$56:AF$60,$D101)</f>
        <v>2.1340814395432401</v>
      </c>
      <c r="AG101" s="42">
        <f>_xll.SRS1Splines.Functions25.OneWay_Spline($D$56:$D$60,AG$56:AG$60,$D101)</f>
        <v>2.2949351285294899</v>
      </c>
      <c r="AH101" s="42">
        <f>_xll.SRS1Splines.Functions25.OneWay_Spline($D$56:$D$60,AH$56:AH$60,$D101)</f>
        <v>47.586887500421703</v>
      </c>
      <c r="AI101" s="42">
        <f>_xll.SRS1Splines.Functions25.OneWay_Spline($D$56:$D$60,AI$56:AI$60,$D101)</f>
        <v>5.2923744651851896</v>
      </c>
      <c r="AJ101" s="42">
        <f>_xll.SRS1Splines.Functions25.OneWay_Spline($D$56:$D$60,AJ$56:AJ$60,$D101)</f>
        <v>0.53916989182652597</v>
      </c>
      <c r="AK101" s="42">
        <f>_xll.SRS1Splines.Functions25.OneWay_Spline($D$56:$D$60,AK$56:AK$60,$D101)</f>
        <v>0.56882122797639301</v>
      </c>
      <c r="AL101" s="42">
        <f>_xll.SRS1Splines.Functions25.OneWay_Spline($D$62:$D$65,AL$62:AL$65,$D101)</f>
        <v>2.7079480646388201</v>
      </c>
    </row>
    <row r="102" spans="4:38">
      <c r="D102" s="42">
        <f t="shared" si="28"/>
        <v>3.25</v>
      </c>
      <c r="E102" s="42">
        <f>_xll.SRS1Splines.Functions25.OneWay_Spline($D$56:$D$60,$E$56:$E$60,D102)</f>
        <v>0.17472720596826599</v>
      </c>
      <c r="F102" s="42">
        <f>_xll.SRS1Splines.Functions25.OneWay_Spline($D$56:$D$60,F$56:F$60,$D102)</f>
        <v>0.69585546877719495</v>
      </c>
      <c r="G102" s="42">
        <f>_xll.SRS1Splines.Functions25.OneWay_Spline($D$56:$D$60,G$56:G$60,$D102)</f>
        <v>0.50317375791604502</v>
      </c>
      <c r="H102" s="42">
        <f>_xll.SRS1Splines.Functions25.OneWay_Spline($D$56:$D$60,H$56:H$60,$D102)</f>
        <v>1.1671916182363</v>
      </c>
      <c r="I102" s="42">
        <f>_xll.SRS1Splines.Functions25.OneWay_Spline($D$56:$D$60,I$56:I$60,$D102)</f>
        <v>1.74563587303515</v>
      </c>
      <c r="J102" s="42">
        <f>_xll.SRS1Splines.Functions25.OneWay_Spline($D$56:$D$60,J$56:J$60,$D102)</f>
        <v>32.266771766523</v>
      </c>
      <c r="K102" s="42">
        <f>_xll.SRS1Splines.Functions25.OneWay_Spline($D$56:$D$60,K$56:K$60,$D102)</f>
        <v>5.1826998727870697</v>
      </c>
      <c r="L102" s="42">
        <f>_xll.SRS1Splines.Functions25.OneWay_Spline($D$56:$D$60,L$56:L$60,$D102)</f>
        <v>0.46719315652882398</v>
      </c>
      <c r="M102" s="42">
        <f>_xll.SRS1Splines.Functions25.OneWay_Spline($D$56:$D$60,M$56:M$60,$D102)</f>
        <v>0.527811443386907</v>
      </c>
      <c r="N102" s="42">
        <f>_xll.SRS1Splines.Functions25.OneWay_Spline(($D$62:$D$65),N$62:N$65,$D102)</f>
        <v>1.6739352768348801</v>
      </c>
      <c r="P102" s="42">
        <f t="shared" si="29"/>
        <v>3.25</v>
      </c>
      <c r="Q102" s="42">
        <f>_xll.SRS1Splines.Functions25.OneWay_Spline($D$56:$D$60,Q$56:Q$60,P102)</f>
        <v>0.10874862938813</v>
      </c>
      <c r="R102" s="42">
        <f>_xll.SRS1Splines.Functions25.OneWay_Spline($D$56:$D$60,R$56:R$60,$D102)</f>
        <v>0.56151673370608801</v>
      </c>
      <c r="S102" s="42">
        <f>_xll.SRS1Splines.Functions25.OneWay_Spline($D$56:$D$60,S$56:S$60,$D102)</f>
        <v>0.34367096817450798</v>
      </c>
      <c r="T102" s="42">
        <f>_xll.SRS1Splines.Functions25.OneWay_Spline($D$56:$D$60,T$56:T$60,$D102)</f>
        <v>0.485824184320434</v>
      </c>
      <c r="U102" s="42">
        <f>_xll.SRS1Splines.Functions25.OneWay_Spline($D$56:$D$60,U$56:U$60,$D102)</f>
        <v>1.2732757856422201</v>
      </c>
      <c r="V102" s="42">
        <f>_xll.SRS1Splines.Functions25.OneWay_Spline($D$56:$D$60,V$56:V$60,$D102)</f>
        <v>13.640701087017099</v>
      </c>
      <c r="W102" s="42">
        <f>_xll.SRS1Splines.Functions25.OneWay_Spline($D$56:$D$60,W$56:W$60,$D102)</f>
        <v>4.87603743984402</v>
      </c>
      <c r="X102" s="42">
        <f>_xll.SRS1Splines.Functions25.OneWay_Spline($D$56:$D$60,X$56:X$60,$D102)</f>
        <v>0.417226007939415</v>
      </c>
      <c r="Y102" s="42">
        <f>_xll.SRS1Splines.Functions25.OneWay_Spline($D$56:$D$60,Y$56:Y$60,$D102)</f>
        <v>0.50968638792021703</v>
      </c>
      <c r="Z102" s="42">
        <f>_xll.SRS1Splines.Functions25.OneWay_Spline($D$62:$D$65,Z$62:Z$65,$D102)</f>
        <v>0.77626178939865598</v>
      </c>
      <c r="AB102" s="42">
        <f t="shared" si="30"/>
        <v>3.25</v>
      </c>
      <c r="AC102" s="42">
        <f>_xll.SRS1Splines.Functions25.OneWay_Spline($D$56:$D$60,AC$56:AC$60,AB102)</f>
        <v>0.240705782548401</v>
      </c>
      <c r="AD102" s="42">
        <f>_xll.SRS1Splines.Functions25.OneWay_Spline($D$56:$D$60,AD$56:AD$60,$D102)</f>
        <v>0.84848944124071901</v>
      </c>
      <c r="AE102" s="42">
        <f>_xll.SRS1Splines.Functions25.OneWay_Spline($D$56:$D$60,AE$56:AE$60,$D102)</f>
        <v>0.673081571500034</v>
      </c>
      <c r="AF102" s="42">
        <f>_xll.SRS1Splines.Functions25.OneWay_Spline($D$56:$D$60,AF$56:AF$60,$D102)</f>
        <v>1.9319444228157701</v>
      </c>
      <c r="AG102" s="42">
        <f>_xll.SRS1Splines.Functions25.OneWay_Spline($D$56:$D$60,AG$56:AG$60,$D102)</f>
        <v>2.1176762756595</v>
      </c>
      <c r="AH102" s="42">
        <f>_xll.SRS1Splines.Functions25.OneWay_Spline($D$56:$D$60,AH$56:AH$60,$D102)</f>
        <v>48.638193149936697</v>
      </c>
      <c r="AI102" s="42">
        <f>_xll.SRS1Splines.Functions25.OneWay_Spline($D$56:$D$60,AI$56:AI$60,$D102)</f>
        <v>5.2396303402430098</v>
      </c>
      <c r="AJ102" s="42">
        <f>_xll.SRS1Splines.Functions25.OneWay_Spline($D$56:$D$60,AJ$56:AJ$60,$D102)</f>
        <v>0.51716030511823396</v>
      </c>
      <c r="AK102" s="42">
        <f>_xll.SRS1Splines.Functions25.OneWay_Spline($D$56:$D$60,AK$56:AK$60,$D102)</f>
        <v>0.55180236571289198</v>
      </c>
      <c r="AL102" s="42">
        <f>_xll.SRS1Splines.Functions25.OneWay_Spline($D$62:$D$65,AL$62:AL$65,$D102)</f>
        <v>2.7675782202843799</v>
      </c>
    </row>
    <row r="103" spans="4:38">
      <c r="D103" s="42">
        <f t="shared" si="28"/>
        <v>3.5</v>
      </c>
      <c r="E103" s="42">
        <f>_xll.SRS1Splines.Functions25.OneWay_Spline($D$56:$D$60,$E$56:$E$60,D103)</f>
        <v>0.15172609830811501</v>
      </c>
      <c r="F103" s="42">
        <f>_xll.SRS1Splines.Functions25.OneWay_Spline($D$56:$D$60,F$56:F$60,$D103)</f>
        <v>0.69271395460934204</v>
      </c>
      <c r="G103" s="42">
        <f>_xll.SRS1Splines.Functions25.OneWay_Spline($D$56:$D$60,G$56:G$60,$D103)</f>
        <v>0.48049036253661898</v>
      </c>
      <c r="H103" s="42">
        <f>_xll.SRS1Splines.Functions25.OneWay_Spline($D$56:$D$60,H$56:H$60,$D103)</f>
        <v>1.0490201487349999</v>
      </c>
      <c r="I103" s="42">
        <f>_xll.SRS1Splines.Functions25.OneWay_Spline($D$56:$D$60,I$56:I$60,$D103)</f>
        <v>1.61431478734764</v>
      </c>
      <c r="J103" s="42">
        <f>_xll.SRS1Splines.Functions25.OneWay_Spline($D$56:$D$60,J$56:J$60,$D103)</f>
        <v>32.904241425451097</v>
      </c>
      <c r="K103" s="42">
        <f>_xll.SRS1Splines.Functions25.OneWay_Spline($D$56:$D$60,K$56:K$60,$D103)</f>
        <v>5.1008662739471999</v>
      </c>
      <c r="L103" s="42">
        <f>_xll.SRS1Splines.Functions25.OneWay_Spline($D$56:$D$60,L$56:L$60,$D103)</f>
        <v>0.44570940855401903</v>
      </c>
      <c r="M103" s="42">
        <f>_xll.SRS1Splines.Functions25.OneWay_Spline($D$56:$D$60,M$56:M$60,$D103)</f>
        <v>0.51271299556874605</v>
      </c>
      <c r="N103" s="42">
        <f>_xll.SRS1Splines.Functions25.OneWay_Spline(($D$62:$D$65),N$62:N$65,$D103)</f>
        <v>1.68507134761901</v>
      </c>
      <c r="P103" s="42">
        <f t="shared" si="29"/>
        <v>3.5</v>
      </c>
      <c r="Q103" s="42">
        <f>_xll.SRS1Splines.Functions25.OneWay_Spline($D$56:$D$60,Q$56:Q$60,P103)</f>
        <v>9.6522984511105095E-2</v>
      </c>
      <c r="R103" s="42">
        <f>_xll.SRS1Splines.Functions25.OneWay_Spline($D$56:$D$60,R$56:R$60,$D103)</f>
        <v>0.55832472718215798</v>
      </c>
      <c r="S103" s="42">
        <f>_xll.SRS1Splines.Functions25.OneWay_Spline($D$56:$D$60,S$56:S$60,$D103)</f>
        <v>0.31857002974541299</v>
      </c>
      <c r="T103" s="42">
        <f>_xll.SRS1Splines.Functions25.OneWay_Spline($D$56:$D$60,T$56:T$60,$D103)</f>
        <v>0.448942804260828</v>
      </c>
      <c r="U103" s="42">
        <f>_xll.SRS1Splines.Functions25.OneWay_Spline($D$56:$D$60,U$56:U$60,$D103)</f>
        <v>1.20000452088731</v>
      </c>
      <c r="V103" s="42">
        <f>_xll.SRS1Splines.Functions25.OneWay_Spline($D$56:$D$60,V$56:V$60,$D103)</f>
        <v>14.0133192281241</v>
      </c>
      <c r="W103" s="42">
        <f>_xll.SRS1Splines.Functions25.OneWay_Spline($D$56:$D$60,W$56:W$60,$D103)</f>
        <v>4.7809376045891199</v>
      </c>
      <c r="X103" s="42">
        <f>_xll.SRS1Splines.Functions25.OneWay_Spline($D$56:$D$60,X$56:X$60,$D103)</f>
        <v>0.39682488393603499</v>
      </c>
      <c r="Y103" s="42">
        <f>_xll.SRS1Splines.Functions25.OneWay_Spline($D$56:$D$60,Y$56:Y$60,$D103)</f>
        <v>0.49757446130149802</v>
      </c>
      <c r="Z103" s="42">
        <f>_xll.SRS1Splines.Functions25.OneWay_Spline($D$62:$D$65,Z$62:Z$65,$D103)</f>
        <v>0.72320952656906401</v>
      </c>
      <c r="AB103" s="42">
        <f t="shared" si="30"/>
        <v>3.5</v>
      </c>
      <c r="AC103" s="42">
        <f>_xll.SRS1Splines.Functions25.OneWay_Spline($D$56:$D$60,AC$56:AC$60,AB103)</f>
        <v>0.20692921210512499</v>
      </c>
      <c r="AD103" s="42">
        <f>_xll.SRS1Splines.Functions25.OneWay_Spline($D$56:$D$60,AD$56:AD$60,$D103)</f>
        <v>0.84390321637299803</v>
      </c>
      <c r="AE103" s="42">
        <f>_xll.SRS1Splines.Functions25.OneWay_Spline($D$56:$D$60,AE$56:AE$60,$D103)</f>
        <v>0.65408861209825298</v>
      </c>
      <c r="AF103" s="42">
        <f>_xll.SRS1Splines.Functions25.OneWay_Spline($D$56:$D$60,AF$56:AF$60,$D103)</f>
        <v>1.72566808151369</v>
      </c>
      <c r="AG103" s="42">
        <f>_xll.SRS1Splines.Functions25.OneWay_Spline($D$56:$D$60,AG$56:AG$60,$D103)</f>
        <v>1.9367875486693</v>
      </c>
      <c r="AH103" s="42">
        <f>_xll.SRS1Splines.Functions25.OneWay_Spline($D$56:$D$60,AH$56:AH$60,$D103)</f>
        <v>49.598080916885301</v>
      </c>
      <c r="AI103" s="42">
        <f>_xll.SRS1Splines.Functions25.OneWay_Spline($D$56:$D$60,AI$56:AI$60,$D103)</f>
        <v>5.1914726609479702</v>
      </c>
      <c r="AJ103" s="42">
        <f>_xll.SRS1Splines.Functions25.OneWay_Spline($D$56:$D$60,AJ$56:AJ$60,$D103)</f>
        <v>0.49459393317200301</v>
      </c>
      <c r="AK103" s="42">
        <f>_xll.SRS1Splines.Functions25.OneWay_Spline($D$56:$D$60,AK$56:AK$60,$D103)</f>
        <v>0.534434994324541</v>
      </c>
      <c r="AL103" s="42">
        <f>_xll.SRS1Splines.Functions25.OneWay_Spline($D$62:$D$65,AL$62:AL$65,$D103)</f>
        <v>2.8220231450042399</v>
      </c>
    </row>
    <row r="104" spans="4:38">
      <c r="D104" s="42">
        <f t="shared" si="28"/>
        <v>3.75</v>
      </c>
      <c r="E104" s="42">
        <f>_xll.SRS1Splines.Functions25.OneWay_Spline($D$56:$D$60,$E$56:$E$60,D104)</f>
        <v>0.13085730318803601</v>
      </c>
      <c r="F104" s="42">
        <f>_xll.SRS1Splines.Functions25.OneWay_Spline($D$56:$D$60,F$56:F$60,$D104)</f>
        <v>0.68957244044149002</v>
      </c>
      <c r="G104" s="42">
        <f>_xll.SRS1Splines.Functions25.OneWay_Spline($D$56:$D$60,G$56:G$60,$D104)</f>
        <v>0.45996729052666202</v>
      </c>
      <c r="H104" s="42">
        <f>_xll.SRS1Splines.Functions25.OneWay_Spline($D$56:$D$60,H$56:H$60,$D104)</f>
        <v>0.93337064131006597</v>
      </c>
      <c r="I104" s="42">
        <f>_xll.SRS1Splines.Functions25.OneWay_Spline($D$56:$D$60,I$56:I$60,$D104)</f>
        <v>1.48247050604484</v>
      </c>
      <c r="J104" s="42">
        <f>_xll.SRS1Splines.Functions25.OneWay_Spline($D$56:$D$60,J$56:J$60,$D104)</f>
        <v>33.480999688290801</v>
      </c>
      <c r="K104" s="42">
        <f>_xll.SRS1Splines.Functions25.OneWay_Spline($D$56:$D$60,K$56:K$60,$D104)</f>
        <v>5.0190326751073302</v>
      </c>
      <c r="L104" s="42">
        <f>_xll.SRS1Splines.Functions25.OneWay_Spline($D$56:$D$60,L$56:L$60,$D104)</f>
        <v>0.42416058358776398</v>
      </c>
      <c r="M104" s="42">
        <f>_xll.SRS1Splines.Functions25.OneWay_Spline($D$56:$D$60,M$56:M$60,$D104)</f>
        <v>0.497614547750585</v>
      </c>
      <c r="N104" s="42">
        <f>_xll.SRS1Splines.Functions25.OneWay_Spline(($D$62:$D$65),N$62:N$65,$D104)</f>
        <v>1.6951468402332199</v>
      </c>
      <c r="P104" s="42">
        <f t="shared" si="29"/>
        <v>3.75</v>
      </c>
      <c r="Q104" s="42">
        <f>_xll.SRS1Splines.Functions25.OneWay_Spline($D$56:$D$60,Q$56:Q$60,P104)</f>
        <v>8.5402969348286895E-2</v>
      </c>
      <c r="R104" s="42">
        <f>_xll.SRS1Splines.Functions25.OneWay_Spline($D$56:$D$60,R$56:R$60,$D104)</f>
        <v>0.55479671997149904</v>
      </c>
      <c r="S104" s="42">
        <f>_xll.SRS1Splines.Functions25.OneWay_Spline($D$56:$D$60,S$56:S$60,$D104)</f>
        <v>0.29585965688099503</v>
      </c>
      <c r="T104" s="42">
        <f>_xll.SRS1Splines.Functions25.OneWay_Spline($D$56:$D$60,T$56:T$60,$D104)</f>
        <v>0.41557393658785202</v>
      </c>
      <c r="U104" s="42">
        <f>_xll.SRS1Splines.Functions25.OneWay_Spline($D$56:$D$60,U$56:U$60,$D104)</f>
        <v>1.12752361500461</v>
      </c>
      <c r="V104" s="42">
        <f>_xll.SRS1Splines.Functions25.OneWay_Spline($D$56:$D$60,V$56:V$60,$D104)</f>
        <v>14.399874113738701</v>
      </c>
      <c r="W104" s="42">
        <f>_xll.SRS1Splines.Functions25.OneWay_Spline($D$56:$D$60,W$56:W$60,$D104)</f>
        <v>4.6858377693342099</v>
      </c>
      <c r="X104" s="42">
        <f>_xll.SRS1Splines.Functions25.OneWay_Spline($D$56:$D$60,X$56:X$60,$D104)</f>
        <v>0.376422037993004</v>
      </c>
      <c r="Y104" s="42">
        <f>_xll.SRS1Splines.Functions25.OneWay_Spline($D$56:$D$60,Y$56:Y$60,$D104)</f>
        <v>0.48533086539300802</v>
      </c>
      <c r="Z104" s="42">
        <f>_xll.SRS1Splines.Functions25.OneWay_Spline($D$62:$D$65,Z$62:Z$65,$D104)</f>
        <v>0.67147043856198596</v>
      </c>
      <c r="AB104" s="42">
        <f t="shared" si="30"/>
        <v>3.75</v>
      </c>
      <c r="AC104" s="42">
        <f>_xll.SRS1Splines.Functions25.OneWay_Spline($D$56:$D$60,AC$56:AC$60,AB104)</f>
        <v>0.17631163702778499</v>
      </c>
      <c r="AD104" s="42">
        <f>_xll.SRS1Splines.Functions25.OneWay_Spline($D$56:$D$60,AD$56:AD$60,$D104)</f>
        <v>0.83931699150527606</v>
      </c>
      <c r="AE104" s="42">
        <f>_xll.SRS1Splines.Functions25.OneWay_Spline($D$56:$D$60,AE$56:AE$60,$D104)</f>
        <v>0.63679217553532597</v>
      </c>
      <c r="AF104" s="42">
        <f>_xll.SRS1Splines.Functions25.OneWay_Spline($D$56:$D$60,AF$56:AF$60,$D104)</f>
        <v>1.5193917402116</v>
      </c>
      <c r="AG104" s="42">
        <f>_xll.SRS1Splines.Functions25.OneWay_Spline($D$56:$D$60,AG$56:AG$60,$D104)</f>
        <v>1.7558988216791001</v>
      </c>
      <c r="AH104" s="42">
        <f>_xll.SRS1Splines.Functions25.OneWay_Spline($D$56:$D$60,AH$56:AH$60,$D104)</f>
        <v>50.466550801267303</v>
      </c>
      <c r="AI104" s="42">
        <f>_xll.SRS1Splines.Functions25.OneWay_Spline($D$56:$D$60,AI$56:AI$60,$D104)</f>
        <v>5.1479014273000896</v>
      </c>
      <c r="AJ104" s="42">
        <f>_xll.SRS1Splines.Functions25.OneWay_Spline($D$56:$D$60,AJ$56:AJ$60,$D104)</f>
        <v>0.47189912918252302</v>
      </c>
      <c r="AK104" s="42">
        <f>_xll.SRS1Splines.Functions25.OneWay_Spline($D$56:$D$60,AK$56:AK$60,$D104)</f>
        <v>0.51706762293619002</v>
      </c>
      <c r="AL104" s="42">
        <f>_xll.SRS1Splines.Functions25.OneWay_Spline($D$62:$D$65,AL$62:AL$65,$D104)</f>
        <v>2.8712828387984</v>
      </c>
    </row>
    <row r="105" spans="4:38">
      <c r="D105" s="42">
        <f t="shared" si="28"/>
        <v>4</v>
      </c>
      <c r="E105" s="42">
        <f>_xll.SRS1Splines.Functions25.OneWay_Spline($D$56:$D$60,$E$56:$E$60,D105)</f>
        <v>0.11208447450964799</v>
      </c>
      <c r="F105" s="42">
        <f>_xll.SRS1Splines.Functions25.OneWay_Spline($D$56:$D$60,F$56:F$60,$D105)</f>
        <v>0.68624430166960704</v>
      </c>
      <c r="G105" s="42">
        <f>_xll.SRS1Splines.Functions25.OneWay_Spline($D$56:$D$60,G$56:G$60,$D105)</f>
        <v>0.44160454188617498</v>
      </c>
      <c r="H105" s="42">
        <f>_xll.SRS1Splines.Functions25.OneWay_Spline($D$56:$D$60,H$56:H$60,$D105)</f>
        <v>0.82208304648388797</v>
      </c>
      <c r="I105" s="42">
        <f>_xll.SRS1Splines.Functions25.OneWay_Spline($D$56:$D$60,I$56:I$60,$D105)</f>
        <v>1.3526384952272801</v>
      </c>
      <c r="J105" s="42">
        <f>_xll.SRS1Splines.Functions25.OneWay_Spline($D$56:$D$60,J$56:J$60,$D105)</f>
        <v>33.997046555042203</v>
      </c>
      <c r="K105" s="42">
        <f>_xll.SRS1Splines.Functions25.OneWay_Spline($D$56:$D$60,K$56:K$60,$D105)</f>
        <v>4.93884122206358</v>
      </c>
      <c r="L105" s="42">
        <f>_xll.SRS1Splines.Functions25.OneWay_Spline($D$56:$D$60,L$56:L$60,$D105)</f>
        <v>0.40296538764790502</v>
      </c>
      <c r="M105" s="42">
        <f>_xll.SRS1Splines.Functions25.OneWay_Spline($D$56:$D$60,M$56:M$60,$D105)</f>
        <v>0.48281907881840802</v>
      </c>
      <c r="N105" s="42">
        <f>_xll.SRS1Splines.Functions25.OneWay_Spline(($D$62:$D$65),N$62:N$65,$D105)</f>
        <v>1.7041617546775101</v>
      </c>
      <c r="P105" s="42">
        <f t="shared" si="29"/>
        <v>4</v>
      </c>
      <c r="Q105" s="42">
        <f>_xll.SRS1Splines.Functions25.OneWay_Spline($D$56:$D$60,Q$56:Q$60,P105)</f>
        <v>7.5351958184160003E-2</v>
      </c>
      <c r="R105" s="42">
        <f>_xll.SRS1Splines.Functions25.OneWay_Spline($D$56:$D$60,R$56:R$60,$D105)</f>
        <v>0.55093271207411099</v>
      </c>
      <c r="S105" s="42">
        <f>_xll.SRS1Splines.Functions25.OneWay_Spline($D$56:$D$60,S$56:S$60,$D105)</f>
        <v>0.27553984958125199</v>
      </c>
      <c r="T105" s="42">
        <f>_xll.SRS1Splines.Functions25.OneWay_Spline($D$56:$D$60,T$56:T$60,$D105)</f>
        <v>0.38571758130150402</v>
      </c>
      <c r="U105" s="42">
        <f>_xll.SRS1Splines.Functions25.OneWay_Spline($D$56:$D$60,U$56:U$60,$D105)</f>
        <v>1.0567043954881901</v>
      </c>
      <c r="V105" s="42">
        <f>_xll.SRS1Splines.Functions25.OneWay_Spline($D$56:$D$60,V$56:V$60,$D105)</f>
        <v>14.7955452943301</v>
      </c>
      <c r="W105" s="42">
        <f>_xll.SRS1Splines.Functions25.OneWay_Spline($D$56:$D$60,W$56:W$60,$D105)</f>
        <v>4.59264629197739</v>
      </c>
      <c r="X105" s="42">
        <f>_xll.SRS1Splines.Functions25.OneWay_Spline($D$56:$D$60,X$56:X$60,$D105)</f>
        <v>0.35642652895132598</v>
      </c>
      <c r="Y105" s="42">
        <f>_xll.SRS1Splines.Functions25.OneWay_Spline($D$56:$D$60,Y$56:Y$60,$D105)</f>
        <v>0.473173548054933</v>
      </c>
      <c r="Z105" s="42">
        <f>_xll.SRS1Splines.Functions25.OneWay_Spline($D$62:$D$65,Z$62:Z$65,$D105)</f>
        <v>0.62183243027093205</v>
      </c>
      <c r="AB105" s="42">
        <f t="shared" si="30"/>
        <v>4</v>
      </c>
      <c r="AC105" s="42">
        <f>_xll.SRS1Splines.Functions25.OneWay_Spline($D$56:$D$60,AC$56:AC$60,AB105)</f>
        <v>0.148816990835136</v>
      </c>
      <c r="AD105" s="42">
        <f>_xll.SRS1Splines.Functions25.OneWay_Spline($D$56:$D$60,AD$56:AD$60,$D105)</f>
        <v>0.83445831763551204</v>
      </c>
      <c r="AE105" s="42">
        <f>_xll.SRS1Splines.Functions25.OneWay_Spline($D$56:$D$60,AE$56:AE$60,$D105)</f>
        <v>0.62112219431062998</v>
      </c>
      <c r="AF105" s="42">
        <f>_xll.SRS1Splines.Functions25.OneWay_Spline($D$56:$D$60,AF$56:AF$60,$D105)</f>
        <v>1.3172547234841401</v>
      </c>
      <c r="AG105" s="42">
        <f>_xll.SRS1Splines.Functions25.OneWay_Spline($D$56:$D$60,AG$56:AG$60,$D105)</f>
        <v>1.57863996880911</v>
      </c>
      <c r="AH105" s="42">
        <f>_xll.SRS1Splines.Functions25.OneWay_Spline($D$56:$D$60,AH$56:AH$60,$D105)</f>
        <v>51.243602803082801</v>
      </c>
      <c r="AI105" s="42">
        <f>_xll.SRS1Splines.Functions25.OneWay_Spline($D$56:$D$60,AI$56:AI$60,$D105)</f>
        <v>5.1089166392993404</v>
      </c>
      <c r="AJ105" s="42">
        <f>_xll.SRS1Splines.Functions25.OneWay_Spline($D$56:$D$60,AJ$56:AJ$60,$D105)</f>
        <v>0.44950424634448399</v>
      </c>
      <c r="AK105" s="42">
        <f>_xll.SRS1Splines.Functions25.OneWay_Spline($D$56:$D$60,AK$56:AK$60,$D105)</f>
        <v>0.50004876067269</v>
      </c>
      <c r="AL105" s="42">
        <f>_xll.SRS1Splines.Functions25.OneWay_Spline($D$62:$D$65,AL$62:AL$65,$D105)</f>
        <v>2.9153573016668601</v>
      </c>
    </row>
    <row r="106" spans="4:38">
      <c r="D106" s="42">
        <f t="shared" si="28"/>
        <v>4.25</v>
      </c>
      <c r="E106" s="42">
        <f>_xll.SRS1Splines.Functions25.OneWay_Spline($D$56:$D$60,$E$56:$E$60,D106)</f>
        <v>9.5371266174570604E-2</v>
      </c>
      <c r="F106" s="42">
        <f>_xll.SRS1Splines.Functions25.OneWay_Spline($D$56:$D$60,F$56:F$60,$D106)</f>
        <v>0.68254291368966202</v>
      </c>
      <c r="G106" s="42">
        <f>_xll.SRS1Splines.Functions25.OneWay_Spline($D$56:$D$60,G$56:G$60,$D106)</f>
        <v>0.42540211661515598</v>
      </c>
      <c r="H106" s="42">
        <f>_xll.SRS1Splines.Functions25.OneWay_Spline($D$56:$D$60,H$56:H$60,$D106)</f>
        <v>0.71699731477886697</v>
      </c>
      <c r="I106" s="42">
        <f>_xll.SRS1Splines.Functions25.OneWay_Spline($D$56:$D$60,I$56:I$60,$D106)</f>
        <v>1.22735422099546</v>
      </c>
      <c r="J106" s="42">
        <f>_xll.SRS1Splines.Functions25.OneWay_Spline($D$56:$D$60,J$56:J$60,$D106)</f>
        <v>34.452382025705198</v>
      </c>
      <c r="K106" s="42">
        <f>_xll.SRS1Splines.Functions25.OneWay_Spline($D$56:$D$60,K$56:K$60,$D106)</f>
        <v>4.86193406061206</v>
      </c>
      <c r="L106" s="42">
        <f>_xll.SRS1Splines.Functions25.OneWay_Spline($D$56:$D$60,L$56:L$60,$D106)</f>
        <v>0.382542526752289</v>
      </c>
      <c r="M106" s="42">
        <f>_xll.SRS1Splines.Functions25.OneWay_Spline($D$56:$D$60,M$56:M$60,$D106)</f>
        <v>0.46862956765819702</v>
      </c>
      <c r="N106" s="42">
        <f>_xll.SRS1Splines.Functions25.OneWay_Spline(($D$62:$D$65),N$62:N$65,$D106)</f>
        <v>1.71211609095189</v>
      </c>
      <c r="P106" s="42">
        <f t="shared" si="29"/>
        <v>4.25</v>
      </c>
      <c r="Q106" s="42">
        <f>_xll.SRS1Splines.Functions25.OneWay_Spline($D$56:$D$60,Q$56:Q$60,P106)</f>
        <v>6.6333325303208707E-2</v>
      </c>
      <c r="R106" s="42">
        <f>_xll.SRS1Splines.Functions25.OneWay_Spline($D$56:$D$60,R$56:R$60,$D106)</f>
        <v>0.54673270348999303</v>
      </c>
      <c r="S106" s="42">
        <f>_xll.SRS1Splines.Functions25.OneWay_Spline($D$56:$D$60,S$56:S$60,$D106)</f>
        <v>0.257610607846185</v>
      </c>
      <c r="T106" s="42">
        <f>_xll.SRS1Splines.Functions25.OneWay_Spline($D$56:$D$60,T$56:T$60,$D106)</f>
        <v>0.35937373840178499</v>
      </c>
      <c r="U106" s="42">
        <f>_xll.SRS1Splines.Functions25.OneWay_Spline($D$56:$D$60,U$56:U$60,$D106)</f>
        <v>0.98841818983213403</v>
      </c>
      <c r="V106" s="42">
        <f>_xll.SRS1Splines.Functions25.OneWay_Spline($D$56:$D$60,V$56:V$60,$D106)</f>
        <v>15.195512320367399</v>
      </c>
      <c r="W106" s="42">
        <f>_xll.SRS1Splines.Functions25.OneWay_Spline($D$56:$D$60,W$56:W$60,$D106)</f>
        <v>4.5032715304167601</v>
      </c>
      <c r="X106" s="42">
        <f>_xll.SRS1Splines.Functions25.OneWay_Spline($D$56:$D$60,X$56:X$60,$D106)</f>
        <v>0.337247415652004</v>
      </c>
      <c r="Y106" s="42">
        <f>_xll.SRS1Splines.Functions25.OneWay_Spline($D$56:$D$60,Y$56:Y$60,$D106)</f>
        <v>0.46132045714745601</v>
      </c>
      <c r="Z106" s="42">
        <f>_xll.SRS1Splines.Functions25.OneWay_Spline($D$62:$D$65,Z$62:Z$65,$D106)</f>
        <v>0.57508340658941004</v>
      </c>
      <c r="AB106" s="42">
        <f t="shared" si="30"/>
        <v>4.25</v>
      </c>
      <c r="AC106" s="42">
        <f>_xll.SRS1Splines.Functions25.OneWay_Spline($D$56:$D$60,AC$56:AC$60,AB106)</f>
        <v>0.124409207045932</v>
      </c>
      <c r="AD106" s="42">
        <f>_xll.SRS1Splines.Functions25.OneWay_Spline($D$56:$D$60,AD$56:AD$60,$D106)</f>
        <v>0.82905474576166305</v>
      </c>
      <c r="AE106" s="42">
        <f>_xll.SRS1Splines.Functions25.OneWay_Spline($D$56:$D$60,AE$56:AE$60,$D106)</f>
        <v>0.60700860092354403</v>
      </c>
      <c r="AF106" s="42">
        <f>_xll.SRS1Splines.Functions25.OneWay_Spline($D$56:$D$60,AF$56:AF$60,$D106)</f>
        <v>1.1233963559059199</v>
      </c>
      <c r="AG106" s="42">
        <f>_xll.SRS1Splines.Functions25.OneWay_Spline($D$56:$D$60,AG$56:AG$60,$D106)</f>
        <v>1.4086408641795301</v>
      </c>
      <c r="AH106" s="42">
        <f>_xll.SRS1Splines.Functions25.OneWay_Spline($D$56:$D$60,AH$56:AH$60,$D106)</f>
        <v>51.929236922331803</v>
      </c>
      <c r="AI106" s="42">
        <f>_xll.SRS1Splines.Functions25.OneWay_Spline($D$56:$D$60,AI$56:AI$60,$D106)</f>
        <v>5.0745182969457501</v>
      </c>
      <c r="AJ106" s="42">
        <f>_xll.SRS1Splines.Functions25.OneWay_Spline($D$56:$D$60,AJ$56:AJ$60,$D106)</f>
        <v>0.427837637852574</v>
      </c>
      <c r="AK106" s="42">
        <f>_xll.SRS1Splines.Functions25.OneWay_Spline($D$56:$D$60,AK$56:AK$60,$D106)</f>
        <v>0.48372691665888801</v>
      </c>
      <c r="AL106" s="42">
        <f>_xll.SRS1Splines.Functions25.OneWay_Spline($D$62:$D$65,AL$62:AL$65,$D106)</f>
        <v>2.95424653360962</v>
      </c>
    </row>
    <row r="107" spans="4:38">
      <c r="D107" s="42">
        <f t="shared" si="28"/>
        <v>4.5</v>
      </c>
      <c r="E107" s="42">
        <f>_xll.SRS1Splines.Functions25.OneWay_Spline($D$56:$D$60,$E$56:$E$60,D107)</f>
        <v>8.0681332084423504E-2</v>
      </c>
      <c r="F107" s="42">
        <f>_xll.SRS1Splines.Functions25.OneWay_Spline($D$56:$D$60,F$56:F$60,$D107)</f>
        <v>0.67828165189762402</v>
      </c>
      <c r="G107" s="42">
        <f>_xll.SRS1Splines.Functions25.OneWay_Spline($D$56:$D$60,G$56:G$60,$D107)</f>
        <v>0.411360014713607</v>
      </c>
      <c r="H107" s="42">
        <f>_xll.SRS1Splines.Functions25.OneWay_Spline($D$56:$D$60,H$56:H$60,$D107)</f>
        <v>0.61995339671740002</v>
      </c>
      <c r="I107" s="42">
        <f>_xll.SRS1Splines.Functions25.OneWay_Spline($D$56:$D$60,I$56:I$60,$D107)</f>
        <v>1.1091531494499001</v>
      </c>
      <c r="J107" s="42">
        <f>_xll.SRS1Splines.Functions25.OneWay_Spline($D$56:$D$60,J$56:J$60,$D107)</f>
        <v>34.8470061002797</v>
      </c>
      <c r="K107" s="42">
        <f>_xll.SRS1Splines.Functions25.OneWay_Spline($D$56:$D$60,K$56:K$60,$D107)</f>
        <v>4.7899533365488898</v>
      </c>
      <c r="L107" s="42">
        <f>_xll.SRS1Splines.Functions25.OneWay_Spline($D$56:$D$60,L$56:L$60,$D107)</f>
        <v>0.36331070691876299</v>
      </c>
      <c r="M107" s="42">
        <f>_xll.SRS1Splines.Functions25.OneWay_Spline($D$56:$D$60,M$56:M$60,$D107)</f>
        <v>0.45534899315593502</v>
      </c>
      <c r="N107" s="42">
        <f>_xll.SRS1Splines.Functions25.OneWay_Spline(($D$62:$D$65),N$62:N$65,$D107)</f>
        <v>1.7190098490563499</v>
      </c>
      <c r="P107" s="42">
        <f t="shared" si="29"/>
        <v>4.5</v>
      </c>
      <c r="Q107" s="42">
        <f>_xll.SRS1Splines.Functions25.OneWay_Spline($D$56:$D$60,Q$56:Q$60,P107)</f>
        <v>5.8310444989916999E-2</v>
      </c>
      <c r="R107" s="42">
        <f>_xll.SRS1Splines.Functions25.OneWay_Spline($D$56:$D$60,R$56:R$60,$D107)</f>
        <v>0.54219669421914596</v>
      </c>
      <c r="S107" s="42">
        <f>_xll.SRS1Splines.Functions25.OneWay_Spline($D$56:$D$60,S$56:S$60,$D107)</f>
        <v>0.242071931675793</v>
      </c>
      <c r="T107" s="42">
        <f>_xll.SRS1Splines.Functions25.OneWay_Spline($D$56:$D$60,T$56:T$60,$D107)</f>
        <v>0.33654240788869599</v>
      </c>
      <c r="U107" s="42">
        <f>_xll.SRS1Splines.Functions25.OneWay_Spline($D$56:$D$60,U$56:U$60,$D107)</f>
        <v>0.923536325530524</v>
      </c>
      <c r="V107" s="42">
        <f>_xll.SRS1Splines.Functions25.OneWay_Spline($D$56:$D$60,V$56:V$60,$D107)</f>
        <v>15.594954742320001</v>
      </c>
      <c r="W107" s="42">
        <f>_xll.SRS1Splines.Functions25.OneWay_Spline($D$56:$D$60,W$56:W$60,$D107)</f>
        <v>4.4196218425504004</v>
      </c>
      <c r="X107" s="42">
        <f>_xll.SRS1Splines.Functions25.OneWay_Spline($D$56:$D$60,X$56:X$60,$D107)</f>
        <v>0.31929375693604301</v>
      </c>
      <c r="Y107" s="42">
        <f>_xll.SRS1Splines.Functions25.OneWay_Spline($D$56:$D$60,Y$56:Y$60,$D107)</f>
        <v>0.44998954053076401</v>
      </c>
      <c r="Z107" s="42">
        <f>_xll.SRS1Splines.Functions25.OneWay_Spline($D$62:$D$65,Z$62:Z$65,$D107)</f>
        <v>0.53201127241092905</v>
      </c>
      <c r="AB107" s="42">
        <f t="shared" si="30"/>
        <v>4.5</v>
      </c>
      <c r="AC107" s="42">
        <f>_xll.SRS1Splines.Functions25.OneWay_Spline($D$56:$D$60,AC$56:AC$60,AB107)</f>
        <v>0.10305221917893</v>
      </c>
      <c r="AD107" s="42">
        <f>_xll.SRS1Splines.Functions25.OneWay_Spline($D$56:$D$60,AD$56:AD$60,$D107)</f>
        <v>0.82283382688168405</v>
      </c>
      <c r="AE107" s="42">
        <f>_xll.SRS1Splines.Functions25.OneWay_Spline($D$56:$D$60,AE$56:AE$60,$D107)</f>
        <v>0.594381327873444</v>
      </c>
      <c r="AF107" s="42">
        <f>_xll.SRS1Splines.Functions25.OneWay_Spline($D$56:$D$60,AF$56:AF$60,$D107)</f>
        <v>0.94195596205157806</v>
      </c>
      <c r="AG107" s="42">
        <f>_xll.SRS1Splines.Functions25.OneWay_Spline($D$56:$D$60,AG$56:AG$60,$D107)</f>
        <v>1.24953138191056</v>
      </c>
      <c r="AH107" s="42">
        <f>_xll.SRS1Splines.Functions25.OneWay_Spline($D$56:$D$60,AH$56:AH$60,$D107)</f>
        <v>52.523453159014203</v>
      </c>
      <c r="AI107" s="42">
        <f>_xll.SRS1Splines.Functions25.OneWay_Spline($D$56:$D$60,AI$56:AI$60,$D107)</f>
        <v>5.0447064002392903</v>
      </c>
      <c r="AJ107" s="42">
        <f>_xll.SRS1Splines.Functions25.OneWay_Spline($D$56:$D$60,AJ$56:AJ$60,$D107)</f>
        <v>0.40732765690148298</v>
      </c>
      <c r="AK107" s="42">
        <f>_xll.SRS1Splines.Functions25.OneWay_Spline($D$56:$D$60,AK$56:AK$60,$D107)</f>
        <v>0.46845060001963701</v>
      </c>
      <c r="AL107" s="42">
        <f>_xll.SRS1Splines.Functions25.OneWay_Spline($D$62:$D$65,AL$62:AL$65,$D107)</f>
        <v>2.9879505346266799</v>
      </c>
    </row>
    <row r="108" spans="4:38">
      <c r="D108" s="42">
        <f t="shared" si="28"/>
        <v>4.75</v>
      </c>
      <c r="E108" s="42">
        <f>_xll.SRS1Splines.Functions25.OneWay_Spline($D$56:$D$60,$E$56:$E$60,D108)</f>
        <v>6.7978326140826495E-2</v>
      </c>
      <c r="F108" s="42">
        <f>_xll.SRS1Splines.Functions25.OneWay_Spline($D$56:$D$60,F$56:F$60,$D108)</f>
        <v>0.67327389168946405</v>
      </c>
      <c r="G108" s="42">
        <f>_xll.SRS1Splines.Functions25.OneWay_Spline($D$56:$D$60,G$56:G$60,$D108)</f>
        <v>0.399478236181527</v>
      </c>
      <c r="H108" s="42">
        <f>_xll.SRS1Splines.Functions25.OneWay_Spline($D$56:$D$60,H$56:H$60,$D108)</f>
        <v>0.53279124282188595</v>
      </c>
      <c r="I108" s="42">
        <f>_xll.SRS1Splines.Functions25.OneWay_Spline($D$56:$D$60,I$56:I$60,$D108)</f>
        <v>1.00057074669112</v>
      </c>
      <c r="J108" s="42">
        <f>_xll.SRS1Splines.Functions25.OneWay_Spline($D$56:$D$60,J$56:J$60,$D108)</f>
        <v>35.1809187787659</v>
      </c>
      <c r="K108" s="42">
        <f>_xll.SRS1Splines.Functions25.OneWay_Spline($D$56:$D$60,K$56:K$60,$D108)</f>
        <v>4.7245411956702004</v>
      </c>
      <c r="L108" s="42">
        <f>_xll.SRS1Splines.Functions25.OneWay_Spline($D$56:$D$60,L$56:L$60,$D108)</f>
        <v>0.34568863416517398</v>
      </c>
      <c r="M108" s="42">
        <f>_xll.SRS1Splines.Functions25.OneWay_Spline($D$56:$D$60,M$56:M$60,$D108)</f>
        <v>0.44328033419760599</v>
      </c>
      <c r="N108" s="42">
        <f>_xll.SRS1Splines.Functions25.OneWay_Spline(($D$62:$D$65),N$62:N$65,$D108)</f>
        <v>1.72484302899089</v>
      </c>
      <c r="P108" s="42">
        <f t="shared" si="29"/>
        <v>4.75</v>
      </c>
      <c r="Q108" s="42">
        <f>_xll.SRS1Splines.Functions25.OneWay_Spline($D$56:$D$60,Q$56:Q$60,P108)</f>
        <v>5.1246691528769199E-2</v>
      </c>
      <c r="R108" s="42">
        <f>_xll.SRS1Splines.Functions25.OneWay_Spline($D$56:$D$60,R$56:R$60,$D108)</f>
        <v>0.53732468426156899</v>
      </c>
      <c r="S108" s="42">
        <f>_xll.SRS1Splines.Functions25.OneWay_Spline($D$56:$D$60,S$56:S$60,$D108)</f>
        <v>0.228923821070077</v>
      </c>
      <c r="T108" s="42">
        <f>_xll.SRS1Splines.Functions25.OneWay_Spline($D$56:$D$60,T$56:T$60,$D108)</f>
        <v>0.31722358976223602</v>
      </c>
      <c r="U108" s="42">
        <f>_xll.SRS1Splines.Functions25.OneWay_Spline($D$56:$D$60,U$56:U$60,$D108)</f>
        <v>0.86293013007743802</v>
      </c>
      <c r="V108" s="42">
        <f>_xll.SRS1Splines.Functions25.OneWay_Spline($D$56:$D$60,V$56:V$60,$D108)</f>
        <v>15.989052110656999</v>
      </c>
      <c r="W108" s="42">
        <f>_xll.SRS1Splines.Functions25.OneWay_Spline($D$56:$D$60,W$56:W$60,$D108)</f>
        <v>4.3436055862764196</v>
      </c>
      <c r="X108" s="42">
        <f>_xll.SRS1Splines.Functions25.OneWay_Spline($D$56:$D$60,X$56:X$60,$D108)</f>
        <v>0.302974611644446</v>
      </c>
      <c r="Y108" s="42">
        <f>_xll.SRS1Splines.Functions25.OneWay_Spline($D$56:$D$60,Y$56:Y$60,$D108)</f>
        <v>0.43939874606504198</v>
      </c>
      <c r="Z108" s="42">
        <f>_xll.SRS1Splines.Functions25.OneWay_Spline($D$62:$D$65,Z$62:Z$65,$D108)</f>
        <v>0.49340393262899801</v>
      </c>
      <c r="AB108" s="42">
        <f t="shared" si="30"/>
        <v>4.75</v>
      </c>
      <c r="AC108" s="42">
        <f>_xll.SRS1Splines.Functions25.OneWay_Spline($D$56:$D$60,AC$56:AC$60,AB108)</f>
        <v>8.4709960752883701E-2</v>
      </c>
      <c r="AD108" s="42">
        <f>_xll.SRS1Splines.Functions25.OneWay_Spline($D$56:$D$60,AD$56:AD$60,$D108)</f>
        <v>0.815523111993535</v>
      </c>
      <c r="AE108" s="42">
        <f>_xll.SRS1Splines.Functions25.OneWay_Spline($D$56:$D$60,AE$56:AE$60,$D108)</f>
        <v>0.58317030765970701</v>
      </c>
      <c r="AF108" s="42">
        <f>_xll.SRS1Splines.Functions25.OneWay_Spline($D$56:$D$60,AF$56:AF$60,$D108)</f>
        <v>0.77707286649572904</v>
      </c>
      <c r="AG108" s="42">
        <f>_xll.SRS1Splines.Functions25.OneWay_Spline($D$56:$D$60,AG$56:AG$60,$D108)</f>
        <v>1.1049413961224099</v>
      </c>
      <c r="AH108" s="42">
        <f>_xll.SRS1Splines.Functions25.OneWay_Spline($D$56:$D$60,AH$56:AH$60,$D108)</f>
        <v>53.026251513130099</v>
      </c>
      <c r="AI108" s="42">
        <f>_xll.SRS1Splines.Functions25.OneWay_Spline($D$56:$D$60,AI$56:AI$60,$D108)</f>
        <v>5.0194809491799903</v>
      </c>
      <c r="AJ108" s="42">
        <f>_xll.SRS1Splines.Functions25.OneWay_Spline($D$56:$D$60,AJ$56:AJ$60,$D108)</f>
        <v>0.38840265668590102</v>
      </c>
      <c r="AK108" s="42">
        <f>_xll.SRS1Splines.Functions25.OneWay_Spline($D$56:$D$60,AK$56:AK$60,$D108)</f>
        <v>0.45456831987978502</v>
      </c>
      <c r="AL108" s="42">
        <f>_xll.SRS1Splines.Functions25.OneWay_Spline($D$62:$D$65,AL$62:AL$65,$D108)</f>
        <v>3.01646930471804</v>
      </c>
    </row>
    <row r="109" spans="4:38">
      <c r="D109" s="42">
        <f t="shared" si="28"/>
        <v>5</v>
      </c>
      <c r="E109" s="42">
        <f>_xll.SRS1Splines.Functions25.OneWay_Spline($D$56:$D$60,$E$56:$E$60,D109)</f>
        <v>5.72259022453993E-2</v>
      </c>
      <c r="F109" s="42">
        <f>_xll.SRS1Splines.Functions25.OneWay_Spline($D$56:$D$60,F$56:F$60,$D109)</f>
        <v>0.66733300846114896</v>
      </c>
      <c r="G109" s="42">
        <f>_xll.SRS1Splines.Functions25.OneWay_Spline($D$56:$D$60,G$56:G$60,$D109)</f>
        <v>0.38975678101891598</v>
      </c>
      <c r="H109" s="42">
        <f>_xll.SRS1Splines.Functions25.OneWay_Spline($D$56:$D$60,H$56:H$60,$D109)</f>
        <v>0.45735080361472402</v>
      </c>
      <c r="I109" s="42">
        <f>_xll.SRS1Splines.Functions25.OneWay_Spline($D$56:$D$60,I$56:I$60,$D109)</f>
        <v>0.90414247881962495</v>
      </c>
      <c r="J109" s="42">
        <f>_xll.SRS1Splines.Functions25.OneWay_Spline($D$56:$D$60,J$56:J$60,$D109)</f>
        <v>35.4541200611637</v>
      </c>
      <c r="K109" s="42">
        <f>_xll.SRS1Splines.Functions25.OneWay_Spline($D$56:$D$60,K$56:K$60,$D109)</f>
        <v>4.66733978377209</v>
      </c>
      <c r="L109" s="42">
        <f>_xll.SRS1Splines.Functions25.OneWay_Spline($D$56:$D$60,L$56:L$60,$D109)</f>
        <v>0.33009501450936801</v>
      </c>
      <c r="M109" s="42">
        <f>_xll.SRS1Splines.Functions25.OneWay_Spline($D$56:$D$60,M$56:M$60,$D109)</f>
        <v>0.43272656966919198</v>
      </c>
      <c r="N109" s="42">
        <f>_xll.SRS1Splines.Functions25.OneWay_Spline(($D$62:$D$65),N$62:N$65,$D109)</f>
        <v>1.7296156307555199</v>
      </c>
      <c r="P109" s="42">
        <f t="shared" si="29"/>
        <v>5</v>
      </c>
      <c r="Q109" s="42">
        <f>_xll.SRS1Splines.Functions25.OneWay_Spline($D$56:$D$60,Q$56:Q$60,P109)</f>
        <v>4.5105439204249302E-2</v>
      </c>
      <c r="R109" s="42">
        <f>_xll.SRS1Splines.Functions25.OneWay_Spline($D$56:$D$60,R$56:R$60,$D109)</f>
        <v>0.532116673617263</v>
      </c>
      <c r="S109" s="42">
        <f>_xll.SRS1Splines.Functions25.OneWay_Spline($D$56:$D$60,S$56:S$60,$D109)</f>
        <v>0.21816627602903599</v>
      </c>
      <c r="T109" s="42">
        <f>_xll.SRS1Splines.Functions25.OneWay_Spline($D$56:$D$60,T$56:T$60,$D109)</f>
        <v>0.30141728402240497</v>
      </c>
      <c r="U109" s="42">
        <f>_xll.SRS1Splines.Functions25.OneWay_Spline($D$56:$D$60,U$56:U$60,$D109)</f>
        <v>0.80747093096695399</v>
      </c>
      <c r="V109" s="42">
        <f>_xll.SRS1Splines.Functions25.OneWay_Spline($D$56:$D$60,V$56:V$60,$D109)</f>
        <v>16.3729839758476</v>
      </c>
      <c r="W109" s="42">
        <f>_xll.SRS1Splines.Functions25.OneWay_Spline($D$56:$D$60,W$56:W$60,$D109)</f>
        <v>4.2771311194928803</v>
      </c>
      <c r="X109" s="42">
        <f>_xll.SRS1Splines.Functions25.OneWay_Spline($D$56:$D$60,X$56:X$60,$D109)</f>
        <v>0.288699038618217</v>
      </c>
      <c r="Y109" s="42">
        <f>_xll.SRS1Splines.Functions25.OneWay_Spline($D$56:$D$60,Y$56:Y$60,$D109)</f>
        <v>0.429766021610476</v>
      </c>
      <c r="Z109" s="42">
        <f>_xll.SRS1Splines.Functions25.OneWay_Spline($D$62:$D$65,Z$62:Z$65,$D109)</f>
        <v>0.46004929213712598</v>
      </c>
      <c r="AB109" s="42">
        <f t="shared" si="30"/>
        <v>5</v>
      </c>
      <c r="AC109" s="42">
        <f>_xll.SRS1Splines.Functions25.OneWay_Spline($D$56:$D$60,AC$56:AC$60,AB109)</f>
        <v>6.9346365286549E-2</v>
      </c>
      <c r="AD109" s="42">
        <f>_xll.SRS1Splines.Functions25.OneWay_Spline($D$56:$D$60,AD$56:AD$60,$D109)</f>
        <v>0.80685015209517097</v>
      </c>
      <c r="AE109" s="42">
        <f>_xll.SRS1Splines.Functions25.OneWay_Spline($D$56:$D$60,AE$56:AE$60,$D109)</f>
        <v>0.57330547278171295</v>
      </c>
      <c r="AF109" s="42">
        <f>_xll.SRS1Splines.Functions25.OneWay_Spline($D$56:$D$60,AF$56:AF$60,$D109)</f>
        <v>0.63288639381299905</v>
      </c>
      <c r="AG109" s="42">
        <f>_xll.SRS1Splines.Functions25.OneWay_Spline($D$56:$D$60,AG$56:AG$60,$D109)</f>
        <v>0.97850078093528403</v>
      </c>
      <c r="AH109" s="42">
        <f>_xll.SRS1Splines.Functions25.OneWay_Spline($D$56:$D$60,AH$56:AH$60,$D109)</f>
        <v>53.437631984679498</v>
      </c>
      <c r="AI109" s="42">
        <f>_xll.SRS1Splines.Functions25.OneWay_Spline($D$56:$D$60,AI$56:AI$60,$D109)</f>
        <v>4.9988419437678298</v>
      </c>
      <c r="AJ109" s="42">
        <f>_xll.SRS1Splines.Functions25.OneWay_Spline($D$56:$D$60,AJ$56:AJ$60,$D109)</f>
        <v>0.37149099040051797</v>
      </c>
      <c r="AK109" s="42">
        <f>_xll.SRS1Splines.Functions25.OneWay_Spline($D$56:$D$60,AK$56:AK$60,$D109)</f>
        <v>0.442428585364182</v>
      </c>
      <c r="AL109" s="42">
        <f>_xll.SRS1Splines.Functions25.OneWay_Spline($D$62:$D$65,AL$62:AL$65,$D109)</f>
        <v>3.0398028438836899</v>
      </c>
    </row>
    <row r="110" spans="4:38">
      <c r="D110" s="42">
        <f t="shared" si="28"/>
        <v>5.25</v>
      </c>
      <c r="E110" s="42">
        <f>_xll.SRS1Splines.Functions25.OneWay_Spline($D$56:$D$60,$E$56:$E$60,D110)</f>
        <v>4.8387714299761499E-2</v>
      </c>
      <c r="F110" s="42">
        <f>_xll.SRS1Splines.Functions25.OneWay_Spline($D$56:$D$60,F$56:F$60,$D110)</f>
        <v>0.66027237760864899</v>
      </c>
      <c r="G110" s="42">
        <f>_xll.SRS1Splines.Functions25.OneWay_Spline($D$56:$D$60,G$56:G$60,$D110)</f>
        <v>0.38219564922577398</v>
      </c>
      <c r="H110" s="42">
        <f>_xll.SRS1Splines.Functions25.OneWay_Spline($D$56:$D$60,H$56:H$60,$D110)</f>
        <v>0.39547202961831301</v>
      </c>
      <c r="I110" s="42">
        <f>_xll.SRS1Splines.Functions25.OneWay_Spline($D$56:$D$60,I$56:I$60,$D110)</f>
        <v>0.82240381193593903</v>
      </c>
      <c r="J110" s="42">
        <f>_xll.SRS1Splines.Functions25.OneWay_Spline($D$56:$D$60,J$56:J$60,$D110)</f>
        <v>35.666609947472999</v>
      </c>
      <c r="K110" s="42">
        <f>_xll.SRS1Splines.Functions25.OneWay_Spline($D$56:$D$60,K$56:K$60,$D110)</f>
        <v>4.6199912466506996</v>
      </c>
      <c r="L110" s="42">
        <f>_xll.SRS1Splines.Functions25.OneWay_Spline($D$56:$D$60,L$56:L$60,$D110)</f>
        <v>0.31694855396919203</v>
      </c>
      <c r="M110" s="42">
        <f>_xll.SRS1Splines.Functions25.OneWay_Spline($D$56:$D$60,M$56:M$60,$D110)</f>
        <v>0.42399067845667798</v>
      </c>
      <c r="N110" s="42">
        <f>_xll.SRS1Splines.Functions25.OneWay_Spline(($D$62:$D$65),N$62:N$65,$D110)</f>
        <v>1.7333276543502201</v>
      </c>
      <c r="P110" s="42">
        <f t="shared" si="29"/>
        <v>5.25</v>
      </c>
      <c r="Q110" s="42">
        <f>_xll.SRS1Splines.Functions25.OneWay_Spline($D$56:$D$60,Q$56:Q$60,P110)</f>
        <v>3.98500623008416E-2</v>
      </c>
      <c r="R110" s="42">
        <f>_xll.SRS1Splines.Functions25.OneWay_Spline($D$56:$D$60,R$56:R$60,$D110)</f>
        <v>0.52657266228622701</v>
      </c>
      <c r="S110" s="42">
        <f>_xll.SRS1Splines.Functions25.OneWay_Spline($D$56:$D$60,S$56:S$60,$D110)</f>
        <v>0.20979929655267199</v>
      </c>
      <c r="T110" s="42">
        <f>_xll.SRS1Splines.Functions25.OneWay_Spline($D$56:$D$60,T$56:T$60,$D110)</f>
        <v>0.28912349066920301</v>
      </c>
      <c r="U110" s="42">
        <f>_xll.SRS1Splines.Functions25.OneWay_Spline($D$56:$D$60,U$56:U$60,$D110)</f>
        <v>0.75803005569315196</v>
      </c>
      <c r="V110" s="42">
        <f>_xll.SRS1Splines.Functions25.OneWay_Spline($D$56:$D$60,V$56:V$60,$D110)</f>
        <v>16.7419298883609</v>
      </c>
      <c r="W110" s="42">
        <f>_xll.SRS1Splines.Functions25.OneWay_Spline($D$56:$D$60,W$56:W$60,$D110)</f>
        <v>4.2221068000979001</v>
      </c>
      <c r="X110" s="42">
        <f>_xll.SRS1Splines.Functions25.OneWay_Spline($D$56:$D$60,X$56:X$60,$D110)</f>
        <v>0.276876096698361</v>
      </c>
      <c r="Y110" s="42">
        <f>_xll.SRS1Splines.Functions25.OneWay_Spline($D$56:$D$60,Y$56:Y$60,$D110)</f>
        <v>0.421309315027249</v>
      </c>
      <c r="Z110" s="42">
        <f>_xll.SRS1Splines.Functions25.OneWay_Spline($D$62:$D$65,Z$62:Z$65,$D110)</f>
        <v>0.432735255828821</v>
      </c>
      <c r="AB110" s="42">
        <f t="shared" si="30"/>
        <v>5.25</v>
      </c>
      <c r="AC110" s="42">
        <f>_xll.SRS1Splines.Functions25.OneWay_Spline($D$56:$D$60,AC$56:AC$60,AB110)</f>
        <v>5.6925366298681203E-2</v>
      </c>
      <c r="AD110" s="42">
        <f>_xll.SRS1Splines.Functions25.OneWay_Spline($D$56:$D$60,AD$56:AD$60,$D110)</f>
        <v>0.79654249818455003</v>
      </c>
      <c r="AE110" s="42">
        <f>_xll.SRS1Splines.Functions25.OneWay_Spline($D$56:$D$60,AE$56:AE$60,$D110)</f>
        <v>0.56471675573883595</v>
      </c>
      <c r="AF110" s="42">
        <f>_xll.SRS1Splines.Functions25.OneWay_Spline($D$56:$D$60,AF$56:AF$60,$D110)</f>
        <v>0.51353586857801303</v>
      </c>
      <c r="AG110" s="42">
        <f>_xll.SRS1Splines.Functions25.OneWay_Spline($D$56:$D$60,AG$56:AG$60,$D110)</f>
        <v>0.87383941046938496</v>
      </c>
      <c r="AH110" s="42">
        <f>_xll.SRS1Splines.Functions25.OneWay_Spline($D$56:$D$60,AH$56:AH$60,$D110)</f>
        <v>53.757594573662402</v>
      </c>
      <c r="AI110" s="42">
        <f>_xll.SRS1Splines.Functions25.OneWay_Spline($D$56:$D$60,AI$56:AI$60,$D110)</f>
        <v>4.9827893840028201</v>
      </c>
      <c r="AJ110" s="42">
        <f>_xll.SRS1Splines.Functions25.OneWay_Spline($D$56:$D$60,AJ$56:AJ$60,$D110)</f>
        <v>0.357021011240023</v>
      </c>
      <c r="AK110" s="42">
        <f>_xll.SRS1Splines.Functions25.OneWay_Spline($D$56:$D$60,AK$56:AK$60,$D110)</f>
        <v>0.43237990559767803</v>
      </c>
      <c r="AL110" s="42">
        <f>_xll.SRS1Splines.Functions25.OneWay_Spline($D$62:$D$65,AL$62:AL$65,$D110)</f>
        <v>3.0579511521236502</v>
      </c>
    </row>
    <row r="111" spans="4:38">
      <c r="D111" s="42">
        <f t="shared" si="28"/>
        <v>5.5</v>
      </c>
      <c r="E111" s="42">
        <f>_xll.SRS1Splines.Functions25.OneWay_Spline($D$56:$D$60,$E$56:$E$60,D111)</f>
        <v>4.1427416205532697E-2</v>
      </c>
      <c r="F111" s="42">
        <f>_xll.SRS1Splines.Functions25.OneWay_Spline($D$56:$D$60,F$56:F$60,$D111)</f>
        <v>0.65190537452793296</v>
      </c>
      <c r="G111" s="42">
        <f>_xll.SRS1Splines.Functions25.OneWay_Spline($D$56:$D$60,G$56:G$60,$D111)</f>
        <v>0.37679484080210102</v>
      </c>
      <c r="H111" s="42">
        <f>_xll.SRS1Splines.Functions25.OneWay_Spline($D$56:$D$60,H$56:H$60,$D111)</f>
        <v>0.34899487135504897</v>
      </c>
      <c r="I111" s="42">
        <f>_xll.SRS1Splines.Functions25.OneWay_Spline($D$56:$D$60,I$56:I$60,$D111)</f>
        <v>0.75789021214057395</v>
      </c>
      <c r="J111" s="42">
        <f>_xll.SRS1Splines.Functions25.OneWay_Spline($D$56:$D$60,J$56:J$60,$D111)</f>
        <v>35.818388437693997</v>
      </c>
      <c r="K111" s="42">
        <f>_xll.SRS1Splines.Functions25.OneWay_Spline($D$56:$D$60,K$56:K$60,$D111)</f>
        <v>4.5841377301021202</v>
      </c>
      <c r="L111" s="42">
        <f>_xll.SRS1Splines.Functions25.OneWay_Spline($D$56:$D$60,L$56:L$60,$D111)</f>
        <v>0.30666795856249202</v>
      </c>
      <c r="M111" s="42">
        <f>_xll.SRS1Splines.Functions25.OneWay_Spline($D$56:$D$60,M$56:M$60,$D111)</f>
        <v>0.417375639446046</v>
      </c>
      <c r="N111" s="42">
        <f>_xll.SRS1Splines.Functions25.OneWay_Spline(($D$62:$D$65),N$62:N$65,$D111)</f>
        <v>1.73597909977502</v>
      </c>
      <c r="P111" s="42">
        <f t="shared" si="29"/>
        <v>5.5</v>
      </c>
      <c r="Q111" s="42">
        <f>_xll.SRS1Splines.Functions25.OneWay_Spline($D$56:$D$60,Q$56:Q$60,P111)</f>
        <v>3.5443935103030198E-2</v>
      </c>
      <c r="R111" s="42">
        <f>_xll.SRS1Splines.Functions25.OneWay_Spline($D$56:$D$60,R$56:R$60,$D111)</f>
        <v>0.52069265026846201</v>
      </c>
      <c r="S111" s="42">
        <f>_xll.SRS1Splines.Functions25.OneWay_Spline($D$56:$D$60,S$56:S$60,$D111)</f>
        <v>0.203822882640983</v>
      </c>
      <c r="T111" s="42">
        <f>_xll.SRS1Splines.Functions25.OneWay_Spline($D$56:$D$60,T$56:T$60,$D111)</f>
        <v>0.28034220970263002</v>
      </c>
      <c r="U111" s="42">
        <f>_xll.SRS1Splines.Functions25.OneWay_Spline($D$56:$D$60,U$56:U$60,$D111)</f>
        <v>0.71547883175010996</v>
      </c>
      <c r="V111" s="42">
        <f>_xll.SRS1Splines.Functions25.OneWay_Spline($D$56:$D$60,V$56:V$60,$D111)</f>
        <v>17.091069398666299</v>
      </c>
      <c r="W111" s="42">
        <f>_xll.SRS1Splines.Functions25.OneWay_Spline($D$56:$D$60,W$56:W$60,$D111)</f>
        <v>4.1804409859895699</v>
      </c>
      <c r="X111" s="42">
        <f>_xll.SRS1Splines.Functions25.OneWay_Spline($D$56:$D$60,X$56:X$60,$D111)</f>
        <v>0.26791484472588001</v>
      </c>
      <c r="Y111" s="42">
        <f>_xll.SRS1Splines.Functions25.OneWay_Spline($D$56:$D$60,Y$56:Y$60,$D111)</f>
        <v>0.414246574175547</v>
      </c>
      <c r="Z111" s="42">
        <f>_xll.SRS1Splines.Functions25.OneWay_Spline($D$62:$D$65,Z$62:Z$65,$D111)</f>
        <v>0.41224972859759201</v>
      </c>
      <c r="AB111" s="42">
        <f t="shared" si="30"/>
        <v>5.5</v>
      </c>
      <c r="AC111" s="42">
        <f>_xll.SRS1Splines.Functions25.OneWay_Spline($D$56:$D$60,AC$56:AC$60,AB111)</f>
        <v>4.7410897308035098E-2</v>
      </c>
      <c r="AD111" s="42">
        <f>_xll.SRS1Splines.Functions25.OneWay_Spline($D$56:$D$60,AD$56:AD$60,$D111)</f>
        <v>0.78432770125962903</v>
      </c>
      <c r="AE111" s="42">
        <f>_xll.SRS1Splines.Functions25.OneWay_Spline($D$56:$D$60,AE$56:AE$60,$D111)</f>
        <v>0.557334089030456</v>
      </c>
      <c r="AF111" s="42">
        <f>_xll.SRS1Splines.Functions25.OneWay_Spline($D$56:$D$60,AF$56:AF$60,$D111)</f>
        <v>0.42316061536539201</v>
      </c>
      <c r="AG111" s="42">
        <f>_xll.SRS1Splines.Functions25.OneWay_Spline($D$56:$D$60,AG$56:AG$60,$D111)</f>
        <v>0.79458715884491704</v>
      </c>
      <c r="AH111" s="42">
        <f>_xll.SRS1Splines.Functions25.OneWay_Spline($D$56:$D$60,AH$56:AH$60,$D111)</f>
        <v>53.986139280078703</v>
      </c>
      <c r="AI111" s="42">
        <f>_xll.SRS1Splines.Functions25.OneWay_Spline($D$56:$D$60,AI$56:AI$60,$D111)</f>
        <v>4.9713232698849597</v>
      </c>
      <c r="AJ111" s="42">
        <f>_xll.SRS1Splines.Functions25.OneWay_Spline($D$56:$D$60,AJ$56:AJ$60,$D111)</f>
        <v>0.34542107239910502</v>
      </c>
      <c r="AK111" s="42">
        <f>_xll.SRS1Splines.Functions25.OneWay_Spline($D$56:$D$60,AK$56:AK$60,$D111)</f>
        <v>0.424770789705123</v>
      </c>
      <c r="AL111" s="42">
        <f>_xll.SRS1Splines.Functions25.OneWay_Spline($D$62:$D$65,AL$62:AL$65,$D111)</f>
        <v>3.0709142294378999</v>
      </c>
    </row>
    <row r="112" spans="4:38">
      <c r="D112" s="42">
        <f t="shared" si="28"/>
        <v>5.75</v>
      </c>
      <c r="E112" s="42">
        <f>_xll.SRS1Splines.Functions25.OneWay_Spline($D$56:$D$60,$E$56:$E$60,D112)</f>
        <v>3.6308661864332903E-2</v>
      </c>
      <c r="F112" s="42">
        <f>_xll.SRS1Splines.Functions25.OneWay_Spline($D$56:$D$60,F$56:F$60,$D112)</f>
        <v>0.64204537461497002</v>
      </c>
      <c r="G112" s="42">
        <f>_xll.SRS1Splines.Functions25.OneWay_Spline($D$56:$D$60,G$56:G$60,$D112)</f>
        <v>0.37355435574789703</v>
      </c>
      <c r="H112" s="42">
        <f>_xll.SRS1Splines.Functions25.OneWay_Spline($D$56:$D$60,H$56:H$60,$D112)</f>
        <v>0.319759279347331</v>
      </c>
      <c r="I112" s="42">
        <f>_xll.SRS1Splines.Functions25.OneWay_Spline($D$56:$D$60,I$56:I$60,$D112)</f>
        <v>0.71313714553404295</v>
      </c>
      <c r="J112" s="42">
        <f>_xll.SRS1Splines.Functions25.OneWay_Spline($D$56:$D$60,J$56:J$60,$D112)</f>
        <v>35.909455531826602</v>
      </c>
      <c r="K112" s="42">
        <f>_xll.SRS1Splines.Functions25.OneWay_Spline($D$56:$D$60,K$56:K$60,$D112)</f>
        <v>4.5614213799224901</v>
      </c>
      <c r="L112" s="42">
        <f>_xll.SRS1Splines.Functions25.OneWay_Spline($D$56:$D$60,L$56:L$60,$D112)</f>
        <v>0.29967193430711597</v>
      </c>
      <c r="M112" s="42">
        <f>_xll.SRS1Splines.Functions25.OneWay_Spline($D$56:$D$60,M$56:M$60,$D112)</f>
        <v>0.41318443152327899</v>
      </c>
      <c r="N112" s="42">
        <f>_xll.SRS1Splines.Functions25.OneWay_Spline(($D$62:$D$65),N$62:N$65,$D112)</f>
        <v>1.7375699670298901</v>
      </c>
      <c r="P112" s="42">
        <f t="shared" si="29"/>
        <v>5.75</v>
      </c>
      <c r="Q112" s="42">
        <f>_xll.SRS1Splines.Functions25.OneWay_Spline($D$56:$D$60,Q$56:Q$60,P112)</f>
        <v>3.1850431895299298E-2</v>
      </c>
      <c r="R112" s="42">
        <f>_xll.SRS1Splines.Functions25.OneWay_Spline($D$56:$D$60,R$56:R$60,$D112)</f>
        <v>0.514476637563968</v>
      </c>
      <c r="S112" s="42">
        <f>_xll.SRS1Splines.Functions25.OneWay_Spline($D$56:$D$60,S$56:S$60,$D112)</f>
        <v>0.200237034293969</v>
      </c>
      <c r="T112" s="42">
        <f>_xll.SRS1Splines.Functions25.OneWay_Spline($D$56:$D$60,T$56:T$60,$D112)</f>
        <v>0.275073441122687</v>
      </c>
      <c r="U112" s="42">
        <f>_xll.SRS1Splines.Functions25.OneWay_Spline($D$56:$D$60,U$56:U$60,$D112)</f>
        <v>0.68068858663190901</v>
      </c>
      <c r="V112" s="42">
        <f>_xll.SRS1Splines.Functions25.OneWay_Spline($D$56:$D$60,V$56:V$60,$D112)</f>
        <v>17.4155820572329</v>
      </c>
      <c r="W112" s="42">
        <f>_xll.SRS1Splines.Functions25.OneWay_Spline($D$56:$D$60,W$56:W$60,$D112)</f>
        <v>4.1540420350659604</v>
      </c>
      <c r="X112" s="42">
        <f>_xll.SRS1Splines.Functions25.OneWay_Spline($D$56:$D$60,X$56:X$60,$D112)</f>
        <v>0.26222434154177898</v>
      </c>
      <c r="Y112" s="42">
        <f>_xll.SRS1Splines.Functions25.OneWay_Spline($D$56:$D$60,Y$56:Y$60,$D112)</f>
        <v>0.40879574691555698</v>
      </c>
      <c r="Z112" s="42">
        <f>_xll.SRS1Splines.Functions25.OneWay_Spline($D$62:$D$65,Z$62:Z$65,$D112)</f>
        <v>0.39938061533694802</v>
      </c>
      <c r="AB112" s="42">
        <f t="shared" si="30"/>
        <v>5.75</v>
      </c>
      <c r="AC112" s="42">
        <f>_xll.SRS1Splines.Functions25.OneWay_Spline($D$56:$D$60,AC$56:AC$60,AB112)</f>
        <v>4.0766891833366403E-2</v>
      </c>
      <c r="AD112" s="42">
        <f>_xll.SRS1Splines.Functions25.OneWay_Spline($D$56:$D$60,AD$56:AD$60,$D112)</f>
        <v>0.76993331231836604</v>
      </c>
      <c r="AE112" s="42">
        <f>_xll.SRS1Splines.Functions25.OneWay_Spline($D$56:$D$60,AE$56:AE$60,$D112)</f>
        <v>0.55108740515594901</v>
      </c>
      <c r="AF112" s="42">
        <f>_xll.SRS1Splines.Functions25.OneWay_Spline($D$56:$D$60,AF$56:AF$60,$D112)</f>
        <v>0.365899958749762</v>
      </c>
      <c r="AG112" s="42">
        <f>_xll.SRS1Splines.Functions25.OneWay_Spline($D$56:$D$60,AG$56:AG$60,$D112)</f>
        <v>0.74437390018208704</v>
      </c>
      <c r="AH112" s="42">
        <f>_xll.SRS1Splines.Functions25.OneWay_Spline($D$56:$D$60,AH$56:AH$60,$D112)</f>
        <v>54.123266103928501</v>
      </c>
      <c r="AI112" s="42">
        <f>_xll.SRS1Splines.Functions25.OneWay_Spline($D$56:$D$60,AI$56:AI$60,$D112)</f>
        <v>4.9644436014142403</v>
      </c>
      <c r="AJ112" s="42">
        <f>_xll.SRS1Splines.Functions25.OneWay_Spline($D$56:$D$60,AJ$56:AJ$60,$D112)</f>
        <v>0.33711952707245402</v>
      </c>
      <c r="AK112" s="42">
        <f>_xll.SRS1Splines.Functions25.OneWay_Spline($D$56:$D$60,AK$56:AK$60,$D112)</f>
        <v>0.41994974681136599</v>
      </c>
      <c r="AL112" s="42">
        <f>_xll.SRS1Splines.Functions25.OneWay_Spline($D$62:$D$65,AL$62:AL$65,$D112)</f>
        <v>3.0786920758264502</v>
      </c>
    </row>
    <row r="113" spans="1:38">
      <c r="D113" s="42">
        <f t="shared" si="28"/>
        <v>6</v>
      </c>
      <c r="E113" s="42">
        <f>_xll.SRS1Splines.Functions25.OneWay_Spline($D$56:$D$60,$E$56:$E$60,D113)</f>
        <v>3.2995105177781502E-2</v>
      </c>
      <c r="F113" s="42">
        <f>_xll.SRS1Splines.Functions25.OneWay_Spline($D$56:$D$60,F$56:F$60,$D113)</f>
        <v>0.63050575326573</v>
      </c>
      <c r="G113" s="42">
        <f>_xll.SRS1Splines.Functions25.OneWay_Spline($D$56:$D$60,G$56:G$60,$D113)</f>
        <v>0.37247419406316301</v>
      </c>
      <c r="H113" s="42">
        <f>_xll.SRS1Splines.Functions25.OneWay_Spline($D$56:$D$60,H$56:H$60,$D113)</f>
        <v>0.30960520411755998</v>
      </c>
      <c r="I113" s="42">
        <f>_xll.SRS1Splines.Functions25.OneWay_Spline($D$56:$D$60,I$56:I$60,$D113)</f>
        <v>0.69068007821686295</v>
      </c>
      <c r="J113" s="42">
        <f>_xll.SRS1Splines.Functions25.OneWay_Spline($D$56:$D$60,J$56:J$60,$D113)</f>
        <v>35.939811229870799</v>
      </c>
      <c r="K113" s="42">
        <f>_xll.SRS1Splines.Functions25.OneWay_Spline($D$56:$D$60,K$56:K$60,$D113)</f>
        <v>4.5534843419079296</v>
      </c>
      <c r="L113" s="42">
        <f>_xll.SRS1Splines.Functions25.OneWay_Spline($D$56:$D$60,L$56:L$60,$D113)</f>
        <v>0.296379187220911</v>
      </c>
      <c r="M113" s="42">
        <f>_xll.SRS1Splines.Functions25.OneWay_Spline($D$56:$D$60,M$56:M$60,$D113)</f>
        <v>0.41172003357435999</v>
      </c>
      <c r="N113" s="42">
        <f>_xll.SRS1Splines.Functions25.OneWay_Spline(($D$62:$D$65),N$62:N$65,$D113)</f>
        <v>1.73810025611485</v>
      </c>
      <c r="P113" s="42">
        <f t="shared" si="29"/>
        <v>6</v>
      </c>
      <c r="Q113" s="42">
        <f>_xll.SRS1Splines.Functions25.OneWay_Spline($D$56:$D$60,Q$56:Q$60,P113)</f>
        <v>2.9032926962133099E-2</v>
      </c>
      <c r="R113" s="42">
        <f>_xll.SRS1Splines.Functions25.OneWay_Spline($D$56:$D$60,R$56:R$60,$D113)</f>
        <v>0.50792462417274398</v>
      </c>
      <c r="S113" s="42">
        <f>_xll.SRS1Splines.Functions25.OneWay_Spline($D$56:$D$60,S$56:S$60,$D113)</f>
        <v>0.199041751511632</v>
      </c>
      <c r="T113" s="42">
        <f>_xll.SRS1Splines.Functions25.OneWay_Spline($D$56:$D$60,T$56:T$60,$D113)</f>
        <v>0.27331718492937201</v>
      </c>
      <c r="U113" s="42">
        <f>_xll.SRS1Splines.Functions25.OneWay_Spline($D$56:$D$60,U$56:U$60,$D113)</f>
        <v>0.65453064783262604</v>
      </c>
      <c r="V113" s="42">
        <f>_xll.SRS1Splines.Functions25.OneWay_Spline($D$56:$D$60,V$56:V$60,$D113)</f>
        <v>17.710647414529902</v>
      </c>
      <c r="W113" s="42">
        <f>_xll.SRS1Splines.Functions25.OneWay_Spline($D$56:$D$60,W$56:W$60,$D113)</f>
        <v>4.1448183052251899</v>
      </c>
      <c r="X113" s="42">
        <f>_xll.SRS1Splines.Functions25.OneWay_Spline($D$56:$D$60,X$56:X$60,$D113)</f>
        <v>0.26021364598706198</v>
      </c>
      <c r="Y113" s="42">
        <f>_xll.SRS1Splines.Functions25.OneWay_Spline($D$56:$D$60,Y$56:Y$60,$D113)</f>
        <v>0.40517478110746102</v>
      </c>
      <c r="Z113" s="42">
        <f>_xll.SRS1Splines.Functions25.OneWay_Spline($D$62:$D$65,Z$62:Z$65,$D113)</f>
        <v>0.39491582094039901</v>
      </c>
      <c r="AB113" s="42">
        <f t="shared" si="30"/>
        <v>6</v>
      </c>
      <c r="AC113" s="42">
        <f>_xll.SRS1Splines.Functions25.OneWay_Spline($D$56:$D$60,AC$56:AC$60,AB113)</f>
        <v>3.6957283393429997E-2</v>
      </c>
      <c r="AD113" s="42">
        <f>_xll.SRS1Splines.Functions25.OneWay_Spline($D$56:$D$60,AD$56:AD$60,$D113)</f>
        <v>0.75308688235871601</v>
      </c>
      <c r="AE113" s="42">
        <f>_xll.SRS1Splines.Functions25.OneWay_Spline($D$56:$D$60,AE$56:AE$60,$D113)</f>
        <v>0.54590663661469396</v>
      </c>
      <c r="AF113" s="42">
        <f>_xll.SRS1Splines.Functions25.OneWay_Spline($D$56:$D$60,AF$56:AF$60,$D113)</f>
        <v>0.34589322330574801</v>
      </c>
      <c r="AG113" s="42">
        <f>_xll.SRS1Splines.Functions25.OneWay_Spline($D$56:$D$60,AG$56:AG$60,$D113)</f>
        <v>0.72682950860109896</v>
      </c>
      <c r="AH113" s="42">
        <f>_xll.SRS1Splines.Functions25.OneWay_Spline($D$56:$D$60,AH$56:AH$60,$D113)</f>
        <v>54.168975045211702</v>
      </c>
      <c r="AI113" s="42">
        <f>_xll.SRS1Splines.Functions25.OneWay_Spline($D$56:$D$60,AI$56:AI$60,$D113)</f>
        <v>4.9621503785906604</v>
      </c>
      <c r="AJ113" s="42">
        <f>_xll.SRS1Splines.Functions25.OneWay_Spline($D$56:$D$60,AJ$56:AJ$60,$D113)</f>
        <v>0.33254472845475902</v>
      </c>
      <c r="AK113" s="42">
        <f>_xll.SRS1Splines.Functions25.OneWay_Spline($D$56:$D$60,AK$56:AK$60,$D113)</f>
        <v>0.41826528604125901</v>
      </c>
      <c r="AL113" s="42">
        <f>_xll.SRS1Splines.Functions25.OneWay_Spline($D$62:$D$65,AL$62:AL$65,$D113)</f>
        <v>3.0812846912893002</v>
      </c>
    </row>
    <row r="114" spans="1:38">
      <c r="D114" s="42">
        <f t="shared" si="28"/>
        <v>6.25</v>
      </c>
      <c r="E114" s="42">
        <f>_xll.SRS1Splines.Functions25.OneWay_Spline($D$56:$D$60,$E$56:$E$60,D114)</f>
        <v>3.0647752990719999E-2</v>
      </c>
      <c r="F114" s="42">
        <f>_xll.SRS1Splines.Functions25.OneWay_Spline($D$56:$D$60,F$56:F$60,$D114)</f>
        <v>0.61755108355211097</v>
      </c>
      <c r="G114" s="42">
        <f>_xll.SRS1Splines.Functions25.OneWay_Spline($D$56:$D$60,G$56:G$60,$D114)</f>
        <v>0.37265317368665701</v>
      </c>
      <c r="H114" s="42">
        <f>_xll.SRS1Splines.Functions25.OneWay_Spline($D$56:$D$60,H$56:H$60,$D114)</f>
        <v>0.310358161259011</v>
      </c>
      <c r="I114" s="42">
        <f>_xll.SRS1Splines.Functions25.OneWay_Spline($D$56:$D$60,I$56:I$60,$D114)</f>
        <v>0.68054316317074703</v>
      </c>
      <c r="J114" s="42">
        <f>_xll.SRS1Splines.Functions25.OneWay_Spline($D$56:$D$60,J$56:J$60,$D114)</f>
        <v>35.9366406902382</v>
      </c>
      <c r="K114" s="42">
        <f>_xll.SRS1Splines.Functions25.OneWay_Spline($D$56:$D$60,K$56:K$60,$D114)</f>
        <v>4.5555991983814002</v>
      </c>
      <c r="L114" s="42">
        <f>_xll.SRS1Splines.Functions25.OneWay_Spline($D$56:$D$60,L$56:L$60,$D114)</f>
        <v>0.295118320511562</v>
      </c>
      <c r="M114" s="42">
        <f>_xll.SRS1Splines.Functions25.OneWay_Spline($D$56:$D$60,M$56:M$60,$D114)</f>
        <v>0.41173055676035702</v>
      </c>
      <c r="N114" s="42">
        <f>_xll.SRS1Splines.Functions25.OneWay_Spline(($D$62:$D$65),N$62:N$65,$D114)</f>
        <v>1.73627101083072</v>
      </c>
      <c r="P114" s="42">
        <f t="shared" si="29"/>
        <v>6.25</v>
      </c>
      <c r="Q114" s="42">
        <f>_xll.SRS1Splines.Functions25.OneWay_Spline($D$56:$D$60,Q$56:Q$60,P114)</f>
        <v>2.6667516168401802E-2</v>
      </c>
      <c r="R114" s="42">
        <f>_xll.SRS1Splines.Functions25.OneWay_Spline($D$56:$D$60,R$56:R$60,$D114)</f>
        <v>0.50063929458200895</v>
      </c>
      <c r="S114" s="42">
        <f>_xll.SRS1Splines.Functions25.OneWay_Spline($D$56:$D$60,S$56:S$60,$D114)</f>
        <v>0.19954568471825099</v>
      </c>
      <c r="T114" s="42">
        <f>_xll.SRS1Splines.Functions25.OneWay_Spline($D$56:$D$60,T$56:T$60,$D114)</f>
        <v>0.27353913614498299</v>
      </c>
      <c r="U114" s="42">
        <f>_xll.SRS1Splines.Functions25.OneWay_Spline($D$56:$D$60,U$56:U$60,$D114)</f>
        <v>0.63365278416401105</v>
      </c>
      <c r="V114" s="42">
        <f>_xll.SRS1Splines.Functions25.OneWay_Spline($D$56:$D$60,V$56:V$60,$D114)</f>
        <v>17.988316594384301</v>
      </c>
      <c r="W114" s="42">
        <f>_xll.SRS1Splines.Functions25.OneWay_Spline($D$56:$D$60,W$56:W$60,$D114)</f>
        <v>4.1469967710773403</v>
      </c>
      <c r="X114" s="42">
        <f>_xll.SRS1Splines.Functions25.OneWay_Spline($D$56:$D$60,X$56:X$60,$D114)</f>
        <v>0.26018028340631899</v>
      </c>
      <c r="Y114" s="42">
        <f>_xll.SRS1Splines.Functions25.OneWay_Spline($D$56:$D$60,Y$56:Y$60,$D114)</f>
        <v>0.40262368861814901</v>
      </c>
      <c r="Z114" s="42">
        <f>_xll.SRS1Splines.Functions25.OneWay_Spline($D$62:$D$65,Z$62:Z$65,$D114)</f>
        <v>0.39715046320397601</v>
      </c>
      <c r="AB114" s="42">
        <f t="shared" si="30"/>
        <v>6.25</v>
      </c>
      <c r="AC114" s="42">
        <f>_xll.SRS1Splines.Functions25.OneWay_Spline($D$56:$D$60,AC$56:AC$60,AB114)</f>
        <v>3.4627989813038197E-2</v>
      </c>
      <c r="AD114" s="42">
        <f>_xll.SRS1Splines.Functions25.OneWay_Spline($D$56:$D$60,AD$56:AD$60,$D114)</f>
        <v>0.73446287252221398</v>
      </c>
      <c r="AE114" s="42">
        <f>_xll.SRS1Splines.Functions25.OneWay_Spline($D$56:$D$60,AE$56:AE$60,$D114)</f>
        <v>0.54138144386615294</v>
      </c>
      <c r="AF114" s="42">
        <f>_xll.SRS1Splines.Functions25.OneWay_Spline($D$56:$D$60,AF$56:AF$60,$D114)</f>
        <v>0.34717718637303802</v>
      </c>
      <c r="AG114" s="42">
        <f>_xll.SRS1Splines.Functions25.OneWay_Spline($D$56:$D$60,AG$56:AG$60,$D114)</f>
        <v>0.72684899355517596</v>
      </c>
      <c r="AH114" s="42">
        <f>_xll.SRS1Splines.Functions25.OneWay_Spline($D$56:$D$60,AH$56:AH$60,$D114)</f>
        <v>54.1462787456095</v>
      </c>
      <c r="AI114" s="42">
        <f>_xll.SRS1Splines.Functions25.OneWay_Spline($D$56:$D$60,AI$56:AI$60,$D114)</f>
        <v>4.96420162568546</v>
      </c>
      <c r="AJ114" s="42">
        <f>_xll.SRS1Splines.Functions25.OneWay_Spline($D$56:$D$60,AJ$56:AJ$60,$D114)</f>
        <v>0.33005635761680402</v>
      </c>
      <c r="AK114" s="42">
        <f>_xll.SRS1Splines.Functions25.OneWay_Spline($D$56:$D$60,AK$56:AK$60,$D114)</f>
        <v>0.41836862571935901</v>
      </c>
      <c r="AL114" s="42">
        <f>_xll.SRS1Splines.Functions25.OneWay_Spline($D$62:$D$65,AL$62:AL$65,$D114)</f>
        <v>3.0753915584574698</v>
      </c>
    </row>
    <row r="115" spans="1:38">
      <c r="D115" s="42">
        <f t="shared" si="28"/>
        <v>6.5</v>
      </c>
      <c r="E115" s="42">
        <f>_xll.SRS1Splines.Functions25.OneWay_Spline($D$56:$D$60,$E$56:$E$60,D115)</f>
        <v>2.8451842880243099E-2</v>
      </c>
      <c r="F115" s="42">
        <f>_xll.SRS1Splines.Functions25.OneWay_Spline($D$56:$D$60,F$56:F$60,$D115)</f>
        <v>0.60358880138140902</v>
      </c>
      <c r="G115" s="42">
        <f>_xll.SRS1Splines.Functions25.OneWay_Spline($D$56:$D$60,G$56:G$60,$D115)</f>
        <v>0.37319011255714002</v>
      </c>
      <c r="H115" s="42">
        <f>_xll.SRS1Splines.Functions25.OneWay_Spline($D$56:$D$60,H$56:H$60,$D115)</f>
        <v>0.31261703268336299</v>
      </c>
      <c r="I115" s="42">
        <f>_xll.SRS1Splines.Functions25.OneWay_Spline($D$56:$D$60,I$56:I$60,$D115)</f>
        <v>0.67106024264373598</v>
      </c>
      <c r="J115" s="42">
        <f>_xll.SRS1Splines.Functions25.OneWay_Spline($D$56:$D$60,J$56:J$60,$D115)</f>
        <v>35.927129071340197</v>
      </c>
      <c r="K115" s="42">
        <f>_xll.SRS1Splines.Functions25.OneWay_Spline($D$56:$D$60,K$56:K$60,$D115)</f>
        <v>4.5619437678018198</v>
      </c>
      <c r="L115" s="42">
        <f>_xll.SRS1Splines.Functions25.OneWay_Spline($D$56:$D$60,L$56:L$60,$D115)</f>
        <v>0.293938800041526</v>
      </c>
      <c r="M115" s="42">
        <f>_xll.SRS1Splines.Functions25.OneWay_Spline($D$56:$D$60,M$56:M$60,$D115)</f>
        <v>0.41176212631834602</v>
      </c>
      <c r="N115" s="42">
        <f>_xll.SRS1Splines.Functions25.OneWay_Spline(($D$62:$D$65),N$62:N$65,$D115)</f>
        <v>1.7309070693063799</v>
      </c>
      <c r="P115" s="42">
        <f t="shared" si="29"/>
        <v>6.5</v>
      </c>
      <c r="Q115" s="42">
        <f>_xll.SRS1Splines.Functions25.OneWay_Spline($D$56:$D$60,Q$56:Q$60,P115)</f>
        <v>2.4454712522653299E-2</v>
      </c>
      <c r="R115" s="42">
        <f>_xll.SRS1Splines.Functions25.OneWay_Spline($D$56:$D$60,R$56:R$60,$D115)</f>
        <v>0.49225961780069399</v>
      </c>
      <c r="S115" s="42">
        <f>_xll.SRS1Splines.Functions25.OneWay_Spline($D$56:$D$60,S$56:S$60,$D115)</f>
        <v>0.20105748433810799</v>
      </c>
      <c r="T115" s="42">
        <f>_xll.SRS1Splines.Functions25.OneWay_Spline($D$56:$D$60,T$56:T$60,$D115)</f>
        <v>0.27420498979181701</v>
      </c>
      <c r="U115" s="42">
        <f>_xll.SRS1Splines.Functions25.OneWay_Spline($D$56:$D$60,U$56:U$60,$D115)</f>
        <v>0.614121879441758</v>
      </c>
      <c r="V115" s="42">
        <f>_xll.SRS1Splines.Functions25.OneWay_Spline($D$56:$D$60,V$56:V$60,$D115)</f>
        <v>18.263854353643602</v>
      </c>
      <c r="W115" s="42">
        <f>_xll.SRS1Splines.Functions25.OneWay_Spline($D$56:$D$60,W$56:W$60,$D115)</f>
        <v>4.1535321686337898</v>
      </c>
      <c r="X115" s="42">
        <f>_xll.SRS1Splines.Functions25.OneWay_Spline($D$56:$D$60,X$56:X$60,$D115)</f>
        <v>0.26014907325014103</v>
      </c>
      <c r="Y115" s="42">
        <f>_xll.SRS1Splines.Functions25.OneWay_Spline($D$56:$D$60,Y$56:Y$60,$D115)</f>
        <v>0.40023718274105102</v>
      </c>
      <c r="Z115" s="42">
        <f>_xll.SRS1Splines.Functions25.OneWay_Spline($D$62:$D$65,Z$62:Z$65,$D115)</f>
        <v>0.40378742968436898</v>
      </c>
      <c r="AB115" s="42">
        <f t="shared" si="30"/>
        <v>6.5</v>
      </c>
      <c r="AC115" s="42">
        <f>_xll.SRS1Splines.Functions25.OneWay_Spline($D$56:$D$60,AC$56:AC$60,AB115)</f>
        <v>3.2448973237833002E-2</v>
      </c>
      <c r="AD115" s="42">
        <f>_xll.SRS1Splines.Functions25.OneWay_Spline($D$56:$D$60,AD$56:AD$60,$D115)</f>
        <v>0.714917984962124</v>
      </c>
      <c r="AE115" s="42">
        <f>_xll.SRS1Splines.Functions25.OneWay_Spline($D$56:$D$60,AE$56:AE$60,$D115)</f>
        <v>0.53714819903687305</v>
      </c>
      <c r="AF115" s="42">
        <f>_xll.SRS1Splines.Functions25.OneWay_Spline($D$56:$D$60,AF$56:AF$60,$D115)</f>
        <v>0.35102907557490798</v>
      </c>
      <c r="AG115" s="42">
        <f>_xll.SRS1Splines.Functions25.OneWay_Spline($D$56:$D$60,AG$56:AG$60,$D115)</f>
        <v>0.72690744841740595</v>
      </c>
      <c r="AH115" s="42">
        <f>_xll.SRS1Splines.Functions25.OneWay_Spline($D$56:$D$60,AH$56:AH$60,$D115)</f>
        <v>54.078189846802701</v>
      </c>
      <c r="AI115" s="42">
        <f>_xll.SRS1Splines.Functions25.OneWay_Spline($D$56:$D$60,AI$56:AI$60,$D115)</f>
        <v>4.9703553669698497</v>
      </c>
      <c r="AJ115" s="42">
        <f>_xll.SRS1Splines.Functions25.OneWay_Spline($D$56:$D$60,AJ$56:AJ$60,$D115)</f>
        <v>0.32772852683290998</v>
      </c>
      <c r="AK115" s="42">
        <f>_xll.SRS1Splines.Functions25.OneWay_Spline($D$56:$D$60,AK$56:AK$60,$D115)</f>
        <v>0.41867864475365801</v>
      </c>
      <c r="AL115" s="42">
        <f>_xll.SRS1Splines.Functions25.OneWay_Spline($D$62:$D$65,AL$62:AL$65,$D115)</f>
        <v>3.0580267089283999</v>
      </c>
    </row>
    <row r="116" spans="1:38">
      <c r="D116" s="42">
        <f t="shared" si="28"/>
        <v>6.75</v>
      </c>
      <c r="E116" s="42">
        <f>_xll.SRS1Splines.Functions25.OneWay_Spline($D$56:$D$60,$E$56:$E$60,D116)</f>
        <v>2.64073748463509E-2</v>
      </c>
      <c r="F116" s="42">
        <f>_xll.SRS1Splines.Functions25.OneWay_Spline($D$56:$D$60,F$56:F$60,$D116)</f>
        <v>0.58864657640268903</v>
      </c>
      <c r="G116" s="42">
        <f>_xll.SRS1Splines.Functions25.OneWay_Spline($D$56:$D$60,G$56:G$60,$D116)</f>
        <v>0.37408501067461197</v>
      </c>
      <c r="H116" s="42">
        <f>_xll.SRS1Splines.Functions25.OneWay_Spline($D$56:$D$60,H$56:H$60,$D116)</f>
        <v>0.31638181839061602</v>
      </c>
      <c r="I116" s="42">
        <f>_xll.SRS1Splines.Functions25.OneWay_Spline($D$56:$D$60,I$56:I$60,$D116)</f>
        <v>0.66223131663582901</v>
      </c>
      <c r="J116" s="42">
        <f>_xll.SRS1Splines.Functions25.OneWay_Spline($D$56:$D$60,J$56:J$60,$D116)</f>
        <v>35.911276373176896</v>
      </c>
      <c r="K116" s="42">
        <f>_xll.SRS1Splines.Functions25.OneWay_Spline($D$56:$D$60,K$56:K$60,$D116)</f>
        <v>4.5725180501691902</v>
      </c>
      <c r="L116" s="42">
        <f>_xll.SRS1Splines.Functions25.OneWay_Spline($D$56:$D$60,L$56:L$60,$D116)</f>
        <v>0.292840625810803</v>
      </c>
      <c r="M116" s="42">
        <f>_xll.SRS1Splines.Functions25.OneWay_Spline($D$56:$D$60,M$56:M$60,$D116)</f>
        <v>0.41181474224832898</v>
      </c>
      <c r="N116" s="42">
        <f>_xll.SRS1Splines.Functions25.OneWay_Spline(($D$62:$D$65),N$62:N$65,$D116)</f>
        <v>1.72219412303388</v>
      </c>
      <c r="P116" s="42">
        <f t="shared" si="29"/>
        <v>6.75</v>
      </c>
      <c r="Q116" s="42">
        <f>_xll.SRS1Splines.Functions25.OneWay_Spline($D$56:$D$60,Q$56:Q$60,P116)</f>
        <v>2.23945160248873E-2</v>
      </c>
      <c r="R116" s="42">
        <f>_xll.SRS1Splines.Functions25.OneWay_Spline($D$56:$D$60,R$56:R$60,$D116)</f>
        <v>0.48284002061137299</v>
      </c>
      <c r="S116" s="42">
        <f>_xll.SRS1Splines.Functions25.OneWay_Spline($D$56:$D$60,S$56:S$60,$D116)</f>
        <v>0.203577150371204</v>
      </c>
      <c r="T116" s="42">
        <f>_xll.SRS1Splines.Functions25.OneWay_Spline($D$56:$D$60,T$56:T$60,$D116)</f>
        <v>0.27531474586987398</v>
      </c>
      <c r="U116" s="42">
        <f>_xll.SRS1Splines.Functions25.OneWay_Spline($D$56:$D$60,U$56:U$60,$D116)</f>
        <v>0.595937933665868</v>
      </c>
      <c r="V116" s="42">
        <f>_xll.SRS1Splines.Functions25.OneWay_Spline($D$56:$D$60,V$56:V$60,$D116)</f>
        <v>18.5372606923078</v>
      </c>
      <c r="W116" s="42">
        <f>_xll.SRS1Splines.Functions25.OneWay_Spline($D$56:$D$60,W$56:W$60,$D116)</f>
        <v>4.1644244978945402</v>
      </c>
      <c r="X116" s="42">
        <f>_xll.SRS1Splines.Functions25.OneWay_Spline($D$56:$D$60,X$56:X$60,$D116)</f>
        <v>0.26012001551852698</v>
      </c>
      <c r="Y116" s="42">
        <f>_xll.SRS1Splines.Functions25.OneWay_Spline($D$56:$D$60,Y$56:Y$60,$D116)</f>
        <v>0.398015263476166</v>
      </c>
      <c r="Z116" s="42">
        <f>_xll.SRS1Splines.Functions25.OneWay_Spline($D$62:$D$65,Z$62:Z$65,$D116)</f>
        <v>0.41472627991606598</v>
      </c>
      <c r="AB116" s="42">
        <f t="shared" si="30"/>
        <v>6.75</v>
      </c>
      <c r="AC116" s="42">
        <f>_xll.SRS1Splines.Functions25.OneWay_Spline($D$56:$D$60,AC$56:AC$60,AB116)</f>
        <v>3.0420233667814399E-2</v>
      </c>
      <c r="AD116" s="42">
        <f>_xll.SRS1Splines.Functions25.OneWay_Spline($D$56:$D$60,AD$56:AD$60,$D116)</f>
        <v>0.69445313219400495</v>
      </c>
      <c r="AE116" s="42">
        <f>_xll.SRS1Splines.Functions25.OneWay_Spline($D$56:$D$60,AE$56:AE$60,$D116)</f>
        <v>0.53320690212685395</v>
      </c>
      <c r="AF116" s="42">
        <f>_xll.SRS1Splines.Functions25.OneWay_Spline($D$56:$D$60,AF$56:AF$60,$D116)</f>
        <v>0.35744889091135901</v>
      </c>
      <c r="AG116" s="42">
        <f>_xll.SRS1Splines.Functions25.OneWay_Spline($D$56:$D$60,AG$56:AG$60,$D116)</f>
        <v>0.72700487318779095</v>
      </c>
      <c r="AH116" s="42">
        <f>_xll.SRS1Splines.Functions25.OneWay_Spline($D$56:$D$60,AH$56:AH$60,$D116)</f>
        <v>53.964708348791397</v>
      </c>
      <c r="AI116" s="42">
        <f>_xll.SRS1Splines.Functions25.OneWay_Spline($D$56:$D$60,AI$56:AI$60,$D116)</f>
        <v>4.9806116024438296</v>
      </c>
      <c r="AJ116" s="42">
        <f>_xll.SRS1Splines.Functions25.OneWay_Spline($D$56:$D$60,AJ$56:AJ$60,$D116)</f>
        <v>0.32556123610307802</v>
      </c>
      <c r="AK116" s="42">
        <f>_xll.SRS1Splines.Functions25.OneWay_Spline($D$56:$D$60,AK$56:AK$60,$D116)</f>
        <v>0.41919534314415702</v>
      </c>
      <c r="AL116" s="42">
        <f>_xll.SRS1Splines.Functions25.OneWay_Spline($D$62:$D$65,AL$62:AL$65,$D116)</f>
        <v>3.0296619661516901</v>
      </c>
    </row>
    <row r="117" spans="1:38">
      <c r="D117" s="42">
        <f t="shared" si="28"/>
        <v>7</v>
      </c>
      <c r="E117" s="42">
        <f>_xll.SRS1Splines.Functions25.OneWay_Spline($D$56:$D$60,$E$56:$E$60,D117)</f>
        <v>2.4514348889043198E-2</v>
      </c>
      <c r="F117" s="42">
        <f>_xll.SRS1Splines.Functions25.OneWay_Spline($D$56:$D$60,F$56:F$60,$D117)</f>
        <v>0.57275207826501795</v>
      </c>
      <c r="G117" s="42">
        <f>_xll.SRS1Splines.Functions25.OneWay_Spline($D$56:$D$60,G$56:G$60,$D117)</f>
        <v>0.37533786803907299</v>
      </c>
      <c r="H117" s="42">
        <f>_xll.SRS1Splines.Functions25.OneWay_Spline($D$56:$D$60,H$56:H$60,$D117)</f>
        <v>0.32165251838077102</v>
      </c>
      <c r="I117" s="42">
        <f>_xll.SRS1Splines.Functions25.OneWay_Spline($D$56:$D$60,I$56:I$60,$D117)</f>
        <v>0.65405638514702702</v>
      </c>
      <c r="J117" s="42">
        <f>_xll.SRS1Splines.Functions25.OneWay_Spline($D$56:$D$60,J$56:J$60,$D117)</f>
        <v>35.889082595748398</v>
      </c>
      <c r="K117" s="42">
        <f>_xll.SRS1Splines.Functions25.OneWay_Spline($D$56:$D$60,K$56:K$60,$D117)</f>
        <v>4.5873220454835</v>
      </c>
      <c r="L117" s="42">
        <f>_xll.SRS1Splines.Functions25.OneWay_Spline($D$56:$D$60,L$56:L$60,$D117)</f>
        <v>0.29182379781939199</v>
      </c>
      <c r="M117" s="42">
        <f>_xll.SRS1Splines.Functions25.OneWay_Spline($D$56:$D$60,M$56:M$60,$D117)</f>
        <v>0.41188840455030401</v>
      </c>
      <c r="N117" s="42">
        <f>_xll.SRS1Splines.Functions25.OneWay_Spline(($D$62:$D$65),N$62:N$65,$D117)</f>
        <v>1.71031786350526</v>
      </c>
      <c r="P117" s="42">
        <f t="shared" si="29"/>
        <v>7</v>
      </c>
      <c r="Q117" s="42">
        <f>_xll.SRS1Splines.Functions25.OneWay_Spline($D$56:$D$60,Q$56:Q$60,P117)</f>
        <v>2.04869266751041E-2</v>
      </c>
      <c r="R117" s="42">
        <f>_xll.SRS1Splines.Functions25.OneWay_Spline($D$56:$D$60,R$56:R$60,$D117)</f>
        <v>0.47243492979662</v>
      </c>
      <c r="S117" s="42">
        <f>_xll.SRS1Splines.Functions25.OneWay_Spline($D$56:$D$60,S$56:S$60,$D117)</f>
        <v>0.20710468281753899</v>
      </c>
      <c r="T117" s="42">
        <f>_xll.SRS1Splines.Functions25.OneWay_Spline($D$56:$D$60,T$56:T$60,$D117)</f>
        <v>0.276868404379154</v>
      </c>
      <c r="U117" s="42">
        <f>_xll.SRS1Splines.Functions25.OneWay_Spline($D$56:$D$60,U$56:U$60,$D117)</f>
        <v>0.57910094683633895</v>
      </c>
      <c r="V117" s="42">
        <f>_xll.SRS1Splines.Functions25.OneWay_Spline($D$56:$D$60,V$56:V$60,$D117)</f>
        <v>18.808535610377</v>
      </c>
      <c r="W117" s="42">
        <f>_xll.SRS1Splines.Functions25.OneWay_Spline($D$56:$D$60,W$56:W$60,$D117)</f>
        <v>4.1796737588595896</v>
      </c>
      <c r="X117" s="42">
        <f>_xll.SRS1Splines.Functions25.OneWay_Spline($D$56:$D$60,X$56:X$60,$D117)</f>
        <v>0.26009311021147702</v>
      </c>
      <c r="Y117" s="42">
        <f>_xll.SRS1Splines.Functions25.OneWay_Spline($D$56:$D$60,Y$56:Y$60,$D117)</f>
        <v>0.39595793082349501</v>
      </c>
      <c r="Z117" s="42">
        <f>_xll.SRS1Splines.Functions25.OneWay_Spline($D$62:$D$65,Z$62:Z$65,$D117)</f>
        <v>0.429866573433556</v>
      </c>
      <c r="AB117" s="42">
        <f t="shared" si="30"/>
        <v>7</v>
      </c>
      <c r="AC117" s="42">
        <f>_xll.SRS1Splines.Functions25.OneWay_Spline($D$56:$D$60,AC$56:AC$60,AB117)</f>
        <v>2.85417711029823E-2</v>
      </c>
      <c r="AD117" s="42">
        <f>_xll.SRS1Splines.Functions25.OneWay_Spline($D$56:$D$60,AD$56:AD$60,$D117)</f>
        <v>0.67306922673341496</v>
      </c>
      <c r="AE117" s="42">
        <f>_xll.SRS1Splines.Functions25.OneWay_Spline($D$56:$D$60,AE$56:AE$60,$D117)</f>
        <v>0.52955755313609498</v>
      </c>
      <c r="AF117" s="42">
        <f>_xll.SRS1Splines.Functions25.OneWay_Spline($D$56:$D$60,AF$56:AF$60,$D117)</f>
        <v>0.36643663238238899</v>
      </c>
      <c r="AG117" s="42">
        <f>_xll.SRS1Splines.Functions25.OneWay_Spline($D$56:$D$60,AG$56:AG$60,$D117)</f>
        <v>0.72714126786632904</v>
      </c>
      <c r="AH117" s="42">
        <f>_xll.SRS1Splines.Functions25.OneWay_Spline($D$56:$D$60,AH$56:AH$60,$D117)</f>
        <v>53.805834251575497</v>
      </c>
      <c r="AI117" s="42">
        <f>_xll.SRS1Splines.Functions25.OneWay_Spline($D$56:$D$60,AI$56:AI$60,$D117)</f>
        <v>4.9949703321074104</v>
      </c>
      <c r="AJ117" s="42">
        <f>_xll.SRS1Splines.Functions25.OneWay_Spline($D$56:$D$60,AJ$56:AJ$60,$D117)</f>
        <v>0.32355448542730803</v>
      </c>
      <c r="AK117" s="42">
        <f>_xll.SRS1Splines.Functions25.OneWay_Spline($D$56:$D$60,AK$56:AK$60,$D117)</f>
        <v>0.41991872089085602</v>
      </c>
      <c r="AL117" s="42">
        <f>_xll.SRS1Splines.Functions25.OneWay_Spline($D$62:$D$65,AL$62:AL$65,$D117)</f>
        <v>2.9907691535769598</v>
      </c>
    </row>
    <row r="118" spans="1:38">
      <c r="D118" s="42">
        <f>D117+0.25</f>
        <v>7.25</v>
      </c>
      <c r="E118" s="42">
        <f>_xll.SRS1Splines.Functions25.OneWay_Spline($D$56:$D$60,$E$56:$E$60,D118)</f>
        <v>2.2772765008320098E-2</v>
      </c>
      <c r="F118" s="42">
        <f>_xll.SRS1Splines.Functions25.OneWay_Spline($D$56:$D$60,F$56:F$60,$D118)</f>
        <v>0.55593297661746</v>
      </c>
      <c r="G118" s="42">
        <f>_xll.SRS1Splines.Functions25.OneWay_Spline($D$56:$D$60,G$56:G$60,$D118)</f>
        <v>0.376948684650523</v>
      </c>
      <c r="H118" s="42">
        <f>_xll.SRS1Splines.Functions25.OneWay_Spline($D$56:$D$60,H$56:H$60,$D118)</f>
        <v>0.328429132653828</v>
      </c>
      <c r="I118" s="42">
        <f>_xll.SRS1Splines.Functions25.OneWay_Spline($D$56:$D$60,I$56:I$60,$D118)</f>
        <v>0.646535448177328</v>
      </c>
      <c r="J118" s="42">
        <f>_xll.SRS1Splines.Functions25.OneWay_Spline($D$56:$D$60,J$56:J$60,$D118)</f>
        <v>35.860547739054503</v>
      </c>
      <c r="K118" s="42">
        <f>_xll.SRS1Splines.Functions25.OneWay_Spline($D$56:$D$60,K$56:K$60,$D118)</f>
        <v>4.6063557537447597</v>
      </c>
      <c r="L118" s="42">
        <f>_xll.SRS1Splines.Functions25.OneWay_Spline($D$56:$D$60,L$56:L$60,$D118)</f>
        <v>0.29088831606729498</v>
      </c>
      <c r="M118" s="42">
        <f>_xll.SRS1Splines.Functions25.OneWay_Spline($D$56:$D$60,M$56:M$60,$D118)</f>
        <v>0.411983113224273</v>
      </c>
      <c r="N118" s="42">
        <f>_xll.SRS1Splines.Functions25.OneWay_Spline(($D$62:$D$65),N$62:N$65,$D118)</f>
        <v>1.6954639822125801</v>
      </c>
      <c r="P118" s="42">
        <f>P117+0.25</f>
        <v>7.25</v>
      </c>
      <c r="Q118" s="42">
        <f>_xll.SRS1Splines.Functions25.OneWay_Spline($D$56:$D$60,Q$56:Q$60,P118)</f>
        <v>1.8731944473303501E-2</v>
      </c>
      <c r="R118" s="42">
        <f>_xll.SRS1Splines.Functions25.OneWay_Spline($D$56:$D$60,R$56:R$60,$D118)</f>
        <v>0.46109877213900602</v>
      </c>
      <c r="S118" s="42">
        <f>_xll.SRS1Splines.Functions25.OneWay_Spline($D$56:$D$60,S$56:S$60,$D118)</f>
        <v>0.21164008167711201</v>
      </c>
      <c r="T118" s="42">
        <f>_xll.SRS1Splines.Functions25.OneWay_Spline($D$56:$D$60,T$56:T$60,$D118)</f>
        <v>0.27886596531965602</v>
      </c>
      <c r="U118" s="42">
        <f>_xll.SRS1Splines.Functions25.OneWay_Spline($D$56:$D$60,U$56:U$60,$D118)</f>
        <v>0.56361091895317295</v>
      </c>
      <c r="V118" s="42">
        <f>_xll.SRS1Splines.Functions25.OneWay_Spline($D$56:$D$60,V$56:V$60,$D118)</f>
        <v>19.0776791078512</v>
      </c>
      <c r="W118" s="42">
        <f>_xll.SRS1Splines.Functions25.OneWay_Spline($D$56:$D$60,W$56:W$60,$D118)</f>
        <v>4.1992799515289496</v>
      </c>
      <c r="X118" s="42">
        <f>_xll.SRS1Splines.Functions25.OneWay_Spline($D$56:$D$60,X$56:X$60,$D118)</f>
        <v>0.26006835732899097</v>
      </c>
      <c r="Y118" s="42">
        <f>_xll.SRS1Splines.Functions25.OneWay_Spline($D$56:$D$60,Y$56:Y$60,$D118)</f>
        <v>0.39406518478303798</v>
      </c>
      <c r="Z118" s="42">
        <f>_xll.SRS1Splines.Functions25.OneWay_Spline($D$62:$D$65,Z$62:Z$65,$D118)</f>
        <v>0.44910786977132999</v>
      </c>
      <c r="AB118" s="42">
        <f>AB117+0.25</f>
        <v>7.25</v>
      </c>
      <c r="AC118" s="42">
        <f>_xll.SRS1Splines.Functions25.OneWay_Spline($D$56:$D$60,AC$56:AC$60,AB118)</f>
        <v>2.68135855433368E-2</v>
      </c>
      <c r="AD118" s="42">
        <f>_xll.SRS1Splines.Functions25.OneWay_Spline($D$56:$D$60,AD$56:AD$60,$D118)</f>
        <v>0.65076718109591303</v>
      </c>
      <c r="AE118" s="42">
        <f>_xll.SRS1Splines.Functions25.OneWay_Spline($D$56:$D$60,AE$56:AE$60,$D118)</f>
        <v>0.52620015206459703</v>
      </c>
      <c r="AF118" s="42">
        <f>_xll.SRS1Splines.Functions25.OneWay_Spline($D$56:$D$60,AF$56:AF$60,$D118)</f>
        <v>0.37799229998799999</v>
      </c>
      <c r="AG118" s="42">
        <f>_xll.SRS1Splines.Functions25.OneWay_Spline($D$56:$D$60,AG$56:AG$60,$D118)</f>
        <v>0.72731663245302203</v>
      </c>
      <c r="AH118" s="42">
        <f>_xll.SRS1Splines.Functions25.OneWay_Spline($D$56:$D$60,AH$56:AH$60,$D118)</f>
        <v>53.6015675551551</v>
      </c>
      <c r="AI118" s="42">
        <f>_xll.SRS1Splines.Functions25.OneWay_Spline($D$56:$D$60,AI$56:AI$60,$D118)</f>
        <v>5.0134315559605698</v>
      </c>
      <c r="AJ118" s="42">
        <f>_xll.SRS1Splines.Functions25.OneWay_Spline($D$56:$D$60,AJ$56:AJ$60,$D118)</f>
        <v>0.32170827480559899</v>
      </c>
      <c r="AK118" s="42">
        <f>_xll.SRS1Splines.Functions25.OneWay_Spline($D$56:$D$60,AK$56:AK$60,$D118)</f>
        <v>0.42084877799375497</v>
      </c>
      <c r="AL118" s="42">
        <f>_xll.SRS1Splines.Functions25.OneWay_Spline($D$62:$D$65,AL$62:AL$65,$D118)</f>
        <v>2.94182009465383</v>
      </c>
    </row>
    <row r="119" spans="1:38">
      <c r="D119" s="42">
        <f t="shared" ref="D119:D133" si="31">D118+0.25</f>
        <v>7.5</v>
      </c>
      <c r="E119" s="42">
        <f>_xll.SRS1Splines.Functions25.OneWay_Spline($D$56:$D$60,$E$56:$E$60,D119)</f>
        <v>2.11826232041817E-2</v>
      </c>
      <c r="F119" s="42">
        <f>_xll.SRS1Splines.Functions25.OneWay_Spline($D$56:$D$60,F$56:F$60,$D119)</f>
        <v>0.53821694110908103</v>
      </c>
      <c r="G119" s="42">
        <f>_xll.SRS1Splines.Functions25.OneWay_Spline($D$56:$D$60,G$56:G$60,$D119)</f>
        <v>0.37891746050896202</v>
      </c>
      <c r="H119" s="42">
        <f>_xll.SRS1Splines.Functions25.OneWay_Spline($D$56:$D$60,H$56:H$60,$D119)</f>
        <v>0.33671166120978602</v>
      </c>
      <c r="I119" s="42">
        <f>_xll.SRS1Splines.Functions25.OneWay_Spline($D$56:$D$60,I$56:I$60,$D119)</f>
        <v>0.63966850572673395</v>
      </c>
      <c r="J119" s="42">
        <f>_xll.SRS1Splines.Functions25.OneWay_Spline($D$56:$D$60,J$56:J$60,$D119)</f>
        <v>35.825671803095403</v>
      </c>
      <c r="K119" s="42">
        <f>_xll.SRS1Splines.Functions25.OneWay_Spline($D$56:$D$60,K$56:K$60,$D119)</f>
        <v>4.6296191749529703</v>
      </c>
      <c r="L119" s="42">
        <f>_xll.SRS1Splines.Functions25.OneWay_Spline($D$56:$D$60,L$56:L$60,$D119)</f>
        <v>0.29003418055451002</v>
      </c>
      <c r="M119" s="42">
        <f>_xll.SRS1Splines.Functions25.OneWay_Spline($D$56:$D$60,M$56:M$60,$D119)</f>
        <v>0.41209886827023401</v>
      </c>
      <c r="N119" s="42">
        <f>_xll.SRS1Splines.Functions25.OneWay_Spline(($D$62:$D$65),N$62:N$65,$D119)</f>
        <v>1.6778181706479001</v>
      </c>
      <c r="P119" s="42">
        <f t="shared" ref="P119:P133" si="32">P118+0.25</f>
        <v>7.5</v>
      </c>
      <c r="Q119" s="42">
        <f>_xll.SRS1Splines.Functions25.OneWay_Spline($D$56:$D$60,Q$56:Q$60,P119)</f>
        <v>1.71295694194856E-2</v>
      </c>
      <c r="R119" s="42">
        <f>_xll.SRS1Splines.Functions25.OneWay_Spline($D$56:$D$60,R$56:R$60,$D119)</f>
        <v>0.44888597442110501</v>
      </c>
      <c r="S119" s="42">
        <f>_xll.SRS1Splines.Functions25.OneWay_Spline($D$56:$D$60,S$56:S$60,$D119)</f>
        <v>0.217183346949923</v>
      </c>
      <c r="T119" s="42">
        <f>_xll.SRS1Splines.Functions25.OneWay_Spline($D$56:$D$60,T$56:T$60,$D119)</f>
        <v>0.28130742869138098</v>
      </c>
      <c r="U119" s="42">
        <f>_xll.SRS1Splines.Functions25.OneWay_Spline($D$56:$D$60,U$56:U$60,$D119)</f>
        <v>0.549467850016369</v>
      </c>
      <c r="V119" s="42">
        <f>_xll.SRS1Splines.Functions25.OneWay_Spline($D$56:$D$60,V$56:V$60,$D119)</f>
        <v>19.344691184730198</v>
      </c>
      <c r="W119" s="42">
        <f>_xll.SRS1Splines.Functions25.OneWay_Spline($D$56:$D$60,W$56:W$60,$D119)</f>
        <v>4.2232430759025998</v>
      </c>
      <c r="X119" s="42">
        <f>_xll.SRS1Splines.Functions25.OneWay_Spline($D$56:$D$60,X$56:X$60,$D119)</f>
        <v>0.26004575687106901</v>
      </c>
      <c r="Y119" s="42">
        <f>_xll.SRS1Splines.Functions25.OneWay_Spline($D$56:$D$60,Y$56:Y$60,$D119)</f>
        <v>0.39233702535479498</v>
      </c>
      <c r="Z119" s="42">
        <f>_xll.SRS1Splines.Functions25.OneWay_Spline($D$62:$D$65,Z$62:Z$65,$D119)</f>
        <v>0.47234972846387502</v>
      </c>
      <c r="AB119" s="42">
        <f t="shared" ref="AB119:AB133" si="33">AB118+0.25</f>
        <v>7.5</v>
      </c>
      <c r="AC119" s="42">
        <f>_xll.SRS1Splines.Functions25.OneWay_Spline($D$56:$D$60,AC$56:AC$60,AB119)</f>
        <v>2.5235676988877801E-2</v>
      </c>
      <c r="AD119" s="42">
        <f>_xll.SRS1Splines.Functions25.OneWay_Spline($D$56:$D$60,AD$56:AD$60,$D119)</f>
        <v>0.62754790779705605</v>
      </c>
      <c r="AE119" s="42">
        <f>_xll.SRS1Splines.Functions25.OneWay_Spline($D$56:$D$60,AE$56:AE$60,$D119)</f>
        <v>0.52313469891235997</v>
      </c>
      <c r="AF119" s="42">
        <f>_xll.SRS1Splines.Functions25.OneWay_Spline($D$56:$D$60,AF$56:AF$60,$D119)</f>
        <v>0.392115893728191</v>
      </c>
      <c r="AG119" s="42">
        <f>_xll.SRS1Splines.Functions25.OneWay_Spline($D$56:$D$60,AG$56:AG$60,$D119)</f>
        <v>0.72753096694786801</v>
      </c>
      <c r="AH119" s="42">
        <f>_xll.SRS1Splines.Functions25.OneWay_Spline($D$56:$D$60,AH$56:AH$60,$D119)</f>
        <v>53.351908259530198</v>
      </c>
      <c r="AI119" s="42">
        <f>_xll.SRS1Splines.Functions25.OneWay_Spline($D$56:$D$60,AI$56:AI$60,$D119)</f>
        <v>5.03599527400333</v>
      </c>
      <c r="AJ119" s="42">
        <f>_xll.SRS1Splines.Functions25.OneWay_Spline($D$56:$D$60,AJ$56:AJ$60,$D119)</f>
        <v>0.32002260423795198</v>
      </c>
      <c r="AK119" s="42">
        <f>_xll.SRS1Splines.Functions25.OneWay_Spline($D$56:$D$60,AK$56:AK$60,$D119)</f>
        <v>0.42198551445285298</v>
      </c>
      <c r="AL119" s="42">
        <f>_xll.SRS1Splines.Functions25.OneWay_Spline($D$62:$D$65,AL$62:AL$65,$D119)</f>
        <v>2.8832866128319199</v>
      </c>
    </row>
    <row r="120" spans="1:38">
      <c r="D120" s="42">
        <f t="shared" si="31"/>
        <v>7.75</v>
      </c>
      <c r="E120" s="42">
        <f>_xll.SRS1Splines.Functions25.OneWay_Spline($D$56:$D$60,$E$56:$E$60,D120)</f>
        <v>1.97439234766279E-2</v>
      </c>
      <c r="F120" s="42">
        <f>_xll.SRS1Splines.Functions25.OneWay_Spline($D$56:$D$60,F$56:F$60,$D120)</f>
        <v>0.51963164138894702</v>
      </c>
      <c r="G120" s="42">
        <f>_xll.SRS1Splines.Functions25.OneWay_Spline($D$56:$D$60,G$56:G$60,$D120)</f>
        <v>0.38124419561438899</v>
      </c>
      <c r="H120" s="42">
        <f>_xll.SRS1Splines.Functions25.OneWay_Spline($D$56:$D$60,H$56:H$60,$D120)</f>
        <v>0.34650010404864601</v>
      </c>
      <c r="I120" s="42">
        <f>_xll.SRS1Splines.Functions25.OneWay_Spline($D$56:$D$60,I$56:I$60,$D120)</f>
        <v>0.63345555779524398</v>
      </c>
      <c r="J120" s="42">
        <f>_xll.SRS1Splines.Functions25.OneWay_Spline($D$56:$D$60,J$56:J$60,$D120)</f>
        <v>35.784454787870899</v>
      </c>
      <c r="K120" s="42">
        <f>_xll.SRS1Splines.Functions25.OneWay_Spline($D$56:$D$60,K$56:K$60,$D120)</f>
        <v>4.6571123091081201</v>
      </c>
      <c r="L120" s="42">
        <f>_xll.SRS1Splines.Functions25.OneWay_Spline($D$56:$D$60,L$56:L$60,$D120)</f>
        <v>0.28926139128103801</v>
      </c>
      <c r="M120" s="42">
        <f>_xll.SRS1Splines.Functions25.OneWay_Spline($D$56:$D$60,M$56:M$60,$D120)</f>
        <v>0.41223566968818798</v>
      </c>
      <c r="N120" s="42">
        <f>_xll.SRS1Splines.Functions25.OneWay_Spline(($D$62:$D$65),N$62:N$65,$D120)</f>
        <v>1.6575661203032599</v>
      </c>
      <c r="P120" s="42">
        <f t="shared" si="32"/>
        <v>7.75</v>
      </c>
      <c r="Q120" s="42">
        <f>_xll.SRS1Splines.Functions25.OneWay_Spline($D$56:$D$60,Q$56:Q$60,P120)</f>
        <v>1.56798015136503E-2</v>
      </c>
      <c r="R120" s="42">
        <f>_xll.SRS1Splines.Functions25.OneWay_Spline($D$56:$D$60,R$56:R$60,$D120)</f>
        <v>0.43585096342549001</v>
      </c>
      <c r="S120" s="42">
        <f>_xll.SRS1Splines.Functions25.OneWay_Spline($D$56:$D$60,S$56:S$60,$D120)</f>
        <v>0.22373447863597201</v>
      </c>
      <c r="T120" s="42">
        <f>_xll.SRS1Splines.Functions25.OneWay_Spline($D$56:$D$60,T$56:T$60,$D120)</f>
        <v>0.28419279449432799</v>
      </c>
      <c r="U120" s="42">
        <f>_xll.SRS1Splines.Functions25.OneWay_Spline($D$56:$D$60,U$56:U$60,$D120)</f>
        <v>0.53667174002592799</v>
      </c>
      <c r="V120" s="42">
        <f>_xll.SRS1Splines.Functions25.OneWay_Spline($D$56:$D$60,V$56:V$60,$D120)</f>
        <v>19.609571841014201</v>
      </c>
      <c r="W120" s="42">
        <f>_xll.SRS1Splines.Functions25.OneWay_Spline($D$56:$D$60,W$56:W$60,$D120)</f>
        <v>4.25156313198055</v>
      </c>
      <c r="X120" s="42">
        <f>_xll.SRS1Splines.Functions25.OneWay_Spline($D$56:$D$60,X$56:X$60,$D120)</f>
        <v>0.26002530883771102</v>
      </c>
      <c r="Y120" s="42">
        <f>_xll.SRS1Splines.Functions25.OneWay_Spline($D$56:$D$60,Y$56:Y$60,$D120)</f>
        <v>0.390773452538765</v>
      </c>
      <c r="Z120" s="42">
        <f>_xll.SRS1Splines.Functions25.OneWay_Spline($D$62:$D$65,Z$62:Z$65,$D120)</f>
        <v>0.49949170904568202</v>
      </c>
      <c r="AB120" s="42">
        <f t="shared" si="33"/>
        <v>7.75</v>
      </c>
      <c r="AC120" s="42">
        <f>_xll.SRS1Splines.Functions25.OneWay_Spline($D$56:$D$60,AC$56:AC$60,AB120)</f>
        <v>2.3808045439605401E-2</v>
      </c>
      <c r="AD120" s="42">
        <f>_xll.SRS1Splines.Functions25.OneWay_Spline($D$56:$D$60,AD$56:AD$60,$D120)</f>
        <v>0.60341231935240403</v>
      </c>
      <c r="AE120" s="42">
        <f>_xll.SRS1Splines.Functions25.OneWay_Spline($D$56:$D$60,AE$56:AE$60,$D120)</f>
        <v>0.52036119367938305</v>
      </c>
      <c r="AF120" s="42">
        <f>_xll.SRS1Splines.Functions25.OneWay_Spline($D$56:$D$60,AF$56:AF$60,$D120)</f>
        <v>0.40880741360296302</v>
      </c>
      <c r="AG120" s="42">
        <f>_xll.SRS1Splines.Functions25.OneWay_Spline($D$56:$D$60,AG$56:AG$60,$D120)</f>
        <v>0.72778427135086798</v>
      </c>
      <c r="AH120" s="42">
        <f>_xll.SRS1Splines.Functions25.OneWay_Spline($D$56:$D$60,AH$56:AH$60,$D120)</f>
        <v>53.056856364700799</v>
      </c>
      <c r="AI120" s="42">
        <f>_xll.SRS1Splines.Functions25.OneWay_Spline($D$56:$D$60,AI$56:AI$60,$D120)</f>
        <v>5.0626614862356902</v>
      </c>
      <c r="AJ120" s="42">
        <f>_xll.SRS1Splines.Functions25.OneWay_Spline($D$56:$D$60,AJ$56:AJ$60,$D120)</f>
        <v>0.31849747372436599</v>
      </c>
      <c r="AK120" s="42">
        <f>_xll.SRS1Splines.Functions25.OneWay_Spline($D$56:$D$60,AK$56:AK$60,$D120)</f>
        <v>0.42332893026815099</v>
      </c>
      <c r="AL120" s="42">
        <f>_xll.SRS1Splines.Functions25.OneWay_Spline($D$62:$D$65,AL$62:AL$65,$D120)</f>
        <v>2.8156405315608302</v>
      </c>
    </row>
    <row r="121" spans="1:38">
      <c r="D121" s="42">
        <f t="shared" si="31"/>
        <v>8</v>
      </c>
      <c r="E121" s="42">
        <f>_xll.SRS1Splines.Functions25.OneWay_Spline($D$56:$D$60,$E$56:$E$60,D121)</f>
        <v>1.8456665825658601E-2</v>
      </c>
      <c r="F121" s="42">
        <f>_xll.SRS1Splines.Functions25.OneWay_Spline($D$56:$D$60,F$56:F$60,$D121)</f>
        <v>0.50020474710612295</v>
      </c>
      <c r="G121" s="42">
        <f>_xll.SRS1Splines.Functions25.OneWay_Spline($D$56:$D$60,G$56:G$60,$D121)</f>
        <v>0.38392888996680602</v>
      </c>
      <c r="H121" s="42">
        <f>_xll.SRS1Splines.Functions25.OneWay_Spline($D$56:$D$60,H$56:H$60,$D121)</f>
        <v>0.35779446117040598</v>
      </c>
      <c r="I121" s="42">
        <f>_xll.SRS1Splines.Functions25.OneWay_Spline($D$56:$D$60,I$56:I$60,$D121)</f>
        <v>0.62789660438285799</v>
      </c>
      <c r="J121" s="42">
        <f>_xll.SRS1Splines.Functions25.OneWay_Spline($D$56:$D$60,J$56:J$60,$D121)</f>
        <v>35.736896693381098</v>
      </c>
      <c r="K121" s="42">
        <f>_xll.SRS1Splines.Functions25.OneWay_Spline($D$56:$D$60,K$56:K$60,$D121)</f>
        <v>4.68883515621022</v>
      </c>
      <c r="L121" s="42">
        <f>_xll.SRS1Splines.Functions25.OneWay_Spline($D$56:$D$60,L$56:L$60,$D121)</f>
        <v>0.28856994824687898</v>
      </c>
      <c r="M121" s="42">
        <f>_xll.SRS1Splines.Functions25.OneWay_Spline($D$56:$D$60,M$56:M$60,$D121)</f>
        <v>0.41239351747813602</v>
      </c>
      <c r="N121" s="42">
        <f>_xll.SRS1Splines.Functions25.OneWay_Spline(($D$62:$D$65),N$62:N$65,$D121)</f>
        <v>1.63489352267072</v>
      </c>
      <c r="P121" s="42">
        <f t="shared" si="32"/>
        <v>8</v>
      </c>
      <c r="Q121" s="42">
        <f>_xll.SRS1Splines.Functions25.OneWay_Spline($D$56:$D$60,Q$56:Q$60,P121)</f>
        <v>1.4382640755797701E-2</v>
      </c>
      <c r="R121" s="42">
        <f>_xll.SRS1Splines.Functions25.OneWay_Spline($D$56:$D$60,R$56:R$60,$D121)</f>
        <v>0.42204816593473399</v>
      </c>
      <c r="S121" s="42">
        <f>_xll.SRS1Splines.Functions25.OneWay_Spline($D$56:$D$60,S$56:S$60,$D121)</f>
        <v>0.23129347673525999</v>
      </c>
      <c r="T121" s="42">
        <f>_xll.SRS1Splines.Functions25.OneWay_Spline($D$56:$D$60,T$56:T$60,$D121)</f>
        <v>0.28752206272849901</v>
      </c>
      <c r="U121" s="42">
        <f>_xll.SRS1Splines.Functions25.OneWay_Spline($D$56:$D$60,U$56:U$60,$D121)</f>
        <v>0.52522258898184804</v>
      </c>
      <c r="V121" s="42">
        <f>_xll.SRS1Splines.Functions25.OneWay_Spline($D$56:$D$60,V$56:V$60,$D121)</f>
        <v>19.872321076703098</v>
      </c>
      <c r="W121" s="42">
        <f>_xll.SRS1Splines.Functions25.OneWay_Spline($D$56:$D$60,W$56:W$60,$D121)</f>
        <v>4.2842401197628099</v>
      </c>
      <c r="X121" s="42">
        <f>_xll.SRS1Splines.Functions25.OneWay_Spline($D$56:$D$60,X$56:X$60,$D121)</f>
        <v>0.26000701322891601</v>
      </c>
      <c r="Y121" s="42">
        <f>_xll.SRS1Splines.Functions25.OneWay_Spline($D$56:$D$60,Y$56:Y$60,$D121)</f>
        <v>0.38937446633494799</v>
      </c>
      <c r="Z121" s="42">
        <f>_xll.SRS1Splines.Functions25.OneWay_Spline($D$62:$D$65,Z$62:Z$65,$D121)</f>
        <v>0.530433371051239</v>
      </c>
      <c r="AB121" s="42">
        <f t="shared" si="33"/>
        <v>8</v>
      </c>
      <c r="AC121" s="42">
        <f>_xll.SRS1Splines.Functions25.OneWay_Spline($D$56:$D$60,AC$56:AC$60,AB121)</f>
        <v>2.2530690895519598E-2</v>
      </c>
      <c r="AD121" s="42">
        <f>_xll.SRS1Splines.Functions25.OneWay_Spline($D$56:$D$60,AD$56:AD$60,$D121)</f>
        <v>0.57836132827751296</v>
      </c>
      <c r="AE121" s="42">
        <f>_xll.SRS1Splines.Functions25.OneWay_Spline($D$56:$D$60,AE$56:AE$60,$D121)</f>
        <v>0.51787963636566703</v>
      </c>
      <c r="AF121" s="42">
        <f>_xll.SRS1Splines.Functions25.OneWay_Spline($D$56:$D$60,AF$56:AF$60,$D121)</f>
        <v>0.428066859612314</v>
      </c>
      <c r="AG121" s="42">
        <f>_xll.SRS1Splines.Functions25.OneWay_Spline($D$56:$D$60,AG$56:AG$60,$D121)</f>
        <v>0.72807654566202196</v>
      </c>
      <c r="AH121" s="42">
        <f>_xll.SRS1Splines.Functions25.OneWay_Spline($D$56:$D$60,AH$56:AH$60,$D121)</f>
        <v>52.716411870666803</v>
      </c>
      <c r="AI121" s="42">
        <f>_xll.SRS1Splines.Functions25.OneWay_Spline($D$56:$D$60,AI$56:AI$60,$D121)</f>
        <v>5.09343019265763</v>
      </c>
      <c r="AJ121" s="42">
        <f>_xll.SRS1Splines.Functions25.OneWay_Spline($D$56:$D$60,AJ$56:AJ$60,$D121)</f>
        <v>0.31713288326484201</v>
      </c>
      <c r="AK121" s="42">
        <f>_xll.SRS1Splines.Functions25.OneWay_Spline($D$56:$D$60,AK$56:AK$60,$D121)</f>
        <v>0.42487902543964801</v>
      </c>
      <c r="AL121" s="42">
        <f>_xll.SRS1Splines.Functions25.OneWay_Spline($D$62:$D$65,AL$62:AL$65,$D121)</f>
        <v>2.7393536742902</v>
      </c>
    </row>
    <row r="122" spans="1:38">
      <c r="D122" s="42">
        <f t="shared" si="31"/>
        <v>8.25</v>
      </c>
      <c r="E122" s="42">
        <f>_xll.SRS1Splines.Functions25.OneWay_Spline($D$56:$D$60,$E$56:$E$60,D122)</f>
        <v>1.7320850251274E-2</v>
      </c>
      <c r="F122" s="42">
        <f>_xll.SRS1Splines.Functions25.OneWay_Spline($D$56:$D$60,F$56:F$60,$D122)</f>
        <v>0.47996392790967601</v>
      </c>
      <c r="G122" s="42">
        <f>_xll.SRS1Splines.Functions25.OneWay_Spline($D$56:$D$60,G$56:G$60,$D122)</f>
        <v>0.386971543566211</v>
      </c>
      <c r="H122" s="42">
        <f>_xll.SRS1Splines.Functions25.OneWay_Spline($D$56:$D$60,H$56:H$60,$D122)</f>
        <v>0.37059473257506897</v>
      </c>
      <c r="I122" s="42">
        <f>_xll.SRS1Splines.Functions25.OneWay_Spline($D$56:$D$60,I$56:I$60,$D122)</f>
        <v>0.62299164548957697</v>
      </c>
      <c r="J122" s="42">
        <f>_xll.SRS1Splines.Functions25.OneWay_Spline($D$56:$D$60,J$56:J$60,$D122)</f>
        <v>35.682997519625999</v>
      </c>
      <c r="K122" s="42">
        <f>_xll.SRS1Splines.Functions25.OneWay_Spline($D$56:$D$60,K$56:K$60,$D122)</f>
        <v>4.7247877162592697</v>
      </c>
      <c r="L122" s="42">
        <f>_xll.SRS1Splines.Functions25.OneWay_Spline($D$56:$D$60,L$56:L$60,$D122)</f>
        <v>0.28795985145203301</v>
      </c>
      <c r="M122" s="42">
        <f>_xll.SRS1Splines.Functions25.OneWay_Spline($D$56:$D$60,M$56:M$60,$D122)</f>
        <v>0.41257241164007602</v>
      </c>
      <c r="N122" s="42">
        <f>_xll.SRS1Splines.Functions25.OneWay_Spline(($D$62:$D$65),N$62:N$65,$D122)</f>
        <v>1.60998606924233</v>
      </c>
      <c r="P122" s="42">
        <f t="shared" si="32"/>
        <v>8.25</v>
      </c>
      <c r="Q122" s="42">
        <f>_xll.SRS1Splines.Functions25.OneWay_Spline($D$56:$D$60,Q$56:Q$60,P122)</f>
        <v>1.32380871459277E-2</v>
      </c>
      <c r="R122" s="42">
        <f>_xll.SRS1Splines.Functions25.OneWay_Spline($D$56:$D$60,R$56:R$60,$D122)</f>
        <v>0.40753200873140899</v>
      </c>
      <c r="S122" s="42">
        <f>_xll.SRS1Splines.Functions25.OneWay_Spline($D$56:$D$60,S$56:S$60,$D122)</f>
        <v>0.23986034124778699</v>
      </c>
      <c r="T122" s="42">
        <f>_xll.SRS1Splines.Functions25.OneWay_Spline($D$56:$D$60,T$56:T$60,$D122)</f>
        <v>0.29129523339389202</v>
      </c>
      <c r="U122" s="42">
        <f>_xll.SRS1Splines.Functions25.OneWay_Spline($D$56:$D$60,U$56:U$60,$D122)</f>
        <v>0.51512039688413103</v>
      </c>
      <c r="V122" s="42">
        <f>_xll.SRS1Splines.Functions25.OneWay_Spline($D$56:$D$60,V$56:V$60,$D122)</f>
        <v>20.132938891797</v>
      </c>
      <c r="W122" s="42">
        <f>_xll.SRS1Splines.Functions25.OneWay_Spline($D$56:$D$60,W$56:W$60,$D122)</f>
        <v>4.32127403924936</v>
      </c>
      <c r="X122" s="42">
        <f>_xll.SRS1Splines.Functions25.OneWay_Spline($D$56:$D$60,X$56:X$60,$D122)</f>
        <v>0.25999087004468602</v>
      </c>
      <c r="Y122" s="42">
        <f>_xll.SRS1Splines.Functions25.OneWay_Spline($D$56:$D$60,Y$56:Y$60,$D122)</f>
        <v>0.388140066743346</v>
      </c>
      <c r="Z122" s="42">
        <f>_xll.SRS1Splines.Functions25.OneWay_Spline($D$62:$D$65,Z$62:Z$65,$D122)</f>
        <v>0.56507427401503696</v>
      </c>
      <c r="AB122" s="42">
        <f t="shared" si="33"/>
        <v>8.25</v>
      </c>
      <c r="AC122" s="42">
        <f>_xll.SRS1Splines.Functions25.OneWay_Spline($D$56:$D$60,AC$56:AC$60,AB122)</f>
        <v>2.1403613356620398E-2</v>
      </c>
      <c r="AD122" s="42">
        <f>_xll.SRS1Splines.Functions25.OneWay_Spline($D$56:$D$60,AD$56:AD$60,$D122)</f>
        <v>0.55239584708794198</v>
      </c>
      <c r="AE122" s="42">
        <f>_xll.SRS1Splines.Functions25.OneWay_Spline($D$56:$D$60,AE$56:AE$60,$D122)</f>
        <v>0.51569002697121202</v>
      </c>
      <c r="AF122" s="42">
        <f>_xll.SRS1Splines.Functions25.OneWay_Spline($D$56:$D$60,AF$56:AF$60,$D122)</f>
        <v>0.44989423175624599</v>
      </c>
      <c r="AG122" s="42">
        <f>_xll.SRS1Splines.Functions25.OneWay_Spline($D$56:$D$60,AG$56:AG$60,$D122)</f>
        <v>0.72840778988133004</v>
      </c>
      <c r="AH122" s="42">
        <f>_xll.SRS1Splines.Functions25.OneWay_Spline($D$56:$D$60,AH$56:AH$60,$D122)</f>
        <v>52.330574777428303</v>
      </c>
      <c r="AI122" s="42">
        <f>_xll.SRS1Splines.Functions25.OneWay_Spline($D$56:$D$60,AI$56:AI$60,$D122)</f>
        <v>5.1283013932691697</v>
      </c>
      <c r="AJ122" s="42">
        <f>_xll.SRS1Splines.Functions25.OneWay_Spline($D$56:$D$60,AJ$56:AJ$60,$D122)</f>
        <v>0.31592883285938</v>
      </c>
      <c r="AK122" s="42">
        <f>_xll.SRS1Splines.Functions25.OneWay_Spline($D$56:$D$60,AK$56:AK$60,$D122)</f>
        <v>0.42663579996734502</v>
      </c>
      <c r="AL122" s="42">
        <f>_xll.SRS1Splines.Functions25.OneWay_Spline($D$62:$D$65,AL$62:AL$65,$D122)</f>
        <v>2.65489786446962</v>
      </c>
    </row>
    <row r="123" spans="1:38">
      <c r="D123" s="42">
        <f t="shared" si="31"/>
        <v>8.5</v>
      </c>
      <c r="E123" s="42">
        <f>_xll.SRS1Splines.Functions25.OneWay_Spline($D$56:$D$60,$E$56:$E$60,D123)</f>
        <v>1.6336476753474102E-2</v>
      </c>
      <c r="F123" s="42">
        <f>_xll.SRS1Splines.Functions25.OneWay_Spline($D$56:$D$60,F$56:F$60,$D123)</f>
        <v>0.45893685344866902</v>
      </c>
      <c r="G123" s="42">
        <f>_xll.SRS1Splines.Functions25.OneWay_Spline($D$56:$D$60,G$56:G$60,$D123)</f>
        <v>0.39037215641260498</v>
      </c>
      <c r="H123" s="42">
        <f>_xll.SRS1Splines.Functions25.OneWay_Spline($D$56:$D$60,H$56:H$60,$D123)</f>
        <v>0.38490091826263301</v>
      </c>
      <c r="I123" s="42">
        <f>_xll.SRS1Splines.Functions25.OneWay_Spline($D$56:$D$60,I$56:I$60,$D123)</f>
        <v>0.61874068111539904</v>
      </c>
      <c r="J123" s="42">
        <f>_xll.SRS1Splines.Functions25.OneWay_Spline($D$56:$D$60,J$56:J$60,$D123)</f>
        <v>35.622757266605703</v>
      </c>
      <c r="K123" s="42">
        <f>_xll.SRS1Splines.Functions25.OneWay_Spline($D$56:$D$60,K$56:K$60,$D123)</f>
        <v>4.7649699892552597</v>
      </c>
      <c r="L123" s="42">
        <f>_xll.SRS1Splines.Functions25.OneWay_Spline($D$56:$D$60,L$56:L$60,$D123)</f>
        <v>0.28743110089649998</v>
      </c>
      <c r="M123" s="42">
        <f>_xll.SRS1Splines.Functions25.OneWay_Spline($D$56:$D$60,M$56:M$60,$D123)</f>
        <v>0.41277235217400998</v>
      </c>
      <c r="N123" s="42">
        <f>_xll.SRS1Splines.Functions25.OneWay_Spline(($D$62:$D$65),N$62:N$65,$D123)</f>
        <v>1.58302945151014</v>
      </c>
      <c r="P123" s="42">
        <f t="shared" si="32"/>
        <v>8.5</v>
      </c>
      <c r="Q123" s="42">
        <f>_xll.SRS1Splines.Functions25.OneWay_Spline($D$56:$D$60,Q$56:Q$60,P123)</f>
        <v>1.22461406840404E-2</v>
      </c>
      <c r="R123" s="42">
        <f>_xll.SRS1Splines.Functions25.OneWay_Spline($D$56:$D$60,R$56:R$60,$D123)</f>
        <v>0.39235691859808802</v>
      </c>
      <c r="S123" s="42">
        <f>_xll.SRS1Splines.Functions25.OneWay_Spline($D$56:$D$60,S$56:S$60,$D123)</f>
        <v>0.24943507217355201</v>
      </c>
      <c r="T123" s="42">
        <f>_xll.SRS1Splines.Functions25.OneWay_Spline($D$56:$D$60,T$56:T$60,$D123)</f>
        <v>0.29551230649050803</v>
      </c>
      <c r="U123" s="42">
        <f>_xll.SRS1Splines.Functions25.OneWay_Spline($D$56:$D$60,U$56:U$60,$D123)</f>
        <v>0.50636516373277696</v>
      </c>
      <c r="V123" s="42">
        <f>_xll.SRS1Splines.Functions25.OneWay_Spline($D$56:$D$60,V$56:V$60,$D123)</f>
        <v>20.3914252862957</v>
      </c>
      <c r="W123" s="42">
        <f>_xll.SRS1Splines.Functions25.OneWay_Spline($D$56:$D$60,W$56:W$60,$D123)</f>
        <v>4.3626648904402199</v>
      </c>
      <c r="X123" s="42">
        <f>_xll.SRS1Splines.Functions25.OneWay_Spline($D$56:$D$60,X$56:X$60,$D123)</f>
        <v>0.25997687928502</v>
      </c>
      <c r="Y123" s="42">
        <f>_xll.SRS1Splines.Functions25.OneWay_Spline($D$56:$D$60,Y$56:Y$60,$D123)</f>
        <v>0.38707025376395698</v>
      </c>
      <c r="Z123" s="42">
        <f>_xll.SRS1Splines.Functions25.OneWay_Spline($D$62:$D$65,Z$62:Z$65,$D123)</f>
        <v>0.60331397747156401</v>
      </c>
      <c r="AB123" s="42">
        <f t="shared" si="33"/>
        <v>8.5</v>
      </c>
      <c r="AC123" s="42">
        <f>_xll.SRS1Splines.Functions25.OneWay_Spline($D$56:$D$60,AC$56:AC$60,AB123)</f>
        <v>2.0426812822907699E-2</v>
      </c>
      <c r="AD123" s="42">
        <f>_xll.SRS1Splines.Functions25.OneWay_Spline($D$56:$D$60,AD$56:AD$60,$D123)</f>
        <v>0.52551678829924997</v>
      </c>
      <c r="AE123" s="42">
        <f>_xll.SRS1Splines.Functions25.OneWay_Spline($D$56:$D$60,AE$56:AE$60,$D123)</f>
        <v>0.51379236549601803</v>
      </c>
      <c r="AF123" s="42">
        <f>_xll.SRS1Splines.Functions25.OneWay_Spline($D$56:$D$60,AF$56:AF$60,$D123)</f>
        <v>0.47428953003475799</v>
      </c>
      <c r="AG123" s="42">
        <f>_xll.SRS1Splines.Functions25.OneWay_Spline($D$56:$D$60,AG$56:AG$60,$D123)</f>
        <v>0.728778004008791</v>
      </c>
      <c r="AH123" s="42">
        <f>_xll.SRS1Splines.Functions25.OneWay_Spline($D$56:$D$60,AH$56:AH$60,$D123)</f>
        <v>51.899345084985299</v>
      </c>
      <c r="AI123" s="42">
        <f>_xll.SRS1Splines.Functions25.OneWay_Spline($D$56:$D$60,AI$56:AI$60,$D123)</f>
        <v>5.1672750880703102</v>
      </c>
      <c r="AJ123" s="42">
        <f>_xll.SRS1Splines.Functions25.OneWay_Spline($D$56:$D$60,AJ$56:AJ$60,$D123)</f>
        <v>0.31488532250798001</v>
      </c>
      <c r="AK123" s="42">
        <f>_xll.SRS1Splines.Functions25.OneWay_Spline($D$56:$D$60,AK$56:AK$60,$D123)</f>
        <v>0.42859925385124198</v>
      </c>
      <c r="AL123" s="42">
        <f>_xll.SRS1Splines.Functions25.OneWay_Spline($D$62:$D$65,AL$62:AL$65,$D123)</f>
        <v>2.56274492554873</v>
      </c>
    </row>
    <row r="124" spans="1:38">
      <c r="A124" s="53" t="s">
        <v>67</v>
      </c>
      <c r="B124" s="53"/>
      <c r="D124" s="42">
        <f t="shared" si="31"/>
        <v>8.75</v>
      </c>
      <c r="E124" s="42">
        <f>_xll.SRS1Splines.Functions25.OneWay_Spline($D$56:$D$60,$E$56:$E$60,D124)</f>
        <v>1.55035453322587E-2</v>
      </c>
      <c r="F124" s="42">
        <f>_xll.SRS1Splines.Functions25.OneWay_Spline($D$56:$D$60,F$56:F$60,$D124)</f>
        <v>0.43715119337217001</v>
      </c>
      <c r="G124" s="42">
        <f>_xll.SRS1Splines.Functions25.OneWay_Spline($D$56:$D$60,G$56:G$60,$D124)</f>
        <v>0.39413072850598801</v>
      </c>
      <c r="H124" s="42">
        <f>_xll.SRS1Splines.Functions25.OneWay_Spline($D$56:$D$60,H$56:H$60,$D124)</f>
        <v>0.40071301823309802</v>
      </c>
      <c r="I124" s="42">
        <f>_xll.SRS1Splines.Functions25.OneWay_Spline($D$56:$D$60,I$56:I$60,$D124)</f>
        <v>0.61514371126032596</v>
      </c>
      <c r="J124" s="42">
        <f>_xll.SRS1Splines.Functions25.OneWay_Spline($D$56:$D$60,J$56:J$60,$D124)</f>
        <v>35.556175934320002</v>
      </c>
      <c r="K124" s="42">
        <f>_xll.SRS1Splines.Functions25.OneWay_Spline($D$56:$D$60,K$56:K$60,$D124)</f>
        <v>4.8093819751981997</v>
      </c>
      <c r="L124" s="42">
        <f>_xll.SRS1Splines.Functions25.OneWay_Spline($D$56:$D$60,L$56:L$60,$D124)</f>
        <v>0.286983696580279</v>
      </c>
      <c r="M124" s="42">
        <f>_xll.SRS1Splines.Functions25.OneWay_Spline($D$56:$D$60,M$56:M$60,$D124)</f>
        <v>0.41299333907993602</v>
      </c>
      <c r="N124" s="42">
        <f>_xll.SRS1Splines.Functions25.OneWay_Spline(($D$62:$D$65),N$62:N$65,$D124)</f>
        <v>1.55420936096622</v>
      </c>
      <c r="P124" s="42">
        <f t="shared" si="32"/>
        <v>8.75</v>
      </c>
      <c r="Q124" s="42">
        <f>_xll.SRS1Splines.Functions25.OneWay_Spline($D$56:$D$60,Q$56:Q$60,P124)</f>
        <v>1.14068013701358E-2</v>
      </c>
      <c r="R124" s="42">
        <f>_xll.SRS1Splines.Functions25.OneWay_Spline($D$56:$D$60,R$56:R$60,$D124)</f>
        <v>0.37657732231734498</v>
      </c>
      <c r="S124" s="42">
        <f>_xll.SRS1Splines.Functions25.OneWay_Spline($D$56:$D$60,S$56:S$60,$D124)</f>
        <v>0.26001766951255501</v>
      </c>
      <c r="T124" s="42">
        <f>_xll.SRS1Splines.Functions25.OneWay_Spline($D$56:$D$60,T$56:T$60,$D124)</f>
        <v>0.30017328201834598</v>
      </c>
      <c r="U124" s="42">
        <f>_xll.SRS1Splines.Functions25.OneWay_Spline($D$56:$D$60,U$56:U$60,$D124)</f>
        <v>0.498956889527784</v>
      </c>
      <c r="V124" s="42">
        <f>_xll.SRS1Splines.Functions25.OneWay_Spline($D$56:$D$60,V$56:V$60,$D124)</f>
        <v>20.6477802601995</v>
      </c>
      <c r="W124" s="42">
        <f>_xll.SRS1Splines.Functions25.OneWay_Spline($D$56:$D$60,W$56:W$60,$D124)</f>
        <v>4.4084126733353797</v>
      </c>
      <c r="X124" s="42">
        <f>_xll.SRS1Splines.Functions25.OneWay_Spline($D$56:$D$60,X$56:X$60,$D124)</f>
        <v>0.25996504094991801</v>
      </c>
      <c r="Y124" s="42">
        <f>_xll.SRS1Splines.Functions25.OneWay_Spline($D$56:$D$60,Y$56:Y$60,$D124)</f>
        <v>0.38616502739678199</v>
      </c>
      <c r="Z124" s="42">
        <f>_xll.SRS1Splines.Functions25.OneWay_Spline($D$62:$D$65,Z$62:Z$65,$D124)</f>
        <v>0.64505204095530899</v>
      </c>
      <c r="AB124" s="42">
        <f t="shared" si="33"/>
        <v>8.75</v>
      </c>
      <c r="AC124" s="42">
        <f>_xll.SRS1Splines.Functions25.OneWay_Spline($D$56:$D$60,AC$56:AC$60,AB124)</f>
        <v>1.9600289294381599E-2</v>
      </c>
      <c r="AD124" s="42">
        <f>_xll.SRS1Splines.Functions25.OneWay_Spline($D$56:$D$60,AD$56:AD$60,$D124)</f>
        <v>0.49772506442699499</v>
      </c>
      <c r="AE124" s="42">
        <f>_xll.SRS1Splines.Functions25.OneWay_Spline($D$56:$D$60,AE$56:AE$60,$D124)</f>
        <v>0.51218665194008395</v>
      </c>
      <c r="AF124" s="42">
        <f>_xll.SRS1Splines.Functions25.OneWay_Spline($D$56:$D$60,AF$56:AF$60,$D124)</f>
        <v>0.50125275444785</v>
      </c>
      <c r="AG124" s="42">
        <f>_xll.SRS1Splines.Functions25.OneWay_Spline($D$56:$D$60,AG$56:AG$60,$D124)</f>
        <v>0.72918718804440696</v>
      </c>
      <c r="AH124" s="42">
        <f>_xll.SRS1Splines.Functions25.OneWay_Spline($D$56:$D$60,AH$56:AH$60,$D124)</f>
        <v>51.422722793337698</v>
      </c>
      <c r="AI124" s="42">
        <f>_xll.SRS1Splines.Functions25.OneWay_Spline($D$56:$D$60,AI$56:AI$60,$D124)</f>
        <v>5.2103512770610303</v>
      </c>
      <c r="AJ124" s="42">
        <f>_xll.SRS1Splines.Functions25.OneWay_Spline($D$56:$D$60,AJ$56:AJ$60,$D124)</f>
        <v>0.31400235221064099</v>
      </c>
      <c r="AK124" s="42">
        <f>_xll.SRS1Splines.Functions25.OneWay_Spline($D$56:$D$60,AK$56:AK$60,$D124)</f>
        <v>0.430769387091339</v>
      </c>
      <c r="AL124" s="42">
        <f>_xll.SRS1Splines.Functions25.OneWay_Spline($D$62:$D$65,AL$62:AL$65,$D124)</f>
        <v>2.4633666809771202</v>
      </c>
    </row>
    <row r="125" spans="1:38">
      <c r="A125" s="53" t="s">
        <v>68</v>
      </c>
      <c r="B125" s="53"/>
      <c r="D125" s="42">
        <f t="shared" si="31"/>
        <v>9</v>
      </c>
      <c r="E125" s="42">
        <f>_xll.SRS1Splines.Functions25.OneWay_Spline($D$56:$D$60,$E$56:$E$60,D125)</f>
        <v>1.48220559876279E-2</v>
      </c>
      <c r="F125" s="42">
        <f>_xll.SRS1Splines.Functions25.OneWay_Spline($D$56:$D$60,F$56:F$60,$D125)</f>
        <v>0.414634617329244</v>
      </c>
      <c r="G125" s="42">
        <f>_xll.SRS1Splines.Functions25.OneWay_Spline($D$56:$D$60,G$56:G$60,$D125)</f>
        <v>0.39824725984636</v>
      </c>
      <c r="H125" s="42">
        <f>_xll.SRS1Splines.Functions25.OneWay_Spline($D$56:$D$60,H$56:H$60,$D125)</f>
        <v>0.418031032486465</v>
      </c>
      <c r="I125" s="42">
        <f>_xll.SRS1Splines.Functions25.OneWay_Spline($D$56:$D$60,I$56:I$60,$D125)</f>
        <v>0.61220073592435698</v>
      </c>
      <c r="J125" s="42">
        <f>_xll.SRS1Splines.Functions25.OneWay_Spline($D$56:$D$60,J$56:J$60,$D125)</f>
        <v>35.483253522768997</v>
      </c>
      <c r="K125" s="42">
        <f>_xll.SRS1Splines.Functions25.OneWay_Spline($D$56:$D$60,K$56:K$60,$D125)</f>
        <v>4.8580236740880904</v>
      </c>
      <c r="L125" s="42">
        <f>_xll.SRS1Splines.Functions25.OneWay_Spline($D$56:$D$60,L$56:L$60,$D125)</f>
        <v>0.28661763850337202</v>
      </c>
      <c r="M125" s="42">
        <f>_xll.SRS1Splines.Functions25.OneWay_Spline($D$56:$D$60,M$56:M$60,$D125)</f>
        <v>0.41323537235785601</v>
      </c>
      <c r="N125" s="42">
        <f>_xll.SRS1Splines.Functions25.OneWay_Spline(($D$62:$D$65),N$62:N$65,$D125)</f>
        <v>1.5237114891026</v>
      </c>
      <c r="P125" s="42">
        <f t="shared" si="32"/>
        <v>9</v>
      </c>
      <c r="Q125" s="42">
        <f>_xll.SRS1Splines.Functions25.OneWay_Spline($D$56:$D$60,Q$56:Q$60,P125)</f>
        <v>1.0720069204213801E-2</v>
      </c>
      <c r="R125" s="42">
        <f>_xll.SRS1Splines.Functions25.OneWay_Spline($D$56:$D$60,R$56:R$60,$D125)</f>
        <v>0.36024764667175302</v>
      </c>
      <c r="S125" s="42">
        <f>_xll.SRS1Splines.Functions25.OneWay_Spline($D$56:$D$60,S$56:S$60,$D125)</f>
        <v>0.27160813326479599</v>
      </c>
      <c r="T125" s="42">
        <f>_xll.SRS1Splines.Functions25.OneWay_Spline($D$56:$D$60,T$56:T$60,$D125)</f>
        <v>0.30527815997740698</v>
      </c>
      <c r="U125" s="42">
        <f>_xll.SRS1Splines.Functions25.OneWay_Spline($D$56:$D$60,U$56:U$60,$D125)</f>
        <v>0.49289557426915398</v>
      </c>
      <c r="V125" s="42">
        <f>_xll.SRS1Splines.Functions25.OneWay_Spline($D$56:$D$60,V$56:V$60,$D125)</f>
        <v>20.902003813508099</v>
      </c>
      <c r="W125" s="42">
        <f>_xll.SRS1Splines.Functions25.OneWay_Spline($D$56:$D$60,W$56:W$60,$D125)</f>
        <v>4.4585173879348297</v>
      </c>
      <c r="X125" s="42">
        <f>_xll.SRS1Splines.Functions25.OneWay_Spline($D$56:$D$60,X$56:X$60,$D125)</f>
        <v>0.25995535503938</v>
      </c>
      <c r="Y125" s="42">
        <f>_xll.SRS1Splines.Functions25.OneWay_Spline($D$56:$D$60,Y$56:Y$60,$D125)</f>
        <v>0.38542438764182002</v>
      </c>
      <c r="Z125" s="42">
        <f>_xll.SRS1Splines.Functions25.OneWay_Spline($D$62:$D$65,Z$62:Z$65,$D125)</f>
        <v>0.69018802400076196</v>
      </c>
      <c r="AB125" s="42">
        <f t="shared" si="33"/>
        <v>9</v>
      </c>
      <c r="AC125" s="42">
        <f>_xll.SRS1Splines.Functions25.OneWay_Spline($D$56:$D$60,AC$56:AC$60,AB125)</f>
        <v>1.8924042771042E-2</v>
      </c>
      <c r="AD125" s="42">
        <f>_xll.SRS1Splines.Functions25.OneWay_Spline($D$56:$D$60,AD$56:AD$60,$D125)</f>
        <v>0.46902158798673399</v>
      </c>
      <c r="AE125" s="42">
        <f>_xll.SRS1Splines.Functions25.OneWay_Spline($D$56:$D$60,AE$56:AE$60,$D125)</f>
        <v>0.51087288630341099</v>
      </c>
      <c r="AF125" s="42">
        <f>_xll.SRS1Splines.Functions25.OneWay_Spline($D$56:$D$60,AF$56:AF$60,$D125)</f>
        <v>0.53078390499552197</v>
      </c>
      <c r="AG125" s="42">
        <f>_xll.SRS1Splines.Functions25.OneWay_Spline($D$56:$D$60,AG$56:AG$60,$D125)</f>
        <v>0.72963534198817603</v>
      </c>
      <c r="AH125" s="42">
        <f>_xll.SRS1Splines.Functions25.OneWay_Spline($D$56:$D$60,AH$56:AH$60,$D125)</f>
        <v>50.9007079024856</v>
      </c>
      <c r="AI125" s="42">
        <f>_xll.SRS1Splines.Functions25.OneWay_Spline($D$56:$D$60,AI$56:AI$60,$D125)</f>
        <v>5.2575299602413503</v>
      </c>
      <c r="AJ125" s="42">
        <f>_xll.SRS1Splines.Functions25.OneWay_Spline($D$56:$D$60,AJ$56:AJ$60,$D125)</f>
        <v>0.31327992196736298</v>
      </c>
      <c r="AK125" s="42">
        <f>_xll.SRS1Splines.Functions25.OneWay_Spline($D$56:$D$60,AK$56:AK$60,$D125)</f>
        <v>0.43314619968763501</v>
      </c>
      <c r="AL125" s="42">
        <f>_xll.SRS1Splines.Functions25.OneWay_Spline($D$62:$D$65,AL$62:AL$65,$D125)</f>
        <v>2.3572349542044302</v>
      </c>
    </row>
    <row r="126" spans="1:38">
      <c r="D126" s="42">
        <f t="shared" si="31"/>
        <v>9.25</v>
      </c>
      <c r="E126" s="42">
        <f>_xll.SRS1Splines.Functions25.OneWay_Spline($D$56:$D$60,$E$56:$E$60,D126)</f>
        <v>1.4292008719581801E-2</v>
      </c>
      <c r="F126" s="42">
        <f>_xll.SRS1Splines.Functions25.OneWay_Spline($D$56:$D$60,F$56:F$60,$D126)</f>
        <v>0.39141479496895498</v>
      </c>
      <c r="G126" s="42">
        <f>_xll.SRS1Splines.Functions25.OneWay_Spline($D$56:$D$60,G$56:G$60,$D126)</f>
        <v>0.40272175043372099</v>
      </c>
      <c r="H126" s="42">
        <f>_xll.SRS1Splines.Functions25.OneWay_Spline($D$56:$D$60,H$56:H$60,$D126)</f>
        <v>0.43685496102273302</v>
      </c>
      <c r="I126" s="42">
        <f>_xll.SRS1Splines.Functions25.OneWay_Spline($D$56:$D$60,I$56:I$60,$D126)</f>
        <v>0.60991175510749196</v>
      </c>
      <c r="J126" s="42">
        <f>_xll.SRS1Splines.Functions25.OneWay_Spline($D$56:$D$60,J$56:J$60,$D126)</f>
        <v>35.403990031952702</v>
      </c>
      <c r="K126" s="42">
        <f>_xll.SRS1Splines.Functions25.OneWay_Spline($D$56:$D$60,K$56:K$60,$D126)</f>
        <v>4.9108950859249303</v>
      </c>
      <c r="L126" s="42">
        <f>_xll.SRS1Splines.Functions25.OneWay_Spline($D$56:$D$60,L$56:L$60,$D126)</f>
        <v>0.28633292666577698</v>
      </c>
      <c r="M126" s="42">
        <f>_xll.SRS1Splines.Functions25.OneWay_Spline($D$56:$D$60,M$56:M$60,$D126)</f>
        <v>0.41349845200776802</v>
      </c>
      <c r="N126" s="42">
        <f>_xll.SRS1Splines.Functions25.OneWay_Spline(($D$62:$D$65),N$62:N$65,$D126)</f>
        <v>1.49172152741134</v>
      </c>
      <c r="P126" s="42">
        <f t="shared" si="32"/>
        <v>9.25</v>
      </c>
      <c r="Q126" s="42">
        <f>_xll.SRS1Splines.Functions25.OneWay_Spline($D$56:$D$60,Q$56:Q$60,P126)</f>
        <v>1.01859441862745E-2</v>
      </c>
      <c r="R126" s="42">
        <f>_xll.SRS1Splines.Functions25.OneWay_Spline($D$56:$D$60,R$56:R$60,$D126)</f>
        <v>0.34342231844388399</v>
      </c>
      <c r="S126" s="42">
        <f>_xll.SRS1Splines.Functions25.OneWay_Spline($D$56:$D$60,S$56:S$60,$D126)</f>
        <v>0.284206463430277</v>
      </c>
      <c r="T126" s="42">
        <f>_xll.SRS1Splines.Functions25.OneWay_Spline($D$56:$D$60,T$56:T$60,$D126)</f>
        <v>0.31082694036769098</v>
      </c>
      <c r="U126" s="42">
        <f>_xll.SRS1Splines.Functions25.OneWay_Spline($D$56:$D$60,U$56:U$60,$D126)</f>
        <v>0.48818121795688602</v>
      </c>
      <c r="V126" s="42">
        <f>_xll.SRS1Splines.Functions25.OneWay_Spline($D$56:$D$60,V$56:V$60,$D126)</f>
        <v>21.154095946221702</v>
      </c>
      <c r="W126" s="42">
        <f>_xll.SRS1Splines.Functions25.OneWay_Spline($D$56:$D$60,W$56:W$60,$D126)</f>
        <v>4.5129790342385903</v>
      </c>
      <c r="X126" s="42">
        <f>_xll.SRS1Splines.Functions25.OneWay_Spline($D$56:$D$60,X$56:X$60,$D126)</f>
        <v>0.25994782155340601</v>
      </c>
      <c r="Y126" s="42">
        <f>_xll.SRS1Splines.Functions25.OneWay_Spline($D$56:$D$60,Y$56:Y$60,$D126)</f>
        <v>0.38484833449907202</v>
      </c>
      <c r="Z126" s="42">
        <f>_xll.SRS1Splines.Functions25.OneWay_Spline($D$62:$D$65,Z$62:Z$65,$D126)</f>
        <v>0.73862148614241296</v>
      </c>
      <c r="AB126" s="42">
        <f t="shared" si="33"/>
        <v>9.25</v>
      </c>
      <c r="AC126" s="42">
        <f>_xll.SRS1Splines.Functions25.OneWay_Spline($D$56:$D$60,AC$56:AC$60,AB126)</f>
        <v>1.8398073252888999E-2</v>
      </c>
      <c r="AD126" s="42">
        <f>_xll.SRS1Splines.Functions25.OneWay_Spline($D$56:$D$60,AD$56:AD$60,$D126)</f>
        <v>0.43940727149402697</v>
      </c>
      <c r="AE126" s="42">
        <f>_xll.SRS1Splines.Functions25.OneWay_Spline($D$56:$D$60,AE$56:AE$60,$D126)</f>
        <v>0.50985106858599805</v>
      </c>
      <c r="AF126" s="42">
        <f>_xll.SRS1Splines.Functions25.OneWay_Spline($D$56:$D$60,AF$56:AF$60,$D126)</f>
        <v>0.56288298167777495</v>
      </c>
      <c r="AG126" s="42">
        <f>_xll.SRS1Splines.Functions25.OneWay_Spline($D$56:$D$60,AG$56:AG$60,$D126)</f>
        <v>0.73012246584009899</v>
      </c>
      <c r="AH126" s="42">
        <f>_xll.SRS1Splines.Functions25.OneWay_Spline($D$56:$D$60,AH$56:AH$60,$D126)</f>
        <v>50.333300412428997</v>
      </c>
      <c r="AI126" s="42">
        <f>_xll.SRS1Splines.Functions25.OneWay_Spline($D$56:$D$60,AI$56:AI$60,$D126)</f>
        <v>5.3088111376112597</v>
      </c>
      <c r="AJ126" s="42">
        <f>_xll.SRS1Splines.Functions25.OneWay_Spline($D$56:$D$60,AJ$56:AJ$60,$D126)</f>
        <v>0.312718031778147</v>
      </c>
      <c r="AK126" s="42">
        <f>_xll.SRS1Splines.Functions25.OneWay_Spline($D$56:$D$60,AK$56:AK$60,$D126)</f>
        <v>0.43572969164012998</v>
      </c>
      <c r="AL126" s="42">
        <f>_xll.SRS1Splines.Functions25.OneWay_Spline($D$62:$D$65,AL$62:AL$65,$D126)</f>
        <v>2.2448215686802602</v>
      </c>
    </row>
    <row r="127" spans="1:38">
      <c r="C127" s="53" t="s">
        <v>71</v>
      </c>
      <c r="D127" s="42">
        <f t="shared" si="31"/>
        <v>9.5</v>
      </c>
      <c r="E127" s="42">
        <f>_xll.SRS1Splines.Functions25.OneWay_Spline($D$56:$D$60,$E$56:$E$60,D127)</f>
        <v>1.39134035281202E-2</v>
      </c>
      <c r="F127" s="42">
        <f>_xll.SRS1Splines.Functions25.OneWay_Spline($D$56:$D$60,F$56:F$60,$D127)</f>
        <v>0.36751939594037097</v>
      </c>
      <c r="G127" s="42">
        <f>_xll.SRS1Splines.Functions25.OneWay_Spline($D$56:$D$60,G$56:G$60,$D127)</f>
        <v>0.40755420026806999</v>
      </c>
      <c r="H127" s="42">
        <f>_xll.SRS1Splines.Functions25.OneWay_Spline($D$56:$D$60,H$56:H$60,$D127)</f>
        <v>0.45718480384190302</v>
      </c>
      <c r="I127" s="42">
        <f>_xll.SRS1Splines.Functions25.OneWay_Spline($D$56:$D$60,I$56:I$60,$D127)</f>
        <v>0.60827676880973203</v>
      </c>
      <c r="J127" s="42">
        <f>_xll.SRS1Splines.Functions25.OneWay_Spline($D$56:$D$60,J$56:J$60,$D127)</f>
        <v>35.318385461871102</v>
      </c>
      <c r="K127" s="42">
        <f>_xll.SRS1Splines.Functions25.OneWay_Spline($D$56:$D$60,K$56:K$60,$D127)</f>
        <v>4.9679962107087103</v>
      </c>
      <c r="L127" s="42">
        <f>_xll.SRS1Splines.Functions25.OneWay_Spline($D$56:$D$60,L$56:L$60,$D127)</f>
        <v>0.28612956106749499</v>
      </c>
      <c r="M127" s="42">
        <f>_xll.SRS1Splines.Functions25.OneWay_Spline($D$56:$D$60,M$56:M$60,$D127)</f>
        <v>0.413782578029673</v>
      </c>
      <c r="N127" s="42">
        <f>_xll.SRS1Splines.Functions25.OneWay_Spline(($D$62:$D$65),N$62:N$65,$D127)</f>
        <v>1.4584251673844899</v>
      </c>
      <c r="P127" s="42">
        <f t="shared" si="32"/>
        <v>9.5</v>
      </c>
      <c r="Q127" s="42">
        <f>_xll.SRS1Splines.Functions25.OneWay_Spline($D$56:$D$60,Q$56:Q$60,P127)</f>
        <v>9.8044263163178502E-3</v>
      </c>
      <c r="R127" s="42">
        <f>_xll.SRS1Splines.Functions25.OneWay_Spline($D$56:$D$60,R$56:R$60,$D127)</f>
        <v>0.326155764416311</v>
      </c>
      <c r="S127" s="42">
        <f>_xll.SRS1Splines.Functions25.OneWay_Spline($D$56:$D$60,S$56:S$60,$D127)</f>
        <v>0.29781266000899498</v>
      </c>
      <c r="T127" s="42">
        <f>_xll.SRS1Splines.Functions25.OneWay_Spline($D$56:$D$60,T$56:T$60,$D127)</f>
        <v>0.31681962318919799</v>
      </c>
      <c r="U127" s="42">
        <f>_xll.SRS1Splines.Functions25.OneWay_Spline($D$56:$D$60,U$56:U$60,$D127)</f>
        <v>0.48481382059097999</v>
      </c>
      <c r="V127" s="42">
        <f>_xll.SRS1Splines.Functions25.OneWay_Spline($D$56:$D$60,V$56:V$60,$D127)</f>
        <v>21.404056658340199</v>
      </c>
      <c r="W127" s="42">
        <f>_xll.SRS1Splines.Functions25.OneWay_Spline($D$56:$D$60,W$56:W$60,$D127)</f>
        <v>4.5717976122466499</v>
      </c>
      <c r="X127" s="42">
        <f>_xll.SRS1Splines.Functions25.OneWay_Spline($D$56:$D$60,X$56:X$60,$D127)</f>
        <v>0.259942440491996</v>
      </c>
      <c r="Y127" s="42">
        <f>_xll.SRS1Splines.Functions25.OneWay_Spline($D$56:$D$60,Y$56:Y$60,$D127)</f>
        <v>0.38443686796853799</v>
      </c>
      <c r="Z127" s="42">
        <f>_xll.SRS1Splines.Functions25.OneWay_Spline($D$62:$D$65,Z$62:Z$65,$D127)</f>
        <v>0.79025198691474996</v>
      </c>
      <c r="AB127" s="42">
        <f t="shared" si="33"/>
        <v>9.5</v>
      </c>
      <c r="AC127" s="42">
        <f>_xll.SRS1Splines.Functions25.OneWay_Spline($D$56:$D$60,AC$56:AC$60,AB127)</f>
        <v>1.80223807399226E-2</v>
      </c>
      <c r="AD127" s="42">
        <f>_xll.SRS1Splines.Functions25.OneWay_Spline($D$56:$D$60,AD$56:AD$60,$D127)</f>
        <v>0.408883027464431</v>
      </c>
      <c r="AE127" s="42">
        <f>_xll.SRS1Splines.Functions25.OneWay_Spline($D$56:$D$60,AE$56:AE$60,$D127)</f>
        <v>0.50912119878784701</v>
      </c>
      <c r="AF127" s="42">
        <f>_xll.SRS1Splines.Functions25.OneWay_Spline($D$56:$D$60,AF$56:AF$60,$D127)</f>
        <v>0.59754998449460694</v>
      </c>
      <c r="AG127" s="42">
        <f>_xll.SRS1Splines.Functions25.OneWay_Spline($D$56:$D$60,AG$56:AG$60,$D127)</f>
        <v>0.73064855960017605</v>
      </c>
      <c r="AH127" s="42">
        <f>_xll.SRS1Splines.Functions25.OneWay_Spline($D$56:$D$60,AH$56:AH$60,$D127)</f>
        <v>49.720500323167897</v>
      </c>
      <c r="AI127" s="42">
        <f>_xll.SRS1Splines.Functions25.OneWay_Spline($D$56:$D$60,AI$56:AI$60,$D127)</f>
        <v>5.3641948091707601</v>
      </c>
      <c r="AJ127" s="42">
        <f>_xll.SRS1Splines.Functions25.OneWay_Spline($D$56:$D$60,AJ$56:AJ$60,$D127)</f>
        <v>0.31231668164299298</v>
      </c>
      <c r="AK127" s="42">
        <f>_xll.SRS1Splines.Functions25.OneWay_Spline($D$56:$D$60,AK$56:AK$60,$D127)</f>
        <v>0.438519862948826</v>
      </c>
      <c r="AL127" s="42">
        <f>_xll.SRS1Splines.Functions25.OneWay_Spline($D$62:$D$65,AL$62:AL$65,$D127)</f>
        <v>2.1265983478542299</v>
      </c>
    </row>
    <row r="128" spans="1:38">
      <c r="B128" s="53" t="s">
        <v>66</v>
      </c>
      <c r="C128" s="53" t="s">
        <v>70</v>
      </c>
      <c r="D128" s="42">
        <f t="shared" si="31"/>
        <v>9.75</v>
      </c>
      <c r="E128" s="42">
        <f>_xll.SRS1Splines.Functions25.OneWay_Spline($D$56:$D$60,$E$56:$E$60,D128)</f>
        <v>1.36862404132433E-2</v>
      </c>
      <c r="F128" s="42">
        <f>_xll.SRS1Splines.Functions25.OneWay_Spline($D$56:$D$60,F$56:F$60,$D128)</f>
        <v>0.34297608989255501</v>
      </c>
      <c r="G128" s="42">
        <f>_xll.SRS1Splines.Functions25.OneWay_Spline($D$56:$D$60,G$56:G$60,$D128)</f>
        <v>0.41274460934940899</v>
      </c>
      <c r="H128" s="42">
        <f>_xll.SRS1Splines.Functions25.OneWay_Spline($D$56:$D$60,H$56:H$60,$D128)</f>
        <v>0.47902056094397399</v>
      </c>
      <c r="I128" s="42">
        <f>_xll.SRS1Splines.Functions25.OneWay_Spline($D$56:$D$60,I$56:I$60,$D128)</f>
        <v>0.60729577703107596</v>
      </c>
      <c r="J128" s="42">
        <f>_xll.SRS1Splines.Functions25.OneWay_Spline($D$56:$D$60,J$56:J$60,$D128)</f>
        <v>35.226439812524198</v>
      </c>
      <c r="K128" s="42">
        <f>_xll.SRS1Splines.Functions25.OneWay_Spline($D$56:$D$60,K$56:K$60,$D128)</f>
        <v>5.0293270484394403</v>
      </c>
      <c r="L128" s="42">
        <f>_xll.SRS1Splines.Functions25.OneWay_Spline($D$56:$D$60,L$56:L$60,$D128)</f>
        <v>0.28600754170852499</v>
      </c>
      <c r="M128" s="42">
        <f>_xll.SRS1Splines.Functions25.OneWay_Spline($D$56:$D$60,M$56:M$60,$D128)</f>
        <v>0.41408775042357199</v>
      </c>
      <c r="N128" s="42">
        <f>_xll.SRS1Splines.Functions25.OneWay_Spline(($D$62:$D$65),N$62:N$65,$D128)</f>
        <v>1.4240081005141101</v>
      </c>
      <c r="P128" s="42">
        <f t="shared" si="32"/>
        <v>9.75</v>
      </c>
      <c r="Q128" s="42">
        <f>_xll.SRS1Splines.Functions25.OneWay_Spline($D$56:$D$60,Q$56:Q$60,P128)</f>
        <v>9.5755155943438603E-3</v>
      </c>
      <c r="R128" s="42">
        <f>_xll.SRS1Splines.Functions25.OneWay_Spline($D$56:$D$60,R$56:R$60,$D128)</f>
        <v>0.308502411371607</v>
      </c>
      <c r="S128" s="42">
        <f>_xll.SRS1Splines.Functions25.OneWay_Spline($D$56:$D$60,S$56:S$60,$D128)</f>
        <v>0.31242672300095198</v>
      </c>
      <c r="T128" s="42">
        <f>_xll.SRS1Splines.Functions25.OneWay_Spline($D$56:$D$60,T$56:T$60,$D128)</f>
        <v>0.32325620844192698</v>
      </c>
      <c r="U128" s="42">
        <f>_xll.SRS1Splines.Functions25.OneWay_Spline($D$56:$D$60,U$56:U$60,$D128)</f>
        <v>0.48279338217143702</v>
      </c>
      <c r="V128" s="42">
        <f>_xll.SRS1Splines.Functions25.OneWay_Spline($D$56:$D$60,V$56:V$60,$D128)</f>
        <v>21.651885949863601</v>
      </c>
      <c r="W128" s="42">
        <f>_xll.SRS1Splines.Functions25.OneWay_Spline($D$56:$D$60,W$56:W$60,$D128)</f>
        <v>4.6349731219590096</v>
      </c>
      <c r="X128" s="42">
        <f>_xll.SRS1Splines.Functions25.OneWay_Spline($D$56:$D$60,X$56:X$60,$D128)</f>
        <v>0.25993921185515001</v>
      </c>
      <c r="Y128" s="42">
        <f>_xll.SRS1Splines.Functions25.OneWay_Spline($D$56:$D$60,Y$56:Y$60,$D128)</f>
        <v>0.38418998805021698</v>
      </c>
      <c r="Z128" s="42">
        <f>_xll.SRS1Splines.Functions25.OneWay_Spline($D$62:$D$65,Z$62:Z$65,$D128)</f>
        <v>0.844979085852262</v>
      </c>
      <c r="AB128" s="42">
        <f t="shared" si="33"/>
        <v>9.75</v>
      </c>
      <c r="AC128" s="42">
        <f>_xll.SRS1Splines.Functions25.OneWay_Spline($D$56:$D$60,AC$56:AC$60,AB128)</f>
        <v>1.7796965232142799E-2</v>
      </c>
      <c r="AD128" s="42">
        <f>_xll.SRS1Splines.Functions25.OneWay_Spline($D$56:$D$60,AD$56:AD$60,$D128)</f>
        <v>0.37744976841350403</v>
      </c>
      <c r="AE128" s="42">
        <f>_xll.SRS1Splines.Functions25.OneWay_Spline($D$56:$D$60,AE$56:AE$60,$D128)</f>
        <v>0.50868327690895598</v>
      </c>
      <c r="AF128" s="42">
        <f>_xll.SRS1Splines.Functions25.OneWay_Spline($D$56:$D$60,AF$56:AF$60,$D128)</f>
        <v>0.63478491344601995</v>
      </c>
      <c r="AG128" s="42">
        <f>_xll.SRS1Splines.Functions25.OneWay_Spline($D$56:$D$60,AG$56:AG$60,$D128)</f>
        <v>0.731213623268407</v>
      </c>
      <c r="AH128" s="42">
        <f>_xll.SRS1Splines.Functions25.OneWay_Spline($D$56:$D$60,AH$56:AH$60,$D128)</f>
        <v>49.062307634702201</v>
      </c>
      <c r="AI128" s="42">
        <f>_xll.SRS1Splines.Functions25.OneWay_Spline($D$56:$D$60,AI$56:AI$60,$D128)</f>
        <v>5.4236809749198596</v>
      </c>
      <c r="AJ128" s="42">
        <f>_xll.SRS1Splines.Functions25.OneWay_Spline($D$56:$D$60,AJ$56:AJ$60,$D128)</f>
        <v>0.31207587156190097</v>
      </c>
      <c r="AK128" s="42">
        <f>_xll.SRS1Splines.Functions25.OneWay_Spline($D$56:$D$60,AK$56:AK$60,$D128)</f>
        <v>0.44151671361372102</v>
      </c>
      <c r="AL128" s="42">
        <f>_xll.SRS1Splines.Functions25.OneWay_Spline($D$62:$D$65,AL$62:AL$65,$D128)</f>
        <v>2.0030371151759598</v>
      </c>
    </row>
    <row r="129" spans="1:38">
      <c r="D129" s="42">
        <f t="shared" si="31"/>
        <v>10</v>
      </c>
      <c r="E129" s="42">
        <f>_xll.SRS1Splines.Functions25.OneWay_Spline($D$56:$D$60,$E$56:$E$60,D129)</f>
        <v>1.3610519374951001E-2</v>
      </c>
      <c r="F129" s="42">
        <f>_xll.SRS1Splines.Functions25.OneWay_Spline($D$56:$D$60,F$56:F$60,$D129)</f>
        <v>0.31781254647457502</v>
      </c>
      <c r="G129" s="42">
        <f>_xll.SRS1Splines.Functions25.OneWay_Spline($D$56:$D$60,G$56:G$60,$D129)</f>
        <v>0.41829297767773599</v>
      </c>
      <c r="H129" s="42">
        <f>_xll.SRS1Splines.Functions25.OneWay_Spline($D$56:$D$60,H$56:H$60,$D129)</f>
        <v>0.50236223232894595</v>
      </c>
      <c r="I129" s="42">
        <f>_xll.SRS1Splines.Functions25.OneWay_Spline($D$56:$D$60,I$56:I$60,$D129)</f>
        <v>0.60696877977152297</v>
      </c>
      <c r="J129" s="42">
        <f>_xll.SRS1Splines.Functions25.OneWay_Spline($D$56:$D$60,J$56:J$60,$D129)</f>
        <v>35.128153083911997</v>
      </c>
      <c r="K129" s="42">
        <f>_xll.SRS1Splines.Functions25.OneWay_Spline($D$56:$D$60,K$56:K$60,$D129)</f>
        <v>5.0948875991171096</v>
      </c>
      <c r="L129" s="42">
        <f>_xll.SRS1Splines.Functions25.OneWay_Spline($D$56:$D$60,L$56:L$60,$D129)</f>
        <v>0.28596686858886899</v>
      </c>
      <c r="M129" s="42">
        <f>_xll.SRS1Splines.Functions25.OneWay_Spline($D$56:$D$60,M$56:M$60,$D129)</f>
        <v>0.41441396918946299</v>
      </c>
      <c r="N129" s="42">
        <f>_xll.SRS1Splines.Functions25.OneWay_Spline(($D$62:$D$65),N$62:N$65,$D129)</f>
        <v>1.38865601829225</v>
      </c>
      <c r="P129" s="42">
        <f t="shared" si="32"/>
        <v>10</v>
      </c>
      <c r="Q129" s="42">
        <f>_xll.SRS1Splines.Functions25.OneWay_Spline($D$56:$D$60,Q$56:Q$60,P129)</f>
        <v>9.4992120203525304E-3</v>
      </c>
      <c r="R129" s="42">
        <f>_xll.SRS1Splines.Functions25.OneWay_Spline($D$56:$D$60,R$56:R$60,$D129)</f>
        <v>0.29051668609234499</v>
      </c>
      <c r="S129" s="42">
        <f>_xll.SRS1Splines.Functions25.OneWay_Spline($D$56:$D$60,S$56:S$60,$D129)</f>
        <v>0.328048652406147</v>
      </c>
      <c r="T129" s="42">
        <f>_xll.SRS1Splines.Functions25.OneWay_Spline($D$56:$D$60,T$56:T$60,$D129)</f>
        <v>0.33013669612587898</v>
      </c>
      <c r="U129" s="42">
        <f>_xll.SRS1Splines.Functions25.OneWay_Spline($D$56:$D$60,U$56:U$60,$D129)</f>
        <v>0.482119902698256</v>
      </c>
      <c r="V129" s="42">
        <f>_xll.SRS1Splines.Functions25.OneWay_Spline($D$56:$D$60,V$56:V$60,$D129)</f>
        <v>21.897583820792001</v>
      </c>
      <c r="W129" s="42">
        <f>_xll.SRS1Splines.Functions25.OneWay_Spline($D$56:$D$60,W$56:W$60,$D129)</f>
        <v>4.7025055633756701</v>
      </c>
      <c r="X129" s="42">
        <f>_xll.SRS1Splines.Functions25.OneWay_Spline($D$56:$D$60,X$56:X$60,$D129)</f>
        <v>0.259938135642868</v>
      </c>
      <c r="Y129" s="42">
        <f>_xll.SRS1Splines.Functions25.OneWay_Spline($D$56:$D$60,Y$56:Y$60,$D129)</f>
        <v>0.38410769474411099</v>
      </c>
      <c r="Z129" s="42">
        <f>_xll.SRS1Splines.Functions25.OneWay_Spline($D$62:$D$65,Z$62:Z$65,$D129)</f>
        <v>0.90270234248944003</v>
      </c>
      <c r="AB129" s="42">
        <f t="shared" si="33"/>
        <v>10</v>
      </c>
      <c r="AC129" s="42">
        <f>_xll.SRS1Splines.Functions25.OneWay_Spline($D$56:$D$60,AC$56:AC$60,AB129)</f>
        <v>1.77218267295495E-2</v>
      </c>
      <c r="AD129" s="42">
        <f>_xll.SRS1Splines.Functions25.OneWay_Spline($D$56:$D$60,AD$56:AD$60,$D129)</f>
        <v>0.34510840685680499</v>
      </c>
      <c r="AE129" s="42">
        <f>_xll.SRS1Splines.Functions25.OneWay_Spline($D$56:$D$60,AE$56:AE$60,$D129)</f>
        <v>0.50853730294932498</v>
      </c>
      <c r="AF129" s="42">
        <f>_xll.SRS1Splines.Functions25.OneWay_Spline($D$56:$D$60,AF$56:AF$60,$D129)</f>
        <v>0.67458776853201297</v>
      </c>
      <c r="AG129" s="42">
        <f>_xll.SRS1Splines.Functions25.OneWay_Spline($D$56:$D$60,AG$56:AG$60,$D129)</f>
        <v>0.73181765684479105</v>
      </c>
      <c r="AH129" s="42">
        <f>_xll.SRS1Splines.Functions25.OneWay_Spline($D$56:$D$60,AH$56:AH$60,$D129)</f>
        <v>48.358722347032</v>
      </c>
      <c r="AI129" s="42">
        <f>_xll.SRS1Splines.Functions25.OneWay_Spline($D$56:$D$60,AI$56:AI$60,$D129)</f>
        <v>5.4872696348585501</v>
      </c>
      <c r="AJ129" s="42">
        <f>_xll.SRS1Splines.Functions25.OneWay_Spline($D$56:$D$60,AJ$56:AJ$60,$D129)</f>
        <v>0.31199560153486999</v>
      </c>
      <c r="AK129" s="42">
        <f>_xll.SRS1Splines.Functions25.OneWay_Spline($D$56:$D$60,AK$56:AK$60,$D129)</f>
        <v>0.44472024363481599</v>
      </c>
      <c r="AL129" s="42">
        <f>_xll.SRS1Splines.Functions25.OneWay_Spline($D$62:$D$65,AL$62:AL$65,$D129)</f>
        <v>1.8746096940950601</v>
      </c>
    </row>
    <row r="130" spans="1:38" s="57" customFormat="1">
      <c r="A130" s="59" t="s">
        <v>63</v>
      </c>
      <c r="B130" s="61">
        <v>3.0150000000000001</v>
      </c>
      <c r="C130" s="57">
        <f>B130/$B$130</f>
        <v>1</v>
      </c>
      <c r="D130" s="57">
        <f t="shared" si="31"/>
        <v>10.25</v>
      </c>
      <c r="E130" s="57">
        <f>E$129*$C130*(2^(-($D130-$D$130)/$E$69))</f>
        <v>1.3610519374951001E-2</v>
      </c>
      <c r="F130" s="57">
        <f t="shared" ref="F130:N130" si="34">F$129*$C130*(2^(-($D130-$D$130)/$E$69))</f>
        <v>0.31781254647457502</v>
      </c>
      <c r="G130" s="57">
        <f t="shared" si="34"/>
        <v>0.41829297767773599</v>
      </c>
      <c r="H130" s="57">
        <f t="shared" si="34"/>
        <v>0.50236223232894595</v>
      </c>
      <c r="I130" s="57">
        <f t="shared" si="34"/>
        <v>0.60696877977152297</v>
      </c>
      <c r="J130" s="57">
        <f t="shared" si="34"/>
        <v>35.128153083911997</v>
      </c>
      <c r="K130" s="57">
        <f t="shared" si="34"/>
        <v>5.0948875991171096</v>
      </c>
      <c r="L130" s="57">
        <f t="shared" si="34"/>
        <v>0.28596686858886899</v>
      </c>
      <c r="M130" s="57">
        <f t="shared" si="34"/>
        <v>0.41441396918946299</v>
      </c>
      <c r="N130" s="57">
        <f t="shared" si="34"/>
        <v>1.38865601829225</v>
      </c>
      <c r="P130" s="57">
        <f t="shared" si="32"/>
        <v>10.25</v>
      </c>
      <c r="Q130" s="57">
        <f>Q$129*$C130*(2^(-($D130-$D$130)/$E$69))</f>
        <v>9.4992120203525304E-3</v>
      </c>
      <c r="R130" s="57">
        <f t="shared" ref="R130:Z130" si="35">R$129*$C130*(2^(-($D130-$D$130)/$E$69))</f>
        <v>0.29051668609234499</v>
      </c>
      <c r="S130" s="57">
        <f t="shared" si="35"/>
        <v>0.328048652406147</v>
      </c>
      <c r="T130" s="57">
        <f t="shared" si="35"/>
        <v>0.33013669612587898</v>
      </c>
      <c r="U130" s="57">
        <f t="shared" si="35"/>
        <v>0.482119902698256</v>
      </c>
      <c r="V130" s="57">
        <f t="shared" si="35"/>
        <v>21.897583820792001</v>
      </c>
      <c r="W130" s="57">
        <f t="shared" si="35"/>
        <v>4.7025055633756701</v>
      </c>
      <c r="X130" s="57">
        <f t="shared" si="35"/>
        <v>0.259938135642868</v>
      </c>
      <c r="Y130" s="57">
        <f t="shared" si="35"/>
        <v>0.38410769474411099</v>
      </c>
      <c r="Z130" s="57">
        <f t="shared" si="35"/>
        <v>0.90270234248944003</v>
      </c>
      <c r="AB130" s="57">
        <f t="shared" si="33"/>
        <v>10.25</v>
      </c>
      <c r="AC130" s="57">
        <f>AC$129*$C130*(2^(-($D130-$D$130)/$E$69))</f>
        <v>1.77218267295495E-2</v>
      </c>
      <c r="AD130" s="57">
        <f t="shared" ref="AD130:AL130" si="36">AD$129*$C130*(2^(-($D130-$D$130)/$E$69))</f>
        <v>0.34510840685680499</v>
      </c>
      <c r="AE130" s="57">
        <f t="shared" si="36"/>
        <v>0.50853730294932498</v>
      </c>
      <c r="AF130" s="57">
        <f t="shared" si="36"/>
        <v>0.67458776853201297</v>
      </c>
      <c r="AG130" s="57">
        <f t="shared" si="36"/>
        <v>0.73181765684479105</v>
      </c>
      <c r="AH130" s="57">
        <f t="shared" si="36"/>
        <v>48.358722347032</v>
      </c>
      <c r="AI130" s="57">
        <f t="shared" si="36"/>
        <v>5.4872696348585501</v>
      </c>
      <c r="AJ130" s="57">
        <f t="shared" si="36"/>
        <v>0.31199560153486999</v>
      </c>
      <c r="AK130" s="57">
        <f t="shared" si="36"/>
        <v>0.44472024363481599</v>
      </c>
      <c r="AL130" s="57">
        <f t="shared" si="36"/>
        <v>1.8746096940950601</v>
      </c>
    </row>
    <row r="131" spans="1:38" s="57" customFormat="1">
      <c r="A131" s="59" t="s">
        <v>64</v>
      </c>
      <c r="B131" s="61">
        <v>2.9533</v>
      </c>
      <c r="C131" s="57">
        <f t="shared" ref="C131:C162" si="37">B131/$B$130</f>
        <v>0.97953565505804308</v>
      </c>
      <c r="D131" s="57">
        <f t="shared" si="31"/>
        <v>10.5</v>
      </c>
      <c r="E131" s="57">
        <f t="shared" ref="E131:N162" si="38">E$129*$C131*(2^(-($D131-$D$130)/$E$69))</f>
        <v>1.3331988780597053E-2</v>
      </c>
      <c r="F131" s="57">
        <f t="shared" si="38"/>
        <v>0.31130871550206862</v>
      </c>
      <c r="G131" s="57">
        <f t="shared" si="38"/>
        <v>0.40973287879561077</v>
      </c>
      <c r="H131" s="57">
        <f t="shared" si="38"/>
        <v>0.49208170979362859</v>
      </c>
      <c r="I131" s="57">
        <f t="shared" si="38"/>
        <v>0.59454755099055578</v>
      </c>
      <c r="J131" s="57">
        <f t="shared" si="38"/>
        <v>34.409277845761608</v>
      </c>
      <c r="K131" s="57">
        <f t="shared" si="38"/>
        <v>4.9906239753673542</v>
      </c>
      <c r="L131" s="57">
        <f t="shared" si="38"/>
        <v>0.28011473909407653</v>
      </c>
      <c r="M131" s="57">
        <f t="shared" si="38"/>
        <v>0.40593325174091704</v>
      </c>
      <c r="N131" s="57">
        <f t="shared" si="38"/>
        <v>1.3602380589570635</v>
      </c>
      <c r="P131" s="57">
        <f t="shared" si="32"/>
        <v>10.5</v>
      </c>
      <c r="Q131" s="57">
        <f t="shared" ref="Q131:Z156" si="39">Q$129*$C131*(2^(-($D131-$D$130)/$E$69))</f>
        <v>9.304816707651065E-3</v>
      </c>
      <c r="R131" s="57">
        <f t="shared" si="39"/>
        <v>0.28457144748550961</v>
      </c>
      <c r="S131" s="57">
        <f t="shared" si="39"/>
        <v>0.32133534605724623</v>
      </c>
      <c r="T131" s="57">
        <f t="shared" si="39"/>
        <v>0.32338065929460114</v>
      </c>
      <c r="U131" s="57">
        <f t="shared" si="39"/>
        <v>0.47225362652252439</v>
      </c>
      <c r="V131" s="57">
        <f t="shared" si="39"/>
        <v>21.449463740397015</v>
      </c>
      <c r="W131" s="57">
        <f t="shared" si="39"/>
        <v>4.6062717876146708</v>
      </c>
      <c r="X131" s="57">
        <f t="shared" si="39"/>
        <v>0.25461866755929785</v>
      </c>
      <c r="Y131" s="57">
        <f t="shared" si="39"/>
        <v>0.37624717586414086</v>
      </c>
      <c r="Z131" s="57">
        <f t="shared" si="39"/>
        <v>0.88422911505030055</v>
      </c>
      <c r="AB131" s="57">
        <f t="shared" si="33"/>
        <v>10.5</v>
      </c>
      <c r="AC131" s="57">
        <f t="shared" ref="AC131:AL156" si="40">AC$129*$C131*(2^(-($D131-$D$130)/$E$69))</f>
        <v>1.7359160853543068E-2</v>
      </c>
      <c r="AD131" s="57">
        <f t="shared" si="40"/>
        <v>0.33804598351862764</v>
      </c>
      <c r="AE131" s="57">
        <f t="shared" si="40"/>
        <v>0.49813041153397525</v>
      </c>
      <c r="AF131" s="57">
        <f t="shared" si="40"/>
        <v>0.66078276029265615</v>
      </c>
      <c r="AG131" s="57">
        <f t="shared" si="40"/>
        <v>0.71684147545858834</v>
      </c>
      <c r="AH131" s="57">
        <f t="shared" si="40"/>
        <v>47.369091951126201</v>
      </c>
      <c r="AI131" s="57">
        <f t="shared" si="40"/>
        <v>5.3749761631200395</v>
      </c>
      <c r="AJ131" s="57">
        <f t="shared" si="40"/>
        <v>0.30561081062885526</v>
      </c>
      <c r="AK131" s="57">
        <f t="shared" si="40"/>
        <v>0.43561932761769423</v>
      </c>
      <c r="AL131" s="57">
        <f t="shared" si="40"/>
        <v>1.8362470028638265</v>
      </c>
    </row>
    <row r="132" spans="1:38" s="57" customFormat="1">
      <c r="B132" s="61">
        <v>2.8921999999999999</v>
      </c>
      <c r="C132" s="57">
        <f t="shared" si="37"/>
        <v>0.95927031509121052</v>
      </c>
      <c r="D132" s="57">
        <f t="shared" si="31"/>
        <v>10.75</v>
      </c>
      <c r="E132" s="57">
        <f t="shared" si="38"/>
        <v>1.3056166756872005E-2</v>
      </c>
      <c r="F132" s="57">
        <f t="shared" si="38"/>
        <v>0.30486813103068111</v>
      </c>
      <c r="G132" s="57">
        <f t="shared" si="38"/>
        <v>0.40125602259088816</v>
      </c>
      <c r="H132" s="57">
        <f t="shared" si="38"/>
        <v>0.48190116019469009</v>
      </c>
      <c r="I132" s="57">
        <f t="shared" si="38"/>
        <v>0.5822471124428088</v>
      </c>
      <c r="J132" s="57">
        <f t="shared" si="38"/>
        <v>33.697393309513863</v>
      </c>
      <c r="K132" s="57">
        <f t="shared" si="38"/>
        <v>4.8873742631758832</v>
      </c>
      <c r="L132" s="57">
        <f t="shared" si="38"/>
        <v>0.27431951862970094</v>
      </c>
      <c r="M132" s="57">
        <f t="shared" si="38"/>
        <v>0.39753500502506173</v>
      </c>
      <c r="N132" s="57">
        <f t="shared" si="38"/>
        <v>1.3320964500535666</v>
      </c>
      <c r="P132" s="57">
        <f t="shared" si="32"/>
        <v>10.75</v>
      </c>
      <c r="Q132" s="57">
        <f t="shared" si="39"/>
        <v>9.1123117920731186E-3</v>
      </c>
      <c r="R132" s="57">
        <f t="shared" si="39"/>
        <v>0.27868402334860565</v>
      </c>
      <c r="S132" s="57">
        <f t="shared" si="39"/>
        <v>0.31468732325265986</v>
      </c>
      <c r="T132" s="57">
        <f t="shared" si="39"/>
        <v>0.31669032154019278</v>
      </c>
      <c r="U132" s="57">
        <f t="shared" si="39"/>
        <v>0.4624832949446499</v>
      </c>
      <c r="V132" s="57">
        <f t="shared" si="39"/>
        <v>21.005701403505189</v>
      </c>
      <c r="W132" s="57">
        <f t="shared" si="39"/>
        <v>4.5109738371591073</v>
      </c>
      <c r="X132" s="57">
        <f t="shared" si="39"/>
        <v>0.249350928640511</v>
      </c>
      <c r="Y132" s="57">
        <f t="shared" si="39"/>
        <v>0.36846309659618381</v>
      </c>
      <c r="Z132" s="57">
        <f t="shared" si="39"/>
        <v>0.86593553050237992</v>
      </c>
      <c r="AB132" s="57">
        <f t="shared" si="33"/>
        <v>10.75</v>
      </c>
      <c r="AC132" s="57">
        <f t="shared" si="40"/>
        <v>1.7000021721670918E-2</v>
      </c>
      <c r="AD132" s="57">
        <f t="shared" si="40"/>
        <v>0.33105223871275652</v>
      </c>
      <c r="AE132" s="57">
        <f t="shared" si="40"/>
        <v>0.48782472192911652</v>
      </c>
      <c r="AF132" s="57">
        <f t="shared" si="40"/>
        <v>0.64711199884918746</v>
      </c>
      <c r="AG132" s="57">
        <f t="shared" si="40"/>
        <v>0.70201092994096881</v>
      </c>
      <c r="AH132" s="57">
        <f t="shared" si="40"/>
        <v>46.389085215522542</v>
      </c>
      <c r="AI132" s="57">
        <f t="shared" si="40"/>
        <v>5.26377468919266</v>
      </c>
      <c r="AJ132" s="57">
        <f t="shared" si="40"/>
        <v>0.29928810861889088</v>
      </c>
      <c r="AK132" s="57">
        <f t="shared" si="40"/>
        <v>0.42660691345394064</v>
      </c>
      <c r="AL132" s="57">
        <f t="shared" si="40"/>
        <v>1.7982573696047537</v>
      </c>
    </row>
    <row r="133" spans="1:38" s="57" customFormat="1">
      <c r="B133" s="61">
        <v>2.8521999999999998</v>
      </c>
      <c r="C133" s="57">
        <f t="shared" si="37"/>
        <v>0.94600331674958527</v>
      </c>
      <c r="D133" s="57">
        <f t="shared" si="31"/>
        <v>11</v>
      </c>
      <c r="E133" s="57">
        <f t="shared" si="38"/>
        <v>1.2875595802036901E-2</v>
      </c>
      <c r="F133" s="57">
        <f t="shared" si="38"/>
        <v>0.30065170743988801</v>
      </c>
      <c r="G133" s="57">
        <f t="shared" si="38"/>
        <v>0.39570652368498332</v>
      </c>
      <c r="H133" s="57">
        <f t="shared" si="38"/>
        <v>0.47523631328725463</v>
      </c>
      <c r="I133" s="57">
        <f t="shared" si="38"/>
        <v>0.57419444897721372</v>
      </c>
      <c r="J133" s="57">
        <f t="shared" si="38"/>
        <v>33.231347601101753</v>
      </c>
      <c r="K133" s="57">
        <f t="shared" si="38"/>
        <v>4.8197803166698252</v>
      </c>
      <c r="L133" s="57">
        <f t="shared" si="38"/>
        <v>0.27052559210200861</v>
      </c>
      <c r="M133" s="57">
        <f t="shared" si="38"/>
        <v>0.3920369689801429</v>
      </c>
      <c r="N133" s="57">
        <f t="shared" si="38"/>
        <v>1.3136731308360774</v>
      </c>
      <c r="P133" s="57">
        <f t="shared" si="32"/>
        <v>11</v>
      </c>
      <c r="Q133" s="57">
        <f t="shared" si="39"/>
        <v>8.9862856105996196E-3</v>
      </c>
      <c r="R133" s="57">
        <f t="shared" si="39"/>
        <v>0.27482973432714691</v>
      </c>
      <c r="S133" s="57">
        <f t="shared" si="39"/>
        <v>0.31033509709835411</v>
      </c>
      <c r="T133" s="57">
        <f t="shared" si="39"/>
        <v>0.31231039328005089</v>
      </c>
      <c r="U133" s="57">
        <f t="shared" si="39"/>
        <v>0.45608700331338031</v>
      </c>
      <c r="V133" s="57">
        <f t="shared" si="39"/>
        <v>20.715185846370812</v>
      </c>
      <c r="W133" s="57">
        <f t="shared" si="39"/>
        <v>4.4485856287224106</v>
      </c>
      <c r="X133" s="57">
        <f t="shared" si="39"/>
        <v>0.24590232568436859</v>
      </c>
      <c r="Y133" s="57">
        <f t="shared" si="39"/>
        <v>0.36336713432694784</v>
      </c>
      <c r="Z133" s="57">
        <f t="shared" si="39"/>
        <v>0.85395936563866459</v>
      </c>
      <c r="AB133" s="57">
        <f t="shared" si="33"/>
        <v>11</v>
      </c>
      <c r="AC133" s="57">
        <f t="shared" si="40"/>
        <v>1.6764905993474209E-2</v>
      </c>
      <c r="AD133" s="57">
        <f t="shared" si="40"/>
        <v>0.32647368055262904</v>
      </c>
      <c r="AE133" s="57">
        <f t="shared" si="40"/>
        <v>0.48107795027161254</v>
      </c>
      <c r="AF133" s="57">
        <f t="shared" si="40"/>
        <v>0.63816223329445843</v>
      </c>
      <c r="AG133" s="57">
        <f t="shared" si="40"/>
        <v>0.69230189464104819</v>
      </c>
      <c r="AH133" s="57">
        <f t="shared" si="40"/>
        <v>45.747509355832712</v>
      </c>
      <c r="AI133" s="57">
        <f t="shared" si="40"/>
        <v>5.1909750046172398</v>
      </c>
      <c r="AJ133" s="57">
        <f t="shared" si="40"/>
        <v>0.29514885851964862</v>
      </c>
      <c r="AK133" s="57">
        <f t="shared" si="40"/>
        <v>0.42070680363333884</v>
      </c>
      <c r="AL133" s="57">
        <f t="shared" si="40"/>
        <v>1.7733868960334902</v>
      </c>
    </row>
    <row r="134" spans="1:38" s="57" customFormat="1">
      <c r="B134" s="61">
        <v>2.6602000000000001</v>
      </c>
      <c r="C134" s="57">
        <f t="shared" si="37"/>
        <v>0.88232172470978443</v>
      </c>
      <c r="D134" s="57">
        <f>D133+1</f>
        <v>12</v>
      </c>
      <c r="E134" s="57">
        <f t="shared" si="38"/>
        <v>1.2008855472419363E-2</v>
      </c>
      <c r="F134" s="57">
        <f t="shared" si="38"/>
        <v>0.28041288012555898</v>
      </c>
      <c r="G134" s="57">
        <f t="shared" si="38"/>
        <v>0.36906893673026747</v>
      </c>
      <c r="H134" s="57">
        <f t="shared" si="38"/>
        <v>0.44324505749156901</v>
      </c>
      <c r="I134" s="57">
        <f t="shared" si="38"/>
        <v>0.5355416756513891</v>
      </c>
      <c r="J134" s="57">
        <f t="shared" si="38"/>
        <v>30.994328855230801</v>
      </c>
      <c r="K134" s="57">
        <f t="shared" si="38"/>
        <v>4.4953294683686025</v>
      </c>
      <c r="L134" s="57">
        <f t="shared" si="38"/>
        <v>0.25231475009721527</v>
      </c>
      <c r="M134" s="57">
        <f t="shared" si="38"/>
        <v>0.36564640368588641</v>
      </c>
      <c r="N134" s="57">
        <f t="shared" si="38"/>
        <v>1.2252412244655437</v>
      </c>
      <c r="P134" s="57">
        <f>P133+1</f>
        <v>12</v>
      </c>
      <c r="Q134" s="57">
        <f t="shared" si="39"/>
        <v>8.3813601165159766E-3</v>
      </c>
      <c r="R134" s="57">
        <f t="shared" si="39"/>
        <v>0.2563291524370469</v>
      </c>
      <c r="S134" s="57">
        <f t="shared" si="39"/>
        <v>0.28944441766988327</v>
      </c>
      <c r="T134" s="57">
        <f t="shared" si="39"/>
        <v>0.29128674378247105</v>
      </c>
      <c r="U134" s="57">
        <f t="shared" si="39"/>
        <v>0.42538481246613602</v>
      </c>
      <c r="V134" s="57">
        <f t="shared" si="39"/>
        <v>19.320711580121195</v>
      </c>
      <c r="W134" s="57">
        <f t="shared" si="39"/>
        <v>4.1491223158432717</v>
      </c>
      <c r="X134" s="57">
        <f t="shared" si="39"/>
        <v>0.22934903633804787</v>
      </c>
      <c r="Y134" s="57">
        <f t="shared" si="39"/>
        <v>0.33890652259130338</v>
      </c>
      <c r="Z134" s="57">
        <f t="shared" si="39"/>
        <v>0.79647379111196603</v>
      </c>
      <c r="AB134" s="57">
        <f>AB133+1</f>
        <v>12</v>
      </c>
      <c r="AC134" s="57">
        <f t="shared" si="40"/>
        <v>1.5636350828322775E-2</v>
      </c>
      <c r="AD134" s="57">
        <f t="shared" si="40"/>
        <v>0.30449660781407106</v>
      </c>
      <c r="AE134" s="57">
        <f t="shared" si="40"/>
        <v>0.44869345579065167</v>
      </c>
      <c r="AF134" s="57">
        <f t="shared" si="40"/>
        <v>0.59520337120066702</v>
      </c>
      <c r="AG134" s="57">
        <f t="shared" si="40"/>
        <v>0.6456985388366433</v>
      </c>
      <c r="AH134" s="57">
        <f t="shared" si="40"/>
        <v>42.667946130340411</v>
      </c>
      <c r="AI134" s="57">
        <f t="shared" si="40"/>
        <v>4.8415366208939341</v>
      </c>
      <c r="AJ134" s="57">
        <f t="shared" si="40"/>
        <v>0.27528046385638261</v>
      </c>
      <c r="AK134" s="57">
        <f t="shared" si="40"/>
        <v>0.39238628478047033</v>
      </c>
      <c r="AL134" s="57">
        <f t="shared" si="40"/>
        <v>1.6540086578191213</v>
      </c>
    </row>
    <row r="135" spans="1:38" s="57" customFormat="1">
      <c r="B135" s="61">
        <v>2.44</v>
      </c>
      <c r="C135" s="57">
        <f t="shared" si="37"/>
        <v>0.80928689883913763</v>
      </c>
      <c r="D135" s="57">
        <f t="shared" ref="D135:D142" si="41">D134+1</f>
        <v>13</v>
      </c>
      <c r="E135" s="57">
        <f t="shared" si="38"/>
        <v>1.1014812916950101E-2</v>
      </c>
      <c r="F135" s="57">
        <f t="shared" si="38"/>
        <v>0.25720148112199104</v>
      </c>
      <c r="G135" s="57">
        <f t="shared" si="38"/>
        <v>0.33851896218404481</v>
      </c>
      <c r="H135" s="57">
        <f t="shared" si="38"/>
        <v>0.40655509559969916</v>
      </c>
      <c r="I135" s="57">
        <f t="shared" si="38"/>
        <v>0.49121178784089436</v>
      </c>
      <c r="J135" s="57">
        <f t="shared" si="38"/>
        <v>28.428748652265696</v>
      </c>
      <c r="K135" s="57">
        <f t="shared" si="38"/>
        <v>4.1232249990729004</v>
      </c>
      <c r="L135" s="57">
        <f t="shared" si="38"/>
        <v>0.23142919613703472</v>
      </c>
      <c r="M135" s="57">
        <f t="shared" si="38"/>
        <v>0.33537973203238558</v>
      </c>
      <c r="N135" s="57">
        <f t="shared" si="38"/>
        <v>1.1238209083803636</v>
      </c>
      <c r="P135" s="57">
        <f t="shared" ref="P135:P142" si="42">P134+1</f>
        <v>13</v>
      </c>
      <c r="Q135" s="57">
        <f t="shared" si="39"/>
        <v>7.6875863719934939E-3</v>
      </c>
      <c r="R135" s="57">
        <f t="shared" si="39"/>
        <v>0.2351113031328402</v>
      </c>
      <c r="S135" s="57">
        <f t="shared" si="39"/>
        <v>0.26548542596849362</v>
      </c>
      <c r="T135" s="57">
        <f t="shared" si="39"/>
        <v>0.26717525207296905</v>
      </c>
      <c r="U135" s="57">
        <f t="shared" si="39"/>
        <v>0.39017324655023272</v>
      </c>
      <c r="V135" s="57">
        <f t="shared" si="39"/>
        <v>17.721424324420802</v>
      </c>
      <c r="W135" s="57">
        <f t="shared" si="39"/>
        <v>3.8056754187373927</v>
      </c>
      <c r="X135" s="57">
        <f t="shared" si="39"/>
        <v>0.2103644875857133</v>
      </c>
      <c r="Y135" s="57">
        <f t="shared" si="39"/>
        <v>0.31085326584626327</v>
      </c>
      <c r="Z135" s="57">
        <f t="shared" si="39"/>
        <v>0.73054504007490129</v>
      </c>
      <c r="AB135" s="57">
        <f t="shared" ref="AB135:AB142" si="43">AB134+1</f>
        <v>13</v>
      </c>
      <c r="AC135" s="57">
        <f t="shared" si="40"/>
        <v>1.4342039461906732E-2</v>
      </c>
      <c r="AD135" s="57">
        <f t="shared" si="40"/>
        <v>0.2792916591111419</v>
      </c>
      <c r="AE135" s="57">
        <f t="shared" si="40"/>
        <v>0.41155249839959601</v>
      </c>
      <c r="AF135" s="57">
        <f t="shared" si="40"/>
        <v>0.54593493912642932</v>
      </c>
      <c r="AG135" s="57">
        <f t="shared" si="40"/>
        <v>0.59225032913155684</v>
      </c>
      <c r="AH135" s="57">
        <f t="shared" si="40"/>
        <v>39.136072980110598</v>
      </c>
      <c r="AI135" s="57">
        <f t="shared" si="40"/>
        <v>4.4407745794084077</v>
      </c>
      <c r="AJ135" s="57">
        <f t="shared" si="40"/>
        <v>0.25249390468835614</v>
      </c>
      <c r="AK135" s="57">
        <f t="shared" si="40"/>
        <v>0.35990619821850861</v>
      </c>
      <c r="AL135" s="57">
        <f t="shared" si="40"/>
        <v>1.5170967766858261</v>
      </c>
    </row>
    <row r="136" spans="1:38" s="57" customFormat="1">
      <c r="B136" s="61">
        <v>2.31</v>
      </c>
      <c r="C136" s="57">
        <f t="shared" si="37"/>
        <v>0.76616915422885568</v>
      </c>
      <c r="D136" s="57">
        <f t="shared" si="41"/>
        <v>14</v>
      </c>
      <c r="E136" s="57">
        <f t="shared" si="38"/>
        <v>1.0427957407580332E-2</v>
      </c>
      <c r="F136" s="57">
        <f t="shared" si="38"/>
        <v>0.24349810664322605</v>
      </c>
      <c r="G136" s="57">
        <f t="shared" si="38"/>
        <v>0.32048309362397753</v>
      </c>
      <c r="H136" s="57">
        <f t="shared" si="38"/>
        <v>0.38489434661431376</v>
      </c>
      <c r="I136" s="57">
        <f t="shared" si="38"/>
        <v>0.46504063576275056</v>
      </c>
      <c r="J136" s="57">
        <f t="shared" si="38"/>
        <v>26.914100342134429</v>
      </c>
      <c r="K136" s="57">
        <f t="shared" si="38"/>
        <v>3.9035447080573813</v>
      </c>
      <c r="L136" s="57">
        <f t="shared" si="38"/>
        <v>0.2190989368937718</v>
      </c>
      <c r="M136" s="57">
        <f t="shared" si="38"/>
        <v>0.31751111774377716</v>
      </c>
      <c r="N136" s="57">
        <f t="shared" si="38"/>
        <v>1.063945130498285</v>
      </c>
      <c r="P136" s="57">
        <f t="shared" si="42"/>
        <v>14</v>
      </c>
      <c r="Q136" s="57">
        <f t="shared" si="39"/>
        <v>7.2780013477015395E-3</v>
      </c>
      <c r="R136" s="57">
        <f t="shared" si="39"/>
        <v>0.22258486581620734</v>
      </c>
      <c r="S136" s="57">
        <f t="shared" si="39"/>
        <v>0.25134069322889019</v>
      </c>
      <c r="T136" s="57">
        <f t="shared" si="39"/>
        <v>0.25294048750379527</v>
      </c>
      <c r="U136" s="57">
        <f t="shared" si="39"/>
        <v>0.36938530207281578</v>
      </c>
      <c r="V136" s="57">
        <f t="shared" si="39"/>
        <v>16.777248914717575</v>
      </c>
      <c r="W136" s="57">
        <f t="shared" si="39"/>
        <v>3.6029137737418324</v>
      </c>
      <c r="X136" s="57">
        <f t="shared" si="39"/>
        <v>0.19915652977051987</v>
      </c>
      <c r="Y136" s="57">
        <f t="shared" si="39"/>
        <v>0.29429139111966307</v>
      </c>
      <c r="Z136" s="57">
        <f t="shared" si="39"/>
        <v>0.69162251049194534</v>
      </c>
      <c r="AB136" s="57">
        <f t="shared" si="43"/>
        <v>14</v>
      </c>
      <c r="AC136" s="57">
        <f t="shared" si="40"/>
        <v>1.3577913467459147E-2</v>
      </c>
      <c r="AD136" s="57">
        <f t="shared" si="40"/>
        <v>0.2644113474702447</v>
      </c>
      <c r="AE136" s="57">
        <f t="shared" si="40"/>
        <v>0.38962549401906482</v>
      </c>
      <c r="AF136" s="57">
        <f t="shared" si="40"/>
        <v>0.51684820572483237</v>
      </c>
      <c r="AG136" s="57">
        <f t="shared" si="40"/>
        <v>0.56069596945268618</v>
      </c>
      <c r="AH136" s="57">
        <f t="shared" si="40"/>
        <v>37.050951769551283</v>
      </c>
      <c r="AI136" s="57">
        <f t="shared" si="40"/>
        <v>4.2041756423729302</v>
      </c>
      <c r="AJ136" s="57">
        <f t="shared" si="40"/>
        <v>0.23904134401702373</v>
      </c>
      <c r="AK136" s="57">
        <f t="shared" si="40"/>
        <v>0.34073084436789208</v>
      </c>
      <c r="AL136" s="57">
        <f t="shared" si="40"/>
        <v>1.4362677505046244</v>
      </c>
    </row>
    <row r="137" spans="1:38" s="57" customFormat="1">
      <c r="B137" s="61">
        <v>2.1579999999999999</v>
      </c>
      <c r="C137" s="57">
        <f t="shared" si="37"/>
        <v>0.71575456053067987</v>
      </c>
      <c r="D137" s="57">
        <f t="shared" si="41"/>
        <v>15</v>
      </c>
      <c r="E137" s="57">
        <f t="shared" si="38"/>
        <v>9.7417881063776718E-3</v>
      </c>
      <c r="F137" s="57">
        <f t="shared" si="38"/>
        <v>0.22747570463781527</v>
      </c>
      <c r="G137" s="57">
        <f t="shared" si="38"/>
        <v>0.29939500783649853</v>
      </c>
      <c r="H137" s="57">
        <f t="shared" si="38"/>
        <v>0.35956794044188201</v>
      </c>
      <c r="I137" s="57">
        <f t="shared" si="38"/>
        <v>0.43444052918385256</v>
      </c>
      <c r="J137" s="57">
        <f t="shared" si="38"/>
        <v>25.143127494581744</v>
      </c>
      <c r="K137" s="57">
        <f t="shared" si="38"/>
        <v>3.646687833805669</v>
      </c>
      <c r="L137" s="57">
        <f t="shared" si="38"/>
        <v>0.2046820229626351</v>
      </c>
      <c r="M137" s="57">
        <f t="shared" si="38"/>
        <v>0.29661859073480124</v>
      </c>
      <c r="N137" s="57">
        <f t="shared" si="38"/>
        <v>0.99393655085244814</v>
      </c>
      <c r="P137" s="57">
        <f t="shared" si="42"/>
        <v>15</v>
      </c>
      <c r="Q137" s="57">
        <f t="shared" si="39"/>
        <v>6.7991020864450477E-3</v>
      </c>
      <c r="R137" s="57">
        <f t="shared" si="39"/>
        <v>0.20793857451812717</v>
      </c>
      <c r="S137" s="57">
        <f t="shared" si="39"/>
        <v>0.23480224172818762</v>
      </c>
      <c r="T137" s="57">
        <f t="shared" si="39"/>
        <v>0.23629676805110797</v>
      </c>
      <c r="U137" s="57">
        <f t="shared" si="39"/>
        <v>0.34507940546322752</v>
      </c>
      <c r="V137" s="57">
        <f t="shared" si="39"/>
        <v>15.673290323982778</v>
      </c>
      <c r="W137" s="57">
        <f t="shared" si="39"/>
        <v>3.3658386947215866</v>
      </c>
      <c r="X137" s="57">
        <f t="shared" si="39"/>
        <v>0.18605184478559209</v>
      </c>
      <c r="Y137" s="57">
        <f t="shared" si="39"/>
        <v>0.2749267437297776</v>
      </c>
      <c r="Z137" s="57">
        <f t="shared" si="39"/>
        <v>0.64611310570905756</v>
      </c>
      <c r="AB137" s="57">
        <f t="shared" si="43"/>
        <v>15</v>
      </c>
      <c r="AC137" s="57">
        <f t="shared" si="40"/>
        <v>1.2684474126310318E-2</v>
      </c>
      <c r="AD137" s="57">
        <f t="shared" si="40"/>
        <v>0.24701283475750338</v>
      </c>
      <c r="AE137" s="57">
        <f t="shared" si="40"/>
        <v>0.36398777394480936</v>
      </c>
      <c r="AF137" s="57">
        <f t="shared" si="40"/>
        <v>0.48283911283265607</v>
      </c>
      <c r="AG137" s="57">
        <f t="shared" si="40"/>
        <v>0.52380165290447833</v>
      </c>
      <c r="AH137" s="57">
        <f t="shared" si="40"/>
        <v>34.612964665180712</v>
      </c>
      <c r="AI137" s="57">
        <f t="shared" si="40"/>
        <v>3.9275369728897522</v>
      </c>
      <c r="AJ137" s="57">
        <f t="shared" si="40"/>
        <v>0.22331220113967809</v>
      </c>
      <c r="AK137" s="57">
        <f t="shared" si="40"/>
        <v>0.31831043773982559</v>
      </c>
      <c r="AL137" s="57">
        <f t="shared" si="40"/>
        <v>1.3417599959958388</v>
      </c>
    </row>
    <row r="138" spans="1:38" s="57" customFormat="1">
      <c r="B138" s="61">
        <v>2.0133000000000001</v>
      </c>
      <c r="C138" s="57">
        <f t="shared" si="37"/>
        <v>0.66776119402985079</v>
      </c>
      <c r="D138" s="57">
        <f t="shared" si="41"/>
        <v>16</v>
      </c>
      <c r="E138" s="57">
        <f t="shared" si="38"/>
        <v>9.0885730468446765E-3</v>
      </c>
      <c r="F138" s="57">
        <f t="shared" si="38"/>
        <v>0.21222280092807203</v>
      </c>
      <c r="G138" s="57">
        <f t="shared" si="38"/>
        <v>0.27931970690280578</v>
      </c>
      <c r="H138" s="57">
        <f t="shared" si="38"/>
        <v>0.3354578703954873</v>
      </c>
      <c r="I138" s="57">
        <f t="shared" si="38"/>
        <v>0.40531003557882417</v>
      </c>
      <c r="J138" s="57">
        <f t="shared" si="38"/>
        <v>23.457208098278443</v>
      </c>
      <c r="K138" s="57">
        <f t="shared" si="38"/>
        <v>3.4021668706676849</v>
      </c>
      <c r="L138" s="57">
        <f t="shared" si="38"/>
        <v>0.1909575015139145</v>
      </c>
      <c r="M138" s="57">
        <f t="shared" si="38"/>
        <v>0.27672945659539411</v>
      </c>
      <c r="N138" s="57">
        <f t="shared" si="38"/>
        <v>0.92729023129104715</v>
      </c>
      <c r="P138" s="57">
        <f t="shared" si="42"/>
        <v>16</v>
      </c>
      <c r="Q138" s="57">
        <f t="shared" si="39"/>
        <v>6.3432026329083256E-3</v>
      </c>
      <c r="R138" s="57">
        <f t="shared" si="39"/>
        <v>0.19399569187175328</v>
      </c>
      <c r="S138" s="57">
        <f t="shared" si="39"/>
        <v>0.2190580725228907</v>
      </c>
      <c r="T138" s="57">
        <f t="shared" si="39"/>
        <v>0.22045238653464808</v>
      </c>
      <c r="U138" s="57">
        <f t="shared" si="39"/>
        <v>0.32194083357869818</v>
      </c>
      <c r="V138" s="57">
        <f t="shared" si="39"/>
        <v>14.622350890660902</v>
      </c>
      <c r="W138" s="57">
        <f t="shared" si="39"/>
        <v>3.1401494783946933</v>
      </c>
      <c r="X138" s="57">
        <f t="shared" si="39"/>
        <v>0.1735765306501634</v>
      </c>
      <c r="Y138" s="57">
        <f t="shared" si="39"/>
        <v>0.25649211065096017</v>
      </c>
      <c r="Z138" s="57">
        <f t="shared" si="39"/>
        <v>0.6027893538267427</v>
      </c>
      <c r="AB138" s="57">
        <f t="shared" si="43"/>
        <v>16</v>
      </c>
      <c r="AC138" s="57">
        <f t="shared" si="40"/>
        <v>1.1833943460781045E-2</v>
      </c>
      <c r="AD138" s="57">
        <f t="shared" si="40"/>
        <v>0.23044990998439074</v>
      </c>
      <c r="AE138" s="57">
        <f t="shared" si="40"/>
        <v>0.33958134128272088</v>
      </c>
      <c r="AF138" s="57">
        <f t="shared" si="40"/>
        <v>0.4504633542563265</v>
      </c>
      <c r="AG138" s="57">
        <f t="shared" si="40"/>
        <v>0.48867923757895088</v>
      </c>
      <c r="AH138" s="57">
        <f t="shared" si="40"/>
        <v>32.292065305895989</v>
      </c>
      <c r="AI138" s="57">
        <f t="shared" si="40"/>
        <v>3.6641842629406778</v>
      </c>
      <c r="AJ138" s="57">
        <f t="shared" si="40"/>
        <v>0.20833847237766556</v>
      </c>
      <c r="AK138" s="57">
        <f t="shared" si="40"/>
        <v>0.29696680253982866</v>
      </c>
      <c r="AL138" s="57">
        <f t="shared" si="40"/>
        <v>1.2517911087553515</v>
      </c>
    </row>
    <row r="139" spans="1:38" s="57" customFormat="1">
      <c r="B139" s="61">
        <v>1.8777999999999999</v>
      </c>
      <c r="C139" s="57">
        <f t="shared" si="37"/>
        <v>0.62281923714759535</v>
      </c>
      <c r="D139" s="57">
        <f t="shared" si="41"/>
        <v>17</v>
      </c>
      <c r="E139" s="57">
        <f t="shared" si="38"/>
        <v>8.476889328169564E-3</v>
      </c>
      <c r="F139" s="57">
        <f t="shared" si="38"/>
        <v>0.19793967514031163</v>
      </c>
      <c r="G139" s="57">
        <f t="shared" si="38"/>
        <v>0.26052079137042006</v>
      </c>
      <c r="H139" s="57">
        <f t="shared" si="38"/>
        <v>0.31288071592198236</v>
      </c>
      <c r="I139" s="57">
        <f t="shared" si="38"/>
        <v>0.37803165551835144</v>
      </c>
      <c r="J139" s="57">
        <f t="shared" si="38"/>
        <v>21.878479269744428</v>
      </c>
      <c r="K139" s="57">
        <f t="shared" si="38"/>
        <v>3.1731925231791354</v>
      </c>
      <c r="L139" s="57">
        <f t="shared" si="38"/>
        <v>0.17810558361295295</v>
      </c>
      <c r="M139" s="57">
        <f t="shared" si="38"/>
        <v>0.25810487139321209</v>
      </c>
      <c r="N139" s="57">
        <f t="shared" si="38"/>
        <v>0.86488127731733899</v>
      </c>
      <c r="P139" s="57">
        <f t="shared" si="42"/>
        <v>17</v>
      </c>
      <c r="Q139" s="57">
        <f t="shared" si="39"/>
        <v>5.9162892159386315E-3</v>
      </c>
      <c r="R139" s="57">
        <f t="shared" si="39"/>
        <v>0.18093929615380691</v>
      </c>
      <c r="S139" s="57">
        <f t="shared" si="39"/>
        <v>0.20431491584516298</v>
      </c>
      <c r="T139" s="57">
        <f t="shared" si="39"/>
        <v>0.2056153890333591</v>
      </c>
      <c r="U139" s="57">
        <f t="shared" si="39"/>
        <v>0.30027340952194248</v>
      </c>
      <c r="V139" s="57">
        <f t="shared" si="39"/>
        <v>13.638230069661722</v>
      </c>
      <c r="W139" s="57">
        <f t="shared" si="39"/>
        <v>2.9288095573487789</v>
      </c>
      <c r="X139" s="57">
        <f t="shared" si="39"/>
        <v>0.16189439560040689</v>
      </c>
      <c r="Y139" s="57">
        <f t="shared" si="39"/>
        <v>0.23922954949365324</v>
      </c>
      <c r="Z139" s="57">
        <f t="shared" si="39"/>
        <v>0.56222012127218679</v>
      </c>
      <c r="AB139" s="57">
        <f t="shared" si="43"/>
        <v>17</v>
      </c>
      <c r="AC139" s="57">
        <f t="shared" si="40"/>
        <v>1.1037489440400514E-2</v>
      </c>
      <c r="AD139" s="57">
        <f t="shared" si="40"/>
        <v>0.2149400541268163</v>
      </c>
      <c r="AE139" s="57">
        <f t="shared" si="40"/>
        <v>0.31672666689567713</v>
      </c>
      <c r="AF139" s="57">
        <f t="shared" si="40"/>
        <v>0.42014604281060558</v>
      </c>
      <c r="AG139" s="57">
        <f t="shared" si="40"/>
        <v>0.45578990151476112</v>
      </c>
      <c r="AH139" s="57">
        <f t="shared" si="40"/>
        <v>30.118728469827136</v>
      </c>
      <c r="AI139" s="57">
        <f t="shared" si="40"/>
        <v>3.4175754890094927</v>
      </c>
      <c r="AJ139" s="57">
        <f t="shared" si="40"/>
        <v>0.19431677162549899</v>
      </c>
      <c r="AK139" s="57">
        <f t="shared" si="40"/>
        <v>0.27698019329277151</v>
      </c>
      <c r="AL139" s="57">
        <f t="shared" si="40"/>
        <v>1.1675424333624911</v>
      </c>
    </row>
    <row r="140" spans="1:38" s="57" customFormat="1">
      <c r="B140" s="61">
        <v>1.7509999999999999</v>
      </c>
      <c r="C140" s="57">
        <f t="shared" si="37"/>
        <v>0.58076285240464343</v>
      </c>
      <c r="D140" s="57">
        <f t="shared" si="41"/>
        <v>18</v>
      </c>
      <c r="E140" s="57">
        <f t="shared" si="38"/>
        <v>7.90447980870395E-3</v>
      </c>
      <c r="F140" s="57">
        <f t="shared" si="38"/>
        <v>0.18457362186959952</v>
      </c>
      <c r="G140" s="57">
        <f t="shared" si="38"/>
        <v>0.24292889235817422</v>
      </c>
      <c r="H140" s="57">
        <f t="shared" si="38"/>
        <v>0.29175316626107017</v>
      </c>
      <c r="I140" s="57">
        <f t="shared" si="38"/>
        <v>0.3525047304989381</v>
      </c>
      <c r="J140" s="57">
        <f t="shared" si="38"/>
        <v>20.401115425460642</v>
      </c>
      <c r="K140" s="57">
        <f t="shared" si="38"/>
        <v>2.9589198652444755</v>
      </c>
      <c r="L140" s="57">
        <f t="shared" si="38"/>
        <v>0.16607884507913195</v>
      </c>
      <c r="M140" s="57">
        <f t="shared" si="38"/>
        <v>0.24067610953419361</v>
      </c>
      <c r="N140" s="57">
        <f t="shared" si="38"/>
        <v>0.80647939696025239</v>
      </c>
      <c r="P140" s="57">
        <f t="shared" si="42"/>
        <v>18</v>
      </c>
      <c r="Q140" s="57">
        <f t="shared" si="39"/>
        <v>5.5167865049782321E-3</v>
      </c>
      <c r="R140" s="57">
        <f t="shared" si="39"/>
        <v>0.16872120865092205</v>
      </c>
      <c r="S140" s="57">
        <f t="shared" si="39"/>
        <v>0.1905183687544815</v>
      </c>
      <c r="T140" s="57">
        <f t="shared" si="39"/>
        <v>0.19173102632967207</v>
      </c>
      <c r="U140" s="57">
        <f t="shared" si="39"/>
        <v>0.27999717948062491</v>
      </c>
      <c r="V140" s="57">
        <f t="shared" si="39"/>
        <v>12.717296408938534</v>
      </c>
      <c r="W140" s="57">
        <f t="shared" si="39"/>
        <v>2.7310390773500366</v>
      </c>
      <c r="X140" s="57">
        <f t="shared" si="39"/>
        <v>0.15096233200936138</v>
      </c>
      <c r="Y140" s="57">
        <f t="shared" si="39"/>
        <v>0.22307536059648542</v>
      </c>
      <c r="Z140" s="57">
        <f t="shared" si="39"/>
        <v>0.52425570567201263</v>
      </c>
      <c r="AB140" s="57">
        <f t="shared" si="43"/>
        <v>18</v>
      </c>
      <c r="AC140" s="57">
        <f t="shared" si="40"/>
        <v>1.0292173112429687E-2</v>
      </c>
      <c r="AD140" s="57">
        <f t="shared" si="40"/>
        <v>0.200426035088277</v>
      </c>
      <c r="AE140" s="57">
        <f t="shared" si="40"/>
        <v>0.29533941596186697</v>
      </c>
      <c r="AF140" s="57">
        <f t="shared" si="40"/>
        <v>0.39177530619246831</v>
      </c>
      <c r="AG140" s="57">
        <f t="shared" si="40"/>
        <v>0.42501228151725196</v>
      </c>
      <c r="AH140" s="57">
        <f t="shared" si="40"/>
        <v>28.084934441982757</v>
      </c>
      <c r="AI140" s="57">
        <f t="shared" si="40"/>
        <v>3.1868006531389153</v>
      </c>
      <c r="AJ140" s="57">
        <f t="shared" si="40"/>
        <v>0.1811953581489025</v>
      </c>
      <c r="AK140" s="57">
        <f t="shared" si="40"/>
        <v>0.2582768584719024</v>
      </c>
      <c r="AL140" s="57">
        <f t="shared" si="40"/>
        <v>1.088703088248492</v>
      </c>
    </row>
    <row r="141" spans="1:38" s="57" customFormat="1">
      <c r="B141" s="61">
        <v>1.633</v>
      </c>
      <c r="C141" s="57">
        <f t="shared" si="37"/>
        <v>0.54162520729684904</v>
      </c>
      <c r="D141" s="57">
        <f t="shared" si="41"/>
        <v>19</v>
      </c>
      <c r="E141" s="57">
        <f t="shared" si="38"/>
        <v>7.3717959068521554E-3</v>
      </c>
      <c r="F141" s="57">
        <f t="shared" si="38"/>
        <v>0.17213518196516048</v>
      </c>
      <c r="G141" s="57">
        <f t="shared" si="38"/>
        <v>0.22655788333726504</v>
      </c>
      <c r="H141" s="57">
        <f t="shared" si="38"/>
        <v>0.27209188319846672</v>
      </c>
      <c r="I141" s="57">
        <f t="shared" si="38"/>
        <v>0.32874939177865642</v>
      </c>
      <c r="J141" s="57">
        <f t="shared" si="38"/>
        <v>19.026281656513984</v>
      </c>
      <c r="K141" s="57">
        <f t="shared" si="38"/>
        <v>2.7595178783674101</v>
      </c>
      <c r="L141" s="57">
        <f t="shared" si="38"/>
        <v>0.15488677054003622</v>
      </c>
      <c r="M141" s="57">
        <f t="shared" si="38"/>
        <v>0.22445691583494307</v>
      </c>
      <c r="N141" s="57">
        <f t="shared" si="38"/>
        <v>0.75213064760133552</v>
      </c>
      <c r="P141" s="57">
        <f t="shared" si="42"/>
        <v>19</v>
      </c>
      <c r="Q141" s="57">
        <f t="shared" si="39"/>
        <v>5.1450095592114522E-3</v>
      </c>
      <c r="R141" s="57">
        <f t="shared" si="39"/>
        <v>0.15735106489391493</v>
      </c>
      <c r="S141" s="57">
        <f t="shared" si="39"/>
        <v>0.17767931159972405</v>
      </c>
      <c r="T141" s="57">
        <f t="shared" si="39"/>
        <v>0.17881024802635131</v>
      </c>
      <c r="U141" s="57">
        <f t="shared" si="39"/>
        <v>0.26112813386563055</v>
      </c>
      <c r="V141" s="57">
        <f t="shared" si="39"/>
        <v>11.860276182932042</v>
      </c>
      <c r="W141" s="57">
        <f t="shared" si="39"/>
        <v>2.5469940058159652</v>
      </c>
      <c r="X141" s="57">
        <f t="shared" si="39"/>
        <v>0.14078896121286139</v>
      </c>
      <c r="Y141" s="57">
        <f t="shared" si="39"/>
        <v>0.20804228361162364</v>
      </c>
      <c r="Z141" s="57">
        <f t="shared" si="39"/>
        <v>0.48892604684260726</v>
      </c>
      <c r="AB141" s="57">
        <f t="shared" si="43"/>
        <v>19</v>
      </c>
      <c r="AC141" s="57">
        <f t="shared" si="40"/>
        <v>9.5985822544928743E-3</v>
      </c>
      <c r="AD141" s="57">
        <f t="shared" si="40"/>
        <v>0.18691929903640597</v>
      </c>
      <c r="AE141" s="57">
        <f t="shared" si="40"/>
        <v>0.27543645507480602</v>
      </c>
      <c r="AF141" s="57">
        <f t="shared" si="40"/>
        <v>0.36537351837058207</v>
      </c>
      <c r="AG141" s="57">
        <f t="shared" si="40"/>
        <v>0.3963706496916829</v>
      </c>
      <c r="AH141" s="57">
        <f t="shared" si="40"/>
        <v>26.192287130095927</v>
      </c>
      <c r="AI141" s="57">
        <f t="shared" si="40"/>
        <v>2.9720417509188559</v>
      </c>
      <c r="AJ141" s="57">
        <f t="shared" si="40"/>
        <v>0.16898457986721105</v>
      </c>
      <c r="AK141" s="57">
        <f t="shared" si="40"/>
        <v>0.24087154805826302</v>
      </c>
      <c r="AL141" s="57">
        <f t="shared" si="40"/>
        <v>1.0153352483600639</v>
      </c>
    </row>
    <row r="142" spans="1:38" s="57" customFormat="1">
      <c r="B142" s="61">
        <v>1.5229999999999999</v>
      </c>
      <c r="C142" s="57">
        <f t="shared" si="37"/>
        <v>0.50514096185737967</v>
      </c>
      <c r="D142" s="57">
        <f t="shared" si="41"/>
        <v>20</v>
      </c>
      <c r="E142" s="57">
        <f t="shared" si="38"/>
        <v>6.8752262020346138E-3</v>
      </c>
      <c r="F142" s="57">
        <f t="shared" si="38"/>
        <v>0.16054002692055297</v>
      </c>
      <c r="G142" s="57">
        <f t="shared" si="38"/>
        <v>0.21129677428400145</v>
      </c>
      <c r="H142" s="57">
        <f t="shared" si="38"/>
        <v>0.25376356974129094</v>
      </c>
      <c r="I142" s="57">
        <f t="shared" si="38"/>
        <v>0.30660458602206542</v>
      </c>
      <c r="J142" s="57">
        <f t="shared" si="38"/>
        <v>17.744657044909005</v>
      </c>
      <c r="K142" s="57">
        <f t="shared" si="38"/>
        <v>2.573634683062731</v>
      </c>
      <c r="L142" s="57">
        <f t="shared" si="38"/>
        <v>0.14445348143395589</v>
      </c>
      <c r="M142" s="57">
        <f t="shared" si="38"/>
        <v>0.20933732952941178</v>
      </c>
      <c r="N142" s="57">
        <f t="shared" si="38"/>
        <v>0.70146656270494512</v>
      </c>
      <c r="P142" s="57">
        <f t="shared" si="42"/>
        <v>20</v>
      </c>
      <c r="Q142" s="57">
        <f t="shared" si="39"/>
        <v>4.7984378539738864E-3</v>
      </c>
      <c r="R142" s="57">
        <f t="shared" si="39"/>
        <v>0.14675177907070469</v>
      </c>
      <c r="S142" s="57">
        <f t="shared" si="39"/>
        <v>0.16571069982206371</v>
      </c>
      <c r="T142" s="57">
        <f t="shared" si="39"/>
        <v>0.16676545552222571</v>
      </c>
      <c r="U142" s="57">
        <f t="shared" si="39"/>
        <v>0.24353834679180722</v>
      </c>
      <c r="V142" s="57">
        <f t="shared" si="39"/>
        <v>11.061359078113828</v>
      </c>
      <c r="W142" s="57">
        <f t="shared" si="39"/>
        <v>2.3754265780654933</v>
      </c>
      <c r="X142" s="57">
        <f t="shared" si="39"/>
        <v>0.13130531112346383</v>
      </c>
      <c r="Y142" s="57">
        <f t="shared" si="39"/>
        <v>0.19402839925183477</v>
      </c>
      <c r="Z142" s="57">
        <f t="shared" si="39"/>
        <v>0.45599162138834731</v>
      </c>
      <c r="AB142" s="57">
        <f t="shared" si="43"/>
        <v>20</v>
      </c>
      <c r="AC142" s="57">
        <f t="shared" si="40"/>
        <v>8.9520145500953576E-3</v>
      </c>
      <c r="AD142" s="57">
        <f t="shared" si="40"/>
        <v>0.17432827477040122</v>
      </c>
      <c r="AE142" s="57">
        <f t="shared" si="40"/>
        <v>0.25688284874593925</v>
      </c>
      <c r="AF142" s="57">
        <f t="shared" si="40"/>
        <v>0.34076168396035611</v>
      </c>
      <c r="AG142" s="57">
        <f t="shared" si="40"/>
        <v>0.36967082525232414</v>
      </c>
      <c r="AH142" s="57">
        <f t="shared" si="40"/>
        <v>24.427955011704189</v>
      </c>
      <c r="AI142" s="57">
        <f t="shared" si="40"/>
        <v>2.7718427880599692</v>
      </c>
      <c r="AJ142" s="57">
        <f t="shared" si="40"/>
        <v>0.15760165174444796</v>
      </c>
      <c r="AK142" s="57">
        <f t="shared" si="40"/>
        <v>0.2246462598069893</v>
      </c>
      <c r="AL142" s="57">
        <f t="shared" si="40"/>
        <v>0.94694150402154287</v>
      </c>
    </row>
    <row r="143" spans="1:38" s="57" customFormat="1">
      <c r="B143" s="61">
        <v>1.075</v>
      </c>
      <c r="C143" s="57">
        <f t="shared" si="37"/>
        <v>0.35655058043117743</v>
      </c>
      <c r="D143" s="57">
        <f>D142+5</f>
        <v>25</v>
      </c>
      <c r="E143" s="57">
        <f t="shared" si="38"/>
        <v>4.8528336216073142E-3</v>
      </c>
      <c r="F143" s="57">
        <f t="shared" si="38"/>
        <v>0.11331613206024382</v>
      </c>
      <c r="G143" s="57">
        <f t="shared" si="38"/>
        <v>0.14914245149914149</v>
      </c>
      <c r="H143" s="57">
        <f t="shared" si="38"/>
        <v>0.17911736239531936</v>
      </c>
      <c r="I143" s="57">
        <f t="shared" si="38"/>
        <v>0.21641484947019637</v>
      </c>
      <c r="J143" s="57">
        <f t="shared" si="38"/>
        <v>12.52495056612713</v>
      </c>
      <c r="K143" s="57">
        <f t="shared" si="38"/>
        <v>1.8165832734354921</v>
      </c>
      <c r="L143" s="57">
        <f t="shared" si="38"/>
        <v>0.10196154873471315</v>
      </c>
      <c r="M143" s="57">
        <f t="shared" si="38"/>
        <v>0.14775939018518194</v>
      </c>
      <c r="N143" s="57">
        <f t="shared" si="38"/>
        <v>0.49512560312858989</v>
      </c>
      <c r="P143" s="57">
        <f>P142+5</f>
        <v>25</v>
      </c>
      <c r="Q143" s="57">
        <f t="shared" si="39"/>
        <v>3.3869460967068392E-3</v>
      </c>
      <c r="R143" s="57">
        <f t="shared" si="39"/>
        <v>0.10358378714786888</v>
      </c>
      <c r="S143" s="57">
        <f t="shared" si="39"/>
        <v>0.11696581784008904</v>
      </c>
      <c r="T143" s="57">
        <f t="shared" si="39"/>
        <v>0.1177103102791616</v>
      </c>
      <c r="U143" s="57">
        <f t="shared" si="39"/>
        <v>0.17189995539524122</v>
      </c>
      <c r="V143" s="57">
        <f t="shared" si="39"/>
        <v>7.8075882389232003</v>
      </c>
      <c r="W143" s="57">
        <f t="shared" si="39"/>
        <v>1.6766793738778283</v>
      </c>
      <c r="X143" s="57">
        <f t="shared" si="39"/>
        <v>9.2680998383294522E-2</v>
      </c>
      <c r="Y143" s="57">
        <f t="shared" si="39"/>
        <v>0.13695368148866188</v>
      </c>
      <c r="Z143" s="57">
        <f t="shared" si="39"/>
        <v>0.32185871510522035</v>
      </c>
      <c r="AB143" s="57">
        <f>AB142+5</f>
        <v>25</v>
      </c>
      <c r="AC143" s="57">
        <f t="shared" si="40"/>
        <v>6.3187211465078E-3</v>
      </c>
      <c r="AD143" s="57">
        <f t="shared" si="40"/>
        <v>0.12304847697261874</v>
      </c>
      <c r="AE143" s="57">
        <f t="shared" si="40"/>
        <v>0.18131908515819392</v>
      </c>
      <c r="AF143" s="57">
        <f t="shared" si="40"/>
        <v>0.24052441451147713</v>
      </c>
      <c r="AG143" s="57">
        <f t="shared" si="40"/>
        <v>0.26092974354515197</v>
      </c>
      <c r="AH143" s="57">
        <f t="shared" si="40"/>
        <v>17.242312893331061</v>
      </c>
      <c r="AI143" s="57">
        <f t="shared" si="40"/>
        <v>1.9564871729931561</v>
      </c>
      <c r="AJ143" s="57">
        <f t="shared" si="40"/>
        <v>0.11124209908613178</v>
      </c>
      <c r="AK143" s="57">
        <f t="shared" si="40"/>
        <v>0.15856509888170234</v>
      </c>
      <c r="AL143" s="57">
        <f t="shared" si="40"/>
        <v>0.66839249115195942</v>
      </c>
    </row>
    <row r="144" spans="1:38" s="57" customFormat="1">
      <c r="B144" s="61">
        <v>0.75390000000000001</v>
      </c>
      <c r="C144" s="57">
        <f t="shared" si="37"/>
        <v>0.25004975124378109</v>
      </c>
      <c r="D144" s="57">
        <f>D143+5</f>
        <v>30</v>
      </c>
      <c r="E144" s="57">
        <f t="shared" si="38"/>
        <v>3.4033023249978845E-3</v>
      </c>
      <c r="F144" s="57">
        <f t="shared" si="38"/>
        <v>7.9468839397931729E-2</v>
      </c>
      <c r="G144" s="57">
        <f t="shared" si="38"/>
        <v>0.10459391182976455</v>
      </c>
      <c r="H144" s="57">
        <f t="shared" si="38"/>
        <v>0.12561537926486246</v>
      </c>
      <c r="I144" s="57">
        <f t="shared" si="38"/>
        <v>0.15177218462355624</v>
      </c>
      <c r="J144" s="57">
        <f t="shared" si="38"/>
        <v>8.7837739155923806</v>
      </c>
      <c r="K144" s="57">
        <f t="shared" si="38"/>
        <v>1.273973632746882</v>
      </c>
      <c r="L144" s="57">
        <f t="shared" si="38"/>
        <v>7.1505846465492878E-2</v>
      </c>
      <c r="M144" s="57">
        <f t="shared" si="38"/>
        <v>0.10362396805002003</v>
      </c>
      <c r="N144" s="57">
        <f t="shared" si="38"/>
        <v>0.34723261658729565</v>
      </c>
      <c r="P144" s="57">
        <f>P143+5</f>
        <v>30</v>
      </c>
      <c r="Q144" s="57">
        <f t="shared" si="39"/>
        <v>2.3752723510325263E-3</v>
      </c>
      <c r="R144" s="57">
        <f t="shared" si="39"/>
        <v>7.2643525642996837E-2</v>
      </c>
      <c r="S144" s="57">
        <f t="shared" si="39"/>
        <v>8.2028371635912103E-2</v>
      </c>
      <c r="T144" s="57">
        <f t="shared" si="39"/>
        <v>8.2550485733860465E-2</v>
      </c>
      <c r="U144" s="57">
        <f t="shared" si="39"/>
        <v>0.1205537967052514</v>
      </c>
      <c r="V144" s="57">
        <f t="shared" si="39"/>
        <v>5.4754778914824298</v>
      </c>
      <c r="W144" s="57">
        <f t="shared" si="39"/>
        <v>1.175858736633224</v>
      </c>
      <c r="X144" s="57">
        <f t="shared" si="39"/>
        <v>6.4997377177031718E-2</v>
      </c>
      <c r="Y144" s="57">
        <f t="shared" si="39"/>
        <v>9.6045902037953393E-2</v>
      </c>
      <c r="Z144" s="57">
        <f t="shared" si="39"/>
        <v>0.22572018718326153</v>
      </c>
      <c r="AB144" s="57">
        <f>AB143+5</f>
        <v>30</v>
      </c>
      <c r="AC144" s="57">
        <f t="shared" si="40"/>
        <v>4.4313322989632488E-3</v>
      </c>
      <c r="AD144" s="57">
        <f t="shared" si="40"/>
        <v>8.6294153152866621E-2</v>
      </c>
      <c r="AE144" s="57">
        <f t="shared" si="40"/>
        <v>0.12715945202361698</v>
      </c>
      <c r="AF144" s="57">
        <f t="shared" si="40"/>
        <v>0.16868027279586453</v>
      </c>
      <c r="AG144" s="57">
        <f t="shared" si="40"/>
        <v>0.18299057254186141</v>
      </c>
      <c r="AH144" s="57">
        <f t="shared" si="40"/>
        <v>12.092069939702331</v>
      </c>
      <c r="AI144" s="57">
        <f t="shared" si="40"/>
        <v>1.37208852886054</v>
      </c>
      <c r="AJ144" s="57">
        <f t="shared" si="40"/>
        <v>7.8014315753954039E-2</v>
      </c>
      <c r="AK144" s="57">
        <f t="shared" si="40"/>
        <v>0.1112020340620869</v>
      </c>
      <c r="AL144" s="57">
        <f t="shared" si="40"/>
        <v>0.46874504599132971</v>
      </c>
    </row>
    <row r="145" spans="2:38" s="57" customFormat="1">
      <c r="B145" s="61">
        <v>0.378</v>
      </c>
      <c r="C145" s="57">
        <f t="shared" si="37"/>
        <v>0.1253731343283582</v>
      </c>
      <c r="D145" s="57">
        <f>D144+10</f>
        <v>40</v>
      </c>
      <c r="E145" s="57">
        <f t="shared" si="38"/>
        <v>1.7063899551021512E-3</v>
      </c>
      <c r="F145" s="57">
        <f t="shared" si="38"/>
        <v>3.9845072915272402E-2</v>
      </c>
      <c r="G145" s="57">
        <f t="shared" si="38"/>
        <v>5.2442593536341571E-2</v>
      </c>
      <c r="H145" s="57">
        <f t="shared" si="38"/>
        <v>6.2982597757911984E-2</v>
      </c>
      <c r="I145" s="57">
        <f t="shared" si="38"/>
        <v>7.609742143778149E-2</v>
      </c>
      <c r="J145" s="57">
        <f t="shared" si="38"/>
        <v>4.4041175734995708</v>
      </c>
      <c r="K145" s="57">
        <f t="shared" si="38"/>
        <v>0.63876071015396141</v>
      </c>
      <c r="L145" s="57">
        <f t="shared" si="38"/>
        <v>3.5852488697097916E-2</v>
      </c>
      <c r="M145" s="57">
        <f t="shared" si="38"/>
        <v>5.1956271086933292E-2</v>
      </c>
      <c r="N145" s="57">
        <f t="shared" si="38"/>
        <v>0.17409979850343335</v>
      </c>
      <c r="P145" s="57">
        <f>P144+10</f>
        <v>40</v>
      </c>
      <c r="Q145" s="57">
        <f t="shared" si="39"/>
        <v>1.1909435287787117E-3</v>
      </c>
      <c r="R145" s="57">
        <f t="shared" si="39"/>
        <v>3.6422912401851457E-2</v>
      </c>
      <c r="S145" s="57">
        <f t="shared" si="39"/>
        <v>4.112840295285658E-2</v>
      </c>
      <c r="T145" s="57">
        <f t="shared" si="39"/>
        <v>4.1390186998785217E-2</v>
      </c>
      <c r="U145" s="57">
        <f t="shared" si="39"/>
        <v>6.0444758679320587E-2</v>
      </c>
      <c r="V145" s="57">
        <f t="shared" si="39"/>
        <v>2.745363056576331</v>
      </c>
      <c r="W145" s="57">
        <f t="shared" si="39"/>
        <v>0.58956664592273245</v>
      </c>
      <c r="X145" s="57">
        <f t="shared" si="39"/>
        <v>3.2589191594355839E-2</v>
      </c>
      <c r="Y145" s="57">
        <f t="shared" si="39"/>
        <v>4.8156686305084816E-2</v>
      </c>
      <c r="Z145" s="57">
        <f t="shared" si="39"/>
        <v>0.11317438866484901</v>
      </c>
      <c r="AB145" s="57">
        <f>AB144+10</f>
        <v>40</v>
      </c>
      <c r="AC145" s="57">
        <f t="shared" si="40"/>
        <v>2.2218363814255943E-3</v>
      </c>
      <c r="AD145" s="57">
        <f t="shared" si="40"/>
        <v>4.3267233428693347E-2</v>
      </c>
      <c r="AE145" s="57">
        <f t="shared" si="40"/>
        <v>6.3756784119826562E-2</v>
      </c>
      <c r="AF145" s="57">
        <f t="shared" si="40"/>
        <v>8.4575008517038766E-2</v>
      </c>
      <c r="AG145" s="57">
        <f t="shared" si="40"/>
        <v>9.1750084196242532E-2</v>
      </c>
      <c r="AH145" s="57">
        <f t="shared" si="40"/>
        <v>6.0628720904228102</v>
      </c>
      <c r="AI145" s="57">
        <f t="shared" si="40"/>
        <v>0.68795477438519048</v>
      </c>
      <c r="AJ145" s="57">
        <f t="shared" si="40"/>
        <v>3.9115785799839993E-2</v>
      </c>
      <c r="AK145" s="57">
        <f t="shared" si="40"/>
        <v>5.5755855868781901E-2</v>
      </c>
      <c r="AL145" s="57">
        <f t="shared" si="40"/>
        <v>0.23502520834201768</v>
      </c>
    </row>
    <row r="146" spans="2:38" s="57" customFormat="1">
      <c r="B146" s="61">
        <v>0.18840000000000001</v>
      </c>
      <c r="C146" s="57">
        <f t="shared" si="37"/>
        <v>6.2487562189054727E-2</v>
      </c>
      <c r="D146" s="57">
        <f t="shared" ref="D146:D147" si="44">D145+10</f>
        <v>50</v>
      </c>
      <c r="E146" s="57">
        <f t="shared" si="38"/>
        <v>8.5048583255472536E-4</v>
      </c>
      <c r="F146" s="57">
        <f t="shared" si="38"/>
        <v>1.9859276544745331E-2</v>
      </c>
      <c r="G146" s="57">
        <f t="shared" si="38"/>
        <v>2.6138036438695802E-2</v>
      </c>
      <c r="H146" s="57">
        <f t="shared" si="38"/>
        <v>3.1391304742760577E-2</v>
      </c>
      <c r="I146" s="57">
        <f t="shared" si="38"/>
        <v>3.7927894871430501E-2</v>
      </c>
      <c r="J146" s="57">
        <f t="shared" si="38"/>
        <v>2.1950666024299528</v>
      </c>
      <c r="K146" s="57">
        <f t="shared" si="38"/>
        <v>0.31836622851311736</v>
      </c>
      <c r="L146" s="57">
        <f t="shared" si="38"/>
        <v>1.7869323250256024E-2</v>
      </c>
      <c r="M146" s="57">
        <f t="shared" si="38"/>
        <v>2.5895647322398938E-2</v>
      </c>
      <c r="N146" s="57">
        <f t="shared" si="38"/>
        <v>8.6773490218382363E-2</v>
      </c>
      <c r="P146" s="57">
        <f t="shared" ref="P146:P147" si="45">P145+10</f>
        <v>50</v>
      </c>
      <c r="Q146" s="57">
        <f t="shared" si="39"/>
        <v>5.9358096639662312E-4</v>
      </c>
      <c r="R146" s="57">
        <f t="shared" si="39"/>
        <v>1.815362947111468E-2</v>
      </c>
      <c r="S146" s="57">
        <f t="shared" si="39"/>
        <v>2.0498904088375548E-2</v>
      </c>
      <c r="T146" s="57">
        <f t="shared" si="39"/>
        <v>2.0629380490668852E-2</v>
      </c>
      <c r="U146" s="57">
        <f t="shared" si="39"/>
        <v>3.0126414396218121E-2</v>
      </c>
      <c r="V146" s="57">
        <f t="shared" si="39"/>
        <v>1.3683228607012814</v>
      </c>
      <c r="W146" s="57">
        <f t="shared" si="39"/>
        <v>0.29384729920897551</v>
      </c>
      <c r="X146" s="57">
        <f t="shared" si="39"/>
        <v>1.6242855662937816E-2</v>
      </c>
      <c r="Y146" s="57">
        <f t="shared" si="39"/>
        <v>2.4001887331084871E-2</v>
      </c>
      <c r="Z146" s="57">
        <f t="shared" si="39"/>
        <v>5.6407513346932524E-2</v>
      </c>
      <c r="AB146" s="57">
        <f t="shared" ref="AB146:AB147" si="46">AB145+10</f>
        <v>50</v>
      </c>
      <c r="AC146" s="57">
        <f t="shared" si="40"/>
        <v>1.1073906987128298E-3</v>
      </c>
      <c r="AD146" s="57">
        <f t="shared" si="40"/>
        <v>2.1564923618375979E-2</v>
      </c>
      <c r="AE146" s="57">
        <f t="shared" si="40"/>
        <v>3.1777168789016055E-2</v>
      </c>
      <c r="AF146" s="57">
        <f t="shared" si="40"/>
        <v>4.2153228994852292E-2</v>
      </c>
      <c r="AG146" s="57">
        <f t="shared" si="40"/>
        <v>4.5729375346642946E-2</v>
      </c>
      <c r="AH146" s="57">
        <f t="shared" si="40"/>
        <v>3.0218103441586246</v>
      </c>
      <c r="AI146" s="57">
        <f t="shared" si="40"/>
        <v>0.3428851578172592</v>
      </c>
      <c r="AJ146" s="57">
        <f t="shared" si="40"/>
        <v>1.9495790837574231E-2</v>
      </c>
      <c r="AK146" s="57">
        <f t="shared" si="40"/>
        <v>2.7789407313713071E-2</v>
      </c>
      <c r="AL146" s="57">
        <f t="shared" si="40"/>
        <v>0.11713946708983219</v>
      </c>
    </row>
    <row r="147" spans="2:38" s="57" customFormat="1">
      <c r="B147" s="61">
        <v>9.3899999999999997E-2</v>
      </c>
      <c r="C147" s="57">
        <f t="shared" si="37"/>
        <v>3.1144278606965174E-2</v>
      </c>
      <c r="D147" s="57">
        <f t="shared" si="44"/>
        <v>60</v>
      </c>
      <c r="E147" s="57">
        <f t="shared" si="38"/>
        <v>4.2388834565681809E-4</v>
      </c>
      <c r="F147" s="57">
        <f t="shared" si="38"/>
        <v>9.898008359770857E-3</v>
      </c>
      <c r="G147" s="57">
        <f t="shared" si="38"/>
        <v>1.302738811231575E-2</v>
      </c>
      <c r="H147" s="57">
        <f t="shared" si="38"/>
        <v>1.5645655372585634E-2</v>
      </c>
      <c r="I147" s="57">
        <f t="shared" si="38"/>
        <v>1.8903539595719117E-2</v>
      </c>
      <c r="J147" s="57">
        <f t="shared" si="38"/>
        <v>1.0940372139011423</v>
      </c>
      <c r="K147" s="57">
        <f t="shared" si="38"/>
        <v>0.15867605167748894</v>
      </c>
      <c r="L147" s="57">
        <f t="shared" si="38"/>
        <v>8.90620111543192E-3</v>
      </c>
      <c r="M147" s="57">
        <f t="shared" si="38"/>
        <v>1.290657960783583E-2</v>
      </c>
      <c r="N147" s="57">
        <f t="shared" si="38"/>
        <v>4.3248540784095187E-2</v>
      </c>
      <c r="P147" s="57">
        <f t="shared" si="45"/>
        <v>60</v>
      </c>
      <c r="Q147" s="57">
        <f t="shared" si="39"/>
        <v>2.9584508551240281E-4</v>
      </c>
      <c r="R147" s="57">
        <f t="shared" si="39"/>
        <v>9.0479014107298587E-3</v>
      </c>
      <c r="S147" s="57">
        <f t="shared" si="39"/>
        <v>1.0216803395417143E-2</v>
      </c>
      <c r="T147" s="57">
        <f t="shared" si="39"/>
        <v>1.0281833786516344E-2</v>
      </c>
      <c r="U147" s="57">
        <f t="shared" si="39"/>
        <v>1.5015224792898513E-2</v>
      </c>
      <c r="V147" s="57">
        <f t="shared" si="39"/>
        <v>0.68198209957806577</v>
      </c>
      <c r="W147" s="57">
        <f t="shared" si="39"/>
        <v>0.14645563837702352</v>
      </c>
      <c r="X147" s="57">
        <f t="shared" si="39"/>
        <v>8.0955578002084565E-3</v>
      </c>
      <c r="Y147" s="57">
        <f t="shared" si="39"/>
        <v>1.1962715807802997E-2</v>
      </c>
      <c r="Z147" s="57">
        <f t="shared" si="39"/>
        <v>2.8113916305251993E-2</v>
      </c>
      <c r="AB147" s="57">
        <f t="shared" si="46"/>
        <v>60</v>
      </c>
      <c r="AC147" s="57">
        <f t="shared" si="40"/>
        <v>5.5193160580123423E-4</v>
      </c>
      <c r="AD147" s="57">
        <f t="shared" si="40"/>
        <v>1.0748115308811852E-2</v>
      </c>
      <c r="AE147" s="57">
        <f t="shared" si="40"/>
        <v>1.5837972829214352E-2</v>
      </c>
      <c r="AF147" s="57">
        <f t="shared" si="40"/>
        <v>2.1009476958654925E-2</v>
      </c>
      <c r="AG147" s="57">
        <f t="shared" si="40"/>
        <v>2.2791854398539754E-2</v>
      </c>
      <c r="AH147" s="57">
        <f t="shared" si="40"/>
        <v>1.5060923282242189</v>
      </c>
      <c r="AI147" s="57">
        <f t="shared" si="40"/>
        <v>0.17089646497795438</v>
      </c>
      <c r="AJ147" s="57">
        <f t="shared" si="40"/>
        <v>9.7168444306553851E-3</v>
      </c>
      <c r="AK147" s="57">
        <f t="shared" si="40"/>
        <v>1.3850443407868696E-2</v>
      </c>
      <c r="AL147" s="57">
        <f t="shared" si="40"/>
        <v>5.8383165262938359E-2</v>
      </c>
    </row>
    <row r="148" spans="2:38" s="57" customFormat="1">
      <c r="B148" s="61">
        <v>3.3000000000000002E-2</v>
      </c>
      <c r="C148" s="57">
        <f t="shared" si="37"/>
        <v>1.0945273631840797E-2</v>
      </c>
      <c r="D148" s="57">
        <f>D147+15</f>
        <v>75</v>
      </c>
      <c r="E148" s="57">
        <f t="shared" si="38"/>
        <v>1.4897019023152802E-4</v>
      </c>
      <c r="F148" s="57">
        <f t="shared" si="38"/>
        <v>3.4785296726749064E-3</v>
      </c>
      <c r="G148" s="57">
        <f t="shared" si="38"/>
        <v>4.5783105508704338E-3</v>
      </c>
      <c r="H148" s="57">
        <f t="shared" si="38"/>
        <v>5.4984674172617728E-3</v>
      </c>
      <c r="I148" s="57">
        <f t="shared" si="38"/>
        <v>6.6434095640444824E-3</v>
      </c>
      <c r="J148" s="57">
        <f t="shared" si="38"/>
        <v>0.38448552206050163</v>
      </c>
      <c r="K148" s="57">
        <f t="shared" si="38"/>
        <v>5.5764688616187455E-2</v>
      </c>
      <c r="L148" s="57">
        <f t="shared" si="38"/>
        <v>3.1299715786012429E-3</v>
      </c>
      <c r="M148" s="57">
        <f t="shared" si="38"/>
        <v>4.53585393209722E-3</v>
      </c>
      <c r="N148" s="57">
        <f t="shared" si="38"/>
        <v>1.5199151884819052E-2</v>
      </c>
      <c r="P148" s="57">
        <f>P147+15</f>
        <v>75</v>
      </c>
      <c r="Q148" s="57">
        <f t="shared" si="39"/>
        <v>1.0397100821338999E-4</v>
      </c>
      <c r="R148" s="57">
        <f t="shared" si="39"/>
        <v>3.1797703526479535E-3</v>
      </c>
      <c r="S148" s="57">
        <f t="shared" si="39"/>
        <v>3.5905661501852912E-3</v>
      </c>
      <c r="T148" s="57">
        <f t="shared" si="39"/>
        <v>3.6134202574806154E-3</v>
      </c>
      <c r="U148" s="57">
        <f t="shared" si="39"/>
        <v>5.2769105748856513E-3</v>
      </c>
      <c r="V148" s="57">
        <f t="shared" si="39"/>
        <v>0.23967397110486524</v>
      </c>
      <c r="W148" s="57">
        <f t="shared" si="39"/>
        <v>5.1469979142027736E-2</v>
      </c>
      <c r="X148" s="57">
        <f t="shared" si="39"/>
        <v>2.8450812528442683E-3</v>
      </c>
      <c r="Y148" s="57">
        <f t="shared" si="39"/>
        <v>4.2041449542868682E-3</v>
      </c>
      <c r="Z148" s="57">
        <f t="shared" si="39"/>
        <v>9.8802798025907062E-3</v>
      </c>
      <c r="AB148" s="57">
        <f>AB147+15</f>
        <v>75</v>
      </c>
      <c r="AC148" s="57">
        <f t="shared" si="40"/>
        <v>1.9396937224966637E-4</v>
      </c>
      <c r="AD148" s="57">
        <f t="shared" si="40"/>
        <v>3.7772889927018597E-3</v>
      </c>
      <c r="AE148" s="57">
        <f t="shared" si="40"/>
        <v>5.5660549515555765E-3</v>
      </c>
      <c r="AF148" s="57">
        <f t="shared" si="40"/>
        <v>7.3835145770429315E-3</v>
      </c>
      <c r="AG148" s="57">
        <f t="shared" si="40"/>
        <v>8.0099085532033265E-3</v>
      </c>
      <c r="AH148" s="57">
        <f t="shared" si="40"/>
        <v>0.52929707301613815</v>
      </c>
      <c r="AI148" s="57">
        <f t="shared" si="40"/>
        <v>6.0059398090347188E-2</v>
      </c>
      <c r="AJ148" s="57">
        <f t="shared" si="40"/>
        <v>3.414861904358218E-3</v>
      </c>
      <c r="AK148" s="57">
        <f t="shared" si="40"/>
        <v>4.8675629099075831E-3</v>
      </c>
      <c r="AL148" s="57">
        <f t="shared" si="40"/>
        <v>2.0518023967047404E-2</v>
      </c>
    </row>
    <row r="149" spans="2:38" s="57" customFormat="1">
      <c r="B149" s="61">
        <v>5.79E-3</v>
      </c>
      <c r="C149" s="57">
        <f t="shared" si="37"/>
        <v>1.9203980099502488E-3</v>
      </c>
      <c r="D149" s="57">
        <f>D148+25</f>
        <v>100</v>
      </c>
      <c r="E149" s="57">
        <f t="shared" si="38"/>
        <v>2.6137451720558254E-5</v>
      </c>
      <c r="F149" s="57">
        <f t="shared" si="38"/>
        <v>6.1032278495961407E-4</v>
      </c>
      <c r="G149" s="57">
        <f t="shared" si="38"/>
        <v>8.0328400466640791E-4</v>
      </c>
      <c r="H149" s="57">
        <f t="shared" si="38"/>
        <v>9.6472942964213404E-4</v>
      </c>
      <c r="I149" s="57">
        <f t="shared" si="38"/>
        <v>1.1656143854702422E-3</v>
      </c>
      <c r="J149" s="57">
        <f t="shared" si="38"/>
        <v>6.7459615608271725E-2</v>
      </c>
      <c r="K149" s="57">
        <f t="shared" si="38"/>
        <v>9.7841511389108043E-3</v>
      </c>
      <c r="L149" s="57">
        <f t="shared" si="38"/>
        <v>5.491667889747741E-4</v>
      </c>
      <c r="M149" s="57">
        <f t="shared" si="38"/>
        <v>7.9583481082649724E-4</v>
      </c>
      <c r="N149" s="57">
        <f t="shared" si="38"/>
        <v>2.6667556641060963E-3</v>
      </c>
      <c r="P149" s="57">
        <f>P148+25</f>
        <v>100</v>
      </c>
      <c r="Q149" s="57">
        <f t="shared" si="39"/>
        <v>1.8242154375259083E-5</v>
      </c>
      <c r="R149" s="57">
        <f t="shared" si="39"/>
        <v>5.5790419509854899E-4</v>
      </c>
      <c r="S149" s="57">
        <f t="shared" si="39"/>
        <v>6.2998006013203535E-4</v>
      </c>
      <c r="T149" s="57">
        <f t="shared" si="39"/>
        <v>6.3398991019075919E-4</v>
      </c>
      <c r="U149" s="57">
        <f t="shared" si="39"/>
        <v>9.2585634193267333E-4</v>
      </c>
      <c r="V149" s="57">
        <f t="shared" si="39"/>
        <v>4.2051814787184706E-2</v>
      </c>
      <c r="W149" s="57">
        <f t="shared" si="39"/>
        <v>9.030626146023223E-3</v>
      </c>
      <c r="X149" s="57">
        <f t="shared" si="39"/>
        <v>4.9918157298254055E-4</v>
      </c>
      <c r="Y149" s="57">
        <f t="shared" si="39"/>
        <v>7.3763506375415391E-4</v>
      </c>
      <c r="Z149" s="57">
        <f t="shared" si="39"/>
        <v>1.7335369977339696E-3</v>
      </c>
      <c r="AB149" s="57">
        <f>AB148+25</f>
        <v>100</v>
      </c>
      <c r="AC149" s="57">
        <f t="shared" si="40"/>
        <v>3.4032749065857487E-5</v>
      </c>
      <c r="AD149" s="57">
        <f t="shared" si="40"/>
        <v>6.6274137482067905E-4</v>
      </c>
      <c r="AE149" s="57">
        <f t="shared" si="40"/>
        <v>9.7658794920078059E-4</v>
      </c>
      <c r="AF149" s="57">
        <f t="shared" si="40"/>
        <v>1.2954689490935088E-3</v>
      </c>
      <c r="AG149" s="57">
        <f t="shared" si="40"/>
        <v>1.4053724290078134E-3</v>
      </c>
      <c r="AH149" s="57">
        <f t="shared" si="40"/>
        <v>9.2867416429358779E-2</v>
      </c>
      <c r="AI149" s="57">
        <f t="shared" si="40"/>
        <v>1.0537676131798387E-2</v>
      </c>
      <c r="AJ149" s="57">
        <f t="shared" si="40"/>
        <v>5.9915200496700753E-4</v>
      </c>
      <c r="AK149" s="57">
        <f t="shared" si="40"/>
        <v>8.5403455789884251E-4</v>
      </c>
      <c r="AL149" s="57">
        <f t="shared" si="40"/>
        <v>3.5999743304782231E-3</v>
      </c>
    </row>
    <row r="150" spans="2:38" s="57" customFormat="1">
      <c r="B150" s="61">
        <v>1E-3</v>
      </c>
      <c r="C150" s="57">
        <f t="shared" si="37"/>
        <v>3.3167495854063018E-4</v>
      </c>
      <c r="D150" s="57">
        <f t="shared" ref="D150:D154" si="47">D149+25</f>
        <v>125</v>
      </c>
      <c r="E150" s="57">
        <f t="shared" si="38"/>
        <v>4.5142325436692711E-6</v>
      </c>
      <c r="F150" s="57">
        <f t="shared" si="38"/>
        <v>1.054096247585037E-4</v>
      </c>
      <c r="G150" s="57">
        <f t="shared" si="38"/>
        <v>1.3873620253583878E-4</v>
      </c>
      <c r="H150" s="57">
        <f t="shared" si="38"/>
        <v>1.6661964730481385E-4</v>
      </c>
      <c r="I150" s="57">
        <f t="shared" si="38"/>
        <v>2.013147436297375E-4</v>
      </c>
      <c r="J150" s="57">
        <f t="shared" si="38"/>
        <v>1.1651036046591904E-2</v>
      </c>
      <c r="K150" s="57">
        <f t="shared" si="38"/>
        <v>1.6898331924496642E-3</v>
      </c>
      <c r="L150" s="57">
        <f t="shared" si="38"/>
        <v>9.4847294877732307E-5</v>
      </c>
      <c r="M150" s="57">
        <f t="shared" si="38"/>
        <v>1.374496427894739E-4</v>
      </c>
      <c r="N150" s="57">
        <f t="shared" si="38"/>
        <v>4.6057876389890779E-4</v>
      </c>
      <c r="P150" s="57">
        <f t="shared" ref="P150:P154" si="48">P149+25</f>
        <v>125</v>
      </c>
      <c r="Q150" s="57">
        <f t="shared" si="39"/>
        <v>3.1506256932714663E-6</v>
      </c>
      <c r="R150" s="57">
        <f t="shared" si="39"/>
        <v>9.6356343406750787E-5</v>
      </c>
      <c r="S150" s="57">
        <f t="shared" si="39"/>
        <v>1.0880465776523748E-4</v>
      </c>
      <c r="T150" s="57">
        <f t="shared" si="39"/>
        <v>1.0949720407096966E-4</v>
      </c>
      <c r="U150" s="57">
        <f t="shared" si="39"/>
        <v>1.5990582686481537E-4</v>
      </c>
      <c r="V150" s="57">
        <f t="shared" si="39"/>
        <v>7.2628224381702427E-3</v>
      </c>
      <c r="W150" s="57">
        <f t="shared" si="39"/>
        <v>1.5596909321509765E-3</v>
      </c>
      <c r="X150" s="57">
        <f t="shared" si="39"/>
        <v>8.6214284623063953E-5</v>
      </c>
      <c r="Y150" s="57">
        <f t="shared" si="39"/>
        <v>1.2739789041987904E-4</v>
      </c>
      <c r="Z150" s="57">
        <f t="shared" si="39"/>
        <v>2.9940138061241217E-4</v>
      </c>
      <c r="AB150" s="57">
        <f t="shared" ref="AB150:AB154" si="49">AB149+25</f>
        <v>125</v>
      </c>
      <c r="AC150" s="57">
        <f t="shared" si="40"/>
        <v>5.8778393940670861E-6</v>
      </c>
      <c r="AD150" s="57">
        <f t="shared" si="40"/>
        <v>1.1446290611025659E-4</v>
      </c>
      <c r="AE150" s="57">
        <f t="shared" si="40"/>
        <v>1.6866774730644009E-4</v>
      </c>
      <c r="AF150" s="57">
        <f t="shared" si="40"/>
        <v>2.2374209053865809E-4</v>
      </c>
      <c r="AG150" s="57">
        <f t="shared" si="40"/>
        <v>2.4272366039466002E-4</v>
      </c>
      <c r="AH150" s="57">
        <f t="shared" si="40"/>
        <v>1.6039249655013566E-2</v>
      </c>
      <c r="AI150" s="57">
        <f t="shared" si="40"/>
        <v>1.8199754527483522E-3</v>
      </c>
      <c r="AJ150" s="57">
        <f t="shared" si="40"/>
        <v>1.0348030513240066E-4</v>
      </c>
      <c r="AK150" s="57">
        <f t="shared" si="40"/>
        <v>1.4750139515906909E-4</v>
      </c>
      <c r="AL150" s="57">
        <f t="shared" si="40"/>
        <v>6.217561471854033E-4</v>
      </c>
    </row>
    <row r="151" spans="2:38" s="57" customFormat="1">
      <c r="B151" s="62">
        <v>1.8000000000000001E-4</v>
      </c>
      <c r="C151" s="57">
        <f t="shared" si="37"/>
        <v>5.9701492537313435E-5</v>
      </c>
      <c r="D151" s="57">
        <f t="shared" si="47"/>
        <v>150</v>
      </c>
      <c r="E151" s="57">
        <f t="shared" si="38"/>
        <v>8.1256044979928671E-7</v>
      </c>
      <c r="F151" s="57">
        <f t="shared" si="38"/>
        <v>1.8973699577586259E-5</v>
      </c>
      <c r="G151" s="57">
        <f t="shared" si="38"/>
        <v>2.4972473182415038E-5</v>
      </c>
      <c r="H151" s="57">
        <f t="shared" si="38"/>
        <v>2.9991484543539079E-5</v>
      </c>
      <c r="I151" s="57">
        <f t="shared" si="38"/>
        <v>3.6236591060071021E-5</v>
      </c>
      <c r="J151" s="57">
        <f t="shared" si="38"/>
        <v>2.0971828542424372E-3</v>
      </c>
      <c r="K151" s="57">
        <f t="shared" si="38"/>
        <v>3.0416944755499536E-4</v>
      </c>
      <c r="L151" s="57">
        <f t="shared" si="38"/>
        <v>1.7072483493606685E-5</v>
      </c>
      <c r="M151" s="57">
        <f t="shared" si="38"/>
        <v>2.4740892829367879E-5</v>
      </c>
      <c r="N151" s="57">
        <f t="shared" si="38"/>
        <v>8.2904033839935619E-5</v>
      </c>
      <c r="P151" s="57">
        <f t="shared" si="48"/>
        <v>150</v>
      </c>
      <c r="Q151" s="57">
        <f t="shared" si="39"/>
        <v>5.6711164205842307E-7</v>
      </c>
      <c r="R151" s="57">
        <f t="shared" si="39"/>
        <v>1.7344111758133691E-5</v>
      </c>
      <c r="S151" s="57">
        <f t="shared" si="39"/>
        <v>1.9584804459833357E-5</v>
      </c>
      <c r="T151" s="57">
        <f t="shared" si="39"/>
        <v>1.97094625788489E-5</v>
      </c>
      <c r="U151" s="57">
        <f t="shared" si="39"/>
        <v>2.8782998958487108E-5</v>
      </c>
      <c r="V151" s="57">
        <f t="shared" si="39"/>
        <v>1.3073057734804031E-3</v>
      </c>
      <c r="W151" s="57">
        <f t="shared" si="39"/>
        <v>2.8074388129467978E-4</v>
      </c>
      <c r="X151" s="57">
        <f t="shared" si="39"/>
        <v>1.551854434054007E-5</v>
      </c>
      <c r="Y151" s="57">
        <f t="shared" si="39"/>
        <v>2.2931580538142808E-5</v>
      </c>
      <c r="Z151" s="57">
        <f t="shared" si="39"/>
        <v>5.3892155122164827E-5</v>
      </c>
      <c r="AB151" s="57">
        <f t="shared" si="49"/>
        <v>150</v>
      </c>
      <c r="AC151" s="57">
        <f t="shared" si="40"/>
        <v>1.0580092575401522E-6</v>
      </c>
      <c r="AD151" s="57">
        <f t="shared" si="40"/>
        <v>2.0603287397038828E-5</v>
      </c>
      <c r="AE151" s="57">
        <f t="shared" si="40"/>
        <v>3.0360141904996719E-5</v>
      </c>
      <c r="AF151" s="57">
        <f t="shared" si="40"/>
        <v>4.0273506508229258E-5</v>
      </c>
      <c r="AG151" s="57">
        <f t="shared" si="40"/>
        <v>4.3690183161655009E-5</v>
      </c>
      <c r="AH151" s="57">
        <f t="shared" si="40"/>
        <v>2.8870599350044718E-3</v>
      </c>
      <c r="AI151" s="57">
        <f t="shared" si="40"/>
        <v>3.2759501381531101E-4</v>
      </c>
      <c r="AJ151" s="57">
        <f t="shared" si="40"/>
        <v>1.8626422646673296E-5</v>
      </c>
      <c r="AK151" s="57">
        <f t="shared" si="40"/>
        <v>2.6550205120593015E-5</v>
      </c>
      <c r="AL151" s="57">
        <f t="shared" si="40"/>
        <v>1.1191591255770642E-4</v>
      </c>
    </row>
    <row r="152" spans="2:38" s="57" customFormat="1">
      <c r="B152" s="63">
        <v>3.1956419999999999E-5</v>
      </c>
      <c r="C152" s="57">
        <f t="shared" si="37"/>
        <v>1.0599144278606965E-5</v>
      </c>
      <c r="D152" s="57">
        <f t="shared" si="47"/>
        <v>175</v>
      </c>
      <c r="E152" s="57">
        <f t="shared" si="38"/>
        <v>1.4425821118143543E-7</v>
      </c>
      <c r="F152" s="57">
        <f t="shared" si="38"/>
        <v>3.3685025664646287E-6</v>
      </c>
      <c r="G152" s="57">
        <f t="shared" si="38"/>
        <v>4.433496992084002E-6</v>
      </c>
      <c r="H152" s="57">
        <f t="shared" si="38"/>
        <v>5.3245489760119679E-6</v>
      </c>
      <c r="I152" s="57">
        <f t="shared" si="38"/>
        <v>6.4332762035492687E-6</v>
      </c>
      <c r="J152" s="57">
        <f t="shared" si="38"/>
        <v>3.723241109607555E-4</v>
      </c>
      <c r="K152" s="57">
        <f t="shared" si="38"/>
        <v>5.4000832074915477E-5</v>
      </c>
      <c r="L152" s="57">
        <f t="shared" si="38"/>
        <v>3.0309694864186896E-6</v>
      </c>
      <c r="M152" s="57">
        <f t="shared" si="38"/>
        <v>4.3923832909635489E-6</v>
      </c>
      <c r="N152" s="57">
        <f t="shared" si="38"/>
        <v>1.4718397412067595E-5</v>
      </c>
      <c r="P152" s="57">
        <f t="shared" si="48"/>
        <v>175</v>
      </c>
      <c r="Q152" s="57">
        <f t="shared" si="39"/>
        <v>1.0068236897786853E-7</v>
      </c>
      <c r="R152" s="57">
        <f t="shared" si="39"/>
        <v>3.0791931078817602E-6</v>
      </c>
      <c r="S152" s="57">
        <f t="shared" si="39"/>
        <v>3.4769952911338938E-6</v>
      </c>
      <c r="T152" s="57">
        <f t="shared" si="39"/>
        <v>3.4991265150482091E-6</v>
      </c>
      <c r="U152" s="57">
        <f t="shared" si="39"/>
        <v>5.1100000537979841E-6</v>
      </c>
      <c r="V152" s="57">
        <f t="shared" si="39"/>
        <v>2.3209299984515606E-4</v>
      </c>
      <c r="W152" s="57">
        <f t="shared" si="39"/>
        <v>4.984196575861857E-5</v>
      </c>
      <c r="X152" s="57">
        <f t="shared" si="39"/>
        <v>2.7550903409821167E-6</v>
      </c>
      <c r="Y152" s="57">
        <f t="shared" si="39"/>
        <v>4.0711663837596782E-6</v>
      </c>
      <c r="Z152" s="57">
        <f t="shared" si="39"/>
        <v>9.5677631080325258E-6</v>
      </c>
      <c r="AB152" s="57">
        <f t="shared" si="49"/>
        <v>175</v>
      </c>
      <c r="AC152" s="57">
        <f t="shared" si="40"/>
        <v>1.8783405338500262E-7</v>
      </c>
      <c r="AD152" s="57">
        <f t="shared" si="40"/>
        <v>3.6578120250474972E-6</v>
      </c>
      <c r="AE152" s="57">
        <f t="shared" si="40"/>
        <v>5.3899986930341103E-6</v>
      </c>
      <c r="AF152" s="57">
        <f t="shared" si="40"/>
        <v>7.1499714369757289E-6</v>
      </c>
      <c r="AG152" s="57">
        <f t="shared" si="40"/>
        <v>7.7565523533005644E-6</v>
      </c>
      <c r="AH152" s="57">
        <f t="shared" si="40"/>
        <v>5.1255522207635507E-4</v>
      </c>
      <c r="AI152" s="57">
        <f t="shared" si="40"/>
        <v>5.8159698391212391E-5</v>
      </c>
      <c r="AJ152" s="57">
        <f t="shared" si="40"/>
        <v>3.306848631855262E-6</v>
      </c>
      <c r="AK152" s="57">
        <f t="shared" si="40"/>
        <v>4.7136001981674315E-6</v>
      </c>
      <c r="AL152" s="57">
        <f t="shared" si="40"/>
        <v>1.9869031716102664E-5</v>
      </c>
    </row>
    <row r="153" spans="2:38" s="57" customFormat="1">
      <c r="B153" s="63">
        <v>5.5951110000000001E-6</v>
      </c>
      <c r="C153" s="57">
        <f t="shared" si="37"/>
        <v>1.8557582089552239E-6</v>
      </c>
      <c r="D153" s="57">
        <f t="shared" si="47"/>
        <v>200</v>
      </c>
      <c r="E153" s="57">
        <f t="shared" si="38"/>
        <v>2.5257500857559313E-8</v>
      </c>
      <c r="F153" s="57">
        <f t="shared" si="38"/>
        <v>5.8977548497509751E-7</v>
      </c>
      <c r="G153" s="57">
        <f t="shared" si="38"/>
        <v>7.762404175295839E-7</v>
      </c>
      <c r="H153" s="57">
        <f t="shared" si="38"/>
        <v>9.3225057503725444E-7</v>
      </c>
      <c r="I153" s="57">
        <f t="shared" si="38"/>
        <v>1.1263724809653828E-6</v>
      </c>
      <c r="J153" s="57">
        <f t="shared" si="38"/>
        <v>6.518850105560914E-5</v>
      </c>
      <c r="K153" s="57">
        <f t="shared" si="38"/>
        <v>9.4547551315860041E-6</v>
      </c>
      <c r="L153" s="57">
        <f t="shared" si="38"/>
        <v>5.3067838409677976E-7</v>
      </c>
      <c r="M153" s="57">
        <f t="shared" si="38"/>
        <v>7.69042010362305E-7</v>
      </c>
      <c r="N153" s="57">
        <f t="shared" si="38"/>
        <v>2.5769759115454532E-6</v>
      </c>
      <c r="P153" s="57">
        <f t="shared" si="48"/>
        <v>200</v>
      </c>
      <c r="Q153" s="57">
        <f t="shared" si="39"/>
        <v>1.7628008832032947E-8</v>
      </c>
      <c r="R153" s="57">
        <f t="shared" si="39"/>
        <v>5.3912163422779815E-7</v>
      </c>
      <c r="S153" s="57">
        <f t="shared" si="39"/>
        <v>6.0877097274616418E-7</v>
      </c>
      <c r="T153" s="57">
        <f t="shared" si="39"/>
        <v>6.1264582605549587E-7</v>
      </c>
      <c r="U153" s="57">
        <f t="shared" si="39"/>
        <v>8.9468619972420798E-7</v>
      </c>
      <c r="V153" s="57">
        <f t="shared" si="39"/>
        <v>4.0636086463388331E-5</v>
      </c>
      <c r="W153" s="57">
        <f t="shared" si="39"/>
        <v>8.7265985248315362E-6</v>
      </c>
      <c r="X153" s="57">
        <f t="shared" si="39"/>
        <v>4.8237598456346522E-7</v>
      </c>
      <c r="Y153" s="57">
        <f t="shared" si="39"/>
        <v>7.1280163248211397E-7</v>
      </c>
      <c r="Z153" s="57">
        <f t="shared" si="39"/>
        <v>1.6751752494845492E-6</v>
      </c>
      <c r="AB153" s="57">
        <f t="shared" si="49"/>
        <v>200</v>
      </c>
      <c r="AC153" s="57">
        <f t="shared" si="40"/>
        <v>3.2886992883085733E-8</v>
      </c>
      <c r="AD153" s="57">
        <f t="shared" si="40"/>
        <v>6.4042933572239676E-7</v>
      </c>
      <c r="AE153" s="57">
        <f t="shared" si="40"/>
        <v>9.437098623130035E-7</v>
      </c>
      <c r="AF153" s="57">
        <f t="shared" si="40"/>
        <v>1.2518553240190131E-6</v>
      </c>
      <c r="AG153" s="57">
        <f t="shared" si="40"/>
        <v>1.3580587622065599E-6</v>
      </c>
      <c r="AH153" s="57">
        <f t="shared" si="40"/>
        <v>8.9740915647829983E-5</v>
      </c>
      <c r="AI153" s="57">
        <f t="shared" si="40"/>
        <v>1.0182911738340474E-5</v>
      </c>
      <c r="AJ153" s="57">
        <f t="shared" si="40"/>
        <v>5.7898078363009431E-7</v>
      </c>
      <c r="AK153" s="57">
        <f t="shared" si="40"/>
        <v>8.2528238824249783E-7</v>
      </c>
      <c r="AL153" s="57">
        <f t="shared" si="40"/>
        <v>3.4787765736063575E-6</v>
      </c>
    </row>
    <row r="154" spans="2:38" s="57" customFormat="1">
      <c r="B154" s="63">
        <v>9.8644809999999999E-7</v>
      </c>
      <c r="C154" s="57">
        <f t="shared" si="37"/>
        <v>3.2718013266998342E-7</v>
      </c>
      <c r="D154" s="57">
        <f t="shared" si="47"/>
        <v>225</v>
      </c>
      <c r="E154" s="57">
        <f t="shared" si="38"/>
        <v>4.4530252495347787E-9</v>
      </c>
      <c r="F154" s="57">
        <f t="shared" si="38"/>
        <v>1.0398040332500706E-7</v>
      </c>
      <c r="G154" s="57">
        <f t="shared" si="38"/>
        <v>1.3685511478203615E-7</v>
      </c>
      <c r="H154" s="57">
        <f t="shared" si="38"/>
        <v>1.6436049524241664E-7</v>
      </c>
      <c r="I154" s="57">
        <f t="shared" si="38"/>
        <v>1.985851698632652E-7</v>
      </c>
      <c r="J154" s="57">
        <f t="shared" si="38"/>
        <v>1.1493062707075885E-5</v>
      </c>
      <c r="K154" s="57">
        <f t="shared" si="38"/>
        <v>1.6669211877516466E-6</v>
      </c>
      <c r="L154" s="57">
        <f t="shared" si="38"/>
        <v>9.3561285302619992E-8</v>
      </c>
      <c r="M154" s="57">
        <f t="shared" si="38"/>
        <v>1.3558599916156765E-7</v>
      </c>
      <c r="N154" s="57">
        <f t="shared" si="38"/>
        <v>4.5433389733491203E-7</v>
      </c>
      <c r="P154" s="57">
        <f t="shared" si="48"/>
        <v>225</v>
      </c>
      <c r="Q154" s="57">
        <f t="shared" si="39"/>
        <v>3.1079071864931227E-9</v>
      </c>
      <c r="R154" s="57">
        <f t="shared" si="39"/>
        <v>9.5049873038738387E-8</v>
      </c>
      <c r="S154" s="57">
        <f t="shared" si="39"/>
        <v>1.0732940397035288E-7</v>
      </c>
      <c r="T154" s="57">
        <f t="shared" si="39"/>
        <v>1.0801256022250969E-7</v>
      </c>
      <c r="U154" s="57">
        <f t="shared" si="39"/>
        <v>1.5773770573147682E-7</v>
      </c>
      <c r="V154" s="57">
        <f t="shared" si="39"/>
        <v>7.1643477351239643E-6</v>
      </c>
      <c r="W154" s="57">
        <f t="shared" si="39"/>
        <v>1.5385434921997617E-6</v>
      </c>
      <c r="X154" s="57">
        <f t="shared" si="39"/>
        <v>8.504532776794601E-8</v>
      </c>
      <c r="Y154" s="57">
        <f t="shared" si="39"/>
        <v>1.2567053586390279E-7</v>
      </c>
      <c r="Z154" s="57">
        <f t="shared" si="39"/>
        <v>2.9534187588151023E-7</v>
      </c>
      <c r="AB154" s="57">
        <f t="shared" si="49"/>
        <v>225</v>
      </c>
      <c r="AC154" s="57">
        <f t="shared" si="40"/>
        <v>5.7981433125764452E-9</v>
      </c>
      <c r="AD154" s="57">
        <f t="shared" si="40"/>
        <v>1.1291093361127571E-7</v>
      </c>
      <c r="AE154" s="57">
        <f t="shared" si="40"/>
        <v>1.6638082559371942E-7</v>
      </c>
      <c r="AF154" s="57">
        <f t="shared" si="40"/>
        <v>2.2070843026232358E-7</v>
      </c>
      <c r="AG154" s="57">
        <f t="shared" si="40"/>
        <v>2.3943263399505396E-7</v>
      </c>
      <c r="AH154" s="57">
        <f t="shared" si="40"/>
        <v>1.582177767902781E-5</v>
      </c>
      <c r="AI154" s="57">
        <f t="shared" si="40"/>
        <v>1.7952988833035316E-6</v>
      </c>
      <c r="AJ154" s="57">
        <f t="shared" si="40"/>
        <v>1.0207724283729397E-7</v>
      </c>
      <c r="AK154" s="57">
        <f t="shared" si="40"/>
        <v>1.4550146245923284E-7</v>
      </c>
      <c r="AL154" s="57">
        <f t="shared" si="40"/>
        <v>6.1332591878831399E-7</v>
      </c>
    </row>
    <row r="155" spans="2:38" s="57" customFormat="1">
      <c r="B155" s="63">
        <v>1.6566669999999999E-7</v>
      </c>
      <c r="C155" s="57">
        <f t="shared" si="37"/>
        <v>5.4947495854063014E-8</v>
      </c>
      <c r="D155" s="57">
        <v>250</v>
      </c>
      <c r="E155" s="57">
        <f t="shared" si="38"/>
        <v>7.47851528874489E-10</v>
      </c>
      <c r="F155" s="57">
        <f t="shared" si="38"/>
        <v>1.7462713378442343E-8</v>
      </c>
      <c r="G155" s="57">
        <f t="shared" si="38"/>
        <v>2.2983769704591716E-8</v>
      </c>
      <c r="H155" s="57">
        <f t="shared" si="38"/>
        <v>2.7603087960583872E-8</v>
      </c>
      <c r="I155" s="57">
        <f t="shared" si="38"/>
        <v>3.3350860274048186E-8</v>
      </c>
      <c r="J155" s="57">
        <f t="shared" si="38"/>
        <v>1.9301719696817417E-6</v>
      </c>
      <c r="K155" s="57">
        <f t="shared" si="38"/>
        <v>2.7994666298009089E-7</v>
      </c>
      <c r="L155" s="57">
        <f t="shared" si="38"/>
        <v>1.5712902203807759E-8</v>
      </c>
      <c r="M155" s="57">
        <f t="shared" ref="F155:N162" si="50">M$129*$C155*(2^(-($D155-$D$130)/$E$69))</f>
        <v>2.2770631443768916E-8</v>
      </c>
      <c r="N155" s="57">
        <f t="shared" si="50"/>
        <v>7.6301902796737209E-8</v>
      </c>
      <c r="P155" s="57">
        <v>250</v>
      </c>
      <c r="Q155" s="57">
        <f t="shared" si="39"/>
        <v>5.2194923917436029E-10</v>
      </c>
      <c r="R155" s="57">
        <f t="shared" si="39"/>
        <v>1.5962899127682434E-8</v>
      </c>
      <c r="S155" s="57">
        <f t="shared" si="39"/>
        <v>1.8025152419874946E-8</v>
      </c>
      <c r="T155" s="57">
        <f t="shared" si="39"/>
        <v>1.8139883286871267E-8</v>
      </c>
      <c r="U155" s="57">
        <f t="shared" si="39"/>
        <v>2.6490841120823037E-8</v>
      </c>
      <c r="V155" s="57">
        <f t="shared" si="39"/>
        <v>1.2031974010613779E-6</v>
      </c>
      <c r="W155" s="57">
        <f t="shared" si="39"/>
        <v>2.5838661099029116E-7</v>
      </c>
      <c r="X155" s="57">
        <f t="shared" si="39"/>
        <v>1.4282712275555832E-8</v>
      </c>
      <c r="Y155" s="57">
        <f t="shared" si="39"/>
        <v>2.1105405227629169E-8</v>
      </c>
      <c r="Z155" s="57">
        <f t="shared" si="39"/>
        <v>4.9600408944845339E-8</v>
      </c>
      <c r="AB155" s="57">
        <v>250</v>
      </c>
      <c r="AC155" s="57">
        <f t="shared" si="40"/>
        <v>9.7375381857461967E-10</v>
      </c>
      <c r="AD155" s="57">
        <f t="shared" si="40"/>
        <v>1.8962527629202246E-8</v>
      </c>
      <c r="AE155" s="57">
        <f t="shared" si="40"/>
        <v>2.7942386989308486E-8</v>
      </c>
      <c r="AF155" s="57">
        <f t="shared" si="40"/>
        <v>3.7066292634296483E-8</v>
      </c>
      <c r="AG155" s="57">
        <f t="shared" si="40"/>
        <v>4.0210879427273395E-8</v>
      </c>
      <c r="AH155" s="57">
        <f t="shared" si="40"/>
        <v>2.6571465383021066E-6</v>
      </c>
      <c r="AI155" s="57">
        <f t="shared" si="40"/>
        <v>3.0150671496989068E-7</v>
      </c>
      <c r="AJ155" s="57">
        <f t="shared" si="40"/>
        <v>1.7143092132059689E-8</v>
      </c>
      <c r="AK155" s="57">
        <f t="shared" si="40"/>
        <v>2.4435857659908717E-8</v>
      </c>
      <c r="AL155" s="57">
        <f t="shared" si="40"/>
        <v>1.0300339664862906E-7</v>
      </c>
    </row>
    <row r="156" spans="2:38" s="57" customFormat="1">
      <c r="B156" s="63">
        <v>5.325307E-9</v>
      </c>
      <c r="C156" s="57">
        <f t="shared" si="37"/>
        <v>1.7662709784411276E-9</v>
      </c>
      <c r="D156" s="57">
        <v>300</v>
      </c>
      <c r="E156" s="57">
        <f t="shared" si="38"/>
        <v>2.4039382563131902E-11</v>
      </c>
      <c r="F156" s="57">
        <f t="shared" si="50"/>
        <v>5.6133180355528878E-10</v>
      </c>
      <c r="G156" s="57">
        <f t="shared" si="50"/>
        <v>7.3880390871585599E-10</v>
      </c>
      <c r="H156" s="57">
        <f t="shared" si="50"/>
        <v>8.8729001116961104E-10</v>
      </c>
      <c r="I156" s="57">
        <f t="shared" si="50"/>
        <v>1.072049809330478E-9</v>
      </c>
      <c r="J156" s="57">
        <f t="shared" si="50"/>
        <v>6.2044591206017983E-8</v>
      </c>
      <c r="K156" s="57">
        <f t="shared" si="50"/>
        <v>8.9987713721449178E-9</v>
      </c>
      <c r="L156" s="57">
        <f t="shared" si="50"/>
        <v>5.0508483658901066E-10</v>
      </c>
      <c r="M156" s="57">
        <f t="shared" si="50"/>
        <v>7.3195266619921494E-10</v>
      </c>
      <c r="N156" s="57">
        <f t="shared" si="50"/>
        <v>2.4526935639032563E-9</v>
      </c>
      <c r="P156" s="57">
        <v>300</v>
      </c>
      <c r="Q156" s="57">
        <f t="shared" si="39"/>
        <v>1.677784554098823E-11</v>
      </c>
      <c r="R156" s="57">
        <f t="shared" si="39"/>
        <v>5.1312088580545626E-10</v>
      </c>
      <c r="S156" s="57">
        <f t="shared" si="39"/>
        <v>5.7941117728577789E-10</v>
      </c>
      <c r="T156" s="57">
        <f t="shared" si="39"/>
        <v>5.8309915423980669E-10</v>
      </c>
      <c r="U156" s="57">
        <f t="shared" si="39"/>
        <v>8.5153728986958873E-10</v>
      </c>
      <c r="V156" s="57">
        <f t="shared" ref="R156:Z162" si="51">V$129*$C156*(2^(-($D156-$D$130)/$E$69))</f>
        <v>3.8676290020575471E-8</v>
      </c>
      <c r="W156" s="57">
        <f t="shared" si="51"/>
        <v>8.3057322890479938E-9</v>
      </c>
      <c r="X156" s="57">
        <f t="shared" si="51"/>
        <v>4.5911196430655479E-10</v>
      </c>
      <c r="Y156" s="57">
        <f t="shared" si="51"/>
        <v>6.7842464824599066E-10</v>
      </c>
      <c r="Z156" s="57">
        <f t="shared" si="51"/>
        <v>1.5943849278578387E-9</v>
      </c>
      <c r="AB156" s="57">
        <v>300</v>
      </c>
      <c r="AC156" s="57">
        <f t="shared" si="40"/>
        <v>3.1300919585275622E-11</v>
      </c>
      <c r="AD156" s="57">
        <f t="shared" si="40"/>
        <v>6.0954272130512109E-10</v>
      </c>
      <c r="AE156" s="57">
        <f t="shared" si="40"/>
        <v>8.9819664014593419E-10</v>
      </c>
      <c r="AF156" s="57">
        <f t="shared" si="40"/>
        <v>1.1914808680994153E-9</v>
      </c>
      <c r="AG156" s="57">
        <f t="shared" si="40"/>
        <v>1.2925623287913692E-9</v>
      </c>
      <c r="AH156" s="57">
        <f t="shared" ref="AD156:AL162" si="52">AH$129*$C156*(2^(-($D156-$D$130)/$E$69))</f>
        <v>8.5412892391460502E-8</v>
      </c>
      <c r="AI156" s="57">
        <f t="shared" si="52"/>
        <v>9.6918104552418435E-9</v>
      </c>
      <c r="AJ156" s="57">
        <f t="shared" si="52"/>
        <v>5.5105770887146642E-10</v>
      </c>
      <c r="AK156" s="57">
        <f t="shared" si="52"/>
        <v>7.8548068415244108E-10</v>
      </c>
      <c r="AL156" s="57">
        <f t="shared" si="52"/>
        <v>3.311002199948674E-9</v>
      </c>
    </row>
    <row r="157" spans="2:38" s="57" customFormat="1">
      <c r="B157" s="63">
        <v>5.711624E-11</v>
      </c>
      <c r="C157" s="57">
        <f t="shared" si="37"/>
        <v>1.8944026533996683E-11</v>
      </c>
      <c r="D157" s="57">
        <v>365</v>
      </c>
      <c r="E157" s="57">
        <f t="shared" si="38"/>
        <v>2.578317001767632E-13</v>
      </c>
      <c r="F157" s="57">
        <f t="shared" si="50"/>
        <v>6.020501270940019E-12</v>
      </c>
      <c r="G157" s="57">
        <f t="shared" si="50"/>
        <v>7.9239584203626171E-12</v>
      </c>
      <c r="H157" s="57">
        <f t="shared" si="50"/>
        <v>9.5165294503269138E-12</v>
      </c>
      <c r="I157" s="57">
        <f t="shared" si="50"/>
        <v>1.1498149933258555E-11</v>
      </c>
      <c r="J157" s="57">
        <f t="shared" si="50"/>
        <v>6.6545230084044789E-10</v>
      </c>
      <c r="K157" s="57">
        <f t="shared" si="50"/>
        <v>9.6515312582963112E-11</v>
      </c>
      <c r="L157" s="57">
        <f t="shared" si="50"/>
        <v>5.4172307383206354E-12</v>
      </c>
      <c r="M157" s="57">
        <f t="shared" si="50"/>
        <v>7.8504761875411293E-12</v>
      </c>
      <c r="N157" s="57">
        <f t="shared" si="50"/>
        <v>2.6306089598309264E-11</v>
      </c>
      <c r="P157" s="57">
        <v>365</v>
      </c>
      <c r="Q157" s="57">
        <f t="shared" ref="Q157:Q162" si="53">Q$129*$C157*(2^(-($D157-$D$130)/$E$69))</f>
        <v>1.7994889967642077E-13</v>
      </c>
      <c r="R157" s="57">
        <f t="shared" si="51"/>
        <v>5.5034204824514997E-12</v>
      </c>
      <c r="S157" s="57">
        <f t="shared" si="51"/>
        <v>6.214409565166017E-12</v>
      </c>
      <c r="T157" s="57">
        <f t="shared" si="51"/>
        <v>6.2539645481516572E-12</v>
      </c>
      <c r="U157" s="57">
        <f t="shared" si="51"/>
        <v>9.133067649903296E-12</v>
      </c>
      <c r="V157" s="57">
        <f t="shared" si="51"/>
        <v>4.1481820867679491E-10</v>
      </c>
      <c r="W157" s="57">
        <f t="shared" si="51"/>
        <v>8.9082199664419618E-11</v>
      </c>
      <c r="X157" s="57">
        <f t="shared" si="51"/>
        <v>4.9241538553571928E-12</v>
      </c>
      <c r="Y157" s="57">
        <f t="shared" si="51"/>
        <v>7.2763674374628966E-12</v>
      </c>
      <c r="Z157" s="57">
        <f t="shared" si="51"/>
        <v>1.7100396634822543E-11</v>
      </c>
      <c r="AB157" s="57">
        <v>365</v>
      </c>
      <c r="AC157" s="57">
        <f t="shared" ref="AC157:AC162" si="54">AC$129*$C157*(2^(-($D157-$D$130)/$E$69))</f>
        <v>3.3571450067710626E-13</v>
      </c>
      <c r="AD157" s="57">
        <f t="shared" si="52"/>
        <v>6.5375820594285367E-12</v>
      </c>
      <c r="AE157" s="57">
        <f t="shared" si="52"/>
        <v>9.6335072755592172E-12</v>
      </c>
      <c r="AF157" s="57">
        <f t="shared" si="52"/>
        <v>1.2779094352502172E-11</v>
      </c>
      <c r="AG157" s="57">
        <f t="shared" si="52"/>
        <v>1.3863232216613838E-11</v>
      </c>
      <c r="AH157" s="57">
        <f t="shared" si="52"/>
        <v>9.1608639300410102E-10</v>
      </c>
      <c r="AI157" s="57">
        <f t="shared" si="52"/>
        <v>1.0394842550150663E-10</v>
      </c>
      <c r="AJ157" s="57">
        <f t="shared" si="52"/>
        <v>5.9103076212840772E-12</v>
      </c>
      <c r="AK157" s="57">
        <f t="shared" si="52"/>
        <v>8.4245849376193814E-12</v>
      </c>
      <c r="AL157" s="57">
        <f t="shared" si="52"/>
        <v>3.5511782561795982E-11</v>
      </c>
    </row>
    <row r="158" spans="2:38" s="57" customFormat="1">
      <c r="B158" s="64">
        <v>5.1022449999999996E-22</v>
      </c>
      <c r="C158" s="57">
        <f t="shared" si="37"/>
        <v>1.6922868988391373E-22</v>
      </c>
      <c r="D158" s="57">
        <f>365*2</f>
        <v>730</v>
      </c>
      <c r="E158" s="57">
        <f t="shared" si="38"/>
        <v>2.3031754558579955E-24</v>
      </c>
      <c r="F158" s="57">
        <f t="shared" si="50"/>
        <v>5.3780317740931544E-23</v>
      </c>
      <c r="G158" s="57">
        <f t="shared" si="50"/>
        <v>7.0783641167887925E-23</v>
      </c>
      <c r="H158" s="57">
        <f t="shared" si="50"/>
        <v>8.5009861238614619E-23</v>
      </c>
      <c r="I158" s="57">
        <f t="shared" si="50"/>
        <v>1.02711407076402E-22</v>
      </c>
      <c r="J158" s="57">
        <f t="shared" si="50"/>
        <v>5.9443947555292869E-21</v>
      </c>
      <c r="K158" s="57">
        <f t="shared" si="50"/>
        <v>8.6215813999265859E-22</v>
      </c>
      <c r="L158" s="57">
        <f t="shared" si="50"/>
        <v>4.8391384250523728E-23</v>
      </c>
      <c r="M158" s="57">
        <f t="shared" si="50"/>
        <v>7.0127234391839583E-23</v>
      </c>
      <c r="N158" s="57">
        <f t="shared" si="50"/>
        <v>2.3498871496751508E-22</v>
      </c>
      <c r="P158" s="57">
        <f>365*2</f>
        <v>730</v>
      </c>
      <c r="Q158" s="57">
        <f t="shared" si="53"/>
        <v>1.6074590081795432E-24</v>
      </c>
      <c r="R158" s="57">
        <f t="shared" si="51"/>
        <v>4.9161305494082202E-23</v>
      </c>
      <c r="S158" s="57">
        <f t="shared" si="51"/>
        <v>5.5512474119074449E-23</v>
      </c>
      <c r="T158" s="57">
        <f t="shared" si="51"/>
        <v>5.5865813393907411E-23</v>
      </c>
      <c r="U158" s="57">
        <f t="shared" si="51"/>
        <v>8.1584449210577297E-23</v>
      </c>
      <c r="V158" s="57">
        <f t="shared" si="51"/>
        <v>3.705514551594608E-21</v>
      </c>
      <c r="W158" s="57">
        <f t="shared" si="51"/>
        <v>7.9575915482957178E-22</v>
      </c>
      <c r="X158" s="57">
        <f t="shared" si="51"/>
        <v>4.3986795621919115E-23</v>
      </c>
      <c r="Y158" s="57">
        <f t="shared" si="51"/>
        <v>6.4998799132455338E-23</v>
      </c>
      <c r="Z158" s="57">
        <f t="shared" si="51"/>
        <v>1.5275551372371352E-22</v>
      </c>
      <c r="AB158" s="57">
        <f>365*2</f>
        <v>730</v>
      </c>
      <c r="AC158" s="57">
        <f t="shared" si="54"/>
        <v>2.9988919035364529E-24</v>
      </c>
      <c r="AD158" s="57">
        <f t="shared" si="52"/>
        <v>5.8399329987780862E-23</v>
      </c>
      <c r="AE158" s="57">
        <f t="shared" si="52"/>
        <v>8.6054808216701424E-23</v>
      </c>
      <c r="AF158" s="57">
        <f t="shared" si="52"/>
        <v>1.1415390908332185E-22</v>
      </c>
      <c r="AG158" s="57">
        <f t="shared" si="52"/>
        <v>1.238383649422269E-22</v>
      </c>
      <c r="AH158" s="57">
        <f t="shared" si="52"/>
        <v>8.1832749594639658E-21</v>
      </c>
      <c r="AI158" s="57">
        <f t="shared" si="52"/>
        <v>9.2855712515574578E-22</v>
      </c>
      <c r="AJ158" s="57">
        <f t="shared" si="52"/>
        <v>5.2795972879128335E-23</v>
      </c>
      <c r="AK158" s="57">
        <f t="shared" si="52"/>
        <v>7.5255669651223993E-23</v>
      </c>
      <c r="AL158" s="57">
        <f t="shared" si="52"/>
        <v>3.172219162113166E-22</v>
      </c>
    </row>
    <row r="159" spans="2:38" s="57" customFormat="1">
      <c r="B159" s="61">
        <v>0</v>
      </c>
      <c r="C159" s="57">
        <f t="shared" si="37"/>
        <v>0</v>
      </c>
      <c r="D159" s="57">
        <f>D158*2</f>
        <v>1460</v>
      </c>
      <c r="E159" s="57">
        <f t="shared" si="38"/>
        <v>0</v>
      </c>
      <c r="F159" s="57">
        <f t="shared" si="50"/>
        <v>0</v>
      </c>
      <c r="G159" s="57">
        <f t="shared" si="50"/>
        <v>0</v>
      </c>
      <c r="H159" s="57">
        <f t="shared" si="50"/>
        <v>0</v>
      </c>
      <c r="I159" s="57">
        <f t="shared" si="50"/>
        <v>0</v>
      </c>
      <c r="J159" s="57">
        <f t="shared" si="50"/>
        <v>0</v>
      </c>
      <c r="K159" s="57">
        <f t="shared" si="50"/>
        <v>0</v>
      </c>
      <c r="L159" s="57">
        <f t="shared" si="50"/>
        <v>0</v>
      </c>
      <c r="M159" s="57">
        <f t="shared" si="50"/>
        <v>0</v>
      </c>
      <c r="N159" s="57">
        <f t="shared" si="50"/>
        <v>0</v>
      </c>
      <c r="P159" s="57">
        <f>P158*2</f>
        <v>1460</v>
      </c>
      <c r="Q159" s="57">
        <f t="shared" si="53"/>
        <v>0</v>
      </c>
      <c r="R159" s="57">
        <f t="shared" si="51"/>
        <v>0</v>
      </c>
      <c r="S159" s="57">
        <f t="shared" si="51"/>
        <v>0</v>
      </c>
      <c r="T159" s="57">
        <f t="shared" si="51"/>
        <v>0</v>
      </c>
      <c r="U159" s="57">
        <f t="shared" si="51"/>
        <v>0</v>
      </c>
      <c r="V159" s="57">
        <f t="shared" si="51"/>
        <v>0</v>
      </c>
      <c r="W159" s="57">
        <f t="shared" si="51"/>
        <v>0</v>
      </c>
      <c r="X159" s="57">
        <f t="shared" si="51"/>
        <v>0</v>
      </c>
      <c r="Y159" s="57">
        <f t="shared" si="51"/>
        <v>0</v>
      </c>
      <c r="Z159" s="57">
        <f t="shared" si="51"/>
        <v>0</v>
      </c>
      <c r="AB159" s="57">
        <f>AB158*2</f>
        <v>1460</v>
      </c>
      <c r="AC159" s="57">
        <f t="shared" si="54"/>
        <v>0</v>
      </c>
      <c r="AD159" s="57">
        <f t="shared" si="52"/>
        <v>0</v>
      </c>
      <c r="AE159" s="57">
        <f t="shared" si="52"/>
        <v>0</v>
      </c>
      <c r="AF159" s="57">
        <f t="shared" si="52"/>
        <v>0</v>
      </c>
      <c r="AG159" s="57">
        <f t="shared" si="52"/>
        <v>0</v>
      </c>
      <c r="AH159" s="57">
        <f t="shared" si="52"/>
        <v>0</v>
      </c>
      <c r="AI159" s="57">
        <f t="shared" si="52"/>
        <v>0</v>
      </c>
      <c r="AJ159" s="57">
        <f t="shared" si="52"/>
        <v>0</v>
      </c>
      <c r="AK159" s="57">
        <f t="shared" si="52"/>
        <v>0</v>
      </c>
      <c r="AL159" s="57">
        <f t="shared" si="52"/>
        <v>0</v>
      </c>
    </row>
    <row r="160" spans="2:38" s="57" customFormat="1">
      <c r="B160" s="61">
        <v>0</v>
      </c>
      <c r="C160" s="57">
        <f t="shared" si="37"/>
        <v>0</v>
      </c>
      <c r="D160" s="57">
        <f>D159*2</f>
        <v>2920</v>
      </c>
      <c r="E160" s="57">
        <f t="shared" si="38"/>
        <v>0</v>
      </c>
      <c r="F160" s="57">
        <f t="shared" si="50"/>
        <v>0</v>
      </c>
      <c r="G160" s="57">
        <f t="shared" si="50"/>
        <v>0</v>
      </c>
      <c r="H160" s="57">
        <f t="shared" si="50"/>
        <v>0</v>
      </c>
      <c r="I160" s="57">
        <f t="shared" si="50"/>
        <v>0</v>
      </c>
      <c r="J160" s="57">
        <f t="shared" si="50"/>
        <v>0</v>
      </c>
      <c r="K160" s="57">
        <f t="shared" si="50"/>
        <v>0</v>
      </c>
      <c r="L160" s="57">
        <f t="shared" si="50"/>
        <v>0</v>
      </c>
      <c r="M160" s="57">
        <f t="shared" si="50"/>
        <v>0</v>
      </c>
      <c r="N160" s="57">
        <f t="shared" si="50"/>
        <v>0</v>
      </c>
      <c r="P160" s="57">
        <f>P159*2</f>
        <v>2920</v>
      </c>
      <c r="Q160" s="57">
        <f t="shared" si="53"/>
        <v>0</v>
      </c>
      <c r="R160" s="57">
        <f t="shared" si="51"/>
        <v>0</v>
      </c>
      <c r="S160" s="57">
        <f t="shared" si="51"/>
        <v>0</v>
      </c>
      <c r="T160" s="57">
        <f t="shared" si="51"/>
        <v>0</v>
      </c>
      <c r="U160" s="57">
        <f t="shared" si="51"/>
        <v>0</v>
      </c>
      <c r="V160" s="57">
        <f t="shared" si="51"/>
        <v>0</v>
      </c>
      <c r="W160" s="57">
        <f t="shared" si="51"/>
        <v>0</v>
      </c>
      <c r="X160" s="57">
        <f t="shared" si="51"/>
        <v>0</v>
      </c>
      <c r="Y160" s="57">
        <f t="shared" si="51"/>
        <v>0</v>
      </c>
      <c r="Z160" s="57">
        <f t="shared" si="51"/>
        <v>0</v>
      </c>
      <c r="AB160" s="57">
        <f>AB159*2</f>
        <v>2920</v>
      </c>
      <c r="AC160" s="57">
        <f t="shared" si="54"/>
        <v>0</v>
      </c>
      <c r="AD160" s="57">
        <f t="shared" si="52"/>
        <v>0</v>
      </c>
      <c r="AE160" s="57">
        <f t="shared" si="52"/>
        <v>0</v>
      </c>
      <c r="AF160" s="57">
        <f t="shared" si="52"/>
        <v>0</v>
      </c>
      <c r="AG160" s="57">
        <f t="shared" si="52"/>
        <v>0</v>
      </c>
      <c r="AH160" s="57">
        <f t="shared" si="52"/>
        <v>0</v>
      </c>
      <c r="AI160" s="57">
        <f t="shared" si="52"/>
        <v>0</v>
      </c>
      <c r="AJ160" s="57">
        <f t="shared" si="52"/>
        <v>0</v>
      </c>
      <c r="AK160" s="57">
        <f t="shared" si="52"/>
        <v>0</v>
      </c>
      <c r="AL160" s="57">
        <f t="shared" si="52"/>
        <v>0</v>
      </c>
    </row>
    <row r="161" spans="2:38" s="57" customFormat="1">
      <c r="B161" s="61">
        <v>0</v>
      </c>
      <c r="C161" s="57">
        <f t="shared" si="37"/>
        <v>0</v>
      </c>
      <c r="D161" s="57">
        <f>D160*2</f>
        <v>5840</v>
      </c>
      <c r="E161" s="57">
        <f t="shared" si="38"/>
        <v>0</v>
      </c>
      <c r="F161" s="57">
        <f t="shared" si="50"/>
        <v>0</v>
      </c>
      <c r="G161" s="57">
        <f t="shared" si="50"/>
        <v>0</v>
      </c>
      <c r="H161" s="57">
        <f t="shared" si="50"/>
        <v>0</v>
      </c>
      <c r="I161" s="57">
        <f t="shared" si="50"/>
        <v>0</v>
      </c>
      <c r="J161" s="57">
        <f t="shared" si="50"/>
        <v>0</v>
      </c>
      <c r="K161" s="57">
        <f t="shared" si="50"/>
        <v>0</v>
      </c>
      <c r="L161" s="57">
        <f t="shared" si="50"/>
        <v>0</v>
      </c>
      <c r="M161" s="57">
        <f t="shared" si="50"/>
        <v>0</v>
      </c>
      <c r="N161" s="57">
        <f t="shared" si="50"/>
        <v>0</v>
      </c>
      <c r="P161" s="57">
        <f>P160*2</f>
        <v>5840</v>
      </c>
      <c r="Q161" s="57">
        <f t="shared" si="53"/>
        <v>0</v>
      </c>
      <c r="R161" s="57">
        <f t="shared" si="51"/>
        <v>0</v>
      </c>
      <c r="S161" s="57">
        <f t="shared" si="51"/>
        <v>0</v>
      </c>
      <c r="T161" s="57">
        <f t="shared" si="51"/>
        <v>0</v>
      </c>
      <c r="U161" s="57">
        <f t="shared" si="51"/>
        <v>0</v>
      </c>
      <c r="V161" s="57">
        <f t="shared" si="51"/>
        <v>0</v>
      </c>
      <c r="W161" s="57">
        <f t="shared" si="51"/>
        <v>0</v>
      </c>
      <c r="X161" s="57">
        <f t="shared" si="51"/>
        <v>0</v>
      </c>
      <c r="Y161" s="57">
        <f t="shared" si="51"/>
        <v>0</v>
      </c>
      <c r="Z161" s="57">
        <f t="shared" si="51"/>
        <v>0</v>
      </c>
      <c r="AB161" s="57">
        <f>AB160*2</f>
        <v>5840</v>
      </c>
      <c r="AC161" s="57">
        <f t="shared" si="54"/>
        <v>0</v>
      </c>
      <c r="AD161" s="57">
        <f t="shared" si="52"/>
        <v>0</v>
      </c>
      <c r="AE161" s="57">
        <f t="shared" si="52"/>
        <v>0</v>
      </c>
      <c r="AF161" s="57">
        <f t="shared" si="52"/>
        <v>0</v>
      </c>
      <c r="AG161" s="57">
        <f t="shared" si="52"/>
        <v>0</v>
      </c>
      <c r="AH161" s="57">
        <f t="shared" si="52"/>
        <v>0</v>
      </c>
      <c r="AI161" s="57">
        <f t="shared" si="52"/>
        <v>0</v>
      </c>
      <c r="AJ161" s="57">
        <f t="shared" si="52"/>
        <v>0</v>
      </c>
      <c r="AK161" s="57">
        <f t="shared" si="52"/>
        <v>0</v>
      </c>
      <c r="AL161" s="57">
        <f t="shared" si="52"/>
        <v>0</v>
      </c>
    </row>
    <row r="162" spans="2:38" s="57" customFormat="1">
      <c r="B162" s="61">
        <v>0</v>
      </c>
      <c r="C162" s="57">
        <f t="shared" si="37"/>
        <v>0</v>
      </c>
      <c r="D162" s="58">
        <f>365*21.772</f>
        <v>7946.78</v>
      </c>
      <c r="E162" s="57">
        <f t="shared" si="38"/>
        <v>0</v>
      </c>
      <c r="F162" s="57">
        <f t="shared" si="50"/>
        <v>0</v>
      </c>
      <c r="G162" s="57">
        <f t="shared" si="50"/>
        <v>0</v>
      </c>
      <c r="H162" s="57">
        <f t="shared" si="50"/>
        <v>0</v>
      </c>
      <c r="I162" s="57">
        <f t="shared" si="50"/>
        <v>0</v>
      </c>
      <c r="J162" s="57">
        <f t="shared" si="50"/>
        <v>0</v>
      </c>
      <c r="K162" s="57">
        <f t="shared" si="50"/>
        <v>0</v>
      </c>
      <c r="L162" s="57">
        <f t="shared" si="50"/>
        <v>0</v>
      </c>
      <c r="M162" s="57">
        <f t="shared" si="50"/>
        <v>0</v>
      </c>
      <c r="N162" s="57">
        <f t="shared" si="50"/>
        <v>0</v>
      </c>
      <c r="P162" s="58">
        <f>365*21.772</f>
        <v>7946.78</v>
      </c>
      <c r="Q162" s="57">
        <f t="shared" si="53"/>
        <v>0</v>
      </c>
      <c r="R162" s="57">
        <f t="shared" si="51"/>
        <v>0</v>
      </c>
      <c r="S162" s="57">
        <f t="shared" si="51"/>
        <v>0</v>
      </c>
      <c r="T162" s="57">
        <f t="shared" si="51"/>
        <v>0</v>
      </c>
      <c r="U162" s="57">
        <f t="shared" si="51"/>
        <v>0</v>
      </c>
      <c r="V162" s="57">
        <f t="shared" si="51"/>
        <v>0</v>
      </c>
      <c r="W162" s="57">
        <f t="shared" si="51"/>
        <v>0</v>
      </c>
      <c r="X162" s="57">
        <f t="shared" si="51"/>
        <v>0</v>
      </c>
      <c r="Y162" s="57">
        <f t="shared" si="51"/>
        <v>0</v>
      </c>
      <c r="Z162" s="57">
        <f t="shared" si="51"/>
        <v>0</v>
      </c>
      <c r="AB162" s="58">
        <f>365*21.772</f>
        <v>7946.78</v>
      </c>
      <c r="AC162" s="57">
        <f t="shared" si="54"/>
        <v>0</v>
      </c>
      <c r="AD162" s="57">
        <f t="shared" si="52"/>
        <v>0</v>
      </c>
      <c r="AE162" s="57">
        <f t="shared" si="52"/>
        <v>0</v>
      </c>
      <c r="AF162" s="57">
        <f t="shared" si="52"/>
        <v>0</v>
      </c>
      <c r="AG162" s="57">
        <f t="shared" si="52"/>
        <v>0</v>
      </c>
      <c r="AH162" s="57">
        <f t="shared" si="52"/>
        <v>0</v>
      </c>
      <c r="AI162" s="57">
        <f t="shared" si="52"/>
        <v>0</v>
      </c>
      <c r="AJ162" s="57">
        <f t="shared" si="52"/>
        <v>0</v>
      </c>
      <c r="AK162" s="57">
        <f t="shared" si="52"/>
        <v>0</v>
      </c>
      <c r="AL162" s="57">
        <f t="shared" si="52"/>
        <v>0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29</v>
      </c>
      <c r="F170" s="42">
        <v>5.9350800000000001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32</v>
      </c>
      <c r="F171" s="42">
        <v>6.4577600000000004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33</v>
      </c>
      <c r="F172" s="42">
        <v>7.2012900000000002</v>
      </c>
    </row>
    <row r="173" spans="2:38">
      <c r="E173" s="42" t="s">
        <v>34</v>
      </c>
      <c r="F173" s="42">
        <v>8.5361200000000004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53" t="s">
        <v>35</v>
      </c>
      <c r="F174" s="53">
        <f>SUM(F170:F173)</f>
        <v>28.13025</v>
      </c>
      <c r="G174" s="42" t="s">
        <v>36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 ht="12" thickBot="1"/>
    <row r="176" spans="2:38" ht="12" thickBot="1">
      <c r="E176" s="42" t="s">
        <v>37</v>
      </c>
      <c r="J176" s="69">
        <v>4.5</v>
      </c>
      <c r="K176" s="70" t="s">
        <v>38</v>
      </c>
      <c r="L176" s="42" t="s">
        <v>39</v>
      </c>
    </row>
    <row r="177" spans="4:38">
      <c r="E177" s="42" t="s">
        <v>94</v>
      </c>
    </row>
    <row r="178" spans="4:38">
      <c r="E178" s="42" t="s">
        <v>41</v>
      </c>
    </row>
    <row r="180" spans="4:38">
      <c r="E180" s="53" t="s">
        <v>54</v>
      </c>
    </row>
    <row r="181" spans="4:38">
      <c r="E181" s="53" t="s">
        <v>57</v>
      </c>
    </row>
    <row r="183" spans="4:38">
      <c r="E183" s="53"/>
      <c r="F183" s="53"/>
    </row>
    <row r="184" spans="4:38">
      <c r="D184" s="53" t="str">
        <f t="shared" ref="D184:N199" si="55">D80</f>
        <v>Average</v>
      </c>
      <c r="E184" s="53" t="str">
        <f t="shared" si="55"/>
        <v>Blood</v>
      </c>
      <c r="F184" s="53" t="str">
        <f t="shared" si="55"/>
        <v>Thymus</v>
      </c>
      <c r="G184" s="53" t="str">
        <f t="shared" si="55"/>
        <v>Heart</v>
      </c>
      <c r="H184" s="53" t="str">
        <f t="shared" si="55"/>
        <v>Lungs</v>
      </c>
      <c r="I184" s="53" t="str">
        <f t="shared" si="55"/>
        <v>Kidneys</v>
      </c>
      <c r="J184" s="53" t="str">
        <f t="shared" si="55"/>
        <v>Spleen</v>
      </c>
      <c r="K184" s="53" t="str">
        <f t="shared" si="55"/>
        <v>Liver</v>
      </c>
      <c r="L184" s="53" t="str">
        <f t="shared" si="55"/>
        <v>ART</v>
      </c>
      <c r="M184" s="53" t="str">
        <f t="shared" si="55"/>
        <v>Carcass</v>
      </c>
      <c r="N184" s="53" t="str">
        <f t="shared" si="55"/>
        <v>Tumor</v>
      </c>
      <c r="O184" s="53"/>
      <c r="P184" s="53" t="str">
        <f t="shared" ref="P184:Z185" si="56">P80</f>
        <v>Average -STDEV</v>
      </c>
      <c r="Q184" s="53" t="str">
        <f t="shared" si="56"/>
        <v>Blood</v>
      </c>
      <c r="R184" s="53" t="str">
        <f t="shared" si="56"/>
        <v>Thymus</v>
      </c>
      <c r="S184" s="53" t="str">
        <f t="shared" si="56"/>
        <v>Heart</v>
      </c>
      <c r="T184" s="53" t="str">
        <f t="shared" si="56"/>
        <v>Lungs</v>
      </c>
      <c r="U184" s="53" t="str">
        <f t="shared" si="56"/>
        <v>Kidneys</v>
      </c>
      <c r="V184" s="53" t="str">
        <f t="shared" si="56"/>
        <v>Spleen</v>
      </c>
      <c r="W184" s="53" t="str">
        <f t="shared" si="56"/>
        <v>Liver</v>
      </c>
      <c r="X184" s="53" t="str">
        <f t="shared" si="56"/>
        <v>ART</v>
      </c>
      <c r="Y184" s="53" t="str">
        <f t="shared" si="56"/>
        <v>Carcass</v>
      </c>
      <c r="Z184" s="53" t="str">
        <f t="shared" si="56"/>
        <v>Tumor</v>
      </c>
      <c r="AA184" s="53"/>
      <c r="AB184" s="53" t="str">
        <f t="shared" ref="AB184:AL185" si="57">AB80</f>
        <v>Average +STDEV</v>
      </c>
      <c r="AC184" s="53" t="str">
        <f t="shared" si="57"/>
        <v>Blood</v>
      </c>
      <c r="AD184" s="53" t="str">
        <f t="shared" si="57"/>
        <v>Thymus</v>
      </c>
      <c r="AE184" s="53" t="str">
        <f t="shared" si="57"/>
        <v>Heart</v>
      </c>
      <c r="AF184" s="53" t="str">
        <f t="shared" si="57"/>
        <v>Lungs</v>
      </c>
      <c r="AG184" s="53" t="str">
        <f t="shared" si="57"/>
        <v>Kidneys</v>
      </c>
      <c r="AH184" s="53" t="str">
        <f t="shared" si="57"/>
        <v>Spleen</v>
      </c>
      <c r="AI184" s="53" t="str">
        <f t="shared" si="57"/>
        <v>Liver</v>
      </c>
      <c r="AJ184" s="53" t="str">
        <f t="shared" si="57"/>
        <v>ART</v>
      </c>
      <c r="AK184" s="53" t="str">
        <f t="shared" si="57"/>
        <v>Carcass</v>
      </c>
      <c r="AL184" s="53" t="str">
        <f t="shared" si="57"/>
        <v>Tumor</v>
      </c>
    </row>
    <row r="185" spans="4:38">
      <c r="D185" s="42">
        <f t="shared" si="55"/>
        <v>0</v>
      </c>
      <c r="E185" s="42">
        <f t="shared" si="55"/>
        <v>0</v>
      </c>
      <c r="F185" s="42">
        <f t="shared" si="55"/>
        <v>0</v>
      </c>
      <c r="G185" s="42">
        <f t="shared" si="55"/>
        <v>0</v>
      </c>
      <c r="H185" s="42">
        <f t="shared" si="55"/>
        <v>0</v>
      </c>
      <c r="I185" s="42">
        <f t="shared" si="55"/>
        <v>0</v>
      </c>
      <c r="J185" s="42">
        <f t="shared" si="55"/>
        <v>0</v>
      </c>
      <c r="K185" s="42">
        <f t="shared" si="55"/>
        <v>0</v>
      </c>
      <c r="L185" s="42">
        <f t="shared" si="55"/>
        <v>0</v>
      </c>
      <c r="M185" s="42">
        <f t="shared" si="55"/>
        <v>0</v>
      </c>
      <c r="N185" s="42">
        <f t="shared" si="55"/>
        <v>0</v>
      </c>
      <c r="Q185" s="42">
        <f t="shared" si="56"/>
        <v>0</v>
      </c>
      <c r="R185" s="42">
        <f t="shared" si="56"/>
        <v>0</v>
      </c>
      <c r="S185" s="42">
        <f t="shared" si="56"/>
        <v>0</v>
      </c>
      <c r="T185" s="42">
        <f t="shared" si="56"/>
        <v>0</v>
      </c>
      <c r="U185" s="42">
        <f t="shared" si="56"/>
        <v>0</v>
      </c>
      <c r="V185" s="42">
        <f t="shared" si="56"/>
        <v>0</v>
      </c>
      <c r="W185" s="42">
        <f t="shared" si="56"/>
        <v>0</v>
      </c>
      <c r="X185" s="42">
        <f t="shared" si="56"/>
        <v>0</v>
      </c>
      <c r="Y185" s="42">
        <f t="shared" si="56"/>
        <v>0</v>
      </c>
      <c r="Z185" s="42">
        <f t="shared" si="56"/>
        <v>0</v>
      </c>
      <c r="AC185" s="42">
        <f t="shared" si="57"/>
        <v>0</v>
      </c>
      <c r="AD185" s="42">
        <f t="shared" si="57"/>
        <v>0</v>
      </c>
      <c r="AE185" s="42">
        <f t="shared" si="57"/>
        <v>0</v>
      </c>
      <c r="AF185" s="42">
        <f t="shared" si="57"/>
        <v>0</v>
      </c>
      <c r="AG185" s="42">
        <f t="shared" si="57"/>
        <v>0</v>
      </c>
      <c r="AH185" s="42">
        <f t="shared" si="57"/>
        <v>0</v>
      </c>
      <c r="AI185" s="42">
        <f t="shared" si="57"/>
        <v>0</v>
      </c>
      <c r="AJ185" s="42">
        <f t="shared" si="57"/>
        <v>0</v>
      </c>
      <c r="AK185" s="42">
        <f t="shared" si="57"/>
        <v>0</v>
      </c>
      <c r="AL185" s="42">
        <f t="shared" si="57"/>
        <v>0</v>
      </c>
    </row>
    <row r="186" spans="4:38">
      <c r="D186" s="42">
        <f t="shared" si="55"/>
        <v>4.1666666666666664E-2</v>
      </c>
      <c r="E186" s="42">
        <f t="shared" ref="E186:N201" si="58">E82/$J$176/2220*$F$174*60*24</f>
        <v>20.053793780537639</v>
      </c>
      <c r="F186" s="42">
        <f t="shared" si="58"/>
        <v>13.883800907180614</v>
      </c>
      <c r="G186" s="42">
        <f t="shared" si="58"/>
        <v>7.775715551322504</v>
      </c>
      <c r="H186" s="42">
        <f t="shared" si="58"/>
        <v>10.801966609650176</v>
      </c>
      <c r="I186" s="42">
        <f t="shared" si="58"/>
        <v>11.457624479834099</v>
      </c>
      <c r="J186" s="42">
        <f t="shared" si="58"/>
        <v>53.71903860508413</v>
      </c>
      <c r="K186" s="42">
        <f t="shared" si="58"/>
        <v>14.807125679078423</v>
      </c>
      <c r="L186" s="42">
        <f t="shared" si="58"/>
        <v>1.2618963973940225</v>
      </c>
      <c r="M186" s="42">
        <f t="shared" si="58"/>
        <v>2.5203709513062273</v>
      </c>
      <c r="N186" s="42">
        <f t="shared" si="58"/>
        <v>2.1078167806590815</v>
      </c>
      <c r="Q186" s="42">
        <f t="shared" ref="Q186:Z201" si="59">Q82/$J$176/2220*$F$174*60*24</f>
        <v>19.541215156642672</v>
      </c>
      <c r="R186" s="42">
        <f t="shared" si="59"/>
        <v>7.1619500141606522</v>
      </c>
      <c r="S186" s="42">
        <f t="shared" si="59"/>
        <v>6.2328476713750485</v>
      </c>
      <c r="T186" s="42">
        <f t="shared" si="59"/>
        <v>10.264229565867254</v>
      </c>
      <c r="U186" s="42">
        <f t="shared" si="59"/>
        <v>10.024166419261313</v>
      </c>
      <c r="V186" s="42">
        <f t="shared" si="59"/>
        <v>45.981168791807988</v>
      </c>
      <c r="W186" s="42">
        <f t="shared" si="59"/>
        <v>13.644505102949378</v>
      </c>
      <c r="X186" s="42">
        <f t="shared" si="59"/>
        <v>0.96034334066605087</v>
      </c>
      <c r="Y186" s="42">
        <f t="shared" si="59"/>
        <v>2.187861280671612</v>
      </c>
      <c r="Z186" s="42">
        <f t="shared" si="59"/>
        <v>2.0742103723378622</v>
      </c>
      <c r="AC186" s="42">
        <f t="shared" ref="AC186:AL201" si="60">AC82/$J$176/2220*$F$174*60*24</f>
        <v>20.566372404432613</v>
      </c>
      <c r="AD186" s="42">
        <f t="shared" si="60"/>
        <v>20.605651800200537</v>
      </c>
      <c r="AE186" s="42">
        <f t="shared" si="60"/>
        <v>9.3185834312700013</v>
      </c>
      <c r="AF186" s="42">
        <f t="shared" si="60"/>
        <v>11.339703653433059</v>
      </c>
      <c r="AG186" s="42">
        <f t="shared" si="60"/>
        <v>12.891082540406885</v>
      </c>
      <c r="AH186" s="42">
        <f t="shared" si="60"/>
        <v>61.456908418360655</v>
      </c>
      <c r="AI186" s="42">
        <f t="shared" si="60"/>
        <v>15.969746255207511</v>
      </c>
      <c r="AJ186" s="42">
        <f t="shared" si="60"/>
        <v>1.5634494541219979</v>
      </c>
      <c r="AK186" s="42">
        <f t="shared" si="60"/>
        <v>2.8528806219408391</v>
      </c>
      <c r="AL186" s="42">
        <f t="shared" si="60"/>
        <v>2.1414231889802964</v>
      </c>
    </row>
    <row r="187" spans="4:38">
      <c r="D187" s="42">
        <f t="shared" si="55"/>
        <v>7.4999999999999997E-2</v>
      </c>
      <c r="E187" s="42">
        <f t="shared" si="58"/>
        <v>18.611644630438235</v>
      </c>
      <c r="F187" s="42">
        <f t="shared" si="58"/>
        <v>12.964554406656713</v>
      </c>
      <c r="G187" s="42">
        <f t="shared" si="58"/>
        <v>7.1270966963235178</v>
      </c>
      <c r="H187" s="42">
        <f t="shared" si="58"/>
        <v>10.162574211344834</v>
      </c>
      <c r="I187" s="42">
        <f t="shared" si="58"/>
        <v>10.738252172184358</v>
      </c>
      <c r="J187" s="42">
        <f t="shared" si="58"/>
        <v>61.234625839790844</v>
      </c>
      <c r="K187" s="42">
        <f t="shared" si="58"/>
        <v>16.082568805383278</v>
      </c>
      <c r="L187" s="42">
        <f t="shared" si="58"/>
        <v>1.593480858864849</v>
      </c>
      <c r="M187" s="42">
        <f t="shared" si="58"/>
        <v>2.4720788210170506</v>
      </c>
      <c r="N187" s="42">
        <f t="shared" si="58"/>
        <v>3.3181333654499432</v>
      </c>
      <c r="Q187" s="42">
        <f t="shared" si="59"/>
        <v>16.167367354139682</v>
      </c>
      <c r="R187" s="42">
        <f t="shared" si="59"/>
        <v>5.4171690119736517</v>
      </c>
      <c r="S187" s="42">
        <f t="shared" si="59"/>
        <v>5.6527643381012851</v>
      </c>
      <c r="T187" s="42">
        <f t="shared" si="59"/>
        <v>8.8068717551899933</v>
      </c>
      <c r="U187" s="42">
        <f t="shared" si="59"/>
        <v>9.3005937095079236</v>
      </c>
      <c r="V187" s="42">
        <f t="shared" si="59"/>
        <v>47.419555648451251</v>
      </c>
      <c r="W187" s="42">
        <f t="shared" si="59"/>
        <v>12.909822594068643</v>
      </c>
      <c r="X187" s="42">
        <f t="shared" si="59"/>
        <v>1.3204492453054335</v>
      </c>
      <c r="Y187" s="42">
        <f t="shared" si="59"/>
        <v>2.1879706006127932</v>
      </c>
      <c r="Z187" s="42">
        <f t="shared" si="59"/>
        <v>3.0106941707361532</v>
      </c>
      <c r="AC187" s="42">
        <f t="shared" si="60"/>
        <v>20.771004034424092</v>
      </c>
      <c r="AD187" s="42">
        <f t="shared" si="60"/>
        <v>20.338462284947386</v>
      </c>
      <c r="AE187" s="42">
        <f t="shared" si="60"/>
        <v>8.6014290545457506</v>
      </c>
      <c r="AF187" s="42">
        <f t="shared" si="60"/>
        <v>11.518276667499638</v>
      </c>
      <c r="AG187" s="42">
        <f t="shared" si="60"/>
        <v>12.183065091509182</v>
      </c>
      <c r="AH187" s="42">
        <f t="shared" si="60"/>
        <v>75.006837300174936</v>
      </c>
      <c r="AI187" s="42">
        <f t="shared" si="60"/>
        <v>19.383375887602444</v>
      </c>
      <c r="AJ187" s="42">
        <f t="shared" si="60"/>
        <v>1.8665124724242683</v>
      </c>
      <c r="AK187" s="42">
        <f t="shared" si="60"/>
        <v>2.7561968015599589</v>
      </c>
      <c r="AL187" s="42">
        <f t="shared" si="60"/>
        <v>3.6180137122253289</v>
      </c>
    </row>
    <row r="188" spans="4:38">
      <c r="D188" s="42">
        <f t="shared" si="55"/>
        <v>0.1</v>
      </c>
      <c r="E188" s="42">
        <f t="shared" si="58"/>
        <v>17.550323571907825</v>
      </c>
      <c r="F188" s="42">
        <f t="shared" si="58"/>
        <v>12.284933511666081</v>
      </c>
      <c r="G188" s="42">
        <f t="shared" si="58"/>
        <v>6.6338292023254279</v>
      </c>
      <c r="H188" s="42">
        <f t="shared" si="58"/>
        <v>9.6678761855883391</v>
      </c>
      <c r="I188" s="42">
        <f t="shared" si="58"/>
        <v>10.1803269899883</v>
      </c>
      <c r="J188" s="42">
        <f t="shared" si="58"/>
        <v>66.992004805045667</v>
      </c>
      <c r="K188" s="42">
        <f t="shared" si="58"/>
        <v>17.055957112483146</v>
      </c>
      <c r="L188" s="42">
        <f t="shared" si="58"/>
        <v>1.8508467616663797</v>
      </c>
      <c r="M188" s="42">
        <f t="shared" si="58"/>
        <v>2.4347686621820674</v>
      </c>
      <c r="N188" s="42">
        <f t="shared" si="58"/>
        <v>4.3091466112125794</v>
      </c>
      <c r="Q188" s="42">
        <f t="shared" si="59"/>
        <v>13.579397806612732</v>
      </c>
      <c r="R188" s="42">
        <f t="shared" si="59"/>
        <v>4.060441431322598</v>
      </c>
      <c r="S188" s="42">
        <f t="shared" si="59"/>
        <v>5.2092021559811652</v>
      </c>
      <c r="T188" s="42">
        <f t="shared" si="59"/>
        <v>7.6817153842987036</v>
      </c>
      <c r="U188" s="42">
        <f t="shared" si="59"/>
        <v>8.7397356086299709</v>
      </c>
      <c r="V188" s="42">
        <f t="shared" si="59"/>
        <v>48.532145149932106</v>
      </c>
      <c r="W188" s="42">
        <f t="shared" si="59"/>
        <v>12.36310043077361</v>
      </c>
      <c r="X188" s="42">
        <f t="shared" si="59"/>
        <v>1.6000373500946563</v>
      </c>
      <c r="Y188" s="42">
        <f t="shared" si="59"/>
        <v>2.1881960729914756</v>
      </c>
      <c r="Z188" s="42">
        <f t="shared" si="59"/>
        <v>3.7780698654553211</v>
      </c>
      <c r="AC188" s="42">
        <f t="shared" si="60"/>
        <v>20.88665953068843</v>
      </c>
      <c r="AD188" s="42">
        <f t="shared" si="60"/>
        <v>20.123043850953898</v>
      </c>
      <c r="AE188" s="42">
        <f t="shared" si="60"/>
        <v>8.058456248669648</v>
      </c>
      <c r="AF188" s="42">
        <f t="shared" si="60"/>
        <v>11.654036986878015</v>
      </c>
      <c r="AG188" s="42">
        <f t="shared" si="60"/>
        <v>11.636853297518146</v>
      </c>
      <c r="AH188" s="42">
        <f t="shared" si="60"/>
        <v>85.356406377576889</v>
      </c>
      <c r="AI188" s="42">
        <f t="shared" si="60"/>
        <v>22.034040279389167</v>
      </c>
      <c r="AJ188" s="42">
        <f t="shared" si="60"/>
        <v>2.1016561732381067</v>
      </c>
      <c r="AK188" s="42">
        <f t="shared" si="60"/>
        <v>2.681141583844695</v>
      </c>
      <c r="AL188" s="42">
        <f t="shared" si="60"/>
        <v>4.8233877411070027</v>
      </c>
    </row>
    <row r="189" spans="4:38">
      <c r="D189" s="42">
        <f t="shared" si="55"/>
        <v>0.125</v>
      </c>
      <c r="E189" s="42">
        <f t="shared" si="58"/>
        <v>16.541789549019761</v>
      </c>
      <c r="F189" s="42">
        <f t="shared" si="58"/>
        <v>11.644644393082316</v>
      </c>
      <c r="G189" s="42">
        <f t="shared" si="58"/>
        <v>6.1933290385732036</v>
      </c>
      <c r="H189" s="42">
        <f t="shared" si="58"/>
        <v>9.2405870268766339</v>
      </c>
      <c r="I189" s="42">
        <f t="shared" si="58"/>
        <v>9.7044124634110478</v>
      </c>
      <c r="J189" s="42">
        <f t="shared" si="58"/>
        <v>72.061693652208447</v>
      </c>
      <c r="K189" s="42">
        <f t="shared" si="58"/>
        <v>17.919337680050599</v>
      </c>
      <c r="L189" s="42">
        <f t="shared" si="58"/>
        <v>2.07176264802135</v>
      </c>
      <c r="M189" s="42">
        <f t="shared" si="58"/>
        <v>2.4030013151444853</v>
      </c>
      <c r="N189" s="42">
        <f t="shared" si="58"/>
        <v>5.1773814992594716</v>
      </c>
      <c r="Q189" s="42">
        <f t="shared" si="59"/>
        <v>11.306346041948874</v>
      </c>
      <c r="R189" s="42">
        <f t="shared" si="59"/>
        <v>2.901709199434285</v>
      </c>
      <c r="S189" s="42">
        <f t="shared" si="59"/>
        <v>4.8172326075114889</v>
      </c>
      <c r="T189" s="42">
        <f t="shared" si="59"/>
        <v>6.7058268389702631</v>
      </c>
      <c r="U189" s="42">
        <f t="shared" si="59"/>
        <v>8.2570375873527944</v>
      </c>
      <c r="V189" s="42">
        <f t="shared" si="59"/>
        <v>49.479979425659835</v>
      </c>
      <c r="W189" s="42">
        <f t="shared" si="59"/>
        <v>11.906126800358422</v>
      </c>
      <c r="X189" s="42">
        <f t="shared" si="59"/>
        <v>1.8398858040462307</v>
      </c>
      <c r="Y189" s="42">
        <f t="shared" si="59"/>
        <v>2.1885445303039872</v>
      </c>
      <c r="Z189" s="42">
        <f t="shared" si="59"/>
        <v>4.4493468673512702</v>
      </c>
      <c r="AC189" s="42">
        <f t="shared" si="60"/>
        <v>20.967807282475246</v>
      </c>
      <c r="AD189" s="42">
        <f t="shared" si="60"/>
        <v>19.894745733342958</v>
      </c>
      <c r="AE189" s="42">
        <f t="shared" si="60"/>
        <v>7.5694254696349601</v>
      </c>
      <c r="AF189" s="42">
        <f t="shared" si="60"/>
        <v>11.775347214783004</v>
      </c>
      <c r="AG189" s="42">
        <f t="shared" si="60"/>
        <v>11.172112500402323</v>
      </c>
      <c r="AH189" s="42">
        <f t="shared" si="60"/>
        <v>94.521650120360292</v>
      </c>
      <c r="AI189" s="42">
        <f t="shared" si="60"/>
        <v>24.296357852085244</v>
      </c>
      <c r="AJ189" s="42">
        <f t="shared" si="60"/>
        <v>2.3036394919964689</v>
      </c>
      <c r="AK189" s="42">
        <f t="shared" si="60"/>
        <v>2.617090459761263</v>
      </c>
      <c r="AL189" s="42">
        <f t="shared" si="60"/>
        <v>5.8839421313426534</v>
      </c>
    </row>
    <row r="190" spans="4:38">
      <c r="D190" s="42">
        <f t="shared" si="55"/>
        <v>0.25</v>
      </c>
      <c r="E190" s="42">
        <f t="shared" si="58"/>
        <v>12.580549931968271</v>
      </c>
      <c r="F190" s="42">
        <f t="shared" si="58"/>
        <v>9.282906129973421</v>
      </c>
      <c r="G190" s="42">
        <f t="shared" si="58"/>
        <v>5.2580119424695937</v>
      </c>
      <c r="H190" s="42">
        <f t="shared" si="58"/>
        <v>8.7668253654012371</v>
      </c>
      <c r="I190" s="42">
        <f t="shared" si="58"/>
        <v>9.3533776401029076</v>
      </c>
      <c r="J190" s="42">
        <f t="shared" si="58"/>
        <v>80.596006642158116</v>
      </c>
      <c r="K190" s="42">
        <f t="shared" si="58"/>
        <v>19.587365711306166</v>
      </c>
      <c r="L190" s="42">
        <f t="shared" si="58"/>
        <v>2.2772693466436125</v>
      </c>
      <c r="M190" s="42">
        <f t="shared" si="58"/>
        <v>2.3812953177713378</v>
      </c>
      <c r="N190" s="42">
        <f t="shared" si="58"/>
        <v>5.9102003159735759</v>
      </c>
      <c r="Q190" s="42">
        <f t="shared" si="59"/>
        <v>7.592161500641641</v>
      </c>
      <c r="R190" s="42">
        <f t="shared" si="59"/>
        <v>2.0047629204775377</v>
      </c>
      <c r="S190" s="42">
        <f t="shared" si="59"/>
        <v>4.1097504507207905</v>
      </c>
      <c r="T190" s="42">
        <f t="shared" si="59"/>
        <v>5.493376108950847</v>
      </c>
      <c r="U190" s="42">
        <f t="shared" si="59"/>
        <v>7.7730307417365818</v>
      </c>
      <c r="V190" s="42">
        <f t="shared" si="59"/>
        <v>50.14332040599993</v>
      </c>
      <c r="W190" s="42">
        <f t="shared" si="59"/>
        <v>11.845844941072784</v>
      </c>
      <c r="X190" s="42">
        <f t="shared" si="59"/>
        <v>2.0585834764554498</v>
      </c>
      <c r="Y190" s="42">
        <f t="shared" si="59"/>
        <v>2.1952433637555306</v>
      </c>
      <c r="Z190" s="42">
        <f t="shared" si="59"/>
        <v>4.9814129264448139</v>
      </c>
      <c r="AC190" s="42">
        <f t="shared" si="60"/>
        <v>20.519295308123208</v>
      </c>
      <c r="AD190" s="42">
        <f t="shared" si="60"/>
        <v>18.356611283536033</v>
      </c>
      <c r="AE190" s="42">
        <f t="shared" si="60"/>
        <v>6.406273434218356</v>
      </c>
      <c r="AF190" s="42">
        <f t="shared" si="60"/>
        <v>12.036548870860674</v>
      </c>
      <c r="AG190" s="42">
        <f t="shared" si="60"/>
        <v>10.864183778862648</v>
      </c>
      <c r="AH190" s="42">
        <f t="shared" si="60"/>
        <v>111.56549844678887</v>
      </c>
      <c r="AI190" s="42">
        <f t="shared" si="60"/>
        <v>26.013959912587229</v>
      </c>
      <c r="AJ190" s="42">
        <f t="shared" si="60"/>
        <v>2.4959552168317796</v>
      </c>
      <c r="AK190" s="42">
        <f t="shared" si="60"/>
        <v>2.5690075683938121</v>
      </c>
      <c r="AL190" s="42">
        <f t="shared" si="60"/>
        <v>6.932879482900578</v>
      </c>
    </row>
    <row r="191" spans="4:38">
      <c r="D191" s="42">
        <f t="shared" si="55"/>
        <v>0.375</v>
      </c>
      <c r="E191" s="42">
        <f t="shared" si="58"/>
        <v>9.3605154115792359</v>
      </c>
      <c r="F191" s="42">
        <f t="shared" si="58"/>
        <v>7.3886200385151923</v>
      </c>
      <c r="G191" s="42">
        <f t="shared" si="58"/>
        <v>4.6719208737582889</v>
      </c>
      <c r="H191" s="42">
        <f t="shared" si="58"/>
        <v>8.6440497029962025</v>
      </c>
      <c r="I191" s="42">
        <f t="shared" si="58"/>
        <v>9.4490876980497625</v>
      </c>
      <c r="J191" s="42">
        <f t="shared" si="58"/>
        <v>84.787157427979551</v>
      </c>
      <c r="K191" s="42">
        <f t="shared" si="58"/>
        <v>20.600347209672144</v>
      </c>
      <c r="L191" s="42">
        <f t="shared" si="58"/>
        <v>2.3106104348381953</v>
      </c>
      <c r="M191" s="42">
        <f t="shared" si="58"/>
        <v>2.3954353069288254</v>
      </c>
      <c r="N191" s="42">
        <f t="shared" si="58"/>
        <v>5.9591178645294436</v>
      </c>
      <c r="Q191" s="42">
        <f t="shared" si="59"/>
        <v>5.6260083105208345</v>
      </c>
      <c r="R191" s="42">
        <f t="shared" si="59"/>
        <v>2.0479429511842762</v>
      </c>
      <c r="S191" s="42">
        <f t="shared" si="59"/>
        <v>3.7192205740086388</v>
      </c>
      <c r="T191" s="42">
        <f t="shared" si="59"/>
        <v>5.0624294134909089</v>
      </c>
      <c r="U191" s="42">
        <f t="shared" si="59"/>
        <v>7.6789695706004704</v>
      </c>
      <c r="V191" s="42">
        <f t="shared" si="59"/>
        <v>49.7919731744283</v>
      </c>
      <c r="W191" s="42">
        <f t="shared" si="59"/>
        <v>13.181029824136775</v>
      </c>
      <c r="X191" s="42">
        <f t="shared" si="59"/>
        <v>2.0902698514105875</v>
      </c>
      <c r="Y191" s="42">
        <f t="shared" si="59"/>
        <v>2.2156319155949262</v>
      </c>
      <c r="Z191" s="42">
        <f t="shared" si="59"/>
        <v>4.9708301339545073</v>
      </c>
      <c r="AC191" s="42">
        <f t="shared" si="60"/>
        <v>18.217169986297904</v>
      </c>
      <c r="AD191" s="42">
        <f t="shared" si="60"/>
        <v>15.843753794259847</v>
      </c>
      <c r="AE191" s="42">
        <f t="shared" si="60"/>
        <v>5.6246211735078901</v>
      </c>
      <c r="AF191" s="42">
        <f t="shared" si="60"/>
        <v>12.206265039423593</v>
      </c>
      <c r="AG191" s="42">
        <f t="shared" si="60"/>
        <v>11.114254687273826</v>
      </c>
      <c r="AH191" s="42">
        <f t="shared" si="60"/>
        <v>120.93304072095916</v>
      </c>
      <c r="AI191" s="42">
        <f t="shared" si="60"/>
        <v>25.77555007145687</v>
      </c>
      <c r="AJ191" s="42">
        <f t="shared" si="60"/>
        <v>2.5309510182658084</v>
      </c>
      <c r="AK191" s="42">
        <f t="shared" si="60"/>
        <v>2.5781211576492979</v>
      </c>
      <c r="AL191" s="42">
        <f t="shared" si="60"/>
        <v>7.1720403413607761</v>
      </c>
    </row>
    <row r="192" spans="4:38">
      <c r="D192" s="42">
        <f t="shared" si="55"/>
        <v>0.5</v>
      </c>
      <c r="E192" s="42">
        <f t="shared" si="58"/>
        <v>6.7369896350999845</v>
      </c>
      <c r="F192" s="42">
        <f t="shared" si="58"/>
        <v>5.8417994410325242</v>
      </c>
      <c r="G192" s="42">
        <f t="shared" si="58"/>
        <v>4.2029830942635513</v>
      </c>
      <c r="H192" s="42">
        <f t="shared" si="58"/>
        <v>8.5559611475666077</v>
      </c>
      <c r="I192" s="42">
        <f t="shared" si="58"/>
        <v>9.5951714707054698</v>
      </c>
      <c r="J192" s="42">
        <f t="shared" si="58"/>
        <v>87.918634989547812</v>
      </c>
      <c r="K192" s="42">
        <f t="shared" si="58"/>
        <v>21.429150253789803</v>
      </c>
      <c r="L192" s="42">
        <f t="shared" si="58"/>
        <v>2.3378895069974015</v>
      </c>
      <c r="M192" s="42">
        <f t="shared" si="58"/>
        <v>2.4170173956428882</v>
      </c>
      <c r="N192" s="42">
        <f t="shared" si="58"/>
        <v>6.0069603021280775</v>
      </c>
      <c r="Q192" s="42">
        <f t="shared" si="59"/>
        <v>4.0233565591179872</v>
      </c>
      <c r="R192" s="42">
        <f t="shared" si="59"/>
        <v>2.1138493138419339</v>
      </c>
      <c r="S192" s="42">
        <f t="shared" si="59"/>
        <v>3.411416199568829</v>
      </c>
      <c r="T192" s="42">
        <f t="shared" si="59"/>
        <v>4.7270572284362489</v>
      </c>
      <c r="U192" s="42">
        <f t="shared" si="59"/>
        <v>7.6111681899021386</v>
      </c>
      <c r="V192" s="42">
        <f t="shared" si="59"/>
        <v>49.255706347292914</v>
      </c>
      <c r="W192" s="42">
        <f t="shared" si="59"/>
        <v>15.218943593023898</v>
      </c>
      <c r="X192" s="42">
        <f t="shared" si="59"/>
        <v>2.1161950672829732</v>
      </c>
      <c r="Y192" s="42">
        <f t="shared" si="59"/>
        <v>2.2449550568689007</v>
      </c>
      <c r="Z192" s="42">
        <f t="shared" si="59"/>
        <v>4.951594743830606</v>
      </c>
      <c r="AC192" s="42">
        <f t="shared" si="60"/>
        <v>14.695701724110076</v>
      </c>
      <c r="AD192" s="42">
        <f t="shared" si="60"/>
        <v>12.754593455184407</v>
      </c>
      <c r="AE192" s="42">
        <f t="shared" si="60"/>
        <v>4.9945499889582621</v>
      </c>
      <c r="AF192" s="42">
        <f t="shared" si="60"/>
        <v>12.345123722793264</v>
      </c>
      <c r="AG192" s="42">
        <f t="shared" si="60"/>
        <v>11.495941863269781</v>
      </c>
      <c r="AH192" s="42">
        <f t="shared" si="60"/>
        <v>128.14920499014551</v>
      </c>
      <c r="AI192" s="42">
        <f t="shared" si="60"/>
        <v>25.400894584293379</v>
      </c>
      <c r="AJ192" s="42">
        <f t="shared" si="60"/>
        <v>2.5595839467118293</v>
      </c>
      <c r="AK192" s="42">
        <f t="shared" si="60"/>
        <v>2.5920313728287256</v>
      </c>
      <c r="AL192" s="42">
        <f t="shared" si="60"/>
        <v>7.4059449172174325</v>
      </c>
    </row>
    <row r="193" spans="4:38">
      <c r="D193" s="42">
        <f t="shared" si="55"/>
        <v>0.625</v>
      </c>
      <c r="E193" s="42">
        <f t="shared" si="58"/>
        <v>4.6976371407252753</v>
      </c>
      <c r="F193" s="42">
        <f t="shared" si="58"/>
        <v>4.6390390639464654</v>
      </c>
      <c r="G193" s="42">
        <f t="shared" si="58"/>
        <v>3.8393730055383486</v>
      </c>
      <c r="H193" s="42">
        <f t="shared" si="58"/>
        <v>8.4887544923385878</v>
      </c>
      <c r="I193" s="42">
        <f t="shared" si="58"/>
        <v>9.7614047292447204</v>
      </c>
      <c r="J193" s="42">
        <f t="shared" si="58"/>
        <v>90.322773180880915</v>
      </c>
      <c r="K193" s="42">
        <f t="shared" si="58"/>
        <v>22.073774843659095</v>
      </c>
      <c r="L193" s="42">
        <f t="shared" si="58"/>
        <v>2.3591065631212293</v>
      </c>
      <c r="M193" s="42">
        <f t="shared" si="58"/>
        <v>2.4415763241795769</v>
      </c>
      <c r="N193" s="42">
        <f t="shared" si="58"/>
        <v>6.0537276287693942</v>
      </c>
      <c r="Q193" s="42">
        <f t="shared" si="59"/>
        <v>2.777485738791313</v>
      </c>
      <c r="R193" s="42">
        <f t="shared" si="59"/>
        <v>2.1888462092799554</v>
      </c>
      <c r="S193" s="42">
        <f t="shared" si="59"/>
        <v>3.1732513844223051</v>
      </c>
      <c r="T193" s="42">
        <f t="shared" si="59"/>
        <v>4.4680320799691309</v>
      </c>
      <c r="U193" s="42">
        <f t="shared" si="59"/>
        <v>7.5594015826540755</v>
      </c>
      <c r="V193" s="42">
        <f t="shared" si="59"/>
        <v>48.645471681931369</v>
      </c>
      <c r="W193" s="42">
        <f t="shared" si="59"/>
        <v>17.537948916240303</v>
      </c>
      <c r="X193" s="42">
        <f t="shared" si="59"/>
        <v>2.1363591240726088</v>
      </c>
      <c r="Y193" s="42">
        <f t="shared" si="59"/>
        <v>2.2775753178155966</v>
      </c>
      <c r="Z193" s="42">
        <f t="shared" si="59"/>
        <v>4.9241061067331726</v>
      </c>
      <c r="AC193" s="42">
        <f t="shared" si="60"/>
        <v>10.674529341798113</v>
      </c>
      <c r="AD193" s="42">
        <f t="shared" si="60"/>
        <v>9.5468896331645361</v>
      </c>
      <c r="AE193" s="42">
        <f t="shared" si="60"/>
        <v>4.5054946266544036</v>
      </c>
      <c r="AF193" s="42">
        <f t="shared" si="60"/>
        <v>12.453124920969699</v>
      </c>
      <c r="AG193" s="42">
        <f t="shared" si="60"/>
        <v>11.930275546299688</v>
      </c>
      <c r="AH193" s="42">
        <f t="shared" si="60"/>
        <v>133.7144122493672</v>
      </c>
      <c r="AI193" s="42">
        <f t="shared" si="60"/>
        <v>24.955003386262742</v>
      </c>
      <c r="AJ193" s="42">
        <f t="shared" si="60"/>
        <v>2.5818540021698495</v>
      </c>
      <c r="AK193" s="42">
        <f t="shared" si="60"/>
        <v>2.6078602383777287</v>
      </c>
      <c r="AL193" s="42">
        <f t="shared" si="60"/>
        <v>7.6345932104705927</v>
      </c>
    </row>
    <row r="194" spans="4:38">
      <c r="D194" s="42">
        <f t="shared" si="55"/>
        <v>0.75</v>
      </c>
      <c r="E194" s="42">
        <f t="shared" si="58"/>
        <v>3.2301224666498305</v>
      </c>
      <c r="F194" s="42">
        <f t="shared" si="58"/>
        <v>3.7769336336781003</v>
      </c>
      <c r="G194" s="42">
        <f t="shared" si="58"/>
        <v>3.5692650091356426</v>
      </c>
      <c r="H194" s="42">
        <f t="shared" si="58"/>
        <v>8.4286245305384746</v>
      </c>
      <c r="I194" s="42">
        <f t="shared" si="58"/>
        <v>9.917563244842178</v>
      </c>
      <c r="J194" s="42">
        <f t="shared" si="58"/>
        <v>92.331905855997292</v>
      </c>
      <c r="K194" s="42">
        <f t="shared" si="58"/>
        <v>22.534220979279983</v>
      </c>
      <c r="L194" s="42">
        <f t="shared" si="58"/>
        <v>2.3742616032096748</v>
      </c>
      <c r="M194" s="42">
        <f t="shared" si="58"/>
        <v>2.4646468328049544</v>
      </c>
      <c r="N194" s="42">
        <f t="shared" si="58"/>
        <v>6.0994198444534771</v>
      </c>
      <c r="Q194" s="42">
        <f t="shared" si="59"/>
        <v>1.8816753418991112</v>
      </c>
      <c r="R194" s="42">
        <f t="shared" si="59"/>
        <v>2.2592978383277971</v>
      </c>
      <c r="S194" s="42">
        <f t="shared" si="59"/>
        <v>2.9916401855900041</v>
      </c>
      <c r="T194" s="42">
        <f t="shared" si="59"/>
        <v>4.2661264942716182</v>
      </c>
      <c r="U194" s="42">
        <f t="shared" si="59"/>
        <v>7.5134447318688906</v>
      </c>
      <c r="V194" s="42">
        <f t="shared" si="59"/>
        <v>48.072220935682893</v>
      </c>
      <c r="W194" s="42">
        <f t="shared" si="59"/>
        <v>19.716408462292065</v>
      </c>
      <c r="X194" s="42">
        <f t="shared" si="59"/>
        <v>2.1507620217794923</v>
      </c>
      <c r="Y194" s="42">
        <f t="shared" si="59"/>
        <v>2.3078552286731524</v>
      </c>
      <c r="Z194" s="42">
        <f t="shared" si="59"/>
        <v>4.8887635733221781</v>
      </c>
      <c r="AC194" s="42">
        <f t="shared" si="60"/>
        <v>6.8732916596003477</v>
      </c>
      <c r="AD194" s="42">
        <f t="shared" si="60"/>
        <v>6.6784016950550802</v>
      </c>
      <c r="AE194" s="42">
        <f t="shared" si="60"/>
        <v>4.1468898326812935</v>
      </c>
      <c r="AF194" s="42">
        <f t="shared" si="60"/>
        <v>12.530268633952844</v>
      </c>
      <c r="AG194" s="42">
        <f t="shared" si="60"/>
        <v>12.338285975812639</v>
      </c>
      <c r="AH194" s="42">
        <f t="shared" si="60"/>
        <v>138.12908349364216</v>
      </c>
      <c r="AI194" s="42">
        <f t="shared" si="60"/>
        <v>24.502886412530891</v>
      </c>
      <c r="AJ194" s="42">
        <f t="shared" si="60"/>
        <v>2.5977611846398623</v>
      </c>
      <c r="AK194" s="42">
        <f t="shared" si="60"/>
        <v>2.6227297787419452</v>
      </c>
      <c r="AL194" s="42">
        <f t="shared" si="60"/>
        <v>7.8579852211202512</v>
      </c>
    </row>
    <row r="195" spans="4:38">
      <c r="D195" s="42">
        <f t="shared" si="55"/>
        <v>0.875</v>
      </c>
      <c r="E195" s="42">
        <f t="shared" si="58"/>
        <v>2.3221101510684603</v>
      </c>
      <c r="F195" s="42">
        <f t="shared" si="58"/>
        <v>3.2520778766484737</v>
      </c>
      <c r="G195" s="42">
        <f t="shared" si="58"/>
        <v>3.3808335066083774</v>
      </c>
      <c r="H195" s="42">
        <f t="shared" si="58"/>
        <v>8.3617660553924544</v>
      </c>
      <c r="I195" s="42">
        <f t="shared" si="58"/>
        <v>10.033422788672585</v>
      </c>
      <c r="J195" s="42">
        <f t="shared" si="58"/>
        <v>94.278366868915001</v>
      </c>
      <c r="K195" s="42">
        <f t="shared" si="58"/>
        <v>22.810488660652545</v>
      </c>
      <c r="L195" s="42">
        <f t="shared" si="58"/>
        <v>2.3833546272627437</v>
      </c>
      <c r="M195" s="42">
        <f t="shared" si="58"/>
        <v>2.481763661785072</v>
      </c>
      <c r="N195" s="42">
        <f t="shared" si="58"/>
        <v>6.1440369491802844</v>
      </c>
      <c r="Q195" s="42">
        <f t="shared" si="59"/>
        <v>1.3292048607996649</v>
      </c>
      <c r="R195" s="42">
        <f t="shared" si="59"/>
        <v>2.3115684018149025</v>
      </c>
      <c r="S195" s="42">
        <f t="shared" si="59"/>
        <v>2.8534966600928731</v>
      </c>
      <c r="T195" s="42">
        <f t="shared" si="59"/>
        <v>4.1021129975259338</v>
      </c>
      <c r="U195" s="42">
        <f t="shared" si="59"/>
        <v>7.4630726205590321</v>
      </c>
      <c r="V195" s="42">
        <f t="shared" si="59"/>
        <v>47.646905865885522</v>
      </c>
      <c r="W195" s="42">
        <f t="shared" si="59"/>
        <v>21.332684899685304</v>
      </c>
      <c r="X195" s="42">
        <f t="shared" si="59"/>
        <v>2.1594037604036171</v>
      </c>
      <c r="Y195" s="42">
        <f t="shared" si="59"/>
        <v>2.330157319679711</v>
      </c>
      <c r="Z195" s="42">
        <f t="shared" si="59"/>
        <v>4.8459664942576426</v>
      </c>
      <c r="AC195" s="42">
        <f t="shared" si="60"/>
        <v>4.0116274977550432</v>
      </c>
      <c r="AD195" s="42">
        <f t="shared" si="60"/>
        <v>4.6068890077107838</v>
      </c>
      <c r="AE195" s="42">
        <f t="shared" si="60"/>
        <v>3.9081703531238734</v>
      </c>
      <c r="AF195" s="42">
        <f t="shared" si="60"/>
        <v>12.576554861742707</v>
      </c>
      <c r="AG195" s="42">
        <f t="shared" si="60"/>
        <v>12.641003391257726</v>
      </c>
      <c r="AH195" s="42">
        <f t="shared" si="60"/>
        <v>141.89363971798923</v>
      </c>
      <c r="AI195" s="42">
        <f t="shared" si="60"/>
        <v>24.109553598263751</v>
      </c>
      <c r="AJ195" s="42">
        <f t="shared" si="60"/>
        <v>2.6073054941218698</v>
      </c>
      <c r="AK195" s="42">
        <f t="shared" si="60"/>
        <v>2.6337620183670096</v>
      </c>
      <c r="AL195" s="42">
        <f t="shared" si="60"/>
        <v>8.0761209491663717</v>
      </c>
    </row>
    <row r="196" spans="4:38">
      <c r="D196" s="42">
        <f t="shared" si="55"/>
        <v>1</v>
      </c>
      <c r="E196" s="42">
        <f t="shared" si="58"/>
        <v>1.9612647321759238</v>
      </c>
      <c r="F196" s="42">
        <f t="shared" si="58"/>
        <v>3.0610665192786435</v>
      </c>
      <c r="G196" s="42">
        <f t="shared" si="58"/>
        <v>3.2622528995094906</v>
      </c>
      <c r="H196" s="42">
        <f t="shared" si="58"/>
        <v>8.2743738601267331</v>
      </c>
      <c r="I196" s="42">
        <f t="shared" si="58"/>
        <v>10.078759131910559</v>
      </c>
      <c r="J196" s="42">
        <f t="shared" si="58"/>
        <v>96.494490073652472</v>
      </c>
      <c r="K196" s="42">
        <f t="shared" si="58"/>
        <v>22.902577887776744</v>
      </c>
      <c r="L196" s="42">
        <f t="shared" si="58"/>
        <v>2.3863856352804342</v>
      </c>
      <c r="M196" s="42">
        <f t="shared" si="58"/>
        <v>2.488461551385988</v>
      </c>
      <c r="N196" s="42">
        <f t="shared" si="58"/>
        <v>6.1875789429498163</v>
      </c>
      <c r="Q196" s="42">
        <f t="shared" si="59"/>
        <v>1.1133537878512627</v>
      </c>
      <c r="R196" s="42">
        <f t="shared" si="59"/>
        <v>2.3320221005707307</v>
      </c>
      <c r="S196" s="42">
        <f t="shared" si="59"/>
        <v>2.7457348649518512</v>
      </c>
      <c r="T196" s="42">
        <f t="shared" si="59"/>
        <v>3.9567641159141265</v>
      </c>
      <c r="U196" s="42">
        <f t="shared" si="59"/>
        <v>7.3980602317370279</v>
      </c>
      <c r="V196" s="42">
        <f t="shared" si="59"/>
        <v>47.480478229878095</v>
      </c>
      <c r="W196" s="42">
        <f t="shared" si="59"/>
        <v>21.965140896926126</v>
      </c>
      <c r="X196" s="42">
        <f t="shared" si="59"/>
        <v>2.1622843399449945</v>
      </c>
      <c r="Y196" s="42">
        <f t="shared" si="59"/>
        <v>2.3388441210734232</v>
      </c>
      <c r="Z196" s="42">
        <f t="shared" si="59"/>
        <v>4.7961142201995832</v>
      </c>
      <c r="AC196" s="42">
        <f t="shared" si="60"/>
        <v>2.8091756765005811</v>
      </c>
      <c r="AD196" s="42">
        <f t="shared" si="60"/>
        <v>3.7901109379865598</v>
      </c>
      <c r="AE196" s="42">
        <f t="shared" si="60"/>
        <v>3.7787709340671327</v>
      </c>
      <c r="AF196" s="42">
        <f t="shared" si="60"/>
        <v>12.591983604339369</v>
      </c>
      <c r="AG196" s="42">
        <f t="shared" si="60"/>
        <v>12.759458032084048</v>
      </c>
      <c r="AH196" s="42">
        <f t="shared" si="60"/>
        <v>145.50850191742643</v>
      </c>
      <c r="AI196" s="42">
        <f t="shared" si="60"/>
        <v>23.840014878627326</v>
      </c>
      <c r="AJ196" s="42">
        <f t="shared" si="60"/>
        <v>2.6104869306158736</v>
      </c>
      <c r="AK196" s="42">
        <f t="shared" si="60"/>
        <v>2.6380789816985537</v>
      </c>
      <c r="AL196" s="42">
        <f t="shared" si="60"/>
        <v>8.2890003946089514</v>
      </c>
    </row>
    <row r="197" spans="4:38">
      <c r="D197" s="42">
        <f t="shared" si="55"/>
        <v>1.125</v>
      </c>
      <c r="E197" s="42">
        <f t="shared" si="58"/>
        <v>1.8711528568644606</v>
      </c>
      <c r="F197" s="42">
        <f t="shared" si="58"/>
        <v>3.0367724147177548</v>
      </c>
      <c r="G197" s="42">
        <f t="shared" si="58"/>
        <v>3.1757508367949576</v>
      </c>
      <c r="H197" s="42">
        <f t="shared" si="58"/>
        <v>8.1642209452442227</v>
      </c>
      <c r="I197" s="42">
        <f t="shared" si="58"/>
        <v>10.065857089382293</v>
      </c>
      <c r="J197" s="42">
        <f t="shared" si="58"/>
        <v>98.925450672489049</v>
      </c>
      <c r="K197" s="42">
        <f t="shared" si="58"/>
        <v>22.894393370253919</v>
      </c>
      <c r="L197" s="42">
        <f t="shared" si="58"/>
        <v>2.3842658040948921</v>
      </c>
      <c r="M197" s="42">
        <f t="shared" si="58"/>
        <v>2.486951493017707</v>
      </c>
      <c r="N197" s="42">
        <f t="shared" si="58"/>
        <v>6.2300458257620299</v>
      </c>
      <c r="Q197" s="42">
        <f t="shared" si="59"/>
        <v>1.0643151836476845</v>
      </c>
      <c r="R197" s="42">
        <f t="shared" si="59"/>
        <v>2.3318517981686036</v>
      </c>
      <c r="S197" s="42">
        <f t="shared" si="59"/>
        <v>2.6500136153828127</v>
      </c>
      <c r="T197" s="42">
        <f t="shared" si="59"/>
        <v>3.8161187055798238</v>
      </c>
      <c r="U197" s="42">
        <f t="shared" si="59"/>
        <v>7.3183772300334731</v>
      </c>
      <c r="V197" s="42">
        <f t="shared" si="59"/>
        <v>47.511567392693244</v>
      </c>
      <c r="W197" s="42">
        <f t="shared" si="59"/>
        <v>21.955629568094295</v>
      </c>
      <c r="X197" s="42">
        <f t="shared" si="59"/>
        <v>2.1602447022518318</v>
      </c>
      <c r="Y197" s="42">
        <f t="shared" si="59"/>
        <v>2.3376911238359597</v>
      </c>
      <c r="Z197" s="42">
        <f t="shared" si="59"/>
        <v>4.7396061018079756</v>
      </c>
      <c r="AC197" s="42">
        <f t="shared" si="60"/>
        <v>2.6779905300812326</v>
      </c>
      <c r="AD197" s="42">
        <f t="shared" si="60"/>
        <v>3.7546445289484134</v>
      </c>
      <c r="AE197" s="42">
        <f t="shared" si="60"/>
        <v>3.7017188979550455</v>
      </c>
      <c r="AF197" s="42">
        <f t="shared" si="60"/>
        <v>12.571353052171798</v>
      </c>
      <c r="AG197" s="42">
        <f t="shared" si="60"/>
        <v>12.741366600487284</v>
      </c>
      <c r="AH197" s="42">
        <f t="shared" si="60"/>
        <v>149.16898882543197</v>
      </c>
      <c r="AI197" s="42">
        <f t="shared" si="60"/>
        <v>23.65636783086903</v>
      </c>
      <c r="AJ197" s="42">
        <f t="shared" si="60"/>
        <v>2.6082869059379528</v>
      </c>
      <c r="AK197" s="42">
        <f t="shared" si="60"/>
        <v>2.6363419988764862</v>
      </c>
      <c r="AL197" s="42">
        <f t="shared" si="60"/>
        <v>8.4966235574480304</v>
      </c>
    </row>
    <row r="198" spans="4:38">
      <c r="D198" s="42">
        <f t="shared" si="55"/>
        <v>1.325</v>
      </c>
      <c r="E198" s="42">
        <f t="shared" si="58"/>
        <v>1.7321902174039794</v>
      </c>
      <c r="F198" s="42">
        <f t="shared" si="58"/>
        <v>3.0016007312545234</v>
      </c>
      <c r="G198" s="42">
        <f t="shared" si="58"/>
        <v>3.0419025817794516</v>
      </c>
      <c r="H198" s="42">
        <f t="shared" si="58"/>
        <v>7.9568261791542048</v>
      </c>
      <c r="I198" s="42">
        <f t="shared" si="58"/>
        <v>9.9938579393195077</v>
      </c>
      <c r="J198" s="42">
        <f t="shared" si="58"/>
        <v>102.68697755352397</v>
      </c>
      <c r="K198" s="42">
        <f t="shared" si="58"/>
        <v>22.848750951721357</v>
      </c>
      <c r="L198" s="42">
        <f t="shared" si="58"/>
        <v>2.3724381414704614</v>
      </c>
      <c r="M198" s="42">
        <f t="shared" si="58"/>
        <v>2.4785303837877737</v>
      </c>
      <c r="N198" s="42">
        <f t="shared" si="58"/>
        <v>6.2957566074705102</v>
      </c>
      <c r="Q198" s="42">
        <f t="shared" si="59"/>
        <v>0.98891055754452595</v>
      </c>
      <c r="R198" s="42">
        <f t="shared" si="59"/>
        <v>2.3308708563323703</v>
      </c>
      <c r="S198" s="42">
        <f t="shared" si="59"/>
        <v>2.5019001274420618</v>
      </c>
      <c r="T198" s="42">
        <f t="shared" si="59"/>
        <v>3.5984921871081093</v>
      </c>
      <c r="U198" s="42">
        <f t="shared" si="59"/>
        <v>7.1752812631897278</v>
      </c>
      <c r="V198" s="42">
        <f t="shared" si="59"/>
        <v>47.68623660272705</v>
      </c>
      <c r="W198" s="42">
        <f t="shared" si="59"/>
        <v>21.902587950169391</v>
      </c>
      <c r="X198" s="42">
        <f t="shared" si="59"/>
        <v>2.148870139672022</v>
      </c>
      <c r="Y198" s="42">
        <f t="shared" si="59"/>
        <v>2.3312489952286977</v>
      </c>
      <c r="Z198" s="42">
        <f t="shared" si="59"/>
        <v>4.6363457354150963</v>
      </c>
      <c r="AC198" s="42">
        <f t="shared" si="60"/>
        <v>2.4754698772634329</v>
      </c>
      <c r="AD198" s="42">
        <f t="shared" si="60"/>
        <v>3.7032981906159801</v>
      </c>
      <c r="AE198" s="42">
        <f t="shared" si="60"/>
        <v>3.5834014932561953</v>
      </c>
      <c r="AF198" s="42">
        <f t="shared" si="60"/>
        <v>12.456303106470347</v>
      </c>
      <c r="AG198" s="42">
        <f t="shared" si="60"/>
        <v>12.640476512526373</v>
      </c>
      <c r="AH198" s="42">
        <f t="shared" si="60"/>
        <v>154.83301312460407</v>
      </c>
      <c r="AI198" s="42">
        <f t="shared" si="60"/>
        <v>23.372203082540228</v>
      </c>
      <c r="AJ198" s="42">
        <f t="shared" si="60"/>
        <v>2.5960061432688999</v>
      </c>
      <c r="AK198" s="42">
        <f t="shared" si="60"/>
        <v>2.6266554050451512</v>
      </c>
      <c r="AL198" s="42">
        <f t="shared" si="60"/>
        <v>8.8178875501752536</v>
      </c>
    </row>
    <row r="199" spans="4:38">
      <c r="D199" s="42">
        <f t="shared" si="55"/>
        <v>1.5249999999999999</v>
      </c>
      <c r="E199" s="42">
        <f t="shared" si="58"/>
        <v>1.5995816899099053</v>
      </c>
      <c r="F199" s="42">
        <f t="shared" si="58"/>
        <v>2.9706425062996358</v>
      </c>
      <c r="G199" s="42">
        <f t="shared" si="58"/>
        <v>2.9136605363981052</v>
      </c>
      <c r="H199" s="42">
        <f t="shared" si="58"/>
        <v>7.7144351974138274</v>
      </c>
      <c r="I199" s="42">
        <f t="shared" si="58"/>
        <v>9.863257364089467</v>
      </c>
      <c r="J199" s="42">
        <f t="shared" si="58"/>
        <v>106.29095357043209</v>
      </c>
      <c r="K199" s="42">
        <f t="shared" si="58"/>
        <v>22.766033501134284</v>
      </c>
      <c r="L199" s="42">
        <f t="shared" si="58"/>
        <v>2.350988395024209</v>
      </c>
      <c r="M199" s="42">
        <f t="shared" si="58"/>
        <v>2.4632688637147813</v>
      </c>
      <c r="N199" s="42">
        <f t="shared" si="58"/>
        <v>6.3587151051284003</v>
      </c>
      <c r="Q199" s="42">
        <f t="shared" si="59"/>
        <v>0.91720203341819539</v>
      </c>
      <c r="R199" s="42">
        <f t="shared" si="59"/>
        <v>2.3290179661972648</v>
      </c>
      <c r="S199" s="42">
        <f t="shared" si="59"/>
        <v>2.3599903458024922</v>
      </c>
      <c r="T199" s="42">
        <f t="shared" si="59"/>
        <v>3.389980915483374</v>
      </c>
      <c r="U199" s="42">
        <f t="shared" si="59"/>
        <v>7.0145642165748425</v>
      </c>
      <c r="V199" s="42">
        <f t="shared" si="59"/>
        <v>48.005904953157781</v>
      </c>
      <c r="W199" s="42">
        <f t="shared" si="59"/>
        <v>21.806460979889973</v>
      </c>
      <c r="X199" s="42">
        <f t="shared" si="59"/>
        <v>2.1282557107414126</v>
      </c>
      <c r="Y199" s="42">
        <f t="shared" si="59"/>
        <v>2.3195445249159912</v>
      </c>
      <c r="Z199" s="42">
        <f t="shared" si="59"/>
        <v>4.5187044855214262</v>
      </c>
      <c r="AC199" s="42">
        <f t="shared" si="60"/>
        <v>2.2819613464016149</v>
      </c>
      <c r="AD199" s="42">
        <f t="shared" si="60"/>
        <v>3.6581029842401764</v>
      </c>
      <c r="AE199" s="42">
        <f t="shared" si="60"/>
        <v>3.4710686262476953</v>
      </c>
      <c r="AF199" s="42">
        <f t="shared" si="60"/>
        <v>12.247798857472009</v>
      </c>
      <c r="AG199" s="42">
        <f t="shared" si="60"/>
        <v>12.457634079238662</v>
      </c>
      <c r="AH199" s="42">
        <f t="shared" si="60"/>
        <v>160.25980080391543</v>
      </c>
      <c r="AI199" s="42">
        <f t="shared" si="60"/>
        <v>23.099940522623129</v>
      </c>
      <c r="AJ199" s="42">
        <f t="shared" si="60"/>
        <v>2.5737210793070018</v>
      </c>
      <c r="AK199" s="42">
        <f t="shared" si="60"/>
        <v>2.6091004556721678</v>
      </c>
      <c r="AL199" s="42">
        <f t="shared" si="60"/>
        <v>9.1256954594374164</v>
      </c>
    </row>
    <row r="200" spans="4:38">
      <c r="D200" s="42">
        <f t="shared" ref="D200:D263" si="61">D96</f>
        <v>1.7249999999999999</v>
      </c>
      <c r="E200" s="42">
        <f t="shared" si="58"/>
        <v>1.4732518175872784</v>
      </c>
      <c r="F200" s="42">
        <f t="shared" si="58"/>
        <v>2.9435102953925609</v>
      </c>
      <c r="G200" s="42">
        <f t="shared" si="58"/>
        <v>2.7910247006509152</v>
      </c>
      <c r="H200" s="42">
        <f t="shared" si="58"/>
        <v>7.4408678534731205</v>
      </c>
      <c r="I200" s="42">
        <f t="shared" si="58"/>
        <v>9.6793191513937842</v>
      </c>
      <c r="J200" s="42">
        <f t="shared" si="58"/>
        <v>109.73737872321294</v>
      </c>
      <c r="K200" s="42">
        <f t="shared" si="58"/>
        <v>22.649650216842581</v>
      </c>
      <c r="L200" s="42">
        <f t="shared" si="58"/>
        <v>2.3207858248842399</v>
      </c>
      <c r="M200" s="42">
        <f t="shared" si="58"/>
        <v>2.4417959360946337</v>
      </c>
      <c r="N200" s="42">
        <f t="shared" si="58"/>
        <v>6.4189213187356193</v>
      </c>
      <c r="Q200" s="42">
        <f t="shared" si="59"/>
        <v>0.84911357397091658</v>
      </c>
      <c r="R200" s="42">
        <f t="shared" si="59"/>
        <v>2.3262931277632823</v>
      </c>
      <c r="S200" s="42">
        <f t="shared" si="59"/>
        <v>2.2242842704641124</v>
      </c>
      <c r="T200" s="42">
        <f t="shared" si="59"/>
        <v>3.1905848907056247</v>
      </c>
      <c r="U200" s="42">
        <f t="shared" si="59"/>
        <v>6.8380350210777907</v>
      </c>
      <c r="V200" s="42">
        <f t="shared" si="59"/>
        <v>48.460564886419192</v>
      </c>
      <c r="W200" s="42">
        <f t="shared" si="59"/>
        <v>21.671210528736992</v>
      </c>
      <c r="X200" s="42">
        <f t="shared" si="59"/>
        <v>2.0992506474399115</v>
      </c>
      <c r="Y200" s="42">
        <f t="shared" si="59"/>
        <v>2.3030301864157479</v>
      </c>
      <c r="Z200" s="42">
        <f t="shared" si="59"/>
        <v>4.3883180924303895</v>
      </c>
      <c r="AC200" s="42">
        <f t="shared" si="60"/>
        <v>2.0973900612036407</v>
      </c>
      <c r="AD200" s="42">
        <f t="shared" si="60"/>
        <v>3.6184932884916607</v>
      </c>
      <c r="AE200" s="42">
        <f t="shared" si="60"/>
        <v>3.3645748323745228</v>
      </c>
      <c r="AF200" s="42">
        <f t="shared" si="60"/>
        <v>11.954433804330561</v>
      </c>
      <c r="AG200" s="42">
        <f t="shared" si="60"/>
        <v>12.200375148470405</v>
      </c>
      <c r="AH200" s="42">
        <f t="shared" si="60"/>
        <v>165.44935186336619</v>
      </c>
      <c r="AI200" s="42">
        <f t="shared" si="60"/>
        <v>22.839580151117733</v>
      </c>
      <c r="AJ200" s="42">
        <f t="shared" si="60"/>
        <v>2.5423210023285687</v>
      </c>
      <c r="AK200" s="42">
        <f t="shared" si="60"/>
        <v>2.5844006777038873</v>
      </c>
      <c r="AL200" s="42">
        <f t="shared" si="60"/>
        <v>9.4200472852346024</v>
      </c>
    </row>
    <row r="201" spans="4:38">
      <c r="D201" s="42">
        <f t="shared" si="61"/>
        <v>2</v>
      </c>
      <c r="E201" s="42">
        <f t="shared" si="58"/>
        <v>1.30966150214304</v>
      </c>
      <c r="F201" s="42">
        <f t="shared" si="58"/>
        <v>2.9117389667797742</v>
      </c>
      <c r="G201" s="42">
        <f t="shared" si="58"/>
        <v>2.6315543156668038</v>
      </c>
      <c r="H201" s="42">
        <f t="shared" si="58"/>
        <v>7.0208243441685241</v>
      </c>
      <c r="I201" s="42">
        <f t="shared" si="58"/>
        <v>9.3489828734141032</v>
      </c>
      <c r="J201" s="42">
        <f t="shared" si="58"/>
        <v>114.21896228795406</v>
      </c>
      <c r="K201" s="42">
        <f t="shared" si="58"/>
        <v>22.440915611236264</v>
      </c>
      <c r="L201" s="42">
        <f t="shared" si="58"/>
        <v>2.2665623271576902</v>
      </c>
      <c r="M201" s="42">
        <f t="shared" si="58"/>
        <v>2.4032840217309759</v>
      </c>
      <c r="N201" s="42">
        <f t="shared" si="58"/>
        <v>6.4972108986441963</v>
      </c>
      <c r="Q201" s="42">
        <f t="shared" si="59"/>
        <v>0.7612631551080995</v>
      </c>
      <c r="R201" s="42">
        <f t="shared" si="59"/>
        <v>2.3211227468348059</v>
      </c>
      <c r="S201" s="42">
        <f t="shared" si="59"/>
        <v>2.0478179060687318</v>
      </c>
      <c r="T201" s="42">
        <f t="shared" si="59"/>
        <v>2.9312988456285591</v>
      </c>
      <c r="U201" s="42">
        <f t="shared" si="59"/>
        <v>6.5728119535111436</v>
      </c>
      <c r="V201" s="42">
        <f t="shared" si="59"/>
        <v>49.287755215271488</v>
      </c>
      <c r="W201" s="42">
        <f t="shared" si="59"/>
        <v>21.428637467224693</v>
      </c>
      <c r="X201" s="42">
        <f t="shared" si="59"/>
        <v>2.047228318882846</v>
      </c>
      <c r="Y201" s="42">
        <f t="shared" si="59"/>
        <v>2.2733005130459123</v>
      </c>
      <c r="Z201" s="42">
        <f t="shared" si="59"/>
        <v>4.191231087169152</v>
      </c>
      <c r="AC201" s="42">
        <f t="shared" si="60"/>
        <v>1.8580598491779763</v>
      </c>
      <c r="AD201" s="42">
        <f t="shared" si="60"/>
        <v>3.5721110506346436</v>
      </c>
      <c r="AE201" s="42">
        <f t="shared" si="60"/>
        <v>3.227412771516001</v>
      </c>
      <c r="AF201" s="42">
        <f t="shared" si="60"/>
        <v>11.428280593937703</v>
      </c>
      <c r="AG201" s="42">
        <f t="shared" si="60"/>
        <v>11.73897863625286</v>
      </c>
      <c r="AH201" s="42">
        <f t="shared" si="60"/>
        <v>172.1976216517445</v>
      </c>
      <c r="AI201" s="42">
        <f t="shared" si="60"/>
        <v>22.501018682313699</v>
      </c>
      <c r="AJ201" s="42">
        <f t="shared" si="60"/>
        <v>2.4858963354325381</v>
      </c>
      <c r="AK201" s="42">
        <f t="shared" si="60"/>
        <v>2.5401013743791117</v>
      </c>
      <c r="AL201" s="42">
        <f t="shared" si="60"/>
        <v>9.8028097844229976</v>
      </c>
    </row>
    <row r="202" spans="4:38">
      <c r="D202" s="42">
        <f t="shared" si="61"/>
        <v>2.25</v>
      </c>
      <c r="E202" s="42">
        <f t="shared" ref="E202:N217" si="62">E98/$J$176/2220*$F$174*60*24</f>
        <v>1.170955094154845</v>
      </c>
      <c r="F202" s="42">
        <f t="shared" si="62"/>
        <v>2.8876498092398371</v>
      </c>
      <c r="G202" s="42">
        <f t="shared" si="62"/>
        <v>2.4957789260895566</v>
      </c>
      <c r="H202" s="42">
        <f t="shared" si="62"/>
        <v>6.6024407656905435</v>
      </c>
      <c r="I202" s="42">
        <f t="shared" si="62"/>
        <v>8.9813205419882536</v>
      </c>
      <c r="J202" s="42">
        <f t="shared" si="62"/>
        <v>118.03464727853333</v>
      </c>
      <c r="K202" s="42">
        <f t="shared" si="62"/>
        <v>22.208974707878173</v>
      </c>
      <c r="L202" s="42">
        <f t="shared" si="62"/>
        <v>2.2062357733707993</v>
      </c>
      <c r="M202" s="42">
        <f t="shared" si="62"/>
        <v>2.3604905032264147</v>
      </c>
      <c r="N202" s="42">
        <f t="shared" si="62"/>
        <v>6.5638677779950676</v>
      </c>
      <c r="Q202" s="42">
        <f t="shared" ref="Q202:Z217" si="63">Q98/$J$176/2220*$F$174*60*24</f>
        <v>0.68704722629359216</v>
      </c>
      <c r="R202" s="42">
        <f t="shared" si="63"/>
        <v>2.3149918603583499</v>
      </c>
      <c r="S202" s="42">
        <f t="shared" si="63"/>
        <v>1.8975718940869517</v>
      </c>
      <c r="T202" s="42">
        <f t="shared" si="63"/>
        <v>2.7105389610531962</v>
      </c>
      <c r="U202" s="42">
        <f t="shared" si="63"/>
        <v>6.3126830807051508</v>
      </c>
      <c r="V202" s="42">
        <f t="shared" si="63"/>
        <v>50.22290680759491</v>
      </c>
      <c r="W202" s="42">
        <f t="shared" si="63"/>
        <v>21.159096080667954</v>
      </c>
      <c r="X202" s="42">
        <f t="shared" si="63"/>
        <v>1.9894203745802179</v>
      </c>
      <c r="Y202" s="42">
        <f t="shared" si="63"/>
        <v>2.24011447244574</v>
      </c>
      <c r="Z202" s="42">
        <f t="shared" si="63"/>
        <v>3.9974129001770113</v>
      </c>
      <c r="AC202" s="42">
        <f t="shared" ref="AC202:AL217" si="64">AC98/$J$176/2220*$F$174*60*24</f>
        <v>1.6548629620161017</v>
      </c>
      <c r="AD202" s="42">
        <f t="shared" si="64"/>
        <v>3.5369438390770287</v>
      </c>
      <c r="AE202" s="42">
        <f t="shared" si="64"/>
        <v>3.11174286178034</v>
      </c>
      <c r="AF202" s="42">
        <f t="shared" si="64"/>
        <v>10.843631725731093</v>
      </c>
      <c r="AG202" s="42">
        <f t="shared" si="64"/>
        <v>11.226285862866556</v>
      </c>
      <c r="AH202" s="42">
        <f t="shared" si="64"/>
        <v>177.94319603899356</v>
      </c>
      <c r="AI202" s="42">
        <f t="shared" si="64"/>
        <v>22.212762556718396</v>
      </c>
      <c r="AJ202" s="42">
        <f t="shared" si="64"/>
        <v>2.4230511721613812</v>
      </c>
      <c r="AK202" s="42">
        <f t="shared" si="64"/>
        <v>2.4908770476248678</v>
      </c>
      <c r="AL202" s="42">
        <f t="shared" si="64"/>
        <v>10.1286993058413</v>
      </c>
    </row>
    <row r="203" spans="4:38">
      <c r="D203" s="42">
        <f t="shared" si="61"/>
        <v>2.5</v>
      </c>
      <c r="E203" s="42">
        <f t="shared" si="62"/>
        <v>1.0416316928693794</v>
      </c>
      <c r="F203" s="42">
        <f t="shared" si="62"/>
        <v>2.8673442890098375</v>
      </c>
      <c r="G203" s="42">
        <f t="shared" si="62"/>
        <v>2.3687632390656832</v>
      </c>
      <c r="H203" s="42">
        <f t="shared" si="62"/>
        <v>6.1569800099563583</v>
      </c>
      <c r="I203" s="42">
        <f t="shared" si="62"/>
        <v>8.5601325745512753</v>
      </c>
      <c r="J203" s="42">
        <f t="shared" si="62"/>
        <v>121.60415904391351</v>
      </c>
      <c r="K203" s="42">
        <f t="shared" si="62"/>
        <v>21.943740851884975</v>
      </c>
      <c r="L203" s="42">
        <f t="shared" si="62"/>
        <v>2.1371564762568593</v>
      </c>
      <c r="M203" s="42">
        <f t="shared" si="62"/>
        <v>2.3115543744101901</v>
      </c>
      <c r="N203" s="42">
        <f t="shared" si="62"/>
        <v>6.6262242135168368</v>
      </c>
      <c r="Q203" s="42">
        <f t="shared" si="63"/>
        <v>0.61805696853313707</v>
      </c>
      <c r="R203" s="42">
        <f t="shared" si="63"/>
        <v>2.3074985546649027</v>
      </c>
      <c r="S203" s="42">
        <f t="shared" si="63"/>
        <v>1.7570191732007674</v>
      </c>
      <c r="T203" s="42">
        <f t="shared" si="63"/>
        <v>2.5040216496762384</v>
      </c>
      <c r="U203" s="42">
        <f t="shared" si="63"/>
        <v>6.0380936228848539</v>
      </c>
      <c r="V203" s="42">
        <f t="shared" si="63"/>
        <v>51.312299316567547</v>
      </c>
      <c r="W203" s="42">
        <f t="shared" si="63"/>
        <v>20.850864542930811</v>
      </c>
      <c r="X203" s="42">
        <f t="shared" si="63"/>
        <v>1.9233121670842781</v>
      </c>
      <c r="Y203" s="42">
        <f t="shared" si="63"/>
        <v>2.201975851087588</v>
      </c>
      <c r="Z203" s="42">
        <f t="shared" si="63"/>
        <v>3.7929453622512379</v>
      </c>
      <c r="AC203" s="42">
        <f t="shared" si="64"/>
        <v>1.4652064172056181</v>
      </c>
      <c r="AD203" s="42">
        <f t="shared" si="64"/>
        <v>3.5073002733138061</v>
      </c>
      <c r="AE203" s="42">
        <f t="shared" si="64"/>
        <v>3.0043725834875072</v>
      </c>
      <c r="AF203" s="42">
        <f t="shared" si="64"/>
        <v>10.175061967351279</v>
      </c>
      <c r="AG203" s="42">
        <f t="shared" si="64"/>
        <v>10.640000825357781</v>
      </c>
      <c r="AH203" s="42">
        <f t="shared" si="64"/>
        <v>183.3180882077105</v>
      </c>
      <c r="AI203" s="42">
        <f t="shared" si="64"/>
        <v>21.943103600516348</v>
      </c>
      <c r="AJ203" s="42">
        <f t="shared" si="64"/>
        <v>2.3510007854294401</v>
      </c>
      <c r="AK203" s="42">
        <f t="shared" si="64"/>
        <v>2.4345870280350912</v>
      </c>
      <c r="AL203" s="42">
        <f t="shared" si="64"/>
        <v>10.433563696845528</v>
      </c>
    </row>
    <row r="204" spans="4:38">
      <c r="D204" s="42">
        <f t="shared" si="61"/>
        <v>2.75</v>
      </c>
      <c r="E204" s="42">
        <f t="shared" si="62"/>
        <v>0.92154392173398936</v>
      </c>
      <c r="F204" s="42">
        <f t="shared" si="62"/>
        <v>2.8500656786277911</v>
      </c>
      <c r="G204" s="42">
        <f t="shared" si="62"/>
        <v>2.2505072545951768</v>
      </c>
      <c r="H204" s="42">
        <f t="shared" si="62"/>
        <v>5.6919027282355561</v>
      </c>
      <c r="I204" s="42">
        <f t="shared" si="62"/>
        <v>8.0956998064580823</v>
      </c>
      <c r="J204" s="42">
        <f t="shared" si="62"/>
        <v>124.92749758409504</v>
      </c>
      <c r="K204" s="42">
        <f t="shared" si="62"/>
        <v>21.651872633783647</v>
      </c>
      <c r="L204" s="42">
        <f t="shared" si="62"/>
        <v>2.0610222095035855</v>
      </c>
      <c r="M204" s="42">
        <f t="shared" si="62"/>
        <v>2.2577041573446435</v>
      </c>
      <c r="N204" s="42">
        <f t="shared" si="62"/>
        <v>6.6842802052095447</v>
      </c>
      <c r="Q204" s="42">
        <f t="shared" si="63"/>
        <v>0.55414387147951394</v>
      </c>
      <c r="R204" s="42">
        <f t="shared" si="63"/>
        <v>2.298642829754467</v>
      </c>
      <c r="S204" s="42">
        <f t="shared" si="63"/>
        <v>1.6261597434101838</v>
      </c>
      <c r="T204" s="42">
        <f t="shared" si="63"/>
        <v>2.3117469114976954</v>
      </c>
      <c r="U204" s="42">
        <f t="shared" si="63"/>
        <v>5.7525766481930454</v>
      </c>
      <c r="V204" s="42">
        <f t="shared" si="63"/>
        <v>52.536386731318942</v>
      </c>
      <c r="W204" s="42">
        <f t="shared" si="63"/>
        <v>20.511680884249344</v>
      </c>
      <c r="X204" s="42">
        <f t="shared" si="63"/>
        <v>1.8505623526057873</v>
      </c>
      <c r="Y204" s="42">
        <f t="shared" si="63"/>
        <v>2.1597683863111361</v>
      </c>
      <c r="Z204" s="42">
        <f t="shared" si="63"/>
        <v>3.5810232786719229</v>
      </c>
      <c r="AC204" s="42">
        <f t="shared" si="64"/>
        <v>1.2889439719884694</v>
      </c>
      <c r="AD204" s="42">
        <f t="shared" si="64"/>
        <v>3.4820756241860957</v>
      </c>
      <c r="AE204" s="42">
        <f t="shared" si="64"/>
        <v>2.9050178261784927</v>
      </c>
      <c r="AF204" s="42">
        <f t="shared" si="64"/>
        <v>9.4393554968328885</v>
      </c>
      <c r="AG204" s="42">
        <f t="shared" si="64"/>
        <v>9.9948419765510543</v>
      </c>
      <c r="AH204" s="42">
        <f t="shared" si="64"/>
        <v>188.32229815789495</v>
      </c>
      <c r="AI204" s="42">
        <f t="shared" si="64"/>
        <v>21.692041813707561</v>
      </c>
      <c r="AJ204" s="42">
        <f t="shared" si="64"/>
        <v>2.2714820664013842</v>
      </c>
      <c r="AK204" s="42">
        <f t="shared" si="64"/>
        <v>2.3726444541768874</v>
      </c>
      <c r="AL204" s="42">
        <f t="shared" si="64"/>
        <v>10.717402957435635</v>
      </c>
    </row>
    <row r="205" spans="4:38">
      <c r="D205" s="42">
        <f t="shared" si="61"/>
        <v>3</v>
      </c>
      <c r="E205" s="42">
        <f t="shared" si="62"/>
        <v>0.81054440419604523</v>
      </c>
      <c r="F205" s="42">
        <f t="shared" si="62"/>
        <v>2.8350572506317047</v>
      </c>
      <c r="G205" s="42">
        <f t="shared" si="62"/>
        <v>2.141010972678044</v>
      </c>
      <c r="H205" s="42">
        <f t="shared" si="62"/>
        <v>5.2146695717976792</v>
      </c>
      <c r="I205" s="42">
        <f t="shared" si="62"/>
        <v>7.5983030730634251</v>
      </c>
      <c r="J205" s="42">
        <f t="shared" si="62"/>
        <v>128.00466289907791</v>
      </c>
      <c r="K205" s="42">
        <f t="shared" si="62"/>
        <v>21.340028644101292</v>
      </c>
      <c r="L205" s="42">
        <f t="shared" si="62"/>
        <v>1.9795307467986931</v>
      </c>
      <c r="M205" s="42">
        <f t="shared" si="62"/>
        <v>2.2001683740920952</v>
      </c>
      <c r="N205" s="42">
        <f t="shared" si="62"/>
        <v>6.7380357530731514</v>
      </c>
      <c r="Q205" s="42">
        <f t="shared" si="63"/>
        <v>0.49515942478549479</v>
      </c>
      <c r="R205" s="42">
        <f t="shared" si="63"/>
        <v>2.2884246856270383</v>
      </c>
      <c r="S205" s="42">
        <f t="shared" si="63"/>
        <v>1.5049936047152004</v>
      </c>
      <c r="T205" s="42">
        <f t="shared" si="63"/>
        <v>2.1337147465175628</v>
      </c>
      <c r="U205" s="42">
        <f t="shared" si="63"/>
        <v>5.4596652247723974</v>
      </c>
      <c r="V205" s="42">
        <f t="shared" si="63"/>
        <v>53.875623040978603</v>
      </c>
      <c r="W205" s="42">
        <f t="shared" si="63"/>
        <v>20.149283134859665</v>
      </c>
      <c r="X205" s="42">
        <f t="shared" si="63"/>
        <v>1.7728295873554969</v>
      </c>
      <c r="Y205" s="42">
        <f t="shared" si="63"/>
        <v>2.1143758154560515</v>
      </c>
      <c r="Z205" s="42">
        <f t="shared" si="63"/>
        <v>3.3648414547191532</v>
      </c>
      <c r="AC205" s="42">
        <f t="shared" si="64"/>
        <v>1.1259293836065916</v>
      </c>
      <c r="AD205" s="42">
        <f t="shared" si="64"/>
        <v>3.4601651625350147</v>
      </c>
      <c r="AE205" s="42">
        <f t="shared" si="64"/>
        <v>2.8133944793942813</v>
      </c>
      <c r="AF205" s="42">
        <f t="shared" si="64"/>
        <v>8.6532964922106288</v>
      </c>
      <c r="AG205" s="42">
        <f t="shared" si="64"/>
        <v>9.3055277692708724</v>
      </c>
      <c r="AH205" s="42">
        <f t="shared" si="64"/>
        <v>192.95582588954775</v>
      </c>
      <c r="AI205" s="42">
        <f t="shared" si="64"/>
        <v>21.459577196291988</v>
      </c>
      <c r="AJ205" s="42">
        <f t="shared" si="64"/>
        <v>2.1862319062418933</v>
      </c>
      <c r="AK205" s="42">
        <f t="shared" si="64"/>
        <v>2.306462464617359</v>
      </c>
      <c r="AL205" s="42">
        <f t="shared" si="64"/>
        <v>10.980217087611702</v>
      </c>
    </row>
    <row r="206" spans="4:38">
      <c r="D206" s="42">
        <f t="shared" si="61"/>
        <v>3.25</v>
      </c>
      <c r="E206" s="42">
        <f t="shared" si="62"/>
        <v>0.70848576370289229</v>
      </c>
      <c r="F206" s="42">
        <f t="shared" si="62"/>
        <v>2.8215622775595945</v>
      </c>
      <c r="G206" s="42">
        <f t="shared" si="62"/>
        <v>2.0402743933142813</v>
      </c>
      <c r="H206" s="42">
        <f t="shared" si="62"/>
        <v>4.7327411919123143</v>
      </c>
      <c r="I206" s="42">
        <f t="shared" si="62"/>
        <v>7.0782232097220952</v>
      </c>
      <c r="J206" s="42">
        <f t="shared" si="62"/>
        <v>130.8356549888625</v>
      </c>
      <c r="K206" s="42">
        <f t="shared" si="62"/>
        <v>21.014867473364824</v>
      </c>
      <c r="L206" s="42">
        <f t="shared" si="62"/>
        <v>1.894379861829903</v>
      </c>
      <c r="M206" s="42">
        <f t="shared" si="62"/>
        <v>2.1401755467148886</v>
      </c>
      <c r="N206" s="42">
        <f t="shared" si="62"/>
        <v>6.7874908571076586</v>
      </c>
      <c r="Q206" s="42">
        <f t="shared" si="63"/>
        <v>0.44095511810384769</v>
      </c>
      <c r="R206" s="42">
        <f t="shared" si="63"/>
        <v>2.276844122282621</v>
      </c>
      <c r="S206" s="42">
        <f t="shared" si="63"/>
        <v>1.393520757115813</v>
      </c>
      <c r="T206" s="42">
        <f t="shared" si="63"/>
        <v>1.9699251547358398</v>
      </c>
      <c r="U206" s="42">
        <f t="shared" si="63"/>
        <v>5.1628924207657034</v>
      </c>
      <c r="V206" s="42">
        <f t="shared" si="63"/>
        <v>55.310462234675711</v>
      </c>
      <c r="W206" s="42">
        <f t="shared" si="63"/>
        <v>19.771409324997801</v>
      </c>
      <c r="X206" s="42">
        <f t="shared" si="63"/>
        <v>1.6917725275441773</v>
      </c>
      <c r="Y206" s="42">
        <f t="shared" si="63"/>
        <v>2.0666818758620087</v>
      </c>
      <c r="Z206" s="42">
        <f t="shared" si="63"/>
        <v>3.147594695673015</v>
      </c>
      <c r="AC206" s="42">
        <f t="shared" si="64"/>
        <v>0.97601640930193267</v>
      </c>
      <c r="AD206" s="42">
        <f t="shared" si="64"/>
        <v>3.4404641592016914</v>
      </c>
      <c r="AE206" s="42">
        <f t="shared" si="64"/>
        <v>2.7292184326758675</v>
      </c>
      <c r="AF206" s="42">
        <f t="shared" si="64"/>
        <v>7.8336691315190361</v>
      </c>
      <c r="AG206" s="42">
        <f t="shared" si="64"/>
        <v>8.5867766563417156</v>
      </c>
      <c r="AH206" s="42">
        <f t="shared" si="64"/>
        <v>197.21867140266767</v>
      </c>
      <c r="AI206" s="42">
        <f t="shared" si="64"/>
        <v>21.245709748269686</v>
      </c>
      <c r="AJ206" s="42">
        <f t="shared" si="64"/>
        <v>2.0969871961156326</v>
      </c>
      <c r="AK206" s="42">
        <f t="shared" si="64"/>
        <v>2.2374541979236149</v>
      </c>
      <c r="AL206" s="42">
        <f t="shared" si="64"/>
        <v>11.222006087373648</v>
      </c>
    </row>
    <row r="207" spans="4:38">
      <c r="D207" s="42">
        <f t="shared" si="61"/>
        <v>3.5</v>
      </c>
      <c r="E207" s="42">
        <f t="shared" si="62"/>
        <v>0.61522062370188868</v>
      </c>
      <c r="F207" s="42">
        <f t="shared" si="62"/>
        <v>2.8088240319494693</v>
      </c>
      <c r="G207" s="42">
        <f t="shared" si="62"/>
        <v>1.9482975165038885</v>
      </c>
      <c r="H207" s="42">
        <f t="shared" si="62"/>
        <v>4.253578239849042</v>
      </c>
      <c r="I207" s="42">
        <f t="shared" si="62"/>
        <v>6.5457410517889656</v>
      </c>
      <c r="J207" s="42">
        <f t="shared" si="62"/>
        <v>133.42047385344802</v>
      </c>
      <c r="K207" s="42">
        <f t="shared" si="62"/>
        <v>20.68304771210137</v>
      </c>
      <c r="L207" s="42">
        <f t="shared" si="62"/>
        <v>1.8072673282849288</v>
      </c>
      <c r="M207" s="42">
        <f t="shared" si="62"/>
        <v>2.0789541972753467</v>
      </c>
      <c r="N207" s="42">
        <f t="shared" si="62"/>
        <v>6.8326455173131038</v>
      </c>
      <c r="Q207" s="42">
        <f t="shared" si="63"/>
        <v>0.39138244108735343</v>
      </c>
      <c r="R207" s="42">
        <f t="shared" si="63"/>
        <v>2.2639011397212108</v>
      </c>
      <c r="S207" s="42">
        <f t="shared" si="63"/>
        <v>1.2917412006120224</v>
      </c>
      <c r="T207" s="42">
        <f t="shared" si="63"/>
        <v>1.8203781361525273</v>
      </c>
      <c r="U207" s="42">
        <f t="shared" si="63"/>
        <v>4.8657913043157119</v>
      </c>
      <c r="V207" s="42">
        <f t="shared" si="63"/>
        <v>56.821358301540613</v>
      </c>
      <c r="W207" s="42">
        <f t="shared" si="63"/>
        <v>19.385797484899907</v>
      </c>
      <c r="X207" s="42">
        <f t="shared" si="63"/>
        <v>1.6090498293825801</v>
      </c>
      <c r="Y207" s="42">
        <f t="shared" si="63"/>
        <v>2.0175703048686793</v>
      </c>
      <c r="Z207" s="42">
        <f t="shared" si="63"/>
        <v>2.9324778068136088</v>
      </c>
      <c r="AC207" s="42">
        <f t="shared" si="64"/>
        <v>0.83905880631642416</v>
      </c>
      <c r="AD207" s="42">
        <f t="shared" si="64"/>
        <v>3.4218678850272477</v>
      </c>
      <c r="AE207" s="42">
        <f t="shared" si="64"/>
        <v>2.6522055755642349</v>
      </c>
      <c r="AF207" s="42">
        <f t="shared" si="64"/>
        <v>6.9972575927928622</v>
      </c>
      <c r="AG207" s="42">
        <f t="shared" si="64"/>
        <v>7.8533070905880482</v>
      </c>
      <c r="AH207" s="42">
        <f t="shared" si="64"/>
        <v>201.11083469725588</v>
      </c>
      <c r="AI207" s="42">
        <f t="shared" si="64"/>
        <v>21.050439469640597</v>
      </c>
      <c r="AJ207" s="42">
        <f t="shared" si="64"/>
        <v>2.0054848271872774</v>
      </c>
      <c r="AK207" s="42">
        <f t="shared" si="64"/>
        <v>2.1670327926627633</v>
      </c>
      <c r="AL207" s="42">
        <f t="shared" si="64"/>
        <v>11.442769956721516</v>
      </c>
    </row>
    <row r="208" spans="4:38">
      <c r="D208" s="42">
        <f t="shared" si="61"/>
        <v>3.75</v>
      </c>
      <c r="E208" s="42">
        <f t="shared" si="62"/>
        <v>0.53060160764039654</v>
      </c>
      <c r="F208" s="42">
        <f t="shared" si="62"/>
        <v>2.7960857863393476</v>
      </c>
      <c r="G208" s="42">
        <f t="shared" si="62"/>
        <v>1.8650803422468658</v>
      </c>
      <c r="H208" s="42">
        <f t="shared" si="62"/>
        <v>3.7846413668774748</v>
      </c>
      <c r="I208" s="42">
        <f t="shared" si="62"/>
        <v>6.0111374346187905</v>
      </c>
      <c r="J208" s="42">
        <f t="shared" si="62"/>
        <v>135.75911949283491</v>
      </c>
      <c r="K208" s="42">
        <f t="shared" si="62"/>
        <v>20.351227950837909</v>
      </c>
      <c r="L208" s="42">
        <f t="shared" si="62"/>
        <v>1.7198909198514878</v>
      </c>
      <c r="M208" s="42">
        <f t="shared" si="62"/>
        <v>2.0177328478358043</v>
      </c>
      <c r="N208" s="42">
        <f t="shared" si="62"/>
        <v>6.8734997336894459</v>
      </c>
      <c r="Q208" s="42">
        <f t="shared" si="63"/>
        <v>0.34629288338877801</v>
      </c>
      <c r="R208" s="42">
        <f t="shared" si="63"/>
        <v>2.249595737942812</v>
      </c>
      <c r="S208" s="42">
        <f t="shared" si="63"/>
        <v>1.1996549352038357</v>
      </c>
      <c r="T208" s="42">
        <f t="shared" si="63"/>
        <v>1.6850736907676285</v>
      </c>
      <c r="U208" s="42">
        <f t="shared" si="63"/>
        <v>4.5718949435651792</v>
      </c>
      <c r="V208" s="42">
        <f t="shared" si="63"/>
        <v>58.388765230702433</v>
      </c>
      <c r="W208" s="42">
        <f t="shared" si="63"/>
        <v>19.00018564480197</v>
      </c>
      <c r="X208" s="42">
        <f t="shared" si="63"/>
        <v>1.5263201490814704</v>
      </c>
      <c r="Y208" s="42">
        <f t="shared" si="63"/>
        <v>1.9679248398157354</v>
      </c>
      <c r="Z208" s="42">
        <f t="shared" si="63"/>
        <v>2.722685593421017</v>
      </c>
      <c r="AC208" s="42">
        <f t="shared" si="64"/>
        <v>0.71491033189201425</v>
      </c>
      <c r="AD208" s="42">
        <f t="shared" si="64"/>
        <v>3.4032716108527992</v>
      </c>
      <c r="AE208" s="42">
        <f t="shared" si="64"/>
        <v>2.5820717976003751</v>
      </c>
      <c r="AF208" s="42">
        <f t="shared" si="64"/>
        <v>6.1608460540666456</v>
      </c>
      <c r="AG208" s="42">
        <f t="shared" si="64"/>
        <v>7.119837524834379</v>
      </c>
      <c r="AH208" s="42">
        <f t="shared" si="64"/>
        <v>204.63231577331163</v>
      </c>
      <c r="AI208" s="42">
        <f t="shared" si="64"/>
        <v>20.873766360404808</v>
      </c>
      <c r="AJ208" s="42">
        <f t="shared" si="64"/>
        <v>1.9134616906215021</v>
      </c>
      <c r="AK208" s="42">
        <f t="shared" si="64"/>
        <v>2.0966113874019112</v>
      </c>
      <c r="AL208" s="42">
        <f t="shared" si="64"/>
        <v>11.642508695655307</v>
      </c>
    </row>
    <row r="209" spans="4:38">
      <c r="D209" s="42">
        <f t="shared" si="61"/>
        <v>4</v>
      </c>
      <c r="E209" s="42">
        <f t="shared" si="62"/>
        <v>0.45448133896576937</v>
      </c>
      <c r="F209" s="42">
        <f t="shared" si="62"/>
        <v>2.7825908132672383</v>
      </c>
      <c r="G209" s="42">
        <f t="shared" si="62"/>
        <v>1.7906228705432174</v>
      </c>
      <c r="H209" s="42">
        <f t="shared" si="62"/>
        <v>3.3333912242671557</v>
      </c>
      <c r="I209" s="42">
        <f t="shared" si="62"/>
        <v>5.4846931935664429</v>
      </c>
      <c r="J209" s="42">
        <f t="shared" si="62"/>
        <v>137.85159190702359</v>
      </c>
      <c r="K209" s="42">
        <f t="shared" si="62"/>
        <v>20.02606678010148</v>
      </c>
      <c r="L209" s="42">
        <f t="shared" si="62"/>
        <v>1.6339484102172948</v>
      </c>
      <c r="M209" s="42">
        <f t="shared" si="62"/>
        <v>1.9577400204585977</v>
      </c>
      <c r="N209" s="42">
        <f t="shared" si="62"/>
        <v>6.9100535062366895</v>
      </c>
      <c r="Q209" s="42">
        <f t="shared" si="63"/>
        <v>0.30553793466089613</v>
      </c>
      <c r="R209" s="42">
        <f t="shared" si="63"/>
        <v>2.2339279169474251</v>
      </c>
      <c r="S209" s="42">
        <f t="shared" si="63"/>
        <v>1.1172619608912451</v>
      </c>
      <c r="T209" s="42">
        <f t="shared" si="63"/>
        <v>1.5640118185811365</v>
      </c>
      <c r="U209" s="42">
        <f t="shared" si="63"/>
        <v>4.2847364066568163</v>
      </c>
      <c r="V209" s="42">
        <f t="shared" si="63"/>
        <v>59.993137011290713</v>
      </c>
      <c r="W209" s="42">
        <f t="shared" si="63"/>
        <v>18.622311834940106</v>
      </c>
      <c r="X209" s="42">
        <f t="shared" si="63"/>
        <v>1.4452421428516091</v>
      </c>
      <c r="Y209" s="42">
        <f t="shared" si="63"/>
        <v>1.918629218042851</v>
      </c>
      <c r="Z209" s="42">
        <f t="shared" si="63"/>
        <v>2.5214128607753348</v>
      </c>
      <c r="AC209" s="42">
        <f t="shared" si="64"/>
        <v>0.60342474327064288</v>
      </c>
      <c r="AD209" s="42">
        <f t="shared" si="64"/>
        <v>3.3835706075194754</v>
      </c>
      <c r="AE209" s="42">
        <f t="shared" si="64"/>
        <v>2.5185329883252763</v>
      </c>
      <c r="AF209" s="42">
        <f t="shared" si="64"/>
        <v>5.3412186933750965</v>
      </c>
      <c r="AG209" s="42">
        <f t="shared" si="64"/>
        <v>6.4010864119052187</v>
      </c>
      <c r="AH209" s="42">
        <f t="shared" si="64"/>
        <v>207.78311463083529</v>
      </c>
      <c r="AI209" s="42">
        <f t="shared" si="64"/>
        <v>20.715690420562204</v>
      </c>
      <c r="AJ209" s="42">
        <f t="shared" si="64"/>
        <v>1.8226546775829795</v>
      </c>
      <c r="AK209" s="42">
        <f t="shared" si="64"/>
        <v>2.0276031207081715</v>
      </c>
      <c r="AL209" s="42">
        <f t="shared" si="64"/>
        <v>11.82122230417502</v>
      </c>
    </row>
    <row r="210" spans="4:38">
      <c r="D210" s="42">
        <f t="shared" si="61"/>
        <v>4.25</v>
      </c>
      <c r="E210" s="42">
        <f t="shared" si="62"/>
        <v>0.38671244112536429</v>
      </c>
      <c r="F210" s="42">
        <f t="shared" si="62"/>
        <v>2.7675823852711519</v>
      </c>
      <c r="G210" s="42">
        <f t="shared" si="62"/>
        <v>1.7249251013929356</v>
      </c>
      <c r="H210" s="42">
        <f t="shared" si="62"/>
        <v>2.9072884632876717</v>
      </c>
      <c r="I210" s="42">
        <f t="shared" si="62"/>
        <v>4.9766891639866717</v>
      </c>
      <c r="J210" s="42">
        <f t="shared" si="62"/>
        <v>139.69789109601348</v>
      </c>
      <c r="K210" s="42">
        <f t="shared" si="62"/>
        <v>19.714222790419086</v>
      </c>
      <c r="L210" s="42">
        <f t="shared" si="62"/>
        <v>1.5511375730700654</v>
      </c>
      <c r="M210" s="42">
        <f t="shared" si="62"/>
        <v>1.9002042372060532</v>
      </c>
      <c r="N210" s="42">
        <f t="shared" si="62"/>
        <v>6.9423068349548682</v>
      </c>
      <c r="Q210" s="42">
        <f t="shared" si="63"/>
        <v>0.268969084556481</v>
      </c>
      <c r="R210" s="42">
        <f t="shared" si="63"/>
        <v>2.2168976767350457</v>
      </c>
      <c r="S210" s="42">
        <f t="shared" si="63"/>
        <v>1.0445622776742554</v>
      </c>
      <c r="T210" s="42">
        <f t="shared" si="63"/>
        <v>1.4571925195930542</v>
      </c>
      <c r="U210" s="42">
        <f t="shared" si="63"/>
        <v>4.0078487617333893</v>
      </c>
      <c r="V210" s="42">
        <f t="shared" si="63"/>
        <v>61.6149276324346</v>
      </c>
      <c r="W210" s="42">
        <f t="shared" si="63"/>
        <v>18.25991408555042</v>
      </c>
      <c r="X210" s="42">
        <f t="shared" si="63"/>
        <v>1.3674744669037526</v>
      </c>
      <c r="Y210" s="42">
        <f t="shared" si="63"/>
        <v>1.8705671768896901</v>
      </c>
      <c r="Z210" s="42">
        <f t="shared" si="63"/>
        <v>2.3318544141566488</v>
      </c>
      <c r="AC210" s="42">
        <f t="shared" si="64"/>
        <v>0.50445579769424564</v>
      </c>
      <c r="AD210" s="42">
        <f t="shared" si="64"/>
        <v>3.3616601458683992</v>
      </c>
      <c r="AE210" s="42">
        <f t="shared" si="64"/>
        <v>2.4613050372799314</v>
      </c>
      <c r="AF210" s="42">
        <f t="shared" si="64"/>
        <v>4.5551596887527932</v>
      </c>
      <c r="AG210" s="42">
        <f t="shared" si="64"/>
        <v>5.7117722046250421</v>
      </c>
      <c r="AH210" s="42">
        <f t="shared" si="64"/>
        <v>210.56323126982693</v>
      </c>
      <c r="AI210" s="42">
        <f t="shared" si="64"/>
        <v>20.576211650112889</v>
      </c>
      <c r="AJ210" s="42">
        <f t="shared" si="64"/>
        <v>1.7348006792363779</v>
      </c>
      <c r="AK210" s="42">
        <f t="shared" si="64"/>
        <v>1.9614211311486391</v>
      </c>
      <c r="AL210" s="42">
        <f t="shared" si="64"/>
        <v>11.97891078228065</v>
      </c>
    </row>
    <row r="211" spans="4:38">
      <c r="D211" s="42">
        <f t="shared" si="61"/>
        <v>4.5</v>
      </c>
      <c r="E211" s="42">
        <f t="shared" si="62"/>
        <v>0.32714753756653758</v>
      </c>
      <c r="F211" s="42">
        <f t="shared" si="62"/>
        <v>2.750303774889101</v>
      </c>
      <c r="G211" s="42">
        <f t="shared" si="62"/>
        <v>1.6679870347960279</v>
      </c>
      <c r="H211" s="42">
        <f t="shared" si="62"/>
        <v>2.5137937352085973</v>
      </c>
      <c r="I211" s="42">
        <f t="shared" si="62"/>
        <v>4.4974061812343145</v>
      </c>
      <c r="J211" s="42">
        <f t="shared" si="62"/>
        <v>141.29801705980438</v>
      </c>
      <c r="K211" s="42">
        <f t="shared" si="62"/>
        <v>19.422354572317754</v>
      </c>
      <c r="L211" s="42">
        <f t="shared" si="62"/>
        <v>1.4731561820975183</v>
      </c>
      <c r="M211" s="42">
        <f t="shared" si="62"/>
        <v>1.8463540201405033</v>
      </c>
      <c r="N211" s="42">
        <f t="shared" si="62"/>
        <v>6.9702597198439467</v>
      </c>
      <c r="Q211" s="42">
        <f t="shared" si="63"/>
        <v>0.23643782272830455</v>
      </c>
      <c r="R211" s="42">
        <f t="shared" si="63"/>
        <v>2.1985050173056768</v>
      </c>
      <c r="S211" s="42">
        <f t="shared" si="63"/>
        <v>0.98155588555286155</v>
      </c>
      <c r="T211" s="42">
        <f t="shared" si="63"/>
        <v>1.3646157938033858</v>
      </c>
      <c r="U211" s="42">
        <f t="shared" si="63"/>
        <v>3.7447650769376608</v>
      </c>
      <c r="V211" s="42">
        <f t="shared" si="63"/>
        <v>63.234591083264462</v>
      </c>
      <c r="W211" s="42">
        <f t="shared" si="63"/>
        <v>17.920730426868957</v>
      </c>
      <c r="X211" s="42">
        <f t="shared" si="63"/>
        <v>1.2946757774486664</v>
      </c>
      <c r="Y211" s="42">
        <f t="shared" si="63"/>
        <v>1.8246224536959315</v>
      </c>
      <c r="Z211" s="42">
        <f t="shared" si="63"/>
        <v>2.15720505884505</v>
      </c>
      <c r="AC211" s="42">
        <f t="shared" si="64"/>
        <v>0.41785725240477051</v>
      </c>
      <c r="AD211" s="42">
        <f t="shared" si="64"/>
        <v>3.336435496740684</v>
      </c>
      <c r="AE211" s="42">
        <f t="shared" si="64"/>
        <v>2.410103834005326</v>
      </c>
      <c r="AF211" s="42">
        <f t="shared" si="64"/>
        <v>3.8194532182344356</v>
      </c>
      <c r="AG211" s="42">
        <f t="shared" si="64"/>
        <v>5.0666133558183111</v>
      </c>
      <c r="AH211" s="42">
        <f t="shared" si="64"/>
        <v>212.97266569028605</v>
      </c>
      <c r="AI211" s="42">
        <f t="shared" si="64"/>
        <v>20.455330049056762</v>
      </c>
      <c r="AJ211" s="42">
        <f t="shared" si="64"/>
        <v>1.65163658674637</v>
      </c>
      <c r="AK211" s="42">
        <f t="shared" si="64"/>
        <v>1.8994785572904349</v>
      </c>
      <c r="AL211" s="42">
        <f t="shared" si="64"/>
        <v>12.115574129972202</v>
      </c>
    </row>
    <row r="212" spans="4:38">
      <c r="D212" s="42">
        <f t="shared" si="61"/>
        <v>4.75</v>
      </c>
      <c r="E212" s="42">
        <f t="shared" si="62"/>
        <v>0.27563925173664638</v>
      </c>
      <c r="F212" s="42">
        <f t="shared" si="62"/>
        <v>2.7299982546591055</v>
      </c>
      <c r="G212" s="42">
        <f t="shared" si="62"/>
        <v>1.6198086707524901</v>
      </c>
      <c r="H212" s="42">
        <f t="shared" si="62"/>
        <v>2.1603676912995109</v>
      </c>
      <c r="I212" s="42">
        <f t="shared" si="62"/>
        <v>4.057125080664199</v>
      </c>
      <c r="J212" s="42">
        <f t="shared" si="62"/>
        <v>142.65196979839703</v>
      </c>
      <c r="K212" s="42">
        <f t="shared" si="62"/>
        <v>19.15712071632456</v>
      </c>
      <c r="L212" s="42">
        <f t="shared" si="62"/>
        <v>1.401702010987371</v>
      </c>
      <c r="M212" s="42">
        <f t="shared" si="62"/>
        <v>1.797417891324282</v>
      </c>
      <c r="N212" s="42">
        <f t="shared" si="62"/>
        <v>6.9939121609039256</v>
      </c>
      <c r="Q212" s="42">
        <f t="shared" si="63"/>
        <v>0.20779563882914015</v>
      </c>
      <c r="R212" s="42">
        <f t="shared" si="63"/>
        <v>2.1787499386593154</v>
      </c>
      <c r="S212" s="42">
        <f t="shared" si="63"/>
        <v>0.92824278452706799</v>
      </c>
      <c r="T212" s="42">
        <f t="shared" si="63"/>
        <v>1.2862816412121285</v>
      </c>
      <c r="U212" s="42">
        <f t="shared" si="63"/>
        <v>3.4990184204123751</v>
      </c>
      <c r="V212" s="42">
        <f t="shared" si="63"/>
        <v>64.832581352909415</v>
      </c>
      <c r="W212" s="42">
        <f t="shared" si="63"/>
        <v>17.612498889131857</v>
      </c>
      <c r="X212" s="42">
        <f t="shared" si="63"/>
        <v>1.2285047306971066</v>
      </c>
      <c r="Y212" s="42">
        <f t="shared" si="63"/>
        <v>1.7816787858012466</v>
      </c>
      <c r="Z212" s="42">
        <f t="shared" si="63"/>
        <v>2.0006596001206303</v>
      </c>
      <c r="AC212" s="42">
        <f t="shared" si="64"/>
        <v>0.34348286464415234</v>
      </c>
      <c r="AD212" s="42">
        <f t="shared" si="64"/>
        <v>3.3067919309774614</v>
      </c>
      <c r="AE212" s="42">
        <f t="shared" si="64"/>
        <v>2.3646452680424463</v>
      </c>
      <c r="AF212" s="42">
        <f t="shared" si="64"/>
        <v>3.1508834598546285</v>
      </c>
      <c r="AG212" s="42">
        <f t="shared" si="64"/>
        <v>4.4803283183095379</v>
      </c>
      <c r="AH212" s="42">
        <f t="shared" si="64"/>
        <v>215.01141789221307</v>
      </c>
      <c r="AI212" s="42">
        <f t="shared" si="64"/>
        <v>20.353045617393931</v>
      </c>
      <c r="AJ212" s="42">
        <f t="shared" si="64"/>
        <v>1.5748992912776316</v>
      </c>
      <c r="AK212" s="42">
        <f t="shared" si="64"/>
        <v>1.8431885377006592</v>
      </c>
      <c r="AL212" s="42">
        <f t="shared" si="64"/>
        <v>12.231212347249677</v>
      </c>
    </row>
    <row r="213" spans="4:38">
      <c r="D213" s="42">
        <f t="shared" si="61"/>
        <v>5</v>
      </c>
      <c r="E213" s="42">
        <f t="shared" si="62"/>
        <v>0.23204020708304773</v>
      </c>
      <c r="F213" s="42">
        <f t="shared" si="62"/>
        <v>2.7059090971191688</v>
      </c>
      <c r="G213" s="42">
        <f t="shared" si="62"/>
        <v>1.5803900092623224</v>
      </c>
      <c r="H213" s="42">
        <f t="shared" si="62"/>
        <v>1.8544709828299952</v>
      </c>
      <c r="I213" s="42">
        <f t="shared" si="62"/>
        <v>3.6661266976310998</v>
      </c>
      <c r="J213" s="42">
        <f t="shared" si="62"/>
        <v>143.75974931179101</v>
      </c>
      <c r="K213" s="42">
        <f t="shared" si="62"/>
        <v>18.925179812966459</v>
      </c>
      <c r="L213" s="42">
        <f t="shared" si="62"/>
        <v>1.338472833427337</v>
      </c>
      <c r="M213" s="42">
        <f t="shared" si="62"/>
        <v>1.7546243728197175</v>
      </c>
      <c r="N213" s="42">
        <f t="shared" si="62"/>
        <v>7.0132641581348416</v>
      </c>
      <c r="Q213" s="42">
        <f t="shared" si="63"/>
        <v>0.18289402251175985</v>
      </c>
      <c r="R213" s="42">
        <f t="shared" si="63"/>
        <v>2.1576324407959655</v>
      </c>
      <c r="S213" s="42">
        <f t="shared" si="63"/>
        <v>0.88462297459687056</v>
      </c>
      <c r="T213" s="42">
        <f t="shared" si="63"/>
        <v>1.2221900618192805</v>
      </c>
      <c r="U213" s="42">
        <f t="shared" si="63"/>
        <v>3.2741418603002757</v>
      </c>
      <c r="V213" s="42">
        <f t="shared" si="63"/>
        <v>66.389352430499017</v>
      </c>
      <c r="W213" s="42">
        <f t="shared" si="63"/>
        <v>17.342957502575075</v>
      </c>
      <c r="X213" s="42">
        <f t="shared" si="63"/>
        <v>1.170619982859834</v>
      </c>
      <c r="Y213" s="42">
        <f t="shared" si="63"/>
        <v>1.7426199105453106</v>
      </c>
      <c r="Z213" s="42">
        <f t="shared" si="63"/>
        <v>1.8654128432634796</v>
      </c>
      <c r="AC213" s="42">
        <f t="shared" si="64"/>
        <v>0.28118639165433446</v>
      </c>
      <c r="AD213" s="42">
        <f t="shared" si="64"/>
        <v>3.2716247194198464</v>
      </c>
      <c r="AE213" s="42">
        <f t="shared" si="64"/>
        <v>2.324645228932293</v>
      </c>
      <c r="AF213" s="42">
        <f t="shared" si="64"/>
        <v>2.5662345916480169</v>
      </c>
      <c r="AG213" s="42">
        <f t="shared" si="64"/>
        <v>3.967635544923211</v>
      </c>
      <c r="AH213" s="42">
        <f t="shared" si="64"/>
        <v>216.67948787560798</v>
      </c>
      <c r="AI213" s="42">
        <f t="shared" si="64"/>
        <v>20.269358355124325</v>
      </c>
      <c r="AJ213" s="42">
        <f t="shared" si="64"/>
        <v>1.5063256839948354</v>
      </c>
      <c r="AK213" s="42">
        <f t="shared" si="64"/>
        <v>1.7939642109464189</v>
      </c>
      <c r="AL213" s="42">
        <f t="shared" si="64"/>
        <v>12.325825434113032</v>
      </c>
    </row>
    <row r="214" spans="4:38">
      <c r="D214" s="42">
        <f t="shared" si="61"/>
        <v>5.25</v>
      </c>
      <c r="E214" s="42">
        <f t="shared" si="62"/>
        <v>0.19620302705309778</v>
      </c>
      <c r="F214" s="42">
        <f t="shared" si="62"/>
        <v>2.6772795748073079</v>
      </c>
      <c r="G214" s="42">
        <f t="shared" si="62"/>
        <v>1.5497310503255246</v>
      </c>
      <c r="H214" s="42">
        <f t="shared" si="62"/>
        <v>1.6035642610696288</v>
      </c>
      <c r="I214" s="42">
        <f t="shared" si="62"/>
        <v>3.3346918674898665</v>
      </c>
      <c r="J214" s="42">
        <f t="shared" si="62"/>
        <v>144.62135559998592</v>
      </c>
      <c r="K214" s="42">
        <f t="shared" si="62"/>
        <v>18.733190452770572</v>
      </c>
      <c r="L214" s="42">
        <f t="shared" si="62"/>
        <v>1.2851664231051334</v>
      </c>
      <c r="M214" s="42">
        <f t="shared" si="62"/>
        <v>1.7192019866891481</v>
      </c>
      <c r="N214" s="42">
        <f t="shared" si="62"/>
        <v>7.0283157115366164</v>
      </c>
      <c r="Q214" s="42">
        <f t="shared" si="63"/>
        <v>0.16158446342893687</v>
      </c>
      <c r="R214" s="42">
        <f t="shared" si="63"/>
        <v>2.1351525237156235</v>
      </c>
      <c r="S214" s="42">
        <f t="shared" si="63"/>
        <v>0.85069645576227781</v>
      </c>
      <c r="T214" s="42">
        <f t="shared" si="63"/>
        <v>1.172341055624843</v>
      </c>
      <c r="U214" s="42">
        <f t="shared" si="63"/>
        <v>3.073668464744113</v>
      </c>
      <c r="V214" s="42">
        <f t="shared" si="63"/>
        <v>67.885358305162413</v>
      </c>
      <c r="W214" s="42">
        <f t="shared" si="63"/>
        <v>17.119844297434806</v>
      </c>
      <c r="X214" s="42">
        <f t="shared" si="63"/>
        <v>1.1226801901476138</v>
      </c>
      <c r="Y214" s="42">
        <f t="shared" si="63"/>
        <v>1.708329565267787</v>
      </c>
      <c r="Z214" s="42">
        <f t="shared" si="63"/>
        <v>1.7546595935536855</v>
      </c>
      <c r="AC214" s="42">
        <f t="shared" si="64"/>
        <v>0.23082159067725794</v>
      </c>
      <c r="AD214" s="42">
        <f t="shared" si="64"/>
        <v>3.2298291329089643</v>
      </c>
      <c r="AE214" s="42">
        <f t="shared" si="64"/>
        <v>2.2898196062158402</v>
      </c>
      <c r="AF214" s="42">
        <f t="shared" si="64"/>
        <v>2.082290791649247</v>
      </c>
      <c r="AG214" s="42">
        <f t="shared" si="64"/>
        <v>3.5432534884838076</v>
      </c>
      <c r="AH214" s="42">
        <f t="shared" si="64"/>
        <v>217.97687564047089</v>
      </c>
      <c r="AI214" s="42">
        <f t="shared" si="64"/>
        <v>20.204268262247979</v>
      </c>
      <c r="AJ214" s="42">
        <f t="shared" si="64"/>
        <v>1.4476526560626535</v>
      </c>
      <c r="AK214" s="42">
        <f t="shared" si="64"/>
        <v>1.7532187155948227</v>
      </c>
      <c r="AL214" s="42">
        <f t="shared" si="64"/>
        <v>12.39941339056235</v>
      </c>
    </row>
    <row r="215" spans="4:38">
      <c r="D215" s="42">
        <f t="shared" si="61"/>
        <v>5.5</v>
      </c>
      <c r="E215" s="42">
        <f t="shared" si="62"/>
        <v>0.16798033509415294</v>
      </c>
      <c r="F215" s="42">
        <f t="shared" si="62"/>
        <v>2.6433529602615335</v>
      </c>
      <c r="G215" s="42">
        <f t="shared" si="62"/>
        <v>1.5278317939420978</v>
      </c>
      <c r="H215" s="42">
        <f t="shared" si="62"/>
        <v>1.4151081772879808</v>
      </c>
      <c r="I215" s="42">
        <f t="shared" si="62"/>
        <v>3.073101425595298</v>
      </c>
      <c r="J215" s="42">
        <f t="shared" si="62"/>
        <v>145.23678866298258</v>
      </c>
      <c r="K215" s="42">
        <f t="shared" si="62"/>
        <v>18.58781122626381</v>
      </c>
      <c r="L215" s="42">
        <f t="shared" si="62"/>
        <v>1.2434805537084743</v>
      </c>
      <c r="M215" s="42">
        <f t="shared" si="62"/>
        <v>1.6923792549949024</v>
      </c>
      <c r="N215" s="42">
        <f t="shared" si="62"/>
        <v>7.0390668211093699</v>
      </c>
      <c r="Q215" s="42">
        <f t="shared" si="63"/>
        <v>0.14371845123344362</v>
      </c>
      <c r="R215" s="42">
        <f t="shared" si="63"/>
        <v>2.1113101874182925</v>
      </c>
      <c r="S215" s="42">
        <f t="shared" si="63"/>
        <v>0.82646322802328109</v>
      </c>
      <c r="T215" s="42">
        <f t="shared" si="63"/>
        <v>1.1367346226288155</v>
      </c>
      <c r="U215" s="42">
        <f t="shared" si="63"/>
        <v>2.9011313018866351</v>
      </c>
      <c r="V215" s="42">
        <f t="shared" si="63"/>
        <v>69.301052966029943</v>
      </c>
      <c r="W215" s="42">
        <f t="shared" si="63"/>
        <v>16.950897303947116</v>
      </c>
      <c r="X215" s="42">
        <f t="shared" si="63"/>
        <v>1.086344008771198</v>
      </c>
      <c r="Y215" s="42">
        <f t="shared" si="63"/>
        <v>1.6796914873083502</v>
      </c>
      <c r="Z215" s="42">
        <f t="shared" si="63"/>
        <v>1.6715946562713389</v>
      </c>
      <c r="AC215" s="42">
        <f t="shared" si="64"/>
        <v>0.19224221895486188</v>
      </c>
      <c r="AD215" s="42">
        <f t="shared" si="64"/>
        <v>3.1803004422859353</v>
      </c>
      <c r="AE215" s="42">
        <f t="shared" si="64"/>
        <v>2.2598842894340878</v>
      </c>
      <c r="AF215" s="42">
        <f t="shared" si="64"/>
        <v>1.715836237892947</v>
      </c>
      <c r="AG215" s="42">
        <f t="shared" si="64"/>
        <v>3.2219006018158161</v>
      </c>
      <c r="AH215" s="42">
        <f t="shared" si="64"/>
        <v>218.90358118680132</v>
      </c>
      <c r="AI215" s="42">
        <f t="shared" si="64"/>
        <v>20.157775338764889</v>
      </c>
      <c r="AJ215" s="42">
        <f t="shared" si="64"/>
        <v>1.4006170986457549</v>
      </c>
      <c r="AK215" s="42">
        <f t="shared" si="64"/>
        <v>1.7223651902129782</v>
      </c>
      <c r="AL215" s="42">
        <f t="shared" si="64"/>
        <v>12.451976216597547</v>
      </c>
    </row>
    <row r="216" spans="4:38">
      <c r="D216" s="42">
        <f t="shared" si="61"/>
        <v>5.75</v>
      </c>
      <c r="E216" s="42">
        <f t="shared" si="62"/>
        <v>0.14722475465357127</v>
      </c>
      <c r="F216" s="42">
        <f t="shared" si="62"/>
        <v>2.6033725260198572</v>
      </c>
      <c r="G216" s="42">
        <f t="shared" si="62"/>
        <v>1.5146922401120406</v>
      </c>
      <c r="H216" s="42">
        <f t="shared" si="62"/>
        <v>1.2965633827546317</v>
      </c>
      <c r="I216" s="42">
        <f t="shared" si="62"/>
        <v>2.8916362073021999</v>
      </c>
      <c r="J216" s="42">
        <f t="shared" si="62"/>
        <v>145.60604850078059</v>
      </c>
      <c r="K216" s="42">
        <f t="shared" si="62"/>
        <v>18.495700723973279</v>
      </c>
      <c r="L216" s="42">
        <f t="shared" si="62"/>
        <v>1.2151129989250811</v>
      </c>
      <c r="M216" s="42">
        <f t="shared" si="62"/>
        <v>1.6753846997993109</v>
      </c>
      <c r="N216" s="42">
        <f t="shared" si="62"/>
        <v>7.0455174868529831</v>
      </c>
      <c r="Q216" s="42">
        <f t="shared" si="63"/>
        <v>0.12914747557805306</v>
      </c>
      <c r="R216" s="42">
        <f t="shared" si="63"/>
        <v>2.0861054319039729</v>
      </c>
      <c r="S216" s="42">
        <f t="shared" si="63"/>
        <v>0.8119232913798804</v>
      </c>
      <c r="T216" s="42">
        <f t="shared" si="63"/>
        <v>1.1153707628312024</v>
      </c>
      <c r="U216" s="42">
        <f t="shared" si="63"/>
        <v>2.7600634398705957</v>
      </c>
      <c r="V216" s="42">
        <f t="shared" si="63"/>
        <v>70.616890402230752</v>
      </c>
      <c r="W216" s="42">
        <f t="shared" si="63"/>
        <v>16.843854552347999</v>
      </c>
      <c r="X216" s="42">
        <f t="shared" si="63"/>
        <v>1.0632700949413518</v>
      </c>
      <c r="Y216" s="42">
        <f t="shared" si="63"/>
        <v>1.6575894140066803</v>
      </c>
      <c r="Z216" s="42">
        <f t="shared" si="63"/>
        <v>1.6194128366965306</v>
      </c>
      <c r="AC216" s="42">
        <f t="shared" si="64"/>
        <v>0.16530203372908903</v>
      </c>
      <c r="AD216" s="42">
        <f t="shared" si="64"/>
        <v>3.1219339183918877</v>
      </c>
      <c r="AE216" s="42">
        <f t="shared" si="64"/>
        <v>2.2345551681280194</v>
      </c>
      <c r="AF216" s="42">
        <f t="shared" si="64"/>
        <v>1.4836551084137648</v>
      </c>
      <c r="AG216" s="42">
        <f t="shared" si="64"/>
        <v>3.0182953377437336</v>
      </c>
      <c r="AH216" s="42">
        <f t="shared" si="64"/>
        <v>219.45960451459959</v>
      </c>
      <c r="AI216" s="42">
        <f t="shared" si="64"/>
        <v>20.129879584675013</v>
      </c>
      <c r="AJ216" s="42">
        <f t="shared" si="64"/>
        <v>1.3669559029088143</v>
      </c>
      <c r="AK216" s="42">
        <f t="shared" si="64"/>
        <v>1.7028167733679895</v>
      </c>
      <c r="AL216" s="42">
        <f t="shared" si="64"/>
        <v>12.483513912218667</v>
      </c>
    </row>
    <row r="217" spans="4:38">
      <c r="D217" s="42">
        <f t="shared" si="61"/>
        <v>6</v>
      </c>
      <c r="E217" s="42">
        <f t="shared" si="62"/>
        <v>0.1337889091787082</v>
      </c>
      <c r="F217" s="42">
        <f t="shared" si="62"/>
        <v>2.556581544620296</v>
      </c>
      <c r="G217" s="42">
        <f t="shared" si="62"/>
        <v>1.5103123888353576</v>
      </c>
      <c r="H217" s="42">
        <f t="shared" si="62"/>
        <v>1.25539052873917</v>
      </c>
      <c r="I217" s="42">
        <f t="shared" si="62"/>
        <v>2.8005770479653918</v>
      </c>
      <c r="J217" s="42">
        <f t="shared" si="62"/>
        <v>145.7291351133799</v>
      </c>
      <c r="K217" s="42">
        <f t="shared" si="62"/>
        <v>18.463517536426025</v>
      </c>
      <c r="L217" s="42">
        <f t="shared" si="62"/>
        <v>1.2017615324426711</v>
      </c>
      <c r="M217" s="42">
        <f t="shared" si="62"/>
        <v>1.6694468431647049</v>
      </c>
      <c r="N217" s="42">
        <f t="shared" si="62"/>
        <v>7.0476677087675332</v>
      </c>
      <c r="Q217" s="42">
        <f t="shared" si="63"/>
        <v>0.11772302611553798</v>
      </c>
      <c r="R217" s="42">
        <f t="shared" si="63"/>
        <v>2.0595382571726599</v>
      </c>
      <c r="S217" s="42">
        <f t="shared" si="63"/>
        <v>0.80707664583208449</v>
      </c>
      <c r="T217" s="42">
        <f t="shared" si="63"/>
        <v>1.1082494762319954</v>
      </c>
      <c r="U217" s="42">
        <f t="shared" si="63"/>
        <v>2.6539979468387358</v>
      </c>
      <c r="V217" s="42">
        <f t="shared" si="63"/>
        <v>71.813324602894383</v>
      </c>
      <c r="W217" s="42">
        <f t="shared" si="63"/>
        <v>16.806454072873642</v>
      </c>
      <c r="X217" s="42">
        <f t="shared" si="63"/>
        <v>1.0551171048688359</v>
      </c>
      <c r="Y217" s="42">
        <f t="shared" si="63"/>
        <v>1.6429070827024368</v>
      </c>
      <c r="Z217" s="42">
        <f t="shared" si="63"/>
        <v>1.6013089401093563</v>
      </c>
      <c r="AC217" s="42">
        <f t="shared" si="64"/>
        <v>0.14985479224187878</v>
      </c>
      <c r="AD217" s="42">
        <f t="shared" si="64"/>
        <v>3.0536248320679307</v>
      </c>
      <c r="AE217" s="42">
        <f t="shared" si="64"/>
        <v>2.2135481318386301</v>
      </c>
      <c r="AF217" s="42">
        <f t="shared" si="64"/>
        <v>1.402531581246345</v>
      </c>
      <c r="AG217" s="42">
        <f t="shared" si="64"/>
        <v>2.9471561490920455</v>
      </c>
      <c r="AH217" s="42">
        <f t="shared" si="64"/>
        <v>219.6449456238654</v>
      </c>
      <c r="AI217" s="42">
        <f t="shared" si="64"/>
        <v>20.120580999978372</v>
      </c>
      <c r="AJ217" s="42">
        <f t="shared" si="64"/>
        <v>1.3484059600165024</v>
      </c>
      <c r="AK217" s="42">
        <f t="shared" si="64"/>
        <v>1.6959866036269733</v>
      </c>
      <c r="AL217" s="42">
        <f t="shared" si="64"/>
        <v>12.494026477425706</v>
      </c>
    </row>
    <row r="218" spans="4:38">
      <c r="D218" s="42">
        <f t="shared" si="61"/>
        <v>6.25</v>
      </c>
      <c r="E218" s="42">
        <f t="shared" ref="E218:N233" si="65">E114/$J$176/2220*$F$174*60*24</f>
        <v>0.12427084015383082</v>
      </c>
      <c r="F218" s="42">
        <f t="shared" si="65"/>
        <v>2.5040528098150299</v>
      </c>
      <c r="G218" s="42">
        <f t="shared" si="65"/>
        <v>1.5110381173476153</v>
      </c>
      <c r="H218" s="42">
        <f t="shared" si="65"/>
        <v>1.2584436274964028</v>
      </c>
      <c r="I218" s="42">
        <f t="shared" si="65"/>
        <v>2.7594737752481304</v>
      </c>
      <c r="J218" s="42">
        <f t="shared" si="65"/>
        <v>145.71627917500155</v>
      </c>
      <c r="K218" s="42">
        <f t="shared" si="65"/>
        <v>18.472092879317966</v>
      </c>
      <c r="L218" s="42">
        <f t="shared" si="65"/>
        <v>1.1966489564786114</v>
      </c>
      <c r="M218" s="42">
        <f t="shared" si="65"/>
        <v>1.6694895126930502</v>
      </c>
      <c r="N218" s="42">
        <f t="shared" si="65"/>
        <v>7.0402504652138171</v>
      </c>
      <c r="Q218" s="42">
        <f t="shared" ref="Q218:Z233" si="66">Q114/$J$176/2220*$F$174*60*24</f>
        <v>0.10813173285710773</v>
      </c>
      <c r="R218" s="42">
        <f t="shared" si="66"/>
        <v>2.0299976239878283</v>
      </c>
      <c r="S218" s="42">
        <f t="shared" si="66"/>
        <v>0.80911999964620973</v>
      </c>
      <c r="T218" s="42">
        <f t="shared" si="66"/>
        <v>1.1091494464205274</v>
      </c>
      <c r="U218" s="42">
        <f t="shared" si="66"/>
        <v>2.5693421595286008</v>
      </c>
      <c r="V218" s="42">
        <f t="shared" si="66"/>
        <v>72.939220595196971</v>
      </c>
      <c r="W218" s="42">
        <f t="shared" si="66"/>
        <v>16.815287339761927</v>
      </c>
      <c r="X218" s="42">
        <f t="shared" si="66"/>
        <v>1.0549818259157631</v>
      </c>
      <c r="Y218" s="42">
        <f t="shared" si="66"/>
        <v>1.6325628852973959</v>
      </c>
      <c r="Z218" s="42">
        <f t="shared" si="66"/>
        <v>1.6103699917180028</v>
      </c>
      <c r="AC218" s="42">
        <f t="shared" ref="AC218:AL233" si="67">AC114/$J$176/2220*$F$174*60*24</f>
        <v>0.14040994745055391</v>
      </c>
      <c r="AD218" s="42">
        <f t="shared" si="67"/>
        <v>2.9781079956422358</v>
      </c>
      <c r="AE218" s="42">
        <f t="shared" si="67"/>
        <v>2.1951993313608429</v>
      </c>
      <c r="AF218" s="42">
        <f t="shared" si="67"/>
        <v>1.4077378085722743</v>
      </c>
      <c r="AG218" s="42">
        <f t="shared" si="67"/>
        <v>2.947235156894485</v>
      </c>
      <c r="AH218" s="42">
        <f t="shared" si="67"/>
        <v>219.55291642287307</v>
      </c>
      <c r="AI218" s="42">
        <f t="shared" si="67"/>
        <v>20.128898418874005</v>
      </c>
      <c r="AJ218" s="42">
        <f t="shared" si="67"/>
        <v>1.3383160870414559</v>
      </c>
      <c r="AK218" s="42">
        <f t="shared" si="67"/>
        <v>1.6964056264709189</v>
      </c>
      <c r="AL218" s="42">
        <f t="shared" si="67"/>
        <v>12.470130938709655</v>
      </c>
    </row>
    <row r="219" spans="4:38">
      <c r="D219" s="42">
        <f t="shared" si="61"/>
        <v>6.5</v>
      </c>
      <c r="E219" s="42">
        <f t="shared" si="65"/>
        <v>0.11536684009830032</v>
      </c>
      <c r="F219" s="42">
        <f t="shared" si="65"/>
        <v>2.4474383971256763</v>
      </c>
      <c r="G219" s="42">
        <f t="shared" si="65"/>
        <v>1.5132153028843949</v>
      </c>
      <c r="H219" s="42">
        <f t="shared" si="65"/>
        <v>1.267602923768097</v>
      </c>
      <c r="I219" s="42">
        <f t="shared" si="65"/>
        <v>2.7210223265771463</v>
      </c>
      <c r="J219" s="42">
        <f t="shared" si="65"/>
        <v>145.67771135986561</v>
      </c>
      <c r="K219" s="42">
        <f t="shared" si="65"/>
        <v>18.497818907993821</v>
      </c>
      <c r="L219" s="42">
        <f t="shared" si="65"/>
        <v>1.1918662241251368</v>
      </c>
      <c r="M219" s="42">
        <f t="shared" si="65"/>
        <v>1.6696175212780759</v>
      </c>
      <c r="N219" s="42">
        <f t="shared" si="65"/>
        <v>7.0185006971323673</v>
      </c>
      <c r="Q219" s="42">
        <f t="shared" si="66"/>
        <v>9.9159232712125109E-2</v>
      </c>
      <c r="R219" s="42">
        <f t="shared" si="66"/>
        <v>1.9960196199838518</v>
      </c>
      <c r="S219" s="42">
        <f t="shared" si="66"/>
        <v>0.81525006108858566</v>
      </c>
      <c r="T219" s="42">
        <f t="shared" si="66"/>
        <v>1.1118493569861276</v>
      </c>
      <c r="U219" s="42">
        <f t="shared" si="66"/>
        <v>2.4901480359158938</v>
      </c>
      <c r="V219" s="42">
        <f t="shared" si="66"/>
        <v>74.056474080228185</v>
      </c>
      <c r="W219" s="42">
        <f t="shared" si="66"/>
        <v>16.841787140426764</v>
      </c>
      <c r="X219" s="42">
        <f t="shared" si="66"/>
        <v>1.0548552746370854</v>
      </c>
      <c r="Y219" s="42">
        <f t="shared" si="66"/>
        <v>1.6228860554668756</v>
      </c>
      <c r="Z219" s="42">
        <f t="shared" si="66"/>
        <v>1.6372816351536892</v>
      </c>
      <c r="AC219" s="42">
        <f t="shared" si="67"/>
        <v>0.13157444748447594</v>
      </c>
      <c r="AD219" s="42">
        <f t="shared" si="67"/>
        <v>2.8988571742675013</v>
      </c>
      <c r="AE219" s="42">
        <f t="shared" si="67"/>
        <v>2.1780343244622697</v>
      </c>
      <c r="AF219" s="42">
        <f t="shared" si="67"/>
        <v>1.423356490550062</v>
      </c>
      <c r="AG219" s="42">
        <f t="shared" si="67"/>
        <v>2.9474721803018</v>
      </c>
      <c r="AH219" s="42">
        <f t="shared" si="67"/>
        <v>219.276828819895</v>
      </c>
      <c r="AI219" s="42">
        <f t="shared" si="67"/>
        <v>20.153850675560879</v>
      </c>
      <c r="AJ219" s="42">
        <f t="shared" si="67"/>
        <v>1.3288771736131846</v>
      </c>
      <c r="AK219" s="42">
        <f t="shared" si="67"/>
        <v>1.6976626950027516</v>
      </c>
      <c r="AL219" s="42">
        <f t="shared" si="67"/>
        <v>12.399719759111079</v>
      </c>
    </row>
    <row r="220" spans="4:38">
      <c r="D220" s="42">
        <f t="shared" si="61"/>
        <v>6.75</v>
      </c>
      <c r="E220" s="42">
        <f t="shared" si="65"/>
        <v>0.10707690901211711</v>
      </c>
      <c r="F220" s="42">
        <f t="shared" si="65"/>
        <v>2.3868505017443957</v>
      </c>
      <c r="G220" s="42">
        <f t="shared" si="65"/>
        <v>1.5168439454456943</v>
      </c>
      <c r="H220" s="42">
        <f t="shared" si="65"/>
        <v>1.2828684175542526</v>
      </c>
      <c r="I220" s="42">
        <f t="shared" si="65"/>
        <v>2.6852227019524366</v>
      </c>
      <c r="J220" s="42">
        <f t="shared" si="65"/>
        <v>145.61343166797252</v>
      </c>
      <c r="K220" s="42">
        <f t="shared" si="65"/>
        <v>18.540695622453605</v>
      </c>
      <c r="L220" s="42">
        <f t="shared" si="65"/>
        <v>1.1874133353822471</v>
      </c>
      <c r="M220" s="42">
        <f t="shared" si="65"/>
        <v>1.6698308689197918</v>
      </c>
      <c r="N220" s="42">
        <f t="shared" si="65"/>
        <v>6.983171348392621</v>
      </c>
      <c r="Q220" s="42">
        <f t="shared" si="66"/>
        <v>9.0805525680588958E-2</v>
      </c>
      <c r="R220" s="42">
        <f t="shared" si="66"/>
        <v>1.95782493546711</v>
      </c>
      <c r="S220" s="42">
        <f t="shared" si="66"/>
        <v>0.82546683015921596</v>
      </c>
      <c r="T220" s="42">
        <f t="shared" si="66"/>
        <v>1.1163492079287962</v>
      </c>
      <c r="U220" s="42">
        <f t="shared" si="66"/>
        <v>2.4164155760006172</v>
      </c>
      <c r="V220" s="42">
        <f t="shared" si="66"/>
        <v>75.165085057987966</v>
      </c>
      <c r="W220" s="42">
        <f t="shared" si="66"/>
        <v>16.885953474868167</v>
      </c>
      <c r="X220" s="42">
        <f t="shared" si="66"/>
        <v>1.0547374510327989</v>
      </c>
      <c r="Y220" s="42">
        <f t="shared" si="66"/>
        <v>1.6138765932108712</v>
      </c>
      <c r="Z220" s="42">
        <f t="shared" si="66"/>
        <v>1.6816366033310148</v>
      </c>
      <c r="AC220" s="42">
        <f t="shared" si="67"/>
        <v>0.12334829234364483</v>
      </c>
      <c r="AD220" s="42">
        <f t="shared" si="67"/>
        <v>2.8158760680216801</v>
      </c>
      <c r="AE220" s="42">
        <f t="shared" si="67"/>
        <v>2.1620531111429093</v>
      </c>
      <c r="AF220" s="42">
        <f t="shared" si="67"/>
        <v>1.4493876271797128</v>
      </c>
      <c r="AG220" s="42">
        <f t="shared" si="67"/>
        <v>2.9478672193139972</v>
      </c>
      <c r="AH220" s="42">
        <f t="shared" si="67"/>
        <v>218.81668281493177</v>
      </c>
      <c r="AI220" s="42">
        <f t="shared" si="67"/>
        <v>20.195437770039</v>
      </c>
      <c r="AJ220" s="42">
        <f t="shared" si="67"/>
        <v>1.3200892197316916</v>
      </c>
      <c r="AK220" s="42">
        <f t="shared" si="67"/>
        <v>1.6997578092224752</v>
      </c>
      <c r="AL220" s="42">
        <f t="shared" si="67"/>
        <v>12.284706093454211</v>
      </c>
    </row>
    <row r="221" spans="4:38">
      <c r="D221" s="42">
        <f t="shared" si="61"/>
        <v>7</v>
      </c>
      <c r="E221" s="42">
        <f t="shared" si="65"/>
        <v>9.9401046895280371E-2</v>
      </c>
      <c r="F221" s="42">
        <f t="shared" si="65"/>
        <v>2.3224013188633541</v>
      </c>
      <c r="G221" s="42">
        <f t="shared" si="65"/>
        <v>1.5219240450315148</v>
      </c>
      <c r="H221" s="42">
        <f t="shared" si="65"/>
        <v>1.3042401088548736</v>
      </c>
      <c r="I221" s="42">
        <f t="shared" si="65"/>
        <v>2.6520749013740046</v>
      </c>
      <c r="J221" s="42">
        <f t="shared" si="65"/>
        <v>145.52344009932273</v>
      </c>
      <c r="K221" s="42">
        <f t="shared" si="65"/>
        <v>18.60072302269726</v>
      </c>
      <c r="L221" s="42">
        <f t="shared" si="65"/>
        <v>1.1832902902499391</v>
      </c>
      <c r="M221" s="42">
        <f t="shared" si="65"/>
        <v>1.6701295556181894</v>
      </c>
      <c r="N221" s="42">
        <f t="shared" si="65"/>
        <v>6.935015362863977</v>
      </c>
      <c r="Q221" s="42">
        <f t="shared" si="66"/>
        <v>8.3070611762500468E-2</v>
      </c>
      <c r="R221" s="42">
        <f t="shared" si="66"/>
        <v>1.9156342607439814</v>
      </c>
      <c r="S221" s="42">
        <f t="shared" si="66"/>
        <v>0.83977030685810117</v>
      </c>
      <c r="T221" s="42">
        <f t="shared" si="66"/>
        <v>1.1226489992485327</v>
      </c>
      <c r="U221" s="42">
        <f t="shared" si="66"/>
        <v>2.3481447797827637</v>
      </c>
      <c r="V221" s="42">
        <f t="shared" si="66"/>
        <v>76.26505352847677</v>
      </c>
      <c r="W221" s="42">
        <f t="shared" si="66"/>
        <v>16.947786343086122</v>
      </c>
      <c r="X221" s="42">
        <f t="shared" si="66"/>
        <v>1.0546283551029045</v>
      </c>
      <c r="Y221" s="42">
        <f t="shared" si="66"/>
        <v>1.6055344985293869</v>
      </c>
      <c r="Z221" s="42">
        <f t="shared" si="66"/>
        <v>1.7430276291645821</v>
      </c>
      <c r="AC221" s="42">
        <f t="shared" si="67"/>
        <v>0.11573148202806025</v>
      </c>
      <c r="AD221" s="42">
        <f t="shared" si="67"/>
        <v>2.7291683769827237</v>
      </c>
      <c r="AE221" s="42">
        <f t="shared" si="67"/>
        <v>2.1472556914027585</v>
      </c>
      <c r="AF221" s="42">
        <f t="shared" si="67"/>
        <v>1.4858312184612181</v>
      </c>
      <c r="AG221" s="42">
        <f t="shared" si="67"/>
        <v>2.9484202739310708</v>
      </c>
      <c r="AH221" s="42">
        <f t="shared" si="67"/>
        <v>218.17247840798294</v>
      </c>
      <c r="AI221" s="42">
        <f t="shared" si="67"/>
        <v>20.253659702308397</v>
      </c>
      <c r="AJ221" s="42">
        <f t="shared" si="67"/>
        <v>1.3119522253969773</v>
      </c>
      <c r="AK221" s="42">
        <f t="shared" si="67"/>
        <v>1.7026909691300904</v>
      </c>
      <c r="AL221" s="42">
        <f t="shared" si="67"/>
        <v>12.127003096563353</v>
      </c>
    </row>
    <row r="222" spans="4:38">
      <c r="D222" s="42">
        <f t="shared" si="61"/>
        <v>7.25</v>
      </c>
      <c r="E222" s="42">
        <f t="shared" si="65"/>
        <v>9.2339253747790478E-2</v>
      </c>
      <c r="F222" s="42">
        <f t="shared" si="65"/>
        <v>2.2542030436747105</v>
      </c>
      <c r="G222" s="42">
        <f t="shared" si="65"/>
        <v>1.5284556016418556</v>
      </c>
      <c r="H222" s="42">
        <f t="shared" si="65"/>
        <v>1.3317179976699598</v>
      </c>
      <c r="I222" s="42">
        <f t="shared" si="65"/>
        <v>2.6215789248418426</v>
      </c>
      <c r="J222" s="42">
        <f t="shared" si="65"/>
        <v>145.40773665391538</v>
      </c>
      <c r="K222" s="42">
        <f t="shared" si="65"/>
        <v>18.677901108724832</v>
      </c>
      <c r="L222" s="42">
        <f t="shared" si="65"/>
        <v>1.1794970887282197</v>
      </c>
      <c r="M222" s="42">
        <f t="shared" si="65"/>
        <v>1.6705135813732763</v>
      </c>
      <c r="N222" s="42">
        <f t="shared" si="65"/>
        <v>6.8747856844159188</v>
      </c>
      <c r="Q222" s="42">
        <f t="shared" si="66"/>
        <v>7.5954490957858861E-2</v>
      </c>
      <c r="R222" s="42">
        <f t="shared" si="66"/>
        <v>1.8696682861208325</v>
      </c>
      <c r="S222" s="42">
        <f t="shared" si="66"/>
        <v>0.85816049118523674</v>
      </c>
      <c r="T222" s="42">
        <f t="shared" si="66"/>
        <v>1.1307487309453337</v>
      </c>
      <c r="U222" s="42">
        <f t="shared" si="66"/>
        <v>2.2853356472623414</v>
      </c>
      <c r="V222" s="42">
        <f t="shared" si="66"/>
        <v>77.356379491694597</v>
      </c>
      <c r="W222" s="42">
        <f t="shared" si="66"/>
        <v>17.027285745080682</v>
      </c>
      <c r="X222" s="42">
        <f t="shared" si="66"/>
        <v>1.0545279868474018</v>
      </c>
      <c r="Y222" s="42">
        <f t="shared" si="66"/>
        <v>1.5978597714224221</v>
      </c>
      <c r="Z222" s="42">
        <f t="shared" si="66"/>
        <v>1.8210474455690027</v>
      </c>
      <c r="AC222" s="42">
        <f t="shared" si="67"/>
        <v>0.10872401653772253</v>
      </c>
      <c r="AD222" s="42">
        <f t="shared" si="67"/>
        <v>2.6387378012285851</v>
      </c>
      <c r="AE222" s="42">
        <f t="shared" si="67"/>
        <v>2.1336420652418209</v>
      </c>
      <c r="AF222" s="42">
        <f t="shared" si="67"/>
        <v>1.5326872643945855</v>
      </c>
      <c r="AG222" s="42">
        <f t="shared" si="67"/>
        <v>2.949131344153026</v>
      </c>
      <c r="AH222" s="42">
        <f t="shared" si="67"/>
        <v>217.34421559904891</v>
      </c>
      <c r="AI222" s="42">
        <f t="shared" si="67"/>
        <v>20.328516472368982</v>
      </c>
      <c r="AJ222" s="42">
        <f t="shared" si="67"/>
        <v>1.3044661906090378</v>
      </c>
      <c r="AK222" s="42">
        <f t="shared" si="67"/>
        <v>1.7064621747255966</v>
      </c>
      <c r="AL222" s="42">
        <f t="shared" si="67"/>
        <v>11.928523923262834</v>
      </c>
    </row>
    <row r="223" spans="4:38">
      <c r="D223" s="42">
        <f t="shared" si="61"/>
        <v>7.5</v>
      </c>
      <c r="E223" s="42">
        <f t="shared" si="65"/>
        <v>8.5891529569647893E-2</v>
      </c>
      <c r="F223" s="42">
        <f t="shared" si="65"/>
        <v>2.1823678713706274</v>
      </c>
      <c r="G223" s="42">
        <f t="shared" si="65"/>
        <v>1.5364386152767175</v>
      </c>
      <c r="H223" s="42">
        <f t="shared" si="65"/>
        <v>1.3653020839995076</v>
      </c>
      <c r="I223" s="42">
        <f t="shared" si="65"/>
        <v>2.5937347723559578</v>
      </c>
      <c r="J223" s="42">
        <f t="shared" si="65"/>
        <v>145.26632133175127</v>
      </c>
      <c r="K223" s="42">
        <f t="shared" si="65"/>
        <v>18.772229880536333</v>
      </c>
      <c r="L223" s="42">
        <f t="shared" si="65"/>
        <v>1.1760337308170818</v>
      </c>
      <c r="M223" s="42">
        <f t="shared" si="65"/>
        <v>1.6709829461850449</v>
      </c>
      <c r="N223" s="42">
        <f t="shared" si="65"/>
        <v>6.8032352569179224</v>
      </c>
      <c r="Q223" s="42">
        <f t="shared" si="66"/>
        <v>6.9457163266664471E-2</v>
      </c>
      <c r="R223" s="42">
        <f t="shared" si="66"/>
        <v>1.820147701904042</v>
      </c>
      <c r="S223" s="42">
        <f t="shared" si="66"/>
        <v>0.88063738314062301</v>
      </c>
      <c r="T223" s="42">
        <f t="shared" si="66"/>
        <v>1.1406484030192028</v>
      </c>
      <c r="U223" s="42">
        <f t="shared" si="66"/>
        <v>2.2279881784393463</v>
      </c>
      <c r="V223" s="42">
        <f t="shared" si="66"/>
        <v>78.439062947640593</v>
      </c>
      <c r="W223" s="42">
        <f t="shared" si="66"/>
        <v>17.124451680851767</v>
      </c>
      <c r="X223" s="42">
        <f t="shared" si="66"/>
        <v>1.0544363462662902</v>
      </c>
      <c r="Y223" s="42">
        <f t="shared" si="66"/>
        <v>1.5908524118899776</v>
      </c>
      <c r="Z223" s="42">
        <f t="shared" si="66"/>
        <v>1.9152887854588716</v>
      </c>
      <c r="AC223" s="42">
        <f t="shared" si="67"/>
        <v>0.1023258958726313</v>
      </c>
      <c r="AD223" s="42">
        <f t="shared" si="67"/>
        <v>2.5445880408372092</v>
      </c>
      <c r="AE223" s="42">
        <f t="shared" si="67"/>
        <v>2.1212122326600955</v>
      </c>
      <c r="AF223" s="42">
        <f t="shared" si="67"/>
        <v>1.5899557649798119</v>
      </c>
      <c r="AG223" s="42">
        <f t="shared" si="67"/>
        <v>2.9500004299798581</v>
      </c>
      <c r="AH223" s="42">
        <f t="shared" si="67"/>
        <v>216.33189438812963</v>
      </c>
      <c r="AI223" s="42">
        <f t="shared" si="67"/>
        <v>20.420008080220853</v>
      </c>
      <c r="AJ223" s="42">
        <f t="shared" si="67"/>
        <v>1.2976311153678772</v>
      </c>
      <c r="AK223" s="42">
        <f t="shared" si="67"/>
        <v>1.7110714260089899</v>
      </c>
      <c r="AL223" s="42">
        <f t="shared" si="67"/>
        <v>11.691181728376954</v>
      </c>
    </row>
    <row r="224" spans="4:38">
      <c r="D224" s="42">
        <f t="shared" si="61"/>
        <v>7.75</v>
      </c>
      <c r="E224" s="42">
        <f t="shared" si="65"/>
        <v>8.0057874360852183E-2</v>
      </c>
      <c r="F224" s="42">
        <f t="shared" si="65"/>
        <v>2.1070079971432687</v>
      </c>
      <c r="G224" s="42">
        <f t="shared" si="65"/>
        <v>1.5458730859360961</v>
      </c>
      <c r="H224" s="42">
        <f t="shared" si="65"/>
        <v>1.4049923678435208</v>
      </c>
      <c r="I224" s="42">
        <f t="shared" si="65"/>
        <v>2.568542443916348</v>
      </c>
      <c r="J224" s="42">
        <f t="shared" si="65"/>
        <v>145.09919413282961</v>
      </c>
      <c r="K224" s="42">
        <f t="shared" si="65"/>
        <v>18.883709338131702</v>
      </c>
      <c r="L224" s="42">
        <f t="shared" si="65"/>
        <v>1.172900216516529</v>
      </c>
      <c r="M224" s="42">
        <f t="shared" si="65"/>
        <v>1.6715376500534989</v>
      </c>
      <c r="N224" s="42">
        <f t="shared" si="65"/>
        <v>6.7211170242393914</v>
      </c>
      <c r="Q224" s="42">
        <f t="shared" si="66"/>
        <v>6.3578628688916949E-2</v>
      </c>
      <c r="R224" s="42">
        <f t="shared" si="66"/>
        <v>1.7672931983999844</v>
      </c>
      <c r="S224" s="42">
        <f t="shared" si="66"/>
        <v>0.90720098272425964</v>
      </c>
      <c r="T224" s="42">
        <f t="shared" si="66"/>
        <v>1.1523480154701362</v>
      </c>
      <c r="U224" s="42">
        <f t="shared" si="66"/>
        <v>2.1761023733137819</v>
      </c>
      <c r="V224" s="42">
        <f t="shared" si="66"/>
        <v>79.513103896315641</v>
      </c>
      <c r="W224" s="42">
        <f t="shared" si="66"/>
        <v>17.239284150399406</v>
      </c>
      <c r="X224" s="42">
        <f t="shared" si="66"/>
        <v>1.0543534333595705</v>
      </c>
      <c r="Y224" s="42">
        <f t="shared" si="66"/>
        <v>1.5845124199320495</v>
      </c>
      <c r="Z224" s="42">
        <f t="shared" si="66"/>
        <v>2.0253443817487993</v>
      </c>
      <c r="AC224" s="42">
        <f t="shared" si="67"/>
        <v>9.6537120032786999E-2</v>
      </c>
      <c r="AD224" s="42">
        <f t="shared" si="67"/>
        <v>2.4467227958865529</v>
      </c>
      <c r="AE224" s="42">
        <f t="shared" si="67"/>
        <v>2.1099661936575806</v>
      </c>
      <c r="AF224" s="42">
        <f t="shared" si="67"/>
        <v>1.6576367202169011</v>
      </c>
      <c r="AG224" s="42">
        <f t="shared" si="67"/>
        <v>2.9510275314115679</v>
      </c>
      <c r="AH224" s="42">
        <f t="shared" si="67"/>
        <v>215.1355147752252</v>
      </c>
      <c r="AI224" s="42">
        <f t="shared" si="67"/>
        <v>20.528134525864004</v>
      </c>
      <c r="AJ224" s="42">
        <f t="shared" si="67"/>
        <v>1.2914469996734914</v>
      </c>
      <c r="AK224" s="42">
        <f t="shared" si="67"/>
        <v>1.7165187229802743</v>
      </c>
      <c r="AL224" s="42">
        <f t="shared" si="67"/>
        <v>11.416889666729952</v>
      </c>
    </row>
    <row r="225" spans="4:38">
      <c r="D225" s="42">
        <f t="shared" si="61"/>
        <v>8</v>
      </c>
      <c r="E225" s="42">
        <f t="shared" si="65"/>
        <v>7.4838288121402946E-2</v>
      </c>
      <c r="F225" s="42">
        <f t="shared" si="65"/>
        <v>2.0282356161847952</v>
      </c>
      <c r="G225" s="42">
        <f t="shared" si="65"/>
        <v>1.5567590136199994</v>
      </c>
      <c r="H225" s="42">
        <f t="shared" si="65"/>
        <v>1.4507888492019911</v>
      </c>
      <c r="I225" s="42">
        <f t="shared" si="65"/>
        <v>2.5460019395230113</v>
      </c>
      <c r="J225" s="42">
        <f t="shared" si="65"/>
        <v>144.90635505715079</v>
      </c>
      <c r="K225" s="42">
        <f t="shared" si="65"/>
        <v>19.012339481510995</v>
      </c>
      <c r="L225" s="42">
        <f t="shared" si="65"/>
        <v>1.1700965458265609</v>
      </c>
      <c r="M225" s="42">
        <f t="shared" si="65"/>
        <v>1.6721776929786429</v>
      </c>
      <c r="N225" s="42">
        <f t="shared" si="65"/>
        <v>6.6291839302498037</v>
      </c>
      <c r="Q225" s="42">
        <f t="shared" si="66"/>
        <v>5.8318887224616679E-2</v>
      </c>
      <c r="R225" s="42">
        <f t="shared" si="66"/>
        <v>1.7113254659150341</v>
      </c>
      <c r="S225" s="42">
        <f t="shared" si="66"/>
        <v>0.93785128993615108</v>
      </c>
      <c r="T225" s="42">
        <f t="shared" si="66"/>
        <v>1.165847568298142</v>
      </c>
      <c r="U225" s="42">
        <f t="shared" si="66"/>
        <v>2.1296782318856402</v>
      </c>
      <c r="V225" s="42">
        <f t="shared" si="66"/>
        <v>80.578502337719272</v>
      </c>
      <c r="W225" s="42">
        <f t="shared" si="66"/>
        <v>17.371783153723648</v>
      </c>
      <c r="X225" s="42">
        <f t="shared" si="66"/>
        <v>1.0542792481272381</v>
      </c>
      <c r="Y225" s="42">
        <f t="shared" si="66"/>
        <v>1.5788397955486375</v>
      </c>
      <c r="Z225" s="42">
        <f t="shared" si="66"/>
        <v>2.1508069673533861</v>
      </c>
      <c r="AC225" s="42">
        <f t="shared" si="67"/>
        <v>9.1357689018189581E-2</v>
      </c>
      <c r="AD225" s="42">
        <f t="shared" si="67"/>
        <v>2.3451457664545599</v>
      </c>
      <c r="AE225" s="42">
        <f t="shared" si="67"/>
        <v>2.0999039482342785</v>
      </c>
      <c r="AF225" s="42">
        <f t="shared" si="67"/>
        <v>1.7357301301058443</v>
      </c>
      <c r="AG225" s="42">
        <f t="shared" si="67"/>
        <v>2.9522126484481577</v>
      </c>
      <c r="AH225" s="42">
        <f t="shared" si="67"/>
        <v>213.75507676033513</v>
      </c>
      <c r="AI225" s="42">
        <f t="shared" si="67"/>
        <v>20.652895809298347</v>
      </c>
      <c r="AJ225" s="42">
        <f t="shared" si="67"/>
        <v>1.2859138435258841</v>
      </c>
      <c r="AK225" s="42">
        <f t="shared" si="67"/>
        <v>1.7228040656394463</v>
      </c>
      <c r="AL225" s="42">
        <f t="shared" si="67"/>
        <v>11.107560893146221</v>
      </c>
    </row>
    <row r="226" spans="4:38">
      <c r="D226" s="42">
        <f t="shared" si="61"/>
        <v>8.25</v>
      </c>
      <c r="E226" s="42">
        <f t="shared" si="65"/>
        <v>7.023277085130096E-2</v>
      </c>
      <c r="F226" s="42">
        <f t="shared" si="65"/>
        <v>1.9461629236873752</v>
      </c>
      <c r="G226" s="42">
        <f t="shared" si="65"/>
        <v>1.5690963983284192</v>
      </c>
      <c r="H226" s="42">
        <f t="shared" si="65"/>
        <v>1.5026915280749309</v>
      </c>
      <c r="I226" s="42">
        <f t="shared" si="65"/>
        <v>2.5261132591759528</v>
      </c>
      <c r="J226" s="42">
        <f t="shared" si="65"/>
        <v>144.68780410471484</v>
      </c>
      <c r="K226" s="42">
        <f t="shared" si="65"/>
        <v>19.158120310674207</v>
      </c>
      <c r="L226" s="42">
        <f t="shared" si="65"/>
        <v>1.1676227187471784</v>
      </c>
      <c r="M226" s="42">
        <f t="shared" si="65"/>
        <v>1.6729030749604683</v>
      </c>
      <c r="N226" s="42">
        <f t="shared" si="65"/>
        <v>6.5281889188186026</v>
      </c>
      <c r="Q226" s="42">
        <f t="shared" si="66"/>
        <v>5.3677938873763265E-2</v>
      </c>
      <c r="R226" s="42">
        <f t="shared" si="66"/>
        <v>1.6524651947555626</v>
      </c>
      <c r="S226" s="42">
        <f t="shared" si="66"/>
        <v>0.97258830477629699</v>
      </c>
      <c r="T226" s="42">
        <f t="shared" si="66"/>
        <v>1.1811470615032118</v>
      </c>
      <c r="U226" s="42">
        <f t="shared" si="66"/>
        <v>2.0887157541549302</v>
      </c>
      <c r="V226" s="42">
        <f t="shared" si="66"/>
        <v>81.63525827185191</v>
      </c>
      <c r="W226" s="42">
        <f t="shared" si="66"/>
        <v>17.521948690824406</v>
      </c>
      <c r="X226" s="42">
        <f t="shared" si="66"/>
        <v>1.0542137905693014</v>
      </c>
      <c r="Y226" s="42">
        <f t="shared" si="66"/>
        <v>1.573834538739749</v>
      </c>
      <c r="Z226" s="42">
        <f t="shared" si="66"/>
        <v>2.2912692751872425</v>
      </c>
      <c r="AC226" s="42">
        <f t="shared" si="67"/>
        <v>8.6787602828839058E-2</v>
      </c>
      <c r="AD226" s="42">
        <f t="shared" si="67"/>
        <v>2.2398606526191829</v>
      </c>
      <c r="AE226" s="42">
        <f t="shared" si="67"/>
        <v>2.0910254963901895</v>
      </c>
      <c r="AF226" s="42">
        <f t="shared" si="67"/>
        <v>1.8242359946466509</v>
      </c>
      <c r="AG226" s="42">
        <f t="shared" si="67"/>
        <v>2.953555781089626</v>
      </c>
      <c r="AH226" s="42">
        <f t="shared" si="67"/>
        <v>212.19058034345983</v>
      </c>
      <c r="AI226" s="42">
        <f t="shared" si="67"/>
        <v>20.794291930523972</v>
      </c>
      <c r="AJ226" s="42">
        <f t="shared" si="67"/>
        <v>1.2810316469250558</v>
      </c>
      <c r="AK226" s="42">
        <f t="shared" si="67"/>
        <v>1.7299274539865088</v>
      </c>
      <c r="AL226" s="42">
        <f t="shared" si="67"/>
        <v>10.765108562449949</v>
      </c>
    </row>
    <row r="227" spans="4:38">
      <c r="D227" s="42">
        <f t="shared" si="61"/>
        <v>8.5</v>
      </c>
      <c r="E227" s="42">
        <f t="shared" si="65"/>
        <v>6.624132255054628E-2</v>
      </c>
      <c r="F227" s="42">
        <f t="shared" si="65"/>
        <v>1.8609021148431597</v>
      </c>
      <c r="G227" s="42">
        <f t="shared" si="65"/>
        <v>1.5828852400613596</v>
      </c>
      <c r="H227" s="42">
        <f t="shared" si="65"/>
        <v>1.5607004044623327</v>
      </c>
      <c r="I227" s="42">
        <f t="shared" si="65"/>
        <v>2.5088764028751651</v>
      </c>
      <c r="J227" s="42">
        <f t="shared" si="65"/>
        <v>144.44354127552216</v>
      </c>
      <c r="K227" s="42">
        <f t="shared" si="65"/>
        <v>19.3210518256213</v>
      </c>
      <c r="L227" s="42">
        <f t="shared" si="65"/>
        <v>1.1654787352783811</v>
      </c>
      <c r="M227" s="42">
        <f t="shared" si="65"/>
        <v>1.673713795998983</v>
      </c>
      <c r="N227" s="42">
        <f t="shared" si="65"/>
        <v>6.4188849338152245</v>
      </c>
      <c r="Q227" s="42">
        <f t="shared" si="66"/>
        <v>4.9655783636357115E-2</v>
      </c>
      <c r="R227" s="42">
        <f t="shared" si="66"/>
        <v>1.5909330752279445</v>
      </c>
      <c r="S227" s="42">
        <f t="shared" si="66"/>
        <v>1.0114120272446936</v>
      </c>
      <c r="T227" s="42">
        <f t="shared" si="66"/>
        <v>1.1982464950853495</v>
      </c>
      <c r="U227" s="42">
        <f t="shared" si="66"/>
        <v>2.0532149401216504</v>
      </c>
      <c r="V227" s="42">
        <f t="shared" si="66"/>
        <v>82.683371698712733</v>
      </c>
      <c r="W227" s="42">
        <f t="shared" si="66"/>
        <v>17.689780761701765</v>
      </c>
      <c r="X227" s="42">
        <f t="shared" si="66"/>
        <v>1.0541570606857562</v>
      </c>
      <c r="Y227" s="42">
        <f t="shared" si="66"/>
        <v>1.5694966495053762</v>
      </c>
      <c r="Z227" s="42">
        <f t="shared" si="66"/>
        <v>2.4463240381649678</v>
      </c>
      <c r="AC227" s="42">
        <f t="shared" si="67"/>
        <v>8.282686146473503E-2</v>
      </c>
      <c r="AD227" s="42">
        <f t="shared" si="67"/>
        <v>2.1308711544583749</v>
      </c>
      <c r="AE227" s="42">
        <f t="shared" si="67"/>
        <v>2.0833308381253133</v>
      </c>
      <c r="AF227" s="42">
        <f t="shared" si="67"/>
        <v>1.9231543138393157</v>
      </c>
      <c r="AG227" s="42">
        <f t="shared" si="67"/>
        <v>2.9550569293359703</v>
      </c>
      <c r="AH227" s="42">
        <f t="shared" si="67"/>
        <v>210.44202552459933</v>
      </c>
      <c r="AI227" s="42">
        <f t="shared" si="67"/>
        <v>20.952322889540877</v>
      </c>
      <c r="AJ227" s="42">
        <f t="shared" si="67"/>
        <v>1.2768004098710062</v>
      </c>
      <c r="AK227" s="42">
        <f t="shared" si="67"/>
        <v>1.7378888880214631</v>
      </c>
      <c r="AL227" s="42">
        <f t="shared" si="67"/>
        <v>10.391445829465535</v>
      </c>
    </row>
    <row r="228" spans="4:38">
      <c r="D228" s="42">
        <f t="shared" si="61"/>
        <v>8.75</v>
      </c>
      <c r="E228" s="42">
        <f t="shared" si="65"/>
        <v>6.286394321913806E-2</v>
      </c>
      <c r="F228" s="42">
        <f t="shared" si="65"/>
        <v>1.7725653848443224</v>
      </c>
      <c r="G228" s="42">
        <f t="shared" si="65"/>
        <v>1.5981255388188207</v>
      </c>
      <c r="H228" s="42">
        <f t="shared" si="65"/>
        <v>1.6248154783641953</v>
      </c>
      <c r="I228" s="42">
        <f t="shared" si="65"/>
        <v>2.4942913706206533</v>
      </c>
      <c r="J228" s="42">
        <f t="shared" si="65"/>
        <v>144.1735665695719</v>
      </c>
      <c r="K228" s="42">
        <f t="shared" si="65"/>
        <v>19.501134026352311</v>
      </c>
      <c r="L228" s="42">
        <f t="shared" si="65"/>
        <v>1.163664595420165</v>
      </c>
      <c r="M228" s="42">
        <f t="shared" si="65"/>
        <v>1.6746098560941796</v>
      </c>
      <c r="N228" s="42">
        <f t="shared" si="65"/>
        <v>6.3020249191091908</v>
      </c>
      <c r="Q228" s="42">
        <f t="shared" si="66"/>
        <v>4.6252421512398209E-2</v>
      </c>
      <c r="R228" s="42">
        <f t="shared" si="66"/>
        <v>1.5269497976385575</v>
      </c>
      <c r="S228" s="42">
        <f t="shared" si="66"/>
        <v>1.0543224573413406</v>
      </c>
      <c r="T228" s="42">
        <f t="shared" si="66"/>
        <v>1.2171458690445514</v>
      </c>
      <c r="U228" s="42">
        <f t="shared" si="66"/>
        <v>2.0231757897857943</v>
      </c>
      <c r="V228" s="42">
        <f t="shared" si="66"/>
        <v>83.722842618303005</v>
      </c>
      <c r="W228" s="42">
        <f t="shared" si="66"/>
        <v>17.875279366355684</v>
      </c>
      <c r="X228" s="42">
        <f t="shared" si="66"/>
        <v>1.0541090584766029</v>
      </c>
      <c r="Y228" s="42">
        <f t="shared" si="66"/>
        <v>1.5658261278455246</v>
      </c>
      <c r="Z228" s="42">
        <f t="shared" si="66"/>
        <v>2.6155639892011644</v>
      </c>
      <c r="AC228" s="42">
        <f t="shared" si="67"/>
        <v>7.9475464925877898E-2</v>
      </c>
      <c r="AD228" s="42">
        <f t="shared" si="67"/>
        <v>2.0181809720500867</v>
      </c>
      <c r="AE228" s="42">
        <f t="shared" si="67"/>
        <v>2.0768199734396462</v>
      </c>
      <c r="AF228" s="42">
        <f t="shared" si="67"/>
        <v>2.0324850876838387</v>
      </c>
      <c r="AG228" s="42">
        <f t="shared" si="67"/>
        <v>2.9567160931871967</v>
      </c>
      <c r="AH228" s="42">
        <f t="shared" si="67"/>
        <v>208.50941230375315</v>
      </c>
      <c r="AI228" s="42">
        <f t="shared" si="67"/>
        <v>21.12698868634898</v>
      </c>
      <c r="AJ228" s="42">
        <f t="shared" si="67"/>
        <v>1.2732201323637309</v>
      </c>
      <c r="AK228" s="42">
        <f t="shared" si="67"/>
        <v>1.7466883677443081</v>
      </c>
      <c r="AL228" s="42">
        <f t="shared" si="67"/>
        <v>9.9884858490171737</v>
      </c>
    </row>
    <row r="229" spans="4:38">
      <c r="D229" s="42">
        <f t="shared" si="61"/>
        <v>9</v>
      </c>
      <c r="E229" s="42">
        <f t="shared" si="65"/>
        <v>6.0100632857076716E-2</v>
      </c>
      <c r="F229" s="42">
        <f t="shared" si="65"/>
        <v>1.6812649288830221</v>
      </c>
      <c r="G229" s="42">
        <f t="shared" si="65"/>
        <v>1.6148172946008024</v>
      </c>
      <c r="H229" s="42">
        <f t="shared" si="65"/>
        <v>1.6950367497805234</v>
      </c>
      <c r="I229" s="42">
        <f t="shared" si="65"/>
        <v>2.4823581624124165</v>
      </c>
      <c r="J229" s="42">
        <f t="shared" si="65"/>
        <v>143.87787998686451</v>
      </c>
      <c r="K229" s="42">
        <f t="shared" si="65"/>
        <v>19.698366912867243</v>
      </c>
      <c r="L229" s="42">
        <f t="shared" si="65"/>
        <v>1.1621802991725376</v>
      </c>
      <c r="M229" s="42">
        <f t="shared" si="65"/>
        <v>1.6755912552460657</v>
      </c>
      <c r="N229" s="42">
        <f t="shared" si="65"/>
        <v>6.1783618185698614</v>
      </c>
      <c r="Q229" s="42">
        <f t="shared" si="66"/>
        <v>4.3467852501886159E-2</v>
      </c>
      <c r="R229" s="42">
        <f t="shared" si="66"/>
        <v>1.4607360522937773</v>
      </c>
      <c r="S229" s="42">
        <f t="shared" si="66"/>
        <v>1.1013195950662384</v>
      </c>
      <c r="T229" s="42">
        <f t="shared" si="66"/>
        <v>1.2378451833808222</v>
      </c>
      <c r="U229" s="42">
        <f t="shared" si="66"/>
        <v>1.9985983031473686</v>
      </c>
      <c r="V229" s="42">
        <f t="shared" si="66"/>
        <v>84.753671030621447</v>
      </c>
      <c r="W229" s="42">
        <f t="shared" si="66"/>
        <v>18.078444504786127</v>
      </c>
      <c r="X229" s="42">
        <f t="shared" si="66"/>
        <v>1.0540697839418405</v>
      </c>
      <c r="Y229" s="42">
        <f t="shared" si="66"/>
        <v>1.5628229737601886</v>
      </c>
      <c r="Z229" s="42">
        <f t="shared" si="66"/>
        <v>2.7985818612104407</v>
      </c>
      <c r="AC229" s="42">
        <f t="shared" si="67"/>
        <v>7.6733413212267274E-2</v>
      </c>
      <c r="AD229" s="42">
        <f t="shared" si="67"/>
        <v>1.9017938054722627</v>
      </c>
      <c r="AE229" s="42">
        <f t="shared" si="67"/>
        <v>2.0714929023331932</v>
      </c>
      <c r="AF229" s="42">
        <f t="shared" si="67"/>
        <v>2.1522283161802207</v>
      </c>
      <c r="AG229" s="42">
        <f t="shared" si="67"/>
        <v>2.9585332726433</v>
      </c>
      <c r="AH229" s="42">
        <f t="shared" si="67"/>
        <v>206.39274068092192</v>
      </c>
      <c r="AI229" s="42">
        <f t="shared" si="67"/>
        <v>21.318289320948359</v>
      </c>
      <c r="AJ229" s="42">
        <f t="shared" si="67"/>
        <v>1.2702908144032303</v>
      </c>
      <c r="AK229" s="42">
        <f t="shared" si="67"/>
        <v>1.756325893155041</v>
      </c>
      <c r="AL229" s="42">
        <f t="shared" si="67"/>
        <v>9.5581417759292506</v>
      </c>
    </row>
    <row r="230" spans="4:38">
      <c r="D230" s="42">
        <f t="shared" si="61"/>
        <v>9.25</v>
      </c>
      <c r="E230" s="42">
        <f t="shared" si="65"/>
        <v>5.7951391464362657E-2</v>
      </c>
      <c r="F230" s="42">
        <f t="shared" si="65"/>
        <v>1.5871129421514154</v>
      </c>
      <c r="G230" s="42">
        <f t="shared" si="65"/>
        <v>1.6329605074073053</v>
      </c>
      <c r="H230" s="42">
        <f t="shared" si="65"/>
        <v>1.7713642187113134</v>
      </c>
      <c r="I230" s="42">
        <f t="shared" si="65"/>
        <v>2.4730767782504541</v>
      </c>
      <c r="J230" s="42">
        <f t="shared" si="65"/>
        <v>143.55648152739997</v>
      </c>
      <c r="K230" s="42">
        <f t="shared" si="65"/>
        <v>19.912750485166093</v>
      </c>
      <c r="L230" s="42">
        <f t="shared" si="65"/>
        <v>1.1610258465354915</v>
      </c>
      <c r="M230" s="42">
        <f t="shared" si="65"/>
        <v>1.6766579934546331</v>
      </c>
      <c r="N230" s="42">
        <f t="shared" si="65"/>
        <v>6.048648576066717</v>
      </c>
      <c r="Q230" s="42">
        <f t="shared" si="66"/>
        <v>4.1302076604821367E-2</v>
      </c>
      <c r="R230" s="42">
        <f t="shared" si="66"/>
        <v>1.3925125294999736</v>
      </c>
      <c r="S230" s="42">
        <f t="shared" si="66"/>
        <v>1.1524034404193948</v>
      </c>
      <c r="T230" s="42">
        <f t="shared" si="66"/>
        <v>1.2603444380941606</v>
      </c>
      <c r="U230" s="42">
        <f t="shared" si="66"/>
        <v>1.97948248020637</v>
      </c>
      <c r="V230" s="42">
        <f t="shared" si="66"/>
        <v>85.775856935668912</v>
      </c>
      <c r="W230" s="42">
        <f t="shared" si="66"/>
        <v>18.299276176993168</v>
      </c>
      <c r="X230" s="42">
        <f t="shared" si="66"/>
        <v>1.0540392370814702</v>
      </c>
      <c r="Y230" s="42">
        <f t="shared" si="66"/>
        <v>1.5604871872493722</v>
      </c>
      <c r="Z230" s="42">
        <f t="shared" si="66"/>
        <v>2.9949703871074034</v>
      </c>
      <c r="AC230" s="42">
        <f t="shared" si="67"/>
        <v>7.4600706323903532E-2</v>
      </c>
      <c r="AD230" s="42">
        <f t="shared" si="67"/>
        <v>1.7817133548028619</v>
      </c>
      <c r="AE230" s="42">
        <f t="shared" si="67"/>
        <v>2.0673496248059493</v>
      </c>
      <c r="AF230" s="42">
        <f t="shared" si="67"/>
        <v>2.2823839993284651</v>
      </c>
      <c r="AG230" s="42">
        <f t="shared" si="67"/>
        <v>2.9605084677042806</v>
      </c>
      <c r="AH230" s="42">
        <f t="shared" si="67"/>
        <v>204.09201065610532</v>
      </c>
      <c r="AI230" s="42">
        <f t="shared" si="67"/>
        <v>21.526224793338976</v>
      </c>
      <c r="AJ230" s="42">
        <f t="shared" si="67"/>
        <v>1.2680124559895092</v>
      </c>
      <c r="AK230" s="42">
        <f t="shared" si="67"/>
        <v>1.7668014642536596</v>
      </c>
      <c r="AL230" s="42">
        <f t="shared" si="67"/>
        <v>9.1023267650260031</v>
      </c>
    </row>
    <row r="231" spans="4:38">
      <c r="D231" s="42">
        <f t="shared" si="61"/>
        <v>9.5</v>
      </c>
      <c r="E231" s="42">
        <f t="shared" si="65"/>
        <v>5.6416219040995058E-2</v>
      </c>
      <c r="F231" s="42">
        <f t="shared" si="65"/>
        <v>1.4902216198416751</v>
      </c>
      <c r="G231" s="42">
        <f t="shared" si="65"/>
        <v>1.6525551772383245</v>
      </c>
      <c r="H231" s="42">
        <f t="shared" si="65"/>
        <v>1.8537978851565682</v>
      </c>
      <c r="I231" s="42">
        <f t="shared" si="65"/>
        <v>2.4664472181347699</v>
      </c>
      <c r="J231" s="42">
        <f t="shared" si="65"/>
        <v>143.20937119117832</v>
      </c>
      <c r="K231" s="42">
        <f t="shared" si="65"/>
        <v>20.144284743248821</v>
      </c>
      <c r="L231" s="42">
        <f t="shared" si="65"/>
        <v>1.1602012375090307</v>
      </c>
      <c r="M231" s="42">
        <f t="shared" si="65"/>
        <v>1.6778100707198857</v>
      </c>
      <c r="N231" s="42">
        <f t="shared" si="65"/>
        <v>5.9136381354691956</v>
      </c>
      <c r="Q231" s="42">
        <f t="shared" si="66"/>
        <v>3.9755093821203631E-2</v>
      </c>
      <c r="R231" s="42">
        <f t="shared" si="66"/>
        <v>1.3224999195635219</v>
      </c>
      <c r="S231" s="42">
        <f t="shared" si="66"/>
        <v>1.2075739934007972</v>
      </c>
      <c r="T231" s="42">
        <f t="shared" si="66"/>
        <v>1.2846436331845674</v>
      </c>
      <c r="U231" s="42">
        <f t="shared" si="66"/>
        <v>1.9658283209627987</v>
      </c>
      <c r="V231" s="42">
        <f t="shared" si="66"/>
        <v>86.789400333444945</v>
      </c>
      <c r="W231" s="42">
        <f t="shared" si="66"/>
        <v>18.537774382976767</v>
      </c>
      <c r="X231" s="42">
        <f t="shared" si="66"/>
        <v>1.0540174178954913</v>
      </c>
      <c r="Y231" s="42">
        <f t="shared" si="66"/>
        <v>1.5588187683130765</v>
      </c>
      <c r="Z231" s="42">
        <f t="shared" si="66"/>
        <v>3.2043222998066514</v>
      </c>
      <c r="AC231" s="42">
        <f t="shared" si="67"/>
        <v>7.3077344260786714E-2</v>
      </c>
      <c r="AD231" s="42">
        <f t="shared" si="67"/>
        <v>1.6579433201198286</v>
      </c>
      <c r="AE231" s="42">
        <f t="shared" si="67"/>
        <v>2.0643901408579222</v>
      </c>
      <c r="AF231" s="42">
        <f t="shared" si="67"/>
        <v>2.4229521371285649</v>
      </c>
      <c r="AG231" s="42">
        <f t="shared" si="67"/>
        <v>2.962641678370141</v>
      </c>
      <c r="AH231" s="42">
        <f t="shared" si="67"/>
        <v>201.60722222930357</v>
      </c>
      <c r="AI231" s="42">
        <f t="shared" si="67"/>
        <v>21.750795103520829</v>
      </c>
      <c r="AJ231" s="42">
        <f t="shared" si="67"/>
        <v>1.2663850571225663</v>
      </c>
      <c r="AK231" s="42">
        <f t="shared" si="67"/>
        <v>1.7781150810401747</v>
      </c>
      <c r="AL231" s="42">
        <f t="shared" si="67"/>
        <v>8.6229539711317393</v>
      </c>
    </row>
    <row r="232" spans="4:38">
      <c r="D232" s="42">
        <f t="shared" si="61"/>
        <v>9.75</v>
      </c>
      <c r="E232" s="42">
        <f t="shared" si="65"/>
        <v>5.5495115586974758E-2</v>
      </c>
      <c r="F232" s="42">
        <f t="shared" si="65"/>
        <v>1.3907031571459525</v>
      </c>
      <c r="G232" s="42">
        <f t="shared" si="65"/>
        <v>1.6736013040938684</v>
      </c>
      <c r="H232" s="42">
        <f t="shared" si="65"/>
        <v>1.9423377491162848</v>
      </c>
      <c r="I232" s="42">
        <f t="shared" si="65"/>
        <v>2.4624694820653588</v>
      </c>
      <c r="J232" s="42">
        <f t="shared" si="65"/>
        <v>142.83654897819946</v>
      </c>
      <c r="K232" s="42">
        <f t="shared" si="65"/>
        <v>20.392969687115475</v>
      </c>
      <c r="L232" s="42">
        <f t="shared" si="65"/>
        <v>1.1597064720931511</v>
      </c>
      <c r="M232" s="42">
        <f t="shared" si="65"/>
        <v>1.6790474870418288</v>
      </c>
      <c r="N232" s="42">
        <f t="shared" si="65"/>
        <v>5.7740834406467814</v>
      </c>
      <c r="Q232" s="42">
        <f t="shared" si="66"/>
        <v>3.8826904151032994E-2</v>
      </c>
      <c r="R232" s="42">
        <f t="shared" si="66"/>
        <v>1.2509189127907963</v>
      </c>
      <c r="S232" s="42">
        <f t="shared" si="66"/>
        <v>1.2668312540104547</v>
      </c>
      <c r="T232" s="42">
        <f t="shared" si="66"/>
        <v>1.3107427686520383</v>
      </c>
      <c r="U232" s="42">
        <f t="shared" si="66"/>
        <v>1.9576358254166581</v>
      </c>
      <c r="V232" s="42">
        <f t="shared" si="66"/>
        <v>87.794301223949631</v>
      </c>
      <c r="W232" s="42">
        <f t="shared" si="66"/>
        <v>18.793939122736926</v>
      </c>
      <c r="X232" s="42">
        <f t="shared" si="66"/>
        <v>1.0540043263839038</v>
      </c>
      <c r="Y232" s="42">
        <f t="shared" si="66"/>
        <v>1.5578177169512961</v>
      </c>
      <c r="Z232" s="42">
        <f t="shared" si="66"/>
        <v>3.4262303322227883</v>
      </c>
      <c r="AC232" s="42">
        <f t="shared" si="67"/>
        <v>7.2163327022916765E-2</v>
      </c>
      <c r="AD232" s="42">
        <f t="shared" si="67"/>
        <v>1.5304874015011132</v>
      </c>
      <c r="AE232" s="42">
        <f t="shared" si="67"/>
        <v>2.0626144504891037</v>
      </c>
      <c r="AF232" s="42">
        <f t="shared" si="67"/>
        <v>2.5739327295805259</v>
      </c>
      <c r="AG232" s="42">
        <f t="shared" si="67"/>
        <v>2.9649329046408797</v>
      </c>
      <c r="AH232" s="42">
        <f t="shared" si="67"/>
        <v>198.93837540051629</v>
      </c>
      <c r="AI232" s="42">
        <f t="shared" si="67"/>
        <v>21.992000251493963</v>
      </c>
      <c r="AJ232" s="42">
        <f t="shared" si="67"/>
        <v>1.2654086178024024</v>
      </c>
      <c r="AK232" s="42">
        <f t="shared" si="67"/>
        <v>1.7902667435145765</v>
      </c>
      <c r="AL232" s="42">
        <f t="shared" si="67"/>
        <v>8.1219365490707816</v>
      </c>
    </row>
    <row r="233" spans="4:38">
      <c r="D233" s="42">
        <f t="shared" si="61"/>
        <v>10</v>
      </c>
      <c r="E233" s="42">
        <f t="shared" si="65"/>
        <v>5.518808110230132E-2</v>
      </c>
      <c r="F233" s="42">
        <f t="shared" si="65"/>
        <v>1.2886697492564201</v>
      </c>
      <c r="G233" s="42">
        <f t="shared" si="65"/>
        <v>1.6960988879739292</v>
      </c>
      <c r="H233" s="42">
        <f t="shared" si="65"/>
        <v>2.0369838105904621</v>
      </c>
      <c r="I233" s="42">
        <f t="shared" si="65"/>
        <v>2.4611435700422177</v>
      </c>
      <c r="J233" s="42">
        <f t="shared" si="65"/>
        <v>142.4380148884635</v>
      </c>
      <c r="K233" s="42">
        <f t="shared" si="65"/>
        <v>20.658805316765996</v>
      </c>
      <c r="L233" s="42">
        <f t="shared" si="65"/>
        <v>1.1595415502878603</v>
      </c>
      <c r="M233" s="42">
        <f t="shared" si="65"/>
        <v>1.6803702424204525</v>
      </c>
      <c r="N233" s="42">
        <f t="shared" si="65"/>
        <v>5.6307374354689106</v>
      </c>
      <c r="Q233" s="42">
        <f t="shared" si="66"/>
        <v>3.8517507594309441E-2</v>
      </c>
      <c r="R233" s="42">
        <f t="shared" si="66"/>
        <v>1.1779901994881712</v>
      </c>
      <c r="S233" s="42">
        <f t="shared" si="66"/>
        <v>1.3301752222483627</v>
      </c>
      <c r="T233" s="42">
        <f t="shared" si="66"/>
        <v>1.338641844496578</v>
      </c>
      <c r="U233" s="42">
        <f t="shared" si="66"/>
        <v>1.9549049935679448</v>
      </c>
      <c r="V233" s="42">
        <f t="shared" si="66"/>
        <v>88.790559607183312</v>
      </c>
      <c r="W233" s="42">
        <f t="shared" si="66"/>
        <v>19.067770396273648</v>
      </c>
      <c r="X233" s="42">
        <f t="shared" si="66"/>
        <v>1.0539999625467082</v>
      </c>
      <c r="Y233" s="42">
        <f t="shared" si="66"/>
        <v>1.55748403316404</v>
      </c>
      <c r="Z233" s="42">
        <f t="shared" si="66"/>
        <v>3.6602872172704242</v>
      </c>
      <c r="AC233" s="42">
        <f t="shared" si="67"/>
        <v>7.185865461029331E-2</v>
      </c>
      <c r="AD233" s="42">
        <f t="shared" si="67"/>
        <v>1.3993492990246685</v>
      </c>
      <c r="AE233" s="42">
        <f t="shared" si="67"/>
        <v>2.0620225536994954</v>
      </c>
      <c r="AF233" s="42">
        <f t="shared" si="67"/>
        <v>2.7353257766843475</v>
      </c>
      <c r="AG233" s="42">
        <f t="shared" si="67"/>
        <v>2.9673821465164947</v>
      </c>
      <c r="AH233" s="42">
        <f t="shared" si="67"/>
        <v>196.0854701697437</v>
      </c>
      <c r="AI233" s="42">
        <f t="shared" si="67"/>
        <v>22.24984023725834</v>
      </c>
      <c r="AJ233" s="42">
        <f t="shared" si="67"/>
        <v>1.2650831380290128</v>
      </c>
      <c r="AK233" s="42">
        <f t="shared" si="67"/>
        <v>1.8032564516768694</v>
      </c>
      <c r="AL233" s="42">
        <f t="shared" si="67"/>
        <v>7.601187653667397</v>
      </c>
    </row>
    <row r="234" spans="4:38">
      <c r="D234" s="42">
        <f t="shared" si="61"/>
        <v>10.25</v>
      </c>
      <c r="E234" s="42">
        <f t="shared" ref="E234:N236" si="68">E130/$J$176/2220*$F$174*60*24</f>
        <v>5.518808110230132E-2</v>
      </c>
      <c r="F234" s="42">
        <f t="shared" si="68"/>
        <v>1.2886697492564201</v>
      </c>
      <c r="G234" s="42">
        <f t="shared" si="68"/>
        <v>1.6960988879739292</v>
      </c>
      <c r="H234" s="42">
        <f t="shared" si="68"/>
        <v>2.0369838105904621</v>
      </c>
      <c r="I234" s="42">
        <f t="shared" si="68"/>
        <v>2.4611435700422177</v>
      </c>
      <c r="J234" s="42">
        <f t="shared" si="68"/>
        <v>142.4380148884635</v>
      </c>
      <c r="K234" s="42">
        <f t="shared" si="68"/>
        <v>20.658805316765996</v>
      </c>
      <c r="L234" s="42">
        <f t="shared" si="68"/>
        <v>1.1595415502878603</v>
      </c>
      <c r="M234" s="42">
        <f t="shared" si="68"/>
        <v>1.6803702424204525</v>
      </c>
      <c r="N234" s="42">
        <f t="shared" si="68"/>
        <v>5.6307374354689106</v>
      </c>
      <c r="Q234" s="42">
        <f t="shared" ref="Q234:Z249" si="69">Q130/$J$176/2220*$F$174*60*24</f>
        <v>3.8517507594309441E-2</v>
      </c>
      <c r="R234" s="42">
        <f t="shared" si="69"/>
        <v>1.1779901994881712</v>
      </c>
      <c r="S234" s="42">
        <f t="shared" si="69"/>
        <v>1.3301752222483627</v>
      </c>
      <c r="T234" s="42">
        <f t="shared" si="69"/>
        <v>1.338641844496578</v>
      </c>
      <c r="U234" s="42">
        <f t="shared" si="69"/>
        <v>1.9549049935679448</v>
      </c>
      <c r="V234" s="42">
        <f t="shared" si="69"/>
        <v>88.790559607183312</v>
      </c>
      <c r="W234" s="42">
        <f t="shared" si="69"/>
        <v>19.067770396273648</v>
      </c>
      <c r="X234" s="42">
        <f t="shared" si="69"/>
        <v>1.0539999625467082</v>
      </c>
      <c r="Y234" s="42">
        <f t="shared" si="69"/>
        <v>1.55748403316404</v>
      </c>
      <c r="Z234" s="42">
        <f t="shared" si="69"/>
        <v>3.6602872172704242</v>
      </c>
      <c r="AC234" s="42">
        <f t="shared" ref="AC234:AL249" si="70">AC130/$J$176/2220*$F$174*60*24</f>
        <v>7.185865461029331E-2</v>
      </c>
      <c r="AD234" s="42">
        <f t="shared" si="70"/>
        <v>1.3993492990246685</v>
      </c>
      <c r="AE234" s="42">
        <f t="shared" si="70"/>
        <v>2.0620225536994954</v>
      </c>
      <c r="AF234" s="42">
        <f t="shared" si="70"/>
        <v>2.7353257766843475</v>
      </c>
      <c r="AG234" s="42">
        <f t="shared" si="70"/>
        <v>2.9673821465164947</v>
      </c>
      <c r="AH234" s="42">
        <f t="shared" si="70"/>
        <v>196.0854701697437</v>
      </c>
      <c r="AI234" s="42">
        <f t="shared" si="70"/>
        <v>22.24984023725834</v>
      </c>
      <c r="AJ234" s="42">
        <f t="shared" si="70"/>
        <v>1.2650831380290128</v>
      </c>
      <c r="AK234" s="42">
        <f t="shared" si="70"/>
        <v>1.8032564516768694</v>
      </c>
      <c r="AL234" s="42">
        <f t="shared" si="70"/>
        <v>7.601187653667397</v>
      </c>
    </row>
    <row r="235" spans="4:38">
      <c r="D235" s="42">
        <f t="shared" si="61"/>
        <v>10.5</v>
      </c>
      <c r="E235" s="42">
        <f t="shared" si="68"/>
        <v>5.4058692237173384E-2</v>
      </c>
      <c r="F235" s="42">
        <f t="shared" si="68"/>
        <v>1.262297945117415</v>
      </c>
      <c r="G235" s="42">
        <f t="shared" si="68"/>
        <v>1.6613893064850784</v>
      </c>
      <c r="H235" s="42">
        <f t="shared" si="68"/>
        <v>1.9952982366734733</v>
      </c>
      <c r="I235" s="42">
        <f t="shared" si="68"/>
        <v>2.4107778372975974</v>
      </c>
      <c r="J235" s="42">
        <f t="shared" si="68"/>
        <v>139.52311180118707</v>
      </c>
      <c r="K235" s="42">
        <f t="shared" si="68"/>
        <v>20.236036048011172</v>
      </c>
      <c r="L235" s="42">
        <f t="shared" si="68"/>
        <v>1.1358122723461113</v>
      </c>
      <c r="M235" s="42">
        <f t="shared" si="68"/>
        <v>1.6459825376266572</v>
      </c>
      <c r="N235" s="42">
        <f t="shared" si="68"/>
        <v>5.5155079867354146</v>
      </c>
      <c r="Q235" s="42">
        <f t="shared" si="69"/>
        <v>3.7729271378796593E-2</v>
      </c>
      <c r="R235" s="42">
        <f t="shared" si="69"/>
        <v>1.1538833817123253</v>
      </c>
      <c r="S235" s="42">
        <f t="shared" si="69"/>
        <v>1.3029540350885549</v>
      </c>
      <c r="T235" s="42">
        <f t="shared" si="69"/>
        <v>1.3112473933148761</v>
      </c>
      <c r="U235" s="42">
        <f t="shared" si="69"/>
        <v>1.9148991102681432</v>
      </c>
      <c r="V235" s="42">
        <f t="shared" si="69"/>
        <v>86.973517460656311</v>
      </c>
      <c r="W235" s="42">
        <f t="shared" si="69"/>
        <v>18.677560641952809</v>
      </c>
      <c r="X235" s="42">
        <f t="shared" si="69"/>
        <v>1.032430525853685</v>
      </c>
      <c r="Y235" s="42">
        <f t="shared" si="69"/>
        <v>1.5256111162309549</v>
      </c>
      <c r="Z235" s="42">
        <f t="shared" si="69"/>
        <v>3.5853817749396346</v>
      </c>
      <c r="AC235" s="42">
        <f t="shared" si="70"/>
        <v>7.0388113095550264E-2</v>
      </c>
      <c r="AD235" s="42">
        <f t="shared" si="70"/>
        <v>1.3707125085225045</v>
      </c>
      <c r="AE235" s="42">
        <f t="shared" si="70"/>
        <v>2.0198245778816011</v>
      </c>
      <c r="AF235" s="42">
        <f t="shared" si="70"/>
        <v>2.679349080032071</v>
      </c>
      <c r="AG235" s="42">
        <f t="shared" si="70"/>
        <v>2.9066565643270565</v>
      </c>
      <c r="AH235" s="42">
        <f t="shared" si="70"/>
        <v>192.0727061417179</v>
      </c>
      <c r="AI235" s="42">
        <f t="shared" si="70"/>
        <v>21.794511454069546</v>
      </c>
      <c r="AJ235" s="42">
        <f t="shared" si="70"/>
        <v>1.2391940188385377</v>
      </c>
      <c r="AK235" s="42">
        <f t="shared" si="70"/>
        <v>1.7663539590223629</v>
      </c>
      <c r="AL235" s="42">
        <f t="shared" si="70"/>
        <v>7.4456341985311942</v>
      </c>
    </row>
    <row r="236" spans="4:38">
      <c r="D236" s="42">
        <f t="shared" si="61"/>
        <v>10.75</v>
      </c>
      <c r="E236" s="42">
        <f t="shared" si="68"/>
        <v>5.2940286113513327E-2</v>
      </c>
      <c r="F236" s="42">
        <f t="shared" si="68"/>
        <v>1.2361825935748925</v>
      </c>
      <c r="G236" s="42">
        <f t="shared" si="68"/>
        <v>1.6270172583044802</v>
      </c>
      <c r="H236" s="42">
        <f t="shared" si="68"/>
        <v>1.9540180340997018</v>
      </c>
      <c r="I236" s="42">
        <f t="shared" si="68"/>
        <v>2.360901886096479</v>
      </c>
      <c r="J236" s="42">
        <f t="shared" si="68"/>
        <v>136.6365546875607</v>
      </c>
      <c r="K236" s="42">
        <f t="shared" si="68"/>
        <v>19.817377998804091</v>
      </c>
      <c r="L236" s="42">
        <f t="shared" si="68"/>
        <v>1.1123137497561291</v>
      </c>
      <c r="M236" s="42">
        <f t="shared" si="68"/>
        <v>1.6119292360513504</v>
      </c>
      <c r="N236" s="42">
        <f t="shared" si="68"/>
        <v>5.4013990867199055</v>
      </c>
      <c r="Q236" s="42">
        <f t="shared" si="69"/>
        <v>3.6948700365976916E-2</v>
      </c>
      <c r="R236" s="42">
        <f t="shared" si="69"/>
        <v>1.1300109906741787</v>
      </c>
      <c r="S236" s="42">
        <f t="shared" si="69"/>
        <v>1.2759975603500013</v>
      </c>
      <c r="T236" s="42">
        <f t="shared" si="69"/>
        <v>1.2841193394603254</v>
      </c>
      <c r="U236" s="42">
        <f t="shared" si="69"/>
        <v>1.8752822641609712</v>
      </c>
      <c r="V236" s="42">
        <f t="shared" si="69"/>
        <v>85.174145139596661</v>
      </c>
      <c r="W236" s="42">
        <f t="shared" si="69"/>
        <v>18.291145482197475</v>
      </c>
      <c r="X236" s="42">
        <f t="shared" si="69"/>
        <v>1.0110708411372589</v>
      </c>
      <c r="Y236" s="42">
        <f t="shared" si="69"/>
        <v>1.4940481474630343</v>
      </c>
      <c r="Z236" s="42">
        <f t="shared" si="69"/>
        <v>3.5112047505462449</v>
      </c>
      <c r="AC236" s="42">
        <f t="shared" si="70"/>
        <v>6.8931871861049848E-2</v>
      </c>
      <c r="AD236" s="42">
        <f t="shared" si="70"/>
        <v>1.3423541964756063</v>
      </c>
      <c r="AE236" s="42">
        <f t="shared" si="70"/>
        <v>1.978036956258959</v>
      </c>
      <c r="AF236" s="42">
        <f t="shared" si="70"/>
        <v>2.6239167287390779</v>
      </c>
      <c r="AG236" s="42">
        <f t="shared" si="70"/>
        <v>2.8465215080319908</v>
      </c>
      <c r="AH236" s="42">
        <f t="shared" si="70"/>
        <v>188.09896423552476</v>
      </c>
      <c r="AI236" s="42">
        <f t="shared" si="70"/>
        <v>21.343610515410713</v>
      </c>
      <c r="AJ236" s="42">
        <f t="shared" si="70"/>
        <v>1.213556658374999</v>
      </c>
      <c r="AK236" s="42">
        <f t="shared" si="70"/>
        <v>1.7298103246396705</v>
      </c>
      <c r="AL236" s="42">
        <f t="shared" si="70"/>
        <v>7.2915934228935662</v>
      </c>
    </row>
    <row r="237" spans="4:38">
      <c r="D237" s="42">
        <f t="shared" si="61"/>
        <v>11</v>
      </c>
      <c r="E237" s="42">
        <f>E133/$J$176/2220*$F$174*60*24</f>
        <v>5.2208105053729519E-2</v>
      </c>
      <c r="F237" s="42">
        <f t="shared" ref="F237:N237" si="71">F133/$J$176/2220*$F$174*60*24</f>
        <v>1.2190857936159869</v>
      </c>
      <c r="G237" s="42">
        <f t="shared" si="71"/>
        <v>1.6045150901462346</v>
      </c>
      <c r="H237" s="42">
        <f t="shared" si="71"/>
        <v>1.9269933408070332</v>
      </c>
      <c r="I237" s="42">
        <f t="shared" si="71"/>
        <v>2.3282498592203629</v>
      </c>
      <c r="J237" s="42">
        <f t="shared" si="71"/>
        <v>134.74682751075929</v>
      </c>
      <c r="K237" s="42">
        <f t="shared" si="71"/>
        <v>19.54329733376596</v>
      </c>
      <c r="L237" s="42">
        <f t="shared" si="71"/>
        <v>1.0969300954562202</v>
      </c>
      <c r="M237" s="42">
        <f t="shared" si="71"/>
        <v>1.5896357400581862</v>
      </c>
      <c r="N237" s="42">
        <f t="shared" si="71"/>
        <v>5.3266960127858107</v>
      </c>
      <c r="Q237" s="42">
        <f t="shared" si="69"/>
        <v>3.6437688042892963E-2</v>
      </c>
      <c r="R237" s="42">
        <f t="shared" si="69"/>
        <v>1.1143825778819783</v>
      </c>
      <c r="S237" s="42">
        <f t="shared" si="69"/>
        <v>1.2583501066884291</v>
      </c>
      <c r="T237" s="42">
        <f t="shared" si="69"/>
        <v>1.2663595590005265</v>
      </c>
      <c r="U237" s="42">
        <f t="shared" si="69"/>
        <v>1.8493465117054004</v>
      </c>
      <c r="V237" s="42">
        <f t="shared" si="69"/>
        <v>83.996159517819478</v>
      </c>
      <c r="W237" s="42">
        <f t="shared" si="69"/>
        <v>18.038173100161238</v>
      </c>
      <c r="X237" s="42">
        <f t="shared" si="69"/>
        <v>0.99708740858849865</v>
      </c>
      <c r="Y237" s="42">
        <f t="shared" si="69"/>
        <v>1.473384984562252</v>
      </c>
      <c r="Z237" s="42">
        <f t="shared" si="69"/>
        <v>3.4626436677847989</v>
      </c>
      <c r="AC237" s="42">
        <f t="shared" si="70"/>
        <v>6.7978522064566185E-2</v>
      </c>
      <c r="AD237" s="42">
        <f t="shared" si="70"/>
        <v>1.3237890093499953</v>
      </c>
      <c r="AE237" s="42">
        <f t="shared" si="70"/>
        <v>1.9506800736040399</v>
      </c>
      <c r="AF237" s="42">
        <f t="shared" si="70"/>
        <v>2.587627122613541</v>
      </c>
      <c r="AG237" s="42">
        <f t="shared" si="70"/>
        <v>2.8071532067353298</v>
      </c>
      <c r="AH237" s="42">
        <f t="shared" si="70"/>
        <v>185.49749550369921</v>
      </c>
      <c r="AI237" s="42">
        <f t="shared" si="70"/>
        <v>21.048421567370681</v>
      </c>
      <c r="AJ237" s="42">
        <f t="shared" si="70"/>
        <v>1.196772782323942</v>
      </c>
      <c r="AK237" s="42">
        <f t="shared" si="70"/>
        <v>1.7058864955541235</v>
      </c>
      <c r="AL237" s="42">
        <f t="shared" si="70"/>
        <v>7.1907483577868243</v>
      </c>
    </row>
    <row r="238" spans="4:38">
      <c r="D238" s="42">
        <f t="shared" si="61"/>
        <v>12</v>
      </c>
      <c r="E238" s="42">
        <f t="shared" ref="E238:N266" si="72">E134/$J$176/2220*$F$174*60*24</f>
        <v>4.8693636995030598E-2</v>
      </c>
      <c r="F238" s="42">
        <f t="shared" si="72"/>
        <v>1.1370211778237125</v>
      </c>
      <c r="G238" s="42">
        <f t="shared" si="72"/>
        <v>1.4965047145883397</v>
      </c>
      <c r="H238" s="42">
        <f t="shared" si="72"/>
        <v>1.7972748509552736</v>
      </c>
      <c r="I238" s="42">
        <f t="shared" si="72"/>
        <v>2.171520176070989</v>
      </c>
      <c r="J238" s="42">
        <f t="shared" si="72"/>
        <v>125.6761397160153</v>
      </c>
      <c r="K238" s="42">
        <f t="shared" si="72"/>
        <v>18.227710526497425</v>
      </c>
      <c r="L238" s="42">
        <f t="shared" si="72"/>
        <v>1.0230885764212165</v>
      </c>
      <c r="M238" s="42">
        <f t="shared" si="72"/>
        <v>1.4826269905996261</v>
      </c>
      <c r="N238" s="42">
        <f t="shared" si="72"/>
        <v>4.968121362813962</v>
      </c>
      <c r="Q238" s="42">
        <f t="shared" si="69"/>
        <v>3.3984829609747545E-2</v>
      </c>
      <c r="R238" s="42">
        <f t="shared" si="69"/>
        <v>1.0393662184277102</v>
      </c>
      <c r="S238" s="42">
        <f t="shared" si="69"/>
        <v>1.1736423538966825</v>
      </c>
      <c r="T238" s="42">
        <f t="shared" si="69"/>
        <v>1.1811126377350423</v>
      </c>
      <c r="U238" s="42">
        <f t="shared" si="69"/>
        <v>1.7248549363424177</v>
      </c>
      <c r="V238" s="42">
        <f t="shared" si="69"/>
        <v>78.341830187633036</v>
      </c>
      <c r="W238" s="42">
        <f t="shared" si="69"/>
        <v>16.823906021657685</v>
      </c>
      <c r="X238" s="42">
        <f t="shared" si="69"/>
        <v>0.92996695199255797</v>
      </c>
      <c r="Y238" s="42">
        <f t="shared" si="69"/>
        <v>1.3742018316575151</v>
      </c>
      <c r="Z238" s="42">
        <f t="shared" si="69"/>
        <v>3.229550538728271</v>
      </c>
      <c r="AC238" s="42">
        <f t="shared" si="70"/>
        <v>6.3402444380313769E-2</v>
      </c>
      <c r="AD238" s="42">
        <f t="shared" si="70"/>
        <v>1.2346761372197148</v>
      </c>
      <c r="AE238" s="42">
        <f t="shared" si="70"/>
        <v>1.8193670752799971</v>
      </c>
      <c r="AF238" s="42">
        <f t="shared" si="70"/>
        <v>2.413437064175505</v>
      </c>
      <c r="AG238" s="42">
        <f t="shared" si="70"/>
        <v>2.6181854157995654</v>
      </c>
      <c r="AH238" s="42">
        <f t="shared" si="70"/>
        <v>173.01044924439759</v>
      </c>
      <c r="AI238" s="42">
        <f t="shared" si="70"/>
        <v>19.631515031337166</v>
      </c>
      <c r="AJ238" s="42">
        <f t="shared" si="70"/>
        <v>1.1162102008498747</v>
      </c>
      <c r="AK238" s="42">
        <f t="shared" si="70"/>
        <v>1.5910521495417409</v>
      </c>
      <c r="AL238" s="42">
        <f t="shared" si="70"/>
        <v>6.7066921868996516</v>
      </c>
    </row>
    <row r="239" spans="4:38">
      <c r="D239" s="42">
        <f t="shared" si="61"/>
        <v>13</v>
      </c>
      <c r="E239" s="42">
        <f t="shared" si="72"/>
        <v>4.4662982494707834E-2</v>
      </c>
      <c r="F239" s="42">
        <f t="shared" si="72"/>
        <v>1.0429033462100019</v>
      </c>
      <c r="G239" s="42">
        <f t="shared" si="72"/>
        <v>1.372630347528321</v>
      </c>
      <c r="H239" s="42">
        <f t="shared" si="72"/>
        <v>1.648503996827883</v>
      </c>
      <c r="I239" s="42">
        <f t="shared" si="72"/>
        <v>1.9917708677349648</v>
      </c>
      <c r="J239" s="42">
        <f t="shared" si="72"/>
        <v>115.27319737303023</v>
      </c>
      <c r="K239" s="42">
        <f t="shared" si="72"/>
        <v>16.718897301646191</v>
      </c>
      <c r="L239" s="42">
        <f t="shared" si="72"/>
        <v>0.93840160643370396</v>
      </c>
      <c r="M239" s="42">
        <f t="shared" si="72"/>
        <v>1.3599013631717498</v>
      </c>
      <c r="N239" s="42">
        <f t="shared" si="72"/>
        <v>4.5568811687159245</v>
      </c>
      <c r="Q239" s="42">
        <f t="shared" si="69"/>
        <v>3.1171708330201081E-2</v>
      </c>
      <c r="R239" s="42">
        <f t="shared" si="69"/>
        <v>0.95333185368685813</v>
      </c>
      <c r="S239" s="42">
        <f t="shared" si="69"/>
        <v>1.0764931753297611</v>
      </c>
      <c r="T239" s="42">
        <f t="shared" si="69"/>
        <v>1.0833451004865784</v>
      </c>
      <c r="U239" s="42">
        <f t="shared" si="69"/>
        <v>1.5820786982010355</v>
      </c>
      <c r="V239" s="42">
        <f t="shared" si="69"/>
        <v>71.85702293362715</v>
      </c>
      <c r="W239" s="42">
        <f t="shared" si="69"/>
        <v>15.431293830333338</v>
      </c>
      <c r="X239" s="42">
        <f t="shared" si="69"/>
        <v>0.85298819847322704</v>
      </c>
      <c r="Y239" s="42">
        <f t="shared" si="69"/>
        <v>1.260451182929275</v>
      </c>
      <c r="Z239" s="42">
        <f t="shared" si="69"/>
        <v>2.962221926279927</v>
      </c>
      <c r="AC239" s="42">
        <f t="shared" si="70"/>
        <v>5.8154256659214684E-2</v>
      </c>
      <c r="AD239" s="42">
        <f t="shared" si="70"/>
        <v>1.132474838733146</v>
      </c>
      <c r="AE239" s="42">
        <f t="shared" si="70"/>
        <v>1.668767519726881</v>
      </c>
      <c r="AF239" s="42">
        <f t="shared" si="70"/>
        <v>2.2136628931691877</v>
      </c>
      <c r="AG239" s="42">
        <f t="shared" si="70"/>
        <v>2.4014630372688974</v>
      </c>
      <c r="AH239" s="42">
        <f t="shared" si="70"/>
        <v>158.68937181243331</v>
      </c>
      <c r="AI239" s="42">
        <f t="shared" si="70"/>
        <v>18.006500772959043</v>
      </c>
      <c r="AJ239" s="42">
        <f t="shared" si="70"/>
        <v>1.0238150143941811</v>
      </c>
      <c r="AK239" s="42">
        <f t="shared" si="70"/>
        <v>1.4593515434142275</v>
      </c>
      <c r="AL239" s="42">
        <f t="shared" si="70"/>
        <v>6.1515404111519238</v>
      </c>
    </row>
    <row r="240" spans="4:38">
      <c r="D240" s="42">
        <f t="shared" si="61"/>
        <v>14</v>
      </c>
      <c r="E240" s="42">
        <f t="shared" si="72"/>
        <v>4.2283394430931404E-2</v>
      </c>
      <c r="F240" s="42">
        <f t="shared" si="72"/>
        <v>0.98733875522891656</v>
      </c>
      <c r="G240" s="42">
        <f t="shared" si="72"/>
        <v>1.2994983127085973</v>
      </c>
      <c r="H240" s="42">
        <f t="shared" si="72"/>
        <v>1.5606737576716829</v>
      </c>
      <c r="I240" s="42">
        <f t="shared" si="72"/>
        <v>1.8856517973571336</v>
      </c>
      <c r="J240" s="42">
        <f t="shared" si="72"/>
        <v>109.13158503053364</v>
      </c>
      <c r="K240" s="42">
        <f t="shared" si="72"/>
        <v>15.828135282714401</v>
      </c>
      <c r="L240" s="42">
        <f t="shared" si="72"/>
        <v>0.88840473795402164</v>
      </c>
      <c r="M240" s="42">
        <f t="shared" si="72"/>
        <v>1.287447512780092</v>
      </c>
      <c r="N240" s="42">
        <f t="shared" si="72"/>
        <v>4.3140962172539652</v>
      </c>
      <c r="Q240" s="42">
        <f t="shared" si="69"/>
        <v>2.9510918545755854E-2</v>
      </c>
      <c r="R240" s="42">
        <f t="shared" si="69"/>
        <v>0.90253952023443118</v>
      </c>
      <c r="S240" s="42">
        <f t="shared" si="69"/>
        <v>1.0191389601011875</v>
      </c>
      <c r="T240" s="42">
        <f t="shared" si="69"/>
        <v>1.0256258232221458</v>
      </c>
      <c r="U240" s="42">
        <f t="shared" si="69"/>
        <v>1.4977875161994705</v>
      </c>
      <c r="V240" s="42">
        <f t="shared" si="69"/>
        <v>68.028570275060773</v>
      </c>
      <c r="W240" s="42">
        <f t="shared" si="69"/>
        <v>14.609133720187558</v>
      </c>
      <c r="X240" s="42">
        <f t="shared" si="69"/>
        <v>0.80754204995706913</v>
      </c>
      <c r="Y240" s="42">
        <f t="shared" si="69"/>
        <v>1.1932959142405626</v>
      </c>
      <c r="Z240" s="42">
        <f t="shared" si="69"/>
        <v>2.8043984325428535</v>
      </c>
      <c r="AC240" s="42">
        <f t="shared" si="70"/>
        <v>5.5055870316107043E-2</v>
      </c>
      <c r="AD240" s="42">
        <f t="shared" si="70"/>
        <v>1.0721379902234021</v>
      </c>
      <c r="AE240" s="42">
        <f t="shared" si="70"/>
        <v>1.5798576653160072</v>
      </c>
      <c r="AF240" s="42">
        <f t="shared" si="70"/>
        <v>2.0957216921212201</v>
      </c>
      <c r="AG240" s="42">
        <f t="shared" si="70"/>
        <v>2.2735160785147999</v>
      </c>
      <c r="AH240" s="42">
        <f t="shared" si="70"/>
        <v>150.2345997860065</v>
      </c>
      <c r="AI240" s="42">
        <f t="shared" si="70"/>
        <v>17.047136845241241</v>
      </c>
      <c r="AJ240" s="42">
        <f t="shared" si="70"/>
        <v>0.96926742595097404</v>
      </c>
      <c r="AK240" s="42">
        <f t="shared" si="70"/>
        <v>1.3815991113196247</v>
      </c>
      <c r="AL240" s="42">
        <f t="shared" si="70"/>
        <v>5.8237940019650765</v>
      </c>
    </row>
    <row r="241" spans="4:38">
      <c r="D241" s="42">
        <f t="shared" si="61"/>
        <v>15</v>
      </c>
      <c r="E241" s="42">
        <f t="shared" si="72"/>
        <v>3.9501107730368364E-2</v>
      </c>
      <c r="F241" s="42">
        <f t="shared" si="72"/>
        <v>0.92237094636222039</v>
      </c>
      <c r="G241" s="42">
        <f t="shared" si="72"/>
        <v>1.2139901144782217</v>
      </c>
      <c r="H241" s="42">
        <f t="shared" si="72"/>
        <v>1.4579799721247211</v>
      </c>
      <c r="I241" s="42">
        <f t="shared" si="72"/>
        <v>1.7615741543890551</v>
      </c>
      <c r="J241" s="42">
        <f t="shared" si="72"/>
        <v>101.95062518262461</v>
      </c>
      <c r="K241" s="42">
        <f t="shared" si="72"/>
        <v>14.786629252167483</v>
      </c>
      <c r="L241" s="42">
        <f t="shared" si="72"/>
        <v>0.82994687948751944</v>
      </c>
      <c r="M241" s="42">
        <f t="shared" si="72"/>
        <v>1.2027322683989394</v>
      </c>
      <c r="N241" s="42">
        <f t="shared" si="72"/>
        <v>4.0302246716565158</v>
      </c>
      <c r="Q241" s="42">
        <f t="shared" si="69"/>
        <v>2.7569072643923716E-2</v>
      </c>
      <c r="R241" s="42">
        <f t="shared" si="69"/>
        <v>0.84315157994069145</v>
      </c>
      <c r="S241" s="42">
        <f t="shared" si="69"/>
        <v>0.95207866816206854</v>
      </c>
      <c r="T241" s="42">
        <f t="shared" si="69"/>
        <v>0.95813868965328719</v>
      </c>
      <c r="U241" s="42">
        <f t="shared" si="69"/>
        <v>1.399231703860462</v>
      </c>
      <c r="V241" s="42">
        <f t="shared" si="69"/>
        <v>63.552227046661841</v>
      </c>
      <c r="W241" s="42">
        <f t="shared" si="69"/>
        <v>13.647839126802438</v>
      </c>
      <c r="X241" s="42">
        <f t="shared" si="69"/>
        <v>0.75440503160791383</v>
      </c>
      <c r="Y241" s="42">
        <f t="shared" si="69"/>
        <v>1.1147759326565154</v>
      </c>
      <c r="Z241" s="42">
        <f t="shared" si="69"/>
        <v>2.6198664060356345</v>
      </c>
      <c r="AC241" s="42">
        <f t="shared" si="70"/>
        <v>5.1433142816813077E-2</v>
      </c>
      <c r="AD241" s="42">
        <f t="shared" si="70"/>
        <v>1.0015903127837491</v>
      </c>
      <c r="AE241" s="42">
        <f t="shared" si="70"/>
        <v>1.4759015607943744</v>
      </c>
      <c r="AF241" s="42">
        <f t="shared" si="70"/>
        <v>1.9578212545961546</v>
      </c>
      <c r="AG241" s="42">
        <f t="shared" si="70"/>
        <v>2.1239166049176506</v>
      </c>
      <c r="AH241" s="42">
        <f t="shared" si="70"/>
        <v>140.34902331858734</v>
      </c>
      <c r="AI241" s="42">
        <f t="shared" si="70"/>
        <v>15.925419377532535</v>
      </c>
      <c r="AJ241" s="42">
        <f t="shared" si="70"/>
        <v>0.90548872736712505</v>
      </c>
      <c r="AK241" s="42">
        <f t="shared" si="70"/>
        <v>1.2906886041413665</v>
      </c>
      <c r="AL241" s="42">
        <f t="shared" si="70"/>
        <v>5.4405829372773979</v>
      </c>
    </row>
    <row r="242" spans="4:38">
      <c r="D242" s="42">
        <f t="shared" si="61"/>
        <v>16</v>
      </c>
      <c r="E242" s="42">
        <f t="shared" si="72"/>
        <v>3.685244424518954E-2</v>
      </c>
      <c r="F242" s="42">
        <f t="shared" si="72"/>
        <v>0.86052330750369688</v>
      </c>
      <c r="G242" s="42">
        <f t="shared" si="72"/>
        <v>1.1325885672220037</v>
      </c>
      <c r="H242" s="42">
        <f t="shared" si="72"/>
        <v>1.3602181994511939</v>
      </c>
      <c r="I242" s="42">
        <f t="shared" si="72"/>
        <v>1.6434555139951308</v>
      </c>
      <c r="J242" s="42">
        <f t="shared" si="72"/>
        <v>95.114540988338334</v>
      </c>
      <c r="K242" s="42">
        <f t="shared" si="72"/>
        <v>13.795143007365716</v>
      </c>
      <c r="L242" s="42">
        <f t="shared" si="72"/>
        <v>0.77429654154404215</v>
      </c>
      <c r="M242" s="42">
        <f t="shared" si="72"/>
        <v>1.122085592272805</v>
      </c>
      <c r="N242" s="42">
        <f t="shared" si="72"/>
        <v>3.7599864545981951</v>
      </c>
      <c r="Q242" s="42">
        <f t="shared" si="69"/>
        <v>2.5720486611080277E-2</v>
      </c>
      <c r="R242" s="42">
        <f t="shared" si="69"/>
        <v>0.78661582865230817</v>
      </c>
      <c r="S242" s="42">
        <f t="shared" si="69"/>
        <v>0.88823904066119597</v>
      </c>
      <c r="T242" s="42">
        <f t="shared" si="69"/>
        <v>0.89389272018973465</v>
      </c>
      <c r="U242" s="42">
        <f t="shared" si="69"/>
        <v>1.3054091724363495</v>
      </c>
      <c r="V242" s="42">
        <f t="shared" si="69"/>
        <v>59.290866470920903</v>
      </c>
      <c r="W242" s="42">
        <f t="shared" si="69"/>
        <v>12.732712052556732</v>
      </c>
      <c r="X242" s="42">
        <f t="shared" si="69"/>
        <v>0.70381999298331654</v>
      </c>
      <c r="Y242" s="42">
        <f t="shared" si="69"/>
        <v>1.040026983155196</v>
      </c>
      <c r="Z242" s="42">
        <f t="shared" si="69"/>
        <v>2.4441967885383398</v>
      </c>
      <c r="AC242" s="42">
        <f t="shared" si="70"/>
        <v>4.798440187929888E-2</v>
      </c>
      <c r="AD242" s="42">
        <f t="shared" si="70"/>
        <v>0.93443078635508581</v>
      </c>
      <c r="AE242" s="42">
        <f t="shared" si="70"/>
        <v>1.3769380937828122</v>
      </c>
      <c r="AF242" s="42">
        <f t="shared" si="70"/>
        <v>1.8265436787126528</v>
      </c>
      <c r="AG242" s="42">
        <f t="shared" si="70"/>
        <v>1.9815018555539148</v>
      </c>
      <c r="AH242" s="42">
        <f t="shared" si="70"/>
        <v>130.93821550575578</v>
      </c>
      <c r="AI242" s="42">
        <f t="shared" si="70"/>
        <v>14.857573962174705</v>
      </c>
      <c r="AJ242" s="42">
        <f t="shared" si="70"/>
        <v>0.84477309010476775</v>
      </c>
      <c r="AK242" s="42">
        <f t="shared" si="70"/>
        <v>1.2041442013904167</v>
      </c>
      <c r="AL242" s="42">
        <f t="shared" si="70"/>
        <v>5.0757761206580501</v>
      </c>
    </row>
    <row r="243" spans="4:38">
      <c r="D243" s="42">
        <f t="shared" si="61"/>
        <v>17</v>
      </c>
      <c r="E243" s="42">
        <f t="shared" si="72"/>
        <v>3.437218248990874E-2</v>
      </c>
      <c r="F243" s="42">
        <f t="shared" si="72"/>
        <v>0.80260793464731539</v>
      </c>
      <c r="G243" s="42">
        <f t="shared" si="72"/>
        <v>1.0563625212897672</v>
      </c>
      <c r="H243" s="42">
        <f t="shared" si="72"/>
        <v>1.2686721094146802</v>
      </c>
      <c r="I243" s="42">
        <f t="shared" si="72"/>
        <v>1.5328468436245197</v>
      </c>
      <c r="J243" s="42">
        <f t="shared" si="72"/>
        <v>88.71309426705993</v>
      </c>
      <c r="K243" s="42">
        <f t="shared" si="72"/>
        <v>12.866695347770793</v>
      </c>
      <c r="L243" s="42">
        <f t="shared" si="72"/>
        <v>0.72218444589957043</v>
      </c>
      <c r="M243" s="42">
        <f t="shared" si="72"/>
        <v>1.0465664228481304</v>
      </c>
      <c r="N243" s="42">
        <f t="shared" si="72"/>
        <v>3.5069299533342093</v>
      </c>
      <c r="Q243" s="42">
        <f t="shared" si="69"/>
        <v>2.3989433472671386E-2</v>
      </c>
      <c r="R243" s="42">
        <f t="shared" si="69"/>
        <v>0.73367461414495527</v>
      </c>
      <c r="S243" s="42">
        <f t="shared" si="69"/>
        <v>0.82845832957886789</v>
      </c>
      <c r="T243" s="42">
        <f t="shared" si="69"/>
        <v>0.83373150232153515</v>
      </c>
      <c r="U243" s="42">
        <f t="shared" si="69"/>
        <v>1.2175518671285941</v>
      </c>
      <c r="V243" s="42">
        <f t="shared" si="69"/>
        <v>55.300442726789427</v>
      </c>
      <c r="W243" s="42">
        <f t="shared" si="69"/>
        <v>11.875768655943855</v>
      </c>
      <c r="X243" s="42">
        <f t="shared" si="69"/>
        <v>0.65645114549021211</v>
      </c>
      <c r="Y243" s="42">
        <f t="shared" si="69"/>
        <v>0.97003056355226513</v>
      </c>
      <c r="Z243" s="42">
        <f t="shared" si="69"/>
        <v>2.2796962257898281</v>
      </c>
      <c r="AC243" s="42">
        <f t="shared" si="70"/>
        <v>4.475493150714617E-2</v>
      </c>
      <c r="AD243" s="42">
        <f t="shared" si="70"/>
        <v>0.87154125514967551</v>
      </c>
      <c r="AE243" s="42">
        <f t="shared" si="70"/>
        <v>1.2842667130006662</v>
      </c>
      <c r="AF243" s="42">
        <f t="shared" si="70"/>
        <v>1.7036127165078252</v>
      </c>
      <c r="AG243" s="42">
        <f t="shared" si="70"/>
        <v>1.8481418201204483</v>
      </c>
      <c r="AH243" s="42">
        <f t="shared" si="70"/>
        <v>122.12574580733042</v>
      </c>
      <c r="AI243" s="42">
        <f t="shared" si="70"/>
        <v>13.857622039597736</v>
      </c>
      <c r="AJ243" s="42">
        <f t="shared" si="70"/>
        <v>0.78791774630892863</v>
      </c>
      <c r="AK243" s="42">
        <f t="shared" si="70"/>
        <v>1.123102282143998</v>
      </c>
      <c r="AL243" s="42">
        <f t="shared" si="70"/>
        <v>4.7341636808785896</v>
      </c>
    </row>
    <row r="244" spans="4:38">
      <c r="D244" s="42">
        <f t="shared" si="61"/>
        <v>18</v>
      </c>
      <c r="E244" s="42">
        <f t="shared" si="72"/>
        <v>3.2051170182168548E-2</v>
      </c>
      <c r="F244" s="42">
        <f t="shared" si="72"/>
        <v>0.74841111734735877</v>
      </c>
      <c r="G244" s="42">
        <f t="shared" si="72"/>
        <v>0.98503069899222062</v>
      </c>
      <c r="H244" s="42">
        <f t="shared" si="72"/>
        <v>1.1830038926436712</v>
      </c>
      <c r="I244" s="42">
        <f t="shared" si="72"/>
        <v>1.4293399920890455</v>
      </c>
      <c r="J244" s="42">
        <f t="shared" si="72"/>
        <v>82.722663379757009</v>
      </c>
      <c r="K244" s="42">
        <f t="shared" si="72"/>
        <v>11.997860257916166</v>
      </c>
      <c r="L244" s="42">
        <f t="shared" si="72"/>
        <v>0.67341829647383811</v>
      </c>
      <c r="M244" s="42">
        <f t="shared" si="72"/>
        <v>0.97589609084313522</v>
      </c>
      <c r="N244" s="42">
        <f t="shared" si="72"/>
        <v>3.2701213774906139</v>
      </c>
      <c r="Q244" s="42">
        <f t="shared" si="69"/>
        <v>2.2369525561320922E-2</v>
      </c>
      <c r="R244" s="42">
        <f t="shared" si="69"/>
        <v>0.68413258085082518</v>
      </c>
      <c r="S244" s="42">
        <f t="shared" si="69"/>
        <v>0.77251594128371226</v>
      </c>
      <c r="T244" s="42">
        <f t="shared" si="69"/>
        <v>0.77743303832940658</v>
      </c>
      <c r="U244" s="42">
        <f t="shared" si="69"/>
        <v>1.1353355903545728</v>
      </c>
      <c r="V244" s="42">
        <f t="shared" si="69"/>
        <v>51.566230963249467</v>
      </c>
      <c r="W244" s="42">
        <f t="shared" si="69"/>
        <v>11.073846775585711</v>
      </c>
      <c r="X244" s="42">
        <f t="shared" si="69"/>
        <v>0.6121236958567694</v>
      </c>
      <c r="Y244" s="42">
        <f t="shared" si="69"/>
        <v>0.90452838377214895</v>
      </c>
      <c r="Z244" s="42">
        <f t="shared" si="69"/>
        <v>2.1257577029881274</v>
      </c>
      <c r="AC244" s="42">
        <f t="shared" si="70"/>
        <v>4.1732814803016244E-2</v>
      </c>
      <c r="AD244" s="42">
        <f t="shared" si="70"/>
        <v>0.81268965384389258</v>
      </c>
      <c r="AE244" s="42">
        <f t="shared" si="70"/>
        <v>1.1975454567007291</v>
      </c>
      <c r="AF244" s="42">
        <f t="shared" si="70"/>
        <v>1.5885747469579359</v>
      </c>
      <c r="AG244" s="42">
        <f t="shared" si="70"/>
        <v>1.7233443938235209</v>
      </c>
      <c r="AH244" s="42">
        <f t="shared" si="70"/>
        <v>113.87909579626456</v>
      </c>
      <c r="AI244" s="42">
        <f t="shared" si="70"/>
        <v>12.921873740246628</v>
      </c>
      <c r="AJ244" s="42">
        <f t="shared" si="70"/>
        <v>0.73471289709090659</v>
      </c>
      <c r="AK244" s="42">
        <f t="shared" si="70"/>
        <v>1.0472637979141237</v>
      </c>
      <c r="AL244" s="42">
        <f t="shared" si="70"/>
        <v>4.4144850519931023</v>
      </c>
    </row>
    <row r="245" spans="4:38">
      <c r="D245" s="42">
        <f t="shared" si="61"/>
        <v>19</v>
      </c>
      <c r="E245" s="42">
        <f t="shared" si="72"/>
        <v>2.9891237738195006E-2</v>
      </c>
      <c r="F245" s="42">
        <f t="shared" si="72"/>
        <v>0.69797559675321874</v>
      </c>
      <c r="G245" s="42">
        <f t="shared" si="72"/>
        <v>0.91864935463035668</v>
      </c>
      <c r="H245" s="42">
        <f t="shared" si="72"/>
        <v>1.1032811095270154</v>
      </c>
      <c r="I245" s="42">
        <f t="shared" si="72"/>
        <v>1.3330165878315745</v>
      </c>
      <c r="J245" s="42">
        <f t="shared" si="72"/>
        <v>77.147972550364315</v>
      </c>
      <c r="K245" s="42">
        <f t="shared" si="72"/>
        <v>11.189322925829888</v>
      </c>
      <c r="L245" s="42">
        <f t="shared" si="72"/>
        <v>0.6280365516373122</v>
      </c>
      <c r="M245" s="42">
        <f t="shared" si="72"/>
        <v>0.91013032888877943</v>
      </c>
      <c r="N245" s="42">
        <f t="shared" si="72"/>
        <v>3.0497474810360323</v>
      </c>
      <c r="Q245" s="42">
        <f t="shared" si="69"/>
        <v>2.0862040382415559E-2</v>
      </c>
      <c r="R245" s="42">
        <f t="shared" si="69"/>
        <v>0.63802879902443976</v>
      </c>
      <c r="S245" s="42">
        <f t="shared" si="69"/>
        <v>0.72045599353198386</v>
      </c>
      <c r="T245" s="42">
        <f t="shared" si="69"/>
        <v>0.72504172678101164</v>
      </c>
      <c r="U245" s="42">
        <f t="shared" si="69"/>
        <v>1.0588251802052115</v>
      </c>
      <c r="V245" s="42">
        <f t="shared" si="69"/>
        <v>48.091176085754824</v>
      </c>
      <c r="W245" s="42">
        <f t="shared" si="69"/>
        <v>10.327578829852909</v>
      </c>
      <c r="X245" s="42">
        <f t="shared" si="69"/>
        <v>0.57087260196873435</v>
      </c>
      <c r="Y245" s="42">
        <f t="shared" si="69"/>
        <v>0.84357210069418043</v>
      </c>
      <c r="Z245" s="42">
        <f t="shared" si="69"/>
        <v>1.982502620424397</v>
      </c>
      <c r="AC245" s="42">
        <f t="shared" si="70"/>
        <v>3.8920435093974512E-2</v>
      </c>
      <c r="AD245" s="42">
        <f t="shared" si="70"/>
        <v>0.75792239448199772</v>
      </c>
      <c r="AE245" s="42">
        <f t="shared" si="70"/>
        <v>1.1168427157287297</v>
      </c>
      <c r="AF245" s="42">
        <f t="shared" si="70"/>
        <v>1.4815204922730183</v>
      </c>
      <c r="AG245" s="42">
        <f t="shared" si="70"/>
        <v>1.6072079954579406</v>
      </c>
      <c r="AH245" s="42">
        <f t="shared" si="70"/>
        <v>106.20476901497381</v>
      </c>
      <c r="AI245" s="42">
        <f t="shared" si="70"/>
        <v>12.051067021806869</v>
      </c>
      <c r="AJ245" s="42">
        <f t="shared" si="70"/>
        <v>0.68520050130589016</v>
      </c>
      <c r="AK245" s="42">
        <f t="shared" si="70"/>
        <v>0.97668855708338076</v>
      </c>
      <c r="AL245" s="42">
        <f t="shared" si="70"/>
        <v>4.1169923416476673</v>
      </c>
    </row>
    <row r="246" spans="4:38">
      <c r="D246" s="42">
        <f t="shared" si="61"/>
        <v>20</v>
      </c>
      <c r="E246" s="42">
        <f t="shared" si="72"/>
        <v>2.7877741530779706E-2</v>
      </c>
      <c r="F246" s="42">
        <f t="shared" si="72"/>
        <v>0.65095943672531686</v>
      </c>
      <c r="G246" s="42">
        <f t="shared" si="72"/>
        <v>0.85676844465622093</v>
      </c>
      <c r="H246" s="42">
        <f t="shared" si="72"/>
        <v>1.0289632659769297</v>
      </c>
      <c r="I246" s="42">
        <f t="shared" si="72"/>
        <v>1.2432235900464441</v>
      </c>
      <c r="J246" s="42">
        <f t="shared" si="72"/>
        <v>71.951227219827246</v>
      </c>
      <c r="K246" s="42">
        <f t="shared" si="72"/>
        <v>10.435601735960416</v>
      </c>
      <c r="L246" s="42">
        <f t="shared" si="72"/>
        <v>0.5857315381776631</v>
      </c>
      <c r="M246" s="42">
        <f t="shared" si="72"/>
        <v>0.84882326688212406</v>
      </c>
      <c r="N246" s="42">
        <f t="shared" si="72"/>
        <v>2.8443142018783103</v>
      </c>
      <c r="Q246" s="42">
        <f t="shared" si="69"/>
        <v>1.945675768529714E-2</v>
      </c>
      <c r="R246" s="42">
        <f t="shared" si="69"/>
        <v>0.59505070028161311</v>
      </c>
      <c r="S246" s="42">
        <f t="shared" si="69"/>
        <v>0.67192553710552905</v>
      </c>
      <c r="T246" s="42">
        <f t="shared" si="69"/>
        <v>0.67620237192131027</v>
      </c>
      <c r="U246" s="42">
        <f t="shared" si="69"/>
        <v>0.98750192141841242</v>
      </c>
      <c r="V246" s="42">
        <f t="shared" si="69"/>
        <v>44.85171837219626</v>
      </c>
      <c r="W246" s="42">
        <f t="shared" si="69"/>
        <v>9.6319053690272902</v>
      </c>
      <c r="X246" s="42">
        <f t="shared" si="69"/>
        <v>0.53241819506029819</v>
      </c>
      <c r="Y246" s="42">
        <f t="shared" si="69"/>
        <v>0.78674845089065581</v>
      </c>
      <c r="Z246" s="42">
        <f t="shared" si="69"/>
        <v>1.8489597560446209</v>
      </c>
      <c r="AC246" s="42">
        <f t="shared" si="70"/>
        <v>3.6298725376262331E-2</v>
      </c>
      <c r="AD246" s="42">
        <f t="shared" si="70"/>
        <v>0.70686817316902029</v>
      </c>
      <c r="AE246" s="42">
        <f t="shared" si="70"/>
        <v>1.0416113522069126</v>
      </c>
      <c r="AF246" s="42">
        <f t="shared" si="70"/>
        <v>1.3817241600325487</v>
      </c>
      <c r="AG246" s="42">
        <f t="shared" si="70"/>
        <v>1.498945258674478</v>
      </c>
      <c r="AH246" s="42">
        <f t="shared" si="70"/>
        <v>99.050736067458274</v>
      </c>
      <c r="AI246" s="42">
        <f t="shared" si="70"/>
        <v>11.239298102893542</v>
      </c>
      <c r="AJ246" s="42">
        <f t="shared" si="70"/>
        <v>0.63904488129502801</v>
      </c>
      <c r="AK246" s="42">
        <f t="shared" si="70"/>
        <v>0.91089808287359431</v>
      </c>
      <c r="AL246" s="42">
        <f t="shared" si="70"/>
        <v>3.839668647712001</v>
      </c>
    </row>
    <row r="247" spans="4:38">
      <c r="D247" s="42">
        <f t="shared" si="61"/>
        <v>25</v>
      </c>
      <c r="E247" s="42">
        <f t="shared" si="72"/>
        <v>1.9677322231959522E-2</v>
      </c>
      <c r="F247" s="42">
        <f t="shared" si="72"/>
        <v>0.45947547731714217</v>
      </c>
      <c r="G247" s="42">
        <f t="shared" si="72"/>
        <v>0.60474442468954592</v>
      </c>
      <c r="H247" s="42">
        <f t="shared" si="72"/>
        <v>0.72628701744445867</v>
      </c>
      <c r="I247" s="42">
        <f t="shared" si="72"/>
        <v>0.87752127125174662</v>
      </c>
      <c r="J247" s="42">
        <f t="shared" si="72"/>
        <v>50.786304960403271</v>
      </c>
      <c r="K247" s="42">
        <f t="shared" si="72"/>
        <v>7.3659014958643239</v>
      </c>
      <c r="L247" s="42">
        <f t="shared" si="72"/>
        <v>0.41343479009652828</v>
      </c>
      <c r="M247" s="42">
        <f t="shared" si="72"/>
        <v>0.59913637272168851</v>
      </c>
      <c r="N247" s="42">
        <f t="shared" si="72"/>
        <v>2.0076406482750295</v>
      </c>
      <c r="Q247" s="42">
        <f t="shared" si="69"/>
        <v>1.3733425648560369E-2</v>
      </c>
      <c r="R247" s="42">
        <f t="shared" si="69"/>
        <v>0.42001265995190468</v>
      </c>
      <c r="S247" s="42">
        <f t="shared" si="69"/>
        <v>0.47427426267332107</v>
      </c>
      <c r="T247" s="42">
        <f t="shared" si="69"/>
        <v>0.47729303866383932</v>
      </c>
      <c r="U247" s="42">
        <f t="shared" si="69"/>
        <v>0.69702179751452031</v>
      </c>
      <c r="V247" s="42">
        <f t="shared" si="69"/>
        <v>31.658293197545134</v>
      </c>
      <c r="W247" s="42">
        <f t="shared" si="69"/>
        <v>6.798617651463319</v>
      </c>
      <c r="X247" s="42">
        <f t="shared" si="69"/>
        <v>0.37580391420132186</v>
      </c>
      <c r="Y247" s="42">
        <f t="shared" si="69"/>
        <v>0.5553212682805666</v>
      </c>
      <c r="Z247" s="42">
        <f t="shared" si="69"/>
        <v>1.3050761975623244</v>
      </c>
      <c r="AC247" s="42">
        <f t="shared" si="70"/>
        <v>2.5621218815358709E-2</v>
      </c>
      <c r="AD247" s="42">
        <f t="shared" si="70"/>
        <v>0.4989382946823796</v>
      </c>
      <c r="AE247" s="42">
        <f t="shared" si="70"/>
        <v>0.73521458670577067</v>
      </c>
      <c r="AF247" s="42">
        <f t="shared" si="70"/>
        <v>0.97528099622507813</v>
      </c>
      <c r="AG247" s="42">
        <f t="shared" si="70"/>
        <v>1.0580207449889747</v>
      </c>
      <c r="AH247" s="42">
        <f t="shared" si="70"/>
        <v>69.914316723261436</v>
      </c>
      <c r="AI247" s="42">
        <f t="shared" si="70"/>
        <v>7.9331853402653305</v>
      </c>
      <c r="AJ247" s="42">
        <f t="shared" si="70"/>
        <v>0.45106566599173459</v>
      </c>
      <c r="AK247" s="42">
        <f t="shared" si="70"/>
        <v>0.64295147716281187</v>
      </c>
      <c r="AL247" s="42">
        <f t="shared" si="70"/>
        <v>2.7102050989877347</v>
      </c>
    </row>
    <row r="248" spans="4:38">
      <c r="D248" s="42">
        <f t="shared" si="61"/>
        <v>30</v>
      </c>
      <c r="E248" s="42">
        <f t="shared" si="72"/>
        <v>1.379974705985899E-2</v>
      </c>
      <c r="F248" s="42">
        <f t="shared" si="72"/>
        <v>0.32223110911332165</v>
      </c>
      <c r="G248" s="42">
        <f t="shared" si="72"/>
        <v>0.42410852443232205</v>
      </c>
      <c r="H248" s="42">
        <f t="shared" si="72"/>
        <v>0.50934659784726444</v>
      </c>
      <c r="I248" s="42">
        <f t="shared" si="72"/>
        <v>0.61540749499197012</v>
      </c>
      <c r="J248" s="42">
        <f t="shared" si="72"/>
        <v>35.616541432661997</v>
      </c>
      <c r="K248" s="42">
        <f t="shared" si="72"/>
        <v>5.1657220587499797</v>
      </c>
      <c r="L248" s="42">
        <f t="shared" si="72"/>
        <v>0.28994267928445849</v>
      </c>
      <c r="M248" s="42">
        <f t="shared" si="72"/>
        <v>0.4201755859083352</v>
      </c>
      <c r="N248" s="42">
        <f t="shared" si="72"/>
        <v>1.4079625676042919</v>
      </c>
      <c r="Q248" s="42">
        <f t="shared" si="69"/>
        <v>9.6312800075867011E-3</v>
      </c>
      <c r="R248" s="42">
        <f t="shared" si="69"/>
        <v>0.29455575311263593</v>
      </c>
      <c r="S248" s="42">
        <f t="shared" si="69"/>
        <v>0.33260952810250327</v>
      </c>
      <c r="T248" s="42">
        <f t="shared" si="69"/>
        <v>0.33472660199134097</v>
      </c>
      <c r="U248" s="42">
        <f t="shared" si="69"/>
        <v>0.48882283816474204</v>
      </c>
      <c r="V248" s="42">
        <f t="shared" si="69"/>
        <v>22.202026948738546</v>
      </c>
      <c r="W248" s="42">
        <f t="shared" si="69"/>
        <v>4.7678847172867389</v>
      </c>
      <c r="X248" s="42">
        <f t="shared" si="69"/>
        <v>0.26355206765177608</v>
      </c>
      <c r="Y248" s="42">
        <f t="shared" si="69"/>
        <v>0.38944796191756947</v>
      </c>
      <c r="Z248" s="42">
        <f t="shared" si="69"/>
        <v>0.91525265520892862</v>
      </c>
      <c r="AC248" s="42">
        <f t="shared" si="70"/>
        <v>1.7968214112131304E-2</v>
      </c>
      <c r="AD248" s="42">
        <f t="shared" si="70"/>
        <v>0.34990646511400736</v>
      </c>
      <c r="AE248" s="42">
        <f t="shared" si="70"/>
        <v>0.51560752076214067</v>
      </c>
      <c r="AF248" s="42">
        <f t="shared" si="70"/>
        <v>0.68396659370318824</v>
      </c>
      <c r="AG248" s="42">
        <f t="shared" si="70"/>
        <v>0.74199215181919964</v>
      </c>
      <c r="AH248" s="42">
        <f t="shared" si="70"/>
        <v>49.031055916585444</v>
      </c>
      <c r="AI248" s="42">
        <f t="shared" si="70"/>
        <v>5.5635594002132187</v>
      </c>
      <c r="AJ248" s="42">
        <f t="shared" si="70"/>
        <v>0.31633329091714091</v>
      </c>
      <c r="AK248" s="42">
        <f t="shared" si="70"/>
        <v>0.45090320989910204</v>
      </c>
      <c r="AL248" s="42">
        <f t="shared" si="70"/>
        <v>1.9006724799996546</v>
      </c>
    </row>
    <row r="249" spans="4:38">
      <c r="D249" s="42">
        <f t="shared" si="61"/>
        <v>40</v>
      </c>
      <c r="E249" s="42">
        <f t="shared" si="72"/>
        <v>6.9190884374071768E-3</v>
      </c>
      <c r="F249" s="42">
        <f t="shared" si="72"/>
        <v>0.16156423241439161</v>
      </c>
      <c r="G249" s="42">
        <f t="shared" si="72"/>
        <v>0.21264479521811497</v>
      </c>
      <c r="H249" s="42">
        <f t="shared" si="72"/>
        <v>0.25538251828173031</v>
      </c>
      <c r="I249" s="42">
        <f t="shared" si="72"/>
        <v>0.30856064712074277</v>
      </c>
      <c r="J249" s="42">
        <f t="shared" si="72"/>
        <v>17.857863549107932</v>
      </c>
      <c r="K249" s="42">
        <f t="shared" si="72"/>
        <v>2.5900538330534735</v>
      </c>
      <c r="L249" s="42">
        <f t="shared" si="72"/>
        <v>0.14537505876346501</v>
      </c>
      <c r="M249" s="42">
        <f t="shared" si="72"/>
        <v>0.2106728496927143</v>
      </c>
      <c r="N249" s="42">
        <f t="shared" si="72"/>
        <v>0.70594174513170549</v>
      </c>
      <c r="Q249" s="42">
        <f t="shared" si="69"/>
        <v>4.829050695557096E-3</v>
      </c>
      <c r="R249" s="42">
        <f t="shared" si="69"/>
        <v>0.14768801896824243</v>
      </c>
      <c r="S249" s="42">
        <f t="shared" si="69"/>
        <v>0.16676789292462613</v>
      </c>
      <c r="T249" s="42">
        <f t="shared" si="69"/>
        <v>0.16782937770415537</v>
      </c>
      <c r="U249" s="42">
        <f t="shared" si="69"/>
        <v>0.24509206094975969</v>
      </c>
      <c r="V249" s="42">
        <f t="shared" si="69"/>
        <v>11.131927801406317</v>
      </c>
      <c r="W249" s="42">
        <f t="shared" si="69"/>
        <v>2.3905812095809651</v>
      </c>
      <c r="X249" s="42">
        <f t="shared" si="69"/>
        <v>0.13214300639237886</v>
      </c>
      <c r="Y249" s="42">
        <f t="shared" si="69"/>
        <v>0.19526625224268279</v>
      </c>
      <c r="Z249" s="42">
        <f t="shared" si="69"/>
        <v>0.45890073466513426</v>
      </c>
      <c r="AC249" s="42">
        <f t="shared" si="70"/>
        <v>9.0091261792572732E-3</v>
      </c>
      <c r="AD249" s="42">
        <f t="shared" si="70"/>
        <v>0.17544044586054069</v>
      </c>
      <c r="AE249" s="42">
        <f t="shared" si="70"/>
        <v>0.25852169751160375</v>
      </c>
      <c r="AF249" s="42">
        <f t="shared" si="70"/>
        <v>0.34293565885930521</v>
      </c>
      <c r="AG249" s="42">
        <f t="shared" si="70"/>
        <v>0.37202923329172632</v>
      </c>
      <c r="AH249" s="42">
        <f t="shared" si="70"/>
        <v>24.583799296809552</v>
      </c>
      <c r="AI249" s="42">
        <f t="shared" si="70"/>
        <v>2.7895264565259827</v>
      </c>
      <c r="AJ249" s="42">
        <f t="shared" si="70"/>
        <v>0.15860711113455123</v>
      </c>
      <c r="AK249" s="42">
        <f t="shared" si="70"/>
        <v>0.22607944714274625</v>
      </c>
      <c r="AL249" s="42">
        <f t="shared" si="70"/>
        <v>0.95298275559827661</v>
      </c>
    </row>
    <row r="250" spans="4:38">
      <c r="D250" s="42">
        <f t="shared" si="61"/>
        <v>50</v>
      </c>
      <c r="E250" s="42">
        <f t="shared" si="72"/>
        <v>3.4485591482843339E-3</v>
      </c>
      <c r="F250" s="42">
        <f t="shared" si="72"/>
        <v>8.0525609228514927E-2</v>
      </c>
      <c r="G250" s="42">
        <f t="shared" si="72"/>
        <v>0.10598479272499065</v>
      </c>
      <c r="H250" s="42">
        <f t="shared" si="72"/>
        <v>0.12728580183640226</v>
      </c>
      <c r="I250" s="42">
        <f t="shared" si="72"/>
        <v>0.15379043815597229</v>
      </c>
      <c r="J250" s="42">
        <f t="shared" si="72"/>
        <v>8.9005797899827286</v>
      </c>
      <c r="K250" s="42">
        <f t="shared" si="72"/>
        <v>1.2909148251720532</v>
      </c>
      <c r="L250" s="42">
        <f t="shared" si="72"/>
        <v>7.2456725097011107E-2</v>
      </c>
      <c r="M250" s="42">
        <f t="shared" si="72"/>
        <v>0.10500195071580723</v>
      </c>
      <c r="N250" s="42">
        <f t="shared" si="72"/>
        <v>0.35185008622928304</v>
      </c>
      <c r="Q250" s="42">
        <f t="shared" ref="Q250:Z265" si="73">Q146/$J$176/2220*$F$174*60*24</f>
        <v>2.4068585196365564E-3</v>
      </c>
      <c r="R250" s="42">
        <f t="shared" si="73"/>
        <v>7.3609533034929536E-2</v>
      </c>
      <c r="S250" s="42">
        <f t="shared" si="73"/>
        <v>8.3119177907319111E-2</v>
      </c>
      <c r="T250" s="42">
        <f t="shared" si="73"/>
        <v>8.3648235033893695E-2</v>
      </c>
      <c r="U250" s="42">
        <f t="shared" si="73"/>
        <v>0.12215691078475169</v>
      </c>
      <c r="V250" s="42">
        <f t="shared" si="73"/>
        <v>5.5482903282511309</v>
      </c>
      <c r="W250" s="42">
        <f t="shared" si="73"/>
        <v>1.1914952055601131</v>
      </c>
      <c r="X250" s="42">
        <f t="shared" si="73"/>
        <v>6.586170674051986E-2</v>
      </c>
      <c r="Y250" s="42">
        <f t="shared" si="73"/>
        <v>9.7323112229945968E-2</v>
      </c>
      <c r="Z250" s="42">
        <f t="shared" si="73"/>
        <v>0.22872179493009709</v>
      </c>
      <c r="AC250" s="42">
        <f t="shared" ref="AC250:AL265" si="74">AC146/$J$176/2220*$F$174*60*24</f>
        <v>4.4902597769321193E-3</v>
      </c>
      <c r="AD250" s="42">
        <f t="shared" si="74"/>
        <v>8.744168542210029E-2</v>
      </c>
      <c r="AE250" s="42">
        <f t="shared" si="74"/>
        <v>0.12885040754266219</v>
      </c>
      <c r="AF250" s="42">
        <f t="shared" si="74"/>
        <v>0.17092336863891083</v>
      </c>
      <c r="AG250" s="42">
        <f t="shared" si="74"/>
        <v>0.1854239655271932</v>
      </c>
      <c r="AH250" s="42">
        <f t="shared" si="74"/>
        <v>12.252869251714326</v>
      </c>
      <c r="AI250" s="42">
        <f t="shared" si="74"/>
        <v>1.3903344447839934</v>
      </c>
      <c r="AJ250" s="42">
        <f t="shared" si="74"/>
        <v>7.9051743453502327E-2</v>
      </c>
      <c r="AK250" s="42">
        <f t="shared" si="74"/>
        <v>0.1126807892016688</v>
      </c>
      <c r="AL250" s="42">
        <f t="shared" si="74"/>
        <v>0.47497837752846883</v>
      </c>
    </row>
    <row r="251" spans="4:38">
      <c r="D251" s="42">
        <f t="shared" si="61"/>
        <v>60</v>
      </c>
      <c r="E251" s="42">
        <f t="shared" si="72"/>
        <v>1.7187870465459755E-3</v>
      </c>
      <c r="F251" s="42">
        <f t="shared" si="72"/>
        <v>4.0134551302694652E-2</v>
      </c>
      <c r="G251" s="42">
        <f t="shared" si="72"/>
        <v>5.2823594154446145E-2</v>
      </c>
      <c r="H251" s="42">
        <f t="shared" si="72"/>
        <v>6.3440172546980478E-2</v>
      </c>
      <c r="I251" s="42">
        <f t="shared" si="72"/>
        <v>7.6650276715312091E-2</v>
      </c>
      <c r="J251" s="42">
        <f t="shared" si="72"/>
        <v>4.4361139223556911</v>
      </c>
      <c r="K251" s="42">
        <f t="shared" si="72"/>
        <v>0.64340136975865692</v>
      </c>
      <c r="L251" s="42">
        <f t="shared" si="72"/>
        <v>3.6112960566108653E-2</v>
      </c>
      <c r="M251" s="42">
        <f t="shared" si="72"/>
        <v>5.2333738524443077E-2</v>
      </c>
      <c r="N251" s="42">
        <f t="shared" si="72"/>
        <v>0.17536465072314142</v>
      </c>
      <c r="Q251" s="42">
        <f t="shared" si="73"/>
        <v>1.1995958510609397E-3</v>
      </c>
      <c r="R251" s="42">
        <f t="shared" si="73"/>
        <v>3.6687528455377816E-2</v>
      </c>
      <c r="S251" s="42">
        <f t="shared" si="73"/>
        <v>4.1427204859666028E-2</v>
      </c>
      <c r="T251" s="42">
        <f t="shared" si="73"/>
        <v>4.1690890792526324E-2</v>
      </c>
      <c r="U251" s="42">
        <f t="shared" si="73"/>
        <v>6.088389581699942E-2</v>
      </c>
      <c r="V251" s="42">
        <f t="shared" si="73"/>
        <v>2.7653083901485958</v>
      </c>
      <c r="W251" s="42">
        <f t="shared" si="73"/>
        <v>0.59384990579535368</v>
      </c>
      <c r="X251" s="42">
        <f t="shared" si="73"/>
        <v>3.2825955287829035E-2</v>
      </c>
      <c r="Y251" s="42">
        <f t="shared" si="73"/>
        <v>4.8506549384136982E-2</v>
      </c>
      <c r="Z251" s="42">
        <f t="shared" si="73"/>
        <v>0.1139966117687661</v>
      </c>
      <c r="AC251" s="42">
        <f t="shared" si="74"/>
        <v>2.2379782420310153E-3</v>
      </c>
      <c r="AD251" s="42">
        <f t="shared" si="74"/>
        <v>4.3581574150011473E-2</v>
      </c>
      <c r="AE251" s="42">
        <f t="shared" si="74"/>
        <v>6.4219983449226234E-2</v>
      </c>
      <c r="AF251" s="42">
        <f t="shared" si="74"/>
        <v>8.5189454301434625E-2</v>
      </c>
      <c r="AG251" s="42">
        <f t="shared" si="74"/>
        <v>9.2416657613624914E-2</v>
      </c>
      <c r="AH251" s="42">
        <f t="shared" si="74"/>
        <v>6.1069194545627887</v>
      </c>
      <c r="AI251" s="42">
        <f t="shared" si="74"/>
        <v>0.69295283372196048</v>
      </c>
      <c r="AJ251" s="42">
        <f t="shared" si="74"/>
        <v>3.9399965844388277E-2</v>
      </c>
      <c r="AK251" s="42">
        <f t="shared" si="74"/>
        <v>5.6160927664749311E-2</v>
      </c>
      <c r="AL251" s="42">
        <f t="shared" si="74"/>
        <v>0.23673268967751665</v>
      </c>
    </row>
    <row r="252" spans="4:38">
      <c r="D252" s="42">
        <f t="shared" si="61"/>
        <v>75</v>
      </c>
      <c r="E252" s="42">
        <f t="shared" si="72"/>
        <v>6.0404593783934275E-4</v>
      </c>
      <c r="F252" s="42">
        <f t="shared" si="72"/>
        <v>1.4104779722488399E-2</v>
      </c>
      <c r="G252" s="42">
        <f t="shared" si="72"/>
        <v>1.8564183116918632E-2</v>
      </c>
      <c r="H252" s="42">
        <f t="shared" si="72"/>
        <v>2.2295245126404031E-2</v>
      </c>
      <c r="I252" s="42">
        <f t="shared" si="72"/>
        <v>2.6937768920931502E-2</v>
      </c>
      <c r="J252" s="42">
        <f t="shared" si="72"/>
        <v>1.5590160514511604</v>
      </c>
      <c r="K252" s="42">
        <f t="shared" si="72"/>
        <v>0.22611526226241546</v>
      </c>
      <c r="L252" s="42">
        <f t="shared" si="72"/>
        <v>1.26914425944429E-2</v>
      </c>
      <c r="M252" s="42">
        <f t="shared" si="72"/>
        <v>1.8392029560126536E-2</v>
      </c>
      <c r="N252" s="42">
        <f t="shared" si="72"/>
        <v>6.1629685377719803E-2</v>
      </c>
      <c r="Q252" s="42">
        <f t="shared" si="73"/>
        <v>4.215827681145534E-4</v>
      </c>
      <c r="R252" s="42">
        <f t="shared" si="73"/>
        <v>1.2893367201812625E-2</v>
      </c>
      <c r="S252" s="42">
        <f t="shared" si="73"/>
        <v>1.4559066442702676E-2</v>
      </c>
      <c r="T252" s="42">
        <f t="shared" si="73"/>
        <v>1.4651735524035182E-2</v>
      </c>
      <c r="U252" s="42">
        <f t="shared" si="73"/>
        <v>2.1396874046728232E-2</v>
      </c>
      <c r="V252" s="42">
        <f t="shared" si="73"/>
        <v>0.97183260910596547</v>
      </c>
      <c r="W252" s="42">
        <f t="shared" si="73"/>
        <v>0.20870102785730102</v>
      </c>
      <c r="X252" s="42">
        <f t="shared" si="73"/>
        <v>1.1536266221668104E-2</v>
      </c>
      <c r="Y252" s="42">
        <f t="shared" si="73"/>
        <v>1.7047012410858112E-2</v>
      </c>
      <c r="Z252" s="42">
        <f t="shared" si="73"/>
        <v>4.0062665357380497E-2</v>
      </c>
      <c r="AC252" s="42">
        <f t="shared" si="74"/>
        <v>7.865091075641335E-4</v>
      </c>
      <c r="AD252" s="42">
        <f t="shared" si="74"/>
        <v>1.5316192243164179E-2</v>
      </c>
      <c r="AE252" s="42">
        <f t="shared" si="74"/>
        <v>2.2569299791134596E-2</v>
      </c>
      <c r="AF252" s="42">
        <f t="shared" si="74"/>
        <v>2.9938754728772887E-2</v>
      </c>
      <c r="AG252" s="42">
        <f t="shared" si="74"/>
        <v>3.2478663795134831E-2</v>
      </c>
      <c r="AH252" s="42">
        <f t="shared" si="74"/>
        <v>2.146199493796356</v>
      </c>
      <c r="AI252" s="42">
        <f t="shared" si="74"/>
        <v>0.24352949666752993</v>
      </c>
      <c r="AJ252" s="42">
        <f t="shared" si="74"/>
        <v>1.3846618967217696E-2</v>
      </c>
      <c r="AK252" s="42">
        <f t="shared" si="74"/>
        <v>1.9737046709394995E-2</v>
      </c>
      <c r="AL252" s="42">
        <f t="shared" si="74"/>
        <v>8.3196705398059137E-2</v>
      </c>
    </row>
    <row r="253" spans="4:38">
      <c r="D253" s="42">
        <f t="shared" si="61"/>
        <v>100</v>
      </c>
      <c r="E253" s="42">
        <f t="shared" si="72"/>
        <v>1.0598242180356525E-4</v>
      </c>
      <c r="F253" s="42">
        <f t="shared" si="72"/>
        <v>2.474743426538405E-3</v>
      </c>
      <c r="G253" s="42">
        <f t="shared" si="72"/>
        <v>3.2571646662727526E-3</v>
      </c>
      <c r="H253" s="42">
        <f t="shared" si="72"/>
        <v>3.9117953208202723E-3</v>
      </c>
      <c r="I253" s="42">
        <f t="shared" si="72"/>
        <v>4.7263458114413376E-3</v>
      </c>
      <c r="J253" s="42">
        <f t="shared" si="72"/>
        <v>0.27353597866156193</v>
      </c>
      <c r="K253" s="42">
        <f t="shared" si="72"/>
        <v>3.9672881812662444E-2</v>
      </c>
      <c r="L253" s="42">
        <f t="shared" si="72"/>
        <v>2.2267674328731728E-3</v>
      </c>
      <c r="M253" s="42">
        <f t="shared" si="72"/>
        <v>3.2269595945588572E-3</v>
      </c>
      <c r="N253" s="42">
        <f t="shared" si="72"/>
        <v>1.0813189696608362E-2</v>
      </c>
      <c r="Q253" s="42">
        <f t="shared" si="73"/>
        <v>7.3968484773280269E-5</v>
      </c>
      <c r="R253" s="42">
        <f t="shared" si="73"/>
        <v>2.2621959616823E-3</v>
      </c>
      <c r="S253" s="42">
        <f t="shared" si="73"/>
        <v>2.5544499584186217E-3</v>
      </c>
      <c r="T253" s="42">
        <f t="shared" si="73"/>
        <v>2.5707091417864654E-3</v>
      </c>
      <c r="U253" s="42">
        <f t="shared" si="73"/>
        <v>3.7541723045263543E-3</v>
      </c>
      <c r="V253" s="42">
        <f t="shared" si="73"/>
        <v>0.17051215321329044</v>
      </c>
      <c r="W253" s="42">
        <f t="shared" si="73"/>
        <v>3.6617480525285732E-2</v>
      </c>
      <c r="X253" s="42">
        <f t="shared" si="73"/>
        <v>2.024086838687151E-3</v>
      </c>
      <c r="Y253" s="42">
        <f t="shared" si="73"/>
        <v>2.9909706309434649E-3</v>
      </c>
      <c r="Z253" s="42">
        <f t="shared" si="73"/>
        <v>7.0291645593522148E-3</v>
      </c>
      <c r="AC253" s="42">
        <f t="shared" si="74"/>
        <v>1.3799635883385048E-4</v>
      </c>
      <c r="AD253" s="42">
        <f t="shared" si="74"/>
        <v>2.6872908913945096E-3</v>
      </c>
      <c r="AE253" s="42">
        <f t="shared" si="74"/>
        <v>3.9598793741268843E-3</v>
      </c>
      <c r="AF253" s="42">
        <f t="shared" si="74"/>
        <v>5.2528814998540792E-3</v>
      </c>
      <c r="AG253" s="42">
        <f t="shared" si="74"/>
        <v>5.69851931835633E-3</v>
      </c>
      <c r="AH253" s="42">
        <f t="shared" si="74"/>
        <v>0.37655980410983347</v>
      </c>
      <c r="AI253" s="42">
        <f t="shared" si="74"/>
        <v>4.2728283100039149E-2</v>
      </c>
      <c r="AJ253" s="42">
        <f t="shared" si="74"/>
        <v>2.429448027059195E-3</v>
      </c>
      <c r="AK253" s="42">
        <f t="shared" si="74"/>
        <v>3.4629485581742577E-3</v>
      </c>
      <c r="AL253" s="42">
        <f t="shared" si="74"/>
        <v>1.4597214833864508E-2</v>
      </c>
    </row>
    <row r="254" spans="4:38">
      <c r="D254" s="42">
        <f t="shared" si="61"/>
        <v>125</v>
      </c>
      <c r="E254" s="42">
        <f t="shared" si="72"/>
        <v>1.8304358920584147E-5</v>
      </c>
      <c r="F254" s="42">
        <f t="shared" si="72"/>
        <v>4.2741608603429169E-4</v>
      </c>
      <c r="G254" s="42">
        <f t="shared" si="72"/>
        <v>5.6254905389315727E-4</v>
      </c>
      <c r="H254" s="42">
        <f t="shared" si="72"/>
        <v>6.7561114718504346E-4</v>
      </c>
      <c r="I254" s="42">
        <f t="shared" si="72"/>
        <v>8.1629319884546619E-4</v>
      </c>
      <c r="J254" s="42">
        <f t="shared" si="72"/>
        <v>4.7242746918867304E-2</v>
      </c>
      <c r="K254" s="42">
        <f t="shared" si="72"/>
        <v>6.8519538972118439E-3</v>
      </c>
      <c r="L254" s="42">
        <f t="shared" si="72"/>
        <v>3.8458783664638979E-4</v>
      </c>
      <c r="M254" s="42">
        <f t="shared" si="72"/>
        <v>5.5733229752484299E-4</v>
      </c>
      <c r="N254" s="42">
        <f t="shared" si="72"/>
        <v>1.8675597510871712E-3</v>
      </c>
      <c r="Q254" s="42">
        <f t="shared" si="73"/>
        <v>1.2775191121895446E-5</v>
      </c>
      <c r="R254" s="42">
        <f t="shared" si="73"/>
        <v>3.9070674293589206E-4</v>
      </c>
      <c r="S254" s="42">
        <f t="shared" si="73"/>
        <v>4.4118230257305529E-4</v>
      </c>
      <c r="T254" s="42">
        <f t="shared" si="73"/>
        <v>4.4399044682052536E-4</v>
      </c>
      <c r="U254" s="42">
        <f t="shared" si="73"/>
        <v>6.4838787548309514E-4</v>
      </c>
      <c r="V254" s="42">
        <f t="shared" si="73"/>
        <v>2.9449370939292032E-2</v>
      </c>
      <c r="W254" s="42">
        <f t="shared" si="73"/>
        <v>6.3242516532093698E-3</v>
      </c>
      <c r="X254" s="42">
        <f t="shared" si="73"/>
        <v>3.4958261333591995E-4</v>
      </c>
      <c r="Y254" s="42">
        <f t="shared" si="73"/>
        <v>5.1657434334901654E-4</v>
      </c>
      <c r="Z254" s="42">
        <f t="shared" si="73"/>
        <v>1.2140159548788909E-3</v>
      </c>
      <c r="AC254" s="42">
        <f t="shared" si="74"/>
        <v>2.3833526719272887E-5</v>
      </c>
      <c r="AD254" s="42">
        <f t="shared" si="74"/>
        <v>4.6412542913269121E-4</v>
      </c>
      <c r="AE254" s="42">
        <f t="shared" si="74"/>
        <v>6.8391580521325935E-4</v>
      </c>
      <c r="AF254" s="42">
        <f t="shared" si="74"/>
        <v>9.072318475495621E-4</v>
      </c>
      <c r="AG254" s="42">
        <f t="shared" si="74"/>
        <v>9.841985222078394E-4</v>
      </c>
      <c r="AH254" s="42">
        <f t="shared" si="74"/>
        <v>6.5036122898442572E-2</v>
      </c>
      <c r="AI254" s="42">
        <f t="shared" si="74"/>
        <v>7.3796561412143189E-3</v>
      </c>
      <c r="AJ254" s="42">
        <f t="shared" si="74"/>
        <v>4.1959305995685963E-4</v>
      </c>
      <c r="AK254" s="42">
        <f t="shared" si="74"/>
        <v>5.9809025170067085E-4</v>
      </c>
      <c r="AL254" s="42">
        <f t="shared" si="74"/>
        <v>2.5211035472954514E-3</v>
      </c>
    </row>
    <row r="255" spans="4:38">
      <c r="D255" s="42">
        <f t="shared" si="61"/>
        <v>150</v>
      </c>
      <c r="E255" s="42">
        <f t="shared" si="72"/>
        <v>3.2947788962834425E-6</v>
      </c>
      <c r="F255" s="42">
        <f t="shared" si="72"/>
        <v>7.6934762168273297E-5</v>
      </c>
      <c r="G255" s="42">
        <f t="shared" si="72"/>
        <v>1.0125865423273956E-4</v>
      </c>
      <c r="H255" s="42">
        <f t="shared" si="72"/>
        <v>1.2160979575940759E-4</v>
      </c>
      <c r="I255" s="42">
        <f t="shared" si="72"/>
        <v>1.4693252117730634E-4</v>
      </c>
      <c r="J255" s="42">
        <f t="shared" si="72"/>
        <v>8.5036797096293068E-3</v>
      </c>
      <c r="K255" s="42">
        <f t="shared" si="72"/>
        <v>1.233349564264347E-3</v>
      </c>
      <c r="L255" s="42">
        <f t="shared" si="72"/>
        <v>6.9225690637265505E-5</v>
      </c>
      <c r="M255" s="42">
        <f t="shared" si="72"/>
        <v>1.0031963971363254E-4</v>
      </c>
      <c r="N255" s="42">
        <f t="shared" si="72"/>
        <v>3.3616017267399626E-4</v>
      </c>
      <c r="Q255" s="42">
        <f t="shared" si="73"/>
        <v>2.2995304171551649E-6</v>
      </c>
      <c r="R255" s="42">
        <f t="shared" si="73"/>
        <v>7.03270918607914E-5</v>
      </c>
      <c r="S255" s="42">
        <f t="shared" si="73"/>
        <v>7.9412676851348086E-5</v>
      </c>
      <c r="T255" s="42">
        <f t="shared" si="73"/>
        <v>7.9918141939987653E-5</v>
      </c>
      <c r="U255" s="42">
        <f t="shared" si="73"/>
        <v>1.1670961534442984E-4</v>
      </c>
      <c r="V255" s="42">
        <f t="shared" si="73"/>
        <v>5.3008775833437273E-3</v>
      </c>
      <c r="W255" s="42">
        <f t="shared" si="73"/>
        <v>1.1383633249426547E-3</v>
      </c>
      <c r="X255" s="42">
        <f t="shared" si="73"/>
        <v>6.2924761360068804E-5</v>
      </c>
      <c r="Y255" s="42">
        <f t="shared" si="73"/>
        <v>9.298322067504024E-5</v>
      </c>
      <c r="Z255" s="42">
        <f t="shared" si="73"/>
        <v>2.1852249320724714E-4</v>
      </c>
      <c r="AC255" s="42">
        <f t="shared" si="74"/>
        <v>4.2900273754117286E-6</v>
      </c>
      <c r="AD255" s="42">
        <f t="shared" si="74"/>
        <v>8.354243247575518E-5</v>
      </c>
      <c r="AE255" s="42">
        <f t="shared" si="74"/>
        <v>1.23104631614131E-4</v>
      </c>
      <c r="AF255" s="42">
        <f t="shared" si="74"/>
        <v>1.6330144957882756E-4</v>
      </c>
      <c r="AG255" s="42">
        <f t="shared" si="74"/>
        <v>1.7715542701018317E-4</v>
      </c>
      <c r="AH255" s="42">
        <f t="shared" si="74"/>
        <v>1.1706481835914887E-2</v>
      </c>
      <c r="AI255" s="42">
        <f t="shared" si="74"/>
        <v>1.3283358035860401E-3</v>
      </c>
      <c r="AJ255" s="42">
        <f t="shared" si="74"/>
        <v>7.5526619914462206E-5</v>
      </c>
      <c r="AK255" s="42">
        <f t="shared" si="74"/>
        <v>1.0765605875222512E-4</v>
      </c>
      <c r="AL255" s="42">
        <f t="shared" si="74"/>
        <v>4.5379785214074537E-4</v>
      </c>
    </row>
    <row r="256" spans="4:38">
      <c r="D256" s="42">
        <f t="shared" si="61"/>
        <v>175</v>
      </c>
      <c r="E256" s="42">
        <f t="shared" si="72"/>
        <v>5.8493975424671328E-7</v>
      </c>
      <c r="F256" s="42">
        <f t="shared" si="72"/>
        <v>1.3658640622744739E-5</v>
      </c>
      <c r="G256" s="42">
        <f t="shared" si="72"/>
        <v>1.7976991533199423E-5</v>
      </c>
      <c r="H256" s="42">
        <f t="shared" si="72"/>
        <v>2.1590038750624964E-5</v>
      </c>
      <c r="I256" s="42">
        <f t="shared" si="72"/>
        <v>2.6085717899083505E-5</v>
      </c>
      <c r="J256" s="42">
        <f t="shared" si="72"/>
        <v>1.5097038302491952E-3</v>
      </c>
      <c r="K256" s="42">
        <f t="shared" si="72"/>
        <v>2.1896315769014642E-4</v>
      </c>
      <c r="L256" s="42">
        <f t="shared" si="72"/>
        <v>1.2290007840768195E-5</v>
      </c>
      <c r="M256" s="42">
        <f t="shared" si="72"/>
        <v>1.7810283253423769E-5</v>
      </c>
      <c r="N256" s="42">
        <f t="shared" si="72"/>
        <v>5.9680316944261551E-5</v>
      </c>
      <c r="Q256" s="42">
        <f t="shared" si="73"/>
        <v>4.0824795818950432E-7</v>
      </c>
      <c r="R256" s="42">
        <f t="shared" si="73"/>
        <v>1.2485545502413104E-5</v>
      </c>
      <c r="S256" s="42">
        <f t="shared" si="73"/>
        <v>1.4098558095627996E-5</v>
      </c>
      <c r="T256" s="42">
        <f t="shared" si="73"/>
        <v>1.4188296021612234E-5</v>
      </c>
      <c r="U256" s="42">
        <f t="shared" si="73"/>
        <v>2.072008346138389E-5</v>
      </c>
      <c r="V256" s="42">
        <f t="shared" si="73"/>
        <v>9.4109320488565049E-4</v>
      </c>
      <c r="W256" s="42">
        <f t="shared" si="73"/>
        <v>2.0209974159010884E-4</v>
      </c>
      <c r="X256" s="42">
        <f t="shared" si="73"/>
        <v>1.1171370099374729E-5</v>
      </c>
      <c r="Y256" s="42">
        <f t="shared" si="73"/>
        <v>1.6507809465478299E-5</v>
      </c>
      <c r="Z256" s="42">
        <f t="shared" si="73"/>
        <v>3.8795469285727124E-5</v>
      </c>
      <c r="AC256" s="42">
        <f t="shared" si="74"/>
        <v>7.6163155030392361E-7</v>
      </c>
      <c r="AD256" s="42">
        <f t="shared" si="74"/>
        <v>1.4831735743076377E-5</v>
      </c>
      <c r="AE256" s="42">
        <f t="shared" si="74"/>
        <v>2.1855424970770854E-5</v>
      </c>
      <c r="AF256" s="42">
        <f t="shared" si="74"/>
        <v>2.8991781479637696E-5</v>
      </c>
      <c r="AG256" s="42">
        <f t="shared" si="74"/>
        <v>3.1451352336783163E-5</v>
      </c>
      <c r="AH256" s="42">
        <f t="shared" si="74"/>
        <v>2.0783144556127406E-3</v>
      </c>
      <c r="AI256" s="42">
        <f t="shared" si="74"/>
        <v>2.3582657379018411E-4</v>
      </c>
      <c r="AJ256" s="42">
        <f t="shared" si="74"/>
        <v>1.3408645582161654E-5</v>
      </c>
      <c r="AK256" s="42">
        <f t="shared" si="74"/>
        <v>1.9112757041369286E-5</v>
      </c>
      <c r="AL256" s="42">
        <f t="shared" si="74"/>
        <v>8.0565164602795964E-5</v>
      </c>
    </row>
    <row r="257" spans="4:38">
      <c r="D257" s="42">
        <f t="shared" si="61"/>
        <v>200</v>
      </c>
      <c r="E257" s="42">
        <f t="shared" si="72"/>
        <v>1.0241438753129482E-7</v>
      </c>
      <c r="F257" s="42">
        <f t="shared" si="72"/>
        <v>2.3914280124282142E-6</v>
      </c>
      <c r="G257" s="42">
        <f t="shared" si="72"/>
        <v>3.1475080367872552E-6</v>
      </c>
      <c r="H257" s="42">
        <f t="shared" si="72"/>
        <v>3.7800997100456547E-6</v>
      </c>
      <c r="I257" s="42">
        <f t="shared" si="72"/>
        <v>4.5672273128182279E-6</v>
      </c>
      <c r="J257" s="42">
        <f t="shared" si="72"/>
        <v>2.6432703882083594E-4</v>
      </c>
      <c r="K257" s="42">
        <f t="shared" si="72"/>
        <v>3.8337243321123919E-5</v>
      </c>
      <c r="L257" s="42">
        <f t="shared" si="72"/>
        <v>2.1518004488992346E-6</v>
      </c>
      <c r="M257" s="42">
        <f t="shared" si="72"/>
        <v>3.1183198575847532E-6</v>
      </c>
      <c r="N257" s="42">
        <f t="shared" si="72"/>
        <v>1.0449149785333548E-5</v>
      </c>
      <c r="Q257" s="42">
        <f t="shared" si="73"/>
        <v>7.1478240785195648E-8</v>
      </c>
      <c r="R257" s="42">
        <f t="shared" si="73"/>
        <v>2.1860362308088676E-6</v>
      </c>
      <c r="S257" s="42">
        <f t="shared" si="73"/>
        <v>2.4684511215989601E-6</v>
      </c>
      <c r="T257" s="42">
        <f t="shared" si="73"/>
        <v>2.4841629186879439E-6</v>
      </c>
      <c r="U257" s="42">
        <f t="shared" si="73"/>
        <v>3.6277832749249586E-6</v>
      </c>
      <c r="V257" s="42">
        <f t="shared" si="73"/>
        <v>1.6477164270078983E-4</v>
      </c>
      <c r="W257" s="42">
        <f t="shared" si="73"/>
        <v>3.5384706040092587E-5</v>
      </c>
      <c r="X257" s="42">
        <f t="shared" si="73"/>
        <v>1.9559433570834474E-6</v>
      </c>
      <c r="Y257" s="42">
        <f t="shared" si="73"/>
        <v>2.8902757653520698E-6</v>
      </c>
      <c r="Z257" s="42">
        <f t="shared" si="73"/>
        <v>6.7925187116126475E-6</v>
      </c>
      <c r="AC257" s="42">
        <f t="shared" si="74"/>
        <v>1.3335053427739423E-7</v>
      </c>
      <c r="AD257" s="42">
        <f t="shared" si="74"/>
        <v>2.5968197940475608E-6</v>
      </c>
      <c r="AE257" s="42">
        <f t="shared" si="74"/>
        <v>3.8265649519755485E-6</v>
      </c>
      <c r="AF257" s="42">
        <f t="shared" si="74"/>
        <v>5.0760365014033651E-6</v>
      </c>
      <c r="AG257" s="42">
        <f t="shared" si="74"/>
        <v>5.5066713507115066E-6</v>
      </c>
      <c r="AH257" s="42">
        <f t="shared" si="74"/>
        <v>3.6388243494088208E-4</v>
      </c>
      <c r="AI257" s="42">
        <f t="shared" si="74"/>
        <v>4.1289780602155266E-5</v>
      </c>
      <c r="AJ257" s="42">
        <f t="shared" si="74"/>
        <v>2.3476575407150213E-6</v>
      </c>
      <c r="AK257" s="42">
        <f t="shared" si="74"/>
        <v>3.3463639498174446E-6</v>
      </c>
      <c r="AL257" s="42">
        <f t="shared" si="74"/>
        <v>1.4105780859054452E-5</v>
      </c>
    </row>
    <row r="258" spans="4:38">
      <c r="D258" s="42">
        <f t="shared" si="61"/>
        <v>225</v>
      </c>
      <c r="E258" s="42">
        <f t="shared" si="72"/>
        <v>1.8056174922627133E-8</v>
      </c>
      <c r="F258" s="42">
        <f t="shared" si="72"/>
        <v>4.2162086351470708E-7</v>
      </c>
      <c r="G258" s="42">
        <f t="shared" si="72"/>
        <v>5.5492159893295456E-7</v>
      </c>
      <c r="H258" s="42">
        <f t="shared" si="72"/>
        <v>6.6645071297916991E-7</v>
      </c>
      <c r="I258" s="42">
        <f t="shared" si="72"/>
        <v>8.05225293628269E-7</v>
      </c>
      <c r="J258" s="42">
        <f t="shared" si="72"/>
        <v>4.6602194913977853E-5</v>
      </c>
      <c r="K258" s="42">
        <f t="shared" si="72"/>
        <v>6.759050052864973E-6</v>
      </c>
      <c r="L258" s="42">
        <f t="shared" si="72"/>
        <v>3.793733111184181E-7</v>
      </c>
      <c r="M258" s="42">
        <f t="shared" si="72"/>
        <v>5.4977557519491004E-7</v>
      </c>
      <c r="N258" s="42">
        <f t="shared" si="72"/>
        <v>1.8422379986314104E-6</v>
      </c>
      <c r="Q258" s="42">
        <f t="shared" si="73"/>
        <v>1.2601975658788925E-8</v>
      </c>
      <c r="R258" s="42">
        <f t="shared" si="73"/>
        <v>3.854092527636714E-7</v>
      </c>
      <c r="S258" s="42">
        <f t="shared" si="73"/>
        <v>4.3520042753686758E-7</v>
      </c>
      <c r="T258" s="42">
        <f t="shared" si="73"/>
        <v>4.3797049689358598E-7</v>
      </c>
      <c r="U258" s="42">
        <f t="shared" si="73"/>
        <v>6.395965544724866E-7</v>
      </c>
      <c r="V258" s="42">
        <f t="shared" si="73"/>
        <v>2.9050074648788596E-5</v>
      </c>
      <c r="W258" s="42">
        <f t="shared" si="73"/>
        <v>6.2385027850742118E-6</v>
      </c>
      <c r="X258" s="42">
        <f t="shared" si="73"/>
        <v>3.4484271444241633E-7</v>
      </c>
      <c r="Y258" s="42">
        <f t="shared" si="73"/>
        <v>5.0957024742134079E-7</v>
      </c>
      <c r="Z258" s="42">
        <f t="shared" si="73"/>
        <v>1.1975554312094924E-6</v>
      </c>
      <c r="AC258" s="42">
        <f t="shared" si="74"/>
        <v>2.3510374186465373E-8</v>
      </c>
      <c r="AD258" s="42">
        <f t="shared" si="74"/>
        <v>4.5783247426574244E-7</v>
      </c>
      <c r="AE258" s="42">
        <f t="shared" si="74"/>
        <v>6.746427703290416E-7</v>
      </c>
      <c r="AF258" s="42">
        <f t="shared" si="74"/>
        <v>8.9493092906475351E-7</v>
      </c>
      <c r="AG258" s="42">
        <f t="shared" si="74"/>
        <v>9.7085403278405266E-7</v>
      </c>
      <c r="AH258" s="42">
        <f t="shared" si="74"/>
        <v>6.4154315179167144E-5</v>
      </c>
      <c r="AI258" s="42">
        <f t="shared" si="74"/>
        <v>7.2795973206557358E-6</v>
      </c>
      <c r="AJ258" s="42">
        <f t="shared" si="74"/>
        <v>4.1390390779441998E-7</v>
      </c>
      <c r="AK258" s="42">
        <f t="shared" si="74"/>
        <v>5.8998090296848067E-7</v>
      </c>
      <c r="AL258" s="42">
        <f t="shared" si="74"/>
        <v>2.4869205660533293E-6</v>
      </c>
    </row>
    <row r="259" spans="4:38">
      <c r="D259" s="42">
        <f t="shared" si="61"/>
        <v>250</v>
      </c>
      <c r="E259" s="42">
        <f t="shared" si="72"/>
        <v>3.0323964641616709E-9</v>
      </c>
      <c r="F259" s="42">
        <f t="shared" si="72"/>
        <v>7.0807998992998589E-8</v>
      </c>
      <c r="G259" s="42">
        <f t="shared" si="72"/>
        <v>9.3194837871364484E-8</v>
      </c>
      <c r="H259" s="42">
        <f t="shared" si="72"/>
        <v>1.1192529947433722E-7</v>
      </c>
      <c r="I259" s="42">
        <f t="shared" si="72"/>
        <v>1.3523142878905139E-7</v>
      </c>
      <c r="J259" s="42">
        <f t="shared" si="72"/>
        <v>7.8264821693895229E-6</v>
      </c>
      <c r="K259" s="42">
        <f t="shared" si="72"/>
        <v>1.1351307555020832E-6</v>
      </c>
      <c r="L259" s="42">
        <f t="shared" si="72"/>
        <v>6.3712845725212725E-8</v>
      </c>
      <c r="M259" s="42">
        <f t="shared" si="72"/>
        <v>9.2330602547182788E-8</v>
      </c>
      <c r="N259" s="42">
        <f t="shared" si="72"/>
        <v>3.0938978034564571E-7</v>
      </c>
      <c r="Q259" s="42">
        <f t="shared" si="73"/>
        <v>2.1164054176986735E-9</v>
      </c>
      <c r="R259" s="42">
        <f t="shared" si="73"/>
        <v>6.4726535954809183E-8</v>
      </c>
      <c r="S259" s="42">
        <f t="shared" si="73"/>
        <v>7.3088582898621587E-8</v>
      </c>
      <c r="T259" s="42">
        <f t="shared" si="73"/>
        <v>7.3553794858451962E-8</v>
      </c>
      <c r="U259" s="42">
        <f t="shared" si="73"/>
        <v>1.0741534896418481E-7</v>
      </c>
      <c r="V259" s="42">
        <f t="shared" si="73"/>
        <v>4.8787378293631462E-6</v>
      </c>
      <c r="W259" s="42">
        <f t="shared" si="73"/>
        <v>1.0477088236121999E-6</v>
      </c>
      <c r="X259" s="42">
        <f t="shared" si="73"/>
        <v>5.791369614262405E-8</v>
      </c>
      <c r="Y259" s="42">
        <f t="shared" si="73"/>
        <v>8.5578425283533751E-8</v>
      </c>
      <c r="Z259" s="42">
        <f t="shared" si="73"/>
        <v>2.0112027441019612E-7</v>
      </c>
      <c r="AC259" s="42">
        <f t="shared" si="74"/>
        <v>3.9483875106246762E-9</v>
      </c>
      <c r="AD259" s="42">
        <f t="shared" si="74"/>
        <v>7.6889462031187954E-8</v>
      </c>
      <c r="AE259" s="42">
        <f t="shared" si="74"/>
        <v>1.1330109284410738E-7</v>
      </c>
      <c r="AF259" s="42">
        <f t="shared" si="74"/>
        <v>1.502968040902225E-7</v>
      </c>
      <c r="AG259" s="42">
        <f t="shared" si="74"/>
        <v>1.6304750861391818E-7</v>
      </c>
      <c r="AH259" s="42">
        <f t="shared" si="74"/>
        <v>1.0774226509415905E-5</v>
      </c>
      <c r="AI259" s="42">
        <f t="shared" si="74"/>
        <v>1.2225526873919666E-6</v>
      </c>
      <c r="AJ259" s="42">
        <f t="shared" si="74"/>
        <v>6.9511995307801373E-8</v>
      </c>
      <c r="AK259" s="42">
        <f t="shared" si="74"/>
        <v>9.9082779810832037E-8</v>
      </c>
      <c r="AL259" s="42">
        <f t="shared" si="74"/>
        <v>4.1765928628109519E-7</v>
      </c>
    </row>
    <row r="260" spans="4:38">
      <c r="D260" s="42">
        <f t="shared" si="61"/>
        <v>300</v>
      </c>
      <c r="E260" s="42">
        <f t="shared" si="72"/>
        <v>9.7475148302204129E-11</v>
      </c>
      <c r="F260" s="42">
        <f t="shared" si="72"/>
        <v>2.276094265507915E-9</v>
      </c>
      <c r="G260" s="42">
        <f t="shared" si="72"/>
        <v>2.9957100761303363E-9</v>
      </c>
      <c r="H260" s="42">
        <f t="shared" si="72"/>
        <v>3.5977931296149837E-9</v>
      </c>
      <c r="I260" s="42">
        <f t="shared" si="72"/>
        <v>4.3469591566008899E-9</v>
      </c>
      <c r="J260" s="42">
        <f t="shared" si="72"/>
        <v>2.5157907917449908E-7</v>
      </c>
      <c r="K260" s="42">
        <f t="shared" si="72"/>
        <v>3.648831544378805E-8</v>
      </c>
      <c r="L260" s="42">
        <f t="shared" si="72"/>
        <v>2.0480234557777321E-9</v>
      </c>
      <c r="M260" s="42">
        <f t="shared" si="72"/>
        <v>2.9679295839063736E-9</v>
      </c>
      <c r="N260" s="42">
        <f t="shared" si="72"/>
        <v>9.9452083785210206E-9</v>
      </c>
      <c r="Q260" s="42">
        <f t="shared" si="73"/>
        <v>6.8030989481713029E-11</v>
      </c>
      <c r="R260" s="42">
        <f t="shared" si="73"/>
        <v>2.0806081150167838E-9</v>
      </c>
      <c r="S260" s="42">
        <f t="shared" si="73"/>
        <v>2.3494027055629913E-9</v>
      </c>
      <c r="T260" s="42">
        <f t="shared" si="73"/>
        <v>2.3643567543862088E-9</v>
      </c>
      <c r="U260" s="42">
        <f t="shared" si="73"/>
        <v>3.4528226087717484E-9</v>
      </c>
      <c r="V260" s="42">
        <f t="shared" si="73"/>
        <v>1.5682503889748367E-7</v>
      </c>
      <c r="W260" s="42">
        <f t="shared" si="73"/>
        <v>3.3678173077332227E-8</v>
      </c>
      <c r="X260" s="42">
        <f t="shared" si="73"/>
        <v>1.8616121562428057E-9</v>
      </c>
      <c r="Y260" s="42">
        <f t="shared" si="73"/>
        <v>2.7508835980283644E-9</v>
      </c>
      <c r="Z260" s="42">
        <f t="shared" si="73"/>
        <v>6.4649292420717783E-9</v>
      </c>
      <c r="AC260" s="42">
        <f t="shared" si="74"/>
        <v>1.2691930712269542E-10</v>
      </c>
      <c r="AD260" s="42">
        <f t="shared" si="74"/>
        <v>2.4715804159990461E-9</v>
      </c>
      <c r="AE260" s="42">
        <f t="shared" si="74"/>
        <v>3.6420174466976814E-9</v>
      </c>
      <c r="AF260" s="42">
        <f t="shared" si="74"/>
        <v>4.8312295048437587E-9</v>
      </c>
      <c r="AG260" s="42">
        <f t="shared" si="74"/>
        <v>5.2410957044300414E-9</v>
      </c>
      <c r="AH260" s="42">
        <f t="shared" si="74"/>
        <v>3.4633311945151445E-7</v>
      </c>
      <c r="AI260" s="42">
        <f t="shared" si="74"/>
        <v>3.929845781024388E-8</v>
      </c>
      <c r="AJ260" s="42">
        <f t="shared" si="74"/>
        <v>2.2344347553126584E-9</v>
      </c>
      <c r="AK260" s="42">
        <f t="shared" si="74"/>
        <v>3.1849755697843902E-9</v>
      </c>
      <c r="AL260" s="42">
        <f t="shared" si="74"/>
        <v>1.3425487514970261E-8</v>
      </c>
    </row>
    <row r="261" spans="4:38">
      <c r="D261" s="42">
        <f t="shared" si="61"/>
        <v>365</v>
      </c>
      <c r="E261" s="42">
        <f t="shared" si="72"/>
        <v>1.045458765246471E-12</v>
      </c>
      <c r="F261" s="42">
        <f t="shared" si="72"/>
        <v>2.4411993639907817E-11</v>
      </c>
      <c r="G261" s="42">
        <f t="shared" si="72"/>
        <v>3.2130152267301696E-11</v>
      </c>
      <c r="H261" s="42">
        <f t="shared" si="72"/>
        <v>3.8587726496585032E-11</v>
      </c>
      <c r="I261" s="42">
        <f t="shared" si="72"/>
        <v>4.6622822653700395E-11</v>
      </c>
      <c r="J261" s="42">
        <f t="shared" si="72"/>
        <v>2.698283183526776E-9</v>
      </c>
      <c r="K261" s="42">
        <f t="shared" si="72"/>
        <v>3.9135133287018348E-10</v>
      </c>
      <c r="L261" s="42">
        <f t="shared" si="72"/>
        <v>2.1965845762399137E-11</v>
      </c>
      <c r="M261" s="42">
        <f t="shared" si="72"/>
        <v>3.1832195715254612E-11</v>
      </c>
      <c r="N261" s="42">
        <f t="shared" si="72"/>
        <v>1.0666621649338221E-10</v>
      </c>
      <c r="Q261" s="42">
        <f t="shared" si="73"/>
        <v>7.2965874380146082E-13</v>
      </c>
      <c r="R261" s="42">
        <f t="shared" si="73"/>
        <v>2.2315328868681987E-11</v>
      </c>
      <c r="S261" s="42">
        <f t="shared" si="73"/>
        <v>2.5198255087641274E-11</v>
      </c>
      <c r="T261" s="42">
        <f t="shared" si="73"/>
        <v>2.5358643060272889E-11</v>
      </c>
      <c r="U261" s="42">
        <f t="shared" si="73"/>
        <v>3.7032861442694376E-11</v>
      </c>
      <c r="V261" s="42">
        <f t="shared" si="73"/>
        <v>1.6820093570638427E-9</v>
      </c>
      <c r="W261" s="42">
        <f t="shared" si="73"/>
        <v>3.6121146625009578E-10</v>
      </c>
      <c r="X261" s="42">
        <f t="shared" si="73"/>
        <v>1.9966512286798077E-11</v>
      </c>
      <c r="Y261" s="42">
        <f t="shared" si="73"/>
        <v>2.9504293348856313E-11</v>
      </c>
      <c r="Z261" s="42">
        <f t="shared" si="73"/>
        <v>6.9338873144031265E-11</v>
      </c>
      <c r="AC261" s="42">
        <f t="shared" si="74"/>
        <v>1.3612587866914838E-12</v>
      </c>
      <c r="AD261" s="42">
        <f t="shared" si="74"/>
        <v>2.650865841113364E-11</v>
      </c>
      <c r="AE261" s="42">
        <f t="shared" si="74"/>
        <v>3.9062049446962112E-11</v>
      </c>
      <c r="AF261" s="42">
        <f t="shared" si="74"/>
        <v>5.1816809932897185E-11</v>
      </c>
      <c r="AG261" s="42">
        <f t="shared" si="74"/>
        <v>5.621278386470651E-11</v>
      </c>
      <c r="AH261" s="42">
        <f t="shared" si="74"/>
        <v>3.7145570099897105E-9</v>
      </c>
      <c r="AI261" s="42">
        <f t="shared" si="74"/>
        <v>4.2149119949027128E-10</v>
      </c>
      <c r="AJ261" s="42">
        <f t="shared" si="74"/>
        <v>2.3965179238000207E-11</v>
      </c>
      <c r="AK261" s="42">
        <f t="shared" si="74"/>
        <v>3.4160098081652995E-11</v>
      </c>
      <c r="AL261" s="42">
        <f t="shared" si="74"/>
        <v>1.4399355984273322E-10</v>
      </c>
    </row>
    <row r="262" spans="4:38">
      <c r="D262" s="42">
        <f t="shared" si="61"/>
        <v>730</v>
      </c>
      <c r="E262" s="42">
        <f t="shared" si="72"/>
        <v>9.3389407376071179E-24</v>
      </c>
      <c r="F262" s="42">
        <f t="shared" si="72"/>
        <v>2.180690137847697E-22</v>
      </c>
      <c r="G262" s="42">
        <f t="shared" si="72"/>
        <v>2.8701427343610511E-22</v>
      </c>
      <c r="H262" s="42">
        <f t="shared" si="72"/>
        <v>3.446989043758615E-22</v>
      </c>
      <c r="I262" s="42">
        <f t="shared" si="72"/>
        <v>4.1647532380698488E-22</v>
      </c>
      <c r="J262" s="42">
        <f t="shared" si="72"/>
        <v>2.4103396118447239E-20</v>
      </c>
      <c r="K262" s="42">
        <f t="shared" si="72"/>
        <v>3.4958881466707733E-21</v>
      </c>
      <c r="L262" s="42">
        <f t="shared" si="72"/>
        <v>1.9621790800912361E-22</v>
      </c>
      <c r="M262" s="42">
        <f t="shared" si="72"/>
        <v>2.8435266814429478E-22</v>
      </c>
      <c r="N262" s="42">
        <f t="shared" si="72"/>
        <v>9.528347818688203E-22</v>
      </c>
      <c r="Q262" s="42">
        <f t="shared" si="73"/>
        <v>6.517942164301635E-24</v>
      </c>
      <c r="R262" s="42">
        <f t="shared" si="73"/>
        <v>1.9933979299097742E-22</v>
      </c>
      <c r="S262" s="42">
        <f t="shared" si="73"/>
        <v>2.2509258019287843E-22</v>
      </c>
      <c r="T262" s="42">
        <f t="shared" si="73"/>
        <v>2.2652530410435519E-22</v>
      </c>
      <c r="U262" s="42">
        <f t="shared" si="73"/>
        <v>3.3080950665309433E-22</v>
      </c>
      <c r="V262" s="42">
        <f t="shared" si="73"/>
        <v>1.5025160463422591E-20</v>
      </c>
      <c r="W262" s="42">
        <f t="shared" si="73"/>
        <v>3.226652823804622E-21</v>
      </c>
      <c r="X262" s="42">
        <f t="shared" si="73"/>
        <v>1.7835813442068327E-22</v>
      </c>
      <c r="Y262" s="42">
        <f t="shared" si="73"/>
        <v>2.6355783341200029E-22</v>
      </c>
      <c r="Z262" s="42">
        <f t="shared" si="73"/>
        <v>6.1939470845787277E-22</v>
      </c>
      <c r="AC262" s="42">
        <f t="shared" si="74"/>
        <v>1.2159939310912621E-23</v>
      </c>
      <c r="AD262" s="42">
        <f t="shared" si="74"/>
        <v>2.3679823457856185E-22</v>
      </c>
      <c r="AE262" s="42">
        <f t="shared" si="74"/>
        <v>3.4893596667933188E-22</v>
      </c>
      <c r="AF262" s="42">
        <f t="shared" si="74"/>
        <v>4.6287250464736791E-22</v>
      </c>
      <c r="AG262" s="42">
        <f t="shared" si="74"/>
        <v>5.0214114096087618E-22</v>
      </c>
      <c r="AH262" s="42">
        <f t="shared" si="74"/>
        <v>3.3181631773471887E-20</v>
      </c>
      <c r="AI262" s="42">
        <f t="shared" si="74"/>
        <v>3.7651234695369246E-21</v>
      </c>
      <c r="AJ262" s="42">
        <f t="shared" si="74"/>
        <v>2.1407768159756392E-22</v>
      </c>
      <c r="AK262" s="42">
        <f t="shared" si="74"/>
        <v>3.0514750287659013E-22</v>
      </c>
      <c r="AL262" s="42">
        <f t="shared" si="74"/>
        <v>1.2862748552797678E-21</v>
      </c>
    </row>
    <row r="263" spans="4:38">
      <c r="D263" s="42">
        <f t="shared" si="61"/>
        <v>1460</v>
      </c>
      <c r="E263" s="42">
        <f t="shared" si="72"/>
        <v>0</v>
      </c>
      <c r="F263" s="42">
        <f t="shared" si="72"/>
        <v>0</v>
      </c>
      <c r="G263" s="42">
        <f t="shared" ref="F263:N266" si="75">G159/$J$176/2220*$F$174*60*24</f>
        <v>0</v>
      </c>
      <c r="H263" s="42">
        <f t="shared" si="75"/>
        <v>0</v>
      </c>
      <c r="I263" s="42">
        <f t="shared" si="75"/>
        <v>0</v>
      </c>
      <c r="J263" s="42">
        <f t="shared" si="75"/>
        <v>0</v>
      </c>
      <c r="K263" s="42">
        <f t="shared" si="75"/>
        <v>0</v>
      </c>
      <c r="L263" s="42">
        <f t="shared" si="75"/>
        <v>0</v>
      </c>
      <c r="M263" s="42">
        <f t="shared" si="75"/>
        <v>0</v>
      </c>
      <c r="N263" s="42">
        <f t="shared" si="75"/>
        <v>0</v>
      </c>
      <c r="Q263" s="42">
        <f t="shared" si="73"/>
        <v>0</v>
      </c>
      <c r="R263" s="42">
        <f t="shared" si="73"/>
        <v>0</v>
      </c>
      <c r="S263" s="42">
        <f t="shared" si="73"/>
        <v>0</v>
      </c>
      <c r="T263" s="42">
        <f t="shared" si="73"/>
        <v>0</v>
      </c>
      <c r="U263" s="42">
        <f t="shared" si="73"/>
        <v>0</v>
      </c>
      <c r="V263" s="42">
        <f t="shared" si="73"/>
        <v>0</v>
      </c>
      <c r="W263" s="42">
        <f t="shared" si="73"/>
        <v>0</v>
      </c>
      <c r="X263" s="42">
        <f t="shared" si="73"/>
        <v>0</v>
      </c>
      <c r="Y263" s="42">
        <f t="shared" si="73"/>
        <v>0</v>
      </c>
      <c r="Z263" s="42">
        <f t="shared" si="73"/>
        <v>0</v>
      </c>
      <c r="AC263" s="42">
        <f t="shared" si="74"/>
        <v>0</v>
      </c>
      <c r="AD263" s="42">
        <f t="shared" si="74"/>
        <v>0</v>
      </c>
      <c r="AE263" s="42">
        <f t="shared" si="74"/>
        <v>0</v>
      </c>
      <c r="AF263" s="42">
        <f t="shared" si="74"/>
        <v>0</v>
      </c>
      <c r="AG263" s="42">
        <f t="shared" si="74"/>
        <v>0</v>
      </c>
      <c r="AH263" s="42">
        <f t="shared" si="74"/>
        <v>0</v>
      </c>
      <c r="AI263" s="42">
        <f t="shared" si="74"/>
        <v>0</v>
      </c>
      <c r="AJ263" s="42">
        <f t="shared" si="74"/>
        <v>0</v>
      </c>
      <c r="AK263" s="42">
        <f t="shared" si="74"/>
        <v>0</v>
      </c>
      <c r="AL263" s="42">
        <f t="shared" si="74"/>
        <v>0</v>
      </c>
    </row>
    <row r="264" spans="4:38">
      <c r="D264" s="42">
        <f t="shared" ref="D264:D266" si="76">D160</f>
        <v>2920</v>
      </c>
      <c r="E264" s="42">
        <f t="shared" si="72"/>
        <v>0</v>
      </c>
      <c r="F264" s="42">
        <f t="shared" si="75"/>
        <v>0</v>
      </c>
      <c r="G264" s="42">
        <f t="shared" si="75"/>
        <v>0</v>
      </c>
      <c r="H264" s="42">
        <f t="shared" si="75"/>
        <v>0</v>
      </c>
      <c r="I264" s="42">
        <f t="shared" si="75"/>
        <v>0</v>
      </c>
      <c r="J264" s="42">
        <f t="shared" si="75"/>
        <v>0</v>
      </c>
      <c r="K264" s="42">
        <f t="shared" si="75"/>
        <v>0</v>
      </c>
      <c r="L264" s="42">
        <f t="shared" si="75"/>
        <v>0</v>
      </c>
      <c r="M264" s="42">
        <f t="shared" si="75"/>
        <v>0</v>
      </c>
      <c r="N264" s="42">
        <f t="shared" si="75"/>
        <v>0</v>
      </c>
      <c r="Q264" s="42">
        <f t="shared" si="73"/>
        <v>0</v>
      </c>
      <c r="R264" s="42">
        <f t="shared" si="73"/>
        <v>0</v>
      </c>
      <c r="S264" s="42">
        <f t="shared" si="73"/>
        <v>0</v>
      </c>
      <c r="T264" s="42">
        <f t="shared" si="73"/>
        <v>0</v>
      </c>
      <c r="U264" s="42">
        <f t="shared" si="73"/>
        <v>0</v>
      </c>
      <c r="V264" s="42">
        <f t="shared" si="73"/>
        <v>0</v>
      </c>
      <c r="W264" s="42">
        <f t="shared" si="73"/>
        <v>0</v>
      </c>
      <c r="X264" s="42">
        <f t="shared" si="73"/>
        <v>0</v>
      </c>
      <c r="Y264" s="42">
        <f t="shared" si="73"/>
        <v>0</v>
      </c>
      <c r="Z264" s="42">
        <f t="shared" si="73"/>
        <v>0</v>
      </c>
      <c r="AC264" s="42">
        <f t="shared" si="74"/>
        <v>0</v>
      </c>
      <c r="AD264" s="42">
        <f t="shared" si="74"/>
        <v>0</v>
      </c>
      <c r="AE264" s="42">
        <f t="shared" si="74"/>
        <v>0</v>
      </c>
      <c r="AF264" s="42">
        <f t="shared" si="74"/>
        <v>0</v>
      </c>
      <c r="AG264" s="42">
        <f t="shared" si="74"/>
        <v>0</v>
      </c>
      <c r="AH264" s="42">
        <f t="shared" si="74"/>
        <v>0</v>
      </c>
      <c r="AI264" s="42">
        <f t="shared" si="74"/>
        <v>0</v>
      </c>
      <c r="AJ264" s="42">
        <f t="shared" si="74"/>
        <v>0</v>
      </c>
      <c r="AK264" s="42">
        <f t="shared" si="74"/>
        <v>0</v>
      </c>
      <c r="AL264" s="42">
        <f t="shared" si="74"/>
        <v>0</v>
      </c>
    </row>
    <row r="265" spans="4:38">
      <c r="D265" s="42">
        <f t="shared" si="76"/>
        <v>5840</v>
      </c>
      <c r="E265" s="42">
        <f t="shared" si="72"/>
        <v>0</v>
      </c>
      <c r="F265" s="42">
        <f t="shared" si="75"/>
        <v>0</v>
      </c>
      <c r="G265" s="42">
        <f t="shared" si="75"/>
        <v>0</v>
      </c>
      <c r="H265" s="42">
        <f t="shared" si="75"/>
        <v>0</v>
      </c>
      <c r="I265" s="42">
        <f t="shared" si="75"/>
        <v>0</v>
      </c>
      <c r="J265" s="42">
        <f t="shared" si="75"/>
        <v>0</v>
      </c>
      <c r="K265" s="42">
        <f t="shared" si="75"/>
        <v>0</v>
      </c>
      <c r="L265" s="42">
        <f t="shared" si="75"/>
        <v>0</v>
      </c>
      <c r="M265" s="42">
        <f t="shared" si="75"/>
        <v>0</v>
      </c>
      <c r="N265" s="42">
        <f t="shared" si="75"/>
        <v>0</v>
      </c>
      <c r="Q265" s="42">
        <f t="shared" si="73"/>
        <v>0</v>
      </c>
      <c r="R265" s="42">
        <f t="shared" si="73"/>
        <v>0</v>
      </c>
      <c r="S265" s="42">
        <f t="shared" si="73"/>
        <v>0</v>
      </c>
      <c r="T265" s="42">
        <f t="shared" si="73"/>
        <v>0</v>
      </c>
      <c r="U265" s="42">
        <f t="shared" si="73"/>
        <v>0</v>
      </c>
      <c r="V265" s="42">
        <f t="shared" si="73"/>
        <v>0</v>
      </c>
      <c r="W265" s="42">
        <f t="shared" si="73"/>
        <v>0</v>
      </c>
      <c r="X265" s="42">
        <f t="shared" si="73"/>
        <v>0</v>
      </c>
      <c r="Y265" s="42">
        <f t="shared" si="73"/>
        <v>0</v>
      </c>
      <c r="Z265" s="42">
        <f t="shared" si="73"/>
        <v>0</v>
      </c>
      <c r="AC265" s="42">
        <f t="shared" si="74"/>
        <v>0</v>
      </c>
      <c r="AD265" s="42">
        <f t="shared" si="74"/>
        <v>0</v>
      </c>
      <c r="AE265" s="42">
        <f t="shared" si="74"/>
        <v>0</v>
      </c>
      <c r="AF265" s="42">
        <f t="shared" si="74"/>
        <v>0</v>
      </c>
      <c r="AG265" s="42">
        <f t="shared" si="74"/>
        <v>0</v>
      </c>
      <c r="AH265" s="42">
        <f t="shared" si="74"/>
        <v>0</v>
      </c>
      <c r="AI265" s="42">
        <f t="shared" si="74"/>
        <v>0</v>
      </c>
      <c r="AJ265" s="42">
        <f t="shared" si="74"/>
        <v>0</v>
      </c>
      <c r="AK265" s="42">
        <f t="shared" si="74"/>
        <v>0</v>
      </c>
      <c r="AL265" s="42">
        <f t="shared" si="74"/>
        <v>0</v>
      </c>
    </row>
    <row r="266" spans="4:38">
      <c r="D266" s="42">
        <f t="shared" si="76"/>
        <v>7946.78</v>
      </c>
      <c r="E266" s="42">
        <f t="shared" si="72"/>
        <v>0</v>
      </c>
      <c r="F266" s="42">
        <f t="shared" si="75"/>
        <v>0</v>
      </c>
      <c r="G266" s="42">
        <f t="shared" si="75"/>
        <v>0</v>
      </c>
      <c r="H266" s="42">
        <f t="shared" si="75"/>
        <v>0</v>
      </c>
      <c r="I266" s="42">
        <f t="shared" si="75"/>
        <v>0</v>
      </c>
      <c r="J266" s="42">
        <f t="shared" si="75"/>
        <v>0</v>
      </c>
      <c r="K266" s="42">
        <f t="shared" si="75"/>
        <v>0</v>
      </c>
      <c r="L266" s="42">
        <f t="shared" si="75"/>
        <v>0</v>
      </c>
      <c r="M266" s="42">
        <f t="shared" si="75"/>
        <v>0</v>
      </c>
      <c r="N266" s="42">
        <f t="shared" si="75"/>
        <v>0</v>
      </c>
      <c r="Q266" s="42">
        <f t="shared" ref="Q266:Z266" si="77">Q162/$J$176/2220*$F$174*60*24</f>
        <v>0</v>
      </c>
      <c r="R266" s="42">
        <f t="shared" si="77"/>
        <v>0</v>
      </c>
      <c r="S266" s="42">
        <f t="shared" si="77"/>
        <v>0</v>
      </c>
      <c r="T266" s="42">
        <f t="shared" si="77"/>
        <v>0</v>
      </c>
      <c r="U266" s="42">
        <f t="shared" si="77"/>
        <v>0</v>
      </c>
      <c r="V266" s="42">
        <f t="shared" si="77"/>
        <v>0</v>
      </c>
      <c r="W266" s="42">
        <f t="shared" si="77"/>
        <v>0</v>
      </c>
      <c r="X266" s="42">
        <f t="shared" si="77"/>
        <v>0</v>
      </c>
      <c r="Y266" s="42">
        <f t="shared" si="77"/>
        <v>0</v>
      </c>
      <c r="Z266" s="42">
        <f t="shared" si="77"/>
        <v>0</v>
      </c>
      <c r="AC266" s="42">
        <f t="shared" ref="AC266:AL266" si="78">AC162/$J$176/2220*$F$174*60*24</f>
        <v>0</v>
      </c>
      <c r="AD266" s="42">
        <f t="shared" si="78"/>
        <v>0</v>
      </c>
      <c r="AE266" s="42">
        <f t="shared" si="78"/>
        <v>0</v>
      </c>
      <c r="AF266" s="42">
        <f t="shared" si="78"/>
        <v>0</v>
      </c>
      <c r="AG266" s="42">
        <f t="shared" si="78"/>
        <v>0</v>
      </c>
      <c r="AH266" s="42">
        <f t="shared" si="78"/>
        <v>0</v>
      </c>
      <c r="AI266" s="42">
        <f t="shared" si="78"/>
        <v>0</v>
      </c>
      <c r="AJ266" s="42">
        <f t="shared" si="78"/>
        <v>0</v>
      </c>
      <c r="AK266" s="42">
        <f t="shared" si="78"/>
        <v>0</v>
      </c>
      <c r="AL266" s="42">
        <f t="shared" si="78"/>
        <v>0</v>
      </c>
    </row>
    <row r="270" spans="4:38">
      <c r="D270" s="53" t="s">
        <v>56</v>
      </c>
      <c r="E270" s="53" t="s">
        <v>53</v>
      </c>
    </row>
    <row r="272" spans="4:38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79">F184</f>
        <v>Thymus</v>
      </c>
      <c r="G274" s="53" t="str">
        <f t="shared" si="79"/>
        <v>Heart</v>
      </c>
      <c r="H274" s="53" t="str">
        <f t="shared" si="79"/>
        <v>Lungs</v>
      </c>
      <c r="I274" s="53" t="str">
        <f t="shared" si="79"/>
        <v>Kidneys</v>
      </c>
      <c r="J274" s="53" t="str">
        <f t="shared" si="79"/>
        <v>Spleen</v>
      </c>
      <c r="K274" s="53" t="str">
        <f t="shared" si="79"/>
        <v>Liver</v>
      </c>
      <c r="L274" s="53" t="str">
        <f t="shared" si="79"/>
        <v>ART</v>
      </c>
      <c r="M274" s="53" t="str">
        <f t="shared" si="79"/>
        <v>Carcass</v>
      </c>
      <c r="N274" s="53" t="str">
        <f t="shared" si="79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80">R184</f>
        <v>Thymus</v>
      </c>
      <c r="S274" s="53" t="str">
        <f t="shared" si="80"/>
        <v>Heart</v>
      </c>
      <c r="T274" s="53" t="str">
        <f t="shared" si="80"/>
        <v>Lungs</v>
      </c>
      <c r="U274" s="53" t="str">
        <f t="shared" si="80"/>
        <v>Kidneys</v>
      </c>
      <c r="V274" s="53" t="str">
        <f t="shared" si="80"/>
        <v>Spleen</v>
      </c>
      <c r="W274" s="53" t="str">
        <f t="shared" si="80"/>
        <v>Liver</v>
      </c>
      <c r="X274" s="53" t="str">
        <f t="shared" si="80"/>
        <v>ART</v>
      </c>
      <c r="Y274" s="53" t="str">
        <f t="shared" si="80"/>
        <v>Carcass</v>
      </c>
      <c r="Z274" s="53" t="str">
        <f t="shared" si="80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81">AD184</f>
        <v>Thymus</v>
      </c>
      <c r="AE274" s="53" t="str">
        <f t="shared" si="81"/>
        <v>Heart</v>
      </c>
      <c r="AF274" s="53" t="str">
        <f t="shared" si="81"/>
        <v>Lungs</v>
      </c>
      <c r="AG274" s="53" t="str">
        <f t="shared" si="81"/>
        <v>Kidneys</v>
      </c>
      <c r="AH274" s="53" t="str">
        <f t="shared" si="81"/>
        <v>Spleen</v>
      </c>
      <c r="AI274" s="53" t="str">
        <f t="shared" si="81"/>
        <v>Liver</v>
      </c>
      <c r="AJ274" s="53" t="str">
        <f t="shared" si="81"/>
        <v>ART</v>
      </c>
      <c r="AK274" s="53" t="str">
        <f t="shared" si="81"/>
        <v>Carcass</v>
      </c>
      <c r="AL274" s="53" t="str">
        <f t="shared" si="81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82">D186</f>
        <v>4.1666666666666664E-2</v>
      </c>
      <c r="E276" s="42">
        <f t="shared" ref="E276:N291" si="83">($D186-$D185)/8*(E185+3*((2*E185+E186)/3)+3*((E185+2*E186)/3)+E186)</f>
        <v>0.41778737042786745</v>
      </c>
      <c r="F276" s="42">
        <f t="shared" si="83"/>
        <v>0.28924585223292942</v>
      </c>
      <c r="G276" s="42">
        <f t="shared" si="83"/>
        <v>0.1619940739858855</v>
      </c>
      <c r="H276" s="42">
        <f t="shared" si="83"/>
        <v>0.22504097103437865</v>
      </c>
      <c r="I276" s="42">
        <f t="shared" si="83"/>
        <v>0.23870050999654371</v>
      </c>
      <c r="J276" s="42">
        <f t="shared" si="83"/>
        <v>1.1191466376059194</v>
      </c>
      <c r="K276" s="42">
        <f t="shared" si="83"/>
        <v>0.30848178498080048</v>
      </c>
      <c r="L276" s="42">
        <f t="shared" si="83"/>
        <v>2.6289508279042133E-2</v>
      </c>
      <c r="M276" s="42">
        <f t="shared" si="83"/>
        <v>5.2507728152213065E-2</v>
      </c>
      <c r="N276" s="42">
        <f t="shared" si="83"/>
        <v>4.3912849597064194E-2</v>
      </c>
      <c r="Q276" s="42">
        <f t="shared" ref="Q276:Z291" si="84">($D186-$D185)/8*(Q185+3*((2*Q185+Q186)/3)+3*((Q185+2*Q186)/3)+Q186)</f>
        <v>0.40710864909672229</v>
      </c>
      <c r="R276" s="42">
        <f t="shared" si="84"/>
        <v>0.14920729196168026</v>
      </c>
      <c r="S276" s="42">
        <f t="shared" si="84"/>
        <v>0.12985099315364684</v>
      </c>
      <c r="T276" s="42">
        <f t="shared" si="84"/>
        <v>0.21383811595556779</v>
      </c>
      <c r="U276" s="42">
        <f t="shared" si="84"/>
        <v>0.20883680040127733</v>
      </c>
      <c r="V276" s="42">
        <f t="shared" si="84"/>
        <v>0.95794101649599972</v>
      </c>
      <c r="W276" s="42">
        <f t="shared" si="84"/>
        <v>0.284260522978112</v>
      </c>
      <c r="X276" s="42">
        <f t="shared" si="84"/>
        <v>2.0007152930542726E-2</v>
      </c>
      <c r="Y276" s="42">
        <f t="shared" si="84"/>
        <v>4.558044334732525E-2</v>
      </c>
      <c r="Z276" s="42">
        <f t="shared" si="84"/>
        <v>4.3212716090372125E-2</v>
      </c>
      <c r="AC276" s="42">
        <f t="shared" ref="AC276:AL291" si="85">($D186-$D185)/8*(AC185+3*((2*AC185+AC186)/3)+3*((AC185+2*AC186)/3)+AC186)</f>
        <v>0.42846609175901273</v>
      </c>
      <c r="AD276" s="42">
        <f t="shared" si="85"/>
        <v>0.42928441250417781</v>
      </c>
      <c r="AE276" s="42">
        <f t="shared" si="85"/>
        <v>0.19413715481812502</v>
      </c>
      <c r="AF276" s="42">
        <f t="shared" si="85"/>
        <v>0.23624382611318873</v>
      </c>
      <c r="AG276" s="42">
        <f t="shared" si="85"/>
        <v>0.26856421959181009</v>
      </c>
      <c r="AH276" s="42">
        <f t="shared" si="85"/>
        <v>1.2803522587158469</v>
      </c>
      <c r="AI276" s="42">
        <f t="shared" si="85"/>
        <v>0.33270304698348979</v>
      </c>
      <c r="AJ276" s="42">
        <f t="shared" si="85"/>
        <v>3.2571863627541622E-2</v>
      </c>
      <c r="AK276" s="42">
        <f t="shared" si="85"/>
        <v>5.9435012957100811E-2</v>
      </c>
      <c r="AL276" s="42">
        <f t="shared" si="85"/>
        <v>4.4612983103756172E-2</v>
      </c>
    </row>
    <row r="277" spans="4:38">
      <c r="D277" s="52">
        <f t="shared" si="82"/>
        <v>7.4999999999999997E-2</v>
      </c>
      <c r="E277" s="42">
        <f t="shared" si="83"/>
        <v>0.64442397351626457</v>
      </c>
      <c r="F277" s="42">
        <f t="shared" si="83"/>
        <v>0.44747258856395544</v>
      </c>
      <c r="G277" s="42">
        <f t="shared" si="83"/>
        <v>0.2483802041274337</v>
      </c>
      <c r="H277" s="42">
        <f t="shared" si="83"/>
        <v>0.34940901368325011</v>
      </c>
      <c r="I277" s="42">
        <f t="shared" si="83"/>
        <v>0.36993127753364097</v>
      </c>
      <c r="J277" s="42">
        <f t="shared" si="83"/>
        <v>1.9158944074145829</v>
      </c>
      <c r="K277" s="42">
        <f t="shared" si="83"/>
        <v>0.51482824140769501</v>
      </c>
      <c r="L277" s="42">
        <f t="shared" si="83"/>
        <v>4.7589620937647861E-2</v>
      </c>
      <c r="M277" s="42">
        <f t="shared" si="83"/>
        <v>8.3207496205387962E-2</v>
      </c>
      <c r="N277" s="42">
        <f t="shared" si="83"/>
        <v>9.0432502435150414E-2</v>
      </c>
      <c r="Q277" s="42">
        <f t="shared" si="84"/>
        <v>0.59514304184637257</v>
      </c>
      <c r="R277" s="42">
        <f t="shared" si="84"/>
        <v>0.20965198376890506</v>
      </c>
      <c r="S277" s="42">
        <f t="shared" si="84"/>
        <v>0.19809353349127221</v>
      </c>
      <c r="T277" s="42">
        <f t="shared" si="84"/>
        <v>0.31785168868428743</v>
      </c>
      <c r="U277" s="42">
        <f t="shared" si="84"/>
        <v>0.32207933547948725</v>
      </c>
      <c r="V277" s="42">
        <f t="shared" si="84"/>
        <v>1.5566787406709872</v>
      </c>
      <c r="W277" s="42">
        <f t="shared" si="84"/>
        <v>0.44257212828363368</v>
      </c>
      <c r="X277" s="42">
        <f t="shared" si="84"/>
        <v>3.8013209766191408E-2</v>
      </c>
      <c r="Y277" s="42">
        <f t="shared" si="84"/>
        <v>7.2930531354740091E-2</v>
      </c>
      <c r="Z277" s="42">
        <f t="shared" si="84"/>
        <v>8.4748409051233597E-2</v>
      </c>
      <c r="AC277" s="42">
        <f t="shared" si="85"/>
        <v>0.68895627398094517</v>
      </c>
      <c r="AD277" s="42">
        <f t="shared" si="85"/>
        <v>0.68240190141913204</v>
      </c>
      <c r="AE277" s="42">
        <f t="shared" si="85"/>
        <v>0.29866687476359582</v>
      </c>
      <c r="AF277" s="42">
        <f t="shared" si="85"/>
        <v>0.38096633868221164</v>
      </c>
      <c r="AG277" s="42">
        <f t="shared" si="85"/>
        <v>0.41790246053193436</v>
      </c>
      <c r="AH277" s="42">
        <f t="shared" si="85"/>
        <v>2.274395761975593</v>
      </c>
      <c r="AI277" s="42">
        <f t="shared" si="85"/>
        <v>0.58921870238016594</v>
      </c>
      <c r="AJ277" s="42">
        <f t="shared" si="85"/>
        <v>5.7166032109104439E-2</v>
      </c>
      <c r="AK277" s="42">
        <f t="shared" si="85"/>
        <v>9.3484623725013302E-2</v>
      </c>
      <c r="AL277" s="42">
        <f t="shared" si="85"/>
        <v>9.5990615020093747E-2</v>
      </c>
    </row>
    <row r="278" spans="4:38">
      <c r="D278" s="52">
        <f t="shared" si="82"/>
        <v>0.1</v>
      </c>
      <c r="E278" s="42">
        <f t="shared" si="83"/>
        <v>0.45202460252932591</v>
      </c>
      <c r="F278" s="42">
        <f t="shared" si="83"/>
        <v>0.31561859897903499</v>
      </c>
      <c r="G278" s="42">
        <f t="shared" si="83"/>
        <v>0.17201157373311188</v>
      </c>
      <c r="H278" s="42">
        <f t="shared" si="83"/>
        <v>0.24788062996166474</v>
      </c>
      <c r="I278" s="42">
        <f t="shared" si="83"/>
        <v>0.26148223952715832</v>
      </c>
      <c r="J278" s="42">
        <f t="shared" si="83"/>
        <v>1.602832883060457</v>
      </c>
      <c r="K278" s="42">
        <f t="shared" si="83"/>
        <v>0.41423157397333044</v>
      </c>
      <c r="L278" s="42">
        <f t="shared" si="83"/>
        <v>4.3054095256640376E-2</v>
      </c>
      <c r="M278" s="42">
        <f t="shared" si="83"/>
        <v>6.1335593539988985E-2</v>
      </c>
      <c r="N278" s="42">
        <f t="shared" si="83"/>
        <v>9.5340999708281568E-2</v>
      </c>
      <c r="Q278" s="42">
        <f t="shared" si="84"/>
        <v>0.37183456450940527</v>
      </c>
      <c r="R278" s="42">
        <f t="shared" si="84"/>
        <v>0.11847013054120316</v>
      </c>
      <c r="S278" s="42">
        <f t="shared" si="84"/>
        <v>0.13577458117603067</v>
      </c>
      <c r="T278" s="42">
        <f t="shared" si="84"/>
        <v>0.20610733924360877</v>
      </c>
      <c r="U278" s="42">
        <f t="shared" si="84"/>
        <v>0.22550411647672375</v>
      </c>
      <c r="V278" s="42">
        <f t="shared" si="84"/>
        <v>1.1993962599797923</v>
      </c>
      <c r="W278" s="42">
        <f t="shared" si="84"/>
        <v>0.31591153781052833</v>
      </c>
      <c r="X278" s="42">
        <f t="shared" si="84"/>
        <v>3.6506082442501135E-2</v>
      </c>
      <c r="Y278" s="42">
        <f t="shared" si="84"/>
        <v>5.470208342005338E-2</v>
      </c>
      <c r="Z278" s="42">
        <f t="shared" si="84"/>
        <v>8.4859550452393462E-2</v>
      </c>
      <c r="AC278" s="42">
        <f t="shared" si="85"/>
        <v>0.52072079456390674</v>
      </c>
      <c r="AD278" s="42">
        <f t="shared" si="85"/>
        <v>0.50576882669876622</v>
      </c>
      <c r="AE278" s="42">
        <f t="shared" si="85"/>
        <v>0.20824856629019253</v>
      </c>
      <c r="AF278" s="42">
        <f t="shared" si="85"/>
        <v>0.28965392067972079</v>
      </c>
      <c r="AG278" s="42">
        <f t="shared" si="85"/>
        <v>0.29774897986284171</v>
      </c>
      <c r="AH278" s="42">
        <f t="shared" si="85"/>
        <v>2.0045405459718983</v>
      </c>
      <c r="AI278" s="42">
        <f t="shared" si="85"/>
        <v>0.51771770208739532</v>
      </c>
      <c r="AJ278" s="42">
        <f t="shared" si="85"/>
        <v>4.9602108070779707E-2</v>
      </c>
      <c r="AK278" s="42">
        <f t="shared" si="85"/>
        <v>6.7966729817558205E-2</v>
      </c>
      <c r="AL278" s="42">
        <f t="shared" si="85"/>
        <v>0.1055175181666542</v>
      </c>
    </row>
    <row r="279" spans="4:38">
      <c r="D279" s="52">
        <f t="shared" si="82"/>
        <v>0.125</v>
      </c>
      <c r="E279" s="42">
        <f t="shared" si="83"/>
        <v>0.42615141401159473</v>
      </c>
      <c r="F279" s="42">
        <f t="shared" si="83"/>
        <v>0.29911972380935492</v>
      </c>
      <c r="G279" s="42">
        <f t="shared" si="83"/>
        <v>0.16033947801123286</v>
      </c>
      <c r="H279" s="42">
        <f t="shared" si="83"/>
        <v>0.23635579015581215</v>
      </c>
      <c r="I279" s="42">
        <f t="shared" si="83"/>
        <v>0.24855924316749178</v>
      </c>
      <c r="J279" s="42">
        <f t="shared" si="83"/>
        <v>1.738171230715676</v>
      </c>
      <c r="K279" s="42">
        <f t="shared" si="83"/>
        <v>0.43719118490667169</v>
      </c>
      <c r="L279" s="42">
        <f t="shared" si="83"/>
        <v>4.9032617621096605E-2</v>
      </c>
      <c r="M279" s="42">
        <f t="shared" si="83"/>
        <v>6.0472124716581893E-2</v>
      </c>
      <c r="N279" s="42">
        <f t="shared" si="83"/>
        <v>0.11858160138090061</v>
      </c>
      <c r="Q279" s="42">
        <f t="shared" si="84"/>
        <v>0.31107179810701996</v>
      </c>
      <c r="R279" s="42">
        <f t="shared" si="84"/>
        <v>8.7026882884461018E-2</v>
      </c>
      <c r="S279" s="42">
        <f t="shared" si="84"/>
        <v>0.12533043454365814</v>
      </c>
      <c r="T279" s="42">
        <f t="shared" si="84"/>
        <v>0.17984427779086207</v>
      </c>
      <c r="U279" s="42">
        <f t="shared" si="84"/>
        <v>0.21245966494978452</v>
      </c>
      <c r="V279" s="42">
        <f t="shared" si="84"/>
        <v>1.225151557194899</v>
      </c>
      <c r="W279" s="42">
        <f t="shared" si="84"/>
        <v>0.30336534038915031</v>
      </c>
      <c r="X279" s="42">
        <f t="shared" si="84"/>
        <v>4.2999039426761081E-2</v>
      </c>
      <c r="Y279" s="42">
        <f t="shared" si="84"/>
        <v>5.4709257541193275E-2</v>
      </c>
      <c r="Z279" s="42">
        <f t="shared" si="84"/>
        <v>0.10284270916008238</v>
      </c>
      <c r="AC279" s="42">
        <f t="shared" si="85"/>
        <v>0.52318083516454572</v>
      </c>
      <c r="AD279" s="42">
        <f t="shared" si="85"/>
        <v>0.50022236980371071</v>
      </c>
      <c r="AE279" s="42">
        <f t="shared" si="85"/>
        <v>0.19534852147880757</v>
      </c>
      <c r="AF279" s="42">
        <f t="shared" si="85"/>
        <v>0.29286730252076265</v>
      </c>
      <c r="AG279" s="42">
        <f t="shared" si="85"/>
        <v>0.28511207247400577</v>
      </c>
      <c r="AH279" s="42">
        <f t="shared" si="85"/>
        <v>2.2484757062242142</v>
      </c>
      <c r="AI279" s="42">
        <f t="shared" si="85"/>
        <v>0.57912997664343002</v>
      </c>
      <c r="AJ279" s="42">
        <f t="shared" si="85"/>
        <v>5.5066195815432185E-2</v>
      </c>
      <c r="AK279" s="42">
        <f t="shared" si="85"/>
        <v>6.6227900545074464E-2</v>
      </c>
      <c r="AL279" s="42">
        <f t="shared" si="85"/>
        <v>0.13384162340562067</v>
      </c>
    </row>
    <row r="280" spans="4:38">
      <c r="D280" s="52">
        <f t="shared" si="82"/>
        <v>0.25</v>
      </c>
      <c r="E280" s="42">
        <f t="shared" si="83"/>
        <v>1.820146217561752</v>
      </c>
      <c r="F280" s="42">
        <f t="shared" si="83"/>
        <v>1.3079719076909837</v>
      </c>
      <c r="G280" s="42">
        <f t="shared" si="83"/>
        <v>0.71570881131517483</v>
      </c>
      <c r="H280" s="42">
        <f t="shared" si="83"/>
        <v>1.1254632745173669</v>
      </c>
      <c r="I280" s="42">
        <f t="shared" si="83"/>
        <v>1.1911118814696222</v>
      </c>
      <c r="J280" s="42">
        <f t="shared" si="83"/>
        <v>9.5411062683979093</v>
      </c>
      <c r="K280" s="42">
        <f t="shared" si="83"/>
        <v>2.3441689619597978</v>
      </c>
      <c r="L280" s="42">
        <f t="shared" si="83"/>
        <v>0.27181449966656013</v>
      </c>
      <c r="M280" s="42">
        <f t="shared" si="83"/>
        <v>0.299018539557239</v>
      </c>
      <c r="N280" s="42">
        <f t="shared" si="83"/>
        <v>0.69297386345206546</v>
      </c>
      <c r="Q280" s="42">
        <f t="shared" si="84"/>
        <v>1.181156721411907</v>
      </c>
      <c r="R280" s="42">
        <f t="shared" si="84"/>
        <v>0.30665450749448897</v>
      </c>
      <c r="S280" s="42">
        <f t="shared" si="84"/>
        <v>0.55793644113951746</v>
      </c>
      <c r="T280" s="42">
        <f t="shared" si="84"/>
        <v>0.76245018424506938</v>
      </c>
      <c r="U280" s="42">
        <f t="shared" si="84"/>
        <v>1.0018792705680861</v>
      </c>
      <c r="V280" s="42">
        <f t="shared" si="84"/>
        <v>6.2264562394787353</v>
      </c>
      <c r="W280" s="42">
        <f t="shared" si="84"/>
        <v>1.4844982338394503</v>
      </c>
      <c r="X280" s="42">
        <f t="shared" si="84"/>
        <v>0.24365433003135503</v>
      </c>
      <c r="Y280" s="42">
        <f t="shared" si="84"/>
        <v>0.27398674337871987</v>
      </c>
      <c r="Z280" s="42">
        <f t="shared" si="84"/>
        <v>0.5894224871122552</v>
      </c>
      <c r="AC280" s="42">
        <f t="shared" si="85"/>
        <v>2.5929439119124034</v>
      </c>
      <c r="AD280" s="42">
        <f t="shared" si="85"/>
        <v>2.3907098135549369</v>
      </c>
      <c r="AE280" s="42">
        <f t="shared" si="85"/>
        <v>0.87348118149083231</v>
      </c>
      <c r="AF280" s="42">
        <f t="shared" si="85"/>
        <v>1.4882435053527299</v>
      </c>
      <c r="AG280" s="42">
        <f t="shared" si="85"/>
        <v>1.3772685174540606</v>
      </c>
      <c r="AH280" s="42">
        <f t="shared" si="85"/>
        <v>12.880446785446821</v>
      </c>
      <c r="AI280" s="42">
        <f t="shared" si="85"/>
        <v>3.1443948602920293</v>
      </c>
      <c r="AJ280" s="42">
        <f t="shared" si="85"/>
        <v>0.29997466930176553</v>
      </c>
      <c r="AK280" s="42">
        <f t="shared" si="85"/>
        <v>0.32413112675969219</v>
      </c>
      <c r="AL280" s="42">
        <f t="shared" si="85"/>
        <v>0.80105135089020196</v>
      </c>
    </row>
    <row r="281" spans="4:38">
      <c r="D281" s="52">
        <f t="shared" si="82"/>
        <v>0.375</v>
      </c>
      <c r="E281" s="42">
        <f t="shared" si="83"/>
        <v>1.3713165839717192</v>
      </c>
      <c r="F281" s="42">
        <f t="shared" si="83"/>
        <v>1.0419703855305382</v>
      </c>
      <c r="G281" s="42">
        <f t="shared" si="83"/>
        <v>0.62062080101424266</v>
      </c>
      <c r="H281" s="42">
        <f t="shared" si="83"/>
        <v>1.0881796917748401</v>
      </c>
      <c r="I281" s="42">
        <f t="shared" si="83"/>
        <v>1.175154083634542</v>
      </c>
      <c r="J281" s="42">
        <f t="shared" si="83"/>
        <v>10.336447754383604</v>
      </c>
      <c r="K281" s="42">
        <f t="shared" si="83"/>
        <v>2.5117320575611441</v>
      </c>
      <c r="L281" s="42">
        <f t="shared" si="83"/>
        <v>0.28674248634261301</v>
      </c>
      <c r="M281" s="42">
        <f t="shared" si="83"/>
        <v>0.29854566404376015</v>
      </c>
      <c r="N281" s="42">
        <f t="shared" si="83"/>
        <v>0.74183238628143866</v>
      </c>
      <c r="Q281" s="42">
        <f t="shared" si="84"/>
        <v>0.82613561319765472</v>
      </c>
      <c r="R281" s="42">
        <f t="shared" si="84"/>
        <v>0.25329411697886334</v>
      </c>
      <c r="S281" s="42">
        <f t="shared" si="84"/>
        <v>0.48931068904558933</v>
      </c>
      <c r="T281" s="42">
        <f t="shared" si="84"/>
        <v>0.6597378451526098</v>
      </c>
      <c r="U281" s="42">
        <f t="shared" si="84"/>
        <v>0.96575001952106576</v>
      </c>
      <c r="V281" s="42">
        <f t="shared" si="84"/>
        <v>6.2459558487767639</v>
      </c>
      <c r="W281" s="42">
        <f t="shared" si="84"/>
        <v>1.5641796728255972</v>
      </c>
      <c r="X281" s="42">
        <f t="shared" si="84"/>
        <v>0.25930333299162733</v>
      </c>
      <c r="Y281" s="42">
        <f t="shared" si="84"/>
        <v>0.27567970495940353</v>
      </c>
      <c r="Z281" s="42">
        <f t="shared" si="84"/>
        <v>0.62201519127495764</v>
      </c>
      <c r="AC281" s="42">
        <f t="shared" si="85"/>
        <v>2.4210290809013193</v>
      </c>
      <c r="AD281" s="42">
        <f t="shared" si="85"/>
        <v>2.1375228173622425</v>
      </c>
      <c r="AE281" s="42">
        <f t="shared" si="85"/>
        <v>0.75193091298289039</v>
      </c>
      <c r="AF281" s="42">
        <f t="shared" si="85"/>
        <v>1.5151758693927666</v>
      </c>
      <c r="AG281" s="42">
        <f t="shared" si="85"/>
        <v>1.3736524041335296</v>
      </c>
      <c r="AH281" s="42">
        <f t="shared" si="85"/>
        <v>14.531158697984251</v>
      </c>
      <c r="AI281" s="42">
        <f t="shared" si="85"/>
        <v>3.2368443740027559</v>
      </c>
      <c r="AJ281" s="42">
        <f t="shared" si="85"/>
        <v>0.31418163969359925</v>
      </c>
      <c r="AK281" s="42">
        <f t="shared" si="85"/>
        <v>0.3216955453776944</v>
      </c>
      <c r="AL281" s="42">
        <f t="shared" si="85"/>
        <v>0.88155748901633457</v>
      </c>
    </row>
    <row r="282" spans="4:38">
      <c r="D282" s="52">
        <f t="shared" si="82"/>
        <v>0.5</v>
      </c>
      <c r="E282" s="42">
        <f t="shared" si="83"/>
        <v>1.0060940654174513</v>
      </c>
      <c r="F282" s="42">
        <f t="shared" si="83"/>
        <v>0.82690121747173229</v>
      </c>
      <c r="G282" s="42">
        <f t="shared" si="83"/>
        <v>0.55468149800136501</v>
      </c>
      <c r="H282" s="42">
        <f t="shared" si="83"/>
        <v>1.0750006781601757</v>
      </c>
      <c r="I282" s="42">
        <f t="shared" si="83"/>
        <v>1.1902661980472018</v>
      </c>
      <c r="J282" s="42">
        <f t="shared" si="83"/>
        <v>10.794112026095462</v>
      </c>
      <c r="K282" s="42">
        <f t="shared" si="83"/>
        <v>2.6268435914663715</v>
      </c>
      <c r="L282" s="42">
        <f t="shared" si="83"/>
        <v>0.29053124636472483</v>
      </c>
      <c r="M282" s="42">
        <f t="shared" si="83"/>
        <v>0.30077829391073208</v>
      </c>
      <c r="N282" s="42">
        <f t="shared" si="83"/>
        <v>0.74787988541609507</v>
      </c>
      <c r="Q282" s="42">
        <f t="shared" si="84"/>
        <v>0.60308530435242635</v>
      </c>
      <c r="R282" s="42">
        <f t="shared" si="84"/>
        <v>0.26011201656413807</v>
      </c>
      <c r="S282" s="42">
        <f t="shared" si="84"/>
        <v>0.44566479834859174</v>
      </c>
      <c r="T282" s="42">
        <f t="shared" si="84"/>
        <v>0.61184291512044742</v>
      </c>
      <c r="U282" s="42">
        <f t="shared" si="84"/>
        <v>0.95563361003141301</v>
      </c>
      <c r="V282" s="42">
        <f t="shared" si="84"/>
        <v>6.1904799701075763</v>
      </c>
      <c r="W282" s="42">
        <f t="shared" si="84"/>
        <v>1.7749983385725421</v>
      </c>
      <c r="X282" s="42">
        <f t="shared" si="84"/>
        <v>0.26290405741834755</v>
      </c>
      <c r="Y282" s="42">
        <f t="shared" si="84"/>
        <v>0.27878668577898919</v>
      </c>
      <c r="Z282" s="42">
        <f t="shared" si="84"/>
        <v>0.62015155486156959</v>
      </c>
      <c r="AC282" s="42">
        <f t="shared" si="85"/>
        <v>2.057054481900499</v>
      </c>
      <c r="AD282" s="42">
        <f t="shared" si="85"/>
        <v>1.787396703090266</v>
      </c>
      <c r="AE282" s="42">
        <f t="shared" si="85"/>
        <v>0.66369819765413451</v>
      </c>
      <c r="AF282" s="42">
        <f t="shared" si="85"/>
        <v>1.5344617976385535</v>
      </c>
      <c r="AG282" s="42">
        <f t="shared" si="85"/>
        <v>1.4131372844089756</v>
      </c>
      <c r="AH282" s="42">
        <f t="shared" si="85"/>
        <v>15.567640356944043</v>
      </c>
      <c r="AI282" s="42">
        <f t="shared" si="85"/>
        <v>3.1985277909843903</v>
      </c>
      <c r="AJ282" s="42">
        <f t="shared" si="85"/>
        <v>0.31815843531110233</v>
      </c>
      <c r="AK282" s="42">
        <f t="shared" si="85"/>
        <v>0.32313453315487645</v>
      </c>
      <c r="AL282" s="42">
        <f t="shared" si="85"/>
        <v>0.91112407866113809</v>
      </c>
    </row>
    <row r="283" spans="4:38">
      <c r="D283" s="52">
        <f t="shared" si="82"/>
        <v>0.625</v>
      </c>
      <c r="E283" s="42">
        <f t="shared" si="83"/>
        <v>0.71466417348907885</v>
      </c>
      <c r="F283" s="42">
        <f t="shared" si="83"/>
        <v>0.6550524065611868</v>
      </c>
      <c r="G283" s="42">
        <f t="shared" si="83"/>
        <v>0.50264725623761874</v>
      </c>
      <c r="H283" s="42">
        <f t="shared" si="83"/>
        <v>1.0652947274940747</v>
      </c>
      <c r="I283" s="42">
        <f t="shared" si="83"/>
        <v>1.2097860124968867</v>
      </c>
      <c r="J283" s="42">
        <f t="shared" si="83"/>
        <v>11.140088010651795</v>
      </c>
      <c r="K283" s="42">
        <f t="shared" si="83"/>
        <v>2.7189328185905559</v>
      </c>
      <c r="L283" s="42">
        <f t="shared" si="83"/>
        <v>0.29356225438241446</v>
      </c>
      <c r="M283" s="42">
        <f t="shared" si="83"/>
        <v>0.3036621074889041</v>
      </c>
      <c r="N283" s="42">
        <f t="shared" si="83"/>
        <v>0.75379299568109204</v>
      </c>
      <c r="Q283" s="42">
        <f t="shared" si="84"/>
        <v>0.42505264361933126</v>
      </c>
      <c r="R283" s="42">
        <f t="shared" si="84"/>
        <v>0.26891847019511805</v>
      </c>
      <c r="S283" s="42">
        <f t="shared" si="84"/>
        <v>0.41154172399944589</v>
      </c>
      <c r="T283" s="42">
        <f t="shared" si="84"/>
        <v>0.57469308177533618</v>
      </c>
      <c r="U283" s="42">
        <f t="shared" si="84"/>
        <v>0.94816061078476332</v>
      </c>
      <c r="V283" s="42">
        <f t="shared" si="84"/>
        <v>6.1188236268265177</v>
      </c>
      <c r="W283" s="42">
        <f t="shared" si="84"/>
        <v>2.0473057818290123</v>
      </c>
      <c r="X283" s="42">
        <f t="shared" si="84"/>
        <v>0.26578463695972387</v>
      </c>
      <c r="Y283" s="42">
        <f t="shared" si="84"/>
        <v>0.28265814841778114</v>
      </c>
      <c r="Z283" s="42">
        <f t="shared" si="84"/>
        <v>0.61723130316023611</v>
      </c>
      <c r="AC283" s="42">
        <f t="shared" si="85"/>
        <v>1.5856394416192621</v>
      </c>
      <c r="AD283" s="42">
        <f t="shared" si="85"/>
        <v>1.3938426930218091</v>
      </c>
      <c r="AE283" s="42">
        <f t="shared" si="85"/>
        <v>0.5937527884757916</v>
      </c>
      <c r="AF283" s="42">
        <f t="shared" si="85"/>
        <v>1.5498905402351852</v>
      </c>
      <c r="AG283" s="42">
        <f t="shared" si="85"/>
        <v>1.4641385880980917</v>
      </c>
      <c r="AH283" s="42">
        <f t="shared" si="85"/>
        <v>16.366476077469546</v>
      </c>
      <c r="AI283" s="42">
        <f t="shared" si="85"/>
        <v>3.1472436231597576</v>
      </c>
      <c r="AJ283" s="42">
        <f t="shared" si="85"/>
        <v>0.32133987180510493</v>
      </c>
      <c r="AK283" s="42">
        <f t="shared" si="85"/>
        <v>0.3249932257004034</v>
      </c>
      <c r="AL283" s="42">
        <f t="shared" si="85"/>
        <v>0.94003363298050158</v>
      </c>
    </row>
    <row r="284" spans="4:38">
      <c r="D284" s="52">
        <f t="shared" si="82"/>
        <v>0.75</v>
      </c>
      <c r="E284" s="42">
        <f t="shared" si="83"/>
        <v>0.49548497546094411</v>
      </c>
      <c r="F284" s="42">
        <f t="shared" si="83"/>
        <v>0.52599829360153538</v>
      </c>
      <c r="G284" s="42">
        <f t="shared" si="83"/>
        <v>0.46303987591712448</v>
      </c>
      <c r="H284" s="42">
        <f t="shared" si="83"/>
        <v>1.0573361889298163</v>
      </c>
      <c r="I284" s="42">
        <f t="shared" si="83"/>
        <v>1.2299354983804309</v>
      </c>
      <c r="J284" s="42">
        <f t="shared" si="83"/>
        <v>11.41591743980489</v>
      </c>
      <c r="K284" s="42">
        <f t="shared" si="83"/>
        <v>2.7879997389336921</v>
      </c>
      <c r="L284" s="42">
        <f t="shared" si="83"/>
        <v>0.29583551039568146</v>
      </c>
      <c r="M284" s="42">
        <f t="shared" si="83"/>
        <v>0.30663894731153324</v>
      </c>
      <c r="N284" s="42">
        <f t="shared" si="83"/>
        <v>0.75957171707642956</v>
      </c>
      <c r="Q284" s="42">
        <f t="shared" si="84"/>
        <v>0.29119756754315151</v>
      </c>
      <c r="R284" s="42">
        <f t="shared" si="84"/>
        <v>0.27800900297548453</v>
      </c>
      <c r="S284" s="42">
        <f t="shared" si="84"/>
        <v>0.38530572312576933</v>
      </c>
      <c r="T284" s="42">
        <f t="shared" si="84"/>
        <v>0.54588491089004687</v>
      </c>
      <c r="U284" s="42">
        <f t="shared" si="84"/>
        <v>0.94205289465768538</v>
      </c>
      <c r="V284" s="42">
        <f t="shared" si="84"/>
        <v>6.0448557886008913</v>
      </c>
      <c r="W284" s="42">
        <f t="shared" si="84"/>
        <v>2.328397336158273</v>
      </c>
      <c r="X284" s="42">
        <f t="shared" si="84"/>
        <v>0.26794507161575631</v>
      </c>
      <c r="Y284" s="42">
        <f t="shared" si="84"/>
        <v>0.28658940915554681</v>
      </c>
      <c r="Z284" s="42">
        <f t="shared" si="84"/>
        <v>0.61330435500345948</v>
      </c>
      <c r="AC284" s="42">
        <f t="shared" si="85"/>
        <v>1.0967388125874038</v>
      </c>
      <c r="AD284" s="42">
        <f t="shared" si="85"/>
        <v>1.0140807080137262</v>
      </c>
      <c r="AE284" s="42">
        <f t="shared" si="85"/>
        <v>0.54077402870848112</v>
      </c>
      <c r="AF284" s="42">
        <f t="shared" si="85"/>
        <v>1.5614620971826589</v>
      </c>
      <c r="AG284" s="42">
        <f t="shared" si="85"/>
        <v>1.5167850951320205</v>
      </c>
      <c r="AH284" s="42">
        <f t="shared" si="85"/>
        <v>16.990218483938087</v>
      </c>
      <c r="AI284" s="42">
        <f t="shared" si="85"/>
        <v>3.0911181124246023</v>
      </c>
      <c r="AJ284" s="42">
        <f t="shared" si="85"/>
        <v>0.32372594917560699</v>
      </c>
      <c r="AK284" s="42">
        <f t="shared" si="85"/>
        <v>0.32691187606997962</v>
      </c>
      <c r="AL284" s="42">
        <f t="shared" si="85"/>
        <v>0.9682861519744278</v>
      </c>
    </row>
    <row r="285" spans="4:38">
      <c r="D285" s="52">
        <f t="shared" si="82"/>
        <v>0.875</v>
      </c>
      <c r="E285" s="42">
        <f t="shared" si="83"/>
        <v>0.34701453860739323</v>
      </c>
      <c r="F285" s="42">
        <f t="shared" si="83"/>
        <v>0.43931321939541085</v>
      </c>
      <c r="G285" s="42">
        <f t="shared" si="83"/>
        <v>0.43438115723400128</v>
      </c>
      <c r="H285" s="42">
        <f t="shared" si="83"/>
        <v>1.0493994116206831</v>
      </c>
      <c r="I285" s="42">
        <f t="shared" si="83"/>
        <v>1.2469366270946727</v>
      </c>
      <c r="J285" s="42">
        <f t="shared" si="83"/>
        <v>11.663142045307017</v>
      </c>
      <c r="K285" s="42">
        <f t="shared" si="83"/>
        <v>2.8340443524957828</v>
      </c>
      <c r="L285" s="42">
        <f t="shared" si="83"/>
        <v>0.29735101440452616</v>
      </c>
      <c r="M285" s="42">
        <f t="shared" si="83"/>
        <v>0.30915065591187663</v>
      </c>
      <c r="N285" s="42">
        <f t="shared" si="83"/>
        <v>0.76521604960211009</v>
      </c>
      <c r="Q285" s="42">
        <f t="shared" si="84"/>
        <v>0.20068001266867352</v>
      </c>
      <c r="R285" s="42">
        <f t="shared" si="84"/>
        <v>0.2856791400089187</v>
      </c>
      <c r="S285" s="42">
        <f t="shared" si="84"/>
        <v>0.3653210528551798</v>
      </c>
      <c r="T285" s="42">
        <f t="shared" si="84"/>
        <v>0.52301496823734694</v>
      </c>
      <c r="U285" s="42">
        <f t="shared" si="84"/>
        <v>0.93603233452674517</v>
      </c>
      <c r="V285" s="42">
        <f t="shared" si="84"/>
        <v>5.9824454250980263</v>
      </c>
      <c r="W285" s="42">
        <f t="shared" si="84"/>
        <v>2.5655683351235856</v>
      </c>
      <c r="X285" s="42">
        <f t="shared" si="84"/>
        <v>0.26938536138644431</v>
      </c>
      <c r="Y285" s="42">
        <f t="shared" si="84"/>
        <v>0.28987578427205396</v>
      </c>
      <c r="Z285" s="42">
        <f t="shared" si="84"/>
        <v>0.60842062922373885</v>
      </c>
      <c r="AC285" s="42">
        <f t="shared" si="85"/>
        <v>0.68030744733471193</v>
      </c>
      <c r="AD285" s="42">
        <f t="shared" si="85"/>
        <v>0.70533066892286644</v>
      </c>
      <c r="AE285" s="42">
        <f t="shared" si="85"/>
        <v>0.50344126161282288</v>
      </c>
      <c r="AF285" s="42">
        <f t="shared" si="85"/>
        <v>1.5691764684809719</v>
      </c>
      <c r="AG285" s="42">
        <f t="shared" si="85"/>
        <v>1.5612055854418978</v>
      </c>
      <c r="AH285" s="42">
        <f t="shared" si="85"/>
        <v>17.501420200726962</v>
      </c>
      <c r="AI285" s="42">
        <f t="shared" si="85"/>
        <v>3.0382775006746652</v>
      </c>
      <c r="AJ285" s="42">
        <f t="shared" si="85"/>
        <v>0.32531666742260829</v>
      </c>
      <c r="AK285" s="42">
        <f t="shared" si="85"/>
        <v>0.32853073731930965</v>
      </c>
      <c r="AL285" s="42">
        <f t="shared" si="85"/>
        <v>0.99588163564291399</v>
      </c>
    </row>
    <row r="286" spans="4:38">
      <c r="D286" s="52">
        <f t="shared" si="82"/>
        <v>1</v>
      </c>
      <c r="E286" s="42">
        <f t="shared" si="83"/>
        <v>0.26771093020277398</v>
      </c>
      <c r="F286" s="42">
        <f t="shared" si="83"/>
        <v>0.39457152474544482</v>
      </c>
      <c r="G286" s="42">
        <f t="shared" si="83"/>
        <v>0.41519290038236678</v>
      </c>
      <c r="H286" s="42">
        <f t="shared" si="83"/>
        <v>1.0397587447199492</v>
      </c>
      <c r="I286" s="42">
        <f t="shared" si="83"/>
        <v>1.2570113700364465</v>
      </c>
      <c r="J286" s="42">
        <f t="shared" si="83"/>
        <v>11.923303558910469</v>
      </c>
      <c r="K286" s="42">
        <f t="shared" si="83"/>
        <v>2.8570666592768306</v>
      </c>
      <c r="L286" s="42">
        <f t="shared" si="83"/>
        <v>0.29810876640894857</v>
      </c>
      <c r="M286" s="42">
        <f t="shared" si="83"/>
        <v>0.31063907582319128</v>
      </c>
      <c r="N286" s="42">
        <f t="shared" si="83"/>
        <v>0.77072599325813118</v>
      </c>
      <c r="Q286" s="42">
        <f t="shared" si="84"/>
        <v>0.15265991554068298</v>
      </c>
      <c r="R286" s="42">
        <f t="shared" si="84"/>
        <v>0.29022440639910208</v>
      </c>
      <c r="S286" s="42">
        <f t="shared" si="84"/>
        <v>0.34995197031529524</v>
      </c>
      <c r="T286" s="42">
        <f t="shared" si="84"/>
        <v>0.50367981959000374</v>
      </c>
      <c r="U286" s="42">
        <f t="shared" si="84"/>
        <v>0.92882080326850369</v>
      </c>
      <c r="V286" s="42">
        <f t="shared" si="84"/>
        <v>5.945461505985226</v>
      </c>
      <c r="W286" s="42">
        <f t="shared" si="84"/>
        <v>2.7061141122882146</v>
      </c>
      <c r="X286" s="42">
        <f t="shared" si="84"/>
        <v>0.2701055062717882</v>
      </c>
      <c r="Y286" s="42">
        <f t="shared" si="84"/>
        <v>0.29181259004707083</v>
      </c>
      <c r="Z286" s="42">
        <f t="shared" si="84"/>
        <v>0.60263004465357661</v>
      </c>
      <c r="AC286" s="42">
        <f t="shared" si="85"/>
        <v>0.42630019839097655</v>
      </c>
      <c r="AD286" s="42">
        <f t="shared" si="85"/>
        <v>0.52481249660608398</v>
      </c>
      <c r="AE286" s="42">
        <f t="shared" si="85"/>
        <v>0.48043383044943788</v>
      </c>
      <c r="AF286" s="42">
        <f t="shared" si="85"/>
        <v>1.5730336541301297</v>
      </c>
      <c r="AG286" s="42">
        <f t="shared" si="85"/>
        <v>1.5875288389588609</v>
      </c>
      <c r="AH286" s="42">
        <f t="shared" si="85"/>
        <v>17.962633852213479</v>
      </c>
      <c r="AI286" s="42">
        <f t="shared" si="85"/>
        <v>2.9968480298056925</v>
      </c>
      <c r="AJ286" s="42">
        <f t="shared" si="85"/>
        <v>0.32611202654610899</v>
      </c>
      <c r="AK286" s="42">
        <f t="shared" si="85"/>
        <v>0.32949006250409774</v>
      </c>
      <c r="AL286" s="42">
        <f t="shared" si="85"/>
        <v>1.0228200839859578</v>
      </c>
    </row>
    <row r="287" spans="4:38">
      <c r="D287" s="52">
        <f t="shared" si="82"/>
        <v>1.125</v>
      </c>
      <c r="E287" s="42">
        <f t="shared" si="83"/>
        <v>0.23952609931502403</v>
      </c>
      <c r="F287" s="42">
        <f t="shared" si="83"/>
        <v>0.38111493337477492</v>
      </c>
      <c r="G287" s="42">
        <f t="shared" si="83"/>
        <v>0.40237523351902804</v>
      </c>
      <c r="H287" s="42">
        <f t="shared" si="83"/>
        <v>1.0274121753356849</v>
      </c>
      <c r="I287" s="42">
        <f t="shared" si="83"/>
        <v>1.2590385138308031</v>
      </c>
      <c r="J287" s="42">
        <f t="shared" si="83"/>
        <v>12.213746296633845</v>
      </c>
      <c r="K287" s="42">
        <f t="shared" si="83"/>
        <v>2.8623107036269166</v>
      </c>
      <c r="L287" s="42">
        <f t="shared" si="83"/>
        <v>0.29816571496095789</v>
      </c>
      <c r="M287" s="42">
        <f t="shared" si="83"/>
        <v>0.31096331527523091</v>
      </c>
      <c r="N287" s="42">
        <f t="shared" si="83"/>
        <v>0.77610154804449039</v>
      </c>
      <c r="Q287" s="42">
        <f t="shared" si="84"/>
        <v>0.1361043107186842</v>
      </c>
      <c r="R287" s="42">
        <f t="shared" si="84"/>
        <v>0.29149211867120839</v>
      </c>
      <c r="S287" s="42">
        <f t="shared" si="84"/>
        <v>0.33723428002091649</v>
      </c>
      <c r="T287" s="42">
        <f t="shared" si="84"/>
        <v>0.48580517634337195</v>
      </c>
      <c r="U287" s="42">
        <f t="shared" si="84"/>
        <v>0.91977734136065625</v>
      </c>
      <c r="V287" s="42">
        <f t="shared" si="84"/>
        <v>5.9370028514107087</v>
      </c>
      <c r="W287" s="42">
        <f t="shared" si="84"/>
        <v>2.7450481540637766</v>
      </c>
      <c r="X287" s="42">
        <f t="shared" si="84"/>
        <v>0.27015806513730162</v>
      </c>
      <c r="Y287" s="42">
        <f t="shared" si="84"/>
        <v>0.29228345280683643</v>
      </c>
      <c r="Z287" s="42">
        <f t="shared" si="84"/>
        <v>0.59598252012547248</v>
      </c>
      <c r="AC287" s="42">
        <f t="shared" si="85"/>
        <v>0.34294788791136332</v>
      </c>
      <c r="AD287" s="42">
        <f t="shared" si="85"/>
        <v>0.47154721668343585</v>
      </c>
      <c r="AE287" s="42">
        <f t="shared" si="85"/>
        <v>0.46753061450138611</v>
      </c>
      <c r="AF287" s="42">
        <f t="shared" si="85"/>
        <v>1.5727085410319479</v>
      </c>
      <c r="AG287" s="42">
        <f t="shared" si="85"/>
        <v>1.5938015395357081</v>
      </c>
      <c r="AH287" s="42">
        <f t="shared" si="85"/>
        <v>18.417343171428652</v>
      </c>
      <c r="AI287" s="42">
        <f t="shared" si="85"/>
        <v>2.9685239193435224</v>
      </c>
      <c r="AJ287" s="42">
        <f t="shared" si="85"/>
        <v>0.32617336478461412</v>
      </c>
      <c r="AK287" s="42">
        <f t="shared" si="85"/>
        <v>0.32965131128594</v>
      </c>
      <c r="AL287" s="42">
        <f t="shared" si="85"/>
        <v>1.0491014970035615</v>
      </c>
    </row>
    <row r="288" spans="4:38">
      <c r="D288" s="52">
        <f t="shared" si="82"/>
        <v>1.325</v>
      </c>
      <c r="E288" s="42">
        <f t="shared" si="83"/>
        <v>0.36033430742684391</v>
      </c>
      <c r="F288" s="42">
        <f t="shared" si="83"/>
        <v>0.60383731459722767</v>
      </c>
      <c r="G288" s="42">
        <f t="shared" si="83"/>
        <v>0.62176534185744081</v>
      </c>
      <c r="H288" s="42">
        <f t="shared" si="83"/>
        <v>1.6121047124398422</v>
      </c>
      <c r="I288" s="42">
        <f t="shared" si="83"/>
        <v>2.0059715028701794</v>
      </c>
      <c r="J288" s="42">
        <f t="shared" si="83"/>
        <v>20.161242822601299</v>
      </c>
      <c r="K288" s="42">
        <f t="shared" si="83"/>
        <v>4.5743144321975269</v>
      </c>
      <c r="L288" s="42">
        <f t="shared" si="83"/>
        <v>0.47567039455653526</v>
      </c>
      <c r="M288" s="42">
        <f t="shared" si="83"/>
        <v>0.49654818768054798</v>
      </c>
      <c r="N288" s="42">
        <f t="shared" si="83"/>
        <v>1.2525802433232536</v>
      </c>
      <c r="Q288" s="42">
        <f t="shared" si="84"/>
        <v>0.205322574119221</v>
      </c>
      <c r="R288" s="42">
        <f t="shared" si="84"/>
        <v>0.46627226545009731</v>
      </c>
      <c r="S288" s="42">
        <f t="shared" si="84"/>
        <v>0.5151913742824874</v>
      </c>
      <c r="T288" s="42">
        <f t="shared" si="84"/>
        <v>0.74146108926879317</v>
      </c>
      <c r="U288" s="42">
        <f t="shared" si="84"/>
        <v>1.4493658493223198</v>
      </c>
      <c r="V288" s="42">
        <f t="shared" si="84"/>
        <v>9.5197803995420269</v>
      </c>
      <c r="W288" s="42">
        <f t="shared" si="84"/>
        <v>4.3858217518263674</v>
      </c>
      <c r="X288" s="42">
        <f t="shared" si="84"/>
        <v>0.43091148419238534</v>
      </c>
      <c r="Y288" s="42">
        <f t="shared" si="84"/>
        <v>0.46689401190646568</v>
      </c>
      <c r="Z288" s="42">
        <f t="shared" si="84"/>
        <v>0.93759518372230699</v>
      </c>
      <c r="AC288" s="42">
        <f t="shared" si="85"/>
        <v>0.51534604073446644</v>
      </c>
      <c r="AD288" s="42">
        <f t="shared" si="85"/>
        <v>0.7457942719564391</v>
      </c>
      <c r="AE288" s="42">
        <f t="shared" si="85"/>
        <v>0.72851203912112383</v>
      </c>
      <c r="AF288" s="42">
        <f t="shared" si="85"/>
        <v>2.502765615864214</v>
      </c>
      <c r="AG288" s="42">
        <f t="shared" si="85"/>
        <v>2.5381843113013649</v>
      </c>
      <c r="AH288" s="42">
        <f t="shared" si="85"/>
        <v>30.400200195003592</v>
      </c>
      <c r="AI288" s="42">
        <f t="shared" si="85"/>
        <v>4.7028570913409249</v>
      </c>
      <c r="AJ288" s="42">
        <f t="shared" si="85"/>
        <v>0.52042930492068507</v>
      </c>
      <c r="AK288" s="42">
        <f t="shared" si="85"/>
        <v>0.52629974039216354</v>
      </c>
      <c r="AL288" s="42">
        <f t="shared" si="85"/>
        <v>1.7314511107623283</v>
      </c>
    </row>
    <row r="289" spans="4:38">
      <c r="D289" s="52">
        <f t="shared" si="82"/>
        <v>1.5249999999999999</v>
      </c>
      <c r="E289" s="42">
        <f t="shared" si="83"/>
        <v>0.33317719073138841</v>
      </c>
      <c r="F289" s="42">
        <f t="shared" si="83"/>
        <v>0.59722432375541579</v>
      </c>
      <c r="G289" s="42">
        <f t="shared" si="83"/>
        <v>0.59555631181775548</v>
      </c>
      <c r="H289" s="42">
        <f t="shared" si="83"/>
        <v>1.5671261376568029</v>
      </c>
      <c r="I289" s="42">
        <f t="shared" si="83"/>
        <v>1.985711530340897</v>
      </c>
      <c r="J289" s="42">
        <f t="shared" si="83"/>
        <v>20.8977931123956</v>
      </c>
      <c r="K289" s="42">
        <f t="shared" si="83"/>
        <v>4.5614784452855623</v>
      </c>
      <c r="L289" s="42">
        <f t="shared" si="83"/>
        <v>0.47234265364946698</v>
      </c>
      <c r="M289" s="42">
        <f t="shared" si="83"/>
        <v>0.49417992475025541</v>
      </c>
      <c r="N289" s="42">
        <f t="shared" si="83"/>
        <v>1.2654471712598907</v>
      </c>
      <c r="Q289" s="42">
        <f t="shared" si="84"/>
        <v>0.19061125909627208</v>
      </c>
      <c r="R289" s="42">
        <f t="shared" si="84"/>
        <v>0.46598888225296348</v>
      </c>
      <c r="S289" s="42">
        <f t="shared" si="84"/>
        <v>0.48618904732445523</v>
      </c>
      <c r="T289" s="42">
        <f t="shared" si="84"/>
        <v>0.69884731025914815</v>
      </c>
      <c r="U289" s="42">
        <f t="shared" si="84"/>
        <v>1.4189845479764567</v>
      </c>
      <c r="V289" s="42">
        <f t="shared" si="84"/>
        <v>9.5692141555884813</v>
      </c>
      <c r="W289" s="42">
        <f t="shared" si="84"/>
        <v>4.3709048930059362</v>
      </c>
      <c r="X289" s="42">
        <f t="shared" si="84"/>
        <v>0.42771258504134335</v>
      </c>
      <c r="Y289" s="42">
        <f t="shared" si="84"/>
        <v>0.46507935201446876</v>
      </c>
      <c r="Z289" s="42">
        <f t="shared" si="84"/>
        <v>0.91550502209365192</v>
      </c>
      <c r="AC289" s="42">
        <f t="shared" si="85"/>
        <v>0.47574312236650468</v>
      </c>
      <c r="AD289" s="42">
        <f t="shared" si="85"/>
        <v>0.73614011748561547</v>
      </c>
      <c r="AE289" s="42">
        <f t="shared" si="85"/>
        <v>0.70544701195038895</v>
      </c>
      <c r="AF289" s="42">
        <f t="shared" si="85"/>
        <v>2.4704101963942353</v>
      </c>
      <c r="AG289" s="42">
        <f t="shared" si="85"/>
        <v>2.5098110591765028</v>
      </c>
      <c r="AH289" s="42">
        <f t="shared" si="85"/>
        <v>31.509281392851943</v>
      </c>
      <c r="AI289" s="42">
        <f t="shared" si="85"/>
        <v>4.6472143605163341</v>
      </c>
      <c r="AJ289" s="42">
        <f t="shared" si="85"/>
        <v>0.51697272225759006</v>
      </c>
      <c r="AK289" s="42">
        <f t="shared" si="85"/>
        <v>0.52357558607173171</v>
      </c>
      <c r="AL289" s="42">
        <f t="shared" si="85"/>
        <v>1.7943583009612667</v>
      </c>
    </row>
    <row r="290" spans="4:38">
      <c r="D290" s="52">
        <f t="shared" si="82"/>
        <v>1.7249999999999999</v>
      </c>
      <c r="E290" s="42">
        <f t="shared" si="83"/>
        <v>0.30728335074971835</v>
      </c>
      <c r="F290" s="42">
        <f t="shared" si="83"/>
        <v>0.59141528016921951</v>
      </c>
      <c r="G290" s="42">
        <f t="shared" si="83"/>
        <v>0.57046852370490186</v>
      </c>
      <c r="H290" s="42">
        <f t="shared" si="83"/>
        <v>1.5155303050886946</v>
      </c>
      <c r="I290" s="42">
        <f t="shared" si="83"/>
        <v>1.9542576515483248</v>
      </c>
      <c r="J290" s="42">
        <f t="shared" si="83"/>
        <v>21.602833229364499</v>
      </c>
      <c r="K290" s="42">
        <f t="shared" si="83"/>
        <v>4.5415683717976858</v>
      </c>
      <c r="L290" s="42">
        <f t="shared" si="83"/>
        <v>0.46717742199084478</v>
      </c>
      <c r="M290" s="42">
        <f t="shared" si="83"/>
        <v>0.49050647998094132</v>
      </c>
      <c r="N290" s="42">
        <f t="shared" si="83"/>
        <v>1.2777636423864016</v>
      </c>
      <c r="Q290" s="42">
        <f t="shared" si="84"/>
        <v>0.17663156073891115</v>
      </c>
      <c r="R290" s="42">
        <f t="shared" si="84"/>
        <v>0.46553110939605463</v>
      </c>
      <c r="S290" s="42">
        <f t="shared" si="84"/>
        <v>0.45842746162666037</v>
      </c>
      <c r="T290" s="42">
        <f t="shared" si="84"/>
        <v>0.65805658061889971</v>
      </c>
      <c r="U290" s="42">
        <f t="shared" si="84"/>
        <v>1.3852599237652632</v>
      </c>
      <c r="V290" s="42">
        <f t="shared" si="84"/>
        <v>9.6466469839576945</v>
      </c>
      <c r="W290" s="42">
        <f t="shared" si="84"/>
        <v>4.3477671508626958</v>
      </c>
      <c r="X290" s="42">
        <f t="shared" si="84"/>
        <v>0.42275063581813238</v>
      </c>
      <c r="Y290" s="42">
        <f t="shared" si="84"/>
        <v>0.46225747113317378</v>
      </c>
      <c r="Z290" s="42">
        <f t="shared" si="84"/>
        <v>0.89070225779518142</v>
      </c>
      <c r="AC290" s="42">
        <f t="shared" si="85"/>
        <v>0.43793514076052542</v>
      </c>
      <c r="AD290" s="42">
        <f t="shared" si="85"/>
        <v>0.72765962727318356</v>
      </c>
      <c r="AE290" s="42">
        <f t="shared" si="85"/>
        <v>0.68356434586222159</v>
      </c>
      <c r="AF290" s="42">
        <f t="shared" si="85"/>
        <v>2.4202232661802565</v>
      </c>
      <c r="AG290" s="42">
        <f t="shared" si="85"/>
        <v>2.4658009227709061</v>
      </c>
      <c r="AH290" s="42">
        <f t="shared" si="85"/>
        <v>32.570915266728157</v>
      </c>
      <c r="AI290" s="42">
        <f t="shared" si="85"/>
        <v>4.5939520673740848</v>
      </c>
      <c r="AJ290" s="42">
        <f t="shared" si="85"/>
        <v>0.51160420816355701</v>
      </c>
      <c r="AK290" s="42">
        <f t="shared" si="85"/>
        <v>0.51935011333760539</v>
      </c>
      <c r="AL290" s="42">
        <f t="shared" si="85"/>
        <v>1.8545742744672016</v>
      </c>
    </row>
    <row r="291" spans="4:38">
      <c r="D291" s="52">
        <f t="shared" si="82"/>
        <v>2</v>
      </c>
      <c r="E291" s="42">
        <f t="shared" si="83"/>
        <v>0.38265058146291897</v>
      </c>
      <c r="F291" s="42">
        <f t="shared" si="83"/>
        <v>0.80509677354869635</v>
      </c>
      <c r="G291" s="42">
        <f t="shared" si="83"/>
        <v>0.74560461474368678</v>
      </c>
      <c r="H291" s="42">
        <f t="shared" si="83"/>
        <v>1.9884826771757271</v>
      </c>
      <c r="I291" s="42">
        <f t="shared" si="83"/>
        <v>2.6163915284110857</v>
      </c>
      <c r="J291" s="42">
        <f t="shared" si="83"/>
        <v>30.793996889035476</v>
      </c>
      <c r="K291" s="42">
        <f t="shared" si="83"/>
        <v>6.1999528013608449</v>
      </c>
      <c r="L291" s="42">
        <f t="shared" si="83"/>
        <v>0.63076037090576564</v>
      </c>
      <c r="M291" s="42">
        <f t="shared" si="83"/>
        <v>0.66619849420102162</v>
      </c>
      <c r="N291" s="42">
        <f t="shared" si="83"/>
        <v>1.7759681798897256</v>
      </c>
      <c r="Q291" s="42">
        <f t="shared" si="84"/>
        <v>0.22142680024836481</v>
      </c>
      <c r="R291" s="42">
        <f t="shared" si="84"/>
        <v>0.63901968275723742</v>
      </c>
      <c r="S291" s="42">
        <f t="shared" si="84"/>
        <v>0.58741404927326646</v>
      </c>
      <c r="T291" s="42">
        <f t="shared" si="84"/>
        <v>0.84175901374595063</v>
      </c>
      <c r="U291" s="42">
        <f t="shared" si="84"/>
        <v>1.8439914590059792</v>
      </c>
      <c r="V291" s="42">
        <f t="shared" si="84"/>
        <v>13.440394013982475</v>
      </c>
      <c r="W291" s="42">
        <f t="shared" si="84"/>
        <v>5.9262290994447344</v>
      </c>
      <c r="X291" s="42">
        <f t="shared" si="84"/>
        <v>0.5701408578693794</v>
      </c>
      <c r="Y291" s="42">
        <f t="shared" si="84"/>
        <v>0.62924547117597862</v>
      </c>
      <c r="Z291" s="42">
        <f t="shared" si="84"/>
        <v>1.1796880121949374</v>
      </c>
      <c r="AC291" s="42">
        <f t="shared" si="85"/>
        <v>0.54387436267747258</v>
      </c>
      <c r="AD291" s="42">
        <f t="shared" si="85"/>
        <v>0.98870809662986736</v>
      </c>
      <c r="AE291" s="42">
        <f t="shared" si="85"/>
        <v>0.90639829553494744</v>
      </c>
      <c r="AF291" s="42">
        <f t="shared" si="85"/>
        <v>3.2151232297618879</v>
      </c>
      <c r="AG291" s="42">
        <f t="shared" si="85"/>
        <v>3.2916611453994506</v>
      </c>
      <c r="AH291" s="42">
        <f t="shared" si="85"/>
        <v>46.426458858327749</v>
      </c>
      <c r="AI291" s="42">
        <f t="shared" si="85"/>
        <v>6.2343323395968246</v>
      </c>
      <c r="AJ291" s="42">
        <f t="shared" si="85"/>
        <v>0.69137988394215255</v>
      </c>
      <c r="AK291" s="42">
        <f t="shared" si="85"/>
        <v>0.70461903216141264</v>
      </c>
      <c r="AL291" s="42">
        <f t="shared" si="85"/>
        <v>2.6431428470779212</v>
      </c>
    </row>
    <row r="292" spans="4:38">
      <c r="D292" s="52">
        <f t="shared" si="82"/>
        <v>2.25</v>
      </c>
      <c r="E292" s="42">
        <f t="shared" ref="E292:N307" si="86">($D202-$D201)/8*(E201+3*((2*E201+E202)/3)+3*((E201+2*E202)/3)+E202)</f>
        <v>0.31007707453723565</v>
      </c>
      <c r="F292" s="42">
        <f t="shared" si="86"/>
        <v>0.72492359700245135</v>
      </c>
      <c r="G292" s="42">
        <f t="shared" si="86"/>
        <v>0.64091665521954511</v>
      </c>
      <c r="H292" s="42">
        <f t="shared" si="86"/>
        <v>1.7029081387323837</v>
      </c>
      <c r="I292" s="42">
        <f t="shared" si="86"/>
        <v>2.2912879269252944</v>
      </c>
      <c r="J292" s="42">
        <f t="shared" si="86"/>
        <v>29.031701195810925</v>
      </c>
      <c r="K292" s="42">
        <f t="shared" si="86"/>
        <v>5.5812362898893051</v>
      </c>
      <c r="L292" s="42">
        <f t="shared" si="86"/>
        <v>0.5590997625660612</v>
      </c>
      <c r="M292" s="42">
        <f t="shared" si="86"/>
        <v>0.59547181561967388</v>
      </c>
      <c r="N292" s="42">
        <f t="shared" si="86"/>
        <v>1.6326348345799082</v>
      </c>
      <c r="Q292" s="42">
        <f t="shared" ref="Q292:Z307" si="87">($D202-$D201)/8*(Q201+3*((2*Q201+Q202)/3)+3*((Q201+2*Q202)/3)+Q202)</f>
        <v>0.18103879767521144</v>
      </c>
      <c r="R292" s="42">
        <f t="shared" si="87"/>
        <v>0.57951432589914453</v>
      </c>
      <c r="S292" s="42">
        <f t="shared" si="87"/>
        <v>0.49317372501946044</v>
      </c>
      <c r="T292" s="42">
        <f t="shared" si="87"/>
        <v>0.70522972583521937</v>
      </c>
      <c r="U292" s="42">
        <f t="shared" si="87"/>
        <v>1.6106868792770368</v>
      </c>
      <c r="V292" s="42">
        <f t="shared" si="87"/>
        <v>12.4388327528583</v>
      </c>
      <c r="W292" s="42">
        <f t="shared" si="87"/>
        <v>5.3234666934865809</v>
      </c>
      <c r="X292" s="42">
        <f t="shared" si="87"/>
        <v>0.50458108668288293</v>
      </c>
      <c r="Y292" s="42">
        <f t="shared" si="87"/>
        <v>0.56417687318645648</v>
      </c>
      <c r="Z292" s="42">
        <f t="shared" si="87"/>
        <v>1.0235804984182706</v>
      </c>
      <c r="AC292" s="42">
        <f t="shared" ref="AC292:AL307" si="88">($D202-$D201)/8*(AC201+3*((2*AC201+AC202)/3)+3*((AC201+2*AC202)/3)+AC202)</f>
        <v>0.43911535139925978</v>
      </c>
      <c r="AD292" s="42">
        <f t="shared" si="88"/>
        <v>0.8886318612139591</v>
      </c>
      <c r="AE292" s="42">
        <f t="shared" si="88"/>
        <v>0.79239445416204257</v>
      </c>
      <c r="AF292" s="42">
        <f t="shared" si="88"/>
        <v>2.7839890399585991</v>
      </c>
      <c r="AG292" s="42">
        <f t="shared" si="88"/>
        <v>2.8706580623899272</v>
      </c>
      <c r="AH292" s="42">
        <f t="shared" si="88"/>
        <v>43.767602211342258</v>
      </c>
      <c r="AI292" s="42">
        <f t="shared" si="88"/>
        <v>5.5892226548790118</v>
      </c>
      <c r="AJ292" s="42">
        <f t="shared" si="88"/>
        <v>0.61361843844924002</v>
      </c>
      <c r="AK292" s="42">
        <f t="shared" si="88"/>
        <v>0.62887230275049733</v>
      </c>
      <c r="AL292" s="42">
        <f t="shared" si="88"/>
        <v>2.491438636283037</v>
      </c>
    </row>
    <row r="293" spans="4:38">
      <c r="D293" s="52">
        <f t="shared" si="82"/>
        <v>2.5</v>
      </c>
      <c r="E293" s="42">
        <f t="shared" si="86"/>
        <v>0.27657334837802805</v>
      </c>
      <c r="F293" s="42">
        <f t="shared" si="86"/>
        <v>0.71937426228120938</v>
      </c>
      <c r="G293" s="42">
        <f t="shared" si="86"/>
        <v>0.60806777064440498</v>
      </c>
      <c r="H293" s="42">
        <f t="shared" si="86"/>
        <v>1.5949275969558627</v>
      </c>
      <c r="I293" s="42">
        <f t="shared" si="86"/>
        <v>2.1926816395674411</v>
      </c>
      <c r="J293" s="42">
        <f t="shared" si="86"/>
        <v>29.954850790305855</v>
      </c>
      <c r="K293" s="42">
        <f t="shared" si="86"/>
        <v>5.5190894449703931</v>
      </c>
      <c r="L293" s="42">
        <f t="shared" si="86"/>
        <v>0.54292403120345734</v>
      </c>
      <c r="M293" s="42">
        <f t="shared" si="86"/>
        <v>0.5840056097045756</v>
      </c>
      <c r="N293" s="42">
        <f t="shared" si="86"/>
        <v>1.6487614989389878</v>
      </c>
      <c r="Q293" s="42">
        <f t="shared" si="87"/>
        <v>0.16313802435334118</v>
      </c>
      <c r="R293" s="42">
        <f t="shared" si="87"/>
        <v>0.57781130187790652</v>
      </c>
      <c r="S293" s="42">
        <f t="shared" si="87"/>
        <v>0.45682388341096491</v>
      </c>
      <c r="T293" s="42">
        <f t="shared" si="87"/>
        <v>0.65182007634117944</v>
      </c>
      <c r="U293" s="42">
        <f t="shared" si="87"/>
        <v>1.5438470879487505</v>
      </c>
      <c r="V293" s="42">
        <f t="shared" si="87"/>
        <v>12.691900765520305</v>
      </c>
      <c r="W293" s="42">
        <f t="shared" si="87"/>
        <v>5.2512450779498465</v>
      </c>
      <c r="X293" s="42">
        <f t="shared" si="87"/>
        <v>0.489091567708062</v>
      </c>
      <c r="Y293" s="42">
        <f t="shared" si="87"/>
        <v>0.55526129044166594</v>
      </c>
      <c r="Z293" s="42">
        <f t="shared" si="87"/>
        <v>0.97379478280353116</v>
      </c>
      <c r="AC293" s="42">
        <f t="shared" si="88"/>
        <v>0.39000867240271497</v>
      </c>
      <c r="AD293" s="42">
        <f t="shared" si="88"/>
        <v>0.88053051404885441</v>
      </c>
      <c r="AE293" s="42">
        <f t="shared" si="88"/>
        <v>0.76451443065848079</v>
      </c>
      <c r="AF293" s="42">
        <f t="shared" si="88"/>
        <v>2.6273367116352966</v>
      </c>
      <c r="AG293" s="42">
        <f t="shared" si="88"/>
        <v>2.7332858360280419</v>
      </c>
      <c r="AH293" s="42">
        <f t="shared" si="88"/>
        <v>45.157660530838015</v>
      </c>
      <c r="AI293" s="42">
        <f t="shared" si="88"/>
        <v>5.5194832696543425</v>
      </c>
      <c r="AJ293" s="42">
        <f t="shared" si="88"/>
        <v>0.59675649469885272</v>
      </c>
      <c r="AK293" s="42">
        <f t="shared" si="88"/>
        <v>0.61568300945749477</v>
      </c>
      <c r="AL293" s="42">
        <f t="shared" si="88"/>
        <v>2.5702828753358538</v>
      </c>
    </row>
    <row r="294" spans="4:38">
      <c r="D294" s="52">
        <f t="shared" si="82"/>
        <v>2.75</v>
      </c>
      <c r="E294" s="42">
        <f t="shared" si="86"/>
        <v>0.24539695182542109</v>
      </c>
      <c r="F294" s="42">
        <f t="shared" si="86"/>
        <v>0.71467624595470358</v>
      </c>
      <c r="G294" s="42">
        <f t="shared" si="86"/>
        <v>0.57740881170760749</v>
      </c>
      <c r="H294" s="42">
        <f t="shared" si="86"/>
        <v>1.4811103422739893</v>
      </c>
      <c r="I294" s="42">
        <f t="shared" si="86"/>
        <v>2.0819790476261697</v>
      </c>
      <c r="J294" s="42">
        <f t="shared" si="86"/>
        <v>30.81645707850107</v>
      </c>
      <c r="K294" s="42">
        <f t="shared" si="86"/>
        <v>5.4494516857085777</v>
      </c>
      <c r="L294" s="42">
        <f t="shared" si="86"/>
        <v>0.52477233572005555</v>
      </c>
      <c r="M294" s="42">
        <f t="shared" si="86"/>
        <v>0.57115731646935419</v>
      </c>
      <c r="N294" s="42">
        <f t="shared" si="86"/>
        <v>1.6638130523407977</v>
      </c>
      <c r="Q294" s="42">
        <f t="shared" si="87"/>
        <v>0.14652510500158139</v>
      </c>
      <c r="R294" s="42">
        <f t="shared" si="87"/>
        <v>0.57576767305242116</v>
      </c>
      <c r="S294" s="42">
        <f t="shared" si="87"/>
        <v>0.42289736457636895</v>
      </c>
      <c r="T294" s="42">
        <f t="shared" si="87"/>
        <v>0.60197107014674167</v>
      </c>
      <c r="U294" s="42">
        <f t="shared" si="87"/>
        <v>1.4738337838847375</v>
      </c>
      <c r="V294" s="42">
        <f t="shared" si="87"/>
        <v>12.981085755985811</v>
      </c>
      <c r="W294" s="42">
        <f t="shared" si="87"/>
        <v>5.1703181783975189</v>
      </c>
      <c r="X294" s="42">
        <f t="shared" si="87"/>
        <v>0.47173431496125817</v>
      </c>
      <c r="Y294" s="42">
        <f t="shared" si="87"/>
        <v>0.54521802967484045</v>
      </c>
      <c r="Z294" s="42">
        <f t="shared" si="87"/>
        <v>0.92174608011539516</v>
      </c>
      <c r="AC294" s="42">
        <f t="shared" si="88"/>
        <v>0.34426879864926097</v>
      </c>
      <c r="AD294" s="42">
        <f t="shared" si="88"/>
        <v>0.87367198718748762</v>
      </c>
      <c r="AE294" s="42">
        <f t="shared" si="88"/>
        <v>0.7386738012082501</v>
      </c>
      <c r="AF294" s="42">
        <f t="shared" si="88"/>
        <v>2.451802183023021</v>
      </c>
      <c r="AG294" s="42">
        <f t="shared" si="88"/>
        <v>2.5793553502386044</v>
      </c>
      <c r="AH294" s="42">
        <f t="shared" si="88"/>
        <v>46.455048295700685</v>
      </c>
      <c r="AI294" s="42">
        <f t="shared" si="88"/>
        <v>5.4543931767779892</v>
      </c>
      <c r="AJ294" s="42">
        <f t="shared" si="88"/>
        <v>0.57781035647885304</v>
      </c>
      <c r="AK294" s="42">
        <f t="shared" si="88"/>
        <v>0.60090393527649733</v>
      </c>
      <c r="AL294" s="42">
        <f t="shared" si="88"/>
        <v>2.6438708317851454</v>
      </c>
    </row>
    <row r="295" spans="4:38">
      <c r="D295" s="52">
        <f t="shared" si="82"/>
        <v>3</v>
      </c>
      <c r="E295" s="42">
        <f t="shared" si="86"/>
        <v>0.21651104074125432</v>
      </c>
      <c r="F295" s="42">
        <f t="shared" si="86"/>
        <v>0.71064036615743698</v>
      </c>
      <c r="G295" s="42">
        <f t="shared" si="86"/>
        <v>0.54893977840915265</v>
      </c>
      <c r="H295" s="42">
        <f t="shared" si="86"/>
        <v>1.3633215375041543</v>
      </c>
      <c r="I295" s="42">
        <f t="shared" si="86"/>
        <v>1.9617503599401884</v>
      </c>
      <c r="J295" s="42">
        <f t="shared" si="86"/>
        <v>31.616520060396617</v>
      </c>
      <c r="K295" s="42">
        <f t="shared" si="86"/>
        <v>5.3739876597356178</v>
      </c>
      <c r="L295" s="42">
        <f t="shared" si="86"/>
        <v>0.50506911953778488</v>
      </c>
      <c r="M295" s="42">
        <f t="shared" si="86"/>
        <v>0.55723406642959239</v>
      </c>
      <c r="N295" s="42">
        <f t="shared" si="86"/>
        <v>1.6777894947853369</v>
      </c>
      <c r="Q295" s="42">
        <f t="shared" si="87"/>
        <v>0.13116291203312608</v>
      </c>
      <c r="R295" s="42">
        <f t="shared" si="87"/>
        <v>0.57338343942268821</v>
      </c>
      <c r="S295" s="42">
        <f t="shared" si="87"/>
        <v>0.39139416851567299</v>
      </c>
      <c r="T295" s="42">
        <f t="shared" si="87"/>
        <v>0.55568270725190727</v>
      </c>
      <c r="U295" s="42">
        <f t="shared" si="87"/>
        <v>1.4015302341206803</v>
      </c>
      <c r="V295" s="42">
        <f t="shared" si="87"/>
        <v>13.301501221537194</v>
      </c>
      <c r="W295" s="42">
        <f t="shared" si="87"/>
        <v>5.0826205023886271</v>
      </c>
      <c r="X295" s="42">
        <f t="shared" si="87"/>
        <v>0.45292399249516052</v>
      </c>
      <c r="Y295" s="42">
        <f t="shared" si="87"/>
        <v>0.53426802522089845</v>
      </c>
      <c r="Z295" s="42">
        <f t="shared" si="87"/>
        <v>0.86823309167388452</v>
      </c>
      <c r="AC295" s="42">
        <f t="shared" si="88"/>
        <v>0.30185916944938262</v>
      </c>
      <c r="AD295" s="42">
        <f t="shared" si="88"/>
        <v>0.86778009834013869</v>
      </c>
      <c r="AE295" s="42">
        <f t="shared" si="88"/>
        <v>0.71480153819659686</v>
      </c>
      <c r="AF295" s="42">
        <f t="shared" si="88"/>
        <v>2.2615814986304397</v>
      </c>
      <c r="AG295" s="42">
        <f t="shared" si="88"/>
        <v>2.4125462182277406</v>
      </c>
      <c r="AH295" s="42">
        <f t="shared" si="88"/>
        <v>47.659765505930338</v>
      </c>
      <c r="AI295" s="42">
        <f t="shared" si="88"/>
        <v>5.3939523762499437</v>
      </c>
      <c r="AJ295" s="42">
        <f t="shared" si="88"/>
        <v>0.55721424658040974</v>
      </c>
      <c r="AK295" s="42">
        <f t="shared" si="88"/>
        <v>0.58488836484928075</v>
      </c>
      <c r="AL295" s="42">
        <f t="shared" si="88"/>
        <v>2.7122025056309171</v>
      </c>
    </row>
    <row r="296" spans="4:38">
      <c r="D296" s="52">
        <f t="shared" si="82"/>
        <v>3.25</v>
      </c>
      <c r="E296" s="42">
        <f t="shared" si="86"/>
        <v>0.18987877098736722</v>
      </c>
      <c r="F296" s="42">
        <f t="shared" si="86"/>
        <v>0.70707744102391235</v>
      </c>
      <c r="G296" s="42">
        <f t="shared" si="86"/>
        <v>0.52266067074904066</v>
      </c>
      <c r="H296" s="42">
        <f t="shared" si="86"/>
        <v>1.2434263454637491</v>
      </c>
      <c r="I296" s="42">
        <f t="shared" si="86"/>
        <v>1.83456578534819</v>
      </c>
      <c r="J296" s="42">
        <f t="shared" si="86"/>
        <v>32.355039735992548</v>
      </c>
      <c r="K296" s="42">
        <f t="shared" si="86"/>
        <v>5.2943620146832648</v>
      </c>
      <c r="L296" s="42">
        <f t="shared" si="86"/>
        <v>0.48423882607857449</v>
      </c>
      <c r="M296" s="42">
        <f t="shared" si="86"/>
        <v>0.54254299010087303</v>
      </c>
      <c r="N296" s="42">
        <f t="shared" si="86"/>
        <v>1.690690826272601</v>
      </c>
      <c r="Q296" s="42">
        <f t="shared" si="87"/>
        <v>0.11701431786116781</v>
      </c>
      <c r="R296" s="42">
        <f t="shared" si="87"/>
        <v>0.57065860098870747</v>
      </c>
      <c r="S296" s="42">
        <f t="shared" si="87"/>
        <v>0.36231429522887665</v>
      </c>
      <c r="T296" s="42">
        <f t="shared" si="87"/>
        <v>0.51295498765667535</v>
      </c>
      <c r="U296" s="42">
        <f t="shared" si="87"/>
        <v>1.3278197056922625</v>
      </c>
      <c r="V296" s="42">
        <f t="shared" si="87"/>
        <v>13.648260659456788</v>
      </c>
      <c r="W296" s="42">
        <f t="shared" si="87"/>
        <v>4.9900865574821838</v>
      </c>
      <c r="X296" s="42">
        <f t="shared" si="87"/>
        <v>0.43307526436245924</v>
      </c>
      <c r="Y296" s="42">
        <f t="shared" si="87"/>
        <v>0.52263221141475757</v>
      </c>
      <c r="Z296" s="42">
        <f t="shared" si="87"/>
        <v>0.81405451879902091</v>
      </c>
      <c r="AC296" s="42">
        <f t="shared" si="88"/>
        <v>0.26274322411356554</v>
      </c>
      <c r="AD296" s="42">
        <f t="shared" si="88"/>
        <v>0.86257866521708826</v>
      </c>
      <c r="AE296" s="42">
        <f t="shared" si="88"/>
        <v>0.69282661400876855</v>
      </c>
      <c r="AF296" s="42">
        <f t="shared" si="88"/>
        <v>2.0608707029662079</v>
      </c>
      <c r="AG296" s="42">
        <f t="shared" si="88"/>
        <v>2.2365380532015737</v>
      </c>
      <c r="AH296" s="42">
        <f t="shared" si="88"/>
        <v>48.771812161526931</v>
      </c>
      <c r="AI296" s="42">
        <f t="shared" si="88"/>
        <v>5.3381608680702097</v>
      </c>
      <c r="AJ296" s="42">
        <f t="shared" si="88"/>
        <v>0.53540238779469074</v>
      </c>
      <c r="AK296" s="42">
        <f t="shared" si="88"/>
        <v>0.5679895828176218</v>
      </c>
      <c r="AL296" s="42">
        <f t="shared" si="88"/>
        <v>2.7752778968731686</v>
      </c>
    </row>
    <row r="297" spans="4:38">
      <c r="D297" s="52">
        <f t="shared" si="82"/>
        <v>3.5</v>
      </c>
      <c r="E297" s="42">
        <f t="shared" si="86"/>
        <v>0.16546329842559765</v>
      </c>
      <c r="F297" s="42">
        <f t="shared" si="86"/>
        <v>0.70379828868863303</v>
      </c>
      <c r="G297" s="42">
        <f t="shared" si="86"/>
        <v>0.49857148872727125</v>
      </c>
      <c r="H297" s="42">
        <f t="shared" si="86"/>
        <v>1.1232899289701694</v>
      </c>
      <c r="I297" s="42">
        <f t="shared" si="86"/>
        <v>1.7029955326888826</v>
      </c>
      <c r="J297" s="42">
        <f t="shared" si="86"/>
        <v>33.032016105288818</v>
      </c>
      <c r="K297" s="42">
        <f t="shared" si="86"/>
        <v>5.2122393981832742</v>
      </c>
      <c r="L297" s="42">
        <f t="shared" si="86"/>
        <v>0.46270589876435397</v>
      </c>
      <c r="M297" s="42">
        <f t="shared" si="86"/>
        <v>0.52739121799877942</v>
      </c>
      <c r="N297" s="42">
        <f t="shared" si="86"/>
        <v>1.7025170468025954</v>
      </c>
      <c r="Q297" s="42">
        <f t="shared" si="87"/>
        <v>0.10404219489890014</v>
      </c>
      <c r="R297" s="42">
        <f t="shared" si="87"/>
        <v>0.56759315775047903</v>
      </c>
      <c r="S297" s="42">
        <f t="shared" si="87"/>
        <v>0.33565774471597942</v>
      </c>
      <c r="T297" s="42">
        <f t="shared" si="87"/>
        <v>0.47378791136104592</v>
      </c>
      <c r="U297" s="42">
        <f t="shared" si="87"/>
        <v>1.253585465635177</v>
      </c>
      <c r="V297" s="42">
        <f t="shared" si="87"/>
        <v>14.016477567027041</v>
      </c>
      <c r="W297" s="42">
        <f t="shared" si="87"/>
        <v>4.8946508512372136</v>
      </c>
      <c r="X297" s="42">
        <f t="shared" si="87"/>
        <v>0.4126027946158447</v>
      </c>
      <c r="Y297" s="42">
        <f t="shared" si="87"/>
        <v>0.51053152259133605</v>
      </c>
      <c r="Z297" s="42">
        <f t="shared" si="87"/>
        <v>0.76000906281082803</v>
      </c>
      <c r="AC297" s="42">
        <f t="shared" si="88"/>
        <v>0.22688440195229462</v>
      </c>
      <c r="AD297" s="42">
        <f t="shared" si="88"/>
        <v>0.85779150552861738</v>
      </c>
      <c r="AE297" s="42">
        <f t="shared" si="88"/>
        <v>0.67267800103001285</v>
      </c>
      <c r="AF297" s="42">
        <f t="shared" si="88"/>
        <v>1.8538658405389872</v>
      </c>
      <c r="AG297" s="42">
        <f t="shared" si="88"/>
        <v>2.0550104683662207</v>
      </c>
      <c r="AH297" s="42">
        <f t="shared" si="88"/>
        <v>49.791188262490451</v>
      </c>
      <c r="AI297" s="42">
        <f t="shared" si="88"/>
        <v>5.2870186522387854</v>
      </c>
      <c r="AJ297" s="42">
        <f t="shared" si="88"/>
        <v>0.51280900291286369</v>
      </c>
      <c r="AK297" s="42">
        <f t="shared" si="88"/>
        <v>0.55056087382329733</v>
      </c>
      <c r="AL297" s="42">
        <f t="shared" si="88"/>
        <v>2.8330970055118958</v>
      </c>
    </row>
    <row r="298" spans="4:38">
      <c r="D298" s="52">
        <f t="shared" si="82"/>
        <v>3.75</v>
      </c>
      <c r="E298" s="42">
        <f t="shared" si="86"/>
        <v>0.14322777891778565</v>
      </c>
      <c r="F298" s="42">
        <f t="shared" si="86"/>
        <v>0.70061372728610205</v>
      </c>
      <c r="G298" s="42">
        <f t="shared" si="86"/>
        <v>0.47667223234384432</v>
      </c>
      <c r="H298" s="42">
        <f t="shared" si="86"/>
        <v>1.0047774508408145</v>
      </c>
      <c r="I298" s="42">
        <f t="shared" si="86"/>
        <v>1.5696098108009693</v>
      </c>
      <c r="J298" s="42">
        <f t="shared" si="86"/>
        <v>33.647449168285362</v>
      </c>
      <c r="K298" s="42">
        <f t="shared" si="86"/>
        <v>5.1292844578674099</v>
      </c>
      <c r="L298" s="42">
        <f t="shared" si="86"/>
        <v>0.44089478101705204</v>
      </c>
      <c r="M298" s="42">
        <f t="shared" si="86"/>
        <v>0.51208588063889393</v>
      </c>
      <c r="N298" s="42">
        <f t="shared" si="86"/>
        <v>1.7132681563753187</v>
      </c>
      <c r="Q298" s="42">
        <f t="shared" si="87"/>
        <v>9.2209415559516422E-2</v>
      </c>
      <c r="R298" s="42">
        <f t="shared" si="87"/>
        <v>0.5641871097080029</v>
      </c>
      <c r="S298" s="42">
        <f t="shared" si="87"/>
        <v>0.31142451697698226</v>
      </c>
      <c r="T298" s="42">
        <f t="shared" si="87"/>
        <v>0.43818147836501947</v>
      </c>
      <c r="U298" s="42">
        <f t="shared" si="87"/>
        <v>1.1797107809851115</v>
      </c>
      <c r="V298" s="42">
        <f t="shared" si="87"/>
        <v>14.401265441530381</v>
      </c>
      <c r="W298" s="42">
        <f t="shared" si="87"/>
        <v>4.7982478912127347</v>
      </c>
      <c r="X298" s="42">
        <f t="shared" si="87"/>
        <v>0.39192124730800637</v>
      </c>
      <c r="Y298" s="42">
        <f t="shared" si="87"/>
        <v>0.49818689308555181</v>
      </c>
      <c r="Z298" s="42">
        <f t="shared" si="87"/>
        <v>0.70689542502932812</v>
      </c>
      <c r="AC298" s="42">
        <f t="shared" si="88"/>
        <v>0.1942461422760548</v>
      </c>
      <c r="AD298" s="42">
        <f t="shared" si="88"/>
        <v>0.8531424369850058</v>
      </c>
      <c r="AE298" s="42">
        <f t="shared" si="88"/>
        <v>0.65428467164557624</v>
      </c>
      <c r="AF298" s="42">
        <f t="shared" si="88"/>
        <v>1.6447629558574386</v>
      </c>
      <c r="AG298" s="42">
        <f t="shared" si="88"/>
        <v>1.8716430769278034</v>
      </c>
      <c r="AH298" s="42">
        <f t="shared" si="88"/>
        <v>50.717893808820939</v>
      </c>
      <c r="AI298" s="42">
        <f t="shared" si="88"/>
        <v>5.2405257287556752</v>
      </c>
      <c r="AJ298" s="42">
        <f t="shared" si="88"/>
        <v>0.48986831472609749</v>
      </c>
      <c r="AK298" s="42">
        <f t="shared" si="88"/>
        <v>0.53295552250808431</v>
      </c>
      <c r="AL298" s="42">
        <f t="shared" si="88"/>
        <v>2.8856598315471031</v>
      </c>
    </row>
    <row r="299" spans="4:38">
      <c r="D299" s="52">
        <f t="shared" si="82"/>
        <v>4</v>
      </c>
      <c r="E299" s="42">
        <f t="shared" si="86"/>
        <v>0.12313536832577074</v>
      </c>
      <c r="F299" s="42">
        <f t="shared" si="86"/>
        <v>0.69733457495082318</v>
      </c>
      <c r="G299" s="42">
        <f t="shared" si="86"/>
        <v>0.45696290159876041</v>
      </c>
      <c r="H299" s="42">
        <f t="shared" si="86"/>
        <v>0.88975407389307881</v>
      </c>
      <c r="I299" s="42">
        <f t="shared" si="86"/>
        <v>1.4369788285231542</v>
      </c>
      <c r="J299" s="42">
        <f t="shared" si="86"/>
        <v>34.201338924982309</v>
      </c>
      <c r="K299" s="42">
        <f t="shared" si="86"/>
        <v>5.0471618413674229</v>
      </c>
      <c r="L299" s="42">
        <f t="shared" si="86"/>
        <v>0.41922991625859779</v>
      </c>
      <c r="M299" s="42">
        <f t="shared" si="86"/>
        <v>0.49693410853680026</v>
      </c>
      <c r="N299" s="42">
        <f t="shared" si="86"/>
        <v>1.7229441549907669</v>
      </c>
      <c r="Q299" s="42">
        <f t="shared" si="87"/>
        <v>8.1478852256209253E-2</v>
      </c>
      <c r="R299" s="42">
        <f t="shared" si="87"/>
        <v>0.56044045686127963</v>
      </c>
      <c r="S299" s="42">
        <f t="shared" si="87"/>
        <v>0.2896146120118851</v>
      </c>
      <c r="T299" s="42">
        <f t="shared" si="87"/>
        <v>0.40613568866859562</v>
      </c>
      <c r="U299" s="42">
        <f t="shared" si="87"/>
        <v>1.1070789187777494</v>
      </c>
      <c r="V299" s="42">
        <f t="shared" si="87"/>
        <v>14.797737780249143</v>
      </c>
      <c r="W299" s="42">
        <f t="shared" si="87"/>
        <v>4.70281218496776</v>
      </c>
      <c r="X299" s="42">
        <f t="shared" si="87"/>
        <v>0.371445286491635</v>
      </c>
      <c r="Y299" s="42">
        <f t="shared" si="87"/>
        <v>0.48581925723232328</v>
      </c>
      <c r="Z299" s="42">
        <f t="shared" si="87"/>
        <v>0.65551230677454397</v>
      </c>
      <c r="AC299" s="42">
        <f t="shared" si="88"/>
        <v>0.16479188439533213</v>
      </c>
      <c r="AD299" s="42">
        <f t="shared" si="88"/>
        <v>0.84835527729653437</v>
      </c>
      <c r="AE299" s="42">
        <f t="shared" si="88"/>
        <v>0.63757559824070653</v>
      </c>
      <c r="AF299" s="42">
        <f t="shared" si="88"/>
        <v>1.4377580934302179</v>
      </c>
      <c r="AG299" s="42">
        <f t="shared" si="88"/>
        <v>1.6901154920924497</v>
      </c>
      <c r="AH299" s="42">
        <f t="shared" si="88"/>
        <v>51.551928800518368</v>
      </c>
      <c r="AI299" s="42">
        <f t="shared" si="88"/>
        <v>5.1986820976208765</v>
      </c>
      <c r="AJ299" s="42">
        <f t="shared" si="88"/>
        <v>0.4670145460255602</v>
      </c>
      <c r="AK299" s="42">
        <f t="shared" si="88"/>
        <v>0.51552681351376028</v>
      </c>
      <c r="AL299" s="42">
        <f t="shared" si="88"/>
        <v>2.9329663749787911</v>
      </c>
    </row>
    <row r="300" spans="4:38">
      <c r="D300" s="52">
        <f t="shared" si="82"/>
        <v>4.25</v>
      </c>
      <c r="E300" s="42">
        <f t="shared" si="86"/>
        <v>0.10514922251139171</v>
      </c>
      <c r="F300" s="42">
        <f t="shared" si="86"/>
        <v>0.69377164981729877</v>
      </c>
      <c r="G300" s="42">
        <f t="shared" si="86"/>
        <v>0.43944349649201914</v>
      </c>
      <c r="H300" s="42">
        <f t="shared" si="86"/>
        <v>0.78008496094435342</v>
      </c>
      <c r="I300" s="42">
        <f t="shared" si="86"/>
        <v>1.3076727946941393</v>
      </c>
      <c r="J300" s="42">
        <f t="shared" si="86"/>
        <v>34.693685375379637</v>
      </c>
      <c r="K300" s="42">
        <f t="shared" si="86"/>
        <v>4.9675361963150708</v>
      </c>
      <c r="L300" s="42">
        <f t="shared" si="86"/>
        <v>0.39813574791091999</v>
      </c>
      <c r="M300" s="42">
        <f t="shared" si="86"/>
        <v>0.48224303220808135</v>
      </c>
      <c r="N300" s="42">
        <f t="shared" si="86"/>
        <v>1.7315450426489447</v>
      </c>
      <c r="Q300" s="42">
        <f t="shared" si="87"/>
        <v>7.181337740217214E-2</v>
      </c>
      <c r="R300" s="42">
        <f t="shared" si="87"/>
        <v>0.5563531992103089</v>
      </c>
      <c r="S300" s="42">
        <f t="shared" si="87"/>
        <v>0.27022802982068755</v>
      </c>
      <c r="T300" s="42">
        <f t="shared" si="87"/>
        <v>0.37765054227177386</v>
      </c>
      <c r="U300" s="42">
        <f t="shared" si="87"/>
        <v>1.0365731460487757</v>
      </c>
      <c r="V300" s="42">
        <f t="shared" si="87"/>
        <v>15.201008080465666</v>
      </c>
      <c r="W300" s="42">
        <f t="shared" si="87"/>
        <v>4.6102782400613158</v>
      </c>
      <c r="X300" s="42">
        <f t="shared" si="87"/>
        <v>0.35158957621942022</v>
      </c>
      <c r="Y300" s="42">
        <f t="shared" si="87"/>
        <v>0.47364954936656767</v>
      </c>
      <c r="Z300" s="42">
        <f t="shared" si="87"/>
        <v>0.60665840936649795</v>
      </c>
      <c r="AC300" s="42">
        <f t="shared" si="88"/>
        <v>0.13848506762061105</v>
      </c>
      <c r="AD300" s="42">
        <f t="shared" si="88"/>
        <v>0.84315384417348427</v>
      </c>
      <c r="AE300" s="42">
        <f t="shared" si="88"/>
        <v>0.62247975320065096</v>
      </c>
      <c r="AF300" s="42">
        <f t="shared" si="88"/>
        <v>1.2370472977659863</v>
      </c>
      <c r="AG300" s="42">
        <f t="shared" si="88"/>
        <v>1.5141073270662826</v>
      </c>
      <c r="AH300" s="42">
        <f t="shared" si="88"/>
        <v>52.293293237582773</v>
      </c>
      <c r="AI300" s="42">
        <f t="shared" si="88"/>
        <v>5.1614877588343866</v>
      </c>
      <c r="AJ300" s="42">
        <f t="shared" si="88"/>
        <v>0.44468191960241971</v>
      </c>
      <c r="AK300" s="42">
        <f t="shared" si="88"/>
        <v>0.49862803148210133</v>
      </c>
      <c r="AL300" s="42">
        <f t="shared" si="88"/>
        <v>2.9750166358069587</v>
      </c>
    </row>
    <row r="301" spans="4:38">
      <c r="D301" s="52">
        <f t="shared" si="82"/>
        <v>4.5</v>
      </c>
      <c r="E301" s="42">
        <f t="shared" si="86"/>
        <v>8.9232497336487734E-2</v>
      </c>
      <c r="F301" s="42">
        <f t="shared" si="86"/>
        <v>0.68973577002003161</v>
      </c>
      <c r="G301" s="42">
        <f t="shared" si="86"/>
        <v>0.42411401702362039</v>
      </c>
      <c r="H301" s="42">
        <f t="shared" si="86"/>
        <v>0.67763527481203367</v>
      </c>
      <c r="I301" s="42">
        <f t="shared" si="86"/>
        <v>1.184261918152623</v>
      </c>
      <c r="J301" s="42">
        <f t="shared" si="86"/>
        <v>35.124488519477232</v>
      </c>
      <c r="K301" s="42">
        <f t="shared" si="86"/>
        <v>4.8920721703421046</v>
      </c>
      <c r="L301" s="42">
        <f t="shared" si="86"/>
        <v>0.37803671939594796</v>
      </c>
      <c r="M301" s="42">
        <f t="shared" si="86"/>
        <v>0.4683197821683196</v>
      </c>
      <c r="N301" s="42">
        <f t="shared" si="86"/>
        <v>1.7390708193498519</v>
      </c>
      <c r="Q301" s="42">
        <f t="shared" si="87"/>
        <v>6.3175863410598193E-2</v>
      </c>
      <c r="R301" s="42">
        <f t="shared" si="87"/>
        <v>0.55192533675509037</v>
      </c>
      <c r="S301" s="42">
        <f t="shared" si="87"/>
        <v>0.25326477040338963</v>
      </c>
      <c r="T301" s="42">
        <f t="shared" si="87"/>
        <v>0.35272603917455497</v>
      </c>
      <c r="U301" s="42">
        <f t="shared" si="87"/>
        <v>0.96907672983388127</v>
      </c>
      <c r="V301" s="42">
        <f t="shared" si="87"/>
        <v>15.606189839462385</v>
      </c>
      <c r="W301" s="42">
        <f t="shared" si="87"/>
        <v>4.5225805640524221</v>
      </c>
      <c r="X301" s="42">
        <f t="shared" si="87"/>
        <v>0.33276878054405234</v>
      </c>
      <c r="Y301" s="42">
        <f t="shared" si="87"/>
        <v>0.46189870382320269</v>
      </c>
      <c r="Z301" s="42">
        <f t="shared" si="87"/>
        <v>0.5611324341252123</v>
      </c>
      <c r="AC301" s="42">
        <f t="shared" si="88"/>
        <v>0.11528913126237703</v>
      </c>
      <c r="AD301" s="42">
        <f t="shared" si="88"/>
        <v>0.83726195532613534</v>
      </c>
      <c r="AE301" s="42">
        <f t="shared" si="88"/>
        <v>0.60892610891065724</v>
      </c>
      <c r="AF301" s="42">
        <f t="shared" si="88"/>
        <v>1.0468266133734034</v>
      </c>
      <c r="AG301" s="42">
        <f t="shared" si="88"/>
        <v>1.3472981950554193</v>
      </c>
      <c r="AH301" s="42">
        <f t="shared" si="88"/>
        <v>52.941987120014119</v>
      </c>
      <c r="AI301" s="42">
        <f t="shared" si="88"/>
        <v>5.1289427123962064</v>
      </c>
      <c r="AJ301" s="42">
        <f t="shared" si="88"/>
        <v>0.42330465824784352</v>
      </c>
      <c r="AK301" s="42">
        <f t="shared" si="88"/>
        <v>0.48261246105488426</v>
      </c>
      <c r="AL301" s="42">
        <f t="shared" si="88"/>
        <v>3.0118106140316065</v>
      </c>
    </row>
    <row r="302" spans="4:38">
      <c r="D302" s="52">
        <f t="shared" si="82"/>
        <v>4.75</v>
      </c>
      <c r="E302" s="42">
        <f t="shared" si="86"/>
        <v>7.5348348662897996E-2</v>
      </c>
      <c r="F302" s="42">
        <f t="shared" si="86"/>
        <v>0.68503775369352582</v>
      </c>
      <c r="G302" s="42">
        <f t="shared" si="86"/>
        <v>0.41097446319356479</v>
      </c>
      <c r="H302" s="42">
        <f t="shared" si="86"/>
        <v>0.58427017831351358</v>
      </c>
      <c r="I302" s="42">
        <f t="shared" si="86"/>
        <v>1.0693164077373143</v>
      </c>
      <c r="J302" s="42">
        <f t="shared" si="86"/>
        <v>35.493748357275173</v>
      </c>
      <c r="K302" s="42">
        <f t="shared" si="86"/>
        <v>4.8224344110802893</v>
      </c>
      <c r="L302" s="42">
        <f t="shared" si="86"/>
        <v>0.35935727413561114</v>
      </c>
      <c r="M302" s="42">
        <f t="shared" si="86"/>
        <v>0.45547148893309813</v>
      </c>
      <c r="N302" s="42">
        <f t="shared" si="86"/>
        <v>1.7455214850934839</v>
      </c>
      <c r="Q302" s="42">
        <f t="shared" si="87"/>
        <v>5.5529182694680587E-2</v>
      </c>
      <c r="R302" s="42">
        <f t="shared" si="87"/>
        <v>0.54715686949562392</v>
      </c>
      <c r="S302" s="42">
        <f t="shared" si="87"/>
        <v>0.23872483375999121</v>
      </c>
      <c r="T302" s="42">
        <f t="shared" si="87"/>
        <v>0.33136217937693924</v>
      </c>
      <c r="U302" s="42">
        <f t="shared" si="87"/>
        <v>0.90547293716875443</v>
      </c>
      <c r="V302" s="42">
        <f t="shared" si="87"/>
        <v>16.008396554521735</v>
      </c>
      <c r="W302" s="42">
        <f t="shared" si="87"/>
        <v>4.4416536645001017</v>
      </c>
      <c r="X302" s="42">
        <f t="shared" si="87"/>
        <v>0.31539756351822168</v>
      </c>
      <c r="Y302" s="42">
        <f t="shared" si="87"/>
        <v>0.45078765493714723</v>
      </c>
      <c r="Z302" s="42">
        <f t="shared" si="87"/>
        <v>0.51973308237071003</v>
      </c>
      <c r="AC302" s="42">
        <f t="shared" si="88"/>
        <v>9.5167514631115363E-2</v>
      </c>
      <c r="AD302" s="42">
        <f t="shared" si="88"/>
        <v>0.83040342846476811</v>
      </c>
      <c r="AE302" s="42">
        <f t="shared" si="88"/>
        <v>0.5968436377559716</v>
      </c>
      <c r="AF302" s="42">
        <f t="shared" si="88"/>
        <v>0.87129208476113307</v>
      </c>
      <c r="AG302" s="42">
        <f t="shared" si="88"/>
        <v>1.1933677092659811</v>
      </c>
      <c r="AH302" s="42">
        <f t="shared" si="88"/>
        <v>53.498010447812391</v>
      </c>
      <c r="AI302" s="42">
        <f t="shared" si="88"/>
        <v>5.1010469583063358</v>
      </c>
      <c r="AJ302" s="42">
        <f t="shared" si="88"/>
        <v>0.40331698475300021</v>
      </c>
      <c r="AK302" s="42">
        <f t="shared" si="88"/>
        <v>0.46783338687388676</v>
      </c>
      <c r="AL302" s="42">
        <f t="shared" si="88"/>
        <v>3.0433483096527354</v>
      </c>
    </row>
    <row r="303" spans="4:38">
      <c r="D303" s="52">
        <f t="shared" si="82"/>
        <v>5</v>
      </c>
      <c r="E303" s="42">
        <f t="shared" si="86"/>
        <v>6.3459932352461765E-2</v>
      </c>
      <c r="F303" s="42">
        <f t="shared" si="86"/>
        <v>0.67948841897228429</v>
      </c>
      <c r="G303" s="42">
        <f t="shared" si="86"/>
        <v>0.40002483500185154</v>
      </c>
      <c r="H303" s="42">
        <f t="shared" si="86"/>
        <v>0.50185483426618827</v>
      </c>
      <c r="I303" s="42">
        <f t="shared" si="86"/>
        <v>0.96540647228691234</v>
      </c>
      <c r="J303" s="42">
        <f t="shared" si="86"/>
        <v>35.801464888773509</v>
      </c>
      <c r="K303" s="42">
        <f t="shared" si="86"/>
        <v>4.7602875661613773</v>
      </c>
      <c r="L303" s="42">
        <f t="shared" si="86"/>
        <v>0.34252185555183851</v>
      </c>
      <c r="M303" s="42">
        <f t="shared" si="86"/>
        <v>0.44400528301799996</v>
      </c>
      <c r="N303" s="42">
        <f t="shared" si="86"/>
        <v>1.7508970398798458</v>
      </c>
      <c r="Q303" s="42">
        <f t="shared" si="87"/>
        <v>4.88362076676125E-2</v>
      </c>
      <c r="R303" s="42">
        <f t="shared" si="87"/>
        <v>0.54204779743191012</v>
      </c>
      <c r="S303" s="42">
        <f t="shared" si="87"/>
        <v>0.22660821989049235</v>
      </c>
      <c r="T303" s="42">
        <f t="shared" si="87"/>
        <v>0.3135589628789261</v>
      </c>
      <c r="U303" s="42">
        <f t="shared" si="87"/>
        <v>0.84664503508908129</v>
      </c>
      <c r="V303" s="42">
        <f t="shared" si="87"/>
        <v>16.402741722926052</v>
      </c>
      <c r="W303" s="42">
        <f t="shared" si="87"/>
        <v>4.3694320489633665</v>
      </c>
      <c r="X303" s="42">
        <f t="shared" si="87"/>
        <v>0.29989058919461759</v>
      </c>
      <c r="Y303" s="42">
        <f t="shared" si="87"/>
        <v>0.44053733704331965</v>
      </c>
      <c r="Z303" s="42">
        <f t="shared" si="87"/>
        <v>0.48325905542301373</v>
      </c>
      <c r="AC303" s="42">
        <f t="shared" si="88"/>
        <v>7.808365703731085E-2</v>
      </c>
      <c r="AD303" s="42">
        <f t="shared" si="88"/>
        <v>0.82230208129966353</v>
      </c>
      <c r="AE303" s="42">
        <f t="shared" si="88"/>
        <v>0.58616131212184241</v>
      </c>
      <c r="AF303" s="42">
        <f t="shared" si="88"/>
        <v>0.71463975643783073</v>
      </c>
      <c r="AG303" s="42">
        <f t="shared" si="88"/>
        <v>1.0559954829040936</v>
      </c>
      <c r="AH303" s="42">
        <f t="shared" si="88"/>
        <v>53.961363220977631</v>
      </c>
      <c r="AI303" s="42">
        <f t="shared" si="88"/>
        <v>5.0778004965647821</v>
      </c>
      <c r="AJ303" s="42">
        <f t="shared" si="88"/>
        <v>0.38515312190905837</v>
      </c>
      <c r="AK303" s="42">
        <f t="shared" si="88"/>
        <v>0.45464409358088476</v>
      </c>
      <c r="AL303" s="42">
        <f t="shared" si="88"/>
        <v>3.0696297226703386</v>
      </c>
    </row>
    <row r="304" spans="4:38">
      <c r="D304" s="52">
        <f t="shared" si="82"/>
        <v>5.25</v>
      </c>
      <c r="E304" s="42">
        <f t="shared" si="86"/>
        <v>5.3530404267018189E-2</v>
      </c>
      <c r="F304" s="42">
        <f t="shared" si="86"/>
        <v>0.6728985839908096</v>
      </c>
      <c r="G304" s="42">
        <f t="shared" si="86"/>
        <v>0.39126513244848088</v>
      </c>
      <c r="H304" s="42">
        <f t="shared" si="86"/>
        <v>0.43225440548745298</v>
      </c>
      <c r="I304" s="42">
        <f t="shared" si="86"/>
        <v>0.87510232064012072</v>
      </c>
      <c r="J304" s="42">
        <f t="shared" si="86"/>
        <v>36.047638113972113</v>
      </c>
      <c r="K304" s="42">
        <f t="shared" si="86"/>
        <v>4.7072962832171283</v>
      </c>
      <c r="L304" s="42">
        <f t="shared" si="86"/>
        <v>0.32795490706655878</v>
      </c>
      <c r="M304" s="42">
        <f t="shared" si="86"/>
        <v>0.43422829493860821</v>
      </c>
      <c r="N304" s="42">
        <f t="shared" si="86"/>
        <v>1.7551974837089321</v>
      </c>
      <c r="Q304" s="42">
        <f t="shared" si="87"/>
        <v>4.3059810742587093E-2</v>
      </c>
      <c r="R304" s="42">
        <f t="shared" si="87"/>
        <v>0.53659812056394851</v>
      </c>
      <c r="S304" s="42">
        <f t="shared" si="87"/>
        <v>0.21691492879489355</v>
      </c>
      <c r="T304" s="42">
        <f t="shared" si="87"/>
        <v>0.29931638968051544</v>
      </c>
      <c r="U304" s="42">
        <f t="shared" si="87"/>
        <v>0.79347629063054859</v>
      </c>
      <c r="V304" s="42">
        <f t="shared" si="87"/>
        <v>16.784338841957677</v>
      </c>
      <c r="W304" s="42">
        <f t="shared" si="87"/>
        <v>4.3078502250012347</v>
      </c>
      <c r="X304" s="42">
        <f t="shared" si="87"/>
        <v>0.28666252162593098</v>
      </c>
      <c r="Y304" s="42">
        <f t="shared" si="87"/>
        <v>0.43136868447663718</v>
      </c>
      <c r="Z304" s="42">
        <f t="shared" si="87"/>
        <v>0.45250905460214563</v>
      </c>
      <c r="AC304" s="42">
        <f t="shared" si="88"/>
        <v>6.4000997791449049E-2</v>
      </c>
      <c r="AD304" s="42">
        <f t="shared" si="88"/>
        <v>0.81268173154110135</v>
      </c>
      <c r="AE304" s="42">
        <f t="shared" si="88"/>
        <v>0.5768081043935166</v>
      </c>
      <c r="AF304" s="42">
        <f t="shared" si="88"/>
        <v>0.58106567291215805</v>
      </c>
      <c r="AG304" s="42">
        <f t="shared" si="88"/>
        <v>0.93886112917587727</v>
      </c>
      <c r="AH304" s="42">
        <f t="shared" si="88"/>
        <v>54.332045439509855</v>
      </c>
      <c r="AI304" s="42">
        <f t="shared" si="88"/>
        <v>5.059203327171538</v>
      </c>
      <c r="AJ304" s="42">
        <f t="shared" si="88"/>
        <v>0.36924729250718608</v>
      </c>
      <c r="AK304" s="42">
        <f t="shared" si="88"/>
        <v>0.44339786581765522</v>
      </c>
      <c r="AL304" s="42">
        <f t="shared" si="88"/>
        <v>3.0906548530844224</v>
      </c>
    </row>
    <row r="305" spans="4:38">
      <c r="D305" s="52">
        <f t="shared" si="82"/>
        <v>5.5</v>
      </c>
      <c r="E305" s="42">
        <f t="shared" si="86"/>
        <v>4.5522920268406333E-2</v>
      </c>
      <c r="F305" s="42">
        <f t="shared" si="86"/>
        <v>0.66507906688360519</v>
      </c>
      <c r="G305" s="42">
        <f t="shared" si="86"/>
        <v>0.3846953555334528</v>
      </c>
      <c r="H305" s="42">
        <f t="shared" si="86"/>
        <v>0.37733405479470117</v>
      </c>
      <c r="I305" s="42">
        <f t="shared" si="86"/>
        <v>0.8009741616356455</v>
      </c>
      <c r="J305" s="42">
        <f t="shared" si="86"/>
        <v>36.232268032871062</v>
      </c>
      <c r="K305" s="42">
        <f t="shared" si="86"/>
        <v>4.6651252098792977</v>
      </c>
      <c r="L305" s="42">
        <f t="shared" si="86"/>
        <v>0.31608087210170099</v>
      </c>
      <c r="M305" s="42">
        <f t="shared" si="86"/>
        <v>0.42644765521050632</v>
      </c>
      <c r="N305" s="42">
        <f t="shared" si="86"/>
        <v>1.7584228165807483</v>
      </c>
      <c r="Q305" s="42">
        <f t="shared" si="87"/>
        <v>3.8162864332797558E-2</v>
      </c>
      <c r="R305" s="42">
        <f t="shared" si="87"/>
        <v>0.53080783889173944</v>
      </c>
      <c r="S305" s="42">
        <f t="shared" si="87"/>
        <v>0.20964496047319486</v>
      </c>
      <c r="T305" s="42">
        <f t="shared" si="87"/>
        <v>0.28863445978170732</v>
      </c>
      <c r="U305" s="42">
        <f t="shared" si="87"/>
        <v>0.74684997082884363</v>
      </c>
      <c r="V305" s="42">
        <f t="shared" si="87"/>
        <v>17.148301408899044</v>
      </c>
      <c r="W305" s="42">
        <f t="shared" si="87"/>
        <v>4.2588427001727407</v>
      </c>
      <c r="X305" s="42">
        <f t="shared" si="87"/>
        <v>0.2761280248648515</v>
      </c>
      <c r="Y305" s="42">
        <f t="shared" si="87"/>
        <v>0.42350263157201717</v>
      </c>
      <c r="Z305" s="42">
        <f t="shared" si="87"/>
        <v>0.42828178122812799</v>
      </c>
      <c r="AC305" s="42">
        <f t="shared" si="88"/>
        <v>5.2882976204014977E-2</v>
      </c>
      <c r="AD305" s="42">
        <f t="shared" si="88"/>
        <v>0.80126619689936252</v>
      </c>
      <c r="AE305" s="42">
        <f t="shared" si="88"/>
        <v>0.56871298695624095</v>
      </c>
      <c r="AF305" s="42">
        <f t="shared" si="88"/>
        <v>0.47476587869277431</v>
      </c>
      <c r="AG305" s="42">
        <f t="shared" si="88"/>
        <v>0.84564426128745296</v>
      </c>
      <c r="AH305" s="42">
        <f t="shared" si="88"/>
        <v>54.610057103409027</v>
      </c>
      <c r="AI305" s="42">
        <f t="shared" si="88"/>
        <v>5.045255450126608</v>
      </c>
      <c r="AJ305" s="42">
        <f t="shared" si="88"/>
        <v>0.35603371933855105</v>
      </c>
      <c r="AK305" s="42">
        <f t="shared" si="88"/>
        <v>0.43444798822597513</v>
      </c>
      <c r="AL305" s="42">
        <f t="shared" si="88"/>
        <v>3.1064237008949873</v>
      </c>
    </row>
    <row r="306" spans="4:38">
      <c r="D306" s="52">
        <f t="shared" si="82"/>
        <v>5.75</v>
      </c>
      <c r="E306" s="42">
        <f t="shared" si="86"/>
        <v>3.9400636218465526E-2</v>
      </c>
      <c r="F306" s="42">
        <f t="shared" si="86"/>
        <v>0.65584068578517385</v>
      </c>
      <c r="G306" s="42">
        <f t="shared" si="86"/>
        <v>0.3803155042567673</v>
      </c>
      <c r="H306" s="42">
        <f t="shared" si="86"/>
        <v>0.33895894500532658</v>
      </c>
      <c r="I306" s="42">
        <f t="shared" si="86"/>
        <v>0.74559220411218718</v>
      </c>
      <c r="J306" s="42">
        <f t="shared" si="86"/>
        <v>36.355354645470399</v>
      </c>
      <c r="K306" s="42">
        <f t="shared" si="86"/>
        <v>4.6354389937796361</v>
      </c>
      <c r="L306" s="42">
        <f t="shared" si="86"/>
        <v>0.30732419407919442</v>
      </c>
      <c r="M306" s="42">
        <f t="shared" si="86"/>
        <v>0.42097049434927669</v>
      </c>
      <c r="N306" s="42">
        <f t="shared" si="86"/>
        <v>1.760573038495294</v>
      </c>
      <c r="Q306" s="42">
        <f t="shared" si="87"/>
        <v>3.4108240851437086E-2</v>
      </c>
      <c r="R306" s="42">
        <f t="shared" si="87"/>
        <v>0.52467695241528312</v>
      </c>
      <c r="S306" s="42">
        <f t="shared" si="87"/>
        <v>0.20479831492539519</v>
      </c>
      <c r="T306" s="42">
        <f t="shared" si="87"/>
        <v>0.28151317318250224</v>
      </c>
      <c r="U306" s="42">
        <f t="shared" si="87"/>
        <v>0.70764934271965385</v>
      </c>
      <c r="V306" s="42">
        <f t="shared" si="87"/>
        <v>17.489742921032587</v>
      </c>
      <c r="W306" s="42">
        <f t="shared" si="87"/>
        <v>4.2243439820368893</v>
      </c>
      <c r="X306" s="42">
        <f t="shared" si="87"/>
        <v>0.26870176296406872</v>
      </c>
      <c r="Y306" s="42">
        <f t="shared" si="87"/>
        <v>0.4171601126643788</v>
      </c>
      <c r="Z306" s="42">
        <f t="shared" si="87"/>
        <v>0.41137593662098365</v>
      </c>
      <c r="AC306" s="42">
        <f t="shared" si="88"/>
        <v>4.4693031585493856E-2</v>
      </c>
      <c r="AD306" s="42">
        <f t="shared" si="88"/>
        <v>0.78777929508472799</v>
      </c>
      <c r="AE306" s="42">
        <f t="shared" si="88"/>
        <v>0.5618049321952634</v>
      </c>
      <c r="AF306" s="42">
        <f t="shared" si="88"/>
        <v>0.39993641828833904</v>
      </c>
      <c r="AG306" s="42">
        <f t="shared" si="88"/>
        <v>0.78002449244494376</v>
      </c>
      <c r="AH306" s="42">
        <f t="shared" si="88"/>
        <v>54.79539821267511</v>
      </c>
      <c r="AI306" s="42">
        <f t="shared" si="88"/>
        <v>5.0359568654299887</v>
      </c>
      <c r="AJ306" s="42">
        <f t="shared" si="88"/>
        <v>0.34594662519432118</v>
      </c>
      <c r="AK306" s="42">
        <f t="shared" si="88"/>
        <v>0.42814774544762091</v>
      </c>
      <c r="AL306" s="42">
        <f t="shared" si="88"/>
        <v>3.116936266102027</v>
      </c>
    </row>
    <row r="307" spans="4:38">
      <c r="D307" s="52">
        <f t="shared" si="82"/>
        <v>6</v>
      </c>
      <c r="E307" s="42">
        <f t="shared" si="86"/>
        <v>3.512670797903493E-2</v>
      </c>
      <c r="F307" s="42">
        <f t="shared" si="86"/>
        <v>0.64499425883001915</v>
      </c>
      <c r="G307" s="42">
        <f t="shared" si="86"/>
        <v>0.37812557861842477</v>
      </c>
      <c r="H307" s="42">
        <f t="shared" si="86"/>
        <v>0.31899423893672518</v>
      </c>
      <c r="I307" s="42">
        <f t="shared" si="86"/>
        <v>0.71152665690844885</v>
      </c>
      <c r="J307" s="42">
        <f t="shared" si="86"/>
        <v>36.416897951770061</v>
      </c>
      <c r="K307" s="42">
        <f t="shared" si="86"/>
        <v>4.619902282549913</v>
      </c>
      <c r="L307" s="42">
        <f t="shared" si="86"/>
        <v>0.302109316420969</v>
      </c>
      <c r="M307" s="42">
        <f t="shared" si="86"/>
        <v>0.41810394287050201</v>
      </c>
      <c r="N307" s="42">
        <f t="shared" si="86"/>
        <v>1.7616481494525646</v>
      </c>
      <c r="Q307" s="42">
        <f t="shared" si="87"/>
        <v>3.085881271169888E-2</v>
      </c>
      <c r="R307" s="42">
        <f t="shared" si="87"/>
        <v>0.5182054611345791</v>
      </c>
      <c r="S307" s="42">
        <f t="shared" si="87"/>
        <v>0.2023749921514956</v>
      </c>
      <c r="T307" s="42">
        <f t="shared" si="87"/>
        <v>0.2779525298828997</v>
      </c>
      <c r="U307" s="42">
        <f t="shared" si="87"/>
        <v>0.67675767333866643</v>
      </c>
      <c r="V307" s="42">
        <f t="shared" si="87"/>
        <v>17.803776875640644</v>
      </c>
      <c r="W307" s="42">
        <f t="shared" si="87"/>
        <v>4.2062885781527051</v>
      </c>
      <c r="X307" s="42">
        <f t="shared" si="87"/>
        <v>0.26479839997627347</v>
      </c>
      <c r="Y307" s="42">
        <f t="shared" si="87"/>
        <v>0.4125620620886396</v>
      </c>
      <c r="Z307" s="42">
        <f t="shared" si="87"/>
        <v>0.40259022210073586</v>
      </c>
      <c r="AC307" s="42">
        <f t="shared" si="88"/>
        <v>3.9394603246370979E-2</v>
      </c>
      <c r="AD307" s="42">
        <f t="shared" si="88"/>
        <v>0.77194484380747741</v>
      </c>
      <c r="AE307" s="42">
        <f t="shared" si="88"/>
        <v>0.55601291249583107</v>
      </c>
      <c r="AF307" s="42">
        <f t="shared" si="88"/>
        <v>0.36077333620751373</v>
      </c>
      <c r="AG307" s="42">
        <f t="shared" si="88"/>
        <v>0.74568143585447233</v>
      </c>
      <c r="AH307" s="42">
        <f t="shared" si="88"/>
        <v>54.888068767308127</v>
      </c>
      <c r="AI307" s="42">
        <f t="shared" si="88"/>
        <v>5.0313075730816728</v>
      </c>
      <c r="AJ307" s="42">
        <f t="shared" si="88"/>
        <v>0.33942023286566458</v>
      </c>
      <c r="AK307" s="42">
        <f t="shared" si="88"/>
        <v>0.42485042212437041</v>
      </c>
      <c r="AL307" s="42">
        <f t="shared" si="88"/>
        <v>3.1221925487055469</v>
      </c>
    </row>
    <row r="308" spans="4:38">
      <c r="D308" s="52">
        <f t="shared" si="82"/>
        <v>6.25</v>
      </c>
      <c r="E308" s="42">
        <f t="shared" ref="E308:N323" si="89">($D218-$D217)/8*(E217+3*((2*E217+E218)/3)+3*((E217+2*E218)/3)+E218)</f>
        <v>3.2257468666567375E-2</v>
      </c>
      <c r="F308" s="42">
        <f t="shared" si="89"/>
        <v>0.63257929430441573</v>
      </c>
      <c r="G308" s="42">
        <f t="shared" si="89"/>
        <v>0.37766881327287161</v>
      </c>
      <c r="H308" s="42">
        <f t="shared" si="89"/>
        <v>0.31422926952944663</v>
      </c>
      <c r="I308" s="42">
        <f t="shared" si="89"/>
        <v>0.69500635290169033</v>
      </c>
      <c r="J308" s="42">
        <f t="shared" si="89"/>
        <v>36.430676786047684</v>
      </c>
      <c r="K308" s="42">
        <f t="shared" si="89"/>
        <v>4.6169513019679984</v>
      </c>
      <c r="L308" s="42">
        <f t="shared" si="89"/>
        <v>0.29980131111516034</v>
      </c>
      <c r="M308" s="42">
        <f t="shared" si="89"/>
        <v>0.4173670444822194</v>
      </c>
      <c r="N308" s="42">
        <f t="shared" si="89"/>
        <v>1.7609897717476688</v>
      </c>
      <c r="Q308" s="42">
        <f t="shared" ref="Q308:Z323" si="90">($D218-$D217)/8*(Q217+3*((2*Q217+Q218)/3)+3*((Q217+2*Q218)/3)+Q218)</f>
        <v>2.8231844871580713E-2</v>
      </c>
      <c r="R308" s="42">
        <f t="shared" si="90"/>
        <v>0.51119198514506103</v>
      </c>
      <c r="S308" s="42">
        <f t="shared" si="90"/>
        <v>0.20202458068478679</v>
      </c>
      <c r="T308" s="42">
        <f t="shared" si="90"/>
        <v>0.27717486533156538</v>
      </c>
      <c r="U308" s="42">
        <f t="shared" si="90"/>
        <v>0.65291751329591707</v>
      </c>
      <c r="V308" s="42">
        <f t="shared" si="90"/>
        <v>18.094068149761419</v>
      </c>
      <c r="W308" s="42">
        <f t="shared" si="90"/>
        <v>4.2027176765794456</v>
      </c>
      <c r="X308" s="42">
        <f t="shared" si="90"/>
        <v>0.26376236634807493</v>
      </c>
      <c r="Y308" s="42">
        <f t="shared" si="90"/>
        <v>0.40943374599997912</v>
      </c>
      <c r="Z308" s="42">
        <f t="shared" si="90"/>
        <v>0.40145986647841986</v>
      </c>
      <c r="AC308" s="42">
        <f t="shared" ref="AC308:AL323" si="91">($D218-$D217)/8*(AC217+3*((2*AC217+AC218)/3)+3*((AC217+2*AC218)/3)+AC218)</f>
        <v>3.628309246155409E-2</v>
      </c>
      <c r="AD308" s="42">
        <f t="shared" si="91"/>
        <v>0.75396660346377076</v>
      </c>
      <c r="AE308" s="42">
        <f t="shared" si="91"/>
        <v>0.55109343289993407</v>
      </c>
      <c r="AF308" s="42">
        <f t="shared" si="91"/>
        <v>0.35128367372732738</v>
      </c>
      <c r="AG308" s="42">
        <f t="shared" si="91"/>
        <v>0.73679891324831637</v>
      </c>
      <c r="AH308" s="42">
        <f t="shared" si="91"/>
        <v>54.899732755842308</v>
      </c>
      <c r="AI308" s="42">
        <f t="shared" si="91"/>
        <v>5.0311849273565468</v>
      </c>
      <c r="AJ308" s="42">
        <f t="shared" si="91"/>
        <v>0.33584025588224475</v>
      </c>
      <c r="AK308" s="42">
        <f t="shared" si="91"/>
        <v>0.42404902876223655</v>
      </c>
      <c r="AL308" s="42">
        <f t="shared" si="91"/>
        <v>3.1205196770169201</v>
      </c>
    </row>
    <row r="309" spans="4:38">
      <c r="D309" s="52">
        <f t="shared" si="82"/>
        <v>6.5</v>
      </c>
      <c r="E309" s="42">
        <f t="shared" si="89"/>
        <v>2.9954710031516393E-2</v>
      </c>
      <c r="F309" s="42">
        <f t="shared" si="89"/>
        <v>0.61893640086758828</v>
      </c>
      <c r="G309" s="42">
        <f t="shared" si="89"/>
        <v>0.3780316775290013</v>
      </c>
      <c r="H309" s="42">
        <f t="shared" si="89"/>
        <v>0.31575581890806248</v>
      </c>
      <c r="I309" s="42">
        <f t="shared" si="89"/>
        <v>0.68506201272815959</v>
      </c>
      <c r="J309" s="42">
        <f t="shared" si="89"/>
        <v>36.424248816858395</v>
      </c>
      <c r="K309" s="42">
        <f t="shared" si="89"/>
        <v>4.6212389734139743</v>
      </c>
      <c r="L309" s="42">
        <f t="shared" si="89"/>
        <v>0.29856439757546854</v>
      </c>
      <c r="M309" s="42">
        <f t="shared" si="89"/>
        <v>0.41738837924639077</v>
      </c>
      <c r="N309" s="42">
        <f t="shared" si="89"/>
        <v>1.757343895293273</v>
      </c>
      <c r="Q309" s="42">
        <f t="shared" si="90"/>
        <v>2.5911370696154103E-2</v>
      </c>
      <c r="R309" s="42">
        <f t="shared" si="90"/>
        <v>0.50325215549646007</v>
      </c>
      <c r="S309" s="42">
        <f t="shared" si="90"/>
        <v>0.20304625759184941</v>
      </c>
      <c r="T309" s="42">
        <f t="shared" si="90"/>
        <v>0.2776248504258319</v>
      </c>
      <c r="U309" s="42">
        <f t="shared" si="90"/>
        <v>0.63243627443056183</v>
      </c>
      <c r="V309" s="42">
        <f t="shared" si="90"/>
        <v>18.374461834428143</v>
      </c>
      <c r="W309" s="42">
        <f t="shared" si="90"/>
        <v>4.2071343100235863</v>
      </c>
      <c r="X309" s="42">
        <f t="shared" si="90"/>
        <v>0.26372963756910606</v>
      </c>
      <c r="Y309" s="42">
        <f t="shared" si="90"/>
        <v>0.40693111759553391</v>
      </c>
      <c r="Z309" s="42">
        <f t="shared" si="90"/>
        <v>0.40595645335896152</v>
      </c>
      <c r="AC309" s="42">
        <f t="shared" si="91"/>
        <v>3.3998049366878731E-2</v>
      </c>
      <c r="AD309" s="42">
        <f t="shared" si="91"/>
        <v>0.73462064623871715</v>
      </c>
      <c r="AE309" s="42">
        <f t="shared" si="91"/>
        <v>0.54665420697788913</v>
      </c>
      <c r="AF309" s="42">
        <f t="shared" si="91"/>
        <v>0.353886787390292</v>
      </c>
      <c r="AG309" s="42">
        <f t="shared" si="91"/>
        <v>0.73683841714953568</v>
      </c>
      <c r="AH309" s="42">
        <f t="shared" si="91"/>
        <v>54.853718155346002</v>
      </c>
      <c r="AI309" s="42">
        <f t="shared" si="91"/>
        <v>5.0353436368043605</v>
      </c>
      <c r="AJ309" s="42">
        <f t="shared" si="91"/>
        <v>0.33339915758183003</v>
      </c>
      <c r="AK309" s="42">
        <f t="shared" si="91"/>
        <v>0.42425854018420883</v>
      </c>
      <c r="AL309" s="42">
        <f t="shared" si="91"/>
        <v>3.1087313372275918</v>
      </c>
    </row>
    <row r="310" spans="4:38">
      <c r="D310" s="52">
        <f t="shared" si="82"/>
        <v>6.75</v>
      </c>
      <c r="E310" s="42">
        <f t="shared" si="89"/>
        <v>2.7805468638802178E-2</v>
      </c>
      <c r="F310" s="42">
        <f t="shared" si="89"/>
        <v>0.60428611235875895</v>
      </c>
      <c r="G310" s="42">
        <f t="shared" si="89"/>
        <v>0.37875740604126112</v>
      </c>
      <c r="H310" s="42">
        <f t="shared" si="89"/>
        <v>0.31880891766529368</v>
      </c>
      <c r="I310" s="42">
        <f t="shared" si="89"/>
        <v>0.67578062856619792</v>
      </c>
      <c r="J310" s="42">
        <f t="shared" si="89"/>
        <v>36.411392878479766</v>
      </c>
      <c r="K310" s="42">
        <f t="shared" si="89"/>
        <v>4.6298143163059278</v>
      </c>
      <c r="L310" s="42">
        <f t="shared" si="89"/>
        <v>0.29740994493842299</v>
      </c>
      <c r="M310" s="42">
        <f t="shared" si="89"/>
        <v>0.41743104877473347</v>
      </c>
      <c r="N310" s="42">
        <f t="shared" si="89"/>
        <v>1.7502090056906237</v>
      </c>
      <c r="Q310" s="42">
        <f t="shared" si="90"/>
        <v>2.3745594799089258E-2</v>
      </c>
      <c r="R310" s="42">
        <f t="shared" si="90"/>
        <v>0.49423056943137023</v>
      </c>
      <c r="S310" s="42">
        <f t="shared" si="90"/>
        <v>0.20508961140597518</v>
      </c>
      <c r="T310" s="42">
        <f t="shared" si="90"/>
        <v>0.27852482061436545</v>
      </c>
      <c r="U310" s="42">
        <f t="shared" si="90"/>
        <v>0.61332045148956382</v>
      </c>
      <c r="V310" s="42">
        <f t="shared" si="90"/>
        <v>18.652694892277022</v>
      </c>
      <c r="W310" s="42">
        <f t="shared" si="90"/>
        <v>4.2159675769118659</v>
      </c>
      <c r="X310" s="42">
        <f t="shared" si="90"/>
        <v>0.26369909070873554</v>
      </c>
      <c r="Y310" s="42">
        <f t="shared" si="90"/>
        <v>0.40459533108471835</v>
      </c>
      <c r="Z310" s="42">
        <f t="shared" si="90"/>
        <v>0.414864779810588</v>
      </c>
      <c r="AC310" s="42">
        <f t="shared" si="91"/>
        <v>3.1865342478515093E-2</v>
      </c>
      <c r="AD310" s="42">
        <f t="shared" si="91"/>
        <v>0.71434165528614768</v>
      </c>
      <c r="AE310" s="42">
        <f t="shared" si="91"/>
        <v>0.54251092945064738</v>
      </c>
      <c r="AF310" s="42">
        <f t="shared" si="91"/>
        <v>0.35909301471622185</v>
      </c>
      <c r="AG310" s="42">
        <f t="shared" si="91"/>
        <v>0.73691742495197476</v>
      </c>
      <c r="AH310" s="42">
        <f t="shared" si="91"/>
        <v>54.761688954353346</v>
      </c>
      <c r="AI310" s="42">
        <f t="shared" si="91"/>
        <v>5.0436610556999852</v>
      </c>
      <c r="AJ310" s="42">
        <f t="shared" si="91"/>
        <v>0.33112079916810955</v>
      </c>
      <c r="AK310" s="42">
        <f t="shared" si="91"/>
        <v>0.4246775630281534</v>
      </c>
      <c r="AL310" s="42">
        <f t="shared" si="91"/>
        <v>3.0855532315706613</v>
      </c>
    </row>
    <row r="311" spans="4:38">
      <c r="D311" s="52">
        <f t="shared" si="82"/>
        <v>7</v>
      </c>
      <c r="E311" s="42">
        <f t="shared" si="89"/>
        <v>2.5809744488424685E-2</v>
      </c>
      <c r="F311" s="42">
        <f t="shared" si="89"/>
        <v>0.58865647757596873</v>
      </c>
      <c r="G311" s="42">
        <f t="shared" si="89"/>
        <v>0.37984599880965114</v>
      </c>
      <c r="H311" s="42">
        <f t="shared" si="89"/>
        <v>0.32338856580114078</v>
      </c>
      <c r="I311" s="42">
        <f t="shared" si="89"/>
        <v>0.66716220041580521</v>
      </c>
      <c r="J311" s="42">
        <f t="shared" si="89"/>
        <v>36.392108970911906</v>
      </c>
      <c r="K311" s="42">
        <f t="shared" si="89"/>
        <v>4.642677330643858</v>
      </c>
      <c r="L311" s="42">
        <f t="shared" si="89"/>
        <v>0.29633795320402329</v>
      </c>
      <c r="M311" s="42">
        <f t="shared" si="89"/>
        <v>0.41749505306724766</v>
      </c>
      <c r="N311" s="42">
        <f t="shared" si="89"/>
        <v>1.7397733389070749</v>
      </c>
      <c r="Q311" s="42">
        <f t="shared" si="90"/>
        <v>2.173451718038618E-2</v>
      </c>
      <c r="R311" s="42">
        <f t="shared" si="90"/>
        <v>0.48418239952638642</v>
      </c>
      <c r="S311" s="42">
        <f t="shared" si="90"/>
        <v>0.20815464212716464</v>
      </c>
      <c r="T311" s="42">
        <f t="shared" si="90"/>
        <v>0.27987477589716614</v>
      </c>
      <c r="U311" s="42">
        <f t="shared" si="90"/>
        <v>0.59557004447292261</v>
      </c>
      <c r="V311" s="42">
        <f t="shared" si="90"/>
        <v>18.92876732330809</v>
      </c>
      <c r="W311" s="42">
        <f t="shared" si="90"/>
        <v>4.2292174772442852</v>
      </c>
      <c r="X311" s="42">
        <f t="shared" si="90"/>
        <v>0.26367072576696293</v>
      </c>
      <c r="Y311" s="42">
        <f t="shared" si="90"/>
        <v>0.40242638646753226</v>
      </c>
      <c r="Z311" s="42">
        <f t="shared" si="90"/>
        <v>0.42808302906194956</v>
      </c>
      <c r="AC311" s="42">
        <f t="shared" si="91"/>
        <v>2.9884971796463135E-2</v>
      </c>
      <c r="AD311" s="42">
        <f t="shared" si="91"/>
        <v>0.69313055562555048</v>
      </c>
      <c r="AE311" s="42">
        <f t="shared" si="91"/>
        <v>0.53866360031820848</v>
      </c>
      <c r="AF311" s="42">
        <f t="shared" si="91"/>
        <v>0.36690235570511637</v>
      </c>
      <c r="AG311" s="42">
        <f t="shared" si="91"/>
        <v>0.73703593665563349</v>
      </c>
      <c r="AH311" s="42">
        <f t="shared" si="91"/>
        <v>54.623645152864341</v>
      </c>
      <c r="AI311" s="42">
        <f t="shared" si="91"/>
        <v>5.0561371840434246</v>
      </c>
      <c r="AJ311" s="42">
        <f t="shared" si="91"/>
        <v>0.32900518064108364</v>
      </c>
      <c r="AK311" s="42">
        <f t="shared" si="91"/>
        <v>0.42530609729407071</v>
      </c>
      <c r="AL311" s="42">
        <f t="shared" si="91"/>
        <v>3.051463648752196</v>
      </c>
    </row>
    <row r="312" spans="4:38">
      <c r="D312" s="52">
        <f t="shared" si="82"/>
        <v>7.25</v>
      </c>
      <c r="E312" s="42">
        <f t="shared" si="89"/>
        <v>2.3967537580383856E-2</v>
      </c>
      <c r="F312" s="42">
        <f t="shared" si="89"/>
        <v>0.57207554531725802</v>
      </c>
      <c r="G312" s="42">
        <f t="shared" si="89"/>
        <v>0.38129745583417129</v>
      </c>
      <c r="H312" s="42">
        <f t="shared" si="89"/>
        <v>0.32949476331560418</v>
      </c>
      <c r="I312" s="42">
        <f t="shared" si="89"/>
        <v>0.6592067282769809</v>
      </c>
      <c r="J312" s="42">
        <f t="shared" si="89"/>
        <v>36.366397094154763</v>
      </c>
      <c r="K312" s="42">
        <f t="shared" si="89"/>
        <v>4.6598280164277615</v>
      </c>
      <c r="L312" s="42">
        <f t="shared" si="89"/>
        <v>0.29534842237226983</v>
      </c>
      <c r="M312" s="42">
        <f t="shared" si="89"/>
        <v>0.41758039212393322</v>
      </c>
      <c r="N312" s="42">
        <f t="shared" si="89"/>
        <v>1.726225130909987</v>
      </c>
      <c r="Q312" s="42">
        <f t="shared" si="90"/>
        <v>1.9878137840044916E-2</v>
      </c>
      <c r="R312" s="42">
        <f t="shared" si="90"/>
        <v>0.47316281835810176</v>
      </c>
      <c r="S312" s="42">
        <f t="shared" si="90"/>
        <v>0.21224134975541725</v>
      </c>
      <c r="T312" s="42">
        <f t="shared" si="90"/>
        <v>0.28167471627423329</v>
      </c>
      <c r="U312" s="42">
        <f t="shared" si="90"/>
        <v>0.57918505338063819</v>
      </c>
      <c r="V312" s="42">
        <f t="shared" si="90"/>
        <v>19.202679127521421</v>
      </c>
      <c r="W312" s="42">
        <f t="shared" si="90"/>
        <v>4.2468840110208506</v>
      </c>
      <c r="X312" s="42">
        <f t="shared" si="90"/>
        <v>0.26364454274378829</v>
      </c>
      <c r="Y312" s="42">
        <f t="shared" si="90"/>
        <v>0.40042428374397615</v>
      </c>
      <c r="Z312" s="42">
        <f t="shared" si="90"/>
        <v>0.44550938434169812</v>
      </c>
      <c r="AC312" s="42">
        <f t="shared" si="91"/>
        <v>2.8056937320722848E-2</v>
      </c>
      <c r="AD312" s="42">
        <f t="shared" si="91"/>
        <v>0.67098827227641356</v>
      </c>
      <c r="AE312" s="42">
        <f t="shared" si="91"/>
        <v>0.53511221958057242</v>
      </c>
      <c r="AF312" s="42">
        <f t="shared" si="91"/>
        <v>0.37731481035697545</v>
      </c>
      <c r="AG312" s="42">
        <f t="shared" si="91"/>
        <v>0.7371939522605121</v>
      </c>
      <c r="AH312" s="42">
        <f t="shared" si="91"/>
        <v>54.439586750878981</v>
      </c>
      <c r="AI312" s="42">
        <f t="shared" si="91"/>
        <v>5.0727720218346724</v>
      </c>
      <c r="AJ312" s="42">
        <f t="shared" si="91"/>
        <v>0.32705230200075186</v>
      </c>
      <c r="AK312" s="42">
        <f t="shared" si="91"/>
        <v>0.42614414298196085</v>
      </c>
      <c r="AL312" s="42">
        <f t="shared" si="91"/>
        <v>3.0069408774782733</v>
      </c>
    </row>
    <row r="313" spans="4:38">
      <c r="D313" s="52">
        <f t="shared" si="82"/>
        <v>7.5</v>
      </c>
      <c r="E313" s="42">
        <f t="shared" si="89"/>
        <v>2.2278847914679795E-2</v>
      </c>
      <c r="F313" s="42">
        <f t="shared" si="89"/>
        <v>0.55457136438066723</v>
      </c>
      <c r="G313" s="42">
        <f t="shared" si="89"/>
        <v>0.38311177711482164</v>
      </c>
      <c r="H313" s="42">
        <f t="shared" si="89"/>
        <v>0.33712751020868342</v>
      </c>
      <c r="I313" s="42">
        <f t="shared" si="89"/>
        <v>0.65191421214972511</v>
      </c>
      <c r="J313" s="42">
        <f t="shared" si="89"/>
        <v>36.334257248208331</v>
      </c>
      <c r="K313" s="42">
        <f t="shared" si="89"/>
        <v>4.6812663736576452</v>
      </c>
      <c r="L313" s="42">
        <f t="shared" si="89"/>
        <v>0.29444135244316272</v>
      </c>
      <c r="M313" s="42">
        <f t="shared" si="89"/>
        <v>0.41768706594479021</v>
      </c>
      <c r="N313" s="42">
        <f t="shared" si="89"/>
        <v>1.7097526176667301</v>
      </c>
      <c r="Q313" s="42">
        <f t="shared" si="90"/>
        <v>1.8176456778065418E-2</v>
      </c>
      <c r="R313" s="42">
        <f t="shared" si="90"/>
        <v>0.46122699850310933</v>
      </c>
      <c r="S313" s="42">
        <f t="shared" si="90"/>
        <v>0.21734973429073248</v>
      </c>
      <c r="T313" s="42">
        <f t="shared" si="90"/>
        <v>0.28392464174556709</v>
      </c>
      <c r="U313" s="42">
        <f t="shared" si="90"/>
        <v>0.5641654782127109</v>
      </c>
      <c r="V313" s="42">
        <f t="shared" si="90"/>
        <v>19.474430304916901</v>
      </c>
      <c r="W313" s="42">
        <f t="shared" si="90"/>
        <v>4.2689671782415557</v>
      </c>
      <c r="X313" s="42">
        <f t="shared" si="90"/>
        <v>0.26362054163921156</v>
      </c>
      <c r="Y313" s="42">
        <f t="shared" si="90"/>
        <v>0.39858902291404996</v>
      </c>
      <c r="Z313" s="42">
        <f t="shared" si="90"/>
        <v>0.46704202887848428</v>
      </c>
      <c r="AC313" s="42">
        <f t="shared" si="91"/>
        <v>2.6381239051294227E-2</v>
      </c>
      <c r="AD313" s="42">
        <f t="shared" si="91"/>
        <v>0.64791573025822424</v>
      </c>
      <c r="AE313" s="42">
        <f t="shared" si="91"/>
        <v>0.53185678723773955</v>
      </c>
      <c r="AF313" s="42">
        <f t="shared" si="91"/>
        <v>0.39033037867179965</v>
      </c>
      <c r="AG313" s="42">
        <f t="shared" si="91"/>
        <v>0.73739147176661057</v>
      </c>
      <c r="AH313" s="42">
        <f t="shared" si="91"/>
        <v>54.209513748397313</v>
      </c>
      <c r="AI313" s="42">
        <f t="shared" si="91"/>
        <v>5.0935655690737303</v>
      </c>
      <c r="AJ313" s="42">
        <f t="shared" si="91"/>
        <v>0.32526216324711443</v>
      </c>
      <c r="AK313" s="42">
        <f t="shared" si="91"/>
        <v>0.42719170009182333</v>
      </c>
      <c r="AL313" s="42">
        <f t="shared" si="91"/>
        <v>2.952463206454973</v>
      </c>
    </row>
    <row r="314" spans="4:38">
      <c r="D314" s="52">
        <f t="shared" si="82"/>
        <v>7.75</v>
      </c>
      <c r="E314" s="42">
        <f t="shared" si="89"/>
        <v>2.0743675491312511E-2</v>
      </c>
      <c r="F314" s="42">
        <f t="shared" si="89"/>
        <v>0.53617198356423701</v>
      </c>
      <c r="G314" s="42">
        <f t="shared" si="89"/>
        <v>0.38528896265160167</v>
      </c>
      <c r="H314" s="42">
        <f t="shared" si="89"/>
        <v>0.34628680648037857</v>
      </c>
      <c r="I314" s="42">
        <f t="shared" si="89"/>
        <v>0.64528465203403829</v>
      </c>
      <c r="J314" s="42">
        <f t="shared" si="89"/>
        <v>36.29568943307261</v>
      </c>
      <c r="K314" s="42">
        <f t="shared" si="89"/>
        <v>4.7069924023335039</v>
      </c>
      <c r="L314" s="42">
        <f t="shared" si="89"/>
        <v>0.29361674341670135</v>
      </c>
      <c r="M314" s="42">
        <f t="shared" si="89"/>
        <v>0.41781507452981803</v>
      </c>
      <c r="N314" s="42">
        <f t="shared" si="89"/>
        <v>1.6905440351446641</v>
      </c>
      <c r="Q314" s="42">
        <f t="shared" si="90"/>
        <v>1.6629473994447676E-2</v>
      </c>
      <c r="R314" s="42">
        <f t="shared" si="90"/>
        <v>0.4484301125380033</v>
      </c>
      <c r="S314" s="42">
        <f t="shared" si="90"/>
        <v>0.22347979573311033</v>
      </c>
      <c r="T314" s="42">
        <f t="shared" si="90"/>
        <v>0.28662455231116735</v>
      </c>
      <c r="U314" s="42">
        <f t="shared" si="90"/>
        <v>0.55051131896914107</v>
      </c>
      <c r="V314" s="42">
        <f t="shared" si="90"/>
        <v>19.744020855494529</v>
      </c>
      <c r="W314" s="42">
        <f t="shared" si="90"/>
        <v>4.2954669789063962</v>
      </c>
      <c r="X314" s="42">
        <f t="shared" si="90"/>
        <v>0.26359872245323263</v>
      </c>
      <c r="Y314" s="42">
        <f t="shared" si="90"/>
        <v>0.39692060397775342</v>
      </c>
      <c r="Z314" s="42">
        <f t="shared" si="90"/>
        <v>0.49257914590095886</v>
      </c>
      <c r="AC314" s="42">
        <f t="shared" si="91"/>
        <v>2.4857876988177287E-2</v>
      </c>
      <c r="AD314" s="42">
        <f t="shared" si="91"/>
        <v>0.62391385459047022</v>
      </c>
      <c r="AE314" s="42">
        <f t="shared" si="91"/>
        <v>0.52889730328970952</v>
      </c>
      <c r="AF314" s="42">
        <f t="shared" si="91"/>
        <v>0.40594906064958913</v>
      </c>
      <c r="AG314" s="42">
        <f t="shared" si="91"/>
        <v>0.73762849517392826</v>
      </c>
      <c r="AH314" s="42">
        <f t="shared" si="91"/>
        <v>53.933426145419347</v>
      </c>
      <c r="AI314" s="42">
        <f t="shared" si="91"/>
        <v>5.1185178257606072</v>
      </c>
      <c r="AJ314" s="42">
        <f t="shared" si="91"/>
        <v>0.32363476438017108</v>
      </c>
      <c r="AK314" s="42">
        <f t="shared" si="91"/>
        <v>0.42844876862365805</v>
      </c>
      <c r="AL314" s="42">
        <f t="shared" si="91"/>
        <v>2.8885089243883635</v>
      </c>
    </row>
    <row r="315" spans="4:38">
      <c r="D315" s="52">
        <f t="shared" si="82"/>
        <v>8</v>
      </c>
      <c r="E315" s="42">
        <f t="shared" si="89"/>
        <v>1.9362020310281891E-2</v>
      </c>
      <c r="F315" s="42">
        <f t="shared" si="89"/>
        <v>0.51690545166600799</v>
      </c>
      <c r="G315" s="42">
        <f t="shared" si="89"/>
        <v>0.3878290124445119</v>
      </c>
      <c r="H315" s="42">
        <f t="shared" si="89"/>
        <v>0.35697265213068902</v>
      </c>
      <c r="I315" s="42">
        <f t="shared" si="89"/>
        <v>0.63931804792991997</v>
      </c>
      <c r="J315" s="42">
        <f t="shared" si="89"/>
        <v>36.25069364874755</v>
      </c>
      <c r="K315" s="42">
        <f t="shared" si="89"/>
        <v>4.7370061024553376</v>
      </c>
      <c r="L315" s="42">
        <f t="shared" si="89"/>
        <v>0.29287459529288629</v>
      </c>
      <c r="M315" s="42">
        <f t="shared" si="89"/>
        <v>0.41796441787901772</v>
      </c>
      <c r="N315" s="42">
        <f t="shared" si="89"/>
        <v>1.6687876193111493</v>
      </c>
      <c r="Q315" s="42">
        <f t="shared" si="90"/>
        <v>1.5237189489191704E-2</v>
      </c>
      <c r="R315" s="42">
        <f t="shared" si="90"/>
        <v>0.43482733303937737</v>
      </c>
      <c r="S315" s="42">
        <f t="shared" si="90"/>
        <v>0.23063153408255135</v>
      </c>
      <c r="T315" s="42">
        <f t="shared" si="90"/>
        <v>0.2897744479710348</v>
      </c>
      <c r="U315" s="42">
        <f t="shared" si="90"/>
        <v>0.53822257564992781</v>
      </c>
      <c r="V315" s="42">
        <f t="shared" si="90"/>
        <v>20.011450779254368</v>
      </c>
      <c r="W315" s="42">
        <f t="shared" si="90"/>
        <v>4.3263834130153818</v>
      </c>
      <c r="X315" s="42">
        <f t="shared" si="90"/>
        <v>0.26357908518585105</v>
      </c>
      <c r="Y315" s="42">
        <f t="shared" si="90"/>
        <v>0.39541902693508585</v>
      </c>
      <c r="Z315" s="42">
        <f t="shared" si="90"/>
        <v>0.52201891863777328</v>
      </c>
      <c r="AC315" s="42">
        <f t="shared" si="91"/>
        <v>2.3486851131372076E-2</v>
      </c>
      <c r="AD315" s="42">
        <f t="shared" si="91"/>
        <v>0.59898357029263904</v>
      </c>
      <c r="AE315" s="42">
        <f t="shared" si="91"/>
        <v>0.52623376773648245</v>
      </c>
      <c r="AF315" s="42">
        <f t="shared" si="91"/>
        <v>0.42417085629034318</v>
      </c>
      <c r="AG315" s="42">
        <f t="shared" si="91"/>
        <v>0.7379050224824657</v>
      </c>
      <c r="AH315" s="42">
        <f t="shared" si="91"/>
        <v>53.611323941945045</v>
      </c>
      <c r="AI315" s="42">
        <f t="shared" si="91"/>
        <v>5.1476287918952934</v>
      </c>
      <c r="AJ315" s="42">
        <f t="shared" si="91"/>
        <v>0.32217010539992191</v>
      </c>
      <c r="AK315" s="42">
        <f t="shared" si="91"/>
        <v>0.42991534857746511</v>
      </c>
      <c r="AL315" s="42">
        <f t="shared" si="91"/>
        <v>2.8155563199845215</v>
      </c>
    </row>
    <row r="316" spans="4:38">
      <c r="D316" s="52">
        <f t="shared" si="82"/>
        <v>8.25</v>
      </c>
      <c r="E316" s="42">
        <f t="shared" si="89"/>
        <v>1.813388237158799E-2</v>
      </c>
      <c r="F316" s="42">
        <f t="shared" si="89"/>
        <v>0.4967998174840213</v>
      </c>
      <c r="G316" s="42">
        <f t="shared" si="89"/>
        <v>0.39073192649355232</v>
      </c>
      <c r="H316" s="42">
        <f t="shared" si="89"/>
        <v>0.36918504715961531</v>
      </c>
      <c r="I316" s="42">
        <f t="shared" si="89"/>
        <v>0.63401439983737051</v>
      </c>
      <c r="J316" s="42">
        <f t="shared" si="89"/>
        <v>36.199269895233201</v>
      </c>
      <c r="K316" s="42">
        <f t="shared" si="89"/>
        <v>4.7713074740231507</v>
      </c>
      <c r="L316" s="42">
        <f t="shared" si="89"/>
        <v>0.29221490807171746</v>
      </c>
      <c r="M316" s="42">
        <f t="shared" si="89"/>
        <v>0.41813509599238891</v>
      </c>
      <c r="N316" s="42">
        <f t="shared" si="89"/>
        <v>1.6446716061335507</v>
      </c>
      <c r="Q316" s="42">
        <f t="shared" si="90"/>
        <v>1.3999603262297492E-2</v>
      </c>
      <c r="R316" s="42">
        <f t="shared" si="90"/>
        <v>0.42047383258382459</v>
      </c>
      <c r="S316" s="42">
        <f t="shared" si="90"/>
        <v>0.23880494933905599</v>
      </c>
      <c r="T316" s="42">
        <f t="shared" si="90"/>
        <v>0.29337432872516928</v>
      </c>
      <c r="U316" s="42">
        <f t="shared" si="90"/>
        <v>0.52729924825507124</v>
      </c>
      <c r="V316" s="42">
        <f t="shared" si="90"/>
        <v>20.276720076196398</v>
      </c>
      <c r="W316" s="42">
        <f t="shared" si="90"/>
        <v>4.3617164805685062</v>
      </c>
      <c r="X316" s="42">
        <f t="shared" si="90"/>
        <v>0.26356162983706743</v>
      </c>
      <c r="Y316" s="42">
        <f t="shared" si="90"/>
        <v>0.39408429178604831</v>
      </c>
      <c r="Z316" s="42">
        <f t="shared" si="90"/>
        <v>0.55525953031757858</v>
      </c>
      <c r="AC316" s="42">
        <f t="shared" si="91"/>
        <v>2.2268161480878578E-2</v>
      </c>
      <c r="AD316" s="42">
        <f t="shared" si="91"/>
        <v>0.57312580238421773</v>
      </c>
      <c r="AE316" s="42">
        <f t="shared" si="91"/>
        <v>0.52386618057805845</v>
      </c>
      <c r="AF316" s="42">
        <f t="shared" si="91"/>
        <v>0.4449957655940619</v>
      </c>
      <c r="AG316" s="42">
        <f t="shared" si="91"/>
        <v>0.73822105369222302</v>
      </c>
      <c r="AH316" s="42">
        <f t="shared" si="91"/>
        <v>53.243207137974366</v>
      </c>
      <c r="AI316" s="42">
        <f t="shared" si="91"/>
        <v>5.1808984674777898</v>
      </c>
      <c r="AJ316" s="42">
        <f t="shared" si="91"/>
        <v>0.32086818630636754</v>
      </c>
      <c r="AK316" s="42">
        <f t="shared" si="91"/>
        <v>0.43159143995324439</v>
      </c>
      <c r="AL316" s="42">
        <f t="shared" si="91"/>
        <v>2.7340836819495213</v>
      </c>
    </row>
    <row r="317" spans="4:38">
      <c r="D317" s="52">
        <f t="shared" si="82"/>
        <v>8.5</v>
      </c>
      <c r="E317" s="42">
        <f t="shared" si="89"/>
        <v>1.7059261675230905E-2</v>
      </c>
      <c r="F317" s="42">
        <f t="shared" si="89"/>
        <v>0.47588312981631686</v>
      </c>
      <c r="G317" s="42">
        <f t="shared" si="89"/>
        <v>0.39399770479872237</v>
      </c>
      <c r="H317" s="42">
        <f t="shared" si="89"/>
        <v>0.38292399156715795</v>
      </c>
      <c r="I317" s="42">
        <f t="shared" si="89"/>
        <v>0.62937370775638968</v>
      </c>
      <c r="J317" s="42">
        <f t="shared" si="89"/>
        <v>36.141418172529626</v>
      </c>
      <c r="K317" s="42">
        <f t="shared" si="89"/>
        <v>4.8098965170369388</v>
      </c>
      <c r="L317" s="42">
        <f t="shared" si="89"/>
        <v>0.29163768175319493</v>
      </c>
      <c r="M317" s="42">
        <f t="shared" si="89"/>
        <v>0.41832710886993141</v>
      </c>
      <c r="N317" s="42">
        <f t="shared" si="89"/>
        <v>1.6183842315792285</v>
      </c>
      <c r="Q317" s="42">
        <f t="shared" si="90"/>
        <v>1.2916715313765047E-2</v>
      </c>
      <c r="R317" s="42">
        <f t="shared" si="90"/>
        <v>0.40542478374793839</v>
      </c>
      <c r="S317" s="42">
        <f t="shared" si="90"/>
        <v>0.24800004150262384</v>
      </c>
      <c r="T317" s="42">
        <f t="shared" si="90"/>
        <v>0.29742419457357017</v>
      </c>
      <c r="U317" s="42">
        <f t="shared" si="90"/>
        <v>0.51774133678457257</v>
      </c>
      <c r="V317" s="42">
        <f t="shared" si="90"/>
        <v>20.53982874632058</v>
      </c>
      <c r="W317" s="42">
        <f t="shared" si="90"/>
        <v>4.4014661815657714</v>
      </c>
      <c r="X317" s="42">
        <f t="shared" si="90"/>
        <v>0.26354635640688223</v>
      </c>
      <c r="Y317" s="42">
        <f t="shared" si="90"/>
        <v>0.39291639853064064</v>
      </c>
      <c r="Z317" s="42">
        <f t="shared" si="90"/>
        <v>0.59219916416902629</v>
      </c>
      <c r="AC317" s="42">
        <f t="shared" si="91"/>
        <v>2.1201808036696763E-2</v>
      </c>
      <c r="AD317" s="42">
        <f t="shared" si="91"/>
        <v>0.54634147588469473</v>
      </c>
      <c r="AE317" s="42">
        <f t="shared" si="91"/>
        <v>0.52179454181443785</v>
      </c>
      <c r="AF317" s="42">
        <f t="shared" si="91"/>
        <v>0.46842378856074585</v>
      </c>
      <c r="AG317" s="42">
        <f t="shared" si="91"/>
        <v>0.73857658880319954</v>
      </c>
      <c r="AH317" s="42">
        <f t="shared" si="91"/>
        <v>52.829075733507395</v>
      </c>
      <c r="AI317" s="42">
        <f t="shared" si="91"/>
        <v>5.2183268525081061</v>
      </c>
      <c r="AJ317" s="42">
        <f t="shared" si="91"/>
        <v>0.31972900709950774</v>
      </c>
      <c r="AK317" s="42">
        <f t="shared" si="91"/>
        <v>0.43347704275099652</v>
      </c>
      <c r="AL317" s="42">
        <f t="shared" si="91"/>
        <v>2.6445692989894356</v>
      </c>
    </row>
    <row r="318" spans="4:38">
      <c r="D318" s="52">
        <f t="shared" si="82"/>
        <v>8.75</v>
      </c>
      <c r="E318" s="42">
        <f t="shared" si="89"/>
        <v>1.6138158221210543E-2</v>
      </c>
      <c r="F318" s="42">
        <f t="shared" si="89"/>
        <v>0.45418343746093526</v>
      </c>
      <c r="G318" s="42">
        <f t="shared" si="89"/>
        <v>0.3976263473600225</v>
      </c>
      <c r="H318" s="42">
        <f t="shared" si="89"/>
        <v>0.398189485353316</v>
      </c>
      <c r="I318" s="42">
        <f t="shared" si="89"/>
        <v>0.62539597168697736</v>
      </c>
      <c r="J318" s="42">
        <f t="shared" si="89"/>
        <v>36.077138480636762</v>
      </c>
      <c r="K318" s="42">
        <f t="shared" si="89"/>
        <v>4.8527732314967009</v>
      </c>
      <c r="L318" s="42">
        <f t="shared" si="89"/>
        <v>0.29114291633731826</v>
      </c>
      <c r="M318" s="42">
        <f t="shared" si="89"/>
        <v>0.41854045651164529</v>
      </c>
      <c r="N318" s="42">
        <f t="shared" si="89"/>
        <v>1.590113731615552</v>
      </c>
      <c r="Q318" s="42">
        <f t="shared" si="90"/>
        <v>1.1988525643594415E-2</v>
      </c>
      <c r="R318" s="42">
        <f t="shared" si="90"/>
        <v>0.38973535910831281</v>
      </c>
      <c r="S318" s="42">
        <f t="shared" si="90"/>
        <v>0.2582168105732543</v>
      </c>
      <c r="T318" s="42">
        <f t="shared" si="90"/>
        <v>0.30192404551623764</v>
      </c>
      <c r="U318" s="42">
        <f t="shared" si="90"/>
        <v>0.50954884123843058</v>
      </c>
      <c r="V318" s="42">
        <f t="shared" si="90"/>
        <v>20.800776789626969</v>
      </c>
      <c r="W318" s="42">
        <f t="shared" si="90"/>
        <v>4.4456325160071817</v>
      </c>
      <c r="X318" s="42">
        <f t="shared" si="90"/>
        <v>0.26353326489529488</v>
      </c>
      <c r="Y318" s="42">
        <f t="shared" si="90"/>
        <v>0.39191534716886262</v>
      </c>
      <c r="Z318" s="42">
        <f t="shared" si="90"/>
        <v>0.63273600342076652</v>
      </c>
      <c r="AC318" s="42">
        <f t="shared" si="91"/>
        <v>2.0287790798826612E-2</v>
      </c>
      <c r="AD318" s="42">
        <f t="shared" si="91"/>
        <v>0.51863151581355771</v>
      </c>
      <c r="AE318" s="42">
        <f t="shared" si="91"/>
        <v>0.52001885144561999</v>
      </c>
      <c r="AF318" s="42">
        <f t="shared" si="91"/>
        <v>0.49445492519039425</v>
      </c>
      <c r="AG318" s="42">
        <f t="shared" si="91"/>
        <v>0.73897162781539594</v>
      </c>
      <c r="AH318" s="42">
        <f t="shared" si="91"/>
        <v>52.36892972854406</v>
      </c>
      <c r="AI318" s="42">
        <f t="shared" si="91"/>
        <v>5.2599139469862326</v>
      </c>
      <c r="AJ318" s="42">
        <f t="shared" si="91"/>
        <v>0.31875256777934213</v>
      </c>
      <c r="AK318" s="42">
        <f t="shared" si="91"/>
        <v>0.43557215697072144</v>
      </c>
      <c r="AL318" s="42">
        <f t="shared" si="91"/>
        <v>2.5474914598103391</v>
      </c>
    </row>
    <row r="319" spans="4:38">
      <c r="D319" s="52">
        <f t="shared" si="82"/>
        <v>9</v>
      </c>
      <c r="E319" s="42">
        <f t="shared" si="89"/>
        <v>1.5370572009526847E-2</v>
      </c>
      <c r="F319" s="42">
        <f t="shared" si="89"/>
        <v>0.43172878921591806</v>
      </c>
      <c r="G319" s="42">
        <f t="shared" si="89"/>
        <v>0.40161785417745288</v>
      </c>
      <c r="H319" s="42">
        <f t="shared" si="89"/>
        <v>0.41498152851808989</v>
      </c>
      <c r="I319" s="42">
        <f t="shared" si="89"/>
        <v>0.62208119162913378</v>
      </c>
      <c r="J319" s="42">
        <f t="shared" si="89"/>
        <v>36.006430819554552</v>
      </c>
      <c r="K319" s="42">
        <f t="shared" si="89"/>
        <v>4.8999376174024443</v>
      </c>
      <c r="L319" s="42">
        <f t="shared" si="89"/>
        <v>0.29073061182408788</v>
      </c>
      <c r="M319" s="42">
        <f t="shared" si="89"/>
        <v>0.4187751389175306</v>
      </c>
      <c r="N319" s="42">
        <f t="shared" si="89"/>
        <v>1.5600483422098814</v>
      </c>
      <c r="Q319" s="42">
        <f t="shared" si="90"/>
        <v>1.1215034251785546E-2</v>
      </c>
      <c r="R319" s="42">
        <f t="shared" si="90"/>
        <v>0.37346073124154183</v>
      </c>
      <c r="S319" s="42">
        <f t="shared" si="90"/>
        <v>0.26945525655094738</v>
      </c>
      <c r="T319" s="42">
        <f t="shared" si="90"/>
        <v>0.30687388155317169</v>
      </c>
      <c r="U319" s="42">
        <f t="shared" si="90"/>
        <v>0.50272176161664539</v>
      </c>
      <c r="V319" s="42">
        <f t="shared" si="90"/>
        <v>21.05956420611556</v>
      </c>
      <c r="W319" s="42">
        <f t="shared" si="90"/>
        <v>4.4942154838927264</v>
      </c>
      <c r="X319" s="42">
        <f t="shared" si="90"/>
        <v>0.26352235530230539</v>
      </c>
      <c r="Y319" s="42">
        <f t="shared" si="90"/>
        <v>0.39108113770071418</v>
      </c>
      <c r="Z319" s="42">
        <f t="shared" si="90"/>
        <v>0.67676823130145058</v>
      </c>
      <c r="AC319" s="42">
        <f t="shared" si="91"/>
        <v>1.9526109767268145E-2</v>
      </c>
      <c r="AD319" s="42">
        <f t="shared" si="91"/>
        <v>0.48999684719029368</v>
      </c>
      <c r="AE319" s="42">
        <f t="shared" si="91"/>
        <v>0.51853910947160486</v>
      </c>
      <c r="AF319" s="42">
        <f t="shared" si="91"/>
        <v>0.52308917548300737</v>
      </c>
      <c r="AG319" s="42">
        <f t="shared" si="91"/>
        <v>0.73940617072881221</v>
      </c>
      <c r="AH319" s="42">
        <f t="shared" si="91"/>
        <v>51.862769123084384</v>
      </c>
      <c r="AI319" s="42">
        <f t="shared" si="91"/>
        <v>5.3056597509121675</v>
      </c>
      <c r="AJ319" s="42">
        <f t="shared" si="91"/>
        <v>0.31793886834587015</v>
      </c>
      <c r="AK319" s="42">
        <f t="shared" si="91"/>
        <v>0.43787678261241869</v>
      </c>
      <c r="AL319" s="42">
        <f t="shared" si="91"/>
        <v>2.443328453118303</v>
      </c>
    </row>
    <row r="320" spans="4:38">
      <c r="D320" s="52">
        <f t="shared" si="82"/>
        <v>9.25</v>
      </c>
      <c r="E320" s="42">
        <f t="shared" si="89"/>
        <v>1.4756503040179923E-2</v>
      </c>
      <c r="F320" s="42">
        <f t="shared" si="89"/>
        <v>0.40854723387930469</v>
      </c>
      <c r="G320" s="42">
        <f t="shared" si="89"/>
        <v>0.40597222525101351</v>
      </c>
      <c r="H320" s="42">
        <f t="shared" si="89"/>
        <v>0.43330012106147964</v>
      </c>
      <c r="I320" s="42">
        <f t="shared" si="89"/>
        <v>0.61942936758285883</v>
      </c>
      <c r="J320" s="42">
        <f t="shared" si="89"/>
        <v>35.92929518928306</v>
      </c>
      <c r="K320" s="42">
        <f t="shared" si="89"/>
        <v>4.951389674754167</v>
      </c>
      <c r="L320" s="42">
        <f t="shared" si="89"/>
        <v>0.29040076821350364</v>
      </c>
      <c r="M320" s="42">
        <f t="shared" si="89"/>
        <v>0.41903115608758734</v>
      </c>
      <c r="N320" s="42">
        <f t="shared" si="89"/>
        <v>1.5283762993295724</v>
      </c>
      <c r="Q320" s="42">
        <f t="shared" si="90"/>
        <v>1.0596241138338441E-2</v>
      </c>
      <c r="R320" s="42">
        <f t="shared" si="90"/>
        <v>0.35665607272421884</v>
      </c>
      <c r="S320" s="42">
        <f t="shared" si="90"/>
        <v>0.28171537943570413</v>
      </c>
      <c r="T320" s="42">
        <f t="shared" si="90"/>
        <v>0.31227370268437282</v>
      </c>
      <c r="U320" s="42">
        <f t="shared" si="90"/>
        <v>0.49726009791921733</v>
      </c>
      <c r="V320" s="42">
        <f t="shared" si="90"/>
        <v>21.316190995786297</v>
      </c>
      <c r="W320" s="42">
        <f t="shared" si="90"/>
        <v>4.5472150852224118</v>
      </c>
      <c r="X320" s="42">
        <f t="shared" si="90"/>
        <v>0.26351362762791386</v>
      </c>
      <c r="Y320" s="42">
        <f t="shared" si="90"/>
        <v>0.39041377012619505</v>
      </c>
      <c r="Z320" s="42">
        <f t="shared" si="90"/>
        <v>0.72419403103973046</v>
      </c>
      <c r="AC320" s="42">
        <f t="shared" si="91"/>
        <v>1.8916764942021352E-2</v>
      </c>
      <c r="AD320" s="42">
        <f t="shared" si="91"/>
        <v>0.4604383950343906</v>
      </c>
      <c r="AE320" s="42">
        <f t="shared" si="91"/>
        <v>0.5173553158923927</v>
      </c>
      <c r="AF320" s="42">
        <f t="shared" si="91"/>
        <v>0.55432653943858579</v>
      </c>
      <c r="AG320" s="42">
        <f t="shared" si="91"/>
        <v>0.73988021754344757</v>
      </c>
      <c r="AH320" s="42">
        <f t="shared" si="91"/>
        <v>51.310593917128401</v>
      </c>
      <c r="AI320" s="42">
        <f t="shared" si="91"/>
        <v>5.3555642642859169</v>
      </c>
      <c r="AJ320" s="42">
        <f t="shared" si="91"/>
        <v>0.31728790879909247</v>
      </c>
      <c r="AK320" s="42">
        <f t="shared" si="91"/>
        <v>0.44039091967608757</v>
      </c>
      <c r="AL320" s="42">
        <f t="shared" si="91"/>
        <v>2.3325585676194067</v>
      </c>
    </row>
    <row r="321" spans="4:38">
      <c r="D321" s="52">
        <f t="shared" si="82"/>
        <v>9.5</v>
      </c>
      <c r="E321" s="42">
        <f t="shared" si="89"/>
        <v>1.4295951313169714E-2</v>
      </c>
      <c r="F321" s="42">
        <f t="shared" si="89"/>
        <v>0.38466682024913629</v>
      </c>
      <c r="G321" s="42">
        <f t="shared" si="89"/>
        <v>0.41068946058070371</v>
      </c>
      <c r="H321" s="42">
        <f t="shared" si="89"/>
        <v>0.45314526298348518</v>
      </c>
      <c r="I321" s="42">
        <f t="shared" si="89"/>
        <v>0.61744049954815305</v>
      </c>
      <c r="J321" s="42">
        <f t="shared" si="89"/>
        <v>35.845731589822279</v>
      </c>
      <c r="K321" s="42">
        <f t="shared" si="89"/>
        <v>5.0071294035518639</v>
      </c>
      <c r="L321" s="42">
        <f t="shared" si="89"/>
        <v>0.29015338550556524</v>
      </c>
      <c r="M321" s="42">
        <f t="shared" si="89"/>
        <v>0.41930850802181485</v>
      </c>
      <c r="N321" s="42">
        <f t="shared" si="89"/>
        <v>1.4952858389419892</v>
      </c>
      <c r="Q321" s="42">
        <f t="shared" si="90"/>
        <v>1.0132146303253124E-2</v>
      </c>
      <c r="R321" s="42">
        <f t="shared" si="90"/>
        <v>0.33937655613293694</v>
      </c>
      <c r="S321" s="42">
        <f t="shared" si="90"/>
        <v>0.294997179227524</v>
      </c>
      <c r="T321" s="42">
        <f t="shared" si="90"/>
        <v>0.31812350890984104</v>
      </c>
      <c r="U321" s="42">
        <f t="shared" si="90"/>
        <v>0.49316385014614605</v>
      </c>
      <c r="V321" s="42">
        <f t="shared" si="90"/>
        <v>21.570657158639236</v>
      </c>
      <c r="W321" s="42">
        <f t="shared" si="90"/>
        <v>4.6046313199962423</v>
      </c>
      <c r="X321" s="42">
        <f t="shared" si="90"/>
        <v>0.26350708187212019</v>
      </c>
      <c r="Y321" s="42">
        <f t="shared" si="90"/>
        <v>0.38991324444530606</v>
      </c>
      <c r="Z321" s="42">
        <f t="shared" si="90"/>
        <v>0.7749115858642569</v>
      </c>
      <c r="AC321" s="42">
        <f t="shared" si="91"/>
        <v>1.8459756323086281E-2</v>
      </c>
      <c r="AD321" s="42">
        <f t="shared" si="91"/>
        <v>0.42995708436533631</v>
      </c>
      <c r="AE321" s="42">
        <f t="shared" si="91"/>
        <v>0.51646747070798393</v>
      </c>
      <c r="AF321" s="42">
        <f t="shared" si="91"/>
        <v>0.5881670170571287</v>
      </c>
      <c r="AG321" s="42">
        <f t="shared" si="91"/>
        <v>0.7403937682593027</v>
      </c>
      <c r="AH321" s="42">
        <f t="shared" si="91"/>
        <v>50.712404110676111</v>
      </c>
      <c r="AI321" s="42">
        <f t="shared" si="91"/>
        <v>5.4096274871074757</v>
      </c>
      <c r="AJ321" s="42">
        <f t="shared" si="91"/>
        <v>0.31679968913900941</v>
      </c>
      <c r="AK321" s="42">
        <f t="shared" si="91"/>
        <v>0.44311456816172928</v>
      </c>
      <c r="AL321" s="42">
        <f t="shared" si="91"/>
        <v>2.2156600920197178</v>
      </c>
    </row>
    <row r="322" spans="4:38">
      <c r="D322" s="52">
        <f t="shared" si="82"/>
        <v>9.75</v>
      </c>
      <c r="E322" s="42">
        <f t="shared" si="89"/>
        <v>1.3988916828496227E-2</v>
      </c>
      <c r="F322" s="42">
        <f t="shared" si="89"/>
        <v>0.36011559712345342</v>
      </c>
      <c r="G322" s="42">
        <f t="shared" si="89"/>
        <v>0.41576956016652411</v>
      </c>
      <c r="H322" s="42">
        <f t="shared" si="89"/>
        <v>0.47451695428410667</v>
      </c>
      <c r="I322" s="42">
        <f t="shared" si="89"/>
        <v>0.61611458752501602</v>
      </c>
      <c r="J322" s="42">
        <f t="shared" si="89"/>
        <v>35.755740021172222</v>
      </c>
      <c r="K322" s="42">
        <f t="shared" si="89"/>
        <v>5.0671568037955366</v>
      </c>
      <c r="L322" s="42">
        <f t="shared" si="89"/>
        <v>0.28998846370027276</v>
      </c>
      <c r="M322" s="42">
        <f t="shared" si="89"/>
        <v>0.41960719472021435</v>
      </c>
      <c r="N322" s="42">
        <f t="shared" si="89"/>
        <v>1.4609651970144972</v>
      </c>
      <c r="Q322" s="42">
        <f t="shared" si="90"/>
        <v>9.8227497465295781E-3</v>
      </c>
      <c r="R322" s="42">
        <f t="shared" si="90"/>
        <v>0.32167735404428976</v>
      </c>
      <c r="S322" s="42">
        <f t="shared" si="90"/>
        <v>0.30930065592640649</v>
      </c>
      <c r="T322" s="42">
        <f t="shared" si="90"/>
        <v>0.32442330022957566</v>
      </c>
      <c r="U322" s="42">
        <f t="shared" si="90"/>
        <v>0.49043301829743208</v>
      </c>
      <c r="V322" s="42">
        <f t="shared" si="90"/>
        <v>21.822962694674324</v>
      </c>
      <c r="W322" s="42">
        <f t="shared" si="90"/>
        <v>4.6664641882142117</v>
      </c>
      <c r="X322" s="42">
        <f t="shared" si="90"/>
        <v>0.26350271803492442</v>
      </c>
      <c r="Y322" s="42">
        <f t="shared" si="90"/>
        <v>0.38957956065804661</v>
      </c>
      <c r="Z322" s="42">
        <f t="shared" si="90"/>
        <v>0.82881907900368001</v>
      </c>
      <c r="AC322" s="42">
        <f t="shared" si="91"/>
        <v>1.8155083910462933E-2</v>
      </c>
      <c r="AD322" s="42">
        <f t="shared" si="91"/>
        <v>0.39855384020261775</v>
      </c>
      <c r="AE322" s="42">
        <f t="shared" si="91"/>
        <v>0.51587557391837824</v>
      </c>
      <c r="AF322" s="42">
        <f t="shared" si="91"/>
        <v>0.62461060833863646</v>
      </c>
      <c r="AG322" s="42">
        <f t="shared" si="91"/>
        <v>0.74094682287637759</v>
      </c>
      <c r="AH322" s="42">
        <f t="shared" si="91"/>
        <v>50.068199703727487</v>
      </c>
      <c r="AI322" s="42">
        <f t="shared" si="91"/>
        <v>5.467849419376849</v>
      </c>
      <c r="AJ322" s="42">
        <f t="shared" si="91"/>
        <v>0.3164742093656211</v>
      </c>
      <c r="AK322" s="42">
        <f t="shared" si="91"/>
        <v>0.4460477280693439</v>
      </c>
      <c r="AL322" s="42">
        <f t="shared" si="91"/>
        <v>2.0931113150253151</v>
      </c>
    </row>
    <row r="323" spans="4:38">
      <c r="D323" s="52">
        <f t="shared" si="82"/>
        <v>10</v>
      </c>
      <c r="E323" s="42">
        <f t="shared" si="89"/>
        <v>1.3835399586159512E-2</v>
      </c>
      <c r="F323" s="42">
        <f t="shared" si="89"/>
        <v>0.33492161330029657</v>
      </c>
      <c r="G323" s="42">
        <f t="shared" si="89"/>
        <v>0.42121252400847464</v>
      </c>
      <c r="H323" s="42">
        <f t="shared" si="89"/>
        <v>0.49741519496334335</v>
      </c>
      <c r="I323" s="42">
        <f t="shared" si="89"/>
        <v>0.61545163151344706</v>
      </c>
      <c r="J323" s="42">
        <f t="shared" si="89"/>
        <v>35.65932048333287</v>
      </c>
      <c r="K323" s="42">
        <f t="shared" si="89"/>
        <v>5.1314718754851842</v>
      </c>
      <c r="L323" s="42">
        <f t="shared" si="89"/>
        <v>0.28990600279762646</v>
      </c>
      <c r="M323" s="42">
        <f t="shared" si="89"/>
        <v>0.41992721618278517</v>
      </c>
      <c r="N323" s="42">
        <f t="shared" si="89"/>
        <v>1.4256026095144614</v>
      </c>
      <c r="Q323" s="42">
        <f t="shared" si="90"/>
        <v>9.6680514681678036E-3</v>
      </c>
      <c r="R323" s="42">
        <f t="shared" si="90"/>
        <v>0.30361363903487093</v>
      </c>
      <c r="S323" s="42">
        <f t="shared" si="90"/>
        <v>0.32462580953235215</v>
      </c>
      <c r="T323" s="42">
        <f t="shared" si="90"/>
        <v>0.33117307664357704</v>
      </c>
      <c r="U323" s="42">
        <f t="shared" si="90"/>
        <v>0.48906760237307539</v>
      </c>
      <c r="V323" s="42">
        <f t="shared" si="90"/>
        <v>22.073107603891618</v>
      </c>
      <c r="W323" s="42">
        <f t="shared" si="90"/>
        <v>4.7327136898763218</v>
      </c>
      <c r="X323" s="42">
        <f t="shared" si="90"/>
        <v>0.26350053611632651</v>
      </c>
      <c r="Y323" s="42">
        <f t="shared" si="90"/>
        <v>0.38941271876441708</v>
      </c>
      <c r="Z323" s="42">
        <f t="shared" si="90"/>
        <v>0.88581469368665156</v>
      </c>
      <c r="AC323" s="42">
        <f t="shared" si="91"/>
        <v>1.8002747704151258E-2</v>
      </c>
      <c r="AD323" s="42">
        <f t="shared" si="91"/>
        <v>0.36622958756572271</v>
      </c>
      <c r="AE323" s="42">
        <f t="shared" si="91"/>
        <v>0.51557962552357484</v>
      </c>
      <c r="AF323" s="42">
        <f t="shared" si="91"/>
        <v>0.66365731328310917</v>
      </c>
      <c r="AG323" s="42">
        <f t="shared" si="91"/>
        <v>0.74153938139467179</v>
      </c>
      <c r="AH323" s="42">
        <f t="shared" si="91"/>
        <v>49.377980696282499</v>
      </c>
      <c r="AI323" s="42">
        <f t="shared" si="91"/>
        <v>5.5302300610940378</v>
      </c>
      <c r="AJ323" s="42">
        <f t="shared" si="91"/>
        <v>0.31631146947892697</v>
      </c>
      <c r="AK323" s="42">
        <f t="shared" si="91"/>
        <v>0.44919039939893074</v>
      </c>
      <c r="AL323" s="42">
        <f t="shared" si="91"/>
        <v>1.9653905253422721</v>
      </c>
    </row>
    <row r="324" spans="4:38">
      <c r="D324" s="52">
        <f t="shared" si="82"/>
        <v>10.25</v>
      </c>
      <c r="E324" s="42">
        <f t="shared" ref="E324:N327" si="92">($D234-$D233)/8*(E233+3*((2*E233+E234)/3)+3*((E233+2*E234)/3)+E234)</f>
        <v>1.379702027557533E-2</v>
      </c>
      <c r="F324" s="42">
        <f t="shared" si="92"/>
        <v>0.32216743731410502</v>
      </c>
      <c r="G324" s="42">
        <f t="shared" si="92"/>
        <v>0.42402472199348229</v>
      </c>
      <c r="H324" s="42">
        <f t="shared" si="92"/>
        <v>0.50924595264761552</v>
      </c>
      <c r="I324" s="42">
        <f t="shared" si="92"/>
        <v>0.61528589251055443</v>
      </c>
      <c r="J324" s="42">
        <f t="shared" si="92"/>
        <v>35.609503722115875</v>
      </c>
      <c r="K324" s="42">
        <f t="shared" si="92"/>
        <v>5.1647013291914998</v>
      </c>
      <c r="L324" s="42">
        <f t="shared" si="92"/>
        <v>0.28988538757196508</v>
      </c>
      <c r="M324" s="42">
        <f t="shared" si="92"/>
        <v>0.42009256060511313</v>
      </c>
      <c r="N324" s="42">
        <f t="shared" si="92"/>
        <v>1.4076843588672276</v>
      </c>
      <c r="Q324" s="42">
        <f t="shared" ref="Q324:Z327" si="93">($D234-$D233)/8*(Q233+3*((2*Q233+Q234)/3)+3*((Q233+2*Q234)/3)+Q234)</f>
        <v>9.6293768985773603E-3</v>
      </c>
      <c r="R324" s="42">
        <f t="shared" si="93"/>
        <v>0.2944975498720428</v>
      </c>
      <c r="S324" s="42">
        <f t="shared" si="93"/>
        <v>0.33254380556209068</v>
      </c>
      <c r="T324" s="42">
        <f t="shared" si="93"/>
        <v>0.33466046112414449</v>
      </c>
      <c r="U324" s="42">
        <f t="shared" si="93"/>
        <v>0.4887262483919862</v>
      </c>
      <c r="V324" s="42">
        <f t="shared" si="93"/>
        <v>22.197639901795828</v>
      </c>
      <c r="W324" s="42">
        <f t="shared" si="93"/>
        <v>4.7669425990684129</v>
      </c>
      <c r="X324" s="42">
        <f t="shared" si="93"/>
        <v>0.26349999063667706</v>
      </c>
      <c r="Y324" s="42">
        <f t="shared" si="93"/>
        <v>0.38937100829101001</v>
      </c>
      <c r="Z324" s="42">
        <f t="shared" si="93"/>
        <v>0.91507180431760604</v>
      </c>
      <c r="AC324" s="42">
        <f t="shared" ref="AC324:AL327" si="94">($D234-$D233)/8*(AC233+3*((2*AC233+AC234)/3)+3*((AC233+2*AC234)/3)+AC234)</f>
        <v>1.7964663652573327E-2</v>
      </c>
      <c r="AD324" s="42">
        <f t="shared" si="94"/>
        <v>0.34983732475616713</v>
      </c>
      <c r="AE324" s="42">
        <f t="shared" si="94"/>
        <v>0.51550563842487385</v>
      </c>
      <c r="AF324" s="42">
        <f t="shared" si="94"/>
        <v>0.68383144417108688</v>
      </c>
      <c r="AG324" s="42">
        <f t="shared" si="94"/>
        <v>0.74184553662912367</v>
      </c>
      <c r="AH324" s="42">
        <f t="shared" si="94"/>
        <v>49.021367542435925</v>
      </c>
      <c r="AI324" s="42">
        <f t="shared" si="94"/>
        <v>5.562460059314585</v>
      </c>
      <c r="AJ324" s="42">
        <f t="shared" si="94"/>
        <v>0.31627078450725321</v>
      </c>
      <c r="AK324" s="42">
        <f t="shared" si="94"/>
        <v>0.45081411291921736</v>
      </c>
      <c r="AL324" s="42">
        <f t="shared" si="94"/>
        <v>1.9002969134168493</v>
      </c>
    </row>
    <row r="325" spans="4:38">
      <c r="D325" s="52">
        <f t="shared" si="82"/>
        <v>10.5</v>
      </c>
      <c r="E325" s="42">
        <f t="shared" si="92"/>
        <v>1.365584666743434E-2</v>
      </c>
      <c r="F325" s="42">
        <f t="shared" si="92"/>
        <v>0.31887096179672941</v>
      </c>
      <c r="G325" s="42">
        <f t="shared" si="92"/>
        <v>0.41968602430737595</v>
      </c>
      <c r="H325" s="42">
        <f t="shared" si="92"/>
        <v>0.50403525590799192</v>
      </c>
      <c r="I325" s="42">
        <f t="shared" si="92"/>
        <v>0.60899017591747684</v>
      </c>
      <c r="J325" s="42">
        <f t="shared" si="92"/>
        <v>35.245140836206318</v>
      </c>
      <c r="K325" s="42">
        <f t="shared" si="92"/>
        <v>5.1118551705971456</v>
      </c>
      <c r="L325" s="42">
        <f t="shared" si="92"/>
        <v>0.28691922782924645</v>
      </c>
      <c r="M325" s="42">
        <f t="shared" si="92"/>
        <v>0.41579409750588875</v>
      </c>
      <c r="N325" s="42">
        <f t="shared" si="92"/>
        <v>1.3932806777755407</v>
      </c>
      <c r="Q325" s="42">
        <f t="shared" si="93"/>
        <v>9.5308473716382552E-3</v>
      </c>
      <c r="R325" s="42">
        <f t="shared" si="93"/>
        <v>0.29148419765006206</v>
      </c>
      <c r="S325" s="42">
        <f t="shared" si="93"/>
        <v>0.32914115716711467</v>
      </c>
      <c r="T325" s="42">
        <f t="shared" si="93"/>
        <v>0.33123615472643175</v>
      </c>
      <c r="U325" s="42">
        <f t="shared" si="93"/>
        <v>0.483725512979511</v>
      </c>
      <c r="V325" s="42">
        <f t="shared" si="93"/>
        <v>21.970509633479953</v>
      </c>
      <c r="W325" s="42">
        <f t="shared" si="93"/>
        <v>4.7181663797783067</v>
      </c>
      <c r="X325" s="42">
        <f t="shared" si="93"/>
        <v>0.26080381105004913</v>
      </c>
      <c r="Y325" s="42">
        <f t="shared" si="93"/>
        <v>0.3853868936743744</v>
      </c>
      <c r="Z325" s="42">
        <f t="shared" si="93"/>
        <v>0.90570862402625729</v>
      </c>
      <c r="AC325" s="42">
        <f t="shared" si="94"/>
        <v>1.778084596323045E-2</v>
      </c>
      <c r="AD325" s="42">
        <f t="shared" si="94"/>
        <v>0.34625772594339665</v>
      </c>
      <c r="AE325" s="42">
        <f t="shared" si="94"/>
        <v>0.51023089144763711</v>
      </c>
      <c r="AF325" s="42">
        <f t="shared" si="94"/>
        <v>0.67683435708955231</v>
      </c>
      <c r="AG325" s="42">
        <f t="shared" si="94"/>
        <v>0.73425483885544396</v>
      </c>
      <c r="AH325" s="42">
        <f t="shared" si="94"/>
        <v>48.5197720389327</v>
      </c>
      <c r="AI325" s="42">
        <f t="shared" si="94"/>
        <v>5.5055439614159862</v>
      </c>
      <c r="AJ325" s="42">
        <f t="shared" si="94"/>
        <v>0.31303464460844382</v>
      </c>
      <c r="AK325" s="42">
        <f t="shared" si="94"/>
        <v>0.44620130133740404</v>
      </c>
      <c r="AL325" s="42">
        <f t="shared" si="94"/>
        <v>1.880852731524824</v>
      </c>
    </row>
    <row r="326" spans="4:38">
      <c r="D326" s="52">
        <f t="shared" si="82"/>
        <v>10.75</v>
      </c>
      <c r="E326" s="42">
        <f t="shared" si="92"/>
        <v>1.3374872293835837E-2</v>
      </c>
      <c r="F326" s="42">
        <f t="shared" si="92"/>
        <v>0.31231006733653843</v>
      </c>
      <c r="G326" s="42">
        <f t="shared" si="92"/>
        <v>0.4110508205986948</v>
      </c>
      <c r="H326" s="42">
        <f t="shared" si="92"/>
        <v>0.49366453384664688</v>
      </c>
      <c r="I326" s="42">
        <f t="shared" si="92"/>
        <v>0.5964599654242595</v>
      </c>
      <c r="J326" s="42">
        <f t="shared" si="92"/>
        <v>34.519958311093468</v>
      </c>
      <c r="K326" s="42">
        <f t="shared" si="92"/>
        <v>5.0066767558519079</v>
      </c>
      <c r="L326" s="42">
        <f t="shared" si="92"/>
        <v>0.28101575276278007</v>
      </c>
      <c r="M326" s="42">
        <f t="shared" si="92"/>
        <v>0.40723897170975093</v>
      </c>
      <c r="N326" s="42">
        <f t="shared" si="92"/>
        <v>1.364613384181915</v>
      </c>
      <c r="Q326" s="42">
        <f t="shared" si="93"/>
        <v>9.3347464680966878E-3</v>
      </c>
      <c r="R326" s="42">
        <f t="shared" si="93"/>
        <v>0.28548679654831299</v>
      </c>
      <c r="S326" s="42">
        <f t="shared" si="93"/>
        <v>0.32236894942981953</v>
      </c>
      <c r="T326" s="42">
        <f t="shared" si="93"/>
        <v>0.32442084159690021</v>
      </c>
      <c r="U326" s="42">
        <f t="shared" si="93"/>
        <v>0.4737726718036393</v>
      </c>
      <c r="V326" s="42">
        <f t="shared" si="93"/>
        <v>21.518457825031625</v>
      </c>
      <c r="W326" s="42">
        <f t="shared" si="93"/>
        <v>4.621088265518785</v>
      </c>
      <c r="X326" s="42">
        <f t="shared" si="93"/>
        <v>0.25543767087386798</v>
      </c>
      <c r="Y326" s="42">
        <f t="shared" si="93"/>
        <v>0.3774574079617487</v>
      </c>
      <c r="Z326" s="42">
        <f t="shared" si="93"/>
        <v>0.88707331568573489</v>
      </c>
      <c r="AC326" s="42">
        <f t="shared" si="94"/>
        <v>1.7414998119575014E-2</v>
      </c>
      <c r="AD326" s="42">
        <f t="shared" si="94"/>
        <v>0.33913333812476382</v>
      </c>
      <c r="AE326" s="42">
        <f t="shared" si="94"/>
        <v>0.49973269176757001</v>
      </c>
      <c r="AF326" s="42">
        <f t="shared" si="94"/>
        <v>0.66290822609639366</v>
      </c>
      <c r="AG326" s="42">
        <f t="shared" si="94"/>
        <v>0.71914725904488086</v>
      </c>
      <c r="AH326" s="42">
        <f t="shared" si="94"/>
        <v>47.521458797155333</v>
      </c>
      <c r="AI326" s="42">
        <f t="shared" si="94"/>
        <v>5.3922652461850324</v>
      </c>
      <c r="AJ326" s="42">
        <f t="shared" si="94"/>
        <v>0.3065938346516921</v>
      </c>
      <c r="AK326" s="42">
        <f t="shared" si="94"/>
        <v>0.43702053545775416</v>
      </c>
      <c r="AL326" s="42">
        <f t="shared" si="94"/>
        <v>1.8421534526780952</v>
      </c>
    </row>
    <row r="327" spans="4:38">
      <c r="D327" s="52">
        <f t="shared" si="82"/>
        <v>11</v>
      </c>
      <c r="E327" s="42">
        <f t="shared" si="92"/>
        <v>1.3143548895905357E-2</v>
      </c>
      <c r="F327" s="42">
        <f t="shared" si="92"/>
        <v>0.30690854839885995</v>
      </c>
      <c r="G327" s="42">
        <f t="shared" si="92"/>
        <v>0.40394154355633938</v>
      </c>
      <c r="H327" s="42">
        <f t="shared" si="92"/>
        <v>0.48512642186334187</v>
      </c>
      <c r="I327" s="42">
        <f t="shared" si="92"/>
        <v>0.58614396816460523</v>
      </c>
      <c r="J327" s="42">
        <f t="shared" si="92"/>
        <v>33.922922774789996</v>
      </c>
      <c r="K327" s="42">
        <f t="shared" si="92"/>
        <v>4.9200844165712567</v>
      </c>
      <c r="L327" s="42">
        <f t="shared" si="92"/>
        <v>0.27615548065154372</v>
      </c>
      <c r="M327" s="42">
        <f t="shared" si="92"/>
        <v>0.40019562201369208</v>
      </c>
      <c r="N327" s="42">
        <f t="shared" si="92"/>
        <v>1.3410118874382144</v>
      </c>
      <c r="Q327" s="42">
        <f t="shared" si="93"/>
        <v>9.1732985511087349E-3</v>
      </c>
      <c r="R327" s="42">
        <f t="shared" si="93"/>
        <v>0.28054919606951961</v>
      </c>
      <c r="S327" s="42">
        <f t="shared" si="93"/>
        <v>0.31679345837980377</v>
      </c>
      <c r="T327" s="42">
        <f t="shared" si="93"/>
        <v>0.31880986230760655</v>
      </c>
      <c r="U327" s="42">
        <f t="shared" si="93"/>
        <v>0.46557859698329646</v>
      </c>
      <c r="V327" s="42">
        <f t="shared" si="93"/>
        <v>21.146288082177016</v>
      </c>
      <c r="W327" s="42">
        <f t="shared" si="93"/>
        <v>4.5411648227948396</v>
      </c>
      <c r="X327" s="42">
        <f t="shared" si="93"/>
        <v>0.25101978121571966</v>
      </c>
      <c r="Y327" s="42">
        <f t="shared" si="93"/>
        <v>0.37092914150316075</v>
      </c>
      <c r="Z327" s="42">
        <f t="shared" si="93"/>
        <v>0.87173105229138048</v>
      </c>
      <c r="AC327" s="42">
        <f t="shared" si="94"/>
        <v>1.7113799240702006E-2</v>
      </c>
      <c r="AD327" s="42">
        <f t="shared" si="94"/>
        <v>0.33326790072820017</v>
      </c>
      <c r="AE327" s="42">
        <f t="shared" si="94"/>
        <v>0.49108962873287487</v>
      </c>
      <c r="AF327" s="42">
        <f t="shared" si="94"/>
        <v>0.6514429814190773</v>
      </c>
      <c r="AG327" s="42">
        <f t="shared" si="94"/>
        <v>0.70670933934591496</v>
      </c>
      <c r="AH327" s="42">
        <f t="shared" si="94"/>
        <v>46.699557467402997</v>
      </c>
      <c r="AI327" s="42">
        <f t="shared" si="94"/>
        <v>5.2990040103476748</v>
      </c>
      <c r="AJ327" s="42">
        <f t="shared" si="94"/>
        <v>0.3012911800873676</v>
      </c>
      <c r="AK327" s="42">
        <f t="shared" si="94"/>
        <v>0.42946210252422423</v>
      </c>
      <c r="AL327" s="42">
        <f t="shared" si="94"/>
        <v>1.8102927225850489</v>
      </c>
    </row>
    <row r="328" spans="4:38">
      <c r="D328" s="52">
        <f t="shared" si="82"/>
        <v>12</v>
      </c>
      <c r="E328" s="42">
        <f t="shared" ref="E328:N328" si="95">($D238-$D237)/8*(E237+3*((2*E237+E238)/3)+3*((E237+2*E238)/3)+E238)</f>
        <v>5.0450871024380062E-2</v>
      </c>
      <c r="F328" s="42">
        <f t="shared" si="95"/>
        <v>1.1780534857198495</v>
      </c>
      <c r="G328" s="42">
        <f t="shared" si="95"/>
        <v>1.550509902367287</v>
      </c>
      <c r="H328" s="42">
        <f t="shared" si="95"/>
        <v>1.8621340958811534</v>
      </c>
      <c r="I328" s="42">
        <f t="shared" si="95"/>
        <v>2.2498850176456759</v>
      </c>
      <c r="J328" s="42">
        <f t="shared" si="95"/>
        <v>130.21148361338729</v>
      </c>
      <c r="K328" s="42">
        <f t="shared" si="95"/>
        <v>18.885503930131694</v>
      </c>
      <c r="L328" s="42">
        <f t="shared" si="95"/>
        <v>1.0600093359387184</v>
      </c>
      <c r="M328" s="42">
        <f t="shared" si="95"/>
        <v>1.5361313653289064</v>
      </c>
      <c r="N328" s="42">
        <f t="shared" si="95"/>
        <v>5.1474086877998859</v>
      </c>
      <c r="Q328" s="42">
        <f t="shared" ref="Q328:Z328" si="96">($D238-$D237)/8*(Q237+3*((2*Q237+Q238)/3)+3*((Q237+2*Q238)/3)+Q238)</f>
        <v>3.5211258826320251E-2</v>
      </c>
      <c r="R328" s="42">
        <f t="shared" si="96"/>
        <v>1.0768743981548441</v>
      </c>
      <c r="S328" s="42">
        <f t="shared" si="96"/>
        <v>1.2159962302925558</v>
      </c>
      <c r="T328" s="42">
        <f t="shared" si="96"/>
        <v>1.2237360983677845</v>
      </c>
      <c r="U328" s="42">
        <f t="shared" si="96"/>
        <v>1.787100724023909</v>
      </c>
      <c r="V328" s="42">
        <f t="shared" si="96"/>
        <v>81.168994852726257</v>
      </c>
      <c r="W328" s="42">
        <f t="shared" si="96"/>
        <v>17.431039560909461</v>
      </c>
      <c r="X328" s="42">
        <f t="shared" si="96"/>
        <v>0.96352718029052831</v>
      </c>
      <c r="Y328" s="42">
        <f t="shared" si="96"/>
        <v>1.4237934081098835</v>
      </c>
      <c r="Z328" s="42">
        <f t="shared" si="96"/>
        <v>3.3460971032565352</v>
      </c>
      <c r="AC328" s="42">
        <f t="shared" ref="AC328:AL328" si="97">($D238-$D237)/8*(AC237+3*((2*AC237+AC238)/3)+3*((AC237+2*AC238)/3)+AC238)</f>
        <v>6.5690483222439977E-2</v>
      </c>
      <c r="AD328" s="42">
        <f t="shared" si="97"/>
        <v>1.2792325732848551</v>
      </c>
      <c r="AE328" s="42">
        <f t="shared" si="97"/>
        <v>1.8850235744420185</v>
      </c>
      <c r="AF328" s="42">
        <f t="shared" si="97"/>
        <v>2.500532093394523</v>
      </c>
      <c r="AG328" s="42">
        <f t="shared" si="97"/>
        <v>2.7126693112674478</v>
      </c>
      <c r="AH328" s="42">
        <f t="shared" si="97"/>
        <v>179.25397237404837</v>
      </c>
      <c r="AI328" s="42">
        <f t="shared" si="97"/>
        <v>20.339968299353924</v>
      </c>
      <c r="AJ328" s="42">
        <f t="shared" si="97"/>
        <v>1.1564914915869082</v>
      </c>
      <c r="AK328" s="42">
        <f t="shared" si="97"/>
        <v>1.6484693225479321</v>
      </c>
      <c r="AL328" s="42">
        <f t="shared" si="97"/>
        <v>6.9487202723432375</v>
      </c>
    </row>
    <row r="329" spans="4:38">
      <c r="D329" s="52">
        <f t="shared" si="82"/>
        <v>13</v>
      </c>
      <c r="E329" s="42">
        <f t="shared" ref="E329:N329" si="98">($D239-$D238)/8*(E238+3*((2*E238+E239)/3)+3*((E238+2*E239)/3)+E239)</f>
        <v>4.6678309744869216E-2</v>
      </c>
      <c r="F329" s="42">
        <f t="shared" si="98"/>
        <v>1.0899622620168572</v>
      </c>
      <c r="G329" s="42">
        <f t="shared" si="98"/>
        <v>1.4345675310583306</v>
      </c>
      <c r="H329" s="42">
        <f t="shared" si="98"/>
        <v>1.7228894238915784</v>
      </c>
      <c r="I329" s="42">
        <f t="shared" si="98"/>
        <v>2.0816455219029768</v>
      </c>
      <c r="J329" s="42">
        <f t="shared" si="98"/>
        <v>120.47466854452277</v>
      </c>
      <c r="K329" s="42">
        <f t="shared" si="98"/>
        <v>17.47330391407181</v>
      </c>
      <c r="L329" s="42">
        <f t="shared" si="98"/>
        <v>0.98074509142746025</v>
      </c>
      <c r="M329" s="42">
        <f t="shared" si="98"/>
        <v>1.421264176885688</v>
      </c>
      <c r="N329" s="42">
        <f t="shared" si="98"/>
        <v>4.7625012657649437</v>
      </c>
      <c r="Q329" s="42">
        <f t="shared" ref="Q329:Z329" si="99">($D239-$D238)/8*(Q238+3*((2*Q238+Q239)/3)+3*((Q238+2*Q239)/3)+Q239)</f>
        <v>3.2578268969974317E-2</v>
      </c>
      <c r="R329" s="42">
        <f t="shared" si="99"/>
        <v>0.9963490360572842</v>
      </c>
      <c r="S329" s="42">
        <f t="shared" si="99"/>
        <v>1.1250677646132219</v>
      </c>
      <c r="T329" s="42">
        <f t="shared" si="99"/>
        <v>1.1322288691108102</v>
      </c>
      <c r="U329" s="42">
        <f t="shared" si="99"/>
        <v>1.6534668172717266</v>
      </c>
      <c r="V329" s="42">
        <f t="shared" si="99"/>
        <v>75.099426560630093</v>
      </c>
      <c r="W329" s="42">
        <f t="shared" si="99"/>
        <v>16.127599925995511</v>
      </c>
      <c r="X329" s="42">
        <f t="shared" si="99"/>
        <v>0.89147757523289251</v>
      </c>
      <c r="Y329" s="42">
        <f t="shared" si="99"/>
        <v>1.3173265072933951</v>
      </c>
      <c r="Z329" s="42">
        <f t="shared" si="99"/>
        <v>3.0958862325040988</v>
      </c>
      <c r="AC329" s="42">
        <f t="shared" ref="AC329:AL329" si="100">($D239-$D238)/8*(AC238+3*((2*AC238+AC239)/3)+3*((AC238+2*AC239)/3)+AC239)</f>
        <v>6.0778350519764227E-2</v>
      </c>
      <c r="AD329" s="42">
        <f t="shared" si="100"/>
        <v>1.1835754879764302</v>
      </c>
      <c r="AE329" s="42">
        <f t="shared" si="100"/>
        <v>1.744067297503439</v>
      </c>
      <c r="AF329" s="42">
        <f t="shared" si="100"/>
        <v>2.3135499786723459</v>
      </c>
      <c r="AG329" s="42">
        <f t="shared" si="100"/>
        <v>2.5098242265342314</v>
      </c>
      <c r="AH329" s="42">
        <f t="shared" si="100"/>
        <v>165.84991052841548</v>
      </c>
      <c r="AI329" s="42">
        <f t="shared" si="100"/>
        <v>18.819007902148105</v>
      </c>
      <c r="AJ329" s="42">
        <f t="shared" si="100"/>
        <v>1.070012607622028</v>
      </c>
      <c r="AK329" s="42">
        <f t="shared" si="100"/>
        <v>1.5252018464779842</v>
      </c>
      <c r="AL329" s="42">
        <f t="shared" si="100"/>
        <v>6.4291162990257877</v>
      </c>
    </row>
    <row r="330" spans="4:38">
      <c r="D330" s="52">
        <f t="shared" si="82"/>
        <v>14</v>
      </c>
      <c r="E330" s="42">
        <f t="shared" ref="E330:N330" si="101">($D240-$D239)/8*(E239+3*((2*E239+E240)/3)+3*((E239+2*E240)/3)+E240)</f>
        <v>4.3473188462819626E-2</v>
      </c>
      <c r="F330" s="42">
        <f t="shared" si="101"/>
        <v>1.0151210507194592</v>
      </c>
      <c r="G330" s="42">
        <f t="shared" si="101"/>
        <v>1.3360643301184592</v>
      </c>
      <c r="H330" s="42">
        <f t="shared" si="101"/>
        <v>1.6045888772497829</v>
      </c>
      <c r="I330" s="42">
        <f t="shared" si="101"/>
        <v>1.9387113325460494</v>
      </c>
      <c r="J330" s="42">
        <f t="shared" si="101"/>
        <v>112.20239120178194</v>
      </c>
      <c r="K330" s="42">
        <f t="shared" si="101"/>
        <v>16.273516292180297</v>
      </c>
      <c r="L330" s="42">
        <f t="shared" si="101"/>
        <v>0.9134031721938628</v>
      </c>
      <c r="M330" s="42">
        <f t="shared" si="101"/>
        <v>1.3236744379759209</v>
      </c>
      <c r="N330" s="42">
        <f t="shared" si="101"/>
        <v>4.4354886929849453</v>
      </c>
      <c r="Q330" s="42">
        <f t="shared" ref="Q330:Z330" si="102">($D240-$D239)/8*(Q239+3*((2*Q239+Q240)/3)+3*((Q239+2*Q240)/3)+Q240)</f>
        <v>3.0341313437978468E-2</v>
      </c>
      <c r="R330" s="42">
        <f t="shared" si="102"/>
        <v>0.92793568696064466</v>
      </c>
      <c r="S330" s="42">
        <f t="shared" si="102"/>
        <v>1.0478160677154744</v>
      </c>
      <c r="T330" s="42">
        <f t="shared" si="102"/>
        <v>1.0544854618543622</v>
      </c>
      <c r="U330" s="42">
        <f t="shared" si="102"/>
        <v>1.5399331072002531</v>
      </c>
      <c r="V330" s="42">
        <f t="shared" si="102"/>
        <v>69.942796604343954</v>
      </c>
      <c r="W330" s="42">
        <f t="shared" si="102"/>
        <v>15.020213775260448</v>
      </c>
      <c r="X330" s="42">
        <f t="shared" si="102"/>
        <v>0.8302651242151482</v>
      </c>
      <c r="Y330" s="42">
        <f t="shared" si="102"/>
        <v>1.2268735485849189</v>
      </c>
      <c r="Z330" s="42">
        <f t="shared" si="102"/>
        <v>2.8833101794113905</v>
      </c>
      <c r="AC330" s="42">
        <f t="shared" ref="AC330:AL330" si="103">($D240-$D239)/8*(AC239+3*((2*AC239+AC240)/3)+3*((AC239+2*AC240)/3)+AC240)</f>
        <v>5.660506348766086E-2</v>
      </c>
      <c r="AD330" s="42">
        <f t="shared" si="103"/>
        <v>1.1023064144782742</v>
      </c>
      <c r="AE330" s="42">
        <f t="shared" si="103"/>
        <v>1.6243125925214441</v>
      </c>
      <c r="AF330" s="42">
        <f t="shared" si="103"/>
        <v>2.1546922926452039</v>
      </c>
      <c r="AG330" s="42">
        <f t="shared" si="103"/>
        <v>2.3374895578918484</v>
      </c>
      <c r="AH330" s="42">
        <f t="shared" si="103"/>
        <v>154.46198579921992</v>
      </c>
      <c r="AI330" s="42">
        <f t="shared" si="103"/>
        <v>17.526818809100142</v>
      </c>
      <c r="AJ330" s="42">
        <f t="shared" si="103"/>
        <v>0.99654122017257762</v>
      </c>
      <c r="AK330" s="42">
        <f t="shared" si="103"/>
        <v>1.4204753273669259</v>
      </c>
      <c r="AL330" s="42">
        <f t="shared" si="103"/>
        <v>5.9876672065585002</v>
      </c>
    </row>
    <row r="331" spans="4:38">
      <c r="D331" s="52">
        <f t="shared" si="82"/>
        <v>15</v>
      </c>
      <c r="E331" s="42">
        <f t="shared" ref="E331:N331" si="104">($D241-$D240)/8*(E240+3*((2*E240+E241)/3)+3*((E240+2*E241)/3)+E241)</f>
        <v>4.0892251080649887E-2</v>
      </c>
      <c r="F331" s="42">
        <f t="shared" si="104"/>
        <v>0.95485485079556842</v>
      </c>
      <c r="G331" s="42">
        <f t="shared" si="104"/>
        <v>1.2567442135934095</v>
      </c>
      <c r="H331" s="42">
        <f t="shared" si="104"/>
        <v>1.5093268648982021</v>
      </c>
      <c r="I331" s="42">
        <f t="shared" si="104"/>
        <v>1.8236129758730946</v>
      </c>
      <c r="J331" s="42">
        <f t="shared" si="104"/>
        <v>105.54110510657912</v>
      </c>
      <c r="K331" s="42">
        <f t="shared" si="104"/>
        <v>15.307382267440941</v>
      </c>
      <c r="L331" s="42">
        <f t="shared" si="104"/>
        <v>0.8591758087207706</v>
      </c>
      <c r="M331" s="42">
        <f t="shared" si="104"/>
        <v>1.2450898905895156</v>
      </c>
      <c r="N331" s="42">
        <f t="shared" si="104"/>
        <v>4.1721604444552405</v>
      </c>
      <c r="Q331" s="42">
        <f t="shared" ref="Q331:Z331" si="105">($D241-$D240)/8*(Q240+3*((2*Q240+Q241)/3)+3*((Q240+2*Q241)/3)+Q241)</f>
        <v>2.8539995594839787E-2</v>
      </c>
      <c r="R331" s="42">
        <f t="shared" si="105"/>
        <v>0.87284555008756137</v>
      </c>
      <c r="S331" s="42">
        <f t="shared" si="105"/>
        <v>0.98560881413162815</v>
      </c>
      <c r="T331" s="42">
        <f t="shared" si="105"/>
        <v>0.99188225643771644</v>
      </c>
      <c r="U331" s="42">
        <f t="shared" si="105"/>
        <v>1.4485096100299661</v>
      </c>
      <c r="V331" s="42">
        <f t="shared" si="105"/>
        <v>65.7903986608613</v>
      </c>
      <c r="W331" s="42">
        <f t="shared" si="105"/>
        <v>14.128486423494998</v>
      </c>
      <c r="X331" s="42">
        <f t="shared" si="105"/>
        <v>0.78097354078249148</v>
      </c>
      <c r="Y331" s="42">
        <f t="shared" si="105"/>
        <v>1.1540359234485389</v>
      </c>
      <c r="Z331" s="42">
        <f t="shared" si="105"/>
        <v>2.7121324192892438</v>
      </c>
      <c r="AC331" s="42">
        <f t="shared" ref="AC331:AL331" si="106">($D241-$D240)/8*(AC240+3*((2*AC240+AC241)/3)+3*((AC240+2*AC241)/3)+AC241)</f>
        <v>5.3244506566460056E-2</v>
      </c>
      <c r="AD331" s="42">
        <f t="shared" si="106"/>
        <v>1.0368641515035757</v>
      </c>
      <c r="AE331" s="42">
        <f t="shared" si="106"/>
        <v>1.5278796130551908</v>
      </c>
      <c r="AF331" s="42">
        <f t="shared" si="106"/>
        <v>2.0267714733586875</v>
      </c>
      <c r="AG331" s="42">
        <f t="shared" si="106"/>
        <v>2.1987163417162252</v>
      </c>
      <c r="AH331" s="42">
        <f t="shared" si="106"/>
        <v>145.29181155229691</v>
      </c>
      <c r="AI331" s="42">
        <f t="shared" si="106"/>
        <v>16.486278111386888</v>
      </c>
      <c r="AJ331" s="42">
        <f t="shared" si="106"/>
        <v>0.93737807665904949</v>
      </c>
      <c r="AK331" s="42">
        <f t="shared" si="106"/>
        <v>1.3361438577304958</v>
      </c>
      <c r="AL331" s="42">
        <f t="shared" si="106"/>
        <v>5.6321884696212372</v>
      </c>
    </row>
    <row r="332" spans="4:38">
      <c r="D332" s="52">
        <f t="shared" si="82"/>
        <v>16</v>
      </c>
      <c r="E332" s="42">
        <f t="shared" ref="E332:N332" si="107">($D242-$D241)/8*(E241+3*((2*E241+E242)/3)+3*((E241+2*E242)/3)+E242)</f>
        <v>3.8176775987778952E-2</v>
      </c>
      <c r="F332" s="42">
        <f t="shared" si="107"/>
        <v>0.89144712693295869</v>
      </c>
      <c r="G332" s="42">
        <f t="shared" si="107"/>
        <v>1.1732893408501126</v>
      </c>
      <c r="H332" s="42">
        <f t="shared" si="107"/>
        <v>1.4090990857879575</v>
      </c>
      <c r="I332" s="42">
        <f t="shared" si="107"/>
        <v>1.7025148341920928</v>
      </c>
      <c r="J332" s="42">
        <f t="shared" si="107"/>
        <v>98.532583085481477</v>
      </c>
      <c r="K332" s="42">
        <f t="shared" si="107"/>
        <v>14.290886129766601</v>
      </c>
      <c r="L332" s="42">
        <f t="shared" si="107"/>
        <v>0.80212171051578074</v>
      </c>
      <c r="M332" s="42">
        <f t="shared" si="107"/>
        <v>1.1624089303358722</v>
      </c>
      <c r="N332" s="42">
        <f t="shared" si="107"/>
        <v>3.8951055631273555</v>
      </c>
      <c r="Q332" s="42">
        <f t="shared" ref="Q332:Z332" si="108">($D242-$D241)/8*(Q241+3*((2*Q241+Q242)/3)+3*((Q241+2*Q242)/3)+Q242)</f>
        <v>2.6644779627501999E-2</v>
      </c>
      <c r="R332" s="42">
        <f t="shared" si="108"/>
        <v>0.81488370429649981</v>
      </c>
      <c r="S332" s="42">
        <f t="shared" si="108"/>
        <v>0.92015885441163214</v>
      </c>
      <c r="T332" s="42">
        <f t="shared" si="108"/>
        <v>0.92601570492151097</v>
      </c>
      <c r="U332" s="42">
        <f t="shared" si="108"/>
        <v>1.3523204381484057</v>
      </c>
      <c r="V332" s="42">
        <f t="shared" si="108"/>
        <v>61.421546758791372</v>
      </c>
      <c r="W332" s="42">
        <f t="shared" si="108"/>
        <v>13.190275589679587</v>
      </c>
      <c r="X332" s="42">
        <f t="shared" si="108"/>
        <v>0.72911251229561524</v>
      </c>
      <c r="Y332" s="42">
        <f t="shared" si="108"/>
        <v>1.0774014579058557</v>
      </c>
      <c r="Z332" s="42">
        <f t="shared" si="108"/>
        <v>2.5320315972869869</v>
      </c>
      <c r="AC332" s="42">
        <f t="shared" ref="AC332:AL332" si="109">($D242-$D241)/8*(AC241+3*((2*AC241+AC242)/3)+3*((AC241+2*AC242)/3)+AC242)</f>
        <v>4.9708772348055971E-2</v>
      </c>
      <c r="AD332" s="42">
        <f t="shared" si="109"/>
        <v>0.96801054956941746</v>
      </c>
      <c r="AE332" s="42">
        <f t="shared" si="109"/>
        <v>1.4264198272885933</v>
      </c>
      <c r="AF332" s="42">
        <f t="shared" si="109"/>
        <v>1.8921824666544038</v>
      </c>
      <c r="AG332" s="42">
        <f t="shared" si="109"/>
        <v>2.0527092302357826</v>
      </c>
      <c r="AH332" s="42">
        <f t="shared" si="109"/>
        <v>135.64361941217157</v>
      </c>
      <c r="AI332" s="42">
        <f t="shared" si="109"/>
        <v>15.39149666985362</v>
      </c>
      <c r="AJ332" s="42">
        <f t="shared" si="109"/>
        <v>0.87513090873594646</v>
      </c>
      <c r="AK332" s="42">
        <f t="shared" si="109"/>
        <v>1.2474164027658916</v>
      </c>
      <c r="AL332" s="42">
        <f t="shared" si="109"/>
        <v>5.2581795289677231</v>
      </c>
    </row>
    <row r="333" spans="4:38">
      <c r="D333" s="52">
        <f t="shared" si="82"/>
        <v>17</v>
      </c>
      <c r="E333" s="42">
        <f t="shared" ref="E333:N333" si="110">($D243-$D242)/8*(E242+3*((2*E242+E243)/3)+3*((E242+2*E243)/3)+E243)</f>
        <v>3.5612313367549144E-2</v>
      </c>
      <c r="F333" s="42">
        <f t="shared" si="110"/>
        <v>0.83156562107550613</v>
      </c>
      <c r="G333" s="42">
        <f t="shared" si="110"/>
        <v>1.0944755442558853</v>
      </c>
      <c r="H333" s="42">
        <f t="shared" si="110"/>
        <v>1.3144451544329372</v>
      </c>
      <c r="I333" s="42">
        <f t="shared" si="110"/>
        <v>1.588151178809825</v>
      </c>
      <c r="J333" s="42">
        <f t="shared" si="110"/>
        <v>91.913817627699132</v>
      </c>
      <c r="K333" s="42">
        <f t="shared" si="110"/>
        <v>13.330919177568255</v>
      </c>
      <c r="L333" s="42">
        <f t="shared" si="110"/>
        <v>0.74824049372180634</v>
      </c>
      <c r="M333" s="42">
        <f t="shared" si="110"/>
        <v>1.0843260075604677</v>
      </c>
      <c r="N333" s="42">
        <f t="shared" si="110"/>
        <v>3.6334582039662022</v>
      </c>
      <c r="Q333" s="42">
        <f t="shared" ref="Q333:Z333" si="111">($D243-$D242)/8*(Q242+3*((2*Q242+Q243)/3)+3*((Q242+2*Q243)/3)+Q243)</f>
        <v>2.4854960041875832E-2</v>
      </c>
      <c r="R333" s="42">
        <f t="shared" si="111"/>
        <v>0.76014522139863172</v>
      </c>
      <c r="S333" s="42">
        <f t="shared" si="111"/>
        <v>0.85834868512003193</v>
      </c>
      <c r="T333" s="42">
        <f t="shared" si="111"/>
        <v>0.86381211125563484</v>
      </c>
      <c r="U333" s="42">
        <f t="shared" si="111"/>
        <v>1.2614805197824719</v>
      </c>
      <c r="V333" s="42">
        <f t="shared" si="111"/>
        <v>57.295654598855165</v>
      </c>
      <c r="W333" s="42">
        <f t="shared" si="111"/>
        <v>12.304240354250293</v>
      </c>
      <c r="X333" s="42">
        <f t="shared" si="111"/>
        <v>0.68013556923676433</v>
      </c>
      <c r="Y333" s="42">
        <f t="shared" si="111"/>
        <v>1.0050287733537306</v>
      </c>
      <c r="Z333" s="42">
        <f t="shared" si="111"/>
        <v>2.3619465071640837</v>
      </c>
      <c r="AC333" s="42">
        <f t="shared" ref="AC333:AL333" si="112">($D243-$D242)/8*(AC242+3*((2*AC242+AC243)/3)+3*((AC242+2*AC243)/3)+AC243)</f>
        <v>4.6369666693222525E-2</v>
      </c>
      <c r="AD333" s="42">
        <f t="shared" si="112"/>
        <v>0.90298602075238066</v>
      </c>
      <c r="AE333" s="42">
        <f t="shared" si="112"/>
        <v>1.330602403391739</v>
      </c>
      <c r="AF333" s="42">
        <f t="shared" si="112"/>
        <v>1.765078197610239</v>
      </c>
      <c r="AG333" s="42">
        <f t="shared" si="112"/>
        <v>1.9148218378371815</v>
      </c>
      <c r="AH333" s="42">
        <f t="shared" si="112"/>
        <v>126.53198065654311</v>
      </c>
      <c r="AI333" s="42">
        <f t="shared" si="112"/>
        <v>14.35759800088622</v>
      </c>
      <c r="AJ333" s="42">
        <f t="shared" si="112"/>
        <v>0.81634541820684814</v>
      </c>
      <c r="AK333" s="42">
        <f t="shared" si="112"/>
        <v>1.1636232417672072</v>
      </c>
      <c r="AL333" s="42">
        <f t="shared" si="112"/>
        <v>4.904969900768319</v>
      </c>
    </row>
    <row r="334" spans="4:38">
      <c r="D334" s="52">
        <f t="shared" si="82"/>
        <v>18</v>
      </c>
      <c r="E334" s="42">
        <f t="shared" ref="E334:N334" si="113">($D244-$D243)/8*(E243+3*((2*E243+E244)/3)+3*((E243+2*E244)/3)+E244)</f>
        <v>3.3211676336038651E-2</v>
      </c>
      <c r="F334" s="42">
        <f t="shared" si="113"/>
        <v>0.77550952599733702</v>
      </c>
      <c r="G334" s="42">
        <f t="shared" si="113"/>
        <v>1.0206966101409938</v>
      </c>
      <c r="H334" s="42">
        <f t="shared" si="113"/>
        <v>1.2258380010291758</v>
      </c>
      <c r="I334" s="42">
        <f t="shared" si="113"/>
        <v>1.4810934178567827</v>
      </c>
      <c r="J334" s="42">
        <f t="shared" si="113"/>
        <v>85.717878823408469</v>
      </c>
      <c r="K334" s="42">
        <f t="shared" si="113"/>
        <v>12.43227780284348</v>
      </c>
      <c r="L334" s="42">
        <f t="shared" si="113"/>
        <v>0.69780137118670427</v>
      </c>
      <c r="M334" s="42">
        <f t="shared" si="113"/>
        <v>1.0112312568456328</v>
      </c>
      <c r="N334" s="42">
        <f t="shared" si="113"/>
        <v>3.3885256654124114</v>
      </c>
      <c r="Q334" s="42">
        <f t="shared" ref="Q334:Z334" si="114">($D244-$D243)/8*(Q243+3*((2*Q243+Q244)/3)+3*((Q243+2*Q244)/3)+Q244)</f>
        <v>2.317947951699615E-2</v>
      </c>
      <c r="R334" s="42">
        <f t="shared" si="114"/>
        <v>0.70890359749789023</v>
      </c>
      <c r="S334" s="42">
        <f t="shared" si="114"/>
        <v>0.80048713543129013</v>
      </c>
      <c r="T334" s="42">
        <f t="shared" si="114"/>
        <v>0.80558227032547092</v>
      </c>
      <c r="U334" s="42">
        <f t="shared" si="114"/>
        <v>1.1764437287415834</v>
      </c>
      <c r="V334" s="42">
        <f t="shared" si="114"/>
        <v>53.43333684501944</v>
      </c>
      <c r="W334" s="42">
        <f t="shared" si="114"/>
        <v>11.474807715764783</v>
      </c>
      <c r="X334" s="42">
        <f t="shared" si="114"/>
        <v>0.63428742067349064</v>
      </c>
      <c r="Y334" s="42">
        <f t="shared" si="114"/>
        <v>0.9372794736622071</v>
      </c>
      <c r="Z334" s="42">
        <f t="shared" si="114"/>
        <v>2.2027269643889777</v>
      </c>
      <c r="AC334" s="42">
        <f t="shared" ref="AC334:AL334" si="115">($D244-$D243)/8*(AC243+3*((2*AC243+AC244)/3)+3*((AC243+2*AC244)/3)+AC244)</f>
        <v>4.32438731550812E-2</v>
      </c>
      <c r="AD334" s="42">
        <f t="shared" si="115"/>
        <v>0.84211545449678404</v>
      </c>
      <c r="AE334" s="42">
        <f t="shared" si="115"/>
        <v>1.2409060848506976</v>
      </c>
      <c r="AF334" s="42">
        <f t="shared" si="115"/>
        <v>1.6460937317328805</v>
      </c>
      <c r="AG334" s="42">
        <f t="shared" si="115"/>
        <v>1.7857431069719845</v>
      </c>
      <c r="AH334" s="42">
        <f t="shared" si="115"/>
        <v>118.00242080179748</v>
      </c>
      <c r="AI334" s="42">
        <f t="shared" si="115"/>
        <v>13.389747889922182</v>
      </c>
      <c r="AJ334" s="42">
        <f t="shared" si="115"/>
        <v>0.76131532169991756</v>
      </c>
      <c r="AK334" s="42">
        <f t="shared" si="115"/>
        <v>1.085183040029061</v>
      </c>
      <c r="AL334" s="42">
        <f t="shared" si="115"/>
        <v>4.5743243664358459</v>
      </c>
    </row>
    <row r="335" spans="4:38">
      <c r="D335" s="52">
        <f t="shared" si="82"/>
        <v>19</v>
      </c>
      <c r="E335" s="42">
        <f t="shared" ref="E335:N335" si="116">($D245-$D244)/8*(E244+3*((2*E244+E245)/3)+3*((E244+2*E245)/3)+E245)</f>
        <v>3.0971203960181777E-2</v>
      </c>
      <c r="F335" s="42">
        <f t="shared" si="116"/>
        <v>0.72319335705028875</v>
      </c>
      <c r="G335" s="42">
        <f t="shared" si="116"/>
        <v>0.95184002681128865</v>
      </c>
      <c r="H335" s="42">
        <f t="shared" si="116"/>
        <v>1.1431425010853433</v>
      </c>
      <c r="I335" s="42">
        <f t="shared" si="116"/>
        <v>1.38117828996031</v>
      </c>
      <c r="J335" s="42">
        <f t="shared" si="116"/>
        <v>79.935317965060662</v>
      </c>
      <c r="K335" s="42">
        <f t="shared" si="116"/>
        <v>11.593591591873025</v>
      </c>
      <c r="L335" s="42">
        <f t="shared" si="116"/>
        <v>0.65072742405557527</v>
      </c>
      <c r="M335" s="42">
        <f t="shared" si="116"/>
        <v>0.94301320986595738</v>
      </c>
      <c r="N335" s="42">
        <f t="shared" si="116"/>
        <v>3.1599344292633234</v>
      </c>
      <c r="Q335" s="42">
        <f t="shared" ref="Q335:Z335" si="117">($D245-$D244)/8*(Q244+3*((2*Q244+Q245)/3)+3*((Q244+2*Q245)/3)+Q245)</f>
        <v>2.1615782971868242E-2</v>
      </c>
      <c r="R335" s="42">
        <f t="shared" si="117"/>
        <v>0.66108068993763247</v>
      </c>
      <c r="S335" s="42">
        <f t="shared" si="117"/>
        <v>0.74648596740784801</v>
      </c>
      <c r="T335" s="42">
        <f t="shared" si="117"/>
        <v>0.751237382555209</v>
      </c>
      <c r="U335" s="42">
        <f t="shared" si="117"/>
        <v>1.0970803852798923</v>
      </c>
      <c r="V335" s="42">
        <f t="shared" si="117"/>
        <v>49.828703524502146</v>
      </c>
      <c r="W335" s="42">
        <f t="shared" si="117"/>
        <v>10.700712802719311</v>
      </c>
      <c r="X335" s="42">
        <f t="shared" si="117"/>
        <v>0.59149814891275176</v>
      </c>
      <c r="Y335" s="42">
        <f t="shared" si="117"/>
        <v>0.87405024223316463</v>
      </c>
      <c r="Z335" s="42">
        <f t="shared" si="117"/>
        <v>2.0541301617062624</v>
      </c>
      <c r="AC335" s="42">
        <f t="shared" ref="AC335:AL335" si="118">($D245-$D244)/8*(AC244+3*((2*AC244+AC245)/3)+3*((AC244+2*AC245)/3)+AC245)</f>
        <v>4.0326624948495378E-2</v>
      </c>
      <c r="AD335" s="42">
        <f t="shared" si="118"/>
        <v>0.78530602416294526</v>
      </c>
      <c r="AE335" s="42">
        <f t="shared" si="118"/>
        <v>1.1571940862147294</v>
      </c>
      <c r="AF335" s="42">
        <f t="shared" si="118"/>
        <v>1.535047619615477</v>
      </c>
      <c r="AG335" s="42">
        <f t="shared" si="118"/>
        <v>1.6652761946407308</v>
      </c>
      <c r="AH335" s="42">
        <f t="shared" si="118"/>
        <v>110.04193240561918</v>
      </c>
      <c r="AI335" s="42">
        <f t="shared" si="118"/>
        <v>12.486470381026749</v>
      </c>
      <c r="AJ335" s="42">
        <f t="shared" si="118"/>
        <v>0.70995669919839832</v>
      </c>
      <c r="AK335" s="42">
        <f t="shared" si="118"/>
        <v>1.0119761774987521</v>
      </c>
      <c r="AL335" s="42">
        <f t="shared" si="118"/>
        <v>4.2657386968203843</v>
      </c>
    </row>
    <row r="336" spans="4:38">
      <c r="D336" s="52">
        <f t="shared" si="82"/>
        <v>20</v>
      </c>
      <c r="E336" s="42">
        <f t="shared" ref="E336:N336" si="119">($D246-$D245)/8*(E245+3*((2*E245+E246)/3)+3*((E245+2*E246)/3)+E246)</f>
        <v>2.8884489634487358E-2</v>
      </c>
      <c r="F336" s="42">
        <f t="shared" si="119"/>
        <v>0.67446751673926786</v>
      </c>
      <c r="G336" s="42">
        <f t="shared" si="119"/>
        <v>0.88770889964328881</v>
      </c>
      <c r="H336" s="42">
        <f t="shared" si="119"/>
        <v>1.0661221877519726</v>
      </c>
      <c r="I336" s="42">
        <f t="shared" si="119"/>
        <v>1.2881200889390092</v>
      </c>
      <c r="J336" s="42">
        <f t="shared" si="119"/>
        <v>74.549599885095787</v>
      </c>
      <c r="K336" s="42">
        <f t="shared" si="119"/>
        <v>10.812462330895153</v>
      </c>
      <c r="L336" s="42">
        <f t="shared" si="119"/>
        <v>0.60688404490748771</v>
      </c>
      <c r="M336" s="42">
        <f t="shared" si="119"/>
        <v>0.87947679788545174</v>
      </c>
      <c r="N336" s="42">
        <f t="shared" si="119"/>
        <v>2.9470308414571713</v>
      </c>
      <c r="Q336" s="42">
        <f t="shared" ref="Q336:Z336" si="120">($D246-$D245)/8*(Q245+3*((2*Q245+Q246)/3)+3*((Q245+2*Q246)/3)+Q246)</f>
        <v>2.015939903385635E-2</v>
      </c>
      <c r="R336" s="42">
        <f t="shared" si="120"/>
        <v>0.61653974965302649</v>
      </c>
      <c r="S336" s="42">
        <f t="shared" si="120"/>
        <v>0.69619076531875645</v>
      </c>
      <c r="T336" s="42">
        <f t="shared" si="120"/>
        <v>0.7006220493511609</v>
      </c>
      <c r="U336" s="42">
        <f t="shared" si="120"/>
        <v>1.023163550811812</v>
      </c>
      <c r="V336" s="42">
        <f t="shared" si="120"/>
        <v>46.471447228975549</v>
      </c>
      <c r="W336" s="42">
        <f t="shared" si="120"/>
        <v>9.9797420994401005</v>
      </c>
      <c r="X336" s="42">
        <f t="shared" si="120"/>
        <v>0.55164539851451633</v>
      </c>
      <c r="Y336" s="42">
        <f t="shared" si="120"/>
        <v>0.81516027579241812</v>
      </c>
      <c r="Z336" s="42">
        <f t="shared" si="120"/>
        <v>1.9157311882345089</v>
      </c>
      <c r="AC336" s="42">
        <f t="shared" ref="AC336:AL336" si="121">($D246-$D245)/8*(AC245+3*((2*AC245+AC246)/3)+3*((AC245+2*AC246)/3)+AC246)</f>
        <v>3.7609580235118421E-2</v>
      </c>
      <c r="AD336" s="42">
        <f t="shared" si="121"/>
        <v>0.732395283825509</v>
      </c>
      <c r="AE336" s="42">
        <f t="shared" si="121"/>
        <v>1.0792270339678212</v>
      </c>
      <c r="AF336" s="42">
        <f t="shared" si="121"/>
        <v>1.4316223261527836</v>
      </c>
      <c r="AG336" s="42">
        <f t="shared" si="121"/>
        <v>1.5530766270662093</v>
      </c>
      <c r="AH336" s="42">
        <f t="shared" si="121"/>
        <v>102.62775254121604</v>
      </c>
      <c r="AI336" s="42">
        <f t="shared" si="121"/>
        <v>11.645182562350206</v>
      </c>
      <c r="AJ336" s="42">
        <f t="shared" si="121"/>
        <v>0.6621226913004592</v>
      </c>
      <c r="AK336" s="42">
        <f t="shared" si="121"/>
        <v>0.94379331997848748</v>
      </c>
      <c r="AL336" s="42">
        <f t="shared" si="121"/>
        <v>3.9783304946798337</v>
      </c>
    </row>
    <row r="337" spans="4:38">
      <c r="D337" s="52">
        <f t="shared" si="82"/>
        <v>25</v>
      </c>
      <c r="E337" s="42">
        <f t="shared" ref="E337:N337" si="122">($D247-$D246)/8*(E246+3*((2*E246+E247)/3)+3*((E246+2*E247)/3)+E247)</f>
        <v>0.11888765940684809</v>
      </c>
      <c r="F337" s="42">
        <f t="shared" si="122"/>
        <v>2.7760872851061476</v>
      </c>
      <c r="G337" s="42">
        <f t="shared" si="122"/>
        <v>3.6537821733644171</v>
      </c>
      <c r="H337" s="42">
        <f t="shared" si="122"/>
        <v>4.3881257085534706</v>
      </c>
      <c r="I337" s="42">
        <f t="shared" si="122"/>
        <v>5.3018621532454766</v>
      </c>
      <c r="J337" s="42">
        <f t="shared" si="122"/>
        <v>306.84383045057632</v>
      </c>
      <c r="K337" s="42">
        <f t="shared" si="122"/>
        <v>44.503758079561848</v>
      </c>
      <c r="L337" s="42">
        <f t="shared" si="122"/>
        <v>2.4979158206854786</v>
      </c>
      <c r="M337" s="42">
        <f t="shared" si="122"/>
        <v>3.6198990990095314</v>
      </c>
      <c r="N337" s="42">
        <f t="shared" si="122"/>
        <v>12.129887125383348</v>
      </c>
      <c r="Q337" s="42">
        <f t="shared" ref="Q337:Z337" si="123">($D247-$D246)/8*(Q246+3*((2*Q246+Q247)/3)+3*((Q246+2*Q247)/3)+Q247)</f>
        <v>8.2975458334643773E-2</v>
      </c>
      <c r="R337" s="42">
        <f t="shared" si="123"/>
        <v>2.5376584005837941</v>
      </c>
      <c r="S337" s="42">
        <f t="shared" si="123"/>
        <v>2.8654994994471252</v>
      </c>
      <c r="T337" s="42">
        <f t="shared" si="123"/>
        <v>2.8837385264628743</v>
      </c>
      <c r="U337" s="42">
        <f t="shared" si="123"/>
        <v>4.2113092973323321</v>
      </c>
      <c r="V337" s="42">
        <f t="shared" si="123"/>
        <v>191.27502892435353</v>
      </c>
      <c r="W337" s="42">
        <f t="shared" si="123"/>
        <v>41.07630755122652</v>
      </c>
      <c r="X337" s="42">
        <f t="shared" si="123"/>
        <v>2.2705552731540504</v>
      </c>
      <c r="Y337" s="42">
        <f t="shared" si="123"/>
        <v>3.3551742979280563</v>
      </c>
      <c r="Z337" s="42">
        <f t="shared" si="123"/>
        <v>7.8850898840173649</v>
      </c>
      <c r="AC337" s="42">
        <f t="shared" ref="AC337:AL337" si="124">($D247-$D246)/8*(AC246+3*((2*AC246+AC247)/3)+3*((AC246+2*AC247)/3)+AC247)</f>
        <v>0.15479986047905261</v>
      </c>
      <c r="AD337" s="42">
        <f t="shared" si="124"/>
        <v>3.0145161696285001</v>
      </c>
      <c r="AE337" s="42">
        <f t="shared" si="124"/>
        <v>4.4420648472817081</v>
      </c>
      <c r="AF337" s="42">
        <f t="shared" si="124"/>
        <v>5.8925128906440687</v>
      </c>
      <c r="AG337" s="42">
        <f t="shared" si="124"/>
        <v>6.3924150091586318</v>
      </c>
      <c r="AH337" s="42">
        <f t="shared" si="124"/>
        <v>422.41263197679928</v>
      </c>
      <c r="AI337" s="42">
        <f t="shared" si="124"/>
        <v>47.931208607897176</v>
      </c>
      <c r="AJ337" s="42">
        <f t="shared" si="124"/>
        <v>2.7252763682169063</v>
      </c>
      <c r="AK337" s="42">
        <f t="shared" si="124"/>
        <v>3.884623900091015</v>
      </c>
      <c r="AL337" s="42">
        <f t="shared" si="124"/>
        <v>16.374684366749342</v>
      </c>
    </row>
    <row r="338" spans="4:38">
      <c r="D338" s="52">
        <f t="shared" si="82"/>
        <v>30</v>
      </c>
      <c r="E338" s="42">
        <f t="shared" ref="E338:N338" si="125">($D248-$D247)/8*(E247+3*((2*E247+E248)/3)+3*((E247+2*E248)/3)+E248)</f>
        <v>8.369267322954628E-2</v>
      </c>
      <c r="F338" s="42">
        <f t="shared" si="125"/>
        <v>1.9542664660761595</v>
      </c>
      <c r="G338" s="42">
        <f t="shared" si="125"/>
        <v>2.5721323728046697</v>
      </c>
      <c r="H338" s="42">
        <f t="shared" si="125"/>
        <v>3.0890840382293074</v>
      </c>
      <c r="I338" s="42">
        <f t="shared" si="125"/>
        <v>3.7323219156092922</v>
      </c>
      <c r="J338" s="42">
        <f t="shared" si="125"/>
        <v>216.00711598266318</v>
      </c>
      <c r="K338" s="42">
        <f t="shared" si="125"/>
        <v>31.329058886535755</v>
      </c>
      <c r="L338" s="42">
        <f t="shared" si="125"/>
        <v>1.7584436734524669</v>
      </c>
      <c r="M338" s="42">
        <f t="shared" si="125"/>
        <v>2.5482798965750595</v>
      </c>
      <c r="N338" s="42">
        <f t="shared" si="125"/>
        <v>8.5390080396983041</v>
      </c>
      <c r="Q338" s="42">
        <f t="shared" ref="Q338:Z338" si="126">($D248-$D247)/8*(Q247+3*((2*Q247+Q248)/3)+3*((Q247+2*Q248)/3)+Q248)</f>
        <v>5.8411764140367674E-2</v>
      </c>
      <c r="R338" s="42">
        <f t="shared" si="126"/>
        <v>1.7864210326613517</v>
      </c>
      <c r="S338" s="42">
        <f t="shared" si="126"/>
        <v>2.0172094769395605</v>
      </c>
      <c r="T338" s="42">
        <f t="shared" si="126"/>
        <v>2.0300491016379505</v>
      </c>
      <c r="U338" s="42">
        <f t="shared" si="126"/>
        <v>2.9646115891981557</v>
      </c>
      <c r="V338" s="42">
        <f t="shared" si="126"/>
        <v>134.65080036570922</v>
      </c>
      <c r="W338" s="42">
        <f t="shared" si="126"/>
        <v>28.916255921875145</v>
      </c>
      <c r="X338" s="42">
        <f t="shared" si="126"/>
        <v>1.5983899546327449</v>
      </c>
      <c r="Y338" s="42">
        <f t="shared" si="126"/>
        <v>2.3619230754953398</v>
      </c>
      <c r="Z338" s="42">
        <f t="shared" si="126"/>
        <v>5.5508221319281326</v>
      </c>
      <c r="AC338" s="42">
        <f t="shared" ref="AC338:AL338" si="127">($D248-$D247)/8*(AC247+3*((2*AC247+AC248)/3)+3*((AC247+2*AC248)/3)+AC248)</f>
        <v>0.10897358231872505</v>
      </c>
      <c r="AD338" s="42">
        <f t="shared" si="127"/>
        <v>2.1221118994909678</v>
      </c>
      <c r="AE338" s="42">
        <f t="shared" si="127"/>
        <v>3.1270552686697783</v>
      </c>
      <c r="AF338" s="42">
        <f t="shared" si="127"/>
        <v>4.1481189748206662</v>
      </c>
      <c r="AG338" s="42">
        <f t="shared" si="127"/>
        <v>4.5000322420204357</v>
      </c>
      <c r="AH338" s="42">
        <f t="shared" si="127"/>
        <v>297.36343159961723</v>
      </c>
      <c r="AI338" s="42">
        <f t="shared" si="127"/>
        <v>33.741861851196376</v>
      </c>
      <c r="AJ338" s="42">
        <f t="shared" si="127"/>
        <v>1.9184973922721889</v>
      </c>
      <c r="AK338" s="42">
        <f t="shared" si="127"/>
        <v>2.7346367176547846</v>
      </c>
      <c r="AL338" s="42">
        <f t="shared" si="127"/>
        <v>11.527193947468476</v>
      </c>
    </row>
    <row r="339" spans="4:38">
      <c r="D339" s="52">
        <f t="shared" si="82"/>
        <v>40</v>
      </c>
      <c r="E339" s="42">
        <f t="shared" ref="E339:N339" si="128">($D249-$D248)/8*(E248+3*((2*E248+E249)/3)+3*((E248+2*E249)/3)+E249)</f>
        <v>0.10359417748633085</v>
      </c>
      <c r="F339" s="42">
        <f t="shared" si="128"/>
        <v>2.4189767076385662</v>
      </c>
      <c r="G339" s="42">
        <f t="shared" si="128"/>
        <v>3.183766598252185</v>
      </c>
      <c r="H339" s="42">
        <f t="shared" si="128"/>
        <v>3.8236455806449743</v>
      </c>
      <c r="I339" s="42">
        <f t="shared" si="128"/>
        <v>4.6198407105635644</v>
      </c>
      <c r="J339" s="42">
        <f t="shared" si="128"/>
        <v>267.3720249088496</v>
      </c>
      <c r="K339" s="42">
        <f t="shared" si="128"/>
        <v>38.778879459017269</v>
      </c>
      <c r="L339" s="42">
        <f t="shared" si="128"/>
        <v>2.1765886902396172</v>
      </c>
      <c r="M339" s="42">
        <f t="shared" si="128"/>
        <v>3.154242178005247</v>
      </c>
      <c r="N339" s="42">
        <f t="shared" si="128"/>
        <v>10.569521563679986</v>
      </c>
      <c r="Q339" s="42">
        <f t="shared" ref="Q339:Z339" si="129">($D249-$D248)/8*(Q248+3*((2*Q248+Q249)/3)+3*((Q248+2*Q249)/3)+Q249)</f>
        <v>7.2301653515718989E-2</v>
      </c>
      <c r="R339" s="42">
        <f t="shared" si="129"/>
        <v>2.2112188604043919</v>
      </c>
      <c r="S339" s="42">
        <f t="shared" si="129"/>
        <v>2.4968871051356469</v>
      </c>
      <c r="T339" s="42">
        <f t="shared" si="129"/>
        <v>2.5127798984774818</v>
      </c>
      <c r="U339" s="42">
        <f t="shared" si="129"/>
        <v>3.6695744955725083</v>
      </c>
      <c r="V339" s="42">
        <f t="shared" si="129"/>
        <v>166.66977375072432</v>
      </c>
      <c r="W339" s="42">
        <f t="shared" si="129"/>
        <v>35.792329634338522</v>
      </c>
      <c r="X339" s="42">
        <f t="shared" si="129"/>
        <v>1.9784753702207747</v>
      </c>
      <c r="Y339" s="42">
        <f t="shared" si="129"/>
        <v>2.9235710708012617</v>
      </c>
      <c r="Z339" s="42">
        <f t="shared" si="129"/>
        <v>6.8707669493703136</v>
      </c>
      <c r="AC339" s="42">
        <f t="shared" ref="AC339:AL339" si="130">($D249-$D248)/8*(AC248+3*((2*AC248+AC249)/3)+3*((AC248+2*AC249)/3)+AC249)</f>
        <v>0.13488670145694287</v>
      </c>
      <c r="AD339" s="42">
        <f t="shared" si="130"/>
        <v>2.6267345548727401</v>
      </c>
      <c r="AE339" s="42">
        <f t="shared" si="130"/>
        <v>3.8706460913687217</v>
      </c>
      <c r="AF339" s="42">
        <f t="shared" si="130"/>
        <v>5.1345112628124676</v>
      </c>
      <c r="AG339" s="42">
        <f t="shared" si="130"/>
        <v>5.5701069255546294</v>
      </c>
      <c r="AH339" s="42">
        <f t="shared" si="130"/>
        <v>368.07427606697496</v>
      </c>
      <c r="AI339" s="42">
        <f t="shared" si="130"/>
        <v>41.765429283696008</v>
      </c>
      <c r="AJ339" s="42">
        <f t="shared" si="130"/>
        <v>2.3747020102584608</v>
      </c>
      <c r="AK339" s="42">
        <f t="shared" si="130"/>
        <v>3.3849132852092416</v>
      </c>
      <c r="AL339" s="42">
        <f t="shared" si="130"/>
        <v>14.268276177989653</v>
      </c>
    </row>
    <row r="340" spans="4:38">
      <c r="D340" s="52">
        <f t="shared" ref="D340:D356" si="131">D250</f>
        <v>50</v>
      </c>
      <c r="E340" s="42">
        <f t="shared" ref="E340:N340" si="132">($D250-$D249)/8*(E249+3*((2*E249+E250)/3)+3*((E249+2*E250)/3)+E250)</f>
        <v>5.1838237928457549E-2</v>
      </c>
      <c r="F340" s="42">
        <f t="shared" si="132"/>
        <v>1.2104492082145326</v>
      </c>
      <c r="G340" s="42">
        <f t="shared" si="132"/>
        <v>1.5931479397155281</v>
      </c>
      <c r="H340" s="42">
        <f t="shared" si="132"/>
        <v>1.9133416005906629</v>
      </c>
      <c r="I340" s="42">
        <f t="shared" si="132"/>
        <v>2.3117554263835749</v>
      </c>
      <c r="J340" s="42">
        <f t="shared" si="132"/>
        <v>133.79221669545331</v>
      </c>
      <c r="K340" s="42">
        <f t="shared" si="132"/>
        <v>19.404843291127634</v>
      </c>
      <c r="L340" s="42">
        <f t="shared" si="132"/>
        <v>1.0891589193023807</v>
      </c>
      <c r="M340" s="42">
        <f t="shared" si="132"/>
        <v>1.5783740020426076</v>
      </c>
      <c r="N340" s="42">
        <f t="shared" si="132"/>
        <v>5.2889591568049426</v>
      </c>
      <c r="Q340" s="42">
        <f t="shared" ref="Q340:Z340" si="133">($D250-$D249)/8*(Q249+3*((2*Q249+Q250)/3)+3*((Q249+2*Q250)/3)+Q250)</f>
        <v>3.6179546075968259E-2</v>
      </c>
      <c r="R340" s="42">
        <f t="shared" si="133"/>
        <v>1.1064877600158598</v>
      </c>
      <c r="S340" s="42">
        <f t="shared" si="133"/>
        <v>1.2494353541597261</v>
      </c>
      <c r="T340" s="42">
        <f t="shared" si="133"/>
        <v>1.2573880636902455</v>
      </c>
      <c r="U340" s="42">
        <f t="shared" si="133"/>
        <v>1.8362448586725568</v>
      </c>
      <c r="V340" s="42">
        <f t="shared" si="133"/>
        <v>83.401090648287223</v>
      </c>
      <c r="W340" s="42">
        <f t="shared" si="133"/>
        <v>17.910382075705389</v>
      </c>
      <c r="X340" s="42">
        <f t="shared" si="133"/>
        <v>0.99002356566449345</v>
      </c>
      <c r="Y340" s="42">
        <f t="shared" si="133"/>
        <v>1.4629468223631437</v>
      </c>
      <c r="Z340" s="42">
        <f t="shared" si="133"/>
        <v>3.4381126479761566</v>
      </c>
      <c r="AC340" s="42">
        <f t="shared" ref="AC340:AL340" si="134">($D250-$D249)/8*(AC249+3*((2*AC249+AC250)/3)+3*((AC249+2*AC250)/3)+AC250)</f>
        <v>6.7496929780946957E-2</v>
      </c>
      <c r="AD340" s="42">
        <f t="shared" si="134"/>
        <v>1.314410656413205</v>
      </c>
      <c r="AE340" s="42">
        <f t="shared" si="134"/>
        <v>1.9368605252713298</v>
      </c>
      <c r="AF340" s="42">
        <f t="shared" si="134"/>
        <v>2.5692951374910802</v>
      </c>
      <c r="AG340" s="42">
        <f t="shared" si="134"/>
        <v>2.7872659940945974</v>
      </c>
      <c r="AH340" s="42">
        <f t="shared" si="134"/>
        <v>184.1833427426194</v>
      </c>
      <c r="AI340" s="42">
        <f t="shared" si="134"/>
        <v>20.899304506549882</v>
      </c>
      <c r="AJ340" s="42">
        <f t="shared" si="134"/>
        <v>1.1882942729402677</v>
      </c>
      <c r="AK340" s="42">
        <f t="shared" si="134"/>
        <v>1.6938011817220753</v>
      </c>
      <c r="AL340" s="42">
        <f t="shared" si="134"/>
        <v>7.1398056656337268</v>
      </c>
    </row>
    <row r="341" spans="4:38">
      <c r="D341" s="52">
        <f t="shared" si="131"/>
        <v>60</v>
      </c>
      <c r="E341" s="42">
        <f t="shared" ref="E341:N341" si="135">($D251-$D250)/8*(E250+3*((2*E250+E251)/3)+3*((E250+2*E251)/3)+E251)</f>
        <v>2.5836730974151546E-2</v>
      </c>
      <c r="F341" s="42">
        <f t="shared" si="135"/>
        <v>0.60330080265604791</v>
      </c>
      <c r="G341" s="42">
        <f t="shared" si="135"/>
        <v>0.79404193439718396</v>
      </c>
      <c r="H341" s="42">
        <f t="shared" si="135"/>
        <v>0.95362987191691362</v>
      </c>
      <c r="I341" s="42">
        <f t="shared" si="135"/>
        <v>1.1522035743564221</v>
      </c>
      <c r="J341" s="42">
        <f t="shared" si="135"/>
        <v>66.683468561692095</v>
      </c>
      <c r="K341" s="42">
        <f t="shared" si="135"/>
        <v>9.6715809746535513</v>
      </c>
      <c r="L341" s="42">
        <f t="shared" si="135"/>
        <v>0.54284842831559887</v>
      </c>
      <c r="M341" s="42">
        <f t="shared" si="135"/>
        <v>0.7866784462012516</v>
      </c>
      <c r="N341" s="42">
        <f t="shared" si="135"/>
        <v>2.6360736847621222</v>
      </c>
      <c r="Q341" s="42">
        <f t="shared" ref="Q341:Z341" si="136">($D251-$D250)/8*(Q250+3*((2*Q250+Q251)/3)+3*((Q250+2*Q251)/3)+Q251)</f>
        <v>1.8032271853487481E-2</v>
      </c>
      <c r="R341" s="42">
        <f t="shared" si="136"/>
        <v>0.55148530745153679</v>
      </c>
      <c r="S341" s="42">
        <f t="shared" si="136"/>
        <v>0.62273191383492565</v>
      </c>
      <c r="T341" s="42">
        <f t="shared" si="136"/>
        <v>0.62669562913210008</v>
      </c>
      <c r="U341" s="42">
        <f t="shared" si="136"/>
        <v>0.91520403300875541</v>
      </c>
      <c r="V341" s="42">
        <f t="shared" si="136"/>
        <v>41.567993591998629</v>
      </c>
      <c r="W341" s="42">
        <f t="shared" si="136"/>
        <v>8.9267255567773347</v>
      </c>
      <c r="X341" s="42">
        <f t="shared" si="136"/>
        <v>0.4934383101417445</v>
      </c>
      <c r="Y341" s="42">
        <f t="shared" si="136"/>
        <v>0.72914830807041475</v>
      </c>
      <c r="Z341" s="42">
        <f t="shared" si="136"/>
        <v>1.713592033494316</v>
      </c>
      <c r="AC341" s="42">
        <f t="shared" ref="AC341:AL341" si="137">($D251-$D250)/8*(AC250+3*((2*AC250+AC251)/3)+3*((AC250+2*AC251)/3)+AC251)</f>
        <v>3.3641190094815671E-2</v>
      </c>
      <c r="AD341" s="42">
        <f t="shared" si="137"/>
        <v>0.65511629786055892</v>
      </c>
      <c r="AE341" s="42">
        <f t="shared" si="137"/>
        <v>0.96535195495944204</v>
      </c>
      <c r="AF341" s="42">
        <f t="shared" si="137"/>
        <v>1.2805641147017273</v>
      </c>
      <c r="AG341" s="42">
        <f t="shared" si="137"/>
        <v>1.3892031157040907</v>
      </c>
      <c r="AH341" s="42">
        <f t="shared" si="137"/>
        <v>91.798943531385575</v>
      </c>
      <c r="AI341" s="42">
        <f t="shared" si="137"/>
        <v>10.416436392529768</v>
      </c>
      <c r="AJ341" s="42">
        <f t="shared" si="137"/>
        <v>0.59225854648945297</v>
      </c>
      <c r="AK341" s="42">
        <f t="shared" si="137"/>
        <v>0.84420858433209056</v>
      </c>
      <c r="AL341" s="42">
        <f t="shared" si="137"/>
        <v>3.5585553360299276</v>
      </c>
    </row>
    <row r="342" spans="4:38">
      <c r="D342" s="52">
        <f t="shared" si="131"/>
        <v>75</v>
      </c>
      <c r="E342" s="42">
        <f t="shared" ref="E342:N342" si="138">($D252-$D251)/8*(E251+3*((2*E251+E252)/3)+3*((E251+2*E252)/3)+E252)</f>
        <v>1.7421247382889887E-2</v>
      </c>
      <c r="F342" s="42">
        <f t="shared" si="138"/>
        <v>0.40679498268887282</v>
      </c>
      <c r="G342" s="42">
        <f t="shared" si="138"/>
        <v>0.53540832953523587</v>
      </c>
      <c r="H342" s="42">
        <f t="shared" si="138"/>
        <v>0.64301563255038374</v>
      </c>
      <c r="I342" s="42">
        <f t="shared" si="138"/>
        <v>0.77691034227182698</v>
      </c>
      <c r="J342" s="42">
        <f t="shared" si="138"/>
        <v>44.963474803551378</v>
      </c>
      <c r="K342" s="42">
        <f t="shared" si="138"/>
        <v>6.5213747401580422</v>
      </c>
      <c r="L342" s="42">
        <f t="shared" si="138"/>
        <v>0.36603302370413665</v>
      </c>
      <c r="M342" s="42">
        <f t="shared" si="138"/>
        <v>0.53044326063427216</v>
      </c>
      <c r="N342" s="42">
        <f t="shared" si="138"/>
        <v>1.7774575207564594</v>
      </c>
      <c r="Q342" s="42">
        <f t="shared" ref="Q342:Z342" si="139">($D252-$D251)/8*(Q251+3*((2*Q251+Q252)/3)+3*((Q251+2*Q252)/3)+Q252)</f>
        <v>1.2158839643816198E-2</v>
      </c>
      <c r="R342" s="42">
        <f t="shared" si="139"/>
        <v>0.37185671742892829</v>
      </c>
      <c r="S342" s="42">
        <f t="shared" si="139"/>
        <v>0.4198970347677653</v>
      </c>
      <c r="T342" s="42">
        <f t="shared" si="139"/>
        <v>0.42256969737421129</v>
      </c>
      <c r="U342" s="42">
        <f t="shared" si="139"/>
        <v>0.61710577397795752</v>
      </c>
      <c r="V342" s="42">
        <f t="shared" si="139"/>
        <v>28.028557494409206</v>
      </c>
      <c r="W342" s="42">
        <f t="shared" si="139"/>
        <v>6.01913200239491</v>
      </c>
      <c r="X342" s="42">
        <f t="shared" si="139"/>
        <v>0.33271666132122851</v>
      </c>
      <c r="Y342" s="42">
        <f t="shared" si="139"/>
        <v>0.49165171346246322</v>
      </c>
      <c r="Z342" s="42">
        <f t="shared" si="139"/>
        <v>1.1554445784460994</v>
      </c>
      <c r="AC342" s="42">
        <f t="shared" ref="AC342:AL342" si="140">($D252-$D251)/8*(AC251+3*((2*AC251+AC252)/3)+3*((AC251+2*AC252)/3)+AC252)</f>
        <v>2.2683655121963613E-2</v>
      </c>
      <c r="AD342" s="42">
        <f t="shared" si="140"/>
        <v>0.44173324794881741</v>
      </c>
      <c r="AE342" s="42">
        <f t="shared" si="140"/>
        <v>0.65091962430270622</v>
      </c>
      <c r="AF342" s="42">
        <f t="shared" si="140"/>
        <v>0.86346156772655647</v>
      </c>
      <c r="AG342" s="42">
        <f t="shared" si="140"/>
        <v>0.936714910565698</v>
      </c>
      <c r="AH342" s="42">
        <f t="shared" si="140"/>
        <v>61.898392112693585</v>
      </c>
      <c r="AI342" s="42">
        <f t="shared" si="140"/>
        <v>7.0236174779211771</v>
      </c>
      <c r="AJ342" s="42">
        <f t="shared" si="140"/>
        <v>0.39934938608704479</v>
      </c>
      <c r="AK342" s="42">
        <f t="shared" si="140"/>
        <v>0.56923480780608227</v>
      </c>
      <c r="AL342" s="42">
        <f t="shared" si="140"/>
        <v>2.3994704630668187</v>
      </c>
    </row>
    <row r="343" spans="4:38">
      <c r="D343" s="52">
        <f t="shared" si="131"/>
        <v>100</v>
      </c>
      <c r="E343" s="42">
        <f t="shared" ref="E343:N343" si="141">($D253-$D252)/8*(E252+3*((2*E252+E253)/3)+3*((E252+2*E253)/3)+E253)</f>
        <v>8.87535449553635E-3</v>
      </c>
      <c r="F343" s="42">
        <f t="shared" si="141"/>
        <v>0.20724403936283503</v>
      </c>
      <c r="G343" s="42">
        <f t="shared" si="141"/>
        <v>0.27276684728989231</v>
      </c>
      <c r="H343" s="42">
        <f t="shared" si="141"/>
        <v>0.32758800559030382</v>
      </c>
      <c r="I343" s="42">
        <f t="shared" si="141"/>
        <v>0.39580143415466046</v>
      </c>
      <c r="J343" s="42">
        <f t="shared" si="141"/>
        <v>22.90690037640903</v>
      </c>
      <c r="K343" s="42">
        <f t="shared" si="141"/>
        <v>3.3223518009384736</v>
      </c>
      <c r="L343" s="42">
        <f t="shared" si="141"/>
        <v>0.1864776253414509</v>
      </c>
      <c r="M343" s="42">
        <f t="shared" si="141"/>
        <v>0.27023736443356738</v>
      </c>
      <c r="N343" s="42">
        <f t="shared" si="141"/>
        <v>0.90553593842910218</v>
      </c>
      <c r="Q343" s="42">
        <f t="shared" ref="Q343:Z343" si="142">($D253-$D252)/8*(Q252+3*((2*Q252+Q253)/3)+3*((Q252+2*Q253)/3)+Q253)</f>
        <v>6.1943906610979205E-3</v>
      </c>
      <c r="R343" s="42">
        <f t="shared" si="142"/>
        <v>0.18944453954368659</v>
      </c>
      <c r="S343" s="42">
        <f t="shared" si="142"/>
        <v>0.21391895501401623</v>
      </c>
      <c r="T343" s="42">
        <f t="shared" si="142"/>
        <v>0.2152805583227706</v>
      </c>
      <c r="U343" s="42">
        <f t="shared" si="142"/>
        <v>0.31438807939068231</v>
      </c>
      <c r="V343" s="42">
        <f t="shared" si="142"/>
        <v>14.2793095289907</v>
      </c>
      <c r="W343" s="42">
        <f t="shared" si="142"/>
        <v>3.0664813547823342</v>
      </c>
      <c r="X343" s="42">
        <f t="shared" si="142"/>
        <v>0.16950441325444068</v>
      </c>
      <c r="Y343" s="42">
        <f t="shared" si="142"/>
        <v>0.25047478802251971</v>
      </c>
      <c r="Z343" s="42">
        <f t="shared" si="142"/>
        <v>0.58864787395915885</v>
      </c>
      <c r="AC343" s="42">
        <f t="shared" ref="AC343:AL343" si="143">($D253-$D252)/8*(AC252+3*((2*AC252+AC253)/3)+3*((AC252+2*AC253)/3)+AC253)</f>
        <v>1.15563183299748E-2</v>
      </c>
      <c r="AD343" s="42">
        <f t="shared" si="143"/>
        <v>0.22504353918198361</v>
      </c>
      <c r="AE343" s="42">
        <f t="shared" si="143"/>
        <v>0.33161473956576848</v>
      </c>
      <c r="AF343" s="42">
        <f t="shared" si="143"/>
        <v>0.4398954528578371</v>
      </c>
      <c r="AG343" s="42">
        <f t="shared" si="143"/>
        <v>0.47721478891863944</v>
      </c>
      <c r="AH343" s="42">
        <f t="shared" si="143"/>
        <v>31.534491223827366</v>
      </c>
      <c r="AI343" s="42">
        <f t="shared" si="143"/>
        <v>3.578222247094613</v>
      </c>
      <c r="AJ343" s="42">
        <f t="shared" si="143"/>
        <v>0.2034508374284611</v>
      </c>
      <c r="AK343" s="42">
        <f t="shared" si="143"/>
        <v>0.28999994084461567</v>
      </c>
      <c r="AL343" s="42">
        <f t="shared" si="143"/>
        <v>1.2224240028990454</v>
      </c>
    </row>
    <row r="344" spans="4:38">
      <c r="D344" s="52">
        <f t="shared" si="131"/>
        <v>125</v>
      </c>
      <c r="E344" s="42">
        <f t="shared" ref="E344:N344" si="144">($D254-$D253)/8*(E253+3*((2*E253+E254)/3)+3*((E253+2*E254)/3)+E254)</f>
        <v>1.5535847590518676E-3</v>
      </c>
      <c r="F344" s="42">
        <f t="shared" si="144"/>
        <v>3.627699390715871E-2</v>
      </c>
      <c r="G344" s="42">
        <f t="shared" si="144"/>
        <v>4.7746421502073873E-2</v>
      </c>
      <c r="H344" s="42">
        <f t="shared" si="144"/>
        <v>5.7342580850066452E-2</v>
      </c>
      <c r="I344" s="42">
        <f t="shared" si="144"/>
        <v>6.9282987628585049E-2</v>
      </c>
      <c r="J344" s="42">
        <f t="shared" si="144"/>
        <v>4.0097340697553649</v>
      </c>
      <c r="K344" s="42">
        <f t="shared" si="144"/>
        <v>0.58156044637342863</v>
      </c>
      <c r="L344" s="42">
        <f t="shared" si="144"/>
        <v>3.264194086899453E-2</v>
      </c>
      <c r="M344" s="42">
        <f t="shared" si="144"/>
        <v>4.7303648651046248E-2</v>
      </c>
      <c r="N344" s="42">
        <f t="shared" si="144"/>
        <v>0.15850936809619415</v>
      </c>
      <c r="Q344" s="42">
        <f t="shared" ref="Q344:Z344" si="145">($D254-$D253)/8*(Q253+3*((2*Q253+Q254)/3)+3*((Q253+2*Q254)/3)+Q254)</f>
        <v>1.0842959486896966E-3</v>
      </c>
      <c r="R344" s="42">
        <f t="shared" si="145"/>
        <v>3.3161283807727399E-2</v>
      </c>
      <c r="S344" s="42">
        <f t="shared" si="145"/>
        <v>3.7445403262395961E-2</v>
      </c>
      <c r="T344" s="42">
        <f t="shared" si="145"/>
        <v>3.7683744857587388E-2</v>
      </c>
      <c r="U344" s="42">
        <f t="shared" si="145"/>
        <v>5.5032002250118124E-2</v>
      </c>
      <c r="V344" s="42">
        <f t="shared" si="145"/>
        <v>2.4995190519072805</v>
      </c>
      <c r="W344" s="42">
        <f t="shared" si="145"/>
        <v>0.53677165223118883</v>
      </c>
      <c r="X344" s="42">
        <f t="shared" si="145"/>
        <v>2.9670868150288389E-2</v>
      </c>
      <c r="Y344" s="42">
        <f t="shared" si="145"/>
        <v>4.3844312178656017E-2</v>
      </c>
      <c r="Z344" s="42">
        <f t="shared" si="145"/>
        <v>0.10303975642788882</v>
      </c>
      <c r="AC344" s="42">
        <f t="shared" ref="AC344:AL344" si="146">($D254-$D253)/8*(AC253+3*((2*AC253+AC254)/3)+3*((AC253+2*AC254)/3)+AC254)</f>
        <v>2.0228735694140421E-3</v>
      </c>
      <c r="AD344" s="42">
        <f t="shared" si="146"/>
        <v>3.9392704006590014E-2</v>
      </c>
      <c r="AE344" s="42">
        <f t="shared" si="146"/>
        <v>5.8047439741751805E-2</v>
      </c>
      <c r="AF344" s="42">
        <f t="shared" si="146"/>
        <v>7.7001416842545523E-2</v>
      </c>
      <c r="AG344" s="42">
        <f t="shared" si="146"/>
        <v>8.353397300705212E-2</v>
      </c>
      <c r="AH344" s="42">
        <f t="shared" si="146"/>
        <v>5.5199490876034512</v>
      </c>
      <c r="AI344" s="42">
        <f t="shared" si="146"/>
        <v>0.62634924051566832</v>
      </c>
      <c r="AJ344" s="42">
        <f t="shared" si="146"/>
        <v>3.5613013587700686E-2</v>
      </c>
      <c r="AK344" s="42">
        <f t="shared" si="146"/>
        <v>5.0762985123436598E-2</v>
      </c>
      <c r="AL344" s="42">
        <f t="shared" si="146"/>
        <v>0.21397897976449953</v>
      </c>
    </row>
    <row r="345" spans="4:38">
      <c r="D345" s="52">
        <f t="shared" si="131"/>
        <v>150</v>
      </c>
      <c r="E345" s="42">
        <f t="shared" ref="E345:N345" si="147">($D255-$D254)/8*(E254+3*((2*E254+E255)/3)+3*((E254+2*E255)/3)+E255)</f>
        <v>2.6998922271084493E-4</v>
      </c>
      <c r="F345" s="42">
        <f t="shared" si="147"/>
        <v>6.3043856025320625E-3</v>
      </c>
      <c r="G345" s="42">
        <f t="shared" si="147"/>
        <v>8.2975963515737102E-3</v>
      </c>
      <c r="H345" s="42">
        <f t="shared" si="147"/>
        <v>9.9652617868056376E-3</v>
      </c>
      <c r="I345" s="42">
        <f t="shared" si="147"/>
        <v>1.2040321500284657E-2</v>
      </c>
      <c r="J345" s="42">
        <f t="shared" si="147"/>
        <v>0.69683033285620777</v>
      </c>
      <c r="K345" s="42">
        <f t="shared" si="147"/>
        <v>0.10106629326845239</v>
      </c>
      <c r="L345" s="42">
        <f t="shared" si="147"/>
        <v>5.6726690910456909E-3</v>
      </c>
      <c r="M345" s="42">
        <f t="shared" si="147"/>
        <v>8.2206492154809439E-3</v>
      </c>
      <c r="N345" s="42">
        <f t="shared" si="147"/>
        <v>2.7546499047014596E-2</v>
      </c>
      <c r="Q345" s="42">
        <f t="shared" ref="Q345:Z345" si="148">($D255-$D254)/8*(Q254+3*((2*Q254+Q255)/3)+3*((Q254+2*Q255)/3)+Q255)</f>
        <v>1.8843401923813264E-4</v>
      </c>
      <c r="R345" s="42">
        <f t="shared" si="148"/>
        <v>5.7629229349585422E-3</v>
      </c>
      <c r="S345" s="42">
        <f t="shared" si="148"/>
        <v>6.5074372428050413E-3</v>
      </c>
      <c r="T345" s="42">
        <f t="shared" si="148"/>
        <v>6.5488573595064116E-3</v>
      </c>
      <c r="U345" s="42">
        <f t="shared" si="148"/>
        <v>9.5637186353440626E-3</v>
      </c>
      <c r="V345" s="42">
        <f t="shared" si="148"/>
        <v>0.43437810653294701</v>
      </c>
      <c r="W345" s="42">
        <f t="shared" si="148"/>
        <v>9.3282687226900321E-2</v>
      </c>
      <c r="X345" s="42">
        <f t="shared" si="148"/>
        <v>5.1563421836998595E-3</v>
      </c>
      <c r="Y345" s="42">
        <f t="shared" si="148"/>
        <v>7.6194695503007098E-3</v>
      </c>
      <c r="Z345" s="42">
        <f t="shared" si="148"/>
        <v>1.7906730601076726E-2</v>
      </c>
      <c r="AC345" s="42">
        <f t="shared" ref="AC345:AL345" si="149">($D255-$D254)/8*(AC254+3*((2*AC254+AC255)/3)+3*((AC254+2*AC255)/3)+AC255)</f>
        <v>3.5154442618355765E-4</v>
      </c>
      <c r="AD345" s="42">
        <f t="shared" si="149"/>
        <v>6.8458482701055793E-3</v>
      </c>
      <c r="AE345" s="42">
        <f t="shared" si="149"/>
        <v>1.0087755460342377E-2</v>
      </c>
      <c r="AF345" s="42">
        <f t="shared" si="149"/>
        <v>1.338166621410487E-2</v>
      </c>
      <c r="AG345" s="42">
        <f t="shared" si="149"/>
        <v>1.4516924365225285E-2</v>
      </c>
      <c r="AH345" s="42">
        <f t="shared" si="149"/>
        <v>0.95928255917946825</v>
      </c>
      <c r="AI345" s="42">
        <f t="shared" si="149"/>
        <v>0.10884989931000449</v>
      </c>
      <c r="AJ345" s="42">
        <f t="shared" si="149"/>
        <v>6.1889959983915223E-3</v>
      </c>
      <c r="AK345" s="42">
        <f t="shared" si="149"/>
        <v>8.8218288806611988E-3</v>
      </c>
      <c r="AL345" s="42">
        <f t="shared" si="149"/>
        <v>3.7186267492952459E-2</v>
      </c>
    </row>
    <row r="346" spans="4:38">
      <c r="D346" s="52">
        <f t="shared" si="131"/>
        <v>175</v>
      </c>
      <c r="E346" s="42">
        <f t="shared" ref="E346:N346" si="150">($D256-$D255)/8*(E255+3*((2*E255+E256)/3)+3*((E255+2*E256)/3)+E256)</f>
        <v>4.8496483131626954E-5</v>
      </c>
      <c r="F346" s="42">
        <f t="shared" si="150"/>
        <v>1.1324175348877254E-3</v>
      </c>
      <c r="G346" s="42">
        <f t="shared" si="150"/>
        <v>1.4904455720742373E-3</v>
      </c>
      <c r="H346" s="42">
        <f t="shared" si="150"/>
        <v>1.7899979313754069E-3</v>
      </c>
      <c r="I346" s="42">
        <f t="shared" si="150"/>
        <v>2.1627279884548732E-3</v>
      </c>
      <c r="J346" s="42">
        <f t="shared" si="150"/>
        <v>0.12516729424848128</v>
      </c>
      <c r="K346" s="42">
        <f t="shared" si="150"/>
        <v>1.8153909024431168E-2</v>
      </c>
      <c r="L346" s="42">
        <f t="shared" si="150"/>
        <v>1.0189462309754213E-3</v>
      </c>
      <c r="M346" s="42">
        <f t="shared" si="150"/>
        <v>1.476624037088204E-3</v>
      </c>
      <c r="N346" s="42">
        <f t="shared" si="150"/>
        <v>4.9480061202282219E-3</v>
      </c>
      <c r="Q346" s="42">
        <f t="shared" ref="Q346:Z346" si="151">($D256-$D255)/8*(Q255+3*((2*Q255+Q256)/3)+3*((Q255+2*Q256)/3)+Q256)</f>
        <v>3.3847229691808369E-5</v>
      </c>
      <c r="R346" s="42">
        <f t="shared" si="151"/>
        <v>1.0351579670400564E-3</v>
      </c>
      <c r="S346" s="42">
        <f t="shared" si="151"/>
        <v>1.1688904368372011E-3</v>
      </c>
      <c r="T346" s="42">
        <f t="shared" si="151"/>
        <v>1.1763304745199983E-3</v>
      </c>
      <c r="U346" s="42">
        <f t="shared" si="151"/>
        <v>1.7178712350726716E-3</v>
      </c>
      <c r="V346" s="42">
        <f t="shared" si="151"/>
        <v>7.8024634852867231E-2</v>
      </c>
      <c r="W346" s="42">
        <f t="shared" si="151"/>
        <v>1.6755788331659544E-2</v>
      </c>
      <c r="X346" s="42">
        <f t="shared" si="151"/>
        <v>9.2620164324304431E-4</v>
      </c>
      <c r="Y346" s="42">
        <f t="shared" si="151"/>
        <v>1.3686378767564815E-3</v>
      </c>
      <c r="Z346" s="42">
        <f t="shared" si="151"/>
        <v>3.2164745311621785E-3</v>
      </c>
      <c r="AC346" s="42">
        <f t="shared" ref="AC346:AL346" si="152">($D256-$D255)/8*(AC255+3*((2*AC255+AC256)/3)+3*((AC255+2*AC256)/3)+AC256)</f>
        <v>6.3145736571445648E-5</v>
      </c>
      <c r="AD346" s="42">
        <f t="shared" si="152"/>
        <v>1.2296771027353944E-3</v>
      </c>
      <c r="AE346" s="42">
        <f t="shared" si="152"/>
        <v>1.8120007073112727E-3</v>
      </c>
      <c r="AF346" s="42">
        <f t="shared" si="152"/>
        <v>2.4036653882308153E-3</v>
      </c>
      <c r="AG346" s="42">
        <f t="shared" si="152"/>
        <v>2.6075847418370792E-3</v>
      </c>
      <c r="AH346" s="42">
        <f t="shared" si="152"/>
        <v>0.17230995364409535</v>
      </c>
      <c r="AI346" s="42">
        <f t="shared" si="152"/>
        <v>1.9552029717202803E-2</v>
      </c>
      <c r="AJ346" s="42">
        <f t="shared" si="152"/>
        <v>1.111690818707798E-3</v>
      </c>
      <c r="AK346" s="42">
        <f t="shared" si="152"/>
        <v>1.5846101974199302E-3</v>
      </c>
      <c r="AL346" s="42">
        <f t="shared" si="152"/>
        <v>6.6795377092942676E-3</v>
      </c>
    </row>
    <row r="347" spans="4:38">
      <c r="D347" s="52">
        <f t="shared" si="131"/>
        <v>200</v>
      </c>
      <c r="E347" s="42">
        <f t="shared" ref="E347:N347" si="153">($D257-$D256)/8*(E256+3*((2*E256+E257)/3)+3*((E256+2*E257)/3)+E257)</f>
        <v>8.5919267722251007E-6</v>
      </c>
      <c r="F347" s="42">
        <f t="shared" si="153"/>
        <v>2.0062585793966192E-4</v>
      </c>
      <c r="G347" s="42">
        <f t="shared" si="153"/>
        <v>2.640562446248335E-4</v>
      </c>
      <c r="H347" s="42">
        <f t="shared" si="153"/>
        <v>3.1712673075838272E-4</v>
      </c>
      <c r="I347" s="42">
        <f t="shared" si="153"/>
        <v>3.8316181514877164E-4</v>
      </c>
      <c r="J347" s="42">
        <f t="shared" si="153"/>
        <v>2.2175385863375387E-2</v>
      </c>
      <c r="K347" s="42">
        <f t="shared" si="153"/>
        <v>3.2162550126408791E-3</v>
      </c>
      <c r="L347" s="42">
        <f t="shared" si="153"/>
        <v>1.8052260362084286E-4</v>
      </c>
      <c r="M347" s="42">
        <f t="shared" si="153"/>
        <v>2.6160753888760649E-4</v>
      </c>
      <c r="N347" s="42">
        <f t="shared" si="153"/>
        <v>8.7661833411993865E-4</v>
      </c>
      <c r="Q347" s="42">
        <f t="shared" ref="Q347:Z347" si="154">($D257-$D256)/8*(Q256+3*((2*Q256+Q257)/3)+3*((Q256+2*Q257)/3)+Q257)</f>
        <v>5.9965774871837499E-6</v>
      </c>
      <c r="R347" s="42">
        <f t="shared" si="154"/>
        <v>1.8339477166527465E-4</v>
      </c>
      <c r="S347" s="42">
        <f t="shared" si="154"/>
        <v>2.0708761521533696E-4</v>
      </c>
      <c r="T347" s="42">
        <f t="shared" si="154"/>
        <v>2.0840573675375218E-4</v>
      </c>
      <c r="U347" s="42">
        <f t="shared" si="154"/>
        <v>3.0434833420386057E-4</v>
      </c>
      <c r="V347" s="42">
        <f t="shared" si="154"/>
        <v>1.3823310594830504E-2</v>
      </c>
      <c r="W347" s="42">
        <f t="shared" si="154"/>
        <v>2.9685555953775176E-3</v>
      </c>
      <c r="X347" s="42">
        <f t="shared" si="154"/>
        <v>1.6409141820572721E-4</v>
      </c>
      <c r="Y347" s="42">
        <f t="shared" si="154"/>
        <v>2.4247606538537963E-4</v>
      </c>
      <c r="Z347" s="42">
        <f t="shared" si="154"/>
        <v>5.6984984996674714E-4</v>
      </c>
      <c r="AC347" s="42">
        <f t="shared" ref="AC347:AL347" si="155">($D257-$D256)/8*(AC256+3*((2*AC256+AC257)/3)+3*((AC256+2*AC257)/3)+AC257)</f>
        <v>1.1187276057266474E-5</v>
      </c>
      <c r="AD347" s="42">
        <f t="shared" si="155"/>
        <v>2.178569442140492E-4</v>
      </c>
      <c r="AE347" s="42">
        <f t="shared" si="155"/>
        <v>3.2102487403433004E-4</v>
      </c>
      <c r="AF347" s="42">
        <f t="shared" si="155"/>
        <v>4.2584772476301331E-4</v>
      </c>
      <c r="AG347" s="42">
        <f t="shared" si="155"/>
        <v>4.6197529609368342E-4</v>
      </c>
      <c r="AH347" s="42">
        <f t="shared" si="155"/>
        <v>3.0527461131920286E-2</v>
      </c>
      <c r="AI347" s="42">
        <f t="shared" si="155"/>
        <v>3.463954429904242E-3</v>
      </c>
      <c r="AJ347" s="42">
        <f t="shared" si="155"/>
        <v>1.9695378903595846E-4</v>
      </c>
      <c r="AK347" s="42">
        <f t="shared" si="155"/>
        <v>2.8073901238983412E-4</v>
      </c>
      <c r="AL347" s="42">
        <f t="shared" si="155"/>
        <v>1.1833868182731303E-3</v>
      </c>
    </row>
    <row r="348" spans="4:38">
      <c r="D348" s="52">
        <f t="shared" si="131"/>
        <v>225</v>
      </c>
      <c r="E348" s="42">
        <f t="shared" ref="E348:N348" si="156">($D258-$D257)/8*(E257+3*((2*E257+E258)/3)+3*((E257+2*E258)/3)+E258)</f>
        <v>1.5058820306740244E-6</v>
      </c>
      <c r="F348" s="42">
        <f t="shared" si="156"/>
        <v>3.5163110949286517E-5</v>
      </c>
      <c r="G348" s="42">
        <f t="shared" si="156"/>
        <v>4.6280370446502626E-5</v>
      </c>
      <c r="H348" s="42">
        <f t="shared" si="156"/>
        <v>5.5581880287810305E-5</v>
      </c>
      <c r="I348" s="42">
        <f t="shared" si="156"/>
        <v>6.7155657580581218E-5</v>
      </c>
      <c r="J348" s="42">
        <f t="shared" si="156"/>
        <v>3.8866154216851728E-3</v>
      </c>
      <c r="K348" s="42">
        <f t="shared" si="156"/>
        <v>5.6370366717486107E-4</v>
      </c>
      <c r="L348" s="42">
        <f t="shared" si="156"/>
        <v>3.1639672000220667E-5</v>
      </c>
      <c r="M348" s="42">
        <f t="shared" si="156"/>
        <v>4.58511929097458E-5</v>
      </c>
      <c r="N348" s="42">
        <f t="shared" si="156"/>
        <v>1.53642347299562E-4</v>
      </c>
      <c r="Q348" s="42">
        <f t="shared" ref="Q348:Z348" si="157">($D258-$D257)/8*(Q257+3*((2*Q257+Q258)/3)+3*((Q257+2*Q258)/3)+Q258)</f>
        <v>1.0510027055498073E-6</v>
      </c>
      <c r="R348" s="42">
        <f t="shared" si="157"/>
        <v>3.214306854465674E-5</v>
      </c>
      <c r="S348" s="42">
        <f t="shared" si="157"/>
        <v>3.629564436419784E-5</v>
      </c>
      <c r="T348" s="42">
        <f t="shared" si="157"/>
        <v>3.6526667694769119E-5</v>
      </c>
      <c r="U348" s="42">
        <f t="shared" si="157"/>
        <v>5.3342247867468065E-5</v>
      </c>
      <c r="V348" s="42">
        <f t="shared" si="157"/>
        <v>2.4227714668697302E-3</v>
      </c>
      <c r="W348" s="42">
        <f t="shared" si="157"/>
        <v>5.2029011031458502E-4</v>
      </c>
      <c r="X348" s="42">
        <f t="shared" si="157"/>
        <v>2.8759825894073295E-5</v>
      </c>
      <c r="Y348" s="42">
        <f t="shared" si="157"/>
        <v>4.2498075159667625E-5</v>
      </c>
      <c r="Z348" s="42">
        <f t="shared" si="157"/>
        <v>9.9875926785276739E-5</v>
      </c>
      <c r="AC348" s="42">
        <f t="shared" ref="AC348:AL348" si="158">($D258-$D257)/8*(AC257+3*((2*AC257+AC258)/3)+3*((AC257+2*AC258)/3)+AC258)</f>
        <v>1.9607613557982452E-6</v>
      </c>
      <c r="AD348" s="42">
        <f t="shared" si="158"/>
        <v>3.81831533539163E-5</v>
      </c>
      <c r="AE348" s="42">
        <f t="shared" si="158"/>
        <v>5.6265096528807385E-5</v>
      </c>
      <c r="AF348" s="42">
        <f t="shared" si="158"/>
        <v>7.4637092880851499E-5</v>
      </c>
      <c r="AG348" s="42">
        <f t="shared" si="158"/>
        <v>8.0969067293694492E-5</v>
      </c>
      <c r="AH348" s="42">
        <f t="shared" si="158"/>
        <v>5.3504593765006155E-3</v>
      </c>
      <c r="AI348" s="42">
        <f t="shared" si="158"/>
        <v>6.0711722403513756E-4</v>
      </c>
      <c r="AJ348" s="42">
        <f t="shared" si="158"/>
        <v>3.4519518106368015E-5</v>
      </c>
      <c r="AK348" s="42">
        <f t="shared" si="158"/>
        <v>4.9204310659824063E-5</v>
      </c>
      <c r="AL348" s="42">
        <f t="shared" si="158"/>
        <v>2.0740876781384732E-4</v>
      </c>
    </row>
    <row r="349" spans="4:38">
      <c r="D349" s="52">
        <f t="shared" si="131"/>
        <v>250</v>
      </c>
      <c r="E349" s="42">
        <f t="shared" ref="E349:N349" si="159">($D259-$D258)/8*(E258+3*((2*E258+E259)/3)+3*((E258+2*E259)/3)+E259)</f>
        <v>2.6360714233486005E-7</v>
      </c>
      <c r="F349" s="42">
        <f t="shared" si="159"/>
        <v>6.1553607813463208E-6</v>
      </c>
      <c r="G349" s="42">
        <f t="shared" si="159"/>
        <v>8.1014554600539874E-6</v>
      </c>
      <c r="H349" s="42">
        <f t="shared" si="159"/>
        <v>9.7297001556688393E-6</v>
      </c>
      <c r="I349" s="42">
        <f t="shared" si="159"/>
        <v>1.1755709030216504E-5</v>
      </c>
      <c r="J349" s="42">
        <f t="shared" si="159"/>
        <v>6.8035846354209224E-4</v>
      </c>
      <c r="K349" s="42">
        <f t="shared" si="159"/>
        <v>9.8677260104588208E-5</v>
      </c>
      <c r="L349" s="42">
        <f t="shared" si="159"/>
        <v>5.5385769605453851E-6</v>
      </c>
      <c r="M349" s="42">
        <f t="shared" si="159"/>
        <v>8.0263272217761618E-6</v>
      </c>
      <c r="N349" s="42">
        <f t="shared" si="159"/>
        <v>2.6895347237213205E-5</v>
      </c>
      <c r="Q349" s="42">
        <f t="shared" ref="Q349:Z349" si="160">($D259-$D258)/8*(Q258+3*((2*Q258+Q259)/3)+3*((Q258+2*Q259)/3)+Q259)</f>
        <v>1.8397976345609497E-7</v>
      </c>
      <c r="R349" s="42">
        <f t="shared" si="160"/>
        <v>5.6266973589810079E-6</v>
      </c>
      <c r="S349" s="42">
        <f t="shared" si="160"/>
        <v>6.3536126304436148E-6</v>
      </c>
      <c r="T349" s="42">
        <f t="shared" si="160"/>
        <v>6.3940536469004749E-6</v>
      </c>
      <c r="U349" s="42">
        <f t="shared" si="160"/>
        <v>9.3376487929583925E-6</v>
      </c>
      <c r="V349" s="42">
        <f t="shared" si="160"/>
        <v>4.2411015597689671E-4</v>
      </c>
      <c r="W349" s="42">
        <f t="shared" si="160"/>
        <v>9.1077645108580157E-5</v>
      </c>
      <c r="X349" s="42">
        <f t="shared" si="160"/>
        <v>5.0344551323130042E-6</v>
      </c>
      <c r="Y349" s="42">
        <f t="shared" si="160"/>
        <v>7.4393584088109317E-6</v>
      </c>
      <c r="Z349" s="42">
        <f t="shared" si="160"/>
        <v>1.7483446320246107E-5</v>
      </c>
      <c r="AC349" s="42">
        <f t="shared" ref="AC349:AL349" si="161">($D259-$D258)/8*(AC258+3*((2*AC258+AC259)/3)+3*((AC258+2*AC259)/3)+AC259)</f>
        <v>3.432345212136256E-7</v>
      </c>
      <c r="AD349" s="42">
        <f t="shared" si="161"/>
        <v>6.6840242037116293E-6</v>
      </c>
      <c r="AE349" s="42">
        <f t="shared" si="161"/>
        <v>9.8492982896643617E-6</v>
      </c>
      <c r="AF349" s="42">
        <f t="shared" si="161"/>
        <v>1.30653466644372E-5</v>
      </c>
      <c r="AG349" s="42">
        <f t="shared" si="161"/>
        <v>1.4173769267474638E-5</v>
      </c>
      <c r="AH349" s="42">
        <f t="shared" si="161"/>
        <v>9.3660677110728814E-4</v>
      </c>
      <c r="AI349" s="42">
        <f t="shared" si="161"/>
        <v>1.0627687510059627E-4</v>
      </c>
      <c r="AJ349" s="42">
        <f t="shared" si="161"/>
        <v>6.0426987887777677E-6</v>
      </c>
      <c r="AK349" s="42">
        <f t="shared" si="161"/>
        <v>8.6132960347414071E-6</v>
      </c>
      <c r="AL349" s="42">
        <f t="shared" si="161"/>
        <v>3.63072481541803E-5</v>
      </c>
    </row>
    <row r="350" spans="4:38">
      <c r="D350" s="52">
        <f t="shared" si="131"/>
        <v>300</v>
      </c>
      <c r="E350" s="42">
        <f t="shared" ref="E350:N350" si="162">($D260-$D259)/8*(E259+3*((2*E259+E260)/3)+3*((E259+2*E260)/3)+E260)</f>
        <v>7.8246790311596877E-8</v>
      </c>
      <c r="F350" s="42">
        <f t="shared" si="162"/>
        <v>1.8271023314626625E-6</v>
      </c>
      <c r="G350" s="42">
        <f t="shared" si="162"/>
        <v>2.4047636986873703E-6</v>
      </c>
      <c r="H350" s="42">
        <f t="shared" si="162"/>
        <v>2.8880773150988055E-6</v>
      </c>
      <c r="I350" s="42">
        <f t="shared" si="162"/>
        <v>3.4894596986413072E-6</v>
      </c>
      <c r="J350" s="42">
        <f t="shared" si="162"/>
        <v>2.0195153121410056E-4</v>
      </c>
      <c r="K350" s="42">
        <f t="shared" si="162"/>
        <v>2.9290476773646786E-5</v>
      </c>
      <c r="L350" s="42">
        <f t="shared" si="162"/>
        <v>1.6440217295247615E-6</v>
      </c>
      <c r="M350" s="42">
        <f t="shared" si="162"/>
        <v>2.3824633032772293E-6</v>
      </c>
      <c r="N350" s="42">
        <f t="shared" si="162"/>
        <v>7.9833747181041678E-6</v>
      </c>
      <c r="Q350" s="42">
        <f t="shared" ref="Q350:Z350" si="163">($D260-$D259)/8*(Q259+3*((2*Q259+Q260)/3)+3*((Q259+2*Q260)/3)+Q260)</f>
        <v>5.4610910179509664E-8</v>
      </c>
      <c r="R350" s="42">
        <f t="shared" si="163"/>
        <v>1.6701786017456489E-6</v>
      </c>
      <c r="S350" s="42">
        <f t="shared" si="163"/>
        <v>1.8859496401046146E-6</v>
      </c>
      <c r="T350" s="42">
        <f t="shared" si="163"/>
        <v>1.8979537903209545E-6</v>
      </c>
      <c r="U350" s="42">
        <f t="shared" si="163"/>
        <v>2.7717042893239142E-6</v>
      </c>
      <c r="V350" s="42">
        <f t="shared" si="163"/>
        <v>1.2588907170651577E-4</v>
      </c>
      <c r="W350" s="42">
        <f t="shared" si="163"/>
        <v>2.70346749172383E-5</v>
      </c>
      <c r="X350" s="42">
        <f t="shared" si="163"/>
        <v>1.4943827074716712E-6</v>
      </c>
      <c r="Y350" s="42">
        <f t="shared" si="163"/>
        <v>2.2082327220390527E-6</v>
      </c>
      <c r="Z350" s="42">
        <f t="shared" si="163"/>
        <v>5.1896300913066973E-6</v>
      </c>
      <c r="AC350" s="42">
        <f t="shared" ref="AC350:AL350" si="164">($D260-$D259)/8*(AC259+3*((2*AC259+AC260)/3)+3*((AC259+2*AC260)/3)+AC260)</f>
        <v>1.0188267044368428E-7</v>
      </c>
      <c r="AD350" s="42">
        <f t="shared" si="164"/>
        <v>1.9840260611796751E-6</v>
      </c>
      <c r="AE350" s="42">
        <f t="shared" si="164"/>
        <v>2.9235777572701264E-6</v>
      </c>
      <c r="AF350" s="42">
        <f t="shared" si="164"/>
        <v>3.8782008398766568E-6</v>
      </c>
      <c r="AG350" s="42">
        <f t="shared" si="164"/>
        <v>4.2072151079587058E-6</v>
      </c>
      <c r="AH350" s="42">
        <f t="shared" si="164"/>
        <v>2.7801399072168554E-4</v>
      </c>
      <c r="AI350" s="42">
        <f t="shared" si="164"/>
        <v>3.1546278630055266E-5</v>
      </c>
      <c r="AJ350" s="42">
        <f t="shared" si="164"/>
        <v>1.7936607515778506E-6</v>
      </c>
      <c r="AK350" s="42">
        <f t="shared" si="164"/>
        <v>2.5566938845154105E-6</v>
      </c>
      <c r="AL350" s="42">
        <f t="shared" si="164"/>
        <v>1.0777119344901637E-5</v>
      </c>
    </row>
    <row r="351" spans="4:38">
      <c r="D351" s="52">
        <f t="shared" si="131"/>
        <v>365</v>
      </c>
      <c r="E351" s="42">
        <f t="shared" ref="E351:N351" si="165">($D261-$D260)/8*(E260+3*((2*E260+E261)/3)+3*((E260+2*E261)/3)+E261)</f>
        <v>3.2019197296921448E-9</v>
      </c>
      <c r="F351" s="42">
        <f t="shared" si="165"/>
        <v>7.4766453422304235E-8</v>
      </c>
      <c r="G351" s="42">
        <f t="shared" si="165"/>
        <v>9.8404807422923234E-8</v>
      </c>
      <c r="H351" s="42">
        <f t="shared" si="165"/>
        <v>1.18182377823626E-7</v>
      </c>
      <c r="I351" s="42">
        <f t="shared" si="165"/>
        <v>1.4279141432577418E-7</v>
      </c>
      <c r="J351" s="42">
        <f t="shared" si="165"/>
        <v>8.2640142766358419E-6</v>
      </c>
      <c r="K351" s="42">
        <f t="shared" si="165"/>
        <v>1.1985891702413927E-6</v>
      </c>
      <c r="L351" s="42">
        <f t="shared" si="165"/>
        <v>6.7274652300054268E-8</v>
      </c>
      <c r="M351" s="42">
        <f t="shared" si="165"/>
        <v>9.7492257837702922E-8</v>
      </c>
      <c r="N351" s="42">
        <f t="shared" si="165"/>
        <v>3.2668592433796811E-7</v>
      </c>
      <c r="Q351" s="42">
        <f t="shared" ref="Q351:Z351" si="166">($D261-$D260)/8*(Q260+3*((2*Q260+Q261)/3)+3*((Q260+2*Q261)/3)+Q261)</f>
        <v>2.2347210673292207E-9</v>
      </c>
      <c r="R351" s="42">
        <f t="shared" si="166"/>
        <v>6.8345011926277638E-8</v>
      </c>
      <c r="S351" s="42">
        <f t="shared" si="166"/>
        <v>7.7174531221145553E-8</v>
      </c>
      <c r="T351" s="42">
        <f t="shared" si="166"/>
        <v>7.766575041701066E-8</v>
      </c>
      <c r="U351" s="42">
        <f t="shared" si="166"/>
        <v>1.1342030278196938E-7</v>
      </c>
      <c r="V351" s="42">
        <f t="shared" si="166"/>
        <v>5.151479068272795E-6</v>
      </c>
      <c r="W351" s="42">
        <f t="shared" si="166"/>
        <v>1.1062799976664255E-6</v>
      </c>
      <c r="X351" s="42">
        <f t="shared" si="166"/>
        <v>6.1151306727212118E-8</v>
      </c>
      <c r="Y351" s="42">
        <f t="shared" si="166"/>
        <v>9.0362606469759668E-8</v>
      </c>
      <c r="Z351" s="42">
        <f t="shared" si="166"/>
        <v>2.1236371374451382E-7</v>
      </c>
      <c r="AC351" s="42">
        <f t="shared" ref="AC351:AL351" si="167">($D261-$D260)/8*(AC260+3*((2*AC260+AC261)/3)+3*((AC260+2*AC261)/3)+AC261)</f>
        <v>4.1691183920550746E-9</v>
      </c>
      <c r="AD351" s="42">
        <f t="shared" si="167"/>
        <v>8.1187894918330845E-8</v>
      </c>
      <c r="AE351" s="42">
        <f t="shared" si="167"/>
        <v>1.1963508362470092E-7</v>
      </c>
      <c r="AF351" s="42">
        <f t="shared" si="167"/>
        <v>1.5869900523024134E-7</v>
      </c>
      <c r="AG351" s="42">
        <f t="shared" si="167"/>
        <v>1.721625258695793E-7</v>
      </c>
      <c r="AH351" s="42">
        <f t="shared" si="167"/>
        <v>1.1376549484998886E-5</v>
      </c>
      <c r="AI351" s="42">
        <f t="shared" si="167"/>
        <v>1.2908983428163599E-6</v>
      </c>
      <c r="AJ351" s="42">
        <f t="shared" si="167"/>
        <v>7.3397997872896392E-8</v>
      </c>
      <c r="AK351" s="42">
        <f t="shared" si="167"/>
        <v>1.046219092056464E-7</v>
      </c>
      <c r="AL351" s="42">
        <f t="shared" si="167"/>
        <v>4.4100813493142232E-7</v>
      </c>
    </row>
    <row r="352" spans="4:38">
      <c r="D352" s="52">
        <f t="shared" si="131"/>
        <v>730</v>
      </c>
      <c r="E352" s="42">
        <f t="shared" ref="E352:N352" si="168">($D262-$D261)/8*(E261+3*((2*E261+E262)/3)+3*((E261+2*E262)/3)+E262)</f>
        <v>1.9079622465918532E-10</v>
      </c>
      <c r="F352" s="42">
        <f t="shared" si="168"/>
        <v>4.455188839322975E-9</v>
      </c>
      <c r="G352" s="42">
        <f t="shared" si="168"/>
        <v>5.8637527888349396E-9</v>
      </c>
      <c r="H352" s="42">
        <f t="shared" si="168"/>
        <v>7.0422600856896766E-9</v>
      </c>
      <c r="I352" s="42">
        <f t="shared" si="168"/>
        <v>8.5086651343763287E-9</v>
      </c>
      <c r="J352" s="42">
        <f t="shared" si="168"/>
        <v>4.9243668099803553E-7</v>
      </c>
      <c r="K352" s="42">
        <f t="shared" si="168"/>
        <v>7.1421618249446471E-8</v>
      </c>
      <c r="L352" s="42">
        <f t="shared" si="168"/>
        <v>4.0087668516736534E-9</v>
      </c>
      <c r="M352" s="42">
        <f t="shared" si="168"/>
        <v>5.8093757180858606E-9</v>
      </c>
      <c r="N352" s="42">
        <f t="shared" si="168"/>
        <v>1.9466584510216147E-8</v>
      </c>
      <c r="Q352" s="42">
        <f t="shared" ref="Q352:Z352" si="169">($D262-$D261)/8*(Q261+3*((2*Q261+Q262)/3)+3*((Q261+2*Q262)/3)+Q262)</f>
        <v>1.3316272074495612E-10</v>
      </c>
      <c r="R352" s="42">
        <f t="shared" si="169"/>
        <v>4.0725475185708425E-9</v>
      </c>
      <c r="S352" s="42">
        <f t="shared" si="169"/>
        <v>4.5986815535356121E-9</v>
      </c>
      <c r="T352" s="42">
        <f t="shared" si="169"/>
        <v>4.6279523585411434E-9</v>
      </c>
      <c r="U352" s="42">
        <f t="shared" si="169"/>
        <v>6.7584972133520969E-9</v>
      </c>
      <c r="V352" s="42">
        <f t="shared" si="169"/>
        <v>3.0696670766689336E-7</v>
      </c>
      <c r="W352" s="42">
        <f t="shared" si="169"/>
        <v>6.5921092591231341E-8</v>
      </c>
      <c r="X352" s="42">
        <f t="shared" si="169"/>
        <v>3.6438884923731994E-9</v>
      </c>
      <c r="Y352" s="42">
        <f t="shared" si="169"/>
        <v>5.3845335362143768E-9</v>
      </c>
      <c r="Z352" s="42">
        <f t="shared" si="169"/>
        <v>1.2654344348898746E-8</v>
      </c>
      <c r="AC352" s="42">
        <f t="shared" ref="AC352:AL352" si="170">($D262-$D261)/8*(AC261+3*((2*AC261+AC262)/3)+3*((AC261+2*AC262)/3)+AC262)</f>
        <v>2.4842972857341498E-10</v>
      </c>
      <c r="AD352" s="42">
        <f t="shared" si="170"/>
        <v>4.8378301600751042E-9</v>
      </c>
      <c r="AE352" s="42">
        <f t="shared" si="170"/>
        <v>7.1288240241342664E-9</v>
      </c>
      <c r="AF352" s="42">
        <f t="shared" si="170"/>
        <v>9.4565678128382115E-9</v>
      </c>
      <c r="AG352" s="42">
        <f t="shared" si="170"/>
        <v>1.0258833055400579E-8</v>
      </c>
      <c r="AH352" s="42">
        <f t="shared" si="170"/>
        <v>6.7790665432917775E-7</v>
      </c>
      <c r="AI352" s="42">
        <f t="shared" si="170"/>
        <v>7.6922143907661655E-8</v>
      </c>
      <c r="AJ352" s="42">
        <f t="shared" si="170"/>
        <v>4.373645210974107E-9</v>
      </c>
      <c r="AK352" s="42">
        <f t="shared" si="170"/>
        <v>6.2342178999573619E-9</v>
      </c>
      <c r="AL352" s="42">
        <f t="shared" si="170"/>
        <v>2.6278824671533561E-8</v>
      </c>
    </row>
    <row r="353" spans="4:63">
      <c r="D353" s="52">
        <f t="shared" si="131"/>
        <v>1460</v>
      </c>
      <c r="E353" s="42">
        <f t="shared" ref="E353:N353" si="171">($D263-$D262)/8*(E262+3*((2*E262+E263)/3)+3*((E262+2*E263)/3)+E263)</f>
        <v>3.4087133692265982E-21</v>
      </c>
      <c r="F353" s="42">
        <f t="shared" si="171"/>
        <v>7.9595190031440943E-20</v>
      </c>
      <c r="G353" s="42">
        <f t="shared" si="171"/>
        <v>1.0476020980417836E-19</v>
      </c>
      <c r="H353" s="42">
        <f t="shared" si="171"/>
        <v>1.2581510009718944E-19</v>
      </c>
      <c r="I353" s="42">
        <f t="shared" si="171"/>
        <v>1.5201349318954949E-19</v>
      </c>
      <c r="J353" s="42">
        <f t="shared" si="171"/>
        <v>8.7977395832332416E-18</v>
      </c>
      <c r="K353" s="42">
        <f t="shared" si="171"/>
        <v>1.2759991735348323E-18</v>
      </c>
      <c r="L353" s="42">
        <f t="shared" si="171"/>
        <v>7.1619536423330116E-20</v>
      </c>
      <c r="M353" s="42">
        <f t="shared" si="171"/>
        <v>1.037887238726676E-19</v>
      </c>
      <c r="N353" s="42">
        <f t="shared" si="171"/>
        <v>3.4778469538211939E-19</v>
      </c>
      <c r="Q353" s="42">
        <f t="shared" ref="Q353:Z353" si="172">($D263-$D262)/8*(Q262+3*((2*Q262+Q263)/3)+3*((Q262+2*Q263)/3)+Q263)</f>
        <v>2.3790488899700967E-21</v>
      </c>
      <c r="R353" s="42">
        <f t="shared" si="172"/>
        <v>7.275902444170676E-20</v>
      </c>
      <c r="S353" s="42">
        <f t="shared" si="172"/>
        <v>8.2158791770400632E-20</v>
      </c>
      <c r="T353" s="42">
        <f t="shared" si="172"/>
        <v>8.2681735998089641E-20</v>
      </c>
      <c r="U353" s="42">
        <f t="shared" si="172"/>
        <v>1.2074546992837943E-19</v>
      </c>
      <c r="V353" s="42">
        <f t="shared" si="172"/>
        <v>5.4841835691492459E-18</v>
      </c>
      <c r="W353" s="42">
        <f t="shared" si="172"/>
        <v>1.177728280688687E-18</v>
      </c>
      <c r="X353" s="42">
        <f t="shared" si="172"/>
        <v>6.5100719063549392E-20</v>
      </c>
      <c r="Y353" s="42">
        <f t="shared" si="172"/>
        <v>9.6198609195380102E-20</v>
      </c>
      <c r="Z353" s="42">
        <f t="shared" si="172"/>
        <v>2.2607906858712356E-19</v>
      </c>
      <c r="AC353" s="42">
        <f t="shared" ref="AC353:AL353" si="173">($D263-$D262)/8*(AC262+3*((2*AC262+AC263)/3)+3*((AC262+2*AC263)/3)+AC263)</f>
        <v>4.4383778484831068E-21</v>
      </c>
      <c r="AD353" s="42">
        <f t="shared" si="173"/>
        <v>8.6431355621175078E-20</v>
      </c>
      <c r="AE353" s="42">
        <f t="shared" si="173"/>
        <v>1.2736162783795614E-19</v>
      </c>
      <c r="AF353" s="42">
        <f t="shared" si="173"/>
        <v>1.6894846419628928E-19</v>
      </c>
      <c r="AG353" s="42">
        <f t="shared" si="173"/>
        <v>1.832815164507198E-19</v>
      </c>
      <c r="AH353" s="42">
        <f t="shared" si="173"/>
        <v>1.2111295597317238E-17</v>
      </c>
      <c r="AI353" s="42">
        <f t="shared" si="173"/>
        <v>1.3742700663809774E-18</v>
      </c>
      <c r="AJ353" s="42">
        <f t="shared" si="173"/>
        <v>7.8138353783110827E-20</v>
      </c>
      <c r="AK353" s="42">
        <f t="shared" si="173"/>
        <v>1.1137883854995539E-19</v>
      </c>
      <c r="AL353" s="42">
        <f t="shared" si="173"/>
        <v>4.6949032217711523E-19</v>
      </c>
    </row>
    <row r="354" spans="4:63">
      <c r="D354" s="52">
        <f t="shared" si="131"/>
        <v>2920</v>
      </c>
      <c r="E354" s="42">
        <f t="shared" ref="E354:N354" si="174">($D264-$D263)/8*(E263+3*((2*E263+E264)/3)+3*((E263+2*E264)/3)+E264)</f>
        <v>0</v>
      </c>
      <c r="F354" s="42">
        <f t="shared" si="174"/>
        <v>0</v>
      </c>
      <c r="G354" s="42">
        <f t="shared" si="174"/>
        <v>0</v>
      </c>
      <c r="H354" s="42">
        <f t="shared" si="174"/>
        <v>0</v>
      </c>
      <c r="I354" s="42">
        <f t="shared" si="174"/>
        <v>0</v>
      </c>
      <c r="J354" s="42">
        <f t="shared" si="174"/>
        <v>0</v>
      </c>
      <c r="K354" s="42">
        <f t="shared" si="174"/>
        <v>0</v>
      </c>
      <c r="L354" s="42">
        <f t="shared" si="174"/>
        <v>0</v>
      </c>
      <c r="M354" s="42">
        <f t="shared" si="174"/>
        <v>0</v>
      </c>
      <c r="N354" s="42">
        <f t="shared" si="174"/>
        <v>0</v>
      </c>
      <c r="Q354" s="42">
        <f t="shared" ref="Q354:Z354" si="175">($D264-$D263)/8*(Q263+3*((2*Q263+Q264)/3)+3*((Q263+2*Q264)/3)+Q264)</f>
        <v>0</v>
      </c>
      <c r="R354" s="42">
        <f t="shared" si="175"/>
        <v>0</v>
      </c>
      <c r="S354" s="42">
        <f t="shared" si="175"/>
        <v>0</v>
      </c>
      <c r="T354" s="42">
        <f t="shared" si="175"/>
        <v>0</v>
      </c>
      <c r="U354" s="42">
        <f t="shared" si="175"/>
        <v>0</v>
      </c>
      <c r="V354" s="42">
        <f t="shared" si="175"/>
        <v>0</v>
      </c>
      <c r="W354" s="42">
        <f t="shared" si="175"/>
        <v>0</v>
      </c>
      <c r="X354" s="42">
        <f t="shared" si="175"/>
        <v>0</v>
      </c>
      <c r="Y354" s="42">
        <f t="shared" si="175"/>
        <v>0</v>
      </c>
      <c r="Z354" s="42">
        <f t="shared" si="175"/>
        <v>0</v>
      </c>
      <c r="AC354" s="42">
        <f t="shared" ref="AC354:AL354" si="176">($D264-$D263)/8*(AC263+3*((2*AC263+AC264)/3)+3*((AC263+2*AC264)/3)+AC264)</f>
        <v>0</v>
      </c>
      <c r="AD354" s="42">
        <f t="shared" si="176"/>
        <v>0</v>
      </c>
      <c r="AE354" s="42">
        <f t="shared" si="176"/>
        <v>0</v>
      </c>
      <c r="AF354" s="42">
        <f t="shared" si="176"/>
        <v>0</v>
      </c>
      <c r="AG354" s="42">
        <f t="shared" si="176"/>
        <v>0</v>
      </c>
      <c r="AH354" s="42">
        <f t="shared" si="176"/>
        <v>0</v>
      </c>
      <c r="AI354" s="42">
        <f t="shared" si="176"/>
        <v>0</v>
      </c>
      <c r="AJ354" s="42">
        <f t="shared" si="176"/>
        <v>0</v>
      </c>
      <c r="AK354" s="42">
        <f t="shared" si="176"/>
        <v>0</v>
      </c>
      <c r="AL354" s="42">
        <f t="shared" si="176"/>
        <v>0</v>
      </c>
    </row>
    <row r="355" spans="4:63">
      <c r="D355" s="52">
        <f t="shared" si="131"/>
        <v>5840</v>
      </c>
      <c r="E355" s="42">
        <f t="shared" ref="E355:N355" si="177">($D265-$D264)/8*(E264+3*((2*E264+E265)/3)+3*((E264+2*E265)/3)+E265)</f>
        <v>0</v>
      </c>
      <c r="F355" s="42">
        <f t="shared" si="177"/>
        <v>0</v>
      </c>
      <c r="G355" s="42">
        <f t="shared" si="177"/>
        <v>0</v>
      </c>
      <c r="H355" s="42">
        <f t="shared" si="177"/>
        <v>0</v>
      </c>
      <c r="I355" s="42">
        <f t="shared" si="177"/>
        <v>0</v>
      </c>
      <c r="J355" s="42">
        <f t="shared" si="177"/>
        <v>0</v>
      </c>
      <c r="K355" s="42">
        <f t="shared" si="177"/>
        <v>0</v>
      </c>
      <c r="L355" s="42">
        <f t="shared" si="177"/>
        <v>0</v>
      </c>
      <c r="M355" s="42">
        <f t="shared" si="177"/>
        <v>0</v>
      </c>
      <c r="N355" s="42">
        <f t="shared" si="177"/>
        <v>0</v>
      </c>
      <c r="Q355" s="42">
        <f t="shared" ref="Q355:Z355" si="178">($D265-$D264)/8*(Q264+3*((2*Q264+Q265)/3)+3*((Q264+2*Q265)/3)+Q265)</f>
        <v>0</v>
      </c>
      <c r="R355" s="42">
        <f t="shared" si="178"/>
        <v>0</v>
      </c>
      <c r="S355" s="42">
        <f t="shared" si="178"/>
        <v>0</v>
      </c>
      <c r="T355" s="42">
        <f t="shared" si="178"/>
        <v>0</v>
      </c>
      <c r="U355" s="42">
        <f t="shared" si="178"/>
        <v>0</v>
      </c>
      <c r="V355" s="42">
        <f t="shared" si="178"/>
        <v>0</v>
      </c>
      <c r="W355" s="42">
        <f t="shared" si="178"/>
        <v>0</v>
      </c>
      <c r="X355" s="42">
        <f t="shared" si="178"/>
        <v>0</v>
      </c>
      <c r="Y355" s="42">
        <f t="shared" si="178"/>
        <v>0</v>
      </c>
      <c r="Z355" s="42">
        <f t="shared" si="178"/>
        <v>0</v>
      </c>
      <c r="AC355" s="42">
        <f t="shared" ref="AC355:AL355" si="179">($D265-$D264)/8*(AC264+3*((2*AC264+AC265)/3)+3*((AC264+2*AC265)/3)+AC265)</f>
        <v>0</v>
      </c>
      <c r="AD355" s="42">
        <f t="shared" si="179"/>
        <v>0</v>
      </c>
      <c r="AE355" s="42">
        <f t="shared" si="179"/>
        <v>0</v>
      </c>
      <c r="AF355" s="42">
        <f t="shared" si="179"/>
        <v>0</v>
      </c>
      <c r="AG355" s="42">
        <f t="shared" si="179"/>
        <v>0</v>
      </c>
      <c r="AH355" s="42">
        <f t="shared" si="179"/>
        <v>0</v>
      </c>
      <c r="AI355" s="42">
        <f t="shared" si="179"/>
        <v>0</v>
      </c>
      <c r="AJ355" s="42">
        <f t="shared" si="179"/>
        <v>0</v>
      </c>
      <c r="AK355" s="42">
        <f t="shared" si="179"/>
        <v>0</v>
      </c>
      <c r="AL355" s="42">
        <f t="shared" si="179"/>
        <v>0</v>
      </c>
    </row>
    <row r="356" spans="4:63">
      <c r="D356" s="52">
        <f t="shared" si="131"/>
        <v>7946.78</v>
      </c>
      <c r="E356" s="42">
        <f t="shared" ref="E356:N356" si="180">($D266-$D265)/8*(E265+3*((2*E265+E266)/3)+3*((E265+2*E266)/3)+E266)</f>
        <v>0</v>
      </c>
      <c r="F356" s="42">
        <f t="shared" si="180"/>
        <v>0</v>
      </c>
      <c r="G356" s="42">
        <f t="shared" si="180"/>
        <v>0</v>
      </c>
      <c r="H356" s="42">
        <f t="shared" si="180"/>
        <v>0</v>
      </c>
      <c r="I356" s="42">
        <f t="shared" si="180"/>
        <v>0</v>
      </c>
      <c r="J356" s="42">
        <f t="shared" si="180"/>
        <v>0</v>
      </c>
      <c r="K356" s="42">
        <f t="shared" si="180"/>
        <v>0</v>
      </c>
      <c r="L356" s="42">
        <f t="shared" si="180"/>
        <v>0</v>
      </c>
      <c r="M356" s="42">
        <f t="shared" si="180"/>
        <v>0</v>
      </c>
      <c r="N356" s="42">
        <f t="shared" si="180"/>
        <v>0</v>
      </c>
      <c r="Q356" s="42">
        <f t="shared" ref="Q356:Z356" si="181">($D266-$D265)/8*(Q265+3*((2*Q265+Q266)/3)+3*((Q265+2*Q266)/3)+Q266)</f>
        <v>0</v>
      </c>
      <c r="R356" s="42">
        <f t="shared" si="181"/>
        <v>0</v>
      </c>
      <c r="S356" s="42">
        <f t="shared" si="181"/>
        <v>0</v>
      </c>
      <c r="T356" s="42">
        <f t="shared" si="181"/>
        <v>0</v>
      </c>
      <c r="U356" s="42">
        <f t="shared" si="181"/>
        <v>0</v>
      </c>
      <c r="V356" s="42">
        <f t="shared" si="181"/>
        <v>0</v>
      </c>
      <c r="W356" s="42">
        <f t="shared" si="181"/>
        <v>0</v>
      </c>
      <c r="X356" s="42">
        <f t="shared" si="181"/>
        <v>0</v>
      </c>
      <c r="Y356" s="42">
        <f t="shared" si="181"/>
        <v>0</v>
      </c>
      <c r="Z356" s="42">
        <f t="shared" si="181"/>
        <v>0</v>
      </c>
      <c r="AC356" s="42">
        <f t="shared" ref="AC356:AL356" si="182">($D266-$D265)/8*(AC265+3*((2*AC265+AC266)/3)+3*((AC265+2*AC266)/3)+AC266)</f>
        <v>0</v>
      </c>
      <c r="AD356" s="42">
        <f t="shared" si="182"/>
        <v>0</v>
      </c>
      <c r="AE356" s="42">
        <f t="shared" si="182"/>
        <v>0</v>
      </c>
      <c r="AF356" s="42">
        <f t="shared" si="182"/>
        <v>0</v>
      </c>
      <c r="AG356" s="42">
        <f t="shared" si="182"/>
        <v>0</v>
      </c>
      <c r="AH356" s="42">
        <f t="shared" si="182"/>
        <v>0</v>
      </c>
      <c r="AI356" s="42">
        <f t="shared" si="182"/>
        <v>0</v>
      </c>
      <c r="AJ356" s="42">
        <f t="shared" si="182"/>
        <v>0</v>
      </c>
      <c r="AK356" s="42">
        <f t="shared" si="182"/>
        <v>0</v>
      </c>
      <c r="AL356" s="42">
        <f t="shared" si="182"/>
        <v>0</v>
      </c>
    </row>
    <row r="359" spans="4:63">
      <c r="D359" s="53" t="s">
        <v>58</v>
      </c>
      <c r="E359" s="53" t="s">
        <v>59</v>
      </c>
      <c r="F359" s="53"/>
      <c r="G359" s="53"/>
    </row>
    <row r="361" spans="4:63">
      <c r="E361" s="53" t="s">
        <v>76</v>
      </c>
      <c r="AN361" s="42" t="s">
        <v>80</v>
      </c>
      <c r="BA361" s="42" t="s">
        <v>81</v>
      </c>
    </row>
    <row r="363" spans="4:63">
      <c r="D363" s="53" t="str">
        <f>D274</f>
        <v>Average</v>
      </c>
      <c r="E363" s="53" t="str">
        <f>E274</f>
        <v>Blood</v>
      </c>
      <c r="F363" s="53" t="str">
        <f t="shared" ref="F363:N363" si="183">F274</f>
        <v>Thymus</v>
      </c>
      <c r="G363" s="53" t="str">
        <f t="shared" si="183"/>
        <v>Heart</v>
      </c>
      <c r="H363" s="53" t="str">
        <f t="shared" si="183"/>
        <v>Lungs</v>
      </c>
      <c r="I363" s="53" t="str">
        <f t="shared" si="183"/>
        <v>Kidneys</v>
      </c>
      <c r="J363" s="53" t="str">
        <f t="shared" si="183"/>
        <v>Spleen</v>
      </c>
      <c r="K363" s="53" t="str">
        <f t="shared" si="183"/>
        <v>Liver</v>
      </c>
      <c r="L363" s="53" t="str">
        <f t="shared" si="183"/>
        <v>ART</v>
      </c>
      <c r="M363" s="53" t="str">
        <f t="shared" si="183"/>
        <v>Carcass</v>
      </c>
      <c r="N363" s="53" t="str">
        <f t="shared" si="183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184">R274</f>
        <v>Thymus</v>
      </c>
      <c r="S363" s="53" t="str">
        <f t="shared" si="184"/>
        <v>Heart</v>
      </c>
      <c r="T363" s="53" t="str">
        <f t="shared" si="184"/>
        <v>Lungs</v>
      </c>
      <c r="U363" s="53" t="str">
        <f t="shared" si="184"/>
        <v>Kidneys</v>
      </c>
      <c r="V363" s="53" t="str">
        <f t="shared" si="184"/>
        <v>Spleen</v>
      </c>
      <c r="W363" s="53" t="str">
        <f t="shared" si="184"/>
        <v>Liver</v>
      </c>
      <c r="X363" s="53" t="str">
        <f t="shared" si="184"/>
        <v>ART</v>
      </c>
      <c r="Y363" s="53" t="str">
        <f t="shared" si="184"/>
        <v>Carcass</v>
      </c>
      <c r="Z363" s="53" t="str">
        <f t="shared" si="184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185">AD274</f>
        <v>Thymus</v>
      </c>
      <c r="AE363" s="53" t="str">
        <f t="shared" si="185"/>
        <v>Heart</v>
      </c>
      <c r="AF363" s="53" t="str">
        <f t="shared" si="185"/>
        <v>Lungs</v>
      </c>
      <c r="AG363" s="53" t="str">
        <f t="shared" si="185"/>
        <v>Kidneys</v>
      </c>
      <c r="AH363" s="53" t="str">
        <f t="shared" si="185"/>
        <v>Spleen</v>
      </c>
      <c r="AI363" s="53" t="str">
        <f t="shared" si="185"/>
        <v>Liver</v>
      </c>
      <c r="AJ363" s="53" t="str">
        <f t="shared" si="185"/>
        <v>ART</v>
      </c>
      <c r="AK363" s="53" t="str">
        <f t="shared" si="185"/>
        <v>Carcass</v>
      </c>
      <c r="AL363" s="53" t="str">
        <f t="shared" si="185"/>
        <v>Tumor</v>
      </c>
      <c r="AN363" s="53" t="s">
        <v>78</v>
      </c>
      <c r="AO363" s="53" t="str">
        <f>AC363</f>
        <v>Blood</v>
      </c>
      <c r="AP363" s="53" t="str">
        <f t="shared" ref="AP363:AX363" si="186">AD363</f>
        <v>Thymus</v>
      </c>
      <c r="AQ363" s="53" t="str">
        <f t="shared" si="186"/>
        <v>Heart</v>
      </c>
      <c r="AR363" s="53" t="str">
        <f t="shared" si="186"/>
        <v>Lungs</v>
      </c>
      <c r="AS363" s="53" t="str">
        <f t="shared" si="186"/>
        <v>Kidneys</v>
      </c>
      <c r="AT363" s="53" t="str">
        <f t="shared" si="186"/>
        <v>Spleen</v>
      </c>
      <c r="AU363" s="53" t="str">
        <f t="shared" si="186"/>
        <v>Liver</v>
      </c>
      <c r="AV363" s="53" t="str">
        <f t="shared" si="186"/>
        <v>ART</v>
      </c>
      <c r="AW363" s="53" t="str">
        <f t="shared" si="186"/>
        <v>Carcass</v>
      </c>
      <c r="AX363" s="53" t="str">
        <f t="shared" si="186"/>
        <v>Tumor</v>
      </c>
      <c r="AY363" s="53"/>
      <c r="AZ363" s="53" t="s">
        <v>79</v>
      </c>
      <c r="BA363" s="53" t="str">
        <f>AO363</f>
        <v>Blood</v>
      </c>
      <c r="BB363" s="53" t="str">
        <f t="shared" ref="BB363:BJ363" si="187">AP363</f>
        <v>Thymus</v>
      </c>
      <c r="BC363" s="53" t="str">
        <f t="shared" si="187"/>
        <v>Heart</v>
      </c>
      <c r="BD363" s="53" t="str">
        <f t="shared" si="187"/>
        <v>Lungs</v>
      </c>
      <c r="BE363" s="53" t="str">
        <f t="shared" si="187"/>
        <v>Kidneys</v>
      </c>
      <c r="BF363" s="53" t="str">
        <f t="shared" si="187"/>
        <v>Spleen</v>
      </c>
      <c r="BG363" s="53" t="str">
        <f t="shared" si="187"/>
        <v>Liver</v>
      </c>
      <c r="BH363" s="53" t="str">
        <f t="shared" si="187"/>
        <v>ART</v>
      </c>
      <c r="BI363" s="53" t="str">
        <f t="shared" si="187"/>
        <v>Carcass</v>
      </c>
      <c r="BJ363" s="53" t="str">
        <f t="shared" si="187"/>
        <v>Tumor</v>
      </c>
    </row>
    <row r="364" spans="4:63">
      <c r="D364" s="52">
        <f>D275</f>
        <v>0</v>
      </c>
      <c r="E364" s="67">
        <f>E275/$R$174</f>
        <v>0</v>
      </c>
      <c r="F364" s="67">
        <f t="shared" ref="F364:N364" si="188">F275/$R$174</f>
        <v>0</v>
      </c>
      <c r="G364" s="67">
        <f t="shared" si="188"/>
        <v>0</v>
      </c>
      <c r="H364" s="67">
        <f t="shared" si="188"/>
        <v>0</v>
      </c>
      <c r="I364" s="67">
        <f t="shared" si="188"/>
        <v>0</v>
      </c>
      <c r="J364" s="67">
        <f t="shared" si="188"/>
        <v>0</v>
      </c>
      <c r="K364" s="67">
        <f t="shared" si="188"/>
        <v>0</v>
      </c>
      <c r="L364" s="67">
        <f t="shared" si="188"/>
        <v>0</v>
      </c>
      <c r="M364" s="67">
        <f t="shared" si="188"/>
        <v>0</v>
      </c>
      <c r="N364" s="67">
        <f t="shared" si="188"/>
        <v>0</v>
      </c>
      <c r="Q364" s="55">
        <f>Q275/$R$174</f>
        <v>0</v>
      </c>
      <c r="R364" s="55">
        <f t="shared" ref="R364:Z364" si="189">R275/$R$174</f>
        <v>0</v>
      </c>
      <c r="S364" s="55">
        <f t="shared" si="189"/>
        <v>0</v>
      </c>
      <c r="T364" s="55">
        <f t="shared" si="189"/>
        <v>0</v>
      </c>
      <c r="U364" s="55">
        <f t="shared" si="189"/>
        <v>0</v>
      </c>
      <c r="V364" s="55">
        <f t="shared" si="189"/>
        <v>0</v>
      </c>
      <c r="W364" s="55">
        <f t="shared" si="189"/>
        <v>0</v>
      </c>
      <c r="X364" s="55">
        <f t="shared" si="189"/>
        <v>0</v>
      </c>
      <c r="Y364" s="55">
        <f t="shared" si="189"/>
        <v>0</v>
      </c>
      <c r="Z364" s="55">
        <f t="shared" si="189"/>
        <v>0</v>
      </c>
      <c r="AC364" s="68">
        <f>AC275/$R$174</f>
        <v>0</v>
      </c>
      <c r="AD364" s="68">
        <f t="shared" ref="AD364:AL364" si="190">AD275/$R$174</f>
        <v>0</v>
      </c>
      <c r="AE364" s="68">
        <f t="shared" si="190"/>
        <v>0</v>
      </c>
      <c r="AF364" s="68">
        <f t="shared" si="190"/>
        <v>0</v>
      </c>
      <c r="AG364" s="68">
        <f t="shared" si="190"/>
        <v>0</v>
      </c>
      <c r="AH364" s="68">
        <f t="shared" si="190"/>
        <v>0</v>
      </c>
      <c r="AI364" s="68">
        <f t="shared" si="190"/>
        <v>0</v>
      </c>
      <c r="AJ364" s="68">
        <f t="shared" si="190"/>
        <v>0</v>
      </c>
      <c r="AK364" s="68">
        <f t="shared" si="190"/>
        <v>0</v>
      </c>
      <c r="AL364" s="68">
        <f t="shared" si="190"/>
        <v>0</v>
      </c>
      <c r="AO364" s="67">
        <f>E364-Q364</f>
        <v>0</v>
      </c>
      <c r="AP364" s="67">
        <f t="shared" ref="AP364:AX364" si="191">F364-R364</f>
        <v>0</v>
      </c>
      <c r="AQ364" s="67">
        <f t="shared" si="191"/>
        <v>0</v>
      </c>
      <c r="AR364" s="67">
        <f t="shared" si="191"/>
        <v>0</v>
      </c>
      <c r="AS364" s="67">
        <f t="shared" si="191"/>
        <v>0</v>
      </c>
      <c r="AT364" s="67">
        <f t="shared" si="191"/>
        <v>0</v>
      </c>
      <c r="AU364" s="67">
        <f t="shared" si="191"/>
        <v>0</v>
      </c>
      <c r="AV364" s="67">
        <f t="shared" si="191"/>
        <v>0</v>
      </c>
      <c r="AW364" s="67">
        <f t="shared" si="191"/>
        <v>0</v>
      </c>
      <c r="AX364" s="67">
        <f t="shared" si="191"/>
        <v>0</v>
      </c>
      <c r="BA364" s="67">
        <f>AC364-E364</f>
        <v>0</v>
      </c>
      <c r="BB364" s="67">
        <f t="shared" ref="BB364:BJ379" si="192">AD364-F364</f>
        <v>0</v>
      </c>
      <c r="BC364" s="67">
        <f t="shared" si="192"/>
        <v>0</v>
      </c>
      <c r="BD364" s="67">
        <f t="shared" si="192"/>
        <v>0</v>
      </c>
      <c r="BE364" s="67">
        <f t="shared" si="192"/>
        <v>0</v>
      </c>
      <c r="BF364" s="67">
        <f t="shared" si="192"/>
        <v>0</v>
      </c>
      <c r="BG364" s="67">
        <f t="shared" si="192"/>
        <v>0</v>
      </c>
      <c r="BH364" s="67">
        <f t="shared" si="192"/>
        <v>0</v>
      </c>
      <c r="BI364" s="67">
        <f t="shared" si="192"/>
        <v>0</v>
      </c>
      <c r="BJ364" s="67">
        <f t="shared" si="192"/>
        <v>0</v>
      </c>
      <c r="BK364" s="55"/>
    </row>
    <row r="365" spans="4:63">
      <c r="D365" s="52">
        <f t="shared" ref="D365:D428" si="193">D276</f>
        <v>4.1666666666666664E-2</v>
      </c>
      <c r="E365" s="67">
        <f>E364+E276/$R$174</f>
        <v>6.6931651782740694E-5</v>
      </c>
      <c r="F365" s="67">
        <f t="shared" ref="F365:N365" si="194">F364+F276/$R$174</f>
        <v>4.6338649829049893E-5</v>
      </c>
      <c r="G365" s="67">
        <f t="shared" si="194"/>
        <v>2.5952270744294376E-5</v>
      </c>
      <c r="H365" s="67">
        <f t="shared" si="194"/>
        <v>3.6052702825116736E-5</v>
      </c>
      <c r="I365" s="67">
        <f t="shared" si="194"/>
        <v>3.8241030117998029E-5</v>
      </c>
      <c r="J365" s="67">
        <f t="shared" si="194"/>
        <v>1.7929295700190955E-4</v>
      </c>
      <c r="K365" s="67">
        <f t="shared" si="194"/>
        <v>4.9420343636783157E-5</v>
      </c>
      <c r="L365" s="67">
        <f t="shared" si="194"/>
        <v>4.2117123164117487E-6</v>
      </c>
      <c r="M365" s="67">
        <f t="shared" si="194"/>
        <v>8.4120038693068034E-6</v>
      </c>
      <c r="N365" s="67">
        <f t="shared" si="194"/>
        <v>7.0350608133713865E-6</v>
      </c>
      <c r="Q365" s="55">
        <f>Q364+Q276/$R$174</f>
        <v>6.5220866564678348E-5</v>
      </c>
      <c r="R365" s="55">
        <f t="shared" ref="R365:R428" si="195">R364+R276/$R$174</f>
        <v>2.3903763531188763E-5</v>
      </c>
      <c r="S365" s="55">
        <f t="shared" ref="S365:S428" si="196">S364+S276/$R$174</f>
        <v>2.0802786471266718E-5</v>
      </c>
      <c r="T365" s="55">
        <f t="shared" ref="T365:T428" si="197">T364+T276/$R$174</f>
        <v>3.4257948727261744E-5</v>
      </c>
      <c r="U365" s="55">
        <f t="shared" ref="U365:U428" si="198">U364+U276/$R$174</f>
        <v>3.3456712656404571E-5</v>
      </c>
      <c r="V365" s="55">
        <f t="shared" ref="V365:V428" si="199">V364+V276/$R$174</f>
        <v>1.534670003998718E-4</v>
      </c>
      <c r="W365" s="55">
        <f t="shared" ref="W365:W428" si="200">W364+W276/$R$174</f>
        <v>4.553997484429862E-5</v>
      </c>
      <c r="X365" s="55">
        <f t="shared" ref="X365:X428" si="201">X364+X276/$R$174</f>
        <v>3.2052471852839998E-6</v>
      </c>
      <c r="Y365" s="55">
        <f t="shared" ref="Y365:Y428" si="202">Y364+Y276/$R$174</f>
        <v>7.302217774323174E-6</v>
      </c>
      <c r="Z365" s="55">
        <f t="shared" ref="Z365:Z428" si="203">Z364+Z276/$R$174</f>
        <v>6.9228958811874603E-6</v>
      </c>
      <c r="AC365" s="68">
        <f>AC364+AC276/$R$174</f>
        <v>6.8642437000803068E-5</v>
      </c>
      <c r="AD365" s="68">
        <f t="shared" ref="AD365:AD428" si="204">AD364+AD276/$R$174</f>
        <v>6.8773536126910892E-5</v>
      </c>
      <c r="AE365" s="68">
        <f t="shared" ref="AE365:AE428" si="205">AE364+AE276/$R$174</f>
        <v>3.1101755017322174E-5</v>
      </c>
      <c r="AF365" s="68">
        <f t="shared" ref="AF365:AF428" si="206">AF364+AF276/$R$174</f>
        <v>3.7847456922971598E-5</v>
      </c>
      <c r="AG365" s="68">
        <f t="shared" ref="AG365:AG428" si="207">AG364+AG276/$R$174</f>
        <v>4.3025347579591494E-5</v>
      </c>
      <c r="AH365" s="68">
        <f t="shared" ref="AH365:AH428" si="208">AH364+AH276/$R$174</f>
        <v>2.0511891360394855E-4</v>
      </c>
      <c r="AI365" s="68">
        <f t="shared" ref="AI365:AI428" si="209">AI364+AI276/$R$174</f>
        <v>5.330071242926783E-5</v>
      </c>
      <c r="AJ365" s="68">
        <f t="shared" ref="AJ365:AJ428" si="210">AJ364+AJ276/$R$174</f>
        <v>5.2181774475395103E-6</v>
      </c>
      <c r="AK365" s="68">
        <f t="shared" ref="AK365:AK428" si="211">AK364+AK276/$R$174</f>
        <v>9.521789964290421E-6</v>
      </c>
      <c r="AL365" s="68">
        <f t="shared" ref="AL365:AL428" si="212">AL364+AL276/$R$174</f>
        <v>7.1472257455552983E-6</v>
      </c>
      <c r="AO365" s="67">
        <f t="shared" ref="AO365:AO428" si="213">E365-Q365</f>
        <v>1.7107852180623469E-6</v>
      </c>
      <c r="AP365" s="67">
        <f t="shared" ref="AP365:AP428" si="214">F365-R365</f>
        <v>2.2434886297861131E-5</v>
      </c>
      <c r="AQ365" s="67">
        <f t="shared" ref="AQ365:AQ428" si="215">G365-S365</f>
        <v>5.1494842730276586E-6</v>
      </c>
      <c r="AR365" s="67">
        <f t="shared" ref="AR365:AR428" si="216">H365-T365</f>
        <v>1.7947540978549917E-6</v>
      </c>
      <c r="AS365" s="67">
        <f t="shared" ref="AS365:AS428" si="217">I365-U365</f>
        <v>4.7843174615934582E-6</v>
      </c>
      <c r="AT365" s="67">
        <f t="shared" ref="AT365:AT428" si="218">J365-V365</f>
        <v>2.5825956602037754E-5</v>
      </c>
      <c r="AU365" s="67">
        <f t="shared" ref="AU365:AU428" si="219">K365-W365</f>
        <v>3.8803687924845372E-6</v>
      </c>
      <c r="AV365" s="67">
        <f t="shared" ref="AV365:AV428" si="220">L365-X365</f>
        <v>1.0064651311277489E-6</v>
      </c>
      <c r="AW365" s="67">
        <f t="shared" ref="AW365:AW428" si="221">M365-Y365</f>
        <v>1.1097860949836294E-6</v>
      </c>
      <c r="AX365" s="67">
        <f t="shared" ref="AX365:AX428" si="222">N365-Z365</f>
        <v>1.1216493218392623E-7</v>
      </c>
      <c r="BA365" s="67">
        <f t="shared" ref="BA365:BA428" si="223">AC365-E365</f>
        <v>1.710785218062374E-6</v>
      </c>
      <c r="BB365" s="67">
        <f t="shared" si="192"/>
        <v>2.2434886297860999E-5</v>
      </c>
      <c r="BC365" s="67">
        <f t="shared" si="192"/>
        <v>5.1494842730277975E-6</v>
      </c>
      <c r="BD365" s="67">
        <f t="shared" si="192"/>
        <v>1.7947540978548629E-6</v>
      </c>
      <c r="BE365" s="67">
        <f t="shared" si="192"/>
        <v>4.784317461593465E-6</v>
      </c>
      <c r="BF365" s="67">
        <f t="shared" si="192"/>
        <v>2.5825956602039E-5</v>
      </c>
      <c r="BG365" s="67">
        <f t="shared" si="192"/>
        <v>3.8803687924846727E-6</v>
      </c>
      <c r="BH365" s="67">
        <f t="shared" si="192"/>
        <v>1.0064651311277616E-6</v>
      </c>
      <c r="BI365" s="67">
        <f t="shared" si="192"/>
        <v>1.1097860949836175E-6</v>
      </c>
      <c r="BJ365" s="67">
        <f t="shared" si="192"/>
        <v>1.1216493218391183E-7</v>
      </c>
      <c r="BK365" s="55"/>
    </row>
    <row r="366" spans="4:63">
      <c r="D366" s="52">
        <f t="shared" si="193"/>
        <v>7.4999999999999997E-2</v>
      </c>
      <c r="E366" s="67">
        <f t="shared" ref="E366:E429" si="224">E365+E277/$R$174</f>
        <v>1.701716347235072E-4</v>
      </c>
      <c r="F366" s="67">
        <f t="shared" ref="F366:F429" si="225">F365+F277/$R$174</f>
        <v>1.1802602383801424E-4</v>
      </c>
      <c r="G366" s="67">
        <f t="shared" ref="G366:G429" si="226">G365+G277/$R$174</f>
        <v>6.5744036865318686E-5</v>
      </c>
      <c r="H366" s="67">
        <f t="shared" ref="H366:H429" si="227">H365+H277/$R$174</f>
        <v>9.2029795693308045E-5</v>
      </c>
      <c r="I366" s="67">
        <f t="shared" ref="I366:I429" si="228">I365+I277/$R$174</f>
        <v>9.7505893548571718E-5</v>
      </c>
      <c r="J366" s="67">
        <f t="shared" ref="J366:J429" si="229">J365+J277/$R$174</f>
        <v>4.8622894024679623E-4</v>
      </c>
      <c r="K366" s="67">
        <f t="shared" ref="K366:K429" si="230">K365+K277/$R$174</f>
        <v>1.3189843421795828E-4</v>
      </c>
      <c r="L366" s="67">
        <f t="shared" ref="L366:L429" si="231">L365+L277/$R$174</f>
        <v>1.1835810512125922E-5</v>
      </c>
      <c r="M366" s="67">
        <f t="shared" ref="M366:M429" si="232">M365+M277/$R$174</f>
        <v>2.1742265997693211E-5</v>
      </c>
      <c r="N366" s="67">
        <f t="shared" ref="N366:N429" si="233">N365+N277/$R$174</f>
        <v>2.1522805516215092E-5</v>
      </c>
      <c r="Q366" s="55">
        <f t="shared" ref="Q366:Q429" si="234">Q365+Q277/$R$174</f>
        <v>1.6056579476819846E-4</v>
      </c>
      <c r="R366" s="55">
        <f t="shared" si="195"/>
        <v>5.7491072689936775E-5</v>
      </c>
      <c r="S366" s="55">
        <f t="shared" si="196"/>
        <v>5.2538373381114876E-5</v>
      </c>
      <c r="T366" s="55">
        <f t="shared" si="197"/>
        <v>8.517939837229337E-5</v>
      </c>
      <c r="U366" s="55">
        <f t="shared" si="198"/>
        <v>8.505545272040445E-5</v>
      </c>
      <c r="V366" s="55">
        <f t="shared" si="199"/>
        <v>4.0285481531031515E-4</v>
      </c>
      <c r="W366" s="55">
        <f t="shared" si="200"/>
        <v>1.1644227030787338E-4</v>
      </c>
      <c r="X366" s="55">
        <f t="shared" si="201"/>
        <v>9.2951558309410651E-6</v>
      </c>
      <c r="Y366" s="55">
        <f t="shared" si="202"/>
        <v>1.8986058106707038E-5</v>
      </c>
      <c r="Z366" s="55">
        <f t="shared" si="203"/>
        <v>2.0500020048318762E-5</v>
      </c>
      <c r="AC366" s="68">
        <f t="shared" ref="AC366:AC429" si="235">AC365+AC277/$R$174</f>
        <v>1.7901671991989073E-4</v>
      </c>
      <c r="AD366" s="68">
        <f t="shared" si="204"/>
        <v>1.7809777538021625E-4</v>
      </c>
      <c r="AE366" s="68">
        <f t="shared" si="205"/>
        <v>7.8949700349522725E-5</v>
      </c>
      <c r="AF366" s="68">
        <f t="shared" si="206"/>
        <v>9.8880193014322382E-5</v>
      </c>
      <c r="AG366" s="68">
        <f t="shared" si="207"/>
        <v>1.0997543737964506E-4</v>
      </c>
      <c r="AH366" s="68">
        <f t="shared" si="208"/>
        <v>5.694886287554373E-4</v>
      </c>
      <c r="AI366" s="68">
        <f t="shared" si="209"/>
        <v>1.4769653145845174E-4</v>
      </c>
      <c r="AJ366" s="68">
        <f t="shared" si="210"/>
        <v>1.4376465193310809E-5</v>
      </c>
      <c r="AK366" s="68">
        <f t="shared" si="211"/>
        <v>2.4498499949073072E-5</v>
      </c>
      <c r="AL366" s="68">
        <f t="shared" si="212"/>
        <v>2.252540822234058E-5</v>
      </c>
      <c r="AO366" s="67">
        <f t="shared" si="213"/>
        <v>9.6058399553087441E-6</v>
      </c>
      <c r="AP366" s="67">
        <f t="shared" si="214"/>
        <v>6.0534951148077468E-5</v>
      </c>
      <c r="AQ366" s="67">
        <f t="shared" si="215"/>
        <v>1.3205663484203809E-5</v>
      </c>
      <c r="AR366" s="67">
        <f t="shared" si="216"/>
        <v>6.8503973210146753E-6</v>
      </c>
      <c r="AS366" s="67">
        <f t="shared" si="217"/>
        <v>1.2450440828167268E-5</v>
      </c>
      <c r="AT366" s="67">
        <f t="shared" si="218"/>
        <v>8.3374124936481074E-5</v>
      </c>
      <c r="AU366" s="67">
        <f t="shared" si="219"/>
        <v>1.5456163910084896E-5</v>
      </c>
      <c r="AV366" s="67">
        <f t="shared" si="220"/>
        <v>2.5406546811848568E-6</v>
      </c>
      <c r="AW366" s="67">
        <f t="shared" si="221"/>
        <v>2.7562078909861729E-6</v>
      </c>
      <c r="AX366" s="67">
        <f t="shared" si="222"/>
        <v>1.0227854678963299E-6</v>
      </c>
      <c r="BA366" s="67">
        <f t="shared" si="223"/>
        <v>8.8450851963835318E-6</v>
      </c>
      <c r="BB366" s="67">
        <f t="shared" si="192"/>
        <v>6.0071751542202008E-5</v>
      </c>
      <c r="BC366" s="67">
        <f t="shared" si="192"/>
        <v>1.320566348420404E-5</v>
      </c>
      <c r="BD366" s="67">
        <f t="shared" si="192"/>
        <v>6.8503973210143365E-6</v>
      </c>
      <c r="BE366" s="67">
        <f t="shared" si="192"/>
        <v>1.2469543831073346E-5</v>
      </c>
      <c r="BF366" s="67">
        <f t="shared" si="192"/>
        <v>8.3259688508641075E-5</v>
      </c>
      <c r="BG366" s="67">
        <f t="shared" si="192"/>
        <v>1.5798097240493462E-5</v>
      </c>
      <c r="BH366" s="67">
        <f t="shared" si="192"/>
        <v>2.5406546811848873E-6</v>
      </c>
      <c r="BI366" s="67">
        <f t="shared" si="192"/>
        <v>2.7562339513798604E-6</v>
      </c>
      <c r="BJ366" s="67">
        <f t="shared" si="192"/>
        <v>1.0026027061254877E-6</v>
      </c>
      <c r="BK366" s="55"/>
    </row>
    <row r="367" spans="4:63">
      <c r="D367" s="52">
        <f t="shared" si="193"/>
        <v>0.1</v>
      </c>
      <c r="E367" s="67">
        <f t="shared" si="224"/>
        <v>2.4258826441420344E-4</v>
      </c>
      <c r="F367" s="67">
        <f t="shared" si="225"/>
        <v>1.6858972120729253E-4</v>
      </c>
      <c r="G367" s="67">
        <f t="shared" si="226"/>
        <v>9.3301161782510599E-5</v>
      </c>
      <c r="H367" s="67">
        <f t="shared" si="227"/>
        <v>1.3174152750389196E-4</v>
      </c>
      <c r="I367" s="67">
        <f t="shared" si="228"/>
        <v>1.3939667206942373E-4</v>
      </c>
      <c r="J367" s="67">
        <f t="shared" si="229"/>
        <v>7.4301088242245423E-4</v>
      </c>
      <c r="K367" s="67">
        <f t="shared" si="230"/>
        <v>1.982604294075338E-4</v>
      </c>
      <c r="L367" s="67">
        <f t="shared" si="231"/>
        <v>1.8733294532734761E-5</v>
      </c>
      <c r="M367" s="67">
        <f t="shared" si="232"/>
        <v>3.1568538593013457E-5</v>
      </c>
      <c r="N367" s="67">
        <f t="shared" si="233"/>
        <v>3.6796916331383559E-5</v>
      </c>
      <c r="Q367" s="55">
        <f t="shared" si="234"/>
        <v>2.2013557440764178E-4</v>
      </c>
      <c r="R367" s="55">
        <f t="shared" si="195"/>
        <v>7.6470587355300943E-5</v>
      </c>
      <c r="S367" s="55">
        <f t="shared" si="196"/>
        <v>7.4290148641613227E-5</v>
      </c>
      <c r="T367" s="55">
        <f t="shared" si="197"/>
        <v>1.1819883753339699E-4</v>
      </c>
      <c r="U367" s="55">
        <f t="shared" si="198"/>
        <v>1.211823537900494E-4</v>
      </c>
      <c r="V367" s="55">
        <f t="shared" si="199"/>
        <v>5.9500416807862534E-4</v>
      </c>
      <c r="W367" s="55">
        <f t="shared" si="200"/>
        <v>1.6705289796095386E-4</v>
      </c>
      <c r="X367" s="55">
        <f t="shared" si="201"/>
        <v>1.5143615049541056E-5</v>
      </c>
      <c r="Y367" s="55">
        <f t="shared" si="202"/>
        <v>2.7749608798801459E-5</v>
      </c>
      <c r="Z367" s="55">
        <f t="shared" si="203"/>
        <v>3.4094949630566995E-5</v>
      </c>
      <c r="AC367" s="68">
        <f t="shared" si="235"/>
        <v>2.6243882734762328E-4</v>
      </c>
      <c r="AD367" s="68">
        <f t="shared" si="204"/>
        <v>2.5912450186191542E-4</v>
      </c>
      <c r="AE367" s="68">
        <f t="shared" si="205"/>
        <v>1.1231217492340811E-4</v>
      </c>
      <c r="AF367" s="68">
        <f t="shared" si="206"/>
        <v>1.4528421747438659E-4</v>
      </c>
      <c r="AG367" s="68">
        <f t="shared" si="207"/>
        <v>1.5767633130192024E-4</v>
      </c>
      <c r="AH367" s="68">
        <f t="shared" si="208"/>
        <v>8.9062617216650723E-4</v>
      </c>
      <c r="AI367" s="68">
        <f t="shared" si="209"/>
        <v>2.3063752826835165E-4</v>
      </c>
      <c r="AJ367" s="68">
        <f t="shared" si="210"/>
        <v>2.2322974015928514E-5</v>
      </c>
      <c r="AK367" s="68">
        <f t="shared" si="211"/>
        <v>3.5387114146054518E-5</v>
      </c>
      <c r="AL367" s="68">
        <f t="shared" si="212"/>
        <v>3.9429848812961248E-5</v>
      </c>
      <c r="AO367" s="67">
        <f t="shared" si="213"/>
        <v>2.2452690006561661E-5</v>
      </c>
      <c r="AP367" s="67">
        <f t="shared" si="214"/>
        <v>9.2119133851991587E-5</v>
      </c>
      <c r="AQ367" s="67">
        <f t="shared" si="215"/>
        <v>1.9011013140897372E-5</v>
      </c>
      <c r="AR367" s="67">
        <f t="shared" si="216"/>
        <v>1.3542689970494977E-5</v>
      </c>
      <c r="AS367" s="67">
        <f t="shared" si="217"/>
        <v>1.8214318279374331E-5</v>
      </c>
      <c r="AT367" s="67">
        <f t="shared" si="218"/>
        <v>1.4800671434382889E-4</v>
      </c>
      <c r="AU367" s="67">
        <f t="shared" si="219"/>
        <v>3.1207531446579941E-5</v>
      </c>
      <c r="AV367" s="67">
        <f t="shared" si="220"/>
        <v>3.5896794831937053E-6</v>
      </c>
      <c r="AW367" s="67">
        <f t="shared" si="221"/>
        <v>3.8189297942119974E-6</v>
      </c>
      <c r="AX367" s="67">
        <f t="shared" si="222"/>
        <v>2.7019667008165639E-6</v>
      </c>
      <c r="BA367" s="67">
        <f t="shared" si="223"/>
        <v>1.9850562933419844E-5</v>
      </c>
      <c r="BB367" s="67">
        <f t="shared" si="192"/>
        <v>9.0534780654622892E-5</v>
      </c>
      <c r="BC367" s="67">
        <f t="shared" si="192"/>
        <v>1.9011013140897507E-5</v>
      </c>
      <c r="BD367" s="67">
        <f t="shared" si="192"/>
        <v>1.3542689970494625E-5</v>
      </c>
      <c r="BE367" s="67">
        <f t="shared" si="192"/>
        <v>1.8279659232496505E-5</v>
      </c>
      <c r="BF367" s="67">
        <f t="shared" si="192"/>
        <v>1.47615289744053E-4</v>
      </c>
      <c r="BG367" s="67">
        <f t="shared" si="192"/>
        <v>3.2377098860817853E-5</v>
      </c>
      <c r="BH367" s="67">
        <f t="shared" si="192"/>
        <v>3.5896794831937528E-6</v>
      </c>
      <c r="BI367" s="67">
        <f t="shared" si="192"/>
        <v>3.8185755530410615E-6</v>
      </c>
      <c r="BJ367" s="67">
        <f t="shared" si="192"/>
        <v>2.6329324815776894E-6</v>
      </c>
      <c r="BK367" s="55"/>
    </row>
    <row r="368" spans="4:63">
      <c r="D368" s="52">
        <f t="shared" si="193"/>
        <v>0.125</v>
      </c>
      <c r="E368" s="67">
        <f t="shared" si="224"/>
        <v>3.1085987832186036E-4</v>
      </c>
      <c r="F368" s="67">
        <f t="shared" si="225"/>
        <v>2.1651021524916292E-4</v>
      </c>
      <c r="G368" s="67">
        <f t="shared" si="226"/>
        <v>1.1898835787530664E-4</v>
      </c>
      <c r="H368" s="67">
        <f t="shared" si="227"/>
        <v>1.6960692163330756E-4</v>
      </c>
      <c r="I368" s="67">
        <f t="shared" si="228"/>
        <v>1.7921712115104689E-4</v>
      </c>
      <c r="J368" s="67">
        <f t="shared" si="229"/>
        <v>1.021474713040153E-3</v>
      </c>
      <c r="K368" s="67">
        <f t="shared" si="230"/>
        <v>2.6830067050120118E-4</v>
      </c>
      <c r="L368" s="67">
        <f t="shared" si="231"/>
        <v>2.6588568102279232E-5</v>
      </c>
      <c r="M368" s="67">
        <f t="shared" si="232"/>
        <v>4.1256479111530261E-5</v>
      </c>
      <c r="N368" s="67">
        <f t="shared" si="233"/>
        <v>5.5794289189586152E-5</v>
      </c>
      <c r="Q368" s="55">
        <f t="shared" si="234"/>
        <v>2.6997085125913487E-4</v>
      </c>
      <c r="R368" s="55">
        <f t="shared" si="195"/>
        <v>9.0412734565243431E-5</v>
      </c>
      <c r="S368" s="55">
        <f t="shared" si="196"/>
        <v>9.4368718738322319E-5</v>
      </c>
      <c r="T368" s="55">
        <f t="shared" si="197"/>
        <v>1.4701080129354792E-4</v>
      </c>
      <c r="U368" s="55">
        <f t="shared" si="198"/>
        <v>1.5521946768780404E-4</v>
      </c>
      <c r="V368" s="55">
        <f t="shared" si="199"/>
        <v>7.9127964984647197E-4</v>
      </c>
      <c r="W368" s="55">
        <f t="shared" si="200"/>
        <v>2.1565356127225638E-4</v>
      </c>
      <c r="X368" s="55">
        <f t="shared" si="201"/>
        <v>2.2032278847484195E-5</v>
      </c>
      <c r="Y368" s="55">
        <f t="shared" si="202"/>
        <v>3.651430882142134E-5</v>
      </c>
      <c r="Z368" s="55">
        <f t="shared" si="203"/>
        <v>5.0570872277167826E-5</v>
      </c>
      <c r="AC368" s="68">
        <f t="shared" si="235"/>
        <v>3.462550457334845E-4</v>
      </c>
      <c r="AD368" s="68">
        <f t="shared" si="204"/>
        <v>3.3926265787019973E-4</v>
      </c>
      <c r="AE368" s="68">
        <f t="shared" si="205"/>
        <v>1.4360799701229108E-4</v>
      </c>
      <c r="AF368" s="68">
        <f t="shared" si="206"/>
        <v>1.9220304197306692E-4</v>
      </c>
      <c r="AG368" s="68">
        <f t="shared" si="207"/>
        <v>2.0335272868641331E-4</v>
      </c>
      <c r="AH368" s="68">
        <f t="shared" si="208"/>
        <v>1.250843363166862E-3</v>
      </c>
      <c r="AI368" s="68">
        <f t="shared" si="209"/>
        <v>3.2341708236053847E-4</v>
      </c>
      <c r="AJ368" s="68">
        <f t="shared" si="210"/>
        <v>3.1144857357074331E-5</v>
      </c>
      <c r="AK368" s="68">
        <f t="shared" si="211"/>
        <v>4.59971590907957E-5</v>
      </c>
      <c r="AL368" s="68">
        <f t="shared" si="212"/>
        <v>6.0871954453079906E-5</v>
      </c>
      <c r="AO368" s="67">
        <f t="shared" si="213"/>
        <v>4.0889027062725495E-5</v>
      </c>
      <c r="AP368" s="67">
        <f t="shared" si="214"/>
        <v>1.2609748068391949E-4</v>
      </c>
      <c r="AQ368" s="67">
        <f t="shared" si="215"/>
        <v>2.461963913698432E-5</v>
      </c>
      <c r="AR368" s="67">
        <f t="shared" si="216"/>
        <v>2.259612033975964E-5</v>
      </c>
      <c r="AS368" s="67">
        <f t="shared" si="217"/>
        <v>2.3997653463242848E-5</v>
      </c>
      <c r="AT368" s="67">
        <f t="shared" si="218"/>
        <v>2.3019506319368107E-4</v>
      </c>
      <c r="AU368" s="67">
        <f t="shared" si="219"/>
        <v>5.2647109228944804E-5</v>
      </c>
      <c r="AV368" s="67">
        <f t="shared" si="220"/>
        <v>4.5562892547950379E-6</v>
      </c>
      <c r="AW368" s="67">
        <f t="shared" si="221"/>
        <v>4.7421702901089213E-6</v>
      </c>
      <c r="AX368" s="67">
        <f t="shared" si="222"/>
        <v>5.223416912418326E-6</v>
      </c>
      <c r="BA368" s="67">
        <f t="shared" si="223"/>
        <v>3.5395167411624137E-5</v>
      </c>
      <c r="BB368" s="67">
        <f t="shared" si="192"/>
        <v>1.2275244262103681E-4</v>
      </c>
      <c r="BC368" s="67">
        <f t="shared" si="192"/>
        <v>2.4619639136984442E-5</v>
      </c>
      <c r="BD368" s="67">
        <f t="shared" si="192"/>
        <v>2.2596120339759369E-5</v>
      </c>
      <c r="BE368" s="67">
        <f t="shared" si="192"/>
        <v>2.4135607535366414E-5</v>
      </c>
      <c r="BF368" s="67">
        <f t="shared" si="192"/>
        <v>2.2936865012670895E-4</v>
      </c>
      <c r="BG368" s="67">
        <f t="shared" si="192"/>
        <v>5.511641185933729E-5</v>
      </c>
      <c r="BH368" s="67">
        <f t="shared" si="192"/>
        <v>4.5562892547950989E-6</v>
      </c>
      <c r="BI368" s="67">
        <f t="shared" si="192"/>
        <v>4.7406799792654386E-6</v>
      </c>
      <c r="BJ368" s="67">
        <f t="shared" si="192"/>
        <v>5.0776652634937537E-6</v>
      </c>
      <c r="BK368" s="55"/>
    </row>
    <row r="369" spans="4:63">
      <c r="D369" s="52">
        <f t="shared" si="193"/>
        <v>0.25</v>
      </c>
      <c r="E369" s="67">
        <f t="shared" si="224"/>
        <v>6.0245651682902979E-4</v>
      </c>
      <c r="F369" s="67">
        <f t="shared" si="225"/>
        <v>4.260539364428482E-4</v>
      </c>
      <c r="G369" s="67">
        <f t="shared" si="226"/>
        <v>2.3364853270952242E-4</v>
      </c>
      <c r="H369" s="67">
        <f t="shared" si="227"/>
        <v>3.4991183584627886E-4</v>
      </c>
      <c r="I369" s="67">
        <f t="shared" si="228"/>
        <v>3.7003927454252756E-4</v>
      </c>
      <c r="J369" s="67">
        <f t="shared" si="229"/>
        <v>2.5500082388969151E-3</v>
      </c>
      <c r="K369" s="67">
        <f t="shared" si="230"/>
        <v>6.4384840551558729E-4</v>
      </c>
      <c r="L369" s="67">
        <f t="shared" si="231"/>
        <v>7.0134627004323478E-5</v>
      </c>
      <c r="M369" s="67">
        <f t="shared" si="232"/>
        <v>8.9160762923968433E-5</v>
      </c>
      <c r="N369" s="67">
        <f t="shared" si="233"/>
        <v>1.6681221028091352E-4</v>
      </c>
      <c r="Q369" s="55">
        <f t="shared" si="234"/>
        <v>4.5919813761157108E-4</v>
      </c>
      <c r="R369" s="55">
        <f t="shared" si="195"/>
        <v>1.3954033909816381E-4</v>
      </c>
      <c r="S369" s="55">
        <f t="shared" si="196"/>
        <v>1.8375296115093326E-4</v>
      </c>
      <c r="T369" s="55">
        <f t="shared" si="197"/>
        <v>2.6915918069839726E-4</v>
      </c>
      <c r="U369" s="55">
        <f t="shared" si="198"/>
        <v>3.1572559882655539E-4</v>
      </c>
      <c r="V369" s="55">
        <f t="shared" si="199"/>
        <v>1.788789460720989E-3</v>
      </c>
      <c r="W369" s="55">
        <f t="shared" si="200"/>
        <v>4.5347769357591711E-4</v>
      </c>
      <c r="X369" s="55">
        <f t="shared" si="201"/>
        <v>6.1066936013673715E-5</v>
      </c>
      <c r="Y369" s="55">
        <f t="shared" si="202"/>
        <v>8.040837216309386E-5</v>
      </c>
      <c r="Z369" s="55">
        <f t="shared" si="203"/>
        <v>1.4499933865208856E-4</v>
      </c>
      <c r="AC369" s="68">
        <f t="shared" si="235"/>
        <v>7.616577871484803E-4</v>
      </c>
      <c r="AD369" s="68">
        <f t="shared" si="204"/>
        <v>7.2226647292225631E-4</v>
      </c>
      <c r="AE369" s="68">
        <f t="shared" si="205"/>
        <v>2.8354410426811166E-4</v>
      </c>
      <c r="AF369" s="68">
        <f t="shared" si="206"/>
        <v>4.3062718573351705E-4</v>
      </c>
      <c r="AG369" s="68">
        <f t="shared" si="207"/>
        <v>4.2399811757684277E-4</v>
      </c>
      <c r="AH369" s="68">
        <f t="shared" si="208"/>
        <v>3.3143561451993552E-3</v>
      </c>
      <c r="AI369" s="68">
        <f t="shared" si="209"/>
        <v>8.2716505741533327E-4</v>
      </c>
      <c r="AJ369" s="68">
        <f t="shared" si="210"/>
        <v>7.9202317994973322E-5</v>
      </c>
      <c r="AK369" s="68">
        <f t="shared" si="211"/>
        <v>9.792460650503667E-5</v>
      </c>
      <c r="AL369" s="68">
        <f t="shared" si="212"/>
        <v>1.8920443617211259E-4</v>
      </c>
      <c r="AO369" s="67">
        <f t="shared" si="213"/>
        <v>1.4325837921745871E-4</v>
      </c>
      <c r="AP369" s="67">
        <f t="shared" si="214"/>
        <v>2.8651359734468442E-4</v>
      </c>
      <c r="AQ369" s="67">
        <f t="shared" si="215"/>
        <v>4.9895571558589163E-5</v>
      </c>
      <c r="AR369" s="67">
        <f t="shared" si="216"/>
        <v>8.0752655147881599E-5</v>
      </c>
      <c r="AS369" s="67">
        <f t="shared" si="217"/>
        <v>5.4313675715972169E-5</v>
      </c>
      <c r="AT369" s="67">
        <f t="shared" si="218"/>
        <v>7.6121877817592618E-4</v>
      </c>
      <c r="AU369" s="67">
        <f t="shared" si="219"/>
        <v>1.9037071193967018E-4</v>
      </c>
      <c r="AV369" s="67">
        <f t="shared" si="220"/>
        <v>9.0676909906497625E-6</v>
      </c>
      <c r="AW369" s="67">
        <f t="shared" si="221"/>
        <v>8.7523907608745723E-6</v>
      </c>
      <c r="AX369" s="67">
        <f t="shared" si="222"/>
        <v>2.1812871628824958E-5</v>
      </c>
      <c r="BA369" s="67">
        <f t="shared" si="223"/>
        <v>1.5920127031945051E-4</v>
      </c>
      <c r="BB369" s="67">
        <f t="shared" si="192"/>
        <v>2.9621253647940811E-4</v>
      </c>
      <c r="BC369" s="67">
        <f t="shared" si="192"/>
        <v>4.9895571558589244E-5</v>
      </c>
      <c r="BD369" s="67">
        <f t="shared" si="192"/>
        <v>8.071534988723819E-5</v>
      </c>
      <c r="BE369" s="67">
        <f t="shared" si="192"/>
        <v>5.3958843034315209E-5</v>
      </c>
      <c r="BF369" s="67">
        <f t="shared" si="192"/>
        <v>7.6434790630244007E-4</v>
      </c>
      <c r="BG369" s="67">
        <f t="shared" si="192"/>
        <v>1.8331665189974598E-4</v>
      </c>
      <c r="BH369" s="67">
        <f t="shared" si="192"/>
        <v>9.0676909906498438E-6</v>
      </c>
      <c r="BI369" s="67">
        <f t="shared" si="192"/>
        <v>8.7638435810682373E-6</v>
      </c>
      <c r="BJ369" s="67">
        <f t="shared" si="192"/>
        <v>2.2392225891199069E-5</v>
      </c>
      <c r="BK369" s="55"/>
    </row>
    <row r="370" spans="4:63">
      <c r="D370" s="52">
        <f t="shared" si="193"/>
        <v>0.375</v>
      </c>
      <c r="E370" s="67">
        <f t="shared" si="224"/>
        <v>8.2214837584404401E-4</v>
      </c>
      <c r="F370" s="67">
        <f t="shared" si="225"/>
        <v>5.9298286715905109E-4</v>
      </c>
      <c r="G370" s="67">
        <f t="shared" si="226"/>
        <v>3.3307512691238089E-4</v>
      </c>
      <c r="H370" s="67">
        <f t="shared" si="227"/>
        <v>5.2424373135650636E-4</v>
      </c>
      <c r="I370" s="67">
        <f t="shared" si="228"/>
        <v>5.5830490793479638E-4</v>
      </c>
      <c r="J370" s="67">
        <f t="shared" si="229"/>
        <v>4.2059594972089307E-3</v>
      </c>
      <c r="K370" s="67">
        <f t="shared" si="230"/>
        <v>1.0462405967301249E-3</v>
      </c>
      <c r="L370" s="67">
        <f t="shared" si="231"/>
        <v>1.1607222494450499E-4</v>
      </c>
      <c r="M370" s="67">
        <f t="shared" si="232"/>
        <v>1.3698928968522447E-4</v>
      </c>
      <c r="N370" s="67">
        <f t="shared" si="233"/>
        <v>2.8565751407479991E-4</v>
      </c>
      <c r="Q370" s="55">
        <f t="shared" si="234"/>
        <v>5.9154924514083333E-4</v>
      </c>
      <c r="R370" s="55">
        <f t="shared" si="195"/>
        <v>1.8011933893457253E-4</v>
      </c>
      <c r="S370" s="55">
        <f t="shared" si="196"/>
        <v>2.6214301066160121E-4</v>
      </c>
      <c r="T370" s="55">
        <f t="shared" si="197"/>
        <v>3.7485252340147478E-4</v>
      </c>
      <c r="U370" s="55">
        <f t="shared" si="198"/>
        <v>4.7044364104396419E-4</v>
      </c>
      <c r="V370" s="55">
        <f t="shared" si="199"/>
        <v>2.7894232077214317E-3</v>
      </c>
      <c r="W370" s="55">
        <f t="shared" si="200"/>
        <v>7.0406719579084779E-4</v>
      </c>
      <c r="X370" s="55">
        <f t="shared" si="201"/>
        <v>1.0260864267686297E-4</v>
      </c>
      <c r="Y370" s="55">
        <f t="shared" si="202"/>
        <v>1.24573656520576E-4</v>
      </c>
      <c r="Z370" s="55">
        <f t="shared" si="203"/>
        <v>2.4464932123378637E-4</v>
      </c>
      <c r="AC370" s="68">
        <f t="shared" si="235"/>
        <v>1.149518902320111E-3</v>
      </c>
      <c r="AD370" s="68">
        <f t="shared" si="204"/>
        <v>1.0647084494301452E-3</v>
      </c>
      <c r="AE370" s="68">
        <f t="shared" si="205"/>
        <v>4.0400724316315981E-4</v>
      </c>
      <c r="AF370" s="68">
        <f t="shared" si="206"/>
        <v>6.7336603055773473E-4</v>
      </c>
      <c r="AG370" s="68">
        <f t="shared" si="207"/>
        <v>6.4406418680682193E-4</v>
      </c>
      <c r="AH370" s="68">
        <f t="shared" si="208"/>
        <v>5.6423213323163451E-3</v>
      </c>
      <c r="AI370" s="68">
        <f t="shared" si="209"/>
        <v>1.3457239125903983E-3</v>
      </c>
      <c r="AJ370" s="68">
        <f t="shared" si="210"/>
        <v>1.2953580721214718E-4</v>
      </c>
      <c r="AK370" s="68">
        <f t="shared" si="211"/>
        <v>1.4946186145179964E-4</v>
      </c>
      <c r="AL370" s="68">
        <f t="shared" si="212"/>
        <v>3.3043440877966377E-4</v>
      </c>
      <c r="AO370" s="67">
        <f t="shared" si="213"/>
        <v>2.3059913070321068E-4</v>
      </c>
      <c r="AP370" s="67">
        <f t="shared" si="214"/>
        <v>4.1286352822447856E-4</v>
      </c>
      <c r="AQ370" s="67">
        <f t="shared" si="215"/>
        <v>7.0932116250779678E-5</v>
      </c>
      <c r="AR370" s="67">
        <f t="shared" si="216"/>
        <v>1.4939120795503158E-4</v>
      </c>
      <c r="AS370" s="67">
        <f t="shared" si="217"/>
        <v>8.7861266890832193E-5</v>
      </c>
      <c r="AT370" s="67">
        <f t="shared" si="218"/>
        <v>1.416536289487499E-3</v>
      </c>
      <c r="AU370" s="67">
        <f t="shared" si="219"/>
        <v>3.4217340093927709E-4</v>
      </c>
      <c r="AV370" s="67">
        <f t="shared" si="220"/>
        <v>1.3463582267642023E-5</v>
      </c>
      <c r="AW370" s="67">
        <f t="shared" si="221"/>
        <v>1.2415633164648474E-5</v>
      </c>
      <c r="AX370" s="67">
        <f t="shared" si="222"/>
        <v>4.1008192841013541E-5</v>
      </c>
      <c r="BA370" s="67">
        <f t="shared" si="223"/>
        <v>3.2737052647606696E-4</v>
      </c>
      <c r="BB370" s="67">
        <f t="shared" si="192"/>
        <v>4.7172558227109407E-4</v>
      </c>
      <c r="BC370" s="67">
        <f t="shared" si="192"/>
        <v>7.0932116250778919E-5</v>
      </c>
      <c r="BD370" s="67">
        <f t="shared" si="192"/>
        <v>1.4912229920122837E-4</v>
      </c>
      <c r="BE370" s="67">
        <f t="shared" si="192"/>
        <v>8.5759278872025546E-5</v>
      </c>
      <c r="BF370" s="67">
        <f t="shared" si="192"/>
        <v>1.4363618351074144E-3</v>
      </c>
      <c r="BG370" s="67">
        <f t="shared" si="192"/>
        <v>2.9948331586027339E-4</v>
      </c>
      <c r="BH370" s="67">
        <f t="shared" si="192"/>
        <v>1.3463582267642186E-5</v>
      </c>
      <c r="BI370" s="67">
        <f t="shared" si="192"/>
        <v>1.2472571766575165E-5</v>
      </c>
      <c r="BJ370" s="67">
        <f t="shared" si="192"/>
        <v>4.4776894704863859E-5</v>
      </c>
      <c r="BK370" s="55"/>
    </row>
    <row r="371" spans="4:63">
      <c r="D371" s="52">
        <f t="shared" si="193"/>
        <v>0.5</v>
      </c>
      <c r="E371" s="67">
        <f t="shared" si="224"/>
        <v>9.8332973845497817E-4</v>
      </c>
      <c r="F371" s="67">
        <f t="shared" si="225"/>
        <v>7.2545662836887687E-4</v>
      </c>
      <c r="G371" s="67">
        <f t="shared" si="226"/>
        <v>4.2193791095617534E-4</v>
      </c>
      <c r="H371" s="67">
        <f t="shared" si="227"/>
        <v>6.9646428216717216E-4</v>
      </c>
      <c r="I371" s="67">
        <f t="shared" si="228"/>
        <v>7.4899157856074994E-4</v>
      </c>
      <c r="J371" s="67">
        <f t="shared" si="229"/>
        <v>5.9352308887653969E-3</v>
      </c>
      <c r="K371" s="67">
        <f t="shared" si="230"/>
        <v>1.4670742384261153E-3</v>
      </c>
      <c r="L371" s="67">
        <f t="shared" si="231"/>
        <v>1.6261680142075057E-4</v>
      </c>
      <c r="M371" s="67">
        <f t="shared" si="232"/>
        <v>1.8517549505381339E-4</v>
      </c>
      <c r="N371" s="67">
        <f t="shared" si="233"/>
        <v>4.0547165784540149E-4</v>
      </c>
      <c r="Q371" s="55">
        <f t="shared" si="234"/>
        <v>6.8816656400536816E-4</v>
      </c>
      <c r="R371" s="55">
        <f t="shared" si="195"/>
        <v>2.2179060080002239E-4</v>
      </c>
      <c r="S371" s="55">
        <f t="shared" si="196"/>
        <v>3.3354076752616253E-4</v>
      </c>
      <c r="T371" s="55">
        <f t="shared" si="197"/>
        <v>4.7287285584627573E-4</v>
      </c>
      <c r="U371" s="55">
        <f t="shared" si="198"/>
        <v>6.2354098324701019E-4</v>
      </c>
      <c r="V371" s="55">
        <f t="shared" si="199"/>
        <v>3.7811694381135459E-3</v>
      </c>
      <c r="W371" s="55">
        <f t="shared" si="200"/>
        <v>9.8843091552371261E-4</v>
      </c>
      <c r="X371" s="55">
        <f t="shared" si="201"/>
        <v>1.4472720362180809E-4</v>
      </c>
      <c r="Y371" s="55">
        <f t="shared" si="202"/>
        <v>1.6923669493438393E-4</v>
      </c>
      <c r="Z371" s="55">
        <f t="shared" si="203"/>
        <v>3.4400073982743739E-4</v>
      </c>
      <c r="AC371" s="68">
        <f t="shared" si="235"/>
        <v>1.4790694441176918E-3</v>
      </c>
      <c r="AD371" s="68">
        <f t="shared" si="204"/>
        <v>1.3510584499252215E-3</v>
      </c>
      <c r="AE371" s="68">
        <f t="shared" si="205"/>
        <v>5.1033505438618685E-4</v>
      </c>
      <c r="AF371" s="68">
        <f t="shared" si="206"/>
        <v>9.1919457872155302E-4</v>
      </c>
      <c r="AG371" s="68">
        <f t="shared" si="207"/>
        <v>8.704559337483432E-4</v>
      </c>
      <c r="AH371" s="68">
        <f t="shared" si="208"/>
        <v>8.1363361283663359E-3</v>
      </c>
      <c r="AI371" s="68">
        <f t="shared" si="209"/>
        <v>1.8581442571889871E-3</v>
      </c>
      <c r="AJ371" s="68">
        <f t="shared" si="210"/>
        <v>1.805063992196932E-4</v>
      </c>
      <c r="AK371" s="68">
        <f t="shared" si="211"/>
        <v>2.0122964952531397E-4</v>
      </c>
      <c r="AL371" s="68">
        <f t="shared" si="212"/>
        <v>4.7640109872858048E-4</v>
      </c>
      <c r="AO371" s="67">
        <f t="shared" si="213"/>
        <v>2.9516317444961001E-4</v>
      </c>
      <c r="AP371" s="67">
        <f t="shared" si="214"/>
        <v>5.0366602756885448E-4</v>
      </c>
      <c r="AQ371" s="67">
        <f t="shared" si="215"/>
        <v>8.8397143430012808E-5</v>
      </c>
      <c r="AR371" s="67">
        <f t="shared" si="216"/>
        <v>2.2359142632089643E-4</v>
      </c>
      <c r="AS371" s="67">
        <f t="shared" si="217"/>
        <v>1.2545059531373975E-4</v>
      </c>
      <c r="AT371" s="67">
        <f t="shared" si="218"/>
        <v>2.154061450651851E-3</v>
      </c>
      <c r="AU371" s="67">
        <f t="shared" si="219"/>
        <v>4.7864332290240268E-4</v>
      </c>
      <c r="AV371" s="67">
        <f t="shared" si="220"/>
        <v>1.7889597798942473E-5</v>
      </c>
      <c r="AW371" s="67">
        <f t="shared" si="221"/>
        <v>1.5938800119429461E-5</v>
      </c>
      <c r="AX371" s="67">
        <f t="shared" si="222"/>
        <v>6.1470918017964102E-5</v>
      </c>
      <c r="BA371" s="67">
        <f t="shared" si="223"/>
        <v>4.9573970566271362E-4</v>
      </c>
      <c r="BB371" s="67">
        <f t="shared" si="192"/>
        <v>6.2560182155634459E-4</v>
      </c>
      <c r="BC371" s="67">
        <f t="shared" si="192"/>
        <v>8.8397143430011507E-5</v>
      </c>
      <c r="BD371" s="67">
        <f t="shared" si="192"/>
        <v>2.2273029655438085E-4</v>
      </c>
      <c r="BE371" s="67">
        <f t="shared" si="192"/>
        <v>1.2146435518759326E-4</v>
      </c>
      <c r="BF371" s="67">
        <f t="shared" si="192"/>
        <v>2.201105239600939E-3</v>
      </c>
      <c r="BG371" s="67">
        <f t="shared" si="192"/>
        <v>3.9107001876287177E-4</v>
      </c>
      <c r="BH371" s="67">
        <f t="shared" si="192"/>
        <v>1.7889597798942635E-5</v>
      </c>
      <c r="BI371" s="67">
        <f t="shared" si="192"/>
        <v>1.6054154471500579E-5</v>
      </c>
      <c r="BJ371" s="67">
        <f t="shared" si="192"/>
        <v>7.0929440883178989E-5</v>
      </c>
      <c r="BK371" s="55"/>
    </row>
    <row r="372" spans="4:63">
      <c r="D372" s="52">
        <f t="shared" si="193"/>
        <v>0.625</v>
      </c>
      <c r="E372" s="67">
        <f t="shared" si="224"/>
        <v>1.0978225570209953E-3</v>
      </c>
      <c r="F372" s="67">
        <f t="shared" si="225"/>
        <v>8.3039934008966943E-4</v>
      </c>
      <c r="G372" s="67">
        <f t="shared" si="226"/>
        <v>5.0246454604711073E-4</v>
      </c>
      <c r="H372" s="67">
        <f t="shared" si="227"/>
        <v>8.6712989054494769E-4</v>
      </c>
      <c r="I372" s="67">
        <f t="shared" si="228"/>
        <v>9.4280542228021265E-4</v>
      </c>
      <c r="J372" s="67">
        <f t="shared" si="229"/>
        <v>7.7199293845442805E-3</v>
      </c>
      <c r="K372" s="67">
        <f t="shared" si="230"/>
        <v>1.902661040507268E-3</v>
      </c>
      <c r="L372" s="67">
        <f t="shared" si="231"/>
        <v>2.0964696072584742E-4</v>
      </c>
      <c r="M372" s="67">
        <f t="shared" si="232"/>
        <v>2.3382370195687395E-4</v>
      </c>
      <c r="N372" s="67">
        <f t="shared" si="233"/>
        <v>5.2623311181545791E-4</v>
      </c>
      <c r="Q372" s="55">
        <f t="shared" si="234"/>
        <v>7.5626214933368144E-4</v>
      </c>
      <c r="R372" s="55">
        <f t="shared" si="195"/>
        <v>2.6487270111965038E-4</v>
      </c>
      <c r="S372" s="55">
        <f t="shared" si="196"/>
        <v>3.9947183513261013E-4</v>
      </c>
      <c r="T372" s="55">
        <f t="shared" si="197"/>
        <v>5.6494159691890245E-4</v>
      </c>
      <c r="U372" s="55">
        <f t="shared" si="198"/>
        <v>7.7544111313883389E-4</v>
      </c>
      <c r="V372" s="55">
        <f t="shared" si="199"/>
        <v>4.7614359595532316E-3</v>
      </c>
      <c r="W372" s="55">
        <f t="shared" si="200"/>
        <v>1.3164196662172423E-3</v>
      </c>
      <c r="X372" s="55">
        <f t="shared" si="201"/>
        <v>1.8730724799215795E-4</v>
      </c>
      <c r="Y372" s="55">
        <f t="shared" si="202"/>
        <v>2.1451996126212842E-4</v>
      </c>
      <c r="Z372" s="55">
        <f t="shared" si="203"/>
        <v>4.4288431931481899E-4</v>
      </c>
      <c r="AC372" s="68">
        <f t="shared" si="235"/>
        <v>1.7330969099330173E-3</v>
      </c>
      <c r="AD372" s="68">
        <f t="shared" si="204"/>
        <v>1.5743591056480361E-3</v>
      </c>
      <c r="AE372" s="68">
        <f t="shared" si="205"/>
        <v>6.0545725696161009E-4</v>
      </c>
      <c r="AF372" s="68">
        <f t="shared" si="206"/>
        <v>1.167494889557052E-3</v>
      </c>
      <c r="AG372" s="68">
        <f t="shared" si="207"/>
        <v>1.1050183477339394E-3</v>
      </c>
      <c r="AH372" s="68">
        <f t="shared" si="208"/>
        <v>1.075832845093435E-2</v>
      </c>
      <c r="AI372" s="68">
        <f t="shared" si="209"/>
        <v>2.3623486184769968E-3</v>
      </c>
      <c r="AJ372" s="68">
        <f t="shared" si="210"/>
        <v>2.31986673459537E-4</v>
      </c>
      <c r="AK372" s="68">
        <f t="shared" si="211"/>
        <v>2.5329520955421551E-4</v>
      </c>
      <c r="AL372" s="68">
        <f t="shared" si="212"/>
        <v>6.2699924563349905E-4</v>
      </c>
      <c r="AO372" s="67">
        <f t="shared" si="213"/>
        <v>3.415604076873139E-4</v>
      </c>
      <c r="AP372" s="67">
        <f t="shared" si="214"/>
        <v>5.6552663897001905E-4</v>
      </c>
      <c r="AQ372" s="67">
        <f t="shared" si="215"/>
        <v>1.029927109145006E-4</v>
      </c>
      <c r="AR372" s="67">
        <f t="shared" si="216"/>
        <v>3.0218829362604525E-4</v>
      </c>
      <c r="AS372" s="67">
        <f t="shared" si="217"/>
        <v>1.6736430914137876E-4</v>
      </c>
      <c r="AT372" s="67">
        <f t="shared" si="218"/>
        <v>2.9584934249910488E-3</v>
      </c>
      <c r="AU372" s="67">
        <f t="shared" si="219"/>
        <v>5.8624137429002577E-4</v>
      </c>
      <c r="AV372" s="67">
        <f t="shared" si="220"/>
        <v>2.2339712733689468E-5</v>
      </c>
      <c r="AW372" s="67">
        <f t="shared" si="221"/>
        <v>1.930374069474553E-5</v>
      </c>
      <c r="AX372" s="67">
        <f t="shared" si="222"/>
        <v>8.3348792500638914E-5</v>
      </c>
      <c r="BA372" s="67">
        <f t="shared" si="223"/>
        <v>6.35274352912022E-4</v>
      </c>
      <c r="BB372" s="67">
        <f t="shared" si="192"/>
        <v>7.4395976555836668E-4</v>
      </c>
      <c r="BC372" s="67">
        <f t="shared" si="192"/>
        <v>1.0299271091449935E-4</v>
      </c>
      <c r="BD372" s="67">
        <f t="shared" si="192"/>
        <v>3.0036499901210428E-4</v>
      </c>
      <c r="BE372" s="67">
        <f t="shared" si="192"/>
        <v>1.6221292545372679E-4</v>
      </c>
      <c r="BF372" s="67">
        <f t="shared" si="192"/>
        <v>3.0383990663900694E-3</v>
      </c>
      <c r="BG372" s="67">
        <f t="shared" si="192"/>
        <v>4.5968757796972879E-4</v>
      </c>
      <c r="BH372" s="67">
        <f t="shared" si="192"/>
        <v>2.2339712733689576E-5</v>
      </c>
      <c r="BI372" s="67">
        <f t="shared" si="192"/>
        <v>1.9471507597341564E-5</v>
      </c>
      <c r="BJ372" s="67">
        <f t="shared" si="192"/>
        <v>1.0076613381804114E-4</v>
      </c>
      <c r="BK372" s="55"/>
    </row>
    <row r="373" spans="4:63">
      <c r="D373" s="52">
        <f t="shared" si="193"/>
        <v>0.75</v>
      </c>
      <c r="E373" s="67">
        <f t="shared" si="224"/>
        <v>1.1772017584726045E-3</v>
      </c>
      <c r="F373" s="67">
        <f t="shared" si="225"/>
        <v>9.1466692958046335E-4</v>
      </c>
      <c r="G373" s="67">
        <f t="shared" si="226"/>
        <v>5.7664587829913327E-4</v>
      </c>
      <c r="H373" s="67">
        <f t="shared" si="227"/>
        <v>1.036520500754787E-3</v>
      </c>
      <c r="I373" s="67">
        <f t="shared" si="228"/>
        <v>1.139847315644588E-3</v>
      </c>
      <c r="J373" s="67">
        <f t="shared" si="229"/>
        <v>9.548817151254451E-3</v>
      </c>
      <c r="K373" s="67">
        <f t="shared" si="230"/>
        <v>2.3493127128772925E-3</v>
      </c>
      <c r="L373" s="67">
        <f t="shared" si="231"/>
        <v>2.5704130715258267E-4</v>
      </c>
      <c r="M373" s="67">
        <f t="shared" si="232"/>
        <v>2.8294881366971167E-4</v>
      </c>
      <c r="N373" s="67">
        <f t="shared" si="233"/>
        <v>6.4792034620770873E-4</v>
      </c>
      <c r="Q373" s="55">
        <f t="shared" si="234"/>
        <v>8.029134738359486E-4</v>
      </c>
      <c r="R373" s="55">
        <f t="shared" si="195"/>
        <v>3.0941115081133325E-4</v>
      </c>
      <c r="S373" s="55">
        <f t="shared" si="196"/>
        <v>4.6119976257986571E-4</v>
      </c>
      <c r="T373" s="55">
        <f t="shared" si="197"/>
        <v>6.5239512317491759E-4</v>
      </c>
      <c r="U373" s="55">
        <f t="shared" si="198"/>
        <v>9.2636275598690905E-4</v>
      </c>
      <c r="V373" s="55">
        <f t="shared" si="199"/>
        <v>5.7298524588484719E-3</v>
      </c>
      <c r="W373" s="55">
        <f t="shared" si="200"/>
        <v>1.6894407069346844E-3</v>
      </c>
      <c r="X373" s="55">
        <f t="shared" si="201"/>
        <v>2.3023340493156139E-4</v>
      </c>
      <c r="Y373" s="55">
        <f t="shared" si="202"/>
        <v>2.6043303546199176E-4</v>
      </c>
      <c r="Z373" s="55">
        <f t="shared" si="203"/>
        <v>5.4113878182738856E-4</v>
      </c>
      <c r="AC373" s="68">
        <f t="shared" si="235"/>
        <v>1.9088000199277953E-3</v>
      </c>
      <c r="AD373" s="68">
        <f t="shared" si="204"/>
        <v>1.7368199688351117E-3</v>
      </c>
      <c r="AE373" s="68">
        <f t="shared" si="205"/>
        <v>6.9209199401839975E-4</v>
      </c>
      <c r="AF373" s="68">
        <f t="shared" si="206"/>
        <v>1.4176490223963116E-3</v>
      </c>
      <c r="AG373" s="68">
        <f t="shared" si="207"/>
        <v>1.3480149986682586E-3</v>
      </c>
      <c r="AH373" s="68">
        <f t="shared" si="208"/>
        <v>1.3480247464702066E-2</v>
      </c>
      <c r="AI373" s="68">
        <f t="shared" si="209"/>
        <v>2.8575613888109606E-3</v>
      </c>
      <c r="AJ373" s="68">
        <f t="shared" si="210"/>
        <v>2.8384920937360415E-4</v>
      </c>
      <c r="AK373" s="68">
        <f t="shared" si="211"/>
        <v>3.0566814708545226E-4</v>
      </c>
      <c r="AL373" s="68">
        <f t="shared" si="212"/>
        <v>7.8212358910905626E-4</v>
      </c>
      <c r="AO373" s="67">
        <f t="shared" si="213"/>
        <v>3.742882846366559E-4</v>
      </c>
      <c r="AP373" s="67">
        <f t="shared" si="214"/>
        <v>6.0525577876913009E-4</v>
      </c>
      <c r="AQ373" s="67">
        <f t="shared" si="215"/>
        <v>1.1544611571926756E-4</v>
      </c>
      <c r="AR373" s="67">
        <f t="shared" si="216"/>
        <v>3.8412537757986942E-4</v>
      </c>
      <c r="AS373" s="67">
        <f t="shared" si="217"/>
        <v>2.1348455965767893E-4</v>
      </c>
      <c r="AT373" s="67">
        <f t="shared" si="218"/>
        <v>3.8189646924059791E-3</v>
      </c>
      <c r="AU373" s="67">
        <f t="shared" si="219"/>
        <v>6.598720059426081E-4</v>
      </c>
      <c r="AV373" s="67">
        <f t="shared" si="220"/>
        <v>2.6807902221021284E-5</v>
      </c>
      <c r="AW373" s="67">
        <f t="shared" si="221"/>
        <v>2.2515778207719914E-5</v>
      </c>
      <c r="AX373" s="67">
        <f t="shared" si="222"/>
        <v>1.0678156438032017E-4</v>
      </c>
      <c r="BA373" s="67">
        <f t="shared" si="223"/>
        <v>7.315982614551908E-4</v>
      </c>
      <c r="BB373" s="67">
        <f t="shared" si="192"/>
        <v>8.2215303925464831E-4</v>
      </c>
      <c r="BC373" s="67">
        <f t="shared" si="192"/>
        <v>1.1544611571926648E-4</v>
      </c>
      <c r="BD373" s="67">
        <f t="shared" si="192"/>
        <v>3.8112852164152457E-4</v>
      </c>
      <c r="BE373" s="67">
        <f t="shared" si="192"/>
        <v>2.081676830236706E-4</v>
      </c>
      <c r="BF373" s="67">
        <f t="shared" si="192"/>
        <v>3.9314303134476147E-3</v>
      </c>
      <c r="BG373" s="67">
        <f t="shared" si="192"/>
        <v>5.0824867593366818E-4</v>
      </c>
      <c r="BH373" s="67">
        <f t="shared" si="192"/>
        <v>2.6807902221021474E-5</v>
      </c>
      <c r="BI373" s="67">
        <f t="shared" si="192"/>
        <v>2.2719333415740584E-5</v>
      </c>
      <c r="BJ373" s="67">
        <f t="shared" si="192"/>
        <v>1.3420324290134753E-4</v>
      </c>
      <c r="BK373" s="55"/>
    </row>
    <row r="374" spans="4:63">
      <c r="D374" s="52">
        <f t="shared" si="193"/>
        <v>0.875</v>
      </c>
      <c r="E374" s="67">
        <f t="shared" si="224"/>
        <v>1.2327952443116615E-3</v>
      </c>
      <c r="F374" s="67">
        <f t="shared" si="225"/>
        <v>9.8504713134198391E-4</v>
      </c>
      <c r="G374" s="67">
        <f t="shared" si="226"/>
        <v>6.4623593873392999E-4</v>
      </c>
      <c r="H374" s="67">
        <f t="shared" si="227"/>
        <v>1.2046395990599269E-3</v>
      </c>
      <c r="I374" s="67">
        <f t="shared" si="228"/>
        <v>1.3396128758968585E-3</v>
      </c>
      <c r="J374" s="67">
        <f t="shared" si="229"/>
        <v>1.1417311551335678E-2</v>
      </c>
      <c r="K374" s="67">
        <f t="shared" si="230"/>
        <v>2.8033409654398978E-3</v>
      </c>
      <c r="L374" s="67">
        <f t="shared" si="231"/>
        <v>3.0467844499374353E-4</v>
      </c>
      <c r="M374" s="67">
        <f t="shared" si="232"/>
        <v>3.3247631381579893E-4</v>
      </c>
      <c r="N374" s="67">
        <f t="shared" si="233"/>
        <v>7.7051183124489397E-4</v>
      </c>
      <c r="Q374" s="55">
        <f t="shared" si="234"/>
        <v>8.3506342780401545E-4</v>
      </c>
      <c r="R374" s="55">
        <f t="shared" si="195"/>
        <v>3.5517839528568742E-4</v>
      </c>
      <c r="S374" s="55">
        <f t="shared" si="196"/>
        <v>5.1972604467777979E-4</v>
      </c>
      <c r="T374" s="55">
        <f t="shared" si="197"/>
        <v>7.3618476883934351E-4</v>
      </c>
      <c r="U374" s="55">
        <f t="shared" si="198"/>
        <v>1.0763198746230425E-3</v>
      </c>
      <c r="V374" s="55">
        <f t="shared" si="199"/>
        <v>6.6882705019593383E-3</v>
      </c>
      <c r="W374" s="55">
        <f t="shared" si="200"/>
        <v>2.1004577423598021E-3</v>
      </c>
      <c r="X374" s="55">
        <f t="shared" si="201"/>
        <v>2.7339030358366719E-4</v>
      </c>
      <c r="Y374" s="55">
        <f t="shared" si="202"/>
        <v>3.0687260359272775E-4</v>
      </c>
      <c r="Z374" s="55">
        <f t="shared" si="203"/>
        <v>6.3861084674628297E-4</v>
      </c>
      <c r="AC374" s="68">
        <f t="shared" si="235"/>
        <v>2.0177887170336447E-3</v>
      </c>
      <c r="AD374" s="68">
        <f t="shared" si="204"/>
        <v>1.8498175127189416E-3</v>
      </c>
      <c r="AE374" s="68">
        <f t="shared" si="205"/>
        <v>7.7274583279007911E-4</v>
      </c>
      <c r="AF374" s="68">
        <f t="shared" si="206"/>
        <v>1.6690390365714112E-3</v>
      </c>
      <c r="AG374" s="68">
        <f t="shared" si="207"/>
        <v>1.5981280370280628E-3</v>
      </c>
      <c r="AH374" s="68">
        <f t="shared" si="208"/>
        <v>1.6284063581447815E-2</v>
      </c>
      <c r="AI374" s="68">
        <f t="shared" si="209"/>
        <v>3.3443088256380456E-3</v>
      </c>
      <c r="AJ374" s="68">
        <f t="shared" si="210"/>
        <v>3.3596658640382013E-4</v>
      </c>
      <c r="AK374" s="68">
        <f t="shared" si="211"/>
        <v>3.5830043438428433E-4</v>
      </c>
      <c r="AL374" s="68">
        <f t="shared" si="212"/>
        <v>9.4166886876988838E-4</v>
      </c>
      <c r="AO374" s="67">
        <f t="shared" si="213"/>
        <v>3.9773181650764602E-4</v>
      </c>
      <c r="AP374" s="67">
        <f t="shared" si="214"/>
        <v>6.2986873605629643E-4</v>
      </c>
      <c r="AQ374" s="67">
        <f t="shared" si="215"/>
        <v>1.265098940561502E-4</v>
      </c>
      <c r="AR374" s="67">
        <f t="shared" si="216"/>
        <v>4.6845483022058335E-4</v>
      </c>
      <c r="AS374" s="67">
        <f t="shared" si="217"/>
        <v>2.6329300127381607E-4</v>
      </c>
      <c r="AT374" s="67">
        <f t="shared" si="218"/>
        <v>4.7290410493763396E-3</v>
      </c>
      <c r="AU374" s="67">
        <f t="shared" si="219"/>
        <v>7.028832230800957E-4</v>
      </c>
      <c r="AV374" s="67">
        <f t="shared" si="220"/>
        <v>3.1288141410076332E-5</v>
      </c>
      <c r="AW374" s="67">
        <f t="shared" si="221"/>
        <v>2.5603710223071183E-5</v>
      </c>
      <c r="AX374" s="67">
        <f t="shared" si="222"/>
        <v>1.3190098449861101E-4</v>
      </c>
      <c r="BA374" s="67">
        <f t="shared" si="223"/>
        <v>7.8499347272198319E-4</v>
      </c>
      <c r="BB374" s="67">
        <f t="shared" si="192"/>
        <v>8.6477038137695774E-4</v>
      </c>
      <c r="BC374" s="67">
        <f t="shared" si="192"/>
        <v>1.2650989405614912E-4</v>
      </c>
      <c r="BD374" s="67">
        <f t="shared" si="192"/>
        <v>4.6439943751148439E-4</v>
      </c>
      <c r="BE374" s="67">
        <f t="shared" si="192"/>
        <v>2.5851516113120426E-4</v>
      </c>
      <c r="BF374" s="67">
        <f t="shared" si="192"/>
        <v>4.866752030112137E-3</v>
      </c>
      <c r="BG374" s="67">
        <f t="shared" si="192"/>
        <v>5.4096786019814779E-4</v>
      </c>
      <c r="BH374" s="67">
        <f t="shared" si="192"/>
        <v>3.1288141410076604E-5</v>
      </c>
      <c r="BI374" s="67">
        <f t="shared" si="192"/>
        <v>2.5824120568485401E-5</v>
      </c>
      <c r="BJ374" s="67">
        <f t="shared" si="192"/>
        <v>1.7115703752499441E-4</v>
      </c>
      <c r="BK374" s="55"/>
    </row>
    <row r="375" spans="4:63">
      <c r="D375" s="52">
        <f t="shared" si="193"/>
        <v>1</v>
      </c>
      <c r="E375" s="67">
        <f t="shared" si="224"/>
        <v>1.2756838906113688E-3</v>
      </c>
      <c r="F375" s="67">
        <f t="shared" si="225"/>
        <v>1.0482594871166467E-3</v>
      </c>
      <c r="G375" s="67">
        <f t="shared" si="226"/>
        <v>7.1275194328092881E-4</v>
      </c>
      <c r="H375" s="67">
        <f t="shared" si="227"/>
        <v>1.371214213721886E-3</v>
      </c>
      <c r="I375" s="67">
        <f t="shared" si="228"/>
        <v>1.5409924609715857E-3</v>
      </c>
      <c r="J375" s="67">
        <f t="shared" si="229"/>
        <v>1.3327485142958631E-2</v>
      </c>
      <c r="K375" s="67">
        <f t="shared" si="230"/>
        <v>3.2610575080987943E-3</v>
      </c>
      <c r="L375" s="67">
        <f t="shared" si="231"/>
        <v>3.5243697854211721E-4</v>
      </c>
      <c r="M375" s="67">
        <f t="shared" si="232"/>
        <v>3.8224226636677481E-4</v>
      </c>
      <c r="N375" s="67">
        <f t="shared" si="233"/>
        <v>8.9398603714975315E-4</v>
      </c>
      <c r="Q375" s="55">
        <f t="shared" si="234"/>
        <v>8.5952031911139812E-4</v>
      </c>
      <c r="R375" s="55">
        <f t="shared" si="195"/>
        <v>4.0167381444606903E-4</v>
      </c>
      <c r="S375" s="55">
        <f t="shared" si="196"/>
        <v>5.7579012194713182E-4</v>
      </c>
      <c r="T375" s="55">
        <f t="shared" si="197"/>
        <v>8.1687682580666222E-4</v>
      </c>
      <c r="U375" s="55">
        <f t="shared" si="198"/>
        <v>1.2251216694433732E-3</v>
      </c>
      <c r="V375" s="55">
        <f t="shared" si="199"/>
        <v>7.6407635339979839E-3</v>
      </c>
      <c r="W375" s="55">
        <f t="shared" si="200"/>
        <v>2.5339909227968761E-3</v>
      </c>
      <c r="X375" s="55">
        <f t="shared" si="201"/>
        <v>3.166625730921241E-4</v>
      </c>
      <c r="Y375" s="55">
        <f t="shared" si="202"/>
        <v>3.5362245781366187E-4</v>
      </c>
      <c r="Z375" s="55">
        <f t="shared" si="203"/>
        <v>7.3515523070231893E-4</v>
      </c>
      <c r="AC375" s="68">
        <f t="shared" si="235"/>
        <v>2.0860841669520964E-3</v>
      </c>
      <c r="AD375" s="68">
        <f t="shared" si="204"/>
        <v>1.9338951315279907E-3</v>
      </c>
      <c r="AE375" s="68">
        <f t="shared" si="205"/>
        <v>8.4971376461472471E-4</v>
      </c>
      <c r="AF375" s="68">
        <f t="shared" si="206"/>
        <v>1.9210469914144311E-3</v>
      </c>
      <c r="AG375" s="68">
        <f t="shared" si="207"/>
        <v>1.8524581938622283E-3</v>
      </c>
      <c r="AH375" s="68">
        <f t="shared" si="208"/>
        <v>1.916176846004658E-2</v>
      </c>
      <c r="AI375" s="68">
        <f t="shared" si="209"/>
        <v>3.8244190514960547E-3</v>
      </c>
      <c r="AJ375" s="68">
        <f t="shared" si="210"/>
        <v>3.8821138399211058E-4</v>
      </c>
      <c r="AK375" s="68">
        <f t="shared" si="211"/>
        <v>4.1108641043428396E-4</v>
      </c>
      <c r="AL375" s="68">
        <f t="shared" si="212"/>
        <v>1.1055298242306313E-3</v>
      </c>
      <c r="AO375" s="67">
        <f t="shared" si="213"/>
        <v>4.1616357149997071E-4</v>
      </c>
      <c r="AP375" s="67">
        <f t="shared" si="214"/>
        <v>6.4658567267057764E-4</v>
      </c>
      <c r="AQ375" s="67">
        <f t="shared" si="215"/>
        <v>1.3696182133379699E-4</v>
      </c>
      <c r="AR375" s="67">
        <f t="shared" si="216"/>
        <v>5.5433738791522383E-4</v>
      </c>
      <c r="AS375" s="67">
        <f t="shared" si="217"/>
        <v>3.1587079152821254E-4</v>
      </c>
      <c r="AT375" s="67">
        <f t="shared" si="218"/>
        <v>5.6867216089606471E-3</v>
      </c>
      <c r="AU375" s="67">
        <f t="shared" si="219"/>
        <v>7.2706658530191821E-4</v>
      </c>
      <c r="AV375" s="67">
        <f t="shared" si="220"/>
        <v>3.5774405449993105E-5</v>
      </c>
      <c r="AW375" s="67">
        <f t="shared" si="221"/>
        <v>2.8619808553112937E-5</v>
      </c>
      <c r="AX375" s="67">
        <f t="shared" si="222"/>
        <v>1.5883080644743422E-4</v>
      </c>
      <c r="BA375" s="67">
        <f t="shared" si="223"/>
        <v>8.1040027634072761E-4</v>
      </c>
      <c r="BB375" s="67">
        <f t="shared" si="192"/>
        <v>8.8563564441134402E-4</v>
      </c>
      <c r="BC375" s="67">
        <f t="shared" si="192"/>
        <v>1.369618213337959E-4</v>
      </c>
      <c r="BD375" s="67">
        <f t="shared" si="192"/>
        <v>5.4983277769254501E-4</v>
      </c>
      <c r="BE375" s="67">
        <f t="shared" si="192"/>
        <v>3.1146573289064262E-4</v>
      </c>
      <c r="BF375" s="67">
        <f t="shared" si="192"/>
        <v>5.8342833170879488E-3</v>
      </c>
      <c r="BG375" s="67">
        <f t="shared" si="192"/>
        <v>5.6336154339726042E-4</v>
      </c>
      <c r="BH375" s="67">
        <f t="shared" si="192"/>
        <v>3.5774405449993376E-5</v>
      </c>
      <c r="BI375" s="67">
        <f t="shared" si="192"/>
        <v>2.8844144067509154E-5</v>
      </c>
      <c r="BJ375" s="67">
        <f t="shared" si="192"/>
        <v>2.1154378708087814E-4</v>
      </c>
      <c r="BK375" s="55"/>
    </row>
    <row r="376" spans="4:63">
      <c r="D376" s="52">
        <f t="shared" si="193"/>
        <v>1.125</v>
      </c>
      <c r="E376" s="67">
        <f t="shared" si="224"/>
        <v>1.3140571843177169E-3</v>
      </c>
      <c r="F376" s="67">
        <f t="shared" si="225"/>
        <v>1.1093160288300037E-3</v>
      </c>
      <c r="G376" s="67">
        <f t="shared" si="226"/>
        <v>7.7721449270723897E-4</v>
      </c>
      <c r="H376" s="67">
        <f t="shared" si="227"/>
        <v>1.5358108454642258E-3</v>
      </c>
      <c r="I376" s="67">
        <f t="shared" si="228"/>
        <v>1.7426968047445435E-3</v>
      </c>
      <c r="J376" s="67">
        <f t="shared" si="229"/>
        <v>1.5284189131525412E-2</v>
      </c>
      <c r="K376" s="67">
        <f t="shared" si="230"/>
        <v>3.7196141732104438E-3</v>
      </c>
      <c r="L376" s="67">
        <f t="shared" si="231"/>
        <v>4.0020463553682372E-4</v>
      </c>
      <c r="M376" s="67">
        <f t="shared" si="232"/>
        <v>4.3206016371942317E-4</v>
      </c>
      <c r="N376" s="67">
        <f t="shared" si="233"/>
        <v>1.0183214341450255E-3</v>
      </c>
      <c r="Q376" s="55">
        <f t="shared" si="234"/>
        <v>8.813249187138788E-4</v>
      </c>
      <c r="R376" s="55">
        <f t="shared" si="195"/>
        <v>4.4837232753021009E-4</v>
      </c>
      <c r="S376" s="55">
        <f t="shared" si="196"/>
        <v>6.2981676084827192E-4</v>
      </c>
      <c r="T376" s="55">
        <f t="shared" si="197"/>
        <v>8.9470527443584707E-4</v>
      </c>
      <c r="U376" s="55">
        <f t="shared" si="198"/>
        <v>1.3724746558837217E-3</v>
      </c>
      <c r="V376" s="55">
        <f t="shared" si="199"/>
        <v>8.5919014467520233E-3</v>
      </c>
      <c r="W376" s="55">
        <f t="shared" si="200"/>
        <v>2.9737615338292019E-3</v>
      </c>
      <c r="X376" s="55">
        <f t="shared" si="201"/>
        <v>3.5994326279691448E-4</v>
      </c>
      <c r="Y376" s="55">
        <f t="shared" si="202"/>
        <v>4.0044774663244376E-4</v>
      </c>
      <c r="Z376" s="55">
        <f t="shared" si="203"/>
        <v>8.3063464757599285E-4</v>
      </c>
      <c r="AC376" s="68">
        <f t="shared" si="235"/>
        <v>2.1410261547623118E-3</v>
      </c>
      <c r="AD376" s="68">
        <f t="shared" si="204"/>
        <v>2.0094393828390183E-3</v>
      </c>
      <c r="AE376" s="68">
        <f t="shared" si="205"/>
        <v>9.2461453592222005E-4</v>
      </c>
      <c r="AF376" s="68">
        <f t="shared" si="206"/>
        <v>2.1730028614932438E-3</v>
      </c>
      <c r="AG376" s="68">
        <f t="shared" si="207"/>
        <v>2.1077932690842256E-3</v>
      </c>
      <c r="AH376" s="68">
        <f t="shared" si="208"/>
        <v>2.2112320073540435E-2</v>
      </c>
      <c r="AI376" s="68">
        <f t="shared" si="209"/>
        <v>4.2999916114677822E-3</v>
      </c>
      <c r="AJ376" s="68">
        <f t="shared" si="210"/>
        <v>4.4046600827673317E-4</v>
      </c>
      <c r="AK376" s="68">
        <f t="shared" si="211"/>
        <v>4.6389821935545347E-4</v>
      </c>
      <c r="AL376" s="68">
        <f t="shared" si="212"/>
        <v>1.2736011951059215E-3</v>
      </c>
      <c r="AO376" s="67">
        <f t="shared" si="213"/>
        <v>4.3273226560383809E-4</v>
      </c>
      <c r="AP376" s="67">
        <f t="shared" si="214"/>
        <v>6.6094370129979362E-4</v>
      </c>
      <c r="AQ376" s="67">
        <f t="shared" si="215"/>
        <v>1.4739773185896705E-4</v>
      </c>
      <c r="AR376" s="67">
        <f t="shared" si="216"/>
        <v>6.4110557102837877E-4</v>
      </c>
      <c r="AS376" s="67">
        <f t="shared" si="217"/>
        <v>3.702221488608218E-4</v>
      </c>
      <c r="AT376" s="67">
        <f t="shared" si="218"/>
        <v>6.6922876847733889E-3</v>
      </c>
      <c r="AU376" s="67">
        <f t="shared" si="219"/>
        <v>7.4585263938124194E-4</v>
      </c>
      <c r="AV376" s="67">
        <f t="shared" si="220"/>
        <v>4.0261372739909236E-5</v>
      </c>
      <c r="AW376" s="67">
        <f t="shared" si="221"/>
        <v>3.161241708697941E-5</v>
      </c>
      <c r="AX376" s="67">
        <f t="shared" si="222"/>
        <v>1.8768678656903262E-4</v>
      </c>
      <c r="BA376" s="67">
        <f t="shared" si="223"/>
        <v>8.2696897044459488E-4</v>
      </c>
      <c r="BB376" s="67">
        <f t="shared" si="192"/>
        <v>9.0012335400901466E-4</v>
      </c>
      <c r="BC376" s="67">
        <f t="shared" si="192"/>
        <v>1.4740004321498108E-4</v>
      </c>
      <c r="BD376" s="67">
        <f t="shared" si="192"/>
        <v>6.3719201602901792E-4</v>
      </c>
      <c r="BE376" s="67">
        <f t="shared" si="192"/>
        <v>3.6509646433968202E-4</v>
      </c>
      <c r="BF376" s="67">
        <f t="shared" si="192"/>
        <v>6.8281309420150232E-3</v>
      </c>
      <c r="BG376" s="67">
        <f t="shared" si="192"/>
        <v>5.8037743825733838E-4</v>
      </c>
      <c r="BH376" s="67">
        <f t="shared" si="192"/>
        <v>4.0261372739909453E-5</v>
      </c>
      <c r="BI376" s="67">
        <f t="shared" si="192"/>
        <v>3.1838055636030304E-5</v>
      </c>
      <c r="BJ376" s="67">
        <f t="shared" si="192"/>
        <v>2.5527976096089604E-4</v>
      </c>
      <c r="BK376" s="55"/>
    </row>
    <row r="377" spans="4:63">
      <c r="D377" s="52">
        <f t="shared" si="193"/>
        <v>1.325</v>
      </c>
      <c r="E377" s="67">
        <f t="shared" si="224"/>
        <v>1.3717845645527128E-3</v>
      </c>
      <c r="F377" s="67">
        <f t="shared" si="225"/>
        <v>1.2060538235427925E-3</v>
      </c>
      <c r="G377" s="67">
        <f t="shared" si="226"/>
        <v>8.768244481473929E-4</v>
      </c>
      <c r="H377" s="67">
        <f t="shared" si="227"/>
        <v>1.794078181644912E-3</v>
      </c>
      <c r="I377" s="67">
        <f t="shared" si="228"/>
        <v>2.0640635946949089E-3</v>
      </c>
      <c r="J377" s="67">
        <f t="shared" si="229"/>
        <v>1.8514122297594186E-2</v>
      </c>
      <c r="K377" s="67">
        <f t="shared" si="230"/>
        <v>4.452442502623697E-3</v>
      </c>
      <c r="L377" s="67">
        <f t="shared" si="231"/>
        <v>4.7640944081662752E-4</v>
      </c>
      <c r="M377" s="67">
        <f t="shared" si="232"/>
        <v>5.1160969715110345E-4</v>
      </c>
      <c r="N377" s="67">
        <f t="shared" si="233"/>
        <v>1.2189911302878088E-3</v>
      </c>
      <c r="Q377" s="55">
        <f t="shared" si="234"/>
        <v>9.142186345291978E-4</v>
      </c>
      <c r="R377" s="55">
        <f t="shared" si="195"/>
        <v>5.2307150494932211E-4</v>
      </c>
      <c r="S377" s="55">
        <f t="shared" si="196"/>
        <v>7.123530271543417E-4</v>
      </c>
      <c r="T377" s="55">
        <f t="shared" si="197"/>
        <v>1.013491094568624E-3</v>
      </c>
      <c r="U377" s="55">
        <f t="shared" si="198"/>
        <v>1.604670402330745E-3</v>
      </c>
      <c r="V377" s="55">
        <f t="shared" si="199"/>
        <v>1.011701846045629E-2</v>
      </c>
      <c r="W377" s="55">
        <f t="shared" si="200"/>
        <v>3.6763923816065759E-3</v>
      </c>
      <c r="X377" s="55">
        <f t="shared" si="201"/>
        <v>4.2897746404529404E-4</v>
      </c>
      <c r="Y377" s="55">
        <f t="shared" si="202"/>
        <v>4.7524653098144498E-4</v>
      </c>
      <c r="Z377" s="55">
        <f t="shared" si="203"/>
        <v>9.8084214256514805E-4</v>
      </c>
      <c r="AC377" s="68">
        <f t="shared" si="235"/>
        <v>2.2235871994169842E-3</v>
      </c>
      <c r="AD377" s="68">
        <f t="shared" si="204"/>
        <v>2.1289194007750064E-3</v>
      </c>
      <c r="AE377" s="68">
        <f t="shared" si="205"/>
        <v>1.0413258526670332E-3</v>
      </c>
      <c r="AF377" s="68">
        <f t="shared" si="206"/>
        <v>2.5739585833555018E-3</v>
      </c>
      <c r="AG377" s="68">
        <f t="shared" si="207"/>
        <v>2.5144232452619514E-3</v>
      </c>
      <c r="AH377" s="68">
        <f t="shared" si="208"/>
        <v>2.6982586045184713E-2</v>
      </c>
      <c r="AI377" s="68">
        <f t="shared" si="209"/>
        <v>5.053413125620446E-3</v>
      </c>
      <c r="AJ377" s="68">
        <f t="shared" si="210"/>
        <v>5.2384141758796111E-4</v>
      </c>
      <c r="AK377" s="68">
        <f t="shared" si="211"/>
        <v>5.4821410214817435E-4</v>
      </c>
      <c r="AL377" s="68">
        <f t="shared" si="212"/>
        <v>1.5509884284866213E-3</v>
      </c>
      <c r="AO377" s="67">
        <f t="shared" si="213"/>
        <v>4.5756593002351496E-4</v>
      </c>
      <c r="AP377" s="67">
        <f t="shared" si="214"/>
        <v>6.8298231859347035E-4</v>
      </c>
      <c r="AQ377" s="67">
        <f t="shared" si="215"/>
        <v>1.644714209930512E-4</v>
      </c>
      <c r="AR377" s="67">
        <f t="shared" si="216"/>
        <v>7.8058708707628792E-4</v>
      </c>
      <c r="AS377" s="67">
        <f t="shared" si="217"/>
        <v>4.5939319236416387E-4</v>
      </c>
      <c r="AT377" s="67">
        <f t="shared" si="218"/>
        <v>8.3971038371378967E-3</v>
      </c>
      <c r="AU377" s="67">
        <f t="shared" si="219"/>
        <v>7.7605012101712115E-4</v>
      </c>
      <c r="AV377" s="67">
        <f t="shared" si="220"/>
        <v>4.7431976771333481E-5</v>
      </c>
      <c r="AW377" s="67">
        <f t="shared" si="221"/>
        <v>3.6363166169658468E-5</v>
      </c>
      <c r="AX377" s="67">
        <f t="shared" si="222"/>
        <v>2.381489877226607E-4</v>
      </c>
      <c r="BA377" s="67">
        <f t="shared" si="223"/>
        <v>8.5180263486427142E-4</v>
      </c>
      <c r="BB377" s="67">
        <f t="shared" si="192"/>
        <v>9.2286557723221399E-4</v>
      </c>
      <c r="BC377" s="67">
        <f t="shared" si="192"/>
        <v>1.6450140451964028E-4</v>
      </c>
      <c r="BD377" s="67">
        <f t="shared" si="192"/>
        <v>7.7988040171058986E-4</v>
      </c>
      <c r="BE377" s="67">
        <f t="shared" si="192"/>
        <v>4.5035965056704251E-4</v>
      </c>
      <c r="BF377" s="67">
        <f t="shared" si="192"/>
        <v>8.4684637475905267E-3</v>
      </c>
      <c r="BG377" s="67">
        <f t="shared" si="192"/>
        <v>6.0097062299674896E-4</v>
      </c>
      <c r="BH377" s="67">
        <f t="shared" si="192"/>
        <v>4.7431976771333589E-5</v>
      </c>
      <c r="BI377" s="67">
        <f t="shared" si="192"/>
        <v>3.6604404997070904E-5</v>
      </c>
      <c r="BJ377" s="67">
        <f t="shared" si="192"/>
        <v>3.3199729819881254E-4</v>
      </c>
      <c r="BK377" s="55"/>
    </row>
    <row r="378" spans="4:63">
      <c r="D378" s="52">
        <f t="shared" si="193"/>
        <v>1.5249999999999999</v>
      </c>
      <c r="E378" s="67">
        <f t="shared" si="224"/>
        <v>1.4251612372107373E-3</v>
      </c>
      <c r="F378" s="67">
        <f t="shared" si="225"/>
        <v>1.3017321836445892E-3</v>
      </c>
      <c r="G378" s="67">
        <f t="shared" si="226"/>
        <v>9.7223558429249948E-4</v>
      </c>
      <c r="H378" s="67">
        <f t="shared" si="227"/>
        <v>2.0451397224422211E-3</v>
      </c>
      <c r="I378" s="67">
        <f t="shared" si="228"/>
        <v>2.3821846344803778E-3</v>
      </c>
      <c r="J378" s="67">
        <f t="shared" si="229"/>
        <v>2.1862054548859103E-2</v>
      </c>
      <c r="K378" s="67">
        <f t="shared" si="230"/>
        <v>5.1832144419517272E-3</v>
      </c>
      <c r="L378" s="67">
        <f t="shared" si="231"/>
        <v>5.5208112515649731E-4</v>
      </c>
      <c r="M378" s="67">
        <f t="shared" si="232"/>
        <v>5.9077982287206719E-4</v>
      </c>
      <c r="N378" s="67">
        <f t="shared" si="233"/>
        <v>1.4217221734246063E-3</v>
      </c>
      <c r="Q378" s="55">
        <f t="shared" si="234"/>
        <v>9.4475552320210266E-4</v>
      </c>
      <c r="R378" s="55">
        <f t="shared" si="195"/>
        <v>5.9772528294563157E-4</v>
      </c>
      <c r="S378" s="55">
        <f t="shared" si="196"/>
        <v>7.9024297385803526E-4</v>
      </c>
      <c r="T378" s="55">
        <f t="shared" si="197"/>
        <v>1.1254499715726528E-3</v>
      </c>
      <c r="U378" s="55">
        <f t="shared" si="198"/>
        <v>1.8319989104974314E-3</v>
      </c>
      <c r="V378" s="55">
        <f t="shared" si="199"/>
        <v>1.1650055012136597E-2</v>
      </c>
      <c r="W378" s="55">
        <f t="shared" si="200"/>
        <v>4.3766334730846179E-3</v>
      </c>
      <c r="X378" s="55">
        <f t="shared" si="201"/>
        <v>4.9749918545531385E-4</v>
      </c>
      <c r="Y378" s="55">
        <f t="shared" si="202"/>
        <v>5.4975459762906891E-4</v>
      </c>
      <c r="Z378" s="55">
        <f t="shared" si="203"/>
        <v>1.1275106818303918E-3</v>
      </c>
      <c r="AC378" s="68">
        <f t="shared" si="235"/>
        <v>2.2998036560601281E-3</v>
      </c>
      <c r="AD378" s="68">
        <f t="shared" si="204"/>
        <v>2.2468527742908052E-3</v>
      </c>
      <c r="AE378" s="68">
        <f t="shared" si="205"/>
        <v>1.1543420352928564E-3</v>
      </c>
      <c r="AF378" s="68">
        <f t="shared" si="206"/>
        <v>2.969730803220006E-3</v>
      </c>
      <c r="AG378" s="68">
        <f t="shared" si="207"/>
        <v>2.9165076828102537E-3</v>
      </c>
      <c r="AH378" s="68">
        <f t="shared" si="208"/>
        <v>3.2030532439425649E-2</v>
      </c>
      <c r="AI378" s="68">
        <f t="shared" si="209"/>
        <v>5.7979203926047992E-3</v>
      </c>
      <c r="AJ378" s="68">
        <f t="shared" si="210"/>
        <v>6.0666306485768077E-4</v>
      </c>
      <c r="AK378" s="68">
        <f t="shared" si="211"/>
        <v>6.3209356162778532E-4</v>
      </c>
      <c r="AL378" s="68">
        <f t="shared" si="212"/>
        <v>1.8384537122035816E-3</v>
      </c>
      <c r="AO378" s="67">
        <f t="shared" si="213"/>
        <v>4.804057140086346E-4</v>
      </c>
      <c r="AP378" s="67">
        <f t="shared" si="214"/>
        <v>7.0400690069895766E-4</v>
      </c>
      <c r="AQ378" s="67">
        <f t="shared" si="215"/>
        <v>1.8199261043446422E-4</v>
      </c>
      <c r="AR378" s="67">
        <f t="shared" si="216"/>
        <v>9.1968975086956836E-4</v>
      </c>
      <c r="AS378" s="67">
        <f t="shared" si="217"/>
        <v>5.5018572398294642E-4</v>
      </c>
      <c r="AT378" s="67">
        <f t="shared" si="218"/>
        <v>1.0211999536722506E-2</v>
      </c>
      <c r="AU378" s="67">
        <f t="shared" si="219"/>
        <v>8.0658096886710925E-4</v>
      </c>
      <c r="AV378" s="67">
        <f t="shared" si="220"/>
        <v>5.4581939701183455E-5</v>
      </c>
      <c r="AW378" s="67">
        <f t="shared" si="221"/>
        <v>4.1025225242998279E-5</v>
      </c>
      <c r="AX378" s="67">
        <f t="shared" si="222"/>
        <v>2.9421149159421451E-4</v>
      </c>
      <c r="BA378" s="67">
        <f t="shared" si="223"/>
        <v>8.7464241884939085E-4</v>
      </c>
      <c r="BB378" s="67">
        <f t="shared" si="192"/>
        <v>9.45120590646216E-4</v>
      </c>
      <c r="BC378" s="67">
        <f t="shared" si="192"/>
        <v>1.8210645100035687E-4</v>
      </c>
      <c r="BD378" s="67">
        <f t="shared" si="192"/>
        <v>9.2459108077778485E-4</v>
      </c>
      <c r="BE378" s="67">
        <f t="shared" si="192"/>
        <v>5.3432304832987587E-4</v>
      </c>
      <c r="BF378" s="67">
        <f t="shared" si="192"/>
        <v>1.0168477890566546E-2</v>
      </c>
      <c r="BG378" s="67">
        <f t="shared" si="192"/>
        <v>6.14705950653072E-4</v>
      </c>
      <c r="BH378" s="67">
        <f t="shared" si="192"/>
        <v>5.4581939701183455E-5</v>
      </c>
      <c r="BI378" s="67">
        <f t="shared" si="192"/>
        <v>4.1313738755718128E-5</v>
      </c>
      <c r="BJ378" s="67">
        <f t="shared" si="192"/>
        <v>4.1673153877897526E-4</v>
      </c>
      <c r="BK378" s="55"/>
    </row>
    <row r="379" spans="4:63">
      <c r="D379" s="52">
        <f t="shared" si="193"/>
        <v>1.7249999999999999</v>
      </c>
      <c r="E379" s="67">
        <f t="shared" si="224"/>
        <v>1.4743895856166517E-3</v>
      </c>
      <c r="F379" s="67">
        <f t="shared" si="225"/>
        <v>1.3964799055557107E-3</v>
      </c>
      <c r="G379" s="67">
        <f t="shared" si="226"/>
        <v>1.063627529775502E-3</v>
      </c>
      <c r="H379" s="67">
        <f t="shared" si="227"/>
        <v>2.28793534965925E-3</v>
      </c>
      <c r="I379" s="67">
        <f t="shared" si="228"/>
        <v>2.6952666036486449E-3</v>
      </c>
      <c r="J379" s="67">
        <f t="shared" si="229"/>
        <v>2.5322937796113908E-2</v>
      </c>
      <c r="K379" s="67">
        <f t="shared" si="230"/>
        <v>5.9107966867126506E-3</v>
      </c>
      <c r="L379" s="67">
        <f t="shared" si="231"/>
        <v>6.2692531323577398E-4</v>
      </c>
      <c r="M379" s="67">
        <f t="shared" si="232"/>
        <v>6.6936144414424617E-4</v>
      </c>
      <c r="N379" s="67">
        <f t="shared" si="233"/>
        <v>1.6264263775877595E-3</v>
      </c>
      <c r="Q379" s="55">
        <f t="shared" si="234"/>
        <v>9.7305279342621532E-4</v>
      </c>
      <c r="R379" s="55">
        <f t="shared" si="195"/>
        <v>6.723057234127983E-4</v>
      </c>
      <c r="S379" s="55">
        <f t="shared" si="196"/>
        <v>8.6368537399047042E-4</v>
      </c>
      <c r="T379" s="55">
        <f t="shared" si="197"/>
        <v>1.2308739671860619E-3</v>
      </c>
      <c r="U379" s="55">
        <f t="shared" si="198"/>
        <v>2.0539245631352497E-3</v>
      </c>
      <c r="V379" s="55">
        <f t="shared" si="199"/>
        <v>1.3195496694923795E-2</v>
      </c>
      <c r="W379" s="55">
        <f t="shared" si="200"/>
        <v>5.0731677811369563E-3</v>
      </c>
      <c r="X379" s="55">
        <f t="shared" si="201"/>
        <v>5.6522597748000659E-4</v>
      </c>
      <c r="Y379" s="55">
        <f t="shared" si="202"/>
        <v>6.23810584673794E-4</v>
      </c>
      <c r="Z379" s="55">
        <f t="shared" si="203"/>
        <v>1.270205692691523E-3</v>
      </c>
      <c r="AC379" s="68">
        <f t="shared" si="235"/>
        <v>2.3699630826478444E-3</v>
      </c>
      <c r="AD379" s="68">
        <f t="shared" si="204"/>
        <v>2.3634275303422605E-3</v>
      </c>
      <c r="AE379" s="68">
        <f t="shared" si="205"/>
        <v>1.2638525040307965E-3</v>
      </c>
      <c r="AF379" s="68">
        <f t="shared" si="206"/>
        <v>3.3574628227939014E-3</v>
      </c>
      <c r="AG379" s="68">
        <f t="shared" si="207"/>
        <v>3.311541473705945E-3</v>
      </c>
      <c r="AH379" s="68">
        <f t="shared" si="208"/>
        <v>3.7248557954761785E-2</v>
      </c>
      <c r="AI379" s="68">
        <f t="shared" si="209"/>
        <v>6.5338947705884717E-3</v>
      </c>
      <c r="AJ379" s="68">
        <f t="shared" si="210"/>
        <v>6.8862464899154127E-4</v>
      </c>
      <c r="AK379" s="68">
        <f t="shared" si="211"/>
        <v>7.1529607898401814E-4</v>
      </c>
      <c r="AL379" s="68">
        <f t="shared" si="212"/>
        <v>2.1355658997183526E-3</v>
      </c>
      <c r="AO379" s="67">
        <f t="shared" si="213"/>
        <v>5.0133679219043642E-4</v>
      </c>
      <c r="AP379" s="67">
        <f t="shared" si="214"/>
        <v>7.2417418214291236E-4</v>
      </c>
      <c r="AQ379" s="67">
        <f t="shared" si="215"/>
        <v>1.9994215578503162E-4</v>
      </c>
      <c r="AR379" s="67">
        <f t="shared" si="216"/>
        <v>1.0570613824731881E-3</v>
      </c>
      <c r="AS379" s="67">
        <f t="shared" si="217"/>
        <v>6.413420405133952E-4</v>
      </c>
      <c r="AT379" s="67">
        <f t="shared" si="218"/>
        <v>1.2127441101190113E-2</v>
      </c>
      <c r="AU379" s="67">
        <f t="shared" si="219"/>
        <v>8.3762890557569428E-4</v>
      </c>
      <c r="AV379" s="67">
        <f t="shared" si="220"/>
        <v>6.1699335755767393E-5</v>
      </c>
      <c r="AW379" s="67">
        <f t="shared" si="221"/>
        <v>4.5550859470452161E-5</v>
      </c>
      <c r="AX379" s="67">
        <f t="shared" si="222"/>
        <v>3.5622068489623649E-4</v>
      </c>
      <c r="BA379" s="67">
        <f t="shared" si="223"/>
        <v>8.9557349703119266E-4</v>
      </c>
      <c r="BB379" s="67">
        <f t="shared" si="192"/>
        <v>9.6694762478654987E-4</v>
      </c>
      <c r="BC379" s="67">
        <f t="shared" si="192"/>
        <v>2.0022497425529443E-4</v>
      </c>
      <c r="BD379" s="67">
        <f t="shared" si="192"/>
        <v>1.0695274731346515E-3</v>
      </c>
      <c r="BE379" s="67">
        <f t="shared" si="192"/>
        <v>6.1627487005730007E-4</v>
      </c>
      <c r="BF379" s="67">
        <f t="shared" si="192"/>
        <v>1.1925620158647877E-2</v>
      </c>
      <c r="BG379" s="67">
        <f t="shared" si="192"/>
        <v>6.230980838758211E-4</v>
      </c>
      <c r="BH379" s="67">
        <f t="shared" si="192"/>
        <v>6.1699335755767285E-5</v>
      </c>
      <c r="BI379" s="67">
        <f t="shared" si="192"/>
        <v>4.5934634839771976E-5</v>
      </c>
      <c r="BJ379" s="67">
        <f t="shared" si="192"/>
        <v>5.0913952213059313E-4</v>
      </c>
      <c r="BK379" s="55"/>
    </row>
    <row r="380" spans="4:63">
      <c r="D380" s="52">
        <f t="shared" si="193"/>
        <v>2</v>
      </c>
      <c r="E380" s="67">
        <f t="shared" si="224"/>
        <v>1.5356921459279173E-3</v>
      </c>
      <c r="F380" s="67">
        <f t="shared" si="225"/>
        <v>1.5254604844645054E-3</v>
      </c>
      <c r="G380" s="67">
        <f t="shared" si="226"/>
        <v>1.1830771636658717E-3</v>
      </c>
      <c r="H380" s="67">
        <f t="shared" si="227"/>
        <v>2.606500341196534E-3</v>
      </c>
      <c r="I380" s="67">
        <f t="shared" si="228"/>
        <v>3.1144257719298183E-3</v>
      </c>
      <c r="J380" s="67">
        <f t="shared" si="229"/>
        <v>3.0256291991729974E-2</v>
      </c>
      <c r="K380" s="67">
        <f t="shared" si="230"/>
        <v>6.9040605126275568E-3</v>
      </c>
      <c r="L380" s="67">
        <f t="shared" si="231"/>
        <v>7.2797631786662394E-4</v>
      </c>
      <c r="M380" s="67">
        <f t="shared" si="232"/>
        <v>7.7608981553178565E-4</v>
      </c>
      <c r="N380" s="67">
        <f t="shared" si="233"/>
        <v>1.9109454708094394E-3</v>
      </c>
      <c r="Q380" s="55">
        <f t="shared" si="234"/>
        <v>1.0085264877947454E-3</v>
      </c>
      <c r="R380" s="55">
        <f t="shared" si="195"/>
        <v>7.7467991161485491E-4</v>
      </c>
      <c r="S380" s="55">
        <f t="shared" si="196"/>
        <v>9.5779207845590882E-4</v>
      </c>
      <c r="T380" s="55">
        <f t="shared" si="197"/>
        <v>1.3657280225763135E-3</v>
      </c>
      <c r="U380" s="55">
        <f t="shared" si="198"/>
        <v>2.3493413300378417E-3</v>
      </c>
      <c r="V380" s="55">
        <f t="shared" si="199"/>
        <v>1.5348715857689332E-2</v>
      </c>
      <c r="W380" s="55">
        <f t="shared" si="200"/>
        <v>6.0225796842841425E-3</v>
      </c>
      <c r="X380" s="55">
        <f t="shared" si="201"/>
        <v>6.5656542923735672E-4</v>
      </c>
      <c r="Y380" s="55">
        <f t="shared" si="202"/>
        <v>7.2461889469878252E-4</v>
      </c>
      <c r="Z380" s="55">
        <f t="shared" si="203"/>
        <v>1.4591976843920896E-3</v>
      </c>
      <c r="AC380" s="68">
        <f t="shared" si="235"/>
        <v>2.4570945089018451E-3</v>
      </c>
      <c r="AD380" s="68">
        <f t="shared" si="204"/>
        <v>2.5218235727373049E-3</v>
      </c>
      <c r="AE380" s="68">
        <f t="shared" si="205"/>
        <v>1.4090620995987151E-3</v>
      </c>
      <c r="AF380" s="68">
        <f t="shared" si="206"/>
        <v>3.8725418406987218E-3</v>
      </c>
      <c r="AG380" s="68">
        <f t="shared" si="207"/>
        <v>3.8388822531675681E-3</v>
      </c>
      <c r="AH380" s="68">
        <f t="shared" si="208"/>
        <v>4.468631169688414E-2</v>
      </c>
      <c r="AI380" s="68">
        <f t="shared" si="209"/>
        <v>7.5326663725745055E-3</v>
      </c>
      <c r="AJ380" s="68">
        <f t="shared" si="210"/>
        <v>7.9938720649589128E-4</v>
      </c>
      <c r="AK380" s="68">
        <f t="shared" si="211"/>
        <v>8.2817961505601628E-4</v>
      </c>
      <c r="AL380" s="68">
        <f t="shared" si="212"/>
        <v>2.5590107646779681E-3</v>
      </c>
      <c r="AO380" s="67">
        <f t="shared" si="213"/>
        <v>5.2716565813317189E-4</v>
      </c>
      <c r="AP380" s="67">
        <f t="shared" si="214"/>
        <v>7.5078057284965046E-4</v>
      </c>
      <c r="AQ380" s="67">
        <f t="shared" si="215"/>
        <v>2.2528508520996287E-4</v>
      </c>
      <c r="AR380" s="67">
        <f t="shared" si="216"/>
        <v>1.2407723186202205E-3</v>
      </c>
      <c r="AS380" s="67">
        <f t="shared" si="217"/>
        <v>7.6508444189197665E-4</v>
      </c>
      <c r="AT380" s="67">
        <f t="shared" si="218"/>
        <v>1.4907576134040642E-2</v>
      </c>
      <c r="AU380" s="67">
        <f t="shared" si="219"/>
        <v>8.8148082834341428E-4</v>
      </c>
      <c r="AV380" s="67">
        <f t="shared" si="220"/>
        <v>7.1410888629267226E-5</v>
      </c>
      <c r="AW380" s="67">
        <f t="shared" si="221"/>
        <v>5.1470920833003131E-5</v>
      </c>
      <c r="AX380" s="67">
        <f t="shared" si="222"/>
        <v>4.5174778641734982E-4</v>
      </c>
      <c r="BA380" s="67">
        <f t="shared" si="223"/>
        <v>9.2140236297392781E-4</v>
      </c>
      <c r="BB380" s="67">
        <f t="shared" ref="BB380:BB443" si="236">AD380-F380</f>
        <v>9.9636308827279955E-4</v>
      </c>
      <c r="BC380" s="67">
        <f t="shared" ref="BC380:BC443" si="237">AE380-G380</f>
        <v>2.2598493593284342E-4</v>
      </c>
      <c r="BD380" s="67">
        <f t="shared" ref="BD380:BD443" si="238">AF380-H380</f>
        <v>1.2660414995021877E-3</v>
      </c>
      <c r="BE380" s="67">
        <f t="shared" ref="BE380:BE443" si="239">AG380-I380</f>
        <v>7.2445648123774979E-4</v>
      </c>
      <c r="BF380" s="67">
        <f t="shared" ref="BF380:BF443" si="240">AH380-J380</f>
        <v>1.4430019705154166E-2</v>
      </c>
      <c r="BG380" s="67">
        <f t="shared" ref="BG380:BG443" si="241">AI380-K380</f>
        <v>6.2860585994694868E-4</v>
      </c>
      <c r="BH380" s="67">
        <f t="shared" ref="BH380:BH443" si="242">AJ380-L380</f>
        <v>7.1410888629267334E-5</v>
      </c>
      <c r="BI380" s="67">
        <f t="shared" ref="BI380:BI443" si="243">AK380-M380</f>
        <v>5.208979952423063E-5</v>
      </c>
      <c r="BJ380" s="67">
        <f t="shared" ref="BJ380:BJ443" si="244">AL380-N380</f>
        <v>6.4806529386852866E-4</v>
      </c>
      <c r="BK380" s="55"/>
    </row>
    <row r="381" spans="4:63">
      <c r="D381" s="52">
        <f t="shared" si="193"/>
        <v>2.25</v>
      </c>
      <c r="E381" s="67">
        <f t="shared" si="224"/>
        <v>1.5853680630277629E-3</v>
      </c>
      <c r="F381" s="67">
        <f t="shared" si="225"/>
        <v>1.6415969146154909E-3</v>
      </c>
      <c r="G381" s="67">
        <f t="shared" si="226"/>
        <v>1.285755256459775E-3</v>
      </c>
      <c r="H381" s="67">
        <f t="shared" si="227"/>
        <v>2.8793148459598126E-3</v>
      </c>
      <c r="I381" s="67">
        <f t="shared" si="228"/>
        <v>3.4815016974224962E-3</v>
      </c>
      <c r="J381" s="67">
        <f t="shared" si="229"/>
        <v>3.4907317495704811E-2</v>
      </c>
      <c r="K381" s="67">
        <f t="shared" si="230"/>
        <v>7.7982028211647731E-3</v>
      </c>
      <c r="L381" s="67">
        <f t="shared" si="231"/>
        <v>8.1754693026105866E-4</v>
      </c>
      <c r="M381" s="67">
        <f t="shared" si="232"/>
        <v>8.7148741495819931E-4</v>
      </c>
      <c r="N381" s="67">
        <f t="shared" si="233"/>
        <v>2.1725018364902962E-3</v>
      </c>
      <c r="Q381" s="55">
        <f t="shared" si="234"/>
        <v>1.037529819687602E-3</v>
      </c>
      <c r="R381" s="55">
        <f t="shared" si="195"/>
        <v>8.6752104040356754E-4</v>
      </c>
      <c r="S381" s="55">
        <f t="shared" si="196"/>
        <v>1.0368010058861331E-3</v>
      </c>
      <c r="T381" s="55">
        <f t="shared" si="197"/>
        <v>1.4787093948664799E-3</v>
      </c>
      <c r="U381" s="55">
        <f t="shared" si="198"/>
        <v>2.6073815221680941E-3</v>
      </c>
      <c r="V381" s="55">
        <f t="shared" si="199"/>
        <v>1.7341479836038946E-2</v>
      </c>
      <c r="W381" s="55">
        <f t="shared" si="200"/>
        <v>6.8754259985242226E-3</v>
      </c>
      <c r="X381" s="55">
        <f t="shared" si="201"/>
        <v>7.3740187375560134E-4</v>
      </c>
      <c r="Y381" s="55">
        <f t="shared" si="202"/>
        <v>8.1500288591737538E-4</v>
      </c>
      <c r="Z381" s="55">
        <f t="shared" si="203"/>
        <v>1.623180462094472E-3</v>
      </c>
      <c r="AC381" s="68">
        <f t="shared" si="235"/>
        <v>2.5274430112086793E-3</v>
      </c>
      <c r="AD381" s="68">
        <f t="shared" si="204"/>
        <v>2.6641868955847832E-3</v>
      </c>
      <c r="AE381" s="68">
        <f t="shared" si="205"/>
        <v>1.5360077026365304E-3</v>
      </c>
      <c r="AF381" s="68">
        <f t="shared" si="206"/>
        <v>4.3185509787888529E-3</v>
      </c>
      <c r="AG381" s="68">
        <f t="shared" si="207"/>
        <v>4.2987762074113882E-3</v>
      </c>
      <c r="AH381" s="68">
        <f t="shared" si="208"/>
        <v>5.1698103143750888E-2</v>
      </c>
      <c r="AI381" s="68">
        <f t="shared" si="209"/>
        <v>8.4280881372138863E-3</v>
      </c>
      <c r="AJ381" s="68">
        <f t="shared" si="210"/>
        <v>8.9769198676651609E-4</v>
      </c>
      <c r="AK381" s="68">
        <f t="shared" si="211"/>
        <v>9.2892814161008508E-4</v>
      </c>
      <c r="AL381" s="68">
        <f t="shared" si="212"/>
        <v>2.9581518470687142E-3</v>
      </c>
      <c r="AO381" s="67">
        <f t="shared" si="213"/>
        <v>5.4783824334016088E-4</v>
      </c>
      <c r="AP381" s="67">
        <f t="shared" si="214"/>
        <v>7.7407587421192338E-4</v>
      </c>
      <c r="AQ381" s="67">
        <f t="shared" si="215"/>
        <v>2.4895425057364193E-4</v>
      </c>
      <c r="AR381" s="67">
        <f t="shared" si="216"/>
        <v>1.4006054510933327E-3</v>
      </c>
      <c r="AS381" s="67">
        <f t="shared" si="217"/>
        <v>8.7412017525440207E-4</v>
      </c>
      <c r="AT381" s="67">
        <f t="shared" si="218"/>
        <v>1.7565837659665864E-2</v>
      </c>
      <c r="AU381" s="67">
        <f t="shared" si="219"/>
        <v>9.2277682264055045E-4</v>
      </c>
      <c r="AV381" s="67">
        <f t="shared" si="220"/>
        <v>8.0145056505457322E-5</v>
      </c>
      <c r="AW381" s="67">
        <f t="shared" si="221"/>
        <v>5.6484529040823936E-5</v>
      </c>
      <c r="AX381" s="67">
        <f t="shared" si="222"/>
        <v>5.4932137439582421E-4</v>
      </c>
      <c r="BA381" s="67">
        <f t="shared" si="223"/>
        <v>9.4207494818091637E-4</v>
      </c>
      <c r="BB381" s="67">
        <f t="shared" si="236"/>
        <v>1.0225899809692923E-3</v>
      </c>
      <c r="BC381" s="67">
        <f t="shared" si="237"/>
        <v>2.5025244617675533E-4</v>
      </c>
      <c r="BD381" s="67">
        <f t="shared" si="238"/>
        <v>1.4392361328290403E-3</v>
      </c>
      <c r="BE381" s="67">
        <f t="shared" si="239"/>
        <v>8.1727450998889204E-4</v>
      </c>
      <c r="BF381" s="67">
        <f t="shared" si="240"/>
        <v>1.6790785648046078E-2</v>
      </c>
      <c r="BG381" s="67">
        <f t="shared" si="241"/>
        <v>6.2988531604911326E-4</v>
      </c>
      <c r="BH381" s="67">
        <f t="shared" si="242"/>
        <v>8.014505650545743E-5</v>
      </c>
      <c r="BI381" s="67">
        <f t="shared" si="243"/>
        <v>5.7440726651885763E-5</v>
      </c>
      <c r="BJ381" s="67">
        <f t="shared" si="244"/>
        <v>7.8565001057841807E-4</v>
      </c>
      <c r="BK381" s="55"/>
    </row>
    <row r="382" spans="4:63">
      <c r="D382" s="52">
        <f t="shared" si="193"/>
        <v>2.5</v>
      </c>
      <c r="E382" s="67">
        <f t="shared" si="224"/>
        <v>1.6296765135849606E-3</v>
      </c>
      <c r="F382" s="67">
        <f t="shared" si="225"/>
        <v>1.7568443132507374E-3</v>
      </c>
      <c r="G382" s="67">
        <f t="shared" si="226"/>
        <v>1.3831707916479206E-3</v>
      </c>
      <c r="H382" s="67">
        <f t="shared" si="227"/>
        <v>3.1348303212811622E-3</v>
      </c>
      <c r="I382" s="67">
        <f t="shared" si="228"/>
        <v>3.8327803964880907E-3</v>
      </c>
      <c r="J382" s="67">
        <f t="shared" si="229"/>
        <v>3.9706236238144066E-2</v>
      </c>
      <c r="K382" s="67">
        <f t="shared" si="230"/>
        <v>8.6823888905288218E-3</v>
      </c>
      <c r="L382" s="67">
        <f t="shared" si="231"/>
        <v>9.0452610860188812E-4</v>
      </c>
      <c r="M382" s="67">
        <f t="shared" si="232"/>
        <v>9.6504807014957639E-4</v>
      </c>
      <c r="N382" s="67">
        <f t="shared" si="233"/>
        <v>2.4366417754423928E-3</v>
      </c>
      <c r="Q382" s="55">
        <f t="shared" si="234"/>
        <v>1.0636653570719886E-3</v>
      </c>
      <c r="R382" s="55">
        <f t="shared" si="195"/>
        <v>9.6008933612255288E-4</v>
      </c>
      <c r="S382" s="55">
        <f t="shared" si="196"/>
        <v>1.1099865046703312E-3</v>
      </c>
      <c r="T382" s="55">
        <f t="shared" si="197"/>
        <v>1.5831342709224203E-3</v>
      </c>
      <c r="U382" s="55">
        <f t="shared" si="198"/>
        <v>2.8547136413524504E-3</v>
      </c>
      <c r="V382" s="55">
        <f t="shared" si="199"/>
        <v>1.9374786591168761E-2</v>
      </c>
      <c r="W382" s="55">
        <f t="shared" si="200"/>
        <v>7.7167020443348359E-3</v>
      </c>
      <c r="X382" s="55">
        <f t="shared" si="201"/>
        <v>8.1575681891870005E-4</v>
      </c>
      <c r="Y382" s="55">
        <f t="shared" si="202"/>
        <v>9.0395855564529362E-4</v>
      </c>
      <c r="Z382" s="55">
        <f t="shared" si="203"/>
        <v>1.7791873161161847E-3</v>
      </c>
      <c r="AC382" s="68">
        <f t="shared" si="235"/>
        <v>2.5899243749386881E-3</v>
      </c>
      <c r="AD382" s="68">
        <f t="shared" si="204"/>
        <v>2.805252341603504E-3</v>
      </c>
      <c r="AE382" s="68">
        <f t="shared" si="205"/>
        <v>1.6584867847670142E-3</v>
      </c>
      <c r="AF382" s="68">
        <f t="shared" si="206"/>
        <v>4.7394636208323163E-3</v>
      </c>
      <c r="AG382" s="68">
        <f t="shared" si="207"/>
        <v>4.7366624355478894E-3</v>
      </c>
      <c r="AH382" s="68">
        <f t="shared" si="208"/>
        <v>5.8932588970543265E-2</v>
      </c>
      <c r="AI382" s="68">
        <f t="shared" si="209"/>
        <v>9.3123372992860338E-3</v>
      </c>
      <c r="AJ382" s="68">
        <f t="shared" si="210"/>
        <v>9.932953982850763E-4</v>
      </c>
      <c r="AK382" s="68">
        <f t="shared" si="211"/>
        <v>1.0275636766080816E-3</v>
      </c>
      <c r="AL382" s="68">
        <f t="shared" si="212"/>
        <v>3.3699241757031029E-3</v>
      </c>
      <c r="AO382" s="67">
        <f t="shared" si="213"/>
        <v>5.6601115651297202E-4</v>
      </c>
      <c r="AP382" s="67">
        <f t="shared" si="214"/>
        <v>7.9675497712818457E-4</v>
      </c>
      <c r="AQ382" s="67">
        <f t="shared" si="215"/>
        <v>2.7318428697758936E-4</v>
      </c>
      <c r="AR382" s="67">
        <f t="shared" si="216"/>
        <v>1.5516960503587419E-3</v>
      </c>
      <c r="AS382" s="67">
        <f t="shared" si="217"/>
        <v>9.7806675513564031E-4</v>
      </c>
      <c r="AT382" s="67">
        <f t="shared" si="218"/>
        <v>2.0331449646975305E-2</v>
      </c>
      <c r="AU382" s="67">
        <f t="shared" si="219"/>
        <v>9.6568684619398586E-4</v>
      </c>
      <c r="AV382" s="67">
        <f t="shared" si="220"/>
        <v>8.8769289683188072E-5</v>
      </c>
      <c r="AW382" s="67">
        <f t="shared" si="221"/>
        <v>6.1089514504282776E-5</v>
      </c>
      <c r="AX382" s="67">
        <f t="shared" si="222"/>
        <v>6.5745445932620817E-4</v>
      </c>
      <c r="BA382" s="67">
        <f t="shared" si="223"/>
        <v>9.602478613537275E-4</v>
      </c>
      <c r="BB382" s="67">
        <f t="shared" si="236"/>
        <v>1.0484080283527666E-3</v>
      </c>
      <c r="BC382" s="67">
        <f t="shared" si="237"/>
        <v>2.7531599311909362E-4</v>
      </c>
      <c r="BD382" s="67">
        <f t="shared" si="238"/>
        <v>1.6046332995511541E-3</v>
      </c>
      <c r="BE382" s="67">
        <f t="shared" si="239"/>
        <v>9.0388203905979875E-4</v>
      </c>
      <c r="BF382" s="67">
        <f t="shared" si="240"/>
        <v>1.9226352732399199E-2</v>
      </c>
      <c r="BG382" s="67">
        <f t="shared" si="241"/>
        <v>6.2994840875721207E-4</v>
      </c>
      <c r="BH382" s="67">
        <f t="shared" si="242"/>
        <v>8.876928968318818E-5</v>
      </c>
      <c r="BI382" s="67">
        <f t="shared" si="243"/>
        <v>6.2515606458505234E-5</v>
      </c>
      <c r="BJ382" s="67">
        <f t="shared" si="244"/>
        <v>9.3328240026071011E-4</v>
      </c>
      <c r="BK382" s="55"/>
    </row>
    <row r="383" spans="4:63">
      <c r="D383" s="52">
        <f t="shared" si="193"/>
        <v>2.75</v>
      </c>
      <c r="E383" s="67">
        <f t="shared" si="224"/>
        <v>1.6689903475845475E-3</v>
      </c>
      <c r="F383" s="67">
        <f t="shared" si="225"/>
        <v>1.8713390658868642E-3</v>
      </c>
      <c r="G383" s="67">
        <f t="shared" si="226"/>
        <v>1.4756746064040257E-3</v>
      </c>
      <c r="H383" s="67">
        <f t="shared" si="227"/>
        <v>3.3721116962049029E-3</v>
      </c>
      <c r="I383" s="67">
        <f t="shared" si="228"/>
        <v>4.1663239798950388E-3</v>
      </c>
      <c r="J383" s="67">
        <f t="shared" si="229"/>
        <v>4.4643188669816779E-2</v>
      </c>
      <c r="K383" s="67">
        <f t="shared" si="230"/>
        <v>9.5554186383193657E-3</v>
      </c>
      <c r="L383" s="67">
        <f t="shared" si="231"/>
        <v>9.8859729343368178E-4</v>
      </c>
      <c r="M383" s="67">
        <f t="shared" si="232"/>
        <v>1.0565503637204438E-3</v>
      </c>
      <c r="N383" s="67">
        <f t="shared" si="233"/>
        <v>2.7031930494476474E-3</v>
      </c>
      <c r="Q383" s="55">
        <f t="shared" si="234"/>
        <v>1.0871394206736517E-3</v>
      </c>
      <c r="R383" s="55">
        <f t="shared" si="195"/>
        <v>1.0523302321578654E-3</v>
      </c>
      <c r="S383" s="55">
        <f t="shared" si="196"/>
        <v>1.177736803384905E-3</v>
      </c>
      <c r="T383" s="55">
        <f t="shared" si="197"/>
        <v>1.679573083826416E-3</v>
      </c>
      <c r="U383" s="55">
        <f t="shared" si="198"/>
        <v>3.0908292747848019E-3</v>
      </c>
      <c r="V383" s="55">
        <f t="shared" si="199"/>
        <v>2.1454422245764375E-2</v>
      </c>
      <c r="W383" s="55">
        <f t="shared" si="200"/>
        <v>8.545013191146358E-3</v>
      </c>
      <c r="X383" s="55">
        <f t="shared" si="201"/>
        <v>8.9133104432101635E-4</v>
      </c>
      <c r="Y383" s="55">
        <f t="shared" si="202"/>
        <v>9.913052441545599E-4</v>
      </c>
      <c r="Z383" s="55">
        <f t="shared" si="203"/>
        <v>1.926855704471743E-3</v>
      </c>
      <c r="AC383" s="68">
        <f t="shared" si="235"/>
        <v>2.6450779793361985E-3</v>
      </c>
      <c r="AD383" s="68">
        <f t="shared" si="204"/>
        <v>2.9452190168978787E-3</v>
      </c>
      <c r="AE383" s="68">
        <f t="shared" si="205"/>
        <v>1.7768260672419022E-3</v>
      </c>
      <c r="AF383" s="68">
        <f t="shared" si="206"/>
        <v>5.1322547427520571E-3</v>
      </c>
      <c r="AG383" s="68">
        <f t="shared" si="207"/>
        <v>5.1498882205909214E-3</v>
      </c>
      <c r="AH383" s="68">
        <f t="shared" si="208"/>
        <v>6.6374922885266224E-2</v>
      </c>
      <c r="AI383" s="68">
        <f t="shared" si="209"/>
        <v>1.0186158698962097E-2</v>
      </c>
      <c r="AJ383" s="68">
        <f t="shared" si="210"/>
        <v>1.0858635425463471E-3</v>
      </c>
      <c r="AK383" s="68">
        <f t="shared" si="211"/>
        <v>1.1238315291035154E-3</v>
      </c>
      <c r="AL383" s="68">
        <f t="shared" si="212"/>
        <v>3.7934856674982239E-3</v>
      </c>
      <c r="AO383" s="67">
        <f t="shared" si="213"/>
        <v>5.8185092691089577E-4</v>
      </c>
      <c r="AP383" s="67">
        <f t="shared" si="214"/>
        <v>8.1900883372899879E-4</v>
      </c>
      <c r="AQ383" s="67">
        <f t="shared" si="215"/>
        <v>2.9793780301912067E-4</v>
      </c>
      <c r="AR383" s="67">
        <f t="shared" si="216"/>
        <v>1.6925386123784868E-3</v>
      </c>
      <c r="AS383" s="67">
        <f t="shared" si="217"/>
        <v>1.0754947051102369E-3</v>
      </c>
      <c r="AT383" s="67">
        <f t="shared" si="218"/>
        <v>2.3188766424052404E-2</v>
      </c>
      <c r="AU383" s="67">
        <f t="shared" si="219"/>
        <v>1.0104054471730076E-3</v>
      </c>
      <c r="AV383" s="67">
        <f t="shared" si="220"/>
        <v>9.7266249112665432E-5</v>
      </c>
      <c r="AW383" s="67">
        <f t="shared" si="221"/>
        <v>6.5245119565883903E-5</v>
      </c>
      <c r="AX383" s="67">
        <f t="shared" si="222"/>
        <v>7.7633734497590439E-4</v>
      </c>
      <c r="BA383" s="67">
        <f t="shared" si="223"/>
        <v>9.7608763175165104E-4</v>
      </c>
      <c r="BB383" s="67">
        <f t="shared" si="236"/>
        <v>1.0738799510110145E-3</v>
      </c>
      <c r="BC383" s="67">
        <f t="shared" si="237"/>
        <v>3.0115146083787648E-4</v>
      </c>
      <c r="BD383" s="67">
        <f t="shared" si="238"/>
        <v>1.7601430465471542E-3</v>
      </c>
      <c r="BE383" s="67">
        <f t="shared" si="239"/>
        <v>9.8356424069588264E-4</v>
      </c>
      <c r="BF383" s="67">
        <f t="shared" si="240"/>
        <v>2.1731734215449446E-2</v>
      </c>
      <c r="BG383" s="67">
        <f t="shared" si="241"/>
        <v>6.3074006064273158E-4</v>
      </c>
      <c r="BH383" s="67">
        <f t="shared" si="242"/>
        <v>9.7266249112665324E-5</v>
      </c>
      <c r="BI383" s="67">
        <f t="shared" si="243"/>
        <v>6.7281165383071585E-5</v>
      </c>
      <c r="BJ383" s="67">
        <f t="shared" si="244"/>
        <v>1.0902926180505765E-3</v>
      </c>
      <c r="BK383" s="55"/>
    </row>
    <row r="384" spans="4:63">
      <c r="D384" s="52">
        <f t="shared" si="193"/>
        <v>3</v>
      </c>
      <c r="E384" s="67">
        <f t="shared" si="224"/>
        <v>1.7036765123941045E-3</v>
      </c>
      <c r="F384" s="67">
        <f t="shared" si="225"/>
        <v>1.9851872501479083E-3</v>
      </c>
      <c r="G384" s="67">
        <f t="shared" si="226"/>
        <v>1.5636175379018073E-3</v>
      </c>
      <c r="H384" s="67">
        <f t="shared" si="227"/>
        <v>3.5905227083010507E-3</v>
      </c>
      <c r="I384" s="67">
        <f t="shared" si="228"/>
        <v>4.4806063188793689E-3</v>
      </c>
      <c r="J384" s="67">
        <f t="shared" si="229"/>
        <v>4.9708315241491982E-2</v>
      </c>
      <c r="K384" s="67">
        <f t="shared" si="230"/>
        <v>1.0416358667113922E-2</v>
      </c>
      <c r="L384" s="67">
        <f t="shared" si="231"/>
        <v>1.0695119232859381E-3</v>
      </c>
      <c r="M384" s="67">
        <f t="shared" si="232"/>
        <v>1.1458220821487669E-3</v>
      </c>
      <c r="N384" s="67">
        <f t="shared" si="233"/>
        <v>2.9719834202879768E-3</v>
      </c>
      <c r="Q384" s="55">
        <f t="shared" si="234"/>
        <v>1.108152383190974E-3</v>
      </c>
      <c r="R384" s="55">
        <f t="shared" si="195"/>
        <v>1.1441891618955598E-3</v>
      </c>
      <c r="S384" s="55">
        <f t="shared" si="196"/>
        <v>1.2404401306062561E-3</v>
      </c>
      <c r="T384" s="55">
        <f t="shared" si="197"/>
        <v>1.7685962666607491E-3</v>
      </c>
      <c r="U384" s="55">
        <f t="shared" si="198"/>
        <v>3.3153615135096785E-3</v>
      </c>
      <c r="V384" s="55">
        <f t="shared" si="199"/>
        <v>2.3585390080038196E-2</v>
      </c>
      <c r="W384" s="55">
        <f t="shared" si="200"/>
        <v>9.3592747262935261E-3</v>
      </c>
      <c r="X384" s="55">
        <f t="shared" si="201"/>
        <v>9.6389176083738304E-4</v>
      </c>
      <c r="Y384" s="55">
        <f t="shared" si="202"/>
        <v>1.0768976865161266E-3</v>
      </c>
      <c r="Z384" s="55">
        <f t="shared" si="203"/>
        <v>2.0659510411705391E-3</v>
      </c>
      <c r="AC384" s="68">
        <f t="shared" si="235"/>
        <v>2.6934373464379902E-3</v>
      </c>
      <c r="AD384" s="68">
        <f t="shared" si="204"/>
        <v>3.0842417817713388E-3</v>
      </c>
      <c r="AE384" s="68">
        <f t="shared" si="205"/>
        <v>1.8913408923294697E-3</v>
      </c>
      <c r="AF384" s="68">
        <f t="shared" si="206"/>
        <v>5.4945715480437009E-3</v>
      </c>
      <c r="AG384" s="68">
        <f t="shared" si="207"/>
        <v>5.5363903382179228E-3</v>
      </c>
      <c r="AH384" s="68">
        <f t="shared" si="208"/>
        <v>7.4010258595924722E-2</v>
      </c>
      <c r="AI384" s="68">
        <f t="shared" si="209"/>
        <v>1.1050297176413225E-2</v>
      </c>
      <c r="AJ384" s="68">
        <f t="shared" si="210"/>
        <v>1.1751320857344935E-3</v>
      </c>
      <c r="AK384" s="68">
        <f t="shared" si="211"/>
        <v>1.2175336061380044E-3</v>
      </c>
      <c r="AL384" s="68">
        <f t="shared" si="212"/>
        <v>4.2279942393711684E-3</v>
      </c>
      <c r="AO384" s="67">
        <f t="shared" si="213"/>
        <v>5.9552412920313045E-4</v>
      </c>
      <c r="AP384" s="67">
        <f t="shared" si="214"/>
        <v>8.4099808825234849E-4</v>
      </c>
      <c r="AQ384" s="67">
        <f t="shared" si="215"/>
        <v>3.2317740729555125E-4</v>
      </c>
      <c r="AR384" s="67">
        <f t="shared" si="216"/>
        <v>1.8219264416403016E-3</v>
      </c>
      <c r="AS384" s="67">
        <f t="shared" si="217"/>
        <v>1.1652448053696904E-3</v>
      </c>
      <c r="AT384" s="67">
        <f t="shared" si="218"/>
        <v>2.6122925161453786E-2</v>
      </c>
      <c r="AU384" s="67">
        <f t="shared" si="219"/>
        <v>1.0570839408203959E-3</v>
      </c>
      <c r="AV384" s="67">
        <f t="shared" si="220"/>
        <v>1.056201624485551E-4</v>
      </c>
      <c r="AW384" s="67">
        <f t="shared" si="221"/>
        <v>6.8924395632640302E-5</v>
      </c>
      <c r="AX384" s="67">
        <f t="shared" si="222"/>
        <v>9.0603237911743772E-4</v>
      </c>
      <c r="BA384" s="67">
        <f t="shared" si="223"/>
        <v>9.8976083404388572E-4</v>
      </c>
      <c r="BB384" s="67">
        <f t="shared" si="236"/>
        <v>1.0990545316234305E-3</v>
      </c>
      <c r="BC384" s="67">
        <f t="shared" si="237"/>
        <v>3.2772335442766238E-4</v>
      </c>
      <c r="BD384" s="67">
        <f t="shared" si="238"/>
        <v>1.9040488397426502E-3</v>
      </c>
      <c r="BE384" s="67">
        <f t="shared" si="239"/>
        <v>1.0557840193385539E-3</v>
      </c>
      <c r="BF384" s="67">
        <f t="shared" si="240"/>
        <v>2.430194335443274E-2</v>
      </c>
      <c r="BG384" s="67">
        <f t="shared" si="241"/>
        <v>6.3393850929930294E-4</v>
      </c>
      <c r="BH384" s="67">
        <f t="shared" si="242"/>
        <v>1.0562016244855532E-4</v>
      </c>
      <c r="BI384" s="67">
        <f t="shared" si="243"/>
        <v>7.1711523989237544E-5</v>
      </c>
      <c r="BJ384" s="67">
        <f t="shared" si="244"/>
        <v>1.2560108190831916E-3</v>
      </c>
      <c r="BK384" s="55"/>
    </row>
    <row r="385" spans="4:63">
      <c r="D385" s="52">
        <f t="shared" si="193"/>
        <v>3.25</v>
      </c>
      <c r="E385" s="67">
        <f t="shared" si="224"/>
        <v>1.7340960527637563E-3</v>
      </c>
      <c r="F385" s="67">
        <f t="shared" si="225"/>
        <v>2.0984646357653245E-3</v>
      </c>
      <c r="G385" s="67">
        <f t="shared" si="226"/>
        <v>1.6473504233149826E-3</v>
      </c>
      <c r="H385" s="67">
        <f t="shared" si="227"/>
        <v>3.7897259036653169E-3</v>
      </c>
      <c r="I385" s="67">
        <f t="shared" si="228"/>
        <v>4.7745130451446989E-3</v>
      </c>
      <c r="J385" s="67">
        <f t="shared" si="229"/>
        <v>5.4891756403938723E-2</v>
      </c>
      <c r="K385" s="67">
        <f t="shared" si="230"/>
        <v>1.1264542264467858E-2</v>
      </c>
      <c r="L385" s="67">
        <f t="shared" si="231"/>
        <v>1.1470894346730855E-3</v>
      </c>
      <c r="M385" s="67">
        <f t="shared" si="232"/>
        <v>1.2327402157759494E-3</v>
      </c>
      <c r="N385" s="67">
        <f t="shared" si="233"/>
        <v>3.2428406497452982E-3</v>
      </c>
      <c r="Q385" s="55">
        <f t="shared" si="234"/>
        <v>1.1268986692949739E-3</v>
      </c>
      <c r="R385" s="55">
        <f t="shared" si="195"/>
        <v>1.2356115587216904E-3</v>
      </c>
      <c r="S385" s="55">
        <f t="shared" si="196"/>
        <v>1.2984847149107861E-3</v>
      </c>
      <c r="T385" s="55">
        <f t="shared" si="197"/>
        <v>1.8507742525077013E-3</v>
      </c>
      <c r="U385" s="55">
        <f t="shared" si="198"/>
        <v>3.5280849524222486E-3</v>
      </c>
      <c r="V385" s="55">
        <f t="shared" si="199"/>
        <v>2.5771910531729447E-2</v>
      </c>
      <c r="W385" s="55">
        <f t="shared" si="200"/>
        <v>1.0158711855015439E-2</v>
      </c>
      <c r="X385" s="55">
        <f t="shared" si="201"/>
        <v>1.0332726106231022E-3</v>
      </c>
      <c r="Y385" s="55">
        <f t="shared" si="202"/>
        <v>1.160626012599875E-3</v>
      </c>
      <c r="Z385" s="55">
        <f t="shared" si="203"/>
        <v>2.1963666962168419E-3</v>
      </c>
      <c r="AC385" s="68">
        <f t="shared" si="235"/>
        <v>2.735530141073294E-3</v>
      </c>
      <c r="AD385" s="68">
        <f t="shared" si="204"/>
        <v>3.2224312507263351E-3</v>
      </c>
      <c r="AE385" s="68">
        <f t="shared" si="205"/>
        <v>2.0023352233145336E-3</v>
      </c>
      <c r="AF385" s="68">
        <f t="shared" si="206"/>
        <v>5.8247334677755513E-3</v>
      </c>
      <c r="AG385" s="68">
        <f t="shared" si="207"/>
        <v>5.8946950567699214E-3</v>
      </c>
      <c r="AH385" s="68">
        <f t="shared" si="208"/>
        <v>8.1823749810523719E-2</v>
      </c>
      <c r="AI385" s="68">
        <f t="shared" si="209"/>
        <v>1.1905497571810567E-2</v>
      </c>
      <c r="AJ385" s="68">
        <f t="shared" si="210"/>
        <v>1.2609062587230695E-3</v>
      </c>
      <c r="AK385" s="68">
        <f t="shared" si="211"/>
        <v>1.308528412741276E-3</v>
      </c>
      <c r="AL385" s="68">
        <f t="shared" si="212"/>
        <v>4.6726078082390266E-3</v>
      </c>
      <c r="AO385" s="67">
        <f t="shared" si="213"/>
        <v>6.0719738346878241E-4</v>
      </c>
      <c r="AP385" s="67">
        <f t="shared" si="214"/>
        <v>8.6285307704363407E-4</v>
      </c>
      <c r="AQ385" s="67">
        <f t="shared" si="215"/>
        <v>3.4886570840419648E-4</v>
      </c>
      <c r="AR385" s="67">
        <f t="shared" si="216"/>
        <v>1.9389516511576156E-3</v>
      </c>
      <c r="AS385" s="67">
        <f t="shared" si="217"/>
        <v>1.2464280927224503E-3</v>
      </c>
      <c r="AT385" s="67">
        <f t="shared" si="218"/>
        <v>2.9119845872209275E-2</v>
      </c>
      <c r="AU385" s="67">
        <f t="shared" si="219"/>
        <v>1.1058304094524185E-3</v>
      </c>
      <c r="AV385" s="67">
        <f t="shared" si="220"/>
        <v>1.1381682404998329E-4</v>
      </c>
      <c r="AW385" s="67">
        <f t="shared" si="221"/>
        <v>7.2114203176074348E-5</v>
      </c>
      <c r="AX385" s="67">
        <f t="shared" si="222"/>
        <v>1.0464739535284563E-3</v>
      </c>
      <c r="BA385" s="67">
        <f t="shared" si="223"/>
        <v>1.0014340883095377E-3</v>
      </c>
      <c r="BB385" s="67">
        <f t="shared" si="236"/>
        <v>1.1239666149610106E-3</v>
      </c>
      <c r="BC385" s="67">
        <f t="shared" si="237"/>
        <v>3.5498479999955101E-4</v>
      </c>
      <c r="BD385" s="67">
        <f t="shared" si="238"/>
        <v>2.0350075641102344E-3</v>
      </c>
      <c r="BE385" s="67">
        <f t="shared" si="239"/>
        <v>1.1201820116252224E-3</v>
      </c>
      <c r="BF385" s="67">
        <f t="shared" si="240"/>
        <v>2.6931993406584996E-2</v>
      </c>
      <c r="BG385" s="67">
        <f t="shared" si="241"/>
        <v>6.4095530734270892E-4</v>
      </c>
      <c r="BH385" s="67">
        <f t="shared" si="242"/>
        <v>1.1381682404998394E-4</v>
      </c>
      <c r="BI385" s="67">
        <f t="shared" si="243"/>
        <v>7.5788196965326671E-5</v>
      </c>
      <c r="BJ385" s="67">
        <f t="shared" si="244"/>
        <v>1.4297671584937283E-3</v>
      </c>
      <c r="BK385" s="55"/>
    </row>
    <row r="386" spans="4:63">
      <c r="D386" s="52">
        <f t="shared" si="193"/>
        <v>3.5</v>
      </c>
      <c r="E386" s="67">
        <f t="shared" si="224"/>
        <v>1.7606041108261718E-3</v>
      </c>
      <c r="F386" s="67">
        <f t="shared" si="225"/>
        <v>2.2112166845779861E-3</v>
      </c>
      <c r="G386" s="67">
        <f t="shared" si="226"/>
        <v>1.7272240998172689E-3</v>
      </c>
      <c r="H386" s="67">
        <f t="shared" si="227"/>
        <v>3.969682636919109E-3</v>
      </c>
      <c r="I386" s="67">
        <f t="shared" si="228"/>
        <v>5.047341550862239E-3</v>
      </c>
      <c r="J386" s="67">
        <f t="shared" si="229"/>
        <v>6.018365260792604E-2</v>
      </c>
      <c r="K386" s="67">
        <f t="shared" si="230"/>
        <v>1.2099569402914394E-2</v>
      </c>
      <c r="L386" s="67">
        <f t="shared" si="231"/>
        <v>1.2212172620944815E-3</v>
      </c>
      <c r="M386" s="67">
        <f t="shared" si="232"/>
        <v>1.3172309588068336E-3</v>
      </c>
      <c r="N386" s="67">
        <f t="shared" si="233"/>
        <v>3.5155924996015295E-3</v>
      </c>
      <c r="Q386" s="55">
        <f t="shared" si="234"/>
        <v>1.1435667556293058E-3</v>
      </c>
      <c r="R386" s="55">
        <f t="shared" si="195"/>
        <v>1.3265428560223118E-3</v>
      </c>
      <c r="S386" s="55">
        <f t="shared" si="196"/>
        <v>1.3522587848748969E-3</v>
      </c>
      <c r="T386" s="55">
        <f t="shared" si="197"/>
        <v>1.9266774744495542E-3</v>
      </c>
      <c r="U386" s="55">
        <f t="shared" si="198"/>
        <v>3.7289156902683201E-3</v>
      </c>
      <c r="V386" s="55">
        <f t="shared" si="199"/>
        <v>2.8017421196104175E-2</v>
      </c>
      <c r="W386" s="55">
        <f t="shared" si="200"/>
        <v>1.0942859700455557E-2</v>
      </c>
      <c r="X386" s="55">
        <f t="shared" si="201"/>
        <v>1.0993736671139457E-3</v>
      </c>
      <c r="Y386" s="55">
        <f t="shared" si="202"/>
        <v>1.2424157470746165E-3</v>
      </c>
      <c r="Z386" s="55">
        <f t="shared" si="203"/>
        <v>2.3181239956097974E-3</v>
      </c>
      <c r="AC386" s="68">
        <f t="shared" si="235"/>
        <v>2.7718781708637929E-3</v>
      </c>
      <c r="AD386" s="68">
        <f t="shared" si="204"/>
        <v>3.3598537924643384E-3</v>
      </c>
      <c r="AE386" s="68">
        <f t="shared" si="205"/>
        <v>2.1101016444984512E-3</v>
      </c>
      <c r="AF386" s="68">
        <f t="shared" si="206"/>
        <v>6.1217321605885897E-3</v>
      </c>
      <c r="AG386" s="68">
        <f t="shared" si="207"/>
        <v>6.2239181372515332E-3</v>
      </c>
      <c r="AH386" s="68">
        <f t="shared" si="208"/>
        <v>8.9800550237068164E-2</v>
      </c>
      <c r="AI386" s="68">
        <f t="shared" si="209"/>
        <v>1.2752504725325272E-2</v>
      </c>
      <c r="AJ386" s="68">
        <f t="shared" si="210"/>
        <v>1.3430608570750182E-3</v>
      </c>
      <c r="AK386" s="68">
        <f t="shared" si="211"/>
        <v>1.3967310519311666E-3</v>
      </c>
      <c r="AL386" s="68">
        <f t="shared" si="212"/>
        <v>5.1264842910188884E-3</v>
      </c>
      <c r="AO386" s="67">
        <f t="shared" si="213"/>
        <v>6.1703735519686603E-4</v>
      </c>
      <c r="AP386" s="67">
        <f t="shared" si="214"/>
        <v>8.8467382855567426E-4</v>
      </c>
      <c r="AQ386" s="67">
        <f t="shared" si="215"/>
        <v>3.7496531494237199E-4</v>
      </c>
      <c r="AR386" s="67">
        <f t="shared" si="216"/>
        <v>2.0430051624695548E-3</v>
      </c>
      <c r="AS386" s="67">
        <f t="shared" si="217"/>
        <v>1.3184258605939188E-3</v>
      </c>
      <c r="AT386" s="67">
        <f t="shared" si="218"/>
        <v>3.2166231411821865E-2</v>
      </c>
      <c r="AU386" s="67">
        <f t="shared" si="219"/>
        <v>1.1567097024588364E-3</v>
      </c>
      <c r="AV386" s="67">
        <f t="shared" si="220"/>
        <v>1.2184359498053571E-4</v>
      </c>
      <c r="AW386" s="67">
        <f t="shared" si="221"/>
        <v>7.481521173221704E-5</v>
      </c>
      <c r="AX386" s="67">
        <f t="shared" si="222"/>
        <v>1.1974685039917322E-3</v>
      </c>
      <c r="BA386" s="67">
        <f t="shared" si="223"/>
        <v>1.0112740600376211E-3</v>
      </c>
      <c r="BB386" s="67">
        <f t="shared" si="236"/>
        <v>1.1486371078863523E-3</v>
      </c>
      <c r="BC386" s="67">
        <f t="shared" si="237"/>
        <v>3.8287754468118232E-4</v>
      </c>
      <c r="BD386" s="67">
        <f t="shared" si="238"/>
        <v>2.1520495236694807E-3</v>
      </c>
      <c r="BE386" s="67">
        <f t="shared" si="239"/>
        <v>1.1765765863892943E-3</v>
      </c>
      <c r="BF386" s="67">
        <f t="shared" si="240"/>
        <v>2.9616897629142123E-2</v>
      </c>
      <c r="BG386" s="67">
        <f t="shared" si="241"/>
        <v>6.5293532241087783E-4</v>
      </c>
      <c r="BH386" s="67">
        <f t="shared" si="242"/>
        <v>1.218435949805368E-4</v>
      </c>
      <c r="BI386" s="67">
        <f t="shared" si="243"/>
        <v>7.9500093124333041E-5</v>
      </c>
      <c r="BJ386" s="67">
        <f t="shared" si="244"/>
        <v>1.6108917914173589E-3</v>
      </c>
      <c r="BK386" s="55"/>
    </row>
    <row r="387" spans="4:63">
      <c r="D387" s="52">
        <f t="shared" si="193"/>
        <v>3.75</v>
      </c>
      <c r="E387" s="67">
        <f t="shared" si="224"/>
        <v>1.7835499260965637E-3</v>
      </c>
      <c r="F387" s="67">
        <f t="shared" si="225"/>
        <v>2.3234585505321837E-3</v>
      </c>
      <c r="G387" s="67">
        <f t="shared" si="226"/>
        <v>1.8035894045823834E-3</v>
      </c>
      <c r="H387" s="67">
        <f t="shared" si="227"/>
        <v>4.1306530712095311E-3</v>
      </c>
      <c r="I387" s="67">
        <f t="shared" si="228"/>
        <v>5.2988009886707887E-3</v>
      </c>
      <c r="J387" s="67">
        <f t="shared" si="229"/>
        <v>6.5574144304222953E-2</v>
      </c>
      <c r="K387" s="67">
        <f t="shared" si="230"/>
        <v>1.2921306739964604E-2</v>
      </c>
      <c r="L387" s="67">
        <f t="shared" si="231"/>
        <v>1.2918508380344129E-3</v>
      </c>
      <c r="M387" s="67">
        <f t="shared" si="232"/>
        <v>1.3992697093097002E-3</v>
      </c>
      <c r="N387" s="67">
        <f t="shared" si="233"/>
        <v>3.7900667316385882E-3</v>
      </c>
      <c r="Q387" s="55">
        <f t="shared" si="234"/>
        <v>1.15833917081026E-3</v>
      </c>
      <c r="R387" s="55">
        <f t="shared" si="195"/>
        <v>1.4169284871834787E-3</v>
      </c>
      <c r="S387" s="55">
        <f t="shared" si="196"/>
        <v>1.4021505690749903E-3</v>
      </c>
      <c r="T387" s="55">
        <f t="shared" si="197"/>
        <v>1.9968763655685896E-3</v>
      </c>
      <c r="U387" s="55">
        <f t="shared" si="198"/>
        <v>3.9179113296443392E-3</v>
      </c>
      <c r="V387" s="55">
        <f t="shared" si="199"/>
        <v>3.0324576825955244E-2</v>
      </c>
      <c r="W387" s="55">
        <f t="shared" si="200"/>
        <v>1.1711563303661699E-2</v>
      </c>
      <c r="X387" s="55">
        <f t="shared" si="201"/>
        <v>1.1621614350261543E-3</v>
      </c>
      <c r="Y387" s="55">
        <f t="shared" si="202"/>
        <v>1.3222278094080916E-3</v>
      </c>
      <c r="Z387" s="55">
        <f t="shared" si="203"/>
        <v>2.431372221343429E-3</v>
      </c>
      <c r="AC387" s="68">
        <f t="shared" si="235"/>
        <v>2.8029973862236223E-3</v>
      </c>
      <c r="AD387" s="68">
        <f t="shared" si="204"/>
        <v>3.496531529885839E-3</v>
      </c>
      <c r="AE387" s="68">
        <f t="shared" si="205"/>
        <v>2.2149213611991204E-3</v>
      </c>
      <c r="AF387" s="68">
        <f t="shared" si="206"/>
        <v>6.385231512696478E-3</v>
      </c>
      <c r="AG387" s="68">
        <f t="shared" si="207"/>
        <v>6.5237648333309637E-3</v>
      </c>
      <c r="AH387" s="68">
        <f t="shared" si="208"/>
        <v>9.7925813583563032E-2</v>
      </c>
      <c r="AI387" s="68">
        <f t="shared" si="209"/>
        <v>1.3592063477128487E-2</v>
      </c>
      <c r="AJ387" s="68">
        <f t="shared" si="210"/>
        <v>1.4215402410426724E-3</v>
      </c>
      <c r="AK387" s="68">
        <f t="shared" si="211"/>
        <v>1.4821132247136216E-3</v>
      </c>
      <c r="AL387" s="68">
        <f t="shared" si="212"/>
        <v>5.5887816046278445E-3</v>
      </c>
      <c r="AO387" s="67">
        <f t="shared" si="213"/>
        <v>6.2521075528630373E-4</v>
      </c>
      <c r="AP387" s="67">
        <f t="shared" si="214"/>
        <v>9.0653006334870498E-4</v>
      </c>
      <c r="AQ387" s="67">
        <f t="shared" si="215"/>
        <v>4.0143883550739314E-4</v>
      </c>
      <c r="AR387" s="67">
        <f t="shared" si="216"/>
        <v>2.1337767056409415E-3</v>
      </c>
      <c r="AS387" s="67">
        <f t="shared" si="217"/>
        <v>1.3808896590264495E-3</v>
      </c>
      <c r="AT387" s="67">
        <f t="shared" si="218"/>
        <v>3.5249567478267713E-2</v>
      </c>
      <c r="AU387" s="67">
        <f t="shared" si="219"/>
        <v>1.2097434363029045E-3</v>
      </c>
      <c r="AV387" s="67">
        <f t="shared" si="220"/>
        <v>1.296894030082586E-4</v>
      </c>
      <c r="AW387" s="67">
        <f t="shared" si="221"/>
        <v>7.7041899901608658E-5</v>
      </c>
      <c r="AX387" s="67">
        <f t="shared" si="222"/>
        <v>1.3586945102951591E-3</v>
      </c>
      <c r="BA387" s="67">
        <f t="shared" si="223"/>
        <v>1.0194474601270586E-3</v>
      </c>
      <c r="BB387" s="67">
        <f t="shared" si="236"/>
        <v>1.1730729793536553E-3</v>
      </c>
      <c r="BC387" s="67">
        <f t="shared" si="237"/>
        <v>4.1133195661673702E-4</v>
      </c>
      <c r="BD387" s="67">
        <f t="shared" si="238"/>
        <v>2.254578441486947E-3</v>
      </c>
      <c r="BE387" s="67">
        <f t="shared" si="239"/>
        <v>1.2249638446601751E-3</v>
      </c>
      <c r="BF387" s="67">
        <f t="shared" si="240"/>
        <v>3.2351669279340078E-2</v>
      </c>
      <c r="BG387" s="67">
        <f t="shared" si="241"/>
        <v>6.7075673716388354E-4</v>
      </c>
      <c r="BH387" s="67">
        <f t="shared" si="242"/>
        <v>1.2968940300825947E-4</v>
      </c>
      <c r="BI387" s="67">
        <f t="shared" si="243"/>
        <v>8.2843515403921344E-5</v>
      </c>
      <c r="BJ387" s="67">
        <f t="shared" si="244"/>
        <v>1.7987148729892563E-3</v>
      </c>
      <c r="BK387" s="55"/>
    </row>
    <row r="388" spans="4:63">
      <c r="D388" s="52">
        <f t="shared" si="193"/>
        <v>4</v>
      </c>
      <c r="E388" s="67">
        <f t="shared" si="224"/>
        <v>1.8032768354726886E-3</v>
      </c>
      <c r="F388" s="67">
        <f t="shared" si="225"/>
        <v>2.4351750796816267E-3</v>
      </c>
      <c r="G388" s="67">
        <f t="shared" si="226"/>
        <v>1.8767971747840433E-3</v>
      </c>
      <c r="H388" s="67">
        <f t="shared" si="227"/>
        <v>4.2731961782093838E-3</v>
      </c>
      <c r="I388" s="67">
        <f t="shared" si="228"/>
        <v>5.5290122716767408E-3</v>
      </c>
      <c r="J388" s="67">
        <f t="shared" si="229"/>
        <v>7.1053371943598523E-2</v>
      </c>
      <c r="K388" s="67">
        <f t="shared" si="230"/>
        <v>1.3729887618107414E-2</v>
      </c>
      <c r="L388" s="67">
        <f t="shared" si="231"/>
        <v>1.3590135929620959E-3</v>
      </c>
      <c r="M388" s="67">
        <f t="shared" si="232"/>
        <v>1.4788810692162686E-3</v>
      </c>
      <c r="N388" s="67">
        <f t="shared" si="233"/>
        <v>4.0660911076383904E-3</v>
      </c>
      <c r="Q388" s="55">
        <f t="shared" si="234"/>
        <v>1.1713924954267626E-3</v>
      </c>
      <c r="R388" s="55">
        <f t="shared" si="195"/>
        <v>1.5067138855912453E-3</v>
      </c>
      <c r="S388" s="55">
        <f t="shared" si="196"/>
        <v>1.4485482960874679E-3</v>
      </c>
      <c r="T388" s="55">
        <f t="shared" si="197"/>
        <v>2.0619413589470894E-3</v>
      </c>
      <c r="U388" s="55">
        <f t="shared" si="198"/>
        <v>4.0952709769973908E-3</v>
      </c>
      <c r="V388" s="55">
        <f t="shared" si="199"/>
        <v>3.2695249331602338E-2</v>
      </c>
      <c r="W388" s="55">
        <f t="shared" si="200"/>
        <v>1.2464977623586044E-2</v>
      </c>
      <c r="X388" s="55">
        <f t="shared" si="201"/>
        <v>1.2216688503564387E-3</v>
      </c>
      <c r="Y388" s="55">
        <f t="shared" si="202"/>
        <v>1.4000585138669707E-3</v>
      </c>
      <c r="Z388" s="55">
        <f t="shared" si="203"/>
        <v>2.5363886114066368E-3</v>
      </c>
      <c r="AC388" s="68">
        <f t="shared" si="235"/>
        <v>2.8293978803593692E-3</v>
      </c>
      <c r="AD388" s="68">
        <f t="shared" si="204"/>
        <v>3.6324423400903461E-3</v>
      </c>
      <c r="AE388" s="68">
        <f t="shared" si="205"/>
        <v>2.3170641997509798E-3</v>
      </c>
      <c r="AF388" s="68">
        <f t="shared" si="206"/>
        <v>6.6155676378855553E-3</v>
      </c>
      <c r="AG388" s="68">
        <f t="shared" si="207"/>
        <v>6.7945298913400076E-3</v>
      </c>
      <c r="AH388" s="68">
        <f t="shared" si="208"/>
        <v>0.10618469355801327</v>
      </c>
      <c r="AI388" s="68">
        <f t="shared" si="209"/>
        <v>1.4424918667391365E-2</v>
      </c>
      <c r="AJ388" s="68">
        <f t="shared" si="210"/>
        <v>1.4963583355677541E-3</v>
      </c>
      <c r="AK388" s="68">
        <f t="shared" si="211"/>
        <v>1.5647032300826957E-3</v>
      </c>
      <c r="AL388" s="68">
        <f t="shared" si="212"/>
        <v>6.0586576659829861E-3</v>
      </c>
      <c r="AO388" s="67">
        <f t="shared" si="213"/>
        <v>6.3188434004592597E-4</v>
      </c>
      <c r="AP388" s="67">
        <f t="shared" si="214"/>
        <v>9.2846119409038135E-4</v>
      </c>
      <c r="AQ388" s="67">
        <f t="shared" si="215"/>
        <v>4.2824887869657535E-4</v>
      </c>
      <c r="AR388" s="67">
        <f t="shared" si="216"/>
        <v>2.2112548192622945E-3</v>
      </c>
      <c r="AS388" s="67">
        <f t="shared" si="217"/>
        <v>1.43374129467935E-3</v>
      </c>
      <c r="AT388" s="67">
        <f t="shared" si="218"/>
        <v>3.8358122611996184E-2</v>
      </c>
      <c r="AU388" s="67">
        <f t="shared" si="219"/>
        <v>1.2649099945213696E-3</v>
      </c>
      <c r="AV388" s="67">
        <f t="shared" si="220"/>
        <v>1.3734474260565727E-4</v>
      </c>
      <c r="AW388" s="67">
        <f t="shared" si="221"/>
        <v>7.8822555349297892E-5</v>
      </c>
      <c r="AX388" s="67">
        <f t="shared" si="222"/>
        <v>1.5297024962317536E-3</v>
      </c>
      <c r="BA388" s="67">
        <f t="shared" si="223"/>
        <v>1.0261210448866806E-3</v>
      </c>
      <c r="BB388" s="67">
        <f t="shared" si="236"/>
        <v>1.1972672604087195E-3</v>
      </c>
      <c r="BC388" s="67">
        <f t="shared" si="237"/>
        <v>4.4026702496693655E-4</v>
      </c>
      <c r="BD388" s="67">
        <f t="shared" si="238"/>
        <v>2.3423714596761715E-3</v>
      </c>
      <c r="BE388" s="67">
        <f t="shared" si="239"/>
        <v>1.2655176196632667E-3</v>
      </c>
      <c r="BF388" s="67">
        <f t="shared" si="240"/>
        <v>3.5131321614414748E-2</v>
      </c>
      <c r="BG388" s="67">
        <f t="shared" si="241"/>
        <v>6.9503104928395065E-4</v>
      </c>
      <c r="BH388" s="67">
        <f t="shared" si="242"/>
        <v>1.3734474260565814E-4</v>
      </c>
      <c r="BI388" s="67">
        <f t="shared" si="243"/>
        <v>8.5822160866427105E-5</v>
      </c>
      <c r="BJ388" s="67">
        <f t="shared" si="244"/>
        <v>1.9925665583445957E-3</v>
      </c>
      <c r="BK388" s="55"/>
    </row>
    <row r="389" spans="4:63">
      <c r="D389" s="52">
        <f t="shared" si="193"/>
        <v>4.25</v>
      </c>
      <c r="E389" s="67">
        <f t="shared" si="224"/>
        <v>1.8201222732348468E-3</v>
      </c>
      <c r="F389" s="67">
        <f t="shared" si="225"/>
        <v>2.5463208101874418E-3</v>
      </c>
      <c r="G389" s="67">
        <f t="shared" si="226"/>
        <v>1.9471982475959657E-3</v>
      </c>
      <c r="H389" s="67">
        <f t="shared" si="227"/>
        <v>4.3981697381171624E-3</v>
      </c>
      <c r="I389" s="67">
        <f t="shared" si="228"/>
        <v>5.7385080734540777E-3</v>
      </c>
      <c r="J389" s="67">
        <f t="shared" si="229"/>
        <v>7.6611475976821788E-2</v>
      </c>
      <c r="K389" s="67">
        <f t="shared" si="230"/>
        <v>1.4525712064809604E-2</v>
      </c>
      <c r="L389" s="67">
        <f t="shared" si="231"/>
        <v>1.4227969553316762E-3</v>
      </c>
      <c r="M389" s="67">
        <f t="shared" si="232"/>
        <v>1.5561388443216966E-3</v>
      </c>
      <c r="N389" s="67">
        <f t="shared" si="233"/>
        <v>4.3434933893828544E-3</v>
      </c>
      <c r="Q389" s="55">
        <f t="shared" si="234"/>
        <v>1.1828973620403756E-3</v>
      </c>
      <c r="R389" s="55">
        <f t="shared" si="195"/>
        <v>1.5958444846316665E-3</v>
      </c>
      <c r="S389" s="55">
        <f t="shared" si="196"/>
        <v>1.4918401944887315E-3</v>
      </c>
      <c r="T389" s="55">
        <f t="shared" si="197"/>
        <v>2.122442887667335E-3</v>
      </c>
      <c r="U389" s="55">
        <f t="shared" si="198"/>
        <v>4.2613352426251984E-3</v>
      </c>
      <c r="V389" s="55">
        <f t="shared" si="199"/>
        <v>3.5130527780891936E-2</v>
      </c>
      <c r="W389" s="55">
        <f t="shared" si="200"/>
        <v>1.3203567537085134E-2</v>
      </c>
      <c r="X389" s="55">
        <f t="shared" si="201"/>
        <v>1.2779952803819786E-3</v>
      </c>
      <c r="Y389" s="55">
        <f t="shared" si="202"/>
        <v>1.4759395695168533E-3</v>
      </c>
      <c r="Z389" s="55">
        <f t="shared" si="203"/>
        <v>2.6335783597831986E-3</v>
      </c>
      <c r="AC389" s="68">
        <f t="shared" si="235"/>
        <v>2.8515838892700725E-3</v>
      </c>
      <c r="AD389" s="68">
        <f t="shared" si="204"/>
        <v>3.7675198543763899E-3</v>
      </c>
      <c r="AE389" s="68">
        <f t="shared" si="205"/>
        <v>2.416788607505009E-3</v>
      </c>
      <c r="AF389" s="68">
        <f t="shared" si="206"/>
        <v>6.8137488775148383E-3</v>
      </c>
      <c r="AG389" s="68">
        <f t="shared" si="207"/>
        <v>7.0370975502740485E-3</v>
      </c>
      <c r="AH389" s="68">
        <f t="shared" si="208"/>
        <v>0.11456234386842384</v>
      </c>
      <c r="AI389" s="68">
        <f t="shared" si="209"/>
        <v>1.5251815136285051E-2</v>
      </c>
      <c r="AJ389" s="68">
        <f t="shared" si="210"/>
        <v>1.5675986302813747E-3</v>
      </c>
      <c r="AK389" s="68">
        <f t="shared" si="211"/>
        <v>1.6445859650205525E-3</v>
      </c>
      <c r="AL389" s="68">
        <f t="shared" si="212"/>
        <v>6.5352703920014028E-3</v>
      </c>
      <c r="AO389" s="67">
        <f t="shared" si="213"/>
        <v>6.3722491119447126E-4</v>
      </c>
      <c r="AP389" s="67">
        <f t="shared" si="214"/>
        <v>9.5047632555577528E-4</v>
      </c>
      <c r="AQ389" s="67">
        <f t="shared" si="215"/>
        <v>4.5535805310723421E-4</v>
      </c>
      <c r="AR389" s="67">
        <f t="shared" si="216"/>
        <v>2.2757268504498274E-3</v>
      </c>
      <c r="AS389" s="67">
        <f t="shared" si="217"/>
        <v>1.4771728308288793E-3</v>
      </c>
      <c r="AT389" s="67">
        <f t="shared" si="218"/>
        <v>4.1480948195929852E-2</v>
      </c>
      <c r="AU389" s="67">
        <f t="shared" si="219"/>
        <v>1.3221445277244691E-3</v>
      </c>
      <c r="AV389" s="67">
        <f t="shared" si="220"/>
        <v>1.4480167494969765E-4</v>
      </c>
      <c r="AW389" s="67">
        <f t="shared" si="221"/>
        <v>8.019927480484336E-5</v>
      </c>
      <c r="AX389" s="67">
        <f t="shared" si="222"/>
        <v>1.7099150295996558E-3</v>
      </c>
      <c r="BA389" s="67">
        <f t="shared" si="223"/>
        <v>1.0314616160352257E-3</v>
      </c>
      <c r="BB389" s="67">
        <f t="shared" si="236"/>
        <v>1.2211990441889481E-3</v>
      </c>
      <c r="BC389" s="67">
        <f t="shared" si="237"/>
        <v>4.695903599090433E-4</v>
      </c>
      <c r="BD389" s="67">
        <f t="shared" si="238"/>
        <v>2.4155791393976759E-3</v>
      </c>
      <c r="BE389" s="67">
        <f t="shared" si="239"/>
        <v>1.2985894768199708E-3</v>
      </c>
      <c r="BF389" s="67">
        <f t="shared" si="240"/>
        <v>3.7950867891602055E-2</v>
      </c>
      <c r="BG389" s="67">
        <f t="shared" si="241"/>
        <v>7.261030714754476E-4</v>
      </c>
      <c r="BH389" s="67">
        <f t="shared" si="242"/>
        <v>1.4480167494969852E-4</v>
      </c>
      <c r="BI389" s="67">
        <f t="shared" si="243"/>
        <v>8.8447120698855819E-5</v>
      </c>
      <c r="BJ389" s="67">
        <f t="shared" si="244"/>
        <v>2.1917770026185484E-3</v>
      </c>
      <c r="BK389" s="55"/>
    </row>
    <row r="390" spans="4:63">
      <c r="D390" s="52">
        <f t="shared" si="193"/>
        <v>4.5</v>
      </c>
      <c r="E390" s="67">
        <f t="shared" si="224"/>
        <v>1.834417771045883E-3</v>
      </c>
      <c r="F390" s="67">
        <f t="shared" si="225"/>
        <v>2.6568199723181743E-3</v>
      </c>
      <c r="G390" s="67">
        <f t="shared" si="226"/>
        <v>2.0151434601918677E-3</v>
      </c>
      <c r="H390" s="67">
        <f t="shared" si="227"/>
        <v>4.506730339657059E-3</v>
      </c>
      <c r="I390" s="67">
        <f t="shared" si="228"/>
        <v>5.9282328280443729E-3</v>
      </c>
      <c r="J390" s="67">
        <f t="shared" si="229"/>
        <v>8.2238596854661783E-2</v>
      </c>
      <c r="K390" s="67">
        <f t="shared" si="230"/>
        <v>1.5309446792515804E-2</v>
      </c>
      <c r="L390" s="67">
        <f t="shared" si="231"/>
        <v>1.4833603515822286E-3</v>
      </c>
      <c r="M390" s="67">
        <f t="shared" si="232"/>
        <v>1.6311660442845802E-3</v>
      </c>
      <c r="N390" s="67">
        <f t="shared" si="233"/>
        <v>4.6221013386538974E-3</v>
      </c>
      <c r="Q390" s="55">
        <f t="shared" si="234"/>
        <v>1.1930184551852967E-3</v>
      </c>
      <c r="R390" s="55">
        <f t="shared" si="195"/>
        <v>1.6842657176907967E-3</v>
      </c>
      <c r="S390" s="55">
        <f t="shared" si="196"/>
        <v>1.5324144928551828E-3</v>
      </c>
      <c r="T390" s="55">
        <f t="shared" si="197"/>
        <v>2.1789513848116085E-3</v>
      </c>
      <c r="U390" s="55">
        <f t="shared" si="198"/>
        <v>4.416586240676125E-3</v>
      </c>
      <c r="V390" s="55">
        <f t="shared" si="199"/>
        <v>3.7630718399197349E-2</v>
      </c>
      <c r="W390" s="55">
        <f t="shared" si="200"/>
        <v>1.392810783891987E-2</v>
      </c>
      <c r="X390" s="55">
        <f t="shared" si="201"/>
        <v>1.3313065236604234E-3</v>
      </c>
      <c r="Y390" s="55">
        <f t="shared" si="202"/>
        <v>1.5499380802222686E-3</v>
      </c>
      <c r="Z390" s="55">
        <f t="shared" si="203"/>
        <v>2.7234746164517681E-3</v>
      </c>
      <c r="AC390" s="68">
        <f t="shared" si="235"/>
        <v>2.8700537917472234E-3</v>
      </c>
      <c r="AD390" s="68">
        <f t="shared" si="204"/>
        <v>3.9016534582415191E-3</v>
      </c>
      <c r="AE390" s="68">
        <f t="shared" si="205"/>
        <v>2.5143416528287284E-3</v>
      </c>
      <c r="AF390" s="68">
        <f t="shared" si="206"/>
        <v>6.9814558005160243E-3</v>
      </c>
      <c r="AG390" s="68">
        <f t="shared" si="207"/>
        <v>7.2529415417920589E-3</v>
      </c>
      <c r="AH390" s="68">
        <f t="shared" si="208"/>
        <v>0.1230439182227997</v>
      </c>
      <c r="AI390" s="68">
        <f t="shared" si="209"/>
        <v>1.6073497723980694E-2</v>
      </c>
      <c r="AJ390" s="68">
        <f t="shared" si="210"/>
        <v>1.6354141795040346E-3</v>
      </c>
      <c r="AK390" s="68">
        <f t="shared" si="211"/>
        <v>1.7219029244974645E-3</v>
      </c>
      <c r="AL390" s="68">
        <f t="shared" si="212"/>
        <v>7.0177776996001862E-3</v>
      </c>
      <c r="AO390" s="67">
        <f t="shared" si="213"/>
        <v>6.4139931586058635E-4</v>
      </c>
      <c r="AP390" s="67">
        <f t="shared" si="214"/>
        <v>9.725542546273776E-4</v>
      </c>
      <c r="AQ390" s="67">
        <f t="shared" si="215"/>
        <v>4.8272896733668491E-4</v>
      </c>
      <c r="AR390" s="67">
        <f t="shared" si="216"/>
        <v>2.3277789548454505E-3</v>
      </c>
      <c r="AS390" s="67">
        <f t="shared" si="217"/>
        <v>1.511646587368248E-3</v>
      </c>
      <c r="AT390" s="67">
        <f t="shared" si="218"/>
        <v>4.4607878455464434E-2</v>
      </c>
      <c r="AU390" s="67">
        <f t="shared" si="219"/>
        <v>1.3813389535959342E-3</v>
      </c>
      <c r="AV390" s="67">
        <f t="shared" si="220"/>
        <v>1.520538279218052E-4</v>
      </c>
      <c r="AW390" s="67">
        <f t="shared" si="221"/>
        <v>8.1227964062311657E-5</v>
      </c>
      <c r="AX390" s="67">
        <f t="shared" si="222"/>
        <v>1.8986267222021293E-3</v>
      </c>
      <c r="BA390" s="67">
        <f t="shared" si="223"/>
        <v>1.0356360207013403E-3</v>
      </c>
      <c r="BB390" s="67">
        <f t="shared" si="236"/>
        <v>1.2448334859233448E-3</v>
      </c>
      <c r="BC390" s="67">
        <f t="shared" si="237"/>
        <v>4.9919819263686063E-4</v>
      </c>
      <c r="BD390" s="67">
        <f t="shared" si="238"/>
        <v>2.4747254608589652E-3</v>
      </c>
      <c r="BE390" s="67">
        <f t="shared" si="239"/>
        <v>1.3247087137476859E-3</v>
      </c>
      <c r="BF390" s="67">
        <f t="shared" si="240"/>
        <v>4.0805321368137915E-2</v>
      </c>
      <c r="BG390" s="67">
        <f t="shared" si="241"/>
        <v>7.6405093146489009E-4</v>
      </c>
      <c r="BH390" s="67">
        <f t="shared" si="242"/>
        <v>1.5205382792180607E-4</v>
      </c>
      <c r="BI390" s="67">
        <f t="shared" si="243"/>
        <v>9.0736880212884249E-5</v>
      </c>
      <c r="BJ390" s="67">
        <f t="shared" si="244"/>
        <v>2.3956763609462887E-3</v>
      </c>
      <c r="BK390" s="55"/>
    </row>
    <row r="391" spans="4:63">
      <c r="D391" s="52">
        <f t="shared" si="193"/>
        <v>4.75</v>
      </c>
      <c r="E391" s="67">
        <f t="shared" si="224"/>
        <v>1.8464889579511855E-3</v>
      </c>
      <c r="F391" s="67">
        <f t="shared" si="225"/>
        <v>2.7665664884497869E-3</v>
      </c>
      <c r="G391" s="67">
        <f t="shared" si="226"/>
        <v>2.0809836497454669E-3</v>
      </c>
      <c r="H391" s="67">
        <f t="shared" si="227"/>
        <v>4.6003333800789612E-3</v>
      </c>
      <c r="I391" s="67">
        <f t="shared" si="228"/>
        <v>6.0995427299567915E-3</v>
      </c>
      <c r="J391" s="67">
        <f t="shared" si="229"/>
        <v>8.7924875027887539E-2</v>
      </c>
      <c r="K391" s="67">
        <f t="shared" si="230"/>
        <v>1.60820251986485E-2</v>
      </c>
      <c r="L391" s="67">
        <f t="shared" si="231"/>
        <v>1.5409312061377574E-3</v>
      </c>
      <c r="M391" s="67">
        <f t="shared" si="232"/>
        <v>1.7041348826269541E-3</v>
      </c>
      <c r="N391" s="67">
        <f t="shared" si="233"/>
        <v>4.9017427172334364E-3</v>
      </c>
      <c r="Q391" s="55">
        <f t="shared" si="234"/>
        <v>1.2019145113683599E-3</v>
      </c>
      <c r="R391" s="55">
        <f t="shared" si="195"/>
        <v>1.7719230181546903E-3</v>
      </c>
      <c r="S391" s="55">
        <f t="shared" si="196"/>
        <v>1.5706594197632238E-3</v>
      </c>
      <c r="T391" s="55">
        <f t="shared" si="197"/>
        <v>2.2320372834621917E-3</v>
      </c>
      <c r="U391" s="55">
        <f t="shared" si="198"/>
        <v>4.5616475891491716E-3</v>
      </c>
      <c r="V391" s="55">
        <f t="shared" si="199"/>
        <v>4.0195344569418708E-2</v>
      </c>
      <c r="W391" s="55">
        <f t="shared" si="200"/>
        <v>1.4639683241755515E-2</v>
      </c>
      <c r="X391" s="55">
        <f t="shared" si="201"/>
        <v>1.3818348100298919E-3</v>
      </c>
      <c r="Y391" s="55">
        <f t="shared" si="202"/>
        <v>1.6221565446466754E-3</v>
      </c>
      <c r="Z391" s="55">
        <f t="shared" si="203"/>
        <v>2.8067384873858773E-3</v>
      </c>
      <c r="AC391" s="68">
        <f t="shared" si="235"/>
        <v>2.8853001093747653E-3</v>
      </c>
      <c r="AD391" s="68">
        <f t="shared" si="204"/>
        <v>4.0346882913823018E-3</v>
      </c>
      <c r="AE391" s="68">
        <f t="shared" si="205"/>
        <v>2.609959025106199E-3</v>
      </c>
      <c r="AF391" s="68">
        <f t="shared" si="206"/>
        <v>7.1210412033934885E-3</v>
      </c>
      <c r="AG391" s="68">
        <f t="shared" si="207"/>
        <v>7.4441250902165992E-3</v>
      </c>
      <c r="AH391" s="68">
        <f t="shared" si="208"/>
        <v>0.13161457032914581</v>
      </c>
      <c r="AI391" s="68">
        <f t="shared" si="209"/>
        <v>1.6890711270649443E-2</v>
      </c>
      <c r="AJ391" s="68">
        <f t="shared" si="210"/>
        <v>1.7000276022456238E-3</v>
      </c>
      <c r="AK391" s="68">
        <f t="shared" si="211"/>
        <v>1.7968522014718134E-3</v>
      </c>
      <c r="AL391" s="68">
        <f t="shared" si="212"/>
        <v>7.5053375056964274E-3</v>
      </c>
      <c r="AO391" s="67">
        <f t="shared" si="213"/>
        <v>6.445744465828256E-4</v>
      </c>
      <c r="AP391" s="67">
        <f t="shared" si="214"/>
        <v>9.9464347029509662E-4</v>
      </c>
      <c r="AQ391" s="67">
        <f t="shared" si="215"/>
        <v>5.1032422998224304E-4</v>
      </c>
      <c r="AR391" s="67">
        <f t="shared" si="216"/>
        <v>2.3682960966167695E-3</v>
      </c>
      <c r="AS391" s="67">
        <f t="shared" si="217"/>
        <v>1.53789514080762E-3</v>
      </c>
      <c r="AT391" s="67">
        <f t="shared" si="218"/>
        <v>4.7729530458468832E-2</v>
      </c>
      <c r="AU391" s="67">
        <f t="shared" si="219"/>
        <v>1.4423419568929848E-3</v>
      </c>
      <c r="AV391" s="67">
        <f t="shared" si="220"/>
        <v>1.5909639610786554E-4</v>
      </c>
      <c r="AW391" s="67">
        <f t="shared" si="221"/>
        <v>8.1978337980278659E-5</v>
      </c>
      <c r="AX391" s="67">
        <f t="shared" si="222"/>
        <v>2.0950042298475591E-3</v>
      </c>
      <c r="BA391" s="67">
        <f t="shared" si="223"/>
        <v>1.0388111514235798E-3</v>
      </c>
      <c r="BB391" s="67">
        <f t="shared" si="236"/>
        <v>1.2681218029325148E-3</v>
      </c>
      <c r="BC391" s="67">
        <f t="shared" si="237"/>
        <v>5.2897537536073218E-4</v>
      </c>
      <c r="BD391" s="67">
        <f t="shared" si="238"/>
        <v>2.5207078233145273E-3</v>
      </c>
      <c r="BE391" s="67">
        <f t="shared" si="239"/>
        <v>1.3445823602598076E-3</v>
      </c>
      <c r="BF391" s="67">
        <f t="shared" si="240"/>
        <v>4.3689695301258269E-2</v>
      </c>
      <c r="BG391" s="67">
        <f t="shared" si="241"/>
        <v>8.0868607200094283E-4</v>
      </c>
      <c r="BH391" s="67">
        <f t="shared" si="242"/>
        <v>1.5909639610786641E-4</v>
      </c>
      <c r="BI391" s="67">
        <f t="shared" si="243"/>
        <v>9.2717318844859342E-5</v>
      </c>
      <c r="BJ391" s="67">
        <f t="shared" si="244"/>
        <v>2.603594788462991E-3</v>
      </c>
      <c r="BK391" s="55"/>
    </row>
    <row r="392" spans="4:63">
      <c r="D392" s="52">
        <f t="shared" si="193"/>
        <v>5</v>
      </c>
      <c r="E392" s="67">
        <f t="shared" si="224"/>
        <v>1.8566555603786866E-3</v>
      </c>
      <c r="F392" s="67">
        <f t="shared" si="225"/>
        <v>2.8754239730656608E-3</v>
      </c>
      <c r="G392" s="67">
        <f t="shared" si="226"/>
        <v>2.1450696534304797E-3</v>
      </c>
      <c r="H392" s="67">
        <f t="shared" si="227"/>
        <v>4.6807330651584527E-3</v>
      </c>
      <c r="I392" s="67">
        <f t="shared" si="228"/>
        <v>6.254205734168088E-3</v>
      </c>
      <c r="J392" s="67">
        <f t="shared" si="229"/>
        <v>9.3660450947268103E-2</v>
      </c>
      <c r="K392" s="67">
        <f t="shared" si="230"/>
        <v>1.6844647365608027E-2</v>
      </c>
      <c r="L392" s="67">
        <f t="shared" si="231"/>
        <v>1.5958049414071965E-3</v>
      </c>
      <c r="M392" s="67">
        <f t="shared" si="232"/>
        <v>1.7752667767342914E-3</v>
      </c>
      <c r="N392" s="67">
        <f t="shared" si="233"/>
        <v>5.1822452869033893E-3</v>
      </c>
      <c r="Q392" s="55">
        <f t="shared" si="234"/>
        <v>1.2097383190690348E-3</v>
      </c>
      <c r="R392" s="55">
        <f t="shared" si="195"/>
        <v>1.8587618194094019E-3</v>
      </c>
      <c r="S392" s="55">
        <f t="shared" si="196"/>
        <v>1.606963203789256E-3</v>
      </c>
      <c r="T392" s="55">
        <f t="shared" si="197"/>
        <v>2.2822710167013662E-3</v>
      </c>
      <c r="U392" s="55">
        <f t="shared" si="198"/>
        <v>4.6972844098939776E-3</v>
      </c>
      <c r="V392" s="55">
        <f t="shared" si="199"/>
        <v>4.2823146831982961E-2</v>
      </c>
      <c r="W392" s="55">
        <f t="shared" si="200"/>
        <v>1.5339688376161694E-2</v>
      </c>
      <c r="X392" s="55">
        <f t="shared" si="201"/>
        <v>1.429878800608972E-3</v>
      </c>
      <c r="Y392" s="55">
        <f t="shared" si="202"/>
        <v>1.6927328562524619E-3</v>
      </c>
      <c r="Z392" s="55">
        <f t="shared" si="203"/>
        <v>2.8841590345539347E-3</v>
      </c>
      <c r="AC392" s="68">
        <f t="shared" si="235"/>
        <v>2.8978095065290924E-3</v>
      </c>
      <c r="AD392" s="68">
        <f t="shared" si="204"/>
        <v>4.1664252476943274E-3</v>
      </c>
      <c r="AE392" s="68">
        <f t="shared" si="205"/>
        <v>2.7038650347380225E-3</v>
      </c>
      <c r="AF392" s="68">
        <f t="shared" si="206"/>
        <v>7.235530110224285E-3</v>
      </c>
      <c r="AG392" s="68">
        <f t="shared" si="207"/>
        <v>7.6133009125338201E-3</v>
      </c>
      <c r="AH392" s="68">
        <f t="shared" si="208"/>
        <v>0.14025945389546712</v>
      </c>
      <c r="AI392" s="68">
        <f t="shared" si="209"/>
        <v>1.770420061646245E-2</v>
      </c>
      <c r="AJ392" s="68">
        <f t="shared" si="210"/>
        <v>1.7617310822054216E-3</v>
      </c>
      <c r="AK392" s="68">
        <f t="shared" si="211"/>
        <v>1.8696884868900903E-3</v>
      </c>
      <c r="AL392" s="68">
        <f t="shared" si="212"/>
        <v>7.9971077272072161E-3</v>
      </c>
      <c r="AO392" s="67">
        <f t="shared" si="213"/>
        <v>6.4691724130965184E-4</v>
      </c>
      <c r="AP392" s="67">
        <f t="shared" si="214"/>
        <v>1.0166621536562589E-3</v>
      </c>
      <c r="AQ392" s="67">
        <f t="shared" si="215"/>
        <v>5.3810644964122378E-4</v>
      </c>
      <c r="AR392" s="67">
        <f t="shared" si="216"/>
        <v>2.3984620484570865E-3</v>
      </c>
      <c r="AS392" s="67">
        <f t="shared" si="217"/>
        <v>1.5569213242741103E-3</v>
      </c>
      <c r="AT392" s="67">
        <f t="shared" si="218"/>
        <v>5.0837304115285142E-2</v>
      </c>
      <c r="AU392" s="67">
        <f t="shared" si="219"/>
        <v>1.5049589894463328E-3</v>
      </c>
      <c r="AV392" s="67">
        <f t="shared" si="220"/>
        <v>1.6592614079822448E-4</v>
      </c>
      <c r="AW392" s="67">
        <f t="shared" si="221"/>
        <v>8.2533920481829516E-5</v>
      </c>
      <c r="AX392" s="67">
        <f t="shared" si="222"/>
        <v>2.2980862523494547E-3</v>
      </c>
      <c r="BA392" s="67">
        <f t="shared" si="223"/>
        <v>1.0411539461504058E-3</v>
      </c>
      <c r="BB392" s="67">
        <f t="shared" si="236"/>
        <v>1.2910012746286666E-3</v>
      </c>
      <c r="BC392" s="67">
        <f t="shared" si="237"/>
        <v>5.5879538130754278E-4</v>
      </c>
      <c r="BD392" s="67">
        <f t="shared" si="238"/>
        <v>2.5547970450658323E-3</v>
      </c>
      <c r="BE392" s="67">
        <f t="shared" si="239"/>
        <v>1.3590951783657322E-3</v>
      </c>
      <c r="BF392" s="67">
        <f t="shared" si="240"/>
        <v>4.659900294819902E-2</v>
      </c>
      <c r="BG392" s="67">
        <f t="shared" si="241"/>
        <v>8.5955325085442305E-4</v>
      </c>
      <c r="BH392" s="67">
        <f t="shared" si="242"/>
        <v>1.6592614079822513E-4</v>
      </c>
      <c r="BI392" s="67">
        <f t="shared" si="243"/>
        <v>9.4421710155798881E-5</v>
      </c>
      <c r="BJ392" s="67">
        <f t="shared" si="244"/>
        <v>2.8148624403038268E-3</v>
      </c>
      <c r="BK392" s="55"/>
    </row>
    <row r="393" spans="4:63">
      <c r="D393" s="52">
        <f t="shared" si="193"/>
        <v>5.25</v>
      </c>
      <c r="E393" s="67">
        <f t="shared" si="224"/>
        <v>1.8652314021388625E-3</v>
      </c>
      <c r="F393" s="67">
        <f t="shared" si="225"/>
        <v>2.9832257327565949E-3</v>
      </c>
      <c r="G393" s="67">
        <f t="shared" si="226"/>
        <v>2.207752308420624E-3</v>
      </c>
      <c r="H393" s="67">
        <f t="shared" si="227"/>
        <v>4.7499824091968143E-3</v>
      </c>
      <c r="I393" s="67">
        <f t="shared" si="228"/>
        <v>6.394401556122609E-3</v>
      </c>
      <c r="J393" s="67">
        <f t="shared" si="229"/>
        <v>9.9435465063572509E-2</v>
      </c>
      <c r="K393" s="67">
        <f t="shared" si="230"/>
        <v>1.7598780060772579E-2</v>
      </c>
      <c r="L393" s="67">
        <f t="shared" si="231"/>
        <v>1.6483449777844087E-3</v>
      </c>
      <c r="M393" s="67">
        <f t="shared" si="232"/>
        <v>1.844832347855504E-3</v>
      </c>
      <c r="N393" s="67">
        <f t="shared" si="233"/>
        <v>5.4634368094456723E-3</v>
      </c>
      <c r="Q393" s="55">
        <f t="shared" si="234"/>
        <v>1.2166367187394268E-3</v>
      </c>
      <c r="R393" s="55">
        <f t="shared" si="195"/>
        <v>1.9447275548409861E-3</v>
      </c>
      <c r="S393" s="55">
        <f t="shared" si="196"/>
        <v>1.641714073509681E-3</v>
      </c>
      <c r="T393" s="55">
        <f t="shared" si="197"/>
        <v>2.3302230176114134E-3</v>
      </c>
      <c r="U393" s="55">
        <f t="shared" si="198"/>
        <v>4.8244033286108231E-3</v>
      </c>
      <c r="V393" s="55">
        <f t="shared" si="199"/>
        <v>4.5512082884843853E-2</v>
      </c>
      <c r="W393" s="55">
        <f t="shared" si="200"/>
        <v>1.6029827790612388E-2</v>
      </c>
      <c r="X393" s="55">
        <f t="shared" si="201"/>
        <v>1.4758035877967214E-3</v>
      </c>
      <c r="Y393" s="55">
        <f t="shared" si="202"/>
        <v>1.761840303300946E-3</v>
      </c>
      <c r="Z393" s="55">
        <f t="shared" si="203"/>
        <v>2.9566532759192255E-3</v>
      </c>
      <c r="AC393" s="68">
        <f t="shared" si="235"/>
        <v>2.908062790379052E-3</v>
      </c>
      <c r="AD393" s="68">
        <f t="shared" si="204"/>
        <v>4.2966209752722034E-3</v>
      </c>
      <c r="AE393" s="68">
        <f t="shared" si="205"/>
        <v>2.7962726131413413E-3</v>
      </c>
      <c r="AF393" s="68">
        <f t="shared" si="206"/>
        <v>7.3286197726581456E-3</v>
      </c>
      <c r="AG393" s="68">
        <f t="shared" si="207"/>
        <v>7.7637112183934608E-3</v>
      </c>
      <c r="AH393" s="68">
        <f t="shared" si="208"/>
        <v>0.14896372262976859</v>
      </c>
      <c r="AI393" s="68">
        <f t="shared" si="209"/>
        <v>1.8514710601590861E-2</v>
      </c>
      <c r="AJ393" s="68">
        <f t="shared" si="210"/>
        <v>1.8208863677720967E-3</v>
      </c>
      <c r="AK393" s="68">
        <f t="shared" si="211"/>
        <v>1.940723069686895E-3</v>
      </c>
      <c r="AL393" s="68">
        <f t="shared" si="212"/>
        <v>8.4922462810496421E-3</v>
      </c>
      <c r="AO393" s="67">
        <f t="shared" si="213"/>
        <v>6.4859468339943573E-4</v>
      </c>
      <c r="AP393" s="67">
        <f t="shared" si="214"/>
        <v>1.0384981779156088E-3</v>
      </c>
      <c r="AQ393" s="67">
        <f t="shared" si="215"/>
        <v>5.6603823491094296E-4</v>
      </c>
      <c r="AR393" s="67">
        <f t="shared" si="216"/>
        <v>2.4197593915854009E-3</v>
      </c>
      <c r="AS393" s="67">
        <f t="shared" si="217"/>
        <v>1.5699982275117859E-3</v>
      </c>
      <c r="AT393" s="67">
        <f t="shared" si="218"/>
        <v>5.3923382178728656E-2</v>
      </c>
      <c r="AU393" s="67">
        <f t="shared" si="219"/>
        <v>1.5689522701601913E-3</v>
      </c>
      <c r="AV393" s="67">
        <f t="shared" si="220"/>
        <v>1.7254138998768734E-4</v>
      </c>
      <c r="AW393" s="67">
        <f t="shared" si="221"/>
        <v>8.2992044554558008E-5</v>
      </c>
      <c r="AX393" s="67">
        <f t="shared" si="222"/>
        <v>2.5067835335264468E-3</v>
      </c>
      <c r="BA393" s="67">
        <f t="shared" si="223"/>
        <v>1.0428313882401895E-3</v>
      </c>
      <c r="BB393" s="67">
        <f t="shared" si="236"/>
        <v>1.3133952425156085E-3</v>
      </c>
      <c r="BC393" s="67">
        <f t="shared" si="237"/>
        <v>5.8852030472071734E-4</v>
      </c>
      <c r="BD393" s="67">
        <f t="shared" si="238"/>
        <v>2.5786373634613313E-3</v>
      </c>
      <c r="BE393" s="67">
        <f t="shared" si="239"/>
        <v>1.3693096622708519E-3</v>
      </c>
      <c r="BF393" s="67">
        <f t="shared" si="240"/>
        <v>4.9528257566196082E-2</v>
      </c>
      <c r="BG393" s="67">
        <f t="shared" si="241"/>
        <v>9.1593054081828135E-4</v>
      </c>
      <c r="BH393" s="67">
        <f t="shared" si="242"/>
        <v>1.7254138998768799E-4</v>
      </c>
      <c r="BI393" s="67">
        <f t="shared" si="243"/>
        <v>9.5890721831391051E-5</v>
      </c>
      <c r="BJ393" s="67">
        <f t="shared" si="244"/>
        <v>3.0288094716039698E-3</v>
      </c>
      <c r="BK393" s="55"/>
    </row>
    <row r="394" spans="4:63">
      <c r="D394" s="52">
        <f t="shared" si="193"/>
        <v>5.5</v>
      </c>
      <c r="E394" s="67">
        <f t="shared" si="224"/>
        <v>1.8725244044247335E-3</v>
      </c>
      <c r="F394" s="67">
        <f t="shared" si="225"/>
        <v>3.089774766220806E-3</v>
      </c>
      <c r="G394" s="67">
        <f t="shared" si="226"/>
        <v>2.2693824518896168E-3</v>
      </c>
      <c r="H394" s="67">
        <f t="shared" si="227"/>
        <v>4.8104332350210211E-3</v>
      </c>
      <c r="I394" s="67">
        <f t="shared" si="228"/>
        <v>6.5227216717322926E-3</v>
      </c>
      <c r="J394" s="67">
        <f t="shared" si="229"/>
        <v>0.10524005782756979</v>
      </c>
      <c r="K394" s="67">
        <f t="shared" si="230"/>
        <v>1.8346156736498195E-2</v>
      </c>
      <c r="L394" s="67">
        <f t="shared" si="231"/>
        <v>1.6989827336481866E-3</v>
      </c>
      <c r="M394" s="67">
        <f t="shared" si="232"/>
        <v>1.9131514211029417E-3</v>
      </c>
      <c r="N394" s="67">
        <f t="shared" si="233"/>
        <v>5.7451450466422032E-3</v>
      </c>
      <c r="Q394" s="55">
        <f t="shared" si="234"/>
        <v>1.2227506028042775E-3</v>
      </c>
      <c r="R394" s="55">
        <f t="shared" si="195"/>
        <v>2.0297656578354972E-3</v>
      </c>
      <c r="S394" s="55">
        <f t="shared" si="196"/>
        <v>1.675300257500901E-3</v>
      </c>
      <c r="T394" s="55">
        <f t="shared" si="197"/>
        <v>2.3764637192746157E-3</v>
      </c>
      <c r="U394" s="55">
        <f t="shared" si="198"/>
        <v>4.944052474850625E-3</v>
      </c>
      <c r="V394" s="55">
        <f t="shared" si="199"/>
        <v>4.8259327583481955E-2</v>
      </c>
      <c r="W394" s="55">
        <f t="shared" si="200"/>
        <v>1.6712115951485945E-2</v>
      </c>
      <c r="X394" s="55">
        <f t="shared" si="201"/>
        <v>1.5200406952726668E-3</v>
      </c>
      <c r="Y394" s="55">
        <f t="shared" si="202"/>
        <v>1.8296875688523745E-3</v>
      </c>
      <c r="Z394" s="55">
        <f t="shared" si="203"/>
        <v>3.0252661854399125E-3</v>
      </c>
      <c r="AC394" s="68">
        <f t="shared" si="235"/>
        <v>2.9165349108859432E-3</v>
      </c>
      <c r="AD394" s="68">
        <f t="shared" si="204"/>
        <v>4.4249878764095569E-3</v>
      </c>
      <c r="AE394" s="68">
        <f t="shared" si="205"/>
        <v>2.8873833127498389E-3</v>
      </c>
      <c r="AF394" s="68">
        <f t="shared" si="206"/>
        <v>7.4046796699174817E-3</v>
      </c>
      <c r="AG394" s="68">
        <f t="shared" si="207"/>
        <v>7.8991877101088487E-3</v>
      </c>
      <c r="AH394" s="68">
        <f t="shared" si="208"/>
        <v>0.15771253024005522</v>
      </c>
      <c r="AI394" s="68">
        <f t="shared" si="209"/>
        <v>1.9322986066205826E-2</v>
      </c>
      <c r="AJ394" s="68">
        <f t="shared" si="210"/>
        <v>1.8779247720237069E-3</v>
      </c>
      <c r="AK394" s="68">
        <f t="shared" si="211"/>
        <v>2.0103238367849365E-3</v>
      </c>
      <c r="AL394" s="68">
        <f t="shared" si="212"/>
        <v>8.9899110841407965E-3</v>
      </c>
      <c r="AO394" s="67">
        <f t="shared" si="213"/>
        <v>6.4977380162045597E-4</v>
      </c>
      <c r="AP394" s="67">
        <f t="shared" si="214"/>
        <v>1.0600091083853088E-3</v>
      </c>
      <c r="AQ394" s="67">
        <f t="shared" si="215"/>
        <v>5.9408219438871574E-4</v>
      </c>
      <c r="AR394" s="67">
        <f t="shared" si="216"/>
        <v>2.4339695157464055E-3</v>
      </c>
      <c r="AS394" s="67">
        <f t="shared" si="217"/>
        <v>1.5786691968816676E-3</v>
      </c>
      <c r="AT394" s="67">
        <f t="shared" si="218"/>
        <v>5.6980730244087834E-2</v>
      </c>
      <c r="AU394" s="67">
        <f t="shared" si="219"/>
        <v>1.6340407850122494E-3</v>
      </c>
      <c r="AV394" s="67">
        <f t="shared" si="220"/>
        <v>1.7894203837551985E-4</v>
      </c>
      <c r="AW394" s="67">
        <f t="shared" si="221"/>
        <v>8.3463852250567194E-5</v>
      </c>
      <c r="AX394" s="67">
        <f t="shared" si="222"/>
        <v>2.7198788612022907E-3</v>
      </c>
      <c r="BA394" s="67">
        <f t="shared" si="223"/>
        <v>1.0440105064612097E-3</v>
      </c>
      <c r="BB394" s="67">
        <f t="shared" si="236"/>
        <v>1.3352131101887509E-3</v>
      </c>
      <c r="BC394" s="67">
        <f t="shared" si="237"/>
        <v>6.1800086086022214E-4</v>
      </c>
      <c r="BD394" s="67">
        <f t="shared" si="238"/>
        <v>2.5942464348964606E-3</v>
      </c>
      <c r="BE394" s="67">
        <f t="shared" si="239"/>
        <v>1.3764660383765561E-3</v>
      </c>
      <c r="BF394" s="67">
        <f t="shared" si="240"/>
        <v>5.2472472412485427E-2</v>
      </c>
      <c r="BG394" s="67">
        <f t="shared" si="241"/>
        <v>9.7682932970763123E-4</v>
      </c>
      <c r="BH394" s="67">
        <f t="shared" si="242"/>
        <v>1.7894203837552029E-4</v>
      </c>
      <c r="BI394" s="67">
        <f t="shared" si="243"/>
        <v>9.7172415681994872E-5</v>
      </c>
      <c r="BJ394" s="67">
        <f t="shared" si="244"/>
        <v>3.2447660374985933E-3</v>
      </c>
      <c r="BK394" s="55"/>
    </row>
    <row r="395" spans="4:63">
      <c r="D395" s="52">
        <f t="shared" si="193"/>
        <v>5.75</v>
      </c>
      <c r="E395" s="67">
        <f t="shared" si="224"/>
        <v>1.8788365858118635E-3</v>
      </c>
      <c r="F395" s="67">
        <f t="shared" si="225"/>
        <v>3.1948437642639292E-3</v>
      </c>
      <c r="G395" s="67">
        <f t="shared" si="226"/>
        <v>2.3303109210111752E-3</v>
      </c>
      <c r="H395" s="67">
        <f t="shared" si="227"/>
        <v>4.8647361739837455E-3</v>
      </c>
      <c r="I395" s="67">
        <f t="shared" si="228"/>
        <v>6.6421693173766673E-3</v>
      </c>
      <c r="J395" s="67">
        <f t="shared" si="229"/>
        <v>0.111064369690029</v>
      </c>
      <c r="K395" s="67">
        <f t="shared" si="230"/>
        <v>1.908877753011877E-2</v>
      </c>
      <c r="L395" s="67">
        <f t="shared" si="231"/>
        <v>1.7482176253622518E-3</v>
      </c>
      <c r="M395" s="67">
        <f t="shared" si="232"/>
        <v>1.9805930254523933E-3</v>
      </c>
      <c r="N395" s="67">
        <f t="shared" si="233"/>
        <v>6.0271977602749001E-3</v>
      </c>
      <c r="Q395" s="55">
        <f t="shared" si="234"/>
        <v>1.228214915660964E-3</v>
      </c>
      <c r="R395" s="55">
        <f t="shared" si="195"/>
        <v>2.1138215617789902E-3</v>
      </c>
      <c r="S395" s="55">
        <f t="shared" si="196"/>
        <v>1.7081099843393175E-3</v>
      </c>
      <c r="T395" s="55">
        <f t="shared" si="197"/>
        <v>2.4215635547732541E-3</v>
      </c>
      <c r="U395" s="55">
        <f t="shared" si="198"/>
        <v>5.0574214820149396E-3</v>
      </c>
      <c r="V395" s="55">
        <f t="shared" si="199"/>
        <v>5.1061272940904671E-2</v>
      </c>
      <c r="W395" s="55">
        <f t="shared" si="200"/>
        <v>1.7388877243065069E-2</v>
      </c>
      <c r="X395" s="55">
        <f t="shared" si="201"/>
        <v>1.5630880779968046E-3</v>
      </c>
      <c r="Y395" s="55">
        <f t="shared" si="202"/>
        <v>1.8965187307659244E-3</v>
      </c>
      <c r="Z395" s="55">
        <f t="shared" si="203"/>
        <v>3.0911706930690352E-3</v>
      </c>
      <c r="AC395" s="68">
        <f t="shared" si="235"/>
        <v>2.9236949608035167E-3</v>
      </c>
      <c r="AD395" s="68">
        <f t="shared" si="204"/>
        <v>4.5511941075990362E-3</v>
      </c>
      <c r="AE395" s="68">
        <f t="shared" si="205"/>
        <v>2.9773873070137388E-3</v>
      </c>
      <c r="AF395" s="68">
        <f t="shared" si="206"/>
        <v>7.4687515087973819E-3</v>
      </c>
      <c r="AG395" s="68">
        <f t="shared" si="207"/>
        <v>8.0241515826569004E-3</v>
      </c>
      <c r="AH395" s="68">
        <f t="shared" si="208"/>
        <v>0.16649103043433192</v>
      </c>
      <c r="AI395" s="68">
        <f t="shared" si="209"/>
        <v>2.0129771850478494E-2</v>
      </c>
      <c r="AJ395" s="68">
        <f t="shared" si="210"/>
        <v>1.9333471727276993E-3</v>
      </c>
      <c r="AK395" s="68">
        <f t="shared" si="211"/>
        <v>2.0789152730950329E-3</v>
      </c>
      <c r="AL395" s="68">
        <f t="shared" si="212"/>
        <v>9.4892600533977699E-3</v>
      </c>
      <c r="AO395" s="67">
        <f t="shared" si="213"/>
        <v>6.506216701508995E-4</v>
      </c>
      <c r="AP395" s="67">
        <f t="shared" si="214"/>
        <v>1.081022202484939E-3</v>
      </c>
      <c r="AQ395" s="67">
        <f t="shared" si="215"/>
        <v>6.2220093667185775E-4</v>
      </c>
      <c r="AR395" s="67">
        <f t="shared" si="216"/>
        <v>2.4431726192104914E-3</v>
      </c>
      <c r="AS395" s="67">
        <f t="shared" si="217"/>
        <v>1.5847478353617278E-3</v>
      </c>
      <c r="AT395" s="67">
        <f t="shared" si="218"/>
        <v>6.0003096749124331E-2</v>
      </c>
      <c r="AU395" s="67">
        <f t="shared" si="219"/>
        <v>1.699900287053701E-3</v>
      </c>
      <c r="AV395" s="67">
        <f t="shared" si="220"/>
        <v>1.8512954736544726E-4</v>
      </c>
      <c r="AW395" s="67">
        <f t="shared" si="221"/>
        <v>8.4074294686468974E-5</v>
      </c>
      <c r="AX395" s="67">
        <f t="shared" si="222"/>
        <v>2.9360270672058649E-3</v>
      </c>
      <c r="BA395" s="67">
        <f t="shared" si="223"/>
        <v>1.0448583749916533E-3</v>
      </c>
      <c r="BB395" s="67">
        <f t="shared" si="236"/>
        <v>1.356350343335107E-3</v>
      </c>
      <c r="BC395" s="67">
        <f t="shared" si="237"/>
        <v>6.4707638600256358E-4</v>
      </c>
      <c r="BD395" s="67">
        <f t="shared" si="238"/>
        <v>2.6040153348136363E-3</v>
      </c>
      <c r="BE395" s="67">
        <f t="shared" si="239"/>
        <v>1.381982265280233E-3</v>
      </c>
      <c r="BF395" s="67">
        <f t="shared" si="240"/>
        <v>5.5426660744302914E-2</v>
      </c>
      <c r="BG395" s="67">
        <f t="shared" si="241"/>
        <v>1.0409943203597248E-3</v>
      </c>
      <c r="BH395" s="67">
        <f t="shared" si="242"/>
        <v>1.8512954736544748E-4</v>
      </c>
      <c r="BI395" s="67">
        <f t="shared" si="243"/>
        <v>9.8322247642639547E-5</v>
      </c>
      <c r="BJ395" s="67">
        <f t="shared" si="244"/>
        <v>3.4620622931228699E-3</v>
      </c>
      <c r="BK395" s="55"/>
    </row>
    <row r="396" spans="4:63">
      <c r="D396" s="52">
        <f t="shared" si="193"/>
        <v>6</v>
      </c>
      <c r="E396" s="67">
        <f t="shared" si="224"/>
        <v>1.8844640622583606E-3</v>
      </c>
      <c r="F396" s="67">
        <f t="shared" si="225"/>
        <v>3.2981751097990171E-3</v>
      </c>
      <c r="G396" s="67">
        <f t="shared" si="226"/>
        <v>2.3908885529590166E-3</v>
      </c>
      <c r="H396" s="67">
        <f t="shared" si="227"/>
        <v>4.9158406659633551E-3</v>
      </c>
      <c r="I396" s="67">
        <f t="shared" si="228"/>
        <v>6.756159489902853E-3</v>
      </c>
      <c r="J396" s="67">
        <f t="shared" si="229"/>
        <v>0.11689854110171917</v>
      </c>
      <c r="K396" s="67">
        <f t="shared" si="230"/>
        <v>1.9828909263946055E-2</v>
      </c>
      <c r="L396" s="67">
        <f t="shared" si="231"/>
        <v>1.7966170672752556E-3</v>
      </c>
      <c r="M396" s="67">
        <f t="shared" si="232"/>
        <v>2.0475753937430857E-3</v>
      </c>
      <c r="N396" s="67">
        <f t="shared" si="233"/>
        <v>6.309422712125679E-3</v>
      </c>
      <c r="Q396" s="55">
        <f t="shared" si="234"/>
        <v>1.2331586536794995E-3</v>
      </c>
      <c r="R396" s="55">
        <f t="shared" si="195"/>
        <v>2.1968407000575191E-3</v>
      </c>
      <c r="S396" s="55">
        <f t="shared" si="196"/>
        <v>1.7405314826013322E-3</v>
      </c>
      <c r="T396" s="55">
        <f t="shared" si="197"/>
        <v>2.466092957189611E-3</v>
      </c>
      <c r="U396" s="55">
        <f t="shared" si="198"/>
        <v>5.1658414873559629E-3</v>
      </c>
      <c r="V396" s="55">
        <f t="shared" si="199"/>
        <v>5.3913528127646201E-2</v>
      </c>
      <c r="W396" s="55">
        <f t="shared" si="200"/>
        <v>1.8062745967536827E-2</v>
      </c>
      <c r="X396" s="55">
        <f t="shared" si="201"/>
        <v>1.6055101222096006E-3</v>
      </c>
      <c r="Y396" s="55">
        <f t="shared" si="202"/>
        <v>1.962613261699702E-3</v>
      </c>
      <c r="Z396" s="55">
        <f t="shared" si="203"/>
        <v>3.1556676847545105E-3</v>
      </c>
      <c r="AC396" s="68">
        <f t="shared" si="235"/>
        <v>2.9300061756779754E-3</v>
      </c>
      <c r="AD396" s="68">
        <f t="shared" si="204"/>
        <v>4.6748635795323071E-3</v>
      </c>
      <c r="AE396" s="68">
        <f t="shared" si="205"/>
        <v>3.066463390399806E-3</v>
      </c>
      <c r="AF396" s="68">
        <f t="shared" si="206"/>
        <v>7.5265492236656151E-3</v>
      </c>
      <c r="AG396" s="68">
        <f t="shared" si="207"/>
        <v>8.1436135236781226E-3</v>
      </c>
      <c r="AH396" s="68">
        <f t="shared" si="208"/>
        <v>0.17528437692060364</v>
      </c>
      <c r="AI396" s="68">
        <f t="shared" si="209"/>
        <v>2.0935812794580011E-2</v>
      </c>
      <c r="AJ396" s="68">
        <f t="shared" si="210"/>
        <v>1.9877240123409106E-3</v>
      </c>
      <c r="AK396" s="68">
        <f t="shared" si="211"/>
        <v>2.1469784615161113E-3</v>
      </c>
      <c r="AL396" s="68">
        <f t="shared" si="212"/>
        <v>9.9894511057376529E-3</v>
      </c>
      <c r="AO396" s="67">
        <f t="shared" si="213"/>
        <v>6.5130540857886109E-4</v>
      </c>
      <c r="AP396" s="67">
        <f t="shared" si="214"/>
        <v>1.1013344097414979E-3</v>
      </c>
      <c r="AQ396" s="67">
        <f t="shared" si="215"/>
        <v>6.5035707035768437E-4</v>
      </c>
      <c r="AR396" s="67">
        <f t="shared" si="216"/>
        <v>2.4497477087737441E-3</v>
      </c>
      <c r="AS396" s="67">
        <f t="shared" si="217"/>
        <v>1.5903180025468901E-3</v>
      </c>
      <c r="AT396" s="67">
        <f t="shared" si="218"/>
        <v>6.2985012974072968E-2</v>
      </c>
      <c r="AU396" s="67">
        <f t="shared" si="219"/>
        <v>1.7661632964092282E-3</v>
      </c>
      <c r="AV396" s="67">
        <f t="shared" si="220"/>
        <v>1.9110694506565499E-4</v>
      </c>
      <c r="AW396" s="67">
        <f t="shared" si="221"/>
        <v>8.4962132043383664E-5</v>
      </c>
      <c r="AX396" s="67">
        <f t="shared" si="222"/>
        <v>3.1537550273711685E-3</v>
      </c>
      <c r="BA396" s="67">
        <f t="shared" si="223"/>
        <v>1.0455421134196148E-3</v>
      </c>
      <c r="BB396" s="67">
        <f t="shared" si="236"/>
        <v>1.3766884697332901E-3</v>
      </c>
      <c r="BC396" s="67">
        <f t="shared" si="237"/>
        <v>6.7557483744078942E-4</v>
      </c>
      <c r="BD396" s="67">
        <f t="shared" si="238"/>
        <v>2.61070855770226E-3</v>
      </c>
      <c r="BE396" s="67">
        <f t="shared" si="239"/>
        <v>1.3874540337752697E-3</v>
      </c>
      <c r="BF396" s="67">
        <f t="shared" si="240"/>
        <v>5.8385835818884471E-2</v>
      </c>
      <c r="BG396" s="67">
        <f t="shared" si="241"/>
        <v>1.1069035306339563E-3</v>
      </c>
      <c r="BH396" s="67">
        <f t="shared" si="242"/>
        <v>1.9110694506565499E-4</v>
      </c>
      <c r="BI396" s="67">
        <f t="shared" si="243"/>
        <v>9.9403067773025551E-5</v>
      </c>
      <c r="BJ396" s="67">
        <f t="shared" si="244"/>
        <v>3.6800283936119739E-3</v>
      </c>
      <c r="BK396" s="55"/>
    </row>
    <row r="397" spans="4:63">
      <c r="D397" s="52">
        <f t="shared" si="193"/>
        <v>6.25</v>
      </c>
      <c r="E397" s="67">
        <f t="shared" si="224"/>
        <v>1.8896318720415337E-3</v>
      </c>
      <c r="F397" s="67">
        <f t="shared" si="225"/>
        <v>3.3995175151665942E-3</v>
      </c>
      <c r="G397" s="67">
        <f t="shared" si="226"/>
        <v>2.4513930087861346E-3</v>
      </c>
      <c r="H397" s="67">
        <f t="shared" si="227"/>
        <v>4.966181785721357E-3</v>
      </c>
      <c r="I397" s="67">
        <f t="shared" si="228"/>
        <v>6.8675030260934473E-3</v>
      </c>
      <c r="J397" s="67">
        <f t="shared" si="229"/>
        <v>0.12273491995241569</v>
      </c>
      <c r="K397" s="67">
        <f t="shared" si="230"/>
        <v>2.0568568235744836E-2</v>
      </c>
      <c r="L397" s="67">
        <f t="shared" si="231"/>
        <v>1.8446467550540381E-3</v>
      </c>
      <c r="M397" s="67">
        <f t="shared" si="232"/>
        <v>2.114439707181442E-3</v>
      </c>
      <c r="N397" s="67">
        <f t="shared" si="233"/>
        <v>6.59154218853511E-3</v>
      </c>
      <c r="Q397" s="55">
        <f t="shared" si="234"/>
        <v>1.237681538151076E-3</v>
      </c>
      <c r="R397" s="55">
        <f t="shared" si="195"/>
        <v>2.2787362439769458E-3</v>
      </c>
      <c r="S397" s="55">
        <f t="shared" si="196"/>
        <v>1.7728968431724292E-3</v>
      </c>
      <c r="T397" s="55">
        <f t="shared" si="197"/>
        <v>2.5104977738079331E-3</v>
      </c>
      <c r="U397" s="55">
        <f t="shared" si="198"/>
        <v>5.2704421783678051E-3</v>
      </c>
      <c r="V397" s="55">
        <f t="shared" si="199"/>
        <v>5.6812289446095642E-2</v>
      </c>
      <c r="W397" s="55">
        <f t="shared" si="200"/>
        <v>1.8736042615498931E-2</v>
      </c>
      <c r="X397" s="55">
        <f t="shared" si="201"/>
        <v>1.6477661885902599E-3</v>
      </c>
      <c r="Y397" s="55">
        <f t="shared" si="202"/>
        <v>2.0282066205590385E-3</v>
      </c>
      <c r="Z397" s="55">
        <f t="shared" si="203"/>
        <v>3.2199835877468881E-3</v>
      </c>
      <c r="AC397" s="68">
        <f t="shared" si="235"/>
        <v>2.9358189107727452E-3</v>
      </c>
      <c r="AD397" s="68">
        <f t="shared" si="204"/>
        <v>4.7956528463480343E-3</v>
      </c>
      <c r="AE397" s="68">
        <f t="shared" si="205"/>
        <v>3.1547513482498434E-3</v>
      </c>
      <c r="AF397" s="68">
        <f t="shared" si="206"/>
        <v>7.5828266465632968E-3</v>
      </c>
      <c r="AG397" s="68">
        <f t="shared" si="207"/>
        <v>8.261652439610247E-3</v>
      </c>
      <c r="AH397" s="68">
        <f t="shared" si="208"/>
        <v>0.18407959203688726</v>
      </c>
      <c r="AI397" s="68">
        <f t="shared" si="209"/>
        <v>2.1741834090215472E-2</v>
      </c>
      <c r="AJ397" s="68">
        <f t="shared" si="210"/>
        <v>2.0415273215178163E-3</v>
      </c>
      <c r="AK397" s="68">
        <f t="shared" si="211"/>
        <v>2.2149132626635378E-3</v>
      </c>
      <c r="AL397" s="68">
        <f t="shared" si="212"/>
        <v>1.0489374155564137E-2</v>
      </c>
      <c r="AO397" s="67">
        <f t="shared" si="213"/>
        <v>6.519503338904577E-4</v>
      </c>
      <c r="AP397" s="67">
        <f t="shared" si="214"/>
        <v>1.1207812711896484E-3</v>
      </c>
      <c r="AQ397" s="67">
        <f t="shared" si="215"/>
        <v>6.7849616561370548E-4</v>
      </c>
      <c r="AR397" s="67">
        <f t="shared" si="216"/>
        <v>2.4556840119134239E-3</v>
      </c>
      <c r="AS397" s="67">
        <f t="shared" si="217"/>
        <v>1.5970608477256423E-3</v>
      </c>
      <c r="AT397" s="67">
        <f t="shared" si="218"/>
        <v>6.5922630506320051E-2</v>
      </c>
      <c r="AU397" s="67">
        <f t="shared" si="219"/>
        <v>1.8325256202459048E-3</v>
      </c>
      <c r="AV397" s="67">
        <f t="shared" si="220"/>
        <v>1.968805664637782E-4</v>
      </c>
      <c r="AW397" s="67">
        <f t="shared" si="221"/>
        <v>8.623308662240349E-5</v>
      </c>
      <c r="AX397" s="67">
        <f t="shared" si="222"/>
        <v>3.3715586007882219E-3</v>
      </c>
      <c r="BA397" s="67">
        <f t="shared" si="223"/>
        <v>1.0461870387312115E-3</v>
      </c>
      <c r="BB397" s="67">
        <f t="shared" si="236"/>
        <v>1.3961353311814401E-3</v>
      </c>
      <c r="BC397" s="67">
        <f t="shared" si="237"/>
        <v>7.0335833946370873E-4</v>
      </c>
      <c r="BD397" s="67">
        <f t="shared" si="238"/>
        <v>2.6166448608419398E-3</v>
      </c>
      <c r="BE397" s="67">
        <f t="shared" si="239"/>
        <v>1.3941494135167997E-3</v>
      </c>
      <c r="BF397" s="67">
        <f t="shared" si="240"/>
        <v>6.1344672084471571E-2</v>
      </c>
      <c r="BG397" s="67">
        <f t="shared" si="241"/>
        <v>1.1732658544706363E-3</v>
      </c>
      <c r="BH397" s="67">
        <f t="shared" si="242"/>
        <v>1.968805664637782E-4</v>
      </c>
      <c r="BI397" s="67">
        <f t="shared" si="243"/>
        <v>1.0047355548209588E-4</v>
      </c>
      <c r="BJ397" s="67">
        <f t="shared" si="244"/>
        <v>3.8978319670290272E-3</v>
      </c>
      <c r="BK397" s="55"/>
    </row>
    <row r="398" spans="4:63">
      <c r="D398" s="52">
        <f t="shared" si="193"/>
        <v>6.5</v>
      </c>
      <c r="E398" s="67">
        <f t="shared" si="224"/>
        <v>1.8944307682337022E-3</v>
      </c>
      <c r="F398" s="67">
        <f t="shared" si="225"/>
        <v>3.4986742599387166E-3</v>
      </c>
      <c r="G398" s="67">
        <f t="shared" si="226"/>
        <v>2.5119555973040779E-3</v>
      </c>
      <c r="H398" s="67">
        <f t="shared" si="227"/>
        <v>5.0167674664179382E-3</v>
      </c>
      <c r="I398" s="67">
        <f t="shared" si="228"/>
        <v>6.9772534286452192E-3</v>
      </c>
      <c r="J398" s="67">
        <f t="shared" si="229"/>
        <v>0.12857026900990662</v>
      </c>
      <c r="K398" s="67">
        <f t="shared" si="230"/>
        <v>2.1308914114215514E-2</v>
      </c>
      <c r="L398" s="67">
        <f t="shared" si="231"/>
        <v>1.8924782830219119E-3</v>
      </c>
      <c r="M398" s="67">
        <f t="shared" si="232"/>
        <v>2.1813074385570253E-3</v>
      </c>
      <c r="N398" s="67">
        <f t="shared" si="233"/>
        <v>6.8730775770793704E-3</v>
      </c>
      <c r="Q398" s="55">
        <f t="shared" si="234"/>
        <v>1.2418326709123951E-3</v>
      </c>
      <c r="R398" s="55">
        <f t="shared" si="195"/>
        <v>2.3593597869914378E-3</v>
      </c>
      <c r="S398" s="55">
        <f t="shared" si="196"/>
        <v>1.8054258815562564E-3</v>
      </c>
      <c r="T398" s="55">
        <f t="shared" si="197"/>
        <v>2.5549746803163972E-3</v>
      </c>
      <c r="U398" s="55">
        <f t="shared" si="198"/>
        <v>5.3717616712275554E-3</v>
      </c>
      <c r="V398" s="55">
        <f t="shared" si="199"/>
        <v>5.9755971252316104E-2</v>
      </c>
      <c r="W398" s="55">
        <f t="shared" si="200"/>
        <v>1.9410046830497903E-2</v>
      </c>
      <c r="X398" s="55">
        <f t="shared" si="201"/>
        <v>1.6900170116548395E-3</v>
      </c>
      <c r="Y398" s="55">
        <f t="shared" si="202"/>
        <v>2.0933990456784768E-3</v>
      </c>
      <c r="Z398" s="55">
        <f t="shared" si="203"/>
        <v>3.2850198667214092E-3</v>
      </c>
      <c r="AC398" s="68">
        <f t="shared" si="235"/>
        <v>2.9412655703957634E-3</v>
      </c>
      <c r="AD398" s="68">
        <f t="shared" si="204"/>
        <v>4.9133427928777871E-3</v>
      </c>
      <c r="AE398" s="68">
        <f t="shared" si="205"/>
        <v>3.2423281196336771E-3</v>
      </c>
      <c r="AF398" s="68">
        <f t="shared" si="206"/>
        <v>7.6395211014479956E-3</v>
      </c>
      <c r="AG398" s="68">
        <f t="shared" si="207"/>
        <v>8.379697684267334E-3</v>
      </c>
      <c r="AH398" s="68">
        <f t="shared" si="208"/>
        <v>0.19286743538122336</v>
      </c>
      <c r="AI398" s="68">
        <f t="shared" si="209"/>
        <v>2.2548521632157856E-2</v>
      </c>
      <c r="AJ398" s="68">
        <f t="shared" si="210"/>
        <v>2.094939554388984E-3</v>
      </c>
      <c r="AK398" s="68">
        <f t="shared" si="211"/>
        <v>2.2828816286014119E-3</v>
      </c>
      <c r="AL398" s="68">
        <f t="shared" si="212"/>
        <v>1.0987408653678138E-2</v>
      </c>
      <c r="AO398" s="67">
        <f t="shared" si="213"/>
        <v>6.5259809732130716E-4</v>
      </c>
      <c r="AP398" s="67">
        <f t="shared" si="214"/>
        <v>1.1393144729472788E-3</v>
      </c>
      <c r="AQ398" s="67">
        <f t="shared" si="215"/>
        <v>7.0652971574782148E-4</v>
      </c>
      <c r="AR398" s="67">
        <f t="shared" si="216"/>
        <v>2.461792786101541E-3</v>
      </c>
      <c r="AS398" s="67">
        <f t="shared" si="217"/>
        <v>1.6054917574176639E-3</v>
      </c>
      <c r="AT398" s="67">
        <f t="shared" si="218"/>
        <v>6.8814297757590515E-2</v>
      </c>
      <c r="AU398" s="67">
        <f t="shared" si="219"/>
        <v>1.8988672837176104E-3</v>
      </c>
      <c r="AV398" s="67">
        <f t="shared" si="220"/>
        <v>2.0246127136707239E-4</v>
      </c>
      <c r="AW398" s="67">
        <f t="shared" si="221"/>
        <v>8.7908392878548527E-5</v>
      </c>
      <c r="AX398" s="67">
        <f t="shared" si="222"/>
        <v>3.5880577103579612E-3</v>
      </c>
      <c r="BA398" s="67">
        <f t="shared" si="223"/>
        <v>1.0468348021620611E-3</v>
      </c>
      <c r="BB398" s="67">
        <f t="shared" si="236"/>
        <v>1.4146685329390705E-3</v>
      </c>
      <c r="BC398" s="67">
        <f t="shared" si="237"/>
        <v>7.3037252232959924E-4</v>
      </c>
      <c r="BD398" s="67">
        <f t="shared" si="238"/>
        <v>2.6227536350300574E-3</v>
      </c>
      <c r="BE398" s="67">
        <f t="shared" si="239"/>
        <v>1.4024442556221147E-3</v>
      </c>
      <c r="BF398" s="67">
        <f t="shared" si="240"/>
        <v>6.4297166371316744E-2</v>
      </c>
      <c r="BG398" s="67">
        <f t="shared" si="241"/>
        <v>1.239607517942342E-3</v>
      </c>
      <c r="BH398" s="67">
        <f t="shared" si="242"/>
        <v>2.0246127136707218E-4</v>
      </c>
      <c r="BI398" s="67">
        <f t="shared" si="243"/>
        <v>1.0157419004438659E-4</v>
      </c>
      <c r="BJ398" s="67">
        <f t="shared" si="244"/>
        <v>4.1143310765987678E-3</v>
      </c>
      <c r="BK398" s="55"/>
    </row>
    <row r="399" spans="4:63">
      <c r="D399" s="52">
        <f t="shared" si="193"/>
        <v>6.75</v>
      </c>
      <c r="E399" s="67">
        <f t="shared" si="224"/>
        <v>1.8988853450742666E-3</v>
      </c>
      <c r="F399" s="67">
        <f t="shared" si="225"/>
        <v>3.5954839543249325E-3</v>
      </c>
      <c r="G399" s="67">
        <f t="shared" si="226"/>
        <v>2.5726344512036711E-3</v>
      </c>
      <c r="H399" s="67">
        <f t="shared" si="227"/>
        <v>5.06784226899168E-3</v>
      </c>
      <c r="I399" s="67">
        <f t="shared" si="228"/>
        <v>7.0855169064674237E-3</v>
      </c>
      <c r="J399" s="67">
        <f t="shared" si="229"/>
        <v>0.13440355848098637</v>
      </c>
      <c r="K399" s="67">
        <f t="shared" si="230"/>
        <v>2.2050633806029986E-2</v>
      </c>
      <c r="L399" s="67">
        <f t="shared" si="231"/>
        <v>1.9401248618329376E-3</v>
      </c>
      <c r="M399" s="67">
        <f t="shared" si="232"/>
        <v>2.2481820058070628E-3</v>
      </c>
      <c r="N399" s="67">
        <f t="shared" si="233"/>
        <v>7.1534699201890508E-3</v>
      </c>
      <c r="Q399" s="55">
        <f t="shared" si="234"/>
        <v>1.2456368354108074E-3</v>
      </c>
      <c r="R399" s="55">
        <f t="shared" si="195"/>
        <v>2.4385380262467037E-3</v>
      </c>
      <c r="S399" s="55">
        <f t="shared" si="196"/>
        <v>1.8382822755655442E-3</v>
      </c>
      <c r="T399" s="55">
        <f t="shared" si="197"/>
        <v>2.5995957666051454E-3</v>
      </c>
      <c r="U399" s="55">
        <f t="shared" si="198"/>
        <v>5.4700187124786873E-3</v>
      </c>
      <c r="V399" s="55">
        <f t="shared" si="199"/>
        <v>6.274422740295324E-2</v>
      </c>
      <c r="W399" s="55">
        <f t="shared" si="200"/>
        <v>2.0085466179570615E-2</v>
      </c>
      <c r="X399" s="55">
        <f t="shared" si="201"/>
        <v>1.7322629409577449E-3</v>
      </c>
      <c r="Y399" s="55">
        <f t="shared" si="202"/>
        <v>2.1582172659740098E-3</v>
      </c>
      <c r="Z399" s="55">
        <f t="shared" si="203"/>
        <v>3.3514833046917052E-3</v>
      </c>
      <c r="AC399" s="68">
        <f t="shared" si="235"/>
        <v>2.9463705595784797E-3</v>
      </c>
      <c r="AD399" s="68">
        <f t="shared" si="204"/>
        <v>5.027783942394953E-3</v>
      </c>
      <c r="AE399" s="68">
        <f t="shared" si="205"/>
        <v>3.329241116982387E-3</v>
      </c>
      <c r="AF399" s="68">
        <f t="shared" si="206"/>
        <v>7.6970496203067305E-3</v>
      </c>
      <c r="AG399" s="68">
        <f t="shared" si="207"/>
        <v>8.4977555863743476E-3</v>
      </c>
      <c r="AH399" s="68">
        <f t="shared" si="208"/>
        <v>0.20164053518166447</v>
      </c>
      <c r="AI399" s="68">
        <f t="shared" si="209"/>
        <v>2.3356541666714085E-2</v>
      </c>
      <c r="AJ399" s="68">
        <f t="shared" si="210"/>
        <v>2.1479867827081302E-3</v>
      </c>
      <c r="AK399" s="68">
        <f t="shared" si="211"/>
        <v>2.3509171241201804E-3</v>
      </c>
      <c r="AL399" s="68">
        <f t="shared" si="212"/>
        <v>1.1481729901927203E-2</v>
      </c>
      <c r="AO399" s="67">
        <f t="shared" si="213"/>
        <v>6.5324850966345916E-4</v>
      </c>
      <c r="AP399" s="67">
        <f t="shared" si="214"/>
        <v>1.1569459280782288E-3</v>
      </c>
      <c r="AQ399" s="67">
        <f t="shared" si="215"/>
        <v>7.3435217563812684E-4</v>
      </c>
      <c r="AR399" s="67">
        <f t="shared" si="216"/>
        <v>2.4682465023865346E-3</v>
      </c>
      <c r="AS399" s="67">
        <f t="shared" si="217"/>
        <v>1.6154981939887365E-3</v>
      </c>
      <c r="AT399" s="67">
        <f t="shared" si="218"/>
        <v>7.1659331078033128E-2</v>
      </c>
      <c r="AU399" s="67">
        <f t="shared" si="219"/>
        <v>1.9651676264593708E-3</v>
      </c>
      <c r="AV399" s="67">
        <f t="shared" si="220"/>
        <v>2.0786192087519266E-4</v>
      </c>
      <c r="AW399" s="67">
        <f t="shared" si="221"/>
        <v>8.9964739833052997E-5</v>
      </c>
      <c r="AX399" s="67">
        <f t="shared" si="222"/>
        <v>3.8019866154973456E-3</v>
      </c>
      <c r="BA399" s="67">
        <f t="shared" si="223"/>
        <v>1.0474852145042131E-3</v>
      </c>
      <c r="BB399" s="67">
        <f t="shared" si="236"/>
        <v>1.4322999880700205E-3</v>
      </c>
      <c r="BC399" s="67">
        <f t="shared" si="237"/>
        <v>7.5660666577871596E-4</v>
      </c>
      <c r="BD399" s="67">
        <f t="shared" si="238"/>
        <v>2.6292073513150506E-3</v>
      </c>
      <c r="BE399" s="67">
        <f t="shared" si="239"/>
        <v>1.4122386799069239E-3</v>
      </c>
      <c r="BF399" s="67">
        <f t="shared" si="240"/>
        <v>6.7236976700678103E-2</v>
      </c>
      <c r="BG399" s="67">
        <f t="shared" si="241"/>
        <v>1.3059078606840989E-3</v>
      </c>
      <c r="BH399" s="67">
        <f t="shared" si="242"/>
        <v>2.0786192087519266E-4</v>
      </c>
      <c r="BI399" s="67">
        <f t="shared" si="243"/>
        <v>1.0273511831311762E-4</v>
      </c>
      <c r="BJ399" s="67">
        <f t="shared" si="244"/>
        <v>4.3282599817381518E-3</v>
      </c>
      <c r="BK399" s="55"/>
    </row>
    <row r="400" spans="4:63">
      <c r="D400" s="52">
        <f t="shared" si="193"/>
        <v>7</v>
      </c>
      <c r="E400" s="67">
        <f t="shared" si="224"/>
        <v>1.9030201968026268E-3</v>
      </c>
      <c r="F400" s="67">
        <f t="shared" si="225"/>
        <v>3.6897897020942323E-3</v>
      </c>
      <c r="G400" s="67">
        <f t="shared" si="226"/>
        <v>2.6334877031757393E-3</v>
      </c>
      <c r="H400" s="67">
        <f t="shared" si="227"/>
        <v>5.1196507543811607E-3</v>
      </c>
      <c r="I400" s="67">
        <f t="shared" si="228"/>
        <v>7.192399668469315E-3</v>
      </c>
      <c r="J400" s="67">
        <f t="shared" si="229"/>
        <v>0.14023375857244935</v>
      </c>
      <c r="K400" s="67">
        <f t="shared" si="230"/>
        <v>2.2794414217860146E-2</v>
      </c>
      <c r="L400" s="67">
        <f t="shared" si="231"/>
        <v>1.987599702141176E-3</v>
      </c>
      <c r="M400" s="67">
        <f t="shared" si="232"/>
        <v>2.3150668268687815E-3</v>
      </c>
      <c r="N400" s="67">
        <f t="shared" si="233"/>
        <v>7.4321904166496523E-3</v>
      </c>
      <c r="Q400" s="55">
        <f t="shared" si="234"/>
        <v>1.2491188150936634E-3</v>
      </c>
      <c r="R400" s="55">
        <f t="shared" si="195"/>
        <v>2.5161064978145324E-3</v>
      </c>
      <c r="S400" s="55">
        <f t="shared" si="196"/>
        <v>1.8716297030130233E-3</v>
      </c>
      <c r="T400" s="55">
        <f t="shared" si="197"/>
        <v>2.6444331225643197E-3</v>
      </c>
      <c r="U400" s="55">
        <f t="shared" si="198"/>
        <v>5.5654320486646734E-3</v>
      </c>
      <c r="V400" s="55">
        <f t="shared" si="199"/>
        <v>6.5776711754652703E-2</v>
      </c>
      <c r="W400" s="55">
        <f t="shared" si="200"/>
        <v>2.0763008229753934E-2</v>
      </c>
      <c r="X400" s="55">
        <f t="shared" si="201"/>
        <v>1.7745043260533814E-3</v>
      </c>
      <c r="Y400" s="55">
        <f t="shared" si="202"/>
        <v>2.2226880103616313E-3</v>
      </c>
      <c r="Z400" s="55">
        <f t="shared" si="203"/>
        <v>3.4200643731091915E-3</v>
      </c>
      <c r="AC400" s="68">
        <f t="shared" si="235"/>
        <v>2.9511582833523444E-3</v>
      </c>
      <c r="AD400" s="68">
        <f t="shared" si="204"/>
        <v>5.1388269663657235E-3</v>
      </c>
      <c r="AE400" s="68">
        <f t="shared" si="205"/>
        <v>3.4155377527270536E-3</v>
      </c>
      <c r="AF400" s="68">
        <f t="shared" si="206"/>
        <v>7.7558292351265186E-3</v>
      </c>
      <c r="AG400" s="68">
        <f t="shared" si="207"/>
        <v>8.6158324746562504E-3</v>
      </c>
      <c r="AH400" s="68">
        <f t="shared" si="208"/>
        <v>0.21039151966626304</v>
      </c>
      <c r="AI400" s="68">
        <f t="shared" si="209"/>
        <v>2.4166560440191082E-2</v>
      </c>
      <c r="AJ400" s="68">
        <f t="shared" si="210"/>
        <v>2.2006950782289701E-3</v>
      </c>
      <c r="AK400" s="68">
        <f t="shared" si="211"/>
        <v>2.4190533140102909E-3</v>
      </c>
      <c r="AL400" s="68">
        <f t="shared" si="212"/>
        <v>1.1970589826430919E-2</v>
      </c>
      <c r="AO400" s="67">
        <f t="shared" si="213"/>
        <v>6.539013817089634E-4</v>
      </c>
      <c r="AP400" s="67">
        <f t="shared" si="214"/>
        <v>1.1736832042796999E-3</v>
      </c>
      <c r="AQ400" s="67">
        <f t="shared" si="215"/>
        <v>7.61858000162716E-4</v>
      </c>
      <c r="AR400" s="67">
        <f t="shared" si="216"/>
        <v>2.4752176318168411E-3</v>
      </c>
      <c r="AS400" s="67">
        <f t="shared" si="217"/>
        <v>1.6269676198046416E-3</v>
      </c>
      <c r="AT400" s="67">
        <f t="shared" si="218"/>
        <v>7.4457046817796649E-2</v>
      </c>
      <c r="AU400" s="67">
        <f t="shared" si="219"/>
        <v>2.0314059881062115E-3</v>
      </c>
      <c r="AV400" s="67">
        <f t="shared" si="220"/>
        <v>2.1309537608779454E-4</v>
      </c>
      <c r="AW400" s="67">
        <f t="shared" si="221"/>
        <v>9.2378816507150251E-5</v>
      </c>
      <c r="AX400" s="67">
        <f t="shared" si="222"/>
        <v>4.0121260435404607E-3</v>
      </c>
      <c r="BA400" s="67">
        <f t="shared" si="223"/>
        <v>1.0481380865497176E-3</v>
      </c>
      <c r="BB400" s="67">
        <f t="shared" si="236"/>
        <v>1.4490372642714912E-3</v>
      </c>
      <c r="BC400" s="67">
        <f t="shared" si="237"/>
        <v>7.8205004955131429E-4</v>
      </c>
      <c r="BD400" s="67">
        <f t="shared" si="238"/>
        <v>2.6361784807453579E-3</v>
      </c>
      <c r="BE400" s="67">
        <f t="shared" si="239"/>
        <v>1.4234328061869354E-3</v>
      </c>
      <c r="BF400" s="67">
        <f t="shared" si="240"/>
        <v>7.0157761093813692E-2</v>
      </c>
      <c r="BG400" s="67">
        <f t="shared" si="241"/>
        <v>1.3721462223309361E-3</v>
      </c>
      <c r="BH400" s="67">
        <f t="shared" si="242"/>
        <v>2.130953760877941E-4</v>
      </c>
      <c r="BI400" s="67">
        <f t="shared" si="243"/>
        <v>1.0398648714150934E-4</v>
      </c>
      <c r="BJ400" s="67">
        <f t="shared" si="244"/>
        <v>4.5383994097812665E-3</v>
      </c>
      <c r="BK400" s="55"/>
    </row>
    <row r="401" spans="4:63">
      <c r="D401" s="52">
        <f t="shared" si="193"/>
        <v>7.25</v>
      </c>
      <c r="E401" s="67">
        <f t="shared" si="224"/>
        <v>1.9068599176581833E-3</v>
      </c>
      <c r="F401" s="67">
        <f t="shared" si="225"/>
        <v>3.7814391005750489E-3</v>
      </c>
      <c r="G401" s="67">
        <f t="shared" si="226"/>
        <v>2.6945734859111078E-3</v>
      </c>
      <c r="H401" s="67">
        <f t="shared" si="227"/>
        <v>5.1724374835249616E-3</v>
      </c>
      <c r="I401" s="67">
        <f t="shared" si="228"/>
        <v>7.2980079235601481E-3</v>
      </c>
      <c r="J401" s="67">
        <f t="shared" si="229"/>
        <v>0.14605983949108997</v>
      </c>
      <c r="K401" s="67">
        <f t="shared" si="230"/>
        <v>2.354094225637789E-2</v>
      </c>
      <c r="L401" s="67">
        <f t="shared" si="231"/>
        <v>2.0349160146006873E-3</v>
      </c>
      <c r="M401" s="67">
        <f t="shared" si="232"/>
        <v>2.3819653196794086E-3</v>
      </c>
      <c r="N401" s="67">
        <f t="shared" si="233"/>
        <v>7.7087404216015891E-3</v>
      </c>
      <c r="Q401" s="55">
        <f t="shared" si="234"/>
        <v>1.2523033934083133E-3</v>
      </c>
      <c r="R401" s="55">
        <f t="shared" si="195"/>
        <v>2.5919095766927928E-3</v>
      </c>
      <c r="S401" s="55">
        <f t="shared" si="196"/>
        <v>1.9056318417114239E-3</v>
      </c>
      <c r="T401" s="55">
        <f t="shared" si="197"/>
        <v>2.6895588380840621E-3</v>
      </c>
      <c r="U401" s="55">
        <f t="shared" si="198"/>
        <v>5.6582204263289854E-3</v>
      </c>
      <c r="V401" s="55">
        <f t="shared" si="199"/>
        <v>6.8853078164060166E-2</v>
      </c>
      <c r="W401" s="55">
        <f t="shared" si="200"/>
        <v>2.1443380548084735E-2</v>
      </c>
      <c r="X401" s="55">
        <f t="shared" si="201"/>
        <v>1.8167415164961544E-3</v>
      </c>
      <c r="Y401" s="55">
        <f t="shared" si="202"/>
        <v>2.2868380077573341E-3</v>
      </c>
      <c r="Z401" s="55">
        <f t="shared" si="203"/>
        <v>3.4914372318630683E-3</v>
      </c>
      <c r="AC401" s="68">
        <f t="shared" si="235"/>
        <v>2.9556531467488075E-3</v>
      </c>
      <c r="AD401" s="68">
        <f t="shared" si="204"/>
        <v>5.2463226844490967E-3</v>
      </c>
      <c r="AE401" s="68">
        <f t="shared" si="205"/>
        <v>3.501265439298757E-3</v>
      </c>
      <c r="AF401" s="68">
        <f t="shared" si="206"/>
        <v>7.8162769778943771E-3</v>
      </c>
      <c r="AG401" s="68">
        <f t="shared" si="207"/>
        <v>8.733934677838005E-3</v>
      </c>
      <c r="AH401" s="68">
        <f t="shared" si="208"/>
        <v>0.2191130170630716</v>
      </c>
      <c r="AI401" s="68">
        <f t="shared" si="209"/>
        <v>2.4979244198895773E-2</v>
      </c>
      <c r="AJ401" s="68">
        <f t="shared" si="210"/>
        <v>2.25309051270522E-3</v>
      </c>
      <c r="AK401" s="68">
        <f t="shared" si="211"/>
        <v>2.4873237630621912E-3</v>
      </c>
      <c r="AL401" s="68">
        <f t="shared" si="212"/>
        <v>1.2452316977580915E-2</v>
      </c>
      <c r="AO401" s="67">
        <f t="shared" si="213"/>
        <v>6.5455652424987001E-4</v>
      </c>
      <c r="AP401" s="67">
        <f t="shared" si="214"/>
        <v>1.1895295238822561E-3</v>
      </c>
      <c r="AQ401" s="67">
        <f t="shared" si="215"/>
        <v>7.8894164419968387E-4</v>
      </c>
      <c r="AR401" s="67">
        <f t="shared" si="216"/>
        <v>2.4828786454408995E-3</v>
      </c>
      <c r="AS401" s="67">
        <f t="shared" si="217"/>
        <v>1.6397874972311627E-3</v>
      </c>
      <c r="AT401" s="67">
        <f t="shared" si="218"/>
        <v>7.7206761327029805E-2</v>
      </c>
      <c r="AU401" s="67">
        <f t="shared" si="219"/>
        <v>2.0975617082931546E-3</v>
      </c>
      <c r="AV401" s="67">
        <f t="shared" si="220"/>
        <v>2.181744981045329E-4</v>
      </c>
      <c r="AW401" s="67">
        <f t="shared" si="221"/>
        <v>9.5127311922074513E-5</v>
      </c>
      <c r="AX401" s="67">
        <f t="shared" si="222"/>
        <v>4.2173031897385204E-3</v>
      </c>
      <c r="BA401" s="67">
        <f t="shared" si="223"/>
        <v>1.0487932290906242E-3</v>
      </c>
      <c r="BB401" s="67">
        <f t="shared" si="236"/>
        <v>1.4648835838740478E-3</v>
      </c>
      <c r="BC401" s="67">
        <f t="shared" si="237"/>
        <v>8.0669195338764921E-4</v>
      </c>
      <c r="BD401" s="67">
        <f t="shared" si="238"/>
        <v>2.6438394943694155E-3</v>
      </c>
      <c r="BE401" s="67">
        <f t="shared" si="239"/>
        <v>1.4359267542778569E-3</v>
      </c>
      <c r="BF401" s="67">
        <f t="shared" si="240"/>
        <v>7.3053177571981626E-2</v>
      </c>
      <c r="BG401" s="67">
        <f t="shared" si="241"/>
        <v>1.4383019425178827E-3</v>
      </c>
      <c r="BH401" s="67">
        <f t="shared" si="242"/>
        <v>2.1817449810453268E-4</v>
      </c>
      <c r="BI401" s="67">
        <f t="shared" si="243"/>
        <v>1.0535844338278259E-4</v>
      </c>
      <c r="BJ401" s="67">
        <f t="shared" si="244"/>
        <v>4.7435765559793262E-3</v>
      </c>
      <c r="BK401" s="55"/>
    </row>
    <row r="402" spans="4:63">
      <c r="D402" s="52">
        <f t="shared" si="193"/>
        <v>7.5</v>
      </c>
      <c r="E402" s="67">
        <f t="shared" si="224"/>
        <v>1.9104291018803364E-3</v>
      </c>
      <c r="F402" s="67">
        <f t="shared" si="225"/>
        <v>3.8702842406552582E-3</v>
      </c>
      <c r="G402" s="67">
        <f t="shared" si="226"/>
        <v>2.7559499321006017E-3</v>
      </c>
      <c r="H402" s="67">
        <f t="shared" si="227"/>
        <v>5.226447017361662E-3</v>
      </c>
      <c r="I402" s="67">
        <f t="shared" si="228"/>
        <v>7.4024478806491781E-3</v>
      </c>
      <c r="J402" s="67">
        <f t="shared" si="229"/>
        <v>0.15188077144370266</v>
      </c>
      <c r="K402" s="67">
        <f t="shared" si="230"/>
        <v>2.4290904828255116E-2</v>
      </c>
      <c r="L402" s="67">
        <f t="shared" si="231"/>
        <v>2.0820870098655323E-3</v>
      </c>
      <c r="M402" s="67">
        <f t="shared" si="232"/>
        <v>2.4488809021761711E-3</v>
      </c>
      <c r="N402" s="67">
        <f t="shared" si="233"/>
        <v>7.9826514465401871E-3</v>
      </c>
      <c r="Q402" s="55">
        <f t="shared" si="234"/>
        <v>1.2552153538021079E-3</v>
      </c>
      <c r="R402" s="55">
        <f t="shared" si="195"/>
        <v>2.6658004768054344E-3</v>
      </c>
      <c r="S402" s="55">
        <f t="shared" si="196"/>
        <v>1.9404523694734766E-3</v>
      </c>
      <c r="T402" s="55">
        <f t="shared" si="197"/>
        <v>2.7350450030545152E-3</v>
      </c>
      <c r="U402" s="55">
        <f t="shared" si="198"/>
        <v>5.7486025920150978E-3</v>
      </c>
      <c r="V402" s="55">
        <f t="shared" si="199"/>
        <v>7.1972980487821289E-2</v>
      </c>
      <c r="W402" s="55">
        <f t="shared" si="200"/>
        <v>2.2127290701599883E-2</v>
      </c>
      <c r="X402" s="55">
        <f t="shared" si="201"/>
        <v>1.858974861840469E-3</v>
      </c>
      <c r="Y402" s="55">
        <f t="shared" si="202"/>
        <v>2.3506939870771115E-3</v>
      </c>
      <c r="Z402" s="55">
        <f t="shared" si="203"/>
        <v>3.5662597292803197E-3</v>
      </c>
      <c r="AC402" s="68">
        <f t="shared" si="235"/>
        <v>2.9598795547993192E-3</v>
      </c>
      <c r="AD402" s="68">
        <f t="shared" si="204"/>
        <v>5.3501220644968737E-3</v>
      </c>
      <c r="AE402" s="68">
        <f t="shared" si="205"/>
        <v>3.5864715891285774E-3</v>
      </c>
      <c r="AF402" s="68">
        <f t="shared" si="206"/>
        <v>7.8788098805973247E-3</v>
      </c>
      <c r="AG402" s="68">
        <f t="shared" si="207"/>
        <v>8.8520685246445754E-3</v>
      </c>
      <c r="AH402" s="68">
        <f t="shared" si="208"/>
        <v>0.22779765560014262</v>
      </c>
      <c r="AI402" s="68">
        <f t="shared" si="209"/>
        <v>2.5795259189135077E-2</v>
      </c>
      <c r="AJ402" s="68">
        <f t="shared" si="210"/>
        <v>2.3051991578905955E-3</v>
      </c>
      <c r="AK402" s="68">
        <f t="shared" si="211"/>
        <v>2.5557620360663284E-3</v>
      </c>
      <c r="AL402" s="68">
        <f t="shared" si="212"/>
        <v>1.2925316530040859E-2</v>
      </c>
      <c r="AO402" s="67">
        <f t="shared" si="213"/>
        <v>6.5521374807822846E-4</v>
      </c>
      <c r="AP402" s="67">
        <f t="shared" si="214"/>
        <v>1.2044837638498238E-3</v>
      </c>
      <c r="AQ402" s="67">
        <f t="shared" si="215"/>
        <v>8.1549756262712511E-4</v>
      </c>
      <c r="AR402" s="67">
        <f t="shared" si="216"/>
        <v>2.4914020143071468E-3</v>
      </c>
      <c r="AS402" s="67">
        <f t="shared" si="217"/>
        <v>1.6538452886340803E-3</v>
      </c>
      <c r="AT402" s="67">
        <f t="shared" si="218"/>
        <v>7.9907790955881366E-2</v>
      </c>
      <c r="AU402" s="67">
        <f t="shared" si="219"/>
        <v>2.1636141266552326E-3</v>
      </c>
      <c r="AV402" s="67">
        <f t="shared" si="220"/>
        <v>2.2311214802506326E-4</v>
      </c>
      <c r="AW402" s="67">
        <f t="shared" si="221"/>
        <v>9.8186915099059569E-5</v>
      </c>
      <c r="AX402" s="67">
        <f t="shared" si="222"/>
        <v>4.4163917172598674E-3</v>
      </c>
      <c r="BA402" s="67">
        <f t="shared" si="223"/>
        <v>1.0494504529189829E-3</v>
      </c>
      <c r="BB402" s="67">
        <f t="shared" si="236"/>
        <v>1.4798378238416155E-3</v>
      </c>
      <c r="BC402" s="67">
        <f t="shared" si="237"/>
        <v>8.3052165702797573E-4</v>
      </c>
      <c r="BD402" s="67">
        <f t="shared" si="238"/>
        <v>2.6523628632356628E-3</v>
      </c>
      <c r="BE402" s="67">
        <f t="shared" si="239"/>
        <v>1.4496206439953974E-3</v>
      </c>
      <c r="BF402" s="67">
        <f t="shared" si="240"/>
        <v>7.5916884156439962E-2</v>
      </c>
      <c r="BG402" s="67">
        <f t="shared" si="241"/>
        <v>1.5043543608799607E-3</v>
      </c>
      <c r="BH402" s="67">
        <f t="shared" si="242"/>
        <v>2.2311214802506326E-4</v>
      </c>
      <c r="BI402" s="67">
        <f t="shared" si="243"/>
        <v>1.0688113389015728E-4</v>
      </c>
      <c r="BJ402" s="67">
        <f t="shared" si="244"/>
        <v>4.9426650835006723E-3</v>
      </c>
      <c r="BK402" s="55"/>
    </row>
    <row r="403" spans="4:63">
      <c r="D403" s="52">
        <f t="shared" si="193"/>
        <v>7.75</v>
      </c>
      <c r="E403" s="67">
        <f t="shared" si="224"/>
        <v>1.9137523437084865E-3</v>
      </c>
      <c r="F403" s="67">
        <f t="shared" si="225"/>
        <v>3.9561817067821784E-3</v>
      </c>
      <c r="G403" s="67">
        <f t="shared" si="226"/>
        <v>2.8176751744350462E-3</v>
      </c>
      <c r="H403" s="67">
        <f t="shared" si="227"/>
        <v>5.2819239168298421E-3</v>
      </c>
      <c r="I403" s="67">
        <f t="shared" si="228"/>
        <v>7.50582574864566E-3</v>
      </c>
      <c r="J403" s="67">
        <f t="shared" si="229"/>
        <v>0.15769552463708181</v>
      </c>
      <c r="K403" s="67">
        <f t="shared" si="230"/>
        <v>2.5044988840163721E-2</v>
      </c>
      <c r="L403" s="67">
        <f t="shared" si="231"/>
        <v>2.1291258985897715E-3</v>
      </c>
      <c r="M403" s="67">
        <f t="shared" si="232"/>
        <v>2.5158169922962956E-3</v>
      </c>
      <c r="N403" s="67">
        <f t="shared" si="233"/>
        <v>8.2534851593156853E-3</v>
      </c>
      <c r="Q403" s="55">
        <f t="shared" si="234"/>
        <v>1.2578794797223976E-3</v>
      </c>
      <c r="R403" s="55">
        <f t="shared" si="195"/>
        <v>2.7376412510024873E-3</v>
      </c>
      <c r="S403" s="55">
        <f t="shared" si="196"/>
        <v>1.9762549641119116E-3</v>
      </c>
      <c r="T403" s="55">
        <f t="shared" si="197"/>
        <v>2.7809637073658204E-3</v>
      </c>
      <c r="U403" s="55">
        <f t="shared" si="198"/>
        <v>5.8367972922664822E-3</v>
      </c>
      <c r="V403" s="55">
        <f t="shared" si="199"/>
        <v>7.5136072582581703E-2</v>
      </c>
      <c r="W403" s="55">
        <f t="shared" si="200"/>
        <v>2.2815446257336249E-2</v>
      </c>
      <c r="X403" s="55">
        <f t="shared" si="201"/>
        <v>1.9012047116407306E-3</v>
      </c>
      <c r="Y403" s="55">
        <f t="shared" si="202"/>
        <v>2.4142826772369569E-3</v>
      </c>
      <c r="Z403" s="55">
        <f t="shared" si="203"/>
        <v>3.6451734021257154E-3</v>
      </c>
      <c r="AC403" s="68">
        <f t="shared" si="235"/>
        <v>2.9638619125353298E-3</v>
      </c>
      <c r="AD403" s="68">
        <f t="shared" si="204"/>
        <v>5.450076222553662E-3</v>
      </c>
      <c r="AE403" s="68">
        <f t="shared" si="205"/>
        <v>3.6712036146475955E-3</v>
      </c>
      <c r="AF403" s="68">
        <f t="shared" si="206"/>
        <v>7.9438449752223788E-3</v>
      </c>
      <c r="AG403" s="68">
        <f t="shared" si="207"/>
        <v>8.9702403438009243E-3</v>
      </c>
      <c r="AH403" s="68">
        <f t="shared" si="208"/>
        <v>0.2364380635055286</v>
      </c>
      <c r="AI403" s="68">
        <f t="shared" si="209"/>
        <v>2.6615271657215916E-2</v>
      </c>
      <c r="AJ403" s="68">
        <f t="shared" si="210"/>
        <v>2.3570470855388127E-3</v>
      </c>
      <c r="AK403" s="68">
        <f t="shared" si="211"/>
        <v>2.6244016978131494E-3</v>
      </c>
      <c r="AL403" s="68">
        <f t="shared" si="212"/>
        <v>1.338807028274646E-2</v>
      </c>
      <c r="AO403" s="67">
        <f t="shared" si="213"/>
        <v>6.5587286398608889E-4</v>
      </c>
      <c r="AP403" s="67">
        <f t="shared" si="214"/>
        <v>1.2185404557796911E-3</v>
      </c>
      <c r="AQ403" s="67">
        <f t="shared" si="215"/>
        <v>8.4142021032313462E-4</v>
      </c>
      <c r="AR403" s="67">
        <f t="shared" si="216"/>
        <v>2.5009602094640216E-3</v>
      </c>
      <c r="AS403" s="67">
        <f t="shared" si="217"/>
        <v>1.6690284563791779E-3</v>
      </c>
      <c r="AT403" s="67">
        <f t="shared" si="218"/>
        <v>8.2559452054500104E-2</v>
      </c>
      <c r="AU403" s="67">
        <f t="shared" si="219"/>
        <v>2.2295425828274713E-3</v>
      </c>
      <c r="AV403" s="67">
        <f t="shared" si="220"/>
        <v>2.2792118694904095E-4</v>
      </c>
      <c r="AW403" s="67">
        <f t="shared" si="221"/>
        <v>1.0153431505933877E-4</v>
      </c>
      <c r="AX403" s="67">
        <f t="shared" si="222"/>
        <v>4.6083117571899699E-3</v>
      </c>
      <c r="BA403" s="67">
        <f t="shared" si="223"/>
        <v>1.0501095688268433E-3</v>
      </c>
      <c r="BB403" s="67">
        <f t="shared" si="236"/>
        <v>1.4938945157714836E-3</v>
      </c>
      <c r="BC403" s="67">
        <f t="shared" si="237"/>
        <v>8.5352844021254924E-4</v>
      </c>
      <c r="BD403" s="67">
        <f t="shared" si="238"/>
        <v>2.6619210583925367E-3</v>
      </c>
      <c r="BE403" s="67">
        <f t="shared" si="239"/>
        <v>1.4644145951552643E-3</v>
      </c>
      <c r="BF403" s="67">
        <f t="shared" si="240"/>
        <v>7.8742538868446788E-2</v>
      </c>
      <c r="BG403" s="67">
        <f t="shared" si="241"/>
        <v>1.570282817052196E-3</v>
      </c>
      <c r="BH403" s="67">
        <f t="shared" si="242"/>
        <v>2.2792118694904117E-4</v>
      </c>
      <c r="BI403" s="67">
        <f t="shared" si="243"/>
        <v>1.0858470551685382E-4</v>
      </c>
      <c r="BJ403" s="67">
        <f t="shared" si="244"/>
        <v>5.1345851234307748E-3</v>
      </c>
      <c r="BK403" s="55"/>
    </row>
    <row r="404" spans="4:63">
      <c r="D404" s="52">
        <f t="shared" si="193"/>
        <v>8</v>
      </c>
      <c r="E404" s="67">
        <f t="shared" si="224"/>
        <v>1.9168542373820337E-3</v>
      </c>
      <c r="F404" s="67">
        <f t="shared" si="225"/>
        <v>4.0389925769625705E-3</v>
      </c>
      <c r="G404" s="67">
        <f t="shared" si="226"/>
        <v>2.879807345605266E-3</v>
      </c>
      <c r="H404" s="67">
        <f t="shared" si="227"/>
        <v>5.3391127428680813E-3</v>
      </c>
      <c r="I404" s="67">
        <f t="shared" si="228"/>
        <v>7.6082477364588482E-3</v>
      </c>
      <c r="J404" s="67">
        <f t="shared" si="229"/>
        <v>0.16350306927802183</v>
      </c>
      <c r="K404" s="67">
        <f t="shared" si="230"/>
        <v>2.5803881198775597E-2</v>
      </c>
      <c r="L404" s="67">
        <f t="shared" si="231"/>
        <v>2.1760458914274654E-3</v>
      </c>
      <c r="M404" s="67">
        <f t="shared" si="232"/>
        <v>2.5827770079770098E-3</v>
      </c>
      <c r="N404" s="67">
        <f t="shared" si="233"/>
        <v>8.5208333841332359E-3</v>
      </c>
      <c r="Q404" s="55">
        <f t="shared" si="234"/>
        <v>1.2603205546165327E-3</v>
      </c>
      <c r="R404" s="55">
        <f t="shared" si="195"/>
        <v>2.8073027910600614E-3</v>
      </c>
      <c r="S404" s="55">
        <f t="shared" si="196"/>
        <v>2.0132033034394592E-3</v>
      </c>
      <c r="T404" s="55">
        <f t="shared" si="197"/>
        <v>2.82738704090812E-3</v>
      </c>
      <c r="U404" s="55">
        <f t="shared" si="198"/>
        <v>5.9230232736266113E-3</v>
      </c>
      <c r="V404" s="55">
        <f t="shared" si="199"/>
        <v>7.8342008304987082E-2</v>
      </c>
      <c r="W404" s="55">
        <f t="shared" si="200"/>
        <v>2.3508554782330705E-2</v>
      </c>
      <c r="X404" s="55">
        <f t="shared" si="201"/>
        <v>1.9434314154513444E-3</v>
      </c>
      <c r="Y404" s="55">
        <f t="shared" si="202"/>
        <v>2.477630807152863E-3</v>
      </c>
      <c r="Z404" s="55">
        <f t="shared" si="203"/>
        <v>3.7288034756018085E-3</v>
      </c>
      <c r="AC404" s="68">
        <f t="shared" si="235"/>
        <v>2.9676246249882893E-3</v>
      </c>
      <c r="AD404" s="68">
        <f t="shared" si="204"/>
        <v>5.5460364228568726E-3</v>
      </c>
      <c r="AE404" s="68">
        <f t="shared" si="205"/>
        <v>3.7555089282868908E-3</v>
      </c>
      <c r="AF404" s="68">
        <f t="shared" si="206"/>
        <v>8.0117992937565573E-3</v>
      </c>
      <c r="AG404" s="68">
        <f t="shared" si="207"/>
        <v>9.0884564640320142E-3</v>
      </c>
      <c r="AH404" s="68">
        <f t="shared" si="208"/>
        <v>0.24502686900728204</v>
      </c>
      <c r="AI404" s="68">
        <f t="shared" si="209"/>
        <v>2.7439947849445218E-2</v>
      </c>
      <c r="AJ404" s="68">
        <f t="shared" si="210"/>
        <v>2.4086603674035871E-3</v>
      </c>
      <c r="AK404" s="68">
        <f t="shared" si="211"/>
        <v>2.6932763130931023E-3</v>
      </c>
      <c r="AL404" s="68">
        <f t="shared" si="212"/>
        <v>1.3839136658905467E-2</v>
      </c>
      <c r="AO404" s="67">
        <f t="shared" si="213"/>
        <v>6.5653368276550098E-4</v>
      </c>
      <c r="AP404" s="67">
        <f t="shared" si="214"/>
        <v>1.2316897859025091E-3</v>
      </c>
      <c r="AQ404" s="67">
        <f t="shared" si="215"/>
        <v>8.6660404216580686E-4</v>
      </c>
      <c r="AR404" s="67">
        <f t="shared" si="216"/>
        <v>2.5117257019599613E-3</v>
      </c>
      <c r="AS404" s="67">
        <f t="shared" si="217"/>
        <v>1.6852244628322369E-3</v>
      </c>
      <c r="AT404" s="67">
        <f t="shared" si="218"/>
        <v>8.5161060973034747E-2</v>
      </c>
      <c r="AU404" s="67">
        <f t="shared" si="219"/>
        <v>2.2953264164448928E-3</v>
      </c>
      <c r="AV404" s="67">
        <f t="shared" si="220"/>
        <v>2.3261447597612106E-4</v>
      </c>
      <c r="AW404" s="67">
        <f t="shared" si="221"/>
        <v>1.0514620082414678E-4</v>
      </c>
      <c r="AX404" s="67">
        <f t="shared" si="222"/>
        <v>4.7920299085314269E-3</v>
      </c>
      <c r="BA404" s="67">
        <f t="shared" si="223"/>
        <v>1.0507703876062556E-3</v>
      </c>
      <c r="BB404" s="67">
        <f t="shared" si="236"/>
        <v>1.5070438458943021E-3</v>
      </c>
      <c r="BC404" s="67">
        <f t="shared" si="237"/>
        <v>8.7570158268162474E-4</v>
      </c>
      <c r="BD404" s="67">
        <f t="shared" si="238"/>
        <v>2.672686550888476E-3</v>
      </c>
      <c r="BE404" s="67">
        <f t="shared" si="239"/>
        <v>1.480208727573166E-3</v>
      </c>
      <c r="BF404" s="67">
        <f t="shared" si="240"/>
        <v>8.1523799729260216E-2</v>
      </c>
      <c r="BG404" s="67">
        <f t="shared" si="241"/>
        <v>1.6360666506696209E-3</v>
      </c>
      <c r="BH404" s="67">
        <f t="shared" si="242"/>
        <v>2.3261447597612171E-4</v>
      </c>
      <c r="BI404" s="67">
        <f t="shared" si="243"/>
        <v>1.1049930511609256E-4</v>
      </c>
      <c r="BJ404" s="67">
        <f t="shared" si="244"/>
        <v>5.3183032747722309E-3</v>
      </c>
      <c r="BK404" s="55"/>
    </row>
    <row r="405" spans="4:63">
      <c r="D405" s="52">
        <f t="shared" si="193"/>
        <v>8.25</v>
      </c>
      <c r="E405" s="67">
        <f t="shared" si="224"/>
        <v>1.9197593771403784E-3</v>
      </c>
      <c r="F405" s="67">
        <f t="shared" si="225"/>
        <v>4.1185824227626382E-3</v>
      </c>
      <c r="G405" s="67">
        <f t="shared" si="226"/>
        <v>2.9424045783020864E-3</v>
      </c>
      <c r="H405" s="67">
        <f t="shared" si="227"/>
        <v>5.3982580564149599E-3</v>
      </c>
      <c r="I405" s="67">
        <f t="shared" si="228"/>
        <v>7.7098200529979975E-3</v>
      </c>
      <c r="J405" s="67">
        <f t="shared" si="229"/>
        <v>0.16930237557331712</v>
      </c>
      <c r="K405" s="67">
        <f t="shared" si="230"/>
        <v>2.6568268810762644E-2</v>
      </c>
      <c r="L405" s="67">
        <f t="shared" si="231"/>
        <v>2.222860199032675E-3</v>
      </c>
      <c r="M405" s="67">
        <f t="shared" si="232"/>
        <v>2.6497643671555405E-3</v>
      </c>
      <c r="N405" s="67">
        <f t="shared" si="233"/>
        <v>8.7843181015529008E-3</v>
      </c>
      <c r="Q405" s="55">
        <f t="shared" si="234"/>
        <v>1.262563361931864E-3</v>
      </c>
      <c r="R405" s="55">
        <f t="shared" si="195"/>
        <v>2.8746648276803473E-3</v>
      </c>
      <c r="S405" s="55">
        <f t="shared" si="196"/>
        <v>2.0514610652688499E-3</v>
      </c>
      <c r="T405" s="55">
        <f t="shared" si="197"/>
        <v>2.8743870935715563E-3</v>
      </c>
      <c r="U405" s="55">
        <f t="shared" si="198"/>
        <v>6.0074992826389586E-3</v>
      </c>
      <c r="V405" s="55">
        <f t="shared" si="199"/>
        <v>8.1590441511683071E-2</v>
      </c>
      <c r="W405" s="55">
        <f t="shared" si="200"/>
        <v>2.4207323843620118E-2</v>
      </c>
      <c r="X405" s="55">
        <f t="shared" si="201"/>
        <v>1.9856553228267157E-3</v>
      </c>
      <c r="Y405" s="55">
        <f t="shared" si="202"/>
        <v>2.5407651057408232E-3</v>
      </c>
      <c r="Z405" s="55">
        <f t="shared" si="203"/>
        <v>3.8177588633489376E-3</v>
      </c>
      <c r="AC405" s="68">
        <f t="shared" si="235"/>
        <v>2.9711920971896475E-3</v>
      </c>
      <c r="AD405" s="68">
        <f t="shared" si="204"/>
        <v>5.6378540778367217E-3</v>
      </c>
      <c r="AE405" s="68">
        <f t="shared" si="205"/>
        <v>3.839434942477544E-3</v>
      </c>
      <c r="AF405" s="68">
        <f t="shared" si="206"/>
        <v>8.0830898681868782E-3</v>
      </c>
      <c r="AG405" s="68">
        <f t="shared" si="207"/>
        <v>9.2067232140628091E-3</v>
      </c>
      <c r="AH405" s="68">
        <f t="shared" si="208"/>
        <v>0.25355670033345545</v>
      </c>
      <c r="AI405" s="68">
        <f t="shared" si="209"/>
        <v>2.8269954012129901E-2</v>
      </c>
      <c r="AJ405" s="68">
        <f t="shared" si="210"/>
        <v>2.4600650752386348E-3</v>
      </c>
      <c r="AK405" s="68">
        <f t="shared" si="211"/>
        <v>2.762419446696634E-3</v>
      </c>
      <c r="AL405" s="68">
        <f t="shared" si="212"/>
        <v>1.4277150705997669E-2</v>
      </c>
      <c r="AO405" s="67">
        <f t="shared" si="213"/>
        <v>6.5719601520851443E-4</v>
      </c>
      <c r="AP405" s="67">
        <f t="shared" si="214"/>
        <v>1.2439175950822909E-3</v>
      </c>
      <c r="AQ405" s="67">
        <f t="shared" si="215"/>
        <v>8.909435130332365E-4</v>
      </c>
      <c r="AR405" s="67">
        <f t="shared" si="216"/>
        <v>2.5238709628434036E-3</v>
      </c>
      <c r="AS405" s="67">
        <f t="shared" si="217"/>
        <v>1.7023207703590389E-3</v>
      </c>
      <c r="AT405" s="67">
        <f t="shared" si="218"/>
        <v>8.771193406163405E-2</v>
      </c>
      <c r="AU405" s="67">
        <f t="shared" si="219"/>
        <v>2.360944967142526E-3</v>
      </c>
      <c r="AV405" s="67">
        <f t="shared" si="220"/>
        <v>2.3720487620595932E-4</v>
      </c>
      <c r="AW405" s="67">
        <f t="shared" si="221"/>
        <v>1.0899926141471738E-4</v>
      </c>
      <c r="AX405" s="67">
        <f t="shared" si="222"/>
        <v>4.9665592382039632E-3</v>
      </c>
      <c r="BA405" s="67">
        <f t="shared" si="223"/>
        <v>1.0514327200492691E-3</v>
      </c>
      <c r="BB405" s="67">
        <f t="shared" si="236"/>
        <v>1.5192716550740835E-3</v>
      </c>
      <c r="BC405" s="67">
        <f t="shared" si="237"/>
        <v>8.9703036417545763E-4</v>
      </c>
      <c r="BD405" s="67">
        <f t="shared" si="238"/>
        <v>2.6848318117719183E-3</v>
      </c>
      <c r="BE405" s="67">
        <f t="shared" si="239"/>
        <v>1.4969031610648116E-3</v>
      </c>
      <c r="BF405" s="67">
        <f t="shared" si="240"/>
        <v>8.4254324760138333E-2</v>
      </c>
      <c r="BG405" s="67">
        <f t="shared" si="241"/>
        <v>1.7016852013672576E-3</v>
      </c>
      <c r="BH405" s="67">
        <f t="shared" si="242"/>
        <v>2.3720487620595976E-4</v>
      </c>
      <c r="BI405" s="67">
        <f t="shared" si="243"/>
        <v>1.1265507954109346E-4</v>
      </c>
      <c r="BJ405" s="67">
        <f t="shared" si="244"/>
        <v>5.4928326044447681E-3</v>
      </c>
      <c r="BK405" s="55"/>
    </row>
    <row r="406" spans="4:63">
      <c r="D406" s="52">
        <f t="shared" si="193"/>
        <v>8.5</v>
      </c>
      <c r="E406" s="67">
        <f t="shared" si="224"/>
        <v>1.922492357222921E-3</v>
      </c>
      <c r="F406" s="67">
        <f t="shared" si="225"/>
        <v>4.1948213093080267E-3</v>
      </c>
      <c r="G406" s="67">
        <f t="shared" si="226"/>
        <v>3.0055250052163324E-3</v>
      </c>
      <c r="H406" s="67">
        <f t="shared" si="227"/>
        <v>5.4596044184090572E-3</v>
      </c>
      <c r="I406" s="67">
        <f t="shared" si="228"/>
        <v>7.8106489071723632E-3</v>
      </c>
      <c r="J406" s="67">
        <f t="shared" si="229"/>
        <v>0.17509241372976211</v>
      </c>
      <c r="K406" s="67">
        <f t="shared" si="230"/>
        <v>2.7338838582796756E-2</v>
      </c>
      <c r="L406" s="67">
        <f t="shared" si="231"/>
        <v>2.2695820320594606E-3</v>
      </c>
      <c r="M406" s="67">
        <f t="shared" si="232"/>
        <v>2.7167824877691151E-3</v>
      </c>
      <c r="N406" s="67">
        <f t="shared" si="233"/>
        <v>9.043591448489657E-3</v>
      </c>
      <c r="Q406" s="55">
        <f t="shared" si="234"/>
        <v>1.2646326851157418E-3</v>
      </c>
      <c r="R406" s="55">
        <f t="shared" si="195"/>
        <v>2.9396159304916161E-3</v>
      </c>
      <c r="S406" s="55">
        <f t="shared" si="196"/>
        <v>2.0911919274128141E-3</v>
      </c>
      <c r="T406" s="55">
        <f t="shared" si="197"/>
        <v>2.9220359552462713E-3</v>
      </c>
      <c r="U406" s="55">
        <f t="shared" si="198"/>
        <v>6.0904440658469967E-3</v>
      </c>
      <c r="V406" s="55">
        <f t="shared" si="199"/>
        <v>8.4881026059315329E-2</v>
      </c>
      <c r="W406" s="55">
        <f t="shared" si="200"/>
        <v>2.4912461008241356E-2</v>
      </c>
      <c r="X406" s="55">
        <f t="shared" si="201"/>
        <v>2.0278767833212499E-3</v>
      </c>
      <c r="Y406" s="55">
        <f t="shared" si="202"/>
        <v>2.6037123019168312E-3</v>
      </c>
      <c r="Z406" s="55">
        <f t="shared" si="203"/>
        <v>3.9126321674452253E-3</v>
      </c>
      <c r="AC406" s="68">
        <f t="shared" si="235"/>
        <v>2.974588734170855E-3</v>
      </c>
      <c r="AD406" s="68">
        <f t="shared" si="204"/>
        <v>5.7253807481162308E-3</v>
      </c>
      <c r="AE406" s="68">
        <f t="shared" si="205"/>
        <v>3.9230290696506357E-3</v>
      </c>
      <c r="AF406" s="68">
        <f t="shared" si="206"/>
        <v>8.1581337305003596E-3</v>
      </c>
      <c r="AG406" s="68">
        <f t="shared" si="207"/>
        <v>9.3250469226182717E-3</v>
      </c>
      <c r="AH406" s="68">
        <f t="shared" si="208"/>
        <v>0.26202018571210128</v>
      </c>
      <c r="AI406" s="68">
        <f t="shared" si="209"/>
        <v>2.9105956391576891E-2</v>
      </c>
      <c r="AJ406" s="68">
        <f t="shared" si="210"/>
        <v>2.5112872807976716E-3</v>
      </c>
      <c r="AK406" s="68">
        <f t="shared" si="211"/>
        <v>2.831864663414192E-3</v>
      </c>
      <c r="AL406" s="68">
        <f t="shared" si="212"/>
        <v>1.4700824095774893E-2</v>
      </c>
      <c r="AO406" s="67">
        <f t="shared" si="213"/>
        <v>6.5785967210717916E-4</v>
      </c>
      <c r="AP406" s="67">
        <f t="shared" si="214"/>
        <v>1.2552053788164107E-3</v>
      </c>
      <c r="AQ406" s="67">
        <f t="shared" si="215"/>
        <v>9.1433307780351821E-4</v>
      </c>
      <c r="AR406" s="67">
        <f t="shared" si="216"/>
        <v>2.5375684631627859E-3</v>
      </c>
      <c r="AS406" s="67">
        <f t="shared" si="217"/>
        <v>1.7202048413253665E-3</v>
      </c>
      <c r="AT406" s="67">
        <f t="shared" si="218"/>
        <v>9.0211387670446785E-2</v>
      </c>
      <c r="AU406" s="67">
        <f t="shared" si="219"/>
        <v>2.4263775745554002E-3</v>
      </c>
      <c r="AV406" s="67">
        <f t="shared" si="220"/>
        <v>2.4170524873821063E-4</v>
      </c>
      <c r="AW406" s="67">
        <f t="shared" si="221"/>
        <v>1.1307018585228392E-4</v>
      </c>
      <c r="AX406" s="67">
        <f t="shared" si="222"/>
        <v>5.1309592810444317E-3</v>
      </c>
      <c r="BA406" s="67">
        <f t="shared" si="223"/>
        <v>1.052096376947934E-3</v>
      </c>
      <c r="BB406" s="67">
        <f t="shared" si="236"/>
        <v>1.5305594388082041E-3</v>
      </c>
      <c r="BC406" s="67">
        <f t="shared" si="237"/>
        <v>9.1750406443430335E-4</v>
      </c>
      <c r="BD406" s="67">
        <f t="shared" si="238"/>
        <v>2.6985293120913023E-3</v>
      </c>
      <c r="BE406" s="67">
        <f t="shared" si="239"/>
        <v>1.5143980154459086E-3</v>
      </c>
      <c r="BF406" s="67">
        <f t="shared" si="240"/>
        <v>8.6927771982339169E-2</v>
      </c>
      <c r="BG406" s="67">
        <f t="shared" si="241"/>
        <v>1.7671178087801352E-3</v>
      </c>
      <c r="BH406" s="67">
        <f t="shared" si="242"/>
        <v>2.4170524873821106E-4</v>
      </c>
      <c r="BI406" s="67">
        <f t="shared" si="243"/>
        <v>1.150821756450769E-4</v>
      </c>
      <c r="BJ406" s="67">
        <f t="shared" si="244"/>
        <v>5.6572326472852357E-3</v>
      </c>
      <c r="BK406" s="55"/>
    </row>
    <row r="407" spans="4:63">
      <c r="D407" s="52">
        <f t="shared" si="193"/>
        <v>8.75</v>
      </c>
      <c r="E407" s="67">
        <f t="shared" si="224"/>
        <v>1.9250777718690618E-3</v>
      </c>
      <c r="F407" s="67">
        <f t="shared" si="225"/>
        <v>4.267583795283825E-3</v>
      </c>
      <c r="G407" s="67">
        <f t="shared" si="226"/>
        <v>3.0692267590388287E-3</v>
      </c>
      <c r="H407" s="67">
        <f t="shared" si="227"/>
        <v>5.5233963897889544E-3</v>
      </c>
      <c r="I407" s="67">
        <f t="shared" si="228"/>
        <v>7.9108405078912002E-3</v>
      </c>
      <c r="J407" s="67">
        <f t="shared" si="229"/>
        <v>0.18087215395415121</v>
      </c>
      <c r="K407" s="67">
        <f t="shared" si="230"/>
        <v>2.8116277421549832E-2</v>
      </c>
      <c r="L407" s="67">
        <f t="shared" si="231"/>
        <v>2.3162246011618824E-3</v>
      </c>
      <c r="M407" s="67">
        <f t="shared" si="232"/>
        <v>2.78383478775496E-3</v>
      </c>
      <c r="N407" s="67">
        <f t="shared" si="233"/>
        <v>9.2983357182133911E-3</v>
      </c>
      <c r="Q407" s="55">
        <f t="shared" si="234"/>
        <v>1.2665533076155167E-3</v>
      </c>
      <c r="R407" s="55">
        <f t="shared" si="195"/>
        <v>3.0020535080482187E-3</v>
      </c>
      <c r="S407" s="55">
        <f t="shared" si="196"/>
        <v>2.1325595676840821E-3</v>
      </c>
      <c r="T407" s="55">
        <f t="shared" si="197"/>
        <v>2.9704057158224067E-3</v>
      </c>
      <c r="U407" s="55">
        <f t="shared" si="198"/>
        <v>6.1720763697941982E-3</v>
      </c>
      <c r="V407" s="55">
        <f t="shared" si="199"/>
        <v>8.8213415804529516E-2</v>
      </c>
      <c r="W407" s="55">
        <f t="shared" si="200"/>
        <v>2.5624673843231291E-2</v>
      </c>
      <c r="X407" s="55">
        <f t="shared" si="201"/>
        <v>2.0700961464893523E-3</v>
      </c>
      <c r="Y407" s="55">
        <f t="shared" si="202"/>
        <v>2.6664991245968798E-3</v>
      </c>
      <c r="Z407" s="55">
        <f t="shared" si="203"/>
        <v>4.0139996784065782E-3</v>
      </c>
      <c r="AC407" s="68">
        <f t="shared" si="235"/>
        <v>2.9778389409633615E-3</v>
      </c>
      <c r="AD407" s="68">
        <f t="shared" si="204"/>
        <v>5.8084681425112257E-3</v>
      </c>
      <c r="AE407" s="68">
        <f t="shared" si="205"/>
        <v>4.0063387222372456E-3</v>
      </c>
      <c r="AF407" s="68">
        <f t="shared" si="206"/>
        <v>8.2373479126840177E-3</v>
      </c>
      <c r="AG407" s="68">
        <f t="shared" si="207"/>
        <v>9.4434339184233662E-3</v>
      </c>
      <c r="AH407" s="68">
        <f t="shared" si="208"/>
        <v>0.27040995337127205</v>
      </c>
      <c r="AI407" s="68">
        <f t="shared" si="209"/>
        <v>2.9948621234093108E-2</v>
      </c>
      <c r="AJ407" s="68">
        <f t="shared" si="210"/>
        <v>2.5623530558344133E-3</v>
      </c>
      <c r="AK407" s="68">
        <f t="shared" si="211"/>
        <v>2.9016455280362237E-3</v>
      </c>
      <c r="AL407" s="68">
        <f t="shared" si="212"/>
        <v>1.510894512426101E-2</v>
      </c>
      <c r="AO407" s="67">
        <f t="shared" si="213"/>
        <v>6.5852446425354507E-4</v>
      </c>
      <c r="AP407" s="67">
        <f t="shared" si="214"/>
        <v>1.2655302872356063E-3</v>
      </c>
      <c r="AQ407" s="67">
        <f t="shared" si="215"/>
        <v>9.3666719135474669E-4</v>
      </c>
      <c r="AR407" s="67">
        <f t="shared" si="216"/>
        <v>2.5529906739665477E-3</v>
      </c>
      <c r="AS407" s="67">
        <f t="shared" si="217"/>
        <v>1.738764138097002E-3</v>
      </c>
      <c r="AT407" s="67">
        <f t="shared" si="218"/>
        <v>9.2658738149621694E-2</v>
      </c>
      <c r="AU407" s="67">
        <f t="shared" si="219"/>
        <v>2.4916035783185408E-3</v>
      </c>
      <c r="AV407" s="67">
        <f t="shared" si="220"/>
        <v>2.4612845467253007E-4</v>
      </c>
      <c r="AW407" s="67">
        <f t="shared" si="221"/>
        <v>1.1733566315808019E-4</v>
      </c>
      <c r="AX407" s="67">
        <f t="shared" si="222"/>
        <v>5.2843360398068129E-3</v>
      </c>
      <c r="BA407" s="67">
        <f t="shared" si="223"/>
        <v>1.0527611690942997E-3</v>
      </c>
      <c r="BB407" s="67">
        <f t="shared" si="236"/>
        <v>1.5408843472274007E-3</v>
      </c>
      <c r="BC407" s="67">
        <f t="shared" si="237"/>
        <v>9.3711196319841688E-4</v>
      </c>
      <c r="BD407" s="67">
        <f t="shared" si="238"/>
        <v>2.7139515228950632E-3</v>
      </c>
      <c r="BE407" s="67">
        <f t="shared" si="239"/>
        <v>1.5325934105321661E-3</v>
      </c>
      <c r="BF407" s="67">
        <f t="shared" si="240"/>
        <v>8.9537799417120839E-2</v>
      </c>
      <c r="BG407" s="67">
        <f t="shared" si="241"/>
        <v>1.8323438125432759E-3</v>
      </c>
      <c r="BH407" s="67">
        <f t="shared" si="242"/>
        <v>2.4612845467253093E-4</v>
      </c>
      <c r="BI407" s="67">
        <f t="shared" si="243"/>
        <v>1.1781074028126368E-4</v>
      </c>
      <c r="BJ407" s="67">
        <f t="shared" si="244"/>
        <v>5.8106094060476187E-3</v>
      </c>
      <c r="BK407" s="55"/>
    </row>
    <row r="408" spans="4:63">
      <c r="D408" s="52">
        <f t="shared" si="193"/>
        <v>9</v>
      </c>
      <c r="E408" s="67">
        <f t="shared" si="224"/>
        <v>1.9275402153182009E-3</v>
      </c>
      <c r="F408" s="67">
        <f t="shared" si="225"/>
        <v>4.3367489329345652E-3</v>
      </c>
      <c r="G408" s="67">
        <f t="shared" si="226"/>
        <v>3.1335679724604007E-3</v>
      </c>
      <c r="H408" s="67">
        <f t="shared" si="227"/>
        <v>5.58987853149323E-3</v>
      </c>
      <c r="I408" s="67">
        <f t="shared" si="228"/>
        <v>8.0105010640637627E-3</v>
      </c>
      <c r="J408" s="67">
        <f t="shared" si="229"/>
        <v>0.18664056645327881</v>
      </c>
      <c r="K408" s="67">
        <f t="shared" si="230"/>
        <v>2.8901272233693768E-2</v>
      </c>
      <c r="L408" s="67">
        <f t="shared" si="231"/>
        <v>2.3628011169940016E-3</v>
      </c>
      <c r="M408" s="67">
        <f t="shared" si="232"/>
        <v>2.8509246850503028E-3</v>
      </c>
      <c r="N408" s="67">
        <f t="shared" si="233"/>
        <v>9.5482633603489048E-3</v>
      </c>
      <c r="Q408" s="55">
        <f t="shared" si="234"/>
        <v>1.2683500128785391E-3</v>
      </c>
      <c r="R408" s="55">
        <f t="shared" si="195"/>
        <v>3.0618838078305868E-3</v>
      </c>
      <c r="S408" s="55">
        <f t="shared" si="196"/>
        <v>2.1757276638953841E-3</v>
      </c>
      <c r="T408" s="55">
        <f t="shared" si="197"/>
        <v>3.019568465190105E-3</v>
      </c>
      <c r="U408" s="55">
        <f t="shared" si="198"/>
        <v>6.2526149410240357E-3</v>
      </c>
      <c r="V408" s="55">
        <f t="shared" si="199"/>
        <v>9.1587264603971291E-2</v>
      </c>
      <c r="W408" s="55">
        <f t="shared" si="200"/>
        <v>2.6344669915626794E-2</v>
      </c>
      <c r="X408" s="55">
        <f t="shared" si="201"/>
        <v>2.1123137618854282E-3</v>
      </c>
      <c r="Y408" s="55">
        <f t="shared" si="202"/>
        <v>2.729152302696962E-3</v>
      </c>
      <c r="Z408" s="55">
        <f t="shared" si="203"/>
        <v>4.1224213751866884E-3</v>
      </c>
      <c r="AC408" s="68">
        <f t="shared" si="235"/>
        <v>2.9809671225986176E-3</v>
      </c>
      <c r="AD408" s="68">
        <f t="shared" si="204"/>
        <v>5.8869681180303375E-3</v>
      </c>
      <c r="AE408" s="68">
        <f t="shared" si="205"/>
        <v>4.0894113126684548E-3</v>
      </c>
      <c r="AF408" s="68">
        <f t="shared" si="206"/>
        <v>8.3211494467248705E-3</v>
      </c>
      <c r="AG408" s="68">
        <f t="shared" si="207"/>
        <v>9.5618905302030533E-3</v>
      </c>
      <c r="AH408" s="68">
        <f t="shared" si="208"/>
        <v>0.27871863153902027</v>
      </c>
      <c r="AI408" s="68">
        <f t="shared" si="209"/>
        <v>3.0798614785985477E-2</v>
      </c>
      <c r="AJ408" s="68">
        <f t="shared" si="210"/>
        <v>2.6132884721025759E-3</v>
      </c>
      <c r="AK408" s="68">
        <f t="shared" si="211"/>
        <v>2.9717956053531766E-3</v>
      </c>
      <c r="AL408" s="68">
        <f t="shared" si="212"/>
        <v>1.5500378711751927E-2</v>
      </c>
      <c r="AO408" s="67">
        <f t="shared" si="213"/>
        <v>6.5919020243966186E-4</v>
      </c>
      <c r="AP408" s="67">
        <f t="shared" si="214"/>
        <v>1.2748651251039784E-3</v>
      </c>
      <c r="AQ408" s="67">
        <f t="shared" si="215"/>
        <v>9.5784030856501659E-4</v>
      </c>
      <c r="AR408" s="67">
        <f t="shared" si="216"/>
        <v>2.570310066303125E-3</v>
      </c>
      <c r="AS408" s="67">
        <f t="shared" si="217"/>
        <v>1.757886123039727E-3</v>
      </c>
      <c r="AT408" s="67">
        <f t="shared" si="218"/>
        <v>9.505330184930752E-2</v>
      </c>
      <c r="AU408" s="67">
        <f t="shared" si="219"/>
        <v>2.5566023180669736E-3</v>
      </c>
      <c r="AV408" s="67">
        <f t="shared" si="220"/>
        <v>2.5048735510857338E-4</v>
      </c>
      <c r="AW408" s="67">
        <f t="shared" si="221"/>
        <v>1.2177238235334086E-4</v>
      </c>
      <c r="AX408" s="67">
        <f t="shared" si="222"/>
        <v>5.4258419851622164E-3</v>
      </c>
      <c r="BA408" s="67">
        <f t="shared" si="223"/>
        <v>1.0534269072804167E-3</v>
      </c>
      <c r="BB408" s="67">
        <f t="shared" si="236"/>
        <v>1.5502191850957723E-3</v>
      </c>
      <c r="BC408" s="67">
        <f t="shared" si="237"/>
        <v>9.5584334020805406E-4</v>
      </c>
      <c r="BD408" s="67">
        <f t="shared" si="238"/>
        <v>2.7312709152316405E-3</v>
      </c>
      <c r="BE408" s="67">
        <f t="shared" si="239"/>
        <v>1.5513894661392906E-3</v>
      </c>
      <c r="BF408" s="67">
        <f t="shared" si="240"/>
        <v>9.2078065085741456E-2</v>
      </c>
      <c r="BG408" s="67">
        <f t="shared" si="241"/>
        <v>1.8973425522917087E-3</v>
      </c>
      <c r="BH408" s="67">
        <f t="shared" si="242"/>
        <v>2.5048735510857425E-4</v>
      </c>
      <c r="BI408" s="67">
        <f t="shared" si="243"/>
        <v>1.2087092030287376E-4</v>
      </c>
      <c r="BJ408" s="67">
        <f t="shared" si="244"/>
        <v>5.9521153514030221E-3</v>
      </c>
      <c r="BK408" s="55"/>
    </row>
    <row r="409" spans="4:63">
      <c r="D409" s="52">
        <f t="shared" si="193"/>
        <v>9.25</v>
      </c>
      <c r="E409" s="67">
        <f t="shared" si="224"/>
        <v>1.9299042818097388E-3</v>
      </c>
      <c r="F409" s="67">
        <f t="shared" si="225"/>
        <v>4.4022002680642195E-3</v>
      </c>
      <c r="G409" s="67">
        <f t="shared" si="226"/>
        <v>3.1986067781718734E-3</v>
      </c>
      <c r="H409" s="67">
        <f t="shared" si="227"/>
        <v>5.6592954044604651E-3</v>
      </c>
      <c r="I409" s="67">
        <f t="shared" si="228"/>
        <v>8.109736784599305E-3</v>
      </c>
      <c r="J409" s="67">
        <f t="shared" si="229"/>
        <v>0.19239662143393935</v>
      </c>
      <c r="K409" s="67">
        <f t="shared" si="230"/>
        <v>2.9694509925900458E-2</v>
      </c>
      <c r="L409" s="67">
        <f t="shared" si="231"/>
        <v>2.4093247902098784E-3</v>
      </c>
      <c r="M409" s="67">
        <f t="shared" si="232"/>
        <v>2.9180555975923707E-3</v>
      </c>
      <c r="N409" s="67">
        <f t="shared" si="233"/>
        <v>9.793116980875911E-3</v>
      </c>
      <c r="Q409" s="55">
        <f t="shared" si="234"/>
        <v>1.2700475843521594E-3</v>
      </c>
      <c r="R409" s="55">
        <f t="shared" si="195"/>
        <v>3.1190219162452325E-3</v>
      </c>
      <c r="S409" s="55">
        <f t="shared" si="196"/>
        <v>2.2208598938594508E-3</v>
      </c>
      <c r="T409" s="55">
        <f t="shared" si="197"/>
        <v>3.0695962932395077E-3</v>
      </c>
      <c r="U409" s="55">
        <f t="shared" si="198"/>
        <v>6.3322785260799819E-3</v>
      </c>
      <c r="V409" s="55">
        <f t="shared" si="199"/>
        <v>9.50022263142863E-2</v>
      </c>
      <c r="W409" s="55">
        <f t="shared" si="200"/>
        <v>2.7073156792464734E-2</v>
      </c>
      <c r="X409" s="55">
        <f t="shared" si="201"/>
        <v>2.154529979063883E-3</v>
      </c>
      <c r="Y409" s="55">
        <f t="shared" si="202"/>
        <v>2.7916985651330714E-3</v>
      </c>
      <c r="Z409" s="55">
        <f t="shared" si="203"/>
        <v>4.2384409251770326E-3</v>
      </c>
      <c r="AC409" s="68">
        <f t="shared" si="235"/>
        <v>2.9839976841080731E-3</v>
      </c>
      <c r="AD409" s="68">
        <f t="shared" si="204"/>
        <v>5.9607326798750008E-3</v>
      </c>
      <c r="AE409" s="68">
        <f t="shared" si="205"/>
        <v>4.1722942533753424E-3</v>
      </c>
      <c r="AF409" s="68">
        <f t="shared" si="206"/>
        <v>8.4099553646099379E-3</v>
      </c>
      <c r="AG409" s="68">
        <f t="shared" si="207"/>
        <v>9.680423086682299E-3</v>
      </c>
      <c r="AH409" s="68">
        <f t="shared" si="208"/>
        <v>0.2869388484433984</v>
      </c>
      <c r="AI409" s="68">
        <f t="shared" si="209"/>
        <v>3.1656603293560917E-2</v>
      </c>
      <c r="AJ409" s="68">
        <f t="shared" si="210"/>
        <v>2.6641196013558748E-3</v>
      </c>
      <c r="AK409" s="68">
        <f t="shared" si="211"/>
        <v>3.0423484601554977E-3</v>
      </c>
      <c r="AL409" s="68">
        <f t="shared" si="212"/>
        <v>1.5874066402815593E-2</v>
      </c>
      <c r="AO409" s="67">
        <f t="shared" si="213"/>
        <v>6.5985669745757944E-4</v>
      </c>
      <c r="AP409" s="67">
        <f t="shared" si="214"/>
        <v>1.283178351818987E-3</v>
      </c>
      <c r="AQ409" s="67">
        <f t="shared" si="215"/>
        <v>9.7774688431242259E-4</v>
      </c>
      <c r="AR409" s="67">
        <f t="shared" si="216"/>
        <v>2.5896991112209574E-3</v>
      </c>
      <c r="AS409" s="67">
        <f t="shared" si="217"/>
        <v>1.7774582585193231E-3</v>
      </c>
      <c r="AT409" s="67">
        <f t="shared" si="218"/>
        <v>9.7394395119653046E-2</v>
      </c>
      <c r="AU409" s="67">
        <f t="shared" si="219"/>
        <v>2.6213531334357242E-3</v>
      </c>
      <c r="AV409" s="67">
        <f t="shared" si="220"/>
        <v>2.5479481114599545E-4</v>
      </c>
      <c r="AW409" s="67">
        <f t="shared" si="221"/>
        <v>1.2635703245929926E-4</v>
      </c>
      <c r="AX409" s="67">
        <f t="shared" si="222"/>
        <v>5.5546760556988784E-3</v>
      </c>
      <c r="BA409" s="67">
        <f t="shared" si="223"/>
        <v>1.0540934022983343E-3</v>
      </c>
      <c r="BB409" s="67">
        <f t="shared" si="236"/>
        <v>1.5585324118107813E-3</v>
      </c>
      <c r="BC409" s="67">
        <f t="shared" si="237"/>
        <v>9.7368747520346901E-4</v>
      </c>
      <c r="BD409" s="67">
        <f t="shared" si="238"/>
        <v>2.7506599601494729E-3</v>
      </c>
      <c r="BE409" s="67">
        <f t="shared" si="239"/>
        <v>1.570686302082994E-3</v>
      </c>
      <c r="BF409" s="67">
        <f t="shared" si="240"/>
        <v>9.4542227009459051E-2</v>
      </c>
      <c r="BG409" s="67">
        <f t="shared" si="241"/>
        <v>1.9620933676604592E-3</v>
      </c>
      <c r="BH409" s="67">
        <f t="shared" si="242"/>
        <v>2.5479481114599632E-4</v>
      </c>
      <c r="BI409" s="67">
        <f t="shared" si="243"/>
        <v>1.2429286256312707E-4</v>
      </c>
      <c r="BJ409" s="67">
        <f t="shared" si="244"/>
        <v>6.0809494219396815E-3</v>
      </c>
      <c r="BK409" s="55"/>
    </row>
    <row r="410" spans="4:63">
      <c r="D410" s="52">
        <f t="shared" si="193"/>
        <v>9.5</v>
      </c>
      <c r="E410" s="67">
        <f t="shared" si="224"/>
        <v>1.9321945655830757E-3</v>
      </c>
      <c r="F410" s="67">
        <f t="shared" si="225"/>
        <v>4.4638258400362058E-3</v>
      </c>
      <c r="G410" s="67">
        <f t="shared" si="226"/>
        <v>3.264401308864072E-3</v>
      </c>
      <c r="H410" s="67">
        <f t="shared" si="227"/>
        <v>5.731891569629239E-3</v>
      </c>
      <c r="I410" s="67">
        <f t="shared" si="228"/>
        <v>8.208653878407083E-3</v>
      </c>
      <c r="J410" s="67">
        <f t="shared" si="229"/>
        <v>0.19813928910292722</v>
      </c>
      <c r="K410" s="67">
        <f t="shared" si="230"/>
        <v>3.0496677404841802E-2</v>
      </c>
      <c r="L410" s="67">
        <f t="shared" si="231"/>
        <v>2.4558088314635736E-3</v>
      </c>
      <c r="M410" s="67">
        <f t="shared" si="232"/>
        <v>2.9852309433183902E-3</v>
      </c>
      <c r="N410" s="67">
        <f t="shared" si="233"/>
        <v>1.0032669342129033E-2</v>
      </c>
      <c r="Q410" s="55">
        <f t="shared" si="234"/>
        <v>1.2716708054837282E-3</v>
      </c>
      <c r="R410" s="55">
        <f t="shared" si="195"/>
        <v>3.1733917586247483E-3</v>
      </c>
      <c r="S410" s="55">
        <f t="shared" si="196"/>
        <v>2.2681199353890126E-3</v>
      </c>
      <c r="T410" s="55">
        <f t="shared" si="197"/>
        <v>3.1205612898607574E-3</v>
      </c>
      <c r="U410" s="55">
        <f t="shared" si="198"/>
        <v>6.4112858715055102E-3</v>
      </c>
      <c r="V410" s="55">
        <f t="shared" si="199"/>
        <v>9.8457954792120203E-2</v>
      </c>
      <c r="W410" s="55">
        <f t="shared" si="200"/>
        <v>2.7810842040781977E-2</v>
      </c>
      <c r="X410" s="55">
        <f t="shared" si="201"/>
        <v>2.1967451475791216E-3</v>
      </c>
      <c r="Y410" s="55">
        <f t="shared" si="202"/>
        <v>2.8541646408212014E-3</v>
      </c>
      <c r="Z410" s="55">
        <f t="shared" si="203"/>
        <v>4.3625856842068721E-3</v>
      </c>
      <c r="AC410" s="68">
        <f t="shared" si="235"/>
        <v>2.9869550305231781E-3</v>
      </c>
      <c r="AD410" s="68">
        <f t="shared" si="204"/>
        <v>6.0296139814394571E-3</v>
      </c>
      <c r="AE410" s="68">
        <f t="shared" si="205"/>
        <v>4.2550349567889896E-3</v>
      </c>
      <c r="AF410" s="68">
        <f t="shared" si="206"/>
        <v>8.5041826983262361E-3</v>
      </c>
      <c r="AG410" s="68">
        <f t="shared" si="207"/>
        <v>9.799037916586064E-3</v>
      </c>
      <c r="AH410" s="68">
        <f t="shared" si="208"/>
        <v>0.29506323231245896</v>
      </c>
      <c r="AI410" s="68">
        <f t="shared" si="209"/>
        <v>3.2523253003126355E-2</v>
      </c>
      <c r="AJ410" s="68">
        <f t="shared" si="210"/>
        <v>2.7148725153480261E-3</v>
      </c>
      <c r="AK410" s="68">
        <f t="shared" si="211"/>
        <v>3.1133376572336346E-3</v>
      </c>
      <c r="AL410" s="68">
        <f t="shared" si="212"/>
        <v>1.6229026366291997E-2</v>
      </c>
      <c r="AO410" s="67">
        <f t="shared" si="213"/>
        <v>6.605237600993475E-4</v>
      </c>
      <c r="AP410" s="67">
        <f t="shared" si="214"/>
        <v>1.2904340814114575E-3</v>
      </c>
      <c r="AQ410" s="67">
        <f t="shared" si="215"/>
        <v>9.9628137347505938E-4</v>
      </c>
      <c r="AR410" s="67">
        <f t="shared" si="216"/>
        <v>2.6113302797684816E-3</v>
      </c>
      <c r="AS410" s="67">
        <f t="shared" si="217"/>
        <v>1.7973680069015728E-3</v>
      </c>
      <c r="AT410" s="67">
        <f t="shared" si="218"/>
        <v>9.9681334310807015E-2</v>
      </c>
      <c r="AU410" s="67">
        <f t="shared" si="219"/>
        <v>2.685835364059825E-3</v>
      </c>
      <c r="AV410" s="67">
        <f t="shared" si="220"/>
        <v>2.5906368388445202E-4</v>
      </c>
      <c r="AW410" s="67">
        <f t="shared" si="221"/>
        <v>1.3106630249718875E-4</v>
      </c>
      <c r="AX410" s="67">
        <f t="shared" si="222"/>
        <v>5.6700836579221606E-3</v>
      </c>
      <c r="BA410" s="67">
        <f t="shared" si="223"/>
        <v>1.0547604649401023E-3</v>
      </c>
      <c r="BB410" s="67">
        <f t="shared" si="236"/>
        <v>1.5657881414032513E-3</v>
      </c>
      <c r="BC410" s="67">
        <f t="shared" si="237"/>
        <v>9.9063364792491759E-4</v>
      </c>
      <c r="BD410" s="67">
        <f t="shared" si="238"/>
        <v>2.7722911286969971E-3</v>
      </c>
      <c r="BE410" s="67">
        <f t="shared" si="239"/>
        <v>1.5903840381789811E-3</v>
      </c>
      <c r="BF410" s="67">
        <f t="shared" si="240"/>
        <v>9.6923943209531738E-2</v>
      </c>
      <c r="BG410" s="67">
        <f t="shared" si="241"/>
        <v>2.0265755982845531E-3</v>
      </c>
      <c r="BH410" s="67">
        <f t="shared" si="242"/>
        <v>2.5906368388445246E-4</v>
      </c>
      <c r="BI410" s="67">
        <f t="shared" si="243"/>
        <v>1.2810671391524442E-4</v>
      </c>
      <c r="BJ410" s="67">
        <f t="shared" si="244"/>
        <v>6.1963570241629646E-3</v>
      </c>
      <c r="BK410" s="55"/>
    </row>
    <row r="411" spans="4:63">
      <c r="D411" s="52">
        <f t="shared" si="193"/>
        <v>9.75</v>
      </c>
      <c r="E411" s="67">
        <f t="shared" si="224"/>
        <v>1.9344356608776122E-3</v>
      </c>
      <c r="F411" s="67">
        <f t="shared" si="225"/>
        <v>4.5215181817733815E-3</v>
      </c>
      <c r="G411" s="67">
        <f t="shared" si="226"/>
        <v>3.3310096972278213E-3</v>
      </c>
      <c r="H411" s="67">
        <f t="shared" si="227"/>
        <v>5.8079115879381311E-3</v>
      </c>
      <c r="I411" s="67">
        <f t="shared" si="228"/>
        <v>8.3073585543963525E-3</v>
      </c>
      <c r="J411" s="67">
        <f t="shared" si="229"/>
        <v>0.20386753966703683</v>
      </c>
      <c r="K411" s="67">
        <f t="shared" si="230"/>
        <v>3.1308461577189695E-2</v>
      </c>
      <c r="L411" s="67">
        <f t="shared" si="231"/>
        <v>2.5022664514091474E-3</v>
      </c>
      <c r="M411" s="67">
        <f t="shared" si="232"/>
        <v>3.0524541401655888E-3</v>
      </c>
      <c r="N411" s="67">
        <f t="shared" si="233"/>
        <v>1.0266723362797808E-2</v>
      </c>
      <c r="Q411" s="55">
        <f t="shared" si="234"/>
        <v>1.2732444597205962E-3</v>
      </c>
      <c r="R411" s="55">
        <f t="shared" si="195"/>
        <v>3.2249260992278064E-3</v>
      </c>
      <c r="S411" s="55">
        <f t="shared" si="196"/>
        <v>2.3176714662967997E-3</v>
      </c>
      <c r="T411" s="55">
        <f t="shared" si="197"/>
        <v>3.1725355449439959E-3</v>
      </c>
      <c r="U411" s="55">
        <f t="shared" si="198"/>
        <v>6.4898557238440924E-3</v>
      </c>
      <c r="V411" s="55">
        <f t="shared" si="199"/>
        <v>0.10195410389411866</v>
      </c>
      <c r="W411" s="55">
        <f t="shared" si="200"/>
        <v>2.8558433227615396E-2</v>
      </c>
      <c r="X411" s="55">
        <f t="shared" si="201"/>
        <v>2.2389596169855499E-3</v>
      </c>
      <c r="Y411" s="55">
        <f t="shared" si="202"/>
        <v>2.9165772586773448E-3</v>
      </c>
      <c r="Z411" s="55">
        <f t="shared" si="203"/>
        <v>4.4953666965432517E-3</v>
      </c>
      <c r="AC411" s="68">
        <f t="shared" si="235"/>
        <v>2.9898635668753832E-3</v>
      </c>
      <c r="AD411" s="68">
        <f t="shared" si="204"/>
        <v>6.0934643243107508E-3</v>
      </c>
      <c r="AE411" s="68">
        <f t="shared" si="205"/>
        <v>4.3376808353404756E-3</v>
      </c>
      <c r="AF411" s="68">
        <f t="shared" si="206"/>
        <v>8.6042484798607814E-3</v>
      </c>
      <c r="AG411" s="68">
        <f t="shared" si="207"/>
        <v>9.9177413486393126E-3</v>
      </c>
      <c r="AH411" s="68">
        <f t="shared" si="208"/>
        <v>0.30308441137425446</v>
      </c>
      <c r="AI411" s="68">
        <f t="shared" si="209"/>
        <v>3.3399230160988717E-2</v>
      </c>
      <c r="AJ411" s="68">
        <f t="shared" si="210"/>
        <v>2.7655732858327458E-3</v>
      </c>
      <c r="AK411" s="68">
        <f t="shared" si="211"/>
        <v>3.1847967613780346E-3</v>
      </c>
      <c r="AL411" s="68">
        <f t="shared" si="212"/>
        <v>1.656435339529317E-2</v>
      </c>
      <c r="AO411" s="67">
        <f t="shared" si="213"/>
        <v>6.6119120115701595E-4</v>
      </c>
      <c r="AP411" s="67">
        <f t="shared" si="214"/>
        <v>1.296592082545575E-3</v>
      </c>
      <c r="AQ411" s="67">
        <f t="shared" si="215"/>
        <v>1.0133382309310216E-3</v>
      </c>
      <c r="AR411" s="67">
        <f t="shared" si="216"/>
        <v>2.6353760429941352E-3</v>
      </c>
      <c r="AS411" s="67">
        <f t="shared" si="217"/>
        <v>1.8175028305522601E-3</v>
      </c>
      <c r="AT411" s="67">
        <f t="shared" si="218"/>
        <v>0.10191343577291817</v>
      </c>
      <c r="AU411" s="67">
        <f t="shared" si="219"/>
        <v>2.7500283495742982E-3</v>
      </c>
      <c r="AV411" s="67">
        <f t="shared" si="220"/>
        <v>2.6330683442359754E-4</v>
      </c>
      <c r="AW411" s="67">
        <f t="shared" si="221"/>
        <v>1.35876881488244E-4</v>
      </c>
      <c r="AX411" s="67">
        <f t="shared" si="222"/>
        <v>5.7713566662545559E-3</v>
      </c>
      <c r="BA411" s="67">
        <f t="shared" si="223"/>
        <v>1.055427905997771E-3</v>
      </c>
      <c r="BB411" s="67">
        <f t="shared" si="236"/>
        <v>1.5719461425373693E-3</v>
      </c>
      <c r="BC411" s="67">
        <f t="shared" si="237"/>
        <v>1.0066711381126543E-3</v>
      </c>
      <c r="BD411" s="67">
        <f t="shared" si="238"/>
        <v>2.7963368919226503E-3</v>
      </c>
      <c r="BE411" s="67">
        <f t="shared" si="239"/>
        <v>1.6103827942429601E-3</v>
      </c>
      <c r="BF411" s="67">
        <f t="shared" si="240"/>
        <v>9.921687170721763E-2</v>
      </c>
      <c r="BG411" s="67">
        <f t="shared" si="241"/>
        <v>2.0907685837990228E-3</v>
      </c>
      <c r="BH411" s="67">
        <f t="shared" si="242"/>
        <v>2.633068344235984E-4</v>
      </c>
      <c r="BI411" s="67">
        <f t="shared" si="243"/>
        <v>1.3234262121244577E-4</v>
      </c>
      <c r="BJ411" s="67">
        <f t="shared" si="244"/>
        <v>6.2976300324953625E-3</v>
      </c>
      <c r="BK411" s="55"/>
    </row>
    <row r="412" spans="4:63">
      <c r="D412" s="52">
        <f t="shared" si="193"/>
        <v>10</v>
      </c>
      <c r="E412" s="67">
        <f t="shared" si="224"/>
        <v>1.9366521619327483E-3</v>
      </c>
      <c r="F412" s="67">
        <f t="shared" si="225"/>
        <v>4.5751743197580495E-3</v>
      </c>
      <c r="G412" s="67">
        <f t="shared" si="226"/>
        <v>3.3984900759539468E-3</v>
      </c>
      <c r="H412" s="67">
        <f t="shared" si="227"/>
        <v>5.8876000203257218E-3</v>
      </c>
      <c r="I412" s="67">
        <f t="shared" si="228"/>
        <v>8.4059570214763662E-3</v>
      </c>
      <c r="J412" s="67">
        <f t="shared" si="229"/>
        <v>0.20958034333306261</v>
      </c>
      <c r="K412" s="67">
        <f t="shared" si="230"/>
        <v>3.2130549349616032E-2</v>
      </c>
      <c r="L412" s="67">
        <f t="shared" si="231"/>
        <v>2.548710860700661E-3</v>
      </c>
      <c r="M412" s="67">
        <f t="shared" si="232"/>
        <v>3.1197286060711937E-3</v>
      </c>
      <c r="N412" s="67">
        <f t="shared" si="233"/>
        <v>1.0495112117926687E-2</v>
      </c>
      <c r="Q412" s="55">
        <f t="shared" si="234"/>
        <v>1.2747933305101136E-3</v>
      </c>
      <c r="R412" s="55">
        <f t="shared" si="195"/>
        <v>3.2735665412391601E-3</v>
      </c>
      <c r="S412" s="55">
        <f t="shared" si="196"/>
        <v>2.3696781643955424E-3</v>
      </c>
      <c r="T412" s="55">
        <f t="shared" si="197"/>
        <v>3.2255911483793655E-3</v>
      </c>
      <c r="U412" s="55">
        <f t="shared" si="198"/>
        <v>6.568206829639202E-3</v>
      </c>
      <c r="V412" s="55">
        <f t="shared" si="199"/>
        <v>0.10549032747692731</v>
      </c>
      <c r="W412" s="55">
        <f t="shared" si="200"/>
        <v>2.9316637920001862E-2</v>
      </c>
      <c r="X412" s="55">
        <f t="shared" si="201"/>
        <v>2.2811737368375728E-3</v>
      </c>
      <c r="Y412" s="55">
        <f t="shared" si="202"/>
        <v>2.9789631476174949E-3</v>
      </c>
      <c r="Z412" s="55">
        <f t="shared" si="203"/>
        <v>4.6372786948910014E-3</v>
      </c>
      <c r="AC412" s="68">
        <f t="shared" si="235"/>
        <v>2.9927476981961381E-3</v>
      </c>
      <c r="AD412" s="68">
        <f t="shared" si="204"/>
        <v>6.1521361582687331E-3</v>
      </c>
      <c r="AE412" s="68">
        <f t="shared" si="205"/>
        <v>4.4202793014608815E-3</v>
      </c>
      <c r="AF412" s="68">
        <f t="shared" si="206"/>
        <v>8.7105697412005936E-3</v>
      </c>
      <c r="AG412" s="68">
        <f t="shared" si="207"/>
        <v>1.0036539711567007E-2</v>
      </c>
      <c r="AH412" s="68">
        <f t="shared" si="208"/>
        <v>0.31099501385683737</v>
      </c>
      <c r="AI412" s="68">
        <f t="shared" si="209"/>
        <v>3.4285201013454919E-2</v>
      </c>
      <c r="AJ412" s="68">
        <f t="shared" si="210"/>
        <v>2.81624798456375E-3</v>
      </c>
      <c r="AK412" s="68">
        <f t="shared" si="211"/>
        <v>3.2567593373791447E-3</v>
      </c>
      <c r="AL412" s="68">
        <f t="shared" si="212"/>
        <v>1.6879218907203179E-2</v>
      </c>
      <c r="AO412" s="67">
        <f t="shared" si="213"/>
        <v>6.6185883142263471E-4</v>
      </c>
      <c r="AP412" s="67">
        <f t="shared" si="214"/>
        <v>1.3016077785188893E-3</v>
      </c>
      <c r="AQ412" s="67">
        <f t="shared" si="215"/>
        <v>1.0288119115584044E-3</v>
      </c>
      <c r="AR412" s="67">
        <f t="shared" si="216"/>
        <v>2.6620088719463563E-3</v>
      </c>
      <c r="AS412" s="67">
        <f t="shared" si="217"/>
        <v>1.8377501918371642E-3</v>
      </c>
      <c r="AT412" s="67">
        <f t="shared" si="218"/>
        <v>0.1040900158561353</v>
      </c>
      <c r="AU412" s="67">
        <f t="shared" si="219"/>
        <v>2.8139114296141694E-3</v>
      </c>
      <c r="AV412" s="67">
        <f t="shared" si="220"/>
        <v>2.6753712386308817E-4</v>
      </c>
      <c r="AW412" s="67">
        <f t="shared" si="221"/>
        <v>1.4076545845369878E-4</v>
      </c>
      <c r="AX412" s="67">
        <f t="shared" si="222"/>
        <v>5.8578334230356853E-3</v>
      </c>
      <c r="BA412" s="67">
        <f t="shared" si="223"/>
        <v>1.0560955362633898E-3</v>
      </c>
      <c r="BB412" s="67">
        <f t="shared" si="236"/>
        <v>1.5769618385106836E-3</v>
      </c>
      <c r="BC412" s="67">
        <f t="shared" si="237"/>
        <v>1.0217892255069347E-3</v>
      </c>
      <c r="BD412" s="67">
        <f t="shared" si="238"/>
        <v>2.8229697208748718E-3</v>
      </c>
      <c r="BE412" s="67">
        <f t="shared" si="239"/>
        <v>1.6305826900906411E-3</v>
      </c>
      <c r="BF412" s="67">
        <f t="shared" si="240"/>
        <v>0.10141467052377476</v>
      </c>
      <c r="BG412" s="67">
        <f t="shared" si="241"/>
        <v>2.1546516638388871E-3</v>
      </c>
      <c r="BH412" s="67">
        <f t="shared" si="242"/>
        <v>2.6753712386308904E-4</v>
      </c>
      <c r="BI412" s="67">
        <f t="shared" si="243"/>
        <v>1.3703073130795105E-4</v>
      </c>
      <c r="BJ412" s="67">
        <f t="shared" si="244"/>
        <v>6.3841067892764919E-3</v>
      </c>
      <c r="BK412" s="55"/>
    </row>
    <row r="413" spans="4:63">
      <c r="D413" s="52">
        <f t="shared" si="193"/>
        <v>10.25</v>
      </c>
      <c r="E413" s="67">
        <f t="shared" si="224"/>
        <v>1.9388625144280344E-3</v>
      </c>
      <c r="F413" s="67">
        <f t="shared" si="225"/>
        <v>4.6267871741819686E-3</v>
      </c>
      <c r="G413" s="67">
        <f t="shared" si="226"/>
        <v>3.4664209830339663E-3</v>
      </c>
      <c r="H413" s="67">
        <f t="shared" si="227"/>
        <v>5.9691837999873067E-3</v>
      </c>
      <c r="I413" s="67">
        <f t="shared" si="228"/>
        <v>8.5045289363290671E-3</v>
      </c>
      <c r="J413" s="67">
        <f t="shared" si="229"/>
        <v>0.21528516610174506</v>
      </c>
      <c r="K413" s="67">
        <f t="shared" si="230"/>
        <v>3.2957960648749562E-2</v>
      </c>
      <c r="L413" s="67">
        <f t="shared" si="231"/>
        <v>2.5951519673286594E-3</v>
      </c>
      <c r="M413" s="67">
        <f t="shared" si="232"/>
        <v>3.1870295609903081E-3</v>
      </c>
      <c r="N413" s="67">
        <f t="shared" si="233"/>
        <v>1.0720630278591093E-2</v>
      </c>
      <c r="Q413" s="55">
        <f t="shared" si="234"/>
        <v>1.2763360054377933E-3</v>
      </c>
      <c r="R413" s="55">
        <f t="shared" si="195"/>
        <v>3.3207465396166099E-3</v>
      </c>
      <c r="S413" s="55">
        <f t="shared" si="196"/>
        <v>2.4229533655429456E-3</v>
      </c>
      <c r="T413" s="55">
        <f t="shared" si="197"/>
        <v>3.2792054484633362E-3</v>
      </c>
      <c r="U413" s="55">
        <f t="shared" si="198"/>
        <v>6.6465032487984434E-3</v>
      </c>
      <c r="V413" s="55">
        <f t="shared" si="199"/>
        <v>0.10904650176430249</v>
      </c>
      <c r="W413" s="55">
        <f t="shared" si="200"/>
        <v>3.008032625692407E-2</v>
      </c>
      <c r="X413" s="55">
        <f t="shared" si="201"/>
        <v>2.3233877693009941E-3</v>
      </c>
      <c r="Y413" s="55">
        <f t="shared" si="202"/>
        <v>3.041342354328647E-3</v>
      </c>
      <c r="Z413" s="55">
        <f t="shared" si="203"/>
        <v>4.7838778304753662E-3</v>
      </c>
      <c r="AC413" s="68">
        <f t="shared" si="235"/>
        <v>2.9956257282590304E-3</v>
      </c>
      <c r="AD413" s="68">
        <f t="shared" si="204"/>
        <v>6.2081818687391216E-3</v>
      </c>
      <c r="AE413" s="68">
        <f t="shared" si="205"/>
        <v>4.5028659144735177E-3</v>
      </c>
      <c r="AF413" s="68">
        <f t="shared" si="206"/>
        <v>8.8201230004397932E-3</v>
      </c>
      <c r="AG413" s="68">
        <f t="shared" si="207"/>
        <v>1.0155387122113167E-2</v>
      </c>
      <c r="AH413" s="68">
        <f t="shared" si="208"/>
        <v>0.31884848510682712</v>
      </c>
      <c r="AI413" s="68">
        <f t="shared" si="209"/>
        <v>3.5176335274799776E-2</v>
      </c>
      <c r="AJ413" s="68">
        <f t="shared" si="210"/>
        <v>2.8669161653563252E-3</v>
      </c>
      <c r="AK413" s="68">
        <f t="shared" si="211"/>
        <v>3.3289820405062219E-3</v>
      </c>
      <c r="AL413" s="68">
        <f t="shared" si="212"/>
        <v>1.7183656092947627E-2</v>
      </c>
      <c r="AO413" s="67">
        <f t="shared" si="213"/>
        <v>6.625265089902411E-4</v>
      </c>
      <c r="AP413" s="67">
        <f t="shared" si="214"/>
        <v>1.3060406345653587E-3</v>
      </c>
      <c r="AQ413" s="67">
        <f t="shared" si="215"/>
        <v>1.0434676174910207E-3</v>
      </c>
      <c r="AR413" s="67">
        <f t="shared" si="216"/>
        <v>2.6899783515239705E-3</v>
      </c>
      <c r="AS413" s="67">
        <f t="shared" si="217"/>
        <v>1.8580256875306237E-3</v>
      </c>
      <c r="AT413" s="67">
        <f t="shared" si="218"/>
        <v>0.10623866433744257</v>
      </c>
      <c r="AU413" s="67">
        <f t="shared" si="219"/>
        <v>2.8776343918254926E-3</v>
      </c>
      <c r="AV413" s="67">
        <f t="shared" si="220"/>
        <v>2.7176419802766531E-4</v>
      </c>
      <c r="AW413" s="67">
        <f t="shared" si="221"/>
        <v>1.4568720666166112E-4</v>
      </c>
      <c r="AX413" s="67">
        <f t="shared" si="222"/>
        <v>5.9367524481157268E-3</v>
      </c>
      <c r="BA413" s="67">
        <f t="shared" si="223"/>
        <v>1.0567632138309959E-3</v>
      </c>
      <c r="BB413" s="67">
        <f t="shared" si="236"/>
        <v>1.581394694557153E-3</v>
      </c>
      <c r="BC413" s="67">
        <f t="shared" si="237"/>
        <v>1.0364449314395514E-3</v>
      </c>
      <c r="BD413" s="67">
        <f t="shared" si="238"/>
        <v>2.8509392004524865E-3</v>
      </c>
      <c r="BE413" s="67">
        <f t="shared" si="239"/>
        <v>1.6508581857840997E-3</v>
      </c>
      <c r="BF413" s="67">
        <f t="shared" si="240"/>
        <v>0.10356331900508206</v>
      </c>
      <c r="BG413" s="67">
        <f t="shared" si="241"/>
        <v>2.2183746260502138E-3</v>
      </c>
      <c r="BH413" s="67">
        <f t="shared" si="242"/>
        <v>2.7176419802766574E-4</v>
      </c>
      <c r="BI413" s="67">
        <f t="shared" si="243"/>
        <v>1.4195247951591383E-4</v>
      </c>
      <c r="BJ413" s="67">
        <f t="shared" si="244"/>
        <v>6.4630258143565343E-3</v>
      </c>
      <c r="BK413" s="55"/>
    </row>
    <row r="414" spans="4:63">
      <c r="D414" s="52">
        <f t="shared" si="193"/>
        <v>10.5</v>
      </c>
      <c r="E414" s="67">
        <f t="shared" si="224"/>
        <v>1.9410502501966077E-3</v>
      </c>
      <c r="F414" s="67">
        <f t="shared" si="225"/>
        <v>4.6778719165396629E-3</v>
      </c>
      <c r="G414" s="67">
        <f t="shared" si="226"/>
        <v>3.5336568087801015E-3</v>
      </c>
      <c r="H414" s="67">
        <f t="shared" si="227"/>
        <v>6.0499327996521562E-3</v>
      </c>
      <c r="I414" s="67">
        <f t="shared" si="228"/>
        <v>8.6020922455116167E-3</v>
      </c>
      <c r="J414" s="67">
        <f t="shared" si="229"/>
        <v>0.22093161609152498</v>
      </c>
      <c r="K414" s="67">
        <f t="shared" si="230"/>
        <v>3.3776905725743656E-2</v>
      </c>
      <c r="L414" s="67">
        <f t="shared" si="231"/>
        <v>2.6411178801497496E-3</v>
      </c>
      <c r="M414" s="67">
        <f t="shared" si="232"/>
        <v>3.2536418803600434E-3</v>
      </c>
      <c r="N414" s="67">
        <f t="shared" si="233"/>
        <v>1.0943840896626264E-2</v>
      </c>
      <c r="Q414" s="55">
        <f t="shared" si="234"/>
        <v>1.2778628954364538E-3</v>
      </c>
      <c r="R414" s="55">
        <f t="shared" si="195"/>
        <v>3.3674437837130631E-3</v>
      </c>
      <c r="S414" s="55">
        <f t="shared" si="196"/>
        <v>2.4756834451916342E-3</v>
      </c>
      <c r="T414" s="55">
        <f t="shared" si="197"/>
        <v>3.3322711573269105E-3</v>
      </c>
      <c r="U414" s="55">
        <f t="shared" si="198"/>
        <v>6.7239985248284838E-3</v>
      </c>
      <c r="V414" s="55">
        <f t="shared" si="199"/>
        <v>0.11256628863285102</v>
      </c>
      <c r="W414" s="55">
        <f t="shared" si="200"/>
        <v>3.0836200396587368E-2</v>
      </c>
      <c r="X414" s="55">
        <f t="shared" si="201"/>
        <v>2.3651698601452826E-3</v>
      </c>
      <c r="Y414" s="55">
        <f t="shared" si="202"/>
        <v>3.1030832857087132E-3</v>
      </c>
      <c r="Z414" s="55">
        <f t="shared" si="203"/>
        <v>4.9289769371761447E-3</v>
      </c>
      <c r="AC414" s="68">
        <f t="shared" si="235"/>
        <v>2.9984743097975163E-3</v>
      </c>
      <c r="AD414" s="68">
        <f t="shared" si="204"/>
        <v>6.2636541093580569E-3</v>
      </c>
      <c r="AE414" s="68">
        <f t="shared" si="205"/>
        <v>4.5846074863170995E-3</v>
      </c>
      <c r="AF414" s="68">
        <f t="shared" si="206"/>
        <v>8.9285552909059186E-3</v>
      </c>
      <c r="AG414" s="68">
        <f t="shared" si="207"/>
        <v>1.0273018464448226E-2</v>
      </c>
      <c r="AH414" s="68">
        <f t="shared" si="208"/>
        <v>0.32662159821783843</v>
      </c>
      <c r="AI414" s="68">
        <f t="shared" si="209"/>
        <v>3.6058351289124671E-2</v>
      </c>
      <c r="AJ414" s="68">
        <f t="shared" si="210"/>
        <v>2.9170659001542176E-3</v>
      </c>
      <c r="AK414" s="68">
        <f t="shared" si="211"/>
        <v>3.4004657478656267E-3</v>
      </c>
      <c r="AL414" s="68">
        <f t="shared" si="212"/>
        <v>1.7484978222317191E-2</v>
      </c>
      <c r="AO414" s="67">
        <f t="shared" si="213"/>
        <v>6.6318735476015396E-4</v>
      </c>
      <c r="AP414" s="67">
        <f t="shared" si="214"/>
        <v>1.3104281328265997E-3</v>
      </c>
      <c r="AQ414" s="67">
        <f t="shared" si="215"/>
        <v>1.0579733635884673E-3</v>
      </c>
      <c r="AR414" s="67">
        <f t="shared" si="216"/>
        <v>2.7176616423252456E-3</v>
      </c>
      <c r="AS414" s="67">
        <f t="shared" si="217"/>
        <v>1.8780937206831329E-3</v>
      </c>
      <c r="AT414" s="67">
        <f t="shared" si="218"/>
        <v>0.10836532745867396</v>
      </c>
      <c r="AU414" s="67">
        <f t="shared" si="219"/>
        <v>2.9407053291562874E-3</v>
      </c>
      <c r="AV414" s="67">
        <f t="shared" si="220"/>
        <v>2.7594802000446709E-4</v>
      </c>
      <c r="AW414" s="67">
        <f t="shared" si="221"/>
        <v>1.505585946513302E-4</v>
      </c>
      <c r="AX414" s="67">
        <f t="shared" si="222"/>
        <v>6.0148639594501197E-3</v>
      </c>
      <c r="BA414" s="67">
        <f t="shared" si="223"/>
        <v>1.0574240596009086E-3</v>
      </c>
      <c r="BB414" s="67">
        <f t="shared" si="236"/>
        <v>1.5857821928183941E-3</v>
      </c>
      <c r="BC414" s="67">
        <f t="shared" si="237"/>
        <v>1.050950677536998E-3</v>
      </c>
      <c r="BD414" s="67">
        <f t="shared" si="238"/>
        <v>2.8786224912537624E-3</v>
      </c>
      <c r="BE414" s="67">
        <f t="shared" si="239"/>
        <v>1.6709262189366098E-3</v>
      </c>
      <c r="BF414" s="67">
        <f t="shared" si="240"/>
        <v>0.10568998212631345</v>
      </c>
      <c r="BG414" s="67">
        <f t="shared" si="241"/>
        <v>2.2814455633810155E-3</v>
      </c>
      <c r="BH414" s="67">
        <f t="shared" si="242"/>
        <v>2.7594802000446795E-4</v>
      </c>
      <c r="BI414" s="67">
        <f t="shared" si="243"/>
        <v>1.4682386750558335E-4</v>
      </c>
      <c r="BJ414" s="67">
        <f t="shared" si="244"/>
        <v>6.5411373256909263E-3</v>
      </c>
      <c r="BK414" s="55"/>
    </row>
    <row r="415" spans="4:63">
      <c r="D415" s="52">
        <f t="shared" si="193"/>
        <v>10.75</v>
      </c>
      <c r="E415" s="67">
        <f t="shared" si="224"/>
        <v>1.9431929724481034E-3</v>
      </c>
      <c r="F415" s="67">
        <f t="shared" si="225"/>
        <v>4.7279055703904381E-3</v>
      </c>
      <c r="G415" s="67">
        <f t="shared" si="226"/>
        <v>3.59950923117656E-3</v>
      </c>
      <c r="H415" s="67">
        <f t="shared" si="227"/>
        <v>6.1290203571412053E-3</v>
      </c>
      <c r="I415" s="67">
        <f t="shared" si="228"/>
        <v>8.697648151539214E-3</v>
      </c>
      <c r="J415" s="67">
        <f t="shared" si="229"/>
        <v>0.22646188816955981</v>
      </c>
      <c r="K415" s="67">
        <f t="shared" si="230"/>
        <v>3.4579000688231949E-2</v>
      </c>
      <c r="L415" s="67">
        <f t="shared" si="231"/>
        <v>2.6861380263789678E-3</v>
      </c>
      <c r="M415" s="67">
        <f t="shared" si="232"/>
        <v>3.3188836252670845E-3</v>
      </c>
      <c r="N415" s="67">
        <f t="shared" si="233"/>
        <v>1.1162458869100137E-2</v>
      </c>
      <c r="Q415" s="55">
        <f t="shared" si="234"/>
        <v>1.27935836907761E-3</v>
      </c>
      <c r="R415" s="55">
        <f t="shared" si="195"/>
        <v>3.4131802137912933E-3</v>
      </c>
      <c r="S415" s="55">
        <f t="shared" si="196"/>
        <v>2.527328582876642E-3</v>
      </c>
      <c r="T415" s="55">
        <f t="shared" si="197"/>
        <v>3.3842450185247478E-3</v>
      </c>
      <c r="U415" s="55">
        <f t="shared" si="198"/>
        <v>6.79989930531609E-3</v>
      </c>
      <c r="V415" s="55">
        <f t="shared" si="199"/>
        <v>0.11601365451318291</v>
      </c>
      <c r="W415" s="55">
        <f t="shared" si="200"/>
        <v>3.157652213089028E-2</v>
      </c>
      <c r="X415" s="55">
        <f t="shared" si="201"/>
        <v>2.4060922681673697E-3</v>
      </c>
      <c r="Y415" s="55">
        <f t="shared" si="202"/>
        <v>3.1635538733347543E-3</v>
      </c>
      <c r="Z415" s="55">
        <f t="shared" si="203"/>
        <v>5.0710905731398961E-3</v>
      </c>
      <c r="AC415" s="68">
        <f t="shared" si="235"/>
        <v>3.0012642806593512E-3</v>
      </c>
      <c r="AD415" s="68">
        <f t="shared" si="204"/>
        <v>6.3179849869813773E-3</v>
      </c>
      <c r="AE415" s="68">
        <f t="shared" si="205"/>
        <v>4.6646671934250086E-3</v>
      </c>
      <c r="AF415" s="68">
        <f t="shared" si="206"/>
        <v>9.0347565446861795E-3</v>
      </c>
      <c r="AG415" s="68">
        <f t="shared" si="207"/>
        <v>1.0388229496015814E-2</v>
      </c>
      <c r="AH415" s="68">
        <f t="shared" si="208"/>
        <v>0.33423477649357625</v>
      </c>
      <c r="AI415" s="68">
        <f t="shared" si="209"/>
        <v>3.6922219479798339E-2</v>
      </c>
      <c r="AJ415" s="68">
        <f t="shared" si="210"/>
        <v>2.9661837845905668E-3</v>
      </c>
      <c r="AK415" s="68">
        <f t="shared" si="211"/>
        <v>3.4704786500536679E-3</v>
      </c>
      <c r="AL415" s="68">
        <f t="shared" si="212"/>
        <v>1.7780100531301184E-2</v>
      </c>
      <c r="AO415" s="67">
        <f t="shared" si="213"/>
        <v>6.6383460337049341E-4</v>
      </c>
      <c r="AP415" s="67">
        <f t="shared" si="214"/>
        <v>1.3147253565991448E-3</v>
      </c>
      <c r="AQ415" s="67">
        <f t="shared" si="215"/>
        <v>1.0721806482999179E-3</v>
      </c>
      <c r="AR415" s="67">
        <f t="shared" si="216"/>
        <v>2.7447753386164574E-3</v>
      </c>
      <c r="AS415" s="67">
        <f t="shared" si="217"/>
        <v>1.897748846223124E-3</v>
      </c>
      <c r="AT415" s="67">
        <f t="shared" si="218"/>
        <v>0.1104482336563769</v>
      </c>
      <c r="AU415" s="67">
        <f t="shared" si="219"/>
        <v>3.0024785573416687E-3</v>
      </c>
      <c r="AV415" s="67">
        <f t="shared" si="220"/>
        <v>2.8004575821159814E-4</v>
      </c>
      <c r="AW415" s="67">
        <f t="shared" si="221"/>
        <v>1.5532975193233026E-4</v>
      </c>
      <c r="AX415" s="67">
        <f t="shared" si="222"/>
        <v>6.0913682959602413E-3</v>
      </c>
      <c r="BA415" s="67">
        <f t="shared" si="223"/>
        <v>1.0580713082112478E-3</v>
      </c>
      <c r="BB415" s="67">
        <f t="shared" si="236"/>
        <v>1.5900794165909391E-3</v>
      </c>
      <c r="BC415" s="67">
        <f t="shared" si="237"/>
        <v>1.0651579622484486E-3</v>
      </c>
      <c r="BD415" s="67">
        <f t="shared" si="238"/>
        <v>2.9057361875449743E-3</v>
      </c>
      <c r="BE415" s="67">
        <f t="shared" si="239"/>
        <v>1.6905813444766001E-3</v>
      </c>
      <c r="BF415" s="67">
        <f t="shared" si="240"/>
        <v>0.10777288832401644</v>
      </c>
      <c r="BG415" s="67">
        <f t="shared" si="241"/>
        <v>2.3432187915663899E-3</v>
      </c>
      <c r="BH415" s="67">
        <f t="shared" si="242"/>
        <v>2.8004575821159901E-4</v>
      </c>
      <c r="BI415" s="67">
        <f t="shared" si="243"/>
        <v>1.515950247865834E-4</v>
      </c>
      <c r="BJ415" s="67">
        <f t="shared" si="244"/>
        <v>6.6176416622010462E-3</v>
      </c>
      <c r="BK415" s="55"/>
    </row>
    <row r="416" spans="4:63">
      <c r="D416" s="52">
        <f t="shared" si="193"/>
        <v>11</v>
      </c>
      <c r="E416" s="67">
        <f t="shared" si="224"/>
        <v>1.9452986355201806E-3</v>
      </c>
      <c r="F416" s="67">
        <f t="shared" si="225"/>
        <v>4.777073873562316E-3</v>
      </c>
      <c r="G416" s="67">
        <f t="shared" si="226"/>
        <v>3.6642227114002607E-3</v>
      </c>
      <c r="H416" s="67">
        <f t="shared" si="227"/>
        <v>6.2067400658665081E-3</v>
      </c>
      <c r="I416" s="67">
        <f t="shared" si="228"/>
        <v>8.7915513825812842E-3</v>
      </c>
      <c r="J416" s="67">
        <f t="shared" si="229"/>
        <v>0.23189651213219839</v>
      </c>
      <c r="K416" s="67">
        <f t="shared" si="230"/>
        <v>3.5367223119595496E-2</v>
      </c>
      <c r="L416" s="67">
        <f t="shared" si="231"/>
        <v>2.7303795324109359E-3</v>
      </c>
      <c r="M416" s="67">
        <f t="shared" si="232"/>
        <v>3.3829969898960003E-3</v>
      </c>
      <c r="N416" s="67">
        <f t="shared" si="233"/>
        <v>1.1377295762313566E-2</v>
      </c>
      <c r="Q416" s="55">
        <f t="shared" si="234"/>
        <v>1.2808279779451379E-3</v>
      </c>
      <c r="R416" s="55">
        <f t="shared" si="195"/>
        <v>3.4581256152763171E-3</v>
      </c>
      <c r="S416" s="55">
        <f t="shared" si="196"/>
        <v>2.5780804986696255E-3</v>
      </c>
      <c r="T416" s="55">
        <f t="shared" si="197"/>
        <v>3.4353199724349698E-3</v>
      </c>
      <c r="U416" s="55">
        <f t="shared" si="198"/>
        <v>6.8744873535351381E-3</v>
      </c>
      <c r="V416" s="55">
        <f t="shared" si="199"/>
        <v>0.11940139691660762</v>
      </c>
      <c r="W416" s="55">
        <f t="shared" si="200"/>
        <v>3.2304039725057992E-2</v>
      </c>
      <c r="X416" s="55">
        <f t="shared" si="201"/>
        <v>2.4463069079007434E-3</v>
      </c>
      <c r="Y416" s="55">
        <f t="shared" si="202"/>
        <v>3.2229785996249114E-3</v>
      </c>
      <c r="Z416" s="55">
        <f t="shared" si="203"/>
        <v>5.2107463008379705E-3</v>
      </c>
      <c r="AC416" s="68">
        <f t="shared" si="235"/>
        <v>3.0040059979359775E-3</v>
      </c>
      <c r="AD416" s="68">
        <f t="shared" si="204"/>
        <v>6.3713761918401087E-3</v>
      </c>
      <c r="AE416" s="68">
        <f t="shared" si="205"/>
        <v>4.7433422380794262E-3</v>
      </c>
      <c r="AF416" s="68">
        <f t="shared" si="206"/>
        <v>9.1391210082265636E-3</v>
      </c>
      <c r="AG416" s="68">
        <f t="shared" si="207"/>
        <v>1.0501447909880907E-2</v>
      </c>
      <c r="AH416" s="68">
        <f t="shared" si="208"/>
        <v>0.3417162820154287</v>
      </c>
      <c r="AI416" s="68">
        <f t="shared" si="209"/>
        <v>3.7771146748357722E-2</v>
      </c>
      <c r="AJ416" s="68">
        <f t="shared" si="210"/>
        <v>3.0144521569211288E-3</v>
      </c>
      <c r="AK416" s="68">
        <f t="shared" si="211"/>
        <v>3.5392806530213424E-3</v>
      </c>
      <c r="AL416" s="68">
        <f t="shared" si="212"/>
        <v>1.8070118590029965E-2</v>
      </c>
      <c r="AO416" s="67">
        <f t="shared" si="213"/>
        <v>6.6447065757504272E-4</v>
      </c>
      <c r="AP416" s="67">
        <f t="shared" si="214"/>
        <v>1.3189482582859988E-3</v>
      </c>
      <c r="AQ416" s="67">
        <f t="shared" si="215"/>
        <v>1.0861422127306352E-3</v>
      </c>
      <c r="AR416" s="67">
        <f t="shared" si="216"/>
        <v>2.7714200934315382E-3</v>
      </c>
      <c r="AS416" s="67">
        <f t="shared" si="217"/>
        <v>1.9170640290461461E-3</v>
      </c>
      <c r="AT416" s="67">
        <f t="shared" si="218"/>
        <v>0.11249511521559077</v>
      </c>
      <c r="AU416" s="67">
        <f t="shared" si="219"/>
        <v>3.0631833945375039E-3</v>
      </c>
      <c r="AV416" s="67">
        <f t="shared" si="220"/>
        <v>2.8407262451019249E-4</v>
      </c>
      <c r="AW416" s="67">
        <f t="shared" si="221"/>
        <v>1.6001839027108894E-4</v>
      </c>
      <c r="AX416" s="67">
        <f t="shared" si="222"/>
        <v>6.1665494614755951E-3</v>
      </c>
      <c r="BA416" s="67">
        <f t="shared" si="223"/>
        <v>1.0587073624157969E-3</v>
      </c>
      <c r="BB416" s="67">
        <f t="shared" si="236"/>
        <v>1.5943023182777927E-3</v>
      </c>
      <c r="BC416" s="67">
        <f t="shared" si="237"/>
        <v>1.0791195266791655E-3</v>
      </c>
      <c r="BD416" s="67">
        <f t="shared" si="238"/>
        <v>2.9323809423600555E-3</v>
      </c>
      <c r="BE416" s="67">
        <f t="shared" si="239"/>
        <v>1.709896527299623E-3</v>
      </c>
      <c r="BF416" s="67">
        <f t="shared" si="240"/>
        <v>0.10981976988323031</v>
      </c>
      <c r="BG416" s="67">
        <f t="shared" si="241"/>
        <v>2.4039236287622251E-3</v>
      </c>
      <c r="BH416" s="67">
        <f t="shared" si="242"/>
        <v>2.8407262451019292E-4</v>
      </c>
      <c r="BI416" s="67">
        <f t="shared" si="243"/>
        <v>1.5628366312534208E-4</v>
      </c>
      <c r="BJ416" s="67">
        <f t="shared" si="244"/>
        <v>6.6928228277163999E-3</v>
      </c>
      <c r="BK416" s="55"/>
    </row>
    <row r="417" spans="4:63">
      <c r="D417" s="52">
        <f t="shared" si="193"/>
        <v>12</v>
      </c>
      <c r="E417" s="67">
        <f t="shared" si="224"/>
        <v>1.9533811204648106E-3</v>
      </c>
      <c r="F417" s="67">
        <f t="shared" si="225"/>
        <v>4.965804005846816E-3</v>
      </c>
      <c r="G417" s="67">
        <f t="shared" si="226"/>
        <v>3.9126222471848309E-3</v>
      </c>
      <c r="H417" s="67">
        <f t="shared" si="227"/>
        <v>6.5050633750432388E-3</v>
      </c>
      <c r="I417" s="67">
        <f t="shared" si="228"/>
        <v>9.1519943524059674E-3</v>
      </c>
      <c r="J417" s="67">
        <f t="shared" si="229"/>
        <v>0.25275705100009127</v>
      </c>
      <c r="K417" s="67">
        <f t="shared" si="230"/>
        <v>3.8392776456688045E-2</v>
      </c>
      <c r="L417" s="67">
        <f t="shared" si="231"/>
        <v>2.9001983943043545E-3</v>
      </c>
      <c r="M417" s="67">
        <f t="shared" si="232"/>
        <v>3.6290930112559661E-3</v>
      </c>
      <c r="N417" s="67">
        <f t="shared" si="233"/>
        <v>1.220193669275251E-2</v>
      </c>
      <c r="Q417" s="55">
        <f t="shared" si="234"/>
        <v>1.2864689998654071E-3</v>
      </c>
      <c r="R417" s="55">
        <f t="shared" si="195"/>
        <v>3.6306463455157987E-3</v>
      </c>
      <c r="S417" s="55">
        <f t="shared" si="196"/>
        <v>2.7728892507190577E-3</v>
      </c>
      <c r="T417" s="55">
        <f t="shared" si="197"/>
        <v>3.6313686905329809E-3</v>
      </c>
      <c r="U417" s="55">
        <f t="shared" si="198"/>
        <v>7.1607899366853958E-3</v>
      </c>
      <c r="V417" s="55">
        <f t="shared" si="199"/>
        <v>0.13240508080842534</v>
      </c>
      <c r="W417" s="55">
        <f t="shared" si="200"/>
        <v>3.5096580507004399E-2</v>
      </c>
      <c r="X417" s="55">
        <f t="shared" si="201"/>
        <v>2.600668840020341E-3</v>
      </c>
      <c r="Y417" s="55">
        <f t="shared" si="202"/>
        <v>3.4510775115297308E-3</v>
      </c>
      <c r="Z417" s="55">
        <f t="shared" si="203"/>
        <v>5.7468079963292453E-3</v>
      </c>
      <c r="AC417" s="68">
        <f t="shared" si="235"/>
        <v>3.0145299459049682E-3</v>
      </c>
      <c r="AD417" s="68">
        <f t="shared" si="204"/>
        <v>6.5763157261696271E-3</v>
      </c>
      <c r="AE417" s="68">
        <f t="shared" si="205"/>
        <v>5.045332557599134E-3</v>
      </c>
      <c r="AF417" s="68">
        <f t="shared" si="206"/>
        <v>9.5397189084820144E-3</v>
      </c>
      <c r="AG417" s="68">
        <f t="shared" si="207"/>
        <v>1.0936031266380018E-2</v>
      </c>
      <c r="AH417" s="68">
        <f t="shared" si="208"/>
        <v>0.37043367585939674</v>
      </c>
      <c r="AI417" s="68">
        <f t="shared" si="209"/>
        <v>4.1029712640596412E-2</v>
      </c>
      <c r="AJ417" s="68">
        <f t="shared" si="210"/>
        <v>3.1997279485883683E-3</v>
      </c>
      <c r="AK417" s="68">
        <f t="shared" si="211"/>
        <v>3.803373783836455E-3</v>
      </c>
      <c r="AL417" s="68">
        <f t="shared" si="212"/>
        <v>1.9183338755416578E-2</v>
      </c>
      <c r="AO417" s="67">
        <f t="shared" si="213"/>
        <v>6.6691212059940348E-4</v>
      </c>
      <c r="AP417" s="67">
        <f t="shared" si="214"/>
        <v>1.3351576603310173E-3</v>
      </c>
      <c r="AQ417" s="67">
        <f t="shared" si="215"/>
        <v>1.1397329964657732E-3</v>
      </c>
      <c r="AR417" s="67">
        <f t="shared" si="216"/>
        <v>2.8736946845102579E-3</v>
      </c>
      <c r="AS417" s="67">
        <f t="shared" si="217"/>
        <v>1.9912044157205716E-3</v>
      </c>
      <c r="AT417" s="67">
        <f t="shared" si="218"/>
        <v>0.12035197019166594</v>
      </c>
      <c r="AU417" s="67">
        <f t="shared" si="219"/>
        <v>3.296195949683646E-3</v>
      </c>
      <c r="AV417" s="67">
        <f t="shared" si="220"/>
        <v>2.9952955428401342E-4</v>
      </c>
      <c r="AW417" s="67">
        <f t="shared" si="221"/>
        <v>1.7801549972623534E-4</v>
      </c>
      <c r="AX417" s="67">
        <f t="shared" si="222"/>
        <v>6.4551286964232646E-3</v>
      </c>
      <c r="BA417" s="67">
        <f t="shared" si="223"/>
        <v>1.0611488254401577E-3</v>
      </c>
      <c r="BB417" s="67">
        <f t="shared" si="236"/>
        <v>1.6105117203228112E-3</v>
      </c>
      <c r="BC417" s="67">
        <f t="shared" si="237"/>
        <v>1.1327103104143031E-3</v>
      </c>
      <c r="BD417" s="67">
        <f t="shared" si="238"/>
        <v>3.0346555334387756E-3</v>
      </c>
      <c r="BE417" s="67">
        <f t="shared" si="239"/>
        <v>1.7840369139740502E-3</v>
      </c>
      <c r="BF417" s="67">
        <f t="shared" si="240"/>
        <v>0.11767662485930547</v>
      </c>
      <c r="BG417" s="67">
        <f t="shared" si="241"/>
        <v>2.6369361839083671E-3</v>
      </c>
      <c r="BH417" s="67">
        <f t="shared" si="242"/>
        <v>2.9952955428401385E-4</v>
      </c>
      <c r="BI417" s="67">
        <f t="shared" si="243"/>
        <v>1.7428077258048891E-4</v>
      </c>
      <c r="BJ417" s="67">
        <f t="shared" si="244"/>
        <v>6.9814020626640678E-3</v>
      </c>
      <c r="BK417" s="55"/>
    </row>
    <row r="418" spans="4:63">
      <c r="D418" s="52">
        <f t="shared" si="193"/>
        <v>13</v>
      </c>
      <c r="E418" s="67">
        <f t="shared" si="224"/>
        <v>1.9608592219939468E-3</v>
      </c>
      <c r="F418" s="67">
        <f t="shared" si="225"/>
        <v>5.1404214781340411E-3</v>
      </c>
      <c r="G418" s="67">
        <f t="shared" si="226"/>
        <v>4.1424472281297734E-3</v>
      </c>
      <c r="H418" s="67">
        <f t="shared" si="227"/>
        <v>6.781078982843876E-3</v>
      </c>
      <c r="I418" s="67">
        <f t="shared" si="228"/>
        <v>9.4854845033035921E-3</v>
      </c>
      <c r="J418" s="67">
        <f t="shared" si="229"/>
        <v>0.27205770280152075</v>
      </c>
      <c r="K418" s="67">
        <f t="shared" si="230"/>
        <v>4.1192088201973502E-2</v>
      </c>
      <c r="L418" s="67">
        <f t="shared" si="231"/>
        <v>3.0573187229534188E-3</v>
      </c>
      <c r="M418" s="67">
        <f t="shared" si="232"/>
        <v>3.8567867275144871E-3</v>
      </c>
      <c r="N418" s="67">
        <f t="shared" si="233"/>
        <v>1.296491350559534E-2</v>
      </c>
      <c r="Q418" s="55">
        <f t="shared" si="234"/>
        <v>1.2916882034812313E-3</v>
      </c>
      <c r="R418" s="55">
        <f t="shared" si="195"/>
        <v>3.7902665050892183E-3</v>
      </c>
      <c r="S418" s="55">
        <f t="shared" si="196"/>
        <v>2.9531308022431239E-3</v>
      </c>
      <c r="T418" s="55">
        <f t="shared" si="197"/>
        <v>3.812757487250509E-3</v>
      </c>
      <c r="U418" s="55">
        <f t="shared" si="198"/>
        <v>7.4256836914549772E-3</v>
      </c>
      <c r="V418" s="55">
        <f t="shared" si="199"/>
        <v>0.14443638913278134</v>
      </c>
      <c r="W418" s="55">
        <f t="shared" si="200"/>
        <v>3.7680303660800538E-2</v>
      </c>
      <c r="X418" s="55">
        <f t="shared" si="201"/>
        <v>2.7434880606600227E-3</v>
      </c>
      <c r="Y418" s="55">
        <f t="shared" si="202"/>
        <v>3.6621198869371957E-3</v>
      </c>
      <c r="Z418" s="55">
        <f t="shared" si="203"/>
        <v>6.2427846436384571E-3</v>
      </c>
      <c r="AC418" s="68">
        <f t="shared" si="235"/>
        <v>3.0242669453474169E-3</v>
      </c>
      <c r="AD418" s="68">
        <f t="shared" si="204"/>
        <v>6.7659305111706569E-3</v>
      </c>
      <c r="AE418" s="68">
        <f t="shared" si="205"/>
        <v>5.3247409679649527E-3</v>
      </c>
      <c r="AF418" s="68">
        <f t="shared" si="206"/>
        <v>9.9103613273657607E-3</v>
      </c>
      <c r="AG418" s="68">
        <f t="shared" si="207"/>
        <v>1.1338117813405688E-2</v>
      </c>
      <c r="AH418" s="68">
        <f t="shared" si="208"/>
        <v>0.39700367113789969</v>
      </c>
      <c r="AI418" s="68">
        <f t="shared" si="209"/>
        <v>4.4044612977371181E-2</v>
      </c>
      <c r="AJ418" s="68">
        <f t="shared" si="210"/>
        <v>3.3711493852468157E-3</v>
      </c>
      <c r="AK418" s="68">
        <f t="shared" si="211"/>
        <v>4.0477188409460329E-3</v>
      </c>
      <c r="AL418" s="68">
        <f t="shared" si="212"/>
        <v>2.0213315733793025E-2</v>
      </c>
      <c r="AO418" s="67">
        <f t="shared" si="213"/>
        <v>6.6917101851271554E-4</v>
      </c>
      <c r="AP418" s="67">
        <f t="shared" si="214"/>
        <v>1.3501549730448228E-3</v>
      </c>
      <c r="AQ418" s="67">
        <f t="shared" si="215"/>
        <v>1.1893164258866495E-3</v>
      </c>
      <c r="AR418" s="67">
        <f t="shared" si="216"/>
        <v>2.968321495593367E-3</v>
      </c>
      <c r="AS418" s="67">
        <f t="shared" si="217"/>
        <v>2.0598008118486149E-3</v>
      </c>
      <c r="AT418" s="67">
        <f t="shared" si="218"/>
        <v>0.12762131366873941</v>
      </c>
      <c r="AU418" s="67">
        <f t="shared" si="219"/>
        <v>3.5117845411729645E-3</v>
      </c>
      <c r="AV418" s="67">
        <f t="shared" si="220"/>
        <v>3.1383066229339609E-4</v>
      </c>
      <c r="AW418" s="67">
        <f t="shared" si="221"/>
        <v>1.9466684057729139E-4</v>
      </c>
      <c r="AX418" s="67">
        <f t="shared" si="222"/>
        <v>6.7221288619568826E-3</v>
      </c>
      <c r="BA418" s="67">
        <f t="shared" si="223"/>
        <v>1.0634077233534702E-3</v>
      </c>
      <c r="BB418" s="67">
        <f t="shared" si="236"/>
        <v>1.6255090330366158E-3</v>
      </c>
      <c r="BC418" s="67">
        <f t="shared" si="237"/>
        <v>1.1822937398351793E-3</v>
      </c>
      <c r="BD418" s="67">
        <f t="shared" si="238"/>
        <v>3.1292823445218847E-3</v>
      </c>
      <c r="BE418" s="67">
        <f t="shared" si="239"/>
        <v>1.8526333101020961E-3</v>
      </c>
      <c r="BF418" s="67">
        <f t="shared" si="240"/>
        <v>0.12494596833637894</v>
      </c>
      <c r="BG418" s="67">
        <f t="shared" si="241"/>
        <v>2.8525247753976787E-3</v>
      </c>
      <c r="BH418" s="67">
        <f t="shared" si="242"/>
        <v>3.1383066229339696E-4</v>
      </c>
      <c r="BI418" s="67">
        <f t="shared" si="243"/>
        <v>1.9093211343154583E-4</v>
      </c>
      <c r="BJ418" s="67">
        <f t="shared" si="244"/>
        <v>7.2484022281976857E-3</v>
      </c>
      <c r="BK418" s="55"/>
    </row>
    <row r="419" spans="4:63">
      <c r="D419" s="52">
        <f t="shared" si="193"/>
        <v>14</v>
      </c>
      <c r="E419" s="67">
        <f t="shared" si="224"/>
        <v>1.9678238468678363E-3</v>
      </c>
      <c r="F419" s="67">
        <f t="shared" si="225"/>
        <v>5.3030490094892893E-3</v>
      </c>
      <c r="G419" s="67">
        <f t="shared" si="226"/>
        <v>4.3564914976136661E-3</v>
      </c>
      <c r="H419" s="67">
        <f t="shared" si="227"/>
        <v>7.0381422441783493E-3</v>
      </c>
      <c r="I419" s="67">
        <f t="shared" si="228"/>
        <v>9.7960758734647671E-3</v>
      </c>
      <c r="J419" s="67">
        <f t="shared" si="229"/>
        <v>0.29003309389440474</v>
      </c>
      <c r="K419" s="67">
        <f t="shared" si="230"/>
        <v>4.3799187896331124E-2</v>
      </c>
      <c r="L419" s="67">
        <f t="shared" si="231"/>
        <v>3.2036505352241434E-3</v>
      </c>
      <c r="M419" s="67">
        <f t="shared" si="232"/>
        <v>4.0688460735535644E-3</v>
      </c>
      <c r="N419" s="67">
        <f t="shared" si="233"/>
        <v>1.3675501248784213E-2</v>
      </c>
      <c r="Q419" s="55">
        <f t="shared" si="234"/>
        <v>1.296549035496287E-3</v>
      </c>
      <c r="R419" s="55">
        <f t="shared" si="195"/>
        <v>3.938926499796146E-3</v>
      </c>
      <c r="S419" s="55">
        <f t="shared" si="196"/>
        <v>3.1209962408390024E-3</v>
      </c>
      <c r="T419" s="55">
        <f t="shared" si="197"/>
        <v>3.9816913965511121E-3</v>
      </c>
      <c r="U419" s="55">
        <f t="shared" si="198"/>
        <v>7.6723887711089749E-3</v>
      </c>
      <c r="V419" s="55">
        <f t="shared" si="199"/>
        <v>0.15564157923280439</v>
      </c>
      <c r="W419" s="55">
        <f t="shared" si="200"/>
        <v>4.0086617947128707E-2</v>
      </c>
      <c r="X419" s="55">
        <f t="shared" si="201"/>
        <v>2.8765007367598542E-3</v>
      </c>
      <c r="Y419" s="55">
        <f t="shared" si="202"/>
        <v>3.8586712404432705E-3</v>
      </c>
      <c r="Z419" s="55">
        <f t="shared" si="203"/>
        <v>6.704705531080205E-3</v>
      </c>
      <c r="AC419" s="68">
        <f t="shared" si="235"/>
        <v>3.0333353630801405E-3</v>
      </c>
      <c r="AD419" s="68">
        <f t="shared" si="204"/>
        <v>6.9425255791742257E-3</v>
      </c>
      <c r="AE419" s="68">
        <f t="shared" si="205"/>
        <v>5.58496406833686E-3</v>
      </c>
      <c r="AF419" s="68">
        <f t="shared" si="206"/>
        <v>1.0255553940734104E-2</v>
      </c>
      <c r="AG419" s="68">
        <f t="shared" si="207"/>
        <v>1.171259547407404E-2</v>
      </c>
      <c r="AH419" s="68">
        <f t="shared" si="208"/>
        <v>0.42174926322364464</v>
      </c>
      <c r="AI419" s="68">
        <f t="shared" si="209"/>
        <v>4.6852498079758262E-2</v>
      </c>
      <c r="AJ419" s="68">
        <f t="shared" si="210"/>
        <v>3.5308003336884334E-3</v>
      </c>
      <c r="AK419" s="68">
        <f t="shared" si="211"/>
        <v>4.2752861795181136E-3</v>
      </c>
      <c r="AL419" s="68">
        <f t="shared" si="212"/>
        <v>2.1172570332729023E-2</v>
      </c>
      <c r="AO419" s="67">
        <f t="shared" si="213"/>
        <v>6.7127481137154929E-4</v>
      </c>
      <c r="AP419" s="67">
        <f t="shared" si="214"/>
        <v>1.3641225096931433E-3</v>
      </c>
      <c r="AQ419" s="67">
        <f t="shared" si="215"/>
        <v>1.2354952567746637E-3</v>
      </c>
      <c r="AR419" s="67">
        <f t="shared" si="216"/>
        <v>3.0564508476272371E-3</v>
      </c>
      <c r="AS419" s="67">
        <f t="shared" si="217"/>
        <v>2.1236871023557922E-3</v>
      </c>
      <c r="AT419" s="67">
        <f t="shared" si="218"/>
        <v>0.13439151466160035</v>
      </c>
      <c r="AU419" s="67">
        <f t="shared" si="219"/>
        <v>3.712569949202417E-3</v>
      </c>
      <c r="AV419" s="67">
        <f t="shared" si="220"/>
        <v>3.2714979846428915E-4</v>
      </c>
      <c r="AW419" s="67">
        <f t="shared" si="221"/>
        <v>2.101748331102939E-4</v>
      </c>
      <c r="AX419" s="67">
        <f t="shared" si="222"/>
        <v>6.9707957177040083E-3</v>
      </c>
      <c r="BA419" s="67">
        <f t="shared" si="223"/>
        <v>1.0655115162123041E-3</v>
      </c>
      <c r="BB419" s="67">
        <f t="shared" si="236"/>
        <v>1.6394765696849363E-3</v>
      </c>
      <c r="BC419" s="67">
        <f t="shared" si="237"/>
        <v>1.2284725707231939E-3</v>
      </c>
      <c r="BD419" s="67">
        <f t="shared" si="238"/>
        <v>3.2174116965557548E-3</v>
      </c>
      <c r="BE419" s="67">
        <f t="shared" si="239"/>
        <v>1.9165196006092726E-3</v>
      </c>
      <c r="BF419" s="67">
        <f t="shared" si="240"/>
        <v>0.13171616932923991</v>
      </c>
      <c r="BG419" s="67">
        <f t="shared" si="241"/>
        <v>3.0533101834271381E-3</v>
      </c>
      <c r="BH419" s="67">
        <f t="shared" si="242"/>
        <v>3.2714979846429001E-4</v>
      </c>
      <c r="BI419" s="67">
        <f t="shared" si="243"/>
        <v>2.0644010596454921E-4</v>
      </c>
      <c r="BJ419" s="67">
        <f t="shared" si="244"/>
        <v>7.4970690839448097E-3</v>
      </c>
      <c r="BK419" s="55"/>
    </row>
    <row r="420" spans="4:63">
      <c r="D420" s="52">
        <f t="shared" si="193"/>
        <v>15</v>
      </c>
      <c r="E420" s="67">
        <f t="shared" si="224"/>
        <v>1.9743749925071586E-3</v>
      </c>
      <c r="F420" s="67">
        <f t="shared" si="225"/>
        <v>5.4560215905203003E-3</v>
      </c>
      <c r="G420" s="67">
        <f t="shared" si="226"/>
        <v>4.5578282828737443E-3</v>
      </c>
      <c r="H420" s="67">
        <f t="shared" si="227"/>
        <v>7.2799440488720696E-3</v>
      </c>
      <c r="I420" s="67">
        <f t="shared" si="228"/>
        <v>1.0088227904203809E-2</v>
      </c>
      <c r="J420" s="67">
        <f t="shared" si="229"/>
        <v>0.3069413132322098</v>
      </c>
      <c r="K420" s="67">
        <f t="shared" si="230"/>
        <v>4.6251508028891351E-2</v>
      </c>
      <c r="L420" s="67">
        <f t="shared" si="231"/>
        <v>3.3412948493415371E-3</v>
      </c>
      <c r="M420" s="67">
        <f t="shared" si="232"/>
        <v>4.2683157772686418E-3</v>
      </c>
      <c r="N420" s="67">
        <f t="shared" si="233"/>
        <v>1.4343902473464643E-2</v>
      </c>
      <c r="Q420" s="55">
        <f t="shared" si="234"/>
        <v>1.3011212872737366E-3</v>
      </c>
      <c r="R420" s="55">
        <f t="shared" si="195"/>
        <v>4.0787607756832918E-3</v>
      </c>
      <c r="S420" s="55">
        <f t="shared" si="196"/>
        <v>3.2788957624877734E-3</v>
      </c>
      <c r="T420" s="55">
        <f t="shared" si="197"/>
        <v>4.1405959554164946E-3</v>
      </c>
      <c r="U420" s="55">
        <f t="shared" si="198"/>
        <v>7.9044473436866696E-3</v>
      </c>
      <c r="V420" s="55">
        <f t="shared" si="199"/>
        <v>0.1661815341608501</v>
      </c>
      <c r="W420" s="55">
        <f t="shared" si="200"/>
        <v>4.2350072997352189E-2</v>
      </c>
      <c r="X420" s="55">
        <f t="shared" si="201"/>
        <v>3.00161665165612E-3</v>
      </c>
      <c r="Y420" s="55">
        <f t="shared" si="202"/>
        <v>4.0435536376634785E-3</v>
      </c>
      <c r="Z420" s="55">
        <f t="shared" si="203"/>
        <v>7.1392028747664024E-3</v>
      </c>
      <c r="AC420" s="68">
        <f t="shared" si="235"/>
        <v>3.0418654025813354E-3</v>
      </c>
      <c r="AD420" s="68">
        <f t="shared" si="204"/>
        <v>7.1086364653491019E-3</v>
      </c>
      <c r="AE420" s="68">
        <f t="shared" si="205"/>
        <v>5.8297381172082458E-3</v>
      </c>
      <c r="AF420" s="68">
        <f t="shared" si="206"/>
        <v>1.0580252991256162E-2</v>
      </c>
      <c r="AG420" s="68">
        <f t="shared" si="207"/>
        <v>1.2064840962974428E-2</v>
      </c>
      <c r="AH420" s="68">
        <f t="shared" si="208"/>
        <v>0.445025746971209</v>
      </c>
      <c r="AI420" s="68">
        <f t="shared" si="209"/>
        <v>4.9493683294655234E-2</v>
      </c>
      <c r="AJ420" s="68">
        <f t="shared" si="210"/>
        <v>3.6809730470269545E-3</v>
      </c>
      <c r="AK420" s="68">
        <f t="shared" si="211"/>
        <v>4.4893431897280621E-3</v>
      </c>
      <c r="AL420" s="68">
        <f t="shared" si="212"/>
        <v>2.2074875438403686E-2</v>
      </c>
      <c r="AO420" s="67">
        <f t="shared" si="213"/>
        <v>6.7325370523342197E-4</v>
      </c>
      <c r="AP420" s="67">
        <f t="shared" si="214"/>
        <v>1.3772608148370086E-3</v>
      </c>
      <c r="AQ420" s="67">
        <f t="shared" si="215"/>
        <v>1.2789325203859708E-3</v>
      </c>
      <c r="AR420" s="67">
        <f t="shared" si="216"/>
        <v>3.139348093455575E-3</v>
      </c>
      <c r="AS420" s="67">
        <f t="shared" si="217"/>
        <v>2.1837805605171394E-3</v>
      </c>
      <c r="AT420" s="67">
        <f t="shared" si="218"/>
        <v>0.1407597790713597</v>
      </c>
      <c r="AU420" s="67">
        <f t="shared" si="219"/>
        <v>3.9014350315391619E-3</v>
      </c>
      <c r="AV420" s="67">
        <f t="shared" si="220"/>
        <v>3.3967819768541702E-4</v>
      </c>
      <c r="AW420" s="67">
        <f t="shared" si="221"/>
        <v>2.2476213960516325E-4</v>
      </c>
      <c r="AX420" s="67">
        <f t="shared" si="222"/>
        <v>7.2046995986982405E-3</v>
      </c>
      <c r="BA420" s="67">
        <f t="shared" si="223"/>
        <v>1.0674904100741768E-3</v>
      </c>
      <c r="BB420" s="67">
        <f t="shared" si="236"/>
        <v>1.6526148748288016E-3</v>
      </c>
      <c r="BC420" s="67">
        <f t="shared" si="237"/>
        <v>1.2719098343345015E-3</v>
      </c>
      <c r="BD420" s="67">
        <f t="shared" si="238"/>
        <v>3.3003089423840927E-3</v>
      </c>
      <c r="BE420" s="67">
        <f t="shared" si="239"/>
        <v>1.9766130587706189E-3</v>
      </c>
      <c r="BF420" s="67">
        <f t="shared" si="240"/>
        <v>0.1380844337389992</v>
      </c>
      <c r="BG420" s="67">
        <f t="shared" si="241"/>
        <v>3.242175265763883E-3</v>
      </c>
      <c r="BH420" s="67">
        <f t="shared" si="242"/>
        <v>3.3967819768541746E-4</v>
      </c>
      <c r="BI420" s="67">
        <f t="shared" si="243"/>
        <v>2.2102741245942029E-4</v>
      </c>
      <c r="BJ420" s="67">
        <f t="shared" si="244"/>
        <v>7.7309729649390427E-3</v>
      </c>
      <c r="BK420" s="55"/>
    </row>
    <row r="421" spans="4:63">
      <c r="D421" s="52">
        <f t="shared" si="193"/>
        <v>16</v>
      </c>
      <c r="E421" s="67">
        <f t="shared" si="224"/>
        <v>1.9804911052895648E-3</v>
      </c>
      <c r="F421" s="67">
        <f t="shared" si="225"/>
        <v>5.598835933188189E-3</v>
      </c>
      <c r="G421" s="67">
        <f t="shared" si="226"/>
        <v>4.7457951750317241E-3</v>
      </c>
      <c r="H421" s="67">
        <f t="shared" si="227"/>
        <v>7.505688855951204E-3</v>
      </c>
      <c r="I421" s="67">
        <f t="shared" si="228"/>
        <v>1.0360979399588636E-2</v>
      </c>
      <c r="J421" s="67">
        <f t="shared" si="229"/>
        <v>0.32272673186173262</v>
      </c>
      <c r="K421" s="67">
        <f t="shared" si="230"/>
        <v>4.8540980334204807E-2</v>
      </c>
      <c r="L421" s="67">
        <f t="shared" si="231"/>
        <v>3.4697988080912615E-3</v>
      </c>
      <c r="M421" s="67">
        <f t="shared" si="232"/>
        <v>4.4545395725803802E-3</v>
      </c>
      <c r="N421" s="67">
        <f t="shared" si="233"/>
        <v>1.4967918103571556E-2</v>
      </c>
      <c r="Q421" s="55">
        <f t="shared" si="234"/>
        <v>1.3053899158587258E-3</v>
      </c>
      <c r="R421" s="55">
        <f t="shared" si="195"/>
        <v>4.2093092704440253E-3</v>
      </c>
      <c r="S421" s="55">
        <f t="shared" si="196"/>
        <v>3.4263098692502904E-3</v>
      </c>
      <c r="T421" s="55">
        <f t="shared" si="197"/>
        <v>4.2889483592808827E-3</v>
      </c>
      <c r="U421" s="55">
        <f t="shared" si="198"/>
        <v>8.121095923973181E-3</v>
      </c>
      <c r="V421" s="55">
        <f t="shared" si="199"/>
        <v>0.17602157689695894</v>
      </c>
      <c r="W421" s="55">
        <f t="shared" si="200"/>
        <v>4.4463221922324887E-2</v>
      </c>
      <c r="X421" s="55">
        <f t="shared" si="201"/>
        <v>3.11842416724337E-3</v>
      </c>
      <c r="Y421" s="55">
        <f t="shared" si="202"/>
        <v>4.2161588055433016E-3</v>
      </c>
      <c r="Z421" s="55">
        <f t="shared" si="203"/>
        <v>7.5448471550110339E-3</v>
      </c>
      <c r="AC421" s="68">
        <f t="shared" si="235"/>
        <v>3.0498289995611583E-3</v>
      </c>
      <c r="AD421" s="68">
        <f t="shared" si="204"/>
        <v>7.2637166559241448E-3</v>
      </c>
      <c r="AE421" s="68">
        <f t="shared" si="205"/>
        <v>6.0582577947616888E-3</v>
      </c>
      <c r="AF421" s="68">
        <f t="shared" si="206"/>
        <v>1.0883390201550044E-2</v>
      </c>
      <c r="AG421" s="68">
        <f t="shared" si="207"/>
        <v>1.2393695373457572E-2</v>
      </c>
      <c r="AH421" s="68">
        <f t="shared" si="208"/>
        <v>0.4667565414941458</v>
      </c>
      <c r="AI421" s="68">
        <f t="shared" si="209"/>
        <v>5.1959478980309448E-2</v>
      </c>
      <c r="AJ421" s="68">
        <f t="shared" si="210"/>
        <v>3.8211734489391534E-3</v>
      </c>
      <c r="AK421" s="68">
        <f t="shared" si="211"/>
        <v>4.6891856124717168E-3</v>
      </c>
      <c r="AL421" s="68">
        <f t="shared" si="212"/>
        <v>2.2917262418372882E-2</v>
      </c>
      <c r="AO421" s="67">
        <f t="shared" si="213"/>
        <v>6.7510118943083907E-4</v>
      </c>
      <c r="AP421" s="67">
        <f t="shared" si="214"/>
        <v>1.3895266627441637E-3</v>
      </c>
      <c r="AQ421" s="67">
        <f t="shared" si="215"/>
        <v>1.3194853057814336E-3</v>
      </c>
      <c r="AR421" s="67">
        <f t="shared" si="216"/>
        <v>3.2167404966703212E-3</v>
      </c>
      <c r="AS421" s="67">
        <f t="shared" si="217"/>
        <v>2.2398834756154548E-3</v>
      </c>
      <c r="AT421" s="67">
        <f t="shared" si="218"/>
        <v>0.14670515496477368</v>
      </c>
      <c r="AU421" s="67">
        <f t="shared" si="219"/>
        <v>4.0777584118799198E-3</v>
      </c>
      <c r="AV421" s="67">
        <f t="shared" si="220"/>
        <v>3.5137464084789146E-4</v>
      </c>
      <c r="AW421" s="67">
        <f t="shared" si="221"/>
        <v>2.3838076703707866E-4</v>
      </c>
      <c r="AX421" s="67">
        <f t="shared" si="222"/>
        <v>7.4230709485605222E-3</v>
      </c>
      <c r="BA421" s="67">
        <f t="shared" si="223"/>
        <v>1.0693378942715935E-3</v>
      </c>
      <c r="BB421" s="67">
        <f t="shared" si="236"/>
        <v>1.6648807227359558E-3</v>
      </c>
      <c r="BC421" s="67">
        <f t="shared" si="237"/>
        <v>1.3124626197299647E-3</v>
      </c>
      <c r="BD421" s="67">
        <f t="shared" si="238"/>
        <v>3.3777013455988398E-3</v>
      </c>
      <c r="BE421" s="67">
        <f t="shared" si="239"/>
        <v>2.0327159738689361E-3</v>
      </c>
      <c r="BF421" s="67">
        <f t="shared" si="240"/>
        <v>0.14402980963241319</v>
      </c>
      <c r="BG421" s="67">
        <f t="shared" si="241"/>
        <v>3.418498646104641E-3</v>
      </c>
      <c r="BH421" s="67">
        <f t="shared" si="242"/>
        <v>3.513746408478919E-4</v>
      </c>
      <c r="BI421" s="67">
        <f t="shared" si="243"/>
        <v>2.3464603989133657E-4</v>
      </c>
      <c r="BJ421" s="67">
        <f t="shared" si="244"/>
        <v>7.9493443148013262E-3</v>
      </c>
      <c r="BK421" s="55"/>
    </row>
    <row r="422" spans="4:63">
      <c r="D422" s="52">
        <f t="shared" si="193"/>
        <v>17</v>
      </c>
      <c r="E422" s="67">
        <f t="shared" si="224"/>
        <v>1.9861963781776693E-3</v>
      </c>
      <c r="F422" s="67">
        <f t="shared" si="225"/>
        <v>5.7320569554687893E-3</v>
      </c>
      <c r="G422" s="67">
        <f t="shared" si="226"/>
        <v>4.921135697982042E-3</v>
      </c>
      <c r="H422" s="67">
        <f t="shared" si="227"/>
        <v>7.7162696240436323E-3</v>
      </c>
      <c r="I422" s="67">
        <f t="shared" si="228"/>
        <v>1.0615409258417509E-2</v>
      </c>
      <c r="J422" s="67">
        <f t="shared" si="229"/>
        <v>0.33745179075755111</v>
      </c>
      <c r="K422" s="67">
        <f t="shared" si="230"/>
        <v>5.0676661073962619E-2</v>
      </c>
      <c r="L422" s="67">
        <f t="shared" si="231"/>
        <v>3.5896707231380105E-3</v>
      </c>
      <c r="M422" s="67">
        <f t="shared" si="232"/>
        <v>4.628254088370266E-3</v>
      </c>
      <c r="N422" s="67">
        <f t="shared" si="233"/>
        <v>1.5550016502156337E-2</v>
      </c>
      <c r="Q422" s="55">
        <f t="shared" si="234"/>
        <v>1.3093718062851718E-3</v>
      </c>
      <c r="R422" s="55">
        <f t="shared" si="195"/>
        <v>4.3310883831320472E-3</v>
      </c>
      <c r="S422" s="55">
        <f t="shared" si="196"/>
        <v>3.5638216739795488E-3</v>
      </c>
      <c r="T422" s="55">
        <f t="shared" si="197"/>
        <v>4.42733543253555E-3</v>
      </c>
      <c r="U422" s="55">
        <f t="shared" si="198"/>
        <v>8.3231914894622023E-3</v>
      </c>
      <c r="V422" s="55">
        <f t="shared" si="199"/>
        <v>0.18520063082179955</v>
      </c>
      <c r="W422" s="55">
        <f t="shared" si="200"/>
        <v>4.6434423517046179E-2</v>
      </c>
      <c r="X422" s="55">
        <f t="shared" si="201"/>
        <v>3.2273853286077987E-3</v>
      </c>
      <c r="Y422" s="55">
        <f t="shared" si="202"/>
        <v>4.3771695029726082E-3</v>
      </c>
      <c r="Z422" s="55">
        <f t="shared" si="203"/>
        <v>7.9232429427656126E-3</v>
      </c>
      <c r="AC422" s="68">
        <f t="shared" si="235"/>
        <v>3.0572576549109218E-3</v>
      </c>
      <c r="AD422" s="68">
        <f t="shared" si="204"/>
        <v>7.4083795877973235E-3</v>
      </c>
      <c r="AE422" s="68">
        <f t="shared" si="205"/>
        <v>6.2714270359330668E-3</v>
      </c>
      <c r="AF422" s="68">
        <f t="shared" si="206"/>
        <v>1.1166164664480232E-2</v>
      </c>
      <c r="AG422" s="68">
        <f t="shared" si="207"/>
        <v>1.2700459525626297E-2</v>
      </c>
      <c r="AH422" s="68">
        <f t="shared" si="208"/>
        <v>0.4870276053609422</v>
      </c>
      <c r="AI422" s="68">
        <f t="shared" si="209"/>
        <v>5.4259638865103779E-2</v>
      </c>
      <c r="AJ422" s="68">
        <f t="shared" si="210"/>
        <v>3.9519561176682219E-3</v>
      </c>
      <c r="AK422" s="68">
        <f t="shared" si="211"/>
        <v>4.8756039466221826E-3</v>
      </c>
      <c r="AL422" s="68">
        <f t="shared" si="212"/>
        <v>2.3703063427787864E-2</v>
      </c>
      <c r="AO422" s="67">
        <f t="shared" si="213"/>
        <v>6.7682457189249747E-4</v>
      </c>
      <c r="AP422" s="67">
        <f t="shared" si="214"/>
        <v>1.4009685723367421E-3</v>
      </c>
      <c r="AQ422" s="67">
        <f t="shared" si="215"/>
        <v>1.3573140240024932E-3</v>
      </c>
      <c r="AR422" s="67">
        <f t="shared" si="216"/>
        <v>3.2889341915080823E-3</v>
      </c>
      <c r="AS422" s="67">
        <f t="shared" si="217"/>
        <v>2.2922177689553066E-3</v>
      </c>
      <c r="AT422" s="67">
        <f t="shared" si="218"/>
        <v>0.15225115993575156</v>
      </c>
      <c r="AU422" s="67">
        <f t="shared" si="219"/>
        <v>4.2422375569164394E-3</v>
      </c>
      <c r="AV422" s="67">
        <f t="shared" si="220"/>
        <v>3.6228539453021184E-4</v>
      </c>
      <c r="AW422" s="67">
        <f t="shared" si="221"/>
        <v>2.5108458539765781E-4</v>
      </c>
      <c r="AX422" s="67">
        <f t="shared" si="222"/>
        <v>7.6267735593907246E-3</v>
      </c>
      <c r="BA422" s="67">
        <f t="shared" si="223"/>
        <v>1.0710612767332525E-3</v>
      </c>
      <c r="BB422" s="67">
        <f t="shared" si="236"/>
        <v>1.6763226323285342E-3</v>
      </c>
      <c r="BC422" s="67">
        <f t="shared" si="237"/>
        <v>1.3502913379510248E-3</v>
      </c>
      <c r="BD422" s="67">
        <f t="shared" si="238"/>
        <v>3.4498950404365999E-3</v>
      </c>
      <c r="BE422" s="67">
        <f t="shared" si="239"/>
        <v>2.0850502672087878E-3</v>
      </c>
      <c r="BF422" s="67">
        <f t="shared" si="240"/>
        <v>0.14957581460339109</v>
      </c>
      <c r="BG422" s="67">
        <f t="shared" si="241"/>
        <v>3.5829777911411606E-3</v>
      </c>
      <c r="BH422" s="67">
        <f t="shared" si="242"/>
        <v>3.622853945302114E-4</v>
      </c>
      <c r="BI422" s="67">
        <f t="shared" si="243"/>
        <v>2.4734985825191659E-4</v>
      </c>
      <c r="BJ422" s="67">
        <f t="shared" si="244"/>
        <v>8.1530469256315269E-3</v>
      </c>
      <c r="BK422" s="55"/>
    </row>
    <row r="423" spans="4:63">
      <c r="D423" s="52">
        <f t="shared" si="193"/>
        <v>18</v>
      </c>
      <c r="E423" s="67">
        <f t="shared" si="224"/>
        <v>1.9915170568601489E-3</v>
      </c>
      <c r="F423" s="67">
        <f t="shared" si="225"/>
        <v>5.8562975075350078E-3</v>
      </c>
      <c r="G423" s="67">
        <f t="shared" si="226"/>
        <v>5.0846564621827781E-3</v>
      </c>
      <c r="H423" s="67">
        <f t="shared" si="227"/>
        <v>7.9126550775888375E-3</v>
      </c>
      <c r="I423" s="67">
        <f t="shared" si="228"/>
        <v>1.0852687921963934E-2</v>
      </c>
      <c r="J423" s="67">
        <f t="shared" si="229"/>
        <v>0.35118422889010614</v>
      </c>
      <c r="K423" s="67">
        <f t="shared" si="230"/>
        <v>5.266837491613556E-2</v>
      </c>
      <c r="L423" s="67">
        <f t="shared" si="231"/>
        <v>3.7014620354075883E-3</v>
      </c>
      <c r="M423" s="67">
        <f t="shared" si="232"/>
        <v>4.7902584550549238E-3</v>
      </c>
      <c r="N423" s="67">
        <f t="shared" si="233"/>
        <v>1.6092875468098729E-2</v>
      </c>
      <c r="Q423" s="55">
        <f t="shared" si="234"/>
        <v>1.3130852762494455E-3</v>
      </c>
      <c r="R423" s="55">
        <f t="shared" si="195"/>
        <v>4.4446583282614751E-3</v>
      </c>
      <c r="S423" s="55">
        <f t="shared" si="196"/>
        <v>3.6920637655257346E-3</v>
      </c>
      <c r="T423" s="55">
        <f t="shared" si="197"/>
        <v>4.5563937904858015E-3</v>
      </c>
      <c r="U423" s="55">
        <f t="shared" si="198"/>
        <v>8.5116637305294209E-3</v>
      </c>
      <c r="V423" s="55">
        <f t="shared" si="199"/>
        <v>0.19376092188956939</v>
      </c>
      <c r="W423" s="55">
        <f t="shared" si="200"/>
        <v>4.8272745804095969E-2</v>
      </c>
      <c r="X423" s="55">
        <f t="shared" si="201"/>
        <v>3.329001384467057E-3</v>
      </c>
      <c r="Y423" s="55">
        <f t="shared" si="202"/>
        <v>4.5273264196118599E-3</v>
      </c>
      <c r="Z423" s="55">
        <f t="shared" si="203"/>
        <v>8.2761309537218736E-3</v>
      </c>
      <c r="AC423" s="68">
        <f t="shared" si="235"/>
        <v>3.0641855423116076E-3</v>
      </c>
      <c r="AD423" s="68">
        <f t="shared" si="204"/>
        <v>7.5432907468003327E-3</v>
      </c>
      <c r="AE423" s="68">
        <f t="shared" si="205"/>
        <v>6.4702264727883535E-3</v>
      </c>
      <c r="AF423" s="68">
        <f t="shared" si="206"/>
        <v>1.1429877213620392E-2</v>
      </c>
      <c r="AG423" s="68">
        <f t="shared" si="207"/>
        <v>1.2986544611651926E-2</v>
      </c>
      <c r="AH423" s="68">
        <f t="shared" si="208"/>
        <v>0.50593219055828242</v>
      </c>
      <c r="AI423" s="68">
        <f t="shared" si="209"/>
        <v>5.6404744262399865E-2</v>
      </c>
      <c r="AJ423" s="68">
        <f t="shared" si="210"/>
        <v>4.0739226863481188E-3</v>
      </c>
      <c r="AK423" s="68">
        <f t="shared" si="211"/>
        <v>5.0494557633522464E-3</v>
      </c>
      <c r="AL423" s="68">
        <f t="shared" si="212"/>
        <v>2.4435893348716389E-2</v>
      </c>
      <c r="AO423" s="67">
        <f t="shared" si="213"/>
        <v>6.7843178061070342E-4</v>
      </c>
      <c r="AP423" s="67">
        <f t="shared" si="214"/>
        <v>1.4116391792735328E-3</v>
      </c>
      <c r="AQ423" s="67">
        <f t="shared" si="215"/>
        <v>1.3925926966570435E-3</v>
      </c>
      <c r="AR423" s="67">
        <f t="shared" si="216"/>
        <v>3.3562612871030359E-3</v>
      </c>
      <c r="AS423" s="67">
        <f t="shared" si="217"/>
        <v>2.3410241914345129E-3</v>
      </c>
      <c r="AT423" s="67">
        <f t="shared" si="218"/>
        <v>0.15742330700053675</v>
      </c>
      <c r="AU423" s="67">
        <f t="shared" si="219"/>
        <v>4.395629112039591E-3</v>
      </c>
      <c r="AV423" s="67">
        <f t="shared" si="220"/>
        <v>3.7246065094053132E-4</v>
      </c>
      <c r="AW423" s="67">
        <f t="shared" si="221"/>
        <v>2.6293203544306386E-4</v>
      </c>
      <c r="AX423" s="67">
        <f t="shared" si="222"/>
        <v>7.8167445143768558E-3</v>
      </c>
      <c r="BA423" s="67">
        <f t="shared" si="223"/>
        <v>1.0726684854514587E-3</v>
      </c>
      <c r="BB423" s="67">
        <f t="shared" si="236"/>
        <v>1.6869932392653249E-3</v>
      </c>
      <c r="BC423" s="67">
        <f t="shared" si="237"/>
        <v>1.3855700106055755E-3</v>
      </c>
      <c r="BD423" s="67">
        <f t="shared" si="238"/>
        <v>3.5172221360315545E-3</v>
      </c>
      <c r="BE423" s="67">
        <f t="shared" si="239"/>
        <v>2.1338566896879924E-3</v>
      </c>
      <c r="BF423" s="67">
        <f t="shared" si="240"/>
        <v>0.15474796166817628</v>
      </c>
      <c r="BG423" s="67">
        <f t="shared" si="241"/>
        <v>3.7363693462643052E-3</v>
      </c>
      <c r="BH423" s="67">
        <f t="shared" si="242"/>
        <v>3.7246065094053045E-4</v>
      </c>
      <c r="BI423" s="67">
        <f t="shared" si="243"/>
        <v>2.5919730829732264E-4</v>
      </c>
      <c r="BJ423" s="67">
        <f t="shared" si="244"/>
        <v>8.3430178806176598E-3</v>
      </c>
      <c r="BK423" s="55"/>
    </row>
    <row r="424" spans="4:63">
      <c r="D424" s="52">
        <f t="shared" si="193"/>
        <v>19</v>
      </c>
      <c r="E424" s="67">
        <f t="shared" si="224"/>
        <v>1.9964788005256699E-3</v>
      </c>
      <c r="F424" s="67">
        <f t="shared" si="225"/>
        <v>5.9721567444863521E-3</v>
      </c>
      <c r="G424" s="67">
        <f t="shared" si="226"/>
        <v>5.2371460531490215E-3</v>
      </c>
      <c r="H424" s="67">
        <f t="shared" si="227"/>
        <v>8.0957922933987299E-3</v>
      </c>
      <c r="I424" s="67">
        <f t="shared" si="228"/>
        <v>1.107395967620301E-2</v>
      </c>
      <c r="J424" s="67">
        <f t="shared" si="229"/>
        <v>0.36399027149905533</v>
      </c>
      <c r="K424" s="67">
        <f t="shared" si="230"/>
        <v>5.4525726981478881E-2</v>
      </c>
      <c r="L424" s="67">
        <f t="shared" si="231"/>
        <v>3.8057118630358444E-3</v>
      </c>
      <c r="M424" s="67">
        <f t="shared" si="232"/>
        <v>4.9413339452609407E-3</v>
      </c>
      <c r="N424" s="67">
        <f t="shared" si="233"/>
        <v>1.6599112960771482E-2</v>
      </c>
      <c r="Q424" s="55">
        <f t="shared" si="234"/>
        <v>1.3165482341110071E-3</v>
      </c>
      <c r="R424" s="55">
        <f t="shared" si="195"/>
        <v>4.5505668014972382E-3</v>
      </c>
      <c r="S424" s="55">
        <f t="shared" si="196"/>
        <v>3.811654596574733E-3</v>
      </c>
      <c r="T424" s="55">
        <f t="shared" si="197"/>
        <v>4.6767458222953511E-3</v>
      </c>
      <c r="U424" s="55">
        <f t="shared" si="198"/>
        <v>8.6874215621987397E-3</v>
      </c>
      <c r="V424" s="55">
        <f t="shared" si="199"/>
        <v>0.20174373245100838</v>
      </c>
      <c r="W424" s="55">
        <f t="shared" si="200"/>
        <v>4.9987054167235881E-2</v>
      </c>
      <c r="X424" s="55">
        <f t="shared" si="201"/>
        <v>3.4237623823704134E-3</v>
      </c>
      <c r="Y424" s="55">
        <f t="shared" si="202"/>
        <v>4.6673536932794607E-3</v>
      </c>
      <c r="Z424" s="55">
        <f t="shared" si="203"/>
        <v>8.6052130046200253E-3</v>
      </c>
      <c r="AC424" s="68">
        <f t="shared" si="235"/>
        <v>3.0706460717810878E-3</v>
      </c>
      <c r="AD424" s="68">
        <f t="shared" si="204"/>
        <v>7.6691007474672572E-3</v>
      </c>
      <c r="AE424" s="68">
        <f t="shared" si="205"/>
        <v>6.6556148236718415E-3</v>
      </c>
      <c r="AF424" s="68">
        <f t="shared" si="206"/>
        <v>1.1675799613430625E-2</v>
      </c>
      <c r="AG424" s="68">
        <f t="shared" si="207"/>
        <v>1.3253330288460758E-2</v>
      </c>
      <c r="AH424" s="68">
        <f t="shared" si="208"/>
        <v>0.52356146521474178</v>
      </c>
      <c r="AI424" s="68">
        <f t="shared" si="209"/>
        <v>5.8405140029946602E-2</v>
      </c>
      <c r="AJ424" s="68">
        <f t="shared" si="210"/>
        <v>4.1876613437012745E-3</v>
      </c>
      <c r="AK424" s="68">
        <f t="shared" si="211"/>
        <v>5.2115794700966795E-3</v>
      </c>
      <c r="AL424" s="68">
        <f t="shared" si="212"/>
        <v>2.5119286283163744E-2</v>
      </c>
      <c r="AO424" s="67">
        <f t="shared" si="213"/>
        <v>6.7993056641466282E-4</v>
      </c>
      <c r="AP424" s="67">
        <f t="shared" si="214"/>
        <v>1.4215899429891139E-3</v>
      </c>
      <c r="AQ424" s="67">
        <f t="shared" si="215"/>
        <v>1.4254914565742884E-3</v>
      </c>
      <c r="AR424" s="67">
        <f t="shared" si="216"/>
        <v>3.4190464711033788E-3</v>
      </c>
      <c r="AS424" s="67">
        <f t="shared" si="217"/>
        <v>2.3865381140042701E-3</v>
      </c>
      <c r="AT424" s="67">
        <f t="shared" si="218"/>
        <v>0.16224653904804695</v>
      </c>
      <c r="AU424" s="67">
        <f t="shared" si="219"/>
        <v>4.538672814243E-3</v>
      </c>
      <c r="AV424" s="67">
        <f t="shared" si="220"/>
        <v>3.8194948066543099E-4</v>
      </c>
      <c r="AW424" s="67">
        <f t="shared" si="221"/>
        <v>2.7398025198148001E-4</v>
      </c>
      <c r="AX424" s="67">
        <f t="shared" si="222"/>
        <v>7.9938999561514571E-3</v>
      </c>
      <c r="BA424" s="67">
        <f t="shared" si="223"/>
        <v>1.0741672712554179E-3</v>
      </c>
      <c r="BB424" s="67">
        <f t="shared" si="236"/>
        <v>1.6969440029809052E-3</v>
      </c>
      <c r="BC424" s="67">
        <f t="shared" si="237"/>
        <v>1.41846877052282E-3</v>
      </c>
      <c r="BD424" s="67">
        <f t="shared" si="238"/>
        <v>3.5800073200318947E-3</v>
      </c>
      <c r="BE424" s="67">
        <f t="shared" si="239"/>
        <v>2.1793706122577479E-3</v>
      </c>
      <c r="BF424" s="67">
        <f t="shared" si="240"/>
        <v>0.15957119371568645</v>
      </c>
      <c r="BG424" s="67">
        <f t="shared" si="241"/>
        <v>3.8794130484677211E-3</v>
      </c>
      <c r="BH424" s="67">
        <f t="shared" si="242"/>
        <v>3.8194948066543012E-4</v>
      </c>
      <c r="BI424" s="67">
        <f t="shared" si="243"/>
        <v>2.7024552483573879E-4</v>
      </c>
      <c r="BJ424" s="67">
        <f t="shared" si="244"/>
        <v>8.5201733223922611E-3</v>
      </c>
      <c r="BK424" s="55"/>
    </row>
    <row r="425" spans="4:63">
      <c r="D425" s="52">
        <f t="shared" si="193"/>
        <v>20</v>
      </c>
      <c r="E425" s="67">
        <f t="shared" si="224"/>
        <v>2.0011062419922651E-3</v>
      </c>
      <c r="F425" s="67">
        <f t="shared" si="225"/>
        <v>6.0802098551462798E-3</v>
      </c>
      <c r="G425" s="67">
        <f t="shared" si="226"/>
        <v>5.379361512880404E-3</v>
      </c>
      <c r="H425" s="67">
        <f t="shared" si="227"/>
        <v>8.2665904650988213E-3</v>
      </c>
      <c r="I425" s="67">
        <f t="shared" si="228"/>
        <v>1.1280323035533195E-2</v>
      </c>
      <c r="J425" s="67">
        <f t="shared" si="229"/>
        <v>0.37593349480650418</v>
      </c>
      <c r="K425" s="67">
        <f t="shared" si="230"/>
        <v>5.625793818476231E-2</v>
      </c>
      <c r="L425" s="67">
        <f t="shared" si="231"/>
        <v>3.9029377593683481E-3</v>
      </c>
      <c r="M425" s="67">
        <f t="shared" si="232"/>
        <v>5.0822305806158671E-3</v>
      </c>
      <c r="N425" s="67">
        <f t="shared" si="233"/>
        <v>1.7071242220857541E-2</v>
      </c>
      <c r="Q425" s="55">
        <f t="shared" si="234"/>
        <v>1.3197778718927848E-3</v>
      </c>
      <c r="R425" s="55">
        <f t="shared" si="195"/>
        <v>4.6493395906117892E-3</v>
      </c>
      <c r="S425" s="55">
        <f t="shared" si="196"/>
        <v>3.9231878816306052E-3</v>
      </c>
      <c r="T425" s="55">
        <f t="shared" si="197"/>
        <v>4.7889890214865014E-3</v>
      </c>
      <c r="U425" s="55">
        <f t="shared" si="198"/>
        <v>8.8513375427837788E-3</v>
      </c>
      <c r="V425" s="55">
        <f t="shared" si="199"/>
        <v>0.20918869355786124</v>
      </c>
      <c r="W425" s="55">
        <f t="shared" si="200"/>
        <v>5.1585859373810716E-2</v>
      </c>
      <c r="X425" s="55">
        <f t="shared" si="201"/>
        <v>3.5121387679062218E-3</v>
      </c>
      <c r="Y425" s="55">
        <f t="shared" si="202"/>
        <v>4.7979464961939782E-3</v>
      </c>
      <c r="Z425" s="55">
        <f t="shared" si="203"/>
        <v>8.9121228393259696E-3</v>
      </c>
      <c r="AC425" s="68">
        <f t="shared" si="235"/>
        <v>3.0766713169325006E-3</v>
      </c>
      <c r="AD425" s="68">
        <f t="shared" si="204"/>
        <v>7.7864341796725616E-3</v>
      </c>
      <c r="AE425" s="68">
        <f t="shared" si="205"/>
        <v>6.8285124580787339E-3</v>
      </c>
      <c r="AF425" s="68">
        <f t="shared" si="206"/>
        <v>1.1905152757639658E-2</v>
      </c>
      <c r="AG425" s="68">
        <f t="shared" si="207"/>
        <v>1.3502141026536088E-2</v>
      </c>
      <c r="AH425" s="68">
        <f t="shared" si="208"/>
        <v>0.5400029507227867</v>
      </c>
      <c r="AI425" s="68">
        <f t="shared" si="209"/>
        <v>6.0270757229938625E-2</v>
      </c>
      <c r="AJ425" s="68">
        <f t="shared" si="210"/>
        <v>4.2937367508304736E-3</v>
      </c>
      <c r="AK425" s="68">
        <f t="shared" si="211"/>
        <v>5.3627799378920156E-3</v>
      </c>
      <c r="AL425" s="68">
        <f t="shared" si="212"/>
        <v>2.5756634968629913E-2</v>
      </c>
      <c r="AO425" s="67">
        <f t="shared" si="213"/>
        <v>6.8132837009948028E-4</v>
      </c>
      <c r="AP425" s="67">
        <f t="shared" si="214"/>
        <v>1.4308702645344906E-3</v>
      </c>
      <c r="AQ425" s="67">
        <f t="shared" si="215"/>
        <v>1.4561736312497988E-3</v>
      </c>
      <c r="AR425" s="67">
        <f t="shared" si="216"/>
        <v>3.4776014436123199E-3</v>
      </c>
      <c r="AS425" s="67">
        <f t="shared" si="217"/>
        <v>2.4289854927494157E-3</v>
      </c>
      <c r="AT425" s="67">
        <f t="shared" si="218"/>
        <v>0.16674480124864294</v>
      </c>
      <c r="AU425" s="67">
        <f t="shared" si="219"/>
        <v>4.6720788109515937E-3</v>
      </c>
      <c r="AV425" s="67">
        <f t="shared" si="220"/>
        <v>3.907989914621263E-4</v>
      </c>
      <c r="AW425" s="67">
        <f t="shared" si="221"/>
        <v>2.8428408442188885E-4</v>
      </c>
      <c r="AX425" s="67">
        <f t="shared" si="222"/>
        <v>8.1591193815315714E-3</v>
      </c>
      <c r="BA425" s="67">
        <f t="shared" si="223"/>
        <v>1.0755650749402356E-3</v>
      </c>
      <c r="BB425" s="67">
        <f t="shared" si="236"/>
        <v>1.7062243245262818E-3</v>
      </c>
      <c r="BC425" s="67">
        <f t="shared" si="237"/>
        <v>1.4491509451983299E-3</v>
      </c>
      <c r="BD425" s="67">
        <f t="shared" si="238"/>
        <v>3.6385622925408367E-3</v>
      </c>
      <c r="BE425" s="67">
        <f t="shared" si="239"/>
        <v>2.2218179910028935E-3</v>
      </c>
      <c r="BF425" s="67">
        <f t="shared" si="240"/>
        <v>0.16406945591628253</v>
      </c>
      <c r="BG425" s="67">
        <f t="shared" si="241"/>
        <v>4.0128190451763149E-3</v>
      </c>
      <c r="BH425" s="67">
        <f t="shared" si="242"/>
        <v>3.9079899146212543E-4</v>
      </c>
      <c r="BI425" s="67">
        <f t="shared" si="243"/>
        <v>2.805493572761485E-4</v>
      </c>
      <c r="BJ425" s="67">
        <f t="shared" si="244"/>
        <v>8.6853927477723719E-3</v>
      </c>
      <c r="BK425" s="55"/>
    </row>
    <row r="426" spans="4:63">
      <c r="D426" s="52">
        <f t="shared" si="193"/>
        <v>25</v>
      </c>
      <c r="E426" s="67">
        <f t="shared" si="224"/>
        <v>2.0201526468956372E-3</v>
      </c>
      <c r="F426" s="67">
        <f t="shared" si="225"/>
        <v>6.5249530921065724E-3</v>
      </c>
      <c r="G426" s="67">
        <f t="shared" si="226"/>
        <v>5.9647159142524669E-3</v>
      </c>
      <c r="H426" s="67">
        <f t="shared" si="227"/>
        <v>8.9695904184076119E-3</v>
      </c>
      <c r="I426" s="67">
        <f t="shared" si="228"/>
        <v>1.2129708193054098E-2</v>
      </c>
      <c r="J426" s="67">
        <f t="shared" si="229"/>
        <v>0.42509142983543341</v>
      </c>
      <c r="K426" s="67">
        <f t="shared" si="230"/>
        <v>6.3387665528492176E-2</v>
      </c>
      <c r="L426" s="67">
        <f t="shared" si="231"/>
        <v>4.3031165194909815E-3</v>
      </c>
      <c r="M426" s="67">
        <f t="shared" si="232"/>
        <v>5.6621567419438915E-3</v>
      </c>
      <c r="N426" s="67">
        <f t="shared" si="233"/>
        <v>1.9014511545654617E-2</v>
      </c>
      <c r="Q426" s="55">
        <f t="shared" si="234"/>
        <v>1.333070960379591E-3</v>
      </c>
      <c r="R426" s="55">
        <f t="shared" si="195"/>
        <v>5.055885313230148E-3</v>
      </c>
      <c r="S426" s="55">
        <f t="shared" si="196"/>
        <v>4.3822554079758673E-3</v>
      </c>
      <c r="T426" s="55">
        <f t="shared" si="197"/>
        <v>5.2509785322943951E-3</v>
      </c>
      <c r="U426" s="55">
        <f t="shared" si="198"/>
        <v>9.5260106118854014E-3</v>
      </c>
      <c r="V426" s="55">
        <f t="shared" si="199"/>
        <v>0.2398319215175462</v>
      </c>
      <c r="W426" s="55">
        <f t="shared" si="200"/>
        <v>5.8166491791501601E-2</v>
      </c>
      <c r="X426" s="55">
        <f t="shared" si="201"/>
        <v>3.875893217306102E-3</v>
      </c>
      <c r="Y426" s="55">
        <f t="shared" si="202"/>
        <v>5.3354624042247466E-3</v>
      </c>
      <c r="Z426" s="55">
        <f t="shared" si="203"/>
        <v>1.0175354156855186E-2</v>
      </c>
      <c r="AC426" s="68">
        <f t="shared" si="235"/>
        <v>3.1014710382524387E-3</v>
      </c>
      <c r="AD426" s="68">
        <f t="shared" si="204"/>
        <v>8.2693749309747881E-3</v>
      </c>
      <c r="AE426" s="68">
        <f t="shared" si="205"/>
        <v>7.5401537344775976E-3</v>
      </c>
      <c r="AF426" s="68">
        <f t="shared" si="206"/>
        <v>1.2849163153449345E-2</v>
      </c>
      <c r="AG426" s="68">
        <f t="shared" si="207"/>
        <v>1.4526238272476273E-2</v>
      </c>
      <c r="AH426" s="68">
        <f t="shared" si="208"/>
        <v>0.60767559282096029</v>
      </c>
      <c r="AI426" s="68">
        <f t="shared" si="209"/>
        <v>6.794957949970748E-2</v>
      </c>
      <c r="AJ426" s="68">
        <f t="shared" si="210"/>
        <v>4.7303398216758611E-3</v>
      </c>
      <c r="AK426" s="68">
        <f t="shared" si="211"/>
        <v>5.9851163525172987E-3</v>
      </c>
      <c r="AL426" s="68">
        <f t="shared" si="212"/>
        <v>2.8379942300694849E-2</v>
      </c>
      <c r="AO426" s="67">
        <f t="shared" si="213"/>
        <v>6.8708168651604624E-4</v>
      </c>
      <c r="AP426" s="67">
        <f t="shared" si="214"/>
        <v>1.4690677788764244E-3</v>
      </c>
      <c r="AQ426" s="67">
        <f t="shared" si="215"/>
        <v>1.5824605062765996E-3</v>
      </c>
      <c r="AR426" s="67">
        <f t="shared" si="216"/>
        <v>3.7186118861132168E-3</v>
      </c>
      <c r="AS426" s="67">
        <f t="shared" si="217"/>
        <v>2.6036975811686968E-3</v>
      </c>
      <c r="AT426" s="67">
        <f t="shared" si="218"/>
        <v>0.18525950831788721</v>
      </c>
      <c r="AU426" s="67">
        <f t="shared" si="219"/>
        <v>5.2211737369905753E-3</v>
      </c>
      <c r="AV426" s="67">
        <f t="shared" si="220"/>
        <v>4.2722330218487956E-4</v>
      </c>
      <c r="AW426" s="67">
        <f t="shared" si="221"/>
        <v>3.2669433771914495E-4</v>
      </c>
      <c r="AX426" s="67">
        <f t="shared" si="222"/>
        <v>8.8391573887994304E-3</v>
      </c>
      <c r="BA426" s="67">
        <f t="shared" si="223"/>
        <v>1.0813183913568015E-3</v>
      </c>
      <c r="BB426" s="67">
        <f t="shared" si="236"/>
        <v>1.7444218388682157E-3</v>
      </c>
      <c r="BC426" s="67">
        <f t="shared" si="237"/>
        <v>1.5754378202251307E-3</v>
      </c>
      <c r="BD426" s="67">
        <f t="shared" si="238"/>
        <v>3.8795727350417336E-3</v>
      </c>
      <c r="BE426" s="67">
        <f t="shared" si="239"/>
        <v>2.3965300794221746E-3</v>
      </c>
      <c r="BF426" s="67">
        <f t="shared" si="240"/>
        <v>0.18258416298552688</v>
      </c>
      <c r="BG426" s="67">
        <f t="shared" si="241"/>
        <v>4.5619139712153034E-3</v>
      </c>
      <c r="BH426" s="67">
        <f t="shared" si="242"/>
        <v>4.2722330218487956E-4</v>
      </c>
      <c r="BI426" s="67">
        <f t="shared" si="243"/>
        <v>3.229596105734072E-4</v>
      </c>
      <c r="BJ426" s="67">
        <f t="shared" si="244"/>
        <v>9.3654307550402327E-3</v>
      </c>
      <c r="BK426" s="55"/>
    </row>
    <row r="427" spans="4:63">
      <c r="D427" s="52">
        <f t="shared" si="193"/>
        <v>30</v>
      </c>
      <c r="E427" s="67">
        <f t="shared" si="224"/>
        <v>2.0335606368394928E-3</v>
      </c>
      <c r="F427" s="67">
        <f t="shared" si="225"/>
        <v>6.838036473406822E-3</v>
      </c>
      <c r="G427" s="67">
        <f t="shared" si="226"/>
        <v>6.3767845417444036E-3</v>
      </c>
      <c r="H427" s="67">
        <f t="shared" si="227"/>
        <v>9.4644773197580297E-3</v>
      </c>
      <c r="I427" s="67">
        <f t="shared" si="228"/>
        <v>1.2727645058739662E-2</v>
      </c>
      <c r="J427" s="67">
        <f t="shared" si="229"/>
        <v>0.45969686334755505</v>
      </c>
      <c r="K427" s="67">
        <f t="shared" si="230"/>
        <v>6.8406739364848437E-2</v>
      </c>
      <c r="L427" s="67">
        <f t="shared" si="231"/>
        <v>4.5848280980639493E-3</v>
      </c>
      <c r="M427" s="67">
        <f t="shared" si="232"/>
        <v>6.0704040819911619E-3</v>
      </c>
      <c r="N427" s="67">
        <f t="shared" si="233"/>
        <v>2.0382503862171487E-2</v>
      </c>
      <c r="Q427" s="55">
        <f t="shared" si="234"/>
        <v>1.3424288207032641E-3</v>
      </c>
      <c r="R427" s="55">
        <f t="shared" si="195"/>
        <v>5.3420790063832E-3</v>
      </c>
      <c r="S427" s="55">
        <f t="shared" si="196"/>
        <v>4.7054225782641665E-3</v>
      </c>
      <c r="T427" s="55">
        <f t="shared" si="197"/>
        <v>5.5762026754597191E-3</v>
      </c>
      <c r="U427" s="55">
        <f t="shared" si="198"/>
        <v>1.0000956396761749E-2</v>
      </c>
      <c r="V427" s="55">
        <f t="shared" si="199"/>
        <v>0.26140366140311322</v>
      </c>
      <c r="W427" s="55">
        <f t="shared" si="200"/>
        <v>6.2799022378152533E-2</v>
      </c>
      <c r="X427" s="55">
        <f t="shared" si="201"/>
        <v>4.1319633798554047E-3</v>
      </c>
      <c r="Y427" s="55">
        <f t="shared" si="202"/>
        <v>5.7138544381073707E-3</v>
      </c>
      <c r="Z427" s="55">
        <f t="shared" si="203"/>
        <v>1.1064623963315957E-2</v>
      </c>
      <c r="AC427" s="68">
        <f t="shared" si="235"/>
        <v>3.1189291578164768E-3</v>
      </c>
      <c r="AD427" s="68">
        <f t="shared" si="204"/>
        <v>8.6093480004222362E-3</v>
      </c>
      <c r="AE427" s="68">
        <f t="shared" si="205"/>
        <v>8.0411238191731727E-3</v>
      </c>
      <c r="AF427" s="68">
        <f t="shared" si="206"/>
        <v>1.3513712812984857E-2</v>
      </c>
      <c r="AG427" s="68">
        <f t="shared" si="207"/>
        <v>1.5247166218971056E-2</v>
      </c>
      <c r="AH427" s="68">
        <f t="shared" si="208"/>
        <v>0.65531471995963653</v>
      </c>
      <c r="AI427" s="68">
        <f t="shared" si="209"/>
        <v>7.3355196585769056E-2</v>
      </c>
      <c r="AJ427" s="68">
        <f t="shared" si="210"/>
        <v>5.0376928162724948E-3</v>
      </c>
      <c r="AK427" s="68">
        <f t="shared" si="211"/>
        <v>6.4232189987292153E-3</v>
      </c>
      <c r="AL427" s="68">
        <f t="shared" si="212"/>
        <v>3.0226657127267818E-2</v>
      </c>
      <c r="AO427" s="67">
        <f t="shared" si="213"/>
        <v>6.9113181613622869E-4</v>
      </c>
      <c r="AP427" s="67">
        <f t="shared" si="214"/>
        <v>1.495957467023622E-3</v>
      </c>
      <c r="AQ427" s="67">
        <f t="shared" si="215"/>
        <v>1.6713619634802371E-3</v>
      </c>
      <c r="AR427" s="67">
        <f t="shared" si="216"/>
        <v>3.8882746442983106E-3</v>
      </c>
      <c r="AS427" s="67">
        <f t="shared" si="217"/>
        <v>2.7266886619779131E-3</v>
      </c>
      <c r="AT427" s="67">
        <f t="shared" si="218"/>
        <v>0.19829320194444183</v>
      </c>
      <c r="AU427" s="67">
        <f t="shared" si="219"/>
        <v>5.6077169866959042E-3</v>
      </c>
      <c r="AV427" s="67">
        <f t="shared" si="220"/>
        <v>4.5286471820854459E-4</v>
      </c>
      <c r="AW427" s="67">
        <f t="shared" si="221"/>
        <v>3.5654964388379118E-4</v>
      </c>
      <c r="AX427" s="67">
        <f t="shared" si="222"/>
        <v>9.3178798988555293E-3</v>
      </c>
      <c r="BA427" s="67">
        <f t="shared" si="223"/>
        <v>1.085368520976984E-3</v>
      </c>
      <c r="BB427" s="67">
        <f t="shared" si="236"/>
        <v>1.7713115270154142E-3</v>
      </c>
      <c r="BC427" s="67">
        <f t="shared" si="237"/>
        <v>1.6643392774287691E-3</v>
      </c>
      <c r="BD427" s="67">
        <f t="shared" si="238"/>
        <v>4.0492354932268274E-3</v>
      </c>
      <c r="BE427" s="67">
        <f t="shared" si="239"/>
        <v>2.5195211602313944E-3</v>
      </c>
      <c r="BF427" s="67">
        <f t="shared" si="240"/>
        <v>0.19561785661208148</v>
      </c>
      <c r="BG427" s="67">
        <f t="shared" si="241"/>
        <v>4.9484572209206185E-3</v>
      </c>
      <c r="BH427" s="67">
        <f t="shared" si="242"/>
        <v>4.5286471820854546E-4</v>
      </c>
      <c r="BI427" s="67">
        <f t="shared" si="243"/>
        <v>3.5281491673805343E-4</v>
      </c>
      <c r="BJ427" s="67">
        <f t="shared" si="244"/>
        <v>9.8441532650963316E-3</v>
      </c>
      <c r="BK427" s="55"/>
    </row>
    <row r="428" spans="4:63">
      <c r="D428" s="52">
        <f t="shared" si="193"/>
        <v>40</v>
      </c>
      <c r="E428" s="67">
        <f t="shared" si="224"/>
        <v>2.0501569485162521E-3</v>
      </c>
      <c r="F428" s="67">
        <f t="shared" si="225"/>
        <v>7.2255687879916614E-3</v>
      </c>
      <c r="G428" s="67">
        <f t="shared" si="226"/>
        <v>6.8868400685390503E-3</v>
      </c>
      <c r="H428" s="67">
        <f t="shared" si="227"/>
        <v>1.0077044698906535E-2</v>
      </c>
      <c r="I428" s="67">
        <f t="shared" si="228"/>
        <v>1.3467766928423027E-2</v>
      </c>
      <c r="J428" s="67">
        <f t="shared" si="229"/>
        <v>0.50253121530347455</v>
      </c>
      <c r="K428" s="67">
        <f t="shared" si="230"/>
        <v>7.4619312171483695E-2</v>
      </c>
      <c r="L428" s="67">
        <f t="shared" si="231"/>
        <v>4.933528625176993E-3</v>
      </c>
      <c r="M428" s="67">
        <f t="shared" si="232"/>
        <v>6.5757296471954628E-3</v>
      </c>
      <c r="N428" s="67">
        <f t="shared" si="233"/>
        <v>2.2075794724664276E-2</v>
      </c>
      <c r="Q428" s="55">
        <f t="shared" si="234"/>
        <v>1.3540119116221554E-3</v>
      </c>
      <c r="R428" s="55">
        <f t="shared" si="195"/>
        <v>5.6963274620711836E-3</v>
      </c>
      <c r="S428" s="55">
        <f t="shared" si="196"/>
        <v>5.1054365329478652E-3</v>
      </c>
      <c r="T428" s="55">
        <f t="shared" si="197"/>
        <v>5.978762736093728E-3</v>
      </c>
      <c r="U428" s="55">
        <f t="shared" si="198"/>
        <v>1.0588840808099863E-2</v>
      </c>
      <c r="V428" s="55">
        <f t="shared" si="199"/>
        <v>0.28810500292037122</v>
      </c>
      <c r="W428" s="55">
        <f t="shared" si="200"/>
        <v>6.8533134783525573E-2</v>
      </c>
      <c r="X428" s="55">
        <f t="shared" si="201"/>
        <v>4.4489251501567146E-3</v>
      </c>
      <c r="Y428" s="55">
        <f t="shared" si="202"/>
        <v>6.1822253241697323E-3</v>
      </c>
      <c r="Z428" s="55">
        <f t="shared" si="203"/>
        <v>1.2165355611725171E-2</v>
      </c>
      <c r="AC428" s="68">
        <f t="shared" si="235"/>
        <v>3.1405386902511041E-3</v>
      </c>
      <c r="AD428" s="68">
        <f t="shared" si="204"/>
        <v>9.0301641739039314E-3</v>
      </c>
      <c r="AE428" s="68">
        <f t="shared" si="205"/>
        <v>8.6612209180787665E-3</v>
      </c>
      <c r="AF428" s="68">
        <f t="shared" si="206"/>
        <v>1.433628751064786E-2</v>
      </c>
      <c r="AG428" s="68">
        <f t="shared" si="207"/>
        <v>1.6139525546999673E-2</v>
      </c>
      <c r="AH428" s="68">
        <f t="shared" si="208"/>
        <v>0.71428208235421753</v>
      </c>
      <c r="AI428" s="68">
        <f t="shared" si="209"/>
        <v>8.0046229793666532E-2</v>
      </c>
      <c r="AJ428" s="68">
        <f t="shared" si="210"/>
        <v>5.4181321001972723E-3</v>
      </c>
      <c r="AK428" s="68">
        <f t="shared" si="211"/>
        <v>6.9654992430754573E-3</v>
      </c>
      <c r="AL428" s="68">
        <f t="shared" si="212"/>
        <v>3.2512507203844181E-2</v>
      </c>
      <c r="AO428" s="67">
        <f t="shared" si="213"/>
        <v>6.9614503689409673E-4</v>
      </c>
      <c r="AP428" s="67">
        <f t="shared" si="214"/>
        <v>1.5292413259204779E-3</v>
      </c>
      <c r="AQ428" s="67">
        <f t="shared" si="215"/>
        <v>1.7814035355911851E-3</v>
      </c>
      <c r="AR428" s="67">
        <f t="shared" si="216"/>
        <v>4.0982819628128074E-3</v>
      </c>
      <c r="AS428" s="67">
        <f t="shared" si="217"/>
        <v>2.8789261203231633E-3</v>
      </c>
      <c r="AT428" s="67">
        <f t="shared" si="218"/>
        <v>0.21442621238310333</v>
      </c>
      <c r="AU428" s="67">
        <f t="shared" si="219"/>
        <v>6.0861773879581221E-3</v>
      </c>
      <c r="AV428" s="67">
        <f t="shared" si="220"/>
        <v>4.8460347502027844E-4</v>
      </c>
      <c r="AW428" s="67">
        <f t="shared" si="221"/>
        <v>3.9350432302573055E-4</v>
      </c>
      <c r="AX428" s="67">
        <f t="shared" si="222"/>
        <v>9.9104391129391043E-3</v>
      </c>
      <c r="BA428" s="67">
        <f t="shared" si="223"/>
        <v>1.090381741734852E-3</v>
      </c>
      <c r="BB428" s="67">
        <f t="shared" si="236"/>
        <v>1.80459538591227E-3</v>
      </c>
      <c r="BC428" s="67">
        <f t="shared" si="237"/>
        <v>1.7743808495397162E-3</v>
      </c>
      <c r="BD428" s="67">
        <f t="shared" si="238"/>
        <v>4.2592428117413251E-3</v>
      </c>
      <c r="BE428" s="67">
        <f t="shared" si="239"/>
        <v>2.6717586185766463E-3</v>
      </c>
      <c r="BF428" s="67">
        <f t="shared" si="240"/>
        <v>0.21175086705074297</v>
      </c>
      <c r="BG428" s="67">
        <f t="shared" si="241"/>
        <v>5.4269176221828364E-3</v>
      </c>
      <c r="BH428" s="67">
        <f t="shared" si="242"/>
        <v>4.846034750202793E-4</v>
      </c>
      <c r="BI428" s="67">
        <f t="shared" si="243"/>
        <v>3.8976959587999453E-4</v>
      </c>
      <c r="BJ428" s="67">
        <f t="shared" si="244"/>
        <v>1.0436712479179905E-2</v>
      </c>
      <c r="BK428" s="55"/>
    </row>
    <row r="429" spans="4:63">
      <c r="D429" s="52">
        <f t="shared" ref="D429:D445" si="245">D340</f>
        <v>50</v>
      </c>
      <c r="E429" s="67">
        <f t="shared" si="224"/>
        <v>2.0584616966624323E-3</v>
      </c>
      <c r="F429" s="67">
        <f t="shared" si="225"/>
        <v>7.419488879022506E-3</v>
      </c>
      <c r="G429" s="67">
        <f t="shared" si="226"/>
        <v>7.1420704337610188E-3</v>
      </c>
      <c r="H429" s="67">
        <f t="shared" si="227"/>
        <v>1.0383571709574697E-2</v>
      </c>
      <c r="I429" s="67">
        <f t="shared" si="228"/>
        <v>1.3838121850945228E-2</v>
      </c>
      <c r="J429" s="67">
        <f t="shared" si="229"/>
        <v>0.52396540573850392</v>
      </c>
      <c r="K429" s="67">
        <f t="shared" si="230"/>
        <v>7.7728066303352911E-2</v>
      </c>
      <c r="L429" s="67">
        <f t="shared" si="231"/>
        <v>5.108017397894452E-3</v>
      </c>
      <c r="M429" s="67">
        <f t="shared" si="232"/>
        <v>6.8285931528094656E-3</v>
      </c>
      <c r="N429" s="67">
        <f t="shared" si="233"/>
        <v>2.2923112756834244E-2</v>
      </c>
      <c r="Q429" s="55">
        <f t="shared" si="234"/>
        <v>1.359808058061753E-3</v>
      </c>
      <c r="R429" s="55">
        <f t="shared" ref="R429:R445" si="246">R428+R340/$R$174</f>
        <v>5.873592402797851E-3</v>
      </c>
      <c r="S429" s="55">
        <f t="shared" ref="S429:S445" si="247">S428+S340/$R$174</f>
        <v>5.3056024019257127E-3</v>
      </c>
      <c r="T429" s="55">
        <f t="shared" ref="T429:T445" si="248">T428+T340/$R$174</f>
        <v>6.1802026693987978E-3</v>
      </c>
      <c r="U429" s="55">
        <f t="shared" ref="U429:U445" si="249">U428+U340/$R$174</f>
        <v>1.0883016530412033E-2</v>
      </c>
      <c r="V429" s="55">
        <f t="shared" ref="V429:V445" si="250">V428+V340/$R$174</f>
        <v>0.3014662798585781</v>
      </c>
      <c r="W429" s="55">
        <f t="shared" ref="W429:W445" si="251">W428+W340/$R$174</f>
        <v>7.1402468663004162E-2</v>
      </c>
      <c r="X429" s="55">
        <f t="shared" ref="X429:X445" si="252">X428+X340/$R$174</f>
        <v>4.6075319373506413E-3</v>
      </c>
      <c r="Y429" s="55">
        <f t="shared" ref="Y429:Y445" si="253">Y428+Y340/$R$174</f>
        <v>6.4165968112512997E-3</v>
      </c>
      <c r="Z429" s="55">
        <f t="shared" ref="Z429:Z445" si="254">Z428+Z340/$R$174</f>
        <v>1.2716158663307381E-2</v>
      </c>
      <c r="AC429" s="68">
        <f t="shared" si="235"/>
        <v>3.1513520401038673E-3</v>
      </c>
      <c r="AD429" s="68">
        <f t="shared" ref="AD429:AD445" si="255">AD428+AD340/$R$174</f>
        <v>9.2407394152389539E-3</v>
      </c>
      <c r="AE429" s="68">
        <f t="shared" ref="AE429:AE445" si="256">AE428+AE340/$R$174</f>
        <v>8.9715157795448551E-3</v>
      </c>
      <c r="AF429" s="68">
        <f t="shared" ref="AF429:AF445" si="257">AF428+AF340/$R$174</f>
        <v>1.4747901598679114E-2</v>
      </c>
      <c r="AG429" s="68">
        <f t="shared" ref="AG429:AG445" si="258">AG428+AG340/$R$174</f>
        <v>1.6586059669731906E-2</v>
      </c>
      <c r="AH429" s="68">
        <f t="shared" ref="AH429:AH445" si="259">AH428+AH340/$R$174</f>
        <v>0.74378918628606938</v>
      </c>
      <c r="AI429" s="68">
        <f t="shared" ref="AI429:AI445" si="260">AI428+AI340/$R$174</f>
        <v>8.339440417792636E-2</v>
      </c>
      <c r="AJ429" s="68">
        <f t="shared" ref="AJ429:AJ445" si="261">AJ428+AJ340/$R$174</f>
        <v>5.6085028584382636E-3</v>
      </c>
      <c r="AK429" s="68">
        <f t="shared" ref="AK429:AK445" si="262">AK428+AK340/$R$174</f>
        <v>7.2368547672218972E-3</v>
      </c>
      <c r="AL429" s="68">
        <f t="shared" ref="AL429:AL445" si="263">AL428+AL340/$R$174</f>
        <v>3.365634021660191E-2</v>
      </c>
      <c r="AO429" s="67">
        <f t="shared" ref="AO429:AO445" si="264">E429-Q429</f>
        <v>6.9865363860067932E-4</v>
      </c>
      <c r="AP429" s="67">
        <f t="shared" ref="AP429:AP445" si="265">F429-R429</f>
        <v>1.5458964762246549E-3</v>
      </c>
      <c r="AQ429" s="67">
        <f t="shared" ref="AQ429:AQ445" si="266">G429-S429</f>
        <v>1.836468031835306E-3</v>
      </c>
      <c r="AR429" s="67">
        <f t="shared" ref="AR429:AR445" si="267">H429-T429</f>
        <v>4.2033690401758993E-3</v>
      </c>
      <c r="AS429" s="67">
        <f t="shared" ref="AS429:AS445" si="268">I429-U429</f>
        <v>2.955105320533195E-3</v>
      </c>
      <c r="AT429" s="67">
        <f t="shared" ref="AT429:AT445" si="269">J429-V429</f>
        <v>0.22249912587992582</v>
      </c>
      <c r="AU429" s="67">
        <f t="shared" ref="AU429:AU445" si="270">K429-W429</f>
        <v>6.3255976403487485E-3</v>
      </c>
      <c r="AV429" s="67">
        <f t="shared" ref="AV429:AV445" si="271">L429-X429</f>
        <v>5.0048546054381072E-4</v>
      </c>
      <c r="AW429" s="67">
        <f t="shared" ref="AW429:AW445" si="272">M429-Y429</f>
        <v>4.1199634155816584E-4</v>
      </c>
      <c r="AX429" s="67">
        <f t="shared" ref="AX429:AX445" si="273">N429-Z429</f>
        <v>1.0206954093526862E-2</v>
      </c>
      <c r="BA429" s="67">
        <f t="shared" ref="BA429:BA445" si="274">AC429-E429</f>
        <v>1.092890343441435E-3</v>
      </c>
      <c r="BB429" s="67">
        <f t="shared" si="236"/>
        <v>1.8212505362164479E-3</v>
      </c>
      <c r="BC429" s="67">
        <f t="shared" si="237"/>
        <v>1.8294453457838363E-3</v>
      </c>
      <c r="BD429" s="67">
        <f t="shared" si="238"/>
        <v>4.364329889104417E-3</v>
      </c>
      <c r="BE429" s="67">
        <f t="shared" si="239"/>
        <v>2.747937818786678E-3</v>
      </c>
      <c r="BF429" s="67">
        <f t="shared" si="240"/>
        <v>0.21982378054756546</v>
      </c>
      <c r="BG429" s="67">
        <f t="shared" si="241"/>
        <v>5.6663378745734488E-3</v>
      </c>
      <c r="BH429" s="67">
        <f t="shared" si="242"/>
        <v>5.0048546054381159E-4</v>
      </c>
      <c r="BI429" s="67">
        <f t="shared" si="243"/>
        <v>4.0826161441243156E-4</v>
      </c>
      <c r="BJ429" s="67">
        <f t="shared" si="244"/>
        <v>1.0733227459767666E-2</v>
      </c>
      <c r="BK429" s="55"/>
    </row>
    <row r="430" spans="4:63">
      <c r="D430" s="52">
        <f t="shared" si="245"/>
        <v>60</v>
      </c>
      <c r="E430" s="67">
        <f t="shared" ref="E430:E445" si="275">E429+E341/$R$174</f>
        <v>2.0626008717624243E-3</v>
      </c>
      <c r="F430" s="67">
        <f t="shared" ref="F430:F445" si="276">F429+F341/$R$174</f>
        <v>7.5161407218062365E-3</v>
      </c>
      <c r="G430" s="67">
        <f t="shared" ref="G430:G445" si="277">G429+G341/$R$174</f>
        <v>7.2692799714728397E-3</v>
      </c>
      <c r="H430" s="67">
        <f t="shared" ref="H430:H445" si="278">H429+H341/$R$174</f>
        <v>1.0536348042787917E-2</v>
      </c>
      <c r="I430" s="67">
        <f t="shared" ref="I430:I445" si="279">I429+I341/$R$174</f>
        <v>1.4022710696564649E-2</v>
      </c>
      <c r="J430" s="67">
        <f t="shared" ref="J430:J445" si="280">J429+J341/$R$174</f>
        <v>0.53464843498581116</v>
      </c>
      <c r="K430" s="67">
        <f t="shared" ref="K430:K445" si="281">K429+K341/$R$174</f>
        <v>7.9277502537677416E-2</v>
      </c>
      <c r="L430" s="67">
        <f t="shared" ref="L430:L445" si="282">L429+L341/$R$174</f>
        <v>5.1949844642699087E-3</v>
      </c>
      <c r="M430" s="67">
        <f t="shared" ref="M430:M445" si="283">M429+M341/$R$174</f>
        <v>6.9546230224347859E-3</v>
      </c>
      <c r="N430" s="67">
        <f t="shared" ref="N430:N445" si="284">N429+N341/$R$174</f>
        <v>2.3345425106203375E-2</v>
      </c>
      <c r="Q430" s="55">
        <f t="shared" ref="Q430:Q445" si="285">Q429+Q341/$R$174</f>
        <v>1.3626969193006968E-3</v>
      </c>
      <c r="R430" s="55">
        <f t="shared" si="246"/>
        <v>5.9619431409349121E-3</v>
      </c>
      <c r="S430" s="55">
        <f t="shared" si="247"/>
        <v>5.4053672070899107E-3</v>
      </c>
      <c r="T430" s="55">
        <f t="shared" si="248"/>
        <v>6.2806024818198329E-3</v>
      </c>
      <c r="U430" s="55">
        <f t="shared" si="249"/>
        <v>1.1029636849702125E-2</v>
      </c>
      <c r="V430" s="55">
        <f t="shared" si="250"/>
        <v>0.30812568286915143</v>
      </c>
      <c r="W430" s="55">
        <f t="shared" si="251"/>
        <v>7.2832575288569262E-2</v>
      </c>
      <c r="X430" s="55">
        <f t="shared" si="252"/>
        <v>4.6865832526569121E-3</v>
      </c>
      <c r="Y430" s="55">
        <f t="shared" si="253"/>
        <v>6.5334100615028878E-3</v>
      </c>
      <c r="Z430" s="55">
        <f t="shared" si="254"/>
        <v>1.2990684782098524E-2</v>
      </c>
      <c r="AC430" s="68">
        <f t="shared" ref="AC430:AC445" si="286">AC429+AC341/$R$174</f>
        <v>3.156741529064908E-3</v>
      </c>
      <c r="AD430" s="68">
        <f t="shared" si="255"/>
        <v>9.3456923626693538E-3</v>
      </c>
      <c r="AE430" s="68">
        <f t="shared" si="256"/>
        <v>9.1261700498042973E-3</v>
      </c>
      <c r="AF430" s="68">
        <f t="shared" si="257"/>
        <v>1.4953054452684517E-2</v>
      </c>
      <c r="AG430" s="68">
        <f t="shared" si="258"/>
        <v>1.6808617041680653E-2</v>
      </c>
      <c r="AH430" s="68">
        <f t="shared" si="259"/>
        <v>0.75849584177011065</v>
      </c>
      <c r="AI430" s="68">
        <f t="shared" si="260"/>
        <v>8.506317002101027E-2</v>
      </c>
      <c r="AJ430" s="68">
        <f t="shared" si="261"/>
        <v>5.7033856758829053E-3</v>
      </c>
      <c r="AK430" s="68">
        <f t="shared" si="262"/>
        <v>7.3721012562209505E-3</v>
      </c>
      <c r="AL430" s="68">
        <f t="shared" si="263"/>
        <v>3.4226438796549033E-2</v>
      </c>
      <c r="AO430" s="67">
        <f t="shared" si="264"/>
        <v>6.9990395246172753E-4</v>
      </c>
      <c r="AP430" s="67">
        <f t="shared" si="265"/>
        <v>1.5541975808713243E-3</v>
      </c>
      <c r="AQ430" s="67">
        <f t="shared" si="266"/>
        <v>1.863912764382929E-3</v>
      </c>
      <c r="AR430" s="67">
        <f t="shared" si="267"/>
        <v>4.2557455609680836E-3</v>
      </c>
      <c r="AS430" s="67">
        <f t="shared" si="268"/>
        <v>2.9930738468625234E-3</v>
      </c>
      <c r="AT430" s="67">
        <f t="shared" si="269"/>
        <v>0.22652275211665973</v>
      </c>
      <c r="AU430" s="67">
        <f t="shared" si="270"/>
        <v>6.4449272491081538E-3</v>
      </c>
      <c r="AV430" s="67">
        <f t="shared" si="271"/>
        <v>5.0840121161299656E-4</v>
      </c>
      <c r="AW430" s="67">
        <f t="shared" si="272"/>
        <v>4.2121296093189809E-4</v>
      </c>
      <c r="AX430" s="67">
        <f t="shared" si="273"/>
        <v>1.0354740324104852E-2</v>
      </c>
      <c r="BA430" s="67">
        <f t="shared" si="274"/>
        <v>1.0941406573024837E-3</v>
      </c>
      <c r="BB430" s="67">
        <f t="shared" si="236"/>
        <v>1.8295516408631174E-3</v>
      </c>
      <c r="BC430" s="67">
        <f t="shared" si="237"/>
        <v>1.8568900783314576E-3</v>
      </c>
      <c r="BD430" s="67">
        <f t="shared" si="238"/>
        <v>4.4167064098966004E-3</v>
      </c>
      <c r="BE430" s="67">
        <f t="shared" si="239"/>
        <v>2.7859063451160047E-3</v>
      </c>
      <c r="BF430" s="67">
        <f t="shared" si="240"/>
        <v>0.22384740678429949</v>
      </c>
      <c r="BG430" s="67">
        <f t="shared" si="241"/>
        <v>5.7856674833328542E-3</v>
      </c>
      <c r="BH430" s="67">
        <f t="shared" si="242"/>
        <v>5.0840121161299656E-4</v>
      </c>
      <c r="BI430" s="67">
        <f t="shared" si="243"/>
        <v>4.1747823378616468E-4</v>
      </c>
      <c r="BJ430" s="67">
        <f t="shared" si="244"/>
        <v>1.0881013690345658E-2</v>
      </c>
      <c r="BK430" s="55"/>
    </row>
    <row r="431" spans="4:63">
      <c r="D431" s="52">
        <f t="shared" si="245"/>
        <v>75</v>
      </c>
      <c r="E431" s="67">
        <f t="shared" si="275"/>
        <v>2.0653918437878792E-3</v>
      </c>
      <c r="F431" s="67">
        <f t="shared" si="276"/>
        <v>7.5813113374244472E-3</v>
      </c>
      <c r="G431" s="67">
        <f t="shared" si="277"/>
        <v>7.3550550963583311E-3</v>
      </c>
      <c r="H431" s="67">
        <f t="shared" si="278"/>
        <v>1.0639362402376252E-2</v>
      </c>
      <c r="I431" s="67">
        <f t="shared" si="279"/>
        <v>1.4147175666489644E-2</v>
      </c>
      <c r="J431" s="67">
        <f t="shared" si="280"/>
        <v>0.54185181127603088</v>
      </c>
      <c r="K431" s="67">
        <f t="shared" si="281"/>
        <v>8.0322259785379768E-2</v>
      </c>
      <c r="L431" s="67">
        <f t="shared" si="282"/>
        <v>5.253624807702164E-3</v>
      </c>
      <c r="M431" s="67">
        <f t="shared" si="283"/>
        <v>7.0396027181467806E-3</v>
      </c>
      <c r="N431" s="67">
        <f t="shared" si="284"/>
        <v>2.3630182799371666E-2</v>
      </c>
      <c r="Q431" s="55">
        <f t="shared" si="285"/>
        <v>1.3646448269655183E-3</v>
      </c>
      <c r="R431" s="55">
        <f t="shared" si="246"/>
        <v>6.021516469584212E-3</v>
      </c>
      <c r="S431" s="55">
        <f t="shared" si="247"/>
        <v>5.4726368377800367E-3</v>
      </c>
      <c r="T431" s="55">
        <f t="shared" si="248"/>
        <v>6.3483002865898121E-3</v>
      </c>
      <c r="U431" s="55">
        <f t="shared" si="249"/>
        <v>1.1128500318779017E-2</v>
      </c>
      <c r="V431" s="55">
        <f t="shared" si="250"/>
        <v>0.3126159996737668</v>
      </c>
      <c r="W431" s="55">
        <f t="shared" si="251"/>
        <v>7.3796870707088152E-2</v>
      </c>
      <c r="X431" s="55">
        <f t="shared" si="252"/>
        <v>4.7398861461720081E-3</v>
      </c>
      <c r="Y431" s="55">
        <f t="shared" si="253"/>
        <v>6.6121751549765278E-3</v>
      </c>
      <c r="Z431" s="55">
        <f t="shared" si="254"/>
        <v>1.3175792852980629E-2</v>
      </c>
      <c r="AC431" s="68">
        <f t="shared" si="286"/>
        <v>3.1603755654509963E-3</v>
      </c>
      <c r="AD431" s="68">
        <f t="shared" si="255"/>
        <v>9.4164602652564763E-3</v>
      </c>
      <c r="AE431" s="68">
        <f t="shared" si="256"/>
        <v>9.2304506688851533E-3</v>
      </c>
      <c r="AF431" s="68">
        <f t="shared" si="257"/>
        <v>1.5091385367091207E-2</v>
      </c>
      <c r="AG431" s="68">
        <f t="shared" si="258"/>
        <v>1.6958683512453755E-2</v>
      </c>
      <c r="AH431" s="68">
        <f t="shared" si="259"/>
        <v>0.76841227754593466</v>
      </c>
      <c r="AI431" s="68">
        <f t="shared" si="260"/>
        <v>8.618838909789607E-2</v>
      </c>
      <c r="AJ431" s="68">
        <f t="shared" si="261"/>
        <v>5.7673634692323198E-3</v>
      </c>
      <c r="AK431" s="68">
        <f t="shared" si="262"/>
        <v>7.4632955541713E-3</v>
      </c>
      <c r="AL431" s="68">
        <f t="shared" si="263"/>
        <v>3.4610846112003504E-2</v>
      </c>
      <c r="AO431" s="67">
        <f t="shared" si="264"/>
        <v>7.0074701682236082E-4</v>
      </c>
      <c r="AP431" s="67">
        <f t="shared" si="265"/>
        <v>1.5597948678402352E-3</v>
      </c>
      <c r="AQ431" s="67">
        <f t="shared" si="266"/>
        <v>1.8824182585782945E-3</v>
      </c>
      <c r="AR431" s="67">
        <f t="shared" si="267"/>
        <v>4.2910621157864395E-3</v>
      </c>
      <c r="AS431" s="67">
        <f t="shared" si="268"/>
        <v>3.0186753477106278E-3</v>
      </c>
      <c r="AT431" s="67">
        <f t="shared" si="269"/>
        <v>0.22923581160226408</v>
      </c>
      <c r="AU431" s="67">
        <f t="shared" si="270"/>
        <v>6.5253890782916157E-3</v>
      </c>
      <c r="AV431" s="67">
        <f t="shared" si="271"/>
        <v>5.1373866153015587E-4</v>
      </c>
      <c r="AW431" s="67">
        <f t="shared" si="272"/>
        <v>4.2742756317025281E-4</v>
      </c>
      <c r="AX431" s="67">
        <f t="shared" si="273"/>
        <v>1.0454389946391036E-2</v>
      </c>
      <c r="BA431" s="67">
        <f t="shared" si="274"/>
        <v>1.0949837216631172E-3</v>
      </c>
      <c r="BB431" s="67">
        <f t="shared" si="236"/>
        <v>1.8351489278320291E-3</v>
      </c>
      <c r="BC431" s="67">
        <f t="shared" si="237"/>
        <v>1.8753955725268221E-3</v>
      </c>
      <c r="BD431" s="67">
        <f t="shared" si="238"/>
        <v>4.4520229647149554E-3</v>
      </c>
      <c r="BE431" s="67">
        <f t="shared" si="239"/>
        <v>2.8115078459641108E-3</v>
      </c>
      <c r="BF431" s="67">
        <f t="shared" si="240"/>
        <v>0.22656046626990378</v>
      </c>
      <c r="BG431" s="67">
        <f t="shared" si="241"/>
        <v>5.8661293125163022E-3</v>
      </c>
      <c r="BH431" s="67">
        <f t="shared" si="242"/>
        <v>5.1373866153015587E-4</v>
      </c>
      <c r="BI431" s="67">
        <f t="shared" si="243"/>
        <v>4.236928360245194E-4</v>
      </c>
      <c r="BJ431" s="67">
        <f t="shared" si="244"/>
        <v>1.0980663312631839E-2</v>
      </c>
      <c r="BK431" s="55"/>
    </row>
    <row r="432" spans="4:63">
      <c r="D432" s="52">
        <f t="shared" si="245"/>
        <v>100</v>
      </c>
      <c r="E432" s="67">
        <f t="shared" si="275"/>
        <v>2.0668137205093686E-3</v>
      </c>
      <c r="F432" s="67">
        <f t="shared" si="276"/>
        <v>7.6145128816991724E-3</v>
      </c>
      <c r="G432" s="67">
        <f t="shared" si="277"/>
        <v>7.3987537261708735E-3</v>
      </c>
      <c r="H432" s="67">
        <f t="shared" si="278"/>
        <v>1.0691843659279537E-2</v>
      </c>
      <c r="I432" s="67">
        <f t="shared" si="279"/>
        <v>1.4210585059978055E-2</v>
      </c>
      <c r="J432" s="67">
        <f t="shared" si="280"/>
        <v>0.54552161268205601</v>
      </c>
      <c r="K432" s="67">
        <f t="shared" si="281"/>
        <v>8.0854517363229572E-2</v>
      </c>
      <c r="L432" s="67">
        <f t="shared" si="282"/>
        <v>5.2834994673211086E-3</v>
      </c>
      <c r="M432" s="67">
        <f t="shared" si="283"/>
        <v>7.082896112000284E-3</v>
      </c>
      <c r="N432" s="67">
        <f t="shared" si="284"/>
        <v>2.3775254240965563E-2</v>
      </c>
      <c r="Q432" s="55">
        <f t="shared" si="285"/>
        <v>1.3656371997084048E-3</v>
      </c>
      <c r="R432" s="55">
        <f t="shared" si="246"/>
        <v>6.0518664438782982E-3</v>
      </c>
      <c r="S432" s="55">
        <f t="shared" si="247"/>
        <v>5.5069077373337081E-3</v>
      </c>
      <c r="T432" s="55">
        <f t="shared" si="248"/>
        <v>6.3827893218866352E-3</v>
      </c>
      <c r="U432" s="55">
        <f t="shared" si="249"/>
        <v>1.117886688068076E-2</v>
      </c>
      <c r="V432" s="55">
        <f t="shared" si="250"/>
        <v>0.31490361734902966</v>
      </c>
      <c r="W432" s="55">
        <f t="shared" si="251"/>
        <v>7.4288136544124736E-2</v>
      </c>
      <c r="X432" s="55">
        <f t="shared" si="252"/>
        <v>4.7670416112880675E-3</v>
      </c>
      <c r="Y432" s="55">
        <f t="shared" si="253"/>
        <v>6.6523024840413336E-3</v>
      </c>
      <c r="Z432" s="55">
        <f t="shared" si="254"/>
        <v>1.3270097222406961E-2</v>
      </c>
      <c r="AC432" s="68">
        <f t="shared" si="286"/>
        <v>3.1622269461510882E-3</v>
      </c>
      <c r="AD432" s="68">
        <f t="shared" si="255"/>
        <v>9.4525133795118413E-3</v>
      </c>
      <c r="AE432" s="68">
        <f t="shared" si="256"/>
        <v>9.2835770289565675E-3</v>
      </c>
      <c r="AF432" s="68">
        <f t="shared" si="257"/>
        <v>1.5161858845600954E-2</v>
      </c>
      <c r="AG432" s="68">
        <f t="shared" si="258"/>
        <v>1.7035135737528833E-2</v>
      </c>
      <c r="AH432" s="68">
        <f t="shared" si="259"/>
        <v>0.77346426268272217</v>
      </c>
      <c r="AI432" s="68">
        <f t="shared" si="260"/>
        <v>8.6761638416559095E-2</v>
      </c>
      <c r="AJ432" s="68">
        <f t="shared" si="261"/>
        <v>5.7999573233541496E-3</v>
      </c>
      <c r="AK432" s="68">
        <f t="shared" si="262"/>
        <v>7.5097550128135002E-3</v>
      </c>
      <c r="AL432" s="68">
        <f t="shared" si="263"/>
        <v>3.4806684625764965E-2</v>
      </c>
      <c r="AO432" s="67">
        <f t="shared" si="264"/>
        <v>7.0117652080096374E-4</v>
      </c>
      <c r="AP432" s="67">
        <f t="shared" si="265"/>
        <v>1.5626464378208742E-3</v>
      </c>
      <c r="AQ432" s="67">
        <f t="shared" si="266"/>
        <v>1.8918459888371654E-3</v>
      </c>
      <c r="AR432" s="67">
        <f t="shared" si="267"/>
        <v>4.3090543373929015E-3</v>
      </c>
      <c r="AS432" s="67">
        <f t="shared" si="268"/>
        <v>3.031718179297295E-3</v>
      </c>
      <c r="AT432" s="67">
        <f t="shared" si="269"/>
        <v>0.23061799533302635</v>
      </c>
      <c r="AU432" s="67">
        <f t="shared" si="270"/>
        <v>6.5663808191048362E-3</v>
      </c>
      <c r="AV432" s="67">
        <f t="shared" si="271"/>
        <v>5.1645785603304101E-4</v>
      </c>
      <c r="AW432" s="67">
        <f t="shared" si="272"/>
        <v>4.3059362795895041E-4</v>
      </c>
      <c r="AX432" s="67">
        <f t="shared" si="273"/>
        <v>1.0505157018558602E-2</v>
      </c>
      <c r="BA432" s="67">
        <f t="shared" si="274"/>
        <v>1.0954132256417197E-3</v>
      </c>
      <c r="BB432" s="67">
        <f t="shared" si="236"/>
        <v>1.8380004978126689E-3</v>
      </c>
      <c r="BC432" s="67">
        <f t="shared" si="237"/>
        <v>1.884823302785694E-3</v>
      </c>
      <c r="BD432" s="67">
        <f t="shared" si="238"/>
        <v>4.4700151863214174E-3</v>
      </c>
      <c r="BE432" s="67">
        <f t="shared" si="239"/>
        <v>2.824550677550778E-3</v>
      </c>
      <c r="BF432" s="67">
        <f t="shared" si="240"/>
        <v>0.22794265000066616</v>
      </c>
      <c r="BG432" s="67">
        <f t="shared" si="241"/>
        <v>5.9071210533295226E-3</v>
      </c>
      <c r="BH432" s="67">
        <f t="shared" si="242"/>
        <v>5.1645785603304101E-4</v>
      </c>
      <c r="BI432" s="67">
        <f t="shared" si="243"/>
        <v>4.2685890081321613E-4</v>
      </c>
      <c r="BJ432" s="67">
        <f t="shared" si="244"/>
        <v>1.1031430384799402E-2</v>
      </c>
      <c r="BK432" s="55"/>
    </row>
    <row r="433" spans="4:63">
      <c r="D433" s="52">
        <f t="shared" si="245"/>
        <v>125</v>
      </c>
      <c r="E433" s="67">
        <f t="shared" si="275"/>
        <v>2.0670626126527603E-3</v>
      </c>
      <c r="F433" s="67">
        <f t="shared" si="276"/>
        <v>7.6203246397746546E-3</v>
      </c>
      <c r="G433" s="67">
        <f t="shared" si="277"/>
        <v>7.4064029446108083E-3</v>
      </c>
      <c r="H433" s="67">
        <f t="shared" si="278"/>
        <v>1.0701030231027385E-2</v>
      </c>
      <c r="I433" s="67">
        <f t="shared" si="279"/>
        <v>1.4221684545339891E-2</v>
      </c>
      <c r="J433" s="67">
        <f t="shared" si="280"/>
        <v>0.5461639923792293</v>
      </c>
      <c r="K433" s="67">
        <f t="shared" si="281"/>
        <v>8.0947686290876703E-2</v>
      </c>
      <c r="L433" s="67">
        <f t="shared" si="282"/>
        <v>5.2887288714974934E-3</v>
      </c>
      <c r="M433" s="67">
        <f t="shared" si="283"/>
        <v>7.0904743959879554E-3</v>
      </c>
      <c r="N433" s="67">
        <f t="shared" si="284"/>
        <v>2.3800648244185076E-2</v>
      </c>
      <c r="Q433" s="55">
        <f t="shared" si="285"/>
        <v>1.3658109094086114E-3</v>
      </c>
      <c r="R433" s="55">
        <f t="shared" si="246"/>
        <v>6.0571790494226311E-3</v>
      </c>
      <c r="S433" s="55">
        <f t="shared" si="247"/>
        <v>5.512906680502948E-3</v>
      </c>
      <c r="T433" s="55">
        <f t="shared" si="248"/>
        <v>6.3888264485860245E-3</v>
      </c>
      <c r="U433" s="55">
        <f t="shared" si="249"/>
        <v>1.1187683286039639E-2</v>
      </c>
      <c r="V433" s="55">
        <f t="shared" si="250"/>
        <v>0.31530405295491037</v>
      </c>
      <c r="W433" s="55">
        <f t="shared" si="251"/>
        <v>7.4374130080207906E-2</v>
      </c>
      <c r="X433" s="55">
        <f t="shared" si="252"/>
        <v>4.7717950345739198E-3</v>
      </c>
      <c r="Y433" s="55">
        <f t="shared" si="253"/>
        <v>6.6593265648133065E-3</v>
      </c>
      <c r="Z433" s="55">
        <f t="shared" si="254"/>
        <v>1.3286604713023412E-2</v>
      </c>
      <c r="AC433" s="68">
        <f t="shared" si="286"/>
        <v>3.1625510207376655E-3</v>
      </c>
      <c r="AD433" s="68">
        <f t="shared" si="255"/>
        <v>9.458824290118472E-3</v>
      </c>
      <c r="AE433" s="68">
        <f t="shared" si="256"/>
        <v>9.292876522667198E-3</v>
      </c>
      <c r="AF433" s="68">
        <f t="shared" si="257"/>
        <v>1.5174194862397261E-2</v>
      </c>
      <c r="AG433" s="68">
        <f t="shared" si="258"/>
        <v>1.7048518302893629E-2</v>
      </c>
      <c r="AH433" s="68">
        <f t="shared" si="259"/>
        <v>0.77434858647118798</v>
      </c>
      <c r="AI433" s="68">
        <f t="shared" si="260"/>
        <v>8.6861982735770185E-2</v>
      </c>
      <c r="AJ433" s="68">
        <f t="shared" si="261"/>
        <v>5.8056627084210671E-3</v>
      </c>
      <c r="AK433" s="68">
        <f t="shared" si="262"/>
        <v>7.5178875000168699E-3</v>
      </c>
      <c r="AL433" s="68">
        <f t="shared" si="263"/>
        <v>3.4840965141587535E-2</v>
      </c>
      <c r="AO433" s="67">
        <f t="shared" si="264"/>
        <v>7.0125170324414885E-4</v>
      </c>
      <c r="AP433" s="67">
        <f t="shared" si="265"/>
        <v>1.5631455903520235E-3</v>
      </c>
      <c r="AQ433" s="67">
        <f t="shared" si="266"/>
        <v>1.8934962641078603E-3</v>
      </c>
      <c r="AR433" s="67">
        <f t="shared" si="267"/>
        <v>4.3122037824413605E-3</v>
      </c>
      <c r="AS433" s="67">
        <f t="shared" si="268"/>
        <v>3.0340012593002529E-3</v>
      </c>
      <c r="AT433" s="67">
        <f t="shared" si="269"/>
        <v>0.23085993942431893</v>
      </c>
      <c r="AU433" s="67">
        <f t="shared" si="270"/>
        <v>6.5735562106687961E-3</v>
      </c>
      <c r="AV433" s="67">
        <f t="shared" si="271"/>
        <v>5.1693383692357365E-4</v>
      </c>
      <c r="AW433" s="67">
        <f t="shared" si="272"/>
        <v>4.3114783117464885E-4</v>
      </c>
      <c r="AX433" s="67">
        <f t="shared" si="273"/>
        <v>1.0514043531161664E-2</v>
      </c>
      <c r="BA433" s="67">
        <f t="shared" si="274"/>
        <v>1.0954884080849052E-3</v>
      </c>
      <c r="BB433" s="67">
        <f t="shared" si="236"/>
        <v>1.8384996503438174E-3</v>
      </c>
      <c r="BC433" s="67">
        <f t="shared" si="237"/>
        <v>1.8864735780563897E-3</v>
      </c>
      <c r="BD433" s="67">
        <f t="shared" si="238"/>
        <v>4.4731646313698765E-3</v>
      </c>
      <c r="BE433" s="67">
        <f t="shared" si="239"/>
        <v>2.8268337575537376E-3</v>
      </c>
      <c r="BF433" s="67">
        <f t="shared" si="240"/>
        <v>0.22818459409195868</v>
      </c>
      <c r="BG433" s="67">
        <f t="shared" si="241"/>
        <v>5.9142964448934826E-3</v>
      </c>
      <c r="BH433" s="67">
        <f t="shared" si="242"/>
        <v>5.1693383692357365E-4</v>
      </c>
      <c r="BI433" s="67">
        <f t="shared" si="243"/>
        <v>4.2741310402891457E-4</v>
      </c>
      <c r="BJ433" s="67">
        <f t="shared" si="244"/>
        <v>1.1040316897402459E-2</v>
      </c>
      <c r="BK433" s="55"/>
    </row>
    <row r="434" spans="4:63">
      <c r="D434" s="52">
        <f t="shared" si="245"/>
        <v>150</v>
      </c>
      <c r="E434" s="67">
        <f t="shared" si="275"/>
        <v>2.0671058662930534E-3</v>
      </c>
      <c r="F434" s="67">
        <f t="shared" si="276"/>
        <v>7.6213346342640063E-3</v>
      </c>
      <c r="G434" s="67">
        <f t="shared" si="277"/>
        <v>7.4077322615527458E-3</v>
      </c>
      <c r="H434" s="67">
        <f t="shared" si="278"/>
        <v>1.070262671641457E-2</v>
      </c>
      <c r="I434" s="67">
        <f t="shared" si="279"/>
        <v>1.4223613465798124E-2</v>
      </c>
      <c r="J434" s="67">
        <f t="shared" si="280"/>
        <v>0.54627562812624242</v>
      </c>
      <c r="K434" s="67">
        <f t="shared" si="281"/>
        <v>8.0963877622704392E-2</v>
      </c>
      <c r="L434" s="67">
        <f t="shared" si="282"/>
        <v>5.2896376618036525E-3</v>
      </c>
      <c r="M434" s="67">
        <f t="shared" si="283"/>
        <v>7.0917913856091471E-3</v>
      </c>
      <c r="N434" s="67">
        <f t="shared" si="284"/>
        <v>2.3805061332786006E-2</v>
      </c>
      <c r="Q434" s="55">
        <f t="shared" si="285"/>
        <v>1.3658410974924369E-3</v>
      </c>
      <c r="R434" s="55">
        <f t="shared" si="246"/>
        <v>6.0581022988514931E-3</v>
      </c>
      <c r="S434" s="55">
        <f t="shared" si="247"/>
        <v>5.5139492048930164E-3</v>
      </c>
      <c r="T434" s="55">
        <f t="shared" si="248"/>
        <v>6.3898756086884769E-3</v>
      </c>
      <c r="U434" s="55">
        <f t="shared" si="249"/>
        <v>1.1189215442181155E-2</v>
      </c>
      <c r="V434" s="55">
        <f t="shared" si="250"/>
        <v>0.31537364252660743</v>
      </c>
      <c r="W434" s="55">
        <f t="shared" si="251"/>
        <v>7.4389074438943395E-2</v>
      </c>
      <c r="X434" s="55">
        <f t="shared" si="252"/>
        <v>4.7726211066956275E-3</v>
      </c>
      <c r="Y434" s="55">
        <f t="shared" si="253"/>
        <v>6.6605472424086766E-3</v>
      </c>
      <c r="Z434" s="55">
        <f t="shared" si="254"/>
        <v>1.328947346191817E-2</v>
      </c>
      <c r="AC434" s="68">
        <f t="shared" si="286"/>
        <v>3.1626073399344265E-3</v>
      </c>
      <c r="AD434" s="68">
        <f t="shared" si="255"/>
        <v>9.4599210296683126E-3</v>
      </c>
      <c r="AE434" s="68">
        <f t="shared" si="256"/>
        <v>9.2944926321610055E-3</v>
      </c>
      <c r="AF434" s="68">
        <f t="shared" si="257"/>
        <v>1.5176338673069178E-2</v>
      </c>
      <c r="AG434" s="68">
        <f t="shared" si="258"/>
        <v>1.7050843987668578E-2</v>
      </c>
      <c r="AH434" s="68">
        <f t="shared" si="259"/>
        <v>0.77450226839351732</v>
      </c>
      <c r="AI434" s="68">
        <f t="shared" si="260"/>
        <v>8.6879421040690089E-2</v>
      </c>
      <c r="AJ434" s="68">
        <f t="shared" si="261"/>
        <v>5.8066542169116775E-3</v>
      </c>
      <c r="AK434" s="68">
        <f t="shared" si="262"/>
        <v>7.5193008016638842E-3</v>
      </c>
      <c r="AL434" s="68">
        <f t="shared" si="263"/>
        <v>3.4846922569894641E-2</v>
      </c>
      <c r="AO434" s="67">
        <f t="shared" si="264"/>
        <v>7.0126476880061654E-4</v>
      </c>
      <c r="AP434" s="67">
        <f t="shared" si="265"/>
        <v>1.5632323354125132E-3</v>
      </c>
      <c r="AQ434" s="67">
        <f t="shared" si="266"/>
        <v>1.8937830566597294E-3</v>
      </c>
      <c r="AR434" s="67">
        <f t="shared" si="267"/>
        <v>4.3127511077260929E-3</v>
      </c>
      <c r="AS434" s="67">
        <f t="shared" si="268"/>
        <v>3.0343980236169684E-3</v>
      </c>
      <c r="AT434" s="67">
        <f t="shared" si="269"/>
        <v>0.23090198559963498</v>
      </c>
      <c r="AU434" s="67">
        <f t="shared" si="270"/>
        <v>6.5748031837609966E-3</v>
      </c>
      <c r="AV434" s="67">
        <f t="shared" si="271"/>
        <v>5.17016555108025E-4</v>
      </c>
      <c r="AW434" s="67">
        <f t="shared" si="272"/>
        <v>4.3124414320047048E-4</v>
      </c>
      <c r="AX434" s="67">
        <f t="shared" si="273"/>
        <v>1.0515587870867836E-2</v>
      </c>
      <c r="BA434" s="67">
        <f t="shared" si="274"/>
        <v>1.0955014736413731E-3</v>
      </c>
      <c r="BB434" s="67">
        <f t="shared" si="236"/>
        <v>1.8385863954043062E-3</v>
      </c>
      <c r="BC434" s="67">
        <f t="shared" si="237"/>
        <v>1.8867603706082597E-3</v>
      </c>
      <c r="BD434" s="67">
        <f t="shared" si="238"/>
        <v>4.473711956654608E-3</v>
      </c>
      <c r="BE434" s="67">
        <f t="shared" si="239"/>
        <v>2.8272305218704549E-3</v>
      </c>
      <c r="BF434" s="67">
        <f t="shared" si="240"/>
        <v>0.22822664026727491</v>
      </c>
      <c r="BG434" s="67">
        <f t="shared" si="241"/>
        <v>5.9155434179856969E-3</v>
      </c>
      <c r="BH434" s="67">
        <f t="shared" si="242"/>
        <v>5.17016555108025E-4</v>
      </c>
      <c r="BI434" s="67">
        <f t="shared" si="243"/>
        <v>4.2750941605473707E-4</v>
      </c>
      <c r="BJ434" s="67">
        <f t="shared" si="244"/>
        <v>1.1041861237108635E-2</v>
      </c>
      <c r="BK434" s="55"/>
    </row>
    <row r="435" spans="4:63">
      <c r="D435" s="52">
        <f t="shared" si="245"/>
        <v>175</v>
      </c>
      <c r="E435" s="67">
        <f t="shared" si="275"/>
        <v>2.0671136356751637E-3</v>
      </c>
      <c r="F435" s="67">
        <f t="shared" si="276"/>
        <v>7.6215160532859365E-3</v>
      </c>
      <c r="G435" s="67">
        <f t="shared" si="277"/>
        <v>7.4079710384787429E-3</v>
      </c>
      <c r="H435" s="67">
        <f t="shared" si="278"/>
        <v>1.0702913483145005E-2</v>
      </c>
      <c r="I435" s="67">
        <f t="shared" si="279"/>
        <v>1.4223959945770642E-2</v>
      </c>
      <c r="J435" s="67">
        <f t="shared" si="280"/>
        <v>0.54629568056043798</v>
      </c>
      <c r="K435" s="67">
        <f t="shared" si="281"/>
        <v>8.0966785970833913E-2</v>
      </c>
      <c r="L435" s="67">
        <f t="shared" si="282"/>
        <v>5.2898009021482492E-3</v>
      </c>
      <c r="M435" s="67">
        <f t="shared" si="283"/>
        <v>7.0920279482552685E-3</v>
      </c>
      <c r="N435" s="67">
        <f t="shared" si="284"/>
        <v>2.380585402841565E-2</v>
      </c>
      <c r="Q435" s="55">
        <f t="shared" si="285"/>
        <v>1.3658465199899844E-3</v>
      </c>
      <c r="R435" s="55">
        <f t="shared" si="246"/>
        <v>6.0582681363982793E-3</v>
      </c>
      <c r="S435" s="55">
        <f t="shared" si="247"/>
        <v>5.5141364670584824E-3</v>
      </c>
      <c r="T435" s="55">
        <f t="shared" si="248"/>
        <v>6.3900640627856447E-3</v>
      </c>
      <c r="U435" s="55">
        <f t="shared" si="249"/>
        <v>1.1189490653849702E-2</v>
      </c>
      <c r="V435" s="55">
        <f t="shared" si="250"/>
        <v>0.31538614246810903</v>
      </c>
      <c r="W435" s="55">
        <f t="shared" si="251"/>
        <v>7.4391758801059971E-2</v>
      </c>
      <c r="X435" s="55">
        <f t="shared" si="252"/>
        <v>4.772769488887752E-3</v>
      </c>
      <c r="Y435" s="55">
        <f t="shared" si="253"/>
        <v>6.6607665051252353E-3</v>
      </c>
      <c r="Z435" s="55">
        <f t="shared" si="254"/>
        <v>1.3289988757421401E-2</v>
      </c>
      <c r="AC435" s="68">
        <f t="shared" si="286"/>
        <v>3.1626174562010994E-3</v>
      </c>
      <c r="AD435" s="68">
        <f t="shared" si="255"/>
        <v>9.4601180301653858E-3</v>
      </c>
      <c r="AE435" s="68">
        <f t="shared" si="256"/>
        <v>9.2947829238475346E-3</v>
      </c>
      <c r="AF435" s="68">
        <f t="shared" si="257"/>
        <v>1.5176723752432879E-2</v>
      </c>
      <c r="AG435" s="68">
        <f t="shared" si="258"/>
        <v>1.7051261735945067E-2</v>
      </c>
      <c r="AH435" s="68">
        <f t="shared" si="259"/>
        <v>0.77452987332040679</v>
      </c>
      <c r="AI435" s="68">
        <f t="shared" si="260"/>
        <v>8.6882553374832541E-2</v>
      </c>
      <c r="AJ435" s="68">
        <f t="shared" si="261"/>
        <v>5.8068323154087473E-3</v>
      </c>
      <c r="AK435" s="68">
        <f t="shared" si="262"/>
        <v>7.5195546642395682E-3</v>
      </c>
      <c r="AL435" s="68">
        <f t="shared" si="263"/>
        <v>3.4847992665650696E-2</v>
      </c>
      <c r="AO435" s="67">
        <f t="shared" si="264"/>
        <v>7.0126711568517931E-4</v>
      </c>
      <c r="AP435" s="67">
        <f t="shared" si="265"/>
        <v>1.5632479168876572E-3</v>
      </c>
      <c r="AQ435" s="67">
        <f t="shared" si="266"/>
        <v>1.8938345714202606E-3</v>
      </c>
      <c r="AR435" s="67">
        <f t="shared" si="267"/>
        <v>4.3128494203593598E-3</v>
      </c>
      <c r="AS435" s="67">
        <f t="shared" si="268"/>
        <v>3.0344692919209403E-3</v>
      </c>
      <c r="AT435" s="67">
        <f t="shared" si="269"/>
        <v>0.23090953809232895</v>
      </c>
      <c r="AU435" s="67">
        <f t="shared" si="270"/>
        <v>6.5750271697739421E-3</v>
      </c>
      <c r="AV435" s="67">
        <f t="shared" si="271"/>
        <v>5.1703141326049726E-4</v>
      </c>
      <c r="AW435" s="67">
        <f t="shared" si="272"/>
        <v>4.3126144313003316E-4</v>
      </c>
      <c r="AX435" s="67">
        <f t="shared" si="273"/>
        <v>1.0515865270994249E-2</v>
      </c>
      <c r="BA435" s="67">
        <f t="shared" si="274"/>
        <v>1.0955038205259357E-3</v>
      </c>
      <c r="BB435" s="67">
        <f t="shared" si="236"/>
        <v>1.8386019768794493E-3</v>
      </c>
      <c r="BC435" s="67">
        <f t="shared" si="237"/>
        <v>1.8868118853687917E-3</v>
      </c>
      <c r="BD435" s="67">
        <f t="shared" si="238"/>
        <v>4.4738102692878749E-3</v>
      </c>
      <c r="BE435" s="67">
        <f t="shared" si="239"/>
        <v>2.827301790174425E-3</v>
      </c>
      <c r="BF435" s="67">
        <f t="shared" si="240"/>
        <v>0.22823419275996881</v>
      </c>
      <c r="BG435" s="67">
        <f t="shared" si="241"/>
        <v>5.9157674039986285E-3</v>
      </c>
      <c r="BH435" s="67">
        <f t="shared" si="242"/>
        <v>5.1703141326049813E-4</v>
      </c>
      <c r="BI435" s="67">
        <f t="shared" si="243"/>
        <v>4.2752671598429975E-4</v>
      </c>
      <c r="BJ435" s="67">
        <f t="shared" si="244"/>
        <v>1.1042138637235046E-2</v>
      </c>
      <c r="BK435" s="55"/>
    </row>
    <row r="436" spans="4:63">
      <c r="D436" s="52">
        <f t="shared" si="245"/>
        <v>200</v>
      </c>
      <c r="E436" s="67">
        <f t="shared" si="275"/>
        <v>2.067115012145329E-3</v>
      </c>
      <c r="F436" s="67">
        <f t="shared" si="276"/>
        <v>7.6215481945640425E-3</v>
      </c>
      <c r="G436" s="67">
        <f t="shared" si="277"/>
        <v>7.4080133416259113E-3</v>
      </c>
      <c r="H436" s="67">
        <f t="shared" si="278"/>
        <v>1.0702964288452721E-2</v>
      </c>
      <c r="I436" s="67">
        <f t="shared" si="279"/>
        <v>1.4224021330233177E-2</v>
      </c>
      <c r="J436" s="67">
        <f t="shared" si="280"/>
        <v>0.54629923316951579</v>
      </c>
      <c r="K436" s="67">
        <f t="shared" si="281"/>
        <v>8.0967301231169159E-2</v>
      </c>
      <c r="L436" s="67">
        <f t="shared" si="282"/>
        <v>5.2898298227832411E-3</v>
      </c>
      <c r="M436" s="67">
        <f t="shared" si="283"/>
        <v>7.092069859107381E-3</v>
      </c>
      <c r="N436" s="67">
        <f t="shared" si="284"/>
        <v>2.3805994467110639E-2</v>
      </c>
      <c r="Q436" s="55">
        <f t="shared" si="285"/>
        <v>1.3658474806720554E-3</v>
      </c>
      <c r="R436" s="55">
        <f t="shared" si="246"/>
        <v>6.0582975171691329E-3</v>
      </c>
      <c r="S436" s="55">
        <f t="shared" si="247"/>
        <v>5.5141696435428164E-3</v>
      </c>
      <c r="T436" s="55">
        <f t="shared" si="248"/>
        <v>6.3900974504397228E-3</v>
      </c>
      <c r="U436" s="55">
        <f t="shared" si="249"/>
        <v>1.1189539411993599E-2</v>
      </c>
      <c r="V436" s="55">
        <f t="shared" si="250"/>
        <v>0.31538835703244655</v>
      </c>
      <c r="W436" s="55">
        <f t="shared" si="251"/>
        <v>7.4392234378694605E-2</v>
      </c>
      <c r="X436" s="55">
        <f t="shared" si="252"/>
        <v>4.7727957771636579E-3</v>
      </c>
      <c r="Y436" s="55">
        <f t="shared" si="253"/>
        <v>6.6608053510184406E-3</v>
      </c>
      <c r="Z436" s="55">
        <f t="shared" si="254"/>
        <v>1.3290080050252218E-2</v>
      </c>
      <c r="AC436" s="68">
        <f t="shared" si="286"/>
        <v>3.1626192484593592E-3</v>
      </c>
      <c r="AD436" s="68">
        <f t="shared" si="255"/>
        <v>9.4601529319507452E-3</v>
      </c>
      <c r="AE436" s="68">
        <f t="shared" si="256"/>
        <v>9.2948343536575374E-3</v>
      </c>
      <c r="AF436" s="68">
        <f t="shared" si="257"/>
        <v>1.5176791975394233E-2</v>
      </c>
      <c r="AG436" s="68">
        <f t="shared" si="258"/>
        <v>1.7051335746726241E-2</v>
      </c>
      <c r="AH436" s="68">
        <f t="shared" si="259"/>
        <v>0.77453476397422483</v>
      </c>
      <c r="AI436" s="68">
        <f t="shared" si="260"/>
        <v>8.6883108317868413E-2</v>
      </c>
      <c r="AJ436" s="68">
        <f t="shared" si="261"/>
        <v>5.8068638684028251E-3</v>
      </c>
      <c r="AK436" s="68">
        <f t="shared" si="262"/>
        <v>7.519599640050589E-3</v>
      </c>
      <c r="AL436" s="68">
        <f t="shared" si="263"/>
        <v>3.4848182250209858E-2</v>
      </c>
      <c r="AO436" s="67">
        <f t="shared" si="264"/>
        <v>7.0126753147327359E-4</v>
      </c>
      <c r="AP436" s="67">
        <f t="shared" si="265"/>
        <v>1.5632506773949097E-3</v>
      </c>
      <c r="AQ436" s="67">
        <f t="shared" si="266"/>
        <v>1.8938436980830949E-3</v>
      </c>
      <c r="AR436" s="67">
        <f t="shared" si="267"/>
        <v>4.3128668380129978E-3</v>
      </c>
      <c r="AS436" s="67">
        <f t="shared" si="268"/>
        <v>3.0344819182395785E-3</v>
      </c>
      <c r="AT436" s="67">
        <f t="shared" si="269"/>
        <v>0.23091087613706923</v>
      </c>
      <c r="AU436" s="67">
        <f t="shared" si="270"/>
        <v>6.5750668524745537E-3</v>
      </c>
      <c r="AV436" s="67">
        <f t="shared" si="271"/>
        <v>5.1703404561958318E-4</v>
      </c>
      <c r="AW436" s="67">
        <f t="shared" si="272"/>
        <v>4.3126450808894049E-4</v>
      </c>
      <c r="AX436" s="67">
        <f t="shared" si="273"/>
        <v>1.0515914416858421E-2</v>
      </c>
      <c r="BA436" s="67">
        <f t="shared" si="274"/>
        <v>1.0955042363140302E-3</v>
      </c>
      <c r="BB436" s="67">
        <f t="shared" si="236"/>
        <v>1.8386047373867027E-3</v>
      </c>
      <c r="BC436" s="67">
        <f t="shared" si="237"/>
        <v>1.886821012031626E-3</v>
      </c>
      <c r="BD436" s="67">
        <f t="shared" si="238"/>
        <v>4.473827686941512E-3</v>
      </c>
      <c r="BE436" s="67">
        <f t="shared" si="239"/>
        <v>2.8273144164930632E-3</v>
      </c>
      <c r="BF436" s="67">
        <f t="shared" si="240"/>
        <v>0.22823553080470904</v>
      </c>
      <c r="BG436" s="67">
        <f t="shared" si="241"/>
        <v>5.915807086699254E-3</v>
      </c>
      <c r="BH436" s="67">
        <f t="shared" si="242"/>
        <v>5.1703404561958405E-4</v>
      </c>
      <c r="BI436" s="67">
        <f t="shared" si="243"/>
        <v>4.2752978094320795E-4</v>
      </c>
      <c r="BJ436" s="67">
        <f t="shared" si="244"/>
        <v>1.1042187783099219E-2</v>
      </c>
      <c r="BK436" s="55"/>
    </row>
    <row r="437" spans="4:63">
      <c r="D437" s="52">
        <f t="shared" si="245"/>
        <v>225</v>
      </c>
      <c r="E437" s="67">
        <f t="shared" si="275"/>
        <v>2.067115253395254E-3</v>
      </c>
      <c r="F437" s="67">
        <f t="shared" si="276"/>
        <v>7.6215538278724291E-3</v>
      </c>
      <c r="G437" s="67">
        <f t="shared" si="277"/>
        <v>7.4080207559755499E-3</v>
      </c>
      <c r="H437" s="67">
        <f t="shared" si="278"/>
        <v>1.0702973192951324E-2</v>
      </c>
      <c r="I437" s="67">
        <f t="shared" si="279"/>
        <v>1.4224032088909495E-2</v>
      </c>
      <c r="J437" s="67">
        <f t="shared" si="280"/>
        <v>0.54629985582498231</v>
      </c>
      <c r="K437" s="67">
        <f t="shared" si="281"/>
        <v>8.0967391539350383E-2</v>
      </c>
      <c r="L437" s="67">
        <f t="shared" si="282"/>
        <v>5.289834891618871E-3</v>
      </c>
      <c r="M437" s="67">
        <f t="shared" si="283"/>
        <v>7.0920772047006059E-3</v>
      </c>
      <c r="N437" s="67">
        <f t="shared" si="284"/>
        <v>2.3806019081392488E-2</v>
      </c>
      <c r="Q437" s="55">
        <f t="shared" si="285"/>
        <v>1.3658476490480095E-3</v>
      </c>
      <c r="R437" s="55">
        <f t="shared" si="246"/>
        <v>6.058302666651437E-3</v>
      </c>
      <c r="S437" s="55">
        <f t="shared" si="247"/>
        <v>5.5141754582887894E-3</v>
      </c>
      <c r="T437" s="55">
        <f t="shared" si="248"/>
        <v>6.3901033021968034E-3</v>
      </c>
      <c r="U437" s="55">
        <f t="shared" si="249"/>
        <v>1.1189547957691752E-2</v>
      </c>
      <c r="V437" s="55">
        <f t="shared" si="250"/>
        <v>0.31538874517270077</v>
      </c>
      <c r="W437" s="55">
        <f t="shared" si="251"/>
        <v>7.4392317731804242E-2</v>
      </c>
      <c r="X437" s="55">
        <f t="shared" si="252"/>
        <v>4.7728003846333623E-3</v>
      </c>
      <c r="Y437" s="55">
        <f t="shared" si="253"/>
        <v>6.6608121594252268E-3</v>
      </c>
      <c r="Z437" s="55">
        <f t="shared" si="254"/>
        <v>1.3290096050881309E-2</v>
      </c>
      <c r="AC437" s="68">
        <f t="shared" si="286"/>
        <v>3.1626195625832545E-3</v>
      </c>
      <c r="AD437" s="68">
        <f t="shared" si="255"/>
        <v>9.4601590490852143E-3</v>
      </c>
      <c r="AE437" s="68">
        <f t="shared" si="256"/>
        <v>9.2948433676108416E-3</v>
      </c>
      <c r="AF437" s="68">
        <f t="shared" si="257"/>
        <v>1.5176803932634361E-2</v>
      </c>
      <c r="AG437" s="68">
        <f t="shared" si="258"/>
        <v>1.7051348718380724E-2</v>
      </c>
      <c r="AH437" s="68">
        <f t="shared" si="259"/>
        <v>0.77453562114490349</v>
      </c>
      <c r="AI437" s="68">
        <f t="shared" si="260"/>
        <v>8.6883205581121226E-2</v>
      </c>
      <c r="AJ437" s="68">
        <f t="shared" si="261"/>
        <v>5.8068693986043805E-3</v>
      </c>
      <c r="AK437" s="68">
        <f t="shared" si="262"/>
        <v>7.5196075228302524E-3</v>
      </c>
      <c r="AL437" s="68">
        <f t="shared" si="263"/>
        <v>3.4848215478144463E-2</v>
      </c>
      <c r="AO437" s="67">
        <f t="shared" si="264"/>
        <v>7.0126760434724455E-4</v>
      </c>
      <c r="AP437" s="67">
        <f t="shared" si="265"/>
        <v>1.5632511612209922E-3</v>
      </c>
      <c r="AQ437" s="67">
        <f t="shared" si="266"/>
        <v>1.8938452976867606E-3</v>
      </c>
      <c r="AR437" s="67">
        <f t="shared" si="267"/>
        <v>4.3128698907545209E-3</v>
      </c>
      <c r="AS437" s="67">
        <f t="shared" si="268"/>
        <v>3.0344841312177438E-3</v>
      </c>
      <c r="AT437" s="67">
        <f t="shared" si="269"/>
        <v>0.23091111065228154</v>
      </c>
      <c r="AU437" s="67">
        <f t="shared" si="270"/>
        <v>6.5750738075461418E-3</v>
      </c>
      <c r="AV437" s="67">
        <f t="shared" si="271"/>
        <v>5.1703450698550868E-4</v>
      </c>
      <c r="AW437" s="67">
        <f t="shared" si="272"/>
        <v>4.3126504527537905E-4</v>
      </c>
      <c r="AX437" s="67">
        <f t="shared" si="273"/>
        <v>1.0515923030511179E-2</v>
      </c>
      <c r="BA437" s="67">
        <f t="shared" si="274"/>
        <v>1.0955043091880005E-3</v>
      </c>
      <c r="BB437" s="67">
        <f t="shared" si="236"/>
        <v>1.8386052212127852E-3</v>
      </c>
      <c r="BC437" s="67">
        <f t="shared" si="237"/>
        <v>1.8868226116352917E-3</v>
      </c>
      <c r="BD437" s="67">
        <f t="shared" si="238"/>
        <v>4.4738307396830369E-3</v>
      </c>
      <c r="BE437" s="67">
        <f t="shared" si="239"/>
        <v>2.8273166294712285E-3</v>
      </c>
      <c r="BF437" s="67">
        <f t="shared" si="240"/>
        <v>0.22823576531992118</v>
      </c>
      <c r="BG437" s="67">
        <f t="shared" si="241"/>
        <v>5.9158140417708421E-3</v>
      </c>
      <c r="BH437" s="67">
        <f t="shared" si="242"/>
        <v>5.1703450698550955E-4</v>
      </c>
      <c r="BI437" s="67">
        <f t="shared" si="243"/>
        <v>4.2753031812964651E-4</v>
      </c>
      <c r="BJ437" s="67">
        <f t="shared" si="244"/>
        <v>1.1042196396751976E-2</v>
      </c>
      <c r="BK437" s="55"/>
    </row>
    <row r="438" spans="4:63">
      <c r="D438" s="52">
        <f t="shared" si="245"/>
        <v>250</v>
      </c>
      <c r="E438" s="67">
        <f t="shared" si="275"/>
        <v>2.0671152956264526E-3</v>
      </c>
      <c r="F438" s="67">
        <f t="shared" si="276"/>
        <v>7.6215548139923874E-3</v>
      </c>
      <c r="G438" s="67">
        <f t="shared" si="277"/>
        <v>7.4080220538697283E-3</v>
      </c>
      <c r="H438" s="67">
        <f t="shared" si="278"/>
        <v>1.0702974751698546E-2</v>
      </c>
      <c r="I438" s="67">
        <f t="shared" si="279"/>
        <v>1.4224033972233594E-2</v>
      </c>
      <c r="J438" s="67">
        <f t="shared" si="280"/>
        <v>0.5462999648218525</v>
      </c>
      <c r="K438" s="67">
        <f t="shared" si="281"/>
        <v>8.096740734794701E-2</v>
      </c>
      <c r="L438" s="67">
        <f t="shared" si="282"/>
        <v>5.2898357789269391E-3</v>
      </c>
      <c r="M438" s="67">
        <f t="shared" si="283"/>
        <v>7.09207849055886E-3</v>
      </c>
      <c r="N438" s="67">
        <f t="shared" si="284"/>
        <v>2.3806023390163272E-2</v>
      </c>
      <c r="Q438" s="55">
        <f t="shared" si="285"/>
        <v>1.3658476785224989E-3</v>
      </c>
      <c r="R438" s="55">
        <f t="shared" si="246"/>
        <v>6.0583035680768392E-3</v>
      </c>
      <c r="S438" s="55">
        <f t="shared" si="247"/>
        <v>5.5141764761696974E-3</v>
      </c>
      <c r="T438" s="55">
        <f t="shared" si="248"/>
        <v>6.3901043265565671E-3</v>
      </c>
      <c r="U438" s="55">
        <f t="shared" si="249"/>
        <v>1.1189549453630361E-2</v>
      </c>
      <c r="V438" s="55">
        <f t="shared" si="250"/>
        <v>0.31538881311729483</v>
      </c>
      <c r="W438" s="55">
        <f t="shared" si="251"/>
        <v>7.439233232290407E-2</v>
      </c>
      <c r="X438" s="55">
        <f t="shared" si="252"/>
        <v>4.772801191178561E-3</v>
      </c>
      <c r="Y438" s="55">
        <f t="shared" si="253"/>
        <v>6.6608133512481059E-3</v>
      </c>
      <c r="Z438" s="55">
        <f t="shared" si="254"/>
        <v>1.3290098851817918E-2</v>
      </c>
      <c r="AC438" s="68">
        <f t="shared" si="286"/>
        <v>3.1626196175711624E-3</v>
      </c>
      <c r="AD438" s="68">
        <f t="shared" si="255"/>
        <v>9.4601601198997295E-3</v>
      </c>
      <c r="AE438" s="68">
        <f t="shared" si="256"/>
        <v>9.2948449455182887E-3</v>
      </c>
      <c r="AF438" s="68">
        <f t="shared" si="257"/>
        <v>1.5176806025769041E-2</v>
      </c>
      <c r="AG438" s="68">
        <f t="shared" si="258"/>
        <v>1.7051350989090316E-2</v>
      </c>
      <c r="AH438" s="68">
        <f t="shared" si="259"/>
        <v>0.77453577119404982</v>
      </c>
      <c r="AI438" s="68">
        <f t="shared" si="260"/>
        <v>8.6883222607214636E-2</v>
      </c>
      <c r="AJ438" s="68">
        <f t="shared" si="261"/>
        <v>5.8068703666753173E-3</v>
      </c>
      <c r="AK438" s="68">
        <f t="shared" si="262"/>
        <v>7.5196089027238814E-3</v>
      </c>
      <c r="AL438" s="68">
        <f t="shared" si="263"/>
        <v>3.4848221294749425E-2</v>
      </c>
      <c r="AO438" s="67">
        <f t="shared" si="264"/>
        <v>7.0126761710395365E-4</v>
      </c>
      <c r="AP438" s="67">
        <f t="shared" si="265"/>
        <v>1.5632512459155482E-3</v>
      </c>
      <c r="AQ438" s="67">
        <f t="shared" si="266"/>
        <v>1.8938455777000309E-3</v>
      </c>
      <c r="AR438" s="67">
        <f t="shared" si="267"/>
        <v>4.3128704251419788E-3</v>
      </c>
      <c r="AS438" s="67">
        <f t="shared" si="268"/>
        <v>3.0344845186032338E-3</v>
      </c>
      <c r="AT438" s="67">
        <f t="shared" si="269"/>
        <v>0.23091115170455767</v>
      </c>
      <c r="AU438" s="67">
        <f t="shared" si="270"/>
        <v>6.5750750250429396E-3</v>
      </c>
      <c r="AV438" s="67">
        <f t="shared" si="271"/>
        <v>5.1703458774837816E-4</v>
      </c>
      <c r="AW438" s="67">
        <f t="shared" si="272"/>
        <v>4.3126513931075403E-4</v>
      </c>
      <c r="AX438" s="67">
        <f t="shared" si="273"/>
        <v>1.0515924538345354E-2</v>
      </c>
      <c r="BA438" s="67">
        <f t="shared" si="274"/>
        <v>1.0955043219447098E-3</v>
      </c>
      <c r="BB438" s="67">
        <f t="shared" si="236"/>
        <v>1.8386053059073421E-3</v>
      </c>
      <c r="BC438" s="67">
        <f t="shared" si="237"/>
        <v>1.8868228916485603E-3</v>
      </c>
      <c r="BD438" s="67">
        <f t="shared" si="238"/>
        <v>4.4738312740704948E-3</v>
      </c>
      <c r="BE438" s="67">
        <f t="shared" si="239"/>
        <v>2.8273170168567219E-3</v>
      </c>
      <c r="BF438" s="67">
        <f t="shared" si="240"/>
        <v>0.22823580637219731</v>
      </c>
      <c r="BG438" s="67">
        <f t="shared" si="241"/>
        <v>5.9158152592676261E-3</v>
      </c>
      <c r="BH438" s="67">
        <f t="shared" si="242"/>
        <v>5.1703458774837816E-4</v>
      </c>
      <c r="BI438" s="67">
        <f t="shared" si="243"/>
        <v>4.2753041216502148E-4</v>
      </c>
      <c r="BJ438" s="67">
        <f t="shared" si="244"/>
        <v>1.1042197904586153E-2</v>
      </c>
      <c r="BK438" s="55"/>
    </row>
    <row r="439" spans="4:63">
      <c r="D439" s="52">
        <f t="shared" si="245"/>
        <v>300</v>
      </c>
      <c r="E439" s="67">
        <f t="shared" si="275"/>
        <v>2.0671153081619847E-3</v>
      </c>
      <c r="F439" s="67">
        <f t="shared" si="276"/>
        <v>7.6215551067034303E-3</v>
      </c>
      <c r="G439" s="67">
        <f t="shared" si="277"/>
        <v>7.4080224391250473E-3</v>
      </c>
      <c r="H439" s="67">
        <f t="shared" si="278"/>
        <v>1.0702975214383152E-2</v>
      </c>
      <c r="I439" s="67">
        <f t="shared" si="279"/>
        <v>1.4224034531262704E-2</v>
      </c>
      <c r="J439" s="67">
        <f t="shared" si="280"/>
        <v>0.54629999717551014</v>
      </c>
      <c r="K439" s="67">
        <f t="shared" si="281"/>
        <v>8.0967412040429676E-2</v>
      </c>
      <c r="L439" s="67">
        <f t="shared" si="282"/>
        <v>5.2898360423075429E-3</v>
      </c>
      <c r="M439" s="67">
        <f t="shared" si="283"/>
        <v>7.0920788722415419E-3</v>
      </c>
      <c r="N439" s="67">
        <f t="shared" si="284"/>
        <v>2.3806024669140318E-2</v>
      </c>
      <c r="Q439" s="55">
        <f t="shared" si="285"/>
        <v>1.3658476872714432E-3</v>
      </c>
      <c r="R439" s="55">
        <f t="shared" si="246"/>
        <v>6.058303835647906E-3</v>
      </c>
      <c r="S439" s="55">
        <f t="shared" si="247"/>
        <v>5.5141767783083769E-3</v>
      </c>
      <c r="T439" s="55">
        <f t="shared" si="248"/>
        <v>6.3901046306183724E-3</v>
      </c>
      <c r="U439" s="55">
        <f t="shared" si="249"/>
        <v>1.118954989767142E-2</v>
      </c>
      <c r="V439" s="55">
        <f t="shared" si="250"/>
        <v>0.31538883328536144</v>
      </c>
      <c r="W439" s="55">
        <f t="shared" si="251"/>
        <v>7.4392336653995861E-2</v>
      </c>
      <c r="X439" s="55">
        <f t="shared" si="252"/>
        <v>4.7728014305862361E-3</v>
      </c>
      <c r="Y439" s="55">
        <f t="shared" si="253"/>
        <v>6.6608137050181669E-3</v>
      </c>
      <c r="Z439" s="55">
        <f t="shared" si="254"/>
        <v>1.3290099683222931E-2</v>
      </c>
      <c r="AC439" s="68">
        <f t="shared" si="286"/>
        <v>3.1626196338932818E-3</v>
      </c>
      <c r="AD439" s="68">
        <f t="shared" si="255"/>
        <v>9.4601604377507493E-3</v>
      </c>
      <c r="AE439" s="68">
        <f t="shared" si="256"/>
        <v>9.2948454138902462E-3</v>
      </c>
      <c r="AF439" s="68">
        <f t="shared" si="257"/>
        <v>1.5176806647076449E-2</v>
      </c>
      <c r="AG439" s="68">
        <f t="shared" si="258"/>
        <v>1.7051351663107474E-2</v>
      </c>
      <c r="AH439" s="68">
        <f t="shared" si="259"/>
        <v>0.77453581573329855</v>
      </c>
      <c r="AI439" s="68">
        <f t="shared" si="260"/>
        <v>8.6883227661088178E-2</v>
      </c>
      <c r="AJ439" s="68">
        <f t="shared" si="261"/>
        <v>5.8068706540288497E-3</v>
      </c>
      <c r="AK439" s="68">
        <f t="shared" si="262"/>
        <v>7.5196093123191853E-3</v>
      </c>
      <c r="AL439" s="68">
        <f t="shared" si="263"/>
        <v>3.4848223021298502E-2</v>
      </c>
      <c r="AO439" s="67">
        <f t="shared" si="264"/>
        <v>7.0126762089054145E-4</v>
      </c>
      <c r="AP439" s="67">
        <f t="shared" si="265"/>
        <v>1.5632512710555243E-3</v>
      </c>
      <c r="AQ439" s="67">
        <f t="shared" si="266"/>
        <v>1.8938456608166704E-3</v>
      </c>
      <c r="AR439" s="67">
        <f t="shared" si="267"/>
        <v>4.3128705837647795E-3</v>
      </c>
      <c r="AS439" s="67">
        <f t="shared" si="268"/>
        <v>3.0344846335912841E-3</v>
      </c>
      <c r="AT439" s="67">
        <f t="shared" si="269"/>
        <v>0.23091116389014871</v>
      </c>
      <c r="AU439" s="67">
        <f t="shared" si="270"/>
        <v>6.5750753864338152E-3</v>
      </c>
      <c r="AV439" s="67">
        <f t="shared" si="271"/>
        <v>5.1703461172130684E-4</v>
      </c>
      <c r="AW439" s="67">
        <f t="shared" si="272"/>
        <v>4.3126516722337502E-4</v>
      </c>
      <c r="AX439" s="67">
        <f t="shared" si="273"/>
        <v>1.0515924985917387E-2</v>
      </c>
      <c r="BA439" s="67">
        <f t="shared" si="274"/>
        <v>1.0955043257312972E-3</v>
      </c>
      <c r="BB439" s="67">
        <f t="shared" si="236"/>
        <v>1.838605331047319E-3</v>
      </c>
      <c r="BC439" s="67">
        <f t="shared" si="237"/>
        <v>1.8868229747651989E-3</v>
      </c>
      <c r="BD439" s="67">
        <f t="shared" si="238"/>
        <v>4.4738314326932972E-3</v>
      </c>
      <c r="BE439" s="67">
        <f t="shared" si="239"/>
        <v>2.8273171318447705E-3</v>
      </c>
      <c r="BF439" s="67">
        <f t="shared" si="240"/>
        <v>0.22823581855778841</v>
      </c>
      <c r="BG439" s="67">
        <f t="shared" si="241"/>
        <v>5.9158156206585016E-3</v>
      </c>
      <c r="BH439" s="67">
        <f t="shared" si="242"/>
        <v>5.1703461172130684E-4</v>
      </c>
      <c r="BI439" s="67">
        <f t="shared" si="243"/>
        <v>4.2753044007764335E-4</v>
      </c>
      <c r="BJ439" s="67">
        <f t="shared" si="244"/>
        <v>1.1042198352158184E-2</v>
      </c>
      <c r="BK439" s="55"/>
    </row>
    <row r="440" spans="4:63">
      <c r="D440" s="52">
        <f t="shared" si="245"/>
        <v>365</v>
      </c>
      <c r="E440" s="67">
        <f t="shared" si="275"/>
        <v>2.0671153086749485E-3</v>
      </c>
      <c r="F440" s="67">
        <f t="shared" si="276"/>
        <v>7.6215551186813949E-3</v>
      </c>
      <c r="G440" s="67">
        <f t="shared" si="277"/>
        <v>7.4080224548899957E-3</v>
      </c>
      <c r="H440" s="67">
        <f t="shared" si="278"/>
        <v>1.0702975233316567E-2</v>
      </c>
      <c r="I440" s="67">
        <f t="shared" si="279"/>
        <v>1.4224034554138612E-2</v>
      </c>
      <c r="J440" s="67">
        <f t="shared" si="280"/>
        <v>0.5462999984994471</v>
      </c>
      <c r="K440" s="67">
        <f t="shared" si="281"/>
        <v>8.0967412232449729E-2</v>
      </c>
      <c r="L440" s="67">
        <f t="shared" si="282"/>
        <v>5.2898360530852827E-3</v>
      </c>
      <c r="M440" s="67">
        <f t="shared" si="283"/>
        <v>7.0920788878602956E-3</v>
      </c>
      <c r="N440" s="67">
        <f t="shared" si="284"/>
        <v>2.3806024721477057E-2</v>
      </c>
      <c r="Q440" s="55">
        <f t="shared" si="285"/>
        <v>1.3658476876294567E-3</v>
      </c>
      <c r="R440" s="55">
        <f t="shared" si="246"/>
        <v>6.0583038465971233E-3</v>
      </c>
      <c r="S440" s="55">
        <f t="shared" si="247"/>
        <v>5.5141767906721276E-3</v>
      </c>
      <c r="T440" s="55">
        <f t="shared" si="248"/>
        <v>6.3901046430608188E-3</v>
      </c>
      <c r="U440" s="55">
        <f t="shared" si="249"/>
        <v>1.1189549915841927E-2</v>
      </c>
      <c r="V440" s="55">
        <f t="shared" si="250"/>
        <v>0.31538883411065444</v>
      </c>
      <c r="W440" s="55">
        <f t="shared" si="251"/>
        <v>7.4392336831227521E-2</v>
      </c>
      <c r="X440" s="55">
        <f t="shared" si="252"/>
        <v>4.7728014403829845E-3</v>
      </c>
      <c r="Y440" s="55">
        <f t="shared" si="253"/>
        <v>6.6608137194947136E-3</v>
      </c>
      <c r="Z440" s="55">
        <f t="shared" si="254"/>
        <v>1.3290099717244673E-2</v>
      </c>
      <c r="AC440" s="68">
        <f t="shared" si="286"/>
        <v>3.1626196345611959E-3</v>
      </c>
      <c r="AD440" s="68">
        <f t="shared" si="255"/>
        <v>9.4601604507574613E-3</v>
      </c>
      <c r="AE440" s="68">
        <f t="shared" si="256"/>
        <v>9.2948454330563923E-3</v>
      </c>
      <c r="AF440" s="68">
        <f t="shared" si="257"/>
        <v>1.5176806672500834E-2</v>
      </c>
      <c r="AG440" s="68">
        <f t="shared" si="258"/>
        <v>1.7051351690688783E-2</v>
      </c>
      <c r="AH440" s="68">
        <f t="shared" si="259"/>
        <v>0.77453581755587941</v>
      </c>
      <c r="AI440" s="68">
        <f t="shared" si="260"/>
        <v>8.6883227867896623E-2</v>
      </c>
      <c r="AJ440" s="68">
        <f t="shared" si="261"/>
        <v>5.8068706657875809E-3</v>
      </c>
      <c r="AK440" s="68">
        <f t="shared" si="262"/>
        <v>7.5196093290801451E-3</v>
      </c>
      <c r="AL440" s="68">
        <f t="shared" si="263"/>
        <v>3.4848223091950237E-2</v>
      </c>
      <c r="AO440" s="67">
        <f t="shared" si="264"/>
        <v>7.0126762104549172E-4</v>
      </c>
      <c r="AP440" s="67">
        <f t="shared" si="265"/>
        <v>1.5632512720842717E-3</v>
      </c>
      <c r="AQ440" s="67">
        <f t="shared" si="266"/>
        <v>1.8938456642178681E-3</v>
      </c>
      <c r="AR440" s="67">
        <f t="shared" si="267"/>
        <v>4.3128705902557487E-3</v>
      </c>
      <c r="AS440" s="67">
        <f t="shared" si="268"/>
        <v>3.0344846382966851E-3</v>
      </c>
      <c r="AT440" s="67">
        <f t="shared" si="269"/>
        <v>0.23091116438879267</v>
      </c>
      <c r="AU440" s="67">
        <f t="shared" si="270"/>
        <v>6.5750754012222079E-3</v>
      </c>
      <c r="AV440" s="67">
        <f t="shared" si="271"/>
        <v>5.1703461270229817E-4</v>
      </c>
      <c r="AW440" s="67">
        <f t="shared" si="272"/>
        <v>4.3126516836558201E-4</v>
      </c>
      <c r="AX440" s="67">
        <f t="shared" si="273"/>
        <v>1.0515925004232384E-2</v>
      </c>
      <c r="BA440" s="67">
        <f t="shared" si="274"/>
        <v>1.0955043258862474E-3</v>
      </c>
      <c r="BB440" s="67">
        <f t="shared" si="236"/>
        <v>1.8386053320760664E-3</v>
      </c>
      <c r="BC440" s="67">
        <f t="shared" si="237"/>
        <v>1.8868229781663966E-3</v>
      </c>
      <c r="BD440" s="67">
        <f t="shared" si="238"/>
        <v>4.4738314391842664E-3</v>
      </c>
      <c r="BE440" s="67">
        <f t="shared" si="239"/>
        <v>2.8273171365501715E-3</v>
      </c>
      <c r="BF440" s="67">
        <f t="shared" si="240"/>
        <v>0.22823581905643231</v>
      </c>
      <c r="BG440" s="67">
        <f t="shared" si="241"/>
        <v>5.9158156354468944E-3</v>
      </c>
      <c r="BH440" s="67">
        <f t="shared" si="242"/>
        <v>5.1703461270229817E-4</v>
      </c>
      <c r="BI440" s="67">
        <f t="shared" si="243"/>
        <v>4.2753044121984947E-4</v>
      </c>
      <c r="BJ440" s="67">
        <f t="shared" si="244"/>
        <v>1.104219837047318E-2</v>
      </c>
      <c r="BK440" s="55"/>
    </row>
    <row r="441" spans="4:63">
      <c r="D441" s="52">
        <f t="shared" si="245"/>
        <v>730</v>
      </c>
      <c r="E441" s="67">
        <f t="shared" si="275"/>
        <v>2.0671153087055152E-3</v>
      </c>
      <c r="F441" s="67">
        <f t="shared" si="276"/>
        <v>7.6215551193951391E-3</v>
      </c>
      <c r="G441" s="67">
        <f t="shared" si="277"/>
        <v>7.4080224558293988E-3</v>
      </c>
      <c r="H441" s="67">
        <f t="shared" si="278"/>
        <v>1.0702975234444773E-2</v>
      </c>
      <c r="I441" s="67">
        <f t="shared" si="279"/>
        <v>1.4224034555501744E-2</v>
      </c>
      <c r="J441" s="67">
        <f t="shared" si="280"/>
        <v>0.546299998578338</v>
      </c>
      <c r="K441" s="67">
        <f t="shared" si="281"/>
        <v>8.096741224389184E-2</v>
      </c>
      <c r="L441" s="67">
        <f t="shared" si="282"/>
        <v>5.2898360537275077E-3</v>
      </c>
      <c r="M441" s="67">
        <f t="shared" si="283"/>
        <v>7.0920788887909869E-3</v>
      </c>
      <c r="N441" s="67">
        <f t="shared" si="284"/>
        <v>2.3806024724595701E-2</v>
      </c>
      <c r="Q441" s="55">
        <f t="shared" si="285"/>
        <v>1.3658476876507902E-3</v>
      </c>
      <c r="R441" s="55">
        <f t="shared" si="246"/>
        <v>6.0583038472495658E-3</v>
      </c>
      <c r="S441" s="55">
        <f t="shared" si="247"/>
        <v>5.5141767914088594E-3</v>
      </c>
      <c r="T441" s="55">
        <f t="shared" si="248"/>
        <v>6.3901046438022404E-3</v>
      </c>
      <c r="U441" s="55">
        <f t="shared" si="249"/>
        <v>1.1189549916924672E-2</v>
      </c>
      <c r="V441" s="55">
        <f t="shared" si="250"/>
        <v>0.31538883415983204</v>
      </c>
      <c r="W441" s="55">
        <f t="shared" si="251"/>
        <v>7.439233684178842E-2</v>
      </c>
      <c r="X441" s="55">
        <f t="shared" si="252"/>
        <v>4.7728014409667537E-3</v>
      </c>
      <c r="Y441" s="55">
        <f t="shared" si="253"/>
        <v>6.660813720357343E-3</v>
      </c>
      <c r="Z441" s="55">
        <f t="shared" si="254"/>
        <v>1.3290099719271963E-2</v>
      </c>
      <c r="AC441" s="68">
        <f t="shared" si="286"/>
        <v>3.1626196346009956E-3</v>
      </c>
      <c r="AD441" s="68">
        <f t="shared" si="255"/>
        <v>9.4601604515325063E-3</v>
      </c>
      <c r="AE441" s="68">
        <f t="shared" si="256"/>
        <v>9.2948454341984666E-3</v>
      </c>
      <c r="AF441" s="68">
        <f t="shared" si="257"/>
        <v>1.5176806674015823E-2</v>
      </c>
      <c r="AG441" s="68">
        <f t="shared" si="258"/>
        <v>1.7051351692332302E-2</v>
      </c>
      <c r="AH441" s="68">
        <f t="shared" si="259"/>
        <v>0.77453581766448354</v>
      </c>
      <c r="AI441" s="68">
        <f t="shared" si="260"/>
        <v>8.6883227880219946E-2</v>
      </c>
      <c r="AJ441" s="68">
        <f t="shared" si="261"/>
        <v>5.8068706664882608E-3</v>
      </c>
      <c r="AK441" s="68">
        <f t="shared" si="262"/>
        <v>7.5196093300788983E-3</v>
      </c>
      <c r="AL441" s="68">
        <f t="shared" si="263"/>
        <v>3.4848223096160237E-2</v>
      </c>
      <c r="AO441" s="67">
        <f t="shared" si="264"/>
        <v>7.01267621054725E-4</v>
      </c>
      <c r="AP441" s="67">
        <f t="shared" si="265"/>
        <v>1.5632512721455733E-3</v>
      </c>
      <c r="AQ441" s="67">
        <f t="shared" si="266"/>
        <v>1.8938456644205393E-3</v>
      </c>
      <c r="AR441" s="67">
        <f t="shared" si="267"/>
        <v>4.3128705906425322E-3</v>
      </c>
      <c r="AS441" s="67">
        <f t="shared" si="268"/>
        <v>3.0344846385770719E-3</v>
      </c>
      <c r="AT441" s="67">
        <f t="shared" si="269"/>
        <v>0.23091116441850595</v>
      </c>
      <c r="AU441" s="67">
        <f t="shared" si="270"/>
        <v>6.5750754021034197E-3</v>
      </c>
      <c r="AV441" s="67">
        <f t="shared" si="271"/>
        <v>5.1703461276075401E-4</v>
      </c>
      <c r="AW441" s="67">
        <f t="shared" si="272"/>
        <v>4.3126516843364389E-4</v>
      </c>
      <c r="AX441" s="67">
        <f t="shared" si="273"/>
        <v>1.0515925005323739E-2</v>
      </c>
      <c r="BA441" s="67">
        <f t="shared" si="274"/>
        <v>1.0955043258954805E-3</v>
      </c>
      <c r="BB441" s="67">
        <f t="shared" si="236"/>
        <v>1.8386053321373672E-3</v>
      </c>
      <c r="BC441" s="67">
        <f t="shared" si="237"/>
        <v>1.8868229783690679E-3</v>
      </c>
      <c r="BD441" s="67">
        <f t="shared" si="238"/>
        <v>4.4738314395710507E-3</v>
      </c>
      <c r="BE441" s="67">
        <f t="shared" si="239"/>
        <v>2.8273171368305584E-3</v>
      </c>
      <c r="BF441" s="67">
        <f t="shared" si="240"/>
        <v>0.22823581908614554</v>
      </c>
      <c r="BG441" s="67">
        <f t="shared" si="241"/>
        <v>5.9158156363281061E-3</v>
      </c>
      <c r="BH441" s="67">
        <f t="shared" si="242"/>
        <v>5.1703461276075315E-4</v>
      </c>
      <c r="BI441" s="67">
        <f t="shared" si="243"/>
        <v>4.2753044128791134E-4</v>
      </c>
      <c r="BJ441" s="67">
        <f t="shared" si="244"/>
        <v>1.1042198371564536E-2</v>
      </c>
      <c r="BK441" s="55"/>
    </row>
    <row r="442" spans="4:63">
      <c r="D442" s="52">
        <f t="shared" si="245"/>
        <v>1460</v>
      </c>
      <c r="E442" s="67">
        <f t="shared" si="275"/>
        <v>2.0671153087055152E-3</v>
      </c>
      <c r="F442" s="67">
        <f t="shared" si="276"/>
        <v>7.6215551193951391E-3</v>
      </c>
      <c r="G442" s="67">
        <f t="shared" si="277"/>
        <v>7.4080224558293988E-3</v>
      </c>
      <c r="H442" s="67">
        <f t="shared" si="278"/>
        <v>1.0702975234444773E-2</v>
      </c>
      <c r="I442" s="67">
        <f t="shared" si="279"/>
        <v>1.4224034555501744E-2</v>
      </c>
      <c r="J442" s="67">
        <f t="shared" si="280"/>
        <v>0.546299998578338</v>
      </c>
      <c r="K442" s="67">
        <f t="shared" si="281"/>
        <v>8.096741224389184E-2</v>
      </c>
      <c r="L442" s="67">
        <f t="shared" si="282"/>
        <v>5.2898360537275077E-3</v>
      </c>
      <c r="M442" s="67">
        <f t="shared" si="283"/>
        <v>7.0920788887909869E-3</v>
      </c>
      <c r="N442" s="67">
        <f t="shared" si="284"/>
        <v>2.3806024724595701E-2</v>
      </c>
      <c r="Q442" s="55">
        <f t="shared" si="285"/>
        <v>1.3658476876507902E-3</v>
      </c>
      <c r="R442" s="55">
        <f t="shared" si="246"/>
        <v>6.0583038472495658E-3</v>
      </c>
      <c r="S442" s="55">
        <f t="shared" si="247"/>
        <v>5.5141767914088594E-3</v>
      </c>
      <c r="T442" s="55">
        <f t="shared" si="248"/>
        <v>6.3901046438022404E-3</v>
      </c>
      <c r="U442" s="55">
        <f t="shared" si="249"/>
        <v>1.1189549916924672E-2</v>
      </c>
      <c r="V442" s="55">
        <f t="shared" si="250"/>
        <v>0.31538883415983204</v>
      </c>
      <c r="W442" s="55">
        <f t="shared" si="251"/>
        <v>7.439233684178842E-2</v>
      </c>
      <c r="X442" s="55">
        <f t="shared" si="252"/>
        <v>4.7728014409667537E-3</v>
      </c>
      <c r="Y442" s="55">
        <f t="shared" si="253"/>
        <v>6.660813720357343E-3</v>
      </c>
      <c r="Z442" s="55">
        <f t="shared" si="254"/>
        <v>1.3290099719271963E-2</v>
      </c>
      <c r="AC442" s="68">
        <f t="shared" si="286"/>
        <v>3.1626196346009956E-3</v>
      </c>
      <c r="AD442" s="68">
        <f t="shared" si="255"/>
        <v>9.4601604515325063E-3</v>
      </c>
      <c r="AE442" s="68">
        <f t="shared" si="256"/>
        <v>9.2948454341984666E-3</v>
      </c>
      <c r="AF442" s="68">
        <f t="shared" si="257"/>
        <v>1.5176806674015823E-2</v>
      </c>
      <c r="AG442" s="68">
        <f t="shared" si="258"/>
        <v>1.7051351692332302E-2</v>
      </c>
      <c r="AH442" s="68">
        <f t="shared" si="259"/>
        <v>0.77453581766448354</v>
      </c>
      <c r="AI442" s="68">
        <f t="shared" si="260"/>
        <v>8.6883227880219946E-2</v>
      </c>
      <c r="AJ442" s="68">
        <f t="shared" si="261"/>
        <v>5.8068706664882608E-3</v>
      </c>
      <c r="AK442" s="68">
        <f t="shared" si="262"/>
        <v>7.5196093300788983E-3</v>
      </c>
      <c r="AL442" s="68">
        <f t="shared" si="263"/>
        <v>3.4848223096160237E-2</v>
      </c>
      <c r="AO442" s="67">
        <f t="shared" si="264"/>
        <v>7.01267621054725E-4</v>
      </c>
      <c r="AP442" s="67">
        <f t="shared" si="265"/>
        <v>1.5632512721455733E-3</v>
      </c>
      <c r="AQ442" s="67">
        <f t="shared" si="266"/>
        <v>1.8938456644205393E-3</v>
      </c>
      <c r="AR442" s="67">
        <f t="shared" si="267"/>
        <v>4.3128705906425322E-3</v>
      </c>
      <c r="AS442" s="67">
        <f t="shared" si="268"/>
        <v>3.0344846385770719E-3</v>
      </c>
      <c r="AT442" s="67">
        <f t="shared" si="269"/>
        <v>0.23091116441850595</v>
      </c>
      <c r="AU442" s="67">
        <f t="shared" si="270"/>
        <v>6.5750754021034197E-3</v>
      </c>
      <c r="AV442" s="67">
        <f t="shared" si="271"/>
        <v>5.1703461276075401E-4</v>
      </c>
      <c r="AW442" s="67">
        <f t="shared" si="272"/>
        <v>4.3126516843364389E-4</v>
      </c>
      <c r="AX442" s="67">
        <f t="shared" si="273"/>
        <v>1.0515925005323739E-2</v>
      </c>
      <c r="BA442" s="67">
        <f t="shared" si="274"/>
        <v>1.0955043258954805E-3</v>
      </c>
      <c r="BB442" s="67">
        <f t="shared" si="236"/>
        <v>1.8386053321373672E-3</v>
      </c>
      <c r="BC442" s="67">
        <f t="shared" si="237"/>
        <v>1.8868229783690679E-3</v>
      </c>
      <c r="BD442" s="67">
        <f t="shared" si="238"/>
        <v>4.4738314395710507E-3</v>
      </c>
      <c r="BE442" s="67">
        <f t="shared" si="239"/>
        <v>2.8273171368305584E-3</v>
      </c>
      <c r="BF442" s="67">
        <f t="shared" si="240"/>
        <v>0.22823581908614554</v>
      </c>
      <c r="BG442" s="67">
        <f t="shared" si="241"/>
        <v>5.9158156363281061E-3</v>
      </c>
      <c r="BH442" s="67">
        <f t="shared" si="242"/>
        <v>5.1703461276075315E-4</v>
      </c>
      <c r="BI442" s="67">
        <f t="shared" si="243"/>
        <v>4.2753044128791134E-4</v>
      </c>
      <c r="BJ442" s="67">
        <f t="shared" si="244"/>
        <v>1.1042198371564536E-2</v>
      </c>
      <c r="BK442" s="55"/>
    </row>
    <row r="443" spans="4:63">
      <c r="D443" s="52">
        <f t="shared" si="245"/>
        <v>2920</v>
      </c>
      <c r="E443" s="67">
        <f t="shared" si="275"/>
        <v>2.0671153087055152E-3</v>
      </c>
      <c r="F443" s="67">
        <f t="shared" si="276"/>
        <v>7.6215551193951391E-3</v>
      </c>
      <c r="G443" s="67">
        <f t="shared" si="277"/>
        <v>7.4080224558293988E-3</v>
      </c>
      <c r="H443" s="67">
        <f t="shared" si="278"/>
        <v>1.0702975234444773E-2</v>
      </c>
      <c r="I443" s="67">
        <f t="shared" si="279"/>
        <v>1.4224034555501744E-2</v>
      </c>
      <c r="J443" s="67">
        <f t="shared" si="280"/>
        <v>0.546299998578338</v>
      </c>
      <c r="K443" s="67">
        <f t="shared" si="281"/>
        <v>8.096741224389184E-2</v>
      </c>
      <c r="L443" s="67">
        <f t="shared" si="282"/>
        <v>5.2898360537275077E-3</v>
      </c>
      <c r="M443" s="67">
        <f t="shared" si="283"/>
        <v>7.0920788887909869E-3</v>
      </c>
      <c r="N443" s="67">
        <f t="shared" si="284"/>
        <v>2.3806024724595701E-2</v>
      </c>
      <c r="Q443" s="55">
        <f t="shared" si="285"/>
        <v>1.3658476876507902E-3</v>
      </c>
      <c r="R443" s="55">
        <f t="shared" si="246"/>
        <v>6.0583038472495658E-3</v>
      </c>
      <c r="S443" s="55">
        <f t="shared" si="247"/>
        <v>5.5141767914088594E-3</v>
      </c>
      <c r="T443" s="55">
        <f t="shared" si="248"/>
        <v>6.3901046438022404E-3</v>
      </c>
      <c r="U443" s="55">
        <f t="shared" si="249"/>
        <v>1.1189549916924672E-2</v>
      </c>
      <c r="V443" s="55">
        <f t="shared" si="250"/>
        <v>0.31538883415983204</v>
      </c>
      <c r="W443" s="55">
        <f t="shared" si="251"/>
        <v>7.439233684178842E-2</v>
      </c>
      <c r="X443" s="55">
        <f t="shared" si="252"/>
        <v>4.7728014409667537E-3</v>
      </c>
      <c r="Y443" s="55">
        <f t="shared" si="253"/>
        <v>6.660813720357343E-3</v>
      </c>
      <c r="Z443" s="55">
        <f t="shared" si="254"/>
        <v>1.3290099719271963E-2</v>
      </c>
      <c r="AC443" s="68">
        <f t="shared" si="286"/>
        <v>3.1626196346009956E-3</v>
      </c>
      <c r="AD443" s="68">
        <f t="shared" si="255"/>
        <v>9.4601604515325063E-3</v>
      </c>
      <c r="AE443" s="68">
        <f t="shared" si="256"/>
        <v>9.2948454341984666E-3</v>
      </c>
      <c r="AF443" s="68">
        <f t="shared" si="257"/>
        <v>1.5176806674015823E-2</v>
      </c>
      <c r="AG443" s="68">
        <f t="shared" si="258"/>
        <v>1.7051351692332302E-2</v>
      </c>
      <c r="AH443" s="68">
        <f t="shared" si="259"/>
        <v>0.77453581766448354</v>
      </c>
      <c r="AI443" s="68">
        <f t="shared" si="260"/>
        <v>8.6883227880219946E-2</v>
      </c>
      <c r="AJ443" s="68">
        <f t="shared" si="261"/>
        <v>5.8068706664882608E-3</v>
      </c>
      <c r="AK443" s="68">
        <f t="shared" si="262"/>
        <v>7.5196093300788983E-3</v>
      </c>
      <c r="AL443" s="68">
        <f t="shared" si="263"/>
        <v>3.4848223096160237E-2</v>
      </c>
      <c r="AO443" s="67">
        <f t="shared" si="264"/>
        <v>7.01267621054725E-4</v>
      </c>
      <c r="AP443" s="67">
        <f t="shared" si="265"/>
        <v>1.5632512721455733E-3</v>
      </c>
      <c r="AQ443" s="67">
        <f t="shared" si="266"/>
        <v>1.8938456644205393E-3</v>
      </c>
      <c r="AR443" s="67">
        <f t="shared" si="267"/>
        <v>4.3128705906425322E-3</v>
      </c>
      <c r="AS443" s="67">
        <f t="shared" si="268"/>
        <v>3.0344846385770719E-3</v>
      </c>
      <c r="AT443" s="67">
        <f t="shared" si="269"/>
        <v>0.23091116441850595</v>
      </c>
      <c r="AU443" s="67">
        <f t="shared" si="270"/>
        <v>6.5750754021034197E-3</v>
      </c>
      <c r="AV443" s="67">
        <f t="shared" si="271"/>
        <v>5.1703461276075401E-4</v>
      </c>
      <c r="AW443" s="67">
        <f t="shared" si="272"/>
        <v>4.3126516843364389E-4</v>
      </c>
      <c r="AX443" s="67">
        <f t="shared" si="273"/>
        <v>1.0515925005323739E-2</v>
      </c>
      <c r="BA443" s="67">
        <f t="shared" si="274"/>
        <v>1.0955043258954805E-3</v>
      </c>
      <c r="BB443" s="67">
        <f t="shared" si="236"/>
        <v>1.8386053321373672E-3</v>
      </c>
      <c r="BC443" s="67">
        <f t="shared" si="237"/>
        <v>1.8868229783690679E-3</v>
      </c>
      <c r="BD443" s="67">
        <f t="shared" si="238"/>
        <v>4.4738314395710507E-3</v>
      </c>
      <c r="BE443" s="67">
        <f t="shared" si="239"/>
        <v>2.8273171368305584E-3</v>
      </c>
      <c r="BF443" s="67">
        <f t="shared" si="240"/>
        <v>0.22823581908614554</v>
      </c>
      <c r="BG443" s="67">
        <f t="shared" si="241"/>
        <v>5.9158156363281061E-3</v>
      </c>
      <c r="BH443" s="67">
        <f t="shared" si="242"/>
        <v>5.1703461276075315E-4</v>
      </c>
      <c r="BI443" s="67">
        <f t="shared" si="243"/>
        <v>4.2753044128791134E-4</v>
      </c>
      <c r="BJ443" s="67">
        <f t="shared" si="244"/>
        <v>1.1042198371564536E-2</v>
      </c>
      <c r="BK443" s="55"/>
    </row>
    <row r="444" spans="4:63">
      <c r="D444" s="52">
        <f t="shared" si="245"/>
        <v>5840</v>
      </c>
      <c r="E444" s="67">
        <f t="shared" si="275"/>
        <v>2.0671153087055152E-3</v>
      </c>
      <c r="F444" s="67">
        <f t="shared" si="276"/>
        <v>7.6215551193951391E-3</v>
      </c>
      <c r="G444" s="67">
        <f t="shared" si="277"/>
        <v>7.4080224558293988E-3</v>
      </c>
      <c r="H444" s="67">
        <f t="shared" si="278"/>
        <v>1.0702975234444773E-2</v>
      </c>
      <c r="I444" s="67">
        <f t="shared" si="279"/>
        <v>1.4224034555501744E-2</v>
      </c>
      <c r="J444" s="67">
        <f t="shared" si="280"/>
        <v>0.546299998578338</v>
      </c>
      <c r="K444" s="67">
        <f t="shared" si="281"/>
        <v>8.096741224389184E-2</v>
      </c>
      <c r="L444" s="67">
        <f t="shared" si="282"/>
        <v>5.2898360537275077E-3</v>
      </c>
      <c r="M444" s="67">
        <f t="shared" si="283"/>
        <v>7.0920788887909869E-3</v>
      </c>
      <c r="N444" s="67">
        <f t="shared" si="284"/>
        <v>2.3806024724595701E-2</v>
      </c>
      <c r="Q444" s="55">
        <f t="shared" si="285"/>
        <v>1.3658476876507902E-3</v>
      </c>
      <c r="R444" s="55">
        <f t="shared" si="246"/>
        <v>6.0583038472495658E-3</v>
      </c>
      <c r="S444" s="55">
        <f t="shared" si="247"/>
        <v>5.5141767914088594E-3</v>
      </c>
      <c r="T444" s="55">
        <f t="shared" si="248"/>
        <v>6.3901046438022404E-3</v>
      </c>
      <c r="U444" s="55">
        <f t="shared" si="249"/>
        <v>1.1189549916924672E-2</v>
      </c>
      <c r="V444" s="55">
        <f t="shared" si="250"/>
        <v>0.31538883415983204</v>
      </c>
      <c r="W444" s="55">
        <f t="shared" si="251"/>
        <v>7.439233684178842E-2</v>
      </c>
      <c r="X444" s="55">
        <f t="shared" si="252"/>
        <v>4.7728014409667537E-3</v>
      </c>
      <c r="Y444" s="55">
        <f t="shared" si="253"/>
        <v>6.660813720357343E-3</v>
      </c>
      <c r="Z444" s="55">
        <f t="shared" si="254"/>
        <v>1.3290099719271963E-2</v>
      </c>
      <c r="AC444" s="68">
        <f t="shared" si="286"/>
        <v>3.1626196346009956E-3</v>
      </c>
      <c r="AD444" s="68">
        <f t="shared" si="255"/>
        <v>9.4601604515325063E-3</v>
      </c>
      <c r="AE444" s="68">
        <f t="shared" si="256"/>
        <v>9.2948454341984666E-3</v>
      </c>
      <c r="AF444" s="68">
        <f t="shared" si="257"/>
        <v>1.5176806674015823E-2</v>
      </c>
      <c r="AG444" s="68">
        <f t="shared" si="258"/>
        <v>1.7051351692332302E-2</v>
      </c>
      <c r="AH444" s="68">
        <f t="shared" si="259"/>
        <v>0.77453581766448354</v>
      </c>
      <c r="AI444" s="68">
        <f t="shared" si="260"/>
        <v>8.6883227880219946E-2</v>
      </c>
      <c r="AJ444" s="68">
        <f t="shared" si="261"/>
        <v>5.8068706664882608E-3</v>
      </c>
      <c r="AK444" s="68">
        <f t="shared" si="262"/>
        <v>7.5196093300788983E-3</v>
      </c>
      <c r="AL444" s="68">
        <f t="shared" si="263"/>
        <v>3.4848223096160237E-2</v>
      </c>
      <c r="AO444" s="67">
        <f t="shared" si="264"/>
        <v>7.01267621054725E-4</v>
      </c>
      <c r="AP444" s="67">
        <f t="shared" si="265"/>
        <v>1.5632512721455733E-3</v>
      </c>
      <c r="AQ444" s="67">
        <f t="shared" si="266"/>
        <v>1.8938456644205393E-3</v>
      </c>
      <c r="AR444" s="67">
        <f t="shared" si="267"/>
        <v>4.3128705906425322E-3</v>
      </c>
      <c r="AS444" s="67">
        <f t="shared" si="268"/>
        <v>3.0344846385770719E-3</v>
      </c>
      <c r="AT444" s="67">
        <f t="shared" si="269"/>
        <v>0.23091116441850595</v>
      </c>
      <c r="AU444" s="67">
        <f t="shared" si="270"/>
        <v>6.5750754021034197E-3</v>
      </c>
      <c r="AV444" s="67">
        <f t="shared" si="271"/>
        <v>5.1703461276075401E-4</v>
      </c>
      <c r="AW444" s="67">
        <f t="shared" si="272"/>
        <v>4.3126516843364389E-4</v>
      </c>
      <c r="AX444" s="67">
        <f t="shared" si="273"/>
        <v>1.0515925005323739E-2</v>
      </c>
      <c r="BA444" s="67">
        <f t="shared" si="274"/>
        <v>1.0955043258954805E-3</v>
      </c>
      <c r="BB444" s="67">
        <f t="shared" ref="BB444:BB445" si="287">AD444-F444</f>
        <v>1.8386053321373672E-3</v>
      </c>
      <c r="BC444" s="67">
        <f t="shared" ref="BC444:BC445" si="288">AE444-G444</f>
        <v>1.8868229783690679E-3</v>
      </c>
      <c r="BD444" s="67">
        <f t="shared" ref="BD444:BD445" si="289">AF444-H444</f>
        <v>4.4738314395710507E-3</v>
      </c>
      <c r="BE444" s="67">
        <f t="shared" ref="BE444:BE445" si="290">AG444-I444</f>
        <v>2.8273171368305584E-3</v>
      </c>
      <c r="BF444" s="67">
        <f t="shared" ref="BF444:BF445" si="291">AH444-J444</f>
        <v>0.22823581908614554</v>
      </c>
      <c r="BG444" s="67">
        <f t="shared" ref="BG444:BG445" si="292">AI444-K444</f>
        <v>5.9158156363281061E-3</v>
      </c>
      <c r="BH444" s="67">
        <f t="shared" ref="BH444:BH445" si="293">AJ444-L444</f>
        <v>5.1703461276075315E-4</v>
      </c>
      <c r="BI444" s="67">
        <f t="shared" ref="BI444:BI445" si="294">AK444-M444</f>
        <v>4.2753044128791134E-4</v>
      </c>
      <c r="BJ444" s="67">
        <f t="shared" ref="BJ444:BJ445" si="295">AL444-N444</f>
        <v>1.1042198371564536E-2</v>
      </c>
      <c r="BK444" s="55"/>
    </row>
    <row r="445" spans="4:63">
      <c r="D445" s="52">
        <f t="shared" si="245"/>
        <v>7946.78</v>
      </c>
      <c r="E445" s="67">
        <f t="shared" si="275"/>
        <v>2.0671153087055152E-3</v>
      </c>
      <c r="F445" s="67">
        <f t="shared" si="276"/>
        <v>7.6215551193951391E-3</v>
      </c>
      <c r="G445" s="67">
        <f t="shared" si="277"/>
        <v>7.4080224558293988E-3</v>
      </c>
      <c r="H445" s="67">
        <f t="shared" si="278"/>
        <v>1.0702975234444773E-2</v>
      </c>
      <c r="I445" s="67">
        <f t="shared" si="279"/>
        <v>1.4224034555501744E-2</v>
      </c>
      <c r="J445" s="67">
        <f t="shared" si="280"/>
        <v>0.546299998578338</v>
      </c>
      <c r="K445" s="67">
        <f t="shared" si="281"/>
        <v>8.096741224389184E-2</v>
      </c>
      <c r="L445" s="67">
        <f t="shared" si="282"/>
        <v>5.2898360537275077E-3</v>
      </c>
      <c r="M445" s="67">
        <f t="shared" si="283"/>
        <v>7.0920788887909869E-3</v>
      </c>
      <c r="N445" s="67">
        <f t="shared" si="284"/>
        <v>2.3806024724595701E-2</v>
      </c>
      <c r="Q445" s="55">
        <f t="shared" si="285"/>
        <v>1.3658476876507902E-3</v>
      </c>
      <c r="R445" s="55">
        <f t="shared" si="246"/>
        <v>6.0583038472495658E-3</v>
      </c>
      <c r="S445" s="55">
        <f t="shared" si="247"/>
        <v>5.5141767914088594E-3</v>
      </c>
      <c r="T445" s="55">
        <f t="shared" si="248"/>
        <v>6.3901046438022404E-3</v>
      </c>
      <c r="U445" s="55">
        <f t="shared" si="249"/>
        <v>1.1189549916924672E-2</v>
      </c>
      <c r="V445" s="55">
        <f t="shared" si="250"/>
        <v>0.31538883415983204</v>
      </c>
      <c r="W445" s="55">
        <f t="shared" si="251"/>
        <v>7.439233684178842E-2</v>
      </c>
      <c r="X445" s="55">
        <f t="shared" si="252"/>
        <v>4.7728014409667537E-3</v>
      </c>
      <c r="Y445" s="55">
        <f t="shared" si="253"/>
        <v>6.660813720357343E-3</v>
      </c>
      <c r="Z445" s="55">
        <f t="shared" si="254"/>
        <v>1.3290099719271963E-2</v>
      </c>
      <c r="AC445" s="68">
        <f t="shared" si="286"/>
        <v>3.1626196346009956E-3</v>
      </c>
      <c r="AD445" s="68">
        <f t="shared" si="255"/>
        <v>9.4601604515325063E-3</v>
      </c>
      <c r="AE445" s="68">
        <f t="shared" si="256"/>
        <v>9.2948454341984666E-3</v>
      </c>
      <c r="AF445" s="68">
        <f t="shared" si="257"/>
        <v>1.5176806674015823E-2</v>
      </c>
      <c r="AG445" s="68">
        <f t="shared" si="258"/>
        <v>1.7051351692332302E-2</v>
      </c>
      <c r="AH445" s="68">
        <f t="shared" si="259"/>
        <v>0.77453581766448354</v>
      </c>
      <c r="AI445" s="68">
        <f t="shared" si="260"/>
        <v>8.6883227880219946E-2</v>
      </c>
      <c r="AJ445" s="68">
        <f t="shared" si="261"/>
        <v>5.8068706664882608E-3</v>
      </c>
      <c r="AK445" s="68">
        <f t="shared" si="262"/>
        <v>7.5196093300788983E-3</v>
      </c>
      <c r="AL445" s="68">
        <f t="shared" si="263"/>
        <v>3.4848223096160237E-2</v>
      </c>
      <c r="AO445" s="67">
        <f t="shared" si="264"/>
        <v>7.01267621054725E-4</v>
      </c>
      <c r="AP445" s="67">
        <f t="shared" si="265"/>
        <v>1.5632512721455733E-3</v>
      </c>
      <c r="AQ445" s="67">
        <f t="shared" si="266"/>
        <v>1.8938456644205393E-3</v>
      </c>
      <c r="AR445" s="67">
        <f t="shared" si="267"/>
        <v>4.3128705906425322E-3</v>
      </c>
      <c r="AS445" s="67">
        <f t="shared" si="268"/>
        <v>3.0344846385770719E-3</v>
      </c>
      <c r="AT445" s="67">
        <f t="shared" si="269"/>
        <v>0.23091116441850595</v>
      </c>
      <c r="AU445" s="67">
        <f t="shared" si="270"/>
        <v>6.5750754021034197E-3</v>
      </c>
      <c r="AV445" s="67">
        <f t="shared" si="271"/>
        <v>5.1703461276075401E-4</v>
      </c>
      <c r="AW445" s="67">
        <f t="shared" si="272"/>
        <v>4.3126516843364389E-4</v>
      </c>
      <c r="AX445" s="67">
        <f t="shared" si="273"/>
        <v>1.0515925005323739E-2</v>
      </c>
      <c r="BA445" s="67">
        <f t="shared" si="274"/>
        <v>1.0955043258954805E-3</v>
      </c>
      <c r="BB445" s="67">
        <f t="shared" si="287"/>
        <v>1.8386053321373672E-3</v>
      </c>
      <c r="BC445" s="67">
        <f t="shared" si="288"/>
        <v>1.8868229783690679E-3</v>
      </c>
      <c r="BD445" s="67">
        <f t="shared" si="289"/>
        <v>4.4738314395710507E-3</v>
      </c>
      <c r="BE445" s="67">
        <f t="shared" si="290"/>
        <v>2.8273171368305584E-3</v>
      </c>
      <c r="BF445" s="67">
        <f t="shared" si="291"/>
        <v>0.22823581908614554</v>
      </c>
      <c r="BG445" s="67">
        <f t="shared" si="292"/>
        <v>5.9158156363281061E-3</v>
      </c>
      <c r="BH445" s="67">
        <f t="shared" si="293"/>
        <v>5.1703461276075315E-4</v>
      </c>
      <c r="BI445" s="67">
        <f t="shared" si="294"/>
        <v>4.2753044128791134E-4</v>
      </c>
      <c r="BJ445" s="67">
        <f t="shared" si="295"/>
        <v>1.1042198371564536E-2</v>
      </c>
      <c r="BK445" s="55"/>
    </row>
    <row r="448" spans="4:63">
      <c r="D448" s="53" t="s">
        <v>77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9" tint="0.39997558519241921"/>
  </sheetPr>
  <dimension ref="A1:CJ446"/>
  <sheetViews>
    <sheetView zoomScale="80" zoomScaleNormal="80" zoomScalePageLayoutView="110" workbookViewId="0">
      <selection activeCell="A8" sqref="A8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 ht="12" thickBot="1">
      <c r="A1" s="74">
        <v>43271</v>
      </c>
    </row>
    <row r="2" spans="1:29" ht="12" thickBot="1">
      <c r="A2" s="53" t="s">
        <v>95</v>
      </c>
      <c r="B2" s="53" t="s">
        <v>13</v>
      </c>
      <c r="C2" s="71">
        <v>20</v>
      </c>
      <c r="D2" s="72" t="s">
        <v>14</v>
      </c>
      <c r="E2" s="73"/>
    </row>
    <row r="4" spans="1:29" s="36" customFormat="1" ht="12.75" thickBot="1">
      <c r="D4" s="35" t="str">
        <f>'[2]% Avg'!$B$1</f>
        <v>Ab + Ac-227 DOTA</v>
      </c>
      <c r="E4" s="35" t="s">
        <v>0</v>
      </c>
      <c r="R4" s="35" t="s">
        <v>1</v>
      </c>
    </row>
    <row r="5" spans="1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1:29" s="38" customFormat="1" ht="12">
      <c r="D6" s="6" t="str">
        <f>'[2]% Recovery'!B7</f>
        <v>Ab + Ac-227 DOTA @ 1 h</v>
      </c>
      <c r="E6" s="7">
        <v>0.32029610423097737</v>
      </c>
      <c r="F6" s="7">
        <v>0.10644653217238809</v>
      </c>
      <c r="G6" s="7">
        <v>9.3562517737576137E-2</v>
      </c>
      <c r="H6" s="7">
        <v>0.15256241690916772</v>
      </c>
      <c r="I6" s="7">
        <v>0.12929868415254328</v>
      </c>
      <c r="J6" s="7">
        <v>0.48776162189872552</v>
      </c>
      <c r="K6" s="7">
        <v>0.18575315695386582</v>
      </c>
      <c r="L6" s="7">
        <v>1.565553822635923E-2</v>
      </c>
      <c r="M6" s="8">
        <v>2.4996340548989898E-2</v>
      </c>
      <c r="N6" s="8">
        <v>2.0785731652140541E-2</v>
      </c>
      <c r="O6" s="9"/>
      <c r="P6" s="9"/>
      <c r="R6" s="10">
        <v>6.8089579836620598E-3</v>
      </c>
      <c r="S6" s="7">
        <v>2.2973820657723368E-2</v>
      </c>
      <c r="T6" s="7">
        <v>5.4593538588695381E-3</v>
      </c>
      <c r="U6" s="7">
        <v>4.7264510337176619E-3</v>
      </c>
      <c r="V6" s="7">
        <v>8.1813122665780873E-3</v>
      </c>
      <c r="W6" s="7">
        <v>5.8030951402364986E-2</v>
      </c>
      <c r="X6" s="7">
        <v>1.9362465607955556E-2</v>
      </c>
      <c r="Y6" s="7">
        <v>1.5947401609291453E-3</v>
      </c>
      <c r="Z6" s="8">
        <v>2.6403058935484136E-3</v>
      </c>
      <c r="AA6" s="8">
        <v>1.8134307265172515E-2</v>
      </c>
      <c r="AB6" s="9"/>
      <c r="AC6" s="9"/>
    </row>
    <row r="7" spans="1:29" s="38" customFormat="1" ht="12">
      <c r="D7" s="11" t="str">
        <f>'[2]% Recovery'!B8</f>
        <v>Ab + Ac-227 DOTA @ 4 h</v>
      </c>
      <c r="E7" s="12">
        <v>0.16499781925434562</v>
      </c>
      <c r="F7" s="12">
        <v>7.0863014516824419E-2</v>
      </c>
      <c r="G7" s="12">
        <v>6.9070021568706744E-2</v>
      </c>
      <c r="H7" s="12">
        <v>9.9825924860589568E-2</v>
      </c>
      <c r="I7" s="12">
        <v>0.11334900271360654</v>
      </c>
      <c r="J7" s="12">
        <v>0.42160196891951229</v>
      </c>
      <c r="K7" s="12">
        <v>0.19758487554561133</v>
      </c>
      <c r="L7" s="12">
        <v>2.8348588173673975E-2</v>
      </c>
      <c r="M7" s="13">
        <v>2.8154741694983911E-2</v>
      </c>
      <c r="N7" s="13">
        <v>0.1221500647182719</v>
      </c>
      <c r="O7" s="9"/>
      <c r="P7" s="9"/>
      <c r="R7" s="14">
        <v>1.3304041675051856E-2</v>
      </c>
      <c r="S7" s="12">
        <v>1.2029683000655985E-2</v>
      </c>
      <c r="T7" s="12">
        <v>2.3843303422069442E-2</v>
      </c>
      <c r="U7" s="12">
        <v>9.7817435178160113E-3</v>
      </c>
      <c r="V7" s="12">
        <v>2.0730810616181906E-2</v>
      </c>
      <c r="W7" s="12">
        <v>6.4334793040217095E-2</v>
      </c>
      <c r="X7" s="12">
        <v>4.4782085850386608E-2</v>
      </c>
      <c r="Y7" s="12">
        <v>2.736238621386881E-3</v>
      </c>
      <c r="Z7" s="13">
        <v>6.1248239405050492E-4</v>
      </c>
      <c r="AA7" s="13">
        <v>8.4106034681791161E-2</v>
      </c>
      <c r="AB7" s="9"/>
      <c r="AC7" s="9"/>
    </row>
    <row r="8" spans="1:29" s="38" customFormat="1" ht="12">
      <c r="D8" s="39" t="str">
        <f>'[2]% Recovery'!B9</f>
        <v>Ab + Ac-227 DOTA @ 1 d</v>
      </c>
      <c r="E8" s="12">
        <v>1.2054213753305379E-2</v>
      </c>
      <c r="F8" s="12">
        <v>0.1487932032798526</v>
      </c>
      <c r="G8" s="12">
        <v>4.538569159939073E-2</v>
      </c>
      <c r="H8" s="12">
        <v>7.5664777560518856E-2</v>
      </c>
      <c r="I8" s="12">
        <v>7.6521781092578678E-2</v>
      </c>
      <c r="J8" s="12">
        <v>0.62003466962832088</v>
      </c>
      <c r="K8" s="12">
        <v>0.29047092037996941</v>
      </c>
      <c r="L8" s="12">
        <v>2.5020089771002316E-2</v>
      </c>
      <c r="M8" s="13">
        <v>3.0306669522527207E-2</v>
      </c>
      <c r="N8" s="13">
        <v>0.4057454422182632</v>
      </c>
      <c r="O8" s="9"/>
      <c r="P8" s="9"/>
      <c r="R8" s="14">
        <v>1.4620704621173836E-3</v>
      </c>
      <c r="S8" s="12">
        <v>3.6773398756347948E-2</v>
      </c>
      <c r="T8" s="12">
        <v>3.4697947654666874E-3</v>
      </c>
      <c r="U8" s="12">
        <v>2.5383154438630769E-2</v>
      </c>
      <c r="V8" s="12">
        <v>1.9204105265651038E-2</v>
      </c>
      <c r="W8" s="12">
        <v>0.19015241403425859</v>
      </c>
      <c r="X8" s="12">
        <v>4.8477327451713029E-2</v>
      </c>
      <c r="Y8" s="12">
        <v>6.1315540830332313E-3</v>
      </c>
      <c r="Z8" s="13">
        <v>4.4473328049492574E-3</v>
      </c>
      <c r="AA8" s="13">
        <v>0.2937962501309419</v>
      </c>
      <c r="AB8" s="9"/>
      <c r="AC8" s="9"/>
    </row>
    <row r="9" spans="1:29" s="38" customFormat="1" ht="12">
      <c r="D9" s="39" t="str">
        <f>'[2]% Recovery'!B10</f>
        <v>Ab + Ac-227 DOTA @ 6 d</v>
      </c>
      <c r="E9" s="12">
        <v>7.4015660561149146E-4</v>
      </c>
      <c r="F9" s="12">
        <v>1.1952036555230028E-2</v>
      </c>
      <c r="G9" s="12">
        <v>1.554593817033042E-2</v>
      </c>
      <c r="H9" s="12">
        <v>1.2441414321114369E-2</v>
      </c>
      <c r="I9" s="12">
        <v>3.3838744583395967E-2</v>
      </c>
      <c r="J9" s="12">
        <v>0.70142986155597553</v>
      </c>
      <c r="K9" s="12">
        <v>0.20193431254704677</v>
      </c>
      <c r="L9" s="12">
        <v>1.2534338255987569E-2</v>
      </c>
      <c r="M9" s="13">
        <v>2.2323554896134717E-2</v>
      </c>
      <c r="N9" s="13">
        <v>7.8537089015243228E-2</v>
      </c>
      <c r="O9" s="9"/>
      <c r="P9" s="9"/>
      <c r="R9" s="14">
        <v>1.520794303887026E-4</v>
      </c>
      <c r="S9" s="12">
        <v>9.2686345558543205E-3</v>
      </c>
      <c r="T9" s="12">
        <v>4.2069920075122778E-3</v>
      </c>
      <c r="U9" s="12">
        <v>2.1666976122316044E-3</v>
      </c>
      <c r="V9" s="12">
        <v>5.2756695633405712E-4</v>
      </c>
      <c r="W9" s="12">
        <v>0.17552769569144414</v>
      </c>
      <c r="X9" s="12">
        <v>1.8792831725841327E-2</v>
      </c>
      <c r="Y9" s="12">
        <v>1.8443969712842849E-3</v>
      </c>
      <c r="Z9" s="13">
        <v>2.5103432918084454E-3</v>
      </c>
      <c r="AA9" s="13">
        <v>2.8463006662613293E-2</v>
      </c>
      <c r="AB9" s="9"/>
      <c r="AC9" s="9"/>
    </row>
    <row r="10" spans="1:29" s="38" customFormat="1" ht="12.75" thickBot="1">
      <c r="D10" s="40" t="str">
        <f>'[2]% Recovery'!B11</f>
        <v>Ab + Ac-227 DOTA @ 10 d</v>
      </c>
      <c r="E10" s="16">
        <v>6.2982325554080128E-5</v>
      </c>
      <c r="F10" s="16">
        <v>9.2547237611995889E-3</v>
      </c>
      <c r="G10" s="16">
        <v>1.3356769711682719E-2</v>
      </c>
      <c r="H10" s="16">
        <v>1.4067703833351998E-2</v>
      </c>
      <c r="I10" s="16">
        <v>2.5212710890395812E-2</v>
      </c>
      <c r="J10" s="16">
        <v>0.5971553441407973</v>
      </c>
      <c r="K10" s="16">
        <v>0.20871789303244967</v>
      </c>
      <c r="L10" s="16">
        <v>1.1051348171480435E-2</v>
      </c>
      <c r="M10" s="17">
        <v>2.0349578178236603E-2</v>
      </c>
      <c r="N10" s="17">
        <v>6.4588669444390082E-2</v>
      </c>
      <c r="O10" s="9"/>
      <c r="P10" s="9"/>
      <c r="R10" s="18">
        <v>1.0908858783851045E-4</v>
      </c>
      <c r="S10" s="16">
        <v>9.801278826216276E-3</v>
      </c>
      <c r="T10" s="16">
        <v>1.5179046578749685E-3</v>
      </c>
      <c r="U10" s="16">
        <v>3.1787995377446556E-3</v>
      </c>
      <c r="V10" s="16">
        <v>3.3181687233454367E-3</v>
      </c>
      <c r="W10" s="16">
        <v>0.18457351670511404</v>
      </c>
      <c r="X10" s="16">
        <v>2.1985045095392865E-2</v>
      </c>
      <c r="Y10" s="16">
        <v>1.80187675169573E-4</v>
      </c>
      <c r="Z10" s="17">
        <v>8.4239915798365E-4</v>
      </c>
      <c r="AA10" s="17">
        <v>2.3352634261550306E-2</v>
      </c>
      <c r="AB10" s="9"/>
      <c r="AC10" s="9"/>
    </row>
    <row r="11" spans="1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1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1:29" s="37" customFormat="1" ht="12">
      <c r="D13" s="43" t="str">
        <f>D6</f>
        <v>Ab + Ac-227 DOTA @ 1 h</v>
      </c>
      <c r="E13" s="44">
        <f t="shared" ref="E13:N13" si="3">E6*$C$2</f>
        <v>6.4059220846195473</v>
      </c>
      <c r="F13" s="44">
        <f t="shared" si="3"/>
        <v>2.1289306434477617</v>
      </c>
      <c r="G13" s="44">
        <f t="shared" si="3"/>
        <v>1.8712503547515227</v>
      </c>
      <c r="H13" s="44">
        <f t="shared" si="3"/>
        <v>3.0512483381833544</v>
      </c>
      <c r="I13" s="44">
        <f t="shared" si="3"/>
        <v>2.5859736830508657</v>
      </c>
      <c r="J13" s="44">
        <f t="shared" si="3"/>
        <v>9.7552324379745095</v>
      </c>
      <c r="K13" s="44">
        <f t="shared" si="3"/>
        <v>3.7150631390773166</v>
      </c>
      <c r="L13" s="44">
        <f t="shared" si="3"/>
        <v>0.31311076452718462</v>
      </c>
      <c r="M13" s="44">
        <f t="shared" si="3"/>
        <v>0.49992681097979796</v>
      </c>
      <c r="N13" s="44">
        <f t="shared" si="3"/>
        <v>0.41571463304281081</v>
      </c>
      <c r="O13" s="45"/>
      <c r="P13" s="45"/>
      <c r="Q13" s="46"/>
      <c r="R13" s="47">
        <f t="shared" ref="R13:AA13" si="4">R6*$C$2</f>
        <v>0.13617915967324121</v>
      </c>
      <c r="S13" s="47">
        <f t="shared" si="4"/>
        <v>0.45947641315446736</v>
      </c>
      <c r="T13" s="47">
        <f t="shared" si="4"/>
        <v>0.10918707717739076</v>
      </c>
      <c r="U13" s="47">
        <f t="shared" si="4"/>
        <v>9.4529020674353231E-2</v>
      </c>
      <c r="V13" s="47">
        <f t="shared" si="4"/>
        <v>0.16362624533156175</v>
      </c>
      <c r="W13" s="47">
        <f t="shared" si="4"/>
        <v>1.1606190280472997</v>
      </c>
      <c r="X13" s="47">
        <f t="shared" si="4"/>
        <v>0.38724931215911113</v>
      </c>
      <c r="Y13" s="47">
        <f t="shared" si="4"/>
        <v>3.1894803218582908E-2</v>
      </c>
      <c r="Z13" s="47">
        <f t="shared" si="4"/>
        <v>5.2806117870968269E-2</v>
      </c>
      <c r="AA13" s="47">
        <f t="shared" si="4"/>
        <v>0.36268614530345028</v>
      </c>
      <c r="AB13" s="26"/>
      <c r="AC13" s="26"/>
    </row>
    <row r="14" spans="1:29" s="37" customFormat="1" ht="12">
      <c r="D14" s="48" t="str">
        <f>D7</f>
        <v>Ab + Ac-227 DOTA @ 4 h</v>
      </c>
      <c r="E14" s="44">
        <f t="shared" ref="E14:N14" si="5">E7*$C$2</f>
        <v>3.2999563850869125</v>
      </c>
      <c r="F14" s="44">
        <f t="shared" si="5"/>
        <v>1.4172602903364884</v>
      </c>
      <c r="G14" s="44">
        <f t="shared" si="5"/>
        <v>1.3814004313741348</v>
      </c>
      <c r="H14" s="44">
        <f t="shared" si="5"/>
        <v>1.9965184972117913</v>
      </c>
      <c r="I14" s="44">
        <f t="shared" si="5"/>
        <v>2.266980054272131</v>
      </c>
      <c r="J14" s="44">
        <f t="shared" si="5"/>
        <v>8.4320393783902468</v>
      </c>
      <c r="K14" s="44">
        <f t="shared" si="5"/>
        <v>3.9516975109122265</v>
      </c>
      <c r="L14" s="44">
        <f t="shared" si="5"/>
        <v>0.56697176347347955</v>
      </c>
      <c r="M14" s="44">
        <f t="shared" si="5"/>
        <v>0.56309483389967818</v>
      </c>
      <c r="N14" s="44">
        <f t="shared" si="5"/>
        <v>2.443001294365438</v>
      </c>
      <c r="O14" s="45"/>
      <c r="P14" s="45"/>
      <c r="Q14" s="46"/>
      <c r="R14" s="47">
        <f t="shared" ref="R14:AA14" si="6">R7*$C$2</f>
        <v>0.26608083350103712</v>
      </c>
      <c r="S14" s="47">
        <f t="shared" si="6"/>
        <v>0.24059366001311971</v>
      </c>
      <c r="T14" s="47">
        <f t="shared" si="6"/>
        <v>0.47686606844138885</v>
      </c>
      <c r="U14" s="47">
        <f t="shared" si="6"/>
        <v>0.19563487035632021</v>
      </c>
      <c r="V14" s="47">
        <f t="shared" si="6"/>
        <v>0.4146162123236381</v>
      </c>
      <c r="W14" s="47">
        <f t="shared" si="6"/>
        <v>1.286695860804342</v>
      </c>
      <c r="X14" s="47">
        <f t="shared" si="6"/>
        <v>0.89564171700773221</v>
      </c>
      <c r="Y14" s="47">
        <f t="shared" si="6"/>
        <v>5.4724772427737621E-2</v>
      </c>
      <c r="Z14" s="47">
        <f t="shared" si="6"/>
        <v>1.2249647881010099E-2</v>
      </c>
      <c r="AA14" s="47">
        <f t="shared" si="6"/>
        <v>1.6821206936358233</v>
      </c>
      <c r="AB14" s="26"/>
      <c r="AC14" s="26"/>
    </row>
    <row r="15" spans="1:29" s="37" customFormat="1" ht="12">
      <c r="D15" s="49" t="str">
        <f>D8</f>
        <v>Ab + Ac-227 DOTA @ 1 d</v>
      </c>
      <c r="E15" s="44">
        <f t="shared" ref="E15:N15" si="7">E8*$C$2</f>
        <v>0.24108427506610758</v>
      </c>
      <c r="F15" s="44">
        <f t="shared" si="7"/>
        <v>2.9758640655970519</v>
      </c>
      <c r="G15" s="44">
        <f t="shared" si="7"/>
        <v>0.90771383198781463</v>
      </c>
      <c r="H15" s="44">
        <f t="shared" si="7"/>
        <v>1.5132955512103772</v>
      </c>
      <c r="I15" s="44">
        <f t="shared" si="7"/>
        <v>1.5304356218515736</v>
      </c>
      <c r="J15" s="44">
        <f t="shared" si="7"/>
        <v>12.400693392566417</v>
      </c>
      <c r="K15" s="44">
        <f t="shared" si="7"/>
        <v>5.809418407599388</v>
      </c>
      <c r="L15" s="44">
        <f t="shared" si="7"/>
        <v>0.50040179542004637</v>
      </c>
      <c r="M15" s="44">
        <f t="shared" si="7"/>
        <v>0.60613339045054415</v>
      </c>
      <c r="N15" s="44">
        <f t="shared" si="7"/>
        <v>8.1149088443652637</v>
      </c>
      <c r="O15" s="45"/>
      <c r="P15" s="45"/>
      <c r="Q15" s="46"/>
      <c r="R15" s="47">
        <f t="shared" ref="R15:AA15" si="8">R8*$C$2</f>
        <v>2.9241409242347673E-2</v>
      </c>
      <c r="S15" s="47">
        <f t="shared" si="8"/>
        <v>0.73546797512695894</v>
      </c>
      <c r="T15" s="47">
        <f t="shared" si="8"/>
        <v>6.9395895309333752E-2</v>
      </c>
      <c r="U15" s="47">
        <f t="shared" si="8"/>
        <v>0.50766308877261535</v>
      </c>
      <c r="V15" s="47">
        <f t="shared" si="8"/>
        <v>0.38408210531302078</v>
      </c>
      <c r="W15" s="47">
        <f t="shared" si="8"/>
        <v>3.8030482806851715</v>
      </c>
      <c r="X15" s="47">
        <f t="shared" si="8"/>
        <v>0.96954654903426052</v>
      </c>
      <c r="Y15" s="47">
        <f t="shared" si="8"/>
        <v>0.12263108166066462</v>
      </c>
      <c r="Z15" s="47">
        <f t="shared" si="8"/>
        <v>8.8946656098985152E-2</v>
      </c>
      <c r="AA15" s="47">
        <f t="shared" si="8"/>
        <v>5.8759250026188381</v>
      </c>
      <c r="AB15" s="26"/>
      <c r="AC15" s="26"/>
    </row>
    <row r="16" spans="1:29" s="37" customFormat="1" ht="12">
      <c r="D16" s="49" t="str">
        <f>D9</f>
        <v>Ab + Ac-227 DOTA @ 6 d</v>
      </c>
      <c r="E16" s="44">
        <f t="shared" ref="E16:N16" si="9">E9*$C$2</f>
        <v>1.480313211222983E-2</v>
      </c>
      <c r="F16" s="44">
        <f t="shared" si="9"/>
        <v>0.23904073110460056</v>
      </c>
      <c r="G16" s="44">
        <f t="shared" si="9"/>
        <v>0.3109187634066084</v>
      </c>
      <c r="H16" s="44">
        <f t="shared" si="9"/>
        <v>0.24882828642228738</v>
      </c>
      <c r="I16" s="44">
        <f t="shared" si="9"/>
        <v>0.67677489166791938</v>
      </c>
      <c r="J16" s="44">
        <f t="shared" si="9"/>
        <v>14.028597231119511</v>
      </c>
      <c r="K16" s="44">
        <f t="shared" si="9"/>
        <v>4.0386862509409358</v>
      </c>
      <c r="L16" s="44">
        <f t="shared" si="9"/>
        <v>0.25068676511975135</v>
      </c>
      <c r="M16" s="44">
        <f t="shared" si="9"/>
        <v>0.44647109792269435</v>
      </c>
      <c r="N16" s="44">
        <f t="shared" si="9"/>
        <v>1.5707417803048647</v>
      </c>
      <c r="O16" s="45"/>
      <c r="P16" s="45"/>
      <c r="Q16" s="46"/>
      <c r="R16" s="47">
        <f t="shared" ref="R16:AA16" si="10">R9*$C$2</f>
        <v>3.041588607774052E-3</v>
      </c>
      <c r="S16" s="47">
        <f t="shared" si="10"/>
        <v>0.1853726911170864</v>
      </c>
      <c r="T16" s="47">
        <f t="shared" si="10"/>
        <v>8.413984015024556E-2</v>
      </c>
      <c r="U16" s="47">
        <f t="shared" si="10"/>
        <v>4.3333952244632087E-2</v>
      </c>
      <c r="V16" s="47">
        <f t="shared" si="10"/>
        <v>1.0551339126681143E-2</v>
      </c>
      <c r="W16" s="47">
        <f t="shared" si="10"/>
        <v>3.5105539138288826</v>
      </c>
      <c r="X16" s="47">
        <f t="shared" si="10"/>
        <v>0.37585663451682655</v>
      </c>
      <c r="Y16" s="47">
        <f t="shared" si="10"/>
        <v>3.6887939425685697E-2</v>
      </c>
      <c r="Z16" s="47">
        <f t="shared" si="10"/>
        <v>5.0206865836168908E-2</v>
      </c>
      <c r="AA16" s="47">
        <f t="shared" si="10"/>
        <v>0.56926013325226588</v>
      </c>
      <c r="AB16" s="26"/>
      <c r="AC16" s="26"/>
    </row>
    <row r="17" spans="4:29" s="37" customFormat="1" ht="12.75" thickBot="1">
      <c r="D17" s="50" t="str">
        <f>D10</f>
        <v>Ab + Ac-227 DOTA @ 10 d</v>
      </c>
      <c r="E17" s="44">
        <f t="shared" ref="E17:N17" si="11">E10*$C$2</f>
        <v>1.2596465110816025E-3</v>
      </c>
      <c r="F17" s="44">
        <f t="shared" si="11"/>
        <v>0.18509447522399178</v>
      </c>
      <c r="G17" s="44">
        <f t="shared" si="11"/>
        <v>0.2671353942336544</v>
      </c>
      <c r="H17" s="44">
        <f t="shared" si="11"/>
        <v>0.28135407666703993</v>
      </c>
      <c r="I17" s="44">
        <f t="shared" si="11"/>
        <v>0.50425421780791624</v>
      </c>
      <c r="J17" s="44">
        <f t="shared" si="11"/>
        <v>11.943106882815947</v>
      </c>
      <c r="K17" s="44">
        <f t="shared" si="11"/>
        <v>4.1743578606489935</v>
      </c>
      <c r="L17" s="44">
        <f t="shared" si="11"/>
        <v>0.2210269634296087</v>
      </c>
      <c r="M17" s="44">
        <f t="shared" si="11"/>
        <v>0.40699156356473204</v>
      </c>
      <c r="N17" s="44">
        <f t="shared" si="11"/>
        <v>1.2917733888878016</v>
      </c>
      <c r="O17" s="45"/>
      <c r="P17" s="45"/>
      <c r="Q17" s="46"/>
      <c r="R17" s="47">
        <f t="shared" ref="R17:AA17" si="12">R10*$C$2</f>
        <v>2.1817717567702089E-3</v>
      </c>
      <c r="S17" s="47">
        <f t="shared" si="12"/>
        <v>0.19602557652432551</v>
      </c>
      <c r="T17" s="47">
        <f t="shared" si="12"/>
        <v>3.035809315749937E-2</v>
      </c>
      <c r="U17" s="47">
        <f t="shared" si="12"/>
        <v>6.3575990754893119E-2</v>
      </c>
      <c r="V17" s="47">
        <f t="shared" si="12"/>
        <v>6.6363374466908737E-2</v>
      </c>
      <c r="W17" s="47">
        <f t="shared" si="12"/>
        <v>3.6914703341022808</v>
      </c>
      <c r="X17" s="47">
        <f t="shared" si="12"/>
        <v>0.43970090190785732</v>
      </c>
      <c r="Y17" s="47">
        <f t="shared" si="12"/>
        <v>3.6037535033914599E-3</v>
      </c>
      <c r="Z17" s="47">
        <f t="shared" si="12"/>
        <v>1.6847983159673001E-2</v>
      </c>
      <c r="AA17" s="47">
        <f t="shared" si="12"/>
        <v>0.46705268523100613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2" spans="4:88">
      <c r="CJ52" s="42" t="s">
        <v>23</v>
      </c>
    </row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13">F12</f>
        <v>Thymus</v>
      </c>
      <c r="G55" s="42" t="str">
        <f t="shared" si="13"/>
        <v>Heart</v>
      </c>
      <c r="H55" s="42" t="str">
        <f t="shared" si="13"/>
        <v>Lungs</v>
      </c>
      <c r="I55" s="42" t="str">
        <f t="shared" si="13"/>
        <v>Kidneys</v>
      </c>
      <c r="J55" s="42" t="str">
        <f t="shared" si="13"/>
        <v>Spleen</v>
      </c>
      <c r="K55" s="42" t="str">
        <f t="shared" si="13"/>
        <v>Liver</v>
      </c>
      <c r="L55" s="42" t="str">
        <f t="shared" si="13"/>
        <v>ART</v>
      </c>
      <c r="M55" s="42" t="str">
        <f t="shared" si="13"/>
        <v>Carcass</v>
      </c>
      <c r="N55" s="42" t="str">
        <f t="shared" si="13"/>
        <v>Tumor</v>
      </c>
      <c r="Q55" s="42" t="str">
        <f t="shared" ref="Q55:Z55" si="14">E55</f>
        <v>Blood</v>
      </c>
      <c r="R55" s="42" t="str">
        <f t="shared" si="14"/>
        <v>Thymus</v>
      </c>
      <c r="S55" s="42" t="str">
        <f t="shared" si="14"/>
        <v>Heart</v>
      </c>
      <c r="T55" s="42" t="str">
        <f t="shared" si="14"/>
        <v>Lungs</v>
      </c>
      <c r="U55" s="42" t="str">
        <f t="shared" si="14"/>
        <v>Kidneys</v>
      </c>
      <c r="V55" s="42" t="str">
        <f t="shared" si="14"/>
        <v>Spleen</v>
      </c>
      <c r="W55" s="42" t="str">
        <f t="shared" si="14"/>
        <v>Liver</v>
      </c>
      <c r="X55" s="42" t="str">
        <f t="shared" si="14"/>
        <v>ART</v>
      </c>
      <c r="Y55" s="42" t="str">
        <f t="shared" si="14"/>
        <v>Carcass</v>
      </c>
      <c r="Z55" s="42" t="str">
        <f t="shared" si="14"/>
        <v>Tumor</v>
      </c>
      <c r="AC55" s="42" t="str">
        <f t="shared" ref="AC55:AL55" si="15">Q55</f>
        <v>Blood</v>
      </c>
      <c r="AD55" s="42" t="str">
        <f t="shared" si="15"/>
        <v>Thymus</v>
      </c>
      <c r="AE55" s="42" t="str">
        <f t="shared" si="15"/>
        <v>Heart</v>
      </c>
      <c r="AF55" s="42" t="str">
        <f t="shared" si="15"/>
        <v>Lungs</v>
      </c>
      <c r="AG55" s="42" t="str">
        <f t="shared" si="15"/>
        <v>Kidneys</v>
      </c>
      <c r="AH55" s="42" t="str">
        <f t="shared" si="15"/>
        <v>Spleen</v>
      </c>
      <c r="AI55" s="42" t="str">
        <f t="shared" si="15"/>
        <v>Liver</v>
      </c>
      <c r="AJ55" s="42" t="str">
        <f t="shared" si="15"/>
        <v>ART</v>
      </c>
      <c r="AK55" s="42" t="str">
        <f t="shared" si="15"/>
        <v>Carcass</v>
      </c>
      <c r="AL55" s="42" t="str">
        <f t="shared" si="15"/>
        <v>Tumor</v>
      </c>
    </row>
    <row r="56" spans="4:88">
      <c r="D56" s="42">
        <f>1/24</f>
        <v>4.1666666666666664E-2</v>
      </c>
      <c r="E56" s="51">
        <f>E13</f>
        <v>6.4059220846195473</v>
      </c>
      <c r="F56" s="51">
        <f t="shared" si="13"/>
        <v>2.1289306434477617</v>
      </c>
      <c r="G56" s="51">
        <f t="shared" si="13"/>
        <v>1.8712503547515227</v>
      </c>
      <c r="H56" s="51">
        <f t="shared" si="13"/>
        <v>3.0512483381833544</v>
      </c>
      <c r="I56" s="51">
        <f t="shared" si="13"/>
        <v>2.5859736830508657</v>
      </c>
      <c r="J56" s="51">
        <f t="shared" si="13"/>
        <v>9.7552324379745095</v>
      </c>
      <c r="K56" s="51">
        <f t="shared" si="13"/>
        <v>3.7150631390773166</v>
      </c>
      <c r="L56" s="51">
        <f t="shared" si="13"/>
        <v>0.31311076452718462</v>
      </c>
      <c r="M56" s="51">
        <f t="shared" si="13"/>
        <v>0.49992681097979796</v>
      </c>
      <c r="N56" s="51">
        <f t="shared" si="13"/>
        <v>0.41571463304281081</v>
      </c>
      <c r="Q56" s="51">
        <f t="shared" ref="Q56:Z60" si="16">E56-R13</f>
        <v>6.2697429249463061</v>
      </c>
      <c r="R56" s="51">
        <f t="shared" si="16"/>
        <v>1.6694542302932944</v>
      </c>
      <c r="S56" s="51">
        <f t="shared" si="16"/>
        <v>1.7620632775741318</v>
      </c>
      <c r="T56" s="51">
        <f t="shared" si="16"/>
        <v>2.956719317509001</v>
      </c>
      <c r="U56" s="51">
        <f t="shared" si="16"/>
        <v>2.4223474377193042</v>
      </c>
      <c r="V56" s="51">
        <f t="shared" si="16"/>
        <v>8.5946134099272093</v>
      </c>
      <c r="W56" s="51">
        <f t="shared" si="16"/>
        <v>3.3278138269182054</v>
      </c>
      <c r="X56" s="51">
        <f t="shared" si="16"/>
        <v>0.28121596130860171</v>
      </c>
      <c r="Y56" s="51">
        <f t="shared" si="16"/>
        <v>0.44712069310882968</v>
      </c>
      <c r="Z56" s="51">
        <f t="shared" si="16"/>
        <v>5.302848773936053E-2</v>
      </c>
      <c r="AC56" s="51">
        <f t="shared" ref="AC56:AL60" si="17">E56+R13</f>
        <v>6.5421012442927884</v>
      </c>
      <c r="AD56" s="51">
        <f t="shared" si="17"/>
        <v>2.5884070566022293</v>
      </c>
      <c r="AE56" s="51">
        <f t="shared" si="17"/>
        <v>1.9804374319289135</v>
      </c>
      <c r="AF56" s="51">
        <f t="shared" si="17"/>
        <v>3.1457773588577078</v>
      </c>
      <c r="AG56" s="51">
        <f t="shared" si="17"/>
        <v>2.7495999283824273</v>
      </c>
      <c r="AH56" s="51">
        <f t="shared" si="17"/>
        <v>10.91585146602181</v>
      </c>
      <c r="AI56" s="51">
        <f t="shared" si="17"/>
        <v>4.1023124512364273</v>
      </c>
      <c r="AJ56" s="51">
        <f t="shared" si="17"/>
        <v>0.34500556774576752</v>
      </c>
      <c r="AK56" s="51">
        <f t="shared" si="17"/>
        <v>0.55273292885076619</v>
      </c>
      <c r="AL56" s="51">
        <f t="shared" si="17"/>
        <v>0.77840077834626109</v>
      </c>
    </row>
    <row r="57" spans="4:88">
      <c r="D57" s="42">
        <f>4/24</f>
        <v>0.16666666666666666</v>
      </c>
      <c r="E57" s="51">
        <f t="shared" ref="E57:N60" si="18">E14</f>
        <v>3.2999563850869125</v>
      </c>
      <c r="F57" s="51">
        <f t="shared" si="18"/>
        <v>1.4172602903364884</v>
      </c>
      <c r="G57" s="51">
        <f t="shared" si="18"/>
        <v>1.3814004313741348</v>
      </c>
      <c r="H57" s="51">
        <f t="shared" si="18"/>
        <v>1.9965184972117913</v>
      </c>
      <c r="I57" s="51">
        <f t="shared" si="18"/>
        <v>2.266980054272131</v>
      </c>
      <c r="J57" s="51">
        <f t="shared" si="18"/>
        <v>8.4320393783902468</v>
      </c>
      <c r="K57" s="51">
        <f t="shared" si="18"/>
        <v>3.9516975109122265</v>
      </c>
      <c r="L57" s="51">
        <f t="shared" si="18"/>
        <v>0.56697176347347955</v>
      </c>
      <c r="M57" s="51">
        <f t="shared" si="18"/>
        <v>0.56309483389967818</v>
      </c>
      <c r="N57" s="51">
        <f t="shared" si="18"/>
        <v>2.443001294365438</v>
      </c>
      <c r="Q57" s="51">
        <f t="shared" si="16"/>
        <v>3.0338755515858753</v>
      </c>
      <c r="R57" s="51">
        <f t="shared" si="16"/>
        <v>1.1766666303233686</v>
      </c>
      <c r="S57" s="51">
        <f t="shared" si="16"/>
        <v>0.90453436293274603</v>
      </c>
      <c r="T57" s="51">
        <f t="shared" si="16"/>
        <v>1.8008836268554711</v>
      </c>
      <c r="U57" s="51">
        <f t="shared" si="16"/>
        <v>1.8523638419484929</v>
      </c>
      <c r="V57" s="51">
        <f t="shared" si="16"/>
        <v>7.1453435175859052</v>
      </c>
      <c r="W57" s="51">
        <f t="shared" si="16"/>
        <v>3.0560557939044943</v>
      </c>
      <c r="X57" s="51">
        <f t="shared" si="16"/>
        <v>0.5122469910457419</v>
      </c>
      <c r="Y57" s="51">
        <f t="shared" si="16"/>
        <v>0.55084518601866805</v>
      </c>
      <c r="Z57" s="51">
        <f t="shared" si="16"/>
        <v>0.76088060072961472</v>
      </c>
      <c r="AC57" s="51">
        <f t="shared" si="17"/>
        <v>3.5660372185879496</v>
      </c>
      <c r="AD57" s="51">
        <f t="shared" si="17"/>
        <v>1.6578539503496081</v>
      </c>
      <c r="AE57" s="51">
        <f t="shared" si="17"/>
        <v>1.8582664998155236</v>
      </c>
      <c r="AF57" s="51">
        <f t="shared" si="17"/>
        <v>2.1921533675681113</v>
      </c>
      <c r="AG57" s="51">
        <f t="shared" si="17"/>
        <v>2.6815962665957693</v>
      </c>
      <c r="AH57" s="51">
        <f t="shared" si="17"/>
        <v>9.7187352391945883</v>
      </c>
      <c r="AI57" s="51">
        <f t="shared" si="17"/>
        <v>4.8473392279199583</v>
      </c>
      <c r="AJ57" s="51">
        <f t="shared" si="17"/>
        <v>0.62169653590121721</v>
      </c>
      <c r="AK57" s="51">
        <f t="shared" si="17"/>
        <v>0.57534448178068831</v>
      </c>
      <c r="AL57" s="51">
        <f t="shared" si="17"/>
        <v>4.1251219880012613</v>
      </c>
    </row>
    <row r="58" spans="4:88">
      <c r="D58" s="42">
        <f>24/24</f>
        <v>1</v>
      </c>
      <c r="E58" s="51">
        <f t="shared" si="18"/>
        <v>0.24108427506610758</v>
      </c>
      <c r="F58" s="51">
        <f t="shared" si="18"/>
        <v>2.9758640655970519</v>
      </c>
      <c r="G58" s="51">
        <f t="shared" si="18"/>
        <v>0.90771383198781463</v>
      </c>
      <c r="H58" s="51">
        <f t="shared" si="18"/>
        <v>1.5132955512103772</v>
      </c>
      <c r="I58" s="51">
        <f t="shared" si="18"/>
        <v>1.5304356218515736</v>
      </c>
      <c r="J58" s="51">
        <f t="shared" si="18"/>
        <v>12.400693392566417</v>
      </c>
      <c r="K58" s="51">
        <f t="shared" si="18"/>
        <v>5.809418407599388</v>
      </c>
      <c r="L58" s="51">
        <f t="shared" si="18"/>
        <v>0.50040179542004637</v>
      </c>
      <c r="M58" s="51">
        <f t="shared" si="18"/>
        <v>0.60613339045054415</v>
      </c>
      <c r="N58" s="51">
        <f t="shared" si="18"/>
        <v>8.1149088443652637</v>
      </c>
      <c r="Q58" s="51">
        <f t="shared" si="16"/>
        <v>0.21184286582375991</v>
      </c>
      <c r="R58" s="51">
        <f t="shared" si="16"/>
        <v>2.2403960904700928</v>
      </c>
      <c r="S58" s="51">
        <f t="shared" si="16"/>
        <v>0.83831793667848087</v>
      </c>
      <c r="T58" s="51">
        <f t="shared" si="16"/>
        <v>1.0056324624377617</v>
      </c>
      <c r="U58" s="51">
        <f t="shared" si="16"/>
        <v>1.1463535165385528</v>
      </c>
      <c r="V58" s="51">
        <f t="shared" si="16"/>
        <v>8.5976451118812456</v>
      </c>
      <c r="W58" s="51">
        <f t="shared" si="16"/>
        <v>4.839871858565127</v>
      </c>
      <c r="X58" s="51">
        <f t="shared" si="16"/>
        <v>0.37777071375938176</v>
      </c>
      <c r="Y58" s="51">
        <f t="shared" si="16"/>
        <v>0.51718673435155904</v>
      </c>
      <c r="Z58" s="51">
        <f t="shared" si="16"/>
        <v>2.2389838417464256</v>
      </c>
      <c r="AC58" s="51">
        <f t="shared" si="17"/>
        <v>0.27032568430845527</v>
      </c>
      <c r="AD58" s="51">
        <f t="shared" si="17"/>
        <v>3.7113320407240109</v>
      </c>
      <c r="AE58" s="51">
        <f t="shared" si="17"/>
        <v>0.9771097272971484</v>
      </c>
      <c r="AF58" s="51">
        <f t="shared" si="17"/>
        <v>2.0209586399829926</v>
      </c>
      <c r="AG58" s="51">
        <f t="shared" si="17"/>
        <v>1.9145177271645943</v>
      </c>
      <c r="AH58" s="51">
        <f t="shared" si="17"/>
        <v>16.203741673251589</v>
      </c>
      <c r="AI58" s="51">
        <f t="shared" si="17"/>
        <v>6.778964956633649</v>
      </c>
      <c r="AJ58" s="51">
        <f t="shared" si="17"/>
        <v>0.62303287708071098</v>
      </c>
      <c r="AK58" s="51">
        <f t="shared" si="17"/>
        <v>0.69508004654952926</v>
      </c>
      <c r="AL58" s="51">
        <f t="shared" si="17"/>
        <v>13.990833846984103</v>
      </c>
    </row>
    <row r="59" spans="4:88">
      <c r="D59" s="42">
        <f>6*24/24</f>
        <v>6</v>
      </c>
      <c r="E59" s="51">
        <f t="shared" si="18"/>
        <v>1.480313211222983E-2</v>
      </c>
      <c r="F59" s="51">
        <f t="shared" si="18"/>
        <v>0.23904073110460056</v>
      </c>
      <c r="G59" s="51">
        <f t="shared" si="18"/>
        <v>0.3109187634066084</v>
      </c>
      <c r="H59" s="51">
        <f t="shared" si="18"/>
        <v>0.24882828642228738</v>
      </c>
      <c r="I59" s="51">
        <f t="shared" si="18"/>
        <v>0.67677489166791938</v>
      </c>
      <c r="J59" s="51">
        <f t="shared" si="18"/>
        <v>14.028597231119511</v>
      </c>
      <c r="K59" s="51">
        <f t="shared" si="18"/>
        <v>4.0386862509409358</v>
      </c>
      <c r="L59" s="51">
        <f t="shared" si="18"/>
        <v>0.25068676511975135</v>
      </c>
      <c r="M59" s="51">
        <f t="shared" si="18"/>
        <v>0.44647109792269435</v>
      </c>
      <c r="N59" s="51">
        <f t="shared" si="18"/>
        <v>1.5707417803048647</v>
      </c>
      <c r="Q59" s="51">
        <f t="shared" si="16"/>
        <v>1.1761543504455779E-2</v>
      </c>
      <c r="R59" s="51">
        <f t="shared" si="16"/>
        <v>5.3668039987514154E-2</v>
      </c>
      <c r="S59" s="51">
        <f t="shared" si="16"/>
        <v>0.22677892325636284</v>
      </c>
      <c r="T59" s="51">
        <f t="shared" si="16"/>
        <v>0.20549433417765528</v>
      </c>
      <c r="U59" s="51">
        <f t="shared" si="16"/>
        <v>0.66622355254123822</v>
      </c>
      <c r="V59" s="51">
        <f t="shared" si="16"/>
        <v>10.518043317290628</v>
      </c>
      <c r="W59" s="51">
        <f t="shared" si="16"/>
        <v>3.6628296164241094</v>
      </c>
      <c r="X59" s="51">
        <f t="shared" si="16"/>
        <v>0.21379882569406566</v>
      </c>
      <c r="Y59" s="51">
        <f t="shared" si="16"/>
        <v>0.39626423208652545</v>
      </c>
      <c r="Z59" s="51">
        <f t="shared" si="16"/>
        <v>1.0014816470525987</v>
      </c>
      <c r="AC59" s="51">
        <f t="shared" si="17"/>
        <v>1.7844720720003881E-2</v>
      </c>
      <c r="AD59" s="51">
        <f t="shared" si="17"/>
        <v>0.42441342222168699</v>
      </c>
      <c r="AE59" s="51">
        <f t="shared" si="17"/>
        <v>0.39505860355685396</v>
      </c>
      <c r="AF59" s="51">
        <f t="shared" si="17"/>
        <v>0.29216223866691948</v>
      </c>
      <c r="AG59" s="51">
        <f t="shared" si="17"/>
        <v>0.68732623079460053</v>
      </c>
      <c r="AH59" s="51">
        <f t="shared" si="17"/>
        <v>17.539151144948391</v>
      </c>
      <c r="AI59" s="51">
        <f t="shared" si="17"/>
        <v>4.4145428854577622</v>
      </c>
      <c r="AJ59" s="51">
        <f t="shared" si="17"/>
        <v>0.28757470454543704</v>
      </c>
      <c r="AK59" s="51">
        <f t="shared" si="17"/>
        <v>0.49667796375886325</v>
      </c>
      <c r="AL59" s="51">
        <f t="shared" si="17"/>
        <v>2.1400019135571307</v>
      </c>
    </row>
    <row r="60" spans="4:88">
      <c r="D60" s="42">
        <v>10</v>
      </c>
      <c r="E60" s="51">
        <f t="shared" si="18"/>
        <v>1.2596465110816025E-3</v>
      </c>
      <c r="F60" s="51">
        <f t="shared" si="18"/>
        <v>0.18509447522399178</v>
      </c>
      <c r="G60" s="51">
        <f t="shared" si="18"/>
        <v>0.2671353942336544</v>
      </c>
      <c r="H60" s="51">
        <f t="shared" si="18"/>
        <v>0.28135407666703993</v>
      </c>
      <c r="I60" s="51">
        <f t="shared" si="18"/>
        <v>0.50425421780791624</v>
      </c>
      <c r="J60" s="51">
        <f t="shared" si="18"/>
        <v>11.943106882815947</v>
      </c>
      <c r="K60" s="51">
        <f t="shared" si="18"/>
        <v>4.1743578606489935</v>
      </c>
      <c r="L60" s="51">
        <f t="shared" si="18"/>
        <v>0.2210269634296087</v>
      </c>
      <c r="M60" s="51">
        <f t="shared" si="18"/>
        <v>0.40699156356473204</v>
      </c>
      <c r="N60" s="51">
        <f t="shared" si="18"/>
        <v>1.2917733888878016</v>
      </c>
      <c r="Q60" s="51">
        <f t="shared" si="16"/>
        <v>-9.2212524568860638E-4</v>
      </c>
      <c r="R60" s="51">
        <f t="shared" si="16"/>
        <v>-1.0931101300333729E-2</v>
      </c>
      <c r="S60" s="51">
        <f t="shared" si="16"/>
        <v>0.23677730107615502</v>
      </c>
      <c r="T60" s="51">
        <f t="shared" si="16"/>
        <v>0.21777808591214681</v>
      </c>
      <c r="U60" s="51">
        <f t="shared" si="16"/>
        <v>0.43789084334100747</v>
      </c>
      <c r="V60" s="51">
        <f t="shared" si="16"/>
        <v>8.251636548713666</v>
      </c>
      <c r="W60" s="51">
        <f t="shared" si="16"/>
        <v>3.734656958741136</v>
      </c>
      <c r="X60" s="51">
        <f t="shared" si="16"/>
        <v>0.21742320992621725</v>
      </c>
      <c r="Y60" s="51">
        <f t="shared" si="16"/>
        <v>0.39014358040505903</v>
      </c>
      <c r="Z60" s="51">
        <f t="shared" si="16"/>
        <v>0.8247207036567954</v>
      </c>
      <c r="AC60" s="51">
        <f t="shared" si="17"/>
        <v>3.4414182678518114E-3</v>
      </c>
      <c r="AD60" s="51">
        <f t="shared" si="17"/>
        <v>0.38112005174831731</v>
      </c>
      <c r="AE60" s="51">
        <f t="shared" si="17"/>
        <v>0.29749348739115378</v>
      </c>
      <c r="AF60" s="51">
        <f t="shared" si="17"/>
        <v>0.34493006742193305</v>
      </c>
      <c r="AG60" s="51">
        <f t="shared" si="17"/>
        <v>0.570617592274825</v>
      </c>
      <c r="AH60" s="51">
        <f t="shared" si="17"/>
        <v>15.634577216918228</v>
      </c>
      <c r="AI60" s="51">
        <f t="shared" si="17"/>
        <v>4.6140587625568505</v>
      </c>
      <c r="AJ60" s="51">
        <f t="shared" si="17"/>
        <v>0.22463071693300016</v>
      </c>
      <c r="AK60" s="51">
        <f t="shared" si="17"/>
        <v>0.42383954672440505</v>
      </c>
      <c r="AL60" s="51">
        <f t="shared" si="17"/>
        <v>1.7588260741188078</v>
      </c>
    </row>
    <row r="68" spans="1:38" ht="12" thickBot="1"/>
    <row r="69" spans="1:38" ht="12" thickBot="1">
      <c r="B69" s="53" t="s">
        <v>72</v>
      </c>
      <c r="D69" s="53" t="s">
        <v>73</v>
      </c>
      <c r="E69" s="65">
        <v>10000000</v>
      </c>
    </row>
    <row r="70" spans="1:38">
      <c r="D70" s="66" t="s">
        <v>75</v>
      </c>
    </row>
    <row r="73" spans="1:38">
      <c r="A73" s="53" t="s">
        <v>92</v>
      </c>
    </row>
    <row r="75" spans="1:38">
      <c r="A75" s="53" t="s">
        <v>91</v>
      </c>
    </row>
    <row r="76" spans="1:38">
      <c r="A76" s="42" t="s">
        <v>82</v>
      </c>
    </row>
    <row r="77" spans="1:38">
      <c r="A77" s="42" t="s">
        <v>83</v>
      </c>
      <c r="E77" s="53" t="s">
        <v>65</v>
      </c>
    </row>
    <row r="78" spans="1:38">
      <c r="A78" s="42" t="s">
        <v>84</v>
      </c>
      <c r="Q78" s="42" t="s">
        <v>20</v>
      </c>
    </row>
    <row r="79" spans="1:38">
      <c r="A79" s="42" t="s">
        <v>85</v>
      </c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1:38">
      <c r="A80" s="42" t="s">
        <v>86</v>
      </c>
      <c r="D80" s="42" t="s">
        <v>21</v>
      </c>
      <c r="E80" s="42" t="str">
        <f t="shared" ref="E80:N80" si="19">E12</f>
        <v>Blood</v>
      </c>
      <c r="F80" s="42" t="str">
        <f t="shared" si="19"/>
        <v>Thymus</v>
      </c>
      <c r="G80" s="42" t="str">
        <f t="shared" si="19"/>
        <v>Heart</v>
      </c>
      <c r="H80" s="42" t="str">
        <f t="shared" si="19"/>
        <v>Lungs</v>
      </c>
      <c r="I80" s="42" t="str">
        <f t="shared" si="19"/>
        <v>Kidneys</v>
      </c>
      <c r="J80" s="42" t="str">
        <f t="shared" si="19"/>
        <v>Spleen</v>
      </c>
      <c r="K80" s="42" t="str">
        <f t="shared" si="19"/>
        <v>Liver</v>
      </c>
      <c r="L80" s="42" t="str">
        <f t="shared" si="19"/>
        <v>ART</v>
      </c>
      <c r="M80" s="42" t="str">
        <f t="shared" si="19"/>
        <v>Carcass</v>
      </c>
      <c r="N80" s="42" t="str">
        <f t="shared" si="19"/>
        <v>Tumor</v>
      </c>
      <c r="P80" s="53" t="s">
        <v>62</v>
      </c>
      <c r="Q80" s="42" t="str">
        <f>Q55</f>
        <v>Blood</v>
      </c>
      <c r="R80" s="42" t="str">
        <f t="shared" ref="R80:Z80" si="20">R55</f>
        <v>Thymus</v>
      </c>
      <c r="S80" s="42" t="str">
        <f t="shared" si="20"/>
        <v>Heart</v>
      </c>
      <c r="T80" s="42" t="str">
        <f t="shared" si="20"/>
        <v>Lungs</v>
      </c>
      <c r="U80" s="42" t="str">
        <f t="shared" si="20"/>
        <v>Kidneys</v>
      </c>
      <c r="V80" s="42" t="str">
        <f t="shared" si="20"/>
        <v>Spleen</v>
      </c>
      <c r="W80" s="42" t="str">
        <f t="shared" si="20"/>
        <v>Liver</v>
      </c>
      <c r="X80" s="42" t="str">
        <f t="shared" si="20"/>
        <v>ART</v>
      </c>
      <c r="Y80" s="42" t="str">
        <f t="shared" si="20"/>
        <v>Carcass</v>
      </c>
      <c r="Z80" s="42" t="str">
        <f t="shared" si="20"/>
        <v>Tumor</v>
      </c>
      <c r="AB80" s="53" t="s">
        <v>61</v>
      </c>
      <c r="AC80" s="42" t="str">
        <f>AC55</f>
        <v>Blood</v>
      </c>
      <c r="AD80" s="42" t="str">
        <f t="shared" ref="AD80:AL80" si="21">AD55</f>
        <v>Thymus</v>
      </c>
      <c r="AE80" s="42" t="str">
        <f t="shared" si="21"/>
        <v>Heart</v>
      </c>
      <c r="AF80" s="42" t="str">
        <f t="shared" si="21"/>
        <v>Lungs</v>
      </c>
      <c r="AG80" s="42" t="str">
        <f t="shared" si="21"/>
        <v>Kidneys</v>
      </c>
      <c r="AH80" s="42" t="str">
        <f t="shared" si="21"/>
        <v>Spleen</v>
      </c>
      <c r="AI80" s="42" t="str">
        <f t="shared" si="21"/>
        <v>Liver</v>
      </c>
      <c r="AJ80" s="42" t="str">
        <f t="shared" si="21"/>
        <v>ART</v>
      </c>
      <c r="AK80" s="42" t="str">
        <f t="shared" si="21"/>
        <v>Carcass</v>
      </c>
      <c r="AL80" s="42" t="str">
        <f t="shared" si="21"/>
        <v>Tumor</v>
      </c>
    </row>
    <row r="81" spans="1:38">
      <c r="B81" s="42" t="s">
        <v>87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f>D81</f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f>P81</f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1:38">
      <c r="A82" s="42" t="s">
        <v>88</v>
      </c>
      <c r="D82" s="42">
        <f>$D$56</f>
        <v>4.1666666666666664E-2</v>
      </c>
      <c r="E82" s="42">
        <f>_xll.SRS1Splines.Functions25.OneWay_Spline($D$56:$D$60,$E$56:$E$60,D82)</f>
        <v>6.4059220846195499</v>
      </c>
      <c r="F82" s="42">
        <f>_xll.SRS1Splines.Functions25.OneWay_Spline($D$56:$D$60,F$56:F$60,$D82)</f>
        <v>2.12893064344776</v>
      </c>
      <c r="G82" s="42">
        <f>_xll.SRS1Splines.Functions25.OneWay_Spline($D$56:$D$60,G$56:G$60,$D82)</f>
        <v>1.87125035475152</v>
      </c>
      <c r="H82" s="42">
        <f>_xll.SRS1Splines.Functions25.OneWay_Spline($D$56:$D$60,H$56:H$60,$D82)</f>
        <v>3.05124833818335</v>
      </c>
      <c r="I82" s="42">
        <f>_xll.SRS1Splines.Functions25.OneWay_Spline($D$56:$D$60,I$56:I$60,$D82)</f>
        <v>2.5859736830508702</v>
      </c>
      <c r="J82" s="42">
        <f>_xll.SRS1Splines.Functions25.OneWay_Spline($D$56:$D$60,J$56:J$60,$D82)</f>
        <v>9.7552324379745095</v>
      </c>
      <c r="K82" s="42">
        <f>_xll.SRS1Splines.Functions25.OneWay_Spline($D$56:$D$60,K$56:K$60,$D82)</f>
        <v>3.7150631390773201</v>
      </c>
      <c r="L82" s="42">
        <f>_xll.SRS1Splines.Functions25.OneWay_Spline($D$56:$D$60,L$56:L$60,$D82)</f>
        <v>0.313110764527185</v>
      </c>
      <c r="M82" s="42">
        <f>_xll.SRS1Splines.Functions25.OneWay_Spline($D$56:$D$60,M$56:M$60,$D82)</f>
        <v>0.49992681097979802</v>
      </c>
      <c r="N82" s="42">
        <f>_xll.SRS1Splines.Functions25.OneWay_Spline($D$56:$D$60,N$56:N$60,$D82)</f>
        <v>0.41571463304281098</v>
      </c>
      <c r="P82" s="42">
        <f t="shared" ref="P82:P145" si="22">D82</f>
        <v>4.1666666666666664E-2</v>
      </c>
      <c r="Q82" s="42">
        <f>_xll.SRS1Splines.Functions25.OneWay_Spline($D$56:$D$60,Q$56:Q$60,P82)</f>
        <v>6.2697429249463097</v>
      </c>
      <c r="R82" s="42">
        <f>_xll.SRS1Splines.Functions25.OneWay_Spline($D$56:$D$60,R$56:R$60,$D82)</f>
        <v>1.66945423029329</v>
      </c>
      <c r="S82" s="42">
        <f>_xll.SRS1Splines.Functions25.OneWay_Spline($D$56:$D$60,S$56:S$60,$D82)</f>
        <v>1.7620632775741301</v>
      </c>
      <c r="T82" s="42">
        <f>_xll.SRS1Splines.Functions25.OneWay_Spline($D$56:$D$60,T$56:T$60,$D82)</f>
        <v>2.9567193175090001</v>
      </c>
      <c r="U82" s="42">
        <f>_xll.SRS1Splines.Functions25.OneWay_Spline($D$56:$D$60,U$56:U$60,$D82)</f>
        <v>2.4223474377193002</v>
      </c>
      <c r="V82" s="42">
        <f>_xll.SRS1Splines.Functions25.OneWay_Spline($D$56:$D$60,V$56:V$60,$D82)</f>
        <v>8.5946134099272093</v>
      </c>
      <c r="W82" s="42">
        <f>_xll.SRS1Splines.Functions25.OneWay_Spline($D$56:$D$60,W$56:W$60,$D82)</f>
        <v>3.3278138269182098</v>
      </c>
      <c r="X82" s="42">
        <f>_xll.SRS1Splines.Functions25.OneWay_Spline($D$56:$D$60,X$56:X$60,$D82)</f>
        <v>0.28121596130860199</v>
      </c>
      <c r="Y82" s="42">
        <f>_xll.SRS1Splines.Functions25.OneWay_Spline($D$56:$D$60,Y$56:Y$60,$D82)</f>
        <v>0.44712069310883001</v>
      </c>
      <c r="Z82" s="42">
        <f>_xll.SRS1Splines.Functions25.OneWay_Spline($D$56:$D$60,Z$56:Z$60,$D82)</f>
        <v>5.3028487739360503E-2</v>
      </c>
      <c r="AB82" s="42">
        <f t="shared" ref="AB82:AB145" si="23">P82</f>
        <v>4.1666666666666664E-2</v>
      </c>
      <c r="AC82" s="42">
        <f>_xll.SRS1Splines.Functions25.OneWay_Spline($D$56:$D$60,AC$56:AC$60,AB82)</f>
        <v>6.5421012442927902</v>
      </c>
      <c r="AD82" s="42">
        <f>_xll.SRS1Splines.Functions25.OneWay_Spline($D$56:$D$60,AD$56:AD$60,$D82)</f>
        <v>2.5884070566022301</v>
      </c>
      <c r="AE82" s="42">
        <f>_xll.SRS1Splines.Functions25.OneWay_Spline($D$56:$D$60,AE$56:AE$60,$D82)</f>
        <v>1.98043743192891</v>
      </c>
      <c r="AF82" s="42">
        <f>_xll.SRS1Splines.Functions25.OneWay_Spline($D$56:$D$60,AF$56:AF$60,$D82)</f>
        <v>3.14577735885771</v>
      </c>
      <c r="AG82" s="42">
        <f>_xll.SRS1Splines.Functions25.OneWay_Spline($D$56:$D$60,AG$56:AG$60,$D82)</f>
        <v>2.7495999283824299</v>
      </c>
      <c r="AH82" s="42">
        <f>_xll.SRS1Splines.Functions25.OneWay_Spline($D$56:$D$60,AH$56:AH$60,$D82)</f>
        <v>10.915851466021801</v>
      </c>
      <c r="AI82" s="42">
        <f>_xll.SRS1Splines.Functions25.OneWay_Spline($D$56:$D$60,AI$56:AI$60,$D82)</f>
        <v>4.10231245123643</v>
      </c>
      <c r="AJ82" s="42">
        <f>_xll.SRS1Splines.Functions25.OneWay_Spline($D$56:$D$60,AJ$56:AJ$60,$D82)</f>
        <v>0.34500556774576802</v>
      </c>
      <c r="AK82" s="42">
        <f>_xll.SRS1Splines.Functions25.OneWay_Spline($D$56:$D$60,AK$56:AK$60,$D82)</f>
        <v>0.55273292885076597</v>
      </c>
      <c r="AL82" s="42">
        <f>_xll.SRS1Splines.Functions25.OneWay_Spline($D$56:$D$60,AL$56:AL$60,$D82)</f>
        <v>0.77840077834626098</v>
      </c>
    </row>
    <row r="83" spans="1:38">
      <c r="A83" s="42" t="s">
        <v>89</v>
      </c>
      <c r="D83" s="42">
        <v>7.4999999999999997E-2</v>
      </c>
      <c r="E83" s="42">
        <f>_xll.SRS1Splines.Functions25.OneWay_Spline($D$56:$D$60,$E$56:$E$60,D83)</f>
        <v>5.4140330708767701</v>
      </c>
      <c r="F83" s="42">
        <f>_xll.SRS1Splines.Functions25.OneWay_Spline($D$56:$D$60,F$56:F$60,$D83)</f>
        <v>1.88435444823015</v>
      </c>
      <c r="G83" s="42">
        <f>_xll.SRS1Splines.Functions25.OneWay_Spline($D$56:$D$60,G$56:G$60,$D83)</f>
        <v>1.7146557776842599</v>
      </c>
      <c r="H83" s="42">
        <f>_xll.SRS1Splines.Functions25.OneWay_Spline($D$56:$D$60,H$56:H$60,$D83)</f>
        <v>2.7041713664578602</v>
      </c>
      <c r="I83" s="42">
        <f>_xll.SRS1Splines.Functions25.OneWay_Spline($D$56:$D$60,I$56:I$60,$D83)</f>
        <v>2.49189633505872</v>
      </c>
      <c r="J83" s="42">
        <f>_xll.SRS1Splines.Functions25.OneWay_Spline($D$56:$D$60,J$56:J$60,$D83)</f>
        <v>9.2974929081143394</v>
      </c>
      <c r="K83" s="42">
        <f>_xll.SRS1Splines.Functions25.OneWay_Spline($D$56:$D$60,K$56:K$60,$D83)</f>
        <v>3.7770937277652399</v>
      </c>
      <c r="L83" s="42">
        <f>_xll.SRS1Splines.Functions25.OneWay_Spline($D$56:$D$60,L$56:L$60,$D83)</f>
        <v>0.39898074341845602</v>
      </c>
      <c r="M83" s="42">
        <f>_xll.SRS1Splines.Functions25.OneWay_Spline($D$56:$D$60,M$56:M$60,$D83)</f>
        <v>0.52045321844915304</v>
      </c>
      <c r="N83" s="42">
        <f>_xll.SRS1Splines.Functions25.OneWay_Spline($D$56:$D$60,N$56:N$60,$D83)</f>
        <v>0.99531662381309205</v>
      </c>
      <c r="P83" s="42">
        <f t="shared" si="22"/>
        <v>7.4999999999999997E-2</v>
      </c>
      <c r="Q83" s="42">
        <f>_xll.SRS1Splines.Functions25.OneWay_Spline($D$56:$D$60,Q$56:Q$60,P83)</f>
        <v>5.2296397369334899</v>
      </c>
      <c r="R83" s="42">
        <f>_xll.SRS1Splines.Functions25.OneWay_Spline($D$56:$D$60,R$56:R$60,$D83)</f>
        <v>1.50014388703233</v>
      </c>
      <c r="S83" s="42">
        <f>_xll.SRS1Splines.Functions25.OneWay_Spline($D$56:$D$60,S$56:S$60,$D83)</f>
        <v>1.47385171689235</v>
      </c>
      <c r="T83" s="42">
        <f>_xll.SRS1Splines.Functions25.OneWay_Spline($D$56:$D$60,T$56:T$60,$D83)</f>
        <v>2.5812740823728499</v>
      </c>
      <c r="U83" s="42">
        <f>_xll.SRS1Splines.Functions25.OneWay_Spline($D$56:$D$60,U$56:U$60,$D83)</f>
        <v>2.2429925620846101</v>
      </c>
      <c r="V83" s="42">
        <f>_xll.SRS1Splines.Functions25.OneWay_Spline($D$56:$D$60,V$56:V$60,$D83)</f>
        <v>8.1013807855590301</v>
      </c>
      <c r="W83" s="42">
        <f>_xll.SRS1Splines.Functions25.OneWay_Spline($D$56:$D$60,W$56:W$60,$D83)</f>
        <v>3.2310849946625901</v>
      </c>
      <c r="X83" s="42">
        <f>_xll.SRS1Splines.Functions25.OneWay_Spline($D$56:$D$60,X$56:X$60,$D83)</f>
        <v>0.35957089737695702</v>
      </c>
      <c r="Y83" s="42">
        <f>_xll.SRS1Splines.Functions25.OneWay_Spline($D$56:$D$60,Y$56:Y$60,$D83)</f>
        <v>0.482224236104139</v>
      </c>
      <c r="Z83" s="42">
        <f>_xll.SRS1Splines.Functions25.OneWay_Spline($D$56:$D$60,Z$56:Z$60,$D83)</f>
        <v>0.264671462277981</v>
      </c>
      <c r="AB83" s="42">
        <f t="shared" si="23"/>
        <v>7.4999999999999997E-2</v>
      </c>
      <c r="AC83" s="42">
        <f>_xll.SRS1Splines.Functions25.OneWay_Spline($D$56:$D$60,AC$56:AC$60,AB83)</f>
        <v>5.5984264048200503</v>
      </c>
      <c r="AD83" s="42">
        <f>_xll.SRS1Splines.Functions25.OneWay_Spline($D$56:$D$60,AD$56:AD$60,$D83)</f>
        <v>2.2685650094279701</v>
      </c>
      <c r="AE83" s="42">
        <f>_xll.SRS1Splines.Functions25.OneWay_Spline($D$56:$D$60,AE$56:AE$60,$D83)</f>
        <v>1.9481136550671601</v>
      </c>
      <c r="AF83" s="42">
        <f>_xll.SRS1Splines.Functions25.OneWay_Spline($D$56:$D$60,AF$56:AF$60,$D83)</f>
        <v>2.8270686505428602</v>
      </c>
      <c r="AG83" s="42">
        <f>_xll.SRS1Splines.Functions25.OneWay_Spline($D$56:$D$60,AG$56:AG$60,$D83)</f>
        <v>2.73266594161128</v>
      </c>
      <c r="AH83" s="42">
        <f>_xll.SRS1Splines.Functions25.OneWay_Spline($D$56:$D$60,AH$56:AH$60,$D83)</f>
        <v>10.4936050306697</v>
      </c>
      <c r="AI83" s="42">
        <f>_xll.SRS1Splines.Functions25.OneWay_Spline($D$56:$D$60,AI$56:AI$60,$D83)</f>
        <v>4.3181350236093099</v>
      </c>
      <c r="AJ83" s="42">
        <f>_xll.SRS1Splines.Functions25.OneWay_Spline($D$56:$D$60,AJ$56:AJ$60,$D83)</f>
        <v>0.438369683144615</v>
      </c>
      <c r="AK83" s="42">
        <f>_xll.SRS1Splines.Functions25.OneWay_Spline($D$56:$D$60,AK$56:AK$60,$D83)</f>
        <v>0.55888131606769698</v>
      </c>
      <c r="AL83" s="42">
        <f>_xll.SRS1Splines.Functions25.OneWay_Spline($D$56:$D$60,AL$56:AL$60,$D83)</f>
        <v>1.7259617853482001</v>
      </c>
    </row>
    <row r="84" spans="1:38">
      <c r="A84" s="42" t="s">
        <v>90</v>
      </c>
      <c r="D84" s="42">
        <v>0.1</v>
      </c>
      <c r="E84" s="42">
        <f>_xll.SRS1Splines.Functions25.OneWay_Spline($D$56:$D$60,$E$56:$E$60,D84)</f>
        <v>4.65647144098459</v>
      </c>
      <c r="F84" s="42">
        <f>_xll.SRS1Splines.Functions25.OneWay_Spline($D$56:$D$60,F$56:F$60,$D84)</f>
        <v>1.6977888988966401</v>
      </c>
      <c r="G84" s="42">
        <f>_xll.SRS1Splines.Functions25.OneWay_Spline($D$56:$D$60,G$56:G$60,$D84)</f>
        <v>1.59501285461524</v>
      </c>
      <c r="H84" s="42">
        <f>_xll.SRS1Splines.Functions25.OneWay_Spline($D$56:$D$60,H$56:H$60,$D84)</f>
        <v>2.43636717269026</v>
      </c>
      <c r="I84" s="42">
        <f>_xll.SRS1Splines.Functions25.OneWay_Spline($D$56:$D$60,I$56:I$60,$D84)</f>
        <v>2.42211377376558</v>
      </c>
      <c r="J84" s="42">
        <f>_xll.SRS1Splines.Functions25.OneWay_Spline($D$56:$D$60,J$56:J$60,$D84)</f>
        <v>8.9508391454786604</v>
      </c>
      <c r="K84" s="42">
        <f>_xll.SRS1Splines.Functions25.OneWay_Spline($D$56:$D$60,K$56:K$60,$D84)</f>
        <v>3.8241282629136601</v>
      </c>
      <c r="L84" s="42">
        <f>_xll.SRS1Splines.Functions25.OneWay_Spline($D$56:$D$60,L$56:L$60,$D84)</f>
        <v>0.46563295636580299</v>
      </c>
      <c r="M84" s="42">
        <f>_xll.SRS1Splines.Functions25.OneWay_Spline($D$56:$D$60,M$56:M$60,$D84)</f>
        <v>0.53622433222892096</v>
      </c>
      <c r="N84" s="42">
        <f>_xll.SRS1Splines.Functions25.OneWay_Spline($D$56:$D$60,N$56:N$60,$D84)</f>
        <v>1.4199828071413001</v>
      </c>
      <c r="P84" s="42">
        <f t="shared" si="22"/>
        <v>0.1</v>
      </c>
      <c r="Q84" s="42">
        <f>_xll.SRS1Splines.Functions25.OneWay_Spline($D$56:$D$60,Q$56:Q$60,P84)</f>
        <v>4.4334669083267002</v>
      </c>
      <c r="R84" s="42">
        <f>_xll.SRS1Splines.Functions25.OneWay_Spline($D$56:$D$60,R$56:R$60,$D84)</f>
        <v>1.37095557388409</v>
      </c>
      <c r="S84" s="42">
        <f>_xll.SRS1Splines.Functions25.OneWay_Spline($D$56:$D$60,S$56:S$60,$D84)</f>
        <v>1.2499147034381799</v>
      </c>
      <c r="T84" s="42">
        <f>_xll.SRS1Splines.Functions25.OneWay_Spline($D$56:$D$60,T$56:T$60,$D84)</f>
        <v>2.2928444361585201</v>
      </c>
      <c r="U84" s="42">
        <f>_xll.SRS1Splines.Functions25.OneWay_Spline($D$56:$D$60,U$56:U$60,$D84)</f>
        <v>2.10671797041867</v>
      </c>
      <c r="V84" s="42">
        <f>_xll.SRS1Splines.Functions25.OneWay_Spline($D$56:$D$60,V$56:V$60,$D84)</f>
        <v>7.7210929985116898</v>
      </c>
      <c r="W84" s="42">
        <f>_xll.SRS1Splines.Functions25.OneWay_Spline($D$56:$D$60,W$56:W$60,$D84)</f>
        <v>3.1600912467368301</v>
      </c>
      <c r="X84" s="42">
        <f>_xll.SRS1Splines.Functions25.OneWay_Spline($D$56:$D$60,X$56:X$60,$D84)</f>
        <v>0.42021359013701498</v>
      </c>
      <c r="Y84" s="42">
        <f>_xll.SRS1Splines.Functions25.OneWay_Spline($D$56:$D$60,Y$56:Y$60,$D84)</f>
        <v>0.50945616552185302</v>
      </c>
      <c r="Z84" s="42">
        <f>_xll.SRS1Splines.Functions25.OneWay_Spline($D$56:$D$60,Z$56:Z$60,$D84)</f>
        <v>0.42248847387732802</v>
      </c>
      <c r="AB84" s="42">
        <f t="shared" si="23"/>
        <v>0.1</v>
      </c>
      <c r="AC84" s="42">
        <f>_xll.SRS1Splines.Functions25.OneWay_Spline($D$56:$D$60,AC$56:AC$60,AB84)</f>
        <v>4.8794759736424798</v>
      </c>
      <c r="AD84" s="42">
        <f>_xll.SRS1Splines.Functions25.OneWay_Spline($D$56:$D$60,AD$56:AD$60,$D84)</f>
        <v>2.02462222390918</v>
      </c>
      <c r="AE84" s="42">
        <f>_xll.SRS1Splines.Functions25.OneWay_Spline($D$56:$D$60,AE$56:AE$60,$D84)</f>
        <v>1.92374905183588</v>
      </c>
      <c r="AF84" s="42">
        <f>_xll.SRS1Splines.Functions25.OneWay_Spline($D$56:$D$60,AF$56:AF$60,$D84)</f>
        <v>2.5798899092219898</v>
      </c>
      <c r="AG84" s="42">
        <f>_xll.SRS1Splines.Functions25.OneWay_Spline($D$56:$D$60,AG$56:AG$60,$D84)</f>
        <v>2.7193925700826602</v>
      </c>
      <c r="AH84" s="42">
        <f>_xll.SRS1Splines.Functions25.OneWay_Spline($D$56:$D$60,AH$56:AH$60,$D84)</f>
        <v>10.180585292445601</v>
      </c>
      <c r="AI84" s="42">
        <f>_xll.SRS1Splines.Functions25.OneWay_Spline($D$56:$D$60,AI$56:AI$60,$D84)</f>
        <v>4.4771014415600199</v>
      </c>
      <c r="AJ84" s="42">
        <f>_xll.SRS1Splines.Functions25.OneWay_Spline($D$56:$D$60,AJ$56:AJ$60,$D84)</f>
        <v>0.51100575852860197</v>
      </c>
      <c r="AK84" s="42">
        <f>_xll.SRS1Splines.Functions25.OneWay_Spline($D$56:$D$60,AK$56:AK$60,$D84)</f>
        <v>0.56343598295430497</v>
      </c>
      <c r="AL84" s="42">
        <f>_xll.SRS1Splines.Functions25.OneWay_Spline($D$56:$D$60,AL$56:AL$60,$D84)</f>
        <v>2.41747714040527</v>
      </c>
    </row>
    <row r="85" spans="1:38">
      <c r="D85" s="42">
        <v>0.125</v>
      </c>
      <c r="E85" s="42">
        <f>_xll.SRS1Splines.Functions25.OneWay_Spline($D$56:$D$60,$E$56:$E$60,D85)</f>
        <v>3.9855089074454502</v>
      </c>
      <c r="F85" s="42">
        <f>_xll.SRS1Splines.Functions25.OneWay_Spline($D$56:$D$60,F$56:F$60,$D85)</f>
        <v>1.53991620835806</v>
      </c>
      <c r="G85" s="42">
        <f>_xll.SRS1Splines.Functions25.OneWay_Spline($D$56:$D$60,G$56:G$60,$D85)</f>
        <v>1.4891197707149499</v>
      </c>
      <c r="H85" s="42">
        <f>_xll.SRS1Splines.Functions25.OneWay_Spline($D$56:$D$60,H$56:H$60,$D85)</f>
        <v>2.2038251101376201</v>
      </c>
      <c r="I85" s="42">
        <f>_xll.SRS1Splines.Functions25.OneWay_Spline($D$56:$D$60,I$56:I$60,$D85)</f>
        <v>2.35677364825098</v>
      </c>
      <c r="J85" s="42">
        <f>_xll.SRS1Splines.Functions25.OneWay_Spline($D$56:$D$60,J$56:J$60,$D85)</f>
        <v>8.6585389836751503</v>
      </c>
      <c r="K85" s="42">
        <f>_xll.SRS1Splines.Functions25.OneWay_Spline($D$56:$D$60,K$56:K$60,$D85)</f>
        <v>3.8716013068899202</v>
      </c>
      <c r="L85" s="42">
        <f>_xll.SRS1Splines.Functions25.OneWay_Spline($D$56:$D$60,L$56:L$60,$D85)</f>
        <v>0.52250970886172698</v>
      </c>
      <c r="M85" s="42">
        <f>_xll.SRS1Splines.Functions25.OneWay_Spline($D$56:$D$60,M$56:M$60,$D85)</f>
        <v>0.55003217148427297</v>
      </c>
      <c r="N85" s="42">
        <f>_xll.SRS1Splines.Functions25.OneWay_Spline($D$56:$D$60,N$56:N$60,$D85)</f>
        <v>1.82686021343281</v>
      </c>
      <c r="P85" s="42">
        <f t="shared" si="22"/>
        <v>0.125</v>
      </c>
      <c r="Q85" s="42">
        <f>_xll.SRS1Splines.Functions25.OneWay_Spline($D$56:$D$60,Q$56:Q$60,P85)</f>
        <v>3.7313594086559401</v>
      </c>
      <c r="R85" s="42">
        <f>_xll.SRS1Splines.Functions25.OneWay_Spline($D$56:$D$60,R$56:R$60,$D85)</f>
        <v>1.26162072353205</v>
      </c>
      <c r="S85" s="42">
        <f>_xll.SRS1Splines.Functions25.OneWay_Spline($D$56:$D$60,S$56:S$60,$D85)</f>
        <v>1.05808962838228</v>
      </c>
      <c r="T85" s="42">
        <f>_xll.SRS1Splines.Functions25.OneWay_Spline($D$56:$D$60,T$56:T$60,$D85)</f>
        <v>2.0402568127928902</v>
      </c>
      <c r="U85" s="42">
        <f>_xll.SRS1Splines.Functions25.OneWay_Spline($D$56:$D$60,U$56:U$60,$D85)</f>
        <v>1.98481071185703</v>
      </c>
      <c r="V85" s="42">
        <f>_xll.SRS1Splines.Functions25.OneWay_Spline($D$56:$D$60,V$56:V$60,$D85)</f>
        <v>7.3976194384077001</v>
      </c>
      <c r="W85" s="42">
        <f>_xll.SRS1Splines.Functions25.OneWay_Spline($D$56:$D$60,W$56:W$60,$D85)</f>
        <v>3.1011704334218901</v>
      </c>
      <c r="X85" s="42">
        <f>_xll.SRS1Splines.Functions25.OneWay_Spline($D$56:$D$60,X$56:X$60,$D85)</f>
        <v>0.47189054403802799</v>
      </c>
      <c r="Y85" s="42">
        <f>_xll.SRS1Splines.Functions25.OneWay_Spline($D$56:$D$60,Y$56:Y$60,$D85)</f>
        <v>0.53268789596927701</v>
      </c>
      <c r="Z85" s="42">
        <f>_xll.SRS1Splines.Functions25.OneWay_Spline($D$56:$D$60,Z$56:Z$60,$D85)</f>
        <v>0.56880037096324298</v>
      </c>
      <c r="AB85" s="42">
        <f t="shared" si="23"/>
        <v>0.125</v>
      </c>
      <c r="AC85" s="42">
        <f>_xll.SRS1Splines.Functions25.OneWay_Spline($D$56:$D$60,AC$56:AC$60,AB85)</f>
        <v>4.2396584062349598</v>
      </c>
      <c r="AD85" s="42">
        <f>_xll.SRS1Splines.Functions25.OneWay_Spline($D$56:$D$60,AD$56:AD$60,$D85)</f>
        <v>1.8182116931840699</v>
      </c>
      <c r="AE85" s="42">
        <f>_xll.SRS1Splines.Functions25.OneWay_Spline($D$56:$D$60,AE$56:AE$60,$D85)</f>
        <v>1.8992800738175</v>
      </c>
      <c r="AF85" s="42">
        <f>_xll.SRS1Splines.Functions25.OneWay_Spline($D$56:$D$60,AF$56:AF$60,$D85)</f>
        <v>2.3673934074823499</v>
      </c>
      <c r="AG85" s="42">
        <f>_xll.SRS1Splines.Functions25.OneWay_Spline($D$56:$D$60,AG$56:AG$60,$D85)</f>
        <v>2.70562815731097</v>
      </c>
      <c r="AH85" s="42">
        <f>_xll.SRS1Splines.Functions25.OneWay_Spline($D$56:$D$60,AH$56:AH$60,$D85)</f>
        <v>9.9194585289426005</v>
      </c>
      <c r="AI85" s="42">
        <f>_xll.SRS1Splines.Functions25.OneWay_Spline($D$56:$D$60,AI$56:AI$60,$D85)</f>
        <v>4.6279201426915497</v>
      </c>
      <c r="AJ85" s="42">
        <f>_xll.SRS1Splines.Functions25.OneWay_Spline($D$56:$D$60,AJ$56:AJ$60,$D85)</f>
        <v>0.57306948074411601</v>
      </c>
      <c r="AK85" s="42">
        <f>_xll.SRS1Splines.Functions25.OneWay_Spline($D$56:$D$60,AK$56:AK$60,$D85)</f>
        <v>0.56794211538997796</v>
      </c>
      <c r="AL85" s="42">
        <f>_xll.SRS1Splines.Functions25.OneWay_Spline($D$56:$D$60,AL$56:AL$60,$D85)</f>
        <v>3.0849200559023799</v>
      </c>
    </row>
    <row r="86" spans="1:38">
      <c r="D86" s="42">
        <f>D85+0.125</f>
        <v>0.25</v>
      </c>
      <c r="E86" s="42">
        <f>_xll.SRS1Splines.Functions25.OneWay_Spline($D$56:$D$60,$E$56:$E$60,D86)</f>
        <v>2.71944952761182</v>
      </c>
      <c r="F86" s="42">
        <f>_xll.SRS1Splines.Functions25.OneWay_Spline($D$56:$D$60,F$56:F$60,$D86)</f>
        <v>1.4609011960437801</v>
      </c>
      <c r="G86" s="42">
        <f>_xll.SRS1Splines.Functions25.OneWay_Spline($D$56:$D$60,G$56:G$60,$D86)</f>
        <v>1.29319036269648</v>
      </c>
      <c r="H86" s="42">
        <f>_xll.SRS1Splines.Functions25.OneWay_Spline($D$56:$D$60,H$56:H$60,$D86)</f>
        <v>1.9084995392658901</v>
      </c>
      <c r="I86" s="42">
        <f>_xll.SRS1Splines.Functions25.OneWay_Spline($D$56:$D$60,I$56:I$60,$D86)</f>
        <v>2.1295975943027798</v>
      </c>
      <c r="J86" s="42">
        <f>_xll.SRS1Splines.Functions25.OneWay_Spline($D$56:$D$60,J$56:J$60,$D86)</f>
        <v>8.5382779792715198</v>
      </c>
      <c r="K86" s="42">
        <f>_xll.SRS1Splines.Functions25.OneWay_Spline($D$56:$D$60,K$56:K$60,$D86)</f>
        <v>4.1344561913982503</v>
      </c>
      <c r="L86" s="42">
        <f>_xll.SRS1Splines.Functions25.OneWay_Spline($D$56:$D$60,L$56:L$60,$D86)</f>
        <v>0.56567485448517396</v>
      </c>
      <c r="M86" s="42">
        <f>_xll.SRS1Splines.Functions25.OneWay_Spline($D$56:$D$60,M$56:M$60,$D86)</f>
        <v>0.57127215964434297</v>
      </c>
      <c r="N86" s="42">
        <f>_xll.SRS1Splines.Functions25.OneWay_Spline($D$56:$D$60,N$56:N$60,$D86)</f>
        <v>3.5206637288654101</v>
      </c>
      <c r="P86" s="42">
        <f t="shared" si="22"/>
        <v>0.25</v>
      </c>
      <c r="Q86" s="42">
        <f>_xll.SRS1Splines.Functions25.OneWay_Spline($D$56:$D$60,Q$56:Q$60,P86)</f>
        <v>2.4982895852580298</v>
      </c>
      <c r="R86" s="42">
        <f>_xll.SRS1Splines.Functions25.OneWay_Spline($D$56:$D$60,R$56:R$60,$D86)</f>
        <v>1.2064510552074801</v>
      </c>
      <c r="S86" s="42">
        <f>_xll.SRS1Splines.Functions25.OneWay_Spline($D$56:$D$60,S$56:S$60,$D86)</f>
        <v>0.89259509844984497</v>
      </c>
      <c r="T86" s="42">
        <f>_xll.SRS1Splines.Functions25.OneWay_Spline($D$56:$D$60,T$56:T$60,$D86)</f>
        <v>1.6521863200008899</v>
      </c>
      <c r="U86" s="42">
        <f>_xll.SRS1Splines.Functions25.OneWay_Spline($D$56:$D$60,U$56:U$60,$D86)</f>
        <v>1.7196622700126001</v>
      </c>
      <c r="V86" s="42">
        <f>_xll.SRS1Splines.Functions25.OneWay_Spline($D$56:$D$60,V$56:V$60,$D86)</f>
        <v>7.1802467676099502</v>
      </c>
      <c r="W86" s="42">
        <f>_xll.SRS1Splines.Functions25.OneWay_Spline($D$56:$D$60,W$56:W$60,$D86)</f>
        <v>3.1060026437149899</v>
      </c>
      <c r="X86" s="42">
        <f>_xll.SRS1Splines.Functions25.OneWay_Spline($D$56:$D$60,X$56:X$60,$D86)</f>
        <v>0.50897357094592</v>
      </c>
      <c r="Y86" s="42">
        <f>_xll.SRS1Splines.Functions25.OneWay_Spline($D$56:$D$60,Y$56:Y$60,$D86)</f>
        <v>0.55018831224962095</v>
      </c>
      <c r="Z86" s="42">
        <f>_xll.SRS1Splines.Functions25.OneWay_Spline($D$56:$D$60,Z$56:Z$60,$D86)</f>
        <v>1.0417202165228101</v>
      </c>
      <c r="AB86" s="42">
        <f t="shared" si="23"/>
        <v>0.25</v>
      </c>
      <c r="AC86" s="42">
        <f>_xll.SRS1Splines.Functions25.OneWay_Spline($D$56:$D$60,AC$56:AC$60,AB86)</f>
        <v>2.9406094699656098</v>
      </c>
      <c r="AD86" s="42">
        <f>_xll.SRS1Splines.Functions25.OneWay_Spline($D$56:$D$60,AD$56:AD$60,$D86)</f>
        <v>1.7153513368800899</v>
      </c>
      <c r="AE86" s="42">
        <f>_xll.SRS1Splines.Functions25.OneWay_Spline($D$56:$D$60,AE$56:AE$60,$D86)</f>
        <v>1.7686634304020299</v>
      </c>
      <c r="AF86" s="42">
        <f>_xll.SRS1Splines.Functions25.OneWay_Spline($D$56:$D$60,AF$56:AF$60,$D86)</f>
        <v>2.1613174707400198</v>
      </c>
      <c r="AG86" s="42">
        <f>_xll.SRS1Splines.Functions25.OneWay_Spline($D$56:$D$60,AG$56:AG$60,$D86)</f>
        <v>2.62376313622525</v>
      </c>
      <c r="AH86" s="42">
        <f>_xll.SRS1Splines.Functions25.OneWay_Spline($D$56:$D$60,AH$56:AH$60,$D86)</f>
        <v>9.8963091909330902</v>
      </c>
      <c r="AI86" s="42">
        <f>_xll.SRS1Splines.Functions25.OneWay_Spline($D$56:$D$60,AI$56:AI$60,$D86)</f>
        <v>5.2143481163755601</v>
      </c>
      <c r="AJ86" s="42">
        <f>_xll.SRS1Splines.Functions25.OneWay_Spline($D$56:$D$60,AJ$56:AJ$60,$D86)</f>
        <v>0.62195044072532102</v>
      </c>
      <c r="AK86" s="42">
        <f>_xll.SRS1Splines.Functions25.OneWay_Spline($D$56:$D$60,AK$56:AK$60,$D86)</f>
        <v>0.59057970863256304</v>
      </c>
      <c r="AL86" s="42">
        <f>_xll.SRS1Splines.Functions25.OneWay_Spline($D$56:$D$60,AL$56:AL$60,$D86)</f>
        <v>5.9996072412080004</v>
      </c>
    </row>
    <row r="87" spans="1:38">
      <c r="D87" s="42">
        <f t="shared" ref="D87:D93" si="24">D86+0.125</f>
        <v>0.375</v>
      </c>
      <c r="E87" s="42">
        <f>_xll.SRS1Splines.Functions25.OneWay_Spline($D$56:$D$60,$E$56:$E$60,D87)</f>
        <v>1.96523547981146</v>
      </c>
      <c r="F87" s="42">
        <f>_xll.SRS1Splines.Functions25.OneWay_Spline($D$56:$D$60,F$56:F$60,$D87)</f>
        <v>1.6607921302209501</v>
      </c>
      <c r="G87" s="42">
        <f>_xll.SRS1Splines.Functions25.OneWay_Spline($D$56:$D$60,G$56:G$60,$D87)</f>
        <v>1.1834874670891999</v>
      </c>
      <c r="H87" s="42">
        <f>_xll.SRS1Splines.Functions25.OneWay_Spline($D$56:$D$60,H$56:H$60,$D87)</f>
        <v>1.80486575934849</v>
      </c>
      <c r="I87" s="42">
        <f>_xll.SRS1Splines.Functions25.OneWay_Spline($D$56:$D$60,I$56:I$60,$D87)</f>
        <v>1.95808031399726</v>
      </c>
      <c r="J87" s="42">
        <f>_xll.SRS1Splines.Functions25.OneWay_Spline($D$56:$D$60,J$56:J$60,$D87)</f>
        <v>9.0267055706278807</v>
      </c>
      <c r="K87" s="42">
        <f>_xll.SRS1Splines.Functions25.OneWay_Spline($D$56:$D$60,K$56:K$60,$D87)</f>
        <v>4.4689498999410899</v>
      </c>
      <c r="L87" s="42">
        <f>_xll.SRS1Splines.Functions25.OneWay_Spline($D$56:$D$60,L$56:L$60,$D87)</f>
        <v>0.55952359199216595</v>
      </c>
      <c r="M87" s="42">
        <f>_xll.SRS1Splines.Functions25.OneWay_Spline($D$56:$D$60,M$56:M$60,$D87)</f>
        <v>0.58192420239068199</v>
      </c>
      <c r="N87" s="42">
        <f>_xll.SRS1Splines.Functions25.OneWay_Spline($D$56:$D$60,N$56:N$60,$D87)</f>
        <v>4.9244608474903604</v>
      </c>
      <c r="P87" s="42">
        <f t="shared" si="22"/>
        <v>0.375</v>
      </c>
      <c r="Q87" s="42">
        <f>_xll.SRS1Splines.Functions25.OneWay_Spline($D$56:$D$60,Q$56:Q$60,P87)</f>
        <v>1.8023625222261901</v>
      </c>
      <c r="R87" s="42">
        <f>_xll.SRS1Splines.Functions25.OneWay_Spline($D$56:$D$60,R$56:R$60,$D87)</f>
        <v>1.3428743584712901</v>
      </c>
      <c r="S87" s="42">
        <f>_xll.SRS1Splines.Functions25.OneWay_Spline($D$56:$D$60,S$56:S$60,$D87)</f>
        <v>0.87890767907884404</v>
      </c>
      <c r="T87" s="42">
        <f>_xll.SRS1Splines.Functions25.OneWay_Spline($D$56:$D$60,T$56:T$60,$D87)</f>
        <v>1.4654634006767899</v>
      </c>
      <c r="U87" s="42">
        <f>_xll.SRS1Splines.Functions25.OneWay_Spline($D$56:$D$60,U$56:U$60,$D87)</f>
        <v>1.5509863552690999</v>
      </c>
      <c r="V87" s="42">
        <f>_xll.SRS1Splines.Functions25.OneWay_Spline($D$56:$D$60,V$56:V$60,$D87)</f>
        <v>7.3422594197350302</v>
      </c>
      <c r="W87" s="42">
        <f>_xll.SRS1Splines.Functions25.OneWay_Spline($D$56:$D$60,W$56:W$60,$D87)</f>
        <v>3.33477705400772</v>
      </c>
      <c r="X87" s="42">
        <f>_xll.SRS1Splines.Functions25.OneWay_Spline($D$56:$D$60,X$56:X$60,$D87)</f>
        <v>0.49379713347076898</v>
      </c>
      <c r="Y87" s="42">
        <f>_xll.SRS1Splines.Functions25.OneWay_Spline($D$56:$D$60,Y$56:Y$60,$D87)</f>
        <v>0.54707335960001402</v>
      </c>
      <c r="Z87" s="42">
        <f>_xll.SRS1Splines.Functions25.OneWay_Spline($D$56:$D$60,Z$56:Z$60,$D87)</f>
        <v>1.4075507686744699</v>
      </c>
      <c r="AB87" s="42">
        <f t="shared" si="23"/>
        <v>0.375</v>
      </c>
      <c r="AC87" s="42">
        <f>_xll.SRS1Splines.Functions25.OneWay_Spline($D$56:$D$60,AC$56:AC$60,AB87)</f>
        <v>2.1281084373967398</v>
      </c>
      <c r="AD87" s="42">
        <f>_xll.SRS1Splines.Functions25.OneWay_Spline($D$56:$D$60,AD$56:AD$60,$D87)</f>
        <v>1.97870990197061</v>
      </c>
      <c r="AE87" s="42">
        <f>_xll.SRS1Splines.Functions25.OneWay_Spline($D$56:$D$60,AE$56:AE$60,$D87)</f>
        <v>1.6139219120252599</v>
      </c>
      <c r="AF87" s="42">
        <f>_xll.SRS1Splines.Functions25.OneWay_Spline($D$56:$D$60,AF$56:AF$60,$D87)</f>
        <v>2.1260634941094199</v>
      </c>
      <c r="AG87" s="42">
        <f>_xll.SRS1Splines.Functions25.OneWay_Spline($D$56:$D$60,AG$56:AG$60,$D87)</f>
        <v>2.5114072894481501</v>
      </c>
      <c r="AH87" s="42">
        <f>_xll.SRS1Splines.Functions25.OneWay_Spline($D$56:$D$60,AH$56:AH$60,$D87)</f>
        <v>10.7111517215207</v>
      </c>
      <c r="AI87" s="42">
        <f>_xll.SRS1Splines.Functions25.OneWay_Spline($D$56:$D$60,AI$56:AI$60,$D87)</f>
        <v>5.6924254842322002</v>
      </c>
      <c r="AJ87" s="42">
        <f>_xll.SRS1Splines.Functions25.OneWay_Spline($D$56:$D$60,AJ$56:AJ$60,$D87)</f>
        <v>0.62228118516724595</v>
      </c>
      <c r="AK87" s="42">
        <f>_xll.SRS1Splines.Functions25.OneWay_Spline($D$56:$D$60,AK$56:AK$60,$D87)</f>
        <v>0.61468273155072795</v>
      </c>
      <c r="AL87" s="42">
        <f>_xll.SRS1Splines.Functions25.OneWay_Spline($D$56:$D$60,AL$56:AL$60,$D87)</f>
        <v>8.4413709263062504</v>
      </c>
    </row>
    <row r="88" spans="1:38">
      <c r="D88" s="42">
        <f t="shared" si="24"/>
        <v>0.5</v>
      </c>
      <c r="E88" s="42">
        <f>_xll.SRS1Splines.Functions25.OneWay_Spline($D$56:$D$60,$E$56:$E$60,D88)</f>
        <v>1.3495192312481199</v>
      </c>
      <c r="F88" s="42">
        <f>_xll.SRS1Splines.Functions25.OneWay_Spline($D$56:$D$60,F$56:F$60,$D88)</f>
        <v>1.96588881922821</v>
      </c>
      <c r="G88" s="42">
        <f>_xll.SRS1Splines.Functions25.OneWay_Spline($D$56:$D$60,G$56:G$60,$D88)</f>
        <v>1.09733844996149</v>
      </c>
      <c r="H88" s="42">
        <f>_xll.SRS1Splines.Functions25.OneWay_Spline($D$56:$D$60,H$56:H$60,$D88)</f>
        <v>1.7277187642441101</v>
      </c>
      <c r="I88" s="42">
        <f>_xll.SRS1Splines.Functions25.OneWay_Spline($D$56:$D$60,I$56:I$60,$D88)</f>
        <v>1.8229087608888499</v>
      </c>
      <c r="J88" s="42">
        <f>_xll.SRS1Splines.Functions25.OneWay_Spline($D$56:$D$60,J$56:J$60,$D88)</f>
        <v>9.7769126685465597</v>
      </c>
      <c r="K88" s="42">
        <f>_xll.SRS1Splines.Functions25.OneWay_Spline($D$56:$D$60,K$56:K$60,$D88)</f>
        <v>4.8380463694417202</v>
      </c>
      <c r="L88" s="42">
        <f>_xll.SRS1Splines.Functions25.OneWay_Spline($D$56:$D$60,L$56:L$60,$D88)</f>
        <v>0.54958766930203995</v>
      </c>
      <c r="M88" s="42">
        <f>_xll.SRS1Splines.Functions25.OneWay_Spline($D$56:$D$60,M$56:M$60,$D88)</f>
        <v>0.59063951009223203</v>
      </c>
      <c r="N88" s="42">
        <f>_xll.SRS1Splines.Functions25.OneWay_Spline($D$56:$D$60,N$56:N$60,$D88)</f>
        <v>6.0730221263653297</v>
      </c>
      <c r="P88" s="42">
        <f t="shared" si="22"/>
        <v>0.5</v>
      </c>
      <c r="Q88" s="42">
        <f>_xll.SRS1Splines.Functions25.OneWay_Spline($D$56:$D$60,Q$56:Q$60,P88)</f>
        <v>1.2341772350123399</v>
      </c>
      <c r="R88" s="42">
        <f>_xll.SRS1Splines.Functions25.OneWay_Spline($D$56:$D$60,R$56:R$60,$D88)</f>
        <v>1.55109940029502</v>
      </c>
      <c r="S88" s="42">
        <f>_xll.SRS1Splines.Functions25.OneWay_Spline($D$56:$D$60,S$56:S$60,$D88)</f>
        <v>0.86900231952104601</v>
      </c>
      <c r="T88" s="42">
        <f>_xll.SRS1Splines.Functions25.OneWay_Spline($D$56:$D$60,T$56:T$60,$D88)</f>
        <v>1.31752730173246</v>
      </c>
      <c r="U88" s="42">
        <f>_xll.SRS1Splines.Functions25.OneWay_Spline($D$56:$D$60,U$56:U$60,$D88)</f>
        <v>1.4158813925340501</v>
      </c>
      <c r="V88" s="42">
        <f>_xll.SRS1Splines.Functions25.OneWay_Spline($D$56:$D$60,V$56:V$60,$D88)</f>
        <v>7.5951009362047603</v>
      </c>
      <c r="W88" s="42">
        <f>_xll.SRS1Splines.Functions25.OneWay_Spline($D$56:$D$60,W$56:W$60,$D88)</f>
        <v>3.6839590486650402</v>
      </c>
      <c r="X88" s="42">
        <f>_xll.SRS1Splines.Functions25.OneWay_Spline($D$56:$D$60,X$56:X$60,$D88)</f>
        <v>0.47015844185903299</v>
      </c>
      <c r="Y88" s="42">
        <f>_xll.SRS1Splines.Functions25.OneWay_Spline($D$56:$D$60,Y$56:Y$60,$D88)</f>
        <v>0.54204341505991604</v>
      </c>
      <c r="Z88" s="42">
        <f>_xll.SRS1Splines.Functions25.OneWay_Spline($D$56:$D$60,Z$56:Z$60,$D88)</f>
        <v>1.70686667498037</v>
      </c>
      <c r="AB88" s="42">
        <f t="shared" si="23"/>
        <v>0.5</v>
      </c>
      <c r="AC88" s="42">
        <f>_xll.SRS1Splines.Functions25.OneWay_Spline($D$56:$D$60,AC$56:AC$60,AB88)</f>
        <v>1.4648612274838999</v>
      </c>
      <c r="AD88" s="42">
        <f>_xll.SRS1Splines.Functions25.OneWay_Spline($D$56:$D$60,AD$56:AD$60,$D88)</f>
        <v>2.3806782381614</v>
      </c>
      <c r="AE88" s="42">
        <f>_xll.SRS1Splines.Functions25.OneWay_Spline($D$56:$D$60,AE$56:AE$60,$D88)</f>
        <v>1.4481883595746099</v>
      </c>
      <c r="AF88" s="42">
        <f>_xll.SRS1Splines.Functions25.OneWay_Spline($D$56:$D$60,AF$56:AF$60,$D88)</f>
        <v>2.1006271569865</v>
      </c>
      <c r="AG88" s="42">
        <f>_xll.SRS1Splines.Functions25.OneWay_Spline($D$56:$D$60,AG$56:AG$60,$D88)</f>
        <v>2.37967873836774</v>
      </c>
      <c r="AH88" s="42">
        <f>_xll.SRS1Splines.Functions25.OneWay_Spline($D$56:$D$60,AH$56:AH$60,$D88)</f>
        <v>11.9587244008884</v>
      </c>
      <c r="AI88" s="42">
        <f>_xll.SRS1Splines.Functions25.OneWay_Spline($D$56:$D$60,AI$56:AI$60,$D88)</f>
        <v>6.08357969429672</v>
      </c>
      <c r="AJ88" s="42">
        <f>_xll.SRS1Splines.Functions25.OneWay_Spline($D$56:$D$60,AJ$56:AJ$60,$D88)</f>
        <v>0.62255179425609297</v>
      </c>
      <c r="AK88" s="42">
        <f>_xll.SRS1Splines.Functions25.OneWay_Spline($D$56:$D$60,AK$56:AK$60,$D88)</f>
        <v>0.63861607798082698</v>
      </c>
      <c r="AL88" s="42">
        <f>_xll.SRS1Splines.Functions25.OneWay_Spline($D$56:$D$60,AL$56:AL$60,$D88)</f>
        <v>10.4391775777503</v>
      </c>
    </row>
    <row r="89" spans="1:38">
      <c r="D89" s="42">
        <f t="shared" si="24"/>
        <v>0.625</v>
      </c>
      <c r="E89" s="42">
        <f>_xll.SRS1Splines.Functions25.OneWay_Spline($D$56:$D$60,$E$56:$E$60,D89)</f>
        <v>0.87077338420685202</v>
      </c>
      <c r="F89" s="42">
        <f>_xll.SRS1Splines.Functions25.OneWay_Spline($D$56:$D$60,F$56:F$60,$D89)</f>
        <v>2.3130678101675</v>
      </c>
      <c r="G89" s="42">
        <f>_xll.SRS1Splines.Functions25.OneWay_Spline($D$56:$D$60,G$56:G$60,$D89)</f>
        <v>1.03071494460042</v>
      </c>
      <c r="H89" s="42">
        <f>_xll.SRS1Splines.Functions25.OneWay_Spline($D$56:$D$60,H$56:H$60,$D89)</f>
        <v>1.6685233999154201</v>
      </c>
      <c r="I89" s="42">
        <f>_xll.SRS1Splines.Functions25.OneWay_Spline($D$56:$D$60,I$56:I$60,$D89)</f>
        <v>1.7183207250488199</v>
      </c>
      <c r="J89" s="42">
        <f>_xll.SRS1Splines.Functions25.OneWay_Spline($D$56:$D$60,J$56:J$60,$D89)</f>
        <v>10.6391571363637</v>
      </c>
      <c r="K89" s="42">
        <f>_xll.SRS1Splines.Functions25.OneWay_Spline($D$56:$D$60,K$56:K$60,$D89)</f>
        <v>5.1991935274290002</v>
      </c>
      <c r="L89" s="42">
        <f>_xll.SRS1Splines.Functions25.OneWay_Spline($D$56:$D$60,L$56:L$60,$D89)</f>
        <v>0.53728730735728003</v>
      </c>
      <c r="M89" s="42">
        <f>_xll.SRS1Splines.Functions25.OneWay_Spline($D$56:$D$60,M$56:M$60,$D89)</f>
        <v>0.59741808274899399</v>
      </c>
      <c r="N89" s="42">
        <f>_xll.SRS1Splines.Functions25.OneWay_Spline($D$56:$D$60,N$56:N$60,$D89)</f>
        <v>6.9663475654902998</v>
      </c>
      <c r="P89" s="42">
        <f t="shared" si="22"/>
        <v>0.625</v>
      </c>
      <c r="Q89" s="42">
        <f>_xll.SRS1Splines.Functions25.OneWay_Spline($D$56:$D$60,Q$56:Q$60,P89)</f>
        <v>0.79238317469082697</v>
      </c>
      <c r="R89" s="42">
        <f>_xll.SRS1Splines.Functions25.OneWay_Spline($D$56:$D$60,R$56:R$60,$D89)</f>
        <v>1.7880451375427</v>
      </c>
      <c r="S89" s="42">
        <f>_xll.SRS1Splines.Functions25.OneWay_Spline($D$56:$D$60,S$56:S$60,$D89)</f>
        <v>0.86143484263928205</v>
      </c>
      <c r="T89" s="42">
        <f>_xll.SRS1Splines.Functions25.OneWay_Spline($D$56:$D$60,T$56:T$60,$D89)</f>
        <v>1.20297709080215</v>
      </c>
      <c r="U89" s="42">
        <f>_xll.SRS1Splines.Functions25.OneWay_Spline($D$56:$D$60,U$56:U$60,$D89)</f>
        <v>1.31110650455044</v>
      </c>
      <c r="V89" s="42">
        <f>_xll.SRS1Splines.Functions25.OneWay_Spline($D$56:$D$60,V$56:V$60,$D89)</f>
        <v>7.8929157903367004</v>
      </c>
      <c r="W89" s="42">
        <f>_xll.SRS1Splines.Functions25.OneWay_Spline($D$56:$D$60,W$56:W$60,$D89)</f>
        <v>4.0813040770681903</v>
      </c>
      <c r="X89" s="42">
        <f>_xll.SRS1Splines.Functions25.OneWay_Spline($D$56:$D$60,X$56:X$60,$D89)</f>
        <v>0.44239697509636999</v>
      </c>
      <c r="Y89" s="42">
        <f>_xll.SRS1Splines.Functions25.OneWay_Spline($D$56:$D$60,Y$56:Y$60,$D89)</f>
        <v>0.53581912944717602</v>
      </c>
      <c r="Z89" s="42">
        <f>_xll.SRS1Splines.Functions25.OneWay_Spline($D$56:$D$60,Z$56:Z$60,$D89)</f>
        <v>1.93966793544052</v>
      </c>
      <c r="AB89" s="42">
        <f t="shared" si="23"/>
        <v>0.625</v>
      </c>
      <c r="AC89" s="42">
        <f>_xll.SRS1Splines.Functions25.OneWay_Spline($D$56:$D$60,AC$56:AC$60,AB89)</f>
        <v>0.94916359372287895</v>
      </c>
      <c r="AD89" s="42">
        <f>_xll.SRS1Splines.Functions25.OneWay_Spline($D$56:$D$60,AD$56:AD$60,$D89)</f>
        <v>2.8380904827923001</v>
      </c>
      <c r="AE89" s="42">
        <f>_xll.SRS1Splines.Functions25.OneWay_Spline($D$56:$D$60,AE$56:AE$60,$D89)</f>
        <v>1.28655156896328</v>
      </c>
      <c r="AF89" s="42">
        <f>_xll.SRS1Splines.Functions25.OneWay_Spline($D$56:$D$60,AF$56:AF$60,$D89)</f>
        <v>2.0812034811918401</v>
      </c>
      <c r="AG89" s="42">
        <f>_xll.SRS1Splines.Functions25.OneWay_Spline($D$56:$D$60,AG$56:AG$60,$D89)</f>
        <v>2.2413514947916102</v>
      </c>
      <c r="AH89" s="42">
        <f>_xll.SRS1Splines.Functions25.OneWay_Spline($D$56:$D$60,AH$56:AH$60,$D89)</f>
        <v>13.385398482390601</v>
      </c>
      <c r="AI89" s="42">
        <f>_xll.SRS1Splines.Functions25.OneWay_Spline($D$56:$D$60,AI$56:AI$60,$D89)</f>
        <v>6.3878107465691301</v>
      </c>
      <c r="AJ89" s="42">
        <f>_xll.SRS1Splines.Functions25.OneWay_Spline($D$56:$D$60,AJ$56:AJ$60,$D89)</f>
        <v>0.62276226799186396</v>
      </c>
      <c r="AK89" s="42">
        <f>_xll.SRS1Splines.Functions25.OneWay_Spline($D$56:$D$60,AK$56:AK$60,$D89)</f>
        <v>0.660501115309307</v>
      </c>
      <c r="AL89" s="42">
        <f>_xll.SRS1Splines.Functions25.OneWay_Spline($D$56:$D$60,AL$56:AL$60,$D89)</f>
        <v>11.993027195540099</v>
      </c>
    </row>
    <row r="90" spans="1:38">
      <c r="D90" s="42">
        <f t="shared" si="24"/>
        <v>0.75</v>
      </c>
      <c r="E90" s="42">
        <f>_xll.SRS1Splines.Functions25.OneWay_Spline($D$56:$D$60,$E$56:$E$60,D90)</f>
        <v>0.52747054097271995</v>
      </c>
      <c r="F90" s="42">
        <f>_xll.SRS1Splines.Functions25.OneWay_Spline($D$56:$D$60,F$56:F$60,$D90)</f>
        <v>2.6392056501407701</v>
      </c>
      <c r="G90" s="42">
        <f>_xll.SRS1Splines.Functions25.OneWay_Spline($D$56:$D$60,G$56:G$60,$D90)</f>
        <v>0.97958858429306295</v>
      </c>
      <c r="H90" s="42">
        <f>_xll.SRS1Splines.Functions25.OneWay_Spline($D$56:$D$60,H$56:H$60,$D90)</f>
        <v>1.6187445123251201</v>
      </c>
      <c r="I90" s="42">
        <f>_xll.SRS1Splines.Functions25.OneWay_Spline($D$56:$D$60,I$56:I$60,$D90)</f>
        <v>1.6385539965484199</v>
      </c>
      <c r="J90" s="42">
        <f>_xll.SRS1Splines.Functions25.OneWay_Spline($D$56:$D$60,J$56:J$60,$D90)</f>
        <v>11.4636968374153</v>
      </c>
      <c r="K90" s="42">
        <f>_xll.SRS1Splines.Functions25.OneWay_Spline($D$56:$D$60,K$56:K$60,$D90)</f>
        <v>5.5098393014317901</v>
      </c>
      <c r="L90" s="42">
        <f>_xll.SRS1Splines.Functions25.OneWay_Spline($D$56:$D$60,L$56:L$60,$D90)</f>
        <v>0.52404272710037203</v>
      </c>
      <c r="M90" s="42">
        <f>_xll.SRS1Splines.Functions25.OneWay_Spline($D$56:$D$60,M$56:M$60,$D90)</f>
        <v>0.60225992036096598</v>
      </c>
      <c r="N90" s="42">
        <f>_xll.SRS1Splines.Functions25.OneWay_Spline($D$56:$D$60,N$56:N$60,$D90)</f>
        <v>7.6044371648652804</v>
      </c>
      <c r="P90" s="42">
        <f t="shared" si="22"/>
        <v>0.75</v>
      </c>
      <c r="Q90" s="42">
        <f>_xll.SRS1Splines.Functions25.OneWay_Spline($D$56:$D$60,Q$56:Q$60,P90)</f>
        <v>0.475629792335997</v>
      </c>
      <c r="R90" s="42">
        <f>_xll.SRS1Splines.Functions25.OneWay_Spline($D$56:$D$60,R$56:R$60,$D90)</f>
        <v>2.0106305270784</v>
      </c>
      <c r="S90" s="42">
        <f>_xll.SRS1Splines.Functions25.OneWay_Spline($D$56:$D$60,S$56:S$60,$D90)</f>
        <v>0.85476107129637902</v>
      </c>
      <c r="T90" s="42">
        <f>_xll.SRS1Splines.Functions25.OneWay_Spline($D$56:$D$60,T$56:T$60,$D90)</f>
        <v>1.1164118355201</v>
      </c>
      <c r="U90" s="42">
        <f>_xll.SRS1Splines.Functions25.OneWay_Spline($D$56:$D$60,U$56:U$60,$D90)</f>
        <v>1.2334208140613201</v>
      </c>
      <c r="V90" s="42">
        <f>_xll.SRS1Splines.Functions25.OneWay_Spline($D$56:$D$60,V$56:V$60,$D90)</f>
        <v>8.1898484554483897</v>
      </c>
      <c r="W90" s="42">
        <f>_xll.SRS1Splines.Functions25.OneWay_Spline($D$56:$D$60,W$56:W$60,$D90)</f>
        <v>4.4545675885984304</v>
      </c>
      <c r="X90" s="42">
        <f>_xll.SRS1Splines.Functions25.OneWay_Spline($D$56:$D$60,X$56:X$60,$D90)</f>
        <v>0.41485221216843599</v>
      </c>
      <c r="Y90" s="42">
        <f>_xll.SRS1Splines.Functions25.OneWay_Spline($D$56:$D$60,Y$56:Y$60,$D90)</f>
        <v>0.52912115357963796</v>
      </c>
      <c r="Z90" s="42">
        <f>_xll.SRS1Splines.Functions25.OneWay_Spline($D$56:$D$60,Z$56:Z$60,$D90)</f>
        <v>2.1059545500549102</v>
      </c>
      <c r="AB90" s="42">
        <f t="shared" si="23"/>
        <v>0.75</v>
      </c>
      <c r="AC90" s="42">
        <f>_xll.SRS1Splines.Functions25.OneWay_Spline($D$56:$D$60,AC$56:AC$60,AB90)</f>
        <v>0.579311289609444</v>
      </c>
      <c r="AD90" s="42">
        <f>_xll.SRS1Splines.Functions25.OneWay_Spline($D$56:$D$60,AD$56:AD$60,$D90)</f>
        <v>3.2677807732031399</v>
      </c>
      <c r="AE90" s="42">
        <f>_xll.SRS1Splines.Functions25.OneWay_Spline($D$56:$D$60,AE$56:AE$60,$D90)</f>
        <v>1.1441003361044599</v>
      </c>
      <c r="AF90" s="42">
        <f>_xll.SRS1Splines.Functions25.OneWay_Spline($D$56:$D$60,AF$56:AF$60,$D90)</f>
        <v>2.0639874885459801</v>
      </c>
      <c r="AG90" s="42">
        <f>_xll.SRS1Splines.Functions25.OneWay_Spline($D$56:$D$60,AG$56:AG$60,$D90)</f>
        <v>2.1091995705273199</v>
      </c>
      <c r="AH90" s="42">
        <f>_xll.SRS1Splines.Functions25.OneWay_Spline($D$56:$D$60,AH$56:AH$60,$D90)</f>
        <v>14.737545219382101</v>
      </c>
      <c r="AI90" s="42">
        <f>_xll.SRS1Splines.Functions25.OneWay_Spline($D$56:$D$60,AI$56:AI$60,$D90)</f>
        <v>6.6051186410494198</v>
      </c>
      <c r="AJ90" s="42">
        <f>_xll.SRS1Splines.Functions25.OneWay_Spline($D$56:$D$60,AJ$56:AJ$60,$D90)</f>
        <v>0.62291260637455603</v>
      </c>
      <c r="AK90" s="42">
        <f>_xll.SRS1Splines.Functions25.OneWay_Spline($D$56:$D$60,AK$56:AK$60,$D90)</f>
        <v>0.67845921092261896</v>
      </c>
      <c r="AL90" s="42">
        <f>_xll.SRS1Splines.Functions25.OneWay_Spline($D$56:$D$60,AL$56:AL$60,$D90)</f>
        <v>13.102919779675601</v>
      </c>
    </row>
    <row r="91" spans="1:38">
      <c r="D91" s="42">
        <f t="shared" si="24"/>
        <v>0.875</v>
      </c>
      <c r="E91" s="42">
        <f>_xll.SRS1Splines.Functions25.OneWay_Spline($D$56:$D$60,$E$56:$E$60,D91)</f>
        <v>0.31808330383078398</v>
      </c>
      <c r="F91" s="42">
        <f>_xll.SRS1Splines.Functions25.OneWay_Spline($D$56:$D$60,F$56:F$60,$D91)</f>
        <v>2.8811788862499701</v>
      </c>
      <c r="G91" s="42">
        <f>_xll.SRS1Splines.Functions25.OneWay_Spline($D$56:$D$60,G$56:G$60,$D91)</f>
        <v>0.93993100232650295</v>
      </c>
      <c r="H91" s="42">
        <f>_xll.SRS1Splines.Functions25.OneWay_Spline($D$56:$D$60,H$56:H$60,$D91)</f>
        <v>1.56984694743588</v>
      </c>
      <c r="I91" s="42">
        <f>_xll.SRS1Splines.Functions25.OneWay_Spline($D$56:$D$60,I$56:I$60,$D91)</f>
        <v>1.5778463654589201</v>
      </c>
      <c r="J91" s="42">
        <f>_xll.SRS1Splines.Functions25.OneWay_Spline($D$56:$D$60,J$56:J$60,$D91)</f>
        <v>12.100789635037501</v>
      </c>
      <c r="K91" s="42">
        <f>_xll.SRS1Splines.Functions25.OneWay_Spline($D$56:$D$60,K$56:K$60,$D91)</f>
        <v>5.7274316189789696</v>
      </c>
      <c r="L91" s="42">
        <f>_xll.SRS1Splines.Functions25.OneWay_Spline($D$56:$D$60,L$56:L$60,$D91)</f>
        <v>0.51127414947379901</v>
      </c>
      <c r="M91" s="42">
        <f>_xll.SRS1Splines.Functions25.OneWay_Spline($D$56:$D$60,M$56:M$60,$D91)</f>
        <v>0.60516502292815</v>
      </c>
      <c r="N91" s="42">
        <f>_xll.SRS1Splines.Functions25.OneWay_Spline($D$56:$D$60,N$56:N$60,$D91)</f>
        <v>7.9872909244902699</v>
      </c>
      <c r="P91" s="42">
        <f t="shared" si="22"/>
        <v>0.875</v>
      </c>
      <c r="Q91" s="42">
        <f>_xll.SRS1Splines.Functions25.OneWay_Spline($D$56:$D$60,Q$56:Q$60,P91)</f>
        <v>0.28256653902219397</v>
      </c>
      <c r="R91" s="42">
        <f>_xll.SRS1Splines.Functions25.OneWay_Spline($D$56:$D$60,R$56:R$60,$D91)</f>
        <v>2.17577452576618</v>
      </c>
      <c r="S91" s="42">
        <f>_xll.SRS1Splines.Functions25.OneWay_Spline($D$56:$D$60,S$56:S$60,$D91)</f>
        <v>0.84753682835516897</v>
      </c>
      <c r="T91" s="42">
        <f>_xll.SRS1Splines.Functions25.OneWay_Spline($D$56:$D$60,T$56:T$60,$D91)</f>
        <v>1.0524306035205599</v>
      </c>
      <c r="U91" s="42">
        <f>_xll.SRS1Splines.Functions25.OneWay_Spline($D$56:$D$60,U$56:U$60,$D91)</f>
        <v>1.1795834438096799</v>
      </c>
      <c r="V91" s="42">
        <f>_xll.SRS1Splines.Functions25.OneWay_Spline($D$56:$D$60,V$56:V$60,$D91)</f>
        <v>8.4400434048573896</v>
      </c>
      <c r="W91" s="42">
        <f>_xll.SRS1Splines.Functions25.OneWay_Spline($D$56:$D$60,W$56:W$60,$D91)</f>
        <v>4.7315050326369903</v>
      </c>
      <c r="X91" s="42">
        <f>_xll.SRS1Splines.Functions25.OneWay_Spline($D$56:$D$60,X$56:X$60,$D91)</f>
        <v>0.39186363206088798</v>
      </c>
      <c r="Y91" s="42">
        <f>_xll.SRS1Splines.Functions25.OneWay_Spline($D$56:$D$60,Y$56:Y$60,$D91)</f>
        <v>0.52267013827514996</v>
      </c>
      <c r="Z91" s="42">
        <f>_xll.SRS1Splines.Functions25.OneWay_Spline($D$56:$D$60,Z$56:Z$60,$D91)</f>
        <v>2.2057265188235502</v>
      </c>
      <c r="AB91" s="42">
        <f t="shared" si="23"/>
        <v>0.875</v>
      </c>
      <c r="AC91" s="42">
        <f>_xll.SRS1Splines.Functions25.OneWay_Spline($D$56:$D$60,AC$56:AC$60,AB91)</f>
        <v>0.35360006863937599</v>
      </c>
      <c r="AD91" s="42">
        <f>_xll.SRS1Splines.Functions25.OneWay_Spline($D$56:$D$60,AD$56:AD$60,$D91)</f>
        <v>3.5865832467337699</v>
      </c>
      <c r="AE91" s="42">
        <f>_xll.SRS1Splines.Functions25.OneWay_Spline($D$56:$D$60,AE$56:AE$60,$D91)</f>
        <v>1.03592345691135</v>
      </c>
      <c r="AF91" s="42">
        <f>_xll.SRS1Splines.Functions25.OneWay_Spline($D$56:$D$60,AF$56:AF$60,$D91)</f>
        <v>2.0451742008695102</v>
      </c>
      <c r="AG91" s="42">
        <f>_xll.SRS1Splines.Functions25.OneWay_Spline($D$56:$D$60,AG$56:AG$60,$D91)</f>
        <v>1.99599697738245</v>
      </c>
      <c r="AH91" s="42">
        <f>_xll.SRS1Splines.Functions25.OneWay_Spline($D$56:$D$60,AH$56:AH$60,$D91)</f>
        <v>15.761535865217599</v>
      </c>
      <c r="AI91" s="42">
        <f>_xll.SRS1Splines.Functions25.OneWay_Spline($D$56:$D$60,AI$56:AI$60,$D91)</f>
        <v>6.7355033777375901</v>
      </c>
      <c r="AJ91" s="42">
        <f>_xll.SRS1Splines.Functions25.OneWay_Spline($D$56:$D$60,AJ$56:AJ$60,$D91)</f>
        <v>0.62300280940417196</v>
      </c>
      <c r="AK91" s="42">
        <f>_xll.SRS1Splines.Functions25.OneWay_Spline($D$56:$D$60,AK$56:AK$60,$D91)</f>
        <v>0.69061173220720995</v>
      </c>
      <c r="AL91" s="42">
        <f>_xll.SRS1Splines.Functions25.OneWay_Spline($D$56:$D$60,AL$56:AL$60,$D91)</f>
        <v>13.768855330157001</v>
      </c>
    </row>
    <row r="92" spans="1:38">
      <c r="D92" s="42">
        <f t="shared" si="24"/>
        <v>1</v>
      </c>
      <c r="E92" s="42">
        <f>_xll.SRS1Splines.Functions25.OneWay_Spline($D$56:$D$60,$E$56:$E$60,D92)</f>
        <v>0.24108427506610799</v>
      </c>
      <c r="F92" s="42">
        <f>_xll.SRS1Splines.Functions25.OneWay_Spline($D$56:$D$60,F$56:F$60,$D92)</f>
        <v>2.9758640655970501</v>
      </c>
      <c r="G92" s="42">
        <f>_xll.SRS1Splines.Functions25.OneWay_Spline($D$56:$D$60,G$56:G$60,$D92)</f>
        <v>0.90771383198781497</v>
      </c>
      <c r="H92" s="42">
        <f>_xll.SRS1Splines.Functions25.OneWay_Spline($D$56:$D$60,H$56:H$60,$D92)</f>
        <v>1.5132955512103801</v>
      </c>
      <c r="I92" s="42">
        <f>_xll.SRS1Splines.Functions25.OneWay_Spline($D$56:$D$60,I$56:I$60,$D92)</f>
        <v>1.53043562185157</v>
      </c>
      <c r="J92" s="42">
        <f>_xll.SRS1Splines.Functions25.OneWay_Spline($D$56:$D$60,J$56:J$60,$D92)</f>
        <v>12.400693392566399</v>
      </c>
      <c r="K92" s="42">
        <f>_xll.SRS1Splines.Functions25.OneWay_Spline($D$56:$D$60,K$56:K$60,$D92)</f>
        <v>5.8094184075993898</v>
      </c>
      <c r="L92" s="42">
        <f>_xll.SRS1Splines.Functions25.OneWay_Spline($D$56:$D$60,L$56:L$60,$D92)</f>
        <v>0.50040179542004604</v>
      </c>
      <c r="M92" s="42">
        <f>_xll.SRS1Splines.Functions25.OneWay_Spline($D$56:$D$60,M$56:M$60,$D92)</f>
        <v>0.60613339045054404</v>
      </c>
      <c r="N92" s="42">
        <f>_xll.SRS1Splines.Functions25.OneWay_Spline($D$56:$D$60,N$56:N$60,$D92)</f>
        <v>8.1149088443652602</v>
      </c>
      <c r="P92" s="42">
        <f t="shared" si="22"/>
        <v>1</v>
      </c>
      <c r="Q92" s="42">
        <f>_xll.SRS1Splines.Functions25.OneWay_Spline($D$56:$D$60,Q$56:Q$60,P92)</f>
        <v>0.21184286582376</v>
      </c>
      <c r="R92" s="42">
        <f>_xll.SRS1Splines.Functions25.OneWay_Spline($D$56:$D$60,R$56:R$60,$D92)</f>
        <v>2.2403960904700901</v>
      </c>
      <c r="S92" s="42">
        <f>_xll.SRS1Splines.Functions25.OneWay_Spline($D$56:$D$60,S$56:S$60,$D92)</f>
        <v>0.83831793667848098</v>
      </c>
      <c r="T92" s="42">
        <f>_xll.SRS1Splines.Functions25.OneWay_Spline($D$56:$D$60,T$56:T$60,$D92)</f>
        <v>1.0056324624377599</v>
      </c>
      <c r="U92" s="42">
        <f>_xll.SRS1Splines.Functions25.OneWay_Spline($D$56:$D$60,U$56:U$60,$D92)</f>
        <v>1.1463535165385501</v>
      </c>
      <c r="V92" s="42">
        <f>_xll.SRS1Splines.Functions25.OneWay_Spline($D$56:$D$60,V$56:V$60,$D92)</f>
        <v>8.5976451118812491</v>
      </c>
      <c r="W92" s="42">
        <f>_xll.SRS1Splines.Functions25.OneWay_Spline($D$56:$D$60,W$56:W$60,$D92)</f>
        <v>4.8398718585651297</v>
      </c>
      <c r="X92" s="42">
        <f>_xll.SRS1Splines.Functions25.OneWay_Spline($D$56:$D$60,X$56:X$60,$D92)</f>
        <v>0.37777071375938198</v>
      </c>
      <c r="Y92" s="42">
        <f>_xll.SRS1Splines.Functions25.OneWay_Spline($D$56:$D$60,Y$56:Y$60,$D92)</f>
        <v>0.51718673435155904</v>
      </c>
      <c r="Z92" s="42">
        <f>_xll.SRS1Splines.Functions25.OneWay_Spline($D$56:$D$60,Z$56:Z$60,$D92)</f>
        <v>2.2389838417464301</v>
      </c>
      <c r="AB92" s="42">
        <f t="shared" si="23"/>
        <v>1</v>
      </c>
      <c r="AC92" s="42">
        <f>_xll.SRS1Splines.Functions25.OneWay_Spline($D$56:$D$60,AC$56:AC$60,AB92)</f>
        <v>0.27032568430845499</v>
      </c>
      <c r="AD92" s="42">
        <f>_xll.SRS1Splines.Functions25.OneWay_Spline($D$56:$D$60,AD$56:AD$60,$D92)</f>
        <v>3.71133204072401</v>
      </c>
      <c r="AE92" s="42">
        <f>_xll.SRS1Splines.Functions25.OneWay_Spline($D$56:$D$60,AE$56:AE$60,$D92)</f>
        <v>0.97710972729714796</v>
      </c>
      <c r="AF92" s="42">
        <f>_xll.SRS1Splines.Functions25.OneWay_Spline($D$56:$D$60,AF$56:AF$60,$D92)</f>
        <v>2.02095863998299</v>
      </c>
      <c r="AG92" s="42">
        <f>_xll.SRS1Splines.Functions25.OneWay_Spline($D$56:$D$60,AG$56:AG$60,$D92)</f>
        <v>1.9145177271645899</v>
      </c>
      <c r="AH92" s="42">
        <f>_xll.SRS1Splines.Functions25.OneWay_Spline($D$56:$D$60,AH$56:AH$60,$D92)</f>
        <v>16.203741673251599</v>
      </c>
      <c r="AI92" s="42">
        <f>_xll.SRS1Splines.Functions25.OneWay_Spline($D$56:$D$60,AI$56:AI$60,$D92)</f>
        <v>6.7789649566336498</v>
      </c>
      <c r="AJ92" s="42">
        <f>_xll.SRS1Splines.Functions25.OneWay_Spline($D$56:$D$60,AJ$56:AJ$60,$D92)</f>
        <v>0.62303287708071098</v>
      </c>
      <c r="AK92" s="42">
        <f>_xll.SRS1Splines.Functions25.OneWay_Spline($D$56:$D$60,AK$56:AK$60,$D92)</f>
        <v>0.69508004654952904</v>
      </c>
      <c r="AL92" s="42">
        <f>_xll.SRS1Splines.Functions25.OneWay_Spline($D$56:$D$60,AL$56:AL$60,$D92)</f>
        <v>13.990833846984099</v>
      </c>
    </row>
    <row r="93" spans="1:38">
      <c r="D93" s="42">
        <f t="shared" si="24"/>
        <v>1.125</v>
      </c>
      <c r="E93" s="42">
        <f>_xll.SRS1Splines.Functions25.OneWay_Spline($D$56:$D$60,$E$56:$E$60,D93)</f>
        <v>0.22993227628660501</v>
      </c>
      <c r="F93" s="42">
        <f>_xll.SRS1Splines.Functions25.OneWay_Spline($D$56:$D$60,F$56:F$60,$D93)</f>
        <v>2.9709002313232702</v>
      </c>
      <c r="G93" s="42">
        <f>_xll.SRS1Splines.Functions25.OneWay_Spline($D$56:$D$60,G$56:G$60,$D93)</f>
        <v>0.87831377670309196</v>
      </c>
      <c r="H93" s="42">
        <f>_xll.SRS1Splines.Functions25.OneWay_Spline($D$56:$D$60,H$56:H$60,$D93)</f>
        <v>1.45086248001147</v>
      </c>
      <c r="I93" s="42">
        <f>_xll.SRS1Splines.Functions25.OneWay_Spline($D$56:$D$60,I$56:I$60,$D93)</f>
        <v>1.48854894776284</v>
      </c>
      <c r="J93" s="42">
        <f>_xll.SRS1Splines.Functions25.OneWay_Spline($D$56:$D$60,J$56:J$60,$D93)</f>
        <v>12.481071144595001</v>
      </c>
      <c r="K93" s="42">
        <f>_xll.SRS1Splines.Functions25.OneWay_Spline($D$56:$D$60,K$56:K$60,$D93)</f>
        <v>5.8061536201855501</v>
      </c>
      <c r="L93" s="42">
        <f>_xll.SRS1Splines.Functions25.OneWay_Spline($D$56:$D$60,L$56:L$60,$D93)</f>
        <v>0.49100236789282498</v>
      </c>
      <c r="M93" s="42">
        <f>_xll.SRS1Splines.Functions25.OneWay_Spline($D$56:$D$60,M$56:M$60,$D93)</f>
        <v>0.60589896180378999</v>
      </c>
      <c r="N93" s="42">
        <f>_xll.SRS1Splines.Functions25.OneWay_Spline($D$56:$D$60,N$56:N$60,$D93)</f>
        <v>8.1032680272496993</v>
      </c>
      <c r="P93" s="42">
        <f t="shared" si="22"/>
        <v>1.125</v>
      </c>
      <c r="Q93" s="42">
        <f>_xll.SRS1Splines.Functions25.OneWay_Spline($D$56:$D$60,Q$56:Q$60,P93)</f>
        <v>0.201983173310856</v>
      </c>
      <c r="R93" s="42">
        <f>_xll.SRS1Splines.Functions25.OneWay_Spline($D$56:$D$60,R$56:R$60,$D93)</f>
        <v>2.2364627233813201</v>
      </c>
      <c r="S93" s="42">
        <f>_xll.SRS1Splines.Functions25.OneWay_Spline($D$56:$D$60,S$56:S$60,$D93)</f>
        <v>0.82702099761490899</v>
      </c>
      <c r="T93" s="42">
        <f>_xll.SRS1Splines.Functions25.OneWay_Spline($D$56:$D$60,T$56:T$60,$D93)</f>
        <v>0.96612564235491905</v>
      </c>
      <c r="U93" s="42">
        <f>_xll.SRS1Splines.Functions25.OneWay_Spline($D$56:$D$60,U$56:U$60,$D93)</f>
        <v>1.1228737599346801</v>
      </c>
      <c r="V93" s="42">
        <f>_xll.SRS1Splines.Functions25.OneWay_Spline($D$56:$D$60,V$56:V$60,$D93)</f>
        <v>8.6924647732733291</v>
      </c>
      <c r="W93" s="42">
        <f>_xll.SRS1Splines.Functions25.OneWay_Spline($D$56:$D$60,W$56:W$60,$D93)</f>
        <v>4.8377016869311804</v>
      </c>
      <c r="X93" s="42">
        <f>_xll.SRS1Splines.Functions25.OneWay_Spline($D$56:$D$60,X$56:X$60,$D93)</f>
        <v>0.36967460178615702</v>
      </c>
      <c r="Y93" s="42">
        <f>_xll.SRS1Splines.Functions25.OneWay_Spline($D$56:$D$60,Y$56:Y$60,$D93)</f>
        <v>0.51244872107582795</v>
      </c>
      <c r="Z93" s="42">
        <f>_xll.SRS1Splines.Functions25.OneWay_Spline($D$56:$D$60,Z$56:Z$60,$D93)</f>
        <v>2.2369714813246602</v>
      </c>
      <c r="AB93" s="42">
        <f t="shared" si="23"/>
        <v>1.125</v>
      </c>
      <c r="AC93" s="42">
        <f>_xll.SRS1Splines.Functions25.OneWay_Spline($D$56:$D$60,AC$56:AC$60,AB93)</f>
        <v>0.25788137926235499</v>
      </c>
      <c r="AD93" s="42">
        <f>_xll.SRS1Splines.Functions25.OneWay_Spline($D$56:$D$60,AD$56:AD$60,$D93)</f>
        <v>3.70533773926523</v>
      </c>
      <c r="AE93" s="42">
        <f>_xll.SRS1Splines.Functions25.OneWay_Spline($D$56:$D$60,AE$56:AE$60,$D93)</f>
        <v>0.94851958741913001</v>
      </c>
      <c r="AF93" s="42">
        <f>_xll.SRS1Splines.Functions25.OneWay_Spline($D$56:$D$60,AF$56:AF$60,$D93)</f>
        <v>1.9909777836045599</v>
      </c>
      <c r="AG93" s="42">
        <f>_xll.SRS1Splines.Functions25.OneWay_Spline($D$56:$D$60,AG$56:AG$60,$D93)</f>
        <v>1.8541029453478199</v>
      </c>
      <c r="AH93" s="42">
        <f>_xll.SRS1Splines.Functions25.OneWay_Spline($D$56:$D$60,AH$56:AH$60,$D93)</f>
        <v>16.269677515916602</v>
      </c>
      <c r="AI93" s="42">
        <f>_xll.SRS1Splines.Functions25.OneWay_Spline($D$56:$D$60,AI$56:AI$60,$D93)</f>
        <v>6.7746055534399199</v>
      </c>
      <c r="AJ93" s="42">
        <f>_xll.SRS1Splines.Functions25.OneWay_Spline($D$56:$D$60,AJ$56:AJ$60,$D93)</f>
        <v>0.62251026730622705</v>
      </c>
      <c r="AK93" s="42">
        <f>_xll.SRS1Splines.Functions25.OneWay_Spline($D$56:$D$60,AK$56:AK$60,$D93)</f>
        <v>0.69479880015568196</v>
      </c>
      <c r="AL93" s="42">
        <f>_xll.SRS1Splines.Functions25.OneWay_Spline($D$56:$D$60,AL$56:AL$60,$D93)</f>
        <v>13.969564573174701</v>
      </c>
    </row>
    <row r="94" spans="1:38">
      <c r="D94" s="52">
        <f>D93+0.2</f>
        <v>1.325</v>
      </c>
      <c r="E94" s="42">
        <f>_xll.SRS1Splines.Functions25.OneWay_Spline($D$56:$D$60,$E$56:$E$60,D94)</f>
        <v>0.21275751892841299</v>
      </c>
      <c r="F94" s="42">
        <f>_xll.SRS1Splines.Functions25.OneWay_Spline($D$56:$D$60,F$56:F$60,$D94)</f>
        <v>2.9432107999002701</v>
      </c>
      <c r="G94" s="42">
        <f>_xll.SRS1Splines.Functions25.OneWay_Spline($D$56:$D$60,G$56:G$60,$D94)</f>
        <v>0.83308433405450499</v>
      </c>
      <c r="H94" s="42">
        <f>_xll.SRS1Splines.Functions25.OneWay_Spline($D$56:$D$60,H$56:H$60,$D94)</f>
        <v>1.3542571809816599</v>
      </c>
      <c r="I94" s="42">
        <f>_xll.SRS1Splines.Functions25.OneWay_Spline($D$56:$D$60,I$56:I$60,$D94)</f>
        <v>1.4247702469052199</v>
      </c>
      <c r="J94" s="42">
        <f>_xll.SRS1Splines.Functions25.OneWay_Spline($D$56:$D$60,J$56:J$60,$D94)</f>
        <v>12.605442997860401</v>
      </c>
      <c r="K94" s="42">
        <f>_xll.SRS1Splines.Functions25.OneWay_Spline($D$56:$D$60,K$56:K$60,$D94)</f>
        <v>5.78794695215079</v>
      </c>
      <c r="L94" s="42">
        <f>_xll.SRS1Splines.Functions25.OneWay_Spline($D$56:$D$60,L$56:L$60,$D94)</f>
        <v>0.47618512489541998</v>
      </c>
      <c r="M94" s="42">
        <f>_xll.SRS1Splines.Functions25.OneWay_Spline($D$56:$D$60,M$56:M$60,$D94)</f>
        <v>0.60458599287914705</v>
      </c>
      <c r="N94" s="42">
        <f>_xll.SRS1Splines.Functions25.OneWay_Spline($D$56:$D$60,N$56:N$60,$D94)</f>
        <v>8.0383109849863406</v>
      </c>
      <c r="P94" s="42">
        <f t="shared" si="22"/>
        <v>1.325</v>
      </c>
      <c r="Q94" s="42">
        <f>_xll.SRS1Splines.Functions25.OneWay_Spline($D$56:$D$60,Q$56:Q$60,P94)</f>
        <v>0.18680290062889701</v>
      </c>
      <c r="R94" s="42">
        <f>_xll.SRS1Splines.Functions25.OneWay_Spline($D$56:$D$60,R$56:R$60,$D94)</f>
        <v>2.2145183498938699</v>
      </c>
      <c r="S94" s="42">
        <f>_xll.SRS1Splines.Functions25.OneWay_Spline($D$56:$D$60,S$56:S$60,$D94)</f>
        <v>0.80658706400402402</v>
      </c>
      <c r="T94" s="42">
        <f>_xll.SRS1Splines.Functions25.OneWay_Spline($D$56:$D$60,T$56:T$60,$D94)</f>
        <v>0.90499508935584705</v>
      </c>
      <c r="U94" s="42">
        <f>_xll.SRS1Splines.Functions25.OneWay_Spline($D$56:$D$60,U$56:U$60,$D94)</f>
        <v>1.08743453393227</v>
      </c>
      <c r="V94" s="42">
        <f>_xll.SRS1Splines.Functions25.OneWay_Spline($D$56:$D$60,V$56:V$60,$D94)</f>
        <v>8.8391831961666103</v>
      </c>
      <c r="W94" s="42">
        <f>_xll.SRS1Splines.Functions25.OneWay_Spline($D$56:$D$60,W$56:W$60,$D94)</f>
        <v>4.82559933859749</v>
      </c>
      <c r="X94" s="42">
        <f>_xll.SRS1Splines.Functions25.OneWay_Spline($D$56:$D$60,X$56:X$60,$D94)</f>
        <v>0.357147149537967</v>
      </c>
      <c r="Y94" s="42">
        <f>_xll.SRS1Splines.Functions25.OneWay_Spline($D$56:$D$60,Y$56:Y$60,$D94)</f>
        <v>0.504962903202959</v>
      </c>
      <c r="Z94" s="42">
        <f>_xll.SRS1Splines.Functions25.OneWay_Spline($D$56:$D$60,Z$56:Z$60,$D94)</f>
        <v>2.2257238795385299</v>
      </c>
      <c r="AB94" s="42">
        <f t="shared" si="23"/>
        <v>1.325</v>
      </c>
      <c r="AC94" s="42">
        <f>_xll.SRS1Splines.Functions25.OneWay_Spline($D$56:$D$60,AC$56:AC$60,AB94)</f>
        <v>0.238712137227929</v>
      </c>
      <c r="AD94" s="42">
        <f>_xll.SRS1Splines.Functions25.OneWay_Spline($D$56:$D$60,AD$56:AD$60,$D94)</f>
        <v>3.6719032499066699</v>
      </c>
      <c r="AE94" s="42">
        <f>_xll.SRS1Splines.Functions25.OneWay_Spline($D$56:$D$60,AE$56:AE$60,$D94)</f>
        <v>0.90486579419814595</v>
      </c>
      <c r="AF94" s="42">
        <f>_xll.SRS1Splines.Functions25.OneWay_Spline($D$56:$D$60,AF$56:AF$60,$D94)</f>
        <v>1.9359315512628501</v>
      </c>
      <c r="AG94" s="42">
        <f>_xll.SRS1Splines.Functions25.OneWay_Spline($D$56:$D$60,AG$56:AG$60,$D94)</f>
        <v>1.7613203239283901</v>
      </c>
      <c r="AH94" s="42">
        <f>_xll.SRS1Splines.Functions25.OneWay_Spline($D$56:$D$60,AH$56:AH$60,$D94)</f>
        <v>16.371702799554299</v>
      </c>
      <c r="AI94" s="42">
        <f>_xll.SRS1Splines.Functions25.OneWay_Spline($D$56:$D$60,AI$56:AI$60,$D94)</f>
        <v>6.75029456570409</v>
      </c>
      <c r="AJ94" s="42">
        <f>_xll.SRS1Splines.Functions25.OneWay_Spline($D$56:$D$60,AJ$56:AJ$60,$D94)</f>
        <v>0.61958682603275295</v>
      </c>
      <c r="AK94" s="42">
        <f>_xll.SRS1Splines.Functions25.OneWay_Spline($D$56:$D$60,AK$56:AK$60,$D94)</f>
        <v>0.69322243023266295</v>
      </c>
      <c r="AL94" s="42">
        <f>_xll.SRS1Splines.Functions25.OneWay_Spline($D$56:$D$60,AL$56:AL$60,$D94)</f>
        <v>13.8508980904342</v>
      </c>
    </row>
    <row r="95" spans="1:38">
      <c r="D95" s="52">
        <f t="shared" ref="D95:D96" si="25">D94+0.2</f>
        <v>1.5249999999999999</v>
      </c>
      <c r="E95" s="42">
        <f>_xll.SRS1Splines.Functions25.OneWay_Spline($D$56:$D$60,$E$56:$E$60,D95)</f>
        <v>0.19639408127494401</v>
      </c>
      <c r="F95" s="42">
        <f>_xll.SRS1Splines.Functions25.OneWay_Spline($D$56:$D$60,F$56:F$60,$D95)</f>
        <v>2.8930108338754499</v>
      </c>
      <c r="G95" s="42">
        <f>_xll.SRS1Splines.Functions25.OneWay_Spline($D$56:$D$60,G$56:G$60,$D95)</f>
        <v>0.79004660052285203</v>
      </c>
      <c r="H95" s="42">
        <f>_xll.SRS1Splines.Functions25.OneWay_Spline($D$56:$D$60,H$56:H$60,$D95)</f>
        <v>1.26169817719917</v>
      </c>
      <c r="I95" s="42">
        <f>_xll.SRS1Splines.Functions25.OneWay_Spline($D$56:$D$60,I$56:I$60,$D95)</f>
        <v>1.36483429352385</v>
      </c>
      <c r="J95" s="42">
        <f>_xll.SRS1Splines.Functions25.OneWay_Spline($D$56:$D$60,J$56:J$60,$D95)</f>
        <v>12.7246055588425</v>
      </c>
      <c r="K95" s="42">
        <f>_xll.SRS1Splines.Functions25.OneWay_Spline($D$56:$D$60,K$56:K$60,$D95)</f>
        <v>5.7549511291436097</v>
      </c>
      <c r="L95" s="42">
        <f>_xll.SRS1Splines.Functions25.OneWay_Spline($D$56:$D$60,L$56:L$60,$D95)</f>
        <v>0.46165679207242699</v>
      </c>
      <c r="M95" s="42">
        <f>_xll.SRS1Splines.Functions25.OneWay_Spline($D$56:$D$60,M$56:M$60,$D95)</f>
        <v>0.60219294457235195</v>
      </c>
      <c r="N95" s="42">
        <f>_xll.SRS1Splines.Functions25.OneWay_Spline($D$56:$D$60,N$56:N$60,$D95)</f>
        <v>7.9204936158446797</v>
      </c>
      <c r="P95" s="42">
        <f t="shared" si="22"/>
        <v>1.5249999999999999</v>
      </c>
      <c r="Q95" s="42">
        <f>_xll.SRS1Splines.Functions25.OneWay_Spline($D$56:$D$60,Q$56:Q$60,P95)</f>
        <v>0.17234457100511</v>
      </c>
      <c r="R95" s="42">
        <f>_xll.SRS1Splines.Functions25.OneWay_Spline($D$56:$D$60,R$56:R$60,$D95)</f>
        <v>2.1747264421986698</v>
      </c>
      <c r="S95" s="42">
        <f>_xll.SRS1Splines.Functions25.OneWay_Spline($D$56:$D$60,S$56:S$60,$D95)</f>
        <v>0.78351713200319895</v>
      </c>
      <c r="T95" s="42">
        <f>_xll.SRS1Splines.Functions25.OneWay_Spline($D$56:$D$60,T$56:T$60,$D95)</f>
        <v>0.84642497836720698</v>
      </c>
      <c r="U95" s="42">
        <f>_xll.SRS1Splines.Functions25.OneWay_Spline($D$56:$D$60,U$56:U$60,$D95)</f>
        <v>1.05448988112211</v>
      </c>
      <c r="V95" s="42">
        <f>_xll.SRS1Splines.Functions25.OneWay_Spline($D$56:$D$60,V$56:V$60,$D95)</f>
        <v>8.9797563448025794</v>
      </c>
      <c r="W95" s="42">
        <f>_xll.SRS1Splines.Functions25.OneWay_Spline($D$56:$D$60,W$56:W$60,$D95)</f>
        <v>4.8036663334574303</v>
      </c>
      <c r="X95" s="42">
        <f>_xll.SRS1Splines.Functions25.OneWay_Spline($D$56:$D$60,X$56:X$60,$D95)</f>
        <v>0.34514440733158602</v>
      </c>
      <c r="Y95" s="42">
        <f>_xll.SRS1Splines.Functions25.OneWay_Spline($D$56:$D$60,Y$56:Y$60,$D95)</f>
        <v>0.49760616504213401</v>
      </c>
      <c r="Z95" s="42">
        <f>_xll.SRS1Splines.Functions25.OneWay_Spline($D$56:$D$60,Z$56:Z$60,$D95)</f>
        <v>2.2052789998977902</v>
      </c>
      <c r="AB95" s="42">
        <f t="shared" si="23"/>
        <v>1.5249999999999999</v>
      </c>
      <c r="AC95" s="42">
        <f>_xll.SRS1Splines.Functions25.OneWay_Spline($D$56:$D$60,AC$56:AC$60,AB95)</f>
        <v>0.22044359154477799</v>
      </c>
      <c r="AD95" s="42">
        <f>_xll.SRS1Splines.Functions25.OneWay_Spline($D$56:$D$60,AD$56:AD$60,$D95)</f>
        <v>3.6112952255522202</v>
      </c>
      <c r="AE95" s="42">
        <f>_xll.SRS1Splines.Functions25.OneWay_Spline($D$56:$D$60,AE$56:AE$60,$D95)</f>
        <v>0.86370288392123695</v>
      </c>
      <c r="AF95" s="42">
        <f>_xll.SRS1Splines.Functions25.OneWay_Spline($D$56:$D$60,AF$56:AF$60,$D95)</f>
        <v>1.8729582792186601</v>
      </c>
      <c r="AG95" s="42">
        <f>_xll.SRS1Splines.Functions25.OneWay_Spline($D$56:$D$60,AG$56:AG$60,$D95)</f>
        <v>1.67321631892941</v>
      </c>
      <c r="AH95" s="42">
        <f>_xll.SRS1Splines.Functions25.OneWay_Spline($D$56:$D$60,AH$56:AH$60,$D95)</f>
        <v>16.4694547728825</v>
      </c>
      <c r="AI95" s="42">
        <f>_xll.SRS1Splines.Functions25.OneWay_Spline($D$56:$D$60,AI$56:AI$60,$D95)</f>
        <v>6.7062359248297998</v>
      </c>
      <c r="AJ95" s="42">
        <f>_xll.SRS1Splines.Functions25.OneWay_Spline($D$56:$D$60,AJ$56:AJ$60,$D95)</f>
        <v>0.61426699738248702</v>
      </c>
      <c r="AK95" s="42">
        <f>_xll.SRS1Splines.Functions25.OneWay_Spline($D$56:$D$60,AK$56:AK$60,$D95)</f>
        <v>0.69034645428921404</v>
      </c>
      <c r="AL95" s="42">
        <f>_xll.SRS1Splines.Functions25.OneWay_Spline($D$56:$D$60,AL$56:AL$60,$D95)</f>
        <v>13.6357082317916</v>
      </c>
    </row>
    <row r="96" spans="1:38">
      <c r="D96" s="52">
        <f t="shared" si="25"/>
        <v>1.7249999999999999</v>
      </c>
      <c r="E96" s="42">
        <f>_xll.SRS1Splines.Functions25.OneWay_Spline($D$56:$D$60,$E$56:$E$60,D96)</f>
        <v>0.18082896158002201</v>
      </c>
      <c r="F96" s="42">
        <f>_xll.SRS1Splines.Functions25.OneWay_Spline($D$56:$D$60,F$56:F$60,$D96)</f>
        <v>2.8223504251640601</v>
      </c>
      <c r="G96" s="42">
        <f>_xll.SRS1Splines.Functions25.OneWay_Spline($D$56:$D$60,G$56:G$60,$D96)</f>
        <v>0.74915854407372595</v>
      </c>
      <c r="H96" s="42">
        <f>_xll.SRS1Splines.Functions25.OneWay_Spline($D$56:$D$60,H$56:H$60,$D96)</f>
        <v>1.173185468664</v>
      </c>
      <c r="I96" s="42">
        <f>_xll.SRS1Splines.Functions25.OneWay_Spline($D$56:$D$60,I$56:I$60,$D96)</f>
        <v>1.30857546777183</v>
      </c>
      <c r="J96" s="42">
        <f>_xll.SRS1Splines.Functions25.OneWay_Spline($D$56:$D$60,J$56:J$60,$D96)</f>
        <v>12.838558827541201</v>
      </c>
      <c r="K96" s="42">
        <f>_xll.SRS1Splines.Functions25.OneWay_Spline($D$56:$D$60,K$56:K$60,$D96)</f>
        <v>5.70852607346034</v>
      </c>
      <c r="L96" s="42">
        <f>_xll.SRS1Splines.Functions25.OneWay_Spline($D$56:$D$60,L$56:L$60,$D96)</f>
        <v>0.44743551232749501</v>
      </c>
      <c r="M96" s="42">
        <f>_xll.SRS1Splines.Functions25.OneWay_Spline($D$56:$D$60,M$56:M$60,$D96)</f>
        <v>0.59880466061698101</v>
      </c>
      <c r="N96" s="42">
        <f>_xll.SRS1Splines.Functions25.OneWay_Spline($D$56:$D$60,N$56:N$60,$D96)</f>
        <v>7.7545740304741502</v>
      </c>
      <c r="P96" s="42">
        <f t="shared" si="22"/>
        <v>1.7249999999999999</v>
      </c>
      <c r="Q96" s="42">
        <f>_xll.SRS1Splines.Functions25.OneWay_Spline($D$56:$D$60,Q$56:Q$60,P96)</f>
        <v>0.158596008117496</v>
      </c>
      <c r="R96" s="42">
        <f>_xll.SRS1Splines.Functions25.OneWay_Spline($D$56:$D$60,R$56:R$60,$D96)</f>
        <v>2.1187043922628801</v>
      </c>
      <c r="S96" s="42">
        <f>_xll.SRS1Splines.Functions25.OneWay_Spline($D$56:$D$60,S$56:S$60,$D96)</f>
        <v>0.75811654830935804</v>
      </c>
      <c r="T96" s="42">
        <f>_xll.SRS1Splines.Functions25.OneWay_Spline($D$56:$D$60,T$56:T$60,$D96)</f>
        <v>0.79041530938899995</v>
      </c>
      <c r="U96" s="42">
        <f>_xll.SRS1Splines.Functions25.OneWay_Spline($D$56:$D$60,U$56:U$60,$D96)</f>
        <v>1.02389697060122</v>
      </c>
      <c r="V96" s="42">
        <f>_xll.SRS1Splines.Functions25.OneWay_Spline($D$56:$D$60,V$56:V$60,$D96)</f>
        <v>9.1141842191812295</v>
      </c>
      <c r="W96" s="42">
        <f>_xll.SRS1Splines.Functions25.OneWay_Spline($D$56:$D$60,W$56:W$60,$D96)</f>
        <v>4.7728066399529796</v>
      </c>
      <c r="X96" s="42">
        <f>_xll.SRS1Splines.Functions25.OneWay_Spline($D$56:$D$60,X$56:X$60,$D96)</f>
        <v>0.33366637516701297</v>
      </c>
      <c r="Y96" s="42">
        <f>_xll.SRS1Splines.Functions25.OneWay_Spline($D$56:$D$60,Y$56:Y$60,$D96)</f>
        <v>0.49039239515280603</v>
      </c>
      <c r="Z96" s="42">
        <f>_xll.SRS1Splines.Functions25.OneWay_Spline($D$56:$D$60,Z$56:Z$60,$D96)</f>
        <v>2.1764175535822998</v>
      </c>
      <c r="AB96" s="42">
        <f t="shared" si="23"/>
        <v>1.7249999999999999</v>
      </c>
      <c r="AC96" s="42">
        <f>_xll.SRS1Splines.Functions25.OneWay_Spline($D$56:$D$60,AC$56:AC$60,AB96)</f>
        <v>0.203061915042547</v>
      </c>
      <c r="AD96" s="42">
        <f>_xll.SRS1Splines.Functions25.OneWay_Spline($D$56:$D$60,AD$56:AD$60,$D96)</f>
        <v>3.5259964580652499</v>
      </c>
      <c r="AE96" s="42">
        <f>_xll.SRS1Splines.Functions25.OneWay_Spline($D$56:$D$60,AE$56:AE$60,$D96)</f>
        <v>0.82493719407688604</v>
      </c>
      <c r="AF96" s="42">
        <f>_xll.SRS1Splines.Functions25.OneWay_Spline($D$56:$D$60,AF$56:AF$60,$D96)</f>
        <v>1.80295276114644</v>
      </c>
      <c r="AG96" s="42">
        <f>_xll.SRS1Splines.Functions25.OneWay_Spline($D$56:$D$60,AG$56:AG$60,$D96)</f>
        <v>1.5896788900579</v>
      </c>
      <c r="AH96" s="42">
        <f>_xll.SRS1Splines.Functions25.OneWay_Spline($D$56:$D$60,AH$56:AH$60,$D96)</f>
        <v>16.562933435901201</v>
      </c>
      <c r="AI96" s="42">
        <f>_xll.SRS1Splines.Functions25.OneWay_Spline($D$56:$D$60,AI$56:AI$60,$D96)</f>
        <v>6.6442455069677102</v>
      </c>
      <c r="AJ96" s="42">
        <f>_xll.SRS1Splines.Functions25.OneWay_Spline($D$56:$D$60,AJ$56:AJ$60,$D96)</f>
        <v>0.60674798700383104</v>
      </c>
      <c r="AK96" s="42">
        <f>_xll.SRS1Splines.Functions25.OneWay_Spline($D$56:$D$60,AK$56:AK$60,$D96)</f>
        <v>0.68626996092491099</v>
      </c>
      <c r="AL96" s="42">
        <f>_xll.SRS1Splines.Functions25.OneWay_Spline($D$56:$D$60,AL$56:AL$60,$D96)</f>
        <v>13.332730507366</v>
      </c>
    </row>
    <row r="97" spans="4:38">
      <c r="D97" s="42">
        <v>2</v>
      </c>
      <c r="E97" s="42">
        <f>_xll.SRS1Splines.Functions25.OneWay_Spline($D$56:$D$60,$E$56:$E$60,D97)</f>
        <v>0.16070654245080301</v>
      </c>
      <c r="F97" s="42">
        <f>_xll.SRS1Splines.Functions25.OneWay_Spline($D$56:$D$60,F$56:F$60,$D97)</f>
        <v>2.6955501392802899</v>
      </c>
      <c r="G97" s="42">
        <f>_xll.SRS1Splines.Functions25.OneWay_Spline($D$56:$D$60,G$56:G$60,$D97)</f>
        <v>0.69637027683241703</v>
      </c>
      <c r="H97" s="42">
        <f>_xll.SRS1Splines.Functions25.OneWay_Spline($D$56:$D$60,H$56:H$60,$D97)</f>
        <v>1.05808733588666</v>
      </c>
      <c r="I97" s="42">
        <f>_xll.SRS1Splines.Functions25.OneWay_Spline($D$56:$D$60,I$56:I$60,$D97)</f>
        <v>1.23691941289426</v>
      </c>
      <c r="J97" s="42">
        <f>_xll.SRS1Splines.Functions25.OneWay_Spline($D$56:$D$60,J$56:J$60,$D97)</f>
        <v>12.986738774445501</v>
      </c>
      <c r="K97" s="42">
        <f>_xll.SRS1Splines.Functions25.OneWay_Spline($D$56:$D$60,K$56:K$60,$D97)</f>
        <v>5.6252622633069098</v>
      </c>
      <c r="L97" s="42">
        <f>_xll.SRS1Splines.Functions25.OneWay_Spline($D$56:$D$60,L$56:L$60,$D97)</f>
        <v>0.42841593973707598</v>
      </c>
      <c r="M97" s="42">
        <f>_xll.SRS1Splines.Functions25.OneWay_Spline($D$56:$D$60,M$56:M$60,$D97)</f>
        <v>0.59267658761822095</v>
      </c>
      <c r="N97" s="42">
        <f>_xll.SRS1Splines.Functions25.OneWay_Spline($D$56:$D$60,N$56:N$60,$D97)</f>
        <v>7.4566329410163501</v>
      </c>
      <c r="P97" s="42">
        <f t="shared" si="22"/>
        <v>2</v>
      </c>
      <c r="Q97" s="42">
        <f>_xll.SRS1Splines.Functions25.OneWay_Spline($D$56:$D$60,Q$56:Q$60,P97)</f>
        <v>0.14082828328882199</v>
      </c>
      <c r="R97" s="42">
        <f>_xll.SRS1Splines.Functions25.OneWay_Spline($D$56:$D$60,R$56:R$60,$D97)</f>
        <v>2.0181443045229299</v>
      </c>
      <c r="S97" s="42">
        <f>_xll.SRS1Splines.Functions25.OneWay_Spline($D$56:$D$60,S$56:S$60,$D97)</f>
        <v>0.71994612415434001</v>
      </c>
      <c r="T97" s="42">
        <f>_xll.SRS1Splines.Functions25.OneWay_Spline($D$56:$D$60,T$56:T$60,$D97)</f>
        <v>0.71758273626412294</v>
      </c>
      <c r="U97" s="42">
        <f>_xll.SRS1Splines.Functions25.OneWay_Spline($D$56:$D$60,U$56:U$60,$D97)</f>
        <v>0.985409304747486</v>
      </c>
      <c r="V97" s="42">
        <f>_xll.SRS1Splines.Functions25.OneWay_Spline($D$56:$D$60,V$56:V$60,$D97)</f>
        <v>9.2889884658286199</v>
      </c>
      <c r="W97" s="42">
        <f>_xll.SRS1Splines.Functions25.OneWay_Spline($D$56:$D$60,W$56:W$60,$D97)</f>
        <v>4.7174594653824604</v>
      </c>
      <c r="X97" s="42">
        <f>_xll.SRS1Splines.Functions25.OneWay_Spline($D$56:$D$60,X$56:X$60,$D97)</f>
        <v>0.31874083405586801</v>
      </c>
      <c r="Y97" s="42">
        <f>_xll.SRS1Splines.Functions25.OneWay_Spline($D$56:$D$60,Y$56:Y$60,$D97)</f>
        <v>0.48073241402594702</v>
      </c>
      <c r="Z97" s="42">
        <f>_xll.SRS1Splines.Functions25.OneWay_Spline($D$56:$D$60,Z$56:Z$60,$D97)</f>
        <v>2.1244244889699302</v>
      </c>
      <c r="AB97" s="42">
        <f t="shared" si="23"/>
        <v>2</v>
      </c>
      <c r="AC97" s="42">
        <f>_xll.SRS1Splines.Functions25.OneWay_Spline($D$56:$D$60,AC$56:AC$60,AB97)</f>
        <v>0.18058480161278501</v>
      </c>
      <c r="AD97" s="42">
        <f>_xll.SRS1Splines.Functions25.OneWay_Spline($D$56:$D$60,AD$56:AD$60,$D97)</f>
        <v>3.37295597403764</v>
      </c>
      <c r="AE97" s="42">
        <f>_xll.SRS1Splines.Functions25.OneWay_Spline($D$56:$D$60,AE$56:AE$60,$D97)</f>
        <v>0.775376532043898</v>
      </c>
      <c r="AF97" s="42">
        <f>_xll.SRS1Splines.Functions25.OneWay_Spline($D$56:$D$60,AF$56:AF$60,$D97)</f>
        <v>1.69685649366317</v>
      </c>
      <c r="AG97" s="42">
        <f>_xll.SRS1Splines.Functions25.OneWay_Spline($D$56:$D$60,AG$56:AG$60,$D97)</f>
        <v>1.48206547955298</v>
      </c>
      <c r="AH97" s="42">
        <f>_xll.SRS1Splines.Functions25.OneWay_Spline($D$56:$D$60,AH$56:AH$60,$D97)</f>
        <v>16.684489083062399</v>
      </c>
      <c r="AI97" s="42">
        <f>_xll.SRS1Splines.Functions25.OneWay_Spline($D$56:$D$60,AI$56:AI$60,$D97)</f>
        <v>6.5330650612313601</v>
      </c>
      <c r="AJ97" s="42">
        <f>_xll.SRS1Splines.Functions25.OneWay_Spline($D$56:$D$60,AJ$56:AJ$60,$D97)</f>
        <v>0.593180746146037</v>
      </c>
      <c r="AK97" s="42">
        <f>_xll.SRS1Splines.Functions25.OneWay_Spline($D$56:$D$60,AK$56:AK$60,$D97)</f>
        <v>0.67888657993975499</v>
      </c>
      <c r="AL97" s="42">
        <f>_xll.SRS1Splines.Functions25.OneWay_Spline($D$56:$D$60,AL$56:AL$60,$D97)</f>
        <v>12.7888413930628</v>
      </c>
    </row>
    <row r="98" spans="4:38">
      <c r="D98" s="42">
        <f>D97+0.25</f>
        <v>2.25</v>
      </c>
      <c r="E98" s="42">
        <f>_xll.SRS1Splines.Functions25.OneWay_Spline($D$56:$D$60,$E$56:$E$60,D98)</f>
        <v>0.143673402242671</v>
      </c>
      <c r="F98" s="42">
        <f>_xll.SRS1Splines.Functions25.OneWay_Spline($D$56:$D$60,F$56:F$60,$D98)</f>
        <v>2.5545572464436201</v>
      </c>
      <c r="G98" s="42">
        <f>_xll.SRS1Splines.Functions25.OneWay_Spline($D$56:$D$60,G$56:G$60,$D98)</f>
        <v>0.651746853058492</v>
      </c>
      <c r="H98" s="42">
        <f>_xll.SRS1Splines.Functions25.OneWay_Spline($D$56:$D$60,H$56:H$60,$D98)</f>
        <v>0.96009112286558795</v>
      </c>
      <c r="I98" s="42">
        <f>_xll.SRS1Splines.Functions25.OneWay_Spline($D$56:$D$60,I$56:I$60,$D98)</f>
        <v>1.1771763188641899</v>
      </c>
      <c r="J98" s="42">
        <f>_xll.SRS1Splines.Functions25.OneWay_Spline($D$56:$D$60,J$56:J$60,$D98)</f>
        <v>13.1129013219334</v>
      </c>
      <c r="K98" s="42">
        <f>_xll.SRS1Splines.Functions25.OneWay_Spline($D$56:$D$60,K$56:K$60,$D98)</f>
        <v>5.5327415081215001</v>
      </c>
      <c r="L98" s="42">
        <f>_xll.SRS1Splines.Functions25.OneWay_Spline($D$56:$D$60,L$56:L$60,$D98)</f>
        <v>0.41169863145954799</v>
      </c>
      <c r="M98" s="42">
        <f>_xll.SRS1Splines.Functions25.OneWay_Spline($D$56:$D$60,M$56:M$60,$D98)</f>
        <v>0.58579759609644599</v>
      </c>
      <c r="N98" s="42">
        <f>_xll.SRS1Splines.Functions25.OneWay_Spline($D$56:$D$60,N$56:N$60,$D98)</f>
        <v>7.1250743489750104</v>
      </c>
      <c r="P98" s="42">
        <f t="shared" si="22"/>
        <v>2.25</v>
      </c>
      <c r="Q98" s="42">
        <f>_xll.SRS1Splines.Functions25.OneWay_Spline($D$56:$D$60,Q$56:Q$60,P98)</f>
        <v>0.12579365474072199</v>
      </c>
      <c r="R98" s="42">
        <f>_xll.SRS1Splines.Functions25.OneWay_Spline($D$56:$D$60,R$56:R$60,$D98)</f>
        <v>1.90629004445186</v>
      </c>
      <c r="S98" s="42">
        <f>_xll.SRS1Splines.Functions25.OneWay_Spline($D$56:$D$60,S$56:S$60,$D98)</f>
        <v>0.68259091844917497</v>
      </c>
      <c r="T98" s="42">
        <f>_xll.SRS1Splines.Functions25.OneWay_Spline($D$56:$D$60,T$56:T$60,$D98)</f>
        <v>0.65557203132396502</v>
      </c>
      <c r="U98" s="42">
        <f>_xll.SRS1Splines.Functions25.OneWay_Spline($D$56:$D$60,U$56:U$60,$D98)</f>
        <v>0.95373207025061701</v>
      </c>
      <c r="V98" s="42">
        <f>_xll.SRS1Splines.Functions25.OneWay_Spline($D$56:$D$60,V$56:V$60,$D98)</f>
        <v>9.4378193267478494</v>
      </c>
      <c r="W98" s="42">
        <f>_xll.SRS1Splines.Functions25.OneWay_Spline($D$56:$D$60,W$56:W$60,$D98)</f>
        <v>4.6559590082305897</v>
      </c>
      <c r="X98" s="42">
        <f>_xll.SRS1Splines.Functions25.OneWay_Spline($D$56:$D$60,X$56:X$60,$D98)</f>
        <v>0.30603301273080602</v>
      </c>
      <c r="Y98" s="42">
        <f>_xll.SRS1Splines.Functions25.OneWay_Spline($D$56:$D$60,Y$56:Y$60,$D98)</f>
        <v>0.472238337463604</v>
      </c>
      <c r="Z98" s="42">
        <f>_xll.SRS1Splines.Functions25.OneWay_Spline($D$56:$D$60,Z$56:Z$60,$D98)</f>
        <v>2.0663382968797102</v>
      </c>
      <c r="AB98" s="42">
        <f t="shared" si="23"/>
        <v>2.25</v>
      </c>
      <c r="AC98" s="42">
        <f>_xll.SRS1Splines.Functions25.OneWay_Spline($D$56:$D$60,AC$56:AC$60,AB98)</f>
        <v>0.16155314974461901</v>
      </c>
      <c r="AD98" s="42">
        <f>_xll.SRS1Splines.Functions25.OneWay_Spline($D$56:$D$60,AD$56:AD$60,$D98)</f>
        <v>3.2028244484353698</v>
      </c>
      <c r="AE98" s="42">
        <f>_xll.SRS1Splines.Functions25.OneWay_Spline($D$56:$D$60,AE$56:AE$60,$D98)</f>
        <v>0.73389577271143702</v>
      </c>
      <c r="AF98" s="42">
        <f>_xll.SRS1Splines.Functions25.OneWay_Spline($D$56:$D$60,AF$56:AF$60,$D98)</f>
        <v>1.59229344480097</v>
      </c>
      <c r="AG98" s="42">
        <f>_xll.SRS1Splines.Functions25.OneWay_Spline($D$56:$D$60,AG$56:AG$60,$D98)</f>
        <v>1.39129824107926</v>
      </c>
      <c r="AH98" s="42">
        <f>_xll.SRS1Splines.Functions25.OneWay_Spline($D$56:$D$60,AH$56:AH$60,$D98)</f>
        <v>16.787983317118901</v>
      </c>
      <c r="AI98" s="42">
        <f>_xll.SRS1Splines.Functions25.OneWay_Spline($D$56:$D$60,AI$56:AI$60,$D98)</f>
        <v>6.4095240080124203</v>
      </c>
      <c r="AJ98" s="42">
        <f>_xll.SRS1Splines.Functions25.OneWay_Spline($D$56:$D$60,AJ$56:AJ$60,$D98)</f>
        <v>0.57799378617040698</v>
      </c>
      <c r="AK98" s="42">
        <f>_xll.SRS1Splines.Functions25.OneWay_Spline($D$56:$D$60,AK$56:AK$60,$D98)</f>
        <v>0.67058414005946698</v>
      </c>
      <c r="AL98" s="42">
        <f>_xll.SRS1Splines.Functions25.OneWay_Spline($D$56:$D$60,AL$56:AL$60,$D98)</f>
        <v>12.1838104010703</v>
      </c>
    </row>
    <row r="99" spans="4:38">
      <c r="D99" s="42">
        <f t="shared" ref="D99:D117" si="26">D98+0.25</f>
        <v>2.5</v>
      </c>
      <c r="E99" s="42">
        <f>_xll.SRS1Splines.Functions25.OneWay_Spline($D$56:$D$60,$E$56:$E$60,D99)</f>
        <v>0.127813991141811</v>
      </c>
      <c r="F99" s="42">
        <f>_xll.SRS1Splines.Functions25.OneWay_Spline($D$56:$D$60,F$56:F$60,$D99)</f>
        <v>2.39320676064788</v>
      </c>
      <c r="G99" s="42">
        <f>_xll.SRS1Splines.Functions25.OneWay_Spline($D$56:$D$60,G$56:G$60,$D99)</f>
        <v>0.61024422765613995</v>
      </c>
      <c r="H99" s="42">
        <f>_xll.SRS1Splines.Functions25.OneWay_Spline($D$56:$D$60,H$56:H$60,$D99)</f>
        <v>0.86841724616845095</v>
      </c>
      <c r="I99" s="42">
        <f>_xll.SRS1Splines.Functions25.OneWay_Spline($D$56:$D$60,I$56:I$60,$D99)</f>
        <v>1.1222406555908599</v>
      </c>
      <c r="J99" s="42">
        <f>_xll.SRS1Splines.Functions25.OneWay_Spline($D$56:$D$60,J$56:J$60,$D99)</f>
        <v>13.2309243502285</v>
      </c>
      <c r="K99" s="42">
        <f>_xll.SRS1Splines.Functions25.OneWay_Spline($D$56:$D$60,K$56:K$60,$D99)</f>
        <v>5.4269402617611604</v>
      </c>
      <c r="L99" s="42">
        <f>_xll.SRS1Splines.Functions25.OneWay_Spline($D$56:$D$60,L$56:L$60,$D99)</f>
        <v>0.395563856156678</v>
      </c>
      <c r="M99" s="42">
        <f>_xll.SRS1Splines.Functions25.OneWay_Spline($D$56:$D$60,M$56:M$60,$D99)</f>
        <v>0.57784410908346895</v>
      </c>
      <c r="N99" s="42">
        <f>_xll.SRS1Splines.Functions25.OneWay_Spline($D$56:$D$60,N$56:N$60,$D99)</f>
        <v>6.7453062801764103</v>
      </c>
      <c r="P99" s="42">
        <f t="shared" si="22"/>
        <v>2.5</v>
      </c>
      <c r="Q99" s="42">
        <f>_xll.SRS1Splines.Functions25.OneWay_Spline($D$56:$D$60,Q$56:Q$60,P99)</f>
        <v>0.111799069269063</v>
      </c>
      <c r="R99" s="42">
        <f>_xll.SRS1Splines.Functions25.OneWay_Spline($D$56:$D$60,R$56:R$60,$D99)</f>
        <v>1.77823719631869</v>
      </c>
      <c r="S99" s="42">
        <f>_xll.SRS1Splines.Functions25.OneWay_Spline($D$56:$D$60,S$56:S$60,$D99)</f>
        <v>0.64332357224921399</v>
      </c>
      <c r="T99" s="42">
        <f>_xll.SRS1Splines.Functions25.OneWay_Spline($D$56:$D$60,T$56:T$60,$D99)</f>
        <v>0.59756201702510703</v>
      </c>
      <c r="U99" s="42">
        <f>_xll.SRS1Splines.Functions25.OneWay_Spline($D$56:$D$60,U$56:U$60,$D99)</f>
        <v>0.92492042991935697</v>
      </c>
      <c r="V99" s="42">
        <f>_xll.SRS1Splines.Functions25.OneWay_Spline($D$56:$D$60,V$56:V$60,$D99)</f>
        <v>9.57704819664003</v>
      </c>
      <c r="W99" s="42">
        <f>_xll.SRS1Splines.Functions25.OneWay_Spline($D$56:$D$60,W$56:W$60,$D99)</f>
        <v>4.5856307342626703</v>
      </c>
      <c r="X99" s="42">
        <f>_xll.SRS1Splines.Functions25.OneWay_Spline($D$56:$D$60,X$56:X$60,$D99)</f>
        <v>0.29414505084607101</v>
      </c>
      <c r="Y99" s="42">
        <f>_xll.SRS1Splines.Functions25.OneWay_Spline($D$56:$D$60,Y$56:Y$60,$D99)</f>
        <v>0.464046314494243</v>
      </c>
      <c r="Z99" s="42">
        <f>_xll.SRS1Splines.Functions25.OneWay_Spline($D$56:$D$60,Z$56:Z$60,$D99)</f>
        <v>1.9995232162773999</v>
      </c>
      <c r="AB99" s="42">
        <f t="shared" si="23"/>
        <v>2.5</v>
      </c>
      <c r="AC99" s="42">
        <f>_xll.SRS1Splines.Functions25.OneWay_Spline($D$56:$D$60,AC$56:AC$60,AB99)</f>
        <v>0.143828913014559</v>
      </c>
      <c r="AD99" s="42">
        <f>_xll.SRS1Splines.Functions25.OneWay_Spline($D$56:$D$60,AD$56:AD$60,$D99)</f>
        <v>3.0081763249770601</v>
      </c>
      <c r="AE99" s="42">
        <f>_xll.SRS1Splines.Functions25.OneWay_Spline($D$56:$D$60,AE$56:AE$60,$D99)</f>
        <v>0.69563015998569599</v>
      </c>
      <c r="AF99" s="42">
        <f>_xll.SRS1Splines.Functions25.OneWay_Spline($D$56:$D$60,AF$56:AF$60,$D99)</f>
        <v>1.48181067881673</v>
      </c>
      <c r="AG99" s="42">
        <f>_xll.SRS1Splines.Functions25.OneWay_Spline($D$56:$D$60,AG$56:AG$60,$D99)</f>
        <v>1.3070316745827599</v>
      </c>
      <c r="AH99" s="42">
        <f>_xll.SRS1Splines.Functions25.OneWay_Spline($D$56:$D$60,AH$56:AH$60,$D99)</f>
        <v>16.884800503817001</v>
      </c>
      <c r="AI99" s="42">
        <f>_xll.SRS1Splines.Functions25.OneWay_Spline($D$56:$D$60,AI$56:AI$60,$D99)</f>
        <v>6.2682497892596603</v>
      </c>
      <c r="AJ99" s="42">
        <f>_xll.SRS1Splines.Functions25.OneWay_Spline($D$56:$D$60,AJ$56:AJ$60,$D99)</f>
        <v>0.56048758986205105</v>
      </c>
      <c r="AK99" s="42">
        <f>_xll.SRS1Splines.Functions25.OneWay_Spline($D$56:$D$60,AK$56:AK$60,$D99)</f>
        <v>0.66096713573014199</v>
      </c>
      <c r="AL99" s="42">
        <f>_xll.SRS1Splines.Functions25.OneWay_Spline($D$56:$D$60,AL$56:AL$60,$D99)</f>
        <v>11.4910893440754</v>
      </c>
    </row>
    <row r="100" spans="4:38">
      <c r="D100" s="42">
        <f t="shared" si="26"/>
        <v>2.75</v>
      </c>
      <c r="E100" s="42">
        <f>_xll.SRS1Splines.Functions25.OneWay_Spline($D$56:$D$60,$E$56:$E$60,D100)</f>
        <v>0.113102915112722</v>
      </c>
      <c r="F100" s="42">
        <f>_xll.SRS1Splines.Functions25.OneWay_Spline($D$56:$D$60,F$56:F$60,$D100)</f>
        <v>2.2155027676650398</v>
      </c>
      <c r="G100" s="42">
        <f>_xll.SRS1Splines.Functions25.OneWay_Spline($D$56:$D$60,G$56:G$60,$D100)</f>
        <v>0.57178030680815894</v>
      </c>
      <c r="H100" s="42">
        <f>_xll.SRS1Splines.Functions25.OneWay_Spline($D$56:$D$60,H$56:H$60,$D100)</f>
        <v>0.78306570579525503</v>
      </c>
      <c r="I100" s="42">
        <f>_xll.SRS1Splines.Functions25.OneWay_Spline($D$56:$D$60,I$56:I$60,$D100)</f>
        <v>1.07178894681077</v>
      </c>
      <c r="J100" s="42">
        <f>_xll.SRS1Splines.Functions25.OneWay_Spline($D$56:$D$60,J$56:J$60,$D100)</f>
        <v>13.3408078593308</v>
      </c>
      <c r="K100" s="42">
        <f>_xll.SRS1Splines.Functions25.OneWay_Spline($D$56:$D$60,K$56:K$60,$D100)</f>
        <v>5.3105146224608699</v>
      </c>
      <c r="L100" s="42">
        <f>_xll.SRS1Splines.Functions25.OneWay_Spline($D$56:$D$60,L$56:L$60,$D100)</f>
        <v>0.38004704918715299</v>
      </c>
      <c r="M100" s="42">
        <f>_xll.SRS1Splines.Functions25.OneWay_Spline($D$56:$D$60,M$56:M$60,$D100)</f>
        <v>0.56898183699642801</v>
      </c>
      <c r="N100" s="42">
        <f>_xll.SRS1Splines.Functions25.OneWay_Spline($D$56:$D$60,N$56:N$60,$D100)</f>
        <v>6.3266219194827098</v>
      </c>
      <c r="P100" s="42">
        <f t="shared" si="22"/>
        <v>2.75</v>
      </c>
      <c r="Q100" s="42">
        <f>_xll.SRS1Splines.Functions25.OneWay_Spline($D$56:$D$60,Q$56:Q$60,P100)</f>
        <v>9.8820744994937398E-2</v>
      </c>
      <c r="R100" s="42">
        <f>_xll.SRS1Splines.Functions25.OneWay_Spline($D$56:$D$60,R$56:R$60,$D100)</f>
        <v>1.63714472880924</v>
      </c>
      <c r="S100" s="42">
        <f>_xll.SRS1Splines.Functions25.OneWay_Spline($D$56:$D$60,S$56:S$60,$D100)</f>
        <v>0.60274046582188801</v>
      </c>
      <c r="T100" s="42">
        <f>_xll.SRS1Splines.Functions25.OneWay_Spline($D$56:$D$60,T$56:T$60,$D100)</f>
        <v>0.54355269336754997</v>
      </c>
      <c r="U100" s="42">
        <f>_xll.SRS1Splines.Functions25.OneWay_Spline($D$56:$D$60,U$56:U$60,$D100)</f>
        <v>0.89869541714633405</v>
      </c>
      <c r="V100" s="42">
        <f>_xll.SRS1Splines.Functions25.OneWay_Spline($D$56:$D$60,V$56:V$60,$D100)</f>
        <v>9.7066750755051601</v>
      </c>
      <c r="W100" s="42">
        <f>_xll.SRS1Splines.Functions25.OneWay_Spline($D$56:$D$60,W$56:W$60,$D100)</f>
        <v>4.5082402068418999</v>
      </c>
      <c r="X100" s="42">
        <f>_xll.SRS1Splines.Functions25.OneWay_Spline($D$56:$D$60,X$56:X$60,$D100)</f>
        <v>0.28307694840166198</v>
      </c>
      <c r="Y100" s="42">
        <f>_xll.SRS1Splines.Functions25.OneWay_Spline($D$56:$D$60,Y$56:Y$60,$D100)</f>
        <v>0.45618347121054198</v>
      </c>
      <c r="Z100" s="42">
        <f>_xll.SRS1Splines.Functions25.OneWay_Spline($D$56:$D$60,Z$56:Z$60,$D100)</f>
        <v>1.9255040736861699</v>
      </c>
      <c r="AB100" s="42">
        <f t="shared" si="23"/>
        <v>2.75</v>
      </c>
      <c r="AC100" s="42">
        <f>_xll.SRS1Splines.Functions25.OneWay_Spline($D$56:$D$60,AC$56:AC$60,AB100)</f>
        <v>0.12738508523050601</v>
      </c>
      <c r="AD100" s="42">
        <f>_xll.SRS1Splines.Functions25.OneWay_Spline($D$56:$D$60,AD$56:AD$60,$D100)</f>
        <v>2.7938608065208399</v>
      </c>
      <c r="AE100" s="42">
        <f>_xll.SRS1Splines.Functions25.OneWay_Spline($D$56:$D$60,AE$56:AE$60,$D100)</f>
        <v>0.66039675927386299</v>
      </c>
      <c r="AF100" s="42">
        <f>_xll.SRS1Splines.Functions25.OneWay_Spline($D$56:$D$60,AF$56:AF$60,$D100)</f>
        <v>1.3671558396059</v>
      </c>
      <c r="AG100" s="42">
        <f>_xll.SRS1Splines.Functions25.OneWay_Spline($D$56:$D$60,AG$56:AG$60,$D100)</f>
        <v>1.2290469513662701</v>
      </c>
      <c r="AH100" s="42">
        <f>_xll.SRS1Splines.Functions25.OneWay_Spline($D$56:$D$60,AH$56:AH$60,$D100)</f>
        <v>16.974940643156501</v>
      </c>
      <c r="AI100" s="42">
        <f>_xll.SRS1Splines.Functions25.OneWay_Spline($D$56:$D$60,AI$56:AI$60,$D100)</f>
        <v>6.11278903807984</v>
      </c>
      <c r="AJ100" s="42">
        <f>_xll.SRS1Splines.Functions25.OneWay_Spline($D$56:$D$60,AJ$56:AJ$60,$D100)</f>
        <v>0.54104732450299797</v>
      </c>
      <c r="AK100" s="42">
        <f>_xll.SRS1Splines.Functions25.OneWay_Spline($D$56:$D$60,AK$56:AK$60,$D100)</f>
        <v>0.65022909937282902</v>
      </c>
      <c r="AL100" s="42">
        <f>_xll.SRS1Splines.Functions25.OneWay_Spline($D$56:$D$60,AL$56:AL$60,$D100)</f>
        <v>10.7277397652792</v>
      </c>
    </row>
    <row r="101" spans="4:38">
      <c r="D101" s="42">
        <f t="shared" si="26"/>
        <v>3</v>
      </c>
      <c r="E101" s="42">
        <f>_xll.SRS1Splines.Functions25.OneWay_Spline($D$56:$D$60,$E$56:$E$60,D101)</f>
        <v>9.9514780119901405E-2</v>
      </c>
      <c r="F101" s="42">
        <f>_xll.SRS1Splines.Functions25.OneWay_Spline($D$56:$D$60,F$56:F$60,$D101)</f>
        <v>2.0254493532670601</v>
      </c>
      <c r="G101" s="42">
        <f>_xll.SRS1Splines.Functions25.OneWay_Spline($D$56:$D$60,G$56:G$60,$D101)</f>
        <v>0.53627299669735196</v>
      </c>
      <c r="H101" s="42">
        <f>_xll.SRS1Splines.Functions25.OneWay_Spline($D$56:$D$60,H$56:H$60,$D101)</f>
        <v>0.70403650174599997</v>
      </c>
      <c r="I101" s="42">
        <f>_xll.SRS1Splines.Functions25.OneWay_Spline($D$56:$D$60,I$56:I$60,$D101)</f>
        <v>1.02549771626044</v>
      </c>
      <c r="J101" s="42">
        <f>_xll.SRS1Splines.Functions25.OneWay_Spline($D$56:$D$60,J$56:J$60,$D101)</f>
        <v>13.442551849240401</v>
      </c>
      <c r="K101" s="42">
        <f>_xll.SRS1Splines.Functions25.OneWay_Spline($D$56:$D$60,K$56:K$60,$D101)</f>
        <v>5.1861206884556097</v>
      </c>
      <c r="L101" s="42">
        <f>_xll.SRS1Splines.Functions25.OneWay_Spline($D$56:$D$60,L$56:L$60,$D101)</f>
        <v>0.36518364590965702</v>
      </c>
      <c r="M101" s="42">
        <f>_xll.SRS1Splines.Functions25.OneWay_Spline($D$56:$D$60,M$56:M$60,$D101)</f>
        <v>0.55937649025245995</v>
      </c>
      <c r="N101" s="42">
        <f>_xll.SRS1Splines.Functions25.OneWay_Spline($D$56:$D$60,N$56:N$60,$D101)</f>
        <v>5.8783144517560997</v>
      </c>
      <c r="P101" s="42">
        <f t="shared" si="22"/>
        <v>3</v>
      </c>
      <c r="Q101" s="42">
        <f>_xll.SRS1Splines.Functions25.OneWay_Spline($D$56:$D$60,Q$56:Q$60,P101)</f>
        <v>8.6834900039439902E-2</v>
      </c>
      <c r="R101" s="42">
        <f>_xll.SRS1Splines.Functions25.OneWay_Spline($D$56:$D$60,R$56:R$60,$D101)</f>
        <v>1.4861716106093099</v>
      </c>
      <c r="S101" s="42">
        <f>_xll.SRS1Splines.Functions25.OneWay_Spline($D$56:$D$60,S$56:S$60,$D101)</f>
        <v>0.56143797943462403</v>
      </c>
      <c r="T101" s="42">
        <f>_xll.SRS1Splines.Functions25.OneWay_Spline($D$56:$D$60,T$56:T$60,$D101)</f>
        <v>0.493544060351294</v>
      </c>
      <c r="U101" s="42">
        <f>_xll.SRS1Splines.Functions25.OneWay_Spline($D$56:$D$60,U$56:U$60,$D101)</f>
        <v>0.87477806532417202</v>
      </c>
      <c r="V101" s="42">
        <f>_xll.SRS1Splines.Functions25.OneWay_Spline($D$56:$D$60,V$56:V$60,$D101)</f>
        <v>9.8266999633432501</v>
      </c>
      <c r="W101" s="42">
        <f>_xll.SRS1Splines.Functions25.OneWay_Spline($D$56:$D$60,W$56:W$60,$D101)</f>
        <v>4.4255529893314902</v>
      </c>
      <c r="X101" s="42">
        <f>_xll.SRS1Splines.Functions25.OneWay_Spline($D$56:$D$60,X$56:X$60,$D101)</f>
        <v>0.27282870539757897</v>
      </c>
      <c r="Y101" s="42">
        <f>_xll.SRS1Splines.Functions25.OneWay_Spline($D$56:$D$60,Y$56:Y$60,$D101)</f>
        <v>0.44867693370518202</v>
      </c>
      <c r="Z101" s="42">
        <f>_xll.SRS1Splines.Functions25.OneWay_Spline($D$56:$D$60,Z$56:Z$60,$D101)</f>
        <v>1.8458056956291899</v>
      </c>
      <c r="AB101" s="42">
        <f t="shared" si="23"/>
        <v>3</v>
      </c>
      <c r="AC101" s="42">
        <f>_xll.SRS1Splines.Functions25.OneWay_Spline($D$56:$D$60,AC$56:AC$60,AB101)</f>
        <v>0.11219466020036301</v>
      </c>
      <c r="AD101" s="42">
        <f>_xll.SRS1Splines.Functions25.OneWay_Spline($D$56:$D$60,AD$56:AD$60,$D101)</f>
        <v>2.5647270959248001</v>
      </c>
      <c r="AE101" s="42">
        <f>_xll.SRS1Splines.Functions25.OneWay_Spline($D$56:$D$60,AE$56:AE$60,$D101)</f>
        <v>0.62801263598312795</v>
      </c>
      <c r="AF101" s="42">
        <f>_xll.SRS1Splines.Functions25.OneWay_Spline($D$56:$D$60,AF$56:AF$60,$D101)</f>
        <v>1.2500765710639099</v>
      </c>
      <c r="AG101" s="42">
        <f>_xll.SRS1Splines.Functions25.OneWay_Spline($D$56:$D$60,AG$56:AG$60,$D101)</f>
        <v>1.15712524273254</v>
      </c>
      <c r="AH101" s="42">
        <f>_xll.SRS1Splines.Functions25.OneWay_Spline($D$56:$D$60,AH$56:AH$60,$D101)</f>
        <v>17.0584037351375</v>
      </c>
      <c r="AI101" s="42">
        <f>_xll.SRS1Splines.Functions25.OneWay_Spline($D$56:$D$60,AI$56:AI$60,$D101)</f>
        <v>5.9466883875797398</v>
      </c>
      <c r="AJ101" s="42">
        <f>_xll.SRS1Splines.Functions25.OneWay_Spline($D$56:$D$60,AJ$56:AJ$60,$D101)</f>
        <v>0.52005815737527905</v>
      </c>
      <c r="AK101" s="42">
        <f>_xll.SRS1Splines.Functions25.OneWay_Spline($D$56:$D$60,AK$56:AK$60,$D101)</f>
        <v>0.63856356340858</v>
      </c>
      <c r="AL101" s="42">
        <f>_xll.SRS1Splines.Functions25.OneWay_Spline($D$56:$D$60,AL$56:AL$60,$D101)</f>
        <v>9.9108232078830092</v>
      </c>
    </row>
    <row r="102" spans="4:38">
      <c r="D102" s="42">
        <f t="shared" si="26"/>
        <v>3.25</v>
      </c>
      <c r="E102" s="42">
        <f>_xll.SRS1Splines.Functions25.OneWay_Spline($D$56:$D$60,$E$56:$E$60,D102)</f>
        <v>8.7024192127847594E-2</v>
      </c>
      <c r="F102" s="42">
        <f>_xll.SRS1Splines.Functions25.OneWay_Spline($D$56:$D$60,F$56:F$60,$D102)</f>
        <v>1.82705060322589</v>
      </c>
      <c r="G102" s="42">
        <f>_xll.SRS1Splines.Functions25.OneWay_Spline($D$56:$D$60,G$56:G$60,$D102)</f>
        <v>0.50364020350651795</v>
      </c>
      <c r="H102" s="42">
        <f>_xll.SRS1Splines.Functions25.OneWay_Spline($D$56:$D$60,H$56:H$60,$D102)</f>
        <v>0.63132963402068498</v>
      </c>
      <c r="I102" s="42">
        <f>_xll.SRS1Splines.Functions25.OneWay_Spline($D$56:$D$60,I$56:I$60,$D102)</f>
        <v>0.98304348767636895</v>
      </c>
      <c r="J102" s="42">
        <f>_xll.SRS1Splines.Functions25.OneWay_Spline($D$56:$D$60,J$56:J$60,$D102)</f>
        <v>13.5361563199572</v>
      </c>
      <c r="K102" s="42">
        <f>_xll.SRS1Splines.Functions25.OneWay_Spline($D$56:$D$60,K$56:K$60,$D102)</f>
        <v>5.0564145579803803</v>
      </c>
      <c r="L102" s="42">
        <f>_xll.SRS1Splines.Functions25.OneWay_Spline($D$56:$D$60,L$56:L$60,$D102)</f>
        <v>0.35100908168287698</v>
      </c>
      <c r="M102" s="42">
        <f>_xll.SRS1Splines.Functions25.OneWay_Spline($D$56:$D$60,M$56:M$60,$D102)</f>
        <v>0.54919377926870305</v>
      </c>
      <c r="N102" s="42">
        <f>_xll.SRS1Splines.Functions25.OneWay_Spline($D$56:$D$60,N$56:N$60,$D102)</f>
        <v>5.40967706185877</v>
      </c>
      <c r="P102" s="42">
        <f t="shared" si="22"/>
        <v>3.25</v>
      </c>
      <c r="Q102" s="42">
        <f>_xll.SRS1Splines.Functions25.OneWay_Spline($D$56:$D$60,Q$56:Q$60,P102)</f>
        <v>7.5817752523663601E-2</v>
      </c>
      <c r="R102" s="42">
        <f>_xll.SRS1Splines.Functions25.OneWay_Spline($D$56:$D$60,R$56:R$60,$D102)</f>
        <v>1.32847681040471</v>
      </c>
      <c r="S102" s="42">
        <f>_xll.SRS1Splines.Functions25.OneWay_Spline($D$56:$D$60,S$56:S$60,$D102)</f>
        <v>0.520012493354852</v>
      </c>
      <c r="T102" s="42">
        <f>_xll.SRS1Splines.Functions25.OneWay_Spline($D$56:$D$60,T$56:T$60,$D102)</f>
        <v>0.44753611797633802</v>
      </c>
      <c r="U102" s="42">
        <f>_xll.SRS1Splines.Functions25.OneWay_Spline($D$56:$D$60,U$56:U$60,$D102)</f>
        <v>0.85288940784549805</v>
      </c>
      <c r="V102" s="42">
        <f>_xll.SRS1Splines.Functions25.OneWay_Spline($D$56:$D$60,V$56:V$60,$D102)</f>
        <v>9.9371228601542896</v>
      </c>
      <c r="W102" s="42">
        <f>_xll.SRS1Splines.Functions25.OneWay_Spline($D$56:$D$60,W$56:W$60,$D102)</f>
        <v>4.3393346450946604</v>
      </c>
      <c r="X102" s="42">
        <f>_xll.SRS1Splines.Functions25.OneWay_Spline($D$56:$D$60,X$56:X$60,$D102)</f>
        <v>0.263400321833824</v>
      </c>
      <c r="Y102" s="42">
        <f>_xll.SRS1Splines.Functions25.OneWay_Spline($D$56:$D$60,Y$56:Y$60,$D102)</f>
        <v>0.44155382807084098</v>
      </c>
      <c r="Z102" s="42">
        <f>_xll.SRS1Splines.Functions25.OneWay_Spline($D$56:$D$60,Z$56:Z$60,$D102)</f>
        <v>1.7619529086296399</v>
      </c>
      <c r="AB102" s="42">
        <f t="shared" si="23"/>
        <v>3.25</v>
      </c>
      <c r="AC102" s="42">
        <f>_xll.SRS1Splines.Functions25.OneWay_Spline($D$56:$D$60,AC$56:AC$60,AB102)</f>
        <v>9.8230631732031504E-2</v>
      </c>
      <c r="AD102" s="42">
        <f>_xll.SRS1Splines.Functions25.OneWay_Spline($D$56:$D$60,AD$56:AD$60,$D102)</f>
        <v>2.3256243960470799</v>
      </c>
      <c r="AE102" s="42">
        <f>_xll.SRS1Splines.Functions25.OneWay_Spline($D$56:$D$60,AE$56:AE$60,$D102)</f>
        <v>0.59829485552067996</v>
      </c>
      <c r="AF102" s="42">
        <f>_xll.SRS1Splines.Functions25.OneWay_Spline($D$56:$D$60,AF$56:AF$60,$D102)</f>
        <v>1.1323205170861901</v>
      </c>
      <c r="AG102" s="42">
        <f>_xll.SRS1Splines.Functions25.OneWay_Spline($D$56:$D$60,AG$56:AG$60,$D102)</f>
        <v>1.09104771998437</v>
      </c>
      <c r="AH102" s="42">
        <f>_xll.SRS1Splines.Functions25.OneWay_Spline($D$56:$D$60,AH$56:AH$60,$D102)</f>
        <v>17.1351897797601</v>
      </c>
      <c r="AI102" s="42">
        <f>_xll.SRS1Splines.Functions25.OneWay_Spline($D$56:$D$60,AI$56:AI$60,$D102)</f>
        <v>5.7734944708661002</v>
      </c>
      <c r="AJ102" s="42">
        <f>_xll.SRS1Splines.Functions25.OneWay_Spline($D$56:$D$60,AJ$56:AJ$60,$D102)</f>
        <v>0.49790525576092398</v>
      </c>
      <c r="AK102" s="42">
        <f>_xll.SRS1Splines.Functions25.OneWay_Spline($D$56:$D$60,AK$56:AK$60,$D102)</f>
        <v>0.62616406025844495</v>
      </c>
      <c r="AL102" s="42">
        <f>_xll.SRS1Splines.Functions25.OneWay_Spline($D$56:$D$60,AL$56:AL$60,$D102)</f>
        <v>9.0574012150878893</v>
      </c>
    </row>
    <row r="103" spans="4:38">
      <c r="D103" s="42">
        <f t="shared" si="26"/>
        <v>3.5</v>
      </c>
      <c r="E103" s="42">
        <f>_xll.SRS1Splines.Functions25.OneWay_Spline($D$56:$D$60,$E$56:$E$60,D103)</f>
        <v>7.5605757101058102E-2</v>
      </c>
      <c r="F103" s="42">
        <f>_xll.SRS1Splines.Functions25.OneWay_Spline($D$56:$D$60,F$56:F$60,$D103)</f>
        <v>1.62431060331352</v>
      </c>
      <c r="G103" s="42">
        <f>_xll.SRS1Splines.Functions25.OneWay_Spline($D$56:$D$60,G$56:G$60,$D103)</f>
        <v>0.47379983341845799</v>
      </c>
      <c r="H103" s="42">
        <f>_xll.SRS1Splines.Functions25.OneWay_Spline($D$56:$D$60,H$56:H$60,$D103)</f>
        <v>0.56494510261930997</v>
      </c>
      <c r="I103" s="42">
        <f>_xll.SRS1Splines.Functions25.OneWay_Spline($D$56:$D$60,I$56:I$60,$D103)</f>
        <v>0.94410278479508403</v>
      </c>
      <c r="J103" s="42">
        <f>_xll.SRS1Splines.Functions25.OneWay_Spline($D$56:$D$60,J$56:J$60,$D103)</f>
        <v>13.621621271481199</v>
      </c>
      <c r="K103" s="42">
        <f>_xll.SRS1Splines.Functions25.OneWay_Spline($D$56:$D$60,K$56:K$60,$D103)</f>
        <v>4.9240523292701601</v>
      </c>
      <c r="L103" s="42">
        <f>_xll.SRS1Splines.Functions25.OneWay_Spline($D$56:$D$60,L$56:L$60,$D103)</f>
        <v>0.33755879186549897</v>
      </c>
      <c r="M103" s="42">
        <f>_xll.SRS1Splines.Functions25.OneWay_Spline($D$56:$D$60,M$56:M$60,$D103)</f>
        <v>0.53859941446229498</v>
      </c>
      <c r="N103" s="42">
        <f>_xll.SRS1Splines.Functions25.OneWay_Spline($D$56:$D$60,N$56:N$60,$D103)</f>
        <v>4.9300029346529</v>
      </c>
      <c r="P103" s="42">
        <f t="shared" si="22"/>
        <v>3.5</v>
      </c>
      <c r="Q103" s="42">
        <f>_xll.SRS1Splines.Functions25.OneWay_Spline($D$56:$D$60,Q$56:Q$60,P103)</f>
        <v>6.5745520568701907E-2</v>
      </c>
      <c r="R103" s="42">
        <f>_xll.SRS1Splines.Functions25.OneWay_Spline($D$56:$D$60,R$56:R$60,$D103)</f>
        <v>1.16721929688126</v>
      </c>
      <c r="S103" s="42">
        <f>_xll.SRS1Splines.Functions25.OneWay_Spline($D$56:$D$60,S$56:S$60,$D103)</f>
        <v>0.47906038784999899</v>
      </c>
      <c r="T103" s="42">
        <f>_xll.SRS1Splines.Functions25.OneWay_Spline($D$56:$D$60,T$56:T$60,$D103)</f>
        <v>0.40552886624268197</v>
      </c>
      <c r="U103" s="42">
        <f>_xll.SRS1Splines.Functions25.OneWay_Spline($D$56:$D$60,U$56:U$60,$D103)</f>
        <v>0.83275047810293801</v>
      </c>
      <c r="V103" s="42">
        <f>_xll.SRS1Splines.Functions25.OneWay_Spline($D$56:$D$60,V$56:V$60,$D103)</f>
        <v>10.0379437659383</v>
      </c>
      <c r="W103" s="42">
        <f>_xll.SRS1Splines.Functions25.OneWay_Spline($D$56:$D$60,W$56:W$60,$D103)</f>
        <v>4.2513507374946196</v>
      </c>
      <c r="X103" s="42">
        <f>_xll.SRS1Splines.Functions25.OneWay_Spline($D$56:$D$60,X$56:X$60,$D103)</f>
        <v>0.25479179771039501</v>
      </c>
      <c r="Y103" s="42">
        <f>_xll.SRS1Splines.Functions25.OneWay_Spline($D$56:$D$60,Y$56:Y$60,$D103)</f>
        <v>0.43484128040019798</v>
      </c>
      <c r="Z103" s="42">
        <f>_xll.SRS1Splines.Functions25.OneWay_Spline($D$56:$D$60,Z$56:Z$60,$D103)</f>
        <v>1.6754705392107001</v>
      </c>
      <c r="AB103" s="42">
        <f t="shared" si="23"/>
        <v>3.5</v>
      </c>
      <c r="AC103" s="42">
        <f>_xll.SRS1Splines.Functions25.OneWay_Spline($D$56:$D$60,AC$56:AC$60,AB103)</f>
        <v>8.54659936334142E-2</v>
      </c>
      <c r="AD103" s="42">
        <f>_xll.SRS1Splines.Functions25.OneWay_Spline($D$56:$D$60,AD$56:AD$60,$D103)</f>
        <v>2.0814019097457801</v>
      </c>
      <c r="AE103" s="42">
        <f>_xll.SRS1Splines.Functions25.OneWay_Spline($D$56:$D$60,AE$56:AE$60,$D103)</f>
        <v>0.57106048329370895</v>
      </c>
      <c r="AF103" s="42">
        <f>_xll.SRS1Splines.Functions25.OneWay_Spline($D$56:$D$60,AF$56:AF$60,$D103)</f>
        <v>1.0156353215681599</v>
      </c>
      <c r="AG103" s="42">
        <f>_xll.SRS1Splines.Functions25.OneWay_Spline($D$56:$D$60,AG$56:AG$60,$D103)</f>
        <v>1.03059555442453</v>
      </c>
      <c r="AH103" s="42">
        <f>_xll.SRS1Splines.Functions25.OneWay_Spline($D$56:$D$60,AH$56:AH$60,$D103)</f>
        <v>17.205298777024201</v>
      </c>
      <c r="AI103" s="42">
        <f>_xll.SRS1Splines.Functions25.OneWay_Spline($D$56:$D$60,AI$56:AI$60,$D103)</f>
        <v>5.5967539210457096</v>
      </c>
      <c r="AJ103" s="42">
        <f>_xll.SRS1Splines.Functions25.OneWay_Spline($D$56:$D$60,AJ$56:AJ$60,$D103)</f>
        <v>0.47497378694196002</v>
      </c>
      <c r="AK103" s="42">
        <f>_xll.SRS1Splines.Functions25.OneWay_Spline($D$56:$D$60,AK$56:AK$60,$D103)</f>
        <v>0.61322412234347401</v>
      </c>
      <c r="AL103" s="42">
        <f>_xll.SRS1Splines.Functions25.OneWay_Spline($D$56:$D$60,AL$56:AL$60,$D103)</f>
        <v>8.1845353300950894</v>
      </c>
    </row>
    <row r="104" spans="4:38">
      <c r="D104" s="42">
        <f t="shared" si="26"/>
        <v>3.75</v>
      </c>
      <c r="E104" s="42">
        <f>_xll.SRS1Splines.Functions25.OneWay_Spline($D$56:$D$60,$E$56:$E$60,D104)</f>
        <v>6.5234081004030803E-2</v>
      </c>
      <c r="F104" s="42">
        <f>_xll.SRS1Splines.Functions25.OneWay_Spline($D$56:$D$60,F$56:F$60,$D104)</f>
        <v>1.4212334393018899</v>
      </c>
      <c r="G104" s="42">
        <f>_xll.SRS1Splines.Functions25.OneWay_Spline($D$56:$D$60,G$56:G$60,$D104)</f>
        <v>0.446669792615974</v>
      </c>
      <c r="H104" s="42">
        <f>_xll.SRS1Splines.Functions25.OneWay_Spline($D$56:$D$60,H$56:H$60,$D104)</f>
        <v>0.50488290754187504</v>
      </c>
      <c r="I104" s="42">
        <f>_xll.SRS1Splines.Functions25.OneWay_Spline($D$56:$D$60,I$56:I$60,$D104)</f>
        <v>0.90835213135309201</v>
      </c>
      <c r="J104" s="42">
        <f>_xll.SRS1Splines.Functions25.OneWay_Spline($D$56:$D$60,J$56:J$60,$D104)</f>
        <v>13.698946703812499</v>
      </c>
      <c r="K104" s="42">
        <f>_xll.SRS1Splines.Functions25.OneWay_Spline($D$56:$D$60,K$56:K$60,$D104)</f>
        <v>4.7916901005599399</v>
      </c>
      <c r="L104" s="42">
        <f>_xll.SRS1Splines.Functions25.OneWay_Spline($D$56:$D$60,L$56:L$60,$D104)</f>
        <v>0.32486821181620901</v>
      </c>
      <c r="M104" s="42">
        <f>_xll.SRS1Splines.Functions25.OneWay_Spline($D$56:$D$60,M$56:M$60,$D104)</f>
        <v>0.52775910625037303</v>
      </c>
      <c r="N104" s="42">
        <f>_xll.SRS1Splines.Functions25.OneWay_Spline($D$56:$D$60,N$56:N$60,$D104)</f>
        <v>4.4485852550006699</v>
      </c>
      <c r="P104" s="42">
        <f t="shared" si="22"/>
        <v>3.75</v>
      </c>
      <c r="Q104" s="42">
        <f>_xll.SRS1Splines.Functions25.OneWay_Spline($D$56:$D$60,Q$56:Q$60,P104)</f>
        <v>5.6594422295648303E-2</v>
      </c>
      <c r="R104" s="42">
        <f>_xll.SRS1Splines.Functions25.OneWay_Spline($D$56:$D$60,R$56:R$60,$D104)</f>
        <v>1.00555803872475</v>
      </c>
      <c r="S104" s="42">
        <f>_xll.SRS1Splines.Functions25.OneWay_Spline($D$56:$D$60,S$56:S$60,$D104)</f>
        <v>0.43917804318749498</v>
      </c>
      <c r="T104" s="42">
        <f>_xll.SRS1Splines.Functions25.OneWay_Spline($D$56:$D$60,T$56:T$60,$D104)</f>
        <v>0.36752230515032702</v>
      </c>
      <c r="U104" s="42">
        <f>_xll.SRS1Splines.Functions25.OneWay_Spline($D$56:$D$60,U$56:U$60,$D104)</f>
        <v>0.81408230948911597</v>
      </c>
      <c r="V104" s="42">
        <f>_xll.SRS1Splines.Functions25.OneWay_Spline($D$56:$D$60,V$56:V$60,$D104)</f>
        <v>10.129162680695201</v>
      </c>
      <c r="W104" s="42">
        <f>_xll.SRS1Splines.Functions25.OneWay_Spline($D$56:$D$60,W$56:W$60,$D104)</f>
        <v>4.1633668298945796</v>
      </c>
      <c r="X104" s="42">
        <f>_xll.SRS1Splines.Functions25.OneWay_Spline($D$56:$D$60,X$56:X$60,$D104)</f>
        <v>0.24700313302729199</v>
      </c>
      <c r="Y104" s="42">
        <f>_xll.SRS1Splines.Functions25.OneWay_Spline($D$56:$D$60,Y$56:Y$60,$D104)</f>
        <v>0.42856641678593099</v>
      </c>
      <c r="Z104" s="42">
        <f>_xll.SRS1Splines.Functions25.OneWay_Spline($D$56:$D$60,Z$56:Z$60,$D104)</f>
        <v>1.58788341389553</v>
      </c>
      <c r="AB104" s="42">
        <f t="shared" si="23"/>
        <v>3.75</v>
      </c>
      <c r="AC104" s="42">
        <f>_xll.SRS1Splines.Functions25.OneWay_Spline($D$56:$D$60,AC$56:AC$60,AB104)</f>
        <v>7.3873739712413303E-2</v>
      </c>
      <c r="AD104" s="42">
        <f>_xll.SRS1Splines.Functions25.OneWay_Spline($D$56:$D$60,AD$56:AD$60,$D104)</f>
        <v>1.8369088398790201</v>
      </c>
      <c r="AE104" s="42">
        <f>_xll.SRS1Splines.Functions25.OneWay_Spline($D$56:$D$60,AE$56:AE$60,$D104)</f>
        <v>0.54612658470940301</v>
      </c>
      <c r="AF104" s="42">
        <f>_xll.SRS1Splines.Functions25.OneWay_Spline($D$56:$D$60,AF$56:AF$60,$D104)</f>
        <v>0.90176862840527805</v>
      </c>
      <c r="AG104" s="42">
        <f>_xll.SRS1Splines.Functions25.OneWay_Spline($D$56:$D$60,AG$56:AG$60,$D104)</f>
        <v>0.975549917355785</v>
      </c>
      <c r="AH104" s="42">
        <f>_xll.SRS1Splines.Functions25.OneWay_Spline($D$56:$D$60,AH$56:AH$60,$D104)</f>
        <v>17.2687307269298</v>
      </c>
      <c r="AI104" s="42">
        <f>_xll.SRS1Splines.Functions25.OneWay_Spline($D$56:$D$60,AI$56:AI$60,$D104)</f>
        <v>5.42001337122531</v>
      </c>
      <c r="AJ104" s="42">
        <f>_xll.SRS1Splines.Functions25.OneWay_Spline($D$56:$D$60,AJ$56:AJ$60,$D104)</f>
        <v>0.45164891820042002</v>
      </c>
      <c r="AK104" s="42">
        <f>_xll.SRS1Splines.Functions25.OneWay_Spline($D$56:$D$60,AK$56:AK$60,$D104)</f>
        <v>0.59993728208471797</v>
      </c>
      <c r="AL104" s="42">
        <f>_xll.SRS1Splines.Functions25.OneWay_Spline($D$56:$D$60,AL$56:AL$60,$D104)</f>
        <v>7.3092870961058001</v>
      </c>
    </row>
    <row r="105" spans="4:38">
      <c r="D105" s="42">
        <f t="shared" si="26"/>
        <v>4</v>
      </c>
      <c r="E105" s="42">
        <f>_xll.SRS1Splines.Functions25.OneWay_Spline($D$56:$D$60,$E$56:$E$60,D105)</f>
        <v>5.5883769801263597E-2</v>
      </c>
      <c r="F105" s="42">
        <f>_xll.SRS1Splines.Functions25.OneWay_Spline($D$56:$D$60,F$56:F$60,$D105)</f>
        <v>1.22182319696296</v>
      </c>
      <c r="G105" s="42">
        <f>_xll.SRS1Splines.Functions25.OneWay_Spline($D$56:$D$60,G$56:G$60,$D105)</f>
        <v>0.422167987281865</v>
      </c>
      <c r="H105" s="42">
        <f>_xll.SRS1Splines.Functions25.OneWay_Spline($D$56:$D$60,H$56:H$60,$D105)</f>
        <v>0.45114304878838202</v>
      </c>
      <c r="I105" s="42">
        <f>_xll.SRS1Splines.Functions25.OneWay_Spline($D$56:$D$60,I$56:I$60,$D105)</f>
        <v>0.87546805108690495</v>
      </c>
      <c r="J105" s="42">
        <f>_xll.SRS1Splines.Functions25.OneWay_Spline($D$56:$D$60,J$56:J$60,$D105)</f>
        <v>13.768132616951</v>
      </c>
      <c r="K105" s="42">
        <f>_xll.SRS1Splines.Functions25.OneWay_Spline($D$56:$D$60,K$56:K$60,$D105)</f>
        <v>4.6619839700847097</v>
      </c>
      <c r="L105" s="42">
        <f>_xll.SRS1Splines.Functions25.OneWay_Spline($D$56:$D$60,L$56:L$60,$D105)</f>
        <v>0.31297277689369302</v>
      </c>
      <c r="M105" s="42">
        <f>_xll.SRS1Splines.Functions25.OneWay_Spline($D$56:$D$60,M$56:M$60,$D105)</f>
        <v>0.51683856505007597</v>
      </c>
      <c r="N105" s="42">
        <f>_xll.SRS1Splines.Functions25.OneWay_Spline($D$56:$D$60,N$56:N$60,$D105)</f>
        <v>3.9747172077642698</v>
      </c>
      <c r="P105" s="42">
        <f t="shared" si="22"/>
        <v>4</v>
      </c>
      <c r="Q105" s="42">
        <f>_xll.SRS1Splines.Functions25.OneWay_Spline($D$56:$D$60,Q$56:Q$60,P105)</f>
        <v>4.8340675825596403E-2</v>
      </c>
      <c r="R105" s="42">
        <f>_xll.SRS1Splines.Functions25.OneWay_Spline($D$56:$D$60,R$56:R$60,$D105)</f>
        <v>0.84665200462100698</v>
      </c>
      <c r="S105" s="42">
        <f>_xll.SRS1Splines.Functions25.OneWay_Spline($D$56:$D$60,S$56:S$60,$D105)</f>
        <v>0.400961839634768</v>
      </c>
      <c r="T105" s="42">
        <f>_xll.SRS1Splines.Functions25.OneWay_Spline($D$56:$D$60,T$56:T$60,$D105)</f>
        <v>0.333516434699272</v>
      </c>
      <c r="U105" s="42">
        <f>_xll.SRS1Splines.Functions25.OneWay_Spline($D$56:$D$60,U$56:U$60,$D105)</f>
        <v>0.79660593539666003</v>
      </c>
      <c r="V105" s="42">
        <f>_xll.SRS1Splines.Functions25.OneWay_Spline($D$56:$D$60,V$56:V$60,$D105)</f>
        <v>10.210779604425101</v>
      </c>
      <c r="W105" s="42">
        <f>_xll.SRS1Splines.Functions25.OneWay_Spline($D$56:$D$60,W$56:W$60,$D105)</f>
        <v>4.0771484856577498</v>
      </c>
      <c r="X105" s="42">
        <f>_xll.SRS1Splines.Functions25.OneWay_Spline($D$56:$D$60,X$56:X$60,$D105)</f>
        <v>0.240034327784516</v>
      </c>
      <c r="Y105" s="42">
        <f>_xll.SRS1Splines.Functions25.OneWay_Spline($D$56:$D$60,Y$56:Y$60,$D105)</f>
        <v>0.42275636332072097</v>
      </c>
      <c r="Z105" s="42">
        <f>_xll.SRS1Splines.Functions25.OneWay_Spline($D$56:$D$60,Z$56:Z$60,$D105)</f>
        <v>1.5007163592073101</v>
      </c>
      <c r="AB105" s="42">
        <f t="shared" si="23"/>
        <v>4</v>
      </c>
      <c r="AC105" s="42">
        <f>_xll.SRS1Splines.Functions25.OneWay_Spline($D$56:$D$60,AC$56:AC$60,AB105)</f>
        <v>6.3426863776930895E-2</v>
      </c>
      <c r="AD105" s="42">
        <f>_xll.SRS1Splines.Functions25.OneWay_Spline($D$56:$D$60,AD$56:AD$60,$D105)</f>
        <v>1.5969943893049201</v>
      </c>
      <c r="AE105" s="42">
        <f>_xll.SRS1Splines.Functions25.OneWay_Spline($D$56:$D$60,AE$56:AE$60,$D105)</f>
        <v>0.52331022517495296</v>
      </c>
      <c r="AF105" s="42">
        <f>_xll.SRS1Splines.Functions25.OneWay_Spline($D$56:$D$60,AF$56:AF$60,$D105)</f>
        <v>0.792468081492961</v>
      </c>
      <c r="AG105" s="42">
        <f>_xll.SRS1Splines.Functions25.OneWay_Spline($D$56:$D$60,AG$56:AG$60,$D105)</f>
        <v>0.92569198008091902</v>
      </c>
      <c r="AH105" s="42">
        <f>_xll.SRS1Splines.Functions25.OneWay_Spline($D$56:$D$60,AH$56:AH$60,$D105)</f>
        <v>17.325485629476901</v>
      </c>
      <c r="AI105" s="42">
        <f>_xll.SRS1Splines.Functions25.OneWay_Spline($D$56:$D$60,AI$56:AI$60,$D105)</f>
        <v>5.2468194545116704</v>
      </c>
      <c r="AJ105" s="42">
        <f>_xll.SRS1Splines.Functions25.OneWay_Spline($D$56:$D$60,AJ$56:AJ$60,$D105)</f>
        <v>0.42831581681833097</v>
      </c>
      <c r="AK105" s="42">
        <f>_xll.SRS1Splines.Functions25.OneWay_Spline($D$56:$D$60,AK$56:AK$60,$D105)</f>
        <v>0.58649707190322597</v>
      </c>
      <c r="AL105" s="42">
        <f>_xll.SRS1Splines.Functions25.OneWay_Spline($D$56:$D$60,AL$56:AL$60,$D105)</f>
        <v>6.4487180563212201</v>
      </c>
    </row>
    <row r="106" spans="4:38">
      <c r="D106" s="42">
        <f t="shared" si="26"/>
        <v>4.25</v>
      </c>
      <c r="E106" s="42">
        <f>_xll.SRS1Splines.Functions25.OneWay_Spline($D$56:$D$60,$E$56:$E$60,D106)</f>
        <v>4.7529429457254302E-2</v>
      </c>
      <c r="F106" s="42">
        <f>_xll.SRS1Splines.Functions25.OneWay_Spline($D$56:$D$60,F$56:F$60,$D106)</f>
        <v>1.0300839620687099</v>
      </c>
      <c r="G106" s="42">
        <f>_xll.SRS1Splines.Functions25.OneWay_Spline($D$56:$D$60,G$56:G$60,$D106)</f>
        <v>0.400212323598933</v>
      </c>
      <c r="H106" s="42">
        <f>_xll.SRS1Splines.Functions25.OneWay_Spline($D$56:$D$60,H$56:H$60,$D106)</f>
        <v>0.40372552635882902</v>
      </c>
      <c r="I106" s="42">
        <f>_xll.SRS1Splines.Functions25.OneWay_Spline($D$56:$D$60,I$56:I$60,$D106)</f>
        <v>0.84512706773303703</v>
      </c>
      <c r="J106" s="42">
        <f>_xll.SRS1Splines.Functions25.OneWay_Spline($D$56:$D$60,J$56:J$60,$D106)</f>
        <v>13.8291790108968</v>
      </c>
      <c r="K106" s="42">
        <f>_xll.SRS1Splines.Functions25.OneWay_Spline($D$56:$D$60,K$56:K$60,$D106)</f>
        <v>4.5375900360794503</v>
      </c>
      <c r="L106" s="42">
        <f>_xll.SRS1Splines.Functions25.OneWay_Spline($D$56:$D$60,L$56:L$60,$D106)</f>
        <v>0.301907922456637</v>
      </c>
      <c r="M106" s="42">
        <f>_xll.SRS1Splines.Functions25.OneWay_Spline($D$56:$D$60,M$56:M$60,$D106)</f>
        <v>0.50600350127854099</v>
      </c>
      <c r="N106" s="42">
        <f>_xll.SRS1Splines.Functions25.OneWay_Spline($D$56:$D$60,N$56:N$60,$D106)</f>
        <v>3.5176919778058799</v>
      </c>
      <c r="P106" s="42">
        <f t="shared" si="22"/>
        <v>4.25</v>
      </c>
      <c r="Q106" s="42">
        <f>_xll.SRS1Splines.Functions25.OneWay_Spline($D$56:$D$60,Q$56:Q$60,P106)</f>
        <v>4.0960499279639503E-2</v>
      </c>
      <c r="R106" s="42">
        <f>_xll.SRS1Splines.Functions25.OneWay_Spline($D$56:$D$60,R$56:R$60,$D106)</f>
        <v>0.69366016325583202</v>
      </c>
      <c r="S106" s="42">
        <f>_xll.SRS1Splines.Functions25.OneWay_Spline($D$56:$D$60,S$56:S$60,$D106)</f>
        <v>0.36500815745924697</v>
      </c>
      <c r="T106" s="42">
        <f>_xll.SRS1Splines.Functions25.OneWay_Spline($D$56:$D$60,T$56:T$60,$D106)</f>
        <v>0.30351125488951802</v>
      </c>
      <c r="U106" s="42">
        <f>_xll.SRS1Splines.Functions25.OneWay_Spline($D$56:$D$60,U$56:U$60,$D106)</f>
        <v>0.78004238921819402</v>
      </c>
      <c r="V106" s="42">
        <f>_xll.SRS1Splines.Functions25.OneWay_Spline($D$56:$D$60,V$56:V$60,$D106)</f>
        <v>10.282794537128</v>
      </c>
      <c r="W106" s="42">
        <f>_xll.SRS1Splines.Functions25.OneWay_Spline($D$56:$D$60,W$56:W$60,$D106)</f>
        <v>3.9944612681473401</v>
      </c>
      <c r="X106" s="42">
        <f>_xll.SRS1Splines.Functions25.OneWay_Spline($D$56:$D$60,X$56:X$60,$D106)</f>
        <v>0.23388538198206699</v>
      </c>
      <c r="Y106" s="42">
        <f>_xll.SRS1Splines.Functions25.OneWay_Spline($D$56:$D$60,Y$56:Y$60,$D106)</f>
        <v>0.417438246097245</v>
      </c>
      <c r="Z106" s="42">
        <f>_xll.SRS1Splines.Functions25.OneWay_Spline($D$56:$D$60,Z$56:Z$60,$D106)</f>
        <v>1.41549420166922</v>
      </c>
      <c r="AB106" s="42">
        <f t="shared" si="23"/>
        <v>4.25</v>
      </c>
      <c r="AC106" s="42">
        <f>_xll.SRS1Splines.Functions25.OneWay_Spline($D$56:$D$60,AC$56:AC$60,AB106)</f>
        <v>5.40983596348691E-2</v>
      </c>
      <c r="AD106" s="42">
        <f>_xll.SRS1Splines.Functions25.OneWay_Spline($D$56:$D$60,AD$56:AD$60,$D106)</f>
        <v>1.3665077608815901</v>
      </c>
      <c r="AE106" s="42">
        <f>_xll.SRS1Splines.Functions25.OneWay_Spline($D$56:$D$60,AE$56:AE$60,$D106)</f>
        <v>0.50242847009754699</v>
      </c>
      <c r="AF106" s="42">
        <f>_xll.SRS1Splines.Functions25.OneWay_Spline($D$56:$D$60,AF$56:AF$60,$D106)</f>
        <v>0.68948132472664603</v>
      </c>
      <c r="AG106" s="42">
        <f>_xll.SRS1Splines.Functions25.OneWay_Spline($D$56:$D$60,AG$56:AG$60,$D106)</f>
        <v>0.88080291390270404</v>
      </c>
      <c r="AH106" s="42">
        <f>_xll.SRS1Splines.Functions25.OneWay_Spline($D$56:$D$60,AH$56:AH$60,$D106)</f>
        <v>17.375563484665498</v>
      </c>
      <c r="AI106" s="42">
        <f>_xll.SRS1Splines.Functions25.OneWay_Spline($D$56:$D$60,AI$56:AI$60,$D106)</f>
        <v>5.0807188040115703</v>
      </c>
      <c r="AJ106" s="42">
        <f>_xll.SRS1Splines.Functions25.OneWay_Spline($D$56:$D$60,AJ$56:AJ$60,$D106)</f>
        <v>0.40535965007772301</v>
      </c>
      <c r="AK106" s="42">
        <f>_xll.SRS1Splines.Functions25.OneWay_Spline($D$56:$D$60,AK$56:AK$60,$D106)</f>
        <v>0.57309702422004904</v>
      </c>
      <c r="AL106" s="42">
        <f>_xll.SRS1Splines.Functions25.OneWay_Spline($D$56:$D$60,AL$56:AL$60,$D106)</f>
        <v>5.6198897539425303</v>
      </c>
    </row>
    <row r="107" spans="4:38">
      <c r="D107" s="42">
        <f t="shared" si="26"/>
        <v>4.5</v>
      </c>
      <c r="E107" s="42">
        <f>_xll.SRS1Splines.Functions25.OneWay_Spline($D$56:$D$60,$E$56:$E$60,D107)</f>
        <v>4.0145665936500798E-2</v>
      </c>
      <c r="F107" s="42">
        <f>_xll.SRS1Splines.Functions25.OneWay_Spline($D$56:$D$60,F$56:F$60,$D107)</f>
        <v>0.85001982039109403</v>
      </c>
      <c r="G107" s="42">
        <f>_xll.SRS1Splines.Functions25.OneWay_Spline($D$56:$D$60,G$56:G$60,$D107)</f>
        <v>0.38072070774997802</v>
      </c>
      <c r="H107" s="42">
        <f>_xll.SRS1Splines.Functions25.OneWay_Spline($D$56:$D$60,H$56:H$60,$D107)</f>
        <v>0.362630340253215</v>
      </c>
      <c r="I107" s="42">
        <f>_xll.SRS1Splines.Functions25.OneWay_Spline($D$56:$D$60,I$56:I$60,$D107)</f>
        <v>0.81700570502799896</v>
      </c>
      <c r="J107" s="42">
        <f>_xll.SRS1Splines.Functions25.OneWay_Spline($D$56:$D$60,J$56:J$60,$D107)</f>
        <v>13.882085885649699</v>
      </c>
      <c r="K107" s="42">
        <f>_xll.SRS1Splines.Functions25.OneWay_Spline($D$56:$D$60,K$56:K$60,$D107)</f>
        <v>4.4211643967791598</v>
      </c>
      <c r="L107" s="42">
        <f>_xll.SRS1Splines.Functions25.OneWay_Spline($D$56:$D$60,L$56:L$60,$D107)</f>
        <v>0.29170908386372801</v>
      </c>
      <c r="M107" s="42">
        <f>_xll.SRS1Splines.Functions25.OneWay_Spline($D$56:$D$60,M$56:M$60,$D107)</f>
        <v>0.49541962535290501</v>
      </c>
      <c r="N107" s="42">
        <f>_xll.SRS1Splines.Functions25.OneWay_Spline($D$56:$D$60,N$56:N$60,$D107)</f>
        <v>3.08680274998768</v>
      </c>
      <c r="P107" s="42">
        <f t="shared" si="22"/>
        <v>4.5</v>
      </c>
      <c r="Q107" s="42">
        <f>_xll.SRS1Splines.Functions25.OneWay_Spline($D$56:$D$60,Q$56:Q$60,P107)</f>
        <v>3.4430110778871197E-2</v>
      </c>
      <c r="R107" s="42">
        <f>_xll.SRS1Splines.Functions25.OneWay_Spline($D$56:$D$60,R$56:R$60,$D107)</f>
        <v>0.54974148331503603</v>
      </c>
      <c r="S107" s="42">
        <f>_xll.SRS1Splines.Functions25.OneWay_Spline($D$56:$D$60,S$56:S$60,$D107)</f>
        <v>0.33191337692835898</v>
      </c>
      <c r="T107" s="42">
        <f>_xll.SRS1Splines.Functions25.OneWay_Spline($D$56:$D$60,T$56:T$60,$D107)</f>
        <v>0.27750676572106497</v>
      </c>
      <c r="U107" s="42">
        <f>_xll.SRS1Splines.Functions25.OneWay_Spline($D$56:$D$60,U$56:U$60,$D107)</f>
        <v>0.76411270434634504</v>
      </c>
      <c r="V107" s="42">
        <f>_xll.SRS1Splines.Functions25.OneWay_Spline($D$56:$D$60,V$56:V$60,$D107)</f>
        <v>10.3452074788038</v>
      </c>
      <c r="W107" s="42">
        <f>_xll.SRS1Splines.Functions25.OneWay_Spline($D$56:$D$60,W$56:W$60,$D107)</f>
        <v>3.9170707407265701</v>
      </c>
      <c r="X107" s="42">
        <f>_xll.SRS1Splines.Functions25.OneWay_Spline($D$56:$D$60,X$56:X$60,$D107)</f>
        <v>0.22855629561994401</v>
      </c>
      <c r="Y107" s="42">
        <f>_xll.SRS1Splines.Functions25.OneWay_Spline($D$56:$D$60,Y$56:Y$60,$D107)</f>
        <v>0.41263919120818299</v>
      </c>
      <c r="Z107" s="42">
        <f>_xll.SRS1Splines.Functions25.OneWay_Spline($D$56:$D$60,Z$56:Z$60,$D107)</f>
        <v>1.3337417678044201</v>
      </c>
      <c r="AB107" s="42">
        <f t="shared" si="23"/>
        <v>4.5</v>
      </c>
      <c r="AC107" s="42">
        <f>_xll.SRS1Splines.Functions25.OneWay_Spline($D$56:$D$60,AC$56:AC$60,AB107)</f>
        <v>4.5861221094130399E-2</v>
      </c>
      <c r="AD107" s="42">
        <f>_xll.SRS1Splines.Functions25.OneWay_Spline($D$56:$D$60,AD$56:AD$60,$D107)</f>
        <v>1.15029815746715</v>
      </c>
      <c r="AE107" s="42">
        <f>_xll.SRS1Splines.Functions25.OneWay_Spline($D$56:$D$60,AE$56:AE$60,$D107)</f>
        <v>0.48329838488437499</v>
      </c>
      <c r="AF107" s="42">
        <f>_xll.SRS1Splines.Functions25.OneWay_Spline($D$56:$D$60,AF$56:AF$60,$D107)</f>
        <v>0.59455600200176795</v>
      </c>
      <c r="AG107" s="42">
        <f>_xll.SRS1Splines.Functions25.OneWay_Spline($D$56:$D$60,AG$56:AG$60,$D107)</f>
        <v>0.84066389012391696</v>
      </c>
      <c r="AH107" s="42">
        <f>_xll.SRS1Splines.Functions25.OneWay_Spline($D$56:$D$60,AH$56:AH$60,$D107)</f>
        <v>17.418964292495701</v>
      </c>
      <c r="AI107" s="42">
        <f>_xll.SRS1Splines.Functions25.OneWay_Spline($D$56:$D$60,AI$56:AI$60,$D107)</f>
        <v>4.92525805283175</v>
      </c>
      <c r="AJ107" s="42">
        <f>_xll.SRS1Splines.Functions25.OneWay_Spline($D$56:$D$60,AJ$56:AJ$60,$D107)</f>
        <v>0.383165585260627</v>
      </c>
      <c r="AK107" s="42">
        <f>_xll.SRS1Splines.Functions25.OneWay_Spline($D$56:$D$60,AK$56:AK$60,$D107)</f>
        <v>0.55993067145623798</v>
      </c>
      <c r="AL107" s="42">
        <f>_xll.SRS1Splines.Functions25.OneWay_Spline($D$56:$D$60,AL$56:AL$60,$D107)</f>
        <v>4.8398637321709401</v>
      </c>
    </row>
    <row r="108" spans="4:38">
      <c r="D108" s="42">
        <f t="shared" si="26"/>
        <v>4.75</v>
      </c>
      <c r="E108" s="42">
        <f>_xll.SRS1Splines.Functions25.OneWay_Spline($D$56:$D$60,$E$56:$E$60,D108)</f>
        <v>3.3707085203500901E-2</v>
      </c>
      <c r="F108" s="42">
        <f>_xll.SRS1Splines.Functions25.OneWay_Spline($D$56:$D$60,F$56:F$60,$D108)</f>
        <v>0.685634857702072</v>
      </c>
      <c r="G108" s="42">
        <f>_xll.SRS1Splines.Functions25.OneWay_Spline($D$56:$D$60,G$56:G$60,$D108)</f>
        <v>0.36361104591780002</v>
      </c>
      <c r="H108" s="42">
        <f>_xll.SRS1Splines.Functions25.OneWay_Spline($D$56:$D$60,H$56:H$60,$D108)</f>
        <v>0.327857490471543</v>
      </c>
      <c r="I108" s="42">
        <f>_xll.SRS1Splines.Functions25.OneWay_Spline($D$56:$D$60,I$56:I$60,$D108)</f>
        <v>0.79078048670830503</v>
      </c>
      <c r="J108" s="42">
        <f>_xll.SRS1Splines.Functions25.OneWay_Spline($D$56:$D$60,J$56:J$60,$D108)</f>
        <v>13.9268532412099</v>
      </c>
      <c r="K108" s="42">
        <f>_xll.SRS1Splines.Functions25.OneWay_Spline($D$56:$D$60,K$56:K$60,$D108)</f>
        <v>4.3153631504188201</v>
      </c>
      <c r="L108" s="42">
        <f>_xll.SRS1Splines.Functions25.OneWay_Spline($D$56:$D$60,L$56:L$60,$D108)</f>
        <v>0.28241169647365</v>
      </c>
      <c r="M108" s="42">
        <f>_xll.SRS1Splines.Functions25.OneWay_Spline($D$56:$D$60,M$56:M$60,$D108)</f>
        <v>0.48525264769030602</v>
      </c>
      <c r="N108" s="42">
        <f>_xll.SRS1Splines.Functions25.OneWay_Spline($D$56:$D$60,N$56:N$60,$D108)</f>
        <v>2.69134270917186</v>
      </c>
      <c r="P108" s="42">
        <f t="shared" si="22"/>
        <v>4.75</v>
      </c>
      <c r="Q108" s="42">
        <f>_xll.SRS1Splines.Functions25.OneWay_Spline($D$56:$D$60,Q$56:Q$60,P108)</f>
        <v>2.8725728444384899E-2</v>
      </c>
      <c r="R108" s="42">
        <f>_xll.SRS1Splines.Functions25.OneWay_Spline($D$56:$D$60,R$56:R$60,$D108)</f>
        <v>0.41805493348442702</v>
      </c>
      <c r="S108" s="42">
        <f>_xll.SRS1Splines.Functions25.OneWay_Spline($D$56:$D$60,S$56:S$60,$D108)</f>
        <v>0.302273878309535</v>
      </c>
      <c r="T108" s="42">
        <f>_xll.SRS1Splines.Functions25.OneWay_Spline($D$56:$D$60,T$56:T$60,$D108)</f>
        <v>0.25550296719391202</v>
      </c>
      <c r="U108" s="42">
        <f>_xll.SRS1Splines.Functions25.OneWay_Spline($D$56:$D$60,U$56:U$60,$D108)</f>
        <v>0.74853791417373805</v>
      </c>
      <c r="V108" s="42">
        <f>_xll.SRS1Splines.Functions25.OneWay_Spline($D$56:$D$60,V$56:V$60,$D108)</f>
        <v>10.398018429452501</v>
      </c>
      <c r="W108" s="42">
        <f>_xll.SRS1Splines.Functions25.OneWay_Spline($D$56:$D$60,W$56:W$60,$D108)</f>
        <v>3.8467424667586401</v>
      </c>
      <c r="X108" s="42">
        <f>_xll.SRS1Splines.Functions25.OneWay_Spline($D$56:$D$60,X$56:X$60,$D108)</f>
        <v>0.224047068698148</v>
      </c>
      <c r="Y108" s="42">
        <f>_xll.SRS1Splines.Functions25.OneWay_Spline($D$56:$D$60,Y$56:Y$60,$D108)</f>
        <v>0.408386324746214</v>
      </c>
      <c r="Z108" s="42">
        <f>_xll.SRS1Splines.Functions25.OneWay_Spline($D$56:$D$60,Z$56:Z$60,$D108)</f>
        <v>1.2569838841361001</v>
      </c>
      <c r="AB108" s="42">
        <f t="shared" si="23"/>
        <v>4.75</v>
      </c>
      <c r="AC108" s="42">
        <f>_xll.SRS1Splines.Functions25.OneWay_Spline($D$56:$D$60,AC$56:AC$60,AB108)</f>
        <v>3.8688441962616699E-2</v>
      </c>
      <c r="AD108" s="42">
        <f>_xll.SRS1Splines.Functions25.OneWay_Spline($D$56:$D$60,AD$56:AD$60,$D108)</f>
        <v>0.95321478191971898</v>
      </c>
      <c r="AE108" s="42">
        <f>_xll.SRS1Splines.Functions25.OneWay_Spline($D$56:$D$60,AE$56:AE$60,$D108)</f>
        <v>0.46573703494262603</v>
      </c>
      <c r="AF108" s="42">
        <f>_xll.SRS1Splines.Functions25.OneWay_Spline($D$56:$D$60,AF$56:AF$60,$D108)</f>
        <v>0.509439757213758</v>
      </c>
      <c r="AG108" s="42">
        <f>_xll.SRS1Splines.Functions25.OneWay_Spline($D$56:$D$60,AG$56:AG$60,$D108)</f>
        <v>0.80505608004733398</v>
      </c>
      <c r="AH108" s="42">
        <f>_xll.SRS1Splines.Functions25.OneWay_Spline($D$56:$D$60,AH$56:AH$60,$D108)</f>
        <v>17.4556880529673</v>
      </c>
      <c r="AI108" s="42">
        <f>_xll.SRS1Splines.Functions25.OneWay_Spline($D$56:$D$60,AI$56:AI$60,$D108)</f>
        <v>4.78398383407899</v>
      </c>
      <c r="AJ108" s="42">
        <f>_xll.SRS1Splines.Functions25.OneWay_Spline($D$56:$D$60,AJ$56:AJ$60,$D108)</f>
        <v>0.36211878964907102</v>
      </c>
      <c r="AK108" s="42">
        <f>_xll.SRS1Splines.Functions25.OneWay_Spline($D$56:$D$60,AK$56:AK$60,$D108)</f>
        <v>0.54719154603284303</v>
      </c>
      <c r="AL108" s="42">
        <f>_xll.SRS1Splines.Functions25.OneWay_Spline($D$56:$D$60,AL$56:AL$60,$D108)</f>
        <v>4.1257015342076304</v>
      </c>
    </row>
    <row r="109" spans="4:38">
      <c r="D109" s="42">
        <f t="shared" si="26"/>
        <v>5</v>
      </c>
      <c r="E109" s="42">
        <f>_xll.SRS1Splines.Functions25.OneWay_Spline($D$56:$D$60,$E$56:$E$60,D109)</f>
        <v>2.81882932227524E-2</v>
      </c>
      <c r="F109" s="42">
        <f>_xll.SRS1Splines.Functions25.OneWay_Spline($D$56:$D$60,F$56:F$60,$D109)</f>
        <v>0.54093315977361001</v>
      </c>
      <c r="G109" s="42">
        <f>_xll.SRS1Splines.Functions25.OneWay_Spline($D$56:$D$60,G$56:G$60,$D109)</f>
        <v>0.34880124428520198</v>
      </c>
      <c r="H109" s="42">
        <f>_xll.SRS1Splines.Functions25.OneWay_Spline($D$56:$D$60,H$56:H$60,$D109)</f>
        <v>0.29940697701381103</v>
      </c>
      <c r="I109" s="42">
        <f>_xll.SRS1Splines.Functions25.OneWay_Spline($D$56:$D$60,I$56:I$60,$D109)</f>
        <v>0.76612793651046696</v>
      </c>
      <c r="J109" s="42">
        <f>_xll.SRS1Splines.Functions25.OneWay_Spline($D$56:$D$60,J$56:J$60,$D109)</f>
        <v>13.9634810775774</v>
      </c>
      <c r="K109" s="42">
        <f>_xll.SRS1Splines.Functions25.OneWay_Spline($D$56:$D$60,K$56:K$60,$D109)</f>
        <v>4.2228423952334104</v>
      </c>
      <c r="L109" s="42">
        <f>_xll.SRS1Splines.Functions25.OneWay_Spline($D$56:$D$60,L$56:L$60,$D109)</f>
        <v>0.27405119564509001</v>
      </c>
      <c r="M109" s="42">
        <f>_xll.SRS1Splines.Functions25.OneWay_Spline($D$56:$D$60,M$56:M$60,$D109)</f>
        <v>0.47566827870788297</v>
      </c>
      <c r="N109" s="42">
        <f>_xll.SRS1Splines.Functions25.OneWay_Spline($D$56:$D$60,N$56:N$60,$D109)</f>
        <v>2.34060504022061</v>
      </c>
      <c r="P109" s="42">
        <f t="shared" si="22"/>
        <v>5</v>
      </c>
      <c r="Q109" s="42">
        <f>_xll.SRS1Splines.Functions25.OneWay_Spline($D$56:$D$60,Q$56:Q$60,P109)</f>
        <v>2.3823570397274101E-2</v>
      </c>
      <c r="R109" s="42">
        <f>_xll.SRS1Splines.Functions25.OneWay_Spline($D$56:$D$60,R$56:R$60,$D109)</f>
        <v>0.30175948244981399</v>
      </c>
      <c r="S109" s="42">
        <f>_xll.SRS1Splines.Functions25.OneWay_Spline($D$56:$D$60,S$56:S$60,$D109)</f>
        <v>0.27668604187020301</v>
      </c>
      <c r="T109" s="42">
        <f>_xll.SRS1Splines.Functions25.OneWay_Spline($D$56:$D$60,T$56:T$60,$D109)</f>
        <v>0.23749985930806</v>
      </c>
      <c r="U109" s="42">
        <f>_xll.SRS1Splines.Functions25.OneWay_Spline($D$56:$D$60,U$56:U$60,$D109)</f>
        <v>0.73303905209299902</v>
      </c>
      <c r="V109" s="42">
        <f>_xll.SRS1Splines.Functions25.OneWay_Spline($D$56:$D$60,V$56:V$60,$D109)</f>
        <v>10.441227389074299</v>
      </c>
      <c r="W109" s="42">
        <f>_xll.SRS1Splines.Functions25.OneWay_Spline($D$56:$D$60,W$56:W$60,$D109)</f>
        <v>3.78524200960678</v>
      </c>
      <c r="X109" s="42">
        <f>_xll.SRS1Splines.Functions25.OneWay_Spline($D$56:$D$60,X$56:X$60,$D109)</f>
        <v>0.220357701216678</v>
      </c>
      <c r="Y109" s="42">
        <f>_xll.SRS1Splines.Functions25.OneWay_Spline($D$56:$D$60,Y$56:Y$60,$D109)</f>
        <v>0.40470677280401701</v>
      </c>
      <c r="Z109" s="42">
        <f>_xll.SRS1Splines.Functions25.OneWay_Spline($D$56:$D$60,Z$56:Z$60,$D109)</f>
        <v>1.1867453771874099</v>
      </c>
      <c r="AB109" s="42">
        <f t="shared" si="23"/>
        <v>5</v>
      </c>
      <c r="AC109" s="42">
        <f>_xll.SRS1Splines.Functions25.OneWay_Spline($D$56:$D$60,AC$56:AC$60,AB109)</f>
        <v>3.2553016048230597E-2</v>
      </c>
      <c r="AD109" s="42">
        <f>_xll.SRS1Splines.Functions25.OneWay_Spline($D$56:$D$60,AD$56:AD$60,$D109)</f>
        <v>0.78010683709740702</v>
      </c>
      <c r="AE109" s="42">
        <f>_xll.SRS1Splines.Functions25.OneWay_Spline($D$56:$D$60,AE$56:AE$60,$D109)</f>
        <v>0.44956148567949</v>
      </c>
      <c r="AF109" s="42">
        <f>_xll.SRS1Splines.Functions25.OneWay_Spline($D$56:$D$60,AF$56:AF$60,$D109)</f>
        <v>0.435880234258052</v>
      </c>
      <c r="AG109" s="42">
        <f>_xll.SRS1Splines.Functions25.OneWay_Spline($D$56:$D$60,AG$56:AG$60,$D109)</f>
        <v>0.77376065497572899</v>
      </c>
      <c r="AH109" s="42">
        <f>_xll.SRS1Splines.Functions25.OneWay_Spline($D$56:$D$60,AH$56:AH$60,$D109)</f>
        <v>17.485734766080501</v>
      </c>
      <c r="AI109" s="42">
        <f>_xll.SRS1Splines.Functions25.OneWay_Spline($D$56:$D$60,AI$56:AI$60,$D109)</f>
        <v>4.6604427808600501</v>
      </c>
      <c r="AJ109" s="42">
        <f>_xll.SRS1Splines.Functions25.OneWay_Spline($D$56:$D$60,AJ$56:AJ$60,$D109)</f>
        <v>0.34260443052508499</v>
      </c>
      <c r="AK109" s="42">
        <f>_xll.SRS1Splines.Functions25.OneWay_Spline($D$56:$D$60,AK$56:AK$60,$D109)</f>
        <v>0.535073180370913</v>
      </c>
      <c r="AL109" s="42">
        <f>_xll.SRS1Splines.Functions25.OneWay_Spline($D$56:$D$60,AL$56:AL$60,$D109)</f>
        <v>3.4944647032537999</v>
      </c>
    </row>
    <row r="110" spans="4:38">
      <c r="D110" s="42">
        <f t="shared" si="26"/>
        <v>5.25</v>
      </c>
      <c r="E110" s="42">
        <f>_xll.SRS1Splines.Functions25.OneWay_Spline($D$56:$D$60,$E$56:$E$60,D110)</f>
        <v>2.3563895958753099E-2</v>
      </c>
      <c r="F110" s="42">
        <f>_xll.SRS1Splines.Functions25.OneWay_Spline($D$56:$D$60,F$56:F$60,$D110)</f>
        <v>0.41991881237766998</v>
      </c>
      <c r="G110" s="42">
        <f>_xll.SRS1Splines.Functions25.OneWay_Spline($D$56:$D$60,G$56:G$60,$D110)</f>
        <v>0.33620920903498303</v>
      </c>
      <c r="H110" s="42">
        <f>_xll.SRS1Splines.Functions25.OneWay_Spline($D$56:$D$60,H$56:H$60,$D110)</f>
        <v>0.27727879988001902</v>
      </c>
      <c r="I110" s="42">
        <f>_xll.SRS1Splines.Functions25.OneWay_Spline($D$56:$D$60,I$56:I$60,$D110)</f>
        <v>0.74272457817099602</v>
      </c>
      <c r="J110" s="42">
        <f>_xll.SRS1Splines.Functions25.OneWay_Spline($D$56:$D$60,J$56:J$60,$D110)</f>
        <v>13.9919693947521</v>
      </c>
      <c r="K110" s="42">
        <f>_xll.SRS1Splines.Functions25.OneWay_Spline($D$56:$D$60,K$56:K$60,$D110)</f>
        <v>4.1462582294579402</v>
      </c>
      <c r="L110" s="42">
        <f>_xll.SRS1Splines.Functions25.OneWay_Spline($D$56:$D$60,L$56:L$60,$D110)</f>
        <v>0.26666301673673398</v>
      </c>
      <c r="M110" s="42">
        <f>_xll.SRS1Splines.Functions25.OneWay_Spline($D$56:$D$60,M$56:M$60,$D110)</f>
        <v>0.46683222882277198</v>
      </c>
      <c r="N110" s="42">
        <f>_xll.SRS1Splines.Functions25.OneWay_Spline($D$56:$D$60,N$56:N$60,$D110)</f>
        <v>2.0438829279960999</v>
      </c>
      <c r="P110" s="42">
        <f t="shared" si="22"/>
        <v>5.25</v>
      </c>
      <c r="Q110" s="42">
        <f>_xll.SRS1Splines.Functions25.OneWay_Spline($D$56:$D$60,Q$56:Q$60,P110)</f>
        <v>1.9699854758632299E-2</v>
      </c>
      <c r="R110" s="42">
        <f>_xll.SRS1Splines.Functions25.OneWay_Spline($D$56:$D$60,R$56:R$60,$D110)</f>
        <v>0.204014098897008</v>
      </c>
      <c r="S110" s="42">
        <f>_xll.SRS1Splines.Functions25.OneWay_Spline($D$56:$D$60,S$56:S$60,$D110)</f>
        <v>0.25574624787779099</v>
      </c>
      <c r="T110" s="42">
        <f>_xll.SRS1Splines.Functions25.OneWay_Spline($D$56:$D$60,T$56:T$60,$D110)</f>
        <v>0.223497442063508</v>
      </c>
      <c r="U110" s="42">
        <f>_xll.SRS1Splines.Functions25.OneWay_Spline($D$56:$D$60,U$56:U$60,$D110)</f>
        <v>0.71733715149675303</v>
      </c>
      <c r="V110" s="42">
        <f>_xll.SRS1Splines.Functions25.OneWay_Spline($D$56:$D$60,V$56:V$60,$D110)</f>
        <v>10.4748343576689</v>
      </c>
      <c r="W110" s="42">
        <f>_xll.SRS1Splines.Functions25.OneWay_Spline($D$56:$D$60,W$56:W$60,$D110)</f>
        <v>3.7343349326341801</v>
      </c>
      <c r="X110" s="42">
        <f>_xll.SRS1Splines.Functions25.OneWay_Spline($D$56:$D$60,X$56:X$60,$D110)</f>
        <v>0.217488193175535</v>
      </c>
      <c r="Y110" s="42">
        <f>_xll.SRS1Splines.Functions25.OneWay_Spline($D$56:$D$60,Y$56:Y$60,$D110)</f>
        <v>0.40162766147426998</v>
      </c>
      <c r="Z110" s="42">
        <f>_xll.SRS1Splines.Functions25.OneWay_Spline($D$56:$D$60,Z$56:Z$60,$D110)</f>
        <v>1.12455107348155</v>
      </c>
      <c r="AB110" s="42">
        <f t="shared" si="23"/>
        <v>5.25</v>
      </c>
      <c r="AC110" s="42">
        <f>_xll.SRS1Splines.Functions25.OneWay_Spline($D$56:$D$60,AC$56:AC$60,AB110)</f>
        <v>2.7427937158874E-2</v>
      </c>
      <c r="AD110" s="42">
        <f>_xll.SRS1Splines.Functions25.OneWay_Spline($D$56:$D$60,AD$56:AD$60,$D110)</f>
        <v>0.63582352585833102</v>
      </c>
      <c r="AE110" s="42">
        <f>_xll.SRS1Splines.Functions25.OneWay_Spline($D$56:$D$60,AE$56:AE$60,$D110)</f>
        <v>0.43458880250215498</v>
      </c>
      <c r="AF110" s="42">
        <f>_xll.SRS1Splines.Functions25.OneWay_Spline($D$56:$D$60,AF$56:AF$60,$D110)</f>
        <v>0.37562507703008102</v>
      </c>
      <c r="AG110" s="42">
        <f>_xll.SRS1Splines.Functions25.OneWay_Spline($D$56:$D$60,AG$56:AG$60,$D110)</f>
        <v>0.74655878621187699</v>
      </c>
      <c r="AH110" s="42">
        <f>_xll.SRS1Splines.Functions25.OneWay_Spline($D$56:$D$60,AH$56:AH$60,$D110)</f>
        <v>17.509104431835201</v>
      </c>
      <c r="AI110" s="42">
        <f>_xll.SRS1Splines.Functions25.OneWay_Spline($D$56:$D$60,AI$56:AI$60,$D110)</f>
        <v>4.5581815262817003</v>
      </c>
      <c r="AJ110" s="42">
        <f>_xll.SRS1Splines.Functions25.OneWay_Spline($D$56:$D$60,AJ$56:AJ$60,$D110)</f>
        <v>0.32500767517069901</v>
      </c>
      <c r="AK110" s="42">
        <f>_xll.SRS1Splines.Functions25.OneWay_Spline($D$56:$D$60,AK$56:AK$60,$D110)</f>
        <v>0.52376910689150002</v>
      </c>
      <c r="AL110" s="42">
        <f>_xll.SRS1Splines.Functions25.OneWay_Spline($D$56:$D$60,AL$56:AL$60,$D110)</f>
        <v>2.9632147825106401</v>
      </c>
    </row>
    <row r="111" spans="4:38">
      <c r="D111" s="42">
        <f t="shared" si="26"/>
        <v>5.5</v>
      </c>
      <c r="E111" s="42">
        <f>_xll.SRS1Splines.Functions25.OneWay_Spline($D$56:$D$60,$E$56:$E$60,D111)</f>
        <v>1.9808499376001099E-2</v>
      </c>
      <c r="F111" s="42">
        <f>_xll.SRS1Splines.Functions25.OneWay_Spline($D$56:$D$60,F$56:F$60,$D111)</f>
        <v>0.32659590128621302</v>
      </c>
      <c r="G111" s="42">
        <f>_xll.SRS1Splines.Functions25.OneWay_Spline($D$56:$D$60,G$56:G$60,$D111)</f>
        <v>0.325752846349944</v>
      </c>
      <c r="H111" s="42">
        <f>_xll.SRS1Splines.Functions25.OneWay_Spline($D$56:$D$60,H$56:H$60,$D111)</f>
        <v>0.26147295907016899</v>
      </c>
      <c r="I111" s="42">
        <f>_xll.SRS1Splines.Functions25.OneWay_Spline($D$56:$D$60,I$56:I$60,$D111)</f>
        <v>0.72024693542640705</v>
      </c>
      <c r="J111" s="42">
        <f>_xll.SRS1Splines.Functions25.OneWay_Spline($D$56:$D$60,J$56:J$60,$D111)</f>
        <v>14.012318192734</v>
      </c>
      <c r="K111" s="42">
        <f>_xll.SRS1Splines.Functions25.OneWay_Spline($D$56:$D$60,K$56:K$60,$D111)</f>
        <v>4.0882667513273701</v>
      </c>
      <c r="L111" s="42">
        <f>_xll.SRS1Splines.Functions25.OneWay_Spline($D$56:$D$60,L$56:L$60,$D111)</f>
        <v>0.26028259510726898</v>
      </c>
      <c r="M111" s="42">
        <f>_xll.SRS1Splines.Functions25.OneWay_Spline($D$56:$D$60,M$56:M$60,$D111)</f>
        <v>0.458910208452112</v>
      </c>
      <c r="N111" s="42">
        <f>_xll.SRS1Splines.Functions25.OneWay_Spline($D$56:$D$60,N$56:N$60,$D111)</f>
        <v>1.8104695573605101</v>
      </c>
      <c r="P111" s="42">
        <f t="shared" si="22"/>
        <v>5.5</v>
      </c>
      <c r="Q111" s="42">
        <f>_xll.SRS1Splines.Functions25.OneWay_Spline($D$56:$D$60,Q$56:Q$60,P111)</f>
        <v>1.6330799649553002E-2</v>
      </c>
      <c r="R111" s="42">
        <f>_xll.SRS1Splines.Functions25.OneWay_Spline($D$56:$D$60,R$56:R$60,$D111)</f>
        <v>0.12797775151181601</v>
      </c>
      <c r="S111" s="42">
        <f>_xll.SRS1Splines.Functions25.OneWay_Spline($D$56:$D$60,S$56:S$60,$D111)</f>
        <v>0.24005087659972801</v>
      </c>
      <c r="T111" s="42">
        <f>_xll.SRS1Splines.Functions25.OneWay_Spline($D$56:$D$60,T$56:T$60,$D111)</f>
        <v>0.213495715460256</v>
      </c>
      <c r="U111" s="42">
        <f>_xll.SRS1Splines.Functions25.OneWay_Spline($D$56:$D$60,U$56:U$60,$D111)</f>
        <v>0.70115324577762805</v>
      </c>
      <c r="V111" s="42">
        <f>_xll.SRS1Splines.Functions25.OneWay_Spline($D$56:$D$60,V$56:V$60,$D111)</f>
        <v>10.4988393352365</v>
      </c>
      <c r="W111" s="42">
        <f>_xll.SRS1Splines.Functions25.OneWay_Spline($D$56:$D$60,W$56:W$60,$D111)</f>
        <v>3.6957867992040598</v>
      </c>
      <c r="X111" s="42">
        <f>_xll.SRS1Splines.Functions25.OneWay_Spline($D$56:$D$60,X$56:X$60,$D111)</f>
        <v>0.215438544574719</v>
      </c>
      <c r="Y111" s="42">
        <f>_xll.SRS1Splines.Functions25.OneWay_Spline($D$56:$D$60,Y$56:Y$60,$D111)</f>
        <v>0.39917611684965398</v>
      </c>
      <c r="Z111" s="42">
        <f>_xll.SRS1Splines.Functions25.OneWay_Spline($D$56:$D$60,Z$56:Z$60,$D111)</f>
        <v>1.07192579954168</v>
      </c>
      <c r="AB111" s="42">
        <f t="shared" si="23"/>
        <v>5.5</v>
      </c>
      <c r="AC111" s="42">
        <f>_xll.SRS1Splines.Functions25.OneWay_Spline($D$56:$D$60,AC$56:AC$60,AB111)</f>
        <v>2.3286199102449098E-2</v>
      </c>
      <c r="AD111" s="42">
        <f>_xll.SRS1Splines.Functions25.OneWay_Spline($D$56:$D$60,AD$56:AD$60,$D111)</f>
        <v>0.52521405106060903</v>
      </c>
      <c r="AE111" s="42">
        <f>_xll.SRS1Splines.Functions25.OneWay_Spline($D$56:$D$60,AE$56:AE$60,$D111)</f>
        <v>0.42063605081781102</v>
      </c>
      <c r="AF111" s="42">
        <f>_xll.SRS1Splines.Functions25.OneWay_Spline($D$56:$D$60,AF$56:AF$60,$D111)</f>
        <v>0.33042192942527998</v>
      </c>
      <c r="AG111" s="42">
        <f>_xll.SRS1Splines.Functions25.OneWay_Spline($D$56:$D$60,AG$56:AG$60,$D111)</f>
        <v>0.72323164505855497</v>
      </c>
      <c r="AH111" s="42">
        <f>_xll.SRS1Splines.Functions25.OneWay_Spline($D$56:$D$60,AH$56:AH$60,$D111)</f>
        <v>17.5257970502314</v>
      </c>
      <c r="AI111" s="42">
        <f>_xll.SRS1Splines.Functions25.OneWay_Spline($D$56:$D$60,AI$56:AI$60,$D111)</f>
        <v>4.4807467034506896</v>
      </c>
      <c r="AJ111" s="42">
        <f>_xll.SRS1Splines.Functions25.OneWay_Spline($D$56:$D$60,AJ$56:AJ$60,$D111)</f>
        <v>0.30971369086794298</v>
      </c>
      <c r="AK111" s="42">
        <f>_xll.SRS1Splines.Functions25.OneWay_Spline($D$56:$D$60,AK$56:AK$60,$D111)</f>
        <v>0.51347285801565401</v>
      </c>
      <c r="AL111" s="42">
        <f>_xll.SRS1Splines.Functions25.OneWay_Spline($D$56:$D$60,AL$56:AL$60,$D111)</f>
        <v>2.5490133151793399</v>
      </c>
    </row>
    <row r="112" spans="4:38">
      <c r="D112" s="42">
        <f t="shared" si="26"/>
        <v>5.75</v>
      </c>
      <c r="E112" s="42">
        <f>_xll.SRS1Splines.Functions25.OneWay_Spline($D$56:$D$60,$E$56:$E$60,D112)</f>
        <v>1.6896709438994101E-2</v>
      </c>
      <c r="F112" s="42">
        <f>_xll.SRS1Splines.Functions25.OneWay_Spline($D$56:$D$60,F$56:F$60,$D112)</f>
        <v>0.26496851227120199</v>
      </c>
      <c r="G112" s="42">
        <f>_xll.SRS1Splines.Functions25.OneWay_Spline($D$56:$D$60,G$56:G$60,$D112)</f>
        <v>0.31735006241288499</v>
      </c>
      <c r="H112" s="42">
        <f>_xll.SRS1Splines.Functions25.OneWay_Spline($D$56:$D$60,H$56:H$60,$D112)</f>
        <v>0.25198945458425798</v>
      </c>
      <c r="I112" s="42">
        <f>_xll.SRS1Splines.Functions25.OneWay_Spline($D$56:$D$60,I$56:I$60,$D112)</f>
        <v>0.69837153201321001</v>
      </c>
      <c r="J112" s="42">
        <f>_xll.SRS1Splines.Functions25.OneWay_Spline($D$56:$D$60,J$56:J$60,$D112)</f>
        <v>14.024527471523101</v>
      </c>
      <c r="K112" s="42">
        <f>_xll.SRS1Splines.Functions25.OneWay_Spline($D$56:$D$60,K$56:K$60,$D112)</f>
        <v>4.0515240590767103</v>
      </c>
      <c r="L112" s="42">
        <f>_xll.SRS1Splines.Functions25.OneWay_Spline($D$56:$D$60,L$56:L$60,$D112)</f>
        <v>0.25494536611537899</v>
      </c>
      <c r="M112" s="42">
        <f>_xll.SRS1Splines.Functions25.OneWay_Spline($D$56:$D$60,M$56:M$60,$D112)</f>
        <v>0.45206792801304002</v>
      </c>
      <c r="N112" s="42">
        <f>_xll.SRS1Splines.Functions25.OneWay_Spline($D$56:$D$60,N$56:N$60,$D112)</f>
        <v>1.6496581131760399</v>
      </c>
      <c r="P112" s="42">
        <f t="shared" si="22"/>
        <v>5.75</v>
      </c>
      <c r="Q112" s="42">
        <f>_xll.SRS1Splines.Functions25.OneWay_Spline($D$56:$D$60,Q$56:Q$60,P112)</f>
        <v>1.3692623191129599E-2</v>
      </c>
      <c r="R112" s="42">
        <f>_xll.SRS1Splines.Functions25.OneWay_Spline($D$56:$D$60,R$56:R$60,$D112)</f>
        <v>7.6809408980049301E-2</v>
      </c>
      <c r="S112" s="42">
        <f>_xll.SRS1Splines.Functions25.OneWay_Spline($D$56:$D$60,S$56:S$60,$D112)</f>
        <v>0.23019630830344201</v>
      </c>
      <c r="T112" s="42">
        <f>_xll.SRS1Splines.Functions25.OneWay_Spline($D$56:$D$60,T$56:T$60,$D112)</f>
        <v>0.207494679498306</v>
      </c>
      <c r="U112" s="42">
        <f>_xll.SRS1Splines.Functions25.OneWay_Spline($D$56:$D$60,U$56:U$60,$D112)</f>
        <v>0.68420836832824805</v>
      </c>
      <c r="V112" s="42">
        <f>_xll.SRS1Splines.Functions25.OneWay_Spline($D$56:$D$60,V$56:V$60,$D112)</f>
        <v>10.513242321777099</v>
      </c>
      <c r="W112" s="42">
        <f>_xll.SRS1Splines.Functions25.OneWay_Spline($D$56:$D$60,W$56:W$60,$D112)</f>
        <v>3.6713631726796301</v>
      </c>
      <c r="X112" s="42">
        <f>_xll.SRS1Splines.Functions25.OneWay_Spline($D$56:$D$60,X$56:X$60,$D112)</f>
        <v>0.21420875541422901</v>
      </c>
      <c r="Y112" s="42">
        <f>_xll.SRS1Splines.Functions25.OneWay_Spline($D$56:$D$60,Y$56:Y$60,$D112)</f>
        <v>0.39737926502284598</v>
      </c>
      <c r="Z112" s="42">
        <f>_xll.SRS1Splines.Functions25.OneWay_Spline($D$56:$D$60,Z$56:Z$60,$D112)</f>
        <v>1.03039438189097</v>
      </c>
      <c r="AB112" s="42">
        <f t="shared" si="23"/>
        <v>5.75</v>
      </c>
      <c r="AC112" s="42">
        <f>_xll.SRS1Splines.Functions25.OneWay_Spline($D$56:$D$60,AC$56:AC$60,AB112)</f>
        <v>2.0100795686858401E-2</v>
      </c>
      <c r="AD112" s="42">
        <f>_xll.SRS1Splines.Functions25.OneWay_Spline($D$56:$D$60,AD$56:AD$60,$D112)</f>
        <v>0.45312761556235598</v>
      </c>
      <c r="AE112" s="42">
        <f>_xll.SRS1Splines.Functions25.OneWay_Spline($D$56:$D$60,AE$56:AE$60,$D112)</f>
        <v>0.40752029603364798</v>
      </c>
      <c r="AF112" s="42">
        <f>_xll.SRS1Splines.Functions25.OneWay_Spline($D$56:$D$60,AF$56:AF$60,$D112)</f>
        <v>0.30201843533908102</v>
      </c>
      <c r="AG112" s="42">
        <f>_xll.SRS1Splines.Functions25.OneWay_Spline($D$56:$D$60,AG$56:AG$60,$D112)</f>
        <v>0.70356040281853804</v>
      </c>
      <c r="AH112" s="42">
        <f>_xll.SRS1Splines.Functions25.OneWay_Spline($D$56:$D$60,AH$56:AH$60,$D112)</f>
        <v>17.535812621269098</v>
      </c>
      <c r="AI112" s="42">
        <f>_xll.SRS1Splines.Functions25.OneWay_Spline($D$56:$D$60,AI$56:AI$60,$D112)</f>
        <v>4.4316849454737897</v>
      </c>
      <c r="AJ112" s="42">
        <f>_xll.SRS1Splines.Functions25.OneWay_Spline($D$56:$D$60,AJ$56:AJ$60,$D112)</f>
        <v>0.297107644898846</v>
      </c>
      <c r="AK112" s="42">
        <f>_xll.SRS1Splines.Functions25.OneWay_Spline($D$56:$D$60,AK$56:AK$60,$D112)</f>
        <v>0.50437796616442498</v>
      </c>
      <c r="AL112" s="42">
        <f>_xll.SRS1Splines.Functions25.OneWay_Spline($D$56:$D$60,AL$56:AL$60,$D112)</f>
        <v>2.2689218444611101</v>
      </c>
    </row>
    <row r="113" spans="1:38">
      <c r="D113" s="42">
        <f t="shared" si="26"/>
        <v>6</v>
      </c>
      <c r="E113" s="42">
        <f>_xll.SRS1Splines.Functions25.OneWay_Spline($D$56:$D$60,$E$56:$E$60,D113)</f>
        <v>1.48031321122298E-2</v>
      </c>
      <c r="F113" s="42">
        <f>_xll.SRS1Splines.Functions25.OneWay_Spline($D$56:$D$60,F$56:F$60,$D113)</f>
        <v>0.239040731104601</v>
      </c>
      <c r="G113" s="42">
        <f>_xll.SRS1Splines.Functions25.OneWay_Spline($D$56:$D$60,G$56:G$60,$D113)</f>
        <v>0.31091876340660801</v>
      </c>
      <c r="H113" s="42">
        <f>_xll.SRS1Splines.Functions25.OneWay_Spline($D$56:$D$60,H$56:H$60,$D113)</f>
        <v>0.24882828642228699</v>
      </c>
      <c r="I113" s="42">
        <f>_xll.SRS1Splines.Functions25.OneWay_Spline($D$56:$D$60,I$56:I$60,$D113)</f>
        <v>0.67677489166791904</v>
      </c>
      <c r="J113" s="42">
        <f>_xll.SRS1Splines.Functions25.OneWay_Spline($D$56:$D$60,J$56:J$60,$D113)</f>
        <v>14.0285972311195</v>
      </c>
      <c r="K113" s="42">
        <f>_xll.SRS1Splines.Functions25.OneWay_Spline($D$56:$D$60,K$56:K$60,$D113)</f>
        <v>4.0386862509409402</v>
      </c>
      <c r="L113" s="42">
        <f>_xll.SRS1Splines.Functions25.OneWay_Spline($D$56:$D$60,L$56:L$60,$D113)</f>
        <v>0.25068676511975102</v>
      </c>
      <c r="M113" s="42">
        <f>_xll.SRS1Splines.Functions25.OneWay_Spline($D$56:$D$60,M$56:M$60,$D113)</f>
        <v>0.44647109792269402</v>
      </c>
      <c r="N113" s="42">
        <f>_xll.SRS1Splines.Functions25.OneWay_Spline($D$56:$D$60,N$56:N$60,$D113)</f>
        <v>1.57074178030486</v>
      </c>
      <c r="P113" s="42">
        <f t="shared" si="22"/>
        <v>6</v>
      </c>
      <c r="Q113" s="42">
        <f>_xll.SRS1Splines.Functions25.OneWay_Spline($D$56:$D$60,Q$56:Q$60,P113)</f>
        <v>1.1761543504455799E-2</v>
      </c>
      <c r="R113" s="42">
        <f>_xll.SRS1Splines.Functions25.OneWay_Spline($D$56:$D$60,R$56:R$60,$D113)</f>
        <v>5.3668039987514203E-2</v>
      </c>
      <c r="S113" s="42">
        <f>_xll.SRS1Splines.Functions25.OneWay_Spline($D$56:$D$60,S$56:S$60,$D113)</f>
        <v>0.22677892325636301</v>
      </c>
      <c r="T113" s="42">
        <f>_xll.SRS1Splines.Functions25.OneWay_Spline($D$56:$D$60,T$56:T$60,$D113)</f>
        <v>0.205494334177655</v>
      </c>
      <c r="U113" s="42">
        <f>_xll.SRS1Splines.Functions25.OneWay_Spline($D$56:$D$60,U$56:U$60,$D113)</f>
        <v>0.666223552541238</v>
      </c>
      <c r="V113" s="42">
        <f>_xll.SRS1Splines.Functions25.OneWay_Spline($D$56:$D$60,V$56:V$60,$D113)</f>
        <v>10.5180433172906</v>
      </c>
      <c r="W113" s="42">
        <f>_xll.SRS1Splines.Functions25.OneWay_Spline($D$56:$D$60,W$56:W$60,$D113)</f>
        <v>3.6628296164241099</v>
      </c>
      <c r="X113" s="42">
        <f>_xll.SRS1Splines.Functions25.OneWay_Spline($D$56:$D$60,X$56:X$60,$D113)</f>
        <v>0.213798825694066</v>
      </c>
      <c r="Y113" s="42">
        <f>_xll.SRS1Splines.Functions25.OneWay_Spline($D$56:$D$60,Y$56:Y$60,$D113)</f>
        <v>0.396264232086525</v>
      </c>
      <c r="Z113" s="42">
        <f>_xll.SRS1Splines.Functions25.OneWay_Spline($D$56:$D$60,Z$56:Z$60,$D113)</f>
        <v>1.0014816470526</v>
      </c>
      <c r="AB113" s="42">
        <f t="shared" si="23"/>
        <v>6</v>
      </c>
      <c r="AC113" s="42">
        <f>_xll.SRS1Splines.Functions25.OneWay_Spline($D$56:$D$60,AC$56:AC$60,AB113)</f>
        <v>1.7844720720003902E-2</v>
      </c>
      <c r="AD113" s="42">
        <f>_xll.SRS1Splines.Functions25.OneWay_Spline($D$56:$D$60,AD$56:AD$60,$D113)</f>
        <v>0.42441342222168699</v>
      </c>
      <c r="AE113" s="42">
        <f>_xll.SRS1Splines.Functions25.OneWay_Spline($D$56:$D$60,AE$56:AE$60,$D113)</f>
        <v>0.39505860355685402</v>
      </c>
      <c r="AF113" s="42">
        <f>_xll.SRS1Splines.Functions25.OneWay_Spline($D$56:$D$60,AF$56:AF$60,$D113)</f>
        <v>0.29216223866691898</v>
      </c>
      <c r="AG113" s="42">
        <f>_xll.SRS1Splines.Functions25.OneWay_Spline($D$56:$D$60,AG$56:AG$60,$D113)</f>
        <v>0.68732623079460098</v>
      </c>
      <c r="AH113" s="42">
        <f>_xll.SRS1Splines.Functions25.OneWay_Spline($D$56:$D$60,AH$56:AH$60,$D113)</f>
        <v>17.539151144948399</v>
      </c>
      <c r="AI113" s="42">
        <f>_xll.SRS1Splines.Functions25.OneWay_Spline($D$56:$D$60,AI$56:AI$60,$D113)</f>
        <v>4.4145428854577604</v>
      </c>
      <c r="AJ113" s="42">
        <f>_xll.SRS1Splines.Functions25.OneWay_Spline($D$56:$D$60,AJ$56:AJ$60,$D113)</f>
        <v>0.28757470454543699</v>
      </c>
      <c r="AK113" s="42">
        <f>_xll.SRS1Splines.Functions25.OneWay_Spline($D$56:$D$60,AK$56:AK$60,$D113)</f>
        <v>0.49667796375886297</v>
      </c>
      <c r="AL113" s="42">
        <f>_xll.SRS1Splines.Functions25.OneWay_Spline($D$56:$D$60,AL$56:AL$60,$D113)</f>
        <v>2.1400019135571302</v>
      </c>
    </row>
    <row r="114" spans="1:38">
      <c r="D114" s="42">
        <f t="shared" si="26"/>
        <v>6.25</v>
      </c>
      <c r="E114" s="42">
        <f>_xll.SRS1Splines.Functions25.OneWay_Spline($D$56:$D$60,$E$56:$E$60,D114)</f>
        <v>1.31631006527158E-2</v>
      </c>
      <c r="F114" s="42">
        <f>_xll.SRS1Splines.Functions25.OneWay_Spline($D$56:$D$60,F$56:F$60,$D114)</f>
        <v>0.23250817668155799</v>
      </c>
      <c r="G114" s="42">
        <f>_xll.SRS1Splines.Functions25.OneWay_Spline($D$56:$D$60,G$56:G$60,$D114)</f>
        <v>0.30561687104582103</v>
      </c>
      <c r="H114" s="42">
        <f>_xll.SRS1Splines.Functions25.OneWay_Spline($D$56:$D$60,H$56:H$60,$D114)</f>
        <v>0.24895534029043101</v>
      </c>
      <c r="I114" s="42">
        <f>_xll.SRS1Splines.Functions25.OneWay_Spline($D$56:$D$60,I$56:I$60,$D114)</f>
        <v>0.65588371631768505</v>
      </c>
      <c r="J114" s="42">
        <f>_xll.SRS1Splines.Functions25.OneWay_Spline($D$56:$D$60,J$56:J$60,$D114)</f>
        <v>14.0183275099273</v>
      </c>
      <c r="K114" s="42">
        <f>_xll.SRS1Splines.Functions25.OneWay_Spline($D$56:$D$60,K$56:K$60,$D114)</f>
        <v>4.0392162181663602</v>
      </c>
      <c r="L114" s="42">
        <f>_xll.SRS1Splines.Functions25.OneWay_Spline($D$56:$D$60,L$56:L$60,$D114)</f>
        <v>0.24709514850883599</v>
      </c>
      <c r="M114" s="42">
        <f>_xll.SRS1Splines.Functions25.OneWay_Spline($D$56:$D$60,M$56:M$60,$D114)</f>
        <v>0.44170544213822999</v>
      </c>
      <c r="N114" s="42">
        <f>_xll.SRS1Splines.Functions25.OneWay_Spline($D$56:$D$60,N$56:N$60,$D114)</f>
        <v>1.5369604516566999</v>
      </c>
      <c r="P114" s="42">
        <f t="shared" si="22"/>
        <v>6.25</v>
      </c>
      <c r="Q114" s="42">
        <f>_xll.SRS1Splines.Functions25.OneWay_Spline($D$56:$D$60,Q$56:Q$60,P114)</f>
        <v>1.0225630491743E-2</v>
      </c>
      <c r="R114" s="42">
        <f>_xll.SRS1Splines.Functions25.OneWay_Spline($D$56:$D$60,R$56:R$60,$D114)</f>
        <v>4.5845487722188799E-2</v>
      </c>
      <c r="S114" s="42">
        <f>_xll.SRS1Splines.Functions25.OneWay_Spline($D$56:$D$60,S$56:S$60,$D114)</f>
        <v>0.22681797941972101</v>
      </c>
      <c r="T114" s="42">
        <f>_xll.SRS1Splines.Functions25.OneWay_Spline($D$56:$D$60,T$56:T$60,$D114)</f>
        <v>0.20554231758286801</v>
      </c>
      <c r="U114" s="42">
        <f>_xll.SRS1Splines.Functions25.OneWay_Spline($D$56:$D$60,U$56:U$60,$D114)</f>
        <v>0.64789621493503602</v>
      </c>
      <c r="V114" s="42">
        <f>_xll.SRS1Splines.Functions25.OneWay_Spline($D$56:$D$60,V$56:V$60,$D114)</f>
        <v>10.507079667972601</v>
      </c>
      <c r="W114" s="42">
        <f>_xll.SRS1Splines.Functions25.OneWay_Spline($D$56:$D$60,W$56:W$60,$D114)</f>
        <v>3.66311019198004</v>
      </c>
      <c r="X114" s="42">
        <f>_xll.SRS1Splines.Functions25.OneWay_Spline($D$56:$D$60,X$56:X$60,$D114)</f>
        <v>0.21381298344497299</v>
      </c>
      <c r="Y114" s="42">
        <f>_xll.SRS1Splines.Functions25.OneWay_Spline($D$56:$D$60,Y$56:Y$60,$D114)</f>
        <v>0.39552305942197302</v>
      </c>
      <c r="Z114" s="42">
        <f>_xll.SRS1Splines.Functions25.OneWay_Spline($D$56:$D$60,Z$56:Z$60,$D114)</f>
        <v>0.98007700156326305</v>
      </c>
      <c r="AB114" s="42">
        <f t="shared" si="23"/>
        <v>6.25</v>
      </c>
      <c r="AC114" s="42">
        <f>_xll.SRS1Splines.Functions25.OneWay_Spline($D$56:$D$60,AC$56:AC$60,AB114)</f>
        <v>1.6100570813688601E-2</v>
      </c>
      <c r="AD114" s="42">
        <f>_xll.SRS1Splines.Functions25.OneWay_Spline($D$56:$D$60,AD$56:AD$60,$D114)</f>
        <v>0.41917086564092698</v>
      </c>
      <c r="AE114" s="42">
        <f>_xll.SRS1Splines.Functions25.OneWay_Spline($D$56:$D$60,AE$56:AE$60,$D114)</f>
        <v>0.38324407777116398</v>
      </c>
      <c r="AF114" s="42">
        <f>_xll.SRS1Splines.Functions25.OneWay_Spline($D$56:$D$60,AF$56:AF$60,$D114)</f>
        <v>0.29236836299799401</v>
      </c>
      <c r="AG114" s="42">
        <f>_xll.SRS1Splines.Functions25.OneWay_Spline($D$56:$D$60,AG$56:AG$60,$D114)</f>
        <v>0.67319354409884602</v>
      </c>
      <c r="AH114" s="42">
        <f>_xll.SRS1Splines.Functions25.OneWay_Spline($D$56:$D$60,AH$56:AH$60,$D114)</f>
        <v>17.529575351882102</v>
      </c>
      <c r="AI114" s="42">
        <f>_xll.SRS1Splines.Functions25.OneWay_Spline($D$56:$D$60,AI$56:AI$60,$D114)</f>
        <v>4.4153222443526801</v>
      </c>
      <c r="AJ114" s="42">
        <f>_xll.SRS1Splines.Functions25.OneWay_Spline($D$56:$D$60,AJ$56:AJ$60,$D114)</f>
        <v>0.27995258104549398</v>
      </c>
      <c r="AK114" s="42">
        <f>_xll.SRS1Splines.Functions25.OneWay_Spline($D$56:$D$60,AK$56:AK$60,$D114)</f>
        <v>0.48988901974634302</v>
      </c>
      <c r="AL114" s="42">
        <f>_xll.SRS1Splines.Functions25.OneWay_Spline($D$56:$D$60,AL$56:AL$60,$D114)</f>
        <v>2.0938439017501498</v>
      </c>
    </row>
    <row r="115" spans="1:38">
      <c r="D115" s="42">
        <f t="shared" si="26"/>
        <v>6.5</v>
      </c>
      <c r="E115" s="42">
        <f>_xll.SRS1Splines.Functions25.OneWay_Spline($D$56:$D$60,$E$56:$E$60,D115)</f>
        <v>1.16288776744607E-2</v>
      </c>
      <c r="F115" s="42">
        <f>_xll.SRS1Splines.Functions25.OneWay_Spline($D$56:$D$60,F$56:F$60,$D115)</f>
        <v>0.226397077382583</v>
      </c>
      <c r="G115" s="42">
        <f>_xll.SRS1Splines.Functions25.OneWay_Spline($D$56:$D$60,G$56:G$60,$D115)</f>
        <v>0.30065703625669699</v>
      </c>
      <c r="H115" s="42">
        <f>_xll.SRS1Splines.Functions25.OneWay_Spline($D$56:$D$60,H$56:H$60,$D115)</f>
        <v>0.24933650189486201</v>
      </c>
      <c r="I115" s="42">
        <f>_xll.SRS1Splines.Functions25.OneWay_Spline($D$56:$D$60,I$56:I$60,$D115)</f>
        <v>0.63634035873198103</v>
      </c>
      <c r="J115" s="42">
        <f>_xll.SRS1Splines.Functions25.OneWay_Spline($D$56:$D$60,J$56:J$60,$D115)</f>
        <v>13.988084552889299</v>
      </c>
      <c r="K115" s="42">
        <f>_xll.SRS1Splines.Functions25.OneWay_Spline($D$56:$D$60,K$56:K$60,$D115)</f>
        <v>4.0408061198426202</v>
      </c>
      <c r="L115" s="42">
        <f>_xll.SRS1Splines.Functions25.OneWay_Spline($D$56:$D$60,L$56:L$60,$D115)</f>
        <v>0.24373524909862401</v>
      </c>
      <c r="M115" s="42">
        <f>_xll.SRS1Splines.Functions25.OneWay_Spline($D$56:$D$60,M$56:M$60,$D115)</f>
        <v>0.43724621100537803</v>
      </c>
      <c r="N115" s="42">
        <f>_xll.SRS1Splines.Functions25.OneWay_Spline($D$56:$D$60,N$56:N$60,$D115)</f>
        <v>1.5053585635664899</v>
      </c>
      <c r="P115" s="42">
        <f t="shared" si="22"/>
        <v>6.5</v>
      </c>
      <c r="Q115" s="42">
        <f>_xll.SRS1Splines.Functions25.OneWay_Spline($D$56:$D$60,Q$56:Q$60,P115)</f>
        <v>8.7888086411406895E-3</v>
      </c>
      <c r="R115" s="42">
        <f>_xll.SRS1Splines.Functions25.OneWay_Spline($D$56:$D$60,R$56:R$60,$D115)</f>
        <v>3.8527616248174801E-2</v>
      </c>
      <c r="S115" s="42">
        <f>_xll.SRS1Splines.Functions25.OneWay_Spline($D$56:$D$60,S$56:S$60,$D115)</f>
        <v>0.22693514790979699</v>
      </c>
      <c r="T115" s="42">
        <f>_xll.SRS1Splines.Functions25.OneWay_Spline($D$56:$D$60,T$56:T$60,$D115)</f>
        <v>0.20568626779850699</v>
      </c>
      <c r="U115" s="42">
        <f>_xll.SRS1Splines.Functions25.OneWay_Spline($D$56:$D$60,U$56:U$60,$D115)</f>
        <v>0.63010974976632494</v>
      </c>
      <c r="V115" s="42">
        <f>_xll.SRS1Splines.Functions25.OneWay_Spline($D$56:$D$60,V$56:V$60,$D115)</f>
        <v>10.4747515194528</v>
      </c>
      <c r="W115" s="42">
        <f>_xll.SRS1Splines.Functions25.OneWay_Spline($D$56:$D$60,W$56:W$60,$D115)</f>
        <v>3.6639519186478098</v>
      </c>
      <c r="X115" s="42">
        <f>_xll.SRS1Splines.Functions25.OneWay_Spline($D$56:$D$60,X$56:X$60,$D115)</f>
        <v>0.21385545669769301</v>
      </c>
      <c r="Y115" s="42">
        <f>_xll.SRS1Splines.Functions25.OneWay_Spline($D$56:$D$60,Y$56:Y$60,$D115)</f>
        <v>0.39482970434868198</v>
      </c>
      <c r="Z115" s="42">
        <f>_xll.SRS1Splines.Functions25.OneWay_Spline($D$56:$D$60,Z$56:Z$60,$D115)</f>
        <v>0.96005330094420704</v>
      </c>
      <c r="AB115" s="42">
        <f t="shared" si="23"/>
        <v>6.5</v>
      </c>
      <c r="AC115" s="42">
        <f>_xll.SRS1Splines.Functions25.OneWay_Spline($D$56:$D$60,AC$56:AC$60,AB115)</f>
        <v>1.44689467077807E-2</v>
      </c>
      <c r="AD115" s="42">
        <f>_xll.SRS1Splines.Functions25.OneWay_Spline($D$56:$D$60,AD$56:AD$60,$D115)</f>
        <v>0.41426653851699102</v>
      </c>
      <c r="AE115" s="42">
        <f>_xll.SRS1Splines.Functions25.OneWay_Spline($D$56:$D$60,AE$56:AE$60,$D115)</f>
        <v>0.37219177945551801</v>
      </c>
      <c r="AF115" s="42">
        <f>_xll.SRS1Splines.Functions25.OneWay_Spline($D$56:$D$60,AF$56:AF$60,$D115)</f>
        <v>0.292986735991217</v>
      </c>
      <c r="AG115" s="42">
        <f>_xll.SRS1Splines.Functions25.OneWay_Spline($D$56:$D$60,AG$56:AG$60,$D115)</f>
        <v>0.65997264364152797</v>
      </c>
      <c r="AH115" s="42">
        <f>_xll.SRS1Splines.Functions25.OneWay_Spline($D$56:$D$60,AH$56:AH$60,$D115)</f>
        <v>17.501417586325701</v>
      </c>
      <c r="AI115" s="42">
        <f>_xll.SRS1Splines.Functions25.OneWay_Spline($D$56:$D$60,AI$56:AI$60,$D115)</f>
        <v>4.4176603210374399</v>
      </c>
      <c r="AJ115" s="42">
        <f>_xll.SRS1Splines.Functions25.OneWay_Spline($D$56:$D$60,AJ$56:AJ$60,$D115)</f>
        <v>0.272822207448772</v>
      </c>
      <c r="AK115" s="42">
        <f>_xll.SRS1Splines.Functions25.OneWay_Spline($D$56:$D$60,AK$56:AK$60,$D115)</f>
        <v>0.48339828146020503</v>
      </c>
      <c r="AL115" s="42">
        <f>_xll.SRS1Splines.Functions25.OneWay_Spline($D$56:$D$60,AL$56:AL$60,$D115)</f>
        <v>2.05066382618877</v>
      </c>
    </row>
    <row r="116" spans="1:38">
      <c r="D116" s="42">
        <f t="shared" si="26"/>
        <v>6.75</v>
      </c>
      <c r="E116" s="42">
        <f>_xll.SRS1Splines.Functions25.OneWay_Spline($D$56:$D$60,$E$56:$E$60,D116)</f>
        <v>1.02004631774646E-2</v>
      </c>
      <c r="F116" s="42">
        <f>_xll.SRS1Splines.Functions25.OneWay_Spline($D$56:$D$60,F$56:F$60,$D116)</f>
        <v>0.220707433207675</v>
      </c>
      <c r="G116" s="42">
        <f>_xll.SRS1Splines.Functions25.OneWay_Spline($D$56:$D$60,G$56:G$60,$D116)</f>
        <v>0.296039259039237</v>
      </c>
      <c r="H116" s="42">
        <f>_xll.SRS1Splines.Functions25.OneWay_Spline($D$56:$D$60,H$56:H$60,$D116)</f>
        <v>0.24997177123557901</v>
      </c>
      <c r="I116" s="42">
        <f>_xll.SRS1Splines.Functions25.OneWay_Spline($D$56:$D$60,I$56:I$60,$D116)</f>
        <v>0.61814481891080897</v>
      </c>
      <c r="J116" s="42">
        <f>_xll.SRS1Splines.Functions25.OneWay_Spline($D$56:$D$60,J$56:J$60,$D116)</f>
        <v>13.938717669813</v>
      </c>
      <c r="K116" s="42">
        <f>_xll.SRS1Splines.Functions25.OneWay_Spline($D$56:$D$60,K$56:K$60,$D116)</f>
        <v>4.0434559559697298</v>
      </c>
      <c r="L116" s="42">
        <f>_xll.SRS1Splines.Functions25.OneWay_Spline($D$56:$D$60,L$56:L$60,$D116)</f>
        <v>0.24060706688911701</v>
      </c>
      <c r="M116" s="42">
        <f>_xll.SRS1Splines.Functions25.OneWay_Spline($D$56:$D$60,M$56:M$60,$D116)</f>
        <v>0.43309340452413803</v>
      </c>
      <c r="N116" s="42">
        <f>_xll.SRS1Splines.Functions25.OneWay_Spline($D$56:$D$60,N$56:N$60,$D116)</f>
        <v>1.4759361160342199</v>
      </c>
      <c r="P116" s="42">
        <f t="shared" si="22"/>
        <v>6.75</v>
      </c>
      <c r="Q116" s="42">
        <f>_xll.SRS1Splines.Functions25.OneWay_Spline($D$56:$D$60,Q$56:Q$60,P116)</f>
        <v>7.4510779526489003E-3</v>
      </c>
      <c r="R116" s="42">
        <f>_xll.SRS1Splines.Functions25.OneWay_Spline($D$56:$D$60,R$56:R$60,$D116)</f>
        <v>3.1714425565472097E-2</v>
      </c>
      <c r="S116" s="42">
        <f>_xll.SRS1Splines.Functions25.OneWay_Spline($D$56:$D$60,S$56:S$60,$D116)</f>
        <v>0.22713042872659001</v>
      </c>
      <c r="T116" s="42">
        <f>_xll.SRS1Splines.Functions25.OneWay_Spline($D$56:$D$60,T$56:T$60,$D116)</f>
        <v>0.20592618482457101</v>
      </c>
      <c r="U116" s="42">
        <f>_xll.SRS1Splines.Functions25.OneWay_Spline($D$56:$D$60,U$56:U$60,$D116)</f>
        <v>0.61286415703510599</v>
      </c>
      <c r="V116" s="42">
        <f>_xll.SRS1Splines.Functions25.OneWay_Spline($D$56:$D$60,V$56:V$60,$D116)</f>
        <v>10.4219030708825</v>
      </c>
      <c r="W116" s="42">
        <f>_xll.SRS1Splines.Functions25.OneWay_Spline($D$56:$D$60,W$56:W$60,$D116)</f>
        <v>3.6653547964274402</v>
      </c>
      <c r="X116" s="42">
        <f>_xll.SRS1Splines.Functions25.OneWay_Spline($D$56:$D$60,X$56:X$60,$D116)</f>
        <v>0.21392624545222699</v>
      </c>
      <c r="Y116" s="42">
        <f>_xll.SRS1Splines.Functions25.OneWay_Spline($D$56:$D$60,Y$56:Y$60,$D116)</f>
        <v>0.39418416686665197</v>
      </c>
      <c r="Z116" s="42">
        <f>_xll.SRS1Splines.Functions25.OneWay_Spline($D$56:$D$60,Z$56:Z$60,$D116)</f>
        <v>0.94141054519543099</v>
      </c>
      <c r="AB116" s="42">
        <f t="shared" si="23"/>
        <v>6.75</v>
      </c>
      <c r="AC116" s="42">
        <f>_xll.SRS1Splines.Functions25.OneWay_Spline($D$56:$D$60,AC$56:AC$60,AB116)</f>
        <v>1.2949848402280299E-2</v>
      </c>
      <c r="AD116" s="42">
        <f>_xll.SRS1Splines.Functions25.OneWay_Spline($D$56:$D$60,AD$56:AD$60,$D116)</f>
        <v>0.409700440849878</v>
      </c>
      <c r="AE116" s="42">
        <f>_xll.SRS1Splines.Functions25.OneWay_Spline($D$56:$D$60,AE$56:AE$60,$D116)</f>
        <v>0.36190170860991699</v>
      </c>
      <c r="AF116" s="42">
        <f>_xll.SRS1Splines.Functions25.OneWay_Spline($D$56:$D$60,AF$56:AF$60,$D116)</f>
        <v>0.29401735764658798</v>
      </c>
      <c r="AG116" s="42">
        <f>_xll.SRS1Splines.Functions25.OneWay_Spline($D$56:$D$60,AG$56:AG$60,$D116)</f>
        <v>0.64766352942264604</v>
      </c>
      <c r="AH116" s="42">
        <f>_xll.SRS1Splines.Functions25.OneWay_Spline($D$56:$D$60,AH$56:AH$60,$D116)</f>
        <v>17.455532268743401</v>
      </c>
      <c r="AI116" s="42">
        <f>_xll.SRS1Splines.Functions25.OneWay_Spline($D$56:$D$60,AI$56:AI$60,$D116)</f>
        <v>4.4215571155120301</v>
      </c>
      <c r="AJ116" s="42">
        <f>_xll.SRS1Splines.Functions25.OneWay_Spline($D$56:$D$60,AJ$56:AJ$60,$D116)</f>
        <v>0.26618358375527301</v>
      </c>
      <c r="AK116" s="42">
        <f>_xll.SRS1Splines.Functions25.OneWay_Spline($D$56:$D$60,AK$56:AK$60,$D116)</f>
        <v>0.47720574890044898</v>
      </c>
      <c r="AL116" s="42">
        <f>_xll.SRS1Splines.Functions25.OneWay_Spline($D$56:$D$60,AL$56:AL$60,$D116)</f>
        <v>2.0104616868730099</v>
      </c>
    </row>
    <row r="117" spans="1:38">
      <c r="D117" s="42">
        <f t="shared" si="26"/>
        <v>7</v>
      </c>
      <c r="E117" s="42">
        <f>_xll.SRS1Splines.Functions25.OneWay_Spline($D$56:$D$60,$E$56:$E$60,D117)</f>
        <v>8.8778571617274798E-3</v>
      </c>
      <c r="F117" s="42">
        <f>_xll.SRS1Splines.Functions25.OneWay_Spline($D$56:$D$60,F$56:F$60,$D117)</f>
        <v>0.21543924415683399</v>
      </c>
      <c r="G117" s="42">
        <f>_xll.SRS1Splines.Functions25.OneWay_Spline($D$56:$D$60,G$56:G$60,$D117)</f>
        <v>0.29176353939344102</v>
      </c>
      <c r="H117" s="42">
        <f>_xll.SRS1Splines.Functions25.OneWay_Spline($D$56:$D$60,H$56:H$60,$D117)</f>
        <v>0.25086114831258399</v>
      </c>
      <c r="I117" s="42">
        <f>_xll.SRS1Splines.Functions25.OneWay_Spline($D$56:$D$60,I$56:I$60,$D117)</f>
        <v>0.60129709685416799</v>
      </c>
      <c r="J117" s="42">
        <f>_xll.SRS1Splines.Functions25.OneWay_Spline($D$56:$D$60,J$56:J$60,$D117)</f>
        <v>13.871076170506001</v>
      </c>
      <c r="K117" s="42">
        <f>_xll.SRS1Splines.Functions25.OneWay_Spline($D$56:$D$60,K$56:K$60,$D117)</f>
        <v>4.0471657265476901</v>
      </c>
      <c r="L117" s="42">
        <f>_xll.SRS1Splines.Functions25.OneWay_Spline($D$56:$D$60,L$56:L$60,$D117)</f>
        <v>0.23771060188031401</v>
      </c>
      <c r="M117" s="42">
        <f>_xll.SRS1Splines.Functions25.OneWay_Spline($D$56:$D$60,M$56:M$60,$D117)</f>
        <v>0.42924702269451098</v>
      </c>
      <c r="N117" s="42">
        <f>_xll.SRS1Splines.Functions25.OneWay_Spline($D$56:$D$60,N$56:N$60,$D117)</f>
        <v>1.4486931090599</v>
      </c>
      <c r="P117" s="42">
        <f t="shared" si="22"/>
        <v>7</v>
      </c>
      <c r="Q117" s="42">
        <f>_xll.SRS1Splines.Functions25.OneWay_Spline($D$56:$D$60,Q$56:Q$60,P117)</f>
        <v>6.2124384262676096E-3</v>
      </c>
      <c r="R117" s="42">
        <f>_xll.SRS1Splines.Functions25.OneWay_Spline($D$56:$D$60,R$56:R$60,$D117)</f>
        <v>2.5405915674080699E-2</v>
      </c>
      <c r="S117" s="42">
        <f>_xll.SRS1Splines.Functions25.OneWay_Spline($D$56:$D$60,S$56:S$60,$D117)</f>
        <v>0.2274038218701</v>
      </c>
      <c r="T117" s="42">
        <f>_xll.SRS1Splines.Functions25.OneWay_Spline($D$56:$D$60,T$56:T$60,$D117)</f>
        <v>0.206262068661061</v>
      </c>
      <c r="U117" s="42">
        <f>_xll.SRS1Splines.Functions25.OneWay_Spline($D$56:$D$60,U$56:U$60,$D117)</f>
        <v>0.59615943674137895</v>
      </c>
      <c r="V117" s="42">
        <f>_xll.SRS1Splines.Functions25.OneWay_Spline($D$56:$D$60,V$56:V$60,$D117)</f>
        <v>10.349378521413</v>
      </c>
      <c r="W117" s="42">
        <f>_xll.SRS1Splines.Functions25.OneWay_Spline($D$56:$D$60,W$56:W$60,$D117)</f>
        <v>3.6673188253189202</v>
      </c>
      <c r="X117" s="42">
        <f>_xll.SRS1Splines.Functions25.OneWay_Spline($D$56:$D$60,X$56:X$60,$D117)</f>
        <v>0.21402534970857501</v>
      </c>
      <c r="Y117" s="42">
        <f>_xll.SRS1Splines.Functions25.OneWay_Spline($D$56:$D$60,Y$56:Y$60,$D117)</f>
        <v>0.39358644697588402</v>
      </c>
      <c r="Z117" s="42">
        <f>_xll.SRS1Splines.Functions25.OneWay_Spline($D$56:$D$60,Z$56:Z$60,$D117)</f>
        <v>0.92414873431693501</v>
      </c>
      <c r="AB117" s="42">
        <f t="shared" si="23"/>
        <v>7</v>
      </c>
      <c r="AC117" s="42">
        <f>_xll.SRS1Splines.Functions25.OneWay_Spline($D$56:$D$60,AC$56:AC$60,AB117)</f>
        <v>1.1543275897187399E-2</v>
      </c>
      <c r="AD117" s="42">
        <f>_xll.SRS1Splines.Functions25.OneWay_Spline($D$56:$D$60,AD$56:AD$60,$D117)</f>
        <v>0.40547257263958802</v>
      </c>
      <c r="AE117" s="42">
        <f>_xll.SRS1Splines.Functions25.OneWay_Spline($D$56:$D$60,AE$56:AE$60,$D117)</f>
        <v>0.35237386523435998</v>
      </c>
      <c r="AF117" s="42">
        <f>_xll.SRS1Splines.Functions25.OneWay_Spline($D$56:$D$60,AF$56:AF$60,$D117)</f>
        <v>0.29546022796410798</v>
      </c>
      <c r="AG117" s="42">
        <f>_xll.SRS1Splines.Functions25.OneWay_Spline($D$56:$D$60,AG$56:AG$60,$D117)</f>
        <v>0.63626620144219903</v>
      </c>
      <c r="AH117" s="42">
        <f>_xll.SRS1Splines.Functions25.OneWay_Spline($D$56:$D$60,AH$56:AH$60,$D117)</f>
        <v>17.392773819599</v>
      </c>
      <c r="AI117" s="42">
        <f>_xll.SRS1Splines.Functions25.OneWay_Spline($D$56:$D$60,AI$56:AI$60,$D117)</f>
        <v>4.4270126277764597</v>
      </c>
      <c r="AJ117" s="42">
        <f>_xll.SRS1Splines.Functions25.OneWay_Spline($D$56:$D$60,AJ$56:AJ$60,$D117)</f>
        <v>0.260036709964996</v>
      </c>
      <c r="AK117" s="42">
        <f>_xll.SRS1Splines.Functions25.OneWay_Spline($D$56:$D$60,AK$56:AK$60,$D117)</f>
        <v>0.47131142206707599</v>
      </c>
      <c r="AL117" s="42">
        <f>_xll.SRS1Splines.Functions25.OneWay_Spline($D$56:$D$60,AL$56:AL$60,$D117)</f>
        <v>1.9732374838028599</v>
      </c>
    </row>
    <row r="118" spans="1:38">
      <c r="D118" s="42">
        <f>D117+0.25</f>
        <v>7.25</v>
      </c>
      <c r="E118" s="42">
        <f>_xll.SRS1Splines.Functions25.OneWay_Spline($D$56:$D$60,$E$56:$E$60,D118)</f>
        <v>7.6610596272493198E-3</v>
      </c>
      <c r="F118" s="42">
        <f>_xll.SRS1Splines.Functions25.OneWay_Spline($D$56:$D$60,F$56:F$60,$D118)</f>
        <v>0.21059251023006101</v>
      </c>
      <c r="G118" s="42">
        <f>_xll.SRS1Splines.Functions25.OneWay_Spline($D$56:$D$60,G$56:G$60,$D118)</f>
        <v>0.28782987731930798</v>
      </c>
      <c r="H118" s="42">
        <f>_xll.SRS1Splines.Functions25.OneWay_Spline($D$56:$D$60,H$56:H$60,$D118)</f>
        <v>0.25200463312587701</v>
      </c>
      <c r="I118" s="42">
        <f>_xll.SRS1Splines.Functions25.OneWay_Spline($D$56:$D$60,I$56:I$60,$D118)</f>
        <v>0.58579719256205798</v>
      </c>
      <c r="J118" s="42">
        <f>_xll.SRS1Splines.Functions25.OneWay_Spline($D$56:$D$60,J$56:J$60,$D118)</f>
        <v>13.786009364776101</v>
      </c>
      <c r="K118" s="42">
        <f>_xll.SRS1Splines.Functions25.OneWay_Spline($D$56:$D$60,K$56:K$60,$D118)</f>
        <v>4.0519354315764904</v>
      </c>
      <c r="L118" s="42">
        <f>_xll.SRS1Splines.Functions25.OneWay_Spline($D$56:$D$60,L$56:L$60,$D118)</f>
        <v>0.23504585407221501</v>
      </c>
      <c r="M118" s="42">
        <f>_xll.SRS1Splines.Functions25.OneWay_Spline($D$56:$D$60,M$56:M$60,$D118)</f>
        <v>0.42570706551649501</v>
      </c>
      <c r="N118" s="42">
        <f>_xll.SRS1Splines.Functions25.OneWay_Spline($D$56:$D$60,N$56:N$60,$D118)</f>
        <v>1.4236295426435199</v>
      </c>
      <c r="P118" s="42">
        <f t="shared" si="22"/>
        <v>7.25</v>
      </c>
      <c r="Q118" s="42">
        <f>_xll.SRS1Splines.Functions25.OneWay_Spline($D$56:$D$60,Q$56:Q$60,P118)</f>
        <v>5.0728900619968296E-3</v>
      </c>
      <c r="R118" s="42">
        <f>_xll.SRS1Splines.Functions25.OneWay_Spline($D$56:$D$60,R$56:R$60,$D118)</f>
        <v>1.9602086574000602E-2</v>
      </c>
      <c r="S118" s="42">
        <f>_xll.SRS1Splines.Functions25.OneWay_Spline($D$56:$D$60,S$56:S$60,$D118)</f>
        <v>0.227755327340327</v>
      </c>
      <c r="T118" s="42">
        <f>_xll.SRS1Splines.Functions25.OneWay_Spline($D$56:$D$60,T$56:T$60,$D118)</f>
        <v>0.20669391930797701</v>
      </c>
      <c r="U118" s="42">
        <f>_xll.SRS1Splines.Functions25.OneWay_Spline($D$56:$D$60,U$56:U$60,$D118)</f>
        <v>0.57999558888514302</v>
      </c>
      <c r="V118" s="42">
        <f>_xll.SRS1Splines.Functions25.OneWay_Spline($D$56:$D$60,V$56:V$60,$D118)</f>
        <v>10.258022070195601</v>
      </c>
      <c r="W118" s="42">
        <f>_xll.SRS1Splines.Functions25.OneWay_Spline($D$56:$D$60,W$56:W$60,$D118)</f>
        <v>3.6698440053222599</v>
      </c>
      <c r="X118" s="42">
        <f>_xll.SRS1Splines.Functions25.OneWay_Spline($D$56:$D$60,X$56:X$60,$D118)</f>
        <v>0.214152769466737</v>
      </c>
      <c r="Y118" s="42">
        <f>_xll.SRS1Splines.Functions25.OneWay_Spline($D$56:$D$60,Y$56:Y$60,$D118)</f>
        <v>0.393036544676377</v>
      </c>
      <c r="Z118" s="42">
        <f>_xll.SRS1Splines.Functions25.OneWay_Spline($D$56:$D$60,Z$56:Z$60,$D118)</f>
        <v>0.90826786830871797</v>
      </c>
      <c r="AB118" s="42">
        <f t="shared" si="23"/>
        <v>7.25</v>
      </c>
      <c r="AC118" s="42">
        <f>_xll.SRS1Splines.Functions25.OneWay_Spline($D$56:$D$60,AC$56:AC$60,AB118)</f>
        <v>1.02492291925018E-2</v>
      </c>
      <c r="AD118" s="42">
        <f>_xll.SRS1Splines.Functions25.OneWay_Spline($D$56:$D$60,AD$56:AD$60,$D118)</f>
        <v>0.40158293388612099</v>
      </c>
      <c r="AE118" s="42">
        <f>_xll.SRS1Splines.Functions25.OneWay_Spline($D$56:$D$60,AE$56:AE$60,$D118)</f>
        <v>0.34360824932884798</v>
      </c>
      <c r="AF118" s="42">
        <f>_xll.SRS1Splines.Functions25.OneWay_Spline($D$56:$D$60,AF$56:AF$60,$D118)</f>
        <v>0.29731534694377598</v>
      </c>
      <c r="AG118" s="42">
        <f>_xll.SRS1Splines.Functions25.OneWay_Spline($D$56:$D$60,AG$56:AG$60,$D118)</f>
        <v>0.62578065970018804</v>
      </c>
      <c r="AH118" s="42">
        <f>_xll.SRS1Splines.Functions25.OneWay_Spline($D$56:$D$60,AH$56:AH$60,$D118)</f>
        <v>17.313996659356601</v>
      </c>
      <c r="AI118" s="42">
        <f>_xll.SRS1Splines.Functions25.OneWay_Spline($D$56:$D$60,AI$56:AI$60,$D118)</f>
        <v>4.4340268578307196</v>
      </c>
      <c r="AJ118" s="42">
        <f>_xll.SRS1Splines.Functions25.OneWay_Spline($D$56:$D$60,AJ$56:AJ$60,$D118)</f>
        <v>0.25438158607794098</v>
      </c>
      <c r="AK118" s="42">
        <f>_xll.SRS1Splines.Functions25.OneWay_Spline($D$56:$D$60,AK$56:AK$60,$D118)</f>
        <v>0.46571530096008401</v>
      </c>
      <c r="AL118" s="42">
        <f>_xll.SRS1Splines.Functions25.OneWay_Spline($D$56:$D$60,AL$56:AL$60,$D118)</f>
        <v>1.9389912169783301</v>
      </c>
    </row>
    <row r="119" spans="1:38">
      <c r="D119" s="60">
        <f t="shared" ref="D119:D133" si="27">D118+0.25</f>
        <v>7.5</v>
      </c>
      <c r="E119" s="42">
        <f>_xll.SRS1Splines.Functions25.OneWay_Spline($D$56:$D$60,$E$56:$E$60,D119)</f>
        <v>6.5500705740301297E-3</v>
      </c>
      <c r="F119" s="42">
        <f>_xll.SRS1Splines.Functions25.OneWay_Spline($D$56:$D$60,F$56:F$60,$D119)</f>
        <v>0.20616723142735499</v>
      </c>
      <c r="G119" s="42">
        <f>_xll.SRS1Splines.Functions25.OneWay_Spline($D$56:$D$60,G$56:G$60,$D119)</f>
        <v>0.28423827281684</v>
      </c>
      <c r="H119" s="42">
        <f>_xll.SRS1Splines.Functions25.OneWay_Spline($D$56:$D$60,H$56:H$60,$D119)</f>
        <v>0.25340222567545601</v>
      </c>
      <c r="I119" s="42">
        <f>_xll.SRS1Splines.Functions25.OneWay_Spline($D$56:$D$60,I$56:I$60,$D119)</f>
        <v>0.57164510603448004</v>
      </c>
      <c r="J119" s="42">
        <f>_xll.SRS1Splines.Functions25.OneWay_Spline($D$56:$D$60,J$56:J$60,$D119)</f>
        <v>13.6843665624308</v>
      </c>
      <c r="K119" s="42">
        <f>_xll.SRS1Splines.Functions25.OneWay_Spline($D$56:$D$60,K$56:K$60,$D119)</f>
        <v>4.0577650710561297</v>
      </c>
      <c r="L119" s="42">
        <f>_xll.SRS1Splines.Functions25.OneWay_Spline($D$56:$D$60,L$56:L$60,$D119)</f>
        <v>0.23261282346482101</v>
      </c>
      <c r="M119" s="42">
        <f>_xll.SRS1Splines.Functions25.OneWay_Spline($D$56:$D$60,M$56:M$60,$D119)</f>
        <v>0.42247353299009199</v>
      </c>
      <c r="N119" s="42">
        <f>_xll.SRS1Splines.Functions25.OneWay_Spline($D$56:$D$60,N$56:N$60,$D119)</f>
        <v>1.4007454167850899</v>
      </c>
      <c r="P119" s="42">
        <f t="shared" si="22"/>
        <v>7.5</v>
      </c>
      <c r="Q119" s="42">
        <f>_xll.SRS1Splines.Functions25.OneWay_Spline($D$56:$D$60,Q$56:Q$60,P119)</f>
        <v>4.0324328598365404E-3</v>
      </c>
      <c r="R119" s="42">
        <f>_xll.SRS1Splines.Functions25.OneWay_Spline($D$56:$D$60,R$56:R$60,$D119)</f>
        <v>1.43029382652319E-2</v>
      </c>
      <c r="S119" s="42">
        <f>_xll.SRS1Splines.Functions25.OneWay_Spline($D$56:$D$60,S$56:S$60,$D119)</f>
        <v>0.228184945137271</v>
      </c>
      <c r="T119" s="42">
        <f>_xll.SRS1Splines.Functions25.OneWay_Spline($D$56:$D$60,T$56:T$60,$D119)</f>
        <v>0.20722173676531799</v>
      </c>
      <c r="U119" s="42">
        <f>_xll.SRS1Splines.Functions25.OneWay_Spline($D$56:$D$60,U$56:U$60,$D119)</f>
        <v>0.5643726134664</v>
      </c>
      <c r="V119" s="42">
        <f>_xll.SRS1Splines.Functions25.OneWay_Spline($D$56:$D$60,V$56:V$60,$D119)</f>
        <v>10.148677916381599</v>
      </c>
      <c r="W119" s="42">
        <f>_xll.SRS1Splines.Functions25.OneWay_Spline($D$56:$D$60,W$56:W$60,$D119)</f>
        <v>3.6729303364374402</v>
      </c>
      <c r="X119" s="42">
        <f>_xll.SRS1Splines.Functions25.OneWay_Spline($D$56:$D$60,X$56:X$60,$D119)</f>
        <v>0.21430850472671201</v>
      </c>
      <c r="Y119" s="42">
        <f>_xll.SRS1Splines.Functions25.OneWay_Spline($D$56:$D$60,Y$56:Y$60,$D119)</f>
        <v>0.39253445996813202</v>
      </c>
      <c r="Z119" s="42">
        <f>_xll.SRS1Splines.Functions25.OneWay_Spline($D$56:$D$60,Z$56:Z$60,$D119)</f>
        <v>0.89376794717078101</v>
      </c>
      <c r="AB119" s="42">
        <f t="shared" si="23"/>
        <v>7.5</v>
      </c>
      <c r="AC119" s="42">
        <f>_xll.SRS1Splines.Functions25.OneWay_Spline($D$56:$D$60,AC$56:AC$60,AB119)</f>
        <v>9.0677082882237095E-3</v>
      </c>
      <c r="AD119" s="42">
        <f>_xll.SRS1Splines.Functions25.OneWay_Spline($D$56:$D$60,AD$56:AD$60,$D119)</f>
        <v>0.39803152458947699</v>
      </c>
      <c r="AE119" s="42">
        <f>_xll.SRS1Splines.Functions25.OneWay_Spline($D$56:$D$60,AE$56:AE$60,$D119)</f>
        <v>0.33560486089337999</v>
      </c>
      <c r="AF119" s="42">
        <f>_xll.SRS1Splines.Functions25.OneWay_Spline($D$56:$D$60,AF$56:AF$60,$D119)</f>
        <v>0.29958271458559299</v>
      </c>
      <c r="AG119" s="42">
        <f>_xll.SRS1Splines.Functions25.OneWay_Spline($D$56:$D$60,AG$56:AG$60,$D119)</f>
        <v>0.61620690419661195</v>
      </c>
      <c r="AH119" s="42">
        <f>_xll.SRS1Splines.Functions25.OneWay_Spline($D$56:$D$60,AH$56:AH$60,$D119)</f>
        <v>17.220055208480101</v>
      </c>
      <c r="AI119" s="42">
        <f>_xll.SRS1Splines.Functions25.OneWay_Spline($D$56:$D$60,AI$56:AI$60,$D119)</f>
        <v>4.4425998056748197</v>
      </c>
      <c r="AJ119" s="42">
        <f>_xll.SRS1Splines.Functions25.OneWay_Spline($D$56:$D$60,AJ$56:AJ$60,$D119)</f>
        <v>0.24921821209410799</v>
      </c>
      <c r="AK119" s="42">
        <f>_xll.SRS1Splines.Functions25.OneWay_Spline($D$56:$D$60,AK$56:AK$60,$D119)</f>
        <v>0.46041738557947498</v>
      </c>
      <c r="AL119" s="42">
        <f>_xll.SRS1Splines.Functions25.OneWay_Spline($D$56:$D$60,AL$56:AL$60,$D119)</f>
        <v>1.9077228863994</v>
      </c>
    </row>
    <row r="120" spans="1:38">
      <c r="D120" s="42">
        <f t="shared" si="27"/>
        <v>7.75</v>
      </c>
      <c r="E120" s="42">
        <f>_xll.SRS1Splines.Functions25.OneWay_Spline($D$56:$D$60,$E$56:$E$60,D120)</f>
        <v>5.5448900020699096E-3</v>
      </c>
      <c r="F120" s="42">
        <f>_xll.SRS1Splines.Functions25.OneWay_Spline($D$56:$D$60,F$56:F$60,$D120)</f>
        <v>0.202163407748716</v>
      </c>
      <c r="G120" s="42">
        <f>_xll.SRS1Splines.Functions25.OneWay_Spline($D$56:$D$60,G$56:G$60,$D120)</f>
        <v>0.28098872588603402</v>
      </c>
      <c r="H120" s="42">
        <f>_xll.SRS1Splines.Functions25.OneWay_Spline($D$56:$D$60,H$56:H$60,$D120)</f>
        <v>0.25505392596132198</v>
      </c>
      <c r="I120" s="42">
        <f>_xll.SRS1Splines.Functions25.OneWay_Spline($D$56:$D$60,I$56:I$60,$D120)</f>
        <v>0.55884083727143297</v>
      </c>
      <c r="J120" s="42">
        <f>_xll.SRS1Splines.Functions25.OneWay_Spline($D$56:$D$60,J$56:J$60,$D120)</f>
        <v>13.5669970732779</v>
      </c>
      <c r="K120" s="42">
        <f>_xll.SRS1Splines.Functions25.OneWay_Spline($D$56:$D$60,K$56:K$60,$D120)</f>
        <v>4.0646546449866197</v>
      </c>
      <c r="L120" s="42">
        <f>_xll.SRS1Splines.Functions25.OneWay_Spline($D$56:$D$60,L$56:L$60,$D120)</f>
        <v>0.23041151005812999</v>
      </c>
      <c r="M120" s="42">
        <f>_xll.SRS1Splines.Functions25.OneWay_Spline($D$56:$D$60,M$56:M$60,$D120)</f>
        <v>0.41954642511530099</v>
      </c>
      <c r="N120" s="42">
        <f>_xll.SRS1Splines.Functions25.OneWay_Spline($D$56:$D$60,N$56:N$60,$D120)</f>
        <v>1.3800407314846099</v>
      </c>
      <c r="P120" s="42">
        <f t="shared" si="22"/>
        <v>7.75</v>
      </c>
      <c r="Q120" s="42">
        <f>_xll.SRS1Splines.Functions25.OneWay_Spline($D$56:$D$60,Q$56:Q$60,P120)</f>
        <v>3.0910668197867701E-3</v>
      </c>
      <c r="R120" s="42">
        <f>_xll.SRS1Splines.Functions25.OneWay_Spline($D$56:$D$60,R$56:R$60,$D120)</f>
        <v>9.5084707477743908E-3</v>
      </c>
      <c r="S120" s="42">
        <f>_xll.SRS1Splines.Functions25.OneWay_Spline($D$56:$D$60,S$56:S$60,$D120)</f>
        <v>0.22869267526093201</v>
      </c>
      <c r="T120" s="42">
        <f>_xll.SRS1Splines.Functions25.OneWay_Spline($D$56:$D$60,T$56:T$60,$D120)</f>
        <v>0.20784552103308501</v>
      </c>
      <c r="U120" s="42">
        <f>_xll.SRS1Splines.Functions25.OneWay_Spline($D$56:$D$60,U$56:U$60,$D120)</f>
        <v>0.54929051048514799</v>
      </c>
      <c r="V120" s="42">
        <f>_xll.SRS1Splines.Functions25.OneWay_Spline($D$56:$D$60,V$56:V$60,$D120)</f>
        <v>10.022190259122301</v>
      </c>
      <c r="W120" s="42">
        <f>_xll.SRS1Splines.Functions25.OneWay_Spline($D$56:$D$60,W$56:W$60,$D120)</f>
        <v>3.6765778186644802</v>
      </c>
      <c r="X120" s="42">
        <f>_xll.SRS1Splines.Functions25.OneWay_Spline($D$56:$D$60,X$56:X$60,$D120)</f>
        <v>0.21449255548850099</v>
      </c>
      <c r="Y120" s="42">
        <f>_xll.SRS1Splines.Functions25.OneWay_Spline($D$56:$D$60,Y$56:Y$60,$D120)</f>
        <v>0.39208019285114798</v>
      </c>
      <c r="Z120" s="42">
        <f>_xll.SRS1Splines.Functions25.OneWay_Spline($D$56:$D$60,Z$56:Z$60,$D120)</f>
        <v>0.880648970903124</v>
      </c>
      <c r="AB120" s="42">
        <f t="shared" si="23"/>
        <v>7.75</v>
      </c>
      <c r="AC120" s="42">
        <f>_xll.SRS1Splines.Functions25.OneWay_Spline($D$56:$D$60,AC$56:AC$60,AB120)</f>
        <v>7.9987131843530495E-3</v>
      </c>
      <c r="AD120" s="42">
        <f>_xll.SRS1Splines.Functions25.OneWay_Spline($D$56:$D$60,AD$56:AD$60,$D120)</f>
        <v>0.39481834474965699</v>
      </c>
      <c r="AE120" s="42">
        <f>_xll.SRS1Splines.Functions25.OneWay_Spline($D$56:$D$60,AE$56:AE$60,$D120)</f>
        <v>0.328363699927957</v>
      </c>
      <c r="AF120" s="42">
        <f>_xll.SRS1Splines.Functions25.OneWay_Spline($D$56:$D$60,AF$56:AF$60,$D120)</f>
        <v>0.30226233088955901</v>
      </c>
      <c r="AG120" s="42">
        <f>_xll.SRS1Splines.Functions25.OneWay_Spline($D$56:$D$60,AG$56:AG$60,$D120)</f>
        <v>0.60754493493147299</v>
      </c>
      <c r="AH120" s="42">
        <f>_xll.SRS1Splines.Functions25.OneWay_Spline($D$56:$D$60,AH$56:AH$60,$D120)</f>
        <v>17.111803887433499</v>
      </c>
      <c r="AI120" s="42">
        <f>_xll.SRS1Splines.Functions25.OneWay_Spline($D$56:$D$60,AI$56:AI$60,$D120)</f>
        <v>4.45273147130876</v>
      </c>
      <c r="AJ120" s="42">
        <f>_xll.SRS1Splines.Functions25.OneWay_Spline($D$56:$D$60,AJ$56:AJ$60,$D120)</f>
        <v>0.24454658801349799</v>
      </c>
      <c r="AK120" s="42">
        <f>_xll.SRS1Splines.Functions25.OneWay_Spline($D$56:$D$60,AK$56:AK$60,$D120)</f>
        <v>0.45541767592524801</v>
      </c>
      <c r="AL120" s="42">
        <f>_xll.SRS1Splines.Functions25.OneWay_Spline($D$56:$D$60,AL$56:AL$60,$D120)</f>
        <v>1.8794324920660901</v>
      </c>
    </row>
    <row r="121" spans="1:38">
      <c r="D121" s="42">
        <f t="shared" si="27"/>
        <v>8</v>
      </c>
      <c r="E121" s="42">
        <f>_xll.SRS1Splines.Functions25.OneWay_Spline($D$56:$D$60,$E$56:$E$60,D121)</f>
        <v>4.6455179113686603E-3</v>
      </c>
      <c r="F121" s="42">
        <f>_xll.SRS1Splines.Functions25.OneWay_Spline($D$56:$D$60,F$56:F$60,$D121)</f>
        <v>0.19858103919414399</v>
      </c>
      <c r="G121" s="42">
        <f>_xll.SRS1Splines.Functions25.OneWay_Spline($D$56:$D$60,G$56:G$60,$D121)</f>
        <v>0.27808123652689298</v>
      </c>
      <c r="H121" s="42">
        <f>_xll.SRS1Splines.Functions25.OneWay_Spline($D$56:$D$60,H$56:H$60,$D121)</f>
        <v>0.25695973398347499</v>
      </c>
      <c r="I121" s="42">
        <f>_xll.SRS1Splines.Functions25.OneWay_Spline($D$56:$D$60,I$56:I$60,$D121)</f>
        <v>0.54738438627291697</v>
      </c>
      <c r="J121" s="42">
        <f>_xll.SRS1Splines.Functions25.OneWay_Spline($D$56:$D$60,J$56:J$60,$D121)</f>
        <v>13.4347502071249</v>
      </c>
      <c r="K121" s="42">
        <f>_xll.SRS1Splines.Functions25.OneWay_Spline($D$56:$D$60,K$56:K$60,$D121)</f>
        <v>4.0726041533679496</v>
      </c>
      <c r="L121" s="42">
        <f>_xll.SRS1Splines.Functions25.OneWay_Spline($D$56:$D$60,L$56:L$60,$D121)</f>
        <v>0.22844191385214399</v>
      </c>
      <c r="M121" s="42">
        <f>_xll.SRS1Splines.Functions25.OneWay_Spline($D$56:$D$60,M$56:M$60,$D121)</f>
        <v>0.416925741892122</v>
      </c>
      <c r="N121" s="42">
        <f>_xll.SRS1Splines.Functions25.OneWay_Spline($D$56:$D$60,N$56:N$60,$D121)</f>
        <v>1.36151548674207</v>
      </c>
      <c r="P121" s="42">
        <f t="shared" si="22"/>
        <v>8</v>
      </c>
      <c r="Q121" s="42">
        <f>_xll.SRS1Splines.Functions25.OneWay_Spline($D$56:$D$60,Q$56:Q$60,P121)</f>
        <v>2.2487919418474902E-3</v>
      </c>
      <c r="R121" s="42">
        <f>_xll.SRS1Splines.Functions25.OneWay_Spline($D$56:$D$60,R$56:R$60,$D121)</f>
        <v>5.2186840216282403E-3</v>
      </c>
      <c r="S121" s="42">
        <f>_xll.SRS1Splines.Functions25.OneWay_Spline($D$56:$D$60,S$56:S$60,$D121)</f>
        <v>0.229278517711311</v>
      </c>
      <c r="T121" s="42">
        <f>_xll.SRS1Splines.Functions25.OneWay_Spline($D$56:$D$60,T$56:T$60,$D121)</f>
        <v>0.20856527211127801</v>
      </c>
      <c r="U121" s="42">
        <f>_xll.SRS1Splines.Functions25.OneWay_Spline($D$56:$D$60,U$56:U$60,$D121)</f>
        <v>0.53474927994138699</v>
      </c>
      <c r="V121" s="42">
        <f>_xll.SRS1Splines.Functions25.OneWay_Spline($D$56:$D$60,V$56:V$60,$D121)</f>
        <v>9.8794032975689596</v>
      </c>
      <c r="W121" s="42">
        <f>_xll.SRS1Splines.Functions25.OneWay_Spline($D$56:$D$60,W$56:W$60,$D121)</f>
        <v>3.6807864520033702</v>
      </c>
      <c r="X121" s="42">
        <f>_xll.SRS1Splines.Functions25.OneWay_Spline($D$56:$D$60,X$56:X$60,$D121)</f>
        <v>0.21470492175210401</v>
      </c>
      <c r="Y121" s="42">
        <f>_xll.SRS1Splines.Functions25.OneWay_Spline($D$56:$D$60,Y$56:Y$60,$D121)</f>
        <v>0.39167374332542598</v>
      </c>
      <c r="Z121" s="42">
        <f>_xll.SRS1Splines.Functions25.OneWay_Spline($D$56:$D$60,Z$56:Z$60,$D121)</f>
        <v>0.86891093950574605</v>
      </c>
      <c r="AB121" s="42">
        <f t="shared" si="23"/>
        <v>8</v>
      </c>
      <c r="AC121" s="42">
        <f>_xll.SRS1Splines.Functions25.OneWay_Spline($D$56:$D$60,AC$56:AC$60,AB121)</f>
        <v>7.0422438808898299E-3</v>
      </c>
      <c r="AD121" s="42">
        <f>_xll.SRS1Splines.Functions25.OneWay_Spline($D$56:$D$60,AD$56:AD$60,$D121)</f>
        <v>0.39194339436665998</v>
      </c>
      <c r="AE121" s="42">
        <f>_xll.SRS1Splines.Functions25.OneWay_Spline($D$56:$D$60,AE$56:AE$60,$D121)</f>
        <v>0.32188476643257902</v>
      </c>
      <c r="AF121" s="42">
        <f>_xll.SRS1Splines.Functions25.OneWay_Spline($D$56:$D$60,AF$56:AF$60,$D121)</f>
        <v>0.30535419585567303</v>
      </c>
      <c r="AG121" s="42">
        <f>_xll.SRS1Splines.Functions25.OneWay_Spline($D$56:$D$60,AG$56:AG$60,$D121)</f>
        <v>0.59979475190476905</v>
      </c>
      <c r="AH121" s="42">
        <f>_xll.SRS1Splines.Functions25.OneWay_Spline($D$56:$D$60,AH$56:AH$60,$D121)</f>
        <v>16.990097116680801</v>
      </c>
      <c r="AI121" s="42">
        <f>_xll.SRS1Splines.Functions25.OneWay_Spline($D$56:$D$60,AI$56:AI$60,$D121)</f>
        <v>4.4644218547325298</v>
      </c>
      <c r="AJ121" s="42">
        <f>_xll.SRS1Splines.Functions25.OneWay_Spline($D$56:$D$60,AJ$56:AJ$60,$D121)</f>
        <v>0.240366713836109</v>
      </c>
      <c r="AK121" s="42">
        <f>_xll.SRS1Splines.Functions25.OneWay_Spline($D$56:$D$60,AK$56:AK$60,$D121)</f>
        <v>0.45071617199740399</v>
      </c>
      <c r="AL121" s="42">
        <f>_xll.SRS1Splines.Functions25.OneWay_Spline($D$56:$D$60,AL$56:AL$60,$D121)</f>
        <v>1.8541200339783901</v>
      </c>
    </row>
    <row r="122" spans="1:38">
      <c r="D122" s="42">
        <f t="shared" si="27"/>
        <v>8.25</v>
      </c>
      <c r="E122" s="42">
        <f>_xll.SRS1Splines.Functions25.OneWay_Spline($D$56:$D$60,$E$56:$E$60,D122)</f>
        <v>3.85195430192638E-3</v>
      </c>
      <c r="F122" s="42">
        <f>_xll.SRS1Splines.Functions25.OneWay_Spline($D$56:$D$60,F$56:F$60,$D122)</f>
        <v>0.19542012576364001</v>
      </c>
      <c r="G122" s="42">
        <f>_xll.SRS1Splines.Functions25.OneWay_Spline($D$56:$D$60,G$56:G$60,$D122)</f>
        <v>0.275515804739415</v>
      </c>
      <c r="H122" s="42">
        <f>_xll.SRS1Splines.Functions25.OneWay_Spline($D$56:$D$60,H$56:H$60,$D122)</f>
        <v>0.25911964974191598</v>
      </c>
      <c r="I122" s="42">
        <f>_xll.SRS1Splines.Functions25.OneWay_Spline($D$56:$D$60,I$56:I$60,$D122)</f>
        <v>0.53727575303893205</v>
      </c>
      <c r="J122" s="42">
        <f>_xll.SRS1Splines.Functions25.OneWay_Spline($D$56:$D$60,J$56:J$60,$D122)</f>
        <v>13.2884752737795</v>
      </c>
      <c r="K122" s="42">
        <f>_xll.SRS1Splines.Functions25.OneWay_Spline($D$56:$D$60,K$56:K$60,$D122)</f>
        <v>4.0816135962001301</v>
      </c>
      <c r="L122" s="42">
        <f>_xll.SRS1Splines.Functions25.OneWay_Spline($D$56:$D$60,L$56:L$60,$D122)</f>
        <v>0.226704034846863</v>
      </c>
      <c r="M122" s="42">
        <f>_xll.SRS1Splines.Functions25.OneWay_Spline($D$56:$D$60,M$56:M$60,$D122)</f>
        <v>0.41461148332055597</v>
      </c>
      <c r="N122" s="42">
        <f>_xll.SRS1Splines.Functions25.OneWay_Spline($D$56:$D$60,N$56:N$60,$D122)</f>
        <v>1.3451696825574699</v>
      </c>
      <c r="P122" s="42">
        <f t="shared" si="22"/>
        <v>8.25</v>
      </c>
      <c r="Q122" s="42">
        <f>_xll.SRS1Splines.Functions25.OneWay_Spline($D$56:$D$60,Q$56:Q$60,P122)</f>
        <v>1.5056082260187201E-3</v>
      </c>
      <c r="R122" s="42">
        <f>_xll.SRS1Splines.Functions25.OneWay_Spline($D$56:$D$60,R$56:R$60,$D122)</f>
        <v>1.4335780867934E-3</v>
      </c>
      <c r="S122" s="42">
        <f>_xll.SRS1Splines.Functions25.OneWay_Spline($D$56:$D$60,S$56:S$60,$D122)</f>
        <v>0.22994247248840599</v>
      </c>
      <c r="T122" s="42">
        <f>_xll.SRS1Splines.Functions25.OneWay_Spline($D$56:$D$60,T$56:T$60,$D122)</f>
        <v>0.20938098999989699</v>
      </c>
      <c r="U122" s="42">
        <f>_xll.SRS1Splines.Functions25.OneWay_Spline($D$56:$D$60,U$56:U$60,$D122)</f>
        <v>0.52074892183511901</v>
      </c>
      <c r="V122" s="42">
        <f>_xll.SRS1Splines.Functions25.OneWay_Spline($D$56:$D$60,V$56:V$60,$D122)</f>
        <v>9.7211612308729105</v>
      </c>
      <c r="W122" s="42">
        <f>_xll.SRS1Splines.Functions25.OneWay_Spline($D$56:$D$60,W$56:W$60,$D122)</f>
        <v>3.6855562364541101</v>
      </c>
      <c r="X122" s="42">
        <f>_xll.SRS1Splines.Functions25.OneWay_Spline($D$56:$D$60,X$56:X$60,$D122)</f>
        <v>0.21494560351752001</v>
      </c>
      <c r="Y122" s="42">
        <f>_xll.SRS1Splines.Functions25.OneWay_Spline($D$56:$D$60,Y$56:Y$60,$D122)</f>
        <v>0.39131511139096498</v>
      </c>
      <c r="Z122" s="42">
        <f>_xll.SRS1Splines.Functions25.OneWay_Spline($D$56:$D$60,Z$56:Z$60,$D122)</f>
        <v>0.85855385297864795</v>
      </c>
      <c r="AB122" s="42">
        <f t="shared" si="23"/>
        <v>8.25</v>
      </c>
      <c r="AC122" s="42">
        <f>_xll.SRS1Splines.Functions25.OneWay_Spline($D$56:$D$60,AC$56:AC$60,AB122)</f>
        <v>6.1983003778340404E-3</v>
      </c>
      <c r="AD122" s="42">
        <f>_xll.SRS1Splines.Functions25.OneWay_Spline($D$56:$D$60,AD$56:AD$60,$D122)</f>
        <v>0.38940667344048602</v>
      </c>
      <c r="AE122" s="42">
        <f>_xll.SRS1Splines.Functions25.OneWay_Spline($D$56:$D$60,AE$56:AE$60,$D122)</f>
        <v>0.31616806040724499</v>
      </c>
      <c r="AF122" s="42">
        <f>_xll.SRS1Splines.Functions25.OneWay_Spline($D$56:$D$60,AF$56:AF$60,$D122)</f>
        <v>0.308858309483936</v>
      </c>
      <c r="AG122" s="42">
        <f>_xll.SRS1Splines.Functions25.OneWay_Spline($D$56:$D$60,AG$56:AG$60,$D122)</f>
        <v>0.59295635511650102</v>
      </c>
      <c r="AH122" s="42">
        <f>_xll.SRS1Splines.Functions25.OneWay_Spline($D$56:$D$60,AH$56:AH$60,$D122)</f>
        <v>16.855789316686099</v>
      </c>
      <c r="AI122" s="42">
        <f>_xll.SRS1Splines.Functions25.OneWay_Spline($D$56:$D$60,AI$56:AI$60,$D122)</f>
        <v>4.4776709559461496</v>
      </c>
      <c r="AJ122" s="42">
        <f>_xll.SRS1Splines.Functions25.OneWay_Spline($D$56:$D$60,AJ$56:AJ$60,$D122)</f>
        <v>0.23667858956194299</v>
      </c>
      <c r="AK122" s="42">
        <f>_xll.SRS1Splines.Functions25.OneWay_Spline($D$56:$D$60,AK$56:AK$60,$D122)</f>
        <v>0.44631287379594098</v>
      </c>
      <c r="AL122" s="42">
        <f>_xll.SRS1Splines.Functions25.OneWay_Spline($D$56:$D$60,AL$56:AL$60,$D122)</f>
        <v>1.8317855121363</v>
      </c>
    </row>
    <row r="123" spans="1:38">
      <c r="D123" s="42">
        <f t="shared" si="27"/>
        <v>8.5</v>
      </c>
      <c r="E123" s="42">
        <f>_xll.SRS1Splines.Functions25.OneWay_Spline($D$56:$D$60,$E$56:$E$60,D123)</f>
        <v>3.1641991737430702E-3</v>
      </c>
      <c r="F123" s="42">
        <f>_xll.SRS1Splines.Functions25.OneWay_Spline($D$56:$D$60,F$56:F$60,$D123)</f>
        <v>0.192680667457202</v>
      </c>
      <c r="G123" s="42">
        <f>_xll.SRS1Splines.Functions25.OneWay_Spline($D$56:$D$60,G$56:G$60,$D123)</f>
        <v>0.27329243052360103</v>
      </c>
      <c r="H123" s="42">
        <f>_xll.SRS1Splines.Functions25.OneWay_Spline($D$56:$D$60,H$56:H$60,$D123)</f>
        <v>0.261533673236644</v>
      </c>
      <c r="I123" s="42">
        <f>_xll.SRS1Splines.Functions25.OneWay_Spline($D$56:$D$60,I$56:I$60,$D123)</f>
        <v>0.52851493756947898</v>
      </c>
      <c r="J123" s="42">
        <f>_xll.SRS1Splines.Functions25.OneWay_Spline($D$56:$D$60,J$56:J$60,$D123)</f>
        <v>13.129021583049299</v>
      </c>
      <c r="K123" s="42">
        <f>_xll.SRS1Splines.Functions25.OneWay_Spline($D$56:$D$60,K$56:K$60,$D123)</f>
        <v>4.0916829734831497</v>
      </c>
      <c r="L123" s="42">
        <f>_xll.SRS1Splines.Functions25.OneWay_Spline($D$56:$D$60,L$56:L$60,$D123)</f>
        <v>0.225197873042285</v>
      </c>
      <c r="M123" s="42">
        <f>_xll.SRS1Splines.Functions25.OneWay_Spline($D$56:$D$60,M$56:M$60,$D123)</f>
        <v>0.41260364940060201</v>
      </c>
      <c r="N123" s="42">
        <f>_xll.SRS1Splines.Functions25.OneWay_Spline($D$56:$D$60,N$56:N$60,$D123)</f>
        <v>1.3310033189308299</v>
      </c>
      <c r="P123" s="42">
        <f t="shared" si="22"/>
        <v>8.5</v>
      </c>
      <c r="Q123" s="42">
        <f>_xll.SRS1Splines.Functions25.OneWay_Spline($D$56:$D$60,Q$56:Q$60,P123)</f>
        <v>8.6151567230044999E-4</v>
      </c>
      <c r="R123" s="42">
        <v>0</v>
      </c>
      <c r="S123" s="42">
        <f>_xll.SRS1Splines.Functions25.OneWay_Spline($D$56:$D$60,S$56:S$60,$D123)</f>
        <v>0.23068453959221899</v>
      </c>
      <c r="T123" s="42">
        <f>_xll.SRS1Splines.Functions25.OneWay_Spline($D$56:$D$60,T$56:T$60,$D123)</f>
        <v>0.210292674698941</v>
      </c>
      <c r="U123" s="42">
        <f>_xll.SRS1Splines.Functions25.OneWay_Spline($D$56:$D$60,U$56:U$60,$D123)</f>
        <v>0.50728943616634203</v>
      </c>
      <c r="V123" s="42">
        <f>_xll.SRS1Splines.Functions25.OneWay_Spline($D$56:$D$60,V$56:V$60,$D123)</f>
        <v>9.5483082581854504</v>
      </c>
      <c r="W123" s="42">
        <f>_xll.SRS1Splines.Functions25.OneWay_Spline($D$56:$D$60,W$56:W$60,$D123)</f>
        <v>3.6908871720167</v>
      </c>
      <c r="X123" s="42">
        <f>_xll.SRS1Splines.Functions25.OneWay_Spline($D$56:$D$60,X$56:X$60,$D123)</f>
        <v>0.21521460078474999</v>
      </c>
      <c r="Y123" s="42">
        <f>_xll.SRS1Splines.Functions25.OneWay_Spline($D$56:$D$60,Y$56:Y$60,$D123)</f>
        <v>0.39100429704776501</v>
      </c>
      <c r="Z123" s="42">
        <f>_xll.SRS1Splines.Functions25.OneWay_Spline($D$56:$D$60,Z$56:Z$60,$D123)</f>
        <v>0.84957771132183002</v>
      </c>
      <c r="AB123" s="42">
        <f t="shared" si="23"/>
        <v>8.5</v>
      </c>
      <c r="AC123" s="42">
        <f>_xll.SRS1Splines.Functions25.OneWay_Spline($D$56:$D$60,AC$56:AC$60,AB123)</f>
        <v>5.4668826751857E-3</v>
      </c>
      <c r="AD123" s="42">
        <f>_xll.SRS1Splines.Functions25.OneWay_Spline($D$56:$D$60,AD$56:AD$60,$D123)</f>
        <v>0.38720818197113499</v>
      </c>
      <c r="AE123" s="42">
        <f>_xll.SRS1Splines.Functions25.OneWay_Spline($D$56:$D$60,AE$56:AE$60,$D123)</f>
        <v>0.31121358185195502</v>
      </c>
      <c r="AF123" s="42">
        <f>_xll.SRS1Splines.Functions25.OneWay_Spline($D$56:$D$60,AF$56:AF$60,$D123)</f>
        <v>0.31277467177434698</v>
      </c>
      <c r="AG123" s="42">
        <f>_xll.SRS1Splines.Functions25.OneWay_Spline($D$56:$D$60,AG$56:AG$60,$D123)</f>
        <v>0.58702974456666801</v>
      </c>
      <c r="AH123" s="42">
        <f>_xll.SRS1Splines.Functions25.OneWay_Spline($D$56:$D$60,AH$56:AH$60,$D123)</f>
        <v>16.709734907913202</v>
      </c>
      <c r="AI123" s="42">
        <f>_xll.SRS1Splines.Functions25.OneWay_Spline($D$56:$D$60,AI$56:AI$60,$D123)</f>
        <v>4.49247877494959</v>
      </c>
      <c r="AJ123" s="42">
        <f>_xll.SRS1Splines.Functions25.OneWay_Spline($D$56:$D$60,AJ$56:AJ$60,$D123)</f>
        <v>0.23348221519099899</v>
      </c>
      <c r="AK123" s="42">
        <f>_xll.SRS1Splines.Functions25.OneWay_Spline($D$56:$D$60,AK$56:AK$60,$D123)</f>
        <v>0.44220778132086103</v>
      </c>
      <c r="AL123" s="42">
        <f>_xll.SRS1Splines.Functions25.OneWay_Spline($D$56:$D$60,AL$56:AL$60,$D123)</f>
        <v>1.8124289265398199</v>
      </c>
    </row>
    <row r="124" spans="1:38">
      <c r="A124" s="53" t="s">
        <v>67</v>
      </c>
      <c r="D124" s="42">
        <f t="shared" si="27"/>
        <v>8.75</v>
      </c>
      <c r="E124" s="42">
        <f>_xll.SRS1Splines.Functions25.OneWay_Spline($D$56:$D$60,$E$56:$E$60,D124)</f>
        <v>2.5822525268187299E-3</v>
      </c>
      <c r="F124" s="42">
        <f>_xll.SRS1Splines.Functions25.OneWay_Spline($D$56:$D$60,F$56:F$60,$D124)</f>
        <v>0.190362664274833</v>
      </c>
      <c r="G124" s="42">
        <f>_xll.SRS1Splines.Functions25.OneWay_Spline($D$56:$D$60,G$56:G$60,$D124)</f>
        <v>0.27141111387945099</v>
      </c>
      <c r="H124" s="42">
        <f>_xll.SRS1Splines.Functions25.OneWay_Spline($D$56:$D$60,H$56:H$60,$D124)</f>
        <v>0.26420180446765901</v>
      </c>
      <c r="I124" s="42">
        <f>_xll.SRS1Splines.Functions25.OneWay_Spline($D$56:$D$60,I$56:I$60,$D124)</f>
        <v>0.521101939864557</v>
      </c>
      <c r="J124" s="42">
        <f>_xll.SRS1Splines.Functions25.OneWay_Spline($D$56:$D$60,J$56:J$60,$D124)</f>
        <v>12.957238444742</v>
      </c>
      <c r="K124" s="42">
        <f>_xll.SRS1Splines.Functions25.OneWay_Spline($D$56:$D$60,K$56:K$60,$D124)</f>
        <v>4.1028122852170101</v>
      </c>
      <c r="L124" s="42">
        <f>_xll.SRS1Splines.Functions25.OneWay_Spline($D$56:$D$60,L$56:L$60,$D124)</f>
        <v>0.22392342843841201</v>
      </c>
      <c r="M124" s="42">
        <f>_xll.SRS1Splines.Functions25.OneWay_Spline($D$56:$D$60,M$56:M$60,$D124)</f>
        <v>0.41090224013225901</v>
      </c>
      <c r="N124" s="42">
        <f>_xll.SRS1Splines.Functions25.OneWay_Spline($D$56:$D$60,N$56:N$60,$D124)</f>
        <v>1.3190163958621199</v>
      </c>
      <c r="P124" s="42">
        <f t="shared" si="22"/>
        <v>8.75</v>
      </c>
      <c r="Q124" s="42">
        <f>_xll.SRS1Splines.Functions25.OneWay_Spline($D$56:$D$60,Q$56:Q$60,P124)</f>
        <v>3.1651428069268199E-4</v>
      </c>
      <c r="R124" s="42">
        <v>0</v>
      </c>
      <c r="S124" s="42">
        <f>_xll.SRS1Splines.Functions25.OneWay_Spline($D$56:$D$60,S$56:S$60,$D124)</f>
        <v>0.23150471902274899</v>
      </c>
      <c r="T124" s="42">
        <f>_xll.SRS1Splines.Functions25.OneWay_Spline($D$56:$D$60,T$56:T$60,$D124)</f>
        <v>0.21130032620841099</v>
      </c>
      <c r="U124" s="42">
        <f>_xll.SRS1Splines.Functions25.OneWay_Spline($D$56:$D$60,U$56:U$60,$D124)</f>
        <v>0.49437082293505702</v>
      </c>
      <c r="V124" s="42">
        <f>_xll.SRS1Splines.Functions25.OneWay_Spline($D$56:$D$60,V$56:V$60,$D124)</f>
        <v>9.3616885786578798</v>
      </c>
      <c r="W124" s="42">
        <f>_xll.SRS1Splines.Functions25.OneWay_Spline($D$56:$D$60,W$56:W$60,$D124)</f>
        <v>3.6967792586911399</v>
      </c>
      <c r="X124" s="42">
        <f>_xll.SRS1Splines.Functions25.OneWay_Spline($D$56:$D$60,X$56:X$60,$D124)</f>
        <v>0.21551191355379401</v>
      </c>
      <c r="Y124" s="42">
        <f>_xll.SRS1Splines.Functions25.OneWay_Spline($D$56:$D$60,Y$56:Y$60,$D124)</f>
        <v>0.39074130029582699</v>
      </c>
      <c r="Z124" s="42">
        <f>_xll.SRS1Splines.Functions25.OneWay_Spline($D$56:$D$60,Z$56:Z$60,$D124)</f>
        <v>0.84198251453529205</v>
      </c>
      <c r="AB124" s="42">
        <f t="shared" si="23"/>
        <v>8.75</v>
      </c>
      <c r="AC124" s="42">
        <f>_xll.SRS1Splines.Functions25.OneWay_Spline($D$56:$D$60,AC$56:AC$60,AB124)</f>
        <v>4.8479907729447897E-3</v>
      </c>
      <c r="AD124" s="42">
        <f>_xll.SRS1Splines.Functions25.OneWay_Spline($D$56:$D$60,AD$56:AD$60,$D124)</f>
        <v>0.38534791995860701</v>
      </c>
      <c r="AE124" s="42">
        <f>_xll.SRS1Splines.Functions25.OneWay_Spline($D$56:$D$60,AE$56:AE$60,$D124)</f>
        <v>0.30702133076671001</v>
      </c>
      <c r="AF124" s="42">
        <f>_xll.SRS1Splines.Functions25.OneWay_Spline($D$56:$D$60,AF$56:AF$60,$D124)</f>
        <v>0.31710328272690602</v>
      </c>
      <c r="AG124" s="42">
        <f>_xll.SRS1Splines.Functions25.OneWay_Spline($D$56:$D$60,AG$56:AG$60,$D124)</f>
        <v>0.58201492025527202</v>
      </c>
      <c r="AH124" s="42">
        <f>_xll.SRS1Splines.Functions25.OneWay_Spline($D$56:$D$60,AH$56:AH$60,$D124)</f>
        <v>16.552788310826099</v>
      </c>
      <c r="AI124" s="42">
        <f>_xll.SRS1Splines.Functions25.OneWay_Spline($D$56:$D$60,AI$56:AI$60,$D124)</f>
        <v>4.5088453117428804</v>
      </c>
      <c r="AJ124" s="42">
        <f>_xll.SRS1Splines.Functions25.OneWay_Spline($D$56:$D$60,AJ$56:AJ$60,$D124)</f>
        <v>0.230777590723277</v>
      </c>
      <c r="AK124" s="42">
        <f>_xll.SRS1Splines.Functions25.OneWay_Spline($D$56:$D$60,AK$56:AK$60,$D124)</f>
        <v>0.43840089457216302</v>
      </c>
      <c r="AL124" s="42">
        <f>_xll.SRS1Splines.Functions25.OneWay_Spline($D$56:$D$60,AL$56:AL$60,$D124)</f>
        <v>1.7960502771889599</v>
      </c>
    </row>
    <row r="125" spans="1:38">
      <c r="A125" s="53" t="s">
        <v>68</v>
      </c>
      <c r="D125" s="42">
        <f t="shared" si="27"/>
        <v>9</v>
      </c>
      <c r="E125" s="42">
        <f>_xll.SRS1Splines.Functions25.OneWay_Spline($D$56:$D$60,$E$56:$E$60,D125)</f>
        <v>2.1061143611533699E-3</v>
      </c>
      <c r="F125" s="42">
        <f>_xll.SRS1Splines.Functions25.OneWay_Spline($D$56:$D$60,F$56:F$60,$D125)</f>
        <v>0.18846611621653001</v>
      </c>
      <c r="G125" s="42">
        <f>_xll.SRS1Splines.Functions25.OneWay_Spline($D$56:$D$60,G$56:G$60,$D125)</f>
        <v>0.26987185480696402</v>
      </c>
      <c r="H125" s="42">
        <f>_xll.SRS1Splines.Functions25.OneWay_Spline($D$56:$D$60,H$56:H$60,$D125)</f>
        <v>0.26712404343496099</v>
      </c>
      <c r="I125" s="42">
        <f>_xll.SRS1Splines.Functions25.OneWay_Spline($D$56:$D$60,I$56:I$60,$D125)</f>
        <v>0.51503675992416598</v>
      </c>
      <c r="J125" s="42">
        <f>_xll.SRS1Splines.Functions25.OneWay_Spline($D$56:$D$60,J$56:J$60,$D125)</f>
        <v>12.773975168665199</v>
      </c>
      <c r="K125" s="42">
        <f>_xll.SRS1Splines.Functions25.OneWay_Spline($D$56:$D$60,K$56:K$60,$D125)</f>
        <v>4.1150015314017203</v>
      </c>
      <c r="L125" s="42">
        <f>_xll.SRS1Splines.Functions25.OneWay_Spline($D$56:$D$60,L$56:L$60,$D125)</f>
        <v>0.22288070103524299</v>
      </c>
      <c r="M125" s="42">
        <f>_xll.SRS1Splines.Functions25.OneWay_Spline($D$56:$D$60,M$56:M$60,$D125)</f>
        <v>0.40950725551552902</v>
      </c>
      <c r="N125" s="42">
        <f>_xll.SRS1Splines.Functions25.OneWay_Spline($D$56:$D$60,N$56:N$60,$D125)</f>
        <v>1.30920891335137</v>
      </c>
      <c r="P125" s="42">
        <f t="shared" si="22"/>
        <v>9</v>
      </c>
      <c r="Q125" s="42">
        <v>0</v>
      </c>
      <c r="R125" s="42">
        <v>0</v>
      </c>
      <c r="S125" s="42">
        <f>_xll.SRS1Splines.Functions25.OneWay_Spline($D$56:$D$60,S$56:S$60,$D125)</f>
        <v>0.23240301077999601</v>
      </c>
      <c r="T125" s="42">
        <f>_xll.SRS1Splines.Functions25.OneWay_Spline($D$56:$D$60,T$56:T$60,$D125)</f>
        <v>0.21240394452830699</v>
      </c>
      <c r="U125" s="42">
        <f>_xll.SRS1Splines.Functions25.OneWay_Spline($D$56:$D$60,U$56:U$60,$D125)</f>
        <v>0.48199308214126302</v>
      </c>
      <c r="V125" s="42">
        <f>_xll.SRS1Splines.Functions25.OneWay_Spline($D$56:$D$60,V$56:V$60,$D125)</f>
        <v>9.16214639144148</v>
      </c>
      <c r="W125" s="42">
        <f>_xll.SRS1Splines.Functions25.OneWay_Spline($D$56:$D$60,W$56:W$60,$D125)</f>
        <v>3.7032324964774399</v>
      </c>
      <c r="X125" s="42">
        <f>_xll.SRS1Splines.Functions25.OneWay_Spline($D$56:$D$60,X$56:X$60,$D125)</f>
        <v>0.21583754182465101</v>
      </c>
      <c r="Y125" s="42">
        <f>_xll.SRS1Splines.Functions25.OneWay_Spline($D$56:$D$60,Y$56:Y$60,$D125)</f>
        <v>0.39052612113515101</v>
      </c>
      <c r="Z125" s="42">
        <f>_xll.SRS1Splines.Functions25.OneWay_Spline($D$56:$D$60,Z$56:Z$60,$D125)</f>
        <v>0.83576826261903303</v>
      </c>
      <c r="AB125" s="42">
        <f t="shared" si="23"/>
        <v>9</v>
      </c>
      <c r="AC125" s="42">
        <f>_xll.SRS1Splines.Functions25.OneWay_Spline($D$56:$D$60,AC$56:AC$60,AB125)</f>
        <v>4.3416246711113198E-3</v>
      </c>
      <c r="AD125" s="42">
        <f>_xll.SRS1Splines.Functions25.OneWay_Spline($D$56:$D$60,AD$56:AD$60,$D125)</f>
        <v>0.38382588740290302</v>
      </c>
      <c r="AE125" s="42">
        <f>_xll.SRS1Splines.Functions25.OneWay_Spline($D$56:$D$60,AE$56:AE$60,$D125)</f>
        <v>0.30359130715151</v>
      </c>
      <c r="AF125" s="42">
        <f>_xll.SRS1Splines.Functions25.OneWay_Spline($D$56:$D$60,AF$56:AF$60,$D125)</f>
        <v>0.32184414234161501</v>
      </c>
      <c r="AG125" s="42">
        <f>_xll.SRS1Splines.Functions25.OneWay_Spline($D$56:$D$60,AG$56:AG$60,$D125)</f>
        <v>0.57791188218231104</v>
      </c>
      <c r="AH125" s="42">
        <f>_xll.SRS1Splines.Functions25.OneWay_Spline($D$56:$D$60,AH$56:AH$60,$D125)</f>
        <v>16.385803945888899</v>
      </c>
      <c r="AI125" s="42">
        <f>_xll.SRS1Splines.Functions25.OneWay_Spline($D$56:$D$60,AI$56:AI$60,$D125)</f>
        <v>4.5267705663260003</v>
      </c>
      <c r="AJ125" s="42">
        <f>_xll.SRS1Splines.Functions25.OneWay_Spline($D$56:$D$60,AJ$56:AJ$60,$D125)</f>
        <v>0.22856471615877699</v>
      </c>
      <c r="AK125" s="42">
        <f>_xll.SRS1Splines.Functions25.OneWay_Spline($D$56:$D$60,AK$56:AK$60,$D125)</f>
        <v>0.43489221354984697</v>
      </c>
      <c r="AL125" s="42">
        <f>_xll.SRS1Splines.Functions25.OneWay_Spline($D$56:$D$60,AL$56:AL$60,$D125)</f>
        <v>1.7826495640836999</v>
      </c>
    </row>
    <row r="126" spans="1:38">
      <c r="D126" s="42">
        <f t="shared" si="27"/>
        <v>9.25</v>
      </c>
      <c r="E126" s="42">
        <f>_xll.SRS1Splines.Functions25.OneWay_Spline($D$56:$D$60,$E$56:$E$60,D126)</f>
        <v>1.7357846767469701E-3</v>
      </c>
      <c r="F126" s="42">
        <f>_xll.SRS1Splines.Functions25.OneWay_Spline($D$56:$D$60,F$56:F$60,$D126)</f>
        <v>0.186991023282294</v>
      </c>
      <c r="G126" s="42">
        <f>_xll.SRS1Splines.Functions25.OneWay_Spline($D$56:$D$60,G$56:G$60,$D126)</f>
        <v>0.26867465330614099</v>
      </c>
      <c r="H126" s="42">
        <f>_xll.SRS1Splines.Functions25.OneWay_Spline($D$56:$D$60,H$56:H$60,$D126)</f>
        <v>0.27030039013855001</v>
      </c>
      <c r="I126" s="42">
        <f>_xll.SRS1Splines.Functions25.OneWay_Spline($D$56:$D$60,I$56:I$60,$D126)</f>
        <v>0.51031939774830704</v>
      </c>
      <c r="J126" s="42">
        <f>_xll.SRS1Splines.Functions25.OneWay_Spline($D$56:$D$60,J$56:J$60,$D126)</f>
        <v>12.5800810646265</v>
      </c>
      <c r="K126" s="42">
        <f>_xll.SRS1Splines.Functions25.OneWay_Spline($D$56:$D$60,K$56:K$60,$D126)</f>
        <v>4.1282507120372696</v>
      </c>
      <c r="L126" s="42">
        <f>_xll.SRS1Splines.Functions25.OneWay_Spline($D$56:$D$60,L$56:L$60,$D126)</f>
        <v>0.222069690832778</v>
      </c>
      <c r="M126" s="42">
        <f>_xll.SRS1Splines.Functions25.OneWay_Spline($D$56:$D$60,M$56:M$60,$D126)</f>
        <v>0.40841869555041199</v>
      </c>
      <c r="N126" s="42">
        <f>_xll.SRS1Splines.Functions25.OneWay_Spline($D$56:$D$60,N$56:N$60,$D126)</f>
        <v>1.3015808713985599</v>
      </c>
      <c r="P126" s="42">
        <f t="shared" si="22"/>
        <v>9.25</v>
      </c>
      <c r="Q126" s="42">
        <v>0</v>
      </c>
      <c r="R126" s="42">
        <v>0</v>
      </c>
      <c r="S126" s="42">
        <f>_xll.SRS1Splines.Functions25.OneWay_Spline($D$56:$D$60,S$56:S$60,$D126)</f>
        <v>0.23337941486395999</v>
      </c>
      <c r="T126" s="42">
        <f>_xll.SRS1Splines.Functions25.OneWay_Spline($D$56:$D$60,T$56:T$60,$D126)</f>
        <v>0.213603529658628</v>
      </c>
      <c r="U126" s="42">
        <f>_xll.SRS1Splines.Functions25.OneWay_Spline($D$56:$D$60,U$56:U$60,$D126)</f>
        <v>0.47015621378496197</v>
      </c>
      <c r="V126" s="42">
        <f>_xll.SRS1Splines.Functions25.OneWay_Spline($D$56:$D$60,V$56:V$60,$D126)</f>
        <v>8.9505258956875604</v>
      </c>
      <c r="W126" s="42">
        <f>_xll.SRS1Splines.Functions25.OneWay_Spline($D$56:$D$60,W$56:W$60,$D126)</f>
        <v>3.7102468853755801</v>
      </c>
      <c r="X126" s="42">
        <f>_xll.SRS1Splines.Functions25.OneWay_Spline($D$56:$D$60,X$56:X$60,$D126)</f>
        <v>0.21619148559732199</v>
      </c>
      <c r="Y126" s="42">
        <f>_xll.SRS1Splines.Functions25.OneWay_Spline($D$56:$D$60,Y$56:Y$60,$D126)</f>
        <v>0.39035875956573601</v>
      </c>
      <c r="Z126" s="42">
        <f>_xll.SRS1Splines.Functions25.OneWay_Spline($D$56:$D$60,Z$56:Z$60,$D126)</f>
        <v>0.83093495557305397</v>
      </c>
      <c r="AB126" s="42">
        <f t="shared" si="23"/>
        <v>9.25</v>
      </c>
      <c r="AC126" s="42">
        <f>_xll.SRS1Splines.Functions25.OneWay_Spline($D$56:$D$60,AC$56:AC$60,AB126)</f>
        <v>3.9477843696852904E-3</v>
      </c>
      <c r="AD126" s="42">
        <f>_xll.SRS1Splines.Functions25.OneWay_Spline($D$56:$D$60,AD$56:AD$60,$D126)</f>
        <v>0.38264208430402202</v>
      </c>
      <c r="AE126" s="42">
        <f>_xll.SRS1Splines.Functions25.OneWay_Spline($D$56:$D$60,AE$56:AE$60,$D126)</f>
        <v>0.30092351100635401</v>
      </c>
      <c r="AF126" s="42">
        <f>_xll.SRS1Splines.Functions25.OneWay_Spline($D$56:$D$60,AF$56:AF$60,$D126)</f>
        <v>0.32699725061847101</v>
      </c>
      <c r="AG126" s="42">
        <f>_xll.SRS1Splines.Functions25.OneWay_Spline($D$56:$D$60,AG$56:AG$60,$D126)</f>
        <v>0.57472063034778598</v>
      </c>
      <c r="AH126" s="42">
        <f>_xll.SRS1Splines.Functions25.OneWay_Spline($D$56:$D$60,AH$56:AH$60,$D126)</f>
        <v>16.209636233565501</v>
      </c>
      <c r="AI126" s="42">
        <f>_xll.SRS1Splines.Functions25.OneWay_Spline($D$56:$D$60,AI$56:AI$60,$D126)</f>
        <v>4.5462545386989603</v>
      </c>
      <c r="AJ126" s="42">
        <f>_xll.SRS1Splines.Functions25.OneWay_Spline($D$56:$D$60,AJ$56:AJ$60,$D126)</f>
        <v>0.2268435914975</v>
      </c>
      <c r="AK126" s="42">
        <f>_xll.SRS1Splines.Functions25.OneWay_Spline($D$56:$D$60,AK$56:AK$60,$D126)</f>
        <v>0.43168173825391298</v>
      </c>
      <c r="AL126" s="42">
        <f>_xll.SRS1Splines.Functions25.OneWay_Spline($D$56:$D$60,AL$56:AL$60,$D126)</f>
        <v>1.77222678722406</v>
      </c>
    </row>
    <row r="127" spans="1:38">
      <c r="C127" s="53" t="s">
        <v>71</v>
      </c>
      <c r="D127" s="42">
        <f t="shared" si="27"/>
        <v>9.5</v>
      </c>
      <c r="E127" s="42">
        <f>_xll.SRS1Splines.Functions25.OneWay_Spline($D$56:$D$60,$E$56:$E$60,D127)</f>
        <v>1.47126347359954E-3</v>
      </c>
      <c r="F127" s="42">
        <f>_xll.SRS1Splines.Functions25.OneWay_Spline($D$56:$D$60,F$56:F$60,$D127)</f>
        <v>0.18593738547212599</v>
      </c>
      <c r="G127" s="42">
        <f>_xll.SRS1Splines.Functions25.OneWay_Spline($D$56:$D$60,G$56:G$60,$D127)</f>
        <v>0.26781950937698201</v>
      </c>
      <c r="H127" s="42">
        <f>_xll.SRS1Splines.Functions25.OneWay_Spline($D$56:$D$60,H$56:H$60,$D127)</f>
        <v>0.273730844578426</v>
      </c>
      <c r="I127" s="42">
        <f>_xll.SRS1Splines.Functions25.OneWay_Spline($D$56:$D$60,I$56:I$60,$D127)</f>
        <v>0.50694985333697895</v>
      </c>
      <c r="J127" s="42">
        <f>_xll.SRS1Splines.Functions25.OneWay_Spline($D$56:$D$60,J$56:J$60,$D127)</f>
        <v>12.3764054424337</v>
      </c>
      <c r="K127" s="42">
        <f>_xll.SRS1Splines.Functions25.OneWay_Spline($D$56:$D$60,K$56:K$60,$D127)</f>
        <v>4.1425598271236703</v>
      </c>
      <c r="L127" s="42">
        <f>_xll.SRS1Splines.Functions25.OneWay_Spline($D$56:$D$60,L$56:L$60,$D127)</f>
        <v>0.22149039783101701</v>
      </c>
      <c r="M127" s="42">
        <f>_xll.SRS1Splines.Functions25.OneWay_Spline($D$56:$D$60,M$56:M$60,$D127)</f>
        <v>0.40763656023690598</v>
      </c>
      <c r="N127" s="42">
        <f>_xll.SRS1Splines.Functions25.OneWay_Spline($D$56:$D$60,N$56:N$60,$D127)</f>
        <v>1.2961322700036899</v>
      </c>
      <c r="P127" s="42">
        <f t="shared" si="22"/>
        <v>9.5</v>
      </c>
      <c r="Q127" s="42">
        <v>0</v>
      </c>
      <c r="R127" s="42">
        <v>0</v>
      </c>
      <c r="S127" s="42">
        <f>_xll.SRS1Splines.Functions25.OneWay_Spline($D$56:$D$60,S$56:S$60,$D127)</f>
        <v>0.23443393127464099</v>
      </c>
      <c r="T127" s="42">
        <f>_xll.SRS1Splines.Functions25.OneWay_Spline($D$56:$D$60,T$56:T$60,$D127)</f>
        <v>0.21489908159937501</v>
      </c>
      <c r="U127" s="42">
        <f>_xll.SRS1Splines.Functions25.OneWay_Spline($D$56:$D$60,U$56:U$60,$D127)</f>
        <v>0.458860217866152</v>
      </c>
      <c r="V127" s="42">
        <f>_xll.SRS1Splines.Functions25.OneWay_Spline($D$56:$D$60,V$56:V$60,$D127)</f>
        <v>8.7276712905474199</v>
      </c>
      <c r="W127" s="42">
        <f>_xll.SRS1Splines.Functions25.OneWay_Spline($D$56:$D$60,W$56:W$60,$D127)</f>
        <v>3.7178224253855801</v>
      </c>
      <c r="X127" s="42">
        <f>_xll.SRS1Splines.Functions25.OneWay_Spline($D$56:$D$60,X$56:X$60,$D127)</f>
        <v>0.216573744871807</v>
      </c>
      <c r="Y127" s="42">
        <f>_xll.SRS1Splines.Functions25.OneWay_Spline($D$56:$D$60,Y$56:Y$60,$D127)</f>
        <v>0.39023921558758201</v>
      </c>
      <c r="Z127" s="42">
        <f>_xll.SRS1Splines.Functions25.OneWay_Spline($D$56:$D$60,Z$56:Z$60,$D127)</f>
        <v>0.82748259339735497</v>
      </c>
      <c r="AB127" s="42">
        <f t="shared" si="23"/>
        <v>9.5</v>
      </c>
      <c r="AC127" s="42">
        <f>_xll.SRS1Splines.Functions25.OneWay_Spline($D$56:$D$60,AC$56:AC$60,AB127)</f>
        <v>3.6664698686666901E-3</v>
      </c>
      <c r="AD127" s="42">
        <f>_xll.SRS1Splines.Functions25.OneWay_Spline($D$56:$D$60,AD$56:AD$60,$D127)</f>
        <v>0.38179651066196402</v>
      </c>
      <c r="AE127" s="42">
        <f>_xll.SRS1Splines.Functions25.OneWay_Spline($D$56:$D$60,AE$56:AE$60,$D127)</f>
        <v>0.29901794233124301</v>
      </c>
      <c r="AF127" s="42">
        <f>_xll.SRS1Splines.Functions25.OneWay_Spline($D$56:$D$60,AF$56:AF$60,$D127)</f>
        <v>0.33256260755747702</v>
      </c>
      <c r="AG127" s="42">
        <f>_xll.SRS1Splines.Functions25.OneWay_Spline($D$56:$D$60,AG$56:AG$60,$D127)</f>
        <v>0.57244116475169604</v>
      </c>
      <c r="AH127" s="42">
        <f>_xll.SRS1Splines.Functions25.OneWay_Spline($D$56:$D$60,AH$56:AH$60,$D127)</f>
        <v>16.025139594319999</v>
      </c>
      <c r="AI127" s="42">
        <f>_xll.SRS1Splines.Functions25.OneWay_Spline($D$56:$D$60,AI$56:AI$60,$D127)</f>
        <v>4.5672972288617499</v>
      </c>
      <c r="AJ127" s="42">
        <f>_xll.SRS1Splines.Functions25.OneWay_Spline($D$56:$D$60,AJ$56:AJ$60,$D127)</f>
        <v>0.22561421673944401</v>
      </c>
      <c r="AK127" s="42">
        <f>_xll.SRS1Splines.Functions25.OneWay_Spline($D$56:$D$60,AK$56:AK$60,$D127)</f>
        <v>0.428769468684361</v>
      </c>
      <c r="AL127" s="42">
        <f>_xll.SRS1Splines.Functions25.OneWay_Spline($D$56:$D$60,AL$56:AL$60,$D127)</f>
        <v>1.7647819466100301</v>
      </c>
    </row>
    <row r="128" spans="1:38">
      <c r="B128" s="53" t="s">
        <v>66</v>
      </c>
      <c r="C128" s="53" t="s">
        <v>70</v>
      </c>
      <c r="D128" s="42">
        <f t="shared" si="27"/>
        <v>9.75</v>
      </c>
      <c r="E128" s="42">
        <f>_xll.SRS1Splines.Functions25.OneWay_Spline($D$56:$D$60,$E$56:$E$60,D128)</f>
        <v>1.3125507517110901E-3</v>
      </c>
      <c r="F128" s="42">
        <f>_xll.SRS1Splines.Functions25.OneWay_Spline($D$56:$D$60,F$56:F$60,$D128)</f>
        <v>0.185305202786025</v>
      </c>
      <c r="G128" s="42">
        <f>_xll.SRS1Splines.Functions25.OneWay_Spline($D$56:$D$60,G$56:G$60,$D128)</f>
        <v>0.26730642301948598</v>
      </c>
      <c r="H128" s="42">
        <f>_xll.SRS1Splines.Functions25.OneWay_Spline($D$56:$D$60,H$56:H$60,$D128)</f>
        <v>0.27741540675458898</v>
      </c>
      <c r="I128" s="42">
        <f>_xll.SRS1Splines.Functions25.OneWay_Spline($D$56:$D$60,I$56:I$60,$D128)</f>
        <v>0.50492812669018206</v>
      </c>
      <c r="J128" s="42">
        <f>_xll.SRS1Splines.Functions25.OneWay_Spline($D$56:$D$60,J$56:J$60,$D128)</f>
        <v>12.163797611894299</v>
      </c>
      <c r="K128" s="42">
        <f>_xll.SRS1Splines.Functions25.OneWay_Spline($D$56:$D$60,K$56:K$60,$D128)</f>
        <v>4.1579288766609102</v>
      </c>
      <c r="L128" s="42">
        <f>_xll.SRS1Splines.Functions25.OneWay_Spline($D$56:$D$60,L$56:L$60,$D128)</f>
        <v>0.22114282202996099</v>
      </c>
      <c r="M128" s="42">
        <f>_xll.SRS1Splines.Functions25.OneWay_Spline($D$56:$D$60,M$56:M$60,$D128)</f>
        <v>0.40716084957501297</v>
      </c>
      <c r="N128" s="42">
        <f>_xll.SRS1Splines.Functions25.OneWay_Spline($D$56:$D$60,N$56:N$60,$D128)</f>
        <v>1.2928631091667699</v>
      </c>
      <c r="P128" s="42">
        <f t="shared" si="22"/>
        <v>9.75</v>
      </c>
      <c r="Q128" s="42">
        <v>0</v>
      </c>
      <c r="R128" s="42">
        <v>0</v>
      </c>
      <c r="S128" s="42">
        <f>_xll.SRS1Splines.Functions25.OneWay_Spline($D$56:$D$60,S$56:S$60,$D128)</f>
        <v>0.23556656001203999</v>
      </c>
      <c r="T128" s="42">
        <f>_xll.SRS1Splines.Functions25.OneWay_Spline($D$56:$D$60,T$56:T$60,$D128)</f>
        <v>0.21629060035054801</v>
      </c>
      <c r="U128" s="42">
        <f>_xll.SRS1Splines.Functions25.OneWay_Spline($D$56:$D$60,U$56:U$60,$D128)</f>
        <v>0.44810509438483398</v>
      </c>
      <c r="V128" s="42">
        <f>_xll.SRS1Splines.Functions25.OneWay_Spline($D$56:$D$60,V$56:V$60,$D128)</f>
        <v>8.4944267751723608</v>
      </c>
      <c r="W128" s="42">
        <f>_xll.SRS1Splines.Functions25.OneWay_Spline($D$56:$D$60,W$56:W$60,$D128)</f>
        <v>3.7259591165074299</v>
      </c>
      <c r="X128" s="42">
        <f>_xll.SRS1Splines.Functions25.OneWay_Spline($D$56:$D$60,X$56:X$60,$D128)</f>
        <v>0.216984319648105</v>
      </c>
      <c r="Y128" s="42">
        <f>_xll.SRS1Splines.Functions25.OneWay_Spline($D$56:$D$60,Y$56:Y$60,$D128)</f>
        <v>0.39016748920069</v>
      </c>
      <c r="Z128" s="42">
        <f>_xll.SRS1Splines.Functions25.OneWay_Spline($D$56:$D$60,Z$56:Z$60,$D128)</f>
        <v>0.82541117609193504</v>
      </c>
      <c r="AB128" s="42">
        <f t="shared" si="23"/>
        <v>9.75</v>
      </c>
      <c r="AC128" s="42">
        <f>_xll.SRS1Splines.Functions25.OneWay_Spline($D$56:$D$60,AC$56:AC$60,AB128)</f>
        <v>3.4976811680555299E-3</v>
      </c>
      <c r="AD128" s="42">
        <f>_xll.SRS1Splines.Functions25.OneWay_Spline($D$56:$D$60,AD$56:AD$60,$D128)</f>
        <v>0.381289166476729</v>
      </c>
      <c r="AE128" s="42">
        <f>_xll.SRS1Splines.Functions25.OneWay_Spline($D$56:$D$60,AE$56:AE$60,$D128)</f>
        <v>0.29787460112617598</v>
      </c>
      <c r="AF128" s="42">
        <f>_xll.SRS1Splines.Functions25.OneWay_Spline($D$56:$D$60,AF$56:AF$60,$D128)</f>
        <v>0.33854021315863098</v>
      </c>
      <c r="AG128" s="42">
        <f>_xll.SRS1Splines.Functions25.OneWay_Spline($D$56:$D$60,AG$56:AG$60,$D128)</f>
        <v>0.57107348539404301</v>
      </c>
      <c r="AH128" s="42">
        <f>_xll.SRS1Splines.Functions25.OneWay_Spline($D$56:$D$60,AH$56:AH$60,$D128)</f>
        <v>15.833168448616201</v>
      </c>
      <c r="AI128" s="42">
        <f>_xll.SRS1Splines.Functions25.OneWay_Spline($D$56:$D$60,AI$56:AI$60,$D128)</f>
        <v>4.5898986368143797</v>
      </c>
      <c r="AJ128" s="42">
        <f>_xll.SRS1Splines.Functions25.OneWay_Spline($D$56:$D$60,AJ$56:AJ$60,$D128)</f>
        <v>0.22487659188461101</v>
      </c>
      <c r="AK128" s="42">
        <f>_xll.SRS1Splines.Functions25.OneWay_Spline($D$56:$D$60,AK$56:AK$60,$D128)</f>
        <v>0.42615540484119202</v>
      </c>
      <c r="AL128" s="42">
        <f>_xll.SRS1Splines.Functions25.OneWay_Spline($D$56:$D$60,AL$56:AL$60,$D128)</f>
        <v>1.7603150422416101</v>
      </c>
    </row>
    <row r="129" spans="1:38">
      <c r="D129" s="42">
        <f t="shared" si="27"/>
        <v>10</v>
      </c>
      <c r="E129" s="42">
        <f>_xll.SRS1Splines.Functions25.OneWay_Spline($D$56:$D$60,$E$56:$E$60,D129)</f>
        <v>1.2596465110815999E-3</v>
      </c>
      <c r="F129" s="42">
        <f>_xll.SRS1Splines.Functions25.OneWay_Spline($D$56:$D$60,F$56:F$60,$D129)</f>
        <v>0.185094475223992</v>
      </c>
      <c r="G129" s="42">
        <f>_xll.SRS1Splines.Functions25.OneWay_Spline($D$56:$D$60,G$56:G$60,$D129)</f>
        <v>0.26713539423365401</v>
      </c>
      <c r="H129" s="42">
        <f>_xll.SRS1Splines.Functions25.OneWay_Spline($D$56:$D$60,H$56:H$60,$D129)</f>
        <v>0.28135407666703999</v>
      </c>
      <c r="I129" s="42">
        <f>_xll.SRS1Splines.Functions25.OneWay_Spline($D$56:$D$60,I$56:I$60,$D129)</f>
        <v>0.50425421780791602</v>
      </c>
      <c r="J129" s="42">
        <f>_xll.SRS1Splines.Functions25.OneWay_Spline($D$56:$D$60,J$56:J$60,$D129)</f>
        <v>11.943106882815901</v>
      </c>
      <c r="K129" s="42">
        <f>_xll.SRS1Splines.Functions25.OneWay_Spline($D$56:$D$60,K$56:K$60,$D129)</f>
        <v>4.1743578606489899</v>
      </c>
      <c r="L129" s="42">
        <f>_xll.SRS1Splines.Functions25.OneWay_Spline($D$56:$D$60,L$56:L$60,$D129)</f>
        <v>0.22102696342960901</v>
      </c>
      <c r="M129" s="42">
        <f>_xll.SRS1Splines.Functions25.OneWay_Spline($D$56:$D$60,M$56:M$60,$D129)</f>
        <v>0.40699156356473198</v>
      </c>
      <c r="N129" s="42">
        <f>_xll.SRS1Splines.Functions25.OneWay_Spline($D$56:$D$60,N$56:N$60,$D129)</f>
        <v>1.2917733888878</v>
      </c>
      <c r="P129" s="42">
        <f t="shared" si="22"/>
        <v>10</v>
      </c>
      <c r="Q129" s="42">
        <v>0</v>
      </c>
      <c r="R129" s="42">
        <v>0</v>
      </c>
      <c r="S129" s="42">
        <f>_xll.SRS1Splines.Functions25.OneWay_Spline($D$56:$D$60,S$56:S$60,$D129)</f>
        <v>0.23677730107615499</v>
      </c>
      <c r="T129" s="42">
        <f>_xll.SRS1Splines.Functions25.OneWay_Spline($D$56:$D$60,T$56:T$60,$D129)</f>
        <v>0.21777808591214701</v>
      </c>
      <c r="U129" s="42">
        <f>_xll.SRS1Splines.Functions25.OneWay_Spline($D$56:$D$60,U$56:U$60,$D129)</f>
        <v>0.43789084334100697</v>
      </c>
      <c r="V129" s="42">
        <f>_xll.SRS1Splines.Functions25.OneWay_Spline($D$56:$D$60,V$56:V$60,$D129)</f>
        <v>8.2516365487136696</v>
      </c>
      <c r="W129" s="42">
        <f>_xll.SRS1Splines.Functions25.OneWay_Spline($D$56:$D$60,W$56:W$60,$D129)</f>
        <v>3.73465695874114</v>
      </c>
      <c r="X129" s="42">
        <f>_xll.SRS1Splines.Functions25.OneWay_Spline($D$56:$D$60,X$56:X$60,$D129)</f>
        <v>0.217423209926217</v>
      </c>
      <c r="Y129" s="42">
        <f>_xll.SRS1Splines.Functions25.OneWay_Spline($D$56:$D$60,Y$56:Y$60,$D129)</f>
        <v>0.39014358040505898</v>
      </c>
      <c r="Z129" s="42">
        <f>_xll.SRS1Splines.Functions25.OneWay_Spline($D$56:$D$60,Z$56:Z$60,$D129)</f>
        <v>0.82472070365679495</v>
      </c>
      <c r="AB129" s="42">
        <f t="shared" si="23"/>
        <v>10</v>
      </c>
      <c r="AC129" s="42">
        <f>_xll.SRS1Splines.Functions25.OneWay_Spline($D$56:$D$60,AC$56:AC$60,AB129)</f>
        <v>3.4414182678518101E-3</v>
      </c>
      <c r="AD129" s="42">
        <f>_xll.SRS1Splines.Functions25.OneWay_Spline($D$56:$D$60,AD$56:AD$60,$D129)</f>
        <v>0.38112005174831698</v>
      </c>
      <c r="AE129" s="42">
        <f>_xll.SRS1Splines.Functions25.OneWay_Spline($D$56:$D$60,AE$56:AE$60,$D129)</f>
        <v>0.297493487391154</v>
      </c>
      <c r="AF129" s="42">
        <f>_xll.SRS1Splines.Functions25.OneWay_Spline($D$56:$D$60,AF$56:AF$60,$D129)</f>
        <v>0.344930067421933</v>
      </c>
      <c r="AG129" s="42">
        <f>_xll.SRS1Splines.Functions25.OneWay_Spline($D$56:$D$60,AG$56:AG$60,$D129)</f>
        <v>0.570617592274825</v>
      </c>
      <c r="AH129" s="42">
        <f>_xll.SRS1Splines.Functions25.OneWay_Spline($D$56:$D$60,AH$56:AH$60,$D129)</f>
        <v>15.634577216918199</v>
      </c>
      <c r="AI129" s="42">
        <f>_xll.SRS1Splines.Functions25.OneWay_Spline($D$56:$D$60,AI$56:AI$60,$D129)</f>
        <v>4.6140587625568497</v>
      </c>
      <c r="AJ129" s="42">
        <f>_xll.SRS1Splines.Functions25.OneWay_Spline($D$56:$D$60,AJ$56:AJ$60,$D129)</f>
        <v>0.22463071693299999</v>
      </c>
      <c r="AK129" s="42">
        <f>_xll.SRS1Splines.Functions25.OneWay_Spline($D$56:$D$60,AK$56:AK$60,$D129)</f>
        <v>0.42383954672440499</v>
      </c>
      <c r="AL129" s="42">
        <f>_xll.SRS1Splines.Functions25.OneWay_Spline($D$56:$D$60,AL$56:AL$60,$D129)</f>
        <v>1.75882607411881</v>
      </c>
    </row>
    <row r="130" spans="1:38" s="57" customFormat="1">
      <c r="A130" s="59" t="s">
        <v>63</v>
      </c>
      <c r="B130" s="57">
        <v>1.878393</v>
      </c>
      <c r="C130" s="57">
        <f>B130/$B$130</f>
        <v>1</v>
      </c>
      <c r="D130" s="57">
        <f t="shared" si="27"/>
        <v>10.25</v>
      </c>
      <c r="E130" s="57">
        <f>E$129*$C130*(2^(-($D130-$D$130)/$E$69))</f>
        <v>1.2596465110815999E-3</v>
      </c>
      <c r="F130" s="57">
        <f t="shared" ref="F130:N130" si="28">F$129*$C130*(2^(-($D130-$D$130)/$E$69))</f>
        <v>0.185094475223992</v>
      </c>
      <c r="G130" s="57">
        <f t="shared" si="28"/>
        <v>0.26713539423365401</v>
      </c>
      <c r="H130" s="57">
        <f t="shared" si="28"/>
        <v>0.28135407666703999</v>
      </c>
      <c r="I130" s="57">
        <f t="shared" si="28"/>
        <v>0.50425421780791602</v>
      </c>
      <c r="J130" s="57">
        <f t="shared" si="28"/>
        <v>11.943106882815901</v>
      </c>
      <c r="K130" s="57">
        <f t="shared" si="28"/>
        <v>4.1743578606489899</v>
      </c>
      <c r="L130" s="57">
        <f t="shared" si="28"/>
        <v>0.22102696342960901</v>
      </c>
      <c r="M130" s="57">
        <f t="shared" si="28"/>
        <v>0.40699156356473198</v>
      </c>
      <c r="N130" s="57">
        <f t="shared" si="28"/>
        <v>1.2917733888878</v>
      </c>
      <c r="P130" s="57">
        <f t="shared" si="22"/>
        <v>10.25</v>
      </c>
      <c r="Q130" s="57">
        <f>Q$129*$C130*(2^(-($D130-$D$130)/$E$69))</f>
        <v>0</v>
      </c>
      <c r="R130" s="57">
        <f t="shared" ref="R130:Z130" si="29">R$129*$C130*(2^(-($D130-$D$130)/$E$69))</f>
        <v>0</v>
      </c>
      <c r="S130" s="57">
        <f t="shared" si="29"/>
        <v>0.23677730107615499</v>
      </c>
      <c r="T130" s="57">
        <f t="shared" si="29"/>
        <v>0.21777808591214701</v>
      </c>
      <c r="U130" s="57">
        <f t="shared" si="29"/>
        <v>0.43789084334100697</v>
      </c>
      <c r="V130" s="57">
        <f t="shared" si="29"/>
        <v>8.2516365487136696</v>
      </c>
      <c r="W130" s="57">
        <f t="shared" si="29"/>
        <v>3.73465695874114</v>
      </c>
      <c r="X130" s="57">
        <f t="shared" si="29"/>
        <v>0.217423209926217</v>
      </c>
      <c r="Y130" s="57">
        <f t="shared" si="29"/>
        <v>0.39014358040505898</v>
      </c>
      <c r="Z130" s="57">
        <f t="shared" si="29"/>
        <v>0.82472070365679495</v>
      </c>
      <c r="AB130" s="57">
        <f t="shared" si="23"/>
        <v>10.25</v>
      </c>
      <c r="AC130" s="57">
        <f>AC$129*$C130*(2^(-($D130-$D$130)/$E$69))</f>
        <v>3.4414182678518101E-3</v>
      </c>
      <c r="AD130" s="57">
        <f t="shared" ref="AD130:AL130" si="30">AD$129*$C130*(2^(-($D130-$D$130)/$E$69))</f>
        <v>0.38112005174831698</v>
      </c>
      <c r="AE130" s="57">
        <f t="shared" si="30"/>
        <v>0.297493487391154</v>
      </c>
      <c r="AF130" s="57">
        <f t="shared" si="30"/>
        <v>0.344930067421933</v>
      </c>
      <c r="AG130" s="57">
        <f t="shared" si="30"/>
        <v>0.570617592274825</v>
      </c>
      <c r="AH130" s="57">
        <f t="shared" si="30"/>
        <v>15.634577216918199</v>
      </c>
      <c r="AI130" s="57">
        <f t="shared" si="30"/>
        <v>4.6140587625568497</v>
      </c>
      <c r="AJ130" s="57">
        <f t="shared" si="30"/>
        <v>0.22463071693299999</v>
      </c>
      <c r="AK130" s="57">
        <f t="shared" si="30"/>
        <v>0.42383954672440499</v>
      </c>
      <c r="AL130" s="57">
        <f t="shared" si="30"/>
        <v>1.75882607411881</v>
      </c>
    </row>
    <row r="131" spans="1:38" s="57" customFormat="1">
      <c r="A131" s="59" t="s">
        <v>64</v>
      </c>
      <c r="B131" s="57">
        <v>1.900706</v>
      </c>
      <c r="C131" s="57">
        <f t="shared" ref="C131:C162" si="31">B131/$B$130</f>
        <v>1.0118787708429493</v>
      </c>
      <c r="D131" s="57">
        <f t="shared" si="27"/>
        <v>10.5</v>
      </c>
      <c r="E131" s="57">
        <f t="shared" ref="E131:N162" si="32">E$129*$C131*(2^(-($D131-$D$130)/$E$69))</f>
        <v>1.2746095412425585E-3</v>
      </c>
      <c r="F131" s="57">
        <f t="shared" si="32"/>
        <v>0.18729316683393049</v>
      </c>
      <c r="G131" s="57">
        <f t="shared" si="32"/>
        <v>0.27030862968170488</v>
      </c>
      <c r="H131" s="57">
        <f t="shared" si="32"/>
        <v>0.28469621233608788</v>
      </c>
      <c r="I131" s="57">
        <f t="shared" si="32"/>
        <v>0.51024412926598983</v>
      </c>
      <c r="J131" s="57">
        <f t="shared" si="32"/>
        <v>12.084976103213043</v>
      </c>
      <c r="K131" s="57">
        <f t="shared" si="32"/>
        <v>4.2239440278967306</v>
      </c>
      <c r="L131" s="57">
        <f t="shared" si="32"/>
        <v>0.22365248820269995</v>
      </c>
      <c r="M131" s="57">
        <f t="shared" si="32"/>
        <v>0.41182611594692825</v>
      </c>
      <c r="N131" s="57">
        <f t="shared" si="32"/>
        <v>1.3071180463047885</v>
      </c>
      <c r="P131" s="57">
        <f t="shared" si="22"/>
        <v>10.5</v>
      </c>
      <c r="Q131" s="57">
        <f t="shared" ref="Q131:Z156" si="33">Q$129*$C131*(2^(-($D131-$D$130)/$E$69))</f>
        <v>0</v>
      </c>
      <c r="R131" s="57">
        <f t="shared" si="33"/>
        <v>0</v>
      </c>
      <c r="S131" s="57">
        <f t="shared" si="33"/>
        <v>0.23958992022467371</v>
      </c>
      <c r="T131" s="57">
        <f t="shared" si="33"/>
        <v>0.22036501807067874</v>
      </c>
      <c r="U131" s="57">
        <f t="shared" si="33"/>
        <v>0.44309244064507369</v>
      </c>
      <c r="V131" s="57">
        <f t="shared" si="33"/>
        <v>8.3496557036666363</v>
      </c>
      <c r="W131" s="57">
        <f t="shared" si="33"/>
        <v>3.7790200274456245</v>
      </c>
      <c r="X131" s="57">
        <f t="shared" si="33"/>
        <v>0.22000592660045676</v>
      </c>
      <c r="Y131" s="57">
        <f t="shared" si="33"/>
        <v>0.39477799975155697</v>
      </c>
      <c r="Z131" s="57">
        <f t="shared" si="33"/>
        <v>0.834517357443886</v>
      </c>
      <c r="AB131" s="57">
        <f t="shared" si="23"/>
        <v>10.5</v>
      </c>
      <c r="AC131" s="57">
        <f t="shared" ref="AC131:AL156" si="34">AC$129*$C131*(2^(-($D131-$D$130)/$E$69))</f>
        <v>3.4822980264867347E-3</v>
      </c>
      <c r="AD131" s="57">
        <f t="shared" si="34"/>
        <v>0.38564728282393002</v>
      </c>
      <c r="AE131" s="57">
        <f t="shared" si="34"/>
        <v>0.30102733913873703</v>
      </c>
      <c r="AF131" s="57">
        <f t="shared" si="34"/>
        <v>0.34902740660149711</v>
      </c>
      <c r="AG131" s="57">
        <f t="shared" si="34"/>
        <v>0.57739581788690608</v>
      </c>
      <c r="AH131" s="57">
        <f t="shared" si="34"/>
        <v>15.820296502759517</v>
      </c>
      <c r="AI131" s="57">
        <f t="shared" si="34"/>
        <v>4.6688680283478465</v>
      </c>
      <c r="AJ131" s="57">
        <f t="shared" si="34"/>
        <v>0.22729904980494212</v>
      </c>
      <c r="AK131" s="57">
        <f t="shared" si="34"/>
        <v>0.42887423214229953</v>
      </c>
      <c r="AL131" s="57">
        <f t="shared" si="34"/>
        <v>1.7797187351656958</v>
      </c>
    </row>
    <row r="132" spans="1:38" s="57" customFormat="1">
      <c r="B132" s="57">
        <v>1.9343889999999999</v>
      </c>
      <c r="C132" s="57">
        <f t="shared" si="31"/>
        <v>1.0298105880931201</v>
      </c>
      <c r="D132" s="57">
        <f t="shared" si="27"/>
        <v>10.75</v>
      </c>
      <c r="E132" s="57">
        <f t="shared" si="32"/>
        <v>1.2971972694089571E-3</v>
      </c>
      <c r="F132" s="57">
        <f t="shared" si="32"/>
        <v>0.19061224377708957</v>
      </c>
      <c r="G132" s="57">
        <f t="shared" si="32"/>
        <v>0.27509884790204703</v>
      </c>
      <c r="H132" s="57">
        <f t="shared" si="32"/>
        <v>0.28974139711320945</v>
      </c>
      <c r="I132" s="57">
        <f t="shared" si="32"/>
        <v>0.51928631459211372</v>
      </c>
      <c r="J132" s="57">
        <f t="shared" si="32"/>
        <v>12.299137496396002</v>
      </c>
      <c r="K132" s="57">
        <f t="shared" si="32"/>
        <v>4.2987977744010939</v>
      </c>
      <c r="L132" s="57">
        <f t="shared" si="32"/>
        <v>0.22761589930531612</v>
      </c>
      <c r="M132" s="57">
        <f t="shared" si="32"/>
        <v>0.41912420689779673</v>
      </c>
      <c r="N132" s="57">
        <f t="shared" si="32"/>
        <v>1.3302818671895311</v>
      </c>
      <c r="P132" s="57">
        <f t="shared" si="22"/>
        <v>10.75</v>
      </c>
      <c r="Q132" s="57">
        <f t="shared" si="33"/>
        <v>0</v>
      </c>
      <c r="R132" s="57">
        <f t="shared" si="33"/>
        <v>0</v>
      </c>
      <c r="S132" s="57">
        <f t="shared" si="33"/>
        <v>0.24383576321763317</v>
      </c>
      <c r="T132" s="57">
        <f t="shared" si="33"/>
        <v>0.22427017095437016</v>
      </c>
      <c r="U132" s="57">
        <f t="shared" si="33"/>
        <v>0.45094461127304514</v>
      </c>
      <c r="V132" s="57">
        <f t="shared" si="33"/>
        <v>8.4976223924563534</v>
      </c>
      <c r="W132" s="57">
        <f t="shared" si="33"/>
        <v>3.8459891457154476</v>
      </c>
      <c r="X132" s="57">
        <f t="shared" si="33"/>
        <v>0.22390471591926517</v>
      </c>
      <c r="Y132" s="57">
        <f t="shared" si="33"/>
        <v>0.40177397605326409</v>
      </c>
      <c r="Z132" s="57">
        <f t="shared" si="33"/>
        <v>0.84930608341066949</v>
      </c>
      <c r="AB132" s="57">
        <f t="shared" si="23"/>
        <v>10.75</v>
      </c>
      <c r="AC132" s="57">
        <f t="shared" si="34"/>
        <v>3.5440088474648903E-3</v>
      </c>
      <c r="AD132" s="57">
        <f t="shared" si="34"/>
        <v>0.39248145102264387</v>
      </c>
      <c r="AE132" s="57">
        <f t="shared" si="34"/>
        <v>0.30636193258646183</v>
      </c>
      <c r="AF132" s="57">
        <f t="shared" si="34"/>
        <v>0.35521262327204872</v>
      </c>
      <c r="AG132" s="57">
        <f t="shared" si="34"/>
        <v>0.58762801791118224</v>
      </c>
      <c r="AH132" s="57">
        <f t="shared" si="34"/>
        <v>16.100652600335721</v>
      </c>
      <c r="AI132" s="57">
        <f t="shared" si="34"/>
        <v>4.7516064030867513</v>
      </c>
      <c r="AJ132" s="57">
        <f t="shared" si="34"/>
        <v>0.23132708269136601</v>
      </c>
      <c r="AK132" s="57">
        <f t="shared" si="34"/>
        <v>0.43647443774232941</v>
      </c>
      <c r="AL132" s="57">
        <f t="shared" si="34"/>
        <v>1.8112576509683975</v>
      </c>
    </row>
    <row r="133" spans="1:38" s="57" customFormat="1">
      <c r="B133" s="57">
        <v>1.9569810000000001</v>
      </c>
      <c r="C133" s="57">
        <f t="shared" si="31"/>
        <v>1.0418378901539773</v>
      </c>
      <c r="D133" s="57">
        <f t="shared" si="27"/>
        <v>11</v>
      </c>
      <c r="E133" s="57">
        <f t="shared" si="32"/>
        <v>1.3123473952213285E-3</v>
      </c>
      <c r="F133" s="57">
        <f t="shared" si="32"/>
        <v>0.19283842752161523</v>
      </c>
      <c r="G133" s="57">
        <f t="shared" si="32"/>
        <v>0.27831176104551475</v>
      </c>
      <c r="H133" s="57">
        <f t="shared" si="32"/>
        <v>0.2931253223825846</v>
      </c>
      <c r="I133" s="57">
        <f t="shared" si="32"/>
        <v>0.52535112307131882</v>
      </c>
      <c r="J133" s="57">
        <f t="shared" si="32"/>
        <v>12.442780629825471</v>
      </c>
      <c r="K133" s="57">
        <f t="shared" si="32"/>
        <v>4.3490039601987203</v>
      </c>
      <c r="L133" s="57">
        <f t="shared" si="32"/>
        <v>0.23027425327559761</v>
      </c>
      <c r="M133" s="57">
        <f t="shared" si="32"/>
        <v>0.42401920985166913</v>
      </c>
      <c r="N133" s="57">
        <f t="shared" si="32"/>
        <v>1.34581839207215</v>
      </c>
      <c r="P133" s="57">
        <f t="shared" si="22"/>
        <v>11</v>
      </c>
      <c r="Q133" s="57">
        <f t="shared" si="33"/>
        <v>0</v>
      </c>
      <c r="R133" s="57">
        <f t="shared" si="33"/>
        <v>0</v>
      </c>
      <c r="S133" s="57">
        <f t="shared" si="33"/>
        <v>0.24668355096543343</v>
      </c>
      <c r="T133" s="57">
        <f t="shared" si="33"/>
        <v>0.22688944975339886</v>
      </c>
      <c r="U133" s="57">
        <f t="shared" si="33"/>
        <v>0.45621124862752427</v>
      </c>
      <c r="V133" s="57">
        <f t="shared" si="33"/>
        <v>8.5968671653122168</v>
      </c>
      <c r="W133" s="57">
        <f t="shared" si="33"/>
        <v>3.890906924070896</v>
      </c>
      <c r="X133" s="57">
        <f t="shared" si="33"/>
        <v>0.22651972652417166</v>
      </c>
      <c r="Y133" s="57">
        <f t="shared" si="33"/>
        <v>0.40646634353574967</v>
      </c>
      <c r="Z133" s="57">
        <f t="shared" si="33"/>
        <v>0.85922523319638155</v>
      </c>
      <c r="AB133" s="57">
        <f t="shared" si="23"/>
        <v>11</v>
      </c>
      <c r="AC133" s="57">
        <f t="shared" si="34"/>
        <v>3.5853997609253496E-3</v>
      </c>
      <c r="AD133" s="57">
        <f t="shared" si="34"/>
        <v>0.3970652899669892</v>
      </c>
      <c r="AE133" s="57">
        <f t="shared" si="34"/>
        <v>0.30993997112559701</v>
      </c>
      <c r="AF133" s="57">
        <f t="shared" si="34"/>
        <v>0.35936119501177033</v>
      </c>
      <c r="AG133" s="57">
        <f t="shared" si="34"/>
        <v>0.59449099751511347</v>
      </c>
      <c r="AH133" s="57">
        <f t="shared" si="34"/>
        <v>16.288694094338798</v>
      </c>
      <c r="AI133" s="57">
        <f t="shared" si="34"/>
        <v>4.8071009963265556</v>
      </c>
      <c r="AJ133" s="57">
        <f t="shared" si="34"/>
        <v>0.23402878002702251</v>
      </c>
      <c r="AK133" s="57">
        <f t="shared" si="34"/>
        <v>0.44157207616758859</v>
      </c>
      <c r="AL133" s="57">
        <f t="shared" si="34"/>
        <v>1.832411550947924</v>
      </c>
    </row>
    <row r="134" spans="1:38" s="57" customFormat="1">
      <c r="B134" s="57">
        <v>2.0714000000000001</v>
      </c>
      <c r="C134" s="57">
        <f t="shared" si="31"/>
        <v>1.1027511282250306</v>
      </c>
      <c r="D134" s="57">
        <f>D133+1</f>
        <v>12</v>
      </c>
      <c r="E134" s="57">
        <f t="shared" si="32"/>
        <v>1.3890764427639242E-3</v>
      </c>
      <c r="F134" s="57">
        <f t="shared" si="32"/>
        <v>0.2041131166224002</v>
      </c>
      <c r="G134" s="57">
        <f t="shared" si="32"/>
        <v>0.29458382164675773</v>
      </c>
      <c r="H134" s="57">
        <f t="shared" si="32"/>
        <v>0.31026348784009206</v>
      </c>
      <c r="I134" s="57">
        <f t="shared" si="32"/>
        <v>0.55606684014857732</v>
      </c>
      <c r="J134" s="57">
        <f t="shared" si="32"/>
        <v>13.17027299197319</v>
      </c>
      <c r="K134" s="57">
        <f t="shared" si="32"/>
        <v>4.6032772820646484</v>
      </c>
      <c r="L134" s="57">
        <f t="shared" si="32"/>
        <v>0.24373770372458428</v>
      </c>
      <c r="M134" s="57">
        <f t="shared" si="32"/>
        <v>0.44881035145803899</v>
      </c>
      <c r="N134" s="57">
        <f t="shared" si="32"/>
        <v>1.4245043892136222</v>
      </c>
      <c r="P134" s="57">
        <f t="shared" si="22"/>
        <v>12</v>
      </c>
      <c r="Q134" s="57">
        <f t="shared" si="33"/>
        <v>0</v>
      </c>
      <c r="R134" s="57">
        <f t="shared" si="33"/>
        <v>0</v>
      </c>
      <c r="S134" s="57">
        <f t="shared" si="33"/>
        <v>0.26110640422740145</v>
      </c>
      <c r="T134" s="57">
        <f t="shared" si="33"/>
        <v>0.24015500081132271</v>
      </c>
      <c r="U134" s="57">
        <f t="shared" si="33"/>
        <v>0.48288456295943927</v>
      </c>
      <c r="V134" s="57">
        <f t="shared" si="33"/>
        <v>9.0995004100205463</v>
      </c>
      <c r="W134" s="57">
        <f t="shared" si="33"/>
        <v>4.1183966752205912</v>
      </c>
      <c r="X134" s="57">
        <f t="shared" si="33"/>
        <v>0.23976366096492827</v>
      </c>
      <c r="Y134" s="57">
        <f t="shared" si="33"/>
        <v>0.430231221274056</v>
      </c>
      <c r="Z134" s="57">
        <f t="shared" si="33"/>
        <v>0.90946157610968792</v>
      </c>
      <c r="AB134" s="57">
        <f t="shared" si="23"/>
        <v>12</v>
      </c>
      <c r="AC134" s="57">
        <f t="shared" si="34"/>
        <v>3.79502741722809E-3</v>
      </c>
      <c r="AD134" s="57">
        <f t="shared" si="34"/>
        <v>0.42028051607429101</v>
      </c>
      <c r="AE134" s="57">
        <f t="shared" si="34"/>
        <v>0.32806123906611512</v>
      </c>
      <c r="AF134" s="57">
        <f t="shared" si="34"/>
        <v>0.38037197486886143</v>
      </c>
      <c r="AG134" s="57">
        <f t="shared" si="34"/>
        <v>0.62924911733771516</v>
      </c>
      <c r="AH134" s="57">
        <f t="shared" si="34"/>
        <v>17.241045573925906</v>
      </c>
      <c r="AI134" s="57">
        <f t="shared" si="34"/>
        <v>5.0881578889087162</v>
      </c>
      <c r="AJ134" s="57">
        <f t="shared" si="34"/>
        <v>0.24771174648423919</v>
      </c>
      <c r="AK134" s="57">
        <f t="shared" si="34"/>
        <v>0.4673894816420221</v>
      </c>
      <c r="AL134" s="57">
        <f t="shared" si="34"/>
        <v>1.9395472023175619</v>
      </c>
    </row>
    <row r="135" spans="1:38" s="57" customFormat="1">
      <c r="B135" s="57">
        <v>2.1879</v>
      </c>
      <c r="C135" s="57">
        <f t="shared" si="31"/>
        <v>1.164772228175893</v>
      </c>
      <c r="D135" s="57">
        <f t="shared" ref="D135:D142" si="35">D134+1</f>
        <v>13</v>
      </c>
      <c r="E135" s="57">
        <f t="shared" si="32"/>
        <v>1.4672009937552644E-3</v>
      </c>
      <c r="F135" s="57">
        <f t="shared" si="32"/>
        <v>0.21559286323435692</v>
      </c>
      <c r="G135" s="57">
        <f t="shared" si="32"/>
        <v>0.31115182905581956</v>
      </c>
      <c r="H135" s="57">
        <f t="shared" si="32"/>
        <v>0.32771335231859705</v>
      </c>
      <c r="I135" s="57">
        <f t="shared" si="32"/>
        <v>0.5873411968868868</v>
      </c>
      <c r="J135" s="57">
        <f t="shared" si="32"/>
        <v>13.910996563588855</v>
      </c>
      <c r="K135" s="57">
        <f t="shared" si="32"/>
        <v>4.8621751797457602</v>
      </c>
      <c r="L135" s="57">
        <f t="shared" si="32"/>
        <v>0.25744601960765739</v>
      </c>
      <c r="M135" s="57">
        <f t="shared" si="32"/>
        <v>0.47405237998035549</v>
      </c>
      <c r="N135" s="57">
        <f t="shared" si="32"/>
        <v>1.504621481669002</v>
      </c>
      <c r="P135" s="57">
        <f t="shared" si="22"/>
        <v>13</v>
      </c>
      <c r="Q135" s="57">
        <f t="shared" si="33"/>
        <v>0</v>
      </c>
      <c r="R135" s="57">
        <f t="shared" si="33"/>
        <v>0</v>
      </c>
      <c r="S135" s="57">
        <f t="shared" si="33"/>
        <v>0.2757915719858009</v>
      </c>
      <c r="T135" s="57">
        <f t="shared" si="33"/>
        <v>0.25366181802390009</v>
      </c>
      <c r="U135" s="57">
        <f t="shared" si="33"/>
        <v>0.51004299607402859</v>
      </c>
      <c r="V135" s="57">
        <f t="shared" si="33"/>
        <v>9.6112752568848876</v>
      </c>
      <c r="W135" s="57">
        <f t="shared" si="33"/>
        <v>4.3500238781235767</v>
      </c>
      <c r="X135" s="57">
        <f t="shared" si="33"/>
        <v>0.25324846840983312</v>
      </c>
      <c r="Y135" s="57">
        <f t="shared" si="33"/>
        <v>0.45442832083584289</v>
      </c>
      <c r="Z135" s="57">
        <f t="shared" si="33"/>
        <v>0.96061158851366413</v>
      </c>
      <c r="AB135" s="57">
        <f t="shared" si="23"/>
        <v>13</v>
      </c>
      <c r="AC135" s="57">
        <f t="shared" si="34"/>
        <v>4.0084676598549362E-3</v>
      </c>
      <c r="AD135" s="57">
        <f t="shared" si="34"/>
        <v>0.44391796725975674</v>
      </c>
      <c r="AE135" s="57">
        <f t="shared" si="34"/>
        <v>0.34651208612583928</v>
      </c>
      <c r="AF135" s="57">
        <f t="shared" si="34"/>
        <v>0.40176488661329407</v>
      </c>
      <c r="AG135" s="57">
        <f t="shared" si="34"/>
        <v>0.66463939769974489</v>
      </c>
      <c r="AH135" s="57">
        <f t="shared" si="34"/>
        <v>18.210717870292903</v>
      </c>
      <c r="AI135" s="57">
        <f t="shared" si="34"/>
        <v>5.3743264813679552</v>
      </c>
      <c r="AJ135" s="57">
        <f t="shared" si="34"/>
        <v>0.26164357080548051</v>
      </c>
      <c r="AK135" s="57">
        <f t="shared" si="34"/>
        <v>0.49367643912486797</v>
      </c>
      <c r="AL135" s="57">
        <f t="shared" si="34"/>
        <v>2.0486313748243452</v>
      </c>
    </row>
    <row r="136" spans="1:38" s="57" customFormat="1">
      <c r="B136" s="57">
        <v>2.3061799999999999</v>
      </c>
      <c r="C136" s="57">
        <f t="shared" si="31"/>
        <v>1.2277409466496094</v>
      </c>
      <c r="D136" s="57">
        <f t="shared" si="35"/>
        <v>14</v>
      </c>
      <c r="E136" s="57">
        <f t="shared" si="32"/>
        <v>1.5465191979721158E-3</v>
      </c>
      <c r="F136" s="57">
        <f t="shared" si="32"/>
        <v>0.22724800716249066</v>
      </c>
      <c r="G136" s="57">
        <f t="shared" si="32"/>
        <v>0.32797297654995294</v>
      </c>
      <c r="H136" s="57">
        <f t="shared" si="32"/>
        <v>0.34542983064326438</v>
      </c>
      <c r="I136" s="57">
        <f t="shared" si="32"/>
        <v>0.61909338980246409</v>
      </c>
      <c r="J136" s="57">
        <f t="shared" si="32"/>
        <v>14.663037538879193</v>
      </c>
      <c r="K136" s="57">
        <f t="shared" si="32"/>
        <v>5.1250287393375489</v>
      </c>
      <c r="L136" s="57">
        <f t="shared" si="32"/>
        <v>0.27136378278050727</v>
      </c>
      <c r="M136" s="57">
        <f t="shared" si="32"/>
        <v>0.49968007764741307</v>
      </c>
      <c r="N136" s="57">
        <f t="shared" si="32"/>
        <v>1.5859626710902455</v>
      </c>
      <c r="P136" s="57">
        <f t="shared" si="22"/>
        <v>14</v>
      </c>
      <c r="Q136" s="57">
        <f t="shared" si="33"/>
        <v>0</v>
      </c>
      <c r="R136" s="57">
        <f t="shared" si="33"/>
        <v>0</v>
      </c>
      <c r="S136" s="57">
        <f t="shared" si="33"/>
        <v>0.29070111220637218</v>
      </c>
      <c r="T136" s="57">
        <f t="shared" si="33"/>
        <v>0.26737500385847407</v>
      </c>
      <c r="U136" s="57">
        <f t="shared" si="33"/>
        <v>0.53761637878993673</v>
      </c>
      <c r="V136" s="57">
        <f t="shared" si="33"/>
        <v>10.130869434407051</v>
      </c>
      <c r="W136" s="57">
        <f t="shared" si="33"/>
        <v>4.585190078106903</v>
      </c>
      <c r="X136" s="57">
        <f t="shared" si="33"/>
        <v>0.26693930819281558</v>
      </c>
      <c r="Y136" s="57">
        <f t="shared" si="33"/>
        <v>0.47899512423046403</v>
      </c>
      <c r="Z136" s="57">
        <f t="shared" si="33"/>
        <v>1.0125431142385646</v>
      </c>
      <c r="AB136" s="57">
        <f t="shared" si="23"/>
        <v>14</v>
      </c>
      <c r="AC136" s="57">
        <f t="shared" si="34"/>
        <v>4.2251690237404991E-3</v>
      </c>
      <c r="AD136" s="57">
        <f t="shared" si="34"/>
        <v>0.46791657149496646</v>
      </c>
      <c r="AE136" s="57">
        <f t="shared" si="34"/>
        <v>0.36524484089353482</v>
      </c>
      <c r="AF136" s="57">
        <f t="shared" si="34"/>
        <v>0.42348465742805474</v>
      </c>
      <c r="AG136" s="57">
        <f t="shared" si="34"/>
        <v>0.70057040081499167</v>
      </c>
      <c r="AH136" s="57">
        <f t="shared" si="34"/>
        <v>19.195205643351418</v>
      </c>
      <c r="AI136" s="57">
        <f t="shared" si="34"/>
        <v>5.6648674005682063</v>
      </c>
      <c r="AJ136" s="57">
        <f t="shared" si="34"/>
        <v>0.27578825736819773</v>
      </c>
      <c r="AK136" s="57">
        <f t="shared" si="34"/>
        <v>0.52036503106436205</v>
      </c>
      <c r="AL136" s="57">
        <f t="shared" si="34"/>
        <v>2.1593822279419324</v>
      </c>
    </row>
    <row r="137" spans="1:38" s="57" customFormat="1">
      <c r="B137" s="57">
        <v>2.4256000000000002</v>
      </c>
      <c r="C137" s="57">
        <f t="shared" si="31"/>
        <v>1.2913165668739184</v>
      </c>
      <c r="D137" s="57">
        <f t="shared" si="35"/>
        <v>15</v>
      </c>
      <c r="E137" s="57">
        <f t="shared" si="32"/>
        <v>1.6266018726141241E-3</v>
      </c>
      <c r="F137" s="57">
        <f t="shared" si="32"/>
        <v>0.23901548359893035</v>
      </c>
      <c r="G137" s="57">
        <f t="shared" si="32"/>
        <v>0.34495624659720547</v>
      </c>
      <c r="H137" s="57">
        <f t="shared" si="32"/>
        <v>0.36331706073735032</v>
      </c>
      <c r="I137" s="57">
        <f t="shared" si="32"/>
        <v>0.65115161098302166</v>
      </c>
      <c r="J137" s="57">
        <f t="shared" si="32"/>
        <v>15.422326700002676</v>
      </c>
      <c r="K137" s="57">
        <f t="shared" si="32"/>
        <v>5.3904156867491837</v>
      </c>
      <c r="L137" s="57">
        <f t="shared" si="32"/>
        <v>0.28541568563081238</v>
      </c>
      <c r="M137" s="57">
        <f t="shared" si="32"/>
        <v>0.52555477557279406</v>
      </c>
      <c r="N137" s="57">
        <f t="shared" si="32"/>
        <v>1.668087828508162</v>
      </c>
      <c r="P137" s="57">
        <f t="shared" si="22"/>
        <v>15</v>
      </c>
      <c r="Q137" s="57">
        <f t="shared" si="33"/>
        <v>0</v>
      </c>
      <c r="R137" s="57">
        <f t="shared" si="33"/>
        <v>0</v>
      </c>
      <c r="S137" s="57">
        <f t="shared" si="33"/>
        <v>0.30575435087125202</v>
      </c>
      <c r="T137" s="57">
        <f t="shared" si="33"/>
        <v>0.28122035765006004</v>
      </c>
      <c r="U137" s="57">
        <f t="shared" si="33"/>
        <v>0.56545551431525287</v>
      </c>
      <c r="V137" s="57">
        <f t="shared" si="33"/>
        <v>10.655471470915952</v>
      </c>
      <c r="W137" s="57">
        <f t="shared" si="33"/>
        <v>4.8226228145891179</v>
      </c>
      <c r="X137" s="57">
        <f t="shared" si="33"/>
        <v>0.28076210056112177</v>
      </c>
      <c r="Y137" s="57">
        <f t="shared" si="33"/>
        <v>0.50379870296337292</v>
      </c>
      <c r="Z137" s="57">
        <f t="shared" si="33"/>
        <v>1.0649751570382262</v>
      </c>
      <c r="AB137" s="57">
        <f t="shared" si="23"/>
        <v>15</v>
      </c>
      <c r="AC137" s="57">
        <f t="shared" si="34"/>
        <v>4.4439589596684736E-3</v>
      </c>
      <c r="AD137" s="57">
        <f t="shared" si="34"/>
        <v>0.49214647475369788</v>
      </c>
      <c r="AE137" s="57">
        <f t="shared" si="34"/>
        <v>0.38415814232316015</v>
      </c>
      <c r="AF137" s="57">
        <f t="shared" si="34"/>
        <v>0.4454137638246406</v>
      </c>
      <c r="AG137" s="57">
        <f t="shared" si="34"/>
        <v>0.73684770765079055</v>
      </c>
      <c r="AH137" s="57">
        <f t="shared" si="34"/>
        <v>20.189181929089493</v>
      </c>
      <c r="AI137" s="57">
        <f t="shared" si="34"/>
        <v>5.9582085589092619</v>
      </c>
      <c r="AJ137" s="57">
        <f t="shared" si="34"/>
        <v>0.29006927070050165</v>
      </c>
      <c r="AK137" s="57">
        <f t="shared" si="34"/>
        <v>0.5473108481822152</v>
      </c>
      <c r="AL137" s="57">
        <f t="shared" si="34"/>
        <v>2.2712004999781041</v>
      </c>
    </row>
    <row r="138" spans="1:38" s="57" customFormat="1">
      <c r="B138" s="57">
        <v>2.5460050000000001</v>
      </c>
      <c r="C138" s="57">
        <f t="shared" si="31"/>
        <v>1.3554165715055371</v>
      </c>
      <c r="D138" s="57">
        <f t="shared" si="35"/>
        <v>16</v>
      </c>
      <c r="E138" s="57">
        <f t="shared" si="32"/>
        <v>1.7073450748801785E-3</v>
      </c>
      <c r="F138" s="57">
        <f t="shared" si="32"/>
        <v>0.25088001902205265</v>
      </c>
      <c r="G138" s="57">
        <f t="shared" si="32"/>
        <v>0.36207959586962124</v>
      </c>
      <c r="H138" s="57">
        <f t="shared" si="32"/>
        <v>0.38135182598367284</v>
      </c>
      <c r="I138" s="57">
        <f t="shared" si="32"/>
        <v>0.68347425066311385</v>
      </c>
      <c r="J138" s="57">
        <f t="shared" si="32"/>
        <v>16.187878532394365</v>
      </c>
      <c r="K138" s="57">
        <f t="shared" si="32"/>
        <v>5.6579915646705743</v>
      </c>
      <c r="L138" s="57">
        <f t="shared" si="32"/>
        <v>0.29958348958013209</v>
      </c>
      <c r="M138" s="57">
        <f t="shared" si="32"/>
        <v>0.55164288985595755</v>
      </c>
      <c r="N138" s="57">
        <f t="shared" si="32"/>
        <v>1.7508903600940395</v>
      </c>
      <c r="P138" s="57">
        <f t="shared" si="22"/>
        <v>16</v>
      </c>
      <c r="Q138" s="57">
        <f t="shared" si="33"/>
        <v>0</v>
      </c>
      <c r="R138" s="57">
        <f t="shared" si="33"/>
        <v>0</v>
      </c>
      <c r="S138" s="57">
        <f t="shared" si="33"/>
        <v>0.32093174972451177</v>
      </c>
      <c r="T138" s="57">
        <f t="shared" si="33"/>
        <v>0.29517990890926221</v>
      </c>
      <c r="U138" s="57">
        <f t="shared" si="33"/>
        <v>0.59352426902007627</v>
      </c>
      <c r="V138" s="57">
        <f t="shared" si="33"/>
        <v>11.184400462515878</v>
      </c>
      <c r="W138" s="57">
        <f t="shared" si="33"/>
        <v>5.0620139132514232</v>
      </c>
      <c r="X138" s="57">
        <f t="shared" si="33"/>
        <v>0.29469890430881235</v>
      </c>
      <c r="Y138" s="57">
        <f t="shared" si="33"/>
        <v>0.52880686338641059</v>
      </c>
      <c r="Z138" s="57">
        <f t="shared" si="33"/>
        <v>1.1178396630742771</v>
      </c>
      <c r="AB138" s="57">
        <f t="shared" si="23"/>
        <v>16</v>
      </c>
      <c r="AC138" s="57">
        <f t="shared" si="34"/>
        <v>4.6645534906251456E-3</v>
      </c>
      <c r="AD138" s="57">
        <f t="shared" si="34"/>
        <v>0.51657622798624592</v>
      </c>
      <c r="AE138" s="57">
        <f t="shared" si="34"/>
        <v>0.40322744201473198</v>
      </c>
      <c r="AF138" s="57">
        <f t="shared" si="34"/>
        <v>0.46752374305808347</v>
      </c>
      <c r="AG138" s="57">
        <f t="shared" si="34"/>
        <v>0.7734242323061512</v>
      </c>
      <c r="AH138" s="57">
        <f t="shared" si="34"/>
        <v>21.19135660227294</v>
      </c>
      <c r="AI138" s="57">
        <f t="shared" si="34"/>
        <v>6.2539692160897395</v>
      </c>
      <c r="AJ138" s="57">
        <f t="shared" si="34"/>
        <v>0.30446807485145055</v>
      </c>
      <c r="AK138" s="57">
        <f t="shared" si="34"/>
        <v>0.57447891632550463</v>
      </c>
      <c r="AL138" s="57">
        <f t="shared" si="34"/>
        <v>2.3839410571138084</v>
      </c>
    </row>
    <row r="139" spans="1:38" s="57" customFormat="1">
      <c r="B139" s="57">
        <v>2.6667999999999998</v>
      </c>
      <c r="C139" s="57">
        <f t="shared" si="31"/>
        <v>1.4197242004202528</v>
      </c>
      <c r="D139" s="57">
        <f t="shared" si="35"/>
        <v>17</v>
      </c>
      <c r="E139" s="57">
        <f t="shared" si="32"/>
        <v>1.7883497990342956E-3</v>
      </c>
      <c r="F139" s="57">
        <f t="shared" si="32"/>
        <v>0.26278298289014312</v>
      </c>
      <c r="G139" s="57">
        <f t="shared" si="32"/>
        <v>0.37925840653700277</v>
      </c>
      <c r="H139" s="57">
        <f t="shared" si="32"/>
        <v>0.39944500464097754</v>
      </c>
      <c r="I139" s="57">
        <f t="shared" si="32"/>
        <v>0.71590158123382053</v>
      </c>
      <c r="J139" s="57">
        <f t="shared" si="32"/>
        <v>16.95590993650228</v>
      </c>
      <c r="K139" s="57">
        <f t="shared" si="32"/>
        <v>5.9264341031507515</v>
      </c>
      <c r="L139" s="57">
        <f t="shared" si="32"/>
        <v>0.31379718210873214</v>
      </c>
      <c r="M139" s="57">
        <f t="shared" si="32"/>
        <v>0.57781550181461383</v>
      </c>
      <c r="N139" s="57">
        <f t="shared" si="32"/>
        <v>1.8339610835993474</v>
      </c>
      <c r="P139" s="57">
        <f t="shared" si="22"/>
        <v>17</v>
      </c>
      <c r="Q139" s="57">
        <f t="shared" si="33"/>
        <v>0</v>
      </c>
      <c r="R139" s="57">
        <f t="shared" si="33"/>
        <v>0</v>
      </c>
      <c r="S139" s="57">
        <f t="shared" si="33"/>
        <v>0.33615830716812445</v>
      </c>
      <c r="T139" s="57">
        <f t="shared" si="33"/>
        <v>0.30918467423106472</v>
      </c>
      <c r="U139" s="57">
        <f t="shared" si="33"/>
        <v>0.62168393656362753</v>
      </c>
      <c r="V139" s="57">
        <f t="shared" si="33"/>
        <v>11.715042620111852</v>
      </c>
      <c r="W139" s="57">
        <f t="shared" si="33"/>
        <v>5.3021803838379338</v>
      </c>
      <c r="X139" s="57">
        <f t="shared" si="33"/>
        <v>0.30868084844141908</v>
      </c>
      <c r="Y139" s="57">
        <f t="shared" si="33"/>
        <v>0.55389602358586609</v>
      </c>
      <c r="Z139" s="57">
        <f t="shared" si="33"/>
        <v>1.1708753937464833</v>
      </c>
      <c r="AB139" s="57">
        <f t="shared" si="23"/>
        <v>17</v>
      </c>
      <c r="AC139" s="57">
        <f t="shared" si="34"/>
        <v>4.8858625126672961E-3</v>
      </c>
      <c r="AD139" s="57">
        <f t="shared" si="34"/>
        <v>0.5410851075726042</v>
      </c>
      <c r="AE139" s="57">
        <f t="shared" si="34"/>
        <v>0.42235850590588236</v>
      </c>
      <c r="AF139" s="57">
        <f t="shared" si="34"/>
        <v>0.48970533505089037</v>
      </c>
      <c r="AG139" s="57">
        <f t="shared" si="34"/>
        <v>0.81011922590401342</v>
      </c>
      <c r="AH139" s="57">
        <f t="shared" si="34"/>
        <v>22.196777252892804</v>
      </c>
      <c r="AI139" s="57">
        <f t="shared" si="34"/>
        <v>6.5506878224635816</v>
      </c>
      <c r="AJ139" s="57">
        <f t="shared" si="34"/>
        <v>0.31891351577604377</v>
      </c>
      <c r="AK139" s="57">
        <f t="shared" si="34"/>
        <v>0.60173498004336168</v>
      </c>
      <c r="AL139" s="57">
        <f t="shared" si="34"/>
        <v>2.4970467734522188</v>
      </c>
    </row>
    <row r="140" spans="1:38" s="57" customFormat="1">
      <c r="B140" s="57">
        <v>2.7880159999999998</v>
      </c>
      <c r="C140" s="57">
        <f t="shared" si="31"/>
        <v>1.4842559570867224</v>
      </c>
      <c r="D140" s="57">
        <f t="shared" si="35"/>
        <v>18</v>
      </c>
      <c r="E140" s="57">
        <f t="shared" si="32"/>
        <v>1.8696368335476387E-3</v>
      </c>
      <c r="F140" s="57">
        <f t="shared" si="32"/>
        <v>0.2747274298944401</v>
      </c>
      <c r="G140" s="57">
        <f t="shared" si="32"/>
        <v>0.39649708724605431</v>
      </c>
      <c r="H140" s="57">
        <f t="shared" si="32"/>
        <v>0.41760124001280863</v>
      </c>
      <c r="I140" s="57">
        <f t="shared" si="32"/>
        <v>0.74844192461257941</v>
      </c>
      <c r="J140" s="57">
        <f t="shared" si="32"/>
        <v>17.726618014395022</v>
      </c>
      <c r="K140" s="57">
        <f t="shared" si="32"/>
        <v>6.1958121933565975</v>
      </c>
      <c r="L140" s="57">
        <f t="shared" si="32"/>
        <v>0.32806041091667365</v>
      </c>
      <c r="M140" s="57">
        <f t="shared" si="32"/>
        <v>0.60407932820009624</v>
      </c>
      <c r="N140" s="57">
        <f t="shared" si="32"/>
        <v>1.9173213176984982</v>
      </c>
      <c r="P140" s="57">
        <f t="shared" si="22"/>
        <v>18</v>
      </c>
      <c r="Q140" s="57">
        <f t="shared" si="33"/>
        <v>0</v>
      </c>
      <c r="R140" s="57">
        <f t="shared" si="33"/>
        <v>0</v>
      </c>
      <c r="S140" s="57">
        <f t="shared" si="33"/>
        <v>0.35143793083653529</v>
      </c>
      <c r="T140" s="57">
        <f t="shared" si="33"/>
        <v>0.32323824769794957</v>
      </c>
      <c r="U140" s="57">
        <f t="shared" si="33"/>
        <v>0.64994174364092716</v>
      </c>
      <c r="V140" s="57">
        <f t="shared" si="33"/>
        <v>12.247534123899618</v>
      </c>
      <c r="W140" s="57">
        <f t="shared" si="33"/>
        <v>5.5431838609483641</v>
      </c>
      <c r="X140" s="57">
        <f t="shared" si="33"/>
        <v>0.32271152118475771</v>
      </c>
      <c r="Y140" s="57">
        <f t="shared" si="33"/>
        <v>0.57907262226378753</v>
      </c>
      <c r="Z140" s="57">
        <f t="shared" si="33"/>
        <v>1.2240959597642109</v>
      </c>
      <c r="AB140" s="57">
        <f t="shared" si="23"/>
        <v>18</v>
      </c>
      <c r="AC140" s="57">
        <f t="shared" si="34"/>
        <v>5.1079428209543547E-3</v>
      </c>
      <c r="AD140" s="57">
        <f t="shared" si="34"/>
        <v>0.56567940329576805</v>
      </c>
      <c r="AE140" s="57">
        <f t="shared" si="34"/>
        <v>0.44155624365557478</v>
      </c>
      <c r="AF140" s="57">
        <f t="shared" si="34"/>
        <v>0.51196423232766775</v>
      </c>
      <c r="AG140" s="57">
        <f t="shared" si="34"/>
        <v>0.84694210558423155</v>
      </c>
      <c r="AH140" s="57">
        <f t="shared" si="34"/>
        <v>23.205701904890535</v>
      </c>
      <c r="AI140" s="57">
        <f t="shared" si="34"/>
        <v>6.8484405257648451</v>
      </c>
      <c r="AJ140" s="57">
        <f t="shared" si="34"/>
        <v>0.33340930064858798</v>
      </c>
      <c r="AK140" s="57">
        <f t="shared" si="34"/>
        <v>0.62908603413640518</v>
      </c>
      <c r="AL140" s="57">
        <f t="shared" si="34"/>
        <v>2.6105466756327931</v>
      </c>
    </row>
    <row r="141" spans="1:38" s="57" customFormat="1">
      <c r="B141" s="57">
        <v>2.9090799999999999</v>
      </c>
      <c r="C141" s="57">
        <f t="shared" si="31"/>
        <v>1.5487067935197798</v>
      </c>
      <c r="D141" s="57">
        <f t="shared" si="35"/>
        <v>19</v>
      </c>
      <c r="E141" s="57">
        <f t="shared" si="32"/>
        <v>1.9508219259643256E-3</v>
      </c>
      <c r="F141" s="57">
        <f t="shared" si="32"/>
        <v>0.2866568973638296</v>
      </c>
      <c r="G141" s="57">
        <f t="shared" si="32"/>
        <v>0.4137141489199721</v>
      </c>
      <c r="H141" s="57">
        <f t="shared" si="32"/>
        <v>0.43573470564390232</v>
      </c>
      <c r="I141" s="57">
        <f t="shared" si="32"/>
        <v>0.78094145913602941</v>
      </c>
      <c r="J141" s="57">
        <f t="shared" si="32"/>
        <v>18.496359547034388</v>
      </c>
      <c r="K141" s="57">
        <f t="shared" si="32"/>
        <v>6.4648524564111254</v>
      </c>
      <c r="L141" s="57">
        <f t="shared" si="32"/>
        <v>0.34230575220468684</v>
      </c>
      <c r="M141" s="57">
        <f t="shared" si="32"/>
        <v>0.63031021711229074</v>
      </c>
      <c r="N141" s="57">
        <f t="shared" si="32"/>
        <v>2.0005770097007121</v>
      </c>
      <c r="P141" s="57">
        <f t="shared" si="22"/>
        <v>19</v>
      </c>
      <c r="Q141" s="57">
        <f t="shared" si="33"/>
        <v>0</v>
      </c>
      <c r="R141" s="57">
        <f t="shared" si="33"/>
        <v>0</v>
      </c>
      <c r="S141" s="57">
        <f t="shared" si="33"/>
        <v>0.36669839232388995</v>
      </c>
      <c r="T141" s="57">
        <f t="shared" si="33"/>
        <v>0.33727419657373819</v>
      </c>
      <c r="U141" s="57">
        <f t="shared" si="33"/>
        <v>0.67816411259309872</v>
      </c>
      <c r="V141" s="57">
        <f t="shared" si="33"/>
        <v>12.779357829917751</v>
      </c>
      <c r="W141" s="57">
        <f t="shared" si="33"/>
        <v>5.7838850955190688</v>
      </c>
      <c r="X141" s="57">
        <f t="shared" si="33"/>
        <v>0.33672459805680505</v>
      </c>
      <c r="Y141" s="57">
        <f t="shared" si="33"/>
        <v>0.60421764696104563</v>
      </c>
      <c r="Z141" s="57">
        <f t="shared" si="33"/>
        <v>1.277249781852632</v>
      </c>
      <c r="AB141" s="57">
        <f t="shared" si="23"/>
        <v>19</v>
      </c>
      <c r="AC141" s="57">
        <f t="shared" si="34"/>
        <v>5.3297446182539177E-3</v>
      </c>
      <c r="AD141" s="57">
        <f t="shared" si="34"/>
        <v>0.59024285530459542</v>
      </c>
      <c r="AE141" s="57">
        <f t="shared" si="34"/>
        <v>0.4607299055160558</v>
      </c>
      <c r="AF141" s="57">
        <f t="shared" si="34"/>
        <v>0.5341952147140665</v>
      </c>
      <c r="AG141" s="57">
        <f t="shared" si="34"/>
        <v>0.88371880567896011</v>
      </c>
      <c r="AH141" s="57">
        <f t="shared" si="34"/>
        <v>24.213361264151128</v>
      </c>
      <c r="AI141" s="57">
        <f t="shared" si="34"/>
        <v>7.1458198173031962</v>
      </c>
      <c r="AJ141" s="57">
        <f t="shared" si="34"/>
        <v>0.34788690635256703</v>
      </c>
      <c r="AK141" s="57">
        <f t="shared" si="34"/>
        <v>0.65640278726353574</v>
      </c>
      <c r="AL141" s="57">
        <f t="shared" si="34"/>
        <v>2.7239042375487994</v>
      </c>
    </row>
    <row r="142" spans="1:38" s="57" customFormat="1">
      <c r="B142" s="57">
        <v>3.02983</v>
      </c>
      <c r="C142" s="57">
        <f t="shared" si="31"/>
        <v>1.6129904657864462</v>
      </c>
      <c r="D142" s="57">
        <f t="shared" si="35"/>
        <v>20</v>
      </c>
      <c r="E142" s="57">
        <f t="shared" si="32"/>
        <v>2.0317964395096936E-3</v>
      </c>
      <c r="F142" s="57">
        <f t="shared" si="32"/>
        <v>0.29855542203669871</v>
      </c>
      <c r="G142" s="57">
        <f t="shared" si="32"/>
        <v>0.43088655277178495</v>
      </c>
      <c r="H142" s="57">
        <f t="shared" si="32"/>
        <v>0.4538211364732605</v>
      </c>
      <c r="I142" s="57">
        <f t="shared" si="32"/>
        <v>0.81335669597508176</v>
      </c>
      <c r="J142" s="57">
        <f t="shared" si="32"/>
        <v>19.264104514807894</v>
      </c>
      <c r="K142" s="57">
        <f t="shared" si="32"/>
        <v>6.7331948795883187</v>
      </c>
      <c r="L142" s="57">
        <f t="shared" si="32"/>
        <v>0.35651414375475321</v>
      </c>
      <c r="M142" s="57">
        <f t="shared" si="32"/>
        <v>0.65647306802863636</v>
      </c>
      <c r="N142" s="57">
        <f t="shared" si="32"/>
        <v>2.0836167520854429</v>
      </c>
      <c r="P142" s="57">
        <f t="shared" si="22"/>
        <v>20</v>
      </c>
      <c r="Q142" s="57">
        <f t="shared" si="33"/>
        <v>0</v>
      </c>
      <c r="R142" s="57">
        <f t="shared" si="33"/>
        <v>0</v>
      </c>
      <c r="S142" s="57">
        <f t="shared" si="33"/>
        <v>0.3819192710422884</v>
      </c>
      <c r="T142" s="57">
        <f t="shared" si="33"/>
        <v>0.35127373883614282</v>
      </c>
      <c r="U142" s="57">
        <f t="shared" si="33"/>
        <v>0.70631327802448851</v>
      </c>
      <c r="V142" s="57">
        <f t="shared" si="33"/>
        <v>13.309802085196591</v>
      </c>
      <c r="W142" s="57">
        <f t="shared" si="33"/>
        <v>6.0239619963261211</v>
      </c>
      <c r="X142" s="57">
        <f t="shared" si="33"/>
        <v>0.35070132764114736</v>
      </c>
      <c r="Y142" s="57">
        <f t="shared" si="33"/>
        <v>0.62929745019014471</v>
      </c>
      <c r="Z142" s="57">
        <f t="shared" si="33"/>
        <v>1.3302657329166019</v>
      </c>
      <c r="AB142" s="57">
        <f t="shared" si="23"/>
        <v>20</v>
      </c>
      <c r="AC142" s="57">
        <f t="shared" si="34"/>
        <v>5.5509711033780379E-3</v>
      </c>
      <c r="AD142" s="57">
        <f t="shared" si="34"/>
        <v>0.61474259433551337</v>
      </c>
      <c r="AE142" s="57">
        <f t="shared" si="34"/>
        <v>0.47985383450128305</v>
      </c>
      <c r="AF142" s="57">
        <f t="shared" si="34"/>
        <v>0.55636853411037823</v>
      </c>
      <c r="AG142" s="57">
        <f t="shared" si="34"/>
        <v>0.920400113925675</v>
      </c>
      <c r="AH142" s="57">
        <f t="shared" si="34"/>
        <v>25.218406944419307</v>
      </c>
      <c r="AI142" s="57">
        <f t="shared" si="34"/>
        <v>7.4424277628505324</v>
      </c>
      <c r="AJ142" s="57">
        <f t="shared" si="34"/>
        <v>0.36232695986835739</v>
      </c>
      <c r="AK142" s="57">
        <f t="shared" si="34"/>
        <v>0.68364868586712801</v>
      </c>
      <c r="AL142" s="57">
        <f t="shared" si="34"/>
        <v>2.8369677712542916</v>
      </c>
    </row>
    <row r="143" spans="1:38" s="57" customFormat="1">
      <c r="B143" s="57">
        <v>3.6215999999999999</v>
      </c>
      <c r="C143" s="57">
        <f t="shared" si="31"/>
        <v>1.9280310350389933</v>
      </c>
      <c r="D143" s="57">
        <f>D142+5</f>
        <v>25</v>
      </c>
      <c r="E143" s="57">
        <f t="shared" si="32"/>
        <v>2.4286350835253426E-3</v>
      </c>
      <c r="F143" s="57">
        <f t="shared" si="32"/>
        <v>0.35686752778738801</v>
      </c>
      <c r="G143" s="57">
        <f t="shared" si="32"/>
        <v>0.51504480406185793</v>
      </c>
      <c r="H143" s="57">
        <f t="shared" si="32"/>
        <v>0.54245883704288511</v>
      </c>
      <c r="I143" s="57">
        <f t="shared" si="32"/>
        <v>0.97221678749571172</v>
      </c>
      <c r="J143" s="57">
        <f t="shared" si="32"/>
        <v>23.026657182572642</v>
      </c>
      <c r="K143" s="57">
        <f t="shared" si="32"/>
        <v>8.0482832781848526</v>
      </c>
      <c r="L143" s="57">
        <f t="shared" si="32"/>
        <v>0.42614640938377335</v>
      </c>
      <c r="M143" s="57">
        <f t="shared" si="32"/>
        <v>0.78469156328898992</v>
      </c>
      <c r="N143" s="57">
        <f t="shared" si="32"/>
        <v>2.4905766376660141</v>
      </c>
      <c r="P143" s="57">
        <f t="shared" si="22"/>
        <v>25</v>
      </c>
      <c r="Q143" s="57">
        <f t="shared" si="33"/>
        <v>0</v>
      </c>
      <c r="R143" s="57">
        <f t="shared" si="33"/>
        <v>0</v>
      </c>
      <c r="S143" s="57">
        <f t="shared" si="33"/>
        <v>0.45651351813154939</v>
      </c>
      <c r="T143" s="57">
        <f t="shared" si="33"/>
        <v>0.41988247910526222</v>
      </c>
      <c r="U143" s="57">
        <f t="shared" si="33"/>
        <v>0.84426627274925792</v>
      </c>
      <c r="V143" s="57">
        <f t="shared" si="33"/>
        <v>15.909395090133971</v>
      </c>
      <c r="W143" s="57">
        <f t="shared" si="33"/>
        <v>7.2005271599114744</v>
      </c>
      <c r="X143" s="57">
        <f t="shared" si="33"/>
        <v>0.4191982678903316</v>
      </c>
      <c r="Y143" s="57">
        <f t="shared" si="33"/>
        <v>0.75220816209011554</v>
      </c>
      <c r="Z143" s="57">
        <f t="shared" si="33"/>
        <v>1.5900854861978406</v>
      </c>
      <c r="AB143" s="57">
        <f t="shared" si="23"/>
        <v>25</v>
      </c>
      <c r="AC143" s="57">
        <f t="shared" si="34"/>
        <v>6.6351544412355315E-3</v>
      </c>
      <c r="AD143" s="57">
        <f t="shared" si="34"/>
        <v>0.73481053658155704</v>
      </c>
      <c r="AE143" s="57">
        <f t="shared" si="34"/>
        <v>0.57357608999216847</v>
      </c>
      <c r="AF143" s="57">
        <f t="shared" si="34"/>
        <v>0.66503519498050789</v>
      </c>
      <c r="AG143" s="57">
        <f t="shared" si="34"/>
        <v>1.1001673022421652</v>
      </c>
      <c r="AH143" s="57">
        <f t="shared" si="34"/>
        <v>30.143919275011438</v>
      </c>
      <c r="AI143" s="57">
        <f t="shared" si="34"/>
        <v>8.8960393964582476</v>
      </c>
      <c r="AJ143" s="57">
        <f t="shared" si="34"/>
        <v>0.43309455087721316</v>
      </c>
      <c r="AK143" s="57">
        <f t="shared" si="34"/>
        <v>0.81717496448786442</v>
      </c>
      <c r="AL143" s="57">
        <f t="shared" si="34"/>
        <v>3.3910677891341976</v>
      </c>
    </row>
    <row r="144" spans="1:38" s="57" customFormat="1">
      <c r="B144" s="57">
        <v>4.1790000000000003</v>
      </c>
      <c r="C144" s="57">
        <f t="shared" si="31"/>
        <v>2.2247740488811449</v>
      </c>
      <c r="D144" s="57">
        <f>D143+5</f>
        <v>30</v>
      </c>
      <c r="E144" s="57">
        <f t="shared" si="32"/>
        <v>2.8024250321916984E-3</v>
      </c>
      <c r="F144" s="57">
        <f t="shared" si="32"/>
        <v>0.4117928213389852</v>
      </c>
      <c r="G144" s="57">
        <f t="shared" si="32"/>
        <v>0.59431507903116298</v>
      </c>
      <c r="H144" s="57">
        <f t="shared" si="32"/>
        <v>0.62594839141329373</v>
      </c>
      <c r="I144" s="57">
        <f t="shared" si="32"/>
        <v>1.121850162042489</v>
      </c>
      <c r="J144" s="57">
        <f t="shared" si="32"/>
        <v>26.570677881531545</v>
      </c>
      <c r="K144" s="57">
        <f t="shared" si="32"/>
        <v>9.2869903255351431</v>
      </c>
      <c r="L144" s="57">
        <f t="shared" si="32"/>
        <v>0.49173437917324558</v>
      </c>
      <c r="M144" s="57">
        <f t="shared" si="32"/>
        <v>0.90546302918371513</v>
      </c>
      <c r="N144" s="57">
        <f t="shared" si="32"/>
        <v>2.8738999783596926</v>
      </c>
      <c r="P144" s="57">
        <f t="shared" si="22"/>
        <v>30</v>
      </c>
      <c r="Q144" s="57">
        <f t="shared" si="33"/>
        <v>0</v>
      </c>
      <c r="R144" s="57">
        <f t="shared" si="33"/>
        <v>0</v>
      </c>
      <c r="S144" s="57">
        <f t="shared" si="33"/>
        <v>0.52677527366058208</v>
      </c>
      <c r="T144" s="57">
        <f t="shared" si="33"/>
        <v>0.48450637067930508</v>
      </c>
      <c r="U144" s="57">
        <f t="shared" si="33"/>
        <v>0.97420685085109271</v>
      </c>
      <c r="V144" s="57">
        <f t="shared" si="33"/>
        <v>18.358001722885803</v>
      </c>
      <c r="W144" s="57">
        <f t="shared" si="33"/>
        <v>8.3087565088703652</v>
      </c>
      <c r="X144" s="57">
        <f t="shared" si="33"/>
        <v>0.48371685287606042</v>
      </c>
      <c r="Y144" s="57">
        <f t="shared" si="33"/>
        <v>0.86798012478693309</v>
      </c>
      <c r="Z144" s="57">
        <f t="shared" si="33"/>
        <v>1.8348147072705487</v>
      </c>
      <c r="AB144" s="57">
        <f t="shared" si="23"/>
        <v>30</v>
      </c>
      <c r="AC144" s="57">
        <f t="shared" si="34"/>
        <v>7.6563675723505809E-3</v>
      </c>
      <c r="AD144" s="57">
        <f t="shared" si="34"/>
        <v>0.84790483988447296</v>
      </c>
      <c r="AE144" s="57">
        <f t="shared" si="34"/>
        <v>0.66185488440174634</v>
      </c>
      <c r="AF144" s="57">
        <f t="shared" si="34"/>
        <v>0.76739041214728243</v>
      </c>
      <c r="AG144" s="57">
        <f t="shared" si="34"/>
        <v>1.2694934732338852</v>
      </c>
      <c r="AH144" s="57">
        <f t="shared" si="34"/>
        <v>34.783354040177436</v>
      </c>
      <c r="AI144" s="57">
        <f t="shared" si="34"/>
        <v>10.265224142199942</v>
      </c>
      <c r="AJ144" s="57">
        <f t="shared" si="34"/>
        <v>0.49975190547042847</v>
      </c>
      <c r="AK144" s="57">
        <f t="shared" si="34"/>
        <v>0.94294593358049739</v>
      </c>
      <c r="AL144" s="57">
        <f t="shared" si="34"/>
        <v>3.9129852494488473</v>
      </c>
    </row>
    <row r="145" spans="2:38" s="57" customFormat="1">
      <c r="B145" s="57">
        <v>5.1528</v>
      </c>
      <c r="C145" s="57">
        <f t="shared" si="31"/>
        <v>2.7431959126764207</v>
      </c>
      <c r="D145" s="57">
        <f>D144+10</f>
        <v>40</v>
      </c>
      <c r="E145" s="57">
        <f t="shared" si="32"/>
        <v>3.4554500350808498E-3</v>
      </c>
      <c r="F145" s="57">
        <f t="shared" si="32"/>
        <v>0.50774936085587452</v>
      </c>
      <c r="G145" s="57">
        <f t="shared" si="32"/>
        <v>0.73280321046848007</v>
      </c>
      <c r="H145" s="57">
        <f t="shared" si="32"/>
        <v>0.77180776157151909</v>
      </c>
      <c r="I145" s="57">
        <f t="shared" si="32"/>
        <v>1.383265256788502</v>
      </c>
      <c r="J145" s="57">
        <f t="shared" si="32"/>
        <v>32.762214426144787</v>
      </c>
      <c r="K145" s="57">
        <f t="shared" si="32"/>
        <v>11.451057807983057</v>
      </c>
      <c r="L145" s="57">
        <f t="shared" si="32"/>
        <v>0.60631901237186103</v>
      </c>
      <c r="M145" s="57">
        <f t="shared" si="32"/>
        <v>1.1164552914053683</v>
      </c>
      <c r="N145" s="57">
        <f t="shared" si="32"/>
        <v>3.5435801732313941</v>
      </c>
      <c r="P145" s="57">
        <f t="shared" si="22"/>
        <v>40</v>
      </c>
      <c r="Q145" s="57">
        <f t="shared" si="33"/>
        <v>0</v>
      </c>
      <c r="R145" s="57">
        <f t="shared" si="33"/>
        <v>0</v>
      </c>
      <c r="S145" s="57">
        <f t="shared" si="33"/>
        <v>0.64952518513104318</v>
      </c>
      <c r="T145" s="57">
        <f t="shared" si="33"/>
        <v>0.59740672322333788</v>
      </c>
      <c r="U145" s="57">
        <f t="shared" si="33"/>
        <v>1.2012178946020564</v>
      </c>
      <c r="V145" s="57">
        <f t="shared" si="33"/>
        <v>22.635808975681741</v>
      </c>
      <c r="W145" s="57">
        <f t="shared" si="33"/>
        <v>10.244874578357825</v>
      </c>
      <c r="X145" s="57">
        <f t="shared" si="33"/>
        <v>0.59643323087668088</v>
      </c>
      <c r="Y145" s="57">
        <f t="shared" si="33"/>
        <v>1.0702380681701407</v>
      </c>
      <c r="Z145" s="57">
        <f t="shared" si="33"/>
        <v>2.26236579811252</v>
      </c>
      <c r="AB145" s="57">
        <f t="shared" si="23"/>
        <v>40</v>
      </c>
      <c r="AC145" s="57">
        <f t="shared" si="34"/>
        <v>9.4404650588565571E-3</v>
      </c>
      <c r="AD145" s="57">
        <f t="shared" si="34"/>
        <v>1.0454848122851077</v>
      </c>
      <c r="AE145" s="57">
        <f t="shared" si="34"/>
        <v>0.81608123580591985</v>
      </c>
      <c r="AF145" s="57">
        <f t="shared" si="34"/>
        <v>0.94620879991970031</v>
      </c>
      <c r="AG145" s="57">
        <f t="shared" si="34"/>
        <v>1.5653126189749471</v>
      </c>
      <c r="AH145" s="57">
        <f t="shared" si="34"/>
        <v>42.888619876608011</v>
      </c>
      <c r="AI145" s="57">
        <f t="shared" si="34"/>
        <v>12.657241037608319</v>
      </c>
      <c r="AJ145" s="57">
        <f t="shared" si="34"/>
        <v>0.6162047938670383</v>
      </c>
      <c r="AK145" s="57">
        <f t="shared" si="34"/>
        <v>1.1626725146405956</v>
      </c>
      <c r="AL145" s="57">
        <f t="shared" si="34"/>
        <v>4.8247945483502814</v>
      </c>
    </row>
    <row r="146" spans="2:38" s="57" customFormat="1">
      <c r="B146" s="57">
        <v>5.9217000000000004</v>
      </c>
      <c r="C146" s="57">
        <f t="shared" si="31"/>
        <v>3.152535172352112</v>
      </c>
      <c r="D146" s="57">
        <f t="shared" ref="D146:D147" si="36">D145+10</f>
        <v>50</v>
      </c>
      <c r="E146" s="57">
        <f t="shared" si="32"/>
        <v>3.9710689895725813E-3</v>
      </c>
      <c r="F146" s="57">
        <f t="shared" si="32"/>
        <v>0.58351523561326346</v>
      </c>
      <c r="G146" s="57">
        <f t="shared" si="32"/>
        <v>0.8421514057524272</v>
      </c>
      <c r="H146" s="57">
        <f t="shared" si="32"/>
        <v>0.8869761787241055</v>
      </c>
      <c r="I146" s="57">
        <f t="shared" si="32"/>
        <v>1.5896747774729287</v>
      </c>
      <c r="J146" s="57">
        <f t="shared" si="32"/>
        <v>37.650960776907013</v>
      </c>
      <c r="K146" s="57">
        <f t="shared" si="32"/>
        <v>13.159773719031808</v>
      </c>
      <c r="L146" s="57">
        <f t="shared" si="32"/>
        <v>0.69679335640048867</v>
      </c>
      <c r="M146" s="57">
        <f t="shared" si="32"/>
        <v>1.2830516838424906</v>
      </c>
      <c r="N146" s="57">
        <f t="shared" si="32"/>
        <v>4.072349822779068</v>
      </c>
      <c r="P146" s="57">
        <f t="shared" ref="P146:P162" si="37">D146</f>
        <v>50</v>
      </c>
      <c r="Q146" s="57">
        <f t="shared" si="33"/>
        <v>0</v>
      </c>
      <c r="R146" s="57">
        <f t="shared" si="33"/>
        <v>0</v>
      </c>
      <c r="S146" s="57">
        <f t="shared" si="33"/>
        <v>0.74644671299954857</v>
      </c>
      <c r="T146" s="57">
        <f t="shared" si="33"/>
        <v>0.68655118397591308</v>
      </c>
      <c r="U146" s="57">
        <f t="shared" si="33"/>
        <v>1.3804624817450968</v>
      </c>
      <c r="V146" s="57">
        <f t="shared" si="33"/>
        <v>26.013502775222531</v>
      </c>
      <c r="W146" s="57">
        <f t="shared" si="33"/>
        <v>11.773604979712966</v>
      </c>
      <c r="X146" s="57">
        <f t="shared" si="33"/>
        <v>0.68543242803091331</v>
      </c>
      <c r="Y146" s="57">
        <f t="shared" si="33"/>
        <v>1.2299379706907185</v>
      </c>
      <c r="Z146" s="57">
        <f t="shared" si="33"/>
        <v>2.5999538620861715</v>
      </c>
      <c r="AB146" s="57">
        <f t="shared" ref="AB146:AB162" si="38">P146</f>
        <v>50</v>
      </c>
      <c r="AC146" s="57">
        <f t="shared" si="34"/>
        <v>1.0849162239873518E-2</v>
      </c>
      <c r="AD146" s="57">
        <f t="shared" si="34"/>
        <v>1.2014910576003632</v>
      </c>
      <c r="AE146" s="57">
        <f t="shared" si="34"/>
        <v>0.93785609850530871</v>
      </c>
      <c r="AF146" s="57">
        <f t="shared" si="34"/>
        <v>1.0874011734722981</v>
      </c>
      <c r="AG146" s="57">
        <f t="shared" si="34"/>
        <v>1.7988870732007605</v>
      </c>
      <c r="AH146" s="57">
        <f t="shared" si="34"/>
        <v>49.288418778591705</v>
      </c>
      <c r="AI146" s="57">
        <f t="shared" si="34"/>
        <v>14.54594245835068</v>
      </c>
      <c r="AJ146" s="57">
        <f t="shared" si="34"/>
        <v>0.70815428477006082</v>
      </c>
      <c r="AK146" s="57">
        <f t="shared" si="34"/>
        <v>1.3361653969942626</v>
      </c>
      <c r="AL146" s="57">
        <f t="shared" si="34"/>
        <v>5.5447457834719804</v>
      </c>
    </row>
    <row r="147" spans="2:38" s="57" customFormat="1">
      <c r="B147" s="57">
        <v>6.5039999999999996</v>
      </c>
      <c r="C147" s="57">
        <f t="shared" si="31"/>
        <v>3.4625341981150908</v>
      </c>
      <c r="D147" s="57">
        <f t="shared" si="36"/>
        <v>60</v>
      </c>
      <c r="E147" s="57">
        <f t="shared" si="32"/>
        <v>4.3615540817158668E-3</v>
      </c>
      <c r="F147" s="57">
        <f t="shared" si="32"/>
        <v>0.64089374027882473</v>
      </c>
      <c r="G147" s="57">
        <f t="shared" si="32"/>
        <v>0.92496224840898555</v>
      </c>
      <c r="H147" s="57">
        <f t="shared" si="32"/>
        <v>0.97419475281270629</v>
      </c>
      <c r="I147" s="57">
        <f t="shared" si="32"/>
        <v>1.7459914528037659</v>
      </c>
      <c r="J147" s="57">
        <f t="shared" si="32"/>
        <v>41.353273410321165</v>
      </c>
      <c r="K147" s="57">
        <f t="shared" si="32"/>
        <v>14.453807004969258</v>
      </c>
      <c r="L147" s="57">
        <f t="shared" si="32"/>
        <v>0.765310780472781</v>
      </c>
      <c r="M147" s="57">
        <f t="shared" si="32"/>
        <v>1.4092173476235568</v>
      </c>
      <c r="N147" s="57">
        <f t="shared" si="32"/>
        <v>4.4727941111969161</v>
      </c>
      <c r="P147" s="57">
        <f t="shared" si="37"/>
        <v>60</v>
      </c>
      <c r="Q147" s="57">
        <f t="shared" si="33"/>
        <v>0</v>
      </c>
      <c r="R147" s="57">
        <f t="shared" si="33"/>
        <v>0</v>
      </c>
      <c r="S147" s="57">
        <f t="shared" si="33"/>
        <v>0.81984667514350862</v>
      </c>
      <c r="T147" s="57">
        <f t="shared" si="33"/>
        <v>0.75406146975535271</v>
      </c>
      <c r="U147" s="57">
        <f t="shared" si="33"/>
        <v>1.5162067916022273</v>
      </c>
      <c r="V147" s="57">
        <f t="shared" si="33"/>
        <v>28.571475214086071</v>
      </c>
      <c r="W147" s="57">
        <f t="shared" si="33"/>
        <v>12.93133284529122</v>
      </c>
      <c r="X147" s="57">
        <f t="shared" si="33"/>
        <v>0.75283270375527311</v>
      </c>
      <c r="Y147" s="57">
        <f t="shared" si="33"/>
        <v>1.3508808309323341</v>
      </c>
      <c r="Z147" s="57">
        <f t="shared" si="33"/>
        <v>2.8556137929689842</v>
      </c>
      <c r="AB147" s="57">
        <f t="shared" si="38"/>
        <v>60</v>
      </c>
      <c r="AC147" s="57">
        <f t="shared" si="34"/>
        <v>1.1915987351207188E-2</v>
      </c>
      <c r="AD147" s="57">
        <f t="shared" si="34"/>
        <v>1.3196366621134967</v>
      </c>
      <c r="AE147" s="57">
        <f t="shared" si="34"/>
        <v>1.0300778216744659</v>
      </c>
      <c r="AF147" s="57">
        <f t="shared" si="34"/>
        <v>1.1943280358700599</v>
      </c>
      <c r="AG147" s="57">
        <f t="shared" si="34"/>
        <v>1.9757761140053045</v>
      </c>
      <c r="AH147" s="57">
        <f t="shared" si="34"/>
        <v>54.135071606556494</v>
      </c>
      <c r="AI147" s="57">
        <f t="shared" si="34"/>
        <v>15.976281164647329</v>
      </c>
      <c r="AJ147" s="57">
        <f t="shared" si="34"/>
        <v>0.77778885719028512</v>
      </c>
      <c r="AK147" s="57">
        <f t="shared" si="34"/>
        <v>1.4675538643147792</v>
      </c>
      <c r="AL147" s="57">
        <f t="shared" si="34"/>
        <v>6.0899744294248652</v>
      </c>
    </row>
    <row r="148" spans="2:38" s="57" customFormat="1">
      <c r="B148" s="57">
        <v>7.101394</v>
      </c>
      <c r="C148" s="57">
        <f t="shared" si="31"/>
        <v>3.7805688160038926</v>
      </c>
      <c r="D148" s="57">
        <f>D147+15</f>
        <v>75</v>
      </c>
      <c r="E148" s="57">
        <f t="shared" si="32"/>
        <v>4.7621589457563576E-3</v>
      </c>
      <c r="F148" s="57">
        <f t="shared" si="32"/>
        <v>0.6997592604302556</v>
      </c>
      <c r="G148" s="57">
        <f t="shared" si="32"/>
        <v>1.0099192084338158</v>
      </c>
      <c r="H148" s="57">
        <f t="shared" si="32"/>
        <v>1.0636736745886712</v>
      </c>
      <c r="I148" s="57">
        <f t="shared" si="32"/>
        <v>1.9063592151796813</v>
      </c>
      <c r="J148" s="57">
        <f t="shared" si="32"/>
        <v>45.151534801053174</v>
      </c>
      <c r="K148" s="57">
        <f t="shared" si="32"/>
        <v>15.781376325814476</v>
      </c>
      <c r="L148" s="57">
        <f t="shared" si="32"/>
        <v>0.83560389513236288</v>
      </c>
      <c r="M148" s="57">
        <f t="shared" si="32"/>
        <v>1.5386527079037036</v>
      </c>
      <c r="N148" s="57">
        <f t="shared" si="32"/>
        <v>4.8836162730287924</v>
      </c>
      <c r="P148" s="57">
        <f t="shared" si="37"/>
        <v>75</v>
      </c>
      <c r="Q148" s="57">
        <f t="shared" si="33"/>
        <v>0</v>
      </c>
      <c r="R148" s="57">
        <f t="shared" si="33"/>
        <v>0</v>
      </c>
      <c r="S148" s="57">
        <f t="shared" si="33"/>
        <v>0.8951488632343888</v>
      </c>
      <c r="T148" s="57">
        <f t="shared" si="33"/>
        <v>0.82332134522860967</v>
      </c>
      <c r="U148" s="57">
        <f t="shared" si="33"/>
        <v>1.6554690371750542</v>
      </c>
      <c r="V148" s="57">
        <f t="shared" si="33"/>
        <v>31.195739806277569</v>
      </c>
      <c r="W148" s="57">
        <f t="shared" si="33"/>
        <v>14.119064268378894</v>
      </c>
      <c r="X148" s="57">
        <f t="shared" si="33"/>
        <v>0.82197971816406157</v>
      </c>
      <c r="Y148" s="57">
        <f t="shared" si="33"/>
        <v>1.4749580340281754</v>
      </c>
      <c r="Z148" s="57">
        <f t="shared" si="33"/>
        <v>3.1178993805947708</v>
      </c>
      <c r="AB148" s="57">
        <f t="shared" si="38"/>
        <v>75</v>
      </c>
      <c r="AC148" s="57">
        <f t="shared" si="34"/>
        <v>1.3010460193525036E-2</v>
      </c>
      <c r="AD148" s="57">
        <f t="shared" si="34"/>
        <v>1.4408441160861527</v>
      </c>
      <c r="AE148" s="57">
        <f t="shared" si="34"/>
        <v>1.1246895536332462</v>
      </c>
      <c r="AF148" s="57">
        <f t="shared" si="34"/>
        <v>1.3040260039487328</v>
      </c>
      <c r="AG148" s="57">
        <f t="shared" si="34"/>
        <v>2.157249393184308</v>
      </c>
      <c r="AH148" s="57">
        <f t="shared" si="34"/>
        <v>59.107329795829045</v>
      </c>
      <c r="AI148" s="57">
        <f t="shared" si="34"/>
        <v>17.443688383250095</v>
      </c>
      <c r="AJ148" s="57">
        <f t="shared" si="34"/>
        <v>0.84922807210066031</v>
      </c>
      <c r="AK148" s="57">
        <f t="shared" si="34"/>
        <v>1.6023473817792313</v>
      </c>
      <c r="AL148" s="57">
        <f t="shared" si="34"/>
        <v>6.6493331654628323</v>
      </c>
    </row>
    <row r="149" spans="2:38" s="57" customFormat="1">
      <c r="B149" s="57">
        <v>7.62</v>
      </c>
      <c r="C149" s="57">
        <f t="shared" si="31"/>
        <v>4.0566590697473854</v>
      </c>
      <c r="D149" s="57">
        <f>D148+25</f>
        <v>100</v>
      </c>
      <c r="E149" s="57">
        <f t="shared" si="32"/>
        <v>5.1099246549353829E-3</v>
      </c>
      <c r="F149" s="57">
        <f t="shared" si="32"/>
        <v>0.75086051056281855</v>
      </c>
      <c r="G149" s="57">
        <f t="shared" si="32"/>
        <v>1.0836704783378743</v>
      </c>
      <c r="H149" s="57">
        <f t="shared" si="32"/>
        <v>1.1413504665630385</v>
      </c>
      <c r="I149" s="57">
        <f t="shared" si="32"/>
        <v>2.0455747205772301</v>
      </c>
      <c r="J149" s="57">
        <f t="shared" si="32"/>
        <v>48.448811456340408</v>
      </c>
      <c r="K149" s="57">
        <f t="shared" si="32"/>
        <v>16.933841330087084</v>
      </c>
      <c r="L149" s="57">
        <f t="shared" si="32"/>
        <v>0.89662545793475845</v>
      </c>
      <c r="M149" s="57">
        <f t="shared" si="32"/>
        <v>1.6510157466513258</v>
      </c>
      <c r="N149" s="57">
        <f t="shared" si="32"/>
        <v>5.2402516344044381</v>
      </c>
      <c r="P149" s="57">
        <f t="shared" si="37"/>
        <v>100</v>
      </c>
      <c r="Q149" s="57">
        <f t="shared" si="33"/>
        <v>0</v>
      </c>
      <c r="R149" s="57">
        <f t="shared" si="33"/>
        <v>0</v>
      </c>
      <c r="S149" s="57">
        <f t="shared" si="33"/>
        <v>0.96051881051867916</v>
      </c>
      <c r="T149" s="57">
        <f t="shared" si="33"/>
        <v>0.88344595147695915</v>
      </c>
      <c r="U149" s="57">
        <f t="shared" si="33"/>
        <v>1.7763628104184126</v>
      </c>
      <c r="V149" s="57">
        <f t="shared" si="33"/>
        <v>33.473868004153452</v>
      </c>
      <c r="W149" s="57">
        <f t="shared" si="33"/>
        <v>15.150135774846042</v>
      </c>
      <c r="X149" s="57">
        <f t="shared" si="33"/>
        <v>0.88200634954578627</v>
      </c>
      <c r="Y149" s="57">
        <f t="shared" si="33"/>
        <v>1.5826696481418112</v>
      </c>
      <c r="Z149" s="57">
        <f t="shared" si="33"/>
        <v>3.3455899095317818</v>
      </c>
      <c r="AB149" s="57">
        <f t="shared" si="38"/>
        <v>100</v>
      </c>
      <c r="AC149" s="57">
        <f t="shared" si="34"/>
        <v>1.3960573780132355E-2</v>
      </c>
      <c r="AD149" s="57">
        <f t="shared" si="34"/>
        <v>1.5460644964965216</v>
      </c>
      <c r="AE149" s="57">
        <f t="shared" si="34"/>
        <v>1.2068221461570736</v>
      </c>
      <c r="AF149" s="57">
        <f t="shared" si="34"/>
        <v>1.399254981649118</v>
      </c>
      <c r="AG149" s="57">
        <f t="shared" si="34"/>
        <v>2.3147866307360476</v>
      </c>
      <c r="AH149" s="57">
        <f t="shared" si="34"/>
        <v>63.423754908527634</v>
      </c>
      <c r="AI149" s="57">
        <f t="shared" si="34"/>
        <v>18.717546885328165</v>
      </c>
      <c r="AJ149" s="57">
        <f t="shared" si="34"/>
        <v>0.91124456632372652</v>
      </c>
      <c r="AK149" s="57">
        <f t="shared" si="34"/>
        <v>1.7193618451608403</v>
      </c>
      <c r="AL149" s="57">
        <f t="shared" si="34"/>
        <v>7.1349133592771139</v>
      </c>
    </row>
    <row r="150" spans="2:38" s="57" customFormat="1">
      <c r="B150" s="57">
        <v>7.8259999999999996</v>
      </c>
      <c r="C150" s="57">
        <f t="shared" si="31"/>
        <v>4.1663272808192957</v>
      </c>
      <c r="D150" s="57">
        <f t="shared" ref="D150:D154" si="39">D149+25</f>
        <v>125</v>
      </c>
      <c r="E150" s="57">
        <f t="shared" si="32"/>
        <v>5.2480578808040013E-3</v>
      </c>
      <c r="F150" s="57">
        <f t="shared" si="32"/>
        <v>0.77115802794425858</v>
      </c>
      <c r="G150" s="57">
        <f t="shared" si="32"/>
        <v>1.1129646282637096</v>
      </c>
      <c r="H150" s="57">
        <f t="shared" si="32"/>
        <v>1.1722038416007179</v>
      </c>
      <c r="I150" s="57">
        <f t="shared" si="32"/>
        <v>2.1008713940097277</v>
      </c>
      <c r="J150" s="57">
        <f t="shared" si="32"/>
        <v>49.758496249735742</v>
      </c>
      <c r="K150" s="57">
        <f t="shared" si="32"/>
        <v>17.391602703733373</v>
      </c>
      <c r="L150" s="57">
        <f t="shared" si="32"/>
        <v>0.92086334308260154</v>
      </c>
      <c r="M150" s="57">
        <f t="shared" si="32"/>
        <v>1.6956465673473928</v>
      </c>
      <c r="N150" s="57">
        <f t="shared" si="32"/>
        <v>5.3819079036264226</v>
      </c>
      <c r="P150" s="57">
        <f t="shared" si="37"/>
        <v>125</v>
      </c>
      <c r="Q150" s="57">
        <f t="shared" si="33"/>
        <v>0</v>
      </c>
      <c r="R150" s="57">
        <f t="shared" si="33"/>
        <v>0</v>
      </c>
      <c r="S150" s="57">
        <f t="shared" si="33"/>
        <v>0.98648388256260566</v>
      </c>
      <c r="T150" s="57">
        <f t="shared" si="33"/>
        <v>0.90732756371173418</v>
      </c>
      <c r="U150" s="57">
        <f t="shared" si="33"/>
        <v>1.8243820556883301</v>
      </c>
      <c r="V150" s="57">
        <f t="shared" si="33"/>
        <v>34.378745019365049</v>
      </c>
      <c r="W150" s="57">
        <f t="shared" si="33"/>
        <v>15.559679411640332</v>
      </c>
      <c r="X150" s="57">
        <f t="shared" si="33"/>
        <v>0.90584904597022198</v>
      </c>
      <c r="Y150" s="57">
        <f t="shared" si="33"/>
        <v>1.6254529137954503</v>
      </c>
      <c r="Z150" s="57">
        <f t="shared" si="33"/>
        <v>3.4360290368857971</v>
      </c>
      <c r="AB150" s="57">
        <f t="shared" si="38"/>
        <v>125</v>
      </c>
      <c r="AC150" s="57">
        <f t="shared" si="34"/>
        <v>1.4337960771418809E-2</v>
      </c>
      <c r="AD150" s="57">
        <f t="shared" si="34"/>
        <v>1.5878582392077254</v>
      </c>
      <c r="AE150" s="57">
        <f t="shared" si="34"/>
        <v>1.2394453739648179</v>
      </c>
      <c r="AF150" s="57">
        <f t="shared" si="34"/>
        <v>1.4370801194897014</v>
      </c>
      <c r="AG150" s="57">
        <f t="shared" si="34"/>
        <v>2.3773607323311254</v>
      </c>
      <c r="AH150" s="57">
        <f t="shared" si="34"/>
        <v>65.138247480106727</v>
      </c>
      <c r="AI150" s="57">
        <f t="shared" si="34"/>
        <v>19.223525995826456</v>
      </c>
      <c r="AJ150" s="57">
        <f t="shared" si="34"/>
        <v>0.93587764019497688</v>
      </c>
      <c r="AK150" s="57">
        <f t="shared" si="34"/>
        <v>1.7658402208993353</v>
      </c>
      <c r="AL150" s="57">
        <f t="shared" si="34"/>
        <v>7.3277867703670694</v>
      </c>
    </row>
    <row r="151" spans="2:38" s="57" customFormat="1">
      <c r="B151" s="57">
        <v>7.9016999999999999</v>
      </c>
      <c r="C151" s="57">
        <f t="shared" si="31"/>
        <v>4.2066276865384404</v>
      </c>
      <c r="D151" s="57">
        <f t="shared" si="39"/>
        <v>150</v>
      </c>
      <c r="E151" s="57">
        <f t="shared" si="32"/>
        <v>5.29881256034242E-3</v>
      </c>
      <c r="F151" s="57">
        <f t="shared" si="32"/>
        <v>0.77861600182159574</v>
      </c>
      <c r="G151" s="57">
        <f t="shared" si="32"/>
        <v>1.1237282601306025</v>
      </c>
      <c r="H151" s="57">
        <f t="shared" si="32"/>
        <v>1.1835403839341709</v>
      </c>
      <c r="I151" s="57">
        <f t="shared" si="32"/>
        <v>2.1211892061940056</v>
      </c>
      <c r="J151" s="57">
        <f t="shared" si="32"/>
        <v>50.239717415513361</v>
      </c>
      <c r="K151" s="57">
        <f t="shared" si="32"/>
        <v>17.5597992522349</v>
      </c>
      <c r="L151" s="57">
        <f t="shared" si="32"/>
        <v>0.92976913736657651</v>
      </c>
      <c r="M151" s="57">
        <f t="shared" si="32"/>
        <v>1.7120453952739916</v>
      </c>
      <c r="N151" s="57">
        <f t="shared" si="32"/>
        <v>5.4339570648891016</v>
      </c>
      <c r="P151" s="57">
        <f t="shared" si="37"/>
        <v>150</v>
      </c>
      <c r="Q151" s="57">
        <f t="shared" si="33"/>
        <v>0</v>
      </c>
      <c r="R151" s="57">
        <f t="shared" si="33"/>
        <v>0</v>
      </c>
      <c r="S151" s="57">
        <f t="shared" si="33"/>
        <v>0.99602430198374381</v>
      </c>
      <c r="T151" s="57">
        <f t="shared" si="33"/>
        <v>0.91610245163760962</v>
      </c>
      <c r="U151" s="57">
        <f t="shared" si="33"/>
        <v>1.8420259019825549</v>
      </c>
      <c r="V151" s="57">
        <f t="shared" si="33"/>
        <v>34.71122652509942</v>
      </c>
      <c r="W151" s="57">
        <f t="shared" si="33"/>
        <v>15.710159181527576</v>
      </c>
      <c r="X151" s="57">
        <f t="shared" si="33"/>
        <v>0.91460963495049385</v>
      </c>
      <c r="Y151" s="57">
        <f t="shared" si="33"/>
        <v>1.641172889378463</v>
      </c>
      <c r="Z151" s="57">
        <f t="shared" si="33"/>
        <v>3.469259339716436</v>
      </c>
      <c r="AB151" s="57">
        <f t="shared" si="38"/>
        <v>150</v>
      </c>
      <c r="AC151" s="57">
        <f t="shared" si="34"/>
        <v>1.4476625134639643E-2</v>
      </c>
      <c r="AD151" s="57">
        <f t="shared" si="34"/>
        <v>1.6032146315939844</v>
      </c>
      <c r="AE151" s="57">
        <f t="shared" si="34"/>
        <v>1.2514322182774651</v>
      </c>
      <c r="AF151" s="57">
        <f t="shared" si="34"/>
        <v>1.4509783162307324</v>
      </c>
      <c r="AG151" s="57">
        <f t="shared" si="34"/>
        <v>2.4003525104054564</v>
      </c>
      <c r="AH151" s="57">
        <f t="shared" si="34"/>
        <v>65.768208305927587</v>
      </c>
      <c r="AI151" s="57">
        <f t="shared" si="34"/>
        <v>19.409439322942266</v>
      </c>
      <c r="AJ151" s="57">
        <f t="shared" si="34"/>
        <v>0.94492863978265484</v>
      </c>
      <c r="AK151" s="57">
        <f t="shared" si="34"/>
        <v>1.7829179011695204</v>
      </c>
      <c r="AL151" s="57">
        <f t="shared" si="34"/>
        <v>7.3986547900617872</v>
      </c>
    </row>
    <row r="152" spans="2:38" s="57" customFormat="1">
      <c r="B152" s="57">
        <v>7.9210000000000003</v>
      </c>
      <c r="C152" s="57">
        <f t="shared" si="31"/>
        <v>4.2169024267019735</v>
      </c>
      <c r="D152" s="57">
        <f t="shared" si="39"/>
        <v>175</v>
      </c>
      <c r="E152" s="57">
        <f t="shared" si="32"/>
        <v>5.3117457710093836E-3</v>
      </c>
      <c r="F152" s="57">
        <f t="shared" si="32"/>
        <v>0.78051642850503677</v>
      </c>
      <c r="G152" s="57">
        <f t="shared" si="32"/>
        <v>1.1264710282801047</v>
      </c>
      <c r="H152" s="57">
        <f t="shared" si="32"/>
        <v>1.1864291400364042</v>
      </c>
      <c r="I152" s="57">
        <f t="shared" si="32"/>
        <v>2.1263665523552038</v>
      </c>
      <c r="J152" s="57">
        <f t="shared" si="32"/>
        <v>50.362341275441253</v>
      </c>
      <c r="K152" s="57">
        <f t="shared" si="32"/>
        <v>17.602658776026789</v>
      </c>
      <c r="L152" s="57">
        <f t="shared" si="32"/>
        <v>0.9320384948855045</v>
      </c>
      <c r="M152" s="57">
        <f t="shared" si="32"/>
        <v>1.7162241133389031</v>
      </c>
      <c r="N152" s="57">
        <f t="shared" si="32"/>
        <v>5.4472201329208776</v>
      </c>
      <c r="P152" s="57">
        <f t="shared" si="37"/>
        <v>175</v>
      </c>
      <c r="Q152" s="57">
        <f t="shared" si="33"/>
        <v>0</v>
      </c>
      <c r="R152" s="57">
        <f t="shared" si="33"/>
        <v>0</v>
      </c>
      <c r="S152" s="57">
        <f t="shared" si="33"/>
        <v>0.99845537347009572</v>
      </c>
      <c r="T152" s="57">
        <f t="shared" si="33"/>
        <v>0.91833845184796348</v>
      </c>
      <c r="U152" s="57">
        <f t="shared" si="33"/>
        <v>1.8465218732540516</v>
      </c>
      <c r="V152" s="57">
        <f t="shared" si="33"/>
        <v>34.795948828454264</v>
      </c>
      <c r="W152" s="57">
        <f t="shared" si="33"/>
        <v>15.748504149573229</v>
      </c>
      <c r="X152" s="57">
        <f t="shared" si="33"/>
        <v>0.91684199153079249</v>
      </c>
      <c r="Y152" s="57">
        <f t="shared" si="33"/>
        <v>1.6451786235835373</v>
      </c>
      <c r="Z152" s="57">
        <f t="shared" si="33"/>
        <v>3.4777270221241312</v>
      </c>
      <c r="AB152" s="57">
        <f t="shared" si="38"/>
        <v>175</v>
      </c>
      <c r="AC152" s="57">
        <f t="shared" si="34"/>
        <v>1.4511959323286782E-2</v>
      </c>
      <c r="AD152" s="57">
        <f t="shared" si="34"/>
        <v>1.6071277182220995</v>
      </c>
      <c r="AE152" s="57">
        <f t="shared" si="34"/>
        <v>1.2544866830901178</v>
      </c>
      <c r="AF152" s="57">
        <f t="shared" si="34"/>
        <v>1.454519828224845</v>
      </c>
      <c r="AG152" s="57">
        <f t="shared" si="34"/>
        <v>2.4062112314563553</v>
      </c>
      <c r="AH152" s="57">
        <f t="shared" si="34"/>
        <v>65.928733722428518</v>
      </c>
      <c r="AI152" s="57">
        <f t="shared" si="34"/>
        <v>19.456813402480389</v>
      </c>
      <c r="AJ152" s="57">
        <f t="shared" si="34"/>
        <v>0.94723499824021207</v>
      </c>
      <c r="AK152" s="57">
        <f t="shared" si="34"/>
        <v>1.7872696030942694</v>
      </c>
      <c r="AL152" s="57">
        <f t="shared" si="34"/>
        <v>7.4167132437176431</v>
      </c>
    </row>
    <row r="153" spans="2:38" s="57" customFormat="1">
      <c r="B153" s="57">
        <v>7.9189999999999996</v>
      </c>
      <c r="C153" s="57">
        <f t="shared" si="31"/>
        <v>4.215837686788654</v>
      </c>
      <c r="D153" s="57">
        <f t="shared" si="39"/>
        <v>200</v>
      </c>
      <c r="E153" s="57">
        <f t="shared" si="32"/>
        <v>5.3103953881862434E-3</v>
      </c>
      <c r="F153" s="57">
        <f t="shared" si="32"/>
        <v>0.78031800109083638</v>
      </c>
      <c r="G153" s="57">
        <f t="shared" si="32"/>
        <v>1.12618465028068</v>
      </c>
      <c r="H153" s="57">
        <f t="shared" si="32"/>
        <v>1.1861275191379943</v>
      </c>
      <c r="I153" s="57">
        <f t="shared" si="32"/>
        <v>2.1258259751152933</v>
      </c>
      <c r="J153" s="57">
        <f t="shared" si="32"/>
        <v>50.349537868892192</v>
      </c>
      <c r="K153" s="57">
        <f t="shared" si="32"/>
        <v>17.598183726000396</v>
      </c>
      <c r="L153" s="57">
        <f t="shared" si="32"/>
        <v>0.93180154665261505</v>
      </c>
      <c r="M153" s="57">
        <f t="shared" si="32"/>
        <v>1.71578780488906</v>
      </c>
      <c r="N153" s="57">
        <f t="shared" si="32"/>
        <v>5.4458353090195706</v>
      </c>
      <c r="P153" s="57">
        <f t="shared" si="37"/>
        <v>200</v>
      </c>
      <c r="Q153" s="57">
        <f t="shared" si="33"/>
        <v>0</v>
      </c>
      <c r="R153" s="57">
        <f t="shared" si="33"/>
        <v>0</v>
      </c>
      <c r="S153" s="57">
        <f t="shared" si="33"/>
        <v>0.99820154035305075</v>
      </c>
      <c r="T153" s="57">
        <f t="shared" si="33"/>
        <v>0.91810498651948846</v>
      </c>
      <c r="U153" s="57">
        <f t="shared" si="33"/>
        <v>1.8460524397518301</v>
      </c>
      <c r="V153" s="57">
        <f t="shared" si="33"/>
        <v>34.787102800493123</v>
      </c>
      <c r="W153" s="57">
        <f t="shared" si="33"/>
        <v>15.744500473491854</v>
      </c>
      <c r="X153" s="57">
        <f t="shared" si="33"/>
        <v>0.91660890664114036</v>
      </c>
      <c r="Y153" s="57">
        <f t="shared" si="33"/>
        <v>1.6447603767302317</v>
      </c>
      <c r="Z153" s="57">
        <f t="shared" si="33"/>
        <v>3.4768428941864054</v>
      </c>
      <c r="AB153" s="57">
        <f t="shared" si="38"/>
        <v>200</v>
      </c>
      <c r="AC153" s="57">
        <f t="shared" si="34"/>
        <v>1.4508270008804296E-2</v>
      </c>
      <c r="AD153" s="57">
        <f t="shared" si="34"/>
        <v>1.6067191448906868</v>
      </c>
      <c r="AE153" s="57">
        <f t="shared" si="34"/>
        <v>1.2541677602083134</v>
      </c>
      <c r="AF153" s="57">
        <f t="shared" si="34"/>
        <v>1.4541500517565</v>
      </c>
      <c r="AG153" s="57">
        <f t="shared" si="34"/>
        <v>2.4055995104787558</v>
      </c>
      <c r="AH153" s="57">
        <f t="shared" si="34"/>
        <v>65.911972937291537</v>
      </c>
      <c r="AI153" s="57">
        <f t="shared" si="34"/>
        <v>19.451866978508981</v>
      </c>
      <c r="AJ153" s="57">
        <f t="shared" si="34"/>
        <v>0.94699418666408564</v>
      </c>
      <c r="AK153" s="57">
        <f t="shared" si="34"/>
        <v>1.7868152330478884</v>
      </c>
      <c r="AL153" s="57">
        <f t="shared" si="34"/>
        <v>7.4148277238527562</v>
      </c>
    </row>
    <row r="154" spans="2:38" s="57" customFormat="1">
      <c r="B154" s="57">
        <v>7.907</v>
      </c>
      <c r="C154" s="57">
        <f t="shared" si="31"/>
        <v>4.2094492473087373</v>
      </c>
      <c r="D154" s="57">
        <f t="shared" si="39"/>
        <v>225</v>
      </c>
      <c r="E154" s="57">
        <f t="shared" si="32"/>
        <v>5.3023391302621245E-3</v>
      </c>
      <c r="F154" s="57">
        <f t="shared" si="32"/>
        <v>0.77913420165217184</v>
      </c>
      <c r="G154" s="57">
        <f t="shared" si="32"/>
        <v>1.1244761458568797</v>
      </c>
      <c r="H154" s="57">
        <f t="shared" si="32"/>
        <v>1.1843280770010998</v>
      </c>
      <c r="I154" s="57">
        <f t="shared" si="32"/>
        <v>2.1226009417410507</v>
      </c>
      <c r="J154" s="57">
        <f t="shared" si="32"/>
        <v>50.273153940054357</v>
      </c>
      <c r="K154" s="57">
        <f t="shared" si="32"/>
        <v>17.571485995091678</v>
      </c>
      <c r="L154" s="57">
        <f t="shared" si="32"/>
        <v>0.93038793560387334</v>
      </c>
      <c r="M154" s="57">
        <f t="shared" si="32"/>
        <v>1.7131848293874623</v>
      </c>
      <c r="N154" s="57">
        <f t="shared" si="32"/>
        <v>5.4375735788366653</v>
      </c>
      <c r="P154" s="57">
        <f t="shared" si="37"/>
        <v>225</v>
      </c>
      <c r="Q154" s="57">
        <f t="shared" si="33"/>
        <v>0</v>
      </c>
      <c r="R154" s="57">
        <f t="shared" si="33"/>
        <v>0</v>
      </c>
      <c r="S154" s="57">
        <f t="shared" si="33"/>
        <v>0.99668719566089692</v>
      </c>
      <c r="T154" s="57">
        <f t="shared" si="33"/>
        <v>0.91671215415350771</v>
      </c>
      <c r="U154" s="57">
        <f t="shared" si="33"/>
        <v>1.8432518432785099</v>
      </c>
      <c r="V154" s="57">
        <f t="shared" si="33"/>
        <v>34.734328223063905</v>
      </c>
      <c r="W154" s="57">
        <f t="shared" si="33"/>
        <v>15.720614915557119</v>
      </c>
      <c r="X154" s="57">
        <f t="shared" si="33"/>
        <v>0.91521834393767865</v>
      </c>
      <c r="Y154" s="57">
        <f t="shared" si="33"/>
        <v>1.6422651550283243</v>
      </c>
      <c r="Z154" s="57">
        <f t="shared" si="33"/>
        <v>3.4715682694043184</v>
      </c>
      <c r="AB154" s="57">
        <f t="shared" si="38"/>
        <v>225</v>
      </c>
      <c r="AC154" s="57">
        <f t="shared" si="34"/>
        <v>1.4486259902836722E-2</v>
      </c>
      <c r="AD154" s="57">
        <f t="shared" si="34"/>
        <v>1.604281634517795</v>
      </c>
      <c r="AE154" s="57">
        <f t="shared" si="34"/>
        <v>1.2522650960528663</v>
      </c>
      <c r="AF154" s="57">
        <f t="shared" si="34"/>
        <v>1.451943999848692</v>
      </c>
      <c r="AG154" s="57">
        <f t="shared" si="34"/>
        <v>2.4019500402035918</v>
      </c>
      <c r="AH154" s="57">
        <f t="shared" si="34"/>
        <v>65.811979657045086</v>
      </c>
      <c r="AI154" s="57">
        <f t="shared" si="34"/>
        <v>19.422357074626277</v>
      </c>
      <c r="AJ154" s="57">
        <f t="shared" si="34"/>
        <v>0.94555752727006381</v>
      </c>
      <c r="AK154" s="57">
        <f t="shared" si="34"/>
        <v>1.7841045037466003</v>
      </c>
      <c r="AL154" s="57">
        <f t="shared" si="34"/>
        <v>7.403578888269033</v>
      </c>
    </row>
    <row r="155" spans="2:38" s="57" customFormat="1">
      <c r="B155" s="57">
        <v>7.8920000000000003</v>
      </c>
      <c r="C155" s="57">
        <f t="shared" si="31"/>
        <v>4.2014636979588404</v>
      </c>
      <c r="D155" s="57">
        <v>250</v>
      </c>
      <c r="E155" s="57">
        <f t="shared" si="32"/>
        <v>5.2922711397994839E-3</v>
      </c>
      <c r="F155" s="57">
        <f t="shared" si="32"/>
        <v>0.77765479501320744</v>
      </c>
      <c r="G155" s="57">
        <f t="shared" si="32"/>
        <v>1.1223410098661735</v>
      </c>
      <c r="H155" s="57">
        <f t="shared" si="32"/>
        <v>1.1820792951916093</v>
      </c>
      <c r="I155" s="57">
        <f t="shared" si="32"/>
        <v>2.1185705835326383</v>
      </c>
      <c r="J155" s="57">
        <f t="shared" si="32"/>
        <v>50.177696138891363</v>
      </c>
      <c r="K155" s="57">
        <f t="shared" si="32"/>
        <v>17.538121559308362</v>
      </c>
      <c r="L155" s="57">
        <f t="shared" si="32"/>
        <v>0.92862133097295607</v>
      </c>
      <c r="M155" s="57">
        <f t="shared" ref="F155:N162" si="40">M$129*$C155*(2^(-($D155-$D$130)/$E$69))</f>
        <v>1.7099318634606755</v>
      </c>
      <c r="N155" s="57">
        <f t="shared" si="40"/>
        <v>5.4272488075259844</v>
      </c>
      <c r="P155" s="57">
        <f t="shared" si="37"/>
        <v>250</v>
      </c>
      <c r="Q155" s="57">
        <f t="shared" si="33"/>
        <v>0</v>
      </c>
      <c r="R155" s="57">
        <f t="shared" si="33"/>
        <v>0</v>
      </c>
      <c r="S155" s="57">
        <f t="shared" si="33"/>
        <v>0.99479470313380103</v>
      </c>
      <c r="T155" s="57">
        <f t="shared" si="33"/>
        <v>0.91497151686150036</v>
      </c>
      <c r="U155" s="57">
        <f t="shared" si="33"/>
        <v>1.8397519083398983</v>
      </c>
      <c r="V155" s="57">
        <f t="shared" si="33"/>
        <v>34.668375277263031</v>
      </c>
      <c r="W155" s="57">
        <f t="shared" si="33"/>
        <v>15.690764881987343</v>
      </c>
      <c r="X155" s="57">
        <f t="shared" si="33"/>
        <v>0.91348054306685011</v>
      </c>
      <c r="Y155" s="57">
        <f t="shared" si="33"/>
        <v>1.639146850161028</v>
      </c>
      <c r="Z155" s="57">
        <f t="shared" si="33"/>
        <v>3.4649765152052545</v>
      </c>
      <c r="AB155" s="57">
        <f t="shared" si="38"/>
        <v>250</v>
      </c>
      <c r="AC155" s="57">
        <f t="shared" si="34"/>
        <v>1.4458753641362671E-2</v>
      </c>
      <c r="AD155" s="57">
        <f t="shared" si="34"/>
        <v>1.601235452106804</v>
      </c>
      <c r="AE155" s="57">
        <f t="shared" si="34"/>
        <v>1.2498873165985496</v>
      </c>
      <c r="AF155" s="57">
        <f t="shared" si="34"/>
        <v>1.4491870735217183</v>
      </c>
      <c r="AG155" s="57">
        <f t="shared" si="34"/>
        <v>2.397389258725378</v>
      </c>
      <c r="AH155" s="57">
        <f t="shared" si="34"/>
        <v>65.687017000519972</v>
      </c>
      <c r="AI155" s="57">
        <f t="shared" si="34"/>
        <v>19.385478236629421</v>
      </c>
      <c r="AJ155" s="57">
        <f t="shared" si="34"/>
        <v>0.9437621188790577</v>
      </c>
      <c r="AK155" s="57">
        <f t="shared" si="34"/>
        <v>1.7807168767603225</v>
      </c>
      <c r="AL155" s="57">
        <f t="shared" si="34"/>
        <v>7.3895210998467347</v>
      </c>
    </row>
    <row r="156" spans="2:38" s="57" customFormat="1">
      <c r="B156" s="57">
        <v>7.859</v>
      </c>
      <c r="C156" s="57">
        <f t="shared" si="31"/>
        <v>4.1838954893890685</v>
      </c>
      <c r="D156" s="57">
        <v>300</v>
      </c>
      <c r="E156" s="57">
        <f t="shared" si="32"/>
        <v>5.2701235100340539E-3</v>
      </c>
      <c r="F156" s="57">
        <f t="shared" si="40"/>
        <v>0.77440038683375112</v>
      </c>
      <c r="G156" s="57">
        <f t="shared" si="40"/>
        <v>1.1176441240679116</v>
      </c>
      <c r="H156" s="57">
        <f t="shared" si="40"/>
        <v>1.177132410594862</v>
      </c>
      <c r="I156" s="57">
        <f t="shared" si="40"/>
        <v>2.1097045757872772</v>
      </c>
      <c r="J156" s="57">
        <f t="shared" si="40"/>
        <v>49.967707457810953</v>
      </c>
      <c r="K156" s="57">
        <f t="shared" si="40"/>
        <v>17.464726260236176</v>
      </c>
      <c r="L156" s="57">
        <f t="shared" si="40"/>
        <v>0.92473514281528557</v>
      </c>
      <c r="M156" s="57">
        <f t="shared" si="40"/>
        <v>1.7027759682248402</v>
      </c>
      <c r="N156" s="57">
        <f t="shared" si="40"/>
        <v>5.4045363096099166</v>
      </c>
      <c r="P156" s="57">
        <f t="shared" si="37"/>
        <v>300</v>
      </c>
      <c r="Q156" s="57">
        <f t="shared" si="33"/>
        <v>0</v>
      </c>
      <c r="R156" s="57">
        <f t="shared" si="33"/>
        <v>0</v>
      </c>
      <c r="S156" s="57">
        <f t="shared" si="33"/>
        <v>0.99063158597755241</v>
      </c>
      <c r="T156" s="57">
        <f t="shared" si="33"/>
        <v>0.91114245182192455</v>
      </c>
      <c r="U156" s="57">
        <f t="shared" si="33"/>
        <v>1.8320527290934436</v>
      </c>
      <c r="V156" s="57">
        <f t="shared" ref="R156:Z162" si="41">V$129*$C156*(2^(-($D156-$D$130)/$E$69))</f>
        <v>34.523291565577225</v>
      </c>
      <c r="W156" s="57">
        <f t="shared" si="41"/>
        <v>15.625100587365463</v>
      </c>
      <c r="X156" s="57">
        <f t="shared" si="41"/>
        <v>0.90965771760471115</v>
      </c>
      <c r="Y156" s="57">
        <f t="shared" si="41"/>
        <v>1.6322871831844958</v>
      </c>
      <c r="Z156" s="57">
        <f t="shared" si="41"/>
        <v>3.4504759321894749</v>
      </c>
      <c r="AB156" s="57">
        <f t="shared" si="38"/>
        <v>300</v>
      </c>
      <c r="AC156" s="57">
        <f t="shared" si="34"/>
        <v>1.439824519157629E-2</v>
      </c>
      <c r="AD156" s="57">
        <f t="shared" si="34"/>
        <v>1.594534440570595</v>
      </c>
      <c r="AE156" s="57">
        <f t="shared" si="34"/>
        <v>1.2446566621582744</v>
      </c>
      <c r="AF156" s="57">
        <f t="shared" si="34"/>
        <v>1.4431223693677993</v>
      </c>
      <c r="AG156" s="57">
        <f t="shared" si="34"/>
        <v>2.387356422481111</v>
      </c>
      <c r="AH156" s="57">
        <f t="shared" ref="AD156:AL162" si="42">AH$129*$C156*(2^(-($D156-$D$130)/$E$69))</f>
        <v>65.412123350044965</v>
      </c>
      <c r="AI156" s="57">
        <f t="shared" si="42"/>
        <v>19.304351933106933</v>
      </c>
      <c r="AJ156" s="57">
        <f t="shared" si="42"/>
        <v>0.93981256802585567</v>
      </c>
      <c r="AK156" s="57">
        <f t="shared" si="42"/>
        <v>1.7732647532651844</v>
      </c>
      <c r="AL156" s="57">
        <f t="shared" si="42"/>
        <v>7.3585966870303796</v>
      </c>
    </row>
    <row r="157" spans="2:38" s="57" customFormat="1">
      <c r="B157" s="57">
        <v>7.8150000000000004</v>
      </c>
      <c r="C157" s="57">
        <f t="shared" si="31"/>
        <v>4.1604712112960387</v>
      </c>
      <c r="D157" s="57">
        <v>365</v>
      </c>
      <c r="E157" s="57">
        <f t="shared" si="32"/>
        <v>5.2405941811333456E-3</v>
      </c>
      <c r="F157" s="57">
        <f t="shared" si="40"/>
        <v>0.77006129996413397</v>
      </c>
      <c r="G157" s="57">
        <f t="shared" si="40"/>
        <v>1.1113817886841755</v>
      </c>
      <c r="H157" s="57">
        <f t="shared" si="40"/>
        <v>1.1705367530080979</v>
      </c>
      <c r="I157" s="57">
        <f t="shared" si="40"/>
        <v>2.0978835700398526</v>
      </c>
      <c r="J157" s="57">
        <f t="shared" si="40"/>
        <v>49.687730553071098</v>
      </c>
      <c r="K157" s="57">
        <f t="shared" si="40"/>
        <v>17.366868658812333</v>
      </c>
      <c r="L157" s="57">
        <f t="shared" si="40"/>
        <v>0.91955370672061998</v>
      </c>
      <c r="M157" s="57">
        <f t="shared" si="40"/>
        <v>1.6932350473120381</v>
      </c>
      <c r="N157" s="57">
        <f t="shared" si="40"/>
        <v>5.3742538447040307</v>
      </c>
      <c r="P157" s="57">
        <f t="shared" si="37"/>
        <v>365</v>
      </c>
      <c r="Q157" s="57">
        <f t="shared" ref="Q157:Q162" si="43">Q$129*$C157*(2^(-($D157-$D$130)/$E$69))</f>
        <v>0</v>
      </c>
      <c r="R157" s="57">
        <f t="shared" si="41"/>
        <v>0</v>
      </c>
      <c r="S157" s="57">
        <f t="shared" si="41"/>
        <v>0.98508092177280171</v>
      </c>
      <c r="T157" s="57">
        <f t="shared" si="41"/>
        <v>0.90603717770756642</v>
      </c>
      <c r="U157" s="57">
        <f t="shared" si="41"/>
        <v>1.8217874502061768</v>
      </c>
      <c r="V157" s="57">
        <f t="shared" si="41"/>
        <v>34.329852146285816</v>
      </c>
      <c r="W157" s="57">
        <f t="shared" si="41"/>
        <v>15.53755069722105</v>
      </c>
      <c r="X157" s="57">
        <f t="shared" si="41"/>
        <v>0.90456076268912444</v>
      </c>
      <c r="Y157" s="57">
        <f t="shared" si="41"/>
        <v>1.623141221993853</v>
      </c>
      <c r="Z157" s="57">
        <f t="shared" si="41"/>
        <v>3.4311423741672376</v>
      </c>
      <c r="AB157" s="57">
        <f t="shared" si="38"/>
        <v>365</v>
      </c>
      <c r="AC157" s="57">
        <f t="shared" ref="AC157:AC162" si="44">AC$129*$C157*(2^(-($D157-$D$130)/$E$69))</f>
        <v>1.4317569564706143E-2</v>
      </c>
      <c r="AD157" s="57">
        <f t="shared" si="42"/>
        <v>1.5856000139201629</v>
      </c>
      <c r="AE157" s="57">
        <f t="shared" si="42"/>
        <v>1.2376826555955531</v>
      </c>
      <c r="AF157" s="57">
        <f t="shared" si="42"/>
        <v>1.4350363283086296</v>
      </c>
      <c r="AG157" s="57">
        <f t="shared" si="42"/>
        <v>2.3739796898735279</v>
      </c>
      <c r="AH157" s="57">
        <f t="shared" si="42"/>
        <v>65.045608959856665</v>
      </c>
      <c r="AI157" s="57">
        <f t="shared" si="42"/>
        <v>19.196186620403655</v>
      </c>
      <c r="AJ157" s="57">
        <f t="shared" si="42"/>
        <v>0.9345466507521113</v>
      </c>
      <c r="AK157" s="57">
        <f t="shared" si="42"/>
        <v>1.7633288726302234</v>
      </c>
      <c r="AL157" s="57">
        <f t="shared" si="42"/>
        <v>7.3173653152408455</v>
      </c>
    </row>
    <row r="158" spans="2:38" s="57" customFormat="1">
      <c r="B158" s="57">
        <v>7.5702999999999996</v>
      </c>
      <c r="C158" s="57">
        <f t="shared" si="31"/>
        <v>4.0302002829013945</v>
      </c>
      <c r="D158" s="57">
        <f>365*2</f>
        <v>730</v>
      </c>
      <c r="E158" s="57">
        <f t="shared" si="32"/>
        <v>5.0763744623916682E-3</v>
      </c>
      <c r="F158" s="57">
        <f t="shared" si="40"/>
        <v>0.74593059155148378</v>
      </c>
      <c r="G158" s="57">
        <f t="shared" si="40"/>
        <v>1.0765554315109005</v>
      </c>
      <c r="H158" s="57">
        <f t="shared" si="40"/>
        <v>1.133856710686215</v>
      </c>
      <c r="I158" s="57">
        <f t="shared" si="40"/>
        <v>2.0321441065521024</v>
      </c>
      <c r="J158" s="57">
        <f t="shared" si="40"/>
        <v>48.130711471968937</v>
      </c>
      <c r="K158" s="57">
        <f t="shared" si="40"/>
        <v>16.822658939837865</v>
      </c>
      <c r="L158" s="57">
        <f t="shared" si="40"/>
        <v>0.89073849114274273</v>
      </c>
      <c r="M158" s="57">
        <f t="shared" si="40"/>
        <v>1.6401756854110183</v>
      </c>
      <c r="N158" s="57">
        <f t="shared" si="40"/>
        <v>5.2058457550257717</v>
      </c>
      <c r="P158" s="57">
        <f t="shared" si="37"/>
        <v>730</v>
      </c>
      <c r="Q158" s="57">
        <f t="shared" si="43"/>
        <v>0</v>
      </c>
      <c r="R158" s="57">
        <f t="shared" si="41"/>
        <v>0</v>
      </c>
      <c r="S158" s="57">
        <f t="shared" si="41"/>
        <v>0.95421233963879337</v>
      </c>
      <c r="T158" s="57">
        <f t="shared" si="41"/>
        <v>0.87764551726793627</v>
      </c>
      <c r="U158" s="57">
        <f t="shared" si="41"/>
        <v>1.7646997589369258</v>
      </c>
      <c r="V158" s="57">
        <f t="shared" si="41"/>
        <v>33.254088889477558</v>
      </c>
      <c r="W158" s="57">
        <f t="shared" si="41"/>
        <v>15.050664646280854</v>
      </c>
      <c r="X158" s="57">
        <f t="shared" si="41"/>
        <v>0.87621536731996053</v>
      </c>
      <c r="Y158" s="57">
        <f t="shared" si="41"/>
        <v>1.5722783263486484</v>
      </c>
      <c r="Z158" s="57">
        <f t="shared" si="41"/>
        <v>3.3236237958966841</v>
      </c>
      <c r="AB158" s="57">
        <f t="shared" si="38"/>
        <v>730</v>
      </c>
      <c r="AC158" s="57">
        <f t="shared" si="44"/>
        <v>1.3868912949499209E-2</v>
      </c>
      <c r="AD158" s="57">
        <f t="shared" si="42"/>
        <v>1.5359135128626711</v>
      </c>
      <c r="AE158" s="57">
        <f t="shared" si="42"/>
        <v>1.1988985233830114</v>
      </c>
      <c r="AF158" s="57">
        <f t="shared" si="42"/>
        <v>1.3900679041044934</v>
      </c>
      <c r="AG158" s="57">
        <f t="shared" si="42"/>
        <v>2.2995884541672797</v>
      </c>
      <c r="AH158" s="57">
        <f t="shared" si="42"/>
        <v>63.007334054460586</v>
      </c>
      <c r="AI158" s="57">
        <f t="shared" si="42"/>
        <v>18.594653233394915</v>
      </c>
      <c r="AJ158" s="57">
        <f t="shared" si="42"/>
        <v>0.90526161496552082</v>
      </c>
      <c r="AK158" s="57">
        <f t="shared" si="42"/>
        <v>1.7080730444733883</v>
      </c>
      <c r="AL158" s="57">
        <f t="shared" si="42"/>
        <v>7.088067714154878</v>
      </c>
    </row>
    <row r="159" spans="2:38" s="57" customFormat="1">
      <c r="B159" s="57">
        <v>7.1029999999999998</v>
      </c>
      <c r="C159" s="57">
        <f t="shared" si="31"/>
        <v>3.7814238021542881</v>
      </c>
      <c r="D159" s="57">
        <f>D158*2</f>
        <v>1460</v>
      </c>
      <c r="E159" s="57">
        <f t="shared" si="32"/>
        <v>4.7627786683312485E-3</v>
      </c>
      <c r="F159" s="57">
        <f t="shared" si="40"/>
        <v>0.69985032345768017</v>
      </c>
      <c r="G159" s="57">
        <f t="shared" si="40"/>
        <v>1.0100506340622775</v>
      </c>
      <c r="H159" s="57">
        <f t="shared" si="40"/>
        <v>1.0638120955435297</v>
      </c>
      <c r="I159" s="57">
        <f t="shared" si="40"/>
        <v>1.9066072988440346</v>
      </c>
      <c r="J159" s="57">
        <f t="shared" si="40"/>
        <v>45.15741058674741</v>
      </c>
      <c r="K159" s="57">
        <f t="shared" si="40"/>
        <v>15.783430031976605</v>
      </c>
      <c r="L159" s="57">
        <f t="shared" si="40"/>
        <v>0.83571263627338277</v>
      </c>
      <c r="M159" s="57">
        <f t="shared" si="40"/>
        <v>1.538852940157365</v>
      </c>
      <c r="N159" s="57">
        <f t="shared" si="40"/>
        <v>4.8842518014279843</v>
      </c>
      <c r="P159" s="57">
        <f t="shared" si="37"/>
        <v>1460</v>
      </c>
      <c r="Q159" s="57">
        <f t="shared" si="43"/>
        <v>0</v>
      </c>
      <c r="R159" s="57">
        <f t="shared" si="41"/>
        <v>0</v>
      </c>
      <c r="S159" s="57">
        <f t="shared" si="41"/>
        <v>0.89526535324758505</v>
      </c>
      <c r="T159" s="57">
        <f t="shared" si="41"/>
        <v>0.82342848798252422</v>
      </c>
      <c r="U159" s="57">
        <f t="shared" si="41"/>
        <v>1.6556844712976979</v>
      </c>
      <c r="V159" s="57">
        <f t="shared" si="41"/>
        <v>31.199799457460692</v>
      </c>
      <c r="W159" s="57">
        <f t="shared" si="41"/>
        <v>14.120901649903345</v>
      </c>
      <c r="X159" s="57">
        <f t="shared" si="41"/>
        <v>0.82208668632561399</v>
      </c>
      <c r="Y159" s="57">
        <f t="shared" si="41"/>
        <v>1.4751499773885535</v>
      </c>
      <c r="Z159" s="57">
        <f t="shared" si="41"/>
        <v>3.1183051277893523</v>
      </c>
      <c r="AB159" s="57">
        <f t="shared" si="38"/>
        <v>1460</v>
      </c>
      <c r="AC159" s="57">
        <f t="shared" si="44"/>
        <v>1.3012153307086233E-2</v>
      </c>
      <c r="AD159" s="57">
        <f t="shared" si="42"/>
        <v>1.4410316200388362</v>
      </c>
      <c r="AE159" s="57">
        <f t="shared" si="42"/>
        <v>1.1248359148769738</v>
      </c>
      <c r="AF159" s="57">
        <f t="shared" si="42"/>
        <v>1.304195703104535</v>
      </c>
      <c r="AG159" s="57">
        <f t="shared" si="42"/>
        <v>2.157530126390371</v>
      </c>
      <c r="AH159" s="57">
        <f t="shared" si="42"/>
        <v>59.115021716034391</v>
      </c>
      <c r="AI159" s="57">
        <f t="shared" si="42"/>
        <v>17.445958414049905</v>
      </c>
      <c r="AJ159" s="57">
        <f t="shared" si="42"/>
        <v>0.84933858622114766</v>
      </c>
      <c r="AK159" s="57">
        <f t="shared" si="42"/>
        <v>1.6025559029261767</v>
      </c>
      <c r="AL159" s="57">
        <f t="shared" si="42"/>
        <v>6.6501984750666354</v>
      </c>
    </row>
    <row r="160" spans="2:38" s="57" customFormat="1">
      <c r="B160" s="57">
        <v>6.2530000000000001</v>
      </c>
      <c r="C160" s="57">
        <f t="shared" si="31"/>
        <v>3.328909338993491</v>
      </c>
      <c r="D160" s="57">
        <f>D159*2</f>
        <v>2920</v>
      </c>
      <c r="E160" s="57">
        <f t="shared" si="32"/>
        <v>4.1924033897398618E-3</v>
      </c>
      <c r="F160" s="57">
        <f t="shared" si="40"/>
        <v>0.61603846676388418</v>
      </c>
      <c r="G160" s="57">
        <f t="shared" si="40"/>
        <v>0.88909017129180601</v>
      </c>
      <c r="H160" s="57">
        <f t="shared" si="40"/>
        <v>0.93641333053286746</v>
      </c>
      <c r="I160" s="57">
        <f t="shared" si="40"/>
        <v>1.6782780513664144</v>
      </c>
      <c r="J160" s="57">
        <f t="shared" si="40"/>
        <v>39.749502212767453</v>
      </c>
      <c r="K160" s="57">
        <f t="shared" si="40"/>
        <v>13.893256473949283</v>
      </c>
      <c r="L160" s="57">
        <f t="shared" si="40"/>
        <v>0.73563033958673341</v>
      </c>
      <c r="M160" s="57">
        <f t="shared" si="40"/>
        <v>1.3545647891480379</v>
      </c>
      <c r="N160" s="57">
        <f t="shared" si="40"/>
        <v>4.2993292854030987</v>
      </c>
      <c r="P160" s="57">
        <f t="shared" si="37"/>
        <v>2920</v>
      </c>
      <c r="Q160" s="57">
        <f t="shared" si="43"/>
        <v>0</v>
      </c>
      <c r="R160" s="57">
        <f t="shared" si="41"/>
        <v>0</v>
      </c>
      <c r="S160" s="57">
        <f t="shared" si="41"/>
        <v>0.7880512119172004</v>
      </c>
      <c r="T160" s="57">
        <f t="shared" si="41"/>
        <v>0.72481730196289884</v>
      </c>
      <c r="U160" s="57">
        <f t="shared" si="41"/>
        <v>1.4574049463944894</v>
      </c>
      <c r="V160" s="57">
        <f t="shared" si="41"/>
        <v>27.46341035631028</v>
      </c>
      <c r="W160" s="57">
        <f t="shared" si="41"/>
        <v>12.42982722184323</v>
      </c>
      <c r="X160" s="57">
        <f t="shared" si="41"/>
        <v>0.72363619021983305</v>
      </c>
      <c r="Y160" s="57">
        <f t="shared" si="41"/>
        <v>1.2984906913059031</v>
      </c>
      <c r="Z160" s="57">
        <f t="shared" si="41"/>
        <v>2.7448667885647882</v>
      </c>
      <c r="AB160" s="57">
        <f t="shared" si="38"/>
        <v>2920</v>
      </c>
      <c r="AC160" s="57">
        <f t="shared" si="44"/>
        <v>1.1453859066593309E-2</v>
      </c>
      <c r="AD160" s="57">
        <f t="shared" si="42"/>
        <v>1.2684582403006945</v>
      </c>
      <c r="AE160" s="57">
        <f t="shared" si="42"/>
        <v>0.99012913066641473</v>
      </c>
      <c r="AF160" s="57">
        <f t="shared" si="42"/>
        <v>1.1480093591028362</v>
      </c>
      <c r="AG160" s="57">
        <f t="shared" si="42"/>
        <v>1.899151156338339</v>
      </c>
      <c r="AH160" s="57">
        <f t="shared" si="42"/>
        <v>52.03559406922485</v>
      </c>
      <c r="AI160" s="57">
        <f t="shared" si="42"/>
        <v>15.356685726055368</v>
      </c>
      <c r="AJ160" s="57">
        <f t="shared" si="42"/>
        <v>0.74762448895363032</v>
      </c>
      <c r="AK160" s="57">
        <f t="shared" si="42"/>
        <v>1.4106388869901725</v>
      </c>
      <c r="AL160" s="57">
        <f t="shared" si="42"/>
        <v>5.8537917822414265</v>
      </c>
    </row>
    <row r="161" spans="2:38" s="57" customFormat="1">
      <c r="B161" s="57">
        <v>4.8559999999999999</v>
      </c>
      <c r="C161" s="57">
        <f t="shared" si="31"/>
        <v>2.5851885095398033</v>
      </c>
      <c r="D161" s="57">
        <f>D160*2</f>
        <v>5840</v>
      </c>
      <c r="E161" s="57">
        <f t="shared" si="32"/>
        <v>3.2551080723261247E-3</v>
      </c>
      <c r="F161" s="57">
        <f t="shared" si="40"/>
        <v>0.47831079207074001</v>
      </c>
      <c r="G161" s="57">
        <f t="shared" si="40"/>
        <v>0.69031634710546119</v>
      </c>
      <c r="H161" s="57">
        <f t="shared" si="40"/>
        <v>0.72705947111651015</v>
      </c>
      <c r="I161" s="57">
        <f t="shared" si="40"/>
        <v>1.3030655508914541</v>
      </c>
      <c r="J161" s="57">
        <f t="shared" si="40"/>
        <v>30.862708927385217</v>
      </c>
      <c r="K161" s="57">
        <f t="shared" si="40"/>
        <v>10.787142146179699</v>
      </c>
      <c r="L161" s="57">
        <f t="shared" si="40"/>
        <v>0.57116551868482435</v>
      </c>
      <c r="M161" s="57">
        <f t="shared" si="40"/>
        <v>1.0517248388920195</v>
      </c>
      <c r="N161" s="57">
        <f t="shared" si="40"/>
        <v>3.3381285533623495</v>
      </c>
      <c r="P161" s="57">
        <f t="shared" si="37"/>
        <v>5840</v>
      </c>
      <c r="Q161" s="57">
        <f t="shared" si="43"/>
        <v>0</v>
      </c>
      <c r="R161" s="57">
        <f t="shared" si="41"/>
        <v>0</v>
      </c>
      <c r="S161" s="57">
        <f t="shared" si="41"/>
        <v>0.61186666044491345</v>
      </c>
      <c r="T161" s="57">
        <f t="shared" si="41"/>
        <v>0.56276995108704753</v>
      </c>
      <c r="U161" s="57">
        <f t="shared" si="41"/>
        <v>1.1315730297487163</v>
      </c>
      <c r="V161" s="57">
        <f t="shared" si="41"/>
        <v>21.323417723402212</v>
      </c>
      <c r="W161" s="57">
        <f t="shared" si="41"/>
        <v>9.6508916643041509</v>
      </c>
      <c r="X161" s="57">
        <f t="shared" si="41"/>
        <v>0.56185290040948588</v>
      </c>
      <c r="Y161" s="57">
        <f t="shared" si="41"/>
        <v>1.0081872229791424</v>
      </c>
      <c r="Z161" s="57">
        <f t="shared" si="41"/>
        <v>2.131197122582122</v>
      </c>
      <c r="AB161" s="57">
        <f t="shared" si="38"/>
        <v>5840</v>
      </c>
      <c r="AC161" s="57">
        <f t="shared" si="44"/>
        <v>8.8931206377225753E-3</v>
      </c>
      <c r="AD161" s="57">
        <f t="shared" si="42"/>
        <v>0.98486912483571487</v>
      </c>
      <c r="AE161" s="57">
        <f t="shared" si="42"/>
        <v>0.76876603376601127</v>
      </c>
      <c r="AF161" s="57">
        <f t="shared" si="42"/>
        <v>0.89134899114597277</v>
      </c>
      <c r="AG161" s="57">
        <f t="shared" si="42"/>
        <v>1.4745580720341918</v>
      </c>
      <c r="AH161" s="57">
        <f t="shared" si="42"/>
        <v>40.402000131368396</v>
      </c>
      <c r="AI161" s="57">
        <f t="shared" si="42"/>
        <v>11.92339262805527</v>
      </c>
      <c r="AJ161" s="57">
        <f t="shared" si="42"/>
        <v>0.58047813696016026</v>
      </c>
      <c r="AK161" s="57">
        <f t="shared" si="42"/>
        <v>1.0952624548048966</v>
      </c>
      <c r="AL161" s="57">
        <f t="shared" si="42"/>
        <v>4.5450599841425898</v>
      </c>
    </row>
    <row r="162" spans="2:38" s="57" customFormat="1">
      <c r="B162" s="57">
        <v>4.0343999999999998</v>
      </c>
      <c r="C162" s="57">
        <f t="shared" si="31"/>
        <v>2.1477933531481432</v>
      </c>
      <c r="D162" s="58">
        <f>365*21.772</f>
        <v>7946.78</v>
      </c>
      <c r="E162" s="57">
        <f t="shared" si="32"/>
        <v>2.7039724897348748E-3</v>
      </c>
      <c r="F162" s="57">
        <f t="shared" si="40"/>
        <v>0.397326047112884</v>
      </c>
      <c r="G162" s="57">
        <f t="shared" si="40"/>
        <v>0.57343607963638343</v>
      </c>
      <c r="H162" s="57">
        <f t="shared" si="40"/>
        <v>0.60395807592813633</v>
      </c>
      <c r="I162" s="57">
        <f t="shared" si="40"/>
        <v>1.0824382243671025</v>
      </c>
      <c r="J162" s="57">
        <f t="shared" si="40"/>
        <v>25.637218194942815</v>
      </c>
      <c r="K162" s="57">
        <f t="shared" si="40"/>
        <v>8.9607272502279027</v>
      </c>
      <c r="L162" s="57">
        <f t="shared" si="40"/>
        <v>0.47445916242813552</v>
      </c>
      <c r="M162" s="57">
        <f t="shared" si="40"/>
        <v>0.87365303023645491</v>
      </c>
      <c r="N162" s="57">
        <f t="shared" si="40"/>
        <v>2.7729364355758772</v>
      </c>
      <c r="P162" s="57">
        <f t="shared" si="37"/>
        <v>7946.78</v>
      </c>
      <c r="Q162" s="57">
        <f t="shared" si="43"/>
        <v>0</v>
      </c>
      <c r="R162" s="57">
        <f t="shared" si="41"/>
        <v>0</v>
      </c>
      <c r="S162" s="57">
        <f t="shared" si="41"/>
        <v>0.5082690283910295</v>
      </c>
      <c r="T162" s="57">
        <f t="shared" si="41"/>
        <v>0.46748508251567483</v>
      </c>
      <c r="U162" s="57">
        <f t="shared" si="41"/>
        <v>0.9399817992463636</v>
      </c>
      <c r="V162" s="57">
        <f t="shared" si="41"/>
        <v>17.713063170281117</v>
      </c>
      <c r="W162" s="57">
        <f t="shared" si="41"/>
        <v>8.0168599572922421</v>
      </c>
      <c r="X162" s="57">
        <f t="shared" si="41"/>
        <v>0.46672330141694546</v>
      </c>
      <c r="Y162" s="57">
        <f t="shared" si="41"/>
        <v>0.83748694509233379</v>
      </c>
      <c r="Z162" s="57">
        <f t="shared" si="41"/>
        <v>1.7703554725745603</v>
      </c>
      <c r="AB162" s="57">
        <f t="shared" si="38"/>
        <v>7946.78</v>
      </c>
      <c r="AC162" s="57">
        <f t="shared" si="44"/>
        <v>7.3873902242242067E-3</v>
      </c>
      <c r="AD162" s="57">
        <f t="shared" si="42"/>
        <v>0.81811692895406496</v>
      </c>
      <c r="AE162" s="57">
        <f t="shared" si="42"/>
        <v>0.63860313088173937</v>
      </c>
      <c r="AF162" s="57">
        <f t="shared" si="42"/>
        <v>0.74043106934059788</v>
      </c>
      <c r="AG162" s="57">
        <f t="shared" si="42"/>
        <v>1.2248946494878412</v>
      </c>
      <c r="AH162" s="57">
        <f t="shared" si="42"/>
        <v>33.561373219604661</v>
      </c>
      <c r="AI162" s="57">
        <f t="shared" si="42"/>
        <v>9.9045945431635829</v>
      </c>
      <c r="AJ162" s="57">
        <f t="shared" si="42"/>
        <v>0.4821950234393233</v>
      </c>
      <c r="AK162" s="57">
        <f t="shared" si="42"/>
        <v>0.90981911538057603</v>
      </c>
      <c r="AL162" s="57">
        <f t="shared" si="42"/>
        <v>3.7755173985772044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43</v>
      </c>
      <c r="F170" s="42">
        <v>6.1466000000000003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44</v>
      </c>
      <c r="F171" s="42">
        <v>5.9789899999999996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45</v>
      </c>
      <c r="F172" s="42">
        <v>6.9461199999999996</v>
      </c>
    </row>
    <row r="173" spans="2:38">
      <c r="E173" s="42" t="s">
        <v>46</v>
      </c>
      <c r="F173" s="42">
        <v>7.5262599999999997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42" t="s">
        <v>47</v>
      </c>
      <c r="F174" s="42">
        <v>6.7503299999999999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 ht="12" thickBot="1">
      <c r="E175" s="53" t="s">
        <v>35</v>
      </c>
      <c r="F175" s="53">
        <f>SUM(F170:F174)</f>
        <v>33.348300000000002</v>
      </c>
      <c r="G175" s="42" t="s">
        <v>36</v>
      </c>
    </row>
    <row r="176" spans="2:38" ht="12" thickBot="1">
      <c r="E176" s="42" t="s">
        <v>37</v>
      </c>
      <c r="J176" s="69">
        <v>5.5</v>
      </c>
      <c r="K176" s="70" t="s">
        <v>38</v>
      </c>
      <c r="L176" s="42" t="s">
        <v>39</v>
      </c>
    </row>
    <row r="177" spans="4:38">
      <c r="E177" s="42" t="s">
        <v>93</v>
      </c>
    </row>
    <row r="178" spans="4:38">
      <c r="E178" s="42" t="s">
        <v>41</v>
      </c>
    </row>
    <row r="180" spans="4:38">
      <c r="D180" s="53" t="s">
        <v>55</v>
      </c>
      <c r="E180" s="53" t="s">
        <v>54</v>
      </c>
    </row>
    <row r="181" spans="4:38">
      <c r="E181" s="53" t="s">
        <v>57</v>
      </c>
    </row>
    <row r="183" spans="4:38">
      <c r="E183" s="53"/>
    </row>
    <row r="184" spans="4:38">
      <c r="D184" s="53" t="str">
        <f>D80</f>
        <v>Average</v>
      </c>
      <c r="E184" s="53" t="str">
        <f>E80</f>
        <v>Blood</v>
      </c>
      <c r="F184" s="53" t="str">
        <f t="shared" ref="F184:N185" si="45">F80</f>
        <v>Thymus</v>
      </c>
      <c r="G184" s="53" t="str">
        <f t="shared" si="45"/>
        <v>Heart</v>
      </c>
      <c r="H184" s="53" t="str">
        <f t="shared" si="45"/>
        <v>Lungs</v>
      </c>
      <c r="I184" s="53" t="str">
        <f t="shared" si="45"/>
        <v>Kidneys</v>
      </c>
      <c r="J184" s="53" t="str">
        <f t="shared" si="45"/>
        <v>Spleen</v>
      </c>
      <c r="K184" s="53" t="str">
        <f t="shared" si="45"/>
        <v>Liver</v>
      </c>
      <c r="L184" s="53" t="str">
        <f t="shared" si="45"/>
        <v>ART</v>
      </c>
      <c r="M184" s="53" t="str">
        <f t="shared" si="45"/>
        <v>Carcass</v>
      </c>
      <c r="N184" s="53" t="str">
        <f t="shared" si="45"/>
        <v>Tumor</v>
      </c>
      <c r="O184" s="53"/>
      <c r="P184" s="53" t="str">
        <f>P80</f>
        <v>Average -STDEV</v>
      </c>
      <c r="Q184" s="53" t="str">
        <f>Q80</f>
        <v>Blood</v>
      </c>
      <c r="R184" s="53" t="str">
        <f t="shared" ref="R184:Z185" si="46">R80</f>
        <v>Thymus</v>
      </c>
      <c r="S184" s="53" t="str">
        <f t="shared" si="46"/>
        <v>Heart</v>
      </c>
      <c r="T184" s="53" t="str">
        <f t="shared" si="46"/>
        <v>Lungs</v>
      </c>
      <c r="U184" s="53" t="str">
        <f t="shared" si="46"/>
        <v>Kidneys</v>
      </c>
      <c r="V184" s="53" t="str">
        <f t="shared" si="46"/>
        <v>Spleen</v>
      </c>
      <c r="W184" s="53" t="str">
        <f t="shared" si="46"/>
        <v>Liver</v>
      </c>
      <c r="X184" s="53" t="str">
        <f t="shared" si="46"/>
        <v>ART</v>
      </c>
      <c r="Y184" s="53" t="str">
        <f t="shared" si="46"/>
        <v>Carcass</v>
      </c>
      <c r="Z184" s="53" t="str">
        <f t="shared" si="46"/>
        <v>Tumor</v>
      </c>
      <c r="AA184" s="53"/>
      <c r="AB184" s="53" t="str">
        <f>AB80</f>
        <v>Average +STDEV</v>
      </c>
      <c r="AC184" s="53" t="str">
        <f>AC80</f>
        <v>Blood</v>
      </c>
      <c r="AD184" s="53" t="str">
        <f t="shared" ref="AD184:AL185" si="47">AD80</f>
        <v>Thymus</v>
      </c>
      <c r="AE184" s="53" t="str">
        <f t="shared" si="47"/>
        <v>Heart</v>
      </c>
      <c r="AF184" s="53" t="str">
        <f t="shared" si="47"/>
        <v>Lungs</v>
      </c>
      <c r="AG184" s="53" t="str">
        <f t="shared" si="47"/>
        <v>Kidneys</v>
      </c>
      <c r="AH184" s="53" t="str">
        <f t="shared" si="47"/>
        <v>Spleen</v>
      </c>
      <c r="AI184" s="53" t="str">
        <f t="shared" si="47"/>
        <v>Liver</v>
      </c>
      <c r="AJ184" s="53" t="str">
        <f t="shared" si="47"/>
        <v>ART</v>
      </c>
      <c r="AK184" s="53" t="str">
        <f t="shared" si="47"/>
        <v>Carcass</v>
      </c>
      <c r="AL184" s="53" t="str">
        <f t="shared" si="47"/>
        <v>Tumor</v>
      </c>
    </row>
    <row r="185" spans="4:38">
      <c r="D185" s="42">
        <f>D81</f>
        <v>0</v>
      </c>
      <c r="E185" s="42">
        <f>E81</f>
        <v>0</v>
      </c>
      <c r="F185" s="42">
        <f t="shared" si="45"/>
        <v>0</v>
      </c>
      <c r="G185" s="42">
        <f t="shared" si="45"/>
        <v>0</v>
      </c>
      <c r="H185" s="42">
        <f t="shared" si="45"/>
        <v>0</v>
      </c>
      <c r="I185" s="42">
        <f t="shared" si="45"/>
        <v>0</v>
      </c>
      <c r="J185" s="42">
        <f t="shared" si="45"/>
        <v>0</v>
      </c>
      <c r="K185" s="42">
        <f t="shared" si="45"/>
        <v>0</v>
      </c>
      <c r="L185" s="42">
        <f t="shared" si="45"/>
        <v>0</v>
      </c>
      <c r="M185" s="42">
        <f t="shared" si="45"/>
        <v>0</v>
      </c>
      <c r="N185" s="42">
        <f t="shared" si="45"/>
        <v>0</v>
      </c>
      <c r="Q185" s="42">
        <f>Q81</f>
        <v>0</v>
      </c>
      <c r="R185" s="42">
        <f t="shared" si="46"/>
        <v>0</v>
      </c>
      <c r="S185" s="42">
        <f t="shared" si="46"/>
        <v>0</v>
      </c>
      <c r="T185" s="42">
        <f t="shared" si="46"/>
        <v>0</v>
      </c>
      <c r="U185" s="42">
        <f t="shared" si="46"/>
        <v>0</v>
      </c>
      <c r="V185" s="42">
        <f t="shared" si="46"/>
        <v>0</v>
      </c>
      <c r="W185" s="42">
        <f t="shared" si="46"/>
        <v>0</v>
      </c>
      <c r="X185" s="42">
        <f t="shared" si="46"/>
        <v>0</v>
      </c>
      <c r="Y185" s="42">
        <f t="shared" si="46"/>
        <v>0</v>
      </c>
      <c r="Z185" s="42">
        <f t="shared" si="46"/>
        <v>0</v>
      </c>
      <c r="AC185" s="42">
        <f>AC81</f>
        <v>0</v>
      </c>
      <c r="AD185" s="42">
        <f t="shared" si="47"/>
        <v>0</v>
      </c>
      <c r="AE185" s="42">
        <f t="shared" si="47"/>
        <v>0</v>
      </c>
      <c r="AF185" s="42">
        <f t="shared" si="47"/>
        <v>0</v>
      </c>
      <c r="AG185" s="42">
        <f t="shared" si="47"/>
        <v>0</v>
      </c>
      <c r="AH185" s="42">
        <f t="shared" si="47"/>
        <v>0</v>
      </c>
      <c r="AI185" s="42">
        <f t="shared" si="47"/>
        <v>0</v>
      </c>
      <c r="AJ185" s="42">
        <f t="shared" si="47"/>
        <v>0</v>
      </c>
      <c r="AK185" s="42">
        <f t="shared" si="47"/>
        <v>0</v>
      </c>
      <c r="AL185" s="42">
        <f t="shared" si="47"/>
        <v>0</v>
      </c>
    </row>
    <row r="186" spans="4:38">
      <c r="D186" s="42">
        <f t="shared" ref="D186:D249" si="48">D82</f>
        <v>4.1666666666666664E-2</v>
      </c>
      <c r="E186" s="42">
        <f>E82/$J$176/2220*$F$175*60*24</f>
        <v>25.19429324279329</v>
      </c>
      <c r="F186" s="42">
        <f t="shared" ref="E186:N201" si="49">F82/$J$176/2220*$F$175*60*24</f>
        <v>8.3730183127534854</v>
      </c>
      <c r="G186" s="42">
        <f t="shared" si="49"/>
        <v>7.3595697146370647</v>
      </c>
      <c r="H186" s="42">
        <f t="shared" si="49"/>
        <v>12.000465252824352</v>
      </c>
      <c r="I186" s="42">
        <f t="shared" si="49"/>
        <v>10.170554438268542</v>
      </c>
      <c r="J186" s="42">
        <f t="shared" si="49"/>
        <v>38.367027173814876</v>
      </c>
      <c r="K186" s="42">
        <f t="shared" si="49"/>
        <v>14.611228314208415</v>
      </c>
      <c r="L186" s="42">
        <f t="shared" si="49"/>
        <v>1.231454943530055</v>
      </c>
      <c r="M186" s="42">
        <f t="shared" si="49"/>
        <v>1.9661966707338692</v>
      </c>
      <c r="N186" s="42">
        <f t="shared" si="49"/>
        <v>1.6349927819677532</v>
      </c>
      <c r="Q186" s="42">
        <f t="shared" ref="Q186:Z201" si="50">Q82/$J$176/2220*$F$175*60*24</f>
        <v>24.658704823664316</v>
      </c>
      <c r="R186" s="42">
        <f t="shared" si="50"/>
        <v>6.5659118043938758</v>
      </c>
      <c r="S186" s="42">
        <f t="shared" si="50"/>
        <v>6.9301403203371432</v>
      </c>
      <c r="T186" s="42">
        <f t="shared" si="50"/>
        <v>11.628685540963387</v>
      </c>
      <c r="U186" s="42">
        <f t="shared" si="50"/>
        <v>9.5270174809585697</v>
      </c>
      <c r="V186" s="42">
        <f t="shared" si="50"/>
        <v>33.802348467216774</v>
      </c>
      <c r="W186" s="42">
        <f t="shared" si="50"/>
        <v>13.088188758040278</v>
      </c>
      <c r="X186" s="42">
        <f t="shared" si="50"/>
        <v>1.1060136698780523</v>
      </c>
      <c r="Y186" s="42">
        <f t="shared" si="50"/>
        <v>1.7585118439313447</v>
      </c>
      <c r="Z186" s="42">
        <f t="shared" si="50"/>
        <v>0.20855940061073402</v>
      </c>
      <c r="AC186" s="42">
        <f t="shared" ref="AC186:AL201" si="51">AC82/$J$176/2220*$F$175*60*24</f>
        <v>25.729881661922271</v>
      </c>
      <c r="AD186" s="42">
        <f t="shared" si="51"/>
        <v>10.1801248211131</v>
      </c>
      <c r="AE186" s="42">
        <f t="shared" si="51"/>
        <v>7.7889991089369879</v>
      </c>
      <c r="AF186" s="42">
        <f t="shared" si="51"/>
        <v>12.372244964685354</v>
      </c>
      <c r="AG186" s="42">
        <f t="shared" si="51"/>
        <v>10.814091395578473</v>
      </c>
      <c r="AH186" s="42">
        <f t="shared" si="51"/>
        <v>42.931705880412949</v>
      </c>
      <c r="AI186" s="42">
        <f t="shared" si="51"/>
        <v>16.134267870376554</v>
      </c>
      <c r="AJ186" s="42">
        <f t="shared" si="51"/>
        <v>1.3568962171820578</v>
      </c>
      <c r="AK186" s="42">
        <f t="shared" si="51"/>
        <v>2.1738814975363936</v>
      </c>
      <c r="AL186" s="42">
        <f t="shared" si="51"/>
        <v>3.0614261633247706</v>
      </c>
    </row>
    <row r="187" spans="4:38">
      <c r="D187" s="42">
        <f t="shared" si="48"/>
        <v>7.4999999999999997E-2</v>
      </c>
      <c r="E187" s="42">
        <f t="shared" si="49"/>
        <v>21.293224458872114</v>
      </c>
      <c r="F187" s="42">
        <f t="shared" si="49"/>
        <v>7.4111077086089656</v>
      </c>
      <c r="G187" s="42">
        <f t="shared" si="49"/>
        <v>6.7436880909226158</v>
      </c>
      <c r="H187" s="42">
        <f t="shared" si="49"/>
        <v>10.63542226791705</v>
      </c>
      <c r="I187" s="42">
        <f t="shared" si="49"/>
        <v>9.8005511410836821</v>
      </c>
      <c r="J187" s="42">
        <f t="shared" si="49"/>
        <v>36.56675177368092</v>
      </c>
      <c r="K187" s="42">
        <f t="shared" si="49"/>
        <v>14.855192699160712</v>
      </c>
      <c r="L187" s="42">
        <f t="shared" si="49"/>
        <v>1.5691789121267852</v>
      </c>
      <c r="M187" s="42">
        <f t="shared" si="49"/>
        <v>2.0469263958495789</v>
      </c>
      <c r="N187" s="42">
        <f t="shared" si="49"/>
        <v>3.9145494682149748</v>
      </c>
      <c r="Q187" s="42">
        <f t="shared" si="50"/>
        <v>20.568011184964611</v>
      </c>
      <c r="R187" s="42">
        <f t="shared" si="50"/>
        <v>5.9000194658972296</v>
      </c>
      <c r="S187" s="42">
        <f t="shared" si="50"/>
        <v>5.7966131746957625</v>
      </c>
      <c r="T187" s="42">
        <f t="shared" si="50"/>
        <v>10.152071054293209</v>
      </c>
      <c r="U187" s="42">
        <f t="shared" si="50"/>
        <v>8.8216203075969979</v>
      </c>
      <c r="V187" s="42">
        <f t="shared" si="50"/>
        <v>31.862479825186224</v>
      </c>
      <c r="W187" s="42">
        <f t="shared" si="50"/>
        <v>12.707757255332456</v>
      </c>
      <c r="X187" s="42">
        <f t="shared" si="50"/>
        <v>1.4141812077046851</v>
      </c>
      <c r="Y187" s="42">
        <f t="shared" si="50"/>
        <v>1.8965729917883039</v>
      </c>
      <c r="Z187" s="42">
        <f t="shared" si="50"/>
        <v>1.0409446673790419</v>
      </c>
      <c r="AC187" s="42">
        <f t="shared" si="51"/>
        <v>22.018437732779617</v>
      </c>
      <c r="AD187" s="42">
        <f t="shared" si="51"/>
        <v>8.9221959513207025</v>
      </c>
      <c r="AE187" s="42">
        <f t="shared" si="51"/>
        <v>7.6618706952266749</v>
      </c>
      <c r="AF187" s="42">
        <f t="shared" si="51"/>
        <v>11.118773481540849</v>
      </c>
      <c r="AG187" s="42">
        <f t="shared" si="51"/>
        <v>10.747490549853811</v>
      </c>
      <c r="AH187" s="42">
        <f t="shared" si="51"/>
        <v>41.271023722175812</v>
      </c>
      <c r="AI187" s="42">
        <f t="shared" si="51"/>
        <v>16.983091366034046</v>
      </c>
      <c r="AJ187" s="42">
        <f t="shared" si="51"/>
        <v>1.7240943926578751</v>
      </c>
      <c r="AK187" s="42">
        <f t="shared" si="51"/>
        <v>2.1980629141173917</v>
      </c>
      <c r="AL187" s="42">
        <f t="shared" si="51"/>
        <v>6.7881542690508949</v>
      </c>
    </row>
    <row r="188" spans="4:38">
      <c r="D188" s="42">
        <f t="shared" si="48"/>
        <v>0.1</v>
      </c>
      <c r="E188" s="42">
        <f t="shared" si="49"/>
        <v>18.313758021274076</v>
      </c>
      <c r="F188" s="42">
        <f t="shared" si="49"/>
        <v>6.6773511788196345</v>
      </c>
      <c r="G188" s="42">
        <f t="shared" si="49"/>
        <v>6.2731361784254061</v>
      </c>
      <c r="H188" s="42">
        <f t="shared" si="49"/>
        <v>9.5821566645731622</v>
      </c>
      <c r="I188" s="42">
        <f t="shared" si="49"/>
        <v>9.5260984878624111</v>
      </c>
      <c r="J188" s="42">
        <f t="shared" si="49"/>
        <v>35.203373257022044</v>
      </c>
      <c r="K188" s="42">
        <f t="shared" si="49"/>
        <v>15.04017806979345</v>
      </c>
      <c r="L188" s="42">
        <f t="shared" si="49"/>
        <v>1.8313200022140985</v>
      </c>
      <c r="M188" s="42">
        <f t="shared" si="49"/>
        <v>2.108953698099624</v>
      </c>
      <c r="N188" s="42">
        <f t="shared" si="49"/>
        <v>5.5847484203310334</v>
      </c>
      <c r="Q188" s="42">
        <f t="shared" si="50"/>
        <v>17.43668809815642</v>
      </c>
      <c r="R188" s="42">
        <f t="shared" si="50"/>
        <v>5.3919258297268353</v>
      </c>
      <c r="S188" s="42">
        <f t="shared" si="50"/>
        <v>4.9158758334742947</v>
      </c>
      <c r="T188" s="42">
        <f t="shared" si="50"/>
        <v>9.0176861850038534</v>
      </c>
      <c r="U188" s="42">
        <f t="shared" si="50"/>
        <v>8.2856565573951357</v>
      </c>
      <c r="V188" s="42">
        <f t="shared" si="50"/>
        <v>30.366819731766178</v>
      </c>
      <c r="W188" s="42">
        <f t="shared" si="50"/>
        <v>12.428541042581287</v>
      </c>
      <c r="X188" s="42">
        <f t="shared" si="50"/>
        <v>1.6526870409395045</v>
      </c>
      <c r="Y188" s="42">
        <f t="shared" si="50"/>
        <v>2.003675327135813</v>
      </c>
      <c r="Z188" s="42">
        <f t="shared" si="50"/>
        <v>1.6616340882637797</v>
      </c>
      <c r="AC188" s="42">
        <f t="shared" si="51"/>
        <v>19.190827944391724</v>
      </c>
      <c r="AD188" s="42">
        <f t="shared" si="51"/>
        <v>7.9627765279123954</v>
      </c>
      <c r="AE188" s="42">
        <f t="shared" si="51"/>
        <v>7.5660454650030644</v>
      </c>
      <c r="AF188" s="42">
        <f t="shared" si="51"/>
        <v>10.14662714414243</v>
      </c>
      <c r="AG188" s="42">
        <f t="shared" si="51"/>
        <v>10.695286790551853</v>
      </c>
      <c r="AH188" s="42">
        <f t="shared" si="51"/>
        <v>40.039926782277782</v>
      </c>
      <c r="AI188" s="42">
        <f t="shared" si="51"/>
        <v>17.608301366515107</v>
      </c>
      <c r="AJ188" s="42">
        <f t="shared" si="51"/>
        <v>2.009769828458698</v>
      </c>
      <c r="AK188" s="42">
        <f t="shared" si="51"/>
        <v>2.2159762779779912</v>
      </c>
      <c r="AL188" s="42">
        <f t="shared" si="51"/>
        <v>9.5078627523982782</v>
      </c>
    </row>
    <row r="189" spans="4:38">
      <c r="D189" s="42">
        <f t="shared" si="48"/>
        <v>0.125</v>
      </c>
      <c r="E189" s="42">
        <f t="shared" si="49"/>
        <v>15.674883148677711</v>
      </c>
      <c r="F189" s="42">
        <f t="shared" si="49"/>
        <v>6.0564427743906153</v>
      </c>
      <c r="G189" s="42">
        <f t="shared" si="49"/>
        <v>5.8566619577081127</v>
      </c>
      <c r="H189" s="42">
        <f t="shared" si="49"/>
        <v>8.6675759316445102</v>
      </c>
      <c r="I189" s="42">
        <f t="shared" si="49"/>
        <v>9.2691177970281871</v>
      </c>
      <c r="J189" s="42">
        <f t="shared" si="49"/>
        <v>34.053765769744757</v>
      </c>
      <c r="K189" s="42">
        <f t="shared" si="49"/>
        <v>15.226888082070619</v>
      </c>
      <c r="L189" s="42">
        <f t="shared" si="49"/>
        <v>2.0550145089769272</v>
      </c>
      <c r="M189" s="42">
        <f t="shared" si="49"/>
        <v>2.1632595024246464</v>
      </c>
      <c r="N189" s="42">
        <f t="shared" si="49"/>
        <v>7.1849846630708267</v>
      </c>
      <c r="Q189" s="42">
        <f t="shared" si="50"/>
        <v>14.675321037957453</v>
      </c>
      <c r="R189" s="42">
        <f t="shared" si="50"/>
        <v>4.9619152481058126</v>
      </c>
      <c r="S189" s="42">
        <f t="shared" si="50"/>
        <v>4.1614337518444184</v>
      </c>
      <c r="T189" s="42">
        <f t="shared" si="50"/>
        <v>8.0242668819728138</v>
      </c>
      <c r="U189" s="42">
        <f t="shared" si="50"/>
        <v>7.8061990835052741</v>
      </c>
      <c r="V189" s="42">
        <f t="shared" si="50"/>
        <v>29.094608234046373</v>
      </c>
      <c r="W189" s="42">
        <f t="shared" si="50"/>
        <v>12.196807307897775</v>
      </c>
      <c r="X189" s="42">
        <f t="shared" si="50"/>
        <v>1.8559309008051152</v>
      </c>
      <c r="Y189" s="42">
        <f t="shared" si="50"/>
        <v>2.0950450037722548</v>
      </c>
      <c r="Z189" s="42">
        <f t="shared" si="50"/>
        <v>2.2370742499451817</v>
      </c>
      <c r="AC189" s="42">
        <f t="shared" si="51"/>
        <v>16.674445259397977</v>
      </c>
      <c r="AD189" s="42">
        <f t="shared" si="51"/>
        <v>7.1509703006754179</v>
      </c>
      <c r="AE189" s="42">
        <f t="shared" si="51"/>
        <v>7.469809731973049</v>
      </c>
      <c r="AF189" s="42">
        <f t="shared" si="51"/>
        <v>9.3108849813162067</v>
      </c>
      <c r="AG189" s="42">
        <f t="shared" si="51"/>
        <v>10.641151781242664</v>
      </c>
      <c r="AH189" s="42">
        <f t="shared" si="51"/>
        <v>39.012923305443124</v>
      </c>
      <c r="AI189" s="42">
        <f t="shared" si="51"/>
        <v>18.201466648985232</v>
      </c>
      <c r="AJ189" s="42">
        <f t="shared" si="51"/>
        <v>2.2538645265492683</v>
      </c>
      <c r="AK189" s="42">
        <f t="shared" si="51"/>
        <v>2.2336987573456044</v>
      </c>
      <c r="AL189" s="42">
        <f t="shared" si="51"/>
        <v>12.132895076196485</v>
      </c>
    </row>
    <row r="190" spans="4:38">
      <c r="D190" s="42">
        <f t="shared" si="48"/>
        <v>0.25</v>
      </c>
      <c r="E190" s="42">
        <f t="shared" si="49"/>
        <v>10.695510802750732</v>
      </c>
      <c r="F190" s="42">
        <f t="shared" si="49"/>
        <v>5.745679177123554</v>
      </c>
      <c r="G190" s="42">
        <f t="shared" si="49"/>
        <v>5.0860776615993348</v>
      </c>
      <c r="H190" s="42">
        <f t="shared" si="49"/>
        <v>7.5060696041632271</v>
      </c>
      <c r="I190" s="42">
        <f t="shared" si="49"/>
        <v>8.3756414098186607</v>
      </c>
      <c r="J190" s="42">
        <f t="shared" si="49"/>
        <v>33.580782962493224</v>
      </c>
      <c r="K190" s="42">
        <f t="shared" si="49"/>
        <v>16.26068820531966</v>
      </c>
      <c r="L190" s="42">
        <f t="shared" si="49"/>
        <v>2.2247816903973967</v>
      </c>
      <c r="M190" s="42">
        <f t="shared" si="49"/>
        <v>2.246795718305743</v>
      </c>
      <c r="N190" s="42">
        <f t="shared" si="49"/>
        <v>13.846661452106812</v>
      </c>
      <c r="Q190" s="42">
        <f t="shared" si="50"/>
        <v>9.8256955961938512</v>
      </c>
      <c r="R190" s="42">
        <f t="shared" si="50"/>
        <v>4.7449346505406123</v>
      </c>
      <c r="S190" s="42">
        <f t="shared" si="50"/>
        <v>3.5105488890380303</v>
      </c>
      <c r="T190" s="42">
        <f t="shared" si="50"/>
        <v>6.4979976477978214</v>
      </c>
      <c r="U190" s="42">
        <f t="shared" si="50"/>
        <v>6.7633784702578321</v>
      </c>
      <c r="V190" s="42">
        <f t="shared" si="50"/>
        <v>28.239688249272167</v>
      </c>
      <c r="W190" s="42">
        <f t="shared" si="50"/>
        <v>12.215812241383855</v>
      </c>
      <c r="X190" s="42">
        <f t="shared" si="50"/>
        <v>2.0017772976089425</v>
      </c>
      <c r="Y190" s="42">
        <f t="shared" si="50"/>
        <v>2.1638735992209179</v>
      </c>
      <c r="Z190" s="42">
        <f t="shared" si="50"/>
        <v>4.0970533617691558</v>
      </c>
      <c r="AC190" s="42">
        <f t="shared" si="51"/>
        <v>11.565326009307615</v>
      </c>
      <c r="AD190" s="42">
        <f t="shared" si="51"/>
        <v>6.7464237037065331</v>
      </c>
      <c r="AE190" s="42">
        <f t="shared" si="51"/>
        <v>6.9560985170802159</v>
      </c>
      <c r="AF190" s="42">
        <f t="shared" si="51"/>
        <v>8.5003947018550647</v>
      </c>
      <c r="AG190" s="42">
        <f t="shared" si="51"/>
        <v>10.319179187708757</v>
      </c>
      <c r="AH190" s="42">
        <f t="shared" si="51"/>
        <v>38.921877675714285</v>
      </c>
      <c r="AI190" s="42">
        <f t="shared" si="51"/>
        <v>20.507869714711799</v>
      </c>
      <c r="AJ190" s="42">
        <f t="shared" si="51"/>
        <v>2.4461118288872994</v>
      </c>
      <c r="AK190" s="42">
        <f t="shared" si="51"/>
        <v>2.3227317107488519</v>
      </c>
      <c r="AL190" s="42">
        <f t="shared" si="51"/>
        <v>23.596269542444436</v>
      </c>
    </row>
    <row r="191" spans="4:38">
      <c r="D191" s="42">
        <f t="shared" si="48"/>
        <v>0.375</v>
      </c>
      <c r="E191" s="42">
        <f t="shared" si="49"/>
        <v>7.7292103018846001</v>
      </c>
      <c r="F191" s="42">
        <f t="shared" si="49"/>
        <v>6.5318440329726561</v>
      </c>
      <c r="G191" s="42">
        <f t="shared" si="49"/>
        <v>4.6546195693834811</v>
      </c>
      <c r="H191" s="42">
        <f t="shared" si="49"/>
        <v>7.098481156066585</v>
      </c>
      <c r="I191" s="42">
        <f t="shared" si="49"/>
        <v>7.701069256248628</v>
      </c>
      <c r="J191" s="42">
        <f t="shared" si="49"/>
        <v>35.501753558443603</v>
      </c>
      <c r="K191" s="42">
        <f t="shared" si="49"/>
        <v>17.576241605685166</v>
      </c>
      <c r="L191" s="42">
        <f t="shared" si="49"/>
        <v>2.2005889654446014</v>
      </c>
      <c r="M191" s="42">
        <f t="shared" si="49"/>
        <v>2.2886898726586944</v>
      </c>
      <c r="N191" s="42">
        <f t="shared" si="49"/>
        <v>19.367752060583328</v>
      </c>
      <c r="Q191" s="42">
        <f t="shared" si="50"/>
        <v>7.0886360019603716</v>
      </c>
      <c r="R191" s="42">
        <f t="shared" si="50"/>
        <v>5.281483278853047</v>
      </c>
      <c r="S191" s="42">
        <f t="shared" si="50"/>
        <v>3.4567166923901738</v>
      </c>
      <c r="T191" s="42">
        <f t="shared" si="50"/>
        <v>5.763622186707396</v>
      </c>
      <c r="U191" s="42">
        <f t="shared" si="50"/>
        <v>6.0999813194795705</v>
      </c>
      <c r="V191" s="42">
        <f t="shared" si="50"/>
        <v>28.876878994455005</v>
      </c>
      <c r="W191" s="42">
        <f t="shared" si="50"/>
        <v>13.115574914614129</v>
      </c>
      <c r="X191" s="42">
        <f t="shared" si="50"/>
        <v>1.9420888388548299</v>
      </c>
      <c r="Y191" s="42">
        <f t="shared" si="50"/>
        <v>2.1516225868834375</v>
      </c>
      <c r="Z191" s="42">
        <f t="shared" si="50"/>
        <v>5.5358535979149091</v>
      </c>
      <c r="AC191" s="42">
        <f t="shared" si="51"/>
        <v>8.3697846018088686</v>
      </c>
      <c r="AD191" s="42">
        <f t="shared" si="51"/>
        <v>7.7822047870922653</v>
      </c>
      <c r="AE191" s="42">
        <f t="shared" si="51"/>
        <v>6.347504915828047</v>
      </c>
      <c r="AF191" s="42">
        <f t="shared" si="51"/>
        <v>8.3617419031676672</v>
      </c>
      <c r="AG191" s="42">
        <f t="shared" si="51"/>
        <v>9.877287120672678</v>
      </c>
      <c r="AH191" s="42">
        <f t="shared" si="51"/>
        <v>42.126628122432095</v>
      </c>
      <c r="AI191" s="42">
        <f t="shared" si="51"/>
        <v>22.388133202062392</v>
      </c>
      <c r="AJ191" s="42">
        <f t="shared" si="51"/>
        <v>2.447412636538127</v>
      </c>
      <c r="AK191" s="42">
        <f t="shared" si="51"/>
        <v>2.4175281536990441</v>
      </c>
      <c r="AL191" s="42">
        <f t="shared" si="51"/>
        <v>33.199650523251748</v>
      </c>
    </row>
    <row r="192" spans="4:38">
      <c r="D192" s="42">
        <f t="shared" si="48"/>
        <v>0.5</v>
      </c>
      <c r="E192" s="42">
        <f t="shared" si="49"/>
        <v>5.3076173577708126</v>
      </c>
      <c r="F192" s="42">
        <f t="shared" si="49"/>
        <v>7.7317798655844481</v>
      </c>
      <c r="G192" s="42">
        <f t="shared" si="49"/>
        <v>4.3157981520413671</v>
      </c>
      <c r="H192" s="42">
        <f t="shared" si="49"/>
        <v>6.7950644126555497</v>
      </c>
      <c r="I192" s="42">
        <f t="shared" si="49"/>
        <v>7.1694437225454113</v>
      </c>
      <c r="J192" s="42">
        <f t="shared" si="49"/>
        <v>38.452294849473169</v>
      </c>
      <c r="K192" s="42">
        <f t="shared" si="49"/>
        <v>19.027886593657392</v>
      </c>
      <c r="L192" s="42">
        <f t="shared" si="49"/>
        <v>2.1615112891029247</v>
      </c>
      <c r="M192" s="42">
        <f t="shared" si="49"/>
        <v>2.3229669080383823</v>
      </c>
      <c r="N192" s="42">
        <f t="shared" si="49"/>
        <v>23.885008012973241</v>
      </c>
      <c r="Q192" s="42">
        <f t="shared" si="50"/>
        <v>4.8539808573596481</v>
      </c>
      <c r="R192" s="42">
        <f t="shared" si="50"/>
        <v>6.1004259220668393</v>
      </c>
      <c r="S192" s="42">
        <f t="shared" si="50"/>
        <v>3.4177592199017628</v>
      </c>
      <c r="T192" s="42">
        <f t="shared" si="50"/>
        <v>5.1817940893992649</v>
      </c>
      <c r="U192" s="42">
        <f t="shared" si="50"/>
        <v>5.568617683653259</v>
      </c>
      <c r="V192" s="42">
        <f t="shared" si="50"/>
        <v>29.871296851204388</v>
      </c>
      <c r="W192" s="42">
        <f t="shared" si="50"/>
        <v>14.488896889544531</v>
      </c>
      <c r="X192" s="42">
        <f t="shared" si="50"/>
        <v>1.8491185965579469</v>
      </c>
      <c r="Y192" s="42">
        <f t="shared" si="50"/>
        <v>2.1318399707254172</v>
      </c>
      <c r="Z192" s="42">
        <f t="shared" si="50"/>
        <v>6.7130537911250583</v>
      </c>
      <c r="AC192" s="42">
        <f t="shared" si="51"/>
        <v>5.761253858181977</v>
      </c>
      <c r="AD192" s="42">
        <f t="shared" si="51"/>
        <v>9.3631338091020524</v>
      </c>
      <c r="AE192" s="42">
        <f t="shared" si="51"/>
        <v>5.6956799848572341</v>
      </c>
      <c r="AF192" s="42">
        <f t="shared" si="51"/>
        <v>8.2617015767272211</v>
      </c>
      <c r="AG192" s="42">
        <f t="shared" si="51"/>
        <v>9.3592028073563345</v>
      </c>
      <c r="AH192" s="42">
        <f t="shared" si="51"/>
        <v>47.033292847742118</v>
      </c>
      <c r="AI192" s="42">
        <f t="shared" si="51"/>
        <v>23.926530600803773</v>
      </c>
      <c r="AJ192" s="42">
        <f t="shared" si="51"/>
        <v>2.448476933706984</v>
      </c>
      <c r="AK192" s="42">
        <f t="shared" si="51"/>
        <v>2.5116572642745569</v>
      </c>
      <c r="AL192" s="42">
        <f t="shared" si="51"/>
        <v>41.056962234821469</v>
      </c>
    </row>
    <row r="193" spans="4:38">
      <c r="D193" s="42">
        <f t="shared" si="48"/>
        <v>0.625</v>
      </c>
      <c r="E193" s="42">
        <f t="shared" si="49"/>
        <v>3.4247247624820081</v>
      </c>
      <c r="F193" s="42">
        <f t="shared" si="49"/>
        <v>9.0972240889012888</v>
      </c>
      <c r="G193" s="42">
        <f t="shared" si="49"/>
        <v>4.0537699680021451</v>
      </c>
      <c r="H193" s="42">
        <f t="shared" si="49"/>
        <v>6.5622508773345736</v>
      </c>
      <c r="I193" s="42">
        <f t="shared" si="49"/>
        <v>6.7581022154471428</v>
      </c>
      <c r="J193" s="42">
        <f t="shared" si="49"/>
        <v>41.843475647834602</v>
      </c>
      <c r="K193" s="42">
        <f t="shared" si="49"/>
        <v>20.448267185544239</v>
      </c>
      <c r="L193" s="42">
        <f t="shared" si="49"/>
        <v>2.1131343463716306</v>
      </c>
      <c r="M193" s="42">
        <f t="shared" si="49"/>
        <v>2.3496268244448086</v>
      </c>
      <c r="N193" s="42">
        <f t="shared" si="49"/>
        <v>27.39842930927648</v>
      </c>
      <c r="Q193" s="42">
        <f t="shared" si="50"/>
        <v>3.116418495277693</v>
      </c>
      <c r="R193" s="42">
        <f t="shared" si="50"/>
        <v>7.0323261712411078</v>
      </c>
      <c r="S193" s="42">
        <f t="shared" si="50"/>
        <v>3.3879965676014825</v>
      </c>
      <c r="T193" s="42">
        <f t="shared" si="50"/>
        <v>4.7312716560822414</v>
      </c>
      <c r="U193" s="42">
        <f t="shared" si="50"/>
        <v>5.1565412928589023</v>
      </c>
      <c r="V193" s="42">
        <f t="shared" si="50"/>
        <v>31.042593452684272</v>
      </c>
      <c r="W193" s="42">
        <f t="shared" si="50"/>
        <v>16.051642585154966</v>
      </c>
      <c r="X193" s="42">
        <f t="shared" si="50"/>
        <v>1.739933607226293</v>
      </c>
      <c r="Y193" s="42">
        <f t="shared" si="50"/>
        <v>2.1073600481033821</v>
      </c>
      <c r="Z193" s="42">
        <f t="shared" si="50"/>
        <v>7.6286539413996381</v>
      </c>
      <c r="AC193" s="42">
        <f t="shared" si="51"/>
        <v>3.7330310296863316</v>
      </c>
      <c r="AD193" s="42">
        <f t="shared" si="51"/>
        <v>11.162122006561471</v>
      </c>
      <c r="AE193" s="42">
        <f t="shared" si="51"/>
        <v>5.0599674913719692</v>
      </c>
      <c r="AF193" s="42">
        <f t="shared" si="51"/>
        <v>8.1853088611494655</v>
      </c>
      <c r="AG193" s="42">
        <f t="shared" si="51"/>
        <v>8.8151660407381698</v>
      </c>
      <c r="AH193" s="42">
        <f t="shared" si="51"/>
        <v>52.644357842984547</v>
      </c>
      <c r="AI193" s="42">
        <f t="shared" si="51"/>
        <v>25.123061910935988</v>
      </c>
      <c r="AJ193" s="42">
        <f t="shared" si="51"/>
        <v>2.4493047203938767</v>
      </c>
      <c r="AK193" s="42">
        <f t="shared" si="51"/>
        <v>2.5977304385654287</v>
      </c>
      <c r="AL193" s="42">
        <f t="shared" si="51"/>
        <v>47.168204677153398</v>
      </c>
    </row>
    <row r="194" spans="4:38">
      <c r="D194" s="42">
        <f t="shared" si="48"/>
        <v>0.75</v>
      </c>
      <c r="E194" s="42">
        <f t="shared" si="49"/>
        <v>2.0745253080908768</v>
      </c>
      <c r="F194" s="42">
        <f t="shared" si="49"/>
        <v>10.379914116865585</v>
      </c>
      <c r="G194" s="42">
        <f t="shared" si="49"/>
        <v>3.8526915756949807</v>
      </c>
      <c r="H194" s="42">
        <f t="shared" si="49"/>
        <v>6.3664720535082218</v>
      </c>
      <c r="I194" s="42">
        <f t="shared" si="49"/>
        <v>6.4443821416918716</v>
      </c>
      <c r="J194" s="42">
        <f t="shared" si="49"/>
        <v>45.086364765780054</v>
      </c>
      <c r="K194" s="42">
        <f t="shared" si="49"/>
        <v>21.670027397653595</v>
      </c>
      <c r="L194" s="42">
        <f t="shared" si="49"/>
        <v>2.0610438222499856</v>
      </c>
      <c r="M194" s="42">
        <f t="shared" si="49"/>
        <v>2.3686696218779679</v>
      </c>
      <c r="N194" s="42">
        <f t="shared" si="49"/>
        <v>29.908015949493091</v>
      </c>
      <c r="Q194" s="42">
        <f t="shared" si="50"/>
        <v>1.8706372486005145</v>
      </c>
      <c r="R194" s="42">
        <f t="shared" si="50"/>
        <v>7.9077476174351187</v>
      </c>
      <c r="S194" s="42">
        <f t="shared" si="50"/>
        <v>3.3617488315179997</v>
      </c>
      <c r="T194" s="42">
        <f t="shared" si="50"/>
        <v>4.3908131869651053</v>
      </c>
      <c r="U194" s="42">
        <f t="shared" si="50"/>
        <v>4.8510058771767417</v>
      </c>
      <c r="V194" s="42">
        <f t="shared" si="50"/>
        <v>32.210420432058527</v>
      </c>
      <c r="W194" s="42">
        <f t="shared" si="50"/>
        <v>17.519676420425405</v>
      </c>
      <c r="X194" s="42">
        <f t="shared" si="50"/>
        <v>1.631600907367861</v>
      </c>
      <c r="Y194" s="42">
        <f t="shared" si="50"/>
        <v>2.0810171163738387</v>
      </c>
      <c r="Z194" s="42">
        <f t="shared" si="50"/>
        <v>8.282654048738614</v>
      </c>
      <c r="AC194" s="42">
        <f t="shared" si="51"/>
        <v>2.2784133675812428</v>
      </c>
      <c r="AD194" s="42">
        <f t="shared" si="51"/>
        <v>12.852080616296051</v>
      </c>
      <c r="AE194" s="42">
        <f t="shared" si="51"/>
        <v>4.4997112025763961</v>
      </c>
      <c r="AF194" s="42">
        <f t="shared" si="51"/>
        <v>8.1175988950499747</v>
      </c>
      <c r="AG194" s="42">
        <f t="shared" si="51"/>
        <v>8.2954166137965064</v>
      </c>
      <c r="AH194" s="42">
        <f t="shared" si="51"/>
        <v>57.962309099501141</v>
      </c>
      <c r="AI194" s="42">
        <f t="shared" si="51"/>
        <v>25.977727132458973</v>
      </c>
      <c r="AJ194" s="42">
        <f t="shared" si="51"/>
        <v>2.4498959965987943</v>
      </c>
      <c r="AK194" s="42">
        <f t="shared" si="51"/>
        <v>2.6683590726617132</v>
      </c>
      <c r="AL194" s="42">
        <f t="shared" si="51"/>
        <v>51.533377850247369</v>
      </c>
    </row>
    <row r="195" spans="4:38">
      <c r="D195" s="42">
        <f t="shared" si="48"/>
        <v>0.875</v>
      </c>
      <c r="E195" s="42">
        <f t="shared" si="49"/>
        <v>1.2510117866700896</v>
      </c>
      <c r="F195" s="42">
        <f t="shared" si="49"/>
        <v>11.331587363419741</v>
      </c>
      <c r="G195" s="42">
        <f t="shared" si="49"/>
        <v>3.6967195335490808</v>
      </c>
      <c r="H195" s="42">
        <f t="shared" si="49"/>
        <v>6.1741594445809485</v>
      </c>
      <c r="I195" s="42">
        <f t="shared" si="49"/>
        <v>6.2056209080177345</v>
      </c>
      <c r="J195" s="42">
        <f t="shared" si="49"/>
        <v>47.592031015562199</v>
      </c>
      <c r="K195" s="42">
        <f t="shared" si="49"/>
        <v>22.525811246293429</v>
      </c>
      <c r="L195" s="42">
        <f t="shared" si="49"/>
        <v>2.0108254017372493</v>
      </c>
      <c r="M195" s="42">
        <f t="shared" si="49"/>
        <v>2.3800953003378664</v>
      </c>
      <c r="N195" s="42">
        <f t="shared" si="49"/>
        <v>31.413767933623063</v>
      </c>
      <c r="Q195" s="42">
        <f t="shared" si="50"/>
        <v>1.1113254502141128</v>
      </c>
      <c r="R195" s="42">
        <f t="shared" si="50"/>
        <v>8.557253851708106</v>
      </c>
      <c r="S195" s="42">
        <f t="shared" si="50"/>
        <v>3.3333361076800019</v>
      </c>
      <c r="T195" s="42">
        <f t="shared" si="50"/>
        <v>4.1391769822566715</v>
      </c>
      <c r="U195" s="42">
        <f t="shared" si="50"/>
        <v>4.6392651666867835</v>
      </c>
      <c r="V195" s="42">
        <f t="shared" si="50"/>
        <v>33.194429422491091</v>
      </c>
      <c r="W195" s="42">
        <f t="shared" si="50"/>
        <v>18.608862814335701</v>
      </c>
      <c r="X195" s="42">
        <f t="shared" si="50"/>
        <v>1.5411875334906473</v>
      </c>
      <c r="Y195" s="42">
        <f t="shared" si="50"/>
        <v>2.0556454728933091</v>
      </c>
      <c r="Z195" s="42">
        <f t="shared" si="50"/>
        <v>8.6750541131420214</v>
      </c>
      <c r="AC195" s="42">
        <f t="shared" si="51"/>
        <v>1.390698123126074</v>
      </c>
      <c r="AD195" s="42">
        <f t="shared" si="51"/>
        <v>14.105920875131414</v>
      </c>
      <c r="AE195" s="42">
        <f t="shared" si="51"/>
        <v>4.074254885674705</v>
      </c>
      <c r="AF195" s="42">
        <f t="shared" si="51"/>
        <v>8.0436068170445232</v>
      </c>
      <c r="AG195" s="42">
        <f t="shared" si="51"/>
        <v>7.8501943195097592</v>
      </c>
      <c r="AH195" s="42">
        <f t="shared" si="51"/>
        <v>61.989632608633244</v>
      </c>
      <c r="AI195" s="42">
        <f t="shared" si="51"/>
        <v>26.49052626537275</v>
      </c>
      <c r="AJ195" s="42">
        <f t="shared" si="51"/>
        <v>2.4502507623217475</v>
      </c>
      <c r="AK195" s="42">
        <f t="shared" si="51"/>
        <v>2.7161545626534487</v>
      </c>
      <c r="AL195" s="42">
        <f t="shared" si="51"/>
        <v>54.152481754104144</v>
      </c>
    </row>
    <row r="196" spans="4:38">
      <c r="D196" s="42">
        <f t="shared" si="48"/>
        <v>1</v>
      </c>
      <c r="E196" s="42">
        <f t="shared" si="49"/>
        <v>0.94817699029233471</v>
      </c>
      <c r="F196" s="42">
        <f t="shared" si="49"/>
        <v>11.703981242506156</v>
      </c>
      <c r="G196" s="42">
        <f t="shared" si="49"/>
        <v>3.5700103999936221</v>
      </c>
      <c r="H196" s="42">
        <f t="shared" si="49"/>
        <v>5.9517445539572416</v>
      </c>
      <c r="I196" s="42">
        <f t="shared" si="49"/>
        <v>6.0191559211627759</v>
      </c>
      <c r="J196" s="42">
        <f t="shared" si="49"/>
        <v>48.771543209433567</v>
      </c>
      <c r="K196" s="42">
        <f t="shared" si="49"/>
        <v>22.848262747771606</v>
      </c>
      <c r="L196" s="42">
        <f t="shared" si="49"/>
        <v>1.9680647698326865</v>
      </c>
      <c r="M196" s="42">
        <f t="shared" si="49"/>
        <v>2.383903859824497</v>
      </c>
      <c r="N196" s="42">
        <f t="shared" si="49"/>
        <v>31.915685261666361</v>
      </c>
      <c r="Q196" s="42">
        <f t="shared" si="50"/>
        <v>0.83317143300448104</v>
      </c>
      <c r="R196" s="42">
        <f t="shared" si="50"/>
        <v>8.811408465119257</v>
      </c>
      <c r="S196" s="42">
        <f t="shared" si="50"/>
        <v>3.297078492116166</v>
      </c>
      <c r="T196" s="42">
        <f t="shared" si="50"/>
        <v>3.955121342165679</v>
      </c>
      <c r="U196" s="42">
        <f t="shared" si="50"/>
        <v>4.5085728914691927</v>
      </c>
      <c r="V196" s="42">
        <f t="shared" si="50"/>
        <v>33.814272057145885</v>
      </c>
      <c r="W196" s="42">
        <f t="shared" si="50"/>
        <v>19.035066185865851</v>
      </c>
      <c r="X196" s="42">
        <f t="shared" si="50"/>
        <v>1.485760522102644</v>
      </c>
      <c r="Y196" s="42">
        <f t="shared" si="50"/>
        <v>2.0340794150183115</v>
      </c>
      <c r="Z196" s="42">
        <f t="shared" si="50"/>
        <v>8.8058541346098256</v>
      </c>
      <c r="AC196" s="42">
        <f t="shared" si="51"/>
        <v>1.0631825475801848</v>
      </c>
      <c r="AD196" s="42">
        <f t="shared" si="51"/>
        <v>14.596554019893052</v>
      </c>
      <c r="AE196" s="42">
        <f t="shared" si="51"/>
        <v>3.8429423078710734</v>
      </c>
      <c r="AF196" s="42">
        <f t="shared" si="51"/>
        <v>7.9483677657487677</v>
      </c>
      <c r="AG196" s="42">
        <f t="shared" si="51"/>
        <v>7.5297389508563608</v>
      </c>
      <c r="AH196" s="42">
        <f t="shared" si="51"/>
        <v>63.728814361721433</v>
      </c>
      <c r="AI196" s="42">
        <f t="shared" si="51"/>
        <v>26.661459309677365</v>
      </c>
      <c r="AJ196" s="42">
        <f t="shared" si="51"/>
        <v>2.4503690175627328</v>
      </c>
      <c r="AK196" s="42">
        <f t="shared" si="51"/>
        <v>2.7337283046306822</v>
      </c>
      <c r="AL196" s="42">
        <f t="shared" si="51"/>
        <v>55.025516388722934</v>
      </c>
    </row>
    <row r="197" spans="4:38">
      <c r="D197" s="42">
        <f t="shared" si="48"/>
        <v>1.125</v>
      </c>
      <c r="E197" s="42">
        <f t="shared" si="49"/>
        <v>0.90431652433870346</v>
      </c>
      <c r="F197" s="42">
        <f t="shared" si="49"/>
        <v>11.684458635978908</v>
      </c>
      <c r="G197" s="42">
        <f t="shared" si="49"/>
        <v>3.4543808927325079</v>
      </c>
      <c r="H197" s="42">
        <f t="shared" si="49"/>
        <v>5.7061972177493683</v>
      </c>
      <c r="I197" s="42">
        <f t="shared" si="49"/>
        <v>5.8544169287091323</v>
      </c>
      <c r="J197" s="42">
        <f t="shared" si="49"/>
        <v>49.087666419809025</v>
      </c>
      <c r="K197" s="42">
        <f t="shared" si="49"/>
        <v>22.835422439945017</v>
      </c>
      <c r="L197" s="42">
        <f t="shared" si="49"/>
        <v>1.9310971123577745</v>
      </c>
      <c r="M197" s="42">
        <f t="shared" si="49"/>
        <v>2.3829818592143095</v>
      </c>
      <c r="N197" s="42">
        <f t="shared" si="49"/>
        <v>31.869902288329968</v>
      </c>
      <c r="Q197" s="42">
        <f t="shared" si="50"/>
        <v>0.79439356758986757</v>
      </c>
      <c r="R197" s="42">
        <f t="shared" si="50"/>
        <v>8.7959386541292126</v>
      </c>
      <c r="S197" s="42">
        <f t="shared" si="50"/>
        <v>3.2526479805123856</v>
      </c>
      <c r="T197" s="42">
        <f t="shared" si="50"/>
        <v>3.7997422418411269</v>
      </c>
      <c r="U197" s="42">
        <f t="shared" si="50"/>
        <v>4.4162277356379001</v>
      </c>
      <c r="V197" s="42">
        <f t="shared" si="50"/>
        <v>34.187194849951965</v>
      </c>
      <c r="W197" s="42">
        <f t="shared" si="50"/>
        <v>19.0265309680142</v>
      </c>
      <c r="X197" s="42">
        <f t="shared" si="50"/>
        <v>1.4539187643532538</v>
      </c>
      <c r="Y197" s="42">
        <f t="shared" si="50"/>
        <v>2.0154449554853704</v>
      </c>
      <c r="Z197" s="42">
        <f t="shared" si="50"/>
        <v>8.7979395833701233</v>
      </c>
      <c r="AC197" s="42">
        <f t="shared" si="51"/>
        <v>1.0142394810875432</v>
      </c>
      <c r="AD197" s="42">
        <f t="shared" si="51"/>
        <v>14.572978617828642</v>
      </c>
      <c r="AE197" s="42">
        <f t="shared" si="51"/>
        <v>3.7304981728309827</v>
      </c>
      <c r="AF197" s="42">
        <f t="shared" si="51"/>
        <v>7.8304539857666766</v>
      </c>
      <c r="AG197" s="42">
        <f t="shared" si="51"/>
        <v>7.2921294843057733</v>
      </c>
      <c r="AH197" s="42">
        <f t="shared" si="51"/>
        <v>63.988137989665852</v>
      </c>
      <c r="AI197" s="42">
        <f t="shared" si="51"/>
        <v>26.644313911875834</v>
      </c>
      <c r="AJ197" s="42">
        <f t="shared" si="51"/>
        <v>2.4483136094987619</v>
      </c>
      <c r="AK197" s="42">
        <f t="shared" si="51"/>
        <v>2.7326221712705729</v>
      </c>
      <c r="AL197" s="42">
        <f t="shared" si="51"/>
        <v>54.941864993289656</v>
      </c>
    </row>
    <row r="198" spans="4:38">
      <c r="D198" s="42">
        <f t="shared" si="48"/>
        <v>1.325</v>
      </c>
      <c r="E198" s="42">
        <f t="shared" si="49"/>
        <v>0.83676873534903928</v>
      </c>
      <c r="F198" s="42">
        <f t="shared" si="49"/>
        <v>11.575556959408061</v>
      </c>
      <c r="G198" s="42">
        <f t="shared" si="49"/>
        <v>3.2764948950191473</v>
      </c>
      <c r="H198" s="42">
        <f t="shared" si="49"/>
        <v>5.3262515673942818</v>
      </c>
      <c r="I198" s="42">
        <f t="shared" si="49"/>
        <v>5.6035772727118633</v>
      </c>
      <c r="J198" s="42">
        <f t="shared" si="49"/>
        <v>49.576817068369294</v>
      </c>
      <c r="K198" s="42">
        <f t="shared" si="49"/>
        <v>22.76381617821054</v>
      </c>
      <c r="L198" s="42">
        <f t="shared" si="49"/>
        <v>1.8728213543646115</v>
      </c>
      <c r="M198" s="42">
        <f t="shared" si="49"/>
        <v>2.3778179930808836</v>
      </c>
      <c r="N198" s="42">
        <f t="shared" si="49"/>
        <v>31.614428252063291</v>
      </c>
      <c r="Q198" s="42">
        <f t="shared" si="50"/>
        <v>0.7346900250861107</v>
      </c>
      <c r="R198" s="42">
        <f t="shared" si="50"/>
        <v>8.7096321125620531</v>
      </c>
      <c r="S198" s="42">
        <f t="shared" si="50"/>
        <v>3.1722819522192118</v>
      </c>
      <c r="T198" s="42">
        <f t="shared" si="50"/>
        <v>3.5593176693895545</v>
      </c>
      <c r="U198" s="42">
        <f t="shared" si="50"/>
        <v>4.2768463569061641</v>
      </c>
      <c r="V198" s="42">
        <f t="shared" si="50"/>
        <v>34.764233865048411</v>
      </c>
      <c r="W198" s="42">
        <f t="shared" si="50"/>
        <v>18.978932806685094</v>
      </c>
      <c r="X198" s="42">
        <f t="shared" si="50"/>
        <v>1.4046486824888829</v>
      </c>
      <c r="Y198" s="42">
        <f t="shared" si="50"/>
        <v>1.9860034655390548</v>
      </c>
      <c r="Z198" s="42">
        <f t="shared" si="50"/>
        <v>8.7537031137511256</v>
      </c>
      <c r="AC198" s="42">
        <f t="shared" si="51"/>
        <v>0.93884744561196798</v>
      </c>
      <c r="AD198" s="42">
        <f t="shared" si="51"/>
        <v>14.441481806254068</v>
      </c>
      <c r="AE198" s="42">
        <f t="shared" si="51"/>
        <v>3.5588091555370656</v>
      </c>
      <c r="AF198" s="42">
        <f t="shared" si="51"/>
        <v>7.6139588581007072</v>
      </c>
      <c r="AG198" s="42">
        <f t="shared" si="51"/>
        <v>6.9272183066489781</v>
      </c>
      <c r="AH198" s="42">
        <f t="shared" si="51"/>
        <v>64.389400271690619</v>
      </c>
      <c r="AI198" s="42">
        <f t="shared" si="51"/>
        <v>26.548699549735986</v>
      </c>
      <c r="AJ198" s="42">
        <f t="shared" si="51"/>
        <v>2.4368158054747582</v>
      </c>
      <c r="AK198" s="42">
        <f t="shared" si="51"/>
        <v>2.7264223571649624</v>
      </c>
      <c r="AL198" s="42">
        <f t="shared" si="51"/>
        <v>54.475153390375638</v>
      </c>
    </row>
    <row r="199" spans="4:38">
      <c r="D199" s="42">
        <f t="shared" si="48"/>
        <v>1.5249999999999999</v>
      </c>
      <c r="E199" s="42">
        <f t="shared" si="49"/>
        <v>0.77241184164102794</v>
      </c>
      <c r="F199" s="42">
        <f t="shared" si="49"/>
        <v>11.378122047134585</v>
      </c>
      <c r="G199" s="42">
        <f t="shared" si="49"/>
        <v>3.1072288214112502</v>
      </c>
      <c r="H199" s="42">
        <f t="shared" si="49"/>
        <v>4.9622198709807668</v>
      </c>
      <c r="I199" s="42">
        <f t="shared" si="49"/>
        <v>5.3678510235740244</v>
      </c>
      <c r="J199" s="42">
        <f t="shared" si="49"/>
        <v>50.045479731649813</v>
      </c>
      <c r="K199" s="42">
        <f t="shared" si="49"/>
        <v>22.634044627815612</v>
      </c>
      <c r="L199" s="42">
        <f t="shared" si="49"/>
        <v>1.8156818711432634</v>
      </c>
      <c r="M199" s="42">
        <f t="shared" si="49"/>
        <v>2.3684062081748003</v>
      </c>
      <c r="N199" s="42">
        <f t="shared" si="49"/>
        <v>31.151056186646464</v>
      </c>
      <c r="Q199" s="42">
        <f t="shared" si="50"/>
        <v>0.67782586228006414</v>
      </c>
      <c r="R199" s="42">
        <f t="shared" si="50"/>
        <v>8.5531317714838995</v>
      </c>
      <c r="S199" s="42">
        <f t="shared" si="50"/>
        <v>3.0815486238642493</v>
      </c>
      <c r="T199" s="42">
        <f t="shared" si="50"/>
        <v>3.3289632360982568</v>
      </c>
      <c r="U199" s="42">
        <f t="shared" si="50"/>
        <v>4.1472760573119754</v>
      </c>
      <c r="V199" s="42">
        <f t="shared" si="50"/>
        <v>35.317103706737683</v>
      </c>
      <c r="W199" s="42">
        <f t="shared" si="50"/>
        <v>18.892670976476275</v>
      </c>
      <c r="X199" s="42">
        <f t="shared" si="50"/>
        <v>1.3574422689748518</v>
      </c>
      <c r="Y199" s="42">
        <f t="shared" si="50"/>
        <v>1.9570696421041296</v>
      </c>
      <c r="Z199" s="42">
        <f t="shared" si="50"/>
        <v>8.673294035061403</v>
      </c>
      <c r="AC199" s="42">
        <f t="shared" si="51"/>
        <v>0.86699782100199152</v>
      </c>
      <c r="AD199" s="42">
        <f t="shared" si="51"/>
        <v>14.203112322785229</v>
      </c>
      <c r="AE199" s="42">
        <f t="shared" si="51"/>
        <v>3.396916703748865</v>
      </c>
      <c r="AF199" s="42">
        <f t="shared" si="51"/>
        <v>7.3662869286920074</v>
      </c>
      <c r="AG199" s="42">
        <f t="shared" si="51"/>
        <v>6.5807079825321253</v>
      </c>
      <c r="AH199" s="42">
        <f t="shared" si="51"/>
        <v>64.77385575656227</v>
      </c>
      <c r="AI199" s="42">
        <f t="shared" si="51"/>
        <v>26.375418279154985</v>
      </c>
      <c r="AJ199" s="42">
        <f t="shared" si="51"/>
        <v>2.4158930840857464</v>
      </c>
      <c r="AK199" s="42">
        <f t="shared" si="51"/>
        <v>2.7151112328145057</v>
      </c>
      <c r="AL199" s="42">
        <f t="shared" si="51"/>
        <v>53.628818338231646</v>
      </c>
    </row>
    <row r="200" spans="4:38">
      <c r="D200" s="42">
        <f t="shared" si="48"/>
        <v>1.7249999999999999</v>
      </c>
      <c r="E200" s="42">
        <f t="shared" si="49"/>
        <v>0.71119470774947013</v>
      </c>
      <c r="F200" s="42">
        <f t="shared" si="49"/>
        <v>11.100216847193943</v>
      </c>
      <c r="G200" s="42">
        <f t="shared" si="49"/>
        <v>2.9464173612187325</v>
      </c>
      <c r="H200" s="42">
        <f t="shared" si="49"/>
        <v>4.614102128508816</v>
      </c>
      <c r="I200" s="42">
        <f t="shared" si="49"/>
        <v>5.1465868035650502</v>
      </c>
      <c r="J200" s="42">
        <f t="shared" si="49"/>
        <v>50.49365440965019</v>
      </c>
      <c r="K200" s="42">
        <f t="shared" si="49"/>
        <v>22.451456321050905</v>
      </c>
      <c r="L200" s="42">
        <f t="shared" si="49"/>
        <v>1.7597500181721086</v>
      </c>
      <c r="M200" s="42">
        <f t="shared" si="49"/>
        <v>2.3550801922736042</v>
      </c>
      <c r="N200" s="42">
        <f t="shared" si="49"/>
        <v>30.498499593961014</v>
      </c>
      <c r="Q200" s="42">
        <f t="shared" si="50"/>
        <v>0.62375319007426344</v>
      </c>
      <c r="R200" s="42">
        <f t="shared" si="50"/>
        <v>8.3327987834300004</v>
      </c>
      <c r="S200" s="42">
        <f t="shared" si="50"/>
        <v>2.9816489145535092</v>
      </c>
      <c r="T200" s="42">
        <f t="shared" si="50"/>
        <v>3.108678941967236</v>
      </c>
      <c r="U200" s="42">
        <f t="shared" si="50"/>
        <v>4.026955087335705</v>
      </c>
      <c r="V200" s="42">
        <f t="shared" si="50"/>
        <v>35.845804375019725</v>
      </c>
      <c r="W200" s="42">
        <f t="shared" si="50"/>
        <v>18.771300757284791</v>
      </c>
      <c r="X200" s="42">
        <f t="shared" si="50"/>
        <v>1.3122995238111566</v>
      </c>
      <c r="Y200" s="42">
        <f t="shared" si="50"/>
        <v>1.9286981084549573</v>
      </c>
      <c r="Z200" s="42">
        <f t="shared" si="50"/>
        <v>8.559782860201901</v>
      </c>
      <c r="AC200" s="42">
        <f t="shared" si="51"/>
        <v>0.79863622542467283</v>
      </c>
      <c r="AD200" s="42">
        <f t="shared" si="51"/>
        <v>13.867634910957921</v>
      </c>
      <c r="AE200" s="42">
        <f t="shared" si="51"/>
        <v>3.2444524457082133</v>
      </c>
      <c r="AF200" s="42">
        <f t="shared" si="51"/>
        <v>7.0909573933609629</v>
      </c>
      <c r="AG200" s="42">
        <f t="shared" si="51"/>
        <v>6.2521578609514918</v>
      </c>
      <c r="AH200" s="42">
        <f t="shared" si="51"/>
        <v>65.141504444280784</v>
      </c>
      <c r="AI200" s="42">
        <f t="shared" si="51"/>
        <v>26.131611884817058</v>
      </c>
      <c r="AJ200" s="42">
        <f t="shared" si="51"/>
        <v>2.3863210490417526</v>
      </c>
      <c r="AK200" s="42">
        <f t="shared" si="51"/>
        <v>2.6990785106137247</v>
      </c>
      <c r="AL200" s="42">
        <f t="shared" si="51"/>
        <v>52.43721632772013</v>
      </c>
    </row>
    <row r="201" spans="4:38">
      <c r="D201" s="42">
        <f t="shared" si="48"/>
        <v>2</v>
      </c>
      <c r="E201" s="42">
        <f t="shared" si="49"/>
        <v>0.63205385626875055</v>
      </c>
      <c r="F201" s="42">
        <f t="shared" si="49"/>
        <v>10.601515248325608</v>
      </c>
      <c r="G201" s="42">
        <f t="shared" si="49"/>
        <v>2.7388027403900339</v>
      </c>
      <c r="H201" s="42">
        <f t="shared" si="49"/>
        <v>4.1614247355301153</v>
      </c>
      <c r="I201" s="42">
        <f t="shared" si="49"/>
        <v>4.8647657580762642</v>
      </c>
      <c r="J201" s="42">
        <f t="shared" si="49"/>
        <v>51.076441553435771</v>
      </c>
      <c r="K201" s="42">
        <f t="shared" si="49"/>
        <v>22.123982333417729</v>
      </c>
      <c r="L201" s="42">
        <f t="shared" si="49"/>
        <v>1.6849466279863117</v>
      </c>
      <c r="M201" s="42">
        <f t="shared" si="49"/>
        <v>2.3309786708837801</v>
      </c>
      <c r="N201" s="42">
        <f t="shared" si="49"/>
        <v>29.326706512852549</v>
      </c>
      <c r="Q201" s="42">
        <f t="shared" si="50"/>
        <v>0.55387327838041744</v>
      </c>
      <c r="R201" s="42">
        <f t="shared" si="50"/>
        <v>7.9372990715111973</v>
      </c>
      <c r="S201" s="42">
        <f t="shared" si="50"/>
        <v>2.8315258180406309</v>
      </c>
      <c r="T201" s="42">
        <f t="shared" si="50"/>
        <v>2.8222306866347142</v>
      </c>
      <c r="U201" s="42">
        <f t="shared" si="50"/>
        <v>3.8755842890430179</v>
      </c>
      <c r="V201" s="42">
        <f t="shared" si="50"/>
        <v>36.53330406545367</v>
      </c>
      <c r="W201" s="42">
        <f t="shared" si="50"/>
        <v>18.553622033149551</v>
      </c>
      <c r="X201" s="42">
        <f t="shared" si="50"/>
        <v>1.2535978326893722</v>
      </c>
      <c r="Y201" s="42">
        <f t="shared" si="50"/>
        <v>1.8907057017389473</v>
      </c>
      <c r="Z201" s="42">
        <f t="shared" si="50"/>
        <v>8.3552957466947539</v>
      </c>
      <c r="AC201" s="42">
        <f t="shared" si="51"/>
        <v>0.71023443415708765</v>
      </c>
      <c r="AD201" s="42">
        <f t="shared" si="51"/>
        <v>13.265731425139981</v>
      </c>
      <c r="AE201" s="42">
        <f t="shared" si="51"/>
        <v>3.0495318962428928</v>
      </c>
      <c r="AF201" s="42">
        <f t="shared" si="51"/>
        <v>6.6736840579020136</v>
      </c>
      <c r="AG201" s="42">
        <f t="shared" si="51"/>
        <v>5.8289176489564589</v>
      </c>
      <c r="AH201" s="42">
        <f t="shared" si="51"/>
        <v>65.619579041417964</v>
      </c>
      <c r="AI201" s="42">
        <f t="shared" si="51"/>
        <v>25.694342633685913</v>
      </c>
      <c r="AJ201" s="42">
        <f t="shared" si="51"/>
        <v>2.3329615107658248</v>
      </c>
      <c r="AK201" s="42">
        <f t="shared" si="51"/>
        <v>2.670039901775521</v>
      </c>
      <c r="AL201" s="42">
        <f t="shared" si="51"/>
        <v>50.298117279010455</v>
      </c>
    </row>
    <row r="202" spans="4:38">
      <c r="D202" s="42">
        <f t="shared" si="48"/>
        <v>2.25</v>
      </c>
      <c r="E202" s="42">
        <f t="shared" ref="E202:N217" si="52">E98/$J$176/2220*$F$175*60*24</f>
        <v>0.56506304314605604</v>
      </c>
      <c r="F202" s="42">
        <f t="shared" si="52"/>
        <v>10.046994565689525</v>
      </c>
      <c r="G202" s="42">
        <f t="shared" si="52"/>
        <v>2.5633001961494459</v>
      </c>
      <c r="H202" s="42">
        <f t="shared" si="52"/>
        <v>3.7760086635076346</v>
      </c>
      <c r="I202" s="42">
        <f t="shared" si="52"/>
        <v>4.6297980187965004</v>
      </c>
      <c r="J202" s="42">
        <f t="shared" si="52"/>
        <v>51.572634946936411</v>
      </c>
      <c r="K202" s="42">
        <f t="shared" si="52"/>
        <v>21.760101067552423</v>
      </c>
      <c r="L202" s="42">
        <f t="shared" si="52"/>
        <v>1.6191979720690846</v>
      </c>
      <c r="M202" s="42">
        <f t="shared" si="52"/>
        <v>2.3039238101900472</v>
      </c>
      <c r="N202" s="42">
        <f t="shared" si="52"/>
        <v>28.022696834821431</v>
      </c>
      <c r="Q202" s="42">
        <f t="shared" ref="Q202:Z217" si="53">Q98/$J$176/2220*$F$175*60*24</f>
        <v>0.49474254974624304</v>
      </c>
      <c r="R202" s="42">
        <f t="shared" si="53"/>
        <v>7.4973797294616977</v>
      </c>
      <c r="S202" s="42">
        <f t="shared" si="53"/>
        <v>2.6846089504533017</v>
      </c>
      <c r="T202" s="42">
        <f t="shared" si="53"/>
        <v>2.5783445038467989</v>
      </c>
      <c r="U202" s="42">
        <f t="shared" si="53"/>
        <v>3.750998706437974</v>
      </c>
      <c r="V202" s="42">
        <f t="shared" si="53"/>
        <v>37.118651233908835</v>
      </c>
      <c r="W202" s="42">
        <f t="shared" si="53"/>
        <v>18.311742639116598</v>
      </c>
      <c r="X202" s="42">
        <f t="shared" si="53"/>
        <v>1.2036183648295715</v>
      </c>
      <c r="Y202" s="42">
        <f t="shared" si="53"/>
        <v>1.8572987615808361</v>
      </c>
      <c r="Z202" s="42">
        <f t="shared" si="53"/>
        <v>8.1268445514496683</v>
      </c>
      <c r="AC202" s="42">
        <f t="shared" ref="AC202:AL217" si="54">AC98/$J$176/2220*$F$175*60*24</f>
        <v>0.63538353654586477</v>
      </c>
      <c r="AD202" s="42">
        <f t="shared" si="54"/>
        <v>12.596609401917316</v>
      </c>
      <c r="AE202" s="42">
        <f t="shared" si="54"/>
        <v>2.8863893539592511</v>
      </c>
      <c r="AF202" s="42">
        <f t="shared" si="54"/>
        <v>6.262440823813999</v>
      </c>
      <c r="AG202" s="42">
        <f t="shared" si="54"/>
        <v>5.471932910032451</v>
      </c>
      <c r="AH202" s="42">
        <f t="shared" si="54"/>
        <v>66.026618659963788</v>
      </c>
      <c r="AI202" s="42">
        <f t="shared" si="54"/>
        <v>25.208459495988279</v>
      </c>
      <c r="AJ202" s="42">
        <f t="shared" si="54"/>
        <v>2.2732316673430857</v>
      </c>
      <c r="AK202" s="42">
        <f t="shared" si="54"/>
        <v>2.637386662755199</v>
      </c>
      <c r="AL202" s="42">
        <f t="shared" si="54"/>
        <v>47.918549118193148</v>
      </c>
    </row>
    <row r="203" spans="4:38">
      <c r="D203" s="42">
        <f t="shared" si="48"/>
        <v>2.5</v>
      </c>
      <c r="E203" s="42">
        <f t="shared" si="52"/>
        <v>0.50268847026568531</v>
      </c>
      <c r="F203" s="42">
        <f t="shared" si="52"/>
        <v>9.4124081001804853</v>
      </c>
      <c r="G203" s="42">
        <f t="shared" si="52"/>
        <v>2.400071655289858</v>
      </c>
      <c r="H203" s="42">
        <f t="shared" si="52"/>
        <v>3.4154581445188423</v>
      </c>
      <c r="I203" s="42">
        <f t="shared" si="52"/>
        <v>4.4137377558534467</v>
      </c>
      <c r="J203" s="42">
        <f t="shared" si="52"/>
        <v>52.036815863436871</v>
      </c>
      <c r="K203" s="42">
        <f t="shared" si="52"/>
        <v>21.343988041036624</v>
      </c>
      <c r="L203" s="42">
        <f t="shared" si="52"/>
        <v>1.555740400306997</v>
      </c>
      <c r="M203" s="42">
        <f t="shared" si="52"/>
        <v>2.2726429919938966</v>
      </c>
      <c r="N203" s="42">
        <f t="shared" si="52"/>
        <v>26.52908077718412</v>
      </c>
      <c r="Q203" s="42">
        <f t="shared" si="53"/>
        <v>0.43970227833381759</v>
      </c>
      <c r="R203" s="42">
        <f t="shared" si="53"/>
        <v>6.9937518420435847</v>
      </c>
      <c r="S203" s="42">
        <f t="shared" si="53"/>
        <v>2.5301716934964285</v>
      </c>
      <c r="T203" s="42">
        <f t="shared" si="53"/>
        <v>2.3501929134968109</v>
      </c>
      <c r="U203" s="42">
        <f t="shared" si="53"/>
        <v>3.6376834169725445</v>
      </c>
      <c r="V203" s="42">
        <f t="shared" si="53"/>
        <v>37.666234068915273</v>
      </c>
      <c r="W203" s="42">
        <f t="shared" si="53"/>
        <v>18.035143714839723</v>
      </c>
      <c r="X203" s="42">
        <f t="shared" si="53"/>
        <v>1.156863378767178</v>
      </c>
      <c r="Y203" s="42">
        <f t="shared" si="53"/>
        <v>1.8250797888528782</v>
      </c>
      <c r="Z203" s="42">
        <f t="shared" si="53"/>
        <v>7.8640629079174786</v>
      </c>
      <c r="AC203" s="42">
        <f t="shared" si="54"/>
        <v>0.56567466219755302</v>
      </c>
      <c r="AD203" s="42">
        <f t="shared" si="54"/>
        <v>11.831064358317345</v>
      </c>
      <c r="AE203" s="42">
        <f t="shared" si="54"/>
        <v>2.7358918837445878</v>
      </c>
      <c r="AF203" s="42">
        <f t="shared" si="54"/>
        <v>5.8279155255489679</v>
      </c>
      <c r="AG203" s="42">
        <f t="shared" si="54"/>
        <v>5.1405151127455433</v>
      </c>
      <c r="AH203" s="42">
        <f t="shared" si="54"/>
        <v>66.407397657958597</v>
      </c>
      <c r="AI203" s="42">
        <f t="shared" si="54"/>
        <v>24.652832367233565</v>
      </c>
      <c r="AJ203" s="42">
        <f t="shared" si="54"/>
        <v>2.2043803392231909</v>
      </c>
      <c r="AK203" s="42">
        <f t="shared" si="54"/>
        <v>2.5995632824534045</v>
      </c>
      <c r="AL203" s="42">
        <f t="shared" si="54"/>
        <v>45.194098646450669</v>
      </c>
    </row>
    <row r="204" spans="4:38">
      <c r="D204" s="42">
        <f t="shared" si="48"/>
        <v>2.75</v>
      </c>
      <c r="E204" s="42">
        <f t="shared" si="52"/>
        <v>0.4448302636721676</v>
      </c>
      <c r="F204" s="42">
        <f t="shared" si="52"/>
        <v>8.7135037971802305</v>
      </c>
      <c r="G204" s="42">
        <f t="shared" si="52"/>
        <v>2.2487942453696936</v>
      </c>
      <c r="H204" s="42">
        <f t="shared" si="52"/>
        <v>3.0797731785637632</v>
      </c>
      <c r="I204" s="42">
        <f t="shared" si="52"/>
        <v>4.2153127471170047</v>
      </c>
      <c r="J204" s="42">
        <f t="shared" si="52"/>
        <v>52.468984302937166</v>
      </c>
      <c r="K204" s="42">
        <f t="shared" si="52"/>
        <v>20.886089606000411</v>
      </c>
      <c r="L204" s="42">
        <f t="shared" si="52"/>
        <v>1.4947132788687489</v>
      </c>
      <c r="M204" s="42">
        <f t="shared" si="52"/>
        <v>2.2377879502358309</v>
      </c>
      <c r="N204" s="42">
        <f t="shared" si="52"/>
        <v>24.882408148302929</v>
      </c>
      <c r="Q204" s="42">
        <f t="shared" si="53"/>
        <v>0.38865893074964181</v>
      </c>
      <c r="R204" s="42">
        <f t="shared" si="53"/>
        <v>6.4388395353021153</v>
      </c>
      <c r="S204" s="42">
        <f t="shared" si="53"/>
        <v>2.3705595922989371</v>
      </c>
      <c r="T204" s="42">
        <f t="shared" si="53"/>
        <v>2.1377759155847551</v>
      </c>
      <c r="U204" s="42">
        <f t="shared" si="53"/>
        <v>3.534541253616247</v>
      </c>
      <c r="V204" s="42">
        <f t="shared" si="53"/>
        <v>38.176052570472969</v>
      </c>
      <c r="W204" s="42">
        <f t="shared" si="53"/>
        <v>17.730769166367658</v>
      </c>
      <c r="X204" s="42">
        <f t="shared" si="53"/>
        <v>1.1133328745021891</v>
      </c>
      <c r="Y204" s="42">
        <f t="shared" si="53"/>
        <v>1.7941554696378006</v>
      </c>
      <c r="Z204" s="42">
        <f t="shared" si="53"/>
        <v>7.5729479116078817</v>
      </c>
      <c r="AC204" s="42">
        <f t="shared" si="54"/>
        <v>0.5010015965946909</v>
      </c>
      <c r="AD204" s="42">
        <f t="shared" si="54"/>
        <v>10.988168059058351</v>
      </c>
      <c r="AE204" s="42">
        <f t="shared" si="54"/>
        <v>2.5973200095087057</v>
      </c>
      <c r="AF204" s="42">
        <f t="shared" si="54"/>
        <v>5.3769815924437667</v>
      </c>
      <c r="AG204" s="42">
        <f t="shared" si="54"/>
        <v>4.8338036106041624</v>
      </c>
      <c r="AH204" s="42">
        <f t="shared" si="54"/>
        <v>66.761916035401583</v>
      </c>
      <c r="AI204" s="42">
        <f t="shared" si="54"/>
        <v>24.041410045633171</v>
      </c>
      <c r="AJ204" s="42">
        <f t="shared" si="54"/>
        <v>2.12792237740226</v>
      </c>
      <c r="AK204" s="42">
        <f t="shared" si="54"/>
        <v>2.557330917890702</v>
      </c>
      <c r="AL204" s="42">
        <f t="shared" si="54"/>
        <v>42.191868384997782</v>
      </c>
    </row>
    <row r="205" spans="4:38">
      <c r="D205" s="42">
        <f t="shared" si="48"/>
        <v>3</v>
      </c>
      <c r="E205" s="42">
        <f t="shared" si="52"/>
        <v>0.39138854941002565</v>
      </c>
      <c r="F205" s="42">
        <f t="shared" si="52"/>
        <v>7.9660296020704742</v>
      </c>
      <c r="G205" s="42">
        <f t="shared" si="52"/>
        <v>2.1091450939473972</v>
      </c>
      <c r="H205" s="42">
        <f t="shared" si="52"/>
        <v>2.7689537656423946</v>
      </c>
      <c r="I205" s="42">
        <f t="shared" si="52"/>
        <v>4.0332507704571636</v>
      </c>
      <c r="J205" s="42">
        <f t="shared" si="52"/>
        <v>52.869140265437693</v>
      </c>
      <c r="K205" s="42">
        <f t="shared" si="52"/>
        <v>20.396852114573861</v>
      </c>
      <c r="L205" s="42">
        <f t="shared" si="52"/>
        <v>1.436255973923029</v>
      </c>
      <c r="M205" s="42">
        <f t="shared" si="52"/>
        <v>2.2000104188563472</v>
      </c>
      <c r="N205" s="42">
        <f t="shared" si="52"/>
        <v>23.119228756540299</v>
      </c>
      <c r="Q205" s="42">
        <f t="shared" si="53"/>
        <v>0.34151897360022654</v>
      </c>
      <c r="R205" s="42">
        <f t="shared" si="53"/>
        <v>5.8450669352824516</v>
      </c>
      <c r="S205" s="42">
        <f t="shared" si="53"/>
        <v>2.2081181919897404</v>
      </c>
      <c r="T205" s="42">
        <f t="shared" si="53"/>
        <v>1.941093510110631</v>
      </c>
      <c r="U205" s="42">
        <f t="shared" si="53"/>
        <v>3.4404750493385858</v>
      </c>
      <c r="V205" s="42">
        <f t="shared" si="53"/>
        <v>38.64810673858198</v>
      </c>
      <c r="W205" s="42">
        <f t="shared" si="53"/>
        <v>17.405562899749189</v>
      </c>
      <c r="X205" s="42">
        <f t="shared" si="53"/>
        <v>1.0730268520346047</v>
      </c>
      <c r="Y205" s="42">
        <f t="shared" si="53"/>
        <v>1.7646324900183419</v>
      </c>
      <c r="Z205" s="42">
        <f t="shared" si="53"/>
        <v>7.2594966580305753</v>
      </c>
      <c r="AC205" s="42">
        <f t="shared" si="54"/>
        <v>0.44125812521982499</v>
      </c>
      <c r="AD205" s="42">
        <f t="shared" si="54"/>
        <v>10.086992268858459</v>
      </c>
      <c r="AE205" s="42">
        <f t="shared" si="54"/>
        <v>2.4699542551614129</v>
      </c>
      <c r="AF205" s="42">
        <f t="shared" si="54"/>
        <v>4.9165124538351552</v>
      </c>
      <c r="AG205" s="42">
        <f t="shared" si="54"/>
        <v>4.5509377571165679</v>
      </c>
      <c r="AH205" s="42">
        <f t="shared" si="54"/>
        <v>67.090173792293172</v>
      </c>
      <c r="AI205" s="42">
        <f t="shared" si="54"/>
        <v>23.388141329398582</v>
      </c>
      <c r="AJ205" s="42">
        <f t="shared" si="54"/>
        <v>2.045372632876425</v>
      </c>
      <c r="AK205" s="42">
        <f t="shared" si="54"/>
        <v>2.5114507260876682</v>
      </c>
      <c r="AL205" s="42">
        <f t="shared" si="54"/>
        <v>38.978960855050019</v>
      </c>
    </row>
    <row r="206" spans="4:38">
      <c r="D206" s="42">
        <f t="shared" si="48"/>
        <v>3.25</v>
      </c>
      <c r="E206" s="42">
        <f t="shared" si="52"/>
        <v>0.34226345352378573</v>
      </c>
      <c r="F206" s="42">
        <f t="shared" si="52"/>
        <v>7.1857334602328784</v>
      </c>
      <c r="G206" s="42">
        <f t="shared" si="52"/>
        <v>1.980801328581395</v>
      </c>
      <c r="H206" s="42">
        <f t="shared" si="52"/>
        <v>2.4829999057547334</v>
      </c>
      <c r="I206" s="42">
        <f t="shared" si="52"/>
        <v>3.8662796037438261</v>
      </c>
      <c r="J206" s="42">
        <f t="shared" si="52"/>
        <v>53.237283750938026</v>
      </c>
      <c r="K206" s="42">
        <f t="shared" si="52"/>
        <v>19.88672191888713</v>
      </c>
      <c r="L206" s="42">
        <f t="shared" si="52"/>
        <v>1.3805078516385358</v>
      </c>
      <c r="M206" s="42">
        <f t="shared" si="52"/>
        <v>2.1599621317959499</v>
      </c>
      <c r="N206" s="42">
        <f t="shared" si="52"/>
        <v>21.276092410258652</v>
      </c>
      <c r="Q206" s="42">
        <f t="shared" si="53"/>
        <v>0.29818887349207562</v>
      </c>
      <c r="R206" s="42">
        <f t="shared" si="53"/>
        <v>5.2248581680298045</v>
      </c>
      <c r="S206" s="42">
        <f t="shared" si="53"/>
        <v>2.0451930376977625</v>
      </c>
      <c r="T206" s="42">
        <f t="shared" si="53"/>
        <v>1.7601456970744351</v>
      </c>
      <c r="U206" s="42">
        <f t="shared" si="53"/>
        <v>3.3543876371090748</v>
      </c>
      <c r="V206" s="42">
        <f t="shared" si="53"/>
        <v>39.082396573242264</v>
      </c>
      <c r="W206" s="42">
        <f t="shared" si="53"/>
        <v>17.066468821033151</v>
      </c>
      <c r="X206" s="42">
        <f t="shared" si="53"/>
        <v>1.0359453113644319</v>
      </c>
      <c r="Y206" s="42">
        <f t="shared" si="53"/>
        <v>1.7366175360772276</v>
      </c>
      <c r="Z206" s="42">
        <f t="shared" si="53"/>
        <v>6.9297062426952909</v>
      </c>
      <c r="AC206" s="42">
        <f t="shared" si="54"/>
        <v>0.38633803355549562</v>
      </c>
      <c r="AD206" s="42">
        <f t="shared" si="54"/>
        <v>9.1466087524359914</v>
      </c>
      <c r="AE206" s="42">
        <f t="shared" si="54"/>
        <v>2.3530751446125162</v>
      </c>
      <c r="AF206" s="42">
        <f t="shared" si="54"/>
        <v>4.4533815390598992</v>
      </c>
      <c r="AG206" s="42">
        <f t="shared" si="54"/>
        <v>4.2910569057912262</v>
      </c>
      <c r="AH206" s="42">
        <f t="shared" si="54"/>
        <v>67.392170928633774</v>
      </c>
      <c r="AI206" s="42">
        <f t="shared" si="54"/>
        <v>22.706975016741112</v>
      </c>
      <c r="AJ206" s="42">
        <f t="shared" si="54"/>
        <v>1.9582459566418109</v>
      </c>
      <c r="AK206" s="42">
        <f t="shared" si="54"/>
        <v>2.4626838640648687</v>
      </c>
      <c r="AL206" s="42">
        <f t="shared" si="54"/>
        <v>35.622478577821973</v>
      </c>
    </row>
    <row r="207" spans="4:38">
      <c r="D207" s="42">
        <f t="shared" si="48"/>
        <v>3.5</v>
      </c>
      <c r="E207" s="42">
        <f t="shared" si="52"/>
        <v>0.29735510205797144</v>
      </c>
      <c r="F207" s="42">
        <f t="shared" si="52"/>
        <v>6.3883633170492695</v>
      </c>
      <c r="G207" s="42">
        <f t="shared" si="52"/>
        <v>1.8634400768301245</v>
      </c>
      <c r="H207" s="42">
        <f t="shared" si="52"/>
        <v>2.2219115989007805</v>
      </c>
      <c r="I207" s="42">
        <f t="shared" si="52"/>
        <v>3.713127024847005</v>
      </c>
      <c r="J207" s="42">
        <f t="shared" si="52"/>
        <v>53.573414759438208</v>
      </c>
      <c r="K207" s="42">
        <f t="shared" si="52"/>
        <v>19.366145371070282</v>
      </c>
      <c r="L207" s="42">
        <f t="shared" si="52"/>
        <v>1.3276082781839669</v>
      </c>
      <c r="M207" s="42">
        <f t="shared" si="52"/>
        <v>2.1182948229951393</v>
      </c>
      <c r="N207" s="42">
        <f t="shared" si="52"/>
        <v>19.389548917820377</v>
      </c>
      <c r="Q207" s="42">
        <f t="shared" si="53"/>
        <v>0.25857509703169435</v>
      </c>
      <c r="R207" s="42">
        <f t="shared" si="53"/>
        <v>4.590637359589425</v>
      </c>
      <c r="S207" s="42">
        <f t="shared" si="53"/>
        <v>1.884129674551916</v>
      </c>
      <c r="T207" s="42">
        <f t="shared" si="53"/>
        <v>1.5949324764761672</v>
      </c>
      <c r="U207" s="42">
        <f t="shared" si="53"/>
        <v>3.2751818498972236</v>
      </c>
      <c r="V207" s="42">
        <f t="shared" si="53"/>
        <v>39.478922074453891</v>
      </c>
      <c r="W207" s="42">
        <f t="shared" si="53"/>
        <v>16.720430836268321</v>
      </c>
      <c r="X207" s="42">
        <f t="shared" si="53"/>
        <v>1.0020882524916637</v>
      </c>
      <c r="Y207" s="42">
        <f t="shared" si="53"/>
        <v>1.7102172938971898</v>
      </c>
      <c r="Z207" s="42">
        <f t="shared" si="53"/>
        <v>6.5895737611117671</v>
      </c>
      <c r="AC207" s="42">
        <f t="shared" si="54"/>
        <v>0.3361351070842481</v>
      </c>
      <c r="AD207" s="42">
        <f t="shared" si="54"/>
        <v>8.1860892745091149</v>
      </c>
      <c r="AE207" s="42">
        <f t="shared" si="54"/>
        <v>2.2459632017718247</v>
      </c>
      <c r="AF207" s="42">
        <f t="shared" si="54"/>
        <v>3.9944622774547183</v>
      </c>
      <c r="AG207" s="42">
        <f t="shared" si="54"/>
        <v>4.0533004101364778</v>
      </c>
      <c r="AH207" s="42">
        <f t="shared" si="54"/>
        <v>67.667907444422951</v>
      </c>
      <c r="AI207" s="42">
        <f t="shared" si="54"/>
        <v>22.011859905872271</v>
      </c>
      <c r="AJ207" s="42">
        <f t="shared" si="54"/>
        <v>1.8680571996945332</v>
      </c>
      <c r="AK207" s="42">
        <f t="shared" si="54"/>
        <v>2.4117914888428746</v>
      </c>
      <c r="AL207" s="42">
        <f t="shared" si="54"/>
        <v>32.189524074528954</v>
      </c>
    </row>
    <row r="208" spans="4:38">
      <c r="D208" s="42">
        <f t="shared" si="48"/>
        <v>3.75</v>
      </c>
      <c r="E208" s="42">
        <f t="shared" si="52"/>
        <v>0.25656362105710706</v>
      </c>
      <c r="F208" s="42">
        <f t="shared" si="52"/>
        <v>5.589667117901274</v>
      </c>
      <c r="G208" s="42">
        <f t="shared" si="52"/>
        <v>1.756738466252024</v>
      </c>
      <c r="H208" s="42">
        <f t="shared" si="52"/>
        <v>1.9856888450805363</v>
      </c>
      <c r="I208" s="42">
        <f t="shared" si="52"/>
        <v>3.5725208116366378</v>
      </c>
      <c r="J208" s="42">
        <f t="shared" si="52"/>
        <v>53.877533290938629</v>
      </c>
      <c r="K208" s="42">
        <f t="shared" si="52"/>
        <v>18.84556882325343</v>
      </c>
      <c r="L208" s="42">
        <f t="shared" si="52"/>
        <v>1.2776966197280177</v>
      </c>
      <c r="M208" s="42">
        <f t="shared" si="52"/>
        <v>2.0756602263944153</v>
      </c>
      <c r="N208" s="42">
        <f t="shared" si="52"/>
        <v>17.496148087587876</v>
      </c>
      <c r="Q208" s="42">
        <f t="shared" si="53"/>
        <v>0.22258411082558843</v>
      </c>
      <c r="R208" s="42">
        <f t="shared" si="53"/>
        <v>3.9548286360064377</v>
      </c>
      <c r="S208" s="42">
        <f t="shared" si="53"/>
        <v>1.7272736476811252</v>
      </c>
      <c r="T208" s="42">
        <f t="shared" si="53"/>
        <v>1.4454538483158312</v>
      </c>
      <c r="U208" s="42">
        <f t="shared" si="53"/>
        <v>3.2017605206725372</v>
      </c>
      <c r="V208" s="42">
        <f t="shared" si="53"/>
        <v>39.837683242216542</v>
      </c>
      <c r="W208" s="42">
        <f t="shared" si="53"/>
        <v>16.374392851503501</v>
      </c>
      <c r="X208" s="42">
        <f t="shared" si="53"/>
        <v>0.97145567541629974</v>
      </c>
      <c r="Y208" s="42">
        <f t="shared" si="53"/>
        <v>1.6855384495609547</v>
      </c>
      <c r="Z208" s="42">
        <f t="shared" si="53"/>
        <v>6.2450963087896572</v>
      </c>
      <c r="AC208" s="42">
        <f t="shared" si="54"/>
        <v>0.29054313128862574</v>
      </c>
      <c r="AD208" s="42">
        <f t="shared" si="54"/>
        <v>7.224505599796073</v>
      </c>
      <c r="AE208" s="42">
        <f t="shared" si="54"/>
        <v>2.1478989505491404</v>
      </c>
      <c r="AF208" s="42">
        <f t="shared" si="54"/>
        <v>3.5466280983564893</v>
      </c>
      <c r="AG208" s="42">
        <f t="shared" si="54"/>
        <v>3.8368076236606496</v>
      </c>
      <c r="AH208" s="42">
        <f t="shared" si="54"/>
        <v>67.917383339660702</v>
      </c>
      <c r="AI208" s="42">
        <f t="shared" si="54"/>
        <v>21.316744795003405</v>
      </c>
      <c r="AJ208" s="42">
        <f t="shared" si="54"/>
        <v>1.7763212130307307</v>
      </c>
      <c r="AK208" s="42">
        <f t="shared" si="54"/>
        <v>2.3595347574422569</v>
      </c>
      <c r="AL208" s="42">
        <f t="shared" si="54"/>
        <v>28.747199866386055</v>
      </c>
    </row>
    <row r="209" spans="4:38">
      <c r="D209" s="42">
        <f t="shared" si="48"/>
        <v>4</v>
      </c>
      <c r="E209" s="42">
        <f t="shared" si="52"/>
        <v>0.21978913656571739</v>
      </c>
      <c r="F209" s="42">
        <f t="shared" si="52"/>
        <v>4.8053928081706001</v>
      </c>
      <c r="G209" s="42">
        <f t="shared" si="52"/>
        <v>1.6603736244055214</v>
      </c>
      <c r="H209" s="42">
        <f t="shared" si="52"/>
        <v>1.7743316442940069</v>
      </c>
      <c r="I209" s="42">
        <f t="shared" si="52"/>
        <v>3.4431887419826746</v>
      </c>
      <c r="J209" s="42">
        <f t="shared" si="52"/>
        <v>54.149639345438864</v>
      </c>
      <c r="K209" s="42">
        <f t="shared" si="52"/>
        <v>18.335438627566695</v>
      </c>
      <c r="L209" s="42">
        <f t="shared" si="52"/>
        <v>1.2309122424393839</v>
      </c>
      <c r="M209" s="42">
        <f t="shared" si="52"/>
        <v>2.032710075934284</v>
      </c>
      <c r="N209" s="42">
        <f t="shared" si="52"/>
        <v>15.632439727923565</v>
      </c>
      <c r="Q209" s="42">
        <f t="shared" si="53"/>
        <v>0.19012238148026378</v>
      </c>
      <c r="R209" s="42">
        <f t="shared" si="53"/>
        <v>3.3298561233261204</v>
      </c>
      <c r="S209" s="42">
        <f t="shared" si="53"/>
        <v>1.5769705022143061</v>
      </c>
      <c r="T209" s="42">
        <f t="shared" si="53"/>
        <v>1.311709812593423</v>
      </c>
      <c r="U209" s="42">
        <f t="shared" si="53"/>
        <v>3.1330264824045333</v>
      </c>
      <c r="V209" s="42">
        <f t="shared" si="53"/>
        <v>40.158680076530658</v>
      </c>
      <c r="W209" s="42">
        <f t="shared" si="53"/>
        <v>16.035298772787463</v>
      </c>
      <c r="X209" s="42">
        <f t="shared" si="53"/>
        <v>0.94404758013834422</v>
      </c>
      <c r="Y209" s="42">
        <f t="shared" si="53"/>
        <v>1.6626876891512614</v>
      </c>
      <c r="Z209" s="42">
        <f t="shared" si="53"/>
        <v>5.9022709812386989</v>
      </c>
      <c r="AC209" s="42">
        <f t="shared" si="54"/>
        <v>0.24945589165117149</v>
      </c>
      <c r="AD209" s="42">
        <f t="shared" si="54"/>
        <v>6.2809294930151065</v>
      </c>
      <c r="AE209" s="42">
        <f t="shared" si="54"/>
        <v>2.0581629148542766</v>
      </c>
      <c r="AF209" s="42">
        <f t="shared" si="54"/>
        <v>3.1167524311019212</v>
      </c>
      <c r="AG209" s="42">
        <f t="shared" si="54"/>
        <v>3.640717899872139</v>
      </c>
      <c r="AH209" s="42">
        <f t="shared" si="54"/>
        <v>68.140598614347084</v>
      </c>
      <c r="AI209" s="42">
        <f t="shared" si="54"/>
        <v>20.635578482345931</v>
      </c>
      <c r="AJ209" s="42">
        <f t="shared" si="54"/>
        <v>1.6845528476465159</v>
      </c>
      <c r="AK209" s="42">
        <f t="shared" si="54"/>
        <v>2.3066748268835795</v>
      </c>
      <c r="AL209" s="42">
        <f t="shared" si="54"/>
        <v>25.362608474608386</v>
      </c>
    </row>
    <row r="210" spans="4:38">
      <c r="D210" s="42">
        <f t="shared" si="48"/>
        <v>4.25</v>
      </c>
      <c r="E210" s="42">
        <f t="shared" si="52"/>
        <v>0.18693177462832675</v>
      </c>
      <c r="F210" s="42">
        <f t="shared" si="52"/>
        <v>4.0512883332390315</v>
      </c>
      <c r="G210" s="42">
        <f t="shared" si="52"/>
        <v>1.5740226788490572</v>
      </c>
      <c r="H210" s="42">
        <f t="shared" si="52"/>
        <v>1.587839996541186</v>
      </c>
      <c r="I210" s="42">
        <f t="shared" si="52"/>
        <v>3.3238585937550829</v>
      </c>
      <c r="J210" s="42">
        <f t="shared" si="52"/>
        <v>54.389732922939338</v>
      </c>
      <c r="K210" s="42">
        <f t="shared" si="52"/>
        <v>17.846201136140149</v>
      </c>
      <c r="L210" s="42">
        <f t="shared" si="52"/>
        <v>1.1873945124867618</v>
      </c>
      <c r="M210" s="42">
        <f t="shared" si="52"/>
        <v>1.990096105555244</v>
      </c>
      <c r="N210" s="42">
        <f t="shared" si="52"/>
        <v>13.834973647189837</v>
      </c>
      <c r="Q210" s="42">
        <f t="shared" si="53"/>
        <v>0.16109637560222531</v>
      </c>
      <c r="R210" s="42">
        <f t="shared" si="53"/>
        <v>2.7281439475936469</v>
      </c>
      <c r="S210" s="42">
        <f t="shared" si="53"/>
        <v>1.4355657832803783</v>
      </c>
      <c r="T210" s="42">
        <f t="shared" si="53"/>
        <v>1.1937003693089472</v>
      </c>
      <c r="U210" s="42">
        <f t="shared" si="53"/>
        <v>3.0678825680627151</v>
      </c>
      <c r="V210" s="42">
        <f t="shared" si="53"/>
        <v>40.441912577396252</v>
      </c>
      <c r="W210" s="42">
        <f t="shared" si="53"/>
        <v>15.710092506168996</v>
      </c>
      <c r="X210" s="42">
        <f t="shared" si="53"/>
        <v>0.91986396665779635</v>
      </c>
      <c r="Y210" s="42">
        <f t="shared" si="53"/>
        <v>1.6417716987508315</v>
      </c>
      <c r="Z210" s="42">
        <f t="shared" si="53"/>
        <v>5.5670948739686263</v>
      </c>
      <c r="AC210" s="42">
        <f t="shared" si="54"/>
        <v>0.2127671736544281</v>
      </c>
      <c r="AD210" s="42">
        <f t="shared" si="54"/>
        <v>5.3744327188844263</v>
      </c>
      <c r="AE210" s="42">
        <f t="shared" si="54"/>
        <v>1.9760356185970349</v>
      </c>
      <c r="AF210" s="42">
        <f t="shared" si="54"/>
        <v>2.7117087050278066</v>
      </c>
      <c r="AG210" s="42">
        <f t="shared" si="54"/>
        <v>3.4641705922792978</v>
      </c>
      <c r="AH210" s="42">
        <f t="shared" si="54"/>
        <v>68.337553268482012</v>
      </c>
      <c r="AI210" s="42">
        <f t="shared" si="54"/>
        <v>19.982309766111342</v>
      </c>
      <c r="AJ210" s="42">
        <f t="shared" si="54"/>
        <v>1.5942669545380164</v>
      </c>
      <c r="AK210" s="42">
        <f t="shared" si="54"/>
        <v>2.253972854187416</v>
      </c>
      <c r="AL210" s="42">
        <f t="shared" si="54"/>
        <v>22.102852420411011</v>
      </c>
    </row>
    <row r="211" spans="4:38">
      <c r="D211" s="42">
        <f t="shared" si="48"/>
        <v>4.5</v>
      </c>
      <c r="E211" s="42">
        <f t="shared" si="52"/>
        <v>0.15789166128945961</v>
      </c>
      <c r="F211" s="42">
        <f t="shared" si="52"/>
        <v>3.3431016384882546</v>
      </c>
      <c r="G211" s="42">
        <f t="shared" si="52"/>
        <v>1.4973627571410626</v>
      </c>
      <c r="H211" s="42">
        <f t="shared" si="52"/>
        <v>1.4262139018220688</v>
      </c>
      <c r="I211" s="42">
        <f t="shared" si="52"/>
        <v>3.2132581448238096</v>
      </c>
      <c r="J211" s="42">
        <f t="shared" si="52"/>
        <v>54.597814023439255</v>
      </c>
      <c r="K211" s="42">
        <f t="shared" si="52"/>
        <v>17.388302701103935</v>
      </c>
      <c r="L211" s="42">
        <f t="shared" si="52"/>
        <v>1.1472827960388514</v>
      </c>
      <c r="M211" s="42">
        <f t="shared" si="52"/>
        <v>1.9484700491977924</v>
      </c>
      <c r="N211" s="42">
        <f t="shared" si="52"/>
        <v>12.140299653749089</v>
      </c>
      <c r="Q211" s="42">
        <f t="shared" si="53"/>
        <v>0.135412559797979</v>
      </c>
      <c r="R211" s="42">
        <f t="shared" si="53"/>
        <v>2.1621162348542291</v>
      </c>
      <c r="S211" s="42">
        <f t="shared" si="53"/>
        <v>1.305405036008255</v>
      </c>
      <c r="T211" s="42">
        <f t="shared" si="53"/>
        <v>1.0914255184624029</v>
      </c>
      <c r="U211" s="42">
        <f t="shared" si="53"/>
        <v>3.0052316106165957</v>
      </c>
      <c r="V211" s="42">
        <f t="shared" si="53"/>
        <v>40.687380744812913</v>
      </c>
      <c r="W211" s="42">
        <f t="shared" si="53"/>
        <v>15.405717957696931</v>
      </c>
      <c r="X211" s="42">
        <f t="shared" si="53"/>
        <v>0.89890483497465312</v>
      </c>
      <c r="Y211" s="42">
        <f t="shared" si="53"/>
        <v>1.6228971644423993</v>
      </c>
      <c r="Z211" s="42">
        <f t="shared" si="53"/>
        <v>5.2455650824890974</v>
      </c>
      <c r="AC211" s="42">
        <f t="shared" si="54"/>
        <v>0.18037076278094022</v>
      </c>
      <c r="AD211" s="42">
        <f t="shared" si="54"/>
        <v>4.5240870421222716</v>
      </c>
      <c r="AE211" s="42">
        <f t="shared" si="54"/>
        <v>1.9007975856872257</v>
      </c>
      <c r="AF211" s="42">
        <f t="shared" si="54"/>
        <v>2.3383703494709263</v>
      </c>
      <c r="AG211" s="42">
        <f t="shared" si="54"/>
        <v>3.306305054390497</v>
      </c>
      <c r="AH211" s="42">
        <f t="shared" si="54"/>
        <v>68.508247302065982</v>
      </c>
      <c r="AI211" s="42">
        <f t="shared" si="54"/>
        <v>19.370887444510942</v>
      </c>
      <c r="AJ211" s="42">
        <f t="shared" si="54"/>
        <v>1.5069783847013623</v>
      </c>
      <c r="AK211" s="42">
        <f t="shared" si="54"/>
        <v>2.2021899963743365</v>
      </c>
      <c r="AL211" s="42">
        <f t="shared" si="54"/>
        <v>19.035034225009081</v>
      </c>
    </row>
    <row r="212" spans="4:38">
      <c r="D212" s="42">
        <f t="shared" si="48"/>
        <v>4.75</v>
      </c>
      <c r="E212" s="42">
        <f t="shared" si="52"/>
        <v>0.13256892259364036</v>
      </c>
      <c r="F212" s="42">
        <f t="shared" si="52"/>
        <v>2.6965806692999719</v>
      </c>
      <c r="G212" s="42">
        <f t="shared" si="52"/>
        <v>1.430070986839969</v>
      </c>
      <c r="H212" s="42">
        <f t="shared" si="52"/>
        <v>1.2894533601366673</v>
      </c>
      <c r="I212" s="42">
        <f t="shared" si="52"/>
        <v>3.1101151730588192</v>
      </c>
      <c r="J212" s="42">
        <f t="shared" si="52"/>
        <v>54.773882646939363</v>
      </c>
      <c r="K212" s="42">
        <f t="shared" si="52"/>
        <v>16.97218967458814</v>
      </c>
      <c r="L212" s="42">
        <f t="shared" si="52"/>
        <v>1.1107164592643408</v>
      </c>
      <c r="M212" s="42">
        <f t="shared" si="52"/>
        <v>1.9084836408024337</v>
      </c>
      <c r="N212" s="42">
        <f t="shared" si="52"/>
        <v>10.584967555963747</v>
      </c>
      <c r="Q212" s="42">
        <f t="shared" si="53"/>
        <v>0.11297740067403017</v>
      </c>
      <c r="R212" s="42">
        <f t="shared" si="53"/>
        <v>1.6441971111530673</v>
      </c>
      <c r="S212" s="42">
        <f t="shared" si="53"/>
        <v>1.1888338055268637</v>
      </c>
      <c r="T212" s="42">
        <f t="shared" si="53"/>
        <v>1.0048852600537872</v>
      </c>
      <c r="U212" s="42">
        <f t="shared" si="53"/>
        <v>2.9439764430356843</v>
      </c>
      <c r="V212" s="42">
        <f t="shared" si="53"/>
        <v>40.89508457878064</v>
      </c>
      <c r="W212" s="42">
        <f t="shared" si="53"/>
        <v>15.129119033420009</v>
      </c>
      <c r="X212" s="42">
        <f t="shared" si="53"/>
        <v>0.88117018508891787</v>
      </c>
      <c r="Y212" s="42">
        <f t="shared" si="53"/>
        <v>1.606170772308698</v>
      </c>
      <c r="Z212" s="42">
        <f t="shared" si="53"/>
        <v>4.9436787023098852</v>
      </c>
      <c r="AC212" s="42">
        <f t="shared" si="54"/>
        <v>0.15216044451324978</v>
      </c>
      <c r="AD212" s="42">
        <f t="shared" si="54"/>
        <v>3.7489642274468835</v>
      </c>
      <c r="AE212" s="42">
        <f t="shared" si="54"/>
        <v>1.8317293400346546</v>
      </c>
      <c r="AF212" s="42">
        <f t="shared" si="54"/>
        <v>2.003610793768047</v>
      </c>
      <c r="AG212" s="42">
        <f t="shared" si="54"/>
        <v>3.1662606397141038</v>
      </c>
      <c r="AH212" s="42">
        <f t="shared" si="54"/>
        <v>68.652680715098114</v>
      </c>
      <c r="AI212" s="42">
        <f t="shared" si="54"/>
        <v>18.815260315756234</v>
      </c>
      <c r="AJ212" s="42">
        <f t="shared" si="54"/>
        <v>1.4242019891326723</v>
      </c>
      <c r="AK212" s="42">
        <f t="shared" si="54"/>
        <v>2.1520874104649113</v>
      </c>
      <c r="AL212" s="42">
        <f t="shared" si="54"/>
        <v>16.226256409617651</v>
      </c>
    </row>
    <row r="213" spans="4:38">
      <c r="D213" s="42">
        <f t="shared" si="48"/>
        <v>5</v>
      </c>
      <c r="E213" s="42">
        <f t="shared" si="52"/>
        <v>0.11086368458539328</v>
      </c>
      <c r="F213" s="42">
        <f t="shared" si="52"/>
        <v>2.1274733710559155</v>
      </c>
      <c r="G213" s="42">
        <f t="shared" si="52"/>
        <v>1.3718244955042205</v>
      </c>
      <c r="H213" s="42">
        <f t="shared" si="52"/>
        <v>1.177558371484974</v>
      </c>
      <c r="I213" s="42">
        <f t="shared" si="52"/>
        <v>3.013157456330064</v>
      </c>
      <c r="J213" s="42">
        <f t="shared" si="52"/>
        <v>54.917938793439731</v>
      </c>
      <c r="K213" s="42">
        <f t="shared" si="52"/>
        <v>16.608308408722834</v>
      </c>
      <c r="L213" s="42">
        <f t="shared" si="52"/>
        <v>1.0778348683319297</v>
      </c>
      <c r="M213" s="42">
        <f t="shared" si="52"/>
        <v>1.8707886143096721</v>
      </c>
      <c r="N213" s="42">
        <f t="shared" si="52"/>
        <v>9.205527162196244</v>
      </c>
      <c r="Q213" s="42">
        <f t="shared" si="53"/>
        <v>9.3697364836884456E-2</v>
      </c>
      <c r="R213" s="42">
        <f t="shared" si="53"/>
        <v>1.1868107025353669</v>
      </c>
      <c r="S213" s="42">
        <f t="shared" si="53"/>
        <v>1.0881976369651214</v>
      </c>
      <c r="T213" s="42">
        <f t="shared" si="53"/>
        <v>0.93407959408310315</v>
      </c>
      <c r="U213" s="42">
        <f t="shared" si="53"/>
        <v>2.883019898289489</v>
      </c>
      <c r="V213" s="42">
        <f t="shared" si="53"/>
        <v>41.06502407930023</v>
      </c>
      <c r="W213" s="42">
        <f t="shared" si="53"/>
        <v>14.887239639387102</v>
      </c>
      <c r="X213" s="42">
        <f t="shared" si="53"/>
        <v>0.86666001700058692</v>
      </c>
      <c r="Y213" s="42">
        <f t="shared" si="53"/>
        <v>1.5916992084324564</v>
      </c>
      <c r="Z213" s="42">
        <f t="shared" si="53"/>
        <v>4.6674328289406084</v>
      </c>
      <c r="AC213" s="42">
        <f t="shared" si="54"/>
        <v>0.12803000433390174</v>
      </c>
      <c r="AD213" s="42">
        <f t="shared" si="54"/>
        <v>3.068136039576467</v>
      </c>
      <c r="AE213" s="42">
        <f t="shared" si="54"/>
        <v>1.7681114055491303</v>
      </c>
      <c r="AF213" s="42">
        <f t="shared" si="54"/>
        <v>1.7143034672559563</v>
      </c>
      <c r="AG213" s="42">
        <f t="shared" si="54"/>
        <v>3.0431767017584788</v>
      </c>
      <c r="AH213" s="42">
        <f t="shared" si="54"/>
        <v>68.770853507579261</v>
      </c>
      <c r="AI213" s="42">
        <f t="shared" si="54"/>
        <v>18.3293771780586</v>
      </c>
      <c r="AJ213" s="42">
        <f t="shared" si="54"/>
        <v>1.3474526188280718</v>
      </c>
      <c r="AK213" s="42">
        <f t="shared" si="54"/>
        <v>2.1044262534797036</v>
      </c>
      <c r="AL213" s="42">
        <f t="shared" si="54"/>
        <v>13.743621495451833</v>
      </c>
    </row>
    <row r="214" spans="4:38">
      <c r="D214" s="42">
        <f t="shared" si="48"/>
        <v>5.25</v>
      </c>
      <c r="E214" s="42">
        <f t="shared" si="52"/>
        <v>9.2676073309242574E-2</v>
      </c>
      <c r="F214" s="42">
        <f t="shared" si="52"/>
        <v>1.6515276891377986</v>
      </c>
      <c r="G214" s="42">
        <f t="shared" si="52"/>
        <v>1.3223004106922447</v>
      </c>
      <c r="H214" s="42">
        <f t="shared" si="52"/>
        <v>1.0905289358669885</v>
      </c>
      <c r="I214" s="42">
        <f t="shared" si="52"/>
        <v>2.9211127725074979</v>
      </c>
      <c r="J214" s="42">
        <f t="shared" si="52"/>
        <v>55.029982462939927</v>
      </c>
      <c r="K214" s="42">
        <f t="shared" si="52"/>
        <v>16.307105255638199</v>
      </c>
      <c r="L214" s="42">
        <f t="shared" si="52"/>
        <v>1.0487773894103147</v>
      </c>
      <c r="M214" s="42">
        <f t="shared" si="52"/>
        <v>1.8360367036600036</v>
      </c>
      <c r="N214" s="42">
        <f t="shared" si="52"/>
        <v>8.0385282808089258</v>
      </c>
      <c r="Q214" s="42">
        <f t="shared" si="53"/>
        <v>7.747891889304738E-2</v>
      </c>
      <c r="R214" s="42">
        <f t="shared" si="53"/>
        <v>0.80238113504634012</v>
      </c>
      <c r="S214" s="42">
        <f t="shared" si="53"/>
        <v>1.0058420754519435</v>
      </c>
      <c r="T214" s="42">
        <f t="shared" si="53"/>
        <v>0.87900852055034706</v>
      </c>
      <c r="U214" s="42">
        <f t="shared" si="53"/>
        <v>2.8212648093475186</v>
      </c>
      <c r="V214" s="42">
        <f t="shared" si="53"/>
        <v>41.197199246370488</v>
      </c>
      <c r="W214" s="42">
        <f t="shared" si="53"/>
        <v>14.687023681646913</v>
      </c>
      <c r="X214" s="42">
        <f t="shared" si="53"/>
        <v>0.85537433070966407</v>
      </c>
      <c r="Y214" s="42">
        <f t="shared" si="53"/>
        <v>1.5795891588964011</v>
      </c>
      <c r="Z214" s="42">
        <f t="shared" si="53"/>
        <v>4.4228245578910794</v>
      </c>
      <c r="AC214" s="42">
        <f t="shared" si="54"/>
        <v>0.10787322772543817</v>
      </c>
      <c r="AD214" s="42">
        <f t="shared" si="54"/>
        <v>2.5006742432292537</v>
      </c>
      <c r="AE214" s="42">
        <f t="shared" si="54"/>
        <v>1.7092243061404555</v>
      </c>
      <c r="AF214" s="42">
        <f t="shared" si="54"/>
        <v>1.4773217992714203</v>
      </c>
      <c r="AG214" s="42">
        <f t="shared" si="54"/>
        <v>2.9361925940319846</v>
      </c>
      <c r="AH214" s="42">
        <f t="shared" si="54"/>
        <v>68.862765679508968</v>
      </c>
      <c r="AI214" s="42">
        <f t="shared" si="54"/>
        <v>17.927186829629484</v>
      </c>
      <c r="AJ214" s="42">
        <f t="shared" si="54"/>
        <v>1.2782451247836883</v>
      </c>
      <c r="AK214" s="42">
        <f t="shared" si="54"/>
        <v>2.0599676824392898</v>
      </c>
      <c r="AL214" s="42">
        <f t="shared" si="54"/>
        <v>11.654232003726731</v>
      </c>
    </row>
    <row r="215" spans="4:38">
      <c r="D215" s="42">
        <f t="shared" si="48"/>
        <v>5.5</v>
      </c>
      <c r="E215" s="42">
        <f t="shared" si="52"/>
        <v>7.7906214809713714E-2</v>
      </c>
      <c r="F215" s="42">
        <f t="shared" si="52"/>
        <v>1.284491568927334</v>
      </c>
      <c r="G215" s="42">
        <f t="shared" si="52"/>
        <v>1.2811758599624772</v>
      </c>
      <c r="H215" s="42">
        <f t="shared" si="52"/>
        <v>1.0283650532827184</v>
      </c>
      <c r="I215" s="42">
        <f t="shared" si="52"/>
        <v>2.832708899461085</v>
      </c>
      <c r="J215" s="42">
        <f t="shared" si="52"/>
        <v>55.11001365543995</v>
      </c>
      <c r="K215" s="42">
        <f t="shared" si="52"/>
        <v>16.07902656746424</v>
      </c>
      <c r="L215" s="42">
        <f t="shared" si="52"/>
        <v>1.0236833886681953</v>
      </c>
      <c r="M215" s="42">
        <f t="shared" si="52"/>
        <v>1.8048796427939342</v>
      </c>
      <c r="N215" s="42">
        <f t="shared" si="52"/>
        <v>7.1205207201641851</v>
      </c>
      <c r="Q215" s="42">
        <f t="shared" si="53"/>
        <v>6.4228529449024671E-2</v>
      </c>
      <c r="R215" s="42">
        <f t="shared" si="53"/>
        <v>0.50333253473118356</v>
      </c>
      <c r="S215" s="42">
        <f t="shared" si="53"/>
        <v>0.94411266611625089</v>
      </c>
      <c r="T215" s="42">
        <f t="shared" si="53"/>
        <v>0.83967203945551927</v>
      </c>
      <c r="U215" s="42">
        <f t="shared" si="53"/>
        <v>2.7576140091792913</v>
      </c>
      <c r="V215" s="42">
        <f t="shared" si="53"/>
        <v>41.291610079992225</v>
      </c>
      <c r="W215" s="42">
        <f t="shared" si="53"/>
        <v>14.535415066248266</v>
      </c>
      <c r="X215" s="42">
        <f t="shared" si="53"/>
        <v>0.84731312621614963</v>
      </c>
      <c r="Y215" s="42">
        <f t="shared" si="53"/>
        <v>1.569947309783271</v>
      </c>
      <c r="Z215" s="42">
        <f t="shared" si="53"/>
        <v>4.2158509846709551</v>
      </c>
      <c r="AC215" s="42">
        <f t="shared" si="54"/>
        <v>9.1583900170402355E-2</v>
      </c>
      <c r="AD215" s="42">
        <f t="shared" si="54"/>
        <v>2.0656506031234803</v>
      </c>
      <c r="AE215" s="42">
        <f t="shared" si="54"/>
        <v>1.6543485657184402</v>
      </c>
      <c r="AF215" s="42">
        <f t="shared" si="54"/>
        <v>1.2995392191512212</v>
      </c>
      <c r="AG215" s="42">
        <f t="shared" si="54"/>
        <v>2.8444476700429928</v>
      </c>
      <c r="AH215" s="42">
        <f t="shared" si="54"/>
        <v>68.928417230887291</v>
      </c>
      <c r="AI215" s="42">
        <f t="shared" si="54"/>
        <v>17.622638068680253</v>
      </c>
      <c r="AJ215" s="42">
        <f t="shared" si="54"/>
        <v>1.2180943579956471</v>
      </c>
      <c r="AK215" s="42">
        <f t="shared" si="54"/>
        <v>2.0194728543642384</v>
      </c>
      <c r="AL215" s="42">
        <f t="shared" si="54"/>
        <v>10.025190455657418</v>
      </c>
    </row>
    <row r="216" spans="4:38">
      <c r="D216" s="42">
        <f t="shared" si="48"/>
        <v>5.75</v>
      </c>
      <c r="E216" s="42">
        <f t="shared" si="52"/>
        <v>6.6454235131330558E-2</v>
      </c>
      <c r="F216" s="42">
        <f t="shared" si="52"/>
        <v>1.0421129558062379</v>
      </c>
      <c r="G216" s="42">
        <f t="shared" si="52"/>
        <v>1.2481279708733501</v>
      </c>
      <c r="H216" s="42">
        <f t="shared" si="52"/>
        <v>0.99106672373215265</v>
      </c>
      <c r="I216" s="42">
        <f t="shared" si="52"/>
        <v>2.7466736150607725</v>
      </c>
      <c r="J216" s="42">
        <f t="shared" si="52"/>
        <v>55.158032370939814</v>
      </c>
      <c r="K216" s="42">
        <f t="shared" si="52"/>
        <v>15.93451869633115</v>
      </c>
      <c r="L216" s="42">
        <f t="shared" si="52"/>
        <v>1.0026922322742597</v>
      </c>
      <c r="M216" s="42">
        <f t="shared" si="52"/>
        <v>1.7779691656519621</v>
      </c>
      <c r="N216" s="42">
        <f t="shared" si="52"/>
        <v>6.488054288624495</v>
      </c>
      <c r="Q216" s="42">
        <f t="shared" si="53"/>
        <v>5.3852663111321544E-2</v>
      </c>
      <c r="R216" s="42">
        <f t="shared" si="53"/>
        <v>0.30208902763511092</v>
      </c>
      <c r="S216" s="42">
        <f t="shared" si="53"/>
        <v>0.90535495408695921</v>
      </c>
      <c r="T216" s="42">
        <f t="shared" si="53"/>
        <v>0.81607015079862699</v>
      </c>
      <c r="U216" s="42">
        <f t="shared" si="53"/>
        <v>2.6909703307543094</v>
      </c>
      <c r="V216" s="42">
        <f t="shared" si="53"/>
        <v>41.348256580165412</v>
      </c>
      <c r="W216" s="42">
        <f t="shared" si="53"/>
        <v>14.439357699239958</v>
      </c>
      <c r="X216" s="42">
        <f t="shared" si="53"/>
        <v>0.84247640352003939</v>
      </c>
      <c r="Y216" s="42">
        <f t="shared" si="53"/>
        <v>1.5628803471757891</v>
      </c>
      <c r="Z216" s="42">
        <f t="shared" si="53"/>
        <v>4.0525092047899323</v>
      </c>
      <c r="AC216" s="42">
        <f t="shared" si="54"/>
        <v>7.9055807151338781E-2</v>
      </c>
      <c r="AD216" s="42">
        <f t="shared" si="54"/>
        <v>1.7821368839773699</v>
      </c>
      <c r="AE216" s="42">
        <f t="shared" si="54"/>
        <v>1.6027647081928926</v>
      </c>
      <c r="AF216" s="42">
        <f t="shared" si="54"/>
        <v>1.1878291562321308</v>
      </c>
      <c r="AG216" s="42">
        <f t="shared" si="54"/>
        <v>2.7670812832998668</v>
      </c>
      <c r="AH216" s="42">
        <f t="shared" si="54"/>
        <v>68.967808161714203</v>
      </c>
      <c r="AI216" s="42">
        <f t="shared" si="54"/>
        <v>17.429679693422337</v>
      </c>
      <c r="AJ216" s="42">
        <f t="shared" si="54"/>
        <v>1.1685151694600711</v>
      </c>
      <c r="AK216" s="42">
        <f t="shared" si="54"/>
        <v>1.9837029262751169</v>
      </c>
      <c r="AL216" s="42">
        <f t="shared" si="54"/>
        <v>8.9235993724590603</v>
      </c>
    </row>
    <row r="217" spans="4:38">
      <c r="D217" s="42">
        <f t="shared" si="48"/>
        <v>6</v>
      </c>
      <c r="E217" s="42">
        <f t="shared" si="52"/>
        <v>5.8220260318616976E-2</v>
      </c>
      <c r="F217" s="42">
        <f t="shared" si="52"/>
        <v>0.9401397951562338</v>
      </c>
      <c r="G217" s="42">
        <f t="shared" si="52"/>
        <v>1.2228338709833027</v>
      </c>
      <c r="H217" s="42">
        <f t="shared" si="52"/>
        <v>0.97863394721529473</v>
      </c>
      <c r="I217" s="42">
        <f t="shared" si="52"/>
        <v>2.6617346971765228</v>
      </c>
      <c r="J217" s="42">
        <f t="shared" si="52"/>
        <v>55.174038609439897</v>
      </c>
      <c r="K217" s="42">
        <f t="shared" si="52"/>
        <v>15.884027994368992</v>
      </c>
      <c r="L217" s="42">
        <f t="shared" si="52"/>
        <v>0.98594328639720796</v>
      </c>
      <c r="M217" s="42">
        <f t="shared" si="52"/>
        <v>1.7559570061745899</v>
      </c>
      <c r="N217" s="42">
        <f t="shared" si="52"/>
        <v>6.1776787945522047</v>
      </c>
      <c r="Q217" s="42">
        <f t="shared" si="53"/>
        <v>4.6257786486444429E-2</v>
      </c>
      <c r="R217" s="42">
        <f t="shared" si="53"/>
        <v>0.21107473980331637</v>
      </c>
      <c r="S217" s="42">
        <f t="shared" si="53"/>
        <v>0.89191448449299315</v>
      </c>
      <c r="T217" s="42">
        <f t="shared" si="53"/>
        <v>0.80820285457965912</v>
      </c>
      <c r="U217" s="42">
        <f t="shared" si="53"/>
        <v>2.6202366070420799</v>
      </c>
      <c r="V217" s="42">
        <f t="shared" si="53"/>
        <v>41.36713874688968</v>
      </c>
      <c r="W217" s="42">
        <f t="shared" si="53"/>
        <v>14.405795486670799</v>
      </c>
      <c r="X217" s="42">
        <f t="shared" si="53"/>
        <v>0.84086416262133712</v>
      </c>
      <c r="Y217" s="42">
        <f t="shared" si="53"/>
        <v>1.5584949571566853</v>
      </c>
      <c r="Z217" s="42">
        <f t="shared" si="53"/>
        <v>3.9387963137577464</v>
      </c>
      <c r="AC217" s="42">
        <f t="shared" si="54"/>
        <v>7.0182734150789905E-2</v>
      </c>
      <c r="AD217" s="42">
        <f t="shared" si="54"/>
        <v>1.6692048505091484</v>
      </c>
      <c r="AE217" s="42">
        <f t="shared" si="54"/>
        <v>1.5537532574736159</v>
      </c>
      <c r="AF217" s="42">
        <f t="shared" si="54"/>
        <v>1.1490650398509303</v>
      </c>
      <c r="AG217" s="42">
        <f t="shared" si="54"/>
        <v>2.7032327873109692</v>
      </c>
      <c r="AH217" s="42">
        <f t="shared" si="54"/>
        <v>68.980938471990086</v>
      </c>
      <c r="AI217" s="42">
        <f t="shared" si="54"/>
        <v>17.362260502067151</v>
      </c>
      <c r="AJ217" s="42">
        <f t="shared" si="54"/>
        <v>1.1310224101730826</v>
      </c>
      <c r="AK217" s="42">
        <f t="shared" si="54"/>
        <v>1.9534190551924944</v>
      </c>
      <c r="AL217" s="42">
        <f t="shared" si="54"/>
        <v>8.4165612753467052</v>
      </c>
    </row>
    <row r="218" spans="4:38">
      <c r="D218" s="42">
        <f t="shared" si="48"/>
        <v>6.25</v>
      </c>
      <c r="E218" s="42">
        <f t="shared" ref="E218:N233" si="55">E114/$J$176/2220*$F$175*60*24</f>
        <v>5.1770067360821112E-2</v>
      </c>
      <c r="F218" s="42">
        <f t="shared" si="55"/>
        <v>0.91444746084673423</v>
      </c>
      <c r="G218" s="42">
        <f t="shared" si="55"/>
        <v>1.2019816924655355</v>
      </c>
      <c r="H218" s="42">
        <f t="shared" si="55"/>
        <v>0.97913364614534226</v>
      </c>
      <c r="I218" s="42">
        <f t="shared" si="55"/>
        <v>2.5795703512778836</v>
      </c>
      <c r="J218" s="42">
        <f t="shared" si="55"/>
        <v>55.133648113923371</v>
      </c>
      <c r="K218" s="42">
        <f t="shared" si="55"/>
        <v>15.886112339059721</v>
      </c>
      <c r="L218" s="42">
        <f t="shared" si="55"/>
        <v>0.9718175694565756</v>
      </c>
      <c r="M218" s="42">
        <f t="shared" si="55"/>
        <v>1.7372138295105652</v>
      </c>
      <c r="N218" s="42">
        <f t="shared" si="55"/>
        <v>6.0448178747891657</v>
      </c>
      <c r="Q218" s="42">
        <f t="shared" ref="Q218:Z233" si="56">Q114/$J$176/2220*$F$175*60*24</f>
        <v>4.0217088156594763E-2</v>
      </c>
      <c r="R218" s="42">
        <f t="shared" si="56"/>
        <v>0.18030888391617128</v>
      </c>
      <c r="S218" s="42">
        <f t="shared" si="56"/>
        <v>0.89206809117437036</v>
      </c>
      <c r="T218" s="42">
        <f t="shared" si="56"/>
        <v>0.80839157182688048</v>
      </c>
      <c r="U218" s="42">
        <f t="shared" si="56"/>
        <v>2.5481557556188381</v>
      </c>
      <c r="V218" s="42">
        <f t="shared" si="56"/>
        <v>41.324019053537185</v>
      </c>
      <c r="W218" s="42">
        <f t="shared" si="56"/>
        <v>14.406898981646151</v>
      </c>
      <c r="X218" s="42">
        <f t="shared" si="56"/>
        <v>0.84091984461735558</v>
      </c>
      <c r="Y218" s="42">
        <f t="shared" si="56"/>
        <v>1.5555799480123969</v>
      </c>
      <c r="Z218" s="42">
        <f t="shared" si="56"/>
        <v>3.8546125056981428</v>
      </c>
      <c r="AC218" s="42">
        <f t="shared" ref="AC218:AL233" si="57">AC114/$J$176/2220*$F$175*60*24</f>
        <v>6.3323046565047447E-2</v>
      </c>
      <c r="AD218" s="42">
        <f t="shared" si="57"/>
        <v>1.6485860377772963</v>
      </c>
      <c r="AE218" s="42">
        <f t="shared" si="57"/>
        <v>1.5072870933153149</v>
      </c>
      <c r="AF218" s="42">
        <f t="shared" si="57"/>
        <v>1.1498757204638039</v>
      </c>
      <c r="AG218" s="42">
        <f t="shared" si="57"/>
        <v>2.6476493680595437</v>
      </c>
      <c r="AH218" s="42">
        <f t="shared" si="57"/>
        <v>68.943277174309969</v>
      </c>
      <c r="AI218" s="42">
        <f t="shared" si="57"/>
        <v>17.365325696473299</v>
      </c>
      <c r="AJ218" s="42">
        <f t="shared" si="57"/>
        <v>1.1010448344152666</v>
      </c>
      <c r="AK218" s="42">
        <f t="shared" si="57"/>
        <v>1.9267183485649499</v>
      </c>
      <c r="AL218" s="42">
        <f t="shared" si="57"/>
        <v>8.2350232438802387</v>
      </c>
    </row>
    <row r="219" spans="4:38">
      <c r="D219" s="42">
        <f t="shared" si="48"/>
        <v>6.5</v>
      </c>
      <c r="E219" s="42">
        <f t="shared" si="55"/>
        <v>4.5736015884173115E-2</v>
      </c>
      <c r="F219" s="42">
        <f t="shared" si="55"/>
        <v>0.89041269649268884</v>
      </c>
      <c r="G219" s="42">
        <f t="shared" si="55"/>
        <v>1.1824748157876217</v>
      </c>
      <c r="H219" s="42">
        <f t="shared" si="55"/>
        <v>0.98063274293548042</v>
      </c>
      <c r="I219" s="42">
        <f t="shared" si="55"/>
        <v>2.5027069309210876</v>
      </c>
      <c r="J219" s="42">
        <f t="shared" si="55"/>
        <v>55.014703500161374</v>
      </c>
      <c r="K219" s="42">
        <f t="shared" si="55"/>
        <v>15.892365373131909</v>
      </c>
      <c r="L219" s="42">
        <f t="shared" si="55"/>
        <v>0.95860318909275399</v>
      </c>
      <c r="M219" s="42">
        <f t="shared" si="55"/>
        <v>1.7196758115149662</v>
      </c>
      <c r="N219" s="42">
        <f t="shared" si="55"/>
        <v>5.9205286272689204</v>
      </c>
      <c r="Q219" s="42">
        <f t="shared" si="56"/>
        <v>3.4566112299638574E-2</v>
      </c>
      <c r="R219" s="42">
        <f t="shared" si="56"/>
        <v>0.15152792195722942</v>
      </c>
      <c r="S219" s="42">
        <f t="shared" si="56"/>
        <v>0.89252891121850997</v>
      </c>
      <c r="T219" s="42">
        <f t="shared" si="56"/>
        <v>0.80895772356854478</v>
      </c>
      <c r="U219" s="42">
        <f t="shared" si="56"/>
        <v>2.4782021387477937</v>
      </c>
      <c r="V219" s="42">
        <f t="shared" si="56"/>
        <v>41.196873446231095</v>
      </c>
      <c r="W219" s="42">
        <f t="shared" si="56"/>
        <v>14.41020946657212</v>
      </c>
      <c r="X219" s="42">
        <f t="shared" si="56"/>
        <v>0.84108689060540653</v>
      </c>
      <c r="Y219" s="42">
        <f t="shared" si="56"/>
        <v>1.5528530039741899</v>
      </c>
      <c r="Z219" s="42">
        <f t="shared" si="56"/>
        <v>3.775859911061743</v>
      </c>
      <c r="AC219" s="42">
        <f t="shared" si="57"/>
        <v>5.69059194687076E-2</v>
      </c>
      <c r="AD219" s="42">
        <f t="shared" si="57"/>
        <v>1.6292974710281478</v>
      </c>
      <c r="AE219" s="42">
        <f t="shared" si="57"/>
        <v>1.4638187461994832</v>
      </c>
      <c r="AF219" s="42">
        <f t="shared" si="57"/>
        <v>1.152307762302416</v>
      </c>
      <c r="AG219" s="42">
        <f t="shared" si="57"/>
        <v>2.5956519758566019</v>
      </c>
      <c r="AH219" s="42">
        <f t="shared" si="57"/>
        <v>68.83253355409127</v>
      </c>
      <c r="AI219" s="42">
        <f t="shared" si="57"/>
        <v>17.374521279691738</v>
      </c>
      <c r="AJ219" s="42">
        <f t="shared" si="57"/>
        <v>1.0730012958031114</v>
      </c>
      <c r="AK219" s="42">
        <f t="shared" si="57"/>
        <v>1.9011904758273439</v>
      </c>
      <c r="AL219" s="42">
        <f t="shared" si="57"/>
        <v>8.0651973434760844</v>
      </c>
    </row>
    <row r="220" spans="4:38">
      <c r="D220" s="42">
        <f t="shared" si="48"/>
        <v>6.75</v>
      </c>
      <c r="E220" s="42">
        <f t="shared" si="55"/>
        <v>4.0118105888673344E-2</v>
      </c>
      <c r="F220" s="42">
        <f t="shared" si="55"/>
        <v>0.86803550209409441</v>
      </c>
      <c r="G220" s="42">
        <f t="shared" si="55"/>
        <v>1.1643132409495651</v>
      </c>
      <c r="H220" s="42">
        <f t="shared" si="55"/>
        <v>0.98313123758570531</v>
      </c>
      <c r="I220" s="42">
        <f t="shared" si="55"/>
        <v>2.4311444361061425</v>
      </c>
      <c r="J220" s="42">
        <f t="shared" si="55"/>
        <v>54.820545077333648</v>
      </c>
      <c r="K220" s="42">
        <f t="shared" si="55"/>
        <v>15.902787096585593</v>
      </c>
      <c r="L220" s="42">
        <f t="shared" si="55"/>
        <v>0.94630014530575046</v>
      </c>
      <c r="M220" s="42">
        <f t="shared" si="55"/>
        <v>1.7033429521877914</v>
      </c>
      <c r="N220" s="42">
        <f t="shared" si="55"/>
        <v>5.804811051991428</v>
      </c>
      <c r="Q220" s="42">
        <f t="shared" si="56"/>
        <v>2.9304858915575979E-2</v>
      </c>
      <c r="R220" s="42">
        <f t="shared" si="56"/>
        <v>0.1247318539264904</v>
      </c>
      <c r="S220" s="42">
        <f t="shared" si="56"/>
        <v>0.89329694462540843</v>
      </c>
      <c r="T220" s="42">
        <f t="shared" si="56"/>
        <v>0.80990130980464747</v>
      </c>
      <c r="U220" s="42">
        <f t="shared" si="56"/>
        <v>2.4103757564289525</v>
      </c>
      <c r="V220" s="42">
        <f t="shared" si="56"/>
        <v>40.989022134098583</v>
      </c>
      <c r="W220" s="42">
        <f t="shared" si="56"/>
        <v>14.41572694144879</v>
      </c>
      <c r="X220" s="42">
        <f t="shared" si="56"/>
        <v>0.84136530058549397</v>
      </c>
      <c r="Y220" s="42">
        <f t="shared" si="56"/>
        <v>1.550314125042064</v>
      </c>
      <c r="Z220" s="42">
        <f t="shared" si="56"/>
        <v>3.7025385298485451</v>
      </c>
      <c r="AC220" s="42">
        <f t="shared" si="57"/>
        <v>5.093135286177071E-2</v>
      </c>
      <c r="AD220" s="42">
        <f t="shared" si="57"/>
        <v>1.6113391502616989</v>
      </c>
      <c r="AE220" s="42">
        <f t="shared" si="57"/>
        <v>1.4233482161261244</v>
      </c>
      <c r="AF220" s="42">
        <f t="shared" si="57"/>
        <v>1.1563611653667669</v>
      </c>
      <c r="AG220" s="42">
        <f t="shared" si="57"/>
        <v>2.5472406107021399</v>
      </c>
      <c r="AH220" s="42">
        <f t="shared" si="57"/>
        <v>68.652068020568336</v>
      </c>
      <c r="AI220" s="42">
        <f t="shared" si="57"/>
        <v>17.389847251722436</v>
      </c>
      <c r="AJ220" s="42">
        <f t="shared" si="57"/>
        <v>1.0468917943366256</v>
      </c>
      <c r="AK220" s="42">
        <f t="shared" si="57"/>
        <v>1.8768354369796767</v>
      </c>
      <c r="AL220" s="42">
        <f t="shared" si="57"/>
        <v>7.9070835741343135</v>
      </c>
    </row>
    <row r="221" spans="4:38">
      <c r="D221" s="42">
        <f t="shared" si="48"/>
        <v>7</v>
      </c>
      <c r="E221" s="42">
        <f t="shared" si="55"/>
        <v>3.4916337374321753E-2</v>
      </c>
      <c r="F221" s="42">
        <f t="shared" si="55"/>
        <v>0.84731587765095018</v>
      </c>
      <c r="G221" s="42">
        <f t="shared" si="55"/>
        <v>1.1474969679513658</v>
      </c>
      <c r="H221" s="42">
        <f t="shared" si="55"/>
        <v>0.98662913009602493</v>
      </c>
      <c r="I221" s="42">
        <f t="shared" si="55"/>
        <v>2.3648828668330437</v>
      </c>
      <c r="J221" s="42">
        <f t="shared" si="55"/>
        <v>54.554513154620381</v>
      </c>
      <c r="K221" s="42">
        <f t="shared" si="55"/>
        <v>15.917377509420776</v>
      </c>
      <c r="L221" s="42">
        <f t="shared" si="55"/>
        <v>0.93490843809556079</v>
      </c>
      <c r="M221" s="42">
        <f t="shared" si="55"/>
        <v>1.6882152515290452</v>
      </c>
      <c r="N221" s="42">
        <f t="shared" si="55"/>
        <v>5.6976651489567294</v>
      </c>
      <c r="Q221" s="42">
        <f t="shared" si="56"/>
        <v>2.4433328004406896E-2</v>
      </c>
      <c r="R221" s="42">
        <f t="shared" si="56"/>
        <v>9.9920679823954278E-2</v>
      </c>
      <c r="S221" s="42">
        <f t="shared" si="56"/>
        <v>0.89437219139506507</v>
      </c>
      <c r="T221" s="42">
        <f t="shared" si="56"/>
        <v>0.81122233053519333</v>
      </c>
      <c r="U221" s="42">
        <f t="shared" si="56"/>
        <v>2.3446766086623132</v>
      </c>
      <c r="V221" s="42">
        <f t="shared" si="56"/>
        <v>40.703785326266789</v>
      </c>
      <c r="W221" s="42">
        <f t="shared" si="56"/>
        <v>14.423451406276122</v>
      </c>
      <c r="X221" s="42">
        <f t="shared" si="56"/>
        <v>0.84175507455761833</v>
      </c>
      <c r="Y221" s="42">
        <f t="shared" si="56"/>
        <v>1.5479633112160247</v>
      </c>
      <c r="Z221" s="42">
        <f t="shared" si="56"/>
        <v>3.6346483620585492</v>
      </c>
      <c r="AC221" s="42">
        <f t="shared" si="57"/>
        <v>4.5399346744236818E-2</v>
      </c>
      <c r="AD221" s="42">
        <f t="shared" si="57"/>
        <v>1.594711075477949</v>
      </c>
      <c r="AE221" s="42">
        <f t="shared" si="57"/>
        <v>1.3858755030952343</v>
      </c>
      <c r="AF221" s="42">
        <f t="shared" si="57"/>
        <v>1.1620359296568605</v>
      </c>
      <c r="AG221" s="42">
        <f t="shared" si="57"/>
        <v>2.5024152725961537</v>
      </c>
      <c r="AH221" s="42">
        <f t="shared" si="57"/>
        <v>68.405240982973964</v>
      </c>
      <c r="AI221" s="42">
        <f t="shared" si="57"/>
        <v>17.41130361256543</v>
      </c>
      <c r="AJ221" s="42">
        <f t="shared" si="57"/>
        <v>1.0227163300158044</v>
      </c>
      <c r="AK221" s="42">
        <f t="shared" si="57"/>
        <v>1.8536532320219521</v>
      </c>
      <c r="AL221" s="42">
        <f t="shared" si="57"/>
        <v>7.7606819358548895</v>
      </c>
    </row>
    <row r="222" spans="4:38">
      <c r="D222" s="42">
        <f t="shared" si="48"/>
        <v>7.25</v>
      </c>
      <c r="E222" s="42">
        <f t="shared" si="55"/>
        <v>3.0130710341118253E-2</v>
      </c>
      <c r="F222" s="42">
        <f t="shared" si="55"/>
        <v>0.82825382316326013</v>
      </c>
      <c r="G222" s="42">
        <f t="shared" si="55"/>
        <v>1.1320259967930197</v>
      </c>
      <c r="H222" s="42">
        <f t="shared" si="55"/>
        <v>0.9911264204664394</v>
      </c>
      <c r="I222" s="42">
        <f t="shared" si="55"/>
        <v>2.3039222231017917</v>
      </c>
      <c r="J222" s="42">
        <f t="shared" si="55"/>
        <v>54.219948041202493</v>
      </c>
      <c r="K222" s="42">
        <f t="shared" si="55"/>
        <v>15.936136611637419</v>
      </c>
      <c r="L222" s="42">
        <f t="shared" si="55"/>
        <v>0.92442806746218553</v>
      </c>
      <c r="M222" s="42">
        <f t="shared" si="55"/>
        <v>1.6742927095387201</v>
      </c>
      <c r="N222" s="42">
        <f t="shared" si="55"/>
        <v>5.5990909181647845</v>
      </c>
      <c r="Q222" s="42">
        <f t="shared" si="56"/>
        <v>1.9951519566131365E-2</v>
      </c>
      <c r="R222" s="42">
        <f t="shared" si="56"/>
        <v>7.7094399649620948E-2</v>
      </c>
      <c r="S222" s="42">
        <f t="shared" si="56"/>
        <v>0.89575465152748035</v>
      </c>
      <c r="T222" s="42">
        <f t="shared" si="56"/>
        <v>0.8129207857601819</v>
      </c>
      <c r="U222" s="42">
        <f t="shared" si="56"/>
        <v>2.2811046954478722</v>
      </c>
      <c r="V222" s="42">
        <f t="shared" si="56"/>
        <v>40.344483231862874</v>
      </c>
      <c r="W222" s="42">
        <f t="shared" si="56"/>
        <v>14.433382861054151</v>
      </c>
      <c r="X222" s="42">
        <f t="shared" si="56"/>
        <v>0.84225621252177918</v>
      </c>
      <c r="Y222" s="42">
        <f t="shared" si="56"/>
        <v>1.5458005624960656</v>
      </c>
      <c r="Z222" s="42">
        <f t="shared" si="56"/>
        <v>3.5721894076917486</v>
      </c>
      <c r="AC222" s="42">
        <f t="shared" si="57"/>
        <v>4.0309901116105093E-2</v>
      </c>
      <c r="AD222" s="42">
        <f t="shared" si="57"/>
        <v>1.579413246676898</v>
      </c>
      <c r="AE222" s="42">
        <f t="shared" si="57"/>
        <v>1.3514006071068174</v>
      </c>
      <c r="AF222" s="42">
        <f t="shared" si="57"/>
        <v>1.1693320551726929</v>
      </c>
      <c r="AG222" s="42">
        <f t="shared" si="57"/>
        <v>2.4611759615386477</v>
      </c>
      <c r="AH222" s="42">
        <f t="shared" si="57"/>
        <v>68.095412850542132</v>
      </c>
      <c r="AI222" s="42">
        <f t="shared" si="57"/>
        <v>17.438890362220679</v>
      </c>
      <c r="AJ222" s="42">
        <f t="shared" si="57"/>
        <v>1.0004749028406486</v>
      </c>
      <c r="AK222" s="42">
        <f t="shared" si="57"/>
        <v>1.8316438609541623</v>
      </c>
      <c r="AL222" s="42">
        <f t="shared" si="57"/>
        <v>7.6259924286378515</v>
      </c>
    </row>
    <row r="223" spans="4:38">
      <c r="D223" s="42">
        <f t="shared" si="48"/>
        <v>7.5</v>
      </c>
      <c r="E223" s="42">
        <f t="shared" si="55"/>
        <v>2.5761224789062884E-2</v>
      </c>
      <c r="F223" s="42">
        <f t="shared" si="55"/>
        <v>0.81084933863102071</v>
      </c>
      <c r="G223" s="42">
        <f t="shared" si="55"/>
        <v>1.1179003274745349</v>
      </c>
      <c r="H223" s="42">
        <f t="shared" si="55"/>
        <v>0.99662310869694082</v>
      </c>
      <c r="I223" s="42">
        <f t="shared" si="55"/>
        <v>2.248262504912391</v>
      </c>
      <c r="J223" s="42">
        <f t="shared" si="55"/>
        <v>53.820190046259782</v>
      </c>
      <c r="K223" s="42">
        <f t="shared" si="55"/>
        <v>15.959064403235518</v>
      </c>
      <c r="L223" s="42">
        <f t="shared" si="55"/>
        <v>0.91485903340562835</v>
      </c>
      <c r="M223" s="42">
        <f t="shared" si="55"/>
        <v>1.6615753262168238</v>
      </c>
      <c r="N223" s="42">
        <f t="shared" si="55"/>
        <v>5.5090883596156326</v>
      </c>
      <c r="Q223" s="42">
        <f t="shared" si="56"/>
        <v>1.5859433600749311E-2</v>
      </c>
      <c r="R223" s="42">
        <f t="shared" si="56"/>
        <v>5.625301340349087E-2</v>
      </c>
      <c r="S223" s="42">
        <f t="shared" si="56"/>
        <v>0.89744432502265425</v>
      </c>
      <c r="T223" s="42">
        <f t="shared" si="56"/>
        <v>0.81499667547960919</v>
      </c>
      <c r="U223" s="42">
        <f t="shared" si="56"/>
        <v>2.2196600167856371</v>
      </c>
      <c r="V223" s="42">
        <f t="shared" si="56"/>
        <v>39.914436060013976</v>
      </c>
      <c r="W223" s="42">
        <f t="shared" si="56"/>
        <v>14.445521305782805</v>
      </c>
      <c r="X223" s="42">
        <f t="shared" si="56"/>
        <v>0.84286871447797274</v>
      </c>
      <c r="Y223" s="42">
        <f t="shared" si="56"/>
        <v>1.5438258788821924</v>
      </c>
      <c r="Z223" s="42">
        <f t="shared" si="56"/>
        <v>3.51516166674815</v>
      </c>
      <c r="AC223" s="42">
        <f t="shared" si="57"/>
        <v>3.5663015977376408E-2</v>
      </c>
      <c r="AD223" s="42">
        <f t="shared" si="57"/>
        <v>1.5654456638585459</v>
      </c>
      <c r="AE223" s="42">
        <f t="shared" si="57"/>
        <v>1.3199235281608694</v>
      </c>
      <c r="AF223" s="42">
        <f t="shared" si="57"/>
        <v>1.1782495419142682</v>
      </c>
      <c r="AG223" s="42">
        <f t="shared" si="57"/>
        <v>2.4235226775296166</v>
      </c>
      <c r="AH223" s="42">
        <f t="shared" si="57"/>
        <v>67.725944032505993</v>
      </c>
      <c r="AI223" s="42">
        <f t="shared" si="57"/>
        <v>17.472607500688227</v>
      </c>
      <c r="AJ223" s="42">
        <f t="shared" si="57"/>
        <v>0.98016751281115788</v>
      </c>
      <c r="AK223" s="42">
        <f t="shared" si="57"/>
        <v>1.8108073237763151</v>
      </c>
      <c r="AL223" s="42">
        <f t="shared" si="57"/>
        <v>7.5030150524831178</v>
      </c>
    </row>
    <row r="224" spans="4:38">
      <c r="D224" s="42">
        <f t="shared" si="48"/>
        <v>7.75</v>
      </c>
      <c r="E224" s="42">
        <f t="shared" si="55"/>
        <v>2.1807880718155634E-2</v>
      </c>
      <c r="F224" s="42">
        <f t="shared" si="55"/>
        <v>0.7951024240542317</v>
      </c>
      <c r="G224" s="42">
        <f t="shared" si="55"/>
        <v>1.1051199599958994</v>
      </c>
      <c r="H224" s="42">
        <f t="shared" si="55"/>
        <v>1.0031191947875326</v>
      </c>
      <c r="I224" s="42">
        <f t="shared" si="55"/>
        <v>2.1979037122648371</v>
      </c>
      <c r="J224" s="42">
        <f t="shared" si="55"/>
        <v>53.358579478973169</v>
      </c>
      <c r="K224" s="42">
        <f t="shared" si="55"/>
        <v>15.98616088421511</v>
      </c>
      <c r="L224" s="42">
        <f t="shared" si="55"/>
        <v>0.90620133592588159</v>
      </c>
      <c r="M224" s="42">
        <f t="shared" si="55"/>
        <v>1.6500631015633522</v>
      </c>
      <c r="N224" s="42">
        <f t="shared" si="55"/>
        <v>5.4276574733092744</v>
      </c>
      <c r="Q224" s="42">
        <f t="shared" si="56"/>
        <v>1.2157070108260854E-2</v>
      </c>
      <c r="R224" s="42">
        <f t="shared" si="56"/>
        <v>3.7396521085563211E-2</v>
      </c>
      <c r="S224" s="42">
        <f t="shared" si="56"/>
        <v>0.89944121188058634</v>
      </c>
      <c r="T224" s="42">
        <f t="shared" si="56"/>
        <v>0.81744999969347965</v>
      </c>
      <c r="U224" s="42">
        <f t="shared" si="56"/>
        <v>2.1603425726756007</v>
      </c>
      <c r="V224" s="42">
        <f t="shared" si="56"/>
        <v>39.416964019847256</v>
      </c>
      <c r="W224" s="42">
        <f t="shared" si="56"/>
        <v>14.459866740462157</v>
      </c>
      <c r="X224" s="42">
        <f t="shared" si="56"/>
        <v>0.84359258042620278</v>
      </c>
      <c r="Y224" s="42">
        <f t="shared" si="56"/>
        <v>1.5420392603744009</v>
      </c>
      <c r="Z224" s="42">
        <f t="shared" si="56"/>
        <v>3.463565139227752</v>
      </c>
      <c r="AC224" s="42">
        <f t="shared" si="57"/>
        <v>3.1458691328050417E-2</v>
      </c>
      <c r="AD224" s="42">
        <f t="shared" si="57"/>
        <v>1.5528083270228978</v>
      </c>
      <c r="AE224" s="42">
        <f t="shared" si="57"/>
        <v>1.2914442662573942</v>
      </c>
      <c r="AF224" s="42">
        <f t="shared" si="57"/>
        <v>1.1887883898815861</v>
      </c>
      <c r="AG224" s="42">
        <f t="shared" si="57"/>
        <v>2.3894554205690701</v>
      </c>
      <c r="AH224" s="42">
        <f t="shared" si="57"/>
        <v>67.300194938099111</v>
      </c>
      <c r="AI224" s="42">
        <f t="shared" si="57"/>
        <v>17.512455027968066</v>
      </c>
      <c r="AJ224" s="42">
        <f t="shared" si="57"/>
        <v>0.96179415992733586</v>
      </c>
      <c r="AK224" s="42">
        <f t="shared" si="57"/>
        <v>1.7911436204884068</v>
      </c>
      <c r="AL224" s="42">
        <f t="shared" si="57"/>
        <v>7.3917498073907737</v>
      </c>
    </row>
    <row r="225" spans="4:38">
      <c r="D225" s="42">
        <f t="shared" si="48"/>
        <v>8</v>
      </c>
      <c r="E225" s="42">
        <f t="shared" si="55"/>
        <v>1.8270678128396521E-2</v>
      </c>
      <c r="F225" s="42">
        <f t="shared" si="55"/>
        <v>0.781013079432893</v>
      </c>
      <c r="G225" s="42">
        <f t="shared" si="55"/>
        <v>1.0936848943571245</v>
      </c>
      <c r="H225" s="42">
        <f t="shared" si="55"/>
        <v>1.0106146787382158</v>
      </c>
      <c r="I225" s="42">
        <f t="shared" si="55"/>
        <v>2.1528458451591295</v>
      </c>
      <c r="J225" s="42">
        <f t="shared" si="55"/>
        <v>52.83845664852246</v>
      </c>
      <c r="K225" s="42">
        <f t="shared" si="55"/>
        <v>16.017426054576163</v>
      </c>
      <c r="L225" s="42">
        <f t="shared" si="55"/>
        <v>0.89845497502295291</v>
      </c>
      <c r="M225" s="42">
        <f t="shared" si="55"/>
        <v>1.6397560355783058</v>
      </c>
      <c r="N225" s="42">
        <f t="shared" si="55"/>
        <v>5.3547982592456709</v>
      </c>
      <c r="Q225" s="42">
        <f t="shared" si="56"/>
        <v>8.8444290886658672E-3</v>
      </c>
      <c r="R225" s="42">
        <f t="shared" si="56"/>
        <v>2.0524922695838631E-2</v>
      </c>
      <c r="S225" s="42">
        <f t="shared" si="56"/>
        <v>0.90174531210128128</v>
      </c>
      <c r="T225" s="42">
        <f t="shared" si="56"/>
        <v>0.8202807584017926</v>
      </c>
      <c r="U225" s="42">
        <f t="shared" si="56"/>
        <v>2.1031523631177622</v>
      </c>
      <c r="V225" s="42">
        <f t="shared" si="56"/>
        <v>38.855387320489697</v>
      </c>
      <c r="W225" s="42">
        <f t="shared" si="56"/>
        <v>14.476419165092166</v>
      </c>
      <c r="X225" s="42">
        <f t="shared" si="56"/>
        <v>0.84442781036646963</v>
      </c>
      <c r="Y225" s="42">
        <f t="shared" si="56"/>
        <v>1.5404407069726949</v>
      </c>
      <c r="Z225" s="42">
        <f t="shared" si="56"/>
        <v>3.4173998251305524</v>
      </c>
      <c r="AC225" s="42">
        <f t="shared" si="57"/>
        <v>2.7696927168127172E-2</v>
      </c>
      <c r="AD225" s="42">
        <f t="shared" si="57"/>
        <v>1.5415012361699483</v>
      </c>
      <c r="AE225" s="42">
        <f t="shared" si="57"/>
        <v>1.2659628213963923</v>
      </c>
      <c r="AF225" s="42">
        <f t="shared" si="57"/>
        <v>1.2009485990746427</v>
      </c>
      <c r="AG225" s="42">
        <f t="shared" si="57"/>
        <v>2.3589741906570003</v>
      </c>
      <c r="AH225" s="42">
        <f t="shared" si="57"/>
        <v>66.821525976555051</v>
      </c>
      <c r="AI225" s="42">
        <f t="shared" si="57"/>
        <v>17.558432944060169</v>
      </c>
      <c r="AJ225" s="42">
        <f t="shared" si="57"/>
        <v>0.94535484418917504</v>
      </c>
      <c r="AK225" s="42">
        <f t="shared" si="57"/>
        <v>1.7726527510904408</v>
      </c>
      <c r="AL225" s="42">
        <f t="shared" si="57"/>
        <v>7.292196693360772</v>
      </c>
    </row>
    <row r="226" spans="4:38">
      <c r="D226" s="42">
        <f t="shared" si="48"/>
        <v>8.25</v>
      </c>
      <c r="E226" s="42">
        <f t="shared" si="55"/>
        <v>1.5149617019785533E-2</v>
      </c>
      <c r="F226" s="42">
        <f t="shared" si="55"/>
        <v>0.76858130476700892</v>
      </c>
      <c r="G226" s="42">
        <f t="shared" si="55"/>
        <v>1.0835951305582034</v>
      </c>
      <c r="H226" s="42">
        <f t="shared" si="55"/>
        <v>1.019109560548993</v>
      </c>
      <c r="I226" s="42">
        <f t="shared" si="55"/>
        <v>2.1130889035952691</v>
      </c>
      <c r="J226" s="42">
        <f t="shared" si="55"/>
        <v>52.263161864088161</v>
      </c>
      <c r="K226" s="42">
        <f t="shared" si="55"/>
        <v>16.052859914318717</v>
      </c>
      <c r="L226" s="42">
        <f t="shared" si="55"/>
        <v>0.89161995069684208</v>
      </c>
      <c r="M226" s="42">
        <f t="shared" si="55"/>
        <v>1.6306541282616882</v>
      </c>
      <c r="N226" s="42">
        <f t="shared" si="55"/>
        <v>5.2905107174248194</v>
      </c>
      <c r="Q226" s="42">
        <f t="shared" si="56"/>
        <v>5.921510541964433E-3</v>
      </c>
      <c r="R226" s="42">
        <f t="shared" si="56"/>
        <v>5.6382182343169343E-3</v>
      </c>
      <c r="S226" s="42">
        <f t="shared" si="56"/>
        <v>0.90435662568473041</v>
      </c>
      <c r="T226" s="42">
        <f t="shared" si="56"/>
        <v>0.82348895160454827</v>
      </c>
      <c r="U226" s="42">
        <f t="shared" si="56"/>
        <v>2.04808938811213</v>
      </c>
      <c r="V226" s="42">
        <f t="shared" si="56"/>
        <v>38.233026171068595</v>
      </c>
      <c r="W226" s="42">
        <f t="shared" si="56"/>
        <v>14.495178579672837</v>
      </c>
      <c r="X226" s="42">
        <f t="shared" si="56"/>
        <v>0.8453744042987692</v>
      </c>
      <c r="Y226" s="42">
        <f t="shared" si="56"/>
        <v>1.539030218677069</v>
      </c>
      <c r="Z226" s="42">
        <f t="shared" si="56"/>
        <v>3.3766657244565517</v>
      </c>
      <c r="AC226" s="42">
        <f t="shared" si="57"/>
        <v>2.4377723497606637E-2</v>
      </c>
      <c r="AD226" s="42">
        <f t="shared" si="57"/>
        <v>1.5315243912996985</v>
      </c>
      <c r="AE226" s="42">
        <f t="shared" si="57"/>
        <v>1.2434791935778589</v>
      </c>
      <c r="AF226" s="42">
        <f t="shared" si="57"/>
        <v>1.2147301694934418</v>
      </c>
      <c r="AG226" s="42">
        <f t="shared" si="57"/>
        <v>2.3320789877934089</v>
      </c>
      <c r="AH226" s="42">
        <f t="shared" si="57"/>
        <v>66.293297557107792</v>
      </c>
      <c r="AI226" s="42">
        <f t="shared" si="57"/>
        <v>17.610541248964601</v>
      </c>
      <c r="AJ226" s="42">
        <f t="shared" si="57"/>
        <v>0.9308495655966833</v>
      </c>
      <c r="AK226" s="42">
        <f t="shared" si="57"/>
        <v>1.7553347155824097</v>
      </c>
      <c r="AL226" s="42">
        <f t="shared" si="57"/>
        <v>7.2043557103931182</v>
      </c>
    </row>
    <row r="227" spans="4:38">
      <c r="D227" s="42">
        <f t="shared" si="48"/>
        <v>8.5</v>
      </c>
      <c r="E227" s="42">
        <f t="shared" si="55"/>
        <v>1.2444697392322679E-2</v>
      </c>
      <c r="F227" s="42">
        <f t="shared" si="55"/>
        <v>0.75780710005657115</v>
      </c>
      <c r="G227" s="42">
        <f t="shared" si="55"/>
        <v>1.0748506685991397</v>
      </c>
      <c r="H227" s="42">
        <f t="shared" si="55"/>
        <v>1.0286038402198616</v>
      </c>
      <c r="I227" s="42">
        <f t="shared" si="55"/>
        <v>2.0786328875732591</v>
      </c>
      <c r="J227" s="42">
        <f t="shared" si="55"/>
        <v>51.636035434850477</v>
      </c>
      <c r="K227" s="42">
        <f t="shared" si="55"/>
        <v>16.092462463442729</v>
      </c>
      <c r="L227" s="42">
        <f t="shared" si="55"/>
        <v>0.88569626294754189</v>
      </c>
      <c r="M227" s="42">
        <f t="shared" si="55"/>
        <v>1.6227573796134958</v>
      </c>
      <c r="N227" s="42">
        <f t="shared" si="55"/>
        <v>5.2347948478468007</v>
      </c>
      <c r="Q227" s="42">
        <f t="shared" si="56"/>
        <v>3.3883144681565122E-3</v>
      </c>
      <c r="R227" s="42">
        <f t="shared" si="56"/>
        <v>0</v>
      </c>
      <c r="S227" s="42">
        <f t="shared" si="56"/>
        <v>0.90727515263094216</v>
      </c>
      <c r="T227" s="42">
        <f t="shared" si="56"/>
        <v>0.82707457930174277</v>
      </c>
      <c r="U227" s="42">
        <f t="shared" si="56"/>
        <v>1.9951536476586957</v>
      </c>
      <c r="V227" s="42">
        <f t="shared" si="56"/>
        <v>37.553200780711066</v>
      </c>
      <c r="W227" s="42">
        <f t="shared" si="56"/>
        <v>14.516144984204168</v>
      </c>
      <c r="X227" s="42">
        <f t="shared" si="56"/>
        <v>0.84643236222310503</v>
      </c>
      <c r="Y227" s="42">
        <f t="shared" si="56"/>
        <v>1.537807795487526</v>
      </c>
      <c r="Z227" s="42">
        <f t="shared" si="56"/>
        <v>3.3413628372057529</v>
      </c>
      <c r="AC227" s="42">
        <f t="shared" si="57"/>
        <v>2.1501080316488879E-2</v>
      </c>
      <c r="AD227" s="42">
        <f t="shared" si="57"/>
        <v>1.5228777924121475</v>
      </c>
      <c r="AE227" s="42">
        <f t="shared" si="57"/>
        <v>1.2239933828017948</v>
      </c>
      <c r="AF227" s="42">
        <f t="shared" si="57"/>
        <v>1.2301331011379801</v>
      </c>
      <c r="AG227" s="42">
        <f t="shared" si="57"/>
        <v>2.3087698119782938</v>
      </c>
      <c r="AH227" s="42">
        <f t="shared" si="57"/>
        <v>65.718870088990101</v>
      </c>
      <c r="AI227" s="42">
        <f t="shared" si="57"/>
        <v>17.668779942681248</v>
      </c>
      <c r="AJ227" s="42">
        <f t="shared" si="57"/>
        <v>0.91827832414985666</v>
      </c>
      <c r="AK227" s="42">
        <f t="shared" si="57"/>
        <v>1.7391895139643205</v>
      </c>
      <c r="AL227" s="42">
        <f t="shared" si="57"/>
        <v>7.1282268584878095</v>
      </c>
    </row>
    <row r="228" spans="4:38">
      <c r="D228" s="42">
        <f t="shared" si="48"/>
        <v>8.75</v>
      </c>
      <c r="E228" s="42">
        <f t="shared" si="55"/>
        <v>1.0155919246007948E-2</v>
      </c>
      <c r="F228" s="42">
        <f t="shared" si="55"/>
        <v>0.74869046530159189</v>
      </c>
      <c r="G228" s="42">
        <f t="shared" si="55"/>
        <v>1.0674515084799328</v>
      </c>
      <c r="H228" s="42">
        <f t="shared" si="55"/>
        <v>1.0390975177508206</v>
      </c>
      <c r="I228" s="42">
        <f t="shared" si="55"/>
        <v>2.049477797093096</v>
      </c>
      <c r="J228" s="42">
        <f t="shared" si="55"/>
        <v>50.960417669989937</v>
      </c>
      <c r="K228" s="42">
        <f t="shared" si="55"/>
        <v>16.1362337019482</v>
      </c>
      <c r="L228" s="42">
        <f t="shared" si="55"/>
        <v>0.88068391177505978</v>
      </c>
      <c r="M228" s="42">
        <f t="shared" si="55"/>
        <v>1.6160657896337234</v>
      </c>
      <c r="N228" s="42">
        <f t="shared" si="55"/>
        <v>5.1876506505114968</v>
      </c>
      <c r="Q228" s="42">
        <f t="shared" si="56"/>
        <v>1.244840867242115E-3</v>
      </c>
      <c r="R228" s="42">
        <f t="shared" si="56"/>
        <v>0</v>
      </c>
      <c r="S228" s="42">
        <f t="shared" si="56"/>
        <v>0.91050089293991254</v>
      </c>
      <c r="T228" s="42">
        <f t="shared" si="56"/>
        <v>0.83103764149338</v>
      </c>
      <c r="U228" s="42">
        <f t="shared" si="56"/>
        <v>1.9443451417574638</v>
      </c>
      <c r="V228" s="42">
        <f t="shared" si="56"/>
        <v>36.819231358544265</v>
      </c>
      <c r="W228" s="42">
        <f t="shared" si="56"/>
        <v>14.539318378686161</v>
      </c>
      <c r="X228" s="42">
        <f t="shared" si="56"/>
        <v>0.84760168413947778</v>
      </c>
      <c r="Y228" s="42">
        <f t="shared" si="56"/>
        <v>1.5367734374040682</v>
      </c>
      <c r="Z228" s="42">
        <f t="shared" si="56"/>
        <v>3.3114911633781561</v>
      </c>
      <c r="AC228" s="42">
        <f t="shared" si="57"/>
        <v>1.9066997624773825E-2</v>
      </c>
      <c r="AD228" s="42">
        <f t="shared" si="57"/>
        <v>1.515561439507296</v>
      </c>
      <c r="AE228" s="42">
        <f t="shared" si="57"/>
        <v>1.2075053890682037</v>
      </c>
      <c r="AF228" s="42">
        <f t="shared" si="57"/>
        <v>1.2471573940082572</v>
      </c>
      <c r="AG228" s="42">
        <f t="shared" si="57"/>
        <v>2.2890466632116624</v>
      </c>
      <c r="AH228" s="42">
        <f t="shared" si="57"/>
        <v>65.101603981435517</v>
      </c>
      <c r="AI228" s="42">
        <f t="shared" si="57"/>
        <v>17.733149025210235</v>
      </c>
      <c r="AJ228" s="42">
        <f t="shared" si="57"/>
        <v>0.90764111984869489</v>
      </c>
      <c r="AK228" s="42">
        <f t="shared" si="57"/>
        <v>1.7242171462361708</v>
      </c>
      <c r="AL228" s="42">
        <f t="shared" si="57"/>
        <v>7.063810137644885</v>
      </c>
    </row>
    <row r="229" spans="4:38">
      <c r="D229" s="42">
        <f t="shared" si="48"/>
        <v>9</v>
      </c>
      <c r="E229" s="42">
        <f t="shared" si="55"/>
        <v>8.2832825808413866E-3</v>
      </c>
      <c r="F229" s="42">
        <f t="shared" si="55"/>
        <v>0.74123140050205905</v>
      </c>
      <c r="G229" s="42">
        <f t="shared" si="55"/>
        <v>1.0613976502005795</v>
      </c>
      <c r="H229" s="42">
        <f t="shared" si="55"/>
        <v>1.0505905931418704</v>
      </c>
      <c r="I229" s="42">
        <f t="shared" si="55"/>
        <v>2.0256236321547791</v>
      </c>
      <c r="J229" s="42">
        <f t="shared" si="55"/>
        <v>50.239648878686708</v>
      </c>
      <c r="K229" s="42">
        <f t="shared" si="55"/>
        <v>16.184173629835165</v>
      </c>
      <c r="L229" s="42">
        <f t="shared" si="55"/>
        <v>0.87658289717939197</v>
      </c>
      <c r="M229" s="42">
        <f t="shared" si="55"/>
        <v>1.61057935832238</v>
      </c>
      <c r="N229" s="42">
        <f t="shared" si="55"/>
        <v>5.1490781254190257</v>
      </c>
      <c r="Q229" s="42">
        <f t="shared" ref="Q229" si="58">Q125/$J$176/2220*$F$175*60*24</f>
        <v>0</v>
      </c>
      <c r="R229" s="42">
        <f t="shared" si="56"/>
        <v>0</v>
      </c>
      <c r="S229" s="42">
        <f t="shared" si="56"/>
        <v>0.91403384661164133</v>
      </c>
      <c r="T229" s="42">
        <f t="shared" si="56"/>
        <v>0.83537813817946038</v>
      </c>
      <c r="U229" s="42">
        <f t="shared" si="56"/>
        <v>1.8956638704084305</v>
      </c>
      <c r="V229" s="42">
        <f t="shared" si="56"/>
        <v>36.034438113695288</v>
      </c>
      <c r="W229" s="42">
        <f t="shared" si="56"/>
        <v>14.564698763118852</v>
      </c>
      <c r="X229" s="42">
        <f t="shared" si="56"/>
        <v>0.84888237004788325</v>
      </c>
      <c r="Y229" s="42">
        <f t="shared" si="56"/>
        <v>1.5359271444266955</v>
      </c>
      <c r="Z229" s="42">
        <f t="shared" si="56"/>
        <v>3.2870507029737555</v>
      </c>
      <c r="AC229" s="42">
        <f t="shared" si="57"/>
        <v>1.707547542246152E-2</v>
      </c>
      <c r="AD229" s="42">
        <f t="shared" si="57"/>
        <v>1.5095753325851475</v>
      </c>
      <c r="AE229" s="42">
        <f t="shared" si="57"/>
        <v>1.1940152123770851</v>
      </c>
      <c r="AF229" s="42">
        <f t="shared" si="57"/>
        <v>1.2658030481042806</v>
      </c>
      <c r="AG229" s="42">
        <f t="shared" si="57"/>
        <v>2.2729095414935072</v>
      </c>
      <c r="AH229" s="42">
        <f t="shared" si="57"/>
        <v>64.444859643678058</v>
      </c>
      <c r="AI229" s="42">
        <f t="shared" si="57"/>
        <v>17.803648496551475</v>
      </c>
      <c r="AJ229" s="42">
        <f t="shared" si="57"/>
        <v>0.89893795269319809</v>
      </c>
      <c r="AK229" s="42">
        <f t="shared" si="57"/>
        <v>1.7104176123979595</v>
      </c>
      <c r="AL229" s="42">
        <f t="shared" si="57"/>
        <v>7.0111055478642692</v>
      </c>
    </row>
    <row r="230" spans="4:38">
      <c r="D230" s="42">
        <f t="shared" si="48"/>
        <v>9.25</v>
      </c>
      <c r="E230" s="42">
        <f t="shared" si="55"/>
        <v>6.8267873968229191E-3</v>
      </c>
      <c r="F230" s="42">
        <f t="shared" si="55"/>
        <v>0.7354299056579765</v>
      </c>
      <c r="G230" s="42">
        <f t="shared" si="55"/>
        <v>1.0566890937610827</v>
      </c>
      <c r="H230" s="42">
        <f t="shared" si="55"/>
        <v>1.0630830663930113</v>
      </c>
      <c r="I230" s="42">
        <f t="shared" si="55"/>
        <v>2.0070703927583136</v>
      </c>
      <c r="J230" s="42">
        <f t="shared" si="55"/>
        <v>49.477069370120944</v>
      </c>
      <c r="K230" s="42">
        <f t="shared" si="55"/>
        <v>16.236282247103588</v>
      </c>
      <c r="L230" s="42">
        <f t="shared" si="55"/>
        <v>0.87339321916053814</v>
      </c>
      <c r="M230" s="42">
        <f t="shared" si="55"/>
        <v>1.6062980856794662</v>
      </c>
      <c r="N230" s="42">
        <f t="shared" si="55"/>
        <v>5.1190772725693101</v>
      </c>
      <c r="Q230" s="42">
        <f t="shared" ref="Q230" si="59">Q126/$J$176/2220*$F$175*60*24</f>
        <v>0</v>
      </c>
      <c r="R230" s="42">
        <f t="shared" si="56"/>
        <v>0</v>
      </c>
      <c r="S230" s="42">
        <f t="shared" si="56"/>
        <v>0.91787401364612842</v>
      </c>
      <c r="T230" s="42">
        <f t="shared" si="56"/>
        <v>0.84009606935997905</v>
      </c>
      <c r="U230" s="42">
        <f t="shared" si="56"/>
        <v>1.8491098336116025</v>
      </c>
      <c r="V230" s="42">
        <f t="shared" si="56"/>
        <v>35.202141255291295</v>
      </c>
      <c r="W230" s="42">
        <f t="shared" si="56"/>
        <v>14.592286137502169</v>
      </c>
      <c r="X230" s="42">
        <f t="shared" si="56"/>
        <v>0.85027441994832498</v>
      </c>
      <c r="Y230" s="42">
        <f t="shared" si="56"/>
        <v>1.5352689165554048</v>
      </c>
      <c r="Z230" s="42">
        <f t="shared" si="56"/>
        <v>3.268041455992555</v>
      </c>
      <c r="AC230" s="42">
        <f t="shared" si="57"/>
        <v>1.5526513709551958E-2</v>
      </c>
      <c r="AD230" s="42">
        <f t="shared" si="57"/>
        <v>1.5049194716456986</v>
      </c>
      <c r="AE230" s="42">
        <f t="shared" si="57"/>
        <v>1.1835228527284358</v>
      </c>
      <c r="AF230" s="42">
        <f t="shared" si="57"/>
        <v>1.2860700634260394</v>
      </c>
      <c r="AG230" s="42">
        <f t="shared" si="57"/>
        <v>2.2603584468238314</v>
      </c>
      <c r="AH230" s="42">
        <f t="shared" si="57"/>
        <v>63.751997484950863</v>
      </c>
      <c r="AI230" s="42">
        <f t="shared" si="57"/>
        <v>17.880278356705009</v>
      </c>
      <c r="AJ230" s="42">
        <f t="shared" si="57"/>
        <v>0.89216882268337039</v>
      </c>
      <c r="AK230" s="42">
        <f t="shared" si="57"/>
        <v>1.6977909124496866</v>
      </c>
      <c r="AL230" s="42">
        <f t="shared" si="57"/>
        <v>6.9701130891460377</v>
      </c>
    </row>
    <row r="231" spans="4:38">
      <c r="D231" s="42">
        <f t="shared" si="48"/>
        <v>9.5</v>
      </c>
      <c r="E231" s="42">
        <f t="shared" si="55"/>
        <v>5.7864336939525748E-3</v>
      </c>
      <c r="F231" s="42">
        <f t="shared" si="55"/>
        <v>0.73128598076934836</v>
      </c>
      <c r="G231" s="42">
        <f t="shared" si="55"/>
        <v>1.053325839161444</v>
      </c>
      <c r="H231" s="42">
        <f t="shared" si="55"/>
        <v>1.0765749375042426</v>
      </c>
      <c r="I231" s="42">
        <f t="shared" si="55"/>
        <v>1.9938180789036943</v>
      </c>
      <c r="J231" s="42">
        <f t="shared" si="55"/>
        <v>48.676019453473621</v>
      </c>
      <c r="K231" s="42">
        <f t="shared" si="55"/>
        <v>16.29255955375351</v>
      </c>
      <c r="L231" s="42">
        <f t="shared" si="55"/>
        <v>0.87111487771849883</v>
      </c>
      <c r="M231" s="42">
        <f t="shared" si="55"/>
        <v>1.6032219717049727</v>
      </c>
      <c r="N231" s="42">
        <f t="shared" si="55"/>
        <v>5.0976480919623457</v>
      </c>
      <c r="Q231" s="42">
        <f t="shared" si="56"/>
        <v>0</v>
      </c>
      <c r="R231" s="42">
        <f t="shared" si="56"/>
        <v>0</v>
      </c>
      <c r="S231" s="42">
        <f t="shared" si="56"/>
        <v>0.92202139404337424</v>
      </c>
      <c r="T231" s="42">
        <f t="shared" si="56"/>
        <v>0.84519143503494099</v>
      </c>
      <c r="U231" s="42">
        <f t="shared" si="56"/>
        <v>1.8046830313669737</v>
      </c>
      <c r="V231" s="42">
        <f t="shared" si="56"/>
        <v>34.325660992459461</v>
      </c>
      <c r="W231" s="42">
        <f t="shared" si="56"/>
        <v>14.62208050183618</v>
      </c>
      <c r="X231" s="42">
        <f t="shared" si="56"/>
        <v>0.85177783384080363</v>
      </c>
      <c r="Y231" s="42">
        <f t="shared" si="56"/>
        <v>1.5347987537901948</v>
      </c>
      <c r="Z231" s="42">
        <f t="shared" si="56"/>
        <v>3.254463422434557</v>
      </c>
      <c r="AC231" s="42">
        <f t="shared" si="57"/>
        <v>1.4420112486045099E-2</v>
      </c>
      <c r="AD231" s="42">
        <f t="shared" si="57"/>
        <v>1.5015938566889484</v>
      </c>
      <c r="AE231" s="42">
        <f t="shared" si="57"/>
        <v>1.1760283101222597</v>
      </c>
      <c r="AF231" s="42">
        <f t="shared" si="57"/>
        <v>1.3079584399735442</v>
      </c>
      <c r="AG231" s="42">
        <f t="shared" si="57"/>
        <v>2.2513933792026322</v>
      </c>
      <c r="AH231" s="42">
        <f t="shared" si="57"/>
        <v>63.026377914487867</v>
      </c>
      <c r="AI231" s="42">
        <f t="shared" si="57"/>
        <v>17.963038605670796</v>
      </c>
      <c r="AJ231" s="42">
        <f t="shared" si="57"/>
        <v>0.88733372981920389</v>
      </c>
      <c r="AK231" s="42">
        <f t="shared" si="57"/>
        <v>1.6863370463913527</v>
      </c>
      <c r="AL231" s="42">
        <f t="shared" si="57"/>
        <v>6.9408327614901557</v>
      </c>
    </row>
    <row r="232" spans="4:38">
      <c r="D232" s="42">
        <f t="shared" si="48"/>
        <v>9.75</v>
      </c>
      <c r="E232" s="42">
        <f t="shared" si="55"/>
        <v>5.1622214722304022E-3</v>
      </c>
      <c r="F232" s="42">
        <f t="shared" si="55"/>
        <v>0.72879962583617075</v>
      </c>
      <c r="G232" s="42">
        <f t="shared" si="55"/>
        <v>1.0513078864016581</v>
      </c>
      <c r="H232" s="42">
        <f t="shared" si="55"/>
        <v>1.091066206475565</v>
      </c>
      <c r="I232" s="42">
        <f t="shared" si="55"/>
        <v>1.9858666905909224</v>
      </c>
      <c r="J232" s="42">
        <f t="shared" si="55"/>
        <v>47.839839437924475</v>
      </c>
      <c r="K232" s="42">
        <f t="shared" si="55"/>
        <v>16.353005549784889</v>
      </c>
      <c r="L232" s="42">
        <f t="shared" si="55"/>
        <v>0.86974787285327737</v>
      </c>
      <c r="M232" s="42">
        <f t="shared" si="55"/>
        <v>1.6013510163989075</v>
      </c>
      <c r="N232" s="42">
        <f t="shared" si="55"/>
        <v>5.0847905835981742</v>
      </c>
      <c r="Q232" s="42">
        <f t="shared" si="56"/>
        <v>0</v>
      </c>
      <c r="R232" s="42">
        <f t="shared" si="56"/>
        <v>0</v>
      </c>
      <c r="S232" s="42">
        <f t="shared" si="56"/>
        <v>0.92647598780338247</v>
      </c>
      <c r="T232" s="42">
        <f t="shared" si="56"/>
        <v>0.85066423520434564</v>
      </c>
      <c r="U232" s="42">
        <f t="shared" si="56"/>
        <v>1.7623834636745466</v>
      </c>
      <c r="V232" s="42">
        <f t="shared" si="56"/>
        <v>33.40831753432694</v>
      </c>
      <c r="W232" s="42">
        <f t="shared" si="56"/>
        <v>14.654081856120854</v>
      </c>
      <c r="X232" s="42">
        <f t="shared" si="56"/>
        <v>0.85339261172531489</v>
      </c>
      <c r="Y232" s="42">
        <f t="shared" si="56"/>
        <v>1.5345166561310706</v>
      </c>
      <c r="Z232" s="42">
        <f t="shared" si="56"/>
        <v>3.2463166022997552</v>
      </c>
      <c r="AC232" s="42">
        <f t="shared" si="57"/>
        <v>1.3756271751940979E-2</v>
      </c>
      <c r="AD232" s="42">
        <f t="shared" si="57"/>
        <v>1.4995984877148973</v>
      </c>
      <c r="AE232" s="42">
        <f t="shared" si="57"/>
        <v>1.1715315845585517</v>
      </c>
      <c r="AF232" s="42">
        <f t="shared" si="57"/>
        <v>1.3314681777467881</v>
      </c>
      <c r="AG232" s="42">
        <f t="shared" si="57"/>
        <v>2.2460143386299167</v>
      </c>
      <c r="AH232" s="42">
        <f t="shared" si="57"/>
        <v>62.271361341521882</v>
      </c>
      <c r="AI232" s="42">
        <f t="shared" si="57"/>
        <v>18.051929243448882</v>
      </c>
      <c r="AJ232" s="42">
        <f t="shared" si="57"/>
        <v>0.88443267410070647</v>
      </c>
      <c r="AK232" s="42">
        <f t="shared" si="57"/>
        <v>1.6760560142229612</v>
      </c>
      <c r="AL232" s="42">
        <f t="shared" si="57"/>
        <v>6.9232645648966153</v>
      </c>
    </row>
    <row r="233" spans="4:38">
      <c r="D233" s="42">
        <f t="shared" si="48"/>
        <v>10</v>
      </c>
      <c r="E233" s="42">
        <f t="shared" si="55"/>
        <v>4.9541507316563172E-3</v>
      </c>
      <c r="F233" s="42">
        <f t="shared" si="55"/>
        <v>0.72797084085844754</v>
      </c>
      <c r="G233" s="42">
        <f t="shared" si="55"/>
        <v>1.0506352354817294</v>
      </c>
      <c r="H233" s="42">
        <f t="shared" si="55"/>
        <v>1.1065568733069819</v>
      </c>
      <c r="I233" s="42">
        <f t="shared" si="55"/>
        <v>1.9832162278199976</v>
      </c>
      <c r="J233" s="42">
        <f t="shared" si="55"/>
        <v>46.9718696326537</v>
      </c>
      <c r="K233" s="42">
        <f t="shared" si="55"/>
        <v>16.417620235197731</v>
      </c>
      <c r="L233" s="42">
        <f t="shared" si="55"/>
        <v>0.86929220456487044</v>
      </c>
      <c r="M233" s="42">
        <f t="shared" si="55"/>
        <v>1.600685219761268</v>
      </c>
      <c r="N233" s="42">
        <f t="shared" si="55"/>
        <v>5.080504747476799</v>
      </c>
      <c r="Q233" s="42">
        <f t="shared" si="56"/>
        <v>0</v>
      </c>
      <c r="R233" s="42">
        <f t="shared" si="56"/>
        <v>0</v>
      </c>
      <c r="S233" s="42">
        <f t="shared" si="56"/>
        <v>0.93123779492614522</v>
      </c>
      <c r="T233" s="42">
        <f t="shared" si="56"/>
        <v>0.85651446986819291</v>
      </c>
      <c r="U233" s="42">
        <f t="shared" si="56"/>
        <v>1.7222111305343182</v>
      </c>
      <c r="V233" s="42">
        <f t="shared" si="56"/>
        <v>32.453431090020807</v>
      </c>
      <c r="W233" s="42">
        <f t="shared" si="56"/>
        <v>14.688290200356228</v>
      </c>
      <c r="X233" s="42">
        <f t="shared" si="56"/>
        <v>0.85511875360186285</v>
      </c>
      <c r="Y233" s="42">
        <f t="shared" si="56"/>
        <v>1.5344226235780281</v>
      </c>
      <c r="Z233" s="42">
        <f t="shared" si="56"/>
        <v>3.2436009955881544</v>
      </c>
      <c r="AC233" s="42">
        <f t="shared" si="57"/>
        <v>1.3534991507239608E-2</v>
      </c>
      <c r="AD233" s="42">
        <f t="shared" si="57"/>
        <v>1.4989333647235457</v>
      </c>
      <c r="AE233" s="42">
        <f t="shared" si="57"/>
        <v>1.1700326760373174</v>
      </c>
      <c r="AF233" s="42">
        <f t="shared" si="57"/>
        <v>1.3565992767457709</v>
      </c>
      <c r="AG233" s="42">
        <f t="shared" si="57"/>
        <v>2.2442213251056762</v>
      </c>
      <c r="AH233" s="42">
        <f t="shared" si="57"/>
        <v>61.490308175286856</v>
      </c>
      <c r="AI233" s="42">
        <f t="shared" si="57"/>
        <v>18.146950270039262</v>
      </c>
      <c r="AJ233" s="42">
        <f t="shared" si="57"/>
        <v>0.88346565552787393</v>
      </c>
      <c r="AK233" s="42">
        <f t="shared" si="57"/>
        <v>1.6669478159445084</v>
      </c>
      <c r="AL233" s="42">
        <f t="shared" si="57"/>
        <v>6.9174084993654628</v>
      </c>
    </row>
    <row r="234" spans="4:38">
      <c r="D234" s="42">
        <f t="shared" si="48"/>
        <v>10.25</v>
      </c>
      <c r="E234" s="42">
        <f t="shared" ref="E234:N237" si="60">E130/$J$176/2220*$F$175*60*24</f>
        <v>4.9541507316563172E-3</v>
      </c>
      <c r="F234" s="42">
        <f t="shared" si="60"/>
        <v>0.72797084085844754</v>
      </c>
      <c r="G234" s="42">
        <f t="shared" si="60"/>
        <v>1.0506352354817294</v>
      </c>
      <c r="H234" s="42">
        <f t="shared" si="60"/>
        <v>1.1065568733069819</v>
      </c>
      <c r="I234" s="42">
        <f t="shared" si="60"/>
        <v>1.9832162278199976</v>
      </c>
      <c r="J234" s="42">
        <f t="shared" si="60"/>
        <v>46.9718696326537</v>
      </c>
      <c r="K234" s="42">
        <f t="shared" si="60"/>
        <v>16.417620235197731</v>
      </c>
      <c r="L234" s="42">
        <f t="shared" si="60"/>
        <v>0.86929220456487044</v>
      </c>
      <c r="M234" s="42">
        <f t="shared" si="60"/>
        <v>1.600685219761268</v>
      </c>
      <c r="N234" s="42">
        <f t="shared" si="60"/>
        <v>5.080504747476799</v>
      </c>
      <c r="Q234" s="42">
        <f t="shared" ref="Q234:Z237" si="61">Q130/$J$176/2220*$F$175*60*24</f>
        <v>0</v>
      </c>
      <c r="R234" s="42">
        <f t="shared" si="61"/>
        <v>0</v>
      </c>
      <c r="S234" s="42">
        <f t="shared" si="61"/>
        <v>0.93123779492614522</v>
      </c>
      <c r="T234" s="42">
        <f t="shared" si="61"/>
        <v>0.85651446986819291</v>
      </c>
      <c r="U234" s="42">
        <f t="shared" si="61"/>
        <v>1.7222111305343182</v>
      </c>
      <c r="V234" s="42">
        <f t="shared" si="61"/>
        <v>32.453431090020807</v>
      </c>
      <c r="W234" s="42">
        <f t="shared" si="61"/>
        <v>14.688290200356228</v>
      </c>
      <c r="X234" s="42">
        <f t="shared" si="61"/>
        <v>0.85511875360186285</v>
      </c>
      <c r="Y234" s="42">
        <f t="shared" si="61"/>
        <v>1.5344226235780281</v>
      </c>
      <c r="Z234" s="42">
        <f t="shared" si="61"/>
        <v>3.2436009955881544</v>
      </c>
      <c r="AC234" s="42">
        <f t="shared" ref="AC234:AL237" si="62">AC130/$J$176/2220*$F$175*60*24</f>
        <v>1.3534991507239608E-2</v>
      </c>
      <c r="AD234" s="42">
        <f t="shared" si="62"/>
        <v>1.4989333647235457</v>
      </c>
      <c r="AE234" s="42">
        <f t="shared" si="62"/>
        <v>1.1700326760373174</v>
      </c>
      <c r="AF234" s="42">
        <f t="shared" si="62"/>
        <v>1.3565992767457709</v>
      </c>
      <c r="AG234" s="42">
        <f t="shared" si="62"/>
        <v>2.2442213251056762</v>
      </c>
      <c r="AH234" s="42">
        <f t="shared" si="62"/>
        <v>61.490308175286856</v>
      </c>
      <c r="AI234" s="42">
        <f t="shared" si="62"/>
        <v>18.146950270039262</v>
      </c>
      <c r="AJ234" s="42">
        <f t="shared" si="62"/>
        <v>0.88346565552787393</v>
      </c>
      <c r="AK234" s="42">
        <f t="shared" si="62"/>
        <v>1.6669478159445084</v>
      </c>
      <c r="AL234" s="42">
        <f t="shared" si="62"/>
        <v>6.9174084993654628</v>
      </c>
    </row>
    <row r="235" spans="4:38">
      <c r="D235" s="42">
        <f t="shared" si="48"/>
        <v>10.5</v>
      </c>
      <c r="E235" s="42">
        <f t="shared" si="60"/>
        <v>5.0129998660504238E-3</v>
      </c>
      <c r="F235" s="42">
        <f t="shared" si="60"/>
        <v>0.73661822689273282</v>
      </c>
      <c r="G235" s="42">
        <f t="shared" si="60"/>
        <v>1.0631154722611575</v>
      </c>
      <c r="H235" s="42">
        <f t="shared" si="60"/>
        <v>1.1197013894267394</v>
      </c>
      <c r="I235" s="42">
        <f t="shared" si="60"/>
        <v>2.0067743641475393</v>
      </c>
      <c r="J235" s="42">
        <f t="shared" si="60"/>
        <v>47.529836884455563</v>
      </c>
      <c r="K235" s="42">
        <f t="shared" si="60"/>
        <v>16.612641095883074</v>
      </c>
      <c r="L235" s="42">
        <f t="shared" si="60"/>
        <v>0.87961831221583475</v>
      </c>
      <c r="M235" s="42">
        <f t="shared" si="60"/>
        <v>1.6196993646112565</v>
      </c>
      <c r="N235" s="42">
        <f t="shared" si="60"/>
        <v>5.1408548100543658</v>
      </c>
      <c r="Q235" s="42">
        <f t="shared" si="61"/>
        <v>0</v>
      </c>
      <c r="R235" s="42">
        <f t="shared" si="61"/>
        <v>0</v>
      </c>
      <c r="S235" s="42">
        <f t="shared" si="61"/>
        <v>0.94229973896355612</v>
      </c>
      <c r="T235" s="42">
        <f t="shared" si="61"/>
        <v>0.86668879396085496</v>
      </c>
      <c r="U235" s="42">
        <f t="shared" si="61"/>
        <v>1.7426688516989617</v>
      </c>
      <c r="V235" s="42">
        <f t="shared" si="61"/>
        <v>32.838937391951184</v>
      </c>
      <c r="W235" s="42">
        <f t="shared" si="61"/>
        <v>14.862768776168833</v>
      </c>
      <c r="X235" s="42">
        <f t="shared" si="61"/>
        <v>0.86527649832530851</v>
      </c>
      <c r="Y235" s="42">
        <f t="shared" si="61"/>
        <v>1.5526496513943802</v>
      </c>
      <c r="Z235" s="42">
        <f t="shared" si="61"/>
        <v>3.2821309316457139</v>
      </c>
      <c r="AC235" s="42">
        <f t="shared" si="62"/>
        <v>1.3695770332385759E-2</v>
      </c>
      <c r="AD235" s="42">
        <f t="shared" si="62"/>
        <v>1.5167388243888666</v>
      </c>
      <c r="AE235" s="42">
        <f t="shared" si="62"/>
        <v>1.183931205558763</v>
      </c>
      <c r="AF235" s="42">
        <f t="shared" si="62"/>
        <v>1.372713984892624</v>
      </c>
      <c r="AG235" s="42">
        <f t="shared" si="62"/>
        <v>2.2708798765961173</v>
      </c>
      <c r="AH235" s="42">
        <f t="shared" si="62"/>
        <v>62.220736376960225</v>
      </c>
      <c r="AI235" s="42">
        <f t="shared" si="62"/>
        <v>18.362513415597348</v>
      </c>
      <c r="AJ235" s="42">
        <f t="shared" si="62"/>
        <v>0.89396012610635689</v>
      </c>
      <c r="AK235" s="42">
        <f t="shared" si="62"/>
        <v>1.6867490778281331</v>
      </c>
      <c r="AL235" s="42">
        <f t="shared" si="62"/>
        <v>6.9995786884630373</v>
      </c>
    </row>
    <row r="236" spans="4:38">
      <c r="D236" s="42">
        <f t="shared" si="48"/>
        <v>10.75</v>
      </c>
      <c r="E236" s="42">
        <f t="shared" si="60"/>
        <v>5.1018367016527639E-3</v>
      </c>
      <c r="F236" s="42">
        <f t="shared" si="60"/>
        <v>0.74967205375742707</v>
      </c>
      <c r="G236" s="42">
        <f t="shared" si="60"/>
        <v>1.0819552522250813</v>
      </c>
      <c r="H236" s="42">
        <f t="shared" si="60"/>
        <v>1.1395439449651628</v>
      </c>
      <c r="I236" s="42">
        <f t="shared" si="60"/>
        <v>2.0423369991051228</v>
      </c>
      <c r="J236" s="42">
        <f t="shared" si="60"/>
        <v>48.372127013786269</v>
      </c>
      <c r="K236" s="42">
        <f t="shared" si="60"/>
        <v>16.907038563545161</v>
      </c>
      <c r="L236" s="42">
        <f t="shared" si="60"/>
        <v>0.8952062853822278</v>
      </c>
      <c r="M236" s="42">
        <f t="shared" si="60"/>
        <v>1.6484025303850371</v>
      </c>
      <c r="N236" s="42">
        <f t="shared" si="60"/>
        <v>5.2319574004831431</v>
      </c>
      <c r="Q236" s="42">
        <f t="shared" si="61"/>
        <v>0</v>
      </c>
      <c r="R236" s="42">
        <f t="shared" si="61"/>
        <v>0</v>
      </c>
      <c r="S236" s="42">
        <f t="shared" si="61"/>
        <v>0.95899850801107789</v>
      </c>
      <c r="T236" s="42">
        <f t="shared" si="61"/>
        <v>0.88204763935578856</v>
      </c>
      <c r="U236" s="42">
        <f t="shared" si="61"/>
        <v>1.7735511956894614</v>
      </c>
      <c r="V236" s="42">
        <f t="shared" si="61"/>
        <v>33.420885798174211</v>
      </c>
      <c r="W236" s="42">
        <f t="shared" si="61"/>
        <v>15.126156245078622</v>
      </c>
      <c r="X236" s="42">
        <f t="shared" si="61"/>
        <v>0.8806103160165617</v>
      </c>
      <c r="Y236" s="42">
        <f t="shared" si="61"/>
        <v>1.5801646096059438</v>
      </c>
      <c r="Z236" s="42">
        <f t="shared" si="61"/>
        <v>3.3402945330402796</v>
      </c>
      <c r="AC236" s="42">
        <f t="shared" si="62"/>
        <v>1.3938477080834996E-2</v>
      </c>
      <c r="AD236" s="42">
        <f t="shared" si="62"/>
        <v>1.5436173963406512</v>
      </c>
      <c r="AE236" s="42">
        <f t="shared" si="62"/>
        <v>1.2049119964390886</v>
      </c>
      <c r="AF236" s="42">
        <f t="shared" si="62"/>
        <v>1.3970402505745372</v>
      </c>
      <c r="AG236" s="42">
        <f t="shared" si="62"/>
        <v>2.3111228025207837</v>
      </c>
      <c r="AH236" s="42">
        <f t="shared" si="62"/>
        <v>63.323368229398625</v>
      </c>
      <c r="AI236" s="42">
        <f t="shared" si="62"/>
        <v>18.687920882011746</v>
      </c>
      <c r="AJ236" s="42">
        <f t="shared" si="62"/>
        <v>0.90980225474788978</v>
      </c>
      <c r="AK236" s="42">
        <f t="shared" si="62"/>
        <v>1.7166404511641304</v>
      </c>
      <c r="AL236" s="42">
        <f t="shared" si="62"/>
        <v>7.1236202679260252</v>
      </c>
    </row>
    <row r="237" spans="4:38">
      <c r="D237" s="42">
        <f t="shared" si="48"/>
        <v>11</v>
      </c>
      <c r="E237" s="42">
        <f>E133/$J$176/2220*$F$175*60*24</f>
        <v>5.1614216774517269E-3</v>
      </c>
      <c r="F237" s="42">
        <f t="shared" si="60"/>
        <v>0.75842756550593604</v>
      </c>
      <c r="G237" s="42">
        <f t="shared" si="60"/>
        <v>1.0945915401522326</v>
      </c>
      <c r="H237" s="42">
        <f t="shared" si="60"/>
        <v>1.1528528182892752</v>
      </c>
      <c r="I237" s="42">
        <f t="shared" si="60"/>
        <v>2.0661897030980949</v>
      </c>
      <c r="J237" s="42">
        <f t="shared" si="60"/>
        <v>48.937071010627079</v>
      </c>
      <c r="K237" s="42">
        <f t="shared" si="60"/>
        <v>17.10449793799253</v>
      </c>
      <c r="L237" s="42">
        <f t="shared" si="60"/>
        <v>0.90566150924940891</v>
      </c>
      <c r="M237" s="42">
        <f t="shared" si="60"/>
        <v>1.6676544254619858</v>
      </c>
      <c r="N237" s="42">
        <f t="shared" si="60"/>
        <v>5.2930620718631571</v>
      </c>
      <c r="Q237" s="42">
        <f t="shared" si="61"/>
        <v>0</v>
      </c>
      <c r="R237" s="42">
        <f t="shared" si="61"/>
        <v>0</v>
      </c>
      <c r="S237" s="42">
        <f t="shared" si="61"/>
        <v>0.97019876906070524</v>
      </c>
      <c r="T237" s="42">
        <f t="shared" si="61"/>
        <v>0.89234918178413025</v>
      </c>
      <c r="U237" s="42">
        <f t="shared" si="61"/>
        <v>1.7942647173588522</v>
      </c>
      <c r="V237" s="42">
        <f t="shared" si="61"/>
        <v>33.811212417373724</v>
      </c>
      <c r="W237" s="42">
        <f t="shared" si="61"/>
        <v>15.302816476775641</v>
      </c>
      <c r="X237" s="42">
        <f t="shared" si="61"/>
        <v>0.89089507176955673</v>
      </c>
      <c r="Y237" s="42">
        <f t="shared" si="61"/>
        <v>1.5986195456471639</v>
      </c>
      <c r="Z237" s="42">
        <f t="shared" si="61"/>
        <v>3.3793062420681546</v>
      </c>
      <c r="AC237" s="42">
        <f t="shared" si="62"/>
        <v>1.4101266262085525E-2</v>
      </c>
      <c r="AD237" s="42">
        <f t="shared" si="62"/>
        <v>1.5616454930012167</v>
      </c>
      <c r="AE237" s="42">
        <f t="shared" si="62"/>
        <v>1.2189843112437637</v>
      </c>
      <c r="AF237" s="42">
        <f t="shared" si="62"/>
        <v>1.4133564547944202</v>
      </c>
      <c r="AG237" s="42">
        <f t="shared" si="62"/>
        <v>2.3381146888373379</v>
      </c>
      <c r="AH237" s="42">
        <f t="shared" si="62"/>
        <v>64.062929603880704</v>
      </c>
      <c r="AI237" s="42">
        <f t="shared" si="62"/>
        <v>18.90617939920946</v>
      </c>
      <c r="AJ237" s="42">
        <f t="shared" si="62"/>
        <v>0.92042794672925665</v>
      </c>
      <c r="AK237" s="42">
        <f t="shared" si="62"/>
        <v>1.7366893052768071</v>
      </c>
      <c r="AL237" s="42">
        <f t="shared" si="62"/>
        <v>7.2068179016581801</v>
      </c>
    </row>
    <row r="238" spans="4:38">
      <c r="D238" s="42">
        <f t="shared" si="48"/>
        <v>12</v>
      </c>
      <c r="E238" s="42">
        <f t="shared" ref="E238:N238" si="63">E134/$J$176/2220*$F$175*60*24</f>
        <v>5.4631946460411817E-3</v>
      </c>
      <c r="F238" s="42">
        <f t="shared" si="63"/>
        <v>0.80277056869489405</v>
      </c>
      <c r="G238" s="42">
        <f t="shared" si="63"/>
        <v>1.158589050742711</v>
      </c>
      <c r="H238" s="42">
        <f t="shared" si="63"/>
        <v>1.2202566924663678</v>
      </c>
      <c r="I238" s="42">
        <f t="shared" si="63"/>
        <v>2.1869936674586894</v>
      </c>
      <c r="J238" s="42">
        <f t="shared" si="63"/>
        <v>51.798275949077492</v>
      </c>
      <c r="K238" s="42">
        <f t="shared" si="63"/>
        <v>18.104547041038998</v>
      </c>
      <c r="L238" s="42">
        <f t="shared" si="63"/>
        <v>0.95861284306066497</v>
      </c>
      <c r="M238" s="42">
        <f t="shared" si="63"/>
        <v>1.7651572179099504</v>
      </c>
      <c r="N238" s="42">
        <f t="shared" si="63"/>
        <v>5.6025316626412938</v>
      </c>
      <c r="Q238" s="42">
        <f t="shared" ref="Q238:Z238" si="64">Q134/$J$176/2220*$F$175*60*24</f>
        <v>0</v>
      </c>
      <c r="R238" s="42">
        <f t="shared" si="64"/>
        <v>0</v>
      </c>
      <c r="S238" s="42">
        <f t="shared" si="64"/>
        <v>1.0269234044340032</v>
      </c>
      <c r="T238" s="42">
        <f t="shared" si="64"/>
        <v>0.94452218341695149</v>
      </c>
      <c r="U238" s="42">
        <f t="shared" si="64"/>
        <v>1.8991700368676483</v>
      </c>
      <c r="V238" s="42">
        <f t="shared" si="64"/>
        <v>35.788053408175514</v>
      </c>
      <c r="W238" s="42">
        <f t="shared" si="64"/>
        <v>16.197526625367136</v>
      </c>
      <c r="X238" s="42">
        <f t="shared" si="64"/>
        <v>0.94298305591627152</v>
      </c>
      <c r="Y238" s="42">
        <f t="shared" si="64"/>
        <v>1.6920860740733485</v>
      </c>
      <c r="Z238" s="42">
        <f t="shared" si="64"/>
        <v>3.5768842235178817</v>
      </c>
      <c r="AC238" s="42">
        <f t="shared" ref="AC238:AL238" si="65">AC134/$J$176/2220*$F$175*60*24</f>
        <v>1.4925725344622803E-2</v>
      </c>
      <c r="AD238" s="42">
        <f t="shared" si="65"/>
        <v>1.6529502585789029</v>
      </c>
      <c r="AE238" s="42">
        <f t="shared" si="65"/>
        <v>1.2902546970514235</v>
      </c>
      <c r="AF238" s="42">
        <f t="shared" si="65"/>
        <v>1.4959912015157841</v>
      </c>
      <c r="AG238" s="42">
        <f t="shared" si="65"/>
        <v>2.4748172980497292</v>
      </c>
      <c r="AH238" s="42">
        <f t="shared" si="65"/>
        <v>67.80849848997974</v>
      </c>
      <c r="AI238" s="42">
        <f t="shared" si="65"/>
        <v>20.011567456710903</v>
      </c>
      <c r="AJ238" s="42">
        <f t="shared" si="65"/>
        <v>0.97424263020505419</v>
      </c>
      <c r="AK238" s="42">
        <f t="shared" si="65"/>
        <v>1.8382283617465531</v>
      </c>
      <c r="AL238" s="42">
        <f t="shared" si="65"/>
        <v>7.6281791017647276</v>
      </c>
    </row>
    <row r="239" spans="4:38">
      <c r="D239" s="42">
        <f t="shared" si="48"/>
        <v>13</v>
      </c>
      <c r="E239" s="42">
        <f t="shared" ref="E239:N239" si="66">E135/$J$176/2220*$F$175*60*24</f>
        <v>5.7704560864922285E-3</v>
      </c>
      <c r="F239" s="42">
        <f t="shared" si="66"/>
        <v>0.84792005672707282</v>
      </c>
      <c r="G239" s="42">
        <f t="shared" si="66"/>
        <v>1.2237505109663513</v>
      </c>
      <c r="H239" s="42">
        <f t="shared" si="66"/>
        <v>1.2888864692433932</v>
      </c>
      <c r="I239" s="42">
        <f t="shared" si="66"/>
        <v>2.3099947443117017</v>
      </c>
      <c r="J239" s="42">
        <f t="shared" si="66"/>
        <v>54.711518824750499</v>
      </c>
      <c r="K239" s="42">
        <f t="shared" si="66"/>
        <v>19.122784457597902</v>
      </c>
      <c r="L239" s="42">
        <f t="shared" si="66"/>
        <v>1.0125272250435824</v>
      </c>
      <c r="M239" s="42">
        <f t="shared" si="66"/>
        <v>1.8644333346396724</v>
      </c>
      <c r="N239" s="42">
        <f t="shared" si="66"/>
        <v>5.9176297069848518</v>
      </c>
      <c r="Q239" s="42">
        <f t="shared" ref="Q239:Z239" si="67">Q135/$J$176/2220*$F$175*60*24</f>
        <v>0</v>
      </c>
      <c r="R239" s="42">
        <f t="shared" si="67"/>
        <v>0</v>
      </c>
      <c r="S239" s="42">
        <f t="shared" si="67"/>
        <v>1.084679714600973</v>
      </c>
      <c r="T239" s="42">
        <f t="shared" si="67"/>
        <v>0.99764407736685146</v>
      </c>
      <c r="U239" s="42">
        <f t="shared" si="67"/>
        <v>2.0059833135302836</v>
      </c>
      <c r="V239" s="42">
        <f t="shared" si="67"/>
        <v>37.800848037249061</v>
      </c>
      <c r="W239" s="42">
        <f t="shared" si="67"/>
        <v>17.108509243616137</v>
      </c>
      <c r="X239" s="42">
        <f t="shared" si="67"/>
        <v>0.99601838613129901</v>
      </c>
      <c r="Y239" s="42">
        <f t="shared" si="67"/>
        <v>1.7872525175504599</v>
      </c>
      <c r="Z239" s="42">
        <f t="shared" si="67"/>
        <v>3.7780556387888224</v>
      </c>
      <c r="AC239" s="42">
        <f t="shared" ref="AC239:AL239" si="68">AC135/$J$176/2220*$F$175*60*24</f>
        <v>1.5765179211141865E-2</v>
      </c>
      <c r="AD239" s="42">
        <f t="shared" si="68"/>
        <v>1.7459156223176668</v>
      </c>
      <c r="AE239" s="42">
        <f t="shared" si="68"/>
        <v>1.3628213073317337</v>
      </c>
      <c r="AF239" s="42">
        <f t="shared" si="68"/>
        <v>1.5801288611199351</v>
      </c>
      <c r="AG239" s="42">
        <f t="shared" si="68"/>
        <v>2.6140061750931185</v>
      </c>
      <c r="AH239" s="42">
        <f t="shared" si="68"/>
        <v>71.622189612252242</v>
      </c>
      <c r="AI239" s="42">
        <f t="shared" si="68"/>
        <v>21.137059671579717</v>
      </c>
      <c r="AJ239" s="42">
        <f t="shared" si="68"/>
        <v>1.0290360639558611</v>
      </c>
      <c r="AK239" s="42">
        <f t="shared" si="68"/>
        <v>1.9416141517288847</v>
      </c>
      <c r="AL239" s="42">
        <f t="shared" si="68"/>
        <v>8.0572037751809003</v>
      </c>
    </row>
    <row r="240" spans="4:38">
      <c r="D240" s="42">
        <f t="shared" si="48"/>
        <v>14</v>
      </c>
      <c r="E240" s="42">
        <f t="shared" ref="E240:N240" si="69">E136/$J$176/2220*$F$175*60*24</f>
        <v>6.0824121281258196E-3</v>
      </c>
      <c r="F240" s="42">
        <f t="shared" si="69"/>
        <v>0.89375937697378527</v>
      </c>
      <c r="G240" s="42">
        <f t="shared" si="69"/>
        <v>1.2899075633078088</v>
      </c>
      <c r="H240" s="42">
        <f t="shared" si="69"/>
        <v>1.3585648300234821</v>
      </c>
      <c r="I240" s="42">
        <f t="shared" si="69"/>
        <v>2.4348751360569456</v>
      </c>
      <c r="J240" s="42">
        <f t="shared" si="69"/>
        <v>57.669272698709193</v>
      </c>
      <c r="K240" s="42">
        <f t="shared" si="69"/>
        <v>20.156579369991199</v>
      </c>
      <c r="L240" s="42">
        <f t="shared" si="69"/>
        <v>1.0672653567330741</v>
      </c>
      <c r="M240" s="42">
        <f t="shared" si="69"/>
        <v>1.9652262761760269</v>
      </c>
      <c r="N240" s="42">
        <f t="shared" si="69"/>
        <v>6.2375420867992721</v>
      </c>
      <c r="Q240" s="42">
        <f t="shared" ref="Q240:Z240" si="70">Q136/$J$176/2220*$F$175*60*24</f>
        <v>0</v>
      </c>
      <c r="R240" s="42">
        <f t="shared" si="70"/>
        <v>0</v>
      </c>
      <c r="S240" s="42">
        <f t="shared" si="70"/>
        <v>1.1433184747154903</v>
      </c>
      <c r="T240" s="42">
        <f t="shared" si="70"/>
        <v>1.0515776127182566</v>
      </c>
      <c r="U240" s="42">
        <f t="shared" si="70"/>
        <v>2.1144285741287998</v>
      </c>
      <c r="V240" s="42">
        <f t="shared" si="70"/>
        <v>39.844395851727178</v>
      </c>
      <c r="W240" s="42">
        <f t="shared" si="70"/>
        <v>18.033410627821027</v>
      </c>
      <c r="X240" s="42">
        <f t="shared" si="70"/>
        <v>1.0498640351535888</v>
      </c>
      <c r="Y240" s="42">
        <f t="shared" si="70"/>
        <v>1.8838729947567314</v>
      </c>
      <c r="Z240" s="42">
        <f t="shared" si="70"/>
        <v>3.9823007217566886</v>
      </c>
      <c r="AC240" s="42">
        <f t="shared" ref="AC240:AL240" si="71">AC136/$J$176/2220*$F$175*60*24</f>
        <v>1.6617458966612909E-2</v>
      </c>
      <c r="AD240" s="42">
        <f t="shared" si="71"/>
        <v>1.8403013898204135</v>
      </c>
      <c r="AE240" s="42">
        <f t="shared" si="71"/>
        <v>1.4364966519001321</v>
      </c>
      <c r="AF240" s="42">
        <f t="shared" si="71"/>
        <v>1.6655520473287075</v>
      </c>
      <c r="AG240" s="42">
        <f t="shared" si="71"/>
        <v>2.755321697985091</v>
      </c>
      <c r="AH240" s="42">
        <f t="shared" si="71"/>
        <v>75.494149545691528</v>
      </c>
      <c r="AI240" s="42">
        <f t="shared" si="71"/>
        <v>22.279748112161421</v>
      </c>
      <c r="AJ240" s="42">
        <f t="shared" si="71"/>
        <v>1.0846666783125545</v>
      </c>
      <c r="AK240" s="42">
        <f t="shared" si="71"/>
        <v>2.0465795575953223</v>
      </c>
      <c r="AL240" s="42">
        <f t="shared" si="71"/>
        <v>8.4927834518418805</v>
      </c>
    </row>
    <row r="241" spans="4:38">
      <c r="D241" s="42">
        <f t="shared" si="48"/>
        <v>15</v>
      </c>
      <c r="E241" s="42">
        <f t="shared" ref="E241:N241" si="72">E137/$J$176/2220*$F$175*60*24</f>
        <v>6.3973748082749009E-3</v>
      </c>
      <c r="F241" s="42">
        <f t="shared" si="72"/>
        <v>0.94004049749804941</v>
      </c>
      <c r="G241" s="42">
        <f t="shared" si="72"/>
        <v>1.3567022386316565</v>
      </c>
      <c r="H241" s="42">
        <f t="shared" si="72"/>
        <v>1.4289147522265218</v>
      </c>
      <c r="I241" s="42">
        <f t="shared" si="72"/>
        <v>2.5609591274942627</v>
      </c>
      <c r="J241" s="42">
        <f t="shared" si="72"/>
        <v>60.655533463158633</v>
      </c>
      <c r="K241" s="42">
        <f t="shared" si="72"/>
        <v>21.200338018250751</v>
      </c>
      <c r="L241" s="42">
        <f t="shared" si="72"/>
        <v>1.1225310556212704</v>
      </c>
      <c r="M241" s="42">
        <f t="shared" si="72"/>
        <v>2.0669906620816754</v>
      </c>
      <c r="N241" s="42">
        <f t="shared" si="72"/>
        <v>6.5605377884743472</v>
      </c>
      <c r="Q241" s="42">
        <f t="shared" ref="Q241:Z241" si="73">Q137/$J$176/2220*$F$175*60*24</f>
        <v>0</v>
      </c>
      <c r="R241" s="42">
        <f t="shared" si="73"/>
        <v>0</v>
      </c>
      <c r="S241" s="42">
        <f t="shared" si="73"/>
        <v>1.2025223963628235</v>
      </c>
      <c r="T241" s="42">
        <f t="shared" si="73"/>
        <v>1.106030960552904</v>
      </c>
      <c r="U241" s="42">
        <f t="shared" si="73"/>
        <v>2.2239190322994808</v>
      </c>
      <c r="V241" s="42">
        <f t="shared" si="73"/>
        <v>41.90763942056568</v>
      </c>
      <c r="W241" s="42">
        <f t="shared" si="73"/>
        <v>18.967226229908086</v>
      </c>
      <c r="X241" s="42">
        <f t="shared" si="73"/>
        <v>1.1042286496089386</v>
      </c>
      <c r="Y241" s="42">
        <f t="shared" si="73"/>
        <v>1.9814247020383426</v>
      </c>
      <c r="Z241" s="42">
        <f t="shared" si="73"/>
        <v>4.1885143228844672</v>
      </c>
      <c r="AC241" s="42">
        <f t="shared" ref="AC241:AL241" si="74">AC137/$J$176/2220*$F$175*60*24</f>
        <v>1.7477953011268269E-2</v>
      </c>
      <c r="AD241" s="42">
        <f t="shared" si="74"/>
        <v>1.9355968492220634</v>
      </c>
      <c r="AE241" s="42">
        <f t="shared" si="74"/>
        <v>1.5108820809004946</v>
      </c>
      <c r="AF241" s="42">
        <f t="shared" si="74"/>
        <v>1.7517985439001389</v>
      </c>
      <c r="AG241" s="42">
        <f t="shared" si="74"/>
        <v>2.897999222689045</v>
      </c>
      <c r="AH241" s="42">
        <f t="shared" si="74"/>
        <v>79.403427505751964</v>
      </c>
      <c r="AI241" s="42">
        <f t="shared" si="74"/>
        <v>23.433449806593465</v>
      </c>
      <c r="AJ241" s="42">
        <f t="shared" si="74"/>
        <v>1.1408334616335969</v>
      </c>
      <c r="AK241" s="42">
        <f t="shared" si="74"/>
        <v>2.1525566221250085</v>
      </c>
      <c r="AL241" s="42">
        <f t="shared" si="74"/>
        <v>8.9325612540642538</v>
      </c>
    </row>
    <row r="242" spans="4:38">
      <c r="D242" s="42">
        <f t="shared" si="48"/>
        <v>16</v>
      </c>
      <c r="E242" s="42">
        <f t="shared" ref="E242:N242" si="75">E138/$J$176/2220*$F$175*60*24</f>
        <v>6.7149353231205893E-3</v>
      </c>
      <c r="F242" s="42">
        <f t="shared" si="75"/>
        <v>0.9867033480121612</v>
      </c>
      <c r="G242" s="42">
        <f t="shared" si="75"/>
        <v>1.4240478412114663</v>
      </c>
      <c r="H242" s="42">
        <f t="shared" si="75"/>
        <v>1.4998449256158801</v>
      </c>
      <c r="I242" s="42">
        <f t="shared" si="75"/>
        <v>2.6880830687043211</v>
      </c>
      <c r="J242" s="42">
        <f t="shared" si="75"/>
        <v>63.666425119824709</v>
      </c>
      <c r="K242" s="42">
        <f t="shared" si="75"/>
        <v>22.252705662439755</v>
      </c>
      <c r="L242" s="42">
        <f t="shared" si="75"/>
        <v>1.1782525899437977</v>
      </c>
      <c r="M242" s="42">
        <f t="shared" si="75"/>
        <v>2.1695944079154907</v>
      </c>
      <c r="N242" s="42">
        <f t="shared" si="75"/>
        <v>6.8861975817817083</v>
      </c>
      <c r="Q242" s="42">
        <f t="shared" ref="Q242:Z242" si="76">Q138/$J$176/2220*$F$175*60*24</f>
        <v>0</v>
      </c>
      <c r="R242" s="42">
        <f t="shared" si="76"/>
        <v>0</v>
      </c>
      <c r="S242" s="42">
        <f t="shared" si="76"/>
        <v>1.2622146361872753</v>
      </c>
      <c r="T242" s="42">
        <f t="shared" si="76"/>
        <v>1.1609334434923342</v>
      </c>
      <c r="U242" s="42">
        <f t="shared" si="76"/>
        <v>2.3343125755945602</v>
      </c>
      <c r="V242" s="42">
        <f t="shared" si="76"/>
        <v>43.987900769822296</v>
      </c>
      <c r="W242" s="42">
        <f t="shared" si="76"/>
        <v>19.908744009822009</v>
      </c>
      <c r="X242" s="42">
        <f t="shared" si="76"/>
        <v>1.1590416672898163</v>
      </c>
      <c r="Y242" s="42">
        <f t="shared" si="76"/>
        <v>2.0797810227737439</v>
      </c>
      <c r="Z242" s="42">
        <f t="shared" si="76"/>
        <v>4.3964287885326678</v>
      </c>
      <c r="AC242" s="42">
        <f t="shared" ref="AC242:AL242" si="77">AC138/$J$176/2220*$F$175*60*24</f>
        <v>1.834554447230442E-2</v>
      </c>
      <c r="AD242" s="42">
        <f t="shared" si="77"/>
        <v>2.0316783123837316</v>
      </c>
      <c r="AE242" s="42">
        <f t="shared" si="77"/>
        <v>1.5858810462356625</v>
      </c>
      <c r="AF242" s="42">
        <f t="shared" si="77"/>
        <v>1.8387564077394267</v>
      </c>
      <c r="AG242" s="42">
        <f t="shared" si="77"/>
        <v>3.0418535618140803</v>
      </c>
      <c r="AH242" s="42">
        <f t="shared" si="77"/>
        <v>83.344949469827469</v>
      </c>
      <c r="AI242" s="42">
        <f t="shared" si="77"/>
        <v>24.596667315057552</v>
      </c>
      <c r="AJ242" s="42">
        <f t="shared" si="77"/>
        <v>1.1974635125977742</v>
      </c>
      <c r="AK242" s="42">
        <f t="shared" si="77"/>
        <v>2.2594077930572376</v>
      </c>
      <c r="AL242" s="42">
        <f t="shared" si="77"/>
        <v>9.3759663750307745</v>
      </c>
    </row>
    <row r="243" spans="4:38">
      <c r="D243" s="42">
        <f t="shared" si="48"/>
        <v>17</v>
      </c>
      <c r="E243" s="42">
        <f t="shared" ref="E243:N243" si="78">E139/$J$176/2220*$F$175*60*24</f>
        <v>7.0335243954557716E-3</v>
      </c>
      <c r="F243" s="42">
        <f t="shared" si="78"/>
        <v>1.0335173364106569</v>
      </c>
      <c r="G243" s="42">
        <f t="shared" si="78"/>
        <v>1.4916115717406897</v>
      </c>
      <c r="H243" s="42">
        <f t="shared" si="78"/>
        <v>1.5710048371422558</v>
      </c>
      <c r="I243" s="42">
        <f t="shared" si="78"/>
        <v>2.815618755946121</v>
      </c>
      <c r="J243" s="42">
        <f t="shared" si="78"/>
        <v>66.687068855287549</v>
      </c>
      <c r="K243" s="42">
        <f t="shared" si="78"/>
        <v>23.308481855776183</v>
      </c>
      <c r="L243" s="42">
        <f t="shared" si="78"/>
        <v>1.2341546026280059</v>
      </c>
      <c r="M243" s="42">
        <f t="shared" si="78"/>
        <v>2.2725304804911199</v>
      </c>
      <c r="N243" s="42">
        <f t="shared" si="78"/>
        <v>7.2129121656054407</v>
      </c>
      <c r="Q243" s="42">
        <f t="shared" ref="Q243:Z243" si="79">Q139/$J$176/2220*$F$175*60*24</f>
        <v>0</v>
      </c>
      <c r="R243" s="42">
        <f t="shared" si="79"/>
        <v>0</v>
      </c>
      <c r="S243" s="42">
        <f t="shared" si="79"/>
        <v>1.322100215225722</v>
      </c>
      <c r="T243" s="42">
        <f t="shared" si="79"/>
        <v>1.2160137519402241</v>
      </c>
      <c r="U243" s="42">
        <f t="shared" si="79"/>
        <v>2.4450636762698563</v>
      </c>
      <c r="V243" s="42">
        <f t="shared" si="79"/>
        <v>46.074899947904797</v>
      </c>
      <c r="W243" s="42">
        <f t="shared" si="79"/>
        <v>20.853311303509688</v>
      </c>
      <c r="X243" s="42">
        <f t="shared" si="79"/>
        <v>1.2140322207071028</v>
      </c>
      <c r="Y243" s="42">
        <f t="shared" si="79"/>
        <v>2.1784559131221863</v>
      </c>
      <c r="Z243" s="42">
        <f t="shared" si="79"/>
        <v>4.6050166753740562</v>
      </c>
      <c r="AC243" s="42">
        <f t="shared" ref="AC243:AL243" si="80">AC139/$J$176/2220*$F$175*60*24</f>
        <v>1.9215946004660381E-2</v>
      </c>
      <c r="AD243" s="42">
        <f t="shared" si="80"/>
        <v>2.1280709770453243</v>
      </c>
      <c r="AE243" s="42">
        <f t="shared" si="80"/>
        <v>1.6611229282556623</v>
      </c>
      <c r="AF243" s="42">
        <f t="shared" si="80"/>
        <v>1.9259959223442875</v>
      </c>
      <c r="AG243" s="42">
        <f t="shared" si="80"/>
        <v>3.1861738356223848</v>
      </c>
      <c r="AH243" s="42">
        <f t="shared" si="80"/>
        <v>87.299237762670685</v>
      </c>
      <c r="AI243" s="42">
        <f t="shared" si="80"/>
        <v>25.763652408042727</v>
      </c>
      <c r="AJ243" s="42">
        <f t="shared" si="80"/>
        <v>1.2542769845489032</v>
      </c>
      <c r="AK243" s="42">
        <f t="shared" si="80"/>
        <v>2.3666050478600535</v>
      </c>
      <c r="AL243" s="42">
        <f t="shared" si="80"/>
        <v>9.82080765583685</v>
      </c>
    </row>
    <row r="244" spans="4:38">
      <c r="D244" s="42">
        <f t="shared" si="48"/>
        <v>18</v>
      </c>
      <c r="E244" s="42">
        <f t="shared" ref="E244:N244" si="81">E140/$J$176/2220*$F$175*60*24</f>
        <v>7.353223785693962E-3</v>
      </c>
      <c r="F244" s="42">
        <f t="shared" si="81"/>
        <v>1.0804944766996079</v>
      </c>
      <c r="G244" s="42">
        <f t="shared" si="81"/>
        <v>1.5594107692903303</v>
      </c>
      <c r="H244" s="42">
        <f t="shared" si="81"/>
        <v>1.6424127487747395</v>
      </c>
      <c r="I244" s="42">
        <f t="shared" si="81"/>
        <v>2.9435989190633145</v>
      </c>
      <c r="J244" s="42">
        <f t="shared" si="81"/>
        <v>69.718239865881031</v>
      </c>
      <c r="K244" s="42">
        <f t="shared" si="81"/>
        <v>24.367937545086644</v>
      </c>
      <c r="L244" s="42">
        <f t="shared" si="81"/>
        <v>1.2902514399653082</v>
      </c>
      <c r="M244" s="42">
        <f t="shared" si="81"/>
        <v>2.3758252965836189</v>
      </c>
      <c r="N244" s="42">
        <f t="shared" si="81"/>
        <v>7.5407653856320183</v>
      </c>
      <c r="Q244" s="42">
        <f t="shared" ref="Q244:Z244" si="82">Q140/$J$176/2220*$F$175*60*24</f>
        <v>0</v>
      </c>
      <c r="R244" s="42">
        <f t="shared" si="82"/>
        <v>0</v>
      </c>
      <c r="S244" s="42">
        <f t="shared" si="82"/>
        <v>1.3821945020834632</v>
      </c>
      <c r="T244" s="42">
        <f t="shared" si="82"/>
        <v>1.271286021311709</v>
      </c>
      <c r="U244" s="42">
        <f t="shared" si="82"/>
        <v>2.5562007566931575</v>
      </c>
      <c r="V244" s="42">
        <f t="shared" si="82"/>
        <v>48.169172547307134</v>
      </c>
      <c r="W244" s="42">
        <f t="shared" si="82"/>
        <v>21.801170517943707</v>
      </c>
      <c r="X244" s="42">
        <f t="shared" si="82"/>
        <v>1.2692144222418464</v>
      </c>
      <c r="Y244" s="42">
        <f t="shared" si="82"/>
        <v>2.2774746962994947</v>
      </c>
      <c r="Z244" s="42">
        <f t="shared" si="82"/>
        <v>4.814331513907204</v>
      </c>
      <c r="AC244" s="42">
        <f t="shared" ref="AC244:AL244" si="83">AC140/$J$176/2220*$F$175*60*24</f>
        <v>2.0089380981939905E-2</v>
      </c>
      <c r="AD244" s="42">
        <f t="shared" si="83"/>
        <v>2.2247995807286403</v>
      </c>
      <c r="AE244" s="42">
        <f t="shared" si="83"/>
        <v>1.7366270364972036</v>
      </c>
      <c r="AF244" s="42">
        <f t="shared" si="83"/>
        <v>2.0135394762377707</v>
      </c>
      <c r="AG244" s="42">
        <f t="shared" si="83"/>
        <v>3.3309970814334697</v>
      </c>
      <c r="AH244" s="42">
        <f t="shared" si="83"/>
        <v>91.267307184455362</v>
      </c>
      <c r="AI244" s="42">
        <f t="shared" si="83"/>
        <v>26.934704572229634</v>
      </c>
      <c r="AJ244" s="42">
        <f t="shared" si="83"/>
        <v>1.3112884576887636</v>
      </c>
      <c r="AK244" s="42">
        <f t="shared" si="83"/>
        <v>2.4741758968677443</v>
      </c>
      <c r="AL244" s="42">
        <f t="shared" si="83"/>
        <v>10.267199257356864</v>
      </c>
    </row>
    <row r="245" spans="4:38">
      <c r="D245" s="42">
        <f t="shared" si="48"/>
        <v>19</v>
      </c>
      <c r="E245" s="42">
        <f t="shared" ref="E245:N245" si="84">E141/$J$176/2220*$F$175*60*24</f>
        <v>7.6725222408219503E-3</v>
      </c>
      <c r="F245" s="42">
        <f t="shared" si="84"/>
        <v>1.1274127029415073</v>
      </c>
      <c r="G245" s="42">
        <f t="shared" si="84"/>
        <v>1.6271249398440772</v>
      </c>
      <c r="H245" s="42">
        <f t="shared" si="84"/>
        <v>1.7137311077218143</v>
      </c>
      <c r="I245" s="42">
        <f t="shared" si="84"/>
        <v>3.0714185822159474</v>
      </c>
      <c r="J245" s="42">
        <f t="shared" si="84"/>
        <v>72.745609483915501</v>
      </c>
      <c r="K245" s="42">
        <f t="shared" si="84"/>
        <v>25.426064570669503</v>
      </c>
      <c r="L245" s="42">
        <f t="shared" si="84"/>
        <v>1.3462779262404982</v>
      </c>
      <c r="M245" s="42">
        <f t="shared" si="84"/>
        <v>2.4789905706133628</v>
      </c>
      <c r="N245" s="42">
        <f t="shared" si="84"/>
        <v>7.8682074448277852</v>
      </c>
      <c r="Q245" s="42">
        <f t="shared" ref="Q245:Z245" si="85">Q141/$J$176/2220*$F$175*60*24</f>
        <v>0</v>
      </c>
      <c r="R245" s="42">
        <f t="shared" si="85"/>
        <v>0</v>
      </c>
      <c r="S245" s="42">
        <f t="shared" si="85"/>
        <v>1.4422134246763376</v>
      </c>
      <c r="T245" s="42">
        <f t="shared" si="85"/>
        <v>1.3264889737120389</v>
      </c>
      <c r="U245" s="42">
        <f t="shared" si="85"/>
        <v>2.6671984600674321</v>
      </c>
      <c r="V245" s="42">
        <f t="shared" si="85"/>
        <v>50.260818718755317</v>
      </c>
      <c r="W245" s="42">
        <f t="shared" si="85"/>
        <v>22.747841021825877</v>
      </c>
      <c r="X245" s="42">
        <f t="shared" si="85"/>
        <v>1.3243274197595385</v>
      </c>
      <c r="Y245" s="42">
        <f t="shared" si="85"/>
        <v>2.3763692999883292</v>
      </c>
      <c r="Z245" s="42">
        <f t="shared" si="85"/>
        <v>5.0233838506326638</v>
      </c>
      <c r="AC245" s="42">
        <f t="shared" ref="AC245:AL245" si="86">AC141/$J$176/2220*$F$175*60*24</f>
        <v>2.0961720584127819E-2</v>
      </c>
      <c r="AD245" s="42">
        <f t="shared" si="86"/>
        <v>2.321406877038338</v>
      </c>
      <c r="AE245" s="42">
        <f t="shared" si="86"/>
        <v>1.8120364550118233</v>
      </c>
      <c r="AF245" s="42">
        <f t="shared" si="86"/>
        <v>2.1009732417315896</v>
      </c>
      <c r="AG245" s="42">
        <f t="shared" si="86"/>
        <v>3.4756387043644619</v>
      </c>
      <c r="AH245" s="42">
        <f t="shared" si="86"/>
        <v>95.230400249076112</v>
      </c>
      <c r="AI245" s="42">
        <f t="shared" si="86"/>
        <v>28.104288119513182</v>
      </c>
      <c r="AJ245" s="42">
        <f t="shared" si="86"/>
        <v>1.368228432721452</v>
      </c>
      <c r="AK245" s="42">
        <f t="shared" si="86"/>
        <v>2.5816118412383964</v>
      </c>
      <c r="AL245" s="42">
        <f t="shared" si="86"/>
        <v>10.713031039022933</v>
      </c>
    </row>
    <row r="246" spans="4:38">
      <c r="D246" s="42">
        <f t="shared" si="48"/>
        <v>20</v>
      </c>
      <c r="E246" s="42">
        <f t="shared" ref="E246:N246" si="87">E142/$J$176/2220*$F$175*60*24</f>
        <v>7.990992495768191E-3</v>
      </c>
      <c r="F246" s="42">
        <f t="shared" si="87"/>
        <v>1.1742092321226267</v>
      </c>
      <c r="G246" s="42">
        <f t="shared" si="87"/>
        <v>1.6946634725660128</v>
      </c>
      <c r="H246" s="42">
        <f t="shared" si="87"/>
        <v>1.7848644802497771</v>
      </c>
      <c r="I246" s="42">
        <f t="shared" si="87"/>
        <v>3.1989067051855518</v>
      </c>
      <c r="J246" s="42">
        <f t="shared" si="87"/>
        <v>75.765126674142664</v>
      </c>
      <c r="K246" s="42">
        <f t="shared" si="87"/>
        <v>26.481447013618684</v>
      </c>
      <c r="L246" s="42">
        <f t="shared" si="87"/>
        <v>1.4021590903402423</v>
      </c>
      <c r="M246" s="42">
        <f t="shared" si="87"/>
        <v>2.5818882533117691</v>
      </c>
      <c r="N246" s="42">
        <f t="shared" si="87"/>
        <v>8.1948001808634068</v>
      </c>
      <c r="Q246" s="42">
        <f t="shared" ref="Q246:Z246" si="88">Q142/$J$176/2220*$F$175*60*24</f>
        <v>0</v>
      </c>
      <c r="R246" s="42">
        <f t="shared" si="88"/>
        <v>0</v>
      </c>
      <c r="S246" s="42">
        <f t="shared" si="88"/>
        <v>1.5020766694643197</v>
      </c>
      <c r="T246" s="42">
        <f t="shared" si="88"/>
        <v>1.3815487400290136</v>
      </c>
      <c r="U246" s="42">
        <f t="shared" si="88"/>
        <v>2.7779082562607238</v>
      </c>
      <c r="V246" s="42">
        <f t="shared" si="88"/>
        <v>52.347039553151234</v>
      </c>
      <c r="W246" s="42">
        <f t="shared" si="88"/>
        <v>23.692056040343864</v>
      </c>
      <c r="X246" s="42">
        <f t="shared" si="88"/>
        <v>1.3792974645199343</v>
      </c>
      <c r="Y246" s="42">
        <f t="shared" si="88"/>
        <v>2.4750073896620353</v>
      </c>
      <c r="Z246" s="42">
        <f t="shared" si="88"/>
        <v>5.2318939448871991</v>
      </c>
      <c r="AC246" s="42">
        <f t="shared" ref="AC246:AL246" si="89">AC142/$J$176/2220*$F$175*60*24</f>
        <v>2.1831797501340365E-2</v>
      </c>
      <c r="AD246" s="42">
        <f t="shared" si="89"/>
        <v>2.4177635921783591</v>
      </c>
      <c r="AE246" s="42">
        <f t="shared" si="89"/>
        <v>1.8872502756677116</v>
      </c>
      <c r="AF246" s="42">
        <f t="shared" si="89"/>
        <v>2.1881802204705405</v>
      </c>
      <c r="AG246" s="42">
        <f t="shared" si="89"/>
        <v>3.6199051541103797</v>
      </c>
      <c r="AH246" s="42">
        <f t="shared" si="89"/>
        <v>99.183213795134549</v>
      </c>
      <c r="AI246" s="42">
        <f t="shared" si="89"/>
        <v>29.270837986893575</v>
      </c>
      <c r="AJ246" s="42">
        <f t="shared" si="89"/>
        <v>1.4250207161605437</v>
      </c>
      <c r="AK246" s="42">
        <f t="shared" si="89"/>
        <v>2.6887691169615033</v>
      </c>
      <c r="AL246" s="42">
        <f t="shared" si="89"/>
        <v>11.157706416839645</v>
      </c>
    </row>
    <row r="247" spans="4:38">
      <c r="D247" s="42">
        <f t="shared" si="48"/>
        <v>25</v>
      </c>
      <c r="E247" s="42">
        <f t="shared" ref="E247:N247" si="90">E143/$J$176/2220*$F$175*60*24</f>
        <v>9.5517465972593443E-3</v>
      </c>
      <c r="F247" s="42">
        <f t="shared" si="90"/>
        <v>1.4035489388004505</v>
      </c>
      <c r="G247" s="42">
        <f t="shared" si="90"/>
        <v>2.0256552694992895</v>
      </c>
      <c r="H247" s="42">
        <f t="shared" si="90"/>
        <v>2.1334738125237052</v>
      </c>
      <c r="I247" s="42">
        <f t="shared" si="90"/>
        <v>3.8236985271087853</v>
      </c>
      <c r="J247" s="42">
        <f t="shared" si="90"/>
        <v>90.563129834486958</v>
      </c>
      <c r="K247" s="42">
        <f t="shared" si="90"/>
        <v>31.653648972488483</v>
      </c>
      <c r="L247" s="42">
        <f t="shared" si="90"/>
        <v>1.6760206353674172</v>
      </c>
      <c r="M247" s="42">
        <f t="shared" si="90"/>
        <v>3.08616762575295</v>
      </c>
      <c r="N247" s="42">
        <f t="shared" si="90"/>
        <v>9.7953608120936657</v>
      </c>
      <c r="Q247" s="42">
        <f t="shared" ref="Q247:Z247" si="91">Q143/$J$176/2220*$F$175*60*24</f>
        <v>0</v>
      </c>
      <c r="R247" s="42">
        <f t="shared" si="91"/>
        <v>0</v>
      </c>
      <c r="S247" s="42">
        <f t="shared" si="91"/>
        <v>1.795453533960454</v>
      </c>
      <c r="T247" s="42">
        <f t="shared" si="91"/>
        <v>1.6513847915022333</v>
      </c>
      <c r="U247" s="42">
        <f t="shared" si="91"/>
        <v>3.3204731137325703</v>
      </c>
      <c r="V247" s="42">
        <f t="shared" si="91"/>
        <v>62.57115836276931</v>
      </c>
      <c r="W247" s="42">
        <f t="shared" si="91"/>
        <v>28.319450404348988</v>
      </c>
      <c r="X247" s="42">
        <f t="shared" si="91"/>
        <v>1.6486938099758797</v>
      </c>
      <c r="Y247" s="42">
        <f t="shared" si="91"/>
        <v>2.9584114144664135</v>
      </c>
      <c r="Z247" s="42">
        <f t="shared" si="91"/>
        <v>6.2537569909823834</v>
      </c>
      <c r="AC247" s="42">
        <f t="shared" ref="AC247:AL247" si="92">AC143/$J$176/2220*$F$175*60*24</f>
        <v>2.6095857004735715E-2</v>
      </c>
      <c r="AD247" s="42">
        <f t="shared" si="92"/>
        <v>2.889987091940962</v>
      </c>
      <c r="AE247" s="42">
        <f t="shared" si="92"/>
        <v>2.2558570050381324</v>
      </c>
      <c r="AF247" s="42">
        <f t="shared" si="92"/>
        <v>2.6155628335451757</v>
      </c>
      <c r="AG247" s="42">
        <f t="shared" si="92"/>
        <v>4.326923940485</v>
      </c>
      <c r="AH247" s="42">
        <f t="shared" si="92"/>
        <v>118.55510130620507</v>
      </c>
      <c r="AI247" s="42">
        <f t="shared" si="92"/>
        <v>34.987847540628039</v>
      </c>
      <c r="AJ247" s="42">
        <f t="shared" si="92"/>
        <v>1.7033474607589465</v>
      </c>
      <c r="AK247" s="42">
        <f t="shared" si="92"/>
        <v>3.2139238370394874</v>
      </c>
      <c r="AL247" s="42">
        <f t="shared" si="92"/>
        <v>13.336964633204991</v>
      </c>
    </row>
    <row r="248" spans="4:38">
      <c r="D248" s="42">
        <f t="shared" si="48"/>
        <v>30</v>
      </c>
      <c r="E248" s="42">
        <f t="shared" ref="E248:N248" si="93">E144/$J$176/2220*$F$175*60*24</f>
        <v>1.1021850893488561E-2</v>
      </c>
      <c r="F248" s="42">
        <f t="shared" si="93"/>
        <v>1.6195684179489587</v>
      </c>
      <c r="G248" s="42">
        <f t="shared" si="93"/>
        <v>2.3374228068860852</v>
      </c>
      <c r="H248" s="42">
        <f t="shared" si="93"/>
        <v>2.4618356451736152</v>
      </c>
      <c r="I248" s="42">
        <f t="shared" si="93"/>
        <v>4.4122019568166921</v>
      </c>
      <c r="J248" s="42">
        <f t="shared" si="93"/>
        <v>104.50165352688101</v>
      </c>
      <c r="K248" s="42">
        <f t="shared" si="93"/>
        <v>36.525445441538309</v>
      </c>
      <c r="L248" s="42">
        <f t="shared" si="93"/>
        <v>1.9339760900618941</v>
      </c>
      <c r="M248" s="42">
        <f t="shared" si="93"/>
        <v>3.56115806224597</v>
      </c>
      <c r="N248" s="42">
        <f t="shared" si="93"/>
        <v>11.302959644029393</v>
      </c>
      <c r="Q248" s="42">
        <f t="shared" ref="Q248:Z248" si="94">Q144/$J$176/2220*$F$175*60*24</f>
        <v>0</v>
      </c>
      <c r="R248" s="42">
        <f t="shared" si="94"/>
        <v>0</v>
      </c>
      <c r="S248" s="42">
        <f t="shared" si="94"/>
        <v>2.0717908432764847</v>
      </c>
      <c r="T248" s="42">
        <f t="shared" si="94"/>
        <v>1.9055485564215828</v>
      </c>
      <c r="U248" s="42">
        <f t="shared" si="94"/>
        <v>3.8315253846766577</v>
      </c>
      <c r="V248" s="42">
        <f t="shared" si="94"/>
        <v>72.201452444852592</v>
      </c>
      <c r="W248" s="42">
        <f t="shared" si="94"/>
        <v>32.678082124984172</v>
      </c>
      <c r="X248" s="42">
        <f t="shared" si="94"/>
        <v>1.9024434073434959</v>
      </c>
      <c r="Y248" s="42">
        <f t="shared" si="94"/>
        <v>3.4137389596578371</v>
      </c>
      <c r="Z248" s="42">
        <f t="shared" si="94"/>
        <v>7.2162694410775954</v>
      </c>
      <c r="AC248" s="42">
        <f t="shared" ref="AC248:AL248" si="95">AC144/$J$176/2220*$F$175*60*24</f>
        <v>3.0112256634459225E-2</v>
      </c>
      <c r="AD248" s="42">
        <f t="shared" si="95"/>
        <v>3.3347834856317684</v>
      </c>
      <c r="AE248" s="42">
        <f t="shared" si="95"/>
        <v>2.6030547704956968</v>
      </c>
      <c r="AF248" s="42">
        <f t="shared" si="95"/>
        <v>3.0181227339256473</v>
      </c>
      <c r="AG248" s="42">
        <f t="shared" si="95"/>
        <v>4.9928785289567266</v>
      </c>
      <c r="AH248" s="42">
        <f t="shared" si="95"/>
        <v>136.80185460890999</v>
      </c>
      <c r="AI248" s="42">
        <f t="shared" si="95"/>
        <v>40.372808758092546</v>
      </c>
      <c r="AJ248" s="42">
        <f t="shared" si="95"/>
        <v>1.9655087727802842</v>
      </c>
      <c r="AK248" s="42">
        <f t="shared" si="95"/>
        <v>3.7085771648341028</v>
      </c>
      <c r="AL248" s="42">
        <f t="shared" si="95"/>
        <v>15.38964984698123</v>
      </c>
    </row>
    <row r="249" spans="4:38">
      <c r="D249" s="42">
        <f t="shared" si="48"/>
        <v>40</v>
      </c>
      <c r="E249" s="42">
        <f t="shared" ref="E249:N249" si="96">E145/$J$176/2220*$F$175*60*24</f>
        <v>1.359017801335273E-2</v>
      </c>
      <c r="F249" s="42">
        <f t="shared" si="96"/>
        <v>1.9969625172241723</v>
      </c>
      <c r="G249" s="42">
        <f t="shared" si="96"/>
        <v>2.8820923404814964</v>
      </c>
      <c r="H249" s="42">
        <f t="shared" si="96"/>
        <v>3.0354960324578464</v>
      </c>
      <c r="I249" s="42">
        <f t="shared" si="96"/>
        <v>5.4403394315038822</v>
      </c>
      <c r="J249" s="42">
        <f t="shared" si="96"/>
        <v>128.85277507782655</v>
      </c>
      <c r="K249" s="42">
        <f t="shared" si="96"/>
        <v>45.036655854305032</v>
      </c>
      <c r="L249" s="42">
        <f t="shared" si="96"/>
        <v>2.38463390509451</v>
      </c>
      <c r="M249" s="42">
        <f t="shared" si="96"/>
        <v>4.3909840976165473</v>
      </c>
      <c r="N249" s="42">
        <f t="shared" si="96"/>
        <v>13.936791118345653</v>
      </c>
      <c r="Q249" s="42">
        <f t="shared" ref="Q249:Z249" si="97">Q145/$J$176/2220*$F$175*60*24</f>
        <v>0</v>
      </c>
      <c r="R249" s="42">
        <f t="shared" si="97"/>
        <v>0</v>
      </c>
      <c r="S249" s="42">
        <f t="shared" si="97"/>
        <v>2.5545624449696986</v>
      </c>
      <c r="T249" s="42">
        <f t="shared" si="97"/>
        <v>2.349582147782074</v>
      </c>
      <c r="U249" s="42">
        <f t="shared" si="97"/>
        <v>4.7243527918888759</v>
      </c>
      <c r="V249" s="42">
        <f t="shared" si="97"/>
        <v>89.025935936754095</v>
      </c>
      <c r="W249" s="42">
        <f t="shared" si="97"/>
        <v>40.292774553487995</v>
      </c>
      <c r="X249" s="42">
        <f t="shared" si="97"/>
        <v>2.3457534325202736</v>
      </c>
      <c r="Y249" s="42">
        <f t="shared" si="97"/>
        <v>4.2092131894358689</v>
      </c>
      <c r="Z249" s="42">
        <f t="shared" si="97"/>
        <v>8.8978146451336517</v>
      </c>
      <c r="AC249" s="42">
        <f t="shared" ref="AC249:AL249" si="98">AC145/$J$176/2220*$F$175*60*24</f>
        <v>3.7129056816385203E-2</v>
      </c>
      <c r="AD249" s="42">
        <f t="shared" si="98"/>
        <v>4.1118594003570461</v>
      </c>
      <c r="AE249" s="42">
        <f t="shared" si="98"/>
        <v>3.2096222359933044</v>
      </c>
      <c r="AF249" s="42">
        <f t="shared" si="98"/>
        <v>3.7214099171336188</v>
      </c>
      <c r="AG249" s="42">
        <f t="shared" si="98"/>
        <v>6.1563260711188867</v>
      </c>
      <c r="AH249" s="42">
        <f t="shared" si="98"/>
        <v>168.6796142188997</v>
      </c>
      <c r="AI249" s="42">
        <f t="shared" si="98"/>
        <v>49.78053715512219</v>
      </c>
      <c r="AJ249" s="42">
        <f t="shared" si="98"/>
        <v>2.4235143776687353</v>
      </c>
      <c r="AK249" s="42">
        <f t="shared" si="98"/>
        <v>4.5727550057972257</v>
      </c>
      <c r="AL249" s="42">
        <f t="shared" si="98"/>
        <v>18.975767591557705</v>
      </c>
    </row>
    <row r="250" spans="4:38">
      <c r="D250" s="42">
        <f t="shared" ref="D250:D266" si="99">D146</f>
        <v>50</v>
      </c>
      <c r="E250" s="42">
        <f t="shared" ref="E250:N250" si="100">E146/$J$176/2220*$F$175*60*24</f>
        <v>1.5618091398718035E-2</v>
      </c>
      <c r="F250" s="42">
        <f t="shared" si="100"/>
        <v>2.2949473570675334</v>
      </c>
      <c r="G250" s="42">
        <f t="shared" si="100"/>
        <v>3.3121554073065749</v>
      </c>
      <c r="H250" s="42">
        <f t="shared" si="100"/>
        <v>3.4884498517085119</v>
      </c>
      <c r="I250" s="42">
        <f t="shared" si="100"/>
        <v>6.2521416862821191</v>
      </c>
      <c r="J250" s="42">
        <f t="shared" si="100"/>
        <v>148.08006312843577</v>
      </c>
      <c r="K250" s="42">
        <f t="shared" si="100"/>
        <v>51.756982633637953</v>
      </c>
      <c r="L250" s="42">
        <f t="shared" si="100"/>
        <v>2.7404666992334645</v>
      </c>
      <c r="M250" s="42">
        <f t="shared" si="100"/>
        <v>5.046202551542156</v>
      </c>
      <c r="N250" s="42">
        <f t="shared" si="100"/>
        <v>16.016425780243718</v>
      </c>
      <c r="Q250" s="42">
        <f t="shared" ref="Q250:Z250" si="101">Q146/$J$176/2220*$F$175*60*24</f>
        <v>0</v>
      </c>
      <c r="R250" s="42">
        <f t="shared" si="101"/>
        <v>0</v>
      </c>
      <c r="S250" s="42">
        <f t="shared" si="101"/>
        <v>2.9357518135574852</v>
      </c>
      <c r="T250" s="42">
        <f t="shared" si="101"/>
        <v>2.7001845521671481</v>
      </c>
      <c r="U250" s="42">
        <f t="shared" si="101"/>
        <v>5.4293162040271268</v>
      </c>
      <c r="V250" s="42">
        <f t="shared" si="101"/>
        <v>102.31030108292327</v>
      </c>
      <c r="W250" s="42">
        <f t="shared" si="101"/>
        <v>46.30522389522892</v>
      </c>
      <c r="X250" s="42">
        <f t="shared" si="101"/>
        <v>2.6957845196701693</v>
      </c>
      <c r="Y250" s="42">
        <f t="shared" si="101"/>
        <v>4.8373079620228356</v>
      </c>
      <c r="Z250" s="42">
        <f t="shared" si="101"/>
        <v>10.225538049612769</v>
      </c>
      <c r="AC250" s="42">
        <f t="shared" ref="AC250:AL250" si="102">AC146/$J$176/2220*$F$175*60*24</f>
        <v>4.2669419218552225E-2</v>
      </c>
      <c r="AD250" s="42">
        <f t="shared" si="102"/>
        <v>4.7254271335045726</v>
      </c>
      <c r="AE250" s="42">
        <f t="shared" si="102"/>
        <v>3.6885590010556766</v>
      </c>
      <c r="AF250" s="42">
        <f t="shared" si="102"/>
        <v>4.276715151249876</v>
      </c>
      <c r="AG250" s="42">
        <f t="shared" si="102"/>
        <v>7.0749671685371105</v>
      </c>
      <c r="AH250" s="42">
        <f t="shared" si="102"/>
        <v>193.84982517394909</v>
      </c>
      <c r="AI250" s="42">
        <f t="shared" si="102"/>
        <v>57.208741372047101</v>
      </c>
      <c r="AJ250" s="42">
        <f t="shared" si="102"/>
        <v>2.7851488787967478</v>
      </c>
      <c r="AK250" s="42">
        <f t="shared" si="102"/>
        <v>5.2550971410614764</v>
      </c>
      <c r="AL250" s="42">
        <f t="shared" si="102"/>
        <v>21.807313510874732</v>
      </c>
    </row>
    <row r="251" spans="4:38">
      <c r="D251" s="42">
        <f t="shared" si="99"/>
        <v>60</v>
      </c>
      <c r="E251" s="42">
        <f t="shared" ref="E251:N251" si="103">E147/$J$176/2220*$F$175*60*24</f>
        <v>1.7153857177389906E-2</v>
      </c>
      <c r="F251" s="42">
        <f t="shared" si="103"/>
        <v>2.5206152395801866</v>
      </c>
      <c r="G251" s="42">
        <f t="shared" si="103"/>
        <v>3.6378478877976264</v>
      </c>
      <c r="H251" s="42">
        <f t="shared" si="103"/>
        <v>3.831477803466218</v>
      </c>
      <c r="I251" s="42">
        <f t="shared" si="103"/>
        <v>6.8669303310705656</v>
      </c>
      <c r="J251" s="42">
        <f t="shared" si="103"/>
        <v>162.64114409860403</v>
      </c>
      <c r="K251" s="42">
        <f t="shared" si="103"/>
        <v>56.846375486248618</v>
      </c>
      <c r="L251" s="42">
        <f t="shared" si="103"/>
        <v>3.0099436069315511</v>
      </c>
      <c r="M251" s="42">
        <f t="shared" si="103"/>
        <v>5.5424082013273308</v>
      </c>
      <c r="N251" s="42">
        <f t="shared" si="103"/>
        <v>17.591360769544352</v>
      </c>
      <c r="Q251" s="42">
        <f t="shared" ref="Q251:Z251" si="104">Q147/$J$176/2220*$F$175*60*24</f>
        <v>0</v>
      </c>
      <c r="R251" s="42">
        <f t="shared" si="104"/>
        <v>0</v>
      </c>
      <c r="S251" s="42">
        <f t="shared" si="104"/>
        <v>3.2244315923367006</v>
      </c>
      <c r="T251" s="42">
        <f t="shared" si="104"/>
        <v>2.9657004161386649</v>
      </c>
      <c r="U251" s="42">
        <f t="shared" si="104"/>
        <v>5.9631943722915253</v>
      </c>
      <c r="V251" s="42">
        <f t="shared" si="104"/>
        <v>112.370727494672</v>
      </c>
      <c r="W251" s="42">
        <f t="shared" si="104"/>
        <v>50.858531749341552</v>
      </c>
      <c r="X251" s="42">
        <f t="shared" si="104"/>
        <v>2.9608677175007734</v>
      </c>
      <c r="Y251" s="42">
        <f t="shared" si="104"/>
        <v>5.3129724871761095</v>
      </c>
      <c r="Z251" s="42">
        <f t="shared" si="104"/>
        <v>11.231040642995687</v>
      </c>
      <c r="AC251" s="42">
        <f t="shared" ref="AC251:AL251" si="105">AC147/$J$176/2220*$F$175*60*24</f>
        <v>4.6865209354409354E-2</v>
      </c>
      <c r="AD251" s="42">
        <f t="shared" si="105"/>
        <v>5.1900901384758171</v>
      </c>
      <c r="AE251" s="42">
        <f t="shared" si="105"/>
        <v>4.0512641832585663</v>
      </c>
      <c r="AF251" s="42">
        <f t="shared" si="105"/>
        <v>4.6972551907937721</v>
      </c>
      <c r="AG251" s="42">
        <f t="shared" si="105"/>
        <v>7.7706662898496051</v>
      </c>
      <c r="AH251" s="42">
        <f t="shared" si="105"/>
        <v>212.91156070253697</v>
      </c>
      <c r="AI251" s="42">
        <f t="shared" si="105"/>
        <v>62.834219223155813</v>
      </c>
      <c r="AJ251" s="42">
        <f t="shared" si="105"/>
        <v>3.0590194963623141</v>
      </c>
      <c r="AK251" s="42">
        <f t="shared" si="105"/>
        <v>5.7718439154785504</v>
      </c>
      <c r="AL251" s="42">
        <f t="shared" si="105"/>
        <v>23.951680896093077</v>
      </c>
    </row>
    <row r="252" spans="4:38">
      <c r="D252" s="42">
        <f t="shared" si="99"/>
        <v>75</v>
      </c>
      <c r="E252" s="42">
        <f t="shared" ref="E252:N252" si="106">E148/$J$176/2220*$F$175*60*24</f>
        <v>1.8729423705643254E-2</v>
      </c>
      <c r="F252" s="42">
        <f t="shared" si="106"/>
        <v>2.7521315079633961</v>
      </c>
      <c r="G252" s="42">
        <f t="shared" si="106"/>
        <v>3.9719809814580942</v>
      </c>
      <c r="H252" s="42">
        <f t="shared" si="106"/>
        <v>4.1833956327019628</v>
      </c>
      <c r="I252" s="42">
        <f t="shared" si="106"/>
        <v>7.4976517757928134</v>
      </c>
      <c r="J252" s="42">
        <f t="shared" si="106"/>
        <v>177.57958856089965</v>
      </c>
      <c r="K252" s="42">
        <f t="shared" si="106"/>
        <v>62.067664525935207</v>
      </c>
      <c r="L252" s="42">
        <f t="shared" si="106"/>
        <v>3.286404250737208</v>
      </c>
      <c r="M252" s="42">
        <f t="shared" si="106"/>
        <v>6.0514734662193721</v>
      </c>
      <c r="N252" s="42">
        <f t="shared" si="106"/>
        <v>19.207111613701748</v>
      </c>
      <c r="Q252" s="42">
        <f t="shared" ref="Q252:Z252" si="107">Q148/$J$176/2220*$F$175*60*24</f>
        <v>0</v>
      </c>
      <c r="R252" s="42">
        <f t="shared" si="107"/>
        <v>0</v>
      </c>
      <c r="S252" s="42">
        <f t="shared" si="107"/>
        <v>3.520592766875601</v>
      </c>
      <c r="T252" s="42">
        <f t="shared" si="107"/>
        <v>3.2380973622117635</v>
      </c>
      <c r="U252" s="42">
        <f t="shared" si="107"/>
        <v>6.5109084728166913</v>
      </c>
      <c r="V252" s="42">
        <f t="shared" si="107"/>
        <v>122.69187889317185</v>
      </c>
      <c r="W252" s="42">
        <f t="shared" si="107"/>
        <v>55.529842666281667</v>
      </c>
      <c r="X252" s="42">
        <f t="shared" si="107"/>
        <v>3.2328207845012957</v>
      </c>
      <c r="Y252" s="42">
        <f t="shared" si="107"/>
        <v>5.8009642857413422</v>
      </c>
      <c r="Z252" s="42">
        <f t="shared" si="107"/>
        <v>12.262601739230103</v>
      </c>
      <c r="AC252" s="42">
        <f t="shared" ref="AC252:AL252" si="108">AC148/$J$176/2220*$F$175*60*24</f>
        <v>5.1169737160302424E-2</v>
      </c>
      <c r="AD252" s="42">
        <f t="shared" si="108"/>
        <v>5.6667953025819182</v>
      </c>
      <c r="AE252" s="42">
        <f t="shared" si="108"/>
        <v>4.4233691960405999</v>
      </c>
      <c r="AF252" s="42">
        <f t="shared" si="108"/>
        <v>5.1286939031921612</v>
      </c>
      <c r="AG252" s="42">
        <f t="shared" si="108"/>
        <v>8.4843950787689355</v>
      </c>
      <c r="AH252" s="42">
        <f t="shared" si="108"/>
        <v>232.46729822862849</v>
      </c>
      <c r="AI252" s="42">
        <f t="shared" si="108"/>
        <v>68.60548638558889</v>
      </c>
      <c r="AJ252" s="42">
        <f t="shared" si="108"/>
        <v>3.3399877169731047</v>
      </c>
      <c r="AK252" s="42">
        <f t="shared" si="108"/>
        <v>6.3019826466973958</v>
      </c>
      <c r="AL252" s="42">
        <f t="shared" si="108"/>
        <v>26.151621488173465</v>
      </c>
    </row>
    <row r="253" spans="4:38">
      <c r="D253" s="42">
        <f t="shared" si="99"/>
        <v>100</v>
      </c>
      <c r="E253" s="42">
        <f t="shared" ref="E253:N253" si="109">E149/$J$176/2220*$F$175*60*24</f>
        <v>2.0097175473633214E-2</v>
      </c>
      <c r="F253" s="42">
        <f t="shared" si="109"/>
        <v>2.9531111427304619</v>
      </c>
      <c r="G253" s="42">
        <f t="shared" si="109"/>
        <v>4.262042442781909</v>
      </c>
      <c r="H253" s="42">
        <f t="shared" si="109"/>
        <v>4.4888960508010829</v>
      </c>
      <c r="I253" s="42">
        <f t="shared" si="109"/>
        <v>8.0451820486556045</v>
      </c>
      <c r="J253" s="42">
        <f t="shared" si="109"/>
        <v>190.54767556829211</v>
      </c>
      <c r="K253" s="42">
        <f t="shared" si="109"/>
        <v>66.60027370946159</v>
      </c>
      <c r="L253" s="42">
        <f t="shared" si="109"/>
        <v>3.5264001681193946</v>
      </c>
      <c r="M253" s="42">
        <f t="shared" si="109"/>
        <v>6.4933938190528639</v>
      </c>
      <c r="N253" s="42">
        <f t="shared" si="109"/>
        <v>20.60974744919228</v>
      </c>
      <c r="Q253" s="42">
        <f t="shared" ref="Q253:Z253" si="110">Q149/$J$176/2220*$F$175*60*24</f>
        <v>0</v>
      </c>
      <c r="R253" s="42">
        <f t="shared" si="110"/>
        <v>0</v>
      </c>
      <c r="S253" s="42">
        <f t="shared" si="110"/>
        <v>3.7776907458067899</v>
      </c>
      <c r="T253" s="42">
        <f t="shared" si="110"/>
        <v>3.4745655772350759</v>
      </c>
      <c r="U253" s="42">
        <f t="shared" si="110"/>
        <v>6.9863799403254658</v>
      </c>
      <c r="V253" s="42">
        <f t="shared" si="110"/>
        <v>131.65168656859879</v>
      </c>
      <c r="W253" s="42">
        <f t="shared" si="110"/>
        <v>59.585014981067118</v>
      </c>
      <c r="X253" s="42">
        <f t="shared" si="110"/>
        <v>3.4689036674073015</v>
      </c>
      <c r="Y253" s="42">
        <f t="shared" si="110"/>
        <v>6.2245907294892442</v>
      </c>
      <c r="Z253" s="42">
        <f t="shared" si="110"/>
        <v>13.158101540643386</v>
      </c>
      <c r="AC253" s="42">
        <f t="shared" ref="AC253:AL253" si="111">AC149/$J$176/2220*$F$175*60*24</f>
        <v>5.4906504482593169E-2</v>
      </c>
      <c r="AD253" s="42">
        <f t="shared" si="111"/>
        <v>6.0806238012990619</v>
      </c>
      <c r="AE253" s="42">
        <f t="shared" si="111"/>
        <v>4.7463941397570437</v>
      </c>
      <c r="AF253" s="42">
        <f t="shared" si="111"/>
        <v>5.5032265243670899</v>
      </c>
      <c r="AG253" s="42">
        <f t="shared" si="111"/>
        <v>9.1039841569857423</v>
      </c>
      <c r="AH253" s="42">
        <f t="shared" si="111"/>
        <v>249.4436645679865</v>
      </c>
      <c r="AI253" s="42">
        <f t="shared" si="111"/>
        <v>73.615532437856231</v>
      </c>
      <c r="AJ253" s="42">
        <f t="shared" si="111"/>
        <v>3.5838966688314726</v>
      </c>
      <c r="AK253" s="42">
        <f t="shared" si="111"/>
        <v>6.7621969086164828</v>
      </c>
      <c r="AL253" s="42">
        <f t="shared" si="111"/>
        <v>28.061393357741245</v>
      </c>
    </row>
    <row r="254" spans="4:38">
      <c r="D254" s="42">
        <f t="shared" si="99"/>
        <v>125</v>
      </c>
      <c r="E254" s="42">
        <f t="shared" ref="E254:N254" si="112">E150/$J$176/2220*$F$175*60*24</f>
        <v>2.0640449174614182E-2</v>
      </c>
      <c r="F254" s="42">
        <f t="shared" si="112"/>
        <v>3.0329406502164344</v>
      </c>
      <c r="G254" s="42">
        <f t="shared" si="112"/>
        <v>4.3772554275451601</v>
      </c>
      <c r="H254" s="42">
        <f t="shared" si="112"/>
        <v>4.6102414196583652</v>
      </c>
      <c r="I254" s="42">
        <f t="shared" si="112"/>
        <v>8.2626621533784306</v>
      </c>
      <c r="J254" s="42">
        <f t="shared" si="112"/>
        <v>195.69862531519169</v>
      </c>
      <c r="K254" s="42">
        <f t="shared" si="112"/>
        <v>68.400635020530132</v>
      </c>
      <c r="L254" s="42">
        <f t="shared" si="112"/>
        <v>3.6217270200438159</v>
      </c>
      <c r="M254" s="42">
        <f t="shared" si="112"/>
        <v>6.6689254551592407</v>
      </c>
      <c r="N254" s="42">
        <f t="shared" si="112"/>
        <v>21.166877170614846</v>
      </c>
      <c r="Q254" s="42">
        <f t="shared" ref="Q254:Z254" si="113">Q150/$J$176/2220*$F$175*60*24</f>
        <v>0</v>
      </c>
      <c r="R254" s="42">
        <f t="shared" si="113"/>
        <v>0</v>
      </c>
      <c r="S254" s="42">
        <f t="shared" si="113"/>
        <v>3.8798105703228556</v>
      </c>
      <c r="T254" s="42">
        <f t="shared" si="113"/>
        <v>3.5684912188219786</v>
      </c>
      <c r="U254" s="42">
        <f t="shared" si="113"/>
        <v>7.1752381453811669</v>
      </c>
      <c r="V254" s="42">
        <f t="shared" si="113"/>
        <v>135.21053985603436</v>
      </c>
      <c r="W254" s="42">
        <f t="shared" si="113"/>
        <v>61.195737425832569</v>
      </c>
      <c r="X254" s="42">
        <f t="shared" si="113"/>
        <v>3.5626762543169042</v>
      </c>
      <c r="Y254" s="42">
        <f t="shared" si="113"/>
        <v>6.3928559888107896</v>
      </c>
      <c r="Z254" s="42">
        <f t="shared" si="113"/>
        <v>13.51379582869134</v>
      </c>
      <c r="AC254" s="42">
        <f t="shared" ref="AC254:AL254" si="114">AC150/$J$176/2220*$F$175*60*24</f>
        <v>5.6390755836089157E-2</v>
      </c>
      <c r="AD254" s="42">
        <f t="shared" si="114"/>
        <v>6.2449972975218859</v>
      </c>
      <c r="AE254" s="42">
        <f t="shared" si="114"/>
        <v>4.8747002847674814</v>
      </c>
      <c r="AF254" s="42">
        <f t="shared" si="114"/>
        <v>5.6519916204947513</v>
      </c>
      <c r="AG254" s="42">
        <f t="shared" si="114"/>
        <v>9.3500861613756943</v>
      </c>
      <c r="AH254" s="42">
        <f t="shared" si="114"/>
        <v>256.1867107743501</v>
      </c>
      <c r="AI254" s="42">
        <f t="shared" si="114"/>
        <v>75.605532615227844</v>
      </c>
      <c r="AJ254" s="42">
        <f t="shared" si="114"/>
        <v>3.6807777857707107</v>
      </c>
      <c r="AK254" s="42">
        <f t="shared" si="114"/>
        <v>6.9449949215076918</v>
      </c>
      <c r="AL254" s="42">
        <f t="shared" si="114"/>
        <v>28.819958512538435</v>
      </c>
    </row>
    <row r="255" spans="4:38">
      <c r="D255" s="42">
        <f t="shared" si="99"/>
        <v>150</v>
      </c>
      <c r="E255" s="42">
        <f t="shared" ref="E255:N255" si="115">E151/$J$176/2220*$F$175*60*24</f>
        <v>2.084006575796369E-2</v>
      </c>
      <c r="F255" s="42">
        <f t="shared" si="115"/>
        <v>3.0622726305903245</v>
      </c>
      <c r="G255" s="42">
        <f t="shared" si="115"/>
        <v>4.4195884584546477</v>
      </c>
      <c r="H255" s="42">
        <f t="shared" si="115"/>
        <v>4.6548276896965399</v>
      </c>
      <c r="I255" s="42">
        <f t="shared" si="115"/>
        <v>8.3425714796956729</v>
      </c>
      <c r="J255" s="42">
        <f t="shared" si="115"/>
        <v>197.59125326243907</v>
      </c>
      <c r="K255" s="42">
        <f t="shared" si="115"/>
        <v>69.06214683871903</v>
      </c>
      <c r="L255" s="42">
        <f t="shared" si="115"/>
        <v>3.6567532332550536</v>
      </c>
      <c r="M255" s="42">
        <f t="shared" si="115"/>
        <v>6.7334215377158513</v>
      </c>
      <c r="N255" s="42">
        <f t="shared" si="115"/>
        <v>21.371584910511004</v>
      </c>
      <c r="Q255" s="42">
        <f t="shared" ref="Q255:Z255" si="116">Q151/$J$176/2220*$F$175*60*24</f>
        <v>0</v>
      </c>
      <c r="R255" s="42">
        <f t="shared" si="116"/>
        <v>0</v>
      </c>
      <c r="S255" s="42">
        <f t="shared" si="116"/>
        <v>3.9173327445516835</v>
      </c>
      <c r="T255" s="42">
        <f t="shared" si="116"/>
        <v>3.6030025813794397</v>
      </c>
      <c r="U255" s="42">
        <f t="shared" si="116"/>
        <v>7.2446308466340845</v>
      </c>
      <c r="V255" s="42">
        <f t="shared" si="116"/>
        <v>136.51817932504844</v>
      </c>
      <c r="W255" s="42">
        <f t="shared" si="116"/>
        <v>61.787569702211634</v>
      </c>
      <c r="X255" s="42">
        <f t="shared" si="116"/>
        <v>3.5971313795639768</v>
      </c>
      <c r="Y255" s="42">
        <f t="shared" si="116"/>
        <v>6.4546821661161431</v>
      </c>
      <c r="Z255" s="42">
        <f t="shared" si="116"/>
        <v>13.64448958097285</v>
      </c>
      <c r="AC255" s="42">
        <f t="shared" ref="AC255:AL255" si="117">AC151/$J$176/2220*$F$175*60*24</f>
        <v>5.6936118483833315E-2</v>
      </c>
      <c r="AD255" s="42">
        <f t="shared" si="117"/>
        <v>6.3053935133702996</v>
      </c>
      <c r="AE255" s="42">
        <f t="shared" si="117"/>
        <v>4.9218441723576287</v>
      </c>
      <c r="AF255" s="42">
        <f t="shared" si="117"/>
        <v>5.7066527980136419</v>
      </c>
      <c r="AG255" s="42">
        <f t="shared" si="117"/>
        <v>9.4405121127572613</v>
      </c>
      <c r="AH255" s="42">
        <f t="shared" si="117"/>
        <v>258.66432719983078</v>
      </c>
      <c r="AI255" s="42">
        <f t="shared" si="117"/>
        <v>76.336723975226604</v>
      </c>
      <c r="AJ255" s="42">
        <f t="shared" si="117"/>
        <v>3.7163750869461118</v>
      </c>
      <c r="AK255" s="42">
        <f t="shared" si="117"/>
        <v>7.0121609093155595</v>
      </c>
      <c r="AL255" s="42">
        <f t="shared" si="117"/>
        <v>29.098680240049241</v>
      </c>
    </row>
    <row r="256" spans="4:38">
      <c r="D256" s="42">
        <f t="shared" si="99"/>
        <v>175</v>
      </c>
      <c r="E256" s="42">
        <f t="shared" ref="E256:N256" si="118">E152/$J$176/2220*$F$175*60*24</f>
        <v>2.0890931675127539E-2</v>
      </c>
      <c r="F256" s="42">
        <f t="shared" si="118"/>
        <v>3.0697469499024495</v>
      </c>
      <c r="G256" s="42">
        <f t="shared" si="118"/>
        <v>4.4303756806753904</v>
      </c>
      <c r="H256" s="42">
        <f t="shared" si="118"/>
        <v>4.6661890780158455</v>
      </c>
      <c r="I256" s="42">
        <f t="shared" si="118"/>
        <v>8.3629338218661857</v>
      </c>
      <c r="J256" s="42">
        <f t="shared" si="118"/>
        <v>198.07352910731765</v>
      </c>
      <c r="K256" s="42">
        <f t="shared" si="118"/>
        <v>69.230712018937481</v>
      </c>
      <c r="L256" s="42">
        <f t="shared" si="118"/>
        <v>3.6656785461217032</v>
      </c>
      <c r="M256" s="42">
        <f t="shared" si="118"/>
        <v>6.7498563064994297</v>
      </c>
      <c r="N256" s="42">
        <f t="shared" si="118"/>
        <v>21.423748146478857</v>
      </c>
      <c r="Q256" s="42">
        <f t="shared" ref="Q256:Z256" si="119">Q152/$J$176/2220*$F$175*60*24</f>
        <v>0</v>
      </c>
      <c r="R256" s="42">
        <f t="shared" si="119"/>
        <v>0</v>
      </c>
      <c r="S256" s="42">
        <f t="shared" si="119"/>
        <v>3.9268940734458337</v>
      </c>
      <c r="T256" s="42">
        <f t="shared" si="119"/>
        <v>3.6117967009841507</v>
      </c>
      <c r="U256" s="42">
        <f t="shared" si="119"/>
        <v>7.2623133624575651</v>
      </c>
      <c r="V256" s="42">
        <f t="shared" si="119"/>
        <v>136.85138952129037</v>
      </c>
      <c r="W256" s="42">
        <f t="shared" si="119"/>
        <v>61.938379274442809</v>
      </c>
      <c r="X256" s="42">
        <f t="shared" si="119"/>
        <v>3.6059111688844814</v>
      </c>
      <c r="Y256" s="42">
        <f t="shared" si="119"/>
        <v>6.470436594734255</v>
      </c>
      <c r="Z256" s="42">
        <f t="shared" si="119"/>
        <v>13.677792713737848</v>
      </c>
      <c r="AC256" s="42">
        <f t="shared" ref="AC256:AL256" si="120">AC152/$J$176/2220*$F$175*60*24</f>
        <v>5.7075086753898538E-2</v>
      </c>
      <c r="AD256" s="42">
        <f t="shared" si="120"/>
        <v>6.3207835619364383</v>
      </c>
      <c r="AE256" s="42">
        <f t="shared" si="120"/>
        <v>4.9338572879049636</v>
      </c>
      <c r="AF256" s="42">
        <f t="shared" si="120"/>
        <v>5.7205814550475402</v>
      </c>
      <c r="AG256" s="42">
        <f t="shared" si="120"/>
        <v>9.4635542812748064</v>
      </c>
      <c r="AH256" s="42">
        <f t="shared" si="120"/>
        <v>259.29566869334604</v>
      </c>
      <c r="AI256" s="42">
        <f t="shared" si="120"/>
        <v>76.523044763432353</v>
      </c>
      <c r="AJ256" s="42">
        <f t="shared" si="120"/>
        <v>3.7254459233589072</v>
      </c>
      <c r="AK256" s="42">
        <f t="shared" si="120"/>
        <v>7.0292760182646044</v>
      </c>
      <c r="AL256" s="42">
        <f t="shared" si="120"/>
        <v>29.169703579219938</v>
      </c>
    </row>
    <row r="257" spans="4:38">
      <c r="D257" s="42">
        <f t="shared" si="99"/>
        <v>200</v>
      </c>
      <c r="E257" s="42">
        <f t="shared" ref="E257:N257" si="121">E153/$J$176/2220*$F$175*60*24</f>
        <v>2.088562066128959E-2</v>
      </c>
      <c r="F257" s="42">
        <f t="shared" si="121"/>
        <v>3.068966541025361</v>
      </c>
      <c r="G257" s="42">
        <f t="shared" si="121"/>
        <v>4.4292493648694098</v>
      </c>
      <c r="H257" s="42">
        <f t="shared" si="121"/>
        <v>4.6650028123600489</v>
      </c>
      <c r="I257" s="42">
        <f t="shared" si="121"/>
        <v>8.3608077483169367</v>
      </c>
      <c r="J257" s="42">
        <f t="shared" si="121"/>
        <v>198.02317370573104</v>
      </c>
      <c r="K257" s="42">
        <f t="shared" si="121"/>
        <v>69.213111785723328</v>
      </c>
      <c r="L257" s="42">
        <f t="shared" si="121"/>
        <v>3.6647466360572469</v>
      </c>
      <c r="M257" s="42">
        <f t="shared" si="121"/>
        <v>6.748140318873534</v>
      </c>
      <c r="N257" s="42">
        <f t="shared" si="121"/>
        <v>21.418301676946715</v>
      </c>
      <c r="Q257" s="42">
        <f t="shared" ref="Q257:Z257" si="122">Q153/$J$176/2220*$F$175*60*24</f>
        <v>0</v>
      </c>
      <c r="R257" s="42">
        <f t="shared" si="122"/>
        <v>0</v>
      </c>
      <c r="S257" s="42">
        <f t="shared" si="122"/>
        <v>3.9258957556547194</v>
      </c>
      <c r="T257" s="42">
        <f t="shared" si="122"/>
        <v>3.6108784890749313</v>
      </c>
      <c r="U257" s="42">
        <f t="shared" si="122"/>
        <v>7.2604670950261578</v>
      </c>
      <c r="V257" s="42">
        <f t="shared" si="122"/>
        <v>136.8165983671766</v>
      </c>
      <c r="W257" s="42">
        <f t="shared" si="122"/>
        <v>61.922632940361481</v>
      </c>
      <c r="X257" s="42">
        <f t="shared" si="122"/>
        <v>3.6049944532293754</v>
      </c>
      <c r="Y257" s="42">
        <f t="shared" si="122"/>
        <v>6.4687916428083874</v>
      </c>
      <c r="Z257" s="42">
        <f t="shared" si="122"/>
        <v>13.67431546592981</v>
      </c>
      <c r="AC257" s="42">
        <f t="shared" ref="AC257:AL257" si="123">AC153/$J$176/2220*$F$175*60*24</f>
        <v>5.7060576794253567E-2</v>
      </c>
      <c r="AD257" s="42">
        <f t="shared" si="123"/>
        <v>6.3191766556726989</v>
      </c>
      <c r="AE257" s="42">
        <f t="shared" si="123"/>
        <v>4.9326029740841157</v>
      </c>
      <c r="AF257" s="42">
        <f t="shared" si="123"/>
        <v>5.7191271356451647</v>
      </c>
      <c r="AG257" s="42">
        <f t="shared" si="123"/>
        <v>9.4611484016077085</v>
      </c>
      <c r="AH257" s="42">
        <f t="shared" si="123"/>
        <v>259.22974904428651</v>
      </c>
      <c r="AI257" s="42">
        <f t="shared" si="123"/>
        <v>76.503590631085331</v>
      </c>
      <c r="AJ257" s="42">
        <f t="shared" si="123"/>
        <v>3.7244988188851025</v>
      </c>
      <c r="AK257" s="42">
        <f t="shared" si="123"/>
        <v>7.0274889949386807</v>
      </c>
      <c r="AL257" s="42">
        <f t="shared" si="123"/>
        <v>29.1622878879637</v>
      </c>
    </row>
    <row r="258" spans="4:38">
      <c r="D258" s="42">
        <f t="shared" si="99"/>
        <v>225</v>
      </c>
      <c r="E258" s="42">
        <f t="shared" ref="E258:N258" si="124">E154/$J$176/2220*$F$175*60*24</f>
        <v>2.0853935648281526E-2</v>
      </c>
      <c r="F258" s="42">
        <f t="shared" si="124"/>
        <v>3.06431069448143</v>
      </c>
      <c r="G258" s="42">
        <f t="shared" si="124"/>
        <v>4.4225298698628777</v>
      </c>
      <c r="H258" s="42">
        <f t="shared" si="124"/>
        <v>4.6579256621431879</v>
      </c>
      <c r="I258" s="42">
        <f t="shared" si="124"/>
        <v>8.3481237918973665</v>
      </c>
      <c r="J258" s="42">
        <f t="shared" si="124"/>
        <v>197.72275807832312</v>
      </c>
      <c r="K258" s="42">
        <f t="shared" si="124"/>
        <v>69.108110436573853</v>
      </c>
      <c r="L258" s="42">
        <f t="shared" si="124"/>
        <v>3.659186947565443</v>
      </c>
      <c r="M258" s="42">
        <f t="shared" si="124"/>
        <v>6.7379028968092678</v>
      </c>
      <c r="N258" s="42">
        <f t="shared" si="124"/>
        <v>21.385808547905899</v>
      </c>
      <c r="Q258" s="42">
        <f t="shared" ref="Q258:Z258" si="125">Q154/$J$176/2220*$F$175*60*24</f>
        <v>0</v>
      </c>
      <c r="R258" s="42">
        <f t="shared" si="125"/>
        <v>0</v>
      </c>
      <c r="S258" s="42">
        <f t="shared" si="125"/>
        <v>3.9199398848619111</v>
      </c>
      <c r="T258" s="42">
        <f t="shared" si="125"/>
        <v>3.6054005224991559</v>
      </c>
      <c r="U258" s="42">
        <f t="shared" si="125"/>
        <v>7.2494524357981032</v>
      </c>
      <c r="V258" s="42">
        <f t="shared" si="125"/>
        <v>136.60903758795504</v>
      </c>
      <c r="W258" s="42">
        <f t="shared" si="125"/>
        <v>61.828691780458797</v>
      </c>
      <c r="X258" s="42">
        <f t="shared" si="125"/>
        <v>3.5995254131660213</v>
      </c>
      <c r="Y258" s="42">
        <f t="shared" si="125"/>
        <v>6.4589780131024348</v>
      </c>
      <c r="Z258" s="42">
        <f t="shared" si="125"/>
        <v>13.653570529954916</v>
      </c>
      <c r="AC258" s="42">
        <f t="shared" ref="AC258:AL258" si="126">AC154/$J$176/2220*$F$175*60*24</f>
        <v>5.6974011728877019E-2</v>
      </c>
      <c r="AD258" s="42">
        <f t="shared" si="126"/>
        <v>6.3095900028371243</v>
      </c>
      <c r="AE258" s="42">
        <f t="shared" si="126"/>
        <v>4.9251198548638584</v>
      </c>
      <c r="AF258" s="42">
        <f t="shared" si="126"/>
        <v>5.7104508017872213</v>
      </c>
      <c r="AG258" s="42">
        <f t="shared" si="126"/>
        <v>9.4467951479966299</v>
      </c>
      <c r="AH258" s="42">
        <f t="shared" si="126"/>
        <v>258.83647856869231</v>
      </c>
      <c r="AI258" s="42">
        <f t="shared" si="126"/>
        <v>76.387529092689078</v>
      </c>
      <c r="AJ258" s="42">
        <f t="shared" si="126"/>
        <v>3.7188484819648475</v>
      </c>
      <c r="AK258" s="42">
        <f t="shared" si="126"/>
        <v>7.0168277805161008</v>
      </c>
      <c r="AL258" s="42">
        <f t="shared" si="126"/>
        <v>29.118046565856964</v>
      </c>
    </row>
    <row r="259" spans="4:38">
      <c r="D259" s="42">
        <f t="shared" si="99"/>
        <v>250</v>
      </c>
      <c r="E259" s="42">
        <f t="shared" ref="E259:N259" si="127">E155/$J$176/2220*$F$175*60*24</f>
        <v>2.0814338553479132E-2</v>
      </c>
      <c r="F259" s="42">
        <f t="shared" si="127"/>
        <v>3.0584922339701954</v>
      </c>
      <c r="G259" s="42">
        <f t="shared" si="127"/>
        <v>4.4141324461114637</v>
      </c>
      <c r="H259" s="42">
        <f t="shared" si="127"/>
        <v>4.6490812729047679</v>
      </c>
      <c r="I259" s="42">
        <f t="shared" si="127"/>
        <v>8.3322725178364401</v>
      </c>
      <c r="J259" s="42">
        <f t="shared" si="127"/>
        <v>197.34732550155371</v>
      </c>
      <c r="K259" s="42">
        <f t="shared" si="127"/>
        <v>68.976889143541982</v>
      </c>
      <c r="L259" s="42">
        <f t="shared" si="127"/>
        <v>3.6522389462429992</v>
      </c>
      <c r="M259" s="42">
        <f t="shared" si="127"/>
        <v>6.7251090825252842</v>
      </c>
      <c r="N259" s="42">
        <f t="shared" si="127"/>
        <v>21.345201541977644</v>
      </c>
      <c r="Q259" s="42">
        <f t="shared" ref="Q259:Z259" si="128">Q155/$J$176/2220*$F$175*60*24</f>
        <v>0</v>
      </c>
      <c r="R259" s="42">
        <f t="shared" si="128"/>
        <v>0</v>
      </c>
      <c r="S259" s="42">
        <f t="shared" si="128"/>
        <v>3.9124967703410647</v>
      </c>
      <c r="T259" s="42">
        <f t="shared" si="128"/>
        <v>3.5985546499167413</v>
      </c>
      <c r="U259" s="42">
        <f t="shared" si="128"/>
        <v>7.2356873000363358</v>
      </c>
      <c r="V259" s="42">
        <f t="shared" si="128"/>
        <v>136.34964669390672</v>
      </c>
      <c r="W259" s="42">
        <f t="shared" si="128"/>
        <v>61.711292522533086</v>
      </c>
      <c r="X259" s="42">
        <f t="shared" si="128"/>
        <v>3.5926906961402931</v>
      </c>
      <c r="Y259" s="42">
        <f t="shared" si="128"/>
        <v>6.4467138165965618</v>
      </c>
      <c r="Z259" s="42">
        <f t="shared" si="128"/>
        <v>13.627645364759044</v>
      </c>
      <c r="AC259" s="42">
        <f t="shared" ref="AC259:AL259" si="129">AC155/$J$176/2220*$F$175*60*24</f>
        <v>5.6865830454044794E-2</v>
      </c>
      <c r="AD259" s="42">
        <f t="shared" si="129"/>
        <v>6.2976094617191158</v>
      </c>
      <c r="AE259" s="42">
        <f t="shared" si="129"/>
        <v>4.915768121881877</v>
      </c>
      <c r="AF259" s="42">
        <f t="shared" si="129"/>
        <v>5.699607895892794</v>
      </c>
      <c r="AG259" s="42">
        <f t="shared" si="129"/>
        <v>9.4288577356365426</v>
      </c>
      <c r="AH259" s="42">
        <f t="shared" si="129"/>
        <v>258.34500430920178</v>
      </c>
      <c r="AI259" s="42">
        <f t="shared" si="129"/>
        <v>76.242485764551034</v>
      </c>
      <c r="AJ259" s="42">
        <f t="shared" si="129"/>
        <v>3.7117871963456888</v>
      </c>
      <c r="AK259" s="42">
        <f t="shared" si="129"/>
        <v>7.0035043484540056</v>
      </c>
      <c r="AL259" s="42">
        <f t="shared" si="129"/>
        <v>29.06275771919633</v>
      </c>
    </row>
    <row r="260" spans="4:38">
      <c r="D260" s="42">
        <f t="shared" si="99"/>
        <v>300</v>
      </c>
      <c r="E260" s="42">
        <f t="shared" ref="E260:N260" si="130">E156/$J$176/2220*$F$175*60*24</f>
        <v>2.0727232611263132E-2</v>
      </c>
      <c r="F260" s="42">
        <f t="shared" si="130"/>
        <v>3.0456927473511133</v>
      </c>
      <c r="G260" s="42">
        <f t="shared" si="130"/>
        <v>4.3956597396741746</v>
      </c>
      <c r="H260" s="42">
        <f t="shared" si="130"/>
        <v>4.6296253289325566</v>
      </c>
      <c r="I260" s="42">
        <f t="shared" si="130"/>
        <v>8.2974027838498507</v>
      </c>
      <c r="J260" s="42">
        <f t="shared" si="130"/>
        <v>196.5214465197426</v>
      </c>
      <c r="K260" s="42">
        <f t="shared" si="130"/>
        <v>68.688227704479687</v>
      </c>
      <c r="L260" s="42">
        <f t="shared" si="130"/>
        <v>3.6369546885283919</v>
      </c>
      <c r="M260" s="42">
        <f t="shared" si="130"/>
        <v>6.6969651680966029</v>
      </c>
      <c r="N260" s="42">
        <f t="shared" si="130"/>
        <v>21.255873990812507</v>
      </c>
      <c r="Q260" s="42">
        <f t="shared" ref="Q260:Z260" si="131">Q156/$J$176/2220*$F$175*60*24</f>
        <v>0</v>
      </c>
      <c r="R260" s="42">
        <f t="shared" si="131"/>
        <v>0</v>
      </c>
      <c r="S260" s="42">
        <f t="shared" si="131"/>
        <v>3.8961233594482803</v>
      </c>
      <c r="T260" s="42">
        <f t="shared" si="131"/>
        <v>3.5834950556571705</v>
      </c>
      <c r="U260" s="42">
        <f t="shared" si="131"/>
        <v>7.2054066664129994</v>
      </c>
      <c r="V260" s="42">
        <f t="shared" si="131"/>
        <v>135.77903694738148</v>
      </c>
      <c r="W260" s="42">
        <f t="shared" si="131"/>
        <v>61.45303688463563</v>
      </c>
      <c r="X260" s="42">
        <f t="shared" si="131"/>
        <v>3.577655641945614</v>
      </c>
      <c r="Y260" s="42">
        <f t="shared" si="131"/>
        <v>6.4197349587410155</v>
      </c>
      <c r="Z260" s="42">
        <f t="shared" si="131"/>
        <v>13.570615020670381</v>
      </c>
      <c r="AC260" s="42">
        <f t="shared" ref="AC260:AL260" si="132">AC156/$J$176/2220*$F$175*60*24</f>
        <v>5.6627852594269529E-2</v>
      </c>
      <c r="AD260" s="42">
        <f t="shared" si="132"/>
        <v>6.2712545907986676</v>
      </c>
      <c r="AE260" s="42">
        <f t="shared" si="132"/>
        <v>4.8951961199000822</v>
      </c>
      <c r="AF260" s="42">
        <f t="shared" si="132"/>
        <v>5.6757556022079445</v>
      </c>
      <c r="AG260" s="42">
        <f t="shared" si="132"/>
        <v>9.3893989012867021</v>
      </c>
      <c r="AH260" s="42">
        <f t="shared" si="132"/>
        <v>257.26385609210473</v>
      </c>
      <c r="AI260" s="42">
        <f t="shared" si="132"/>
        <v>75.923418524323921</v>
      </c>
      <c r="AJ260" s="42">
        <f t="shared" si="132"/>
        <v>3.696253735111152</v>
      </c>
      <c r="AK260" s="42">
        <f t="shared" si="132"/>
        <v>6.9741953774521894</v>
      </c>
      <c r="AL260" s="42">
        <f t="shared" si="132"/>
        <v>28.941132960954718</v>
      </c>
    </row>
    <row r="261" spans="4:38">
      <c r="D261" s="42">
        <f t="shared" si="99"/>
        <v>365</v>
      </c>
      <c r="E261" s="42">
        <f t="shared" ref="E261:N261" si="133">E157/$J$176/2220*$F$175*60*24</f>
        <v>2.0611094674872432E-2</v>
      </c>
      <c r="F261" s="42">
        <f t="shared" si="133"/>
        <v>3.0286272530233629</v>
      </c>
      <c r="G261" s="42">
        <f t="shared" si="133"/>
        <v>4.3710301684807664</v>
      </c>
      <c r="H261" s="42">
        <f t="shared" si="133"/>
        <v>4.6036848118337046</v>
      </c>
      <c r="I261" s="42">
        <f t="shared" si="133"/>
        <v>8.2509111342026564</v>
      </c>
      <c r="J261" s="42">
        <f t="shared" si="133"/>
        <v>195.42030602099035</v>
      </c>
      <c r="K261" s="42">
        <f t="shared" si="133"/>
        <v>68.30335678757794</v>
      </c>
      <c r="L261" s="42">
        <f t="shared" si="133"/>
        <v>3.6165762607761671</v>
      </c>
      <c r="M261" s="42">
        <f t="shared" si="133"/>
        <v>6.6594410215165842</v>
      </c>
      <c r="N261" s="42">
        <f t="shared" si="133"/>
        <v>21.136773993829202</v>
      </c>
      <c r="Q261" s="42">
        <f t="shared" ref="Q261:Z261" si="134">Q157/$J$176/2220*$F$175*60*24</f>
        <v>0</v>
      </c>
      <c r="R261" s="42">
        <f t="shared" si="134"/>
        <v>0</v>
      </c>
      <c r="S261" s="42">
        <f t="shared" si="134"/>
        <v>3.8742927689697404</v>
      </c>
      <c r="T261" s="42">
        <f t="shared" si="134"/>
        <v>3.5634161706156551</v>
      </c>
      <c r="U261" s="42">
        <f t="shared" si="134"/>
        <v>7.1650336423442536</v>
      </c>
      <c r="V261" s="42">
        <f t="shared" si="134"/>
        <v>135.01824569985061</v>
      </c>
      <c r="W261" s="42">
        <f t="shared" si="134"/>
        <v>61.108705877087388</v>
      </c>
      <c r="X261" s="42">
        <f t="shared" si="134"/>
        <v>3.5576094760553199</v>
      </c>
      <c r="Y261" s="42">
        <f t="shared" si="134"/>
        <v>6.3837641765209963</v>
      </c>
      <c r="Z261" s="42">
        <f t="shared" si="134"/>
        <v>13.494576735501678</v>
      </c>
      <c r="AC261" s="42">
        <f t="shared" ref="AC261:AL261" si="135">AC157/$J$176/2220*$F$175*60*24</f>
        <v>5.6310557851363935E-2</v>
      </c>
      <c r="AD261" s="42">
        <f t="shared" si="135"/>
        <v>6.2361157673765621</v>
      </c>
      <c r="AE261" s="42">
        <f t="shared" si="135"/>
        <v>4.8677675679918053</v>
      </c>
      <c r="AF261" s="42">
        <f t="shared" si="135"/>
        <v>5.643953453051755</v>
      </c>
      <c r="AG261" s="42">
        <f t="shared" si="135"/>
        <v>9.336788626061054</v>
      </c>
      <c r="AH261" s="42">
        <f t="shared" si="135"/>
        <v>255.82236634213129</v>
      </c>
      <c r="AI261" s="42">
        <f t="shared" si="135"/>
        <v>75.498007698068662</v>
      </c>
      <c r="AJ261" s="42">
        <f t="shared" si="135"/>
        <v>3.6755430454969993</v>
      </c>
      <c r="AK261" s="42">
        <f t="shared" si="135"/>
        <v>6.935117866512174</v>
      </c>
      <c r="AL261" s="42">
        <f t="shared" si="135"/>
        <v>28.778971252156811</v>
      </c>
    </row>
    <row r="262" spans="4:38">
      <c r="D262" s="42">
        <f t="shared" si="99"/>
        <v>730</v>
      </c>
      <c r="E262" s="42">
        <f t="shared" ref="E262:N262" si="136">E158/$J$176/2220*$F$175*60*24</f>
        <v>1.9965223605013394E-2</v>
      </c>
      <c r="F262" s="42">
        <f t="shared" si="136"/>
        <v>2.9337219238804533</v>
      </c>
      <c r="G262" s="42">
        <f t="shared" si="136"/>
        <v>4.2340591838806834</v>
      </c>
      <c r="H262" s="42">
        <f t="shared" si="136"/>
        <v>4.4594233409309609</v>
      </c>
      <c r="I262" s="42">
        <f t="shared" si="136"/>
        <v>7.9923598594828276</v>
      </c>
      <c r="J262" s="42">
        <f t="shared" si="136"/>
        <v>189.29659817757187</v>
      </c>
      <c r="K262" s="42">
        <f t="shared" si="136"/>
        <v>66.162996810621536</v>
      </c>
      <c r="L262" s="42">
        <f t="shared" si="136"/>
        <v>3.5032469099764754</v>
      </c>
      <c r="M262" s="42">
        <f t="shared" si="136"/>
        <v>6.4507601937838555</v>
      </c>
      <c r="N262" s="42">
        <f t="shared" si="136"/>
        <v>20.474430190741145</v>
      </c>
      <c r="Q262" s="42">
        <f t="shared" ref="Q262:Z262" si="137">Q158/$J$176/2220*$F$175*60*24</f>
        <v>0</v>
      </c>
      <c r="R262" s="42">
        <f t="shared" si="137"/>
        <v>0</v>
      </c>
      <c r="S262" s="42">
        <f t="shared" si="137"/>
        <v>3.7528875910733808</v>
      </c>
      <c r="T262" s="42">
        <f t="shared" si="137"/>
        <v>3.4517526490621711</v>
      </c>
      <c r="U262" s="42">
        <f t="shared" si="137"/>
        <v>6.9405095199162208</v>
      </c>
      <c r="V262" s="42">
        <f t="shared" si="137"/>
        <v>130.7873021145511</v>
      </c>
      <c r="W262" s="42">
        <f t="shared" si="137"/>
        <v>59.193798111870407</v>
      </c>
      <c r="X262" s="42">
        <f t="shared" si="137"/>
        <v>3.4461279135916945</v>
      </c>
      <c r="Y262" s="42">
        <f t="shared" si="137"/>
        <v>6.183721982573676</v>
      </c>
      <c r="Z262" s="42">
        <f t="shared" si="137"/>
        <v>13.071709495748566</v>
      </c>
      <c r="AC262" s="42">
        <f t="shared" ref="AC262:AL262" si="138">AC158/$J$176/2220*$F$175*60*24</f>
        <v>5.4546005273370154E-2</v>
      </c>
      <c r="AD262" s="42">
        <f t="shared" si="138"/>
        <v>6.0407002969236219</v>
      </c>
      <c r="AE262" s="42">
        <f t="shared" si="138"/>
        <v>4.7152307766880019</v>
      </c>
      <c r="AF262" s="42">
        <f t="shared" si="138"/>
        <v>5.4670940327997499</v>
      </c>
      <c r="AG262" s="42">
        <f t="shared" si="138"/>
        <v>9.0442101990494379</v>
      </c>
      <c r="AH262" s="42">
        <f t="shared" si="138"/>
        <v>247.80589424059377</v>
      </c>
      <c r="AI262" s="42">
        <f t="shared" si="138"/>
        <v>73.132195509372821</v>
      </c>
      <c r="AJ262" s="42">
        <f t="shared" si="138"/>
        <v>3.5603659063612394</v>
      </c>
      <c r="AK262" s="42">
        <f t="shared" si="138"/>
        <v>6.7177984049940314</v>
      </c>
      <c r="AL262" s="42">
        <f t="shared" si="138"/>
        <v>27.877150885733791</v>
      </c>
    </row>
    <row r="263" spans="4:38">
      <c r="D263" s="42">
        <f t="shared" si="99"/>
        <v>1460</v>
      </c>
      <c r="E263" s="42">
        <f t="shared" ref="E263:N263" si="139">E159/$J$176/2220*$F$175*60*24</f>
        <v>1.8731861055344783E-2</v>
      </c>
      <c r="F263" s="42">
        <f t="shared" si="139"/>
        <v>2.7524896560311061</v>
      </c>
      <c r="G263" s="42">
        <f t="shared" si="139"/>
        <v>3.9724978743861286</v>
      </c>
      <c r="H263" s="42">
        <f t="shared" si="139"/>
        <v>4.1839400380321532</v>
      </c>
      <c r="I263" s="42">
        <f t="shared" si="139"/>
        <v>7.4986274811644833</v>
      </c>
      <c r="J263" s="42">
        <f t="shared" si="139"/>
        <v>177.60269784413117</v>
      </c>
      <c r="K263" s="42">
        <f t="shared" si="139"/>
        <v>62.07574168869175</v>
      </c>
      <c r="L263" s="42">
        <f t="shared" si="139"/>
        <v>3.2868319262784063</v>
      </c>
      <c r="M263" s="42">
        <f t="shared" si="139"/>
        <v>6.0522609734741835</v>
      </c>
      <c r="N263" s="42">
        <f t="shared" si="139"/>
        <v>19.209611127220938</v>
      </c>
      <c r="Q263" s="42">
        <f t="shared" ref="Q263:Z263" si="140">Q159/$J$176/2220*$F$175*60*24</f>
        <v>0</v>
      </c>
      <c r="R263" s="42">
        <f t="shared" si="140"/>
        <v>0</v>
      </c>
      <c r="S263" s="42">
        <f t="shared" si="140"/>
        <v>3.5210509184911771</v>
      </c>
      <c r="T263" s="42">
        <f t="shared" si="140"/>
        <v>3.2385187513459588</v>
      </c>
      <c r="U263" s="42">
        <f t="shared" si="140"/>
        <v>6.5117557685515894</v>
      </c>
      <c r="V263" s="42">
        <f t="shared" si="140"/>
        <v>122.70784537559544</v>
      </c>
      <c r="W263" s="42">
        <f t="shared" si="140"/>
        <v>55.537069030935243</v>
      </c>
      <c r="X263" s="42">
        <f t="shared" si="140"/>
        <v>3.233241486969137</v>
      </c>
      <c r="Y263" s="42">
        <f t="shared" si="140"/>
        <v>5.801719193035483</v>
      </c>
      <c r="Z263" s="42">
        <f t="shared" si="140"/>
        <v>12.264197530385179</v>
      </c>
      <c r="AC263" s="42">
        <f t="shared" ref="AC263:AL263" si="141">AC159/$J$176/2220*$F$175*60*24</f>
        <v>5.1176396123522816E-2</v>
      </c>
      <c r="AD263" s="42">
        <f t="shared" si="141"/>
        <v>5.6675327498230308</v>
      </c>
      <c r="AE263" s="42">
        <f t="shared" si="141"/>
        <v>4.4239448302810951</v>
      </c>
      <c r="AF263" s="42">
        <f t="shared" si="141"/>
        <v>5.1293613247183458</v>
      </c>
      <c r="AG263" s="42">
        <f t="shared" si="141"/>
        <v>8.4854991937773772</v>
      </c>
      <c r="AH263" s="42">
        <f t="shared" si="141"/>
        <v>232.49755031266787</v>
      </c>
      <c r="AI263" s="42">
        <f t="shared" si="141"/>
        <v>68.614414346448399</v>
      </c>
      <c r="AJ263" s="42">
        <f t="shared" si="141"/>
        <v>3.3404223655876599</v>
      </c>
      <c r="AK263" s="42">
        <f t="shared" si="141"/>
        <v>6.3028027539128857</v>
      </c>
      <c r="AL263" s="42">
        <f t="shared" si="141"/>
        <v>26.155024724056766</v>
      </c>
    </row>
    <row r="264" spans="4:38">
      <c r="D264" s="42">
        <f t="shared" si="99"/>
        <v>2920</v>
      </c>
      <c r="E264" s="42">
        <f t="shared" ref="E264:N264" si="142">E160/$J$176/2220*$F$175*60*24</f>
        <v>1.6488592742454469E-2</v>
      </c>
      <c r="F264" s="42">
        <f t="shared" si="142"/>
        <v>2.4228602183212233</v>
      </c>
      <c r="G264" s="42">
        <f t="shared" si="142"/>
        <v>3.4967641190318073</v>
      </c>
      <c r="H264" s="42">
        <f t="shared" si="142"/>
        <v>3.6828846392856098</v>
      </c>
      <c r="I264" s="42">
        <f t="shared" si="142"/>
        <v>6.6006156195045804</v>
      </c>
      <c r="J264" s="42">
        <f t="shared" si="142"/>
        <v>156.33356162854443</v>
      </c>
      <c r="K264" s="42">
        <f t="shared" si="142"/>
        <v>54.641747601399842</v>
      </c>
      <c r="L264" s="42">
        <f t="shared" si="142"/>
        <v>2.8932113517806695</v>
      </c>
      <c r="M264" s="42">
        <f t="shared" si="142"/>
        <v>5.3274613807896429</v>
      </c>
      <c r="N264" s="42">
        <f t="shared" si="142"/>
        <v>16.909128979861407</v>
      </c>
      <c r="Q264" s="42">
        <f t="shared" ref="Q264:Z264" si="143">Q160/$J$176/2220*$F$175*60*24</f>
        <v>0</v>
      </c>
      <c r="R264" s="42">
        <f t="shared" si="143"/>
        <v>0</v>
      </c>
      <c r="S264" s="42">
        <f t="shared" si="143"/>
        <v>3.0993810197989244</v>
      </c>
      <c r="T264" s="42">
        <f t="shared" si="143"/>
        <v>2.8506840095586452</v>
      </c>
      <c r="U264" s="42">
        <f t="shared" si="143"/>
        <v>5.7319285354905967</v>
      </c>
      <c r="V264" s="42">
        <f t="shared" si="143"/>
        <v>108.01274271276763</v>
      </c>
      <c r="W264" s="42">
        <f t="shared" si="143"/>
        <v>48.886125658047526</v>
      </c>
      <c r="X264" s="42">
        <f t="shared" si="143"/>
        <v>2.8460387336382964</v>
      </c>
      <c r="Y264" s="42">
        <f t="shared" si="143"/>
        <v>5.1069236899313992</v>
      </c>
      <c r="Z264" s="42">
        <f t="shared" si="143"/>
        <v>10.795476103205322</v>
      </c>
      <c r="AC264" s="42">
        <f t="shared" ref="AC264:AL264" si="144">AC160/$J$176/2220*$F$175*60*24</f>
        <v>4.504767311769714E-2</v>
      </c>
      <c r="AD264" s="42">
        <f t="shared" si="144"/>
        <v>4.9888069898794676</v>
      </c>
      <c r="AE264" s="42">
        <f t="shared" si="144"/>
        <v>3.8941472182647034</v>
      </c>
      <c r="AF264" s="42">
        <f t="shared" si="144"/>
        <v>4.515085269012574</v>
      </c>
      <c r="AG264" s="42">
        <f t="shared" si="144"/>
        <v>7.4693027035185651</v>
      </c>
      <c r="AH264" s="42">
        <f t="shared" si="144"/>
        <v>204.65438054432207</v>
      </c>
      <c r="AI264" s="42">
        <f t="shared" si="144"/>
        <v>60.397369544752308</v>
      </c>
      <c r="AJ264" s="42">
        <f t="shared" si="144"/>
        <v>2.9403839699230292</v>
      </c>
      <c r="AK264" s="42">
        <f t="shared" si="144"/>
        <v>5.5479990716478857</v>
      </c>
      <c r="AL264" s="42">
        <f t="shared" si="144"/>
        <v>23.022781856517557</v>
      </c>
    </row>
    <row r="265" spans="4:38">
      <c r="D265" s="42">
        <f t="shared" si="99"/>
        <v>5840</v>
      </c>
      <c r="E265" s="42">
        <f t="shared" ref="E265:N265" si="145">E161/$J$176/2220*$F$175*60*24</f>
        <v>1.2802239276071152E-2</v>
      </c>
      <c r="F265" s="42">
        <f t="shared" si="145"/>
        <v>1.8811815375582499</v>
      </c>
      <c r="G265" s="42">
        <f t="shared" si="145"/>
        <v>2.7149928221928716</v>
      </c>
      <c r="H265" s="42">
        <f t="shared" si="145"/>
        <v>2.8595023914262079</v>
      </c>
      <c r="I265" s="42">
        <f t="shared" si="145"/>
        <v>5.1249164710518116</v>
      </c>
      <c r="J265" s="42">
        <f t="shared" si="145"/>
        <v>121.38207875653508</v>
      </c>
      <c r="K265" s="42">
        <f t="shared" si="145"/>
        <v>42.425496110086812</v>
      </c>
      <c r="L265" s="42">
        <f t="shared" si="145"/>
        <v>2.2463763027133714</v>
      </c>
      <c r="M265" s="42">
        <f t="shared" si="145"/>
        <v>4.1364012318218464</v>
      </c>
      <c r="N265" s="42">
        <f t="shared" si="145"/>
        <v>13.128756257819397</v>
      </c>
      <c r="Q265" s="42">
        <f t="shared" ref="Q265:Z265" si="146">Q161/$J$176/2220*$F$175*60*24</f>
        <v>0</v>
      </c>
      <c r="R265" s="42">
        <f t="shared" si="146"/>
        <v>0</v>
      </c>
      <c r="S265" s="42">
        <f t="shared" si="146"/>
        <v>2.406452633220455</v>
      </c>
      <c r="T265" s="42">
        <f t="shared" si="146"/>
        <v>2.2133567952632363</v>
      </c>
      <c r="U265" s="42">
        <f t="shared" si="146"/>
        <v>4.4504416945024996</v>
      </c>
      <c r="V265" s="42">
        <f t="shared" si="146"/>
        <v>83.864341770850189</v>
      </c>
      <c r="W265" s="42">
        <f t="shared" si="146"/>
        <v>37.956658141175126</v>
      </c>
      <c r="X265" s="42">
        <f t="shared" si="146"/>
        <v>2.2097500633386522</v>
      </c>
      <c r="Y265" s="42">
        <f t="shared" si="146"/>
        <v>3.9651691362840693</v>
      </c>
      <c r="Z265" s="42">
        <f t="shared" si="146"/>
        <v>8.3819323050227474</v>
      </c>
      <c r="AC265" s="42">
        <f t="shared" ref="AC265:AL265" si="147">AC161/$J$176/2220*$F$175*60*24</f>
        <v>3.4976368152880244E-2</v>
      </c>
      <c r="AD265" s="42">
        <f t="shared" si="147"/>
        <v>3.8734597781730358</v>
      </c>
      <c r="AE265" s="42">
        <f t="shared" si="147"/>
        <v>3.0235330111652958</v>
      </c>
      <c r="AF265" s="42">
        <f t="shared" si="147"/>
        <v>3.5056479875891786</v>
      </c>
      <c r="AG265" s="42">
        <f t="shared" si="147"/>
        <v>5.79939124760112</v>
      </c>
      <c r="AH265" s="42">
        <f t="shared" si="147"/>
        <v>158.89981574222065</v>
      </c>
      <c r="AI265" s="42">
        <f t="shared" si="147"/>
        <v>46.894334078998597</v>
      </c>
      <c r="AJ265" s="42">
        <f t="shared" si="147"/>
        <v>2.2830025420880804</v>
      </c>
      <c r="AK265" s="42">
        <f t="shared" si="147"/>
        <v>4.307633327359623</v>
      </c>
      <c r="AL265" s="42">
        <f t="shared" si="147"/>
        <v>17.8755802106161</v>
      </c>
    </row>
    <row r="266" spans="4:38">
      <c r="D266" s="42">
        <f t="shared" si="99"/>
        <v>7946.78</v>
      </c>
      <c r="E266" s="42">
        <f t="shared" ref="E266:N266" si="148">E162/$J$176/2220*$F$175*60*24</f>
        <v>1.0634640091922422E-2</v>
      </c>
      <c r="F266" s="42">
        <f t="shared" si="148"/>
        <v>1.5626710427834405</v>
      </c>
      <c r="G266" s="42">
        <f t="shared" si="148"/>
        <v>2.2553063486433027</v>
      </c>
      <c r="H266" s="42">
        <f t="shared" si="148"/>
        <v>2.3753484151517568</v>
      </c>
      <c r="I266" s="42">
        <f t="shared" si="148"/>
        <v>4.2571960260632666</v>
      </c>
      <c r="J266" s="42">
        <f t="shared" si="148"/>
        <v>100.83038547778807</v>
      </c>
      <c r="K266" s="42">
        <f t="shared" si="148"/>
        <v>35.242262866882577</v>
      </c>
      <c r="L266" s="42">
        <f t="shared" si="148"/>
        <v>1.8660331974135262</v>
      </c>
      <c r="M266" s="42">
        <f t="shared" si="148"/>
        <v>3.4360503211676896</v>
      </c>
      <c r="N266" s="42">
        <f t="shared" si="148"/>
        <v>10.905873155913321</v>
      </c>
      <c r="Q266" s="42">
        <f t="shared" ref="Q266:Z266" si="149">Q162/$J$176/2220*$F$175*60*24</f>
        <v>0</v>
      </c>
      <c r="R266" s="42">
        <f t="shared" si="149"/>
        <v>0</v>
      </c>
      <c r="S266" s="42">
        <f t="shared" si="149"/>
        <v>1.9990063535519491</v>
      </c>
      <c r="T266" s="42">
        <f t="shared" si="149"/>
        <v>1.8386043570229951</v>
      </c>
      <c r="U266" s="42">
        <f t="shared" si="149"/>
        <v>3.6969193162623109</v>
      </c>
      <c r="V266" s="42">
        <f t="shared" si="149"/>
        <v>69.664929083615036</v>
      </c>
      <c r="W266" s="42">
        <f t="shared" si="149"/>
        <v>31.530062024228275</v>
      </c>
      <c r="X266" s="42">
        <f t="shared" si="149"/>
        <v>1.8356082955450879</v>
      </c>
      <c r="Y266" s="42">
        <f t="shared" si="149"/>
        <v>3.2938102279338781</v>
      </c>
      <c r="Z266" s="42">
        <f t="shared" si="149"/>
        <v>6.9627532665621477</v>
      </c>
      <c r="AC266" s="42">
        <f t="shared" ref="AC266:AL266" si="150">AC162/$J$176/2220*$F$175*60*24</f>
        <v>2.905437705134107E-2</v>
      </c>
      <c r="AD266" s="42">
        <f t="shared" si="150"/>
        <v>3.2176285541234995</v>
      </c>
      <c r="AE266" s="42">
        <f t="shared" si="150"/>
        <v>2.5116063437346643</v>
      </c>
      <c r="AF266" s="42">
        <f t="shared" si="150"/>
        <v>2.9120924732805182</v>
      </c>
      <c r="AG266" s="42">
        <f t="shared" si="150"/>
        <v>4.8174727358642215</v>
      </c>
      <c r="AH266" s="42">
        <f t="shared" si="150"/>
        <v>131.99584187196172</v>
      </c>
      <c r="AI266" s="42">
        <f t="shared" si="150"/>
        <v>38.954463709536959</v>
      </c>
      <c r="AJ266" s="42">
        <f t="shared" si="150"/>
        <v>1.8964580992819564</v>
      </c>
      <c r="AK266" s="42">
        <f t="shared" si="150"/>
        <v>3.5782904144015015</v>
      </c>
      <c r="AL266" s="42">
        <f t="shared" si="150"/>
        <v>14.848993045264537</v>
      </c>
    </row>
    <row r="270" spans="4:38">
      <c r="D270" s="53" t="s">
        <v>56</v>
      </c>
      <c r="E270" s="53" t="s">
        <v>53</v>
      </c>
    </row>
    <row r="272" spans="4:38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151">F184</f>
        <v>Thymus</v>
      </c>
      <c r="G274" s="53" t="str">
        <f t="shared" si="151"/>
        <v>Heart</v>
      </c>
      <c r="H274" s="53" t="str">
        <f t="shared" si="151"/>
        <v>Lungs</v>
      </c>
      <c r="I274" s="53" t="str">
        <f t="shared" si="151"/>
        <v>Kidneys</v>
      </c>
      <c r="J274" s="53" t="str">
        <f t="shared" si="151"/>
        <v>Spleen</v>
      </c>
      <c r="K274" s="53" t="str">
        <f t="shared" si="151"/>
        <v>Liver</v>
      </c>
      <c r="L274" s="53" t="str">
        <f t="shared" si="151"/>
        <v>ART</v>
      </c>
      <c r="M274" s="53" t="str">
        <f t="shared" si="151"/>
        <v>Carcass</v>
      </c>
      <c r="N274" s="53" t="str">
        <f t="shared" si="151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152">R184</f>
        <v>Thymus</v>
      </c>
      <c r="S274" s="53" t="str">
        <f t="shared" si="152"/>
        <v>Heart</v>
      </c>
      <c r="T274" s="53" t="str">
        <f t="shared" si="152"/>
        <v>Lungs</v>
      </c>
      <c r="U274" s="53" t="str">
        <f t="shared" si="152"/>
        <v>Kidneys</v>
      </c>
      <c r="V274" s="53" t="str">
        <f t="shared" si="152"/>
        <v>Spleen</v>
      </c>
      <c r="W274" s="53" t="str">
        <f t="shared" si="152"/>
        <v>Liver</v>
      </c>
      <c r="X274" s="53" t="str">
        <f t="shared" si="152"/>
        <v>ART</v>
      </c>
      <c r="Y274" s="53" t="str">
        <f t="shared" si="152"/>
        <v>Carcass</v>
      </c>
      <c r="Z274" s="53" t="str">
        <f t="shared" si="152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153">AD184</f>
        <v>Thymus</v>
      </c>
      <c r="AE274" s="53" t="str">
        <f t="shared" si="153"/>
        <v>Heart</v>
      </c>
      <c r="AF274" s="53" t="str">
        <f t="shared" si="153"/>
        <v>Lungs</v>
      </c>
      <c r="AG274" s="53" t="str">
        <f t="shared" si="153"/>
        <v>Kidneys</v>
      </c>
      <c r="AH274" s="53" t="str">
        <f t="shared" si="153"/>
        <v>Spleen</v>
      </c>
      <c r="AI274" s="53" t="str">
        <f t="shared" si="153"/>
        <v>Liver</v>
      </c>
      <c r="AJ274" s="53" t="str">
        <f t="shared" si="153"/>
        <v>ART</v>
      </c>
      <c r="AK274" s="53" t="str">
        <f t="shared" si="153"/>
        <v>Carcass</v>
      </c>
      <c r="AL274" s="53" t="str">
        <f t="shared" si="153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154">D186</f>
        <v>4.1666666666666664E-2</v>
      </c>
      <c r="E276" s="42">
        <f t="shared" ref="E276:N291" si="155">($D186-$D185)/8*(E185+3*((2*E185+E186)/3)+3*((E185+2*E186)/3)+E186)</f>
        <v>0.5248811092248602</v>
      </c>
      <c r="F276" s="42">
        <f t="shared" si="155"/>
        <v>0.17443788151569761</v>
      </c>
      <c r="G276" s="42">
        <f t="shared" si="155"/>
        <v>0.15332436905493885</v>
      </c>
      <c r="H276" s="42">
        <f t="shared" si="155"/>
        <v>0.250009692767174</v>
      </c>
      <c r="I276" s="42">
        <f t="shared" si="155"/>
        <v>0.21188655079726129</v>
      </c>
      <c r="J276" s="42">
        <f t="shared" si="155"/>
        <v>0.79931306612114317</v>
      </c>
      <c r="K276" s="42">
        <f t="shared" si="155"/>
        <v>0.30440058987934193</v>
      </c>
      <c r="L276" s="42">
        <f t="shared" si="155"/>
        <v>2.5655311323542811E-2</v>
      </c>
      <c r="M276" s="42">
        <f t="shared" si="155"/>
        <v>4.0962430640288941E-2</v>
      </c>
      <c r="N276" s="42">
        <f t="shared" si="155"/>
        <v>3.4062349624328192E-2</v>
      </c>
      <c r="Q276" s="42">
        <f t="shared" ref="Q276:Z291" si="156">($D186-$D185)/8*(Q185+3*((2*Q185+Q186)/3)+3*((Q185+2*Q186)/3)+Q186)</f>
        <v>0.51372301715967317</v>
      </c>
      <c r="R276" s="42">
        <f t="shared" si="156"/>
        <v>0.13678982925820574</v>
      </c>
      <c r="S276" s="42">
        <f t="shared" si="156"/>
        <v>0.14437792334035715</v>
      </c>
      <c r="T276" s="42">
        <f t="shared" si="156"/>
        <v>0.24226428210340389</v>
      </c>
      <c r="U276" s="42">
        <f t="shared" si="156"/>
        <v>0.19847953085330353</v>
      </c>
      <c r="V276" s="42">
        <f t="shared" si="156"/>
        <v>0.70421559306701609</v>
      </c>
      <c r="W276" s="42">
        <f t="shared" si="156"/>
        <v>0.27267059912583913</v>
      </c>
      <c r="X276" s="42">
        <f t="shared" si="156"/>
        <v>2.3041951455792756E-2</v>
      </c>
      <c r="Y276" s="42">
        <f t="shared" si="156"/>
        <v>3.6635663415236344E-2</v>
      </c>
      <c r="Z276" s="42">
        <f t="shared" si="156"/>
        <v>4.3449875127236255E-3</v>
      </c>
      <c r="AC276" s="42">
        <f t="shared" ref="AC276:AL291" si="157">($D186-$D185)/8*(AC185+3*((2*AC185+AC186)/3)+3*((AC185+2*AC186)/3)+AC186)</f>
        <v>0.53603920129004723</v>
      </c>
      <c r="AD276" s="42">
        <f t="shared" si="157"/>
        <v>0.21208593377318957</v>
      </c>
      <c r="AE276" s="42">
        <f t="shared" si="157"/>
        <v>0.16227081476952057</v>
      </c>
      <c r="AF276" s="42">
        <f t="shared" si="157"/>
        <v>0.25775510343094488</v>
      </c>
      <c r="AG276" s="42">
        <f t="shared" si="157"/>
        <v>0.22529357074121817</v>
      </c>
      <c r="AH276" s="42">
        <f t="shared" si="157"/>
        <v>0.89441053917526969</v>
      </c>
      <c r="AI276" s="42">
        <f t="shared" si="157"/>
        <v>0.33613058063284484</v>
      </c>
      <c r="AJ276" s="42">
        <f t="shared" si="157"/>
        <v>2.8268671191292869E-2</v>
      </c>
      <c r="AK276" s="42">
        <f t="shared" si="157"/>
        <v>4.5289197865341531E-2</v>
      </c>
      <c r="AL276" s="42">
        <f t="shared" si="157"/>
        <v>6.377971173593272E-2</v>
      </c>
    </row>
    <row r="277" spans="4:38">
      <c r="D277" s="52">
        <f t="shared" si="154"/>
        <v>7.4999999999999997E-2</v>
      </c>
      <c r="E277" s="42">
        <f t="shared" si="155"/>
        <v>0.77479196169442344</v>
      </c>
      <c r="F277" s="42">
        <f t="shared" si="155"/>
        <v>0.26306876702270754</v>
      </c>
      <c r="G277" s="42">
        <f t="shared" si="155"/>
        <v>0.23505429675932804</v>
      </c>
      <c r="H277" s="42">
        <f t="shared" si="155"/>
        <v>0.37726479201235669</v>
      </c>
      <c r="I277" s="42">
        <f t="shared" si="155"/>
        <v>0.33285175965587038</v>
      </c>
      <c r="J277" s="42">
        <f t="shared" si="155"/>
        <v>1.2488963157915967</v>
      </c>
      <c r="K277" s="42">
        <f t="shared" si="155"/>
        <v>0.49110701688948538</v>
      </c>
      <c r="L277" s="42">
        <f t="shared" si="155"/>
        <v>4.6677230927614007E-2</v>
      </c>
      <c r="M277" s="42">
        <f t="shared" si="155"/>
        <v>6.6885384443057458E-2</v>
      </c>
      <c r="N277" s="42">
        <f t="shared" si="155"/>
        <v>9.2492370836378804E-2</v>
      </c>
      <c r="Q277" s="42">
        <f t="shared" si="156"/>
        <v>0.75377860014381548</v>
      </c>
      <c r="R277" s="42">
        <f t="shared" si="156"/>
        <v>0.20776552117151839</v>
      </c>
      <c r="S277" s="42">
        <f t="shared" si="156"/>
        <v>0.21211255825054842</v>
      </c>
      <c r="T277" s="42">
        <f t="shared" si="156"/>
        <v>0.36301260992094331</v>
      </c>
      <c r="U277" s="42">
        <f t="shared" si="156"/>
        <v>0.30581062980925944</v>
      </c>
      <c r="V277" s="42">
        <f t="shared" si="156"/>
        <v>1.0944138048733834</v>
      </c>
      <c r="W277" s="42">
        <f t="shared" si="156"/>
        <v>0.42993243355621225</v>
      </c>
      <c r="X277" s="42">
        <f t="shared" si="156"/>
        <v>4.2003247959712296E-2</v>
      </c>
      <c r="Y277" s="42">
        <f t="shared" si="156"/>
        <v>6.0918080595327474E-2</v>
      </c>
      <c r="Z277" s="42">
        <f t="shared" si="156"/>
        <v>2.0825067799829601E-2</v>
      </c>
      <c r="AC277" s="42">
        <f t="shared" si="157"/>
        <v>0.79580532324503128</v>
      </c>
      <c r="AD277" s="42">
        <f t="shared" si="157"/>
        <v>0.31837201287389671</v>
      </c>
      <c r="AE277" s="42">
        <f t="shared" si="157"/>
        <v>0.25751449673606103</v>
      </c>
      <c r="AF277" s="42">
        <f t="shared" si="157"/>
        <v>0.39151697410377001</v>
      </c>
      <c r="AG277" s="42">
        <f t="shared" si="157"/>
        <v>0.359359699090538</v>
      </c>
      <c r="AH277" s="42">
        <f t="shared" si="157"/>
        <v>1.4033788267098126</v>
      </c>
      <c r="AI277" s="42">
        <f t="shared" si="157"/>
        <v>0.55195598727351003</v>
      </c>
      <c r="AJ277" s="42">
        <f t="shared" si="157"/>
        <v>5.1349843497332216E-2</v>
      </c>
      <c r="AK277" s="42">
        <f t="shared" si="157"/>
        <v>7.2865740194229756E-2</v>
      </c>
      <c r="AL277" s="42">
        <f t="shared" si="157"/>
        <v>0.16415967387292774</v>
      </c>
    </row>
    <row r="278" spans="4:38">
      <c r="D278" s="52">
        <f t="shared" si="154"/>
        <v>0.1</v>
      </c>
      <c r="E278" s="42">
        <f t="shared" si="155"/>
        <v>0.49508728100182758</v>
      </c>
      <c r="F278" s="42">
        <f t="shared" si="155"/>
        <v>0.17610573609285757</v>
      </c>
      <c r="G278" s="42">
        <f t="shared" si="155"/>
        <v>0.16271030336685033</v>
      </c>
      <c r="H278" s="42">
        <f t="shared" si="155"/>
        <v>0.25271973665612774</v>
      </c>
      <c r="I278" s="42">
        <f t="shared" si="155"/>
        <v>0.24158312036182625</v>
      </c>
      <c r="J278" s="42">
        <f t="shared" si="155"/>
        <v>0.89712656288378745</v>
      </c>
      <c r="K278" s="42">
        <f t="shared" si="155"/>
        <v>0.37369213461192718</v>
      </c>
      <c r="L278" s="42">
        <f t="shared" si="155"/>
        <v>4.250623642926106E-2</v>
      </c>
      <c r="M278" s="42">
        <f t="shared" si="155"/>
        <v>5.1948501174365051E-2</v>
      </c>
      <c r="N278" s="42">
        <f t="shared" si="155"/>
        <v>0.11874122360682515</v>
      </c>
      <c r="Q278" s="42">
        <f t="shared" si="156"/>
        <v>0.47505874103901308</v>
      </c>
      <c r="R278" s="42">
        <f t="shared" si="156"/>
        <v>0.14114931619530086</v>
      </c>
      <c r="S278" s="42">
        <f t="shared" si="156"/>
        <v>0.13390611260212576</v>
      </c>
      <c r="T278" s="42">
        <f t="shared" si="156"/>
        <v>0.23962196549121337</v>
      </c>
      <c r="U278" s="42">
        <f t="shared" si="156"/>
        <v>0.21384096081240175</v>
      </c>
      <c r="V278" s="42">
        <f t="shared" si="156"/>
        <v>0.77786624446190533</v>
      </c>
      <c r="W278" s="42">
        <f t="shared" si="156"/>
        <v>0.31420372872392188</v>
      </c>
      <c r="X278" s="42">
        <f t="shared" si="156"/>
        <v>3.8335853108052383E-2</v>
      </c>
      <c r="Y278" s="42">
        <f t="shared" si="156"/>
        <v>4.8753103986551478E-2</v>
      </c>
      <c r="Z278" s="42">
        <f t="shared" si="156"/>
        <v>3.3782234445535284E-2</v>
      </c>
      <c r="AC278" s="42">
        <f t="shared" si="157"/>
        <v>0.51511582096464192</v>
      </c>
      <c r="AD278" s="42">
        <f t="shared" si="157"/>
        <v>0.21106215599041381</v>
      </c>
      <c r="AE278" s="42">
        <f t="shared" si="157"/>
        <v>0.1903489520028718</v>
      </c>
      <c r="AF278" s="42">
        <f t="shared" si="157"/>
        <v>0.26581750782104108</v>
      </c>
      <c r="AG278" s="42">
        <f t="shared" si="157"/>
        <v>0.26803471675507085</v>
      </c>
      <c r="AH278" s="42">
        <f t="shared" si="157"/>
        <v>1.0163868813056705</v>
      </c>
      <c r="AI278" s="42">
        <f t="shared" si="157"/>
        <v>0.43239240915686455</v>
      </c>
      <c r="AJ278" s="42">
        <f t="shared" si="157"/>
        <v>4.6673302763957175E-2</v>
      </c>
      <c r="AK278" s="42">
        <f t="shared" si="157"/>
        <v>5.5175489901192303E-2</v>
      </c>
      <c r="AL278" s="42">
        <f t="shared" si="157"/>
        <v>0.20370021276811473</v>
      </c>
    </row>
    <row r="279" spans="4:38">
      <c r="D279" s="52">
        <f t="shared" si="154"/>
        <v>0.125</v>
      </c>
      <c r="E279" s="42">
        <f t="shared" si="155"/>
        <v>0.42485801462439721</v>
      </c>
      <c r="F279" s="42">
        <f t="shared" si="155"/>
        <v>0.15917242441512808</v>
      </c>
      <c r="G279" s="42">
        <f t="shared" si="155"/>
        <v>0.15162247670166895</v>
      </c>
      <c r="H279" s="42">
        <f t="shared" si="155"/>
        <v>0.22812165745272087</v>
      </c>
      <c r="I279" s="42">
        <f t="shared" si="155"/>
        <v>0.2349402035611324</v>
      </c>
      <c r="J279" s="42">
        <f t="shared" si="155"/>
        <v>0.86571423783458468</v>
      </c>
      <c r="K279" s="42">
        <f t="shared" si="155"/>
        <v>0.37833832689830077</v>
      </c>
      <c r="L279" s="42">
        <f t="shared" si="155"/>
        <v>4.8579181389887816E-2</v>
      </c>
      <c r="M279" s="42">
        <f t="shared" si="155"/>
        <v>5.3402665006553371E-2</v>
      </c>
      <c r="N279" s="42">
        <f t="shared" si="155"/>
        <v>0.15962166354252322</v>
      </c>
      <c r="Q279" s="42">
        <f t="shared" si="156"/>
        <v>0.40140011420142335</v>
      </c>
      <c r="R279" s="42">
        <f t="shared" si="156"/>
        <v>0.12942301347290808</v>
      </c>
      <c r="S279" s="42">
        <f t="shared" si="156"/>
        <v>0.11346636981648391</v>
      </c>
      <c r="T279" s="42">
        <f t="shared" si="156"/>
        <v>0.21302441333720828</v>
      </c>
      <c r="U279" s="42">
        <f t="shared" si="156"/>
        <v>0.20114819551125507</v>
      </c>
      <c r="V279" s="42">
        <f t="shared" si="156"/>
        <v>0.74326784957265679</v>
      </c>
      <c r="W279" s="42">
        <f t="shared" si="156"/>
        <v>0.30781685438098821</v>
      </c>
      <c r="X279" s="42">
        <f t="shared" si="156"/>
        <v>4.3857724271807737E-2</v>
      </c>
      <c r="Y279" s="42">
        <f t="shared" si="156"/>
        <v>5.123400413635084E-2</v>
      </c>
      <c r="Z279" s="42">
        <f t="shared" si="156"/>
        <v>4.8733854227612006E-2</v>
      </c>
      <c r="AC279" s="42">
        <f t="shared" si="157"/>
        <v>0.44831591504737123</v>
      </c>
      <c r="AD279" s="42">
        <f t="shared" si="157"/>
        <v>0.18892183535734763</v>
      </c>
      <c r="AE279" s="42">
        <f t="shared" si="157"/>
        <v>0.18794818996220136</v>
      </c>
      <c r="AF279" s="42">
        <f t="shared" si="157"/>
        <v>0.24321890156823289</v>
      </c>
      <c r="AG279" s="42">
        <f t="shared" si="157"/>
        <v>0.26670548214743145</v>
      </c>
      <c r="AH279" s="42">
        <f t="shared" si="157"/>
        <v>0.98816062609651101</v>
      </c>
      <c r="AI279" s="42">
        <f t="shared" si="157"/>
        <v>0.44762210019375415</v>
      </c>
      <c r="AJ279" s="42">
        <f t="shared" si="157"/>
        <v>5.3295429437599559E-2</v>
      </c>
      <c r="AK279" s="42">
        <f t="shared" si="157"/>
        <v>5.5620937941544935E-2</v>
      </c>
      <c r="AL279" s="42">
        <f t="shared" si="157"/>
        <v>0.27050947285743449</v>
      </c>
    </row>
    <row r="280" spans="4:38">
      <c r="D280" s="52">
        <f t="shared" si="154"/>
        <v>0.25</v>
      </c>
      <c r="E280" s="42">
        <f t="shared" si="155"/>
        <v>1.6481496219642777</v>
      </c>
      <c r="F280" s="42">
        <f t="shared" si="155"/>
        <v>0.73763262196963553</v>
      </c>
      <c r="G280" s="42">
        <f t="shared" si="155"/>
        <v>0.68392122620671536</v>
      </c>
      <c r="H280" s="42">
        <f t="shared" si="155"/>
        <v>1.0108528459879838</v>
      </c>
      <c r="I280" s="42">
        <f t="shared" si="155"/>
        <v>1.1027974504279279</v>
      </c>
      <c r="J280" s="42">
        <f t="shared" si="155"/>
        <v>4.2271592957648743</v>
      </c>
      <c r="K280" s="42">
        <f t="shared" si="155"/>
        <v>1.9679735179618922</v>
      </c>
      <c r="L280" s="42">
        <f t="shared" si="155"/>
        <v>0.26748726246089521</v>
      </c>
      <c r="M280" s="42">
        <f t="shared" si="155"/>
        <v>0.27562845129564933</v>
      </c>
      <c r="N280" s="42">
        <f t="shared" si="155"/>
        <v>1.3144778821986025</v>
      </c>
      <c r="Q280" s="42">
        <f t="shared" si="156"/>
        <v>1.5313135396344564</v>
      </c>
      <c r="R280" s="42">
        <f t="shared" si="156"/>
        <v>0.60667811866540156</v>
      </c>
      <c r="S280" s="42">
        <f t="shared" si="156"/>
        <v>0.47949891505515302</v>
      </c>
      <c r="T280" s="42">
        <f t="shared" si="156"/>
        <v>0.90764153311066476</v>
      </c>
      <c r="U280" s="42">
        <f t="shared" si="156"/>
        <v>0.9105985971101942</v>
      </c>
      <c r="V280" s="42">
        <f t="shared" si="156"/>
        <v>3.5833935302074091</v>
      </c>
      <c r="W280" s="42">
        <f t="shared" si="156"/>
        <v>1.5257887218301018</v>
      </c>
      <c r="X280" s="42">
        <f t="shared" si="156"/>
        <v>0.24110676240087861</v>
      </c>
      <c r="Y280" s="42">
        <f t="shared" si="156"/>
        <v>0.26618241268707327</v>
      </c>
      <c r="Z280" s="42">
        <f t="shared" si="156"/>
        <v>0.39588297573214609</v>
      </c>
      <c r="AC280" s="42">
        <f t="shared" si="157"/>
        <v>1.7649857042940995</v>
      </c>
      <c r="AD280" s="42">
        <f t="shared" si="157"/>
        <v>0.86858712527387194</v>
      </c>
      <c r="AE280" s="42">
        <f t="shared" si="157"/>
        <v>0.90161926556582905</v>
      </c>
      <c r="AF280" s="42">
        <f t="shared" si="157"/>
        <v>1.1132049801982045</v>
      </c>
      <c r="AG280" s="42">
        <f t="shared" si="157"/>
        <v>1.3100206855594638</v>
      </c>
      <c r="AH280" s="42">
        <f t="shared" si="157"/>
        <v>4.8709250613223372</v>
      </c>
      <c r="AI280" s="42">
        <f t="shared" si="157"/>
        <v>2.4193335227310642</v>
      </c>
      <c r="AJ280" s="42">
        <f t="shared" si="157"/>
        <v>0.29374852221478548</v>
      </c>
      <c r="AK280" s="42">
        <f t="shared" si="157"/>
        <v>0.28477690425590352</v>
      </c>
      <c r="AL280" s="42">
        <f t="shared" si="157"/>
        <v>2.2330727886650577</v>
      </c>
    </row>
    <row r="281" spans="4:38">
      <c r="D281" s="52">
        <f t="shared" si="154"/>
        <v>0.375</v>
      </c>
      <c r="E281" s="42">
        <f t="shared" si="155"/>
        <v>1.1515450690397084</v>
      </c>
      <c r="F281" s="42">
        <f t="shared" si="155"/>
        <v>0.76734520063101308</v>
      </c>
      <c r="G281" s="42">
        <f t="shared" si="155"/>
        <v>0.60879357693642588</v>
      </c>
      <c r="H281" s="42">
        <f t="shared" si="155"/>
        <v>0.9127844225143632</v>
      </c>
      <c r="I281" s="42">
        <f t="shared" si="155"/>
        <v>1.0047944166292055</v>
      </c>
      <c r="J281" s="42">
        <f t="shared" si="155"/>
        <v>4.3176585325585517</v>
      </c>
      <c r="K281" s="42">
        <f t="shared" si="155"/>
        <v>2.1148081131878014</v>
      </c>
      <c r="L281" s="42">
        <f t="shared" si="155"/>
        <v>0.27658566599012485</v>
      </c>
      <c r="M281" s="42">
        <f t="shared" si="155"/>
        <v>0.28346784943527731</v>
      </c>
      <c r="N281" s="42">
        <f t="shared" si="155"/>
        <v>2.0759008445431339</v>
      </c>
      <c r="Q281" s="42">
        <f t="shared" si="156"/>
        <v>1.057145724884639</v>
      </c>
      <c r="R281" s="42">
        <f t="shared" si="156"/>
        <v>0.6266511205871037</v>
      </c>
      <c r="S281" s="42">
        <f t="shared" si="156"/>
        <v>0.43545409883926278</v>
      </c>
      <c r="T281" s="42">
        <f t="shared" si="156"/>
        <v>0.76635123965657603</v>
      </c>
      <c r="U281" s="42">
        <f t="shared" si="156"/>
        <v>0.80395998685858761</v>
      </c>
      <c r="V281" s="42">
        <f t="shared" si="156"/>
        <v>3.5697854527329484</v>
      </c>
      <c r="W281" s="42">
        <f t="shared" si="156"/>
        <v>1.583211697249874</v>
      </c>
      <c r="X281" s="42">
        <f t="shared" si="156"/>
        <v>0.24649163352898579</v>
      </c>
      <c r="Y281" s="42">
        <f t="shared" si="156"/>
        <v>0.26971851163152227</v>
      </c>
      <c r="Z281" s="42">
        <f t="shared" si="156"/>
        <v>0.602056684980254</v>
      </c>
      <c r="AC281" s="42">
        <f t="shared" si="157"/>
        <v>1.2459444131947803</v>
      </c>
      <c r="AD281" s="42">
        <f t="shared" si="157"/>
        <v>0.9080392806749249</v>
      </c>
      <c r="AE281" s="42">
        <f t="shared" si="157"/>
        <v>0.83147521455676643</v>
      </c>
      <c r="AF281" s="42">
        <f t="shared" si="157"/>
        <v>1.0538835378139209</v>
      </c>
      <c r="AG281" s="42">
        <f t="shared" si="157"/>
        <v>1.2622791442738397</v>
      </c>
      <c r="AH281" s="42">
        <f t="shared" si="157"/>
        <v>5.0655316123841487</v>
      </c>
      <c r="AI281" s="42">
        <f t="shared" si="157"/>
        <v>2.6810001822983867</v>
      </c>
      <c r="AJ281" s="42">
        <f t="shared" si="157"/>
        <v>0.30584527908908909</v>
      </c>
      <c r="AK281" s="42">
        <f t="shared" si="157"/>
        <v>0.29626624152799352</v>
      </c>
      <c r="AL281" s="42">
        <f t="shared" si="157"/>
        <v>3.5497450041060112</v>
      </c>
    </row>
    <row r="282" spans="4:38">
      <c r="D282" s="52">
        <f t="shared" si="154"/>
        <v>0.5</v>
      </c>
      <c r="E282" s="42">
        <f t="shared" si="155"/>
        <v>0.81480172872846324</v>
      </c>
      <c r="F282" s="42">
        <f t="shared" si="155"/>
        <v>0.89147649365981907</v>
      </c>
      <c r="G282" s="42">
        <f t="shared" si="155"/>
        <v>0.56065110758905301</v>
      </c>
      <c r="H282" s="42">
        <f t="shared" si="155"/>
        <v>0.86834659804513348</v>
      </c>
      <c r="I282" s="42">
        <f t="shared" si="155"/>
        <v>0.92940706117462746</v>
      </c>
      <c r="J282" s="42">
        <f t="shared" si="155"/>
        <v>4.6221280254947983</v>
      </c>
      <c r="K282" s="42">
        <f t="shared" si="155"/>
        <v>2.2877580124589101</v>
      </c>
      <c r="L282" s="42">
        <f t="shared" si="155"/>
        <v>0.27263126590922038</v>
      </c>
      <c r="M282" s="42">
        <f t="shared" si="155"/>
        <v>0.2882285487935673</v>
      </c>
      <c r="N282" s="42">
        <f t="shared" si="155"/>
        <v>2.7032975045972854</v>
      </c>
      <c r="Q282" s="42">
        <f t="shared" si="156"/>
        <v>0.74641355370750118</v>
      </c>
      <c r="R282" s="42">
        <f t="shared" si="156"/>
        <v>0.71136932505749295</v>
      </c>
      <c r="S282" s="42">
        <f t="shared" si="156"/>
        <v>0.42965474451824603</v>
      </c>
      <c r="T282" s="42">
        <f t="shared" si="156"/>
        <v>0.6840885172566662</v>
      </c>
      <c r="U282" s="42">
        <f t="shared" si="156"/>
        <v>0.72928743769580184</v>
      </c>
      <c r="V282" s="42">
        <f t="shared" si="156"/>
        <v>3.6717609903537123</v>
      </c>
      <c r="W282" s="42">
        <f t="shared" si="156"/>
        <v>1.7252794877599162</v>
      </c>
      <c r="X282" s="42">
        <f t="shared" si="156"/>
        <v>0.23695046471329856</v>
      </c>
      <c r="Y282" s="42">
        <f t="shared" si="156"/>
        <v>0.26771640985055339</v>
      </c>
      <c r="Z282" s="42">
        <f t="shared" si="156"/>
        <v>0.76555671181499785</v>
      </c>
      <c r="AC282" s="42">
        <f t="shared" si="157"/>
        <v>0.88318990374942774</v>
      </c>
      <c r="AD282" s="42">
        <f t="shared" si="157"/>
        <v>1.0715836622621449</v>
      </c>
      <c r="AE282" s="42">
        <f t="shared" si="157"/>
        <v>0.75269905629283018</v>
      </c>
      <c r="AF282" s="42">
        <f t="shared" si="157"/>
        <v>1.0389652174934305</v>
      </c>
      <c r="AG282" s="42">
        <f t="shared" si="157"/>
        <v>1.2022806205018133</v>
      </c>
      <c r="AH282" s="42">
        <f t="shared" si="157"/>
        <v>5.5724950606358892</v>
      </c>
      <c r="AI282" s="42">
        <f t="shared" si="157"/>
        <v>2.8946664876791353</v>
      </c>
      <c r="AJ282" s="42">
        <f t="shared" si="157"/>
        <v>0.30599309814031944</v>
      </c>
      <c r="AK282" s="42">
        <f t="shared" si="157"/>
        <v>0.30807408862335006</v>
      </c>
      <c r="AL282" s="42">
        <f t="shared" si="157"/>
        <v>4.6410382973795752</v>
      </c>
    </row>
    <row r="283" spans="4:38">
      <c r="D283" s="52">
        <f t="shared" si="154"/>
        <v>0.625</v>
      </c>
      <c r="E283" s="42">
        <f t="shared" si="155"/>
        <v>0.54577138251580126</v>
      </c>
      <c r="F283" s="42">
        <f t="shared" si="155"/>
        <v>1.0518127471553587</v>
      </c>
      <c r="G283" s="42">
        <f t="shared" si="155"/>
        <v>0.52309800750271951</v>
      </c>
      <c r="H283" s="42">
        <f t="shared" si="155"/>
        <v>0.83483220562438265</v>
      </c>
      <c r="I283" s="42">
        <f t="shared" si="155"/>
        <v>0.87047162112453458</v>
      </c>
      <c r="J283" s="42">
        <f t="shared" si="155"/>
        <v>5.0184856560817357</v>
      </c>
      <c r="K283" s="42">
        <f t="shared" si="155"/>
        <v>2.467259611200102</v>
      </c>
      <c r="L283" s="42">
        <f t="shared" si="155"/>
        <v>0.26716535221715965</v>
      </c>
      <c r="M283" s="42">
        <f t="shared" si="155"/>
        <v>0.29203710828019941</v>
      </c>
      <c r="N283" s="42">
        <f t="shared" si="155"/>
        <v>3.2052148326406078</v>
      </c>
      <c r="Q283" s="42">
        <f t="shared" si="156"/>
        <v>0.49814995953983376</v>
      </c>
      <c r="R283" s="42">
        <f t="shared" si="156"/>
        <v>0.82079700583174675</v>
      </c>
      <c r="S283" s="42">
        <f t="shared" si="156"/>
        <v>0.42535973671895289</v>
      </c>
      <c r="T283" s="42">
        <f t="shared" si="156"/>
        <v>0.6195666090925942</v>
      </c>
      <c r="U283" s="42">
        <f t="shared" si="156"/>
        <v>0.67032243603201014</v>
      </c>
      <c r="V283" s="42">
        <f t="shared" si="156"/>
        <v>3.8071181439930415</v>
      </c>
      <c r="W283" s="42">
        <f t="shared" si="156"/>
        <v>1.9087837171687185</v>
      </c>
      <c r="X283" s="42">
        <f t="shared" si="156"/>
        <v>0.22431576273651499</v>
      </c>
      <c r="Y283" s="42">
        <f t="shared" si="156"/>
        <v>0.26495000117679995</v>
      </c>
      <c r="Z283" s="42">
        <f t="shared" si="156"/>
        <v>0.89635673328279364</v>
      </c>
      <c r="AC283" s="42">
        <f t="shared" si="157"/>
        <v>0.59339280549176932</v>
      </c>
      <c r="AD283" s="42">
        <f t="shared" si="157"/>
        <v>1.2828284884789705</v>
      </c>
      <c r="AE283" s="42">
        <f t="shared" si="157"/>
        <v>0.67222796726432521</v>
      </c>
      <c r="AF283" s="42">
        <f t="shared" si="157"/>
        <v>1.0279381523672928</v>
      </c>
      <c r="AG283" s="42">
        <f t="shared" si="157"/>
        <v>1.1358980530059064</v>
      </c>
      <c r="AH283" s="42">
        <f t="shared" si="157"/>
        <v>6.2298531681704166</v>
      </c>
      <c r="AI283" s="42">
        <f t="shared" si="157"/>
        <v>3.065599531983735</v>
      </c>
      <c r="AJ283" s="42">
        <f t="shared" si="157"/>
        <v>0.3061113533813038</v>
      </c>
      <c r="AK283" s="42">
        <f t="shared" si="157"/>
        <v>0.31933673142749908</v>
      </c>
      <c r="AL283" s="42">
        <f t="shared" si="157"/>
        <v>5.5140729319984292</v>
      </c>
    </row>
    <row r="284" spans="4:38">
      <c r="D284" s="52">
        <f t="shared" si="154"/>
        <v>0.75</v>
      </c>
      <c r="E284" s="42">
        <f t="shared" si="155"/>
        <v>0.34370312941080527</v>
      </c>
      <c r="F284" s="42">
        <f t="shared" si="155"/>
        <v>1.2173211378604294</v>
      </c>
      <c r="G284" s="42">
        <f t="shared" si="155"/>
        <v>0.4941538464810703</v>
      </c>
      <c r="H284" s="42">
        <f t="shared" si="155"/>
        <v>0.80804518317767471</v>
      </c>
      <c r="I284" s="42">
        <f t="shared" si="155"/>
        <v>0.82515527232118835</v>
      </c>
      <c r="J284" s="42">
        <f t="shared" si="155"/>
        <v>5.433115025850916</v>
      </c>
      <c r="K284" s="42">
        <f t="shared" si="155"/>
        <v>2.6323934114498648</v>
      </c>
      <c r="L284" s="42">
        <f t="shared" si="155"/>
        <v>0.26088613553885098</v>
      </c>
      <c r="M284" s="42">
        <f t="shared" si="155"/>
        <v>0.29489352789517348</v>
      </c>
      <c r="N284" s="42">
        <f t="shared" si="155"/>
        <v>3.5816528286730982</v>
      </c>
      <c r="Q284" s="42">
        <f t="shared" si="156"/>
        <v>0.31169098399238793</v>
      </c>
      <c r="R284" s="42">
        <f t="shared" si="156"/>
        <v>0.93375461179226416</v>
      </c>
      <c r="S284" s="42">
        <f t="shared" si="156"/>
        <v>0.42185908744496764</v>
      </c>
      <c r="T284" s="42">
        <f t="shared" si="156"/>
        <v>0.57013030269045917</v>
      </c>
      <c r="U284" s="42">
        <f t="shared" si="156"/>
        <v>0.6254716981272278</v>
      </c>
      <c r="V284" s="42">
        <f t="shared" si="156"/>
        <v>3.9533133677964249</v>
      </c>
      <c r="W284" s="42">
        <f t="shared" si="156"/>
        <v>2.0982074378487732</v>
      </c>
      <c r="X284" s="42">
        <f t="shared" si="156"/>
        <v>0.21072090716213465</v>
      </c>
      <c r="Y284" s="42">
        <f t="shared" si="156"/>
        <v>0.26177357277982632</v>
      </c>
      <c r="Z284" s="42">
        <f t="shared" si="156"/>
        <v>0.99445674938364081</v>
      </c>
      <c r="AC284" s="42">
        <f t="shared" si="157"/>
        <v>0.3757152748292234</v>
      </c>
      <c r="AD284" s="42">
        <f t="shared" si="157"/>
        <v>1.5008876639285951</v>
      </c>
      <c r="AE284" s="42">
        <f t="shared" si="157"/>
        <v>0.59747991837177272</v>
      </c>
      <c r="AF284" s="42">
        <f t="shared" si="157"/>
        <v>1.0189317347624651</v>
      </c>
      <c r="AG284" s="42">
        <f t="shared" si="157"/>
        <v>1.0694114159084172</v>
      </c>
      <c r="AH284" s="42">
        <f t="shared" si="157"/>
        <v>6.9129166839053564</v>
      </c>
      <c r="AI284" s="42">
        <f t="shared" si="157"/>
        <v>3.1937993152121851</v>
      </c>
      <c r="AJ284" s="42">
        <f t="shared" si="157"/>
        <v>0.30620004481204194</v>
      </c>
      <c r="AK284" s="42">
        <f t="shared" si="157"/>
        <v>0.32913059445169635</v>
      </c>
      <c r="AL284" s="42">
        <f t="shared" si="157"/>
        <v>6.1688489079625475</v>
      </c>
    </row>
    <row r="285" spans="4:38">
      <c r="D285" s="52">
        <f t="shared" si="154"/>
        <v>0.875</v>
      </c>
      <c r="E285" s="42">
        <f t="shared" si="155"/>
        <v>0.2078460684225604</v>
      </c>
      <c r="F285" s="42">
        <f t="shared" si="155"/>
        <v>1.356968842517833</v>
      </c>
      <c r="G285" s="42">
        <f t="shared" si="155"/>
        <v>0.47183819432775381</v>
      </c>
      <c r="H285" s="42">
        <f t="shared" si="155"/>
        <v>0.78378946863057319</v>
      </c>
      <c r="I285" s="42">
        <f t="shared" si="155"/>
        <v>0.79062519060685044</v>
      </c>
      <c r="J285" s="42">
        <f t="shared" si="155"/>
        <v>5.7923997363338904</v>
      </c>
      <c r="K285" s="42">
        <f t="shared" si="155"/>
        <v>2.7622399152466892</v>
      </c>
      <c r="L285" s="42">
        <f t="shared" si="155"/>
        <v>0.25449182649920216</v>
      </c>
      <c r="M285" s="42">
        <f t="shared" si="155"/>
        <v>0.29679780763848967</v>
      </c>
      <c r="N285" s="42">
        <f t="shared" si="155"/>
        <v>3.8326114926947596</v>
      </c>
      <c r="Q285" s="42">
        <f t="shared" si="156"/>
        <v>0.1863726686759142</v>
      </c>
      <c r="R285" s="42">
        <f t="shared" si="156"/>
        <v>1.0290625918214515</v>
      </c>
      <c r="S285" s="42">
        <f t="shared" si="156"/>
        <v>0.4184428086998751</v>
      </c>
      <c r="T285" s="42">
        <f t="shared" si="156"/>
        <v>0.53312438557636099</v>
      </c>
      <c r="U285" s="42">
        <f t="shared" si="156"/>
        <v>0.59314194024147038</v>
      </c>
      <c r="V285" s="42">
        <f t="shared" si="156"/>
        <v>4.0878031159093515</v>
      </c>
      <c r="W285" s="42">
        <f t="shared" si="156"/>
        <v>2.2580337021725692</v>
      </c>
      <c r="X285" s="42">
        <f t="shared" si="156"/>
        <v>0.19829927755365678</v>
      </c>
      <c r="Y285" s="42">
        <f t="shared" si="156"/>
        <v>0.25854141182919677</v>
      </c>
      <c r="Z285" s="42">
        <f t="shared" si="156"/>
        <v>1.0598567601175397</v>
      </c>
      <c r="AC285" s="42">
        <f t="shared" si="157"/>
        <v>0.22931946816920729</v>
      </c>
      <c r="AD285" s="42">
        <f t="shared" si="157"/>
        <v>1.6848750932142165</v>
      </c>
      <c r="AE285" s="42">
        <f t="shared" si="157"/>
        <v>0.53587288051569382</v>
      </c>
      <c r="AF285" s="42">
        <f t="shared" si="157"/>
        <v>1.010075357005906</v>
      </c>
      <c r="AG285" s="42">
        <f t="shared" si="157"/>
        <v>1.0091006833316416</v>
      </c>
      <c r="AH285" s="42">
        <f t="shared" si="157"/>
        <v>7.496996356758399</v>
      </c>
      <c r="AI285" s="42">
        <f t="shared" si="157"/>
        <v>3.2792658373644827</v>
      </c>
      <c r="AJ285" s="42">
        <f t="shared" si="157"/>
        <v>0.30625917243253387</v>
      </c>
      <c r="AK285" s="42">
        <f t="shared" si="157"/>
        <v>0.33653210220719765</v>
      </c>
      <c r="AL285" s="42">
        <f t="shared" si="157"/>
        <v>6.60536622527197</v>
      </c>
    </row>
    <row r="286" spans="4:38">
      <c r="D286" s="52">
        <f t="shared" si="154"/>
        <v>1</v>
      </c>
      <c r="E286" s="42">
        <f t="shared" si="155"/>
        <v>0.13744929856015151</v>
      </c>
      <c r="F286" s="42">
        <f t="shared" si="155"/>
        <v>1.4397230378703687</v>
      </c>
      <c r="G286" s="42">
        <f t="shared" si="155"/>
        <v>0.4541706208464189</v>
      </c>
      <c r="H286" s="42">
        <f t="shared" si="155"/>
        <v>0.75786899990863688</v>
      </c>
      <c r="I286" s="42">
        <f t="shared" si="155"/>
        <v>0.76404855182378195</v>
      </c>
      <c r="J286" s="42">
        <f t="shared" si="155"/>
        <v>6.0227233890622349</v>
      </c>
      <c r="K286" s="42">
        <f t="shared" si="155"/>
        <v>2.8358796246290647</v>
      </c>
      <c r="L286" s="42">
        <f t="shared" si="155"/>
        <v>0.24868063572312099</v>
      </c>
      <c r="M286" s="42">
        <f t="shared" si="155"/>
        <v>0.29774994751014772</v>
      </c>
      <c r="N286" s="42">
        <f t="shared" si="155"/>
        <v>3.958090824705589</v>
      </c>
      <c r="Q286" s="42">
        <f t="shared" si="156"/>
        <v>0.12153105520116211</v>
      </c>
      <c r="R286" s="42">
        <f t="shared" si="156"/>
        <v>1.0855413948017101</v>
      </c>
      <c r="S286" s="42">
        <f t="shared" si="156"/>
        <v>0.41440091248726046</v>
      </c>
      <c r="T286" s="42">
        <f t="shared" si="156"/>
        <v>0.50589364527639691</v>
      </c>
      <c r="U286" s="42">
        <f t="shared" si="156"/>
        <v>0.57173987863474851</v>
      </c>
      <c r="V286" s="42">
        <f t="shared" si="156"/>
        <v>4.1880438424773105</v>
      </c>
      <c r="W286" s="42">
        <f t="shared" si="156"/>
        <v>2.352745562512597</v>
      </c>
      <c r="X286" s="42">
        <f t="shared" si="156"/>
        <v>0.18918425347458073</v>
      </c>
      <c r="Y286" s="42">
        <f t="shared" si="156"/>
        <v>0.25560780549447626</v>
      </c>
      <c r="Z286" s="42">
        <f t="shared" si="156"/>
        <v>1.0925567654844905</v>
      </c>
      <c r="AC286" s="42">
        <f t="shared" si="157"/>
        <v>0.15336754191914118</v>
      </c>
      <c r="AD286" s="42">
        <f t="shared" si="157"/>
        <v>1.7939046809390291</v>
      </c>
      <c r="AE286" s="42">
        <f t="shared" si="157"/>
        <v>0.49482482459661115</v>
      </c>
      <c r="AF286" s="42">
        <f t="shared" si="157"/>
        <v>0.99949841142458085</v>
      </c>
      <c r="AG286" s="42">
        <f t="shared" si="157"/>
        <v>0.9612458293978825</v>
      </c>
      <c r="AH286" s="42">
        <f t="shared" si="157"/>
        <v>7.8574029356471673</v>
      </c>
      <c r="AI286" s="42">
        <f t="shared" si="157"/>
        <v>3.3219990984406325</v>
      </c>
      <c r="AJ286" s="42">
        <f t="shared" si="157"/>
        <v>0.30628873624278002</v>
      </c>
      <c r="AK286" s="42">
        <f t="shared" si="157"/>
        <v>0.34061767920525815</v>
      </c>
      <c r="AL286" s="42">
        <f t="shared" si="157"/>
        <v>6.8236248839266924</v>
      </c>
    </row>
    <row r="287" spans="4:38">
      <c r="D287" s="52">
        <f t="shared" si="154"/>
        <v>1.125</v>
      </c>
      <c r="E287" s="42">
        <f t="shared" si="155"/>
        <v>0.11578084466443989</v>
      </c>
      <c r="F287" s="42">
        <f t="shared" si="155"/>
        <v>1.4617774924053166</v>
      </c>
      <c r="G287" s="42">
        <f t="shared" si="155"/>
        <v>0.43902445579538318</v>
      </c>
      <c r="H287" s="42">
        <f t="shared" si="155"/>
        <v>0.72862136073166306</v>
      </c>
      <c r="I287" s="42">
        <f t="shared" si="155"/>
        <v>0.74209830311699432</v>
      </c>
      <c r="J287" s="42">
        <f t="shared" si="155"/>
        <v>6.1162006018276616</v>
      </c>
      <c r="K287" s="42">
        <f t="shared" si="155"/>
        <v>2.8552303242322887</v>
      </c>
      <c r="L287" s="42">
        <f t="shared" si="155"/>
        <v>0.24369761763690381</v>
      </c>
      <c r="M287" s="42">
        <f t="shared" si="155"/>
        <v>0.29793035743992535</v>
      </c>
      <c r="N287" s="42">
        <f t="shared" si="155"/>
        <v>3.9865992218747706</v>
      </c>
      <c r="Q287" s="42">
        <f t="shared" si="156"/>
        <v>0.1017228125371468</v>
      </c>
      <c r="R287" s="42">
        <f t="shared" si="156"/>
        <v>1.1004591949530294</v>
      </c>
      <c r="S287" s="42">
        <f t="shared" si="156"/>
        <v>0.40935790453928445</v>
      </c>
      <c r="T287" s="42">
        <f t="shared" si="156"/>
        <v>0.48467897400042537</v>
      </c>
      <c r="U287" s="42">
        <f t="shared" si="156"/>
        <v>0.5578000391941933</v>
      </c>
      <c r="V287" s="42">
        <f t="shared" si="156"/>
        <v>4.2500916816936165</v>
      </c>
      <c r="W287" s="42">
        <f t="shared" si="156"/>
        <v>2.3788498221175027</v>
      </c>
      <c r="X287" s="42">
        <f t="shared" si="156"/>
        <v>0.18372995540349363</v>
      </c>
      <c r="Y287" s="42">
        <f t="shared" si="156"/>
        <v>0.25309527315648012</v>
      </c>
      <c r="Z287" s="42">
        <f t="shared" si="156"/>
        <v>1.1002371073737467</v>
      </c>
      <c r="AC287" s="42">
        <f t="shared" si="157"/>
        <v>0.129838876791733</v>
      </c>
      <c r="AD287" s="42">
        <f t="shared" si="157"/>
        <v>1.8230957898576059</v>
      </c>
      <c r="AE287" s="42">
        <f t="shared" si="157"/>
        <v>0.47334003004387848</v>
      </c>
      <c r="AF287" s="42">
        <f t="shared" si="157"/>
        <v>0.98617635946971516</v>
      </c>
      <c r="AG287" s="42">
        <f t="shared" si="157"/>
        <v>0.92636677719763338</v>
      </c>
      <c r="AH287" s="42">
        <f t="shared" si="157"/>
        <v>7.9823095219617057</v>
      </c>
      <c r="AI287" s="42">
        <f t="shared" si="157"/>
        <v>3.3316108263470747</v>
      </c>
      <c r="AJ287" s="42">
        <f t="shared" si="157"/>
        <v>0.30616766419134345</v>
      </c>
      <c r="AK287" s="42">
        <f t="shared" si="157"/>
        <v>0.34164690474382847</v>
      </c>
      <c r="AL287" s="42">
        <f t="shared" si="157"/>
        <v>6.872961336375786</v>
      </c>
    </row>
    <row r="288" spans="4:38">
      <c r="D288" s="52">
        <f t="shared" si="154"/>
        <v>1.325</v>
      </c>
      <c r="E288" s="42">
        <f t="shared" si="155"/>
        <v>0.17410852596877424</v>
      </c>
      <c r="F288" s="42">
        <f t="shared" si="155"/>
        <v>2.326001559538696</v>
      </c>
      <c r="G288" s="42">
        <f t="shared" si="155"/>
        <v>0.67308757877516534</v>
      </c>
      <c r="H288" s="42">
        <f t="shared" si="155"/>
        <v>1.1032448785143647</v>
      </c>
      <c r="I288" s="42">
        <f t="shared" si="155"/>
        <v>1.1457994201420991</v>
      </c>
      <c r="J288" s="42">
        <f t="shared" si="155"/>
        <v>9.8664483488178298</v>
      </c>
      <c r="K288" s="42">
        <f t="shared" si="155"/>
        <v>4.5599238618155553</v>
      </c>
      <c r="L288" s="42">
        <f t="shared" si="155"/>
        <v>0.38039184667223847</v>
      </c>
      <c r="M288" s="42">
        <f t="shared" si="155"/>
        <v>0.47607998522951922</v>
      </c>
      <c r="N288" s="42">
        <f t="shared" si="155"/>
        <v>6.3484330540393241</v>
      </c>
      <c r="Q288" s="42">
        <f t="shared" si="156"/>
        <v>0.1529083592675978</v>
      </c>
      <c r="R288" s="42">
        <f t="shared" si="156"/>
        <v>1.7505570766691263</v>
      </c>
      <c r="S288" s="42">
        <f t="shared" si="156"/>
        <v>0.64249299327315956</v>
      </c>
      <c r="T288" s="42">
        <f t="shared" si="156"/>
        <v>0.73590599112306798</v>
      </c>
      <c r="U288" s="42">
        <f t="shared" si="156"/>
        <v>0.86930740925440619</v>
      </c>
      <c r="V288" s="42">
        <f t="shared" si="156"/>
        <v>6.8951428715000356</v>
      </c>
      <c r="W288" s="42">
        <f t="shared" si="156"/>
        <v>3.8005463774699284</v>
      </c>
      <c r="X288" s="42">
        <f t="shared" si="156"/>
        <v>0.28585674468421357</v>
      </c>
      <c r="Y288" s="42">
        <f t="shared" si="156"/>
        <v>0.4001448421024425</v>
      </c>
      <c r="Z288" s="42">
        <f t="shared" si="156"/>
        <v>1.7551642697121246</v>
      </c>
      <c r="AC288" s="42">
        <f t="shared" si="157"/>
        <v>0.19530869266995107</v>
      </c>
      <c r="AD288" s="42">
        <f t="shared" si="157"/>
        <v>2.9014460424082702</v>
      </c>
      <c r="AE288" s="42">
        <f t="shared" si="157"/>
        <v>0.72893073283680465</v>
      </c>
      <c r="AF288" s="42">
        <f t="shared" si="157"/>
        <v>1.5444412843867381</v>
      </c>
      <c r="AG288" s="42">
        <f t="shared" si="157"/>
        <v>1.4219347790954751</v>
      </c>
      <c r="AH288" s="42">
        <f t="shared" si="157"/>
        <v>12.837753826135645</v>
      </c>
      <c r="AI288" s="42">
        <f t="shared" si="157"/>
        <v>5.31930134616118</v>
      </c>
      <c r="AJ288" s="42">
        <f t="shared" si="157"/>
        <v>0.48851294149735186</v>
      </c>
      <c r="AK288" s="42">
        <f t="shared" si="157"/>
        <v>0.54590445284355349</v>
      </c>
      <c r="AL288" s="42">
        <f t="shared" si="157"/>
        <v>10.941701838366527</v>
      </c>
    </row>
    <row r="289" spans="4:38">
      <c r="D289" s="52">
        <f t="shared" si="154"/>
        <v>1.5249999999999999</v>
      </c>
      <c r="E289" s="42">
        <f t="shared" si="155"/>
        <v>0.16091805769900669</v>
      </c>
      <c r="F289" s="42">
        <f t="shared" si="155"/>
        <v>2.2953679006542638</v>
      </c>
      <c r="G289" s="42">
        <f t="shared" si="155"/>
        <v>0.63837237164303962</v>
      </c>
      <c r="H289" s="42">
        <f t="shared" si="155"/>
        <v>1.0288471438375046</v>
      </c>
      <c r="I289" s="42">
        <f t="shared" si="155"/>
        <v>1.0971428296285886</v>
      </c>
      <c r="J289" s="42">
        <f t="shared" si="155"/>
        <v>9.9622296800019097</v>
      </c>
      <c r="K289" s="42">
        <f t="shared" si="155"/>
        <v>4.5397860806026138</v>
      </c>
      <c r="L289" s="42">
        <f t="shared" si="155"/>
        <v>0.36885032255078742</v>
      </c>
      <c r="M289" s="42">
        <f t="shared" si="155"/>
        <v>0.47462242012556827</v>
      </c>
      <c r="N289" s="42">
        <f t="shared" si="155"/>
        <v>6.2765484438709738</v>
      </c>
      <c r="Q289" s="42">
        <f t="shared" si="156"/>
        <v>0.14125158873661744</v>
      </c>
      <c r="R289" s="42">
        <f t="shared" si="156"/>
        <v>1.7262763884045949</v>
      </c>
      <c r="S289" s="42">
        <f t="shared" si="156"/>
        <v>0.62538305760834589</v>
      </c>
      <c r="T289" s="42">
        <f t="shared" si="156"/>
        <v>0.68882809054878102</v>
      </c>
      <c r="U289" s="42">
        <f t="shared" si="156"/>
        <v>0.84241224142181381</v>
      </c>
      <c r="V289" s="42">
        <f t="shared" si="156"/>
        <v>7.0081337571786078</v>
      </c>
      <c r="W289" s="42">
        <f t="shared" si="156"/>
        <v>3.7871603783161354</v>
      </c>
      <c r="X289" s="42">
        <f t="shared" si="156"/>
        <v>0.27620909514637337</v>
      </c>
      <c r="Y289" s="42">
        <f t="shared" si="156"/>
        <v>0.39430731076431835</v>
      </c>
      <c r="Z289" s="42">
        <f t="shared" si="156"/>
        <v>1.7426997148812524</v>
      </c>
      <c r="AC289" s="42">
        <f t="shared" si="157"/>
        <v>0.18058452666139591</v>
      </c>
      <c r="AD289" s="42">
        <f t="shared" si="157"/>
        <v>2.8644594129039289</v>
      </c>
      <c r="AE289" s="42">
        <f t="shared" si="157"/>
        <v>0.69557258592859295</v>
      </c>
      <c r="AF289" s="42">
        <f t="shared" si="157"/>
        <v>1.4980245786792712</v>
      </c>
      <c r="AG289" s="42">
        <f t="shared" si="157"/>
        <v>1.35079262891811</v>
      </c>
      <c r="AH289" s="42">
        <f t="shared" si="157"/>
        <v>12.916325602825285</v>
      </c>
      <c r="AI289" s="42">
        <f t="shared" si="157"/>
        <v>5.2924117828890962</v>
      </c>
      <c r="AJ289" s="42">
        <f t="shared" si="157"/>
        <v>0.48527088895605031</v>
      </c>
      <c r="AK289" s="42">
        <f t="shared" si="157"/>
        <v>0.5441533589979467</v>
      </c>
      <c r="AL289" s="42">
        <f t="shared" si="157"/>
        <v>10.810397172860727</v>
      </c>
    </row>
    <row r="290" spans="4:38">
      <c r="D290" s="52">
        <f t="shared" si="154"/>
        <v>1.7249999999999999</v>
      </c>
      <c r="E290" s="42">
        <f t="shared" si="155"/>
        <v>0.14836065493904976</v>
      </c>
      <c r="F290" s="42">
        <f t="shared" si="155"/>
        <v>2.2478338894328522</v>
      </c>
      <c r="G290" s="42">
        <f t="shared" si="155"/>
        <v>0.60536461826299814</v>
      </c>
      <c r="H290" s="42">
        <f t="shared" si="155"/>
        <v>0.9576321999489581</v>
      </c>
      <c r="I290" s="42">
        <f t="shared" si="155"/>
        <v>1.0514437827139071</v>
      </c>
      <c r="J290" s="42">
        <f t="shared" si="155"/>
        <v>10.053913414129998</v>
      </c>
      <c r="K290" s="42">
        <f t="shared" si="155"/>
        <v>4.5085500948866502</v>
      </c>
      <c r="L290" s="42">
        <f t="shared" si="155"/>
        <v>0.35754318893153719</v>
      </c>
      <c r="M290" s="42">
        <f t="shared" si="155"/>
        <v>0.47234864004484034</v>
      </c>
      <c r="N290" s="42">
        <f t="shared" si="155"/>
        <v>6.1649555780607468</v>
      </c>
      <c r="Q290" s="42">
        <f t="shared" si="156"/>
        <v>0.13015790523543272</v>
      </c>
      <c r="R290" s="42">
        <f t="shared" si="156"/>
        <v>1.6885930554913895</v>
      </c>
      <c r="S290" s="42">
        <f t="shared" si="156"/>
        <v>0.60631975384177572</v>
      </c>
      <c r="T290" s="42">
        <f t="shared" si="156"/>
        <v>0.64376421780654924</v>
      </c>
      <c r="U290" s="42">
        <f t="shared" si="156"/>
        <v>0.8174231144647679</v>
      </c>
      <c r="V290" s="42">
        <f t="shared" si="156"/>
        <v>7.1162908081757408</v>
      </c>
      <c r="W290" s="42">
        <f t="shared" si="156"/>
        <v>3.7663971733761059</v>
      </c>
      <c r="X290" s="42">
        <f t="shared" si="156"/>
        <v>0.26697417927860079</v>
      </c>
      <c r="Y290" s="42">
        <f t="shared" si="156"/>
        <v>0.3885767750559086</v>
      </c>
      <c r="Z290" s="42">
        <f t="shared" si="156"/>
        <v>1.7233076895263302</v>
      </c>
      <c r="AC290" s="42">
        <f t="shared" si="157"/>
        <v>0.16656340464266639</v>
      </c>
      <c r="AD290" s="42">
        <f t="shared" si="157"/>
        <v>2.8070747233743143</v>
      </c>
      <c r="AE290" s="42">
        <f t="shared" si="157"/>
        <v>0.66413691494570759</v>
      </c>
      <c r="AF290" s="42">
        <f t="shared" si="157"/>
        <v>1.4457244322052965</v>
      </c>
      <c r="AG290" s="42">
        <f t="shared" si="157"/>
        <v>1.2832865843483614</v>
      </c>
      <c r="AH290" s="42">
        <f t="shared" si="157"/>
        <v>12.991536020084302</v>
      </c>
      <c r="AI290" s="42">
        <f t="shared" si="157"/>
        <v>5.2507030163972033</v>
      </c>
      <c r="AJ290" s="42">
        <f t="shared" si="157"/>
        <v>0.48022141331274981</v>
      </c>
      <c r="AK290" s="42">
        <f t="shared" si="157"/>
        <v>0.54141897434282282</v>
      </c>
      <c r="AL290" s="42">
        <f t="shared" si="157"/>
        <v>10.606603466595175</v>
      </c>
    </row>
    <row r="291" spans="4:38">
      <c r="D291" s="52">
        <f t="shared" si="154"/>
        <v>2</v>
      </c>
      <c r="E291" s="42">
        <f t="shared" si="155"/>
        <v>0.18469667755250541</v>
      </c>
      <c r="F291" s="42">
        <f t="shared" si="155"/>
        <v>2.9839881631339393</v>
      </c>
      <c r="G291" s="42">
        <f t="shared" si="155"/>
        <v>0.78171776397120585</v>
      </c>
      <c r="H291" s="42">
        <f t="shared" si="155"/>
        <v>1.2066349438053534</v>
      </c>
      <c r="I291" s="42">
        <f t="shared" si="155"/>
        <v>1.3765609772256815</v>
      </c>
      <c r="J291" s="42">
        <f t="shared" si="155"/>
        <v>13.965888194924325</v>
      </c>
      <c r="K291" s="42">
        <f t="shared" si="155"/>
        <v>6.1291228149894401</v>
      </c>
      <c r="L291" s="42">
        <f t="shared" si="155"/>
        <v>0.47364578884678299</v>
      </c>
      <c r="M291" s="42">
        <f t="shared" si="155"/>
        <v>0.64433309368414071</v>
      </c>
      <c r="N291" s="42">
        <f t="shared" si="155"/>
        <v>8.2259658396868698</v>
      </c>
      <c r="Q291" s="42">
        <f t="shared" si="156"/>
        <v>0.16192363941251872</v>
      </c>
      <c r="R291" s="42">
        <f t="shared" si="156"/>
        <v>2.2371384550544158</v>
      </c>
      <c r="S291" s="42">
        <f t="shared" si="156"/>
        <v>0.79931152573169462</v>
      </c>
      <c r="T291" s="42">
        <f t="shared" si="156"/>
        <v>0.81550007393276847</v>
      </c>
      <c r="U291" s="42">
        <f t="shared" si="156"/>
        <v>1.0865991642520749</v>
      </c>
      <c r="V291" s="42">
        <f t="shared" si="156"/>
        <v>9.9521274105650956</v>
      </c>
      <c r="W291" s="42">
        <f t="shared" si="156"/>
        <v>5.1321768836847248</v>
      </c>
      <c r="X291" s="42">
        <f t="shared" si="156"/>
        <v>0.35281088651882292</v>
      </c>
      <c r="Y291" s="42">
        <f t="shared" si="156"/>
        <v>0.52516802390166217</v>
      </c>
      <c r="Z291" s="42">
        <f t="shared" si="156"/>
        <v>2.3258233084482911</v>
      </c>
      <c r="AC291" s="42">
        <f t="shared" si="157"/>
        <v>0.20746971569249217</v>
      </c>
      <c r="AD291" s="42">
        <f t="shared" si="157"/>
        <v>3.7308378712134629</v>
      </c>
      <c r="AE291" s="42">
        <f t="shared" si="157"/>
        <v>0.86542284701827754</v>
      </c>
      <c r="AF291" s="42">
        <f t="shared" si="157"/>
        <v>1.8926381995486601</v>
      </c>
      <c r="AG291" s="42">
        <f t="shared" si="157"/>
        <v>1.661147882612344</v>
      </c>
      <c r="AH291" s="42">
        <f t="shared" si="157"/>
        <v>17.979648979283585</v>
      </c>
      <c r="AI291" s="42">
        <f t="shared" si="157"/>
        <v>7.1260687462941625</v>
      </c>
      <c r="AJ291" s="42">
        <f t="shared" si="157"/>
        <v>0.64890135197354215</v>
      </c>
      <c r="AK291" s="42">
        <f t="shared" si="157"/>
        <v>0.73825378170352163</v>
      </c>
      <c r="AL291" s="42">
        <f t="shared" si="157"/>
        <v>14.126108370925463</v>
      </c>
    </row>
    <row r="292" spans="4:38">
      <c r="D292" s="52">
        <f t="shared" si="154"/>
        <v>2.25</v>
      </c>
      <c r="E292" s="42">
        <f t="shared" ref="E292:N307" si="158">($D202-$D201)/8*(E201+3*((2*E201+E202)/3)+3*((E201+2*E202)/3)+E202)</f>
        <v>0.14963961242685081</v>
      </c>
      <c r="F292" s="42">
        <f t="shared" si="158"/>
        <v>2.5810637267518919</v>
      </c>
      <c r="G292" s="42">
        <f t="shared" si="158"/>
        <v>0.66276286706743492</v>
      </c>
      <c r="H292" s="42">
        <f t="shared" si="158"/>
        <v>0.99217917487971874</v>
      </c>
      <c r="I292" s="42">
        <f t="shared" si="158"/>
        <v>1.1868204721090956</v>
      </c>
      <c r="J292" s="42">
        <f t="shared" si="158"/>
        <v>12.831134562546524</v>
      </c>
      <c r="K292" s="42">
        <f t="shared" si="158"/>
        <v>5.4855104251212694</v>
      </c>
      <c r="L292" s="42">
        <f t="shared" si="158"/>
        <v>0.41301807500692456</v>
      </c>
      <c r="M292" s="42">
        <f t="shared" si="158"/>
        <v>0.57936281013422841</v>
      </c>
      <c r="N292" s="42">
        <f t="shared" si="158"/>
        <v>7.168675418459248</v>
      </c>
      <c r="Q292" s="42">
        <f t="shared" ref="Q292:Z307" si="159">($D202-$D201)/8*(Q201+3*((2*Q201+Q202)/3)+3*((Q201+2*Q202)/3)+Q202)</f>
        <v>0.13107697851583258</v>
      </c>
      <c r="R292" s="42">
        <f t="shared" si="159"/>
        <v>1.9293348501216119</v>
      </c>
      <c r="S292" s="42">
        <f t="shared" si="159"/>
        <v>0.68951684606174157</v>
      </c>
      <c r="T292" s="42">
        <f t="shared" si="159"/>
        <v>0.67507189881018914</v>
      </c>
      <c r="U292" s="42">
        <f t="shared" si="159"/>
        <v>0.95332287443512409</v>
      </c>
      <c r="V292" s="42">
        <f t="shared" si="159"/>
        <v>9.2064944124203141</v>
      </c>
      <c r="W292" s="42">
        <f t="shared" si="159"/>
        <v>4.6081705840332683</v>
      </c>
      <c r="X292" s="42">
        <f t="shared" si="159"/>
        <v>0.30715202468986796</v>
      </c>
      <c r="Y292" s="42">
        <f t="shared" si="159"/>
        <v>0.46850055791497291</v>
      </c>
      <c r="Z292" s="42">
        <f t="shared" si="159"/>
        <v>2.0602675372680528</v>
      </c>
      <c r="AC292" s="42">
        <f t="shared" ref="AC292:AL307" si="160">($D202-$D201)/8*(AC201+3*((2*AC201+AC202)/3)+3*((AC201+2*AC202)/3)+AC202)</f>
        <v>0.16820224633786904</v>
      </c>
      <c r="AD292" s="42">
        <f t="shared" si="160"/>
        <v>3.2327926033821623</v>
      </c>
      <c r="AE292" s="42">
        <f t="shared" si="160"/>
        <v>0.74199015627526799</v>
      </c>
      <c r="AF292" s="42">
        <f t="shared" si="160"/>
        <v>1.6170156102145017</v>
      </c>
      <c r="AG292" s="42">
        <f t="shared" si="160"/>
        <v>1.4126063198736136</v>
      </c>
      <c r="AH292" s="42">
        <f t="shared" si="160"/>
        <v>16.455774712672721</v>
      </c>
      <c r="AI292" s="42">
        <f t="shared" si="160"/>
        <v>6.3628502662092741</v>
      </c>
      <c r="AJ292" s="42">
        <f t="shared" si="160"/>
        <v>0.57577414726361387</v>
      </c>
      <c r="AK292" s="42">
        <f t="shared" si="160"/>
        <v>0.66342832056633994</v>
      </c>
      <c r="AL292" s="42">
        <f t="shared" si="160"/>
        <v>12.27708329965045</v>
      </c>
    </row>
    <row r="293" spans="4:38">
      <c r="D293" s="52">
        <f t="shared" si="154"/>
        <v>2.5</v>
      </c>
      <c r="E293" s="42">
        <f t="shared" si="158"/>
        <v>0.13346893917646765</v>
      </c>
      <c r="F293" s="42">
        <f t="shared" si="158"/>
        <v>2.4324253332337515</v>
      </c>
      <c r="G293" s="42">
        <f t="shared" si="158"/>
        <v>0.62042148142991294</v>
      </c>
      <c r="H293" s="42">
        <f t="shared" si="158"/>
        <v>0.89893335100330973</v>
      </c>
      <c r="I293" s="42">
        <f t="shared" si="158"/>
        <v>1.1304419718312433</v>
      </c>
      <c r="J293" s="42">
        <f t="shared" si="158"/>
        <v>12.951181351296659</v>
      </c>
      <c r="K293" s="42">
        <f t="shared" si="158"/>
        <v>5.3880111385736313</v>
      </c>
      <c r="L293" s="42">
        <f t="shared" si="158"/>
        <v>0.3968672965470102</v>
      </c>
      <c r="M293" s="42">
        <f t="shared" si="158"/>
        <v>0.57207085027299298</v>
      </c>
      <c r="N293" s="42">
        <f t="shared" si="158"/>
        <v>6.8189722015006939</v>
      </c>
      <c r="Q293" s="42">
        <f t="shared" si="159"/>
        <v>0.11680560351000757</v>
      </c>
      <c r="R293" s="42">
        <f t="shared" si="159"/>
        <v>1.8113914464381604</v>
      </c>
      <c r="S293" s="42">
        <f t="shared" si="159"/>
        <v>0.65184758049371627</v>
      </c>
      <c r="T293" s="42">
        <f t="shared" si="159"/>
        <v>0.61606717716795134</v>
      </c>
      <c r="U293" s="42">
        <f t="shared" si="159"/>
        <v>0.92358526542631481</v>
      </c>
      <c r="V293" s="42">
        <f t="shared" si="159"/>
        <v>9.3481106628530135</v>
      </c>
      <c r="W293" s="42">
        <f t="shared" si="159"/>
        <v>4.5433607942445402</v>
      </c>
      <c r="X293" s="42">
        <f t="shared" si="159"/>
        <v>0.29506021794959369</v>
      </c>
      <c r="Y293" s="42">
        <f t="shared" si="159"/>
        <v>0.46029731880421432</v>
      </c>
      <c r="Z293" s="42">
        <f t="shared" si="159"/>
        <v>1.9988634324208931</v>
      </c>
      <c r="AC293" s="42">
        <f t="shared" si="160"/>
        <v>0.15013227484292724</v>
      </c>
      <c r="AD293" s="42">
        <f t="shared" si="160"/>
        <v>3.0534592200293327</v>
      </c>
      <c r="AE293" s="42">
        <f t="shared" si="160"/>
        <v>0.70278515471297986</v>
      </c>
      <c r="AF293" s="42">
        <f t="shared" si="160"/>
        <v>1.5112945436703709</v>
      </c>
      <c r="AG293" s="42">
        <f t="shared" si="160"/>
        <v>1.3265560028472492</v>
      </c>
      <c r="AH293" s="42">
        <f t="shared" si="160"/>
        <v>16.554252039740298</v>
      </c>
      <c r="AI293" s="42">
        <f t="shared" si="160"/>
        <v>6.2326614829027305</v>
      </c>
      <c r="AJ293" s="42">
        <f t="shared" si="160"/>
        <v>0.55970150082078463</v>
      </c>
      <c r="AK293" s="42">
        <f t="shared" si="160"/>
        <v>0.65461874315107549</v>
      </c>
      <c r="AL293" s="42">
        <f t="shared" si="160"/>
        <v>11.639080970580476</v>
      </c>
    </row>
    <row r="294" spans="4:38">
      <c r="D294" s="52">
        <f t="shared" si="154"/>
        <v>2.75</v>
      </c>
      <c r="E294" s="42">
        <f t="shared" si="158"/>
        <v>0.11843984174223161</v>
      </c>
      <c r="F294" s="42">
        <f t="shared" si="158"/>
        <v>2.2657389871700895</v>
      </c>
      <c r="G294" s="42">
        <f t="shared" si="158"/>
        <v>0.58110823758244401</v>
      </c>
      <c r="H294" s="42">
        <f t="shared" si="158"/>
        <v>0.81190391538532558</v>
      </c>
      <c r="I294" s="42">
        <f t="shared" si="158"/>
        <v>1.0786313128713063</v>
      </c>
      <c r="J294" s="42">
        <f t="shared" si="158"/>
        <v>13.063225020796754</v>
      </c>
      <c r="K294" s="42">
        <f t="shared" si="158"/>
        <v>5.2787597058796294</v>
      </c>
      <c r="L294" s="42">
        <f t="shared" si="158"/>
        <v>0.38130670989696824</v>
      </c>
      <c r="M294" s="42">
        <f t="shared" si="158"/>
        <v>0.56380386777871594</v>
      </c>
      <c r="N294" s="42">
        <f t="shared" si="158"/>
        <v>6.4264361156858811</v>
      </c>
      <c r="Q294" s="42">
        <f t="shared" si="159"/>
        <v>0.10354515113543243</v>
      </c>
      <c r="R294" s="42">
        <f t="shared" si="159"/>
        <v>1.6790739221682125</v>
      </c>
      <c r="S294" s="42">
        <f t="shared" si="159"/>
        <v>0.6125914107244208</v>
      </c>
      <c r="T294" s="42">
        <f t="shared" si="159"/>
        <v>0.5609961036351957</v>
      </c>
      <c r="U294" s="42">
        <f t="shared" si="159"/>
        <v>0.89652808382359894</v>
      </c>
      <c r="V294" s="42">
        <f t="shared" si="159"/>
        <v>9.4802858299235293</v>
      </c>
      <c r="W294" s="42">
        <f t="shared" si="159"/>
        <v>4.4707391101509222</v>
      </c>
      <c r="X294" s="42">
        <f t="shared" si="159"/>
        <v>0.28377453165867089</v>
      </c>
      <c r="Y294" s="42">
        <f t="shared" si="159"/>
        <v>0.45240440731133486</v>
      </c>
      <c r="Z294" s="42">
        <f t="shared" si="159"/>
        <v>1.9296263524406703</v>
      </c>
      <c r="AC294" s="42">
        <f t="shared" si="160"/>
        <v>0.1333345323490305</v>
      </c>
      <c r="AD294" s="42">
        <f t="shared" si="160"/>
        <v>2.8524040521719618</v>
      </c>
      <c r="AE294" s="42">
        <f t="shared" si="160"/>
        <v>0.66665148665666174</v>
      </c>
      <c r="AF294" s="42">
        <f t="shared" si="160"/>
        <v>1.400612139749092</v>
      </c>
      <c r="AG294" s="42">
        <f t="shared" si="160"/>
        <v>1.2467898404187132</v>
      </c>
      <c r="AH294" s="42">
        <f t="shared" si="160"/>
        <v>16.646164211670023</v>
      </c>
      <c r="AI294" s="42">
        <f t="shared" si="160"/>
        <v>6.0867803016083419</v>
      </c>
      <c r="AJ294" s="42">
        <f t="shared" si="160"/>
        <v>0.54153783957818136</v>
      </c>
      <c r="AK294" s="42">
        <f t="shared" si="160"/>
        <v>0.64461177504301337</v>
      </c>
      <c r="AL294" s="42">
        <f t="shared" si="160"/>
        <v>10.923245878931057</v>
      </c>
    </row>
    <row r="295" spans="4:38">
      <c r="D295" s="52">
        <f t="shared" si="154"/>
        <v>3</v>
      </c>
      <c r="E295" s="42">
        <f t="shared" si="158"/>
        <v>0.10452735163527416</v>
      </c>
      <c r="F295" s="42">
        <f t="shared" si="158"/>
        <v>2.0849416749063381</v>
      </c>
      <c r="G295" s="42">
        <f t="shared" si="158"/>
        <v>0.54474241741463636</v>
      </c>
      <c r="H295" s="42">
        <f t="shared" si="158"/>
        <v>0.73109086802576972</v>
      </c>
      <c r="I295" s="42">
        <f t="shared" si="158"/>
        <v>1.0310704396967709</v>
      </c>
      <c r="J295" s="42">
        <f t="shared" si="158"/>
        <v>13.167265571046858</v>
      </c>
      <c r="K295" s="42">
        <f t="shared" si="158"/>
        <v>5.1603677150717839</v>
      </c>
      <c r="L295" s="42">
        <f t="shared" si="158"/>
        <v>0.36637115659897224</v>
      </c>
      <c r="M295" s="42">
        <f t="shared" si="158"/>
        <v>0.55472479613652226</v>
      </c>
      <c r="N295" s="42">
        <f t="shared" si="158"/>
        <v>6.0002046131054039</v>
      </c>
      <c r="Q295" s="42">
        <f t="shared" si="159"/>
        <v>9.1272238043733536E-2</v>
      </c>
      <c r="R295" s="42">
        <f t="shared" si="159"/>
        <v>1.5354883088230709</v>
      </c>
      <c r="S295" s="42">
        <f t="shared" si="159"/>
        <v>0.57233472303608468</v>
      </c>
      <c r="T295" s="42">
        <f t="shared" si="159"/>
        <v>0.50985867821192321</v>
      </c>
      <c r="U295" s="42">
        <f t="shared" si="159"/>
        <v>0.87187703786935411</v>
      </c>
      <c r="V295" s="42">
        <f t="shared" si="159"/>
        <v>9.6030199136318686</v>
      </c>
      <c r="W295" s="42">
        <f t="shared" si="159"/>
        <v>4.3920415082646063</v>
      </c>
      <c r="X295" s="42">
        <f t="shared" si="159"/>
        <v>0.27329496581709922</v>
      </c>
      <c r="Y295" s="42">
        <f t="shared" si="159"/>
        <v>0.44484849495701778</v>
      </c>
      <c r="Z295" s="42">
        <f t="shared" si="159"/>
        <v>1.8540555712048072</v>
      </c>
      <c r="AC295" s="42">
        <f t="shared" si="160"/>
        <v>0.11778246522681449</v>
      </c>
      <c r="AD295" s="42">
        <f t="shared" si="160"/>
        <v>2.6343950409896015</v>
      </c>
      <c r="AE295" s="42">
        <f t="shared" si="160"/>
        <v>0.63340928308376476</v>
      </c>
      <c r="AF295" s="42">
        <f t="shared" si="160"/>
        <v>1.2866867557848651</v>
      </c>
      <c r="AG295" s="42">
        <f t="shared" si="160"/>
        <v>1.1730926709650915</v>
      </c>
      <c r="AH295" s="42">
        <f t="shared" si="160"/>
        <v>16.731511228461844</v>
      </c>
      <c r="AI295" s="42">
        <f t="shared" si="160"/>
        <v>5.9286939218789687</v>
      </c>
      <c r="AJ295" s="42">
        <f t="shared" si="160"/>
        <v>0.52166187628483562</v>
      </c>
      <c r="AK295" s="42">
        <f t="shared" si="160"/>
        <v>0.63359770549729633</v>
      </c>
      <c r="AL295" s="42">
        <f t="shared" si="160"/>
        <v>10.146353655005974</v>
      </c>
    </row>
    <row r="296" spans="4:38">
      <c r="D296" s="52">
        <f t="shared" si="154"/>
        <v>3.25</v>
      </c>
      <c r="E296" s="42">
        <f t="shared" si="158"/>
        <v>9.1706500366726423E-2</v>
      </c>
      <c r="F296" s="42">
        <f t="shared" si="158"/>
        <v>1.8939703827879191</v>
      </c>
      <c r="G296" s="42">
        <f t="shared" si="158"/>
        <v>0.51124330281609898</v>
      </c>
      <c r="H296" s="42">
        <f t="shared" si="158"/>
        <v>0.65649420892464094</v>
      </c>
      <c r="I296" s="42">
        <f t="shared" si="158"/>
        <v>0.98744129677512382</v>
      </c>
      <c r="J296" s="42">
        <f t="shared" si="158"/>
        <v>13.263303002046966</v>
      </c>
      <c r="K296" s="42">
        <f t="shared" si="158"/>
        <v>5.0354467541826242</v>
      </c>
      <c r="L296" s="42">
        <f t="shared" si="158"/>
        <v>0.3520954781951956</v>
      </c>
      <c r="M296" s="42">
        <f t="shared" si="158"/>
        <v>0.54499656883153713</v>
      </c>
      <c r="N296" s="42">
        <f t="shared" si="158"/>
        <v>5.5494151458498688</v>
      </c>
      <c r="Q296" s="42">
        <f t="shared" si="159"/>
        <v>7.9963480886537777E-2</v>
      </c>
      <c r="R296" s="42">
        <f t="shared" si="159"/>
        <v>1.383740637914032</v>
      </c>
      <c r="S296" s="42">
        <f t="shared" si="159"/>
        <v>0.53166390371093786</v>
      </c>
      <c r="T296" s="42">
        <f t="shared" si="159"/>
        <v>0.46265490089813327</v>
      </c>
      <c r="U296" s="42">
        <f t="shared" si="159"/>
        <v>0.84935783580595758</v>
      </c>
      <c r="V296" s="42">
        <f t="shared" si="159"/>
        <v>9.7163129139780295</v>
      </c>
      <c r="W296" s="42">
        <f t="shared" si="159"/>
        <v>4.3090039650977925</v>
      </c>
      <c r="X296" s="42">
        <f t="shared" si="159"/>
        <v>0.26362152042487957</v>
      </c>
      <c r="Y296" s="42">
        <f t="shared" si="159"/>
        <v>0.43765625326194618</v>
      </c>
      <c r="Z296" s="42">
        <f t="shared" si="159"/>
        <v>1.7736503625907332</v>
      </c>
      <c r="AC296" s="42">
        <f t="shared" si="160"/>
        <v>0.10344951984691507</v>
      </c>
      <c r="AD296" s="42">
        <f t="shared" si="160"/>
        <v>2.4042001276618064</v>
      </c>
      <c r="AE296" s="42">
        <f t="shared" si="160"/>
        <v>0.60287867497174119</v>
      </c>
      <c r="AF296" s="42">
        <f t="shared" si="160"/>
        <v>1.1712367491118818</v>
      </c>
      <c r="AG296" s="42">
        <f t="shared" si="160"/>
        <v>1.1052493328634743</v>
      </c>
      <c r="AH296" s="42">
        <f t="shared" si="160"/>
        <v>16.810293090115866</v>
      </c>
      <c r="AI296" s="42">
        <f t="shared" si="160"/>
        <v>5.7618895432674613</v>
      </c>
      <c r="AJ296" s="42">
        <f t="shared" si="160"/>
        <v>0.50045232368977954</v>
      </c>
      <c r="AK296" s="42">
        <f t="shared" si="160"/>
        <v>0.62176682376906711</v>
      </c>
      <c r="AL296" s="42">
        <f t="shared" si="160"/>
        <v>9.3251799291089981</v>
      </c>
    </row>
    <row r="297" spans="4:38">
      <c r="D297" s="52">
        <f t="shared" si="154"/>
        <v>3.5</v>
      </c>
      <c r="E297" s="42">
        <f t="shared" si="158"/>
        <v>7.9952319447719647E-2</v>
      </c>
      <c r="F297" s="42">
        <f t="shared" si="158"/>
        <v>1.6967620971602684</v>
      </c>
      <c r="G297" s="42">
        <f t="shared" si="158"/>
        <v>0.48053017567643991</v>
      </c>
      <c r="H297" s="42">
        <f t="shared" si="158"/>
        <v>0.58811393808193935</v>
      </c>
      <c r="I297" s="42">
        <f t="shared" si="158"/>
        <v>0.94742582857385382</v>
      </c>
      <c r="J297" s="42">
        <f t="shared" si="158"/>
        <v>13.351337313797028</v>
      </c>
      <c r="K297" s="42">
        <f t="shared" si="158"/>
        <v>4.9066084112446759</v>
      </c>
      <c r="L297" s="42">
        <f t="shared" si="158"/>
        <v>0.33851451622781281</v>
      </c>
      <c r="M297" s="42">
        <f t="shared" si="158"/>
        <v>0.5347821193488862</v>
      </c>
      <c r="N297" s="42">
        <f t="shared" si="158"/>
        <v>5.0832051660098792</v>
      </c>
      <c r="Q297" s="42">
        <f t="shared" si="159"/>
        <v>6.9595496315471253E-2</v>
      </c>
      <c r="R297" s="42">
        <f t="shared" si="159"/>
        <v>1.2269369409524036</v>
      </c>
      <c r="S297" s="42">
        <f t="shared" si="159"/>
        <v>0.49116533903120985</v>
      </c>
      <c r="T297" s="42">
        <f t="shared" si="159"/>
        <v>0.41938477169382526</v>
      </c>
      <c r="U297" s="42">
        <f t="shared" si="159"/>
        <v>0.82869618587578731</v>
      </c>
      <c r="V297" s="42">
        <f t="shared" si="159"/>
        <v>9.8201648309620175</v>
      </c>
      <c r="W297" s="42">
        <f t="shared" si="159"/>
        <v>4.2233624571626844</v>
      </c>
      <c r="X297" s="42">
        <f t="shared" si="159"/>
        <v>0.25475419548201195</v>
      </c>
      <c r="Y297" s="42">
        <f t="shared" si="159"/>
        <v>0.4308543537468022</v>
      </c>
      <c r="Z297" s="42">
        <f t="shared" si="159"/>
        <v>1.6899100004758822</v>
      </c>
      <c r="AC297" s="42">
        <f t="shared" si="160"/>
        <v>9.0309142579967958E-2</v>
      </c>
      <c r="AD297" s="42">
        <f t="shared" si="160"/>
        <v>2.1665872533681383</v>
      </c>
      <c r="AE297" s="42">
        <f t="shared" si="160"/>
        <v>0.57487979329804262</v>
      </c>
      <c r="AF297" s="42">
        <f t="shared" si="160"/>
        <v>1.0559804770643271</v>
      </c>
      <c r="AG297" s="42">
        <f t="shared" si="160"/>
        <v>1.043044664490963</v>
      </c>
      <c r="AH297" s="42">
        <f t="shared" si="160"/>
        <v>16.882509796632093</v>
      </c>
      <c r="AI297" s="42">
        <f t="shared" si="160"/>
        <v>5.5898543653266728</v>
      </c>
      <c r="AJ297" s="42">
        <f t="shared" si="160"/>
        <v>0.47828789454204301</v>
      </c>
      <c r="AK297" s="42">
        <f t="shared" si="160"/>
        <v>0.60930941911346781</v>
      </c>
      <c r="AL297" s="42">
        <f t="shared" si="160"/>
        <v>8.4765003315438658</v>
      </c>
    </row>
    <row r="298" spans="4:38">
      <c r="D298" s="52">
        <f t="shared" si="154"/>
        <v>3.75</v>
      </c>
      <c r="E298" s="42">
        <f t="shared" si="158"/>
        <v>6.9239840389384813E-2</v>
      </c>
      <c r="F298" s="42">
        <f t="shared" si="158"/>
        <v>1.4972538043688179</v>
      </c>
      <c r="G298" s="42">
        <f t="shared" si="158"/>
        <v>0.45252231788526853</v>
      </c>
      <c r="H298" s="42">
        <f t="shared" si="158"/>
        <v>0.5259500554976646</v>
      </c>
      <c r="I298" s="42">
        <f t="shared" si="158"/>
        <v>0.91070597956045529</v>
      </c>
      <c r="J298" s="42">
        <f t="shared" si="158"/>
        <v>13.431368506297105</v>
      </c>
      <c r="K298" s="42">
        <f t="shared" si="158"/>
        <v>4.7764642742904631</v>
      </c>
      <c r="L298" s="42">
        <f t="shared" si="158"/>
        <v>0.32566311223899808</v>
      </c>
      <c r="M298" s="42">
        <f t="shared" si="158"/>
        <v>0.52424438117369432</v>
      </c>
      <c r="N298" s="42">
        <f t="shared" si="158"/>
        <v>4.6107121256760308</v>
      </c>
      <c r="Q298" s="42">
        <f t="shared" si="159"/>
        <v>6.0144900982160347E-2</v>
      </c>
      <c r="R298" s="42">
        <f t="shared" si="159"/>
        <v>1.068183249449483</v>
      </c>
      <c r="S298" s="42">
        <f t="shared" si="159"/>
        <v>0.45142541527913016</v>
      </c>
      <c r="T298" s="42">
        <f t="shared" si="159"/>
        <v>0.38004829059899975</v>
      </c>
      <c r="U298" s="42">
        <f t="shared" si="159"/>
        <v>0.80961779632122011</v>
      </c>
      <c r="V298" s="42">
        <f t="shared" si="159"/>
        <v>9.9145756645838041</v>
      </c>
      <c r="W298" s="42">
        <f t="shared" si="159"/>
        <v>4.1368529609714777</v>
      </c>
      <c r="X298" s="42">
        <f t="shared" si="159"/>
        <v>0.2466929909884954</v>
      </c>
      <c r="Y298" s="42">
        <f t="shared" si="159"/>
        <v>0.42446946793226809</v>
      </c>
      <c r="Z298" s="42">
        <f t="shared" si="159"/>
        <v>1.604333758737678</v>
      </c>
      <c r="AC298" s="42">
        <f t="shared" si="160"/>
        <v>7.833477979660923E-2</v>
      </c>
      <c r="AD298" s="42">
        <f t="shared" si="160"/>
        <v>1.9263243592881487</v>
      </c>
      <c r="AE298" s="42">
        <f t="shared" si="160"/>
        <v>0.54923276904012064</v>
      </c>
      <c r="AF298" s="42">
        <f t="shared" si="160"/>
        <v>0.94263629697640094</v>
      </c>
      <c r="AG298" s="42">
        <f t="shared" si="160"/>
        <v>0.98626350422464093</v>
      </c>
      <c r="AH298" s="42">
        <f t="shared" si="160"/>
        <v>16.948161348010455</v>
      </c>
      <c r="AI298" s="42">
        <f t="shared" si="160"/>
        <v>5.41607558760946</v>
      </c>
      <c r="AJ298" s="42">
        <f t="shared" si="160"/>
        <v>0.45554730159065793</v>
      </c>
      <c r="AK298" s="42">
        <f t="shared" si="160"/>
        <v>0.5964157807856415</v>
      </c>
      <c r="AL298" s="42">
        <f t="shared" si="160"/>
        <v>7.6170904926143752</v>
      </c>
    </row>
    <row r="299" spans="4:38">
      <c r="D299" s="52">
        <f t="shared" si="154"/>
        <v>4</v>
      </c>
      <c r="E299" s="42">
        <f t="shared" si="158"/>
        <v>5.9544094702853059E-2</v>
      </c>
      <c r="F299" s="42">
        <f t="shared" si="158"/>
        <v>1.2993824907589844</v>
      </c>
      <c r="G299" s="42">
        <f t="shared" si="158"/>
        <v>0.42713901133219317</v>
      </c>
      <c r="H299" s="42">
        <f t="shared" si="158"/>
        <v>0.47000256117181788</v>
      </c>
      <c r="I299" s="42">
        <f t="shared" si="158"/>
        <v>0.87696369420241393</v>
      </c>
      <c r="J299" s="42">
        <f t="shared" si="158"/>
        <v>13.503396579547186</v>
      </c>
      <c r="K299" s="42">
        <f t="shared" si="158"/>
        <v>4.6476259313525157</v>
      </c>
      <c r="L299" s="42">
        <f t="shared" si="158"/>
        <v>0.31357610777092521</v>
      </c>
      <c r="M299" s="42">
        <f t="shared" si="158"/>
        <v>0.51354628779108735</v>
      </c>
      <c r="N299" s="42">
        <f t="shared" si="158"/>
        <v>4.1410734769389297</v>
      </c>
      <c r="Q299" s="42">
        <f t="shared" si="159"/>
        <v>5.1588311538231527E-2</v>
      </c>
      <c r="R299" s="42">
        <f t="shared" si="159"/>
        <v>0.91058559491656976</v>
      </c>
      <c r="S299" s="42">
        <f t="shared" si="159"/>
        <v>0.41303051873692892</v>
      </c>
      <c r="T299" s="42">
        <f t="shared" si="159"/>
        <v>0.34464545761365678</v>
      </c>
      <c r="U299" s="42">
        <f t="shared" si="159"/>
        <v>0.79184837538463371</v>
      </c>
      <c r="V299" s="42">
        <f t="shared" si="159"/>
        <v>9.9995454148434</v>
      </c>
      <c r="W299" s="42">
        <f t="shared" si="159"/>
        <v>4.0512114530363705</v>
      </c>
      <c r="X299" s="42">
        <f t="shared" si="159"/>
        <v>0.23943790694433048</v>
      </c>
      <c r="Y299" s="42">
        <f t="shared" si="159"/>
        <v>0.41852826733902704</v>
      </c>
      <c r="Z299" s="42">
        <f t="shared" si="159"/>
        <v>1.5184209112535445</v>
      </c>
      <c r="AC299" s="42">
        <f t="shared" si="160"/>
        <v>6.7499877867474647E-2</v>
      </c>
      <c r="AD299" s="42">
        <f t="shared" si="160"/>
        <v>1.6881793866013974</v>
      </c>
      <c r="AE299" s="42">
        <f t="shared" si="160"/>
        <v>0.52575773317542718</v>
      </c>
      <c r="AF299" s="42">
        <f t="shared" si="160"/>
        <v>0.83292256618230143</v>
      </c>
      <c r="AG299" s="42">
        <f t="shared" si="160"/>
        <v>0.93469069044159858</v>
      </c>
      <c r="AH299" s="42">
        <f t="shared" si="160"/>
        <v>17.007247744250975</v>
      </c>
      <c r="AI299" s="42">
        <f t="shared" si="160"/>
        <v>5.244040409668667</v>
      </c>
      <c r="AJ299" s="42">
        <f t="shared" si="160"/>
        <v>0.43260925758465579</v>
      </c>
      <c r="AK299" s="42">
        <f t="shared" si="160"/>
        <v>0.5832761980407295</v>
      </c>
      <c r="AL299" s="42">
        <f t="shared" si="160"/>
        <v>6.7637260426243051</v>
      </c>
    </row>
    <row r="300" spans="4:38">
      <c r="D300" s="52">
        <f t="shared" si="154"/>
        <v>4.25</v>
      </c>
      <c r="E300" s="42">
        <f t="shared" si="158"/>
        <v>5.0840113899255517E-2</v>
      </c>
      <c r="F300" s="42">
        <f t="shared" si="158"/>
        <v>1.1070851426762041</v>
      </c>
      <c r="G300" s="42">
        <f t="shared" si="158"/>
        <v>0.40429953790682227</v>
      </c>
      <c r="H300" s="42">
        <f t="shared" si="158"/>
        <v>0.42027145510439912</v>
      </c>
      <c r="I300" s="42">
        <f t="shared" si="158"/>
        <v>0.84588091696721968</v>
      </c>
      <c r="J300" s="42">
        <f t="shared" si="158"/>
        <v>13.567421533547275</v>
      </c>
      <c r="K300" s="42">
        <f t="shared" si="158"/>
        <v>4.522704970463356</v>
      </c>
      <c r="L300" s="42">
        <f t="shared" si="158"/>
        <v>0.30228834436576824</v>
      </c>
      <c r="M300" s="42">
        <f t="shared" si="158"/>
        <v>0.50285077268619105</v>
      </c>
      <c r="N300" s="42">
        <f t="shared" si="158"/>
        <v>3.6834266718891753</v>
      </c>
      <c r="Q300" s="42">
        <f t="shared" si="159"/>
        <v>4.3902344635311133E-2</v>
      </c>
      <c r="R300" s="42">
        <f t="shared" si="159"/>
        <v>0.75725000886497096</v>
      </c>
      <c r="S300" s="42">
        <f t="shared" si="159"/>
        <v>0.37656703568683553</v>
      </c>
      <c r="T300" s="42">
        <f t="shared" si="159"/>
        <v>0.3131762727377963</v>
      </c>
      <c r="U300" s="42">
        <f t="shared" si="159"/>
        <v>0.77511363130840594</v>
      </c>
      <c r="V300" s="42">
        <f t="shared" si="159"/>
        <v>10.075074081740864</v>
      </c>
      <c r="W300" s="42">
        <f t="shared" si="159"/>
        <v>3.9681739098695572</v>
      </c>
      <c r="X300" s="42">
        <f t="shared" si="159"/>
        <v>0.23298894334951759</v>
      </c>
      <c r="Y300" s="42">
        <f t="shared" si="159"/>
        <v>0.41305742348776159</v>
      </c>
      <c r="Z300" s="42">
        <f t="shared" si="159"/>
        <v>1.4336707319009157</v>
      </c>
      <c r="AC300" s="42">
        <f t="shared" si="160"/>
        <v>5.7777883163199949E-2</v>
      </c>
      <c r="AD300" s="42">
        <f t="shared" si="160"/>
        <v>1.4569202764874416</v>
      </c>
      <c r="AE300" s="42">
        <f t="shared" si="160"/>
        <v>0.50427481668141394</v>
      </c>
      <c r="AF300" s="42">
        <f t="shared" si="160"/>
        <v>0.72855764201621598</v>
      </c>
      <c r="AG300" s="42">
        <f t="shared" si="160"/>
        <v>0.8881110615189296</v>
      </c>
      <c r="AH300" s="42">
        <f t="shared" si="160"/>
        <v>17.059768985353635</v>
      </c>
      <c r="AI300" s="42">
        <f t="shared" si="160"/>
        <v>5.0772360310571596</v>
      </c>
      <c r="AJ300" s="42">
        <f t="shared" si="160"/>
        <v>0.40985247527306651</v>
      </c>
      <c r="AK300" s="42">
        <f t="shared" si="160"/>
        <v>0.57008096013387444</v>
      </c>
      <c r="AL300" s="42">
        <f t="shared" si="160"/>
        <v>5.9331826118774247</v>
      </c>
    </row>
    <row r="301" spans="4:38">
      <c r="D301" s="52">
        <f t="shared" si="154"/>
        <v>4.5</v>
      </c>
      <c r="E301" s="42">
        <f t="shared" si="158"/>
        <v>4.3102929489723295E-2</v>
      </c>
      <c r="F301" s="42">
        <f t="shared" si="158"/>
        <v>0.92429874646591081</v>
      </c>
      <c r="G301" s="42">
        <f t="shared" si="158"/>
        <v>0.38392317949876498</v>
      </c>
      <c r="H301" s="42">
        <f t="shared" si="158"/>
        <v>0.37675673729540687</v>
      </c>
      <c r="I301" s="42">
        <f t="shared" si="158"/>
        <v>0.81713959232236166</v>
      </c>
      <c r="J301" s="42">
        <f t="shared" si="158"/>
        <v>13.623443368297323</v>
      </c>
      <c r="K301" s="42">
        <f t="shared" si="158"/>
        <v>4.4043129796555105</v>
      </c>
      <c r="L301" s="42">
        <f t="shared" si="158"/>
        <v>0.29183466356570165</v>
      </c>
      <c r="M301" s="42">
        <f t="shared" si="158"/>
        <v>0.49232076934412955</v>
      </c>
      <c r="N301" s="42">
        <f t="shared" si="158"/>
        <v>3.2469091626173663</v>
      </c>
      <c r="Q301" s="42">
        <f t="shared" si="159"/>
        <v>3.7063616925025543E-2</v>
      </c>
      <c r="R301" s="42">
        <f t="shared" si="159"/>
        <v>0.6112825228059845</v>
      </c>
      <c r="S301" s="42">
        <f t="shared" si="159"/>
        <v>0.34262135241107916</v>
      </c>
      <c r="T301" s="42">
        <f t="shared" si="159"/>
        <v>0.28564073597141876</v>
      </c>
      <c r="U301" s="42">
        <f t="shared" si="159"/>
        <v>0.75913927233491374</v>
      </c>
      <c r="V301" s="42">
        <f t="shared" si="159"/>
        <v>10.141161665276147</v>
      </c>
      <c r="W301" s="42">
        <f t="shared" si="159"/>
        <v>3.8894763079832408</v>
      </c>
      <c r="X301" s="42">
        <f t="shared" si="159"/>
        <v>0.22734610020405616</v>
      </c>
      <c r="Y301" s="42">
        <f t="shared" si="159"/>
        <v>0.40808360789915388</v>
      </c>
      <c r="Z301" s="42">
        <f t="shared" si="159"/>
        <v>1.3515824945572157</v>
      </c>
      <c r="AC301" s="42">
        <f t="shared" si="160"/>
        <v>4.914224205442104E-2</v>
      </c>
      <c r="AD301" s="42">
        <f t="shared" si="160"/>
        <v>1.2373149701258375</v>
      </c>
      <c r="AE301" s="42">
        <f t="shared" si="160"/>
        <v>0.48460415053553257</v>
      </c>
      <c r="AF301" s="42">
        <f t="shared" si="160"/>
        <v>0.63125988181234161</v>
      </c>
      <c r="AG301" s="42">
        <f t="shared" si="160"/>
        <v>0.84630945583372441</v>
      </c>
      <c r="AH301" s="42">
        <f t="shared" si="160"/>
        <v>17.105725071318499</v>
      </c>
      <c r="AI301" s="42">
        <f t="shared" si="160"/>
        <v>4.9191496513277855</v>
      </c>
      <c r="AJ301" s="42">
        <f t="shared" si="160"/>
        <v>0.38765566740492235</v>
      </c>
      <c r="AK301" s="42">
        <f t="shared" si="160"/>
        <v>0.55702035632021896</v>
      </c>
      <c r="AL301" s="42">
        <f t="shared" si="160"/>
        <v>5.1422358306775111</v>
      </c>
    </row>
    <row r="302" spans="4:38">
      <c r="D302" s="52">
        <f t="shared" si="154"/>
        <v>4.75</v>
      </c>
      <c r="E302" s="42">
        <f t="shared" si="158"/>
        <v>3.6307572985387497E-2</v>
      </c>
      <c r="F302" s="42">
        <f t="shared" si="158"/>
        <v>0.75496028847352836</v>
      </c>
      <c r="G302" s="42">
        <f t="shared" si="158"/>
        <v>0.3659292179976289</v>
      </c>
      <c r="H302" s="42">
        <f t="shared" si="158"/>
        <v>0.33945840774484198</v>
      </c>
      <c r="I302" s="42">
        <f t="shared" si="158"/>
        <v>0.7904216647353286</v>
      </c>
      <c r="J302" s="42">
        <f t="shared" si="158"/>
        <v>13.671462083797326</v>
      </c>
      <c r="K302" s="42">
        <f t="shared" si="158"/>
        <v>4.2950615469615094</v>
      </c>
      <c r="L302" s="42">
        <f t="shared" si="158"/>
        <v>0.28224990691289903</v>
      </c>
      <c r="M302" s="42">
        <f t="shared" si="158"/>
        <v>0.48211921125002827</v>
      </c>
      <c r="N302" s="42">
        <f t="shared" si="158"/>
        <v>2.8406584012141041</v>
      </c>
      <c r="Q302" s="42">
        <f t="shared" si="159"/>
        <v>3.1048745059001143E-2</v>
      </c>
      <c r="R302" s="42">
        <f t="shared" si="159"/>
        <v>0.47578916825091205</v>
      </c>
      <c r="S302" s="42">
        <f t="shared" si="159"/>
        <v>0.31177985519188983</v>
      </c>
      <c r="T302" s="42">
        <f t="shared" si="159"/>
        <v>0.26203884731452376</v>
      </c>
      <c r="U302" s="42">
        <f t="shared" si="159"/>
        <v>0.74365100670653506</v>
      </c>
      <c r="V302" s="42">
        <f t="shared" si="159"/>
        <v>10.197808165449194</v>
      </c>
      <c r="W302" s="42">
        <f t="shared" si="159"/>
        <v>3.8168546238896175</v>
      </c>
      <c r="X302" s="42">
        <f t="shared" si="159"/>
        <v>0.22250937750794636</v>
      </c>
      <c r="Y302" s="42">
        <f t="shared" si="159"/>
        <v>0.4036334920938871</v>
      </c>
      <c r="Z302" s="42">
        <f t="shared" si="159"/>
        <v>1.2736554730998728</v>
      </c>
      <c r="AC302" s="42">
        <f t="shared" si="160"/>
        <v>4.156640091177375E-2</v>
      </c>
      <c r="AD302" s="42">
        <f t="shared" si="160"/>
        <v>1.0341314086961444</v>
      </c>
      <c r="AE302" s="42">
        <f t="shared" si="160"/>
        <v>0.46656586571523501</v>
      </c>
      <c r="AF302" s="42">
        <f t="shared" si="160"/>
        <v>0.54274764290487165</v>
      </c>
      <c r="AG302" s="42">
        <f t="shared" si="160"/>
        <v>0.8090707117630751</v>
      </c>
      <c r="AH302" s="42">
        <f t="shared" si="160"/>
        <v>17.14511600214551</v>
      </c>
      <c r="AI302" s="42">
        <f t="shared" si="160"/>
        <v>4.7732684700333969</v>
      </c>
      <c r="AJ302" s="42">
        <f t="shared" si="160"/>
        <v>0.36639754672925434</v>
      </c>
      <c r="AK302" s="42">
        <f t="shared" si="160"/>
        <v>0.54428467585490603</v>
      </c>
      <c r="AL302" s="42">
        <f t="shared" si="160"/>
        <v>4.4076613293283415</v>
      </c>
    </row>
    <row r="303" spans="4:38">
      <c r="D303" s="52">
        <f t="shared" si="154"/>
        <v>5</v>
      </c>
      <c r="E303" s="42">
        <f t="shared" si="158"/>
        <v>3.0429075897379206E-2</v>
      </c>
      <c r="F303" s="42">
        <f t="shared" si="158"/>
        <v>0.60300675504448598</v>
      </c>
      <c r="G303" s="42">
        <f t="shared" si="158"/>
        <v>0.35023693529302369</v>
      </c>
      <c r="H303" s="42">
        <f t="shared" si="158"/>
        <v>0.30837646645270517</v>
      </c>
      <c r="I303" s="42">
        <f t="shared" si="158"/>
        <v>0.7654090786736103</v>
      </c>
      <c r="J303" s="42">
        <f t="shared" si="158"/>
        <v>13.711477680047388</v>
      </c>
      <c r="K303" s="42">
        <f t="shared" si="158"/>
        <v>4.1975622604138714</v>
      </c>
      <c r="L303" s="42">
        <f t="shared" si="158"/>
        <v>0.27356891594953381</v>
      </c>
      <c r="M303" s="42">
        <f t="shared" si="158"/>
        <v>0.47240903188901323</v>
      </c>
      <c r="N303" s="42">
        <f t="shared" si="158"/>
        <v>2.4738118397699989</v>
      </c>
      <c r="Q303" s="42">
        <f t="shared" si="159"/>
        <v>2.5834345688864328E-2</v>
      </c>
      <c r="R303" s="42">
        <f t="shared" si="159"/>
        <v>0.35387597671105425</v>
      </c>
      <c r="S303" s="42">
        <f t="shared" si="159"/>
        <v>0.28462893031149816</v>
      </c>
      <c r="T303" s="42">
        <f t="shared" si="159"/>
        <v>0.24237060676711131</v>
      </c>
      <c r="U303" s="42">
        <f t="shared" si="159"/>
        <v>0.72837454266564672</v>
      </c>
      <c r="V303" s="42">
        <f t="shared" si="159"/>
        <v>10.24501358226011</v>
      </c>
      <c r="W303" s="42">
        <f t="shared" si="159"/>
        <v>3.752044834100889</v>
      </c>
      <c r="X303" s="42">
        <f t="shared" si="159"/>
        <v>0.21847877526118811</v>
      </c>
      <c r="Y303" s="42">
        <f t="shared" si="159"/>
        <v>0.39973374759264424</v>
      </c>
      <c r="Z303" s="42">
        <f t="shared" si="159"/>
        <v>1.2013889414063117</v>
      </c>
      <c r="AC303" s="42">
        <f t="shared" si="160"/>
        <v>3.5023806105893937E-2</v>
      </c>
      <c r="AD303" s="42">
        <f t="shared" si="160"/>
        <v>0.85213753337791887</v>
      </c>
      <c r="AE303" s="42">
        <f t="shared" si="160"/>
        <v>0.44998009319797311</v>
      </c>
      <c r="AF303" s="42">
        <f t="shared" si="160"/>
        <v>0.46473928262800035</v>
      </c>
      <c r="AG303" s="42">
        <f t="shared" si="160"/>
        <v>0.77617966768407276</v>
      </c>
      <c r="AH303" s="42">
        <f t="shared" si="160"/>
        <v>17.177941777834668</v>
      </c>
      <c r="AI303" s="42">
        <f t="shared" si="160"/>
        <v>4.6430796867268542</v>
      </c>
      <c r="AJ303" s="42">
        <f t="shared" si="160"/>
        <v>0.34645682599509298</v>
      </c>
      <c r="AK303" s="42">
        <f t="shared" si="160"/>
        <v>0.53206420799307685</v>
      </c>
      <c r="AL303" s="42">
        <f t="shared" si="160"/>
        <v>3.7462347381336856</v>
      </c>
    </row>
    <row r="304" spans="4:38">
      <c r="D304" s="52">
        <f t="shared" si="154"/>
        <v>5.25</v>
      </c>
      <c r="E304" s="42">
        <f t="shared" si="158"/>
        <v>2.5442469736829482E-2</v>
      </c>
      <c r="F304" s="42">
        <f t="shared" si="158"/>
        <v>0.47237513252421426</v>
      </c>
      <c r="G304" s="42">
        <f t="shared" si="158"/>
        <v>0.33676561327455817</v>
      </c>
      <c r="H304" s="42">
        <f t="shared" si="158"/>
        <v>0.28351091341899531</v>
      </c>
      <c r="I304" s="42">
        <f t="shared" si="158"/>
        <v>0.74178377860469524</v>
      </c>
      <c r="J304" s="42">
        <f t="shared" si="158"/>
        <v>13.743490157047457</v>
      </c>
      <c r="K304" s="42">
        <f t="shared" si="158"/>
        <v>4.1144267080451291</v>
      </c>
      <c r="L304" s="42">
        <f t="shared" si="158"/>
        <v>0.26582653221778052</v>
      </c>
      <c r="M304" s="42">
        <f t="shared" si="158"/>
        <v>0.46335316474620947</v>
      </c>
      <c r="N304" s="42">
        <f t="shared" si="158"/>
        <v>2.1555069303756467</v>
      </c>
      <c r="Q304" s="42">
        <f t="shared" si="159"/>
        <v>2.1397035466241478E-2</v>
      </c>
      <c r="R304" s="42">
        <f t="shared" si="159"/>
        <v>0.24864897969771338</v>
      </c>
      <c r="S304" s="42">
        <f t="shared" si="159"/>
        <v>0.26175496405213311</v>
      </c>
      <c r="T304" s="42">
        <f t="shared" si="159"/>
        <v>0.22663601432918129</v>
      </c>
      <c r="U304" s="42">
        <f t="shared" si="159"/>
        <v>0.71303558845462589</v>
      </c>
      <c r="V304" s="42">
        <f t="shared" si="159"/>
        <v>10.28277791570884</v>
      </c>
      <c r="W304" s="42">
        <f t="shared" si="159"/>
        <v>3.6967829151292522</v>
      </c>
      <c r="X304" s="42">
        <f t="shared" si="159"/>
        <v>0.21525429346378139</v>
      </c>
      <c r="Y304" s="42">
        <f t="shared" si="159"/>
        <v>0.39641104591610715</v>
      </c>
      <c r="Z304" s="42">
        <f t="shared" si="159"/>
        <v>1.136282173353961</v>
      </c>
      <c r="AC304" s="42">
        <f t="shared" si="160"/>
        <v>2.9487904007417489E-2</v>
      </c>
      <c r="AD304" s="42">
        <f t="shared" si="160"/>
        <v>0.69610128535071514</v>
      </c>
      <c r="AE304" s="42">
        <f t="shared" si="160"/>
        <v>0.43466696396119825</v>
      </c>
      <c r="AF304" s="42">
        <f t="shared" si="160"/>
        <v>0.3989531583159221</v>
      </c>
      <c r="AG304" s="42">
        <f t="shared" si="160"/>
        <v>0.74742116197380803</v>
      </c>
      <c r="AH304" s="42">
        <f t="shared" si="160"/>
        <v>17.204202398386027</v>
      </c>
      <c r="AI304" s="42">
        <f t="shared" si="160"/>
        <v>4.5320705009610105</v>
      </c>
      <c r="AJ304" s="42">
        <f t="shared" si="160"/>
        <v>0.32821221795147004</v>
      </c>
      <c r="AK304" s="42">
        <f t="shared" si="160"/>
        <v>0.52054924198987418</v>
      </c>
      <c r="AL304" s="42">
        <f t="shared" si="160"/>
        <v>3.1747316873973208</v>
      </c>
    </row>
    <row r="305" spans="4:38">
      <c r="D305" s="52">
        <f t="shared" si="154"/>
        <v>5.5</v>
      </c>
      <c r="E305" s="42">
        <f t="shared" si="158"/>
        <v>2.1322786014869536E-2</v>
      </c>
      <c r="F305" s="42">
        <f t="shared" si="158"/>
        <v>0.36700240725814159</v>
      </c>
      <c r="G305" s="42">
        <f t="shared" si="158"/>
        <v>0.32543453383184023</v>
      </c>
      <c r="H305" s="42">
        <f t="shared" si="158"/>
        <v>0.26486174864371337</v>
      </c>
      <c r="I305" s="42">
        <f t="shared" si="158"/>
        <v>0.71922770899607291</v>
      </c>
      <c r="J305" s="42">
        <f t="shared" si="158"/>
        <v>13.767499514797485</v>
      </c>
      <c r="K305" s="42">
        <f t="shared" si="158"/>
        <v>4.0482664778878057</v>
      </c>
      <c r="L305" s="42">
        <f t="shared" si="158"/>
        <v>0.25905759725981375</v>
      </c>
      <c r="M305" s="42">
        <f t="shared" si="158"/>
        <v>0.45511454330674217</v>
      </c>
      <c r="N305" s="42">
        <f t="shared" si="158"/>
        <v>1.8948811251216389</v>
      </c>
      <c r="Q305" s="42">
        <f t="shared" si="159"/>
        <v>1.7713431042759006E-2</v>
      </c>
      <c r="R305" s="42">
        <f t="shared" si="159"/>
        <v>0.16321420872219045</v>
      </c>
      <c r="S305" s="42">
        <f t="shared" si="159"/>
        <v>0.2437443426960243</v>
      </c>
      <c r="T305" s="42">
        <f t="shared" si="159"/>
        <v>0.21483507000073329</v>
      </c>
      <c r="U305" s="42">
        <f t="shared" si="159"/>
        <v>0.69735985231585129</v>
      </c>
      <c r="V305" s="42">
        <f t="shared" si="159"/>
        <v>10.311101165795339</v>
      </c>
      <c r="W305" s="42">
        <f t="shared" si="159"/>
        <v>3.6528048434868974</v>
      </c>
      <c r="X305" s="42">
        <f t="shared" si="159"/>
        <v>0.21283593211572668</v>
      </c>
      <c r="Y305" s="42">
        <f t="shared" si="159"/>
        <v>0.39369205858495904</v>
      </c>
      <c r="Z305" s="42">
        <f t="shared" si="159"/>
        <v>1.0798344428202542</v>
      </c>
      <c r="AC305" s="42">
        <f t="shared" si="160"/>
        <v>2.4932140986980066E-2</v>
      </c>
      <c r="AD305" s="42">
        <f t="shared" si="160"/>
        <v>0.57079060579409169</v>
      </c>
      <c r="AE305" s="42">
        <f t="shared" si="160"/>
        <v>0.42044660898236197</v>
      </c>
      <c r="AF305" s="42">
        <f t="shared" si="160"/>
        <v>0.34710762730283018</v>
      </c>
      <c r="AG305" s="42">
        <f t="shared" si="160"/>
        <v>0.72258003300937224</v>
      </c>
      <c r="AH305" s="42">
        <f t="shared" si="160"/>
        <v>17.223897863799532</v>
      </c>
      <c r="AI305" s="42">
        <f t="shared" si="160"/>
        <v>4.4437281122887171</v>
      </c>
      <c r="AJ305" s="42">
        <f t="shared" si="160"/>
        <v>0.31204243534741694</v>
      </c>
      <c r="AK305" s="42">
        <f t="shared" si="160"/>
        <v>0.50993006710044098</v>
      </c>
      <c r="AL305" s="42">
        <f t="shared" si="160"/>
        <v>2.7099278074230186</v>
      </c>
    </row>
    <row r="306" spans="4:38">
      <c r="D306" s="52">
        <f t="shared" si="154"/>
        <v>5.75</v>
      </c>
      <c r="E306" s="42">
        <f t="shared" si="158"/>
        <v>1.8045056242630534E-2</v>
      </c>
      <c r="F306" s="42">
        <f t="shared" si="158"/>
        <v>0.29082556559169642</v>
      </c>
      <c r="G306" s="42">
        <f t="shared" si="158"/>
        <v>0.31616297885447842</v>
      </c>
      <c r="H306" s="42">
        <f t="shared" si="158"/>
        <v>0.25242897212685889</v>
      </c>
      <c r="I306" s="42">
        <f t="shared" si="158"/>
        <v>0.69742281431523212</v>
      </c>
      <c r="J306" s="42">
        <f t="shared" si="158"/>
        <v>13.783505753297471</v>
      </c>
      <c r="K306" s="42">
        <f t="shared" si="158"/>
        <v>4.0016931579744233</v>
      </c>
      <c r="L306" s="42">
        <f t="shared" si="158"/>
        <v>0.25329695261780688</v>
      </c>
      <c r="M306" s="42">
        <f t="shared" si="158"/>
        <v>0.44785610105573703</v>
      </c>
      <c r="N306" s="42">
        <f t="shared" si="158"/>
        <v>1.701071876098585</v>
      </c>
      <c r="Q306" s="42">
        <f t="shared" si="159"/>
        <v>1.4760149070043277E-2</v>
      </c>
      <c r="R306" s="42">
        <f t="shared" si="159"/>
        <v>0.10067769529578682</v>
      </c>
      <c r="S306" s="42">
        <f t="shared" si="159"/>
        <v>0.23118345252540123</v>
      </c>
      <c r="T306" s="42">
        <f t="shared" si="159"/>
        <v>0.20696777378176828</v>
      </c>
      <c r="U306" s="42">
        <f t="shared" si="159"/>
        <v>0.6810730424917002</v>
      </c>
      <c r="V306" s="42">
        <f t="shared" si="159"/>
        <v>10.329983332519705</v>
      </c>
      <c r="W306" s="42">
        <f t="shared" si="159"/>
        <v>3.6218465956860282</v>
      </c>
      <c r="X306" s="42">
        <f t="shared" si="159"/>
        <v>0.21122369121702364</v>
      </c>
      <c r="Y306" s="42">
        <f t="shared" si="159"/>
        <v>0.39160345711988248</v>
      </c>
      <c r="Z306" s="42">
        <f t="shared" si="159"/>
        <v>1.0335450236826109</v>
      </c>
      <c r="AC306" s="42">
        <f t="shared" si="160"/>
        <v>2.1329963415217638E-2</v>
      </c>
      <c r="AD306" s="42">
        <f t="shared" si="160"/>
        <v>0.48097343588760622</v>
      </c>
      <c r="AE306" s="42">
        <f t="shared" si="160"/>
        <v>0.40713915923891664</v>
      </c>
      <c r="AF306" s="42">
        <f t="shared" si="160"/>
        <v>0.310921046922919</v>
      </c>
      <c r="AG306" s="42">
        <f t="shared" si="160"/>
        <v>0.70144111916785745</v>
      </c>
      <c r="AH306" s="42">
        <f t="shared" si="160"/>
        <v>17.237028174075189</v>
      </c>
      <c r="AI306" s="42">
        <f t="shared" si="160"/>
        <v>4.3815397202628237</v>
      </c>
      <c r="AJ306" s="42">
        <f t="shared" si="160"/>
        <v>0.29832619093196477</v>
      </c>
      <c r="AK306" s="42">
        <f t="shared" si="160"/>
        <v>0.50039697257991944</v>
      </c>
      <c r="AL306" s="42">
        <f t="shared" si="160"/>
        <v>2.3685987285145598</v>
      </c>
    </row>
    <row r="307" spans="4:38">
      <c r="D307" s="52">
        <f t="shared" si="154"/>
        <v>6</v>
      </c>
      <c r="E307" s="42">
        <f t="shared" si="158"/>
        <v>1.5584311931243442E-2</v>
      </c>
      <c r="F307" s="42">
        <f t="shared" si="158"/>
        <v>0.24778159387030896</v>
      </c>
      <c r="G307" s="42">
        <f t="shared" si="158"/>
        <v>0.3088702302320816</v>
      </c>
      <c r="H307" s="42">
        <f t="shared" si="158"/>
        <v>0.24621258386843092</v>
      </c>
      <c r="I307" s="42">
        <f t="shared" si="158"/>
        <v>0.6760510390296619</v>
      </c>
      <c r="J307" s="42">
        <f t="shared" si="158"/>
        <v>13.791508872547464</v>
      </c>
      <c r="K307" s="42">
        <f t="shared" si="158"/>
        <v>3.9773183363375177</v>
      </c>
      <c r="L307" s="42">
        <f t="shared" si="158"/>
        <v>0.24857943983393346</v>
      </c>
      <c r="M307" s="42">
        <f t="shared" si="158"/>
        <v>0.44174077147831903</v>
      </c>
      <c r="N307" s="42">
        <f t="shared" si="158"/>
        <v>1.5832166353970876</v>
      </c>
      <c r="Q307" s="42">
        <f t="shared" si="159"/>
        <v>1.2513806199720746E-2</v>
      </c>
      <c r="R307" s="42">
        <f t="shared" si="159"/>
        <v>6.4145470929803411E-2</v>
      </c>
      <c r="S307" s="42">
        <f t="shared" si="159"/>
        <v>0.22465867982249405</v>
      </c>
      <c r="T307" s="42">
        <f t="shared" si="159"/>
        <v>0.20303412567228576</v>
      </c>
      <c r="U307" s="42">
        <f t="shared" si="159"/>
        <v>0.66390086722454877</v>
      </c>
      <c r="V307" s="42">
        <f t="shared" si="159"/>
        <v>10.339424415881886</v>
      </c>
      <c r="W307" s="42">
        <f t="shared" si="159"/>
        <v>3.6056441482388446</v>
      </c>
      <c r="X307" s="42">
        <f t="shared" si="159"/>
        <v>0.21041757076767204</v>
      </c>
      <c r="Y307" s="42">
        <f t="shared" si="159"/>
        <v>0.39017191304155929</v>
      </c>
      <c r="Z307" s="42">
        <f t="shared" si="159"/>
        <v>0.99891318981845978</v>
      </c>
      <c r="AC307" s="42">
        <f t="shared" si="160"/>
        <v>1.8654817662766089E-2</v>
      </c>
      <c r="AD307" s="42">
        <f t="shared" si="160"/>
        <v>0.43141771681081481</v>
      </c>
      <c r="AE307" s="42">
        <f t="shared" si="160"/>
        <v>0.39456474570831357</v>
      </c>
      <c r="AF307" s="42">
        <f t="shared" si="160"/>
        <v>0.29211177451038267</v>
      </c>
      <c r="AG307" s="42">
        <f t="shared" si="160"/>
        <v>0.68378925882635444</v>
      </c>
      <c r="AH307" s="42">
        <f t="shared" si="160"/>
        <v>17.243593329213034</v>
      </c>
      <c r="AI307" s="42">
        <f t="shared" si="160"/>
        <v>4.348992524436186</v>
      </c>
      <c r="AJ307" s="42">
        <f t="shared" si="160"/>
        <v>0.28744219745414423</v>
      </c>
      <c r="AK307" s="42">
        <f t="shared" si="160"/>
        <v>0.49214024768345144</v>
      </c>
      <c r="AL307" s="42">
        <f t="shared" si="160"/>
        <v>2.1675200809757205</v>
      </c>
    </row>
    <row r="308" spans="4:38">
      <c r="D308" s="52">
        <f t="shared" si="154"/>
        <v>6.25</v>
      </c>
      <c r="E308" s="42">
        <f t="shared" ref="E308:N323" si="161">($D218-$D217)/8*(E217+3*((2*E217+E218)/3)+3*((E217+2*E218)/3)+E218)</f>
        <v>1.3748790959929761E-2</v>
      </c>
      <c r="F308" s="42">
        <f t="shared" si="161"/>
        <v>0.23182340700037102</v>
      </c>
      <c r="G308" s="42">
        <f t="shared" si="161"/>
        <v>0.3031019454311048</v>
      </c>
      <c r="H308" s="42">
        <f t="shared" si="161"/>
        <v>0.24472094917007964</v>
      </c>
      <c r="I308" s="42">
        <f t="shared" si="161"/>
        <v>0.6551631310568008</v>
      </c>
      <c r="J308" s="42">
        <f t="shared" si="161"/>
        <v>13.788460840420408</v>
      </c>
      <c r="K308" s="42">
        <f t="shared" si="161"/>
        <v>3.9712675416785892</v>
      </c>
      <c r="L308" s="42">
        <f t="shared" si="161"/>
        <v>0.24472010698172297</v>
      </c>
      <c r="M308" s="42">
        <f t="shared" si="161"/>
        <v>0.43664635446064443</v>
      </c>
      <c r="N308" s="42">
        <f t="shared" si="161"/>
        <v>1.5278120836676712</v>
      </c>
      <c r="Q308" s="42">
        <f t="shared" ref="Q308:Z323" si="162">($D218-$D217)/8*(Q217+3*((2*Q217+Q218)/3)+3*((Q217+2*Q218)/3)+Q218)</f>
        <v>1.0809359330379898E-2</v>
      </c>
      <c r="R308" s="42">
        <f t="shared" si="162"/>
        <v>4.8922952964935956E-2</v>
      </c>
      <c r="S308" s="42">
        <f t="shared" si="162"/>
        <v>0.22299782195842044</v>
      </c>
      <c r="T308" s="42">
        <f t="shared" si="162"/>
        <v>0.20207430330081744</v>
      </c>
      <c r="U308" s="42">
        <f t="shared" si="162"/>
        <v>0.64604904533261487</v>
      </c>
      <c r="V308" s="42">
        <f t="shared" si="162"/>
        <v>10.33639472505336</v>
      </c>
      <c r="W308" s="42">
        <f t="shared" si="162"/>
        <v>3.6015868085396185</v>
      </c>
      <c r="X308" s="42">
        <f t="shared" si="162"/>
        <v>0.21022300090483659</v>
      </c>
      <c r="Y308" s="42">
        <f t="shared" si="162"/>
        <v>0.3892593631461353</v>
      </c>
      <c r="Z308" s="42">
        <f t="shared" si="162"/>
        <v>0.97417610243198616</v>
      </c>
      <c r="AC308" s="42">
        <f t="shared" ref="AC308:AL323" si="163">($D218-$D217)/8*(AC217+3*((2*AC217+AC218)/3)+3*((AC217+2*AC218)/3)+AC218)</f>
        <v>1.6688222589479669E-2</v>
      </c>
      <c r="AD308" s="42">
        <f t="shared" si="163"/>
        <v>0.41472386103580555</v>
      </c>
      <c r="AE308" s="42">
        <f t="shared" si="163"/>
        <v>0.38263004384861637</v>
      </c>
      <c r="AF308" s="42">
        <f t="shared" si="163"/>
        <v>0.28736759503934184</v>
      </c>
      <c r="AG308" s="42">
        <f t="shared" si="163"/>
        <v>0.66886026942131405</v>
      </c>
      <c r="AH308" s="42">
        <f t="shared" si="163"/>
        <v>17.240526955787509</v>
      </c>
      <c r="AI308" s="42">
        <f t="shared" si="163"/>
        <v>4.3409482748175563</v>
      </c>
      <c r="AJ308" s="42">
        <f t="shared" si="163"/>
        <v>0.27900840557354367</v>
      </c>
      <c r="AK308" s="42">
        <f t="shared" si="163"/>
        <v>0.48501717546968059</v>
      </c>
      <c r="AL308" s="42">
        <f t="shared" si="163"/>
        <v>2.081448064903368</v>
      </c>
    </row>
    <row r="309" spans="4:38">
      <c r="D309" s="52">
        <f t="shared" si="154"/>
        <v>6.5</v>
      </c>
      <c r="E309" s="42">
        <f t="shared" si="161"/>
        <v>1.218826040562428E-2</v>
      </c>
      <c r="F309" s="42">
        <f t="shared" si="161"/>
        <v>0.22560751966742787</v>
      </c>
      <c r="G309" s="42">
        <f t="shared" si="161"/>
        <v>0.29805706353164463</v>
      </c>
      <c r="H309" s="42">
        <f t="shared" si="161"/>
        <v>0.24497079863510282</v>
      </c>
      <c r="I309" s="42">
        <f t="shared" si="161"/>
        <v>0.6352846602748714</v>
      </c>
      <c r="J309" s="42">
        <f t="shared" si="161"/>
        <v>13.768543951760593</v>
      </c>
      <c r="K309" s="42">
        <f t="shared" si="161"/>
        <v>3.9723097140239538</v>
      </c>
      <c r="L309" s="42">
        <f t="shared" si="161"/>
        <v>0.2413025948186662</v>
      </c>
      <c r="M309" s="42">
        <f t="shared" si="161"/>
        <v>0.4321112051281914</v>
      </c>
      <c r="N309" s="42">
        <f t="shared" si="161"/>
        <v>1.4956683127572608</v>
      </c>
      <c r="Q309" s="42">
        <f t="shared" si="162"/>
        <v>9.3479000570291671E-3</v>
      </c>
      <c r="R309" s="42">
        <f t="shared" si="162"/>
        <v>4.1479600734175087E-2</v>
      </c>
      <c r="S309" s="42">
        <f t="shared" si="162"/>
        <v>0.22307462529911004</v>
      </c>
      <c r="T309" s="42">
        <f t="shared" si="162"/>
        <v>0.20216866192442817</v>
      </c>
      <c r="U309" s="42">
        <f t="shared" si="162"/>
        <v>0.62829473679582892</v>
      </c>
      <c r="V309" s="42">
        <f t="shared" si="162"/>
        <v>10.315111562471035</v>
      </c>
      <c r="W309" s="42">
        <f t="shared" si="162"/>
        <v>3.6021385560272838</v>
      </c>
      <c r="X309" s="42">
        <f t="shared" si="162"/>
        <v>0.21025084190284526</v>
      </c>
      <c r="Y309" s="42">
        <f t="shared" si="162"/>
        <v>0.38855411899832337</v>
      </c>
      <c r="Z309" s="42">
        <f t="shared" si="162"/>
        <v>0.95380905209498579</v>
      </c>
      <c r="AC309" s="42">
        <f t="shared" si="163"/>
        <v>1.5028620754219381E-2</v>
      </c>
      <c r="AD309" s="42">
        <f t="shared" si="163"/>
        <v>0.40973543860068051</v>
      </c>
      <c r="AE309" s="42">
        <f t="shared" si="163"/>
        <v>0.37138822993934972</v>
      </c>
      <c r="AF309" s="42">
        <f t="shared" si="163"/>
        <v>0.28777293534577747</v>
      </c>
      <c r="AG309" s="42">
        <f t="shared" si="163"/>
        <v>0.65541266798951814</v>
      </c>
      <c r="AH309" s="42">
        <f t="shared" si="163"/>
        <v>17.221976341050155</v>
      </c>
      <c r="AI309" s="42">
        <f t="shared" si="163"/>
        <v>4.3424808720206292</v>
      </c>
      <c r="AJ309" s="42">
        <f t="shared" si="163"/>
        <v>0.27175576627729725</v>
      </c>
      <c r="AK309" s="42">
        <f t="shared" si="163"/>
        <v>0.47848860304903673</v>
      </c>
      <c r="AL309" s="42">
        <f t="shared" si="163"/>
        <v>2.0375275734195406</v>
      </c>
    </row>
    <row r="310" spans="4:38">
      <c r="D310" s="52">
        <f t="shared" si="154"/>
        <v>6.75</v>
      </c>
      <c r="E310" s="42">
        <f t="shared" si="161"/>
        <v>1.0731765221605807E-2</v>
      </c>
      <c r="F310" s="42">
        <f t="shared" si="161"/>
        <v>0.21980602482334791</v>
      </c>
      <c r="G310" s="42">
        <f t="shared" si="161"/>
        <v>0.29334850709214833</v>
      </c>
      <c r="H310" s="42">
        <f t="shared" si="161"/>
        <v>0.24547049756514822</v>
      </c>
      <c r="I310" s="42">
        <f t="shared" si="161"/>
        <v>0.61673142087840371</v>
      </c>
      <c r="J310" s="42">
        <f t="shared" si="161"/>
        <v>13.729406072186878</v>
      </c>
      <c r="K310" s="42">
        <f t="shared" si="161"/>
        <v>3.9743940587146875</v>
      </c>
      <c r="L310" s="42">
        <f t="shared" si="161"/>
        <v>0.23811291679981306</v>
      </c>
      <c r="M310" s="42">
        <f t="shared" si="161"/>
        <v>0.42787734546284467</v>
      </c>
      <c r="N310" s="42">
        <f t="shared" si="161"/>
        <v>1.4656674599075437</v>
      </c>
      <c r="Q310" s="42">
        <f t="shared" si="162"/>
        <v>7.9838714019018191E-3</v>
      </c>
      <c r="R310" s="42">
        <f t="shared" si="162"/>
        <v>3.4532471985464976E-2</v>
      </c>
      <c r="S310" s="42">
        <f t="shared" si="162"/>
        <v>0.2232282319804898</v>
      </c>
      <c r="T310" s="42">
        <f t="shared" si="162"/>
        <v>0.20235737917164903</v>
      </c>
      <c r="U310" s="42">
        <f t="shared" si="162"/>
        <v>0.61107223689709322</v>
      </c>
      <c r="V310" s="42">
        <f t="shared" si="162"/>
        <v>10.273236947541211</v>
      </c>
      <c r="W310" s="42">
        <f t="shared" si="162"/>
        <v>3.603242051002614</v>
      </c>
      <c r="X310" s="42">
        <f t="shared" si="162"/>
        <v>0.21030652389886256</v>
      </c>
      <c r="Y310" s="42">
        <f t="shared" si="162"/>
        <v>0.38789589112703171</v>
      </c>
      <c r="Z310" s="42">
        <f t="shared" si="162"/>
        <v>0.93479980511378602</v>
      </c>
      <c r="AC310" s="42">
        <f t="shared" si="163"/>
        <v>1.3479659041309789E-2</v>
      </c>
      <c r="AD310" s="42">
        <f t="shared" si="163"/>
        <v>0.40507957766123087</v>
      </c>
      <c r="AE310" s="42">
        <f t="shared" si="163"/>
        <v>0.36089587029070097</v>
      </c>
      <c r="AF310" s="42">
        <f t="shared" si="163"/>
        <v>0.2885836159586479</v>
      </c>
      <c r="AG310" s="42">
        <f t="shared" si="163"/>
        <v>0.64286157331984273</v>
      </c>
      <c r="AH310" s="42">
        <f t="shared" si="163"/>
        <v>17.185575196832453</v>
      </c>
      <c r="AI310" s="42">
        <f t="shared" si="163"/>
        <v>4.3455460664267713</v>
      </c>
      <c r="AJ310" s="42">
        <f t="shared" si="163"/>
        <v>0.26498663626746716</v>
      </c>
      <c r="AK310" s="42">
        <f t="shared" si="163"/>
        <v>0.47225323910087758</v>
      </c>
      <c r="AL310" s="42">
        <f t="shared" si="163"/>
        <v>1.9965351147012997</v>
      </c>
    </row>
    <row r="311" spans="4:38">
      <c r="D311" s="52">
        <f t="shared" si="154"/>
        <v>7</v>
      </c>
      <c r="E311" s="42">
        <f t="shared" si="161"/>
        <v>9.379305407874388E-3</v>
      </c>
      <c r="F311" s="42">
        <f t="shared" si="161"/>
        <v>0.21441892246813057</v>
      </c>
      <c r="G311" s="42">
        <f t="shared" si="161"/>
        <v>0.28897627611261634</v>
      </c>
      <c r="H311" s="42">
        <f t="shared" si="161"/>
        <v>0.24622004596021629</v>
      </c>
      <c r="I311" s="42">
        <f t="shared" si="161"/>
        <v>0.59950341286739817</v>
      </c>
      <c r="J311" s="42">
        <f t="shared" si="161"/>
        <v>13.671882278994254</v>
      </c>
      <c r="K311" s="42">
        <f t="shared" si="161"/>
        <v>3.9775205757507961</v>
      </c>
      <c r="L311" s="42">
        <f t="shared" si="161"/>
        <v>0.23515107292516391</v>
      </c>
      <c r="M311" s="42">
        <f t="shared" si="161"/>
        <v>0.42394477546460452</v>
      </c>
      <c r="N311" s="42">
        <f t="shared" si="161"/>
        <v>1.4378095251185197</v>
      </c>
      <c r="Q311" s="42">
        <f t="shared" si="162"/>
        <v>6.7172733649978594E-3</v>
      </c>
      <c r="R311" s="42">
        <f t="shared" si="162"/>
        <v>2.8081566718805583E-2</v>
      </c>
      <c r="S311" s="42">
        <f t="shared" si="162"/>
        <v>0.22345864200255919</v>
      </c>
      <c r="T311" s="42">
        <f t="shared" si="162"/>
        <v>0.20264045504248013</v>
      </c>
      <c r="U311" s="42">
        <f t="shared" si="162"/>
        <v>0.5943815456364081</v>
      </c>
      <c r="V311" s="42">
        <f t="shared" si="162"/>
        <v>10.21160093254567</v>
      </c>
      <c r="W311" s="42">
        <f t="shared" si="162"/>
        <v>3.6048972934656138</v>
      </c>
      <c r="X311" s="42">
        <f t="shared" si="162"/>
        <v>0.21039004689288904</v>
      </c>
      <c r="Y311" s="42">
        <f t="shared" si="162"/>
        <v>0.38728467953226109</v>
      </c>
      <c r="Z311" s="42">
        <f t="shared" si="162"/>
        <v>0.91714836148838674</v>
      </c>
      <c r="AC311" s="42">
        <f t="shared" si="163"/>
        <v>1.2041337450750939E-2</v>
      </c>
      <c r="AD311" s="42">
        <f t="shared" si="163"/>
        <v>0.40075627821745602</v>
      </c>
      <c r="AE311" s="42">
        <f t="shared" si="163"/>
        <v>0.35115296490266978</v>
      </c>
      <c r="AF311" s="42">
        <f t="shared" si="163"/>
        <v>0.28979963687795346</v>
      </c>
      <c r="AG311" s="42">
        <f t="shared" si="163"/>
        <v>0.6312069854122867</v>
      </c>
      <c r="AH311" s="42">
        <f t="shared" si="163"/>
        <v>17.132163625442786</v>
      </c>
      <c r="AI311" s="42">
        <f t="shared" si="163"/>
        <v>4.3501438580359828</v>
      </c>
      <c r="AJ311" s="42">
        <f t="shared" si="163"/>
        <v>0.25870101554405373</v>
      </c>
      <c r="AK311" s="42">
        <f t="shared" si="163"/>
        <v>0.46631108362520357</v>
      </c>
      <c r="AL311" s="42">
        <f t="shared" si="163"/>
        <v>1.9584706887486505</v>
      </c>
    </row>
    <row r="312" spans="4:38">
      <c r="D312" s="52">
        <f t="shared" si="154"/>
        <v>7.25</v>
      </c>
      <c r="E312" s="42">
        <f t="shared" si="161"/>
        <v>8.1308809644300012E-3</v>
      </c>
      <c r="F312" s="42">
        <f t="shared" si="161"/>
        <v>0.20944621260177632</v>
      </c>
      <c r="G312" s="42">
        <f t="shared" si="161"/>
        <v>0.28494037059304816</v>
      </c>
      <c r="H312" s="42">
        <f t="shared" si="161"/>
        <v>0.24721944382030803</v>
      </c>
      <c r="I312" s="42">
        <f t="shared" si="161"/>
        <v>0.58360063624185443</v>
      </c>
      <c r="J312" s="42">
        <f t="shared" si="161"/>
        <v>13.596807649477858</v>
      </c>
      <c r="K312" s="42">
        <f t="shared" si="161"/>
        <v>3.9816892651322742</v>
      </c>
      <c r="L312" s="42">
        <f t="shared" si="161"/>
        <v>0.23241706319471828</v>
      </c>
      <c r="M312" s="42">
        <f t="shared" si="161"/>
        <v>0.42031349513347066</v>
      </c>
      <c r="N312" s="42">
        <f t="shared" si="161"/>
        <v>1.4120945083901892</v>
      </c>
      <c r="Q312" s="42">
        <f t="shared" si="162"/>
        <v>5.5481059463172826E-3</v>
      </c>
      <c r="R312" s="42">
        <f t="shared" si="162"/>
        <v>2.2126884934196903E-2</v>
      </c>
      <c r="S312" s="42">
        <f t="shared" si="162"/>
        <v>0.22376585536531818</v>
      </c>
      <c r="T312" s="42">
        <f t="shared" si="162"/>
        <v>0.2030178895369219</v>
      </c>
      <c r="U312" s="42">
        <f t="shared" si="162"/>
        <v>0.57822266301377323</v>
      </c>
      <c r="V312" s="42">
        <f t="shared" si="162"/>
        <v>10.131033569766208</v>
      </c>
      <c r="W312" s="42">
        <f t="shared" si="162"/>
        <v>3.6071042834162843</v>
      </c>
      <c r="X312" s="42">
        <f t="shared" si="162"/>
        <v>0.21050141088492469</v>
      </c>
      <c r="Y312" s="42">
        <f t="shared" si="162"/>
        <v>0.38672048421401128</v>
      </c>
      <c r="Z312" s="42">
        <f t="shared" si="162"/>
        <v>0.90085472121878718</v>
      </c>
      <c r="AC312" s="42">
        <f t="shared" si="163"/>
        <v>1.0713655982542741E-2</v>
      </c>
      <c r="AD312" s="42">
        <f t="shared" si="163"/>
        <v>0.3967655402693559</v>
      </c>
      <c r="AE312" s="42">
        <f t="shared" si="163"/>
        <v>0.3421595137752565</v>
      </c>
      <c r="AF312" s="42">
        <f t="shared" si="163"/>
        <v>0.29142099810369415</v>
      </c>
      <c r="AG312" s="42">
        <f t="shared" si="163"/>
        <v>0.62044890426685018</v>
      </c>
      <c r="AH312" s="42">
        <f t="shared" si="163"/>
        <v>17.06258172918951</v>
      </c>
      <c r="AI312" s="42">
        <f t="shared" si="163"/>
        <v>4.3562742468482636</v>
      </c>
      <c r="AJ312" s="42">
        <f t="shared" si="163"/>
        <v>0.25289890410705662</v>
      </c>
      <c r="AK312" s="42">
        <f t="shared" si="163"/>
        <v>0.46066213662201433</v>
      </c>
      <c r="AL312" s="42">
        <f t="shared" si="163"/>
        <v>1.9233342955615926</v>
      </c>
    </row>
    <row r="313" spans="4:38">
      <c r="D313" s="52">
        <f t="shared" si="154"/>
        <v>7.5</v>
      </c>
      <c r="E313" s="42">
        <f t="shared" si="161"/>
        <v>6.9864918912726417E-3</v>
      </c>
      <c r="F313" s="42">
        <f t="shared" si="161"/>
        <v>0.20488789522428513</v>
      </c>
      <c r="G313" s="42">
        <f t="shared" si="161"/>
        <v>0.28124079053344431</v>
      </c>
      <c r="H313" s="42">
        <f t="shared" si="161"/>
        <v>0.24846869114542253</v>
      </c>
      <c r="I313" s="42">
        <f t="shared" si="161"/>
        <v>0.56902309100177284</v>
      </c>
      <c r="J313" s="42">
        <f t="shared" si="161"/>
        <v>13.505017260932783</v>
      </c>
      <c r="K313" s="42">
        <f t="shared" si="161"/>
        <v>3.9869001268591169</v>
      </c>
      <c r="L313" s="42">
        <f t="shared" si="161"/>
        <v>0.22991088760847672</v>
      </c>
      <c r="M313" s="42">
        <f t="shared" si="161"/>
        <v>0.41698350446944299</v>
      </c>
      <c r="N313" s="42">
        <f t="shared" si="161"/>
        <v>1.3885224097225521</v>
      </c>
      <c r="Q313" s="42">
        <f t="shared" si="162"/>
        <v>4.4763691458600853E-3</v>
      </c>
      <c r="R313" s="42">
        <f t="shared" si="162"/>
        <v>1.6668426631638977E-2</v>
      </c>
      <c r="S313" s="42">
        <f t="shared" si="162"/>
        <v>0.22414987206876683</v>
      </c>
      <c r="T313" s="42">
        <f t="shared" si="162"/>
        <v>0.20348968265497386</v>
      </c>
      <c r="U313" s="42">
        <f t="shared" si="162"/>
        <v>0.56259558902918871</v>
      </c>
      <c r="V313" s="42">
        <f t="shared" si="162"/>
        <v>10.032364911484608</v>
      </c>
      <c r="W313" s="42">
        <f t="shared" si="162"/>
        <v>3.6098630208546192</v>
      </c>
      <c r="X313" s="42">
        <f t="shared" si="162"/>
        <v>0.21064061587496902</v>
      </c>
      <c r="Y313" s="42">
        <f t="shared" si="162"/>
        <v>0.38620330517228219</v>
      </c>
      <c r="Z313" s="42">
        <f t="shared" si="162"/>
        <v>0.88591888430498722</v>
      </c>
      <c r="AC313" s="42">
        <f t="shared" si="163"/>
        <v>9.4966146366851877E-3</v>
      </c>
      <c r="AD313" s="42">
        <f t="shared" si="163"/>
        <v>0.39310736381693051</v>
      </c>
      <c r="AE313" s="42">
        <f t="shared" si="163"/>
        <v>0.33391551690846083</v>
      </c>
      <c r="AF313" s="42">
        <f t="shared" si="163"/>
        <v>0.29344769963587014</v>
      </c>
      <c r="AG313" s="42">
        <f t="shared" si="163"/>
        <v>0.61058732988353315</v>
      </c>
      <c r="AH313" s="42">
        <f t="shared" si="163"/>
        <v>16.977669610381014</v>
      </c>
      <c r="AI313" s="42">
        <f t="shared" si="163"/>
        <v>4.3639372328636128</v>
      </c>
      <c r="AJ313" s="42">
        <f t="shared" si="163"/>
        <v>0.24758030195647582</v>
      </c>
      <c r="AK313" s="42">
        <f t="shared" si="163"/>
        <v>0.45530639809130968</v>
      </c>
      <c r="AL313" s="42">
        <f t="shared" si="163"/>
        <v>1.8911259351401211</v>
      </c>
    </row>
    <row r="314" spans="4:38">
      <c r="D314" s="52">
        <f t="shared" si="154"/>
        <v>7.75</v>
      </c>
      <c r="E314" s="42">
        <f t="shared" si="161"/>
        <v>5.9461381884023147E-3</v>
      </c>
      <c r="F314" s="42">
        <f t="shared" si="161"/>
        <v>0.20074397033565655</v>
      </c>
      <c r="G314" s="42">
        <f t="shared" si="161"/>
        <v>0.27787753593380432</v>
      </c>
      <c r="H314" s="42">
        <f t="shared" si="161"/>
        <v>0.24996778793555918</v>
      </c>
      <c r="I314" s="42">
        <f t="shared" si="161"/>
        <v>0.55577077714715351</v>
      </c>
      <c r="J314" s="42">
        <f t="shared" si="161"/>
        <v>13.397346190654119</v>
      </c>
      <c r="K314" s="42">
        <f t="shared" si="161"/>
        <v>3.9931531609313282</v>
      </c>
      <c r="L314" s="42">
        <f t="shared" si="161"/>
        <v>0.22763254616643874</v>
      </c>
      <c r="M314" s="42">
        <f t="shared" si="161"/>
        <v>0.413954803472522</v>
      </c>
      <c r="N314" s="42">
        <f t="shared" si="161"/>
        <v>1.3670932291156133</v>
      </c>
      <c r="Q314" s="42">
        <f t="shared" si="162"/>
        <v>3.5020629636262706E-3</v>
      </c>
      <c r="R314" s="42">
        <f t="shared" si="162"/>
        <v>1.170619181113176E-2</v>
      </c>
      <c r="S314" s="42">
        <f t="shared" si="162"/>
        <v>0.22461069211290507</v>
      </c>
      <c r="T314" s="42">
        <f t="shared" si="162"/>
        <v>0.2040558343966361</v>
      </c>
      <c r="U314" s="42">
        <f t="shared" si="162"/>
        <v>0.54750032368265467</v>
      </c>
      <c r="V314" s="42">
        <f t="shared" si="162"/>
        <v>9.9164250099826532</v>
      </c>
      <c r="W314" s="42">
        <f t="shared" si="162"/>
        <v>3.6131735057806207</v>
      </c>
      <c r="X314" s="42">
        <f t="shared" si="162"/>
        <v>0.21080766186302197</v>
      </c>
      <c r="Y314" s="42">
        <f t="shared" si="162"/>
        <v>0.38573314240707413</v>
      </c>
      <c r="Z314" s="42">
        <f t="shared" si="162"/>
        <v>0.87234085074698764</v>
      </c>
      <c r="AC314" s="42">
        <f t="shared" si="163"/>
        <v>8.3902134131783532E-3</v>
      </c>
      <c r="AD314" s="42">
        <f t="shared" si="163"/>
        <v>0.38978174886018047</v>
      </c>
      <c r="AE314" s="42">
        <f t="shared" si="163"/>
        <v>0.3264209743022829</v>
      </c>
      <c r="AF314" s="42">
        <f t="shared" si="163"/>
        <v>0.29587974147448176</v>
      </c>
      <c r="AG314" s="42">
        <f t="shared" si="163"/>
        <v>0.60162226226233584</v>
      </c>
      <c r="AH314" s="42">
        <f t="shared" si="163"/>
        <v>16.878267371325638</v>
      </c>
      <c r="AI314" s="42">
        <f t="shared" si="163"/>
        <v>4.3731328160820366</v>
      </c>
      <c r="AJ314" s="42">
        <f t="shared" si="163"/>
        <v>0.2427452090923117</v>
      </c>
      <c r="AK314" s="42">
        <f t="shared" si="163"/>
        <v>0.45024386803309024</v>
      </c>
      <c r="AL314" s="42">
        <f t="shared" si="163"/>
        <v>1.8618456074842364</v>
      </c>
    </row>
    <row r="315" spans="4:38">
      <c r="D315" s="52">
        <f t="shared" si="154"/>
        <v>8</v>
      </c>
      <c r="E315" s="42">
        <f t="shared" si="161"/>
        <v>5.0098198558190194E-3</v>
      </c>
      <c r="F315" s="42">
        <f t="shared" si="161"/>
        <v>0.19701443793589057</v>
      </c>
      <c r="G315" s="42">
        <f t="shared" si="161"/>
        <v>0.27485060679412798</v>
      </c>
      <c r="H315" s="42">
        <f t="shared" si="161"/>
        <v>0.25171673419071855</v>
      </c>
      <c r="I315" s="42">
        <f t="shared" si="161"/>
        <v>0.54384369467799587</v>
      </c>
      <c r="J315" s="42">
        <f t="shared" si="161"/>
        <v>13.274629515936955</v>
      </c>
      <c r="K315" s="42">
        <f t="shared" si="161"/>
        <v>4.0004483673489091</v>
      </c>
      <c r="L315" s="42">
        <f t="shared" si="161"/>
        <v>0.22558203886860431</v>
      </c>
      <c r="M315" s="42">
        <f t="shared" si="161"/>
        <v>0.41122739214270732</v>
      </c>
      <c r="N315" s="42">
        <f t="shared" si="161"/>
        <v>1.3478069665693679</v>
      </c>
      <c r="Q315" s="42">
        <f t="shared" si="162"/>
        <v>2.6251873996158402E-3</v>
      </c>
      <c r="R315" s="42">
        <f t="shared" si="162"/>
        <v>7.2401804726752303E-3</v>
      </c>
      <c r="S315" s="42">
        <f t="shared" si="162"/>
        <v>0.22514831549773345</v>
      </c>
      <c r="T315" s="42">
        <f t="shared" si="162"/>
        <v>0.20471634476190903</v>
      </c>
      <c r="U315" s="42">
        <f t="shared" si="162"/>
        <v>0.53293686697417042</v>
      </c>
      <c r="V315" s="42">
        <f t="shared" si="162"/>
        <v>9.7840439175421192</v>
      </c>
      <c r="W315" s="42">
        <f t="shared" si="162"/>
        <v>3.6170357381942906</v>
      </c>
      <c r="X315" s="42">
        <f t="shared" si="162"/>
        <v>0.21100254884908407</v>
      </c>
      <c r="Y315" s="42">
        <f t="shared" si="162"/>
        <v>0.38530999591838699</v>
      </c>
      <c r="Z315" s="42">
        <f t="shared" si="162"/>
        <v>0.86012062054478799</v>
      </c>
      <c r="AC315" s="42">
        <f t="shared" si="163"/>
        <v>7.3944523120221982E-3</v>
      </c>
      <c r="AD315" s="42">
        <f t="shared" si="163"/>
        <v>0.38678869539910576</v>
      </c>
      <c r="AE315" s="42">
        <f t="shared" si="163"/>
        <v>0.3196758859567233</v>
      </c>
      <c r="AF315" s="42">
        <f t="shared" si="163"/>
        <v>0.29871712361952862</v>
      </c>
      <c r="AG315" s="42">
        <f t="shared" si="163"/>
        <v>0.5935537014032588</v>
      </c>
      <c r="AH315" s="42">
        <f t="shared" si="163"/>
        <v>16.76521511433177</v>
      </c>
      <c r="AI315" s="42">
        <f t="shared" si="163"/>
        <v>4.3838609965035298</v>
      </c>
      <c r="AJ315" s="42">
        <f t="shared" si="163"/>
        <v>0.23839362551456383</v>
      </c>
      <c r="AK315" s="42">
        <f t="shared" si="163"/>
        <v>0.44547454644735596</v>
      </c>
      <c r="AL315" s="42">
        <f t="shared" si="163"/>
        <v>1.8354933125939432</v>
      </c>
    </row>
    <row r="316" spans="4:38">
      <c r="D316" s="52">
        <f t="shared" si="154"/>
        <v>8.25</v>
      </c>
      <c r="E316" s="42">
        <f t="shared" si="161"/>
        <v>4.1775368935227566E-3</v>
      </c>
      <c r="F316" s="42">
        <f t="shared" si="161"/>
        <v>0.19369929802498775</v>
      </c>
      <c r="G316" s="42">
        <f t="shared" si="161"/>
        <v>0.27216000311441596</v>
      </c>
      <c r="H316" s="42">
        <f t="shared" si="161"/>
        <v>0.25371552991090113</v>
      </c>
      <c r="I316" s="42">
        <f t="shared" si="161"/>
        <v>0.53324184359429982</v>
      </c>
      <c r="J316" s="42">
        <f t="shared" si="161"/>
        <v>13.137702314076327</v>
      </c>
      <c r="K316" s="42">
        <f t="shared" si="161"/>
        <v>4.0087857461118599</v>
      </c>
      <c r="L316" s="42">
        <f t="shared" si="161"/>
        <v>0.2237593657149744</v>
      </c>
      <c r="M316" s="42">
        <f t="shared" si="161"/>
        <v>0.40880127047999926</v>
      </c>
      <c r="N316" s="42">
        <f t="shared" si="161"/>
        <v>1.3306636220838111</v>
      </c>
      <c r="Q316" s="42">
        <f t="shared" si="162"/>
        <v>1.8457424538287875E-3</v>
      </c>
      <c r="R316" s="42">
        <f t="shared" si="162"/>
        <v>3.2703926162694456E-3</v>
      </c>
      <c r="S316" s="42">
        <f t="shared" si="162"/>
        <v>0.22576274222325149</v>
      </c>
      <c r="T316" s="42">
        <f t="shared" si="162"/>
        <v>0.20547121375079261</v>
      </c>
      <c r="U316" s="42">
        <f t="shared" si="162"/>
        <v>0.51890521890373642</v>
      </c>
      <c r="V316" s="42">
        <f t="shared" si="162"/>
        <v>9.6360516864447856</v>
      </c>
      <c r="W316" s="42">
        <f t="shared" si="162"/>
        <v>3.6214497180956253</v>
      </c>
      <c r="X316" s="42">
        <f t="shared" si="162"/>
        <v>0.21122527683315484</v>
      </c>
      <c r="Y316" s="42">
        <f t="shared" si="162"/>
        <v>0.38493386570622051</v>
      </c>
      <c r="Z316" s="42">
        <f t="shared" si="162"/>
        <v>0.84925819369838795</v>
      </c>
      <c r="AC316" s="42">
        <f t="shared" si="163"/>
        <v>6.5093313332167261E-3</v>
      </c>
      <c r="AD316" s="42">
        <f t="shared" si="163"/>
        <v>0.38412820343370579</v>
      </c>
      <c r="AE316" s="42">
        <f t="shared" si="163"/>
        <v>0.31368025187178139</v>
      </c>
      <c r="AF316" s="42">
        <f t="shared" si="163"/>
        <v>0.30195984607101056</v>
      </c>
      <c r="AG316" s="42">
        <f t="shared" si="163"/>
        <v>0.58638164730630105</v>
      </c>
      <c r="AH316" s="42">
        <f t="shared" si="163"/>
        <v>16.639352941707855</v>
      </c>
      <c r="AI316" s="42">
        <f t="shared" si="163"/>
        <v>4.3961217741280967</v>
      </c>
      <c r="AJ316" s="42">
        <f t="shared" si="163"/>
        <v>0.23452555122323229</v>
      </c>
      <c r="AK316" s="42">
        <f t="shared" si="163"/>
        <v>0.44099843333410627</v>
      </c>
      <c r="AL316" s="42">
        <f t="shared" si="163"/>
        <v>1.8120690504692361</v>
      </c>
    </row>
    <row r="317" spans="4:38">
      <c r="D317" s="52">
        <f t="shared" si="154"/>
        <v>8.5</v>
      </c>
      <c r="E317" s="42">
        <f t="shared" si="161"/>
        <v>3.4492893015135263E-3</v>
      </c>
      <c r="F317" s="42">
        <f t="shared" si="161"/>
        <v>0.19079855060294754</v>
      </c>
      <c r="G317" s="42">
        <f t="shared" si="161"/>
        <v>0.26980572489466786</v>
      </c>
      <c r="H317" s="42">
        <f t="shared" si="161"/>
        <v>0.25596417509610686</v>
      </c>
      <c r="I317" s="42">
        <f t="shared" si="161"/>
        <v>0.52396522389606603</v>
      </c>
      <c r="J317" s="42">
        <f t="shared" si="161"/>
        <v>12.987399662367329</v>
      </c>
      <c r="K317" s="42">
        <f t="shared" si="161"/>
        <v>4.0181652972201807</v>
      </c>
      <c r="L317" s="42">
        <f t="shared" si="161"/>
        <v>0.22216452670554801</v>
      </c>
      <c r="M317" s="42">
        <f t="shared" si="161"/>
        <v>0.40667643848439805</v>
      </c>
      <c r="N317" s="42">
        <f t="shared" si="161"/>
        <v>1.3156631956589524</v>
      </c>
      <c r="Q317" s="42">
        <f t="shared" si="162"/>
        <v>1.1637281262651181E-3</v>
      </c>
      <c r="R317" s="42">
        <f t="shared" si="162"/>
        <v>7.0477727928961679E-4</v>
      </c>
      <c r="S317" s="42">
        <f t="shared" si="162"/>
        <v>0.22645397228945907</v>
      </c>
      <c r="T317" s="42">
        <f t="shared" si="162"/>
        <v>0.20632044136328639</v>
      </c>
      <c r="U317" s="42">
        <f t="shared" si="162"/>
        <v>0.50540537947135322</v>
      </c>
      <c r="V317" s="42">
        <f t="shared" si="162"/>
        <v>9.4732783689724567</v>
      </c>
      <c r="W317" s="42">
        <f t="shared" si="162"/>
        <v>3.6264154454846258</v>
      </c>
      <c r="X317" s="42">
        <f t="shared" si="162"/>
        <v>0.21147584581523426</v>
      </c>
      <c r="Y317" s="42">
        <f t="shared" si="162"/>
        <v>0.38460475177057435</v>
      </c>
      <c r="Z317" s="42">
        <f t="shared" si="162"/>
        <v>0.83975357020778807</v>
      </c>
      <c r="AC317" s="42">
        <f t="shared" si="163"/>
        <v>5.7348504767619395E-3</v>
      </c>
      <c r="AD317" s="42">
        <f t="shared" si="163"/>
        <v>0.38180027296398072</v>
      </c>
      <c r="AE317" s="42">
        <f t="shared" si="163"/>
        <v>0.30843407204745665</v>
      </c>
      <c r="AF317" s="42">
        <f t="shared" si="163"/>
        <v>0.30560790882892774</v>
      </c>
      <c r="AG317" s="42">
        <f t="shared" si="163"/>
        <v>0.5801060999714629</v>
      </c>
      <c r="AH317" s="42">
        <f t="shared" si="163"/>
        <v>16.501520955762238</v>
      </c>
      <c r="AI317" s="42">
        <f t="shared" si="163"/>
        <v>4.4099151489557311</v>
      </c>
      <c r="AJ317" s="42">
        <f t="shared" si="163"/>
        <v>0.23114098621831752</v>
      </c>
      <c r="AK317" s="42">
        <f t="shared" si="163"/>
        <v>0.43681552869334128</v>
      </c>
      <c r="AL317" s="42">
        <f t="shared" si="163"/>
        <v>1.7915728211101158</v>
      </c>
    </row>
    <row r="318" spans="4:38">
      <c r="D318" s="52">
        <f t="shared" si="154"/>
        <v>8.75</v>
      </c>
      <c r="E318" s="42">
        <f t="shared" si="161"/>
        <v>2.8250770797913285E-3</v>
      </c>
      <c r="F318" s="42">
        <f t="shared" si="161"/>
        <v>0.18831219566977039</v>
      </c>
      <c r="G318" s="42">
        <f t="shared" si="161"/>
        <v>0.26778777213488408</v>
      </c>
      <c r="H318" s="42">
        <f t="shared" si="161"/>
        <v>0.25846266974633531</v>
      </c>
      <c r="I318" s="42">
        <f t="shared" si="161"/>
        <v>0.51601383558329439</v>
      </c>
      <c r="J318" s="42">
        <f t="shared" si="161"/>
        <v>12.824556638105051</v>
      </c>
      <c r="K318" s="42">
        <f t="shared" si="161"/>
        <v>4.0285870206738661</v>
      </c>
      <c r="L318" s="42">
        <f t="shared" si="161"/>
        <v>0.22079752184032519</v>
      </c>
      <c r="M318" s="42">
        <f t="shared" si="161"/>
        <v>0.40485289615590236</v>
      </c>
      <c r="N318" s="42">
        <f t="shared" si="161"/>
        <v>1.3028056872947871</v>
      </c>
      <c r="Q318" s="42">
        <f t="shared" si="162"/>
        <v>5.791444169248284E-4</v>
      </c>
      <c r="R318" s="42">
        <f t="shared" si="162"/>
        <v>0</v>
      </c>
      <c r="S318" s="42">
        <f t="shared" si="162"/>
        <v>0.22722200569635681</v>
      </c>
      <c r="T318" s="42">
        <f t="shared" si="162"/>
        <v>0.20726402759939033</v>
      </c>
      <c r="U318" s="42">
        <f t="shared" si="162"/>
        <v>0.49243734867701994</v>
      </c>
      <c r="V318" s="42">
        <f t="shared" si="162"/>
        <v>9.2965540174069154</v>
      </c>
      <c r="W318" s="42">
        <f t="shared" si="162"/>
        <v>3.6319329203612911</v>
      </c>
      <c r="X318" s="42">
        <f t="shared" si="162"/>
        <v>0.21175425579532284</v>
      </c>
      <c r="Y318" s="42">
        <f t="shared" si="162"/>
        <v>0.38432265411144928</v>
      </c>
      <c r="Z318" s="42">
        <f t="shared" si="162"/>
        <v>0.83160675007298868</v>
      </c>
      <c r="AC318" s="42">
        <f t="shared" si="163"/>
        <v>5.0710097426578376E-3</v>
      </c>
      <c r="AD318" s="42">
        <f t="shared" si="163"/>
        <v>0.37980490398993044</v>
      </c>
      <c r="AE318" s="42">
        <f t="shared" si="163"/>
        <v>0.30393734648374982</v>
      </c>
      <c r="AF318" s="42">
        <f t="shared" si="163"/>
        <v>0.30966131189327967</v>
      </c>
      <c r="AG318" s="42">
        <f t="shared" si="163"/>
        <v>0.57472705939874458</v>
      </c>
      <c r="AH318" s="42">
        <f t="shared" si="163"/>
        <v>16.352559258803204</v>
      </c>
      <c r="AI318" s="42">
        <f t="shared" si="163"/>
        <v>4.4252411209864357</v>
      </c>
      <c r="AJ318" s="42">
        <f t="shared" si="163"/>
        <v>0.22823993049981894</v>
      </c>
      <c r="AK318" s="42">
        <f t="shared" si="163"/>
        <v>0.43292583252506145</v>
      </c>
      <c r="AL318" s="42">
        <f t="shared" si="163"/>
        <v>1.7740046245165868</v>
      </c>
    </row>
    <row r="319" spans="4:38">
      <c r="D319" s="52">
        <f t="shared" si="154"/>
        <v>9</v>
      </c>
      <c r="E319" s="42">
        <f t="shared" si="161"/>
        <v>2.3049002283561672E-3</v>
      </c>
      <c r="F319" s="42">
        <f t="shared" si="161"/>
        <v>0.18624023322545635</v>
      </c>
      <c r="G319" s="42">
        <f t="shared" si="161"/>
        <v>0.26610614483506406</v>
      </c>
      <c r="H319" s="42">
        <f t="shared" si="161"/>
        <v>0.26121101386158641</v>
      </c>
      <c r="I319" s="42">
        <f t="shared" si="161"/>
        <v>0.50938767865598433</v>
      </c>
      <c r="J319" s="42">
        <f t="shared" si="161"/>
        <v>12.650008318584579</v>
      </c>
      <c r="K319" s="42">
        <f t="shared" si="161"/>
        <v>4.0400509164729206</v>
      </c>
      <c r="L319" s="42">
        <f t="shared" si="161"/>
        <v>0.21965835111930646</v>
      </c>
      <c r="M319" s="42">
        <f t="shared" si="161"/>
        <v>0.40333064349451286</v>
      </c>
      <c r="N319" s="42">
        <f t="shared" si="161"/>
        <v>1.2920910969913151</v>
      </c>
      <c r="Q319" s="42">
        <f t="shared" si="162"/>
        <v>1.5560510840526438E-4</v>
      </c>
      <c r="R319" s="42">
        <f t="shared" si="162"/>
        <v>0</v>
      </c>
      <c r="S319" s="42">
        <f t="shared" si="162"/>
        <v>0.22806684244394421</v>
      </c>
      <c r="T319" s="42">
        <f t="shared" si="162"/>
        <v>0.20830197245910506</v>
      </c>
      <c r="U319" s="42">
        <f t="shared" si="162"/>
        <v>0.48000112652073679</v>
      </c>
      <c r="V319" s="42">
        <f t="shared" si="162"/>
        <v>9.1067086840299449</v>
      </c>
      <c r="W319" s="42">
        <f t="shared" si="162"/>
        <v>3.6380021427256271</v>
      </c>
      <c r="X319" s="42">
        <f t="shared" si="162"/>
        <v>0.21206050677342014</v>
      </c>
      <c r="Y319" s="42">
        <f t="shared" si="162"/>
        <v>0.38408757272884547</v>
      </c>
      <c r="Z319" s="42">
        <f t="shared" si="162"/>
        <v>0.82481773329398889</v>
      </c>
      <c r="AC319" s="42">
        <f t="shared" si="163"/>
        <v>4.5178091309044186E-3</v>
      </c>
      <c r="AD319" s="42">
        <f t="shared" si="163"/>
        <v>0.37814209651155539</v>
      </c>
      <c r="AE319" s="42">
        <f t="shared" si="163"/>
        <v>0.3001900751806611</v>
      </c>
      <c r="AF319" s="42">
        <f t="shared" si="163"/>
        <v>0.31412005526406717</v>
      </c>
      <c r="AG319" s="42">
        <f t="shared" si="163"/>
        <v>0.5702445255881462</v>
      </c>
      <c r="AH319" s="42">
        <f t="shared" si="163"/>
        <v>16.193307953139197</v>
      </c>
      <c r="AI319" s="42">
        <f t="shared" si="163"/>
        <v>4.4420996902202141</v>
      </c>
      <c r="AJ319" s="42">
        <f t="shared" si="163"/>
        <v>0.22582238406773661</v>
      </c>
      <c r="AK319" s="42">
        <f t="shared" si="163"/>
        <v>0.42932934482926632</v>
      </c>
      <c r="AL319" s="42">
        <f t="shared" si="163"/>
        <v>1.7593644606886443</v>
      </c>
    </row>
    <row r="320" spans="4:38">
      <c r="D320" s="52">
        <f t="shared" si="154"/>
        <v>9.25</v>
      </c>
      <c r="E320" s="42">
        <f t="shared" si="161"/>
        <v>1.888758747208038E-3</v>
      </c>
      <c r="F320" s="42">
        <f t="shared" si="161"/>
        <v>0.18458266327000444</v>
      </c>
      <c r="G320" s="42">
        <f t="shared" si="161"/>
        <v>0.2647608429952078</v>
      </c>
      <c r="H320" s="42">
        <f t="shared" si="161"/>
        <v>0.26420920744186022</v>
      </c>
      <c r="I320" s="42">
        <f t="shared" si="161"/>
        <v>0.50408675311413664</v>
      </c>
      <c r="J320" s="42">
        <f t="shared" si="161"/>
        <v>12.464589781100957</v>
      </c>
      <c r="K320" s="42">
        <f t="shared" si="161"/>
        <v>4.0525569846173441</v>
      </c>
      <c r="L320" s="42">
        <f t="shared" si="161"/>
        <v>0.21874701454249126</v>
      </c>
      <c r="M320" s="42">
        <f t="shared" si="161"/>
        <v>0.40210968050023077</v>
      </c>
      <c r="N320" s="42">
        <f t="shared" si="161"/>
        <v>1.2835194247485417</v>
      </c>
      <c r="Q320" s="42">
        <f t="shared" si="162"/>
        <v>0</v>
      </c>
      <c r="R320" s="42">
        <f t="shared" si="162"/>
        <v>0</v>
      </c>
      <c r="S320" s="42">
        <f t="shared" si="162"/>
        <v>0.2289884825322212</v>
      </c>
      <c r="T320" s="42">
        <f t="shared" si="162"/>
        <v>0.20943427594242991</v>
      </c>
      <c r="U320" s="42">
        <f t="shared" si="162"/>
        <v>0.46809671300250411</v>
      </c>
      <c r="V320" s="42">
        <f t="shared" si="162"/>
        <v>8.9045724211233228</v>
      </c>
      <c r="W320" s="42">
        <f t="shared" si="162"/>
        <v>3.6446231125776278</v>
      </c>
      <c r="X320" s="42">
        <f t="shared" si="162"/>
        <v>0.21239459874952601</v>
      </c>
      <c r="Y320" s="42">
        <f t="shared" si="162"/>
        <v>0.38389950762276254</v>
      </c>
      <c r="Z320" s="42">
        <f t="shared" si="162"/>
        <v>0.81938651987078881</v>
      </c>
      <c r="AC320" s="42">
        <f t="shared" si="163"/>
        <v>4.0752486415016843E-3</v>
      </c>
      <c r="AD320" s="42">
        <f t="shared" si="163"/>
        <v>0.3768118505288558</v>
      </c>
      <c r="AE320" s="42">
        <f t="shared" si="163"/>
        <v>0.29719225813819011</v>
      </c>
      <c r="AF320" s="42">
        <f t="shared" si="163"/>
        <v>0.31898413894129002</v>
      </c>
      <c r="AG320" s="42">
        <f t="shared" si="163"/>
        <v>0.56665849853966743</v>
      </c>
      <c r="AH320" s="42">
        <f t="shared" si="163"/>
        <v>16.024607141078615</v>
      </c>
      <c r="AI320" s="42">
        <f t="shared" si="163"/>
        <v>4.4604908566570609</v>
      </c>
      <c r="AJ320" s="42">
        <f t="shared" si="163"/>
        <v>0.22388834692207105</v>
      </c>
      <c r="AK320" s="42">
        <f t="shared" si="163"/>
        <v>0.42602606560595579</v>
      </c>
      <c r="AL320" s="42">
        <f t="shared" si="163"/>
        <v>1.7476523296262885</v>
      </c>
    </row>
    <row r="321" spans="4:38">
      <c r="D321" s="52">
        <f t="shared" si="154"/>
        <v>9.5</v>
      </c>
      <c r="E321" s="42">
        <f t="shared" si="161"/>
        <v>1.5766526363469367E-3</v>
      </c>
      <c r="F321" s="42">
        <f t="shared" si="161"/>
        <v>0.18333948580341558</v>
      </c>
      <c r="G321" s="42">
        <f t="shared" si="161"/>
        <v>0.26375186661531586</v>
      </c>
      <c r="H321" s="42">
        <f t="shared" si="161"/>
        <v>0.26745725048715674</v>
      </c>
      <c r="I321" s="42">
        <f t="shared" si="161"/>
        <v>0.50011105895775099</v>
      </c>
      <c r="J321" s="42">
        <f t="shared" si="161"/>
        <v>12.269136102949322</v>
      </c>
      <c r="K321" s="42">
        <f t="shared" si="161"/>
        <v>4.0661052251071368</v>
      </c>
      <c r="L321" s="42">
        <f t="shared" si="161"/>
        <v>0.21806351210987962</v>
      </c>
      <c r="M321" s="42">
        <f t="shared" si="161"/>
        <v>0.40119000717305486</v>
      </c>
      <c r="N321" s="42">
        <f t="shared" si="161"/>
        <v>1.2770906705664571</v>
      </c>
      <c r="Q321" s="42">
        <f t="shared" si="162"/>
        <v>0</v>
      </c>
      <c r="R321" s="42">
        <f t="shared" si="162"/>
        <v>0</v>
      </c>
      <c r="S321" s="42">
        <f t="shared" si="162"/>
        <v>0.22998692596118783</v>
      </c>
      <c r="T321" s="42">
        <f t="shared" si="162"/>
        <v>0.21066093804936503</v>
      </c>
      <c r="U321" s="42">
        <f t="shared" si="162"/>
        <v>0.456724108122322</v>
      </c>
      <c r="V321" s="42">
        <f t="shared" si="162"/>
        <v>8.6909752809688445</v>
      </c>
      <c r="W321" s="42">
        <f t="shared" si="162"/>
        <v>3.6517958299172939</v>
      </c>
      <c r="X321" s="42">
        <f t="shared" si="162"/>
        <v>0.21275653172364109</v>
      </c>
      <c r="Y321" s="42">
        <f t="shared" si="162"/>
        <v>0.38375845879319997</v>
      </c>
      <c r="Z321" s="42">
        <f t="shared" si="162"/>
        <v>0.815313109803389</v>
      </c>
      <c r="AC321" s="42">
        <f t="shared" si="163"/>
        <v>3.7433282744496321E-3</v>
      </c>
      <c r="AD321" s="42">
        <f t="shared" si="163"/>
        <v>0.37581416604183093</v>
      </c>
      <c r="AE321" s="42">
        <f t="shared" si="163"/>
        <v>0.29494389535633692</v>
      </c>
      <c r="AF321" s="42">
        <f t="shared" si="163"/>
        <v>0.32425356292494795</v>
      </c>
      <c r="AG321" s="42">
        <f t="shared" si="163"/>
        <v>0.56396897825330794</v>
      </c>
      <c r="AH321" s="42">
        <f t="shared" si="163"/>
        <v>15.847296924929839</v>
      </c>
      <c r="AI321" s="42">
        <f t="shared" si="163"/>
        <v>4.4804146202969752</v>
      </c>
      <c r="AJ321" s="42">
        <f t="shared" si="163"/>
        <v>0.22243781906282178</v>
      </c>
      <c r="AK321" s="42">
        <f t="shared" si="163"/>
        <v>0.42301599485512992</v>
      </c>
      <c r="AL321" s="42">
        <f t="shared" si="163"/>
        <v>1.7388682313295241</v>
      </c>
    </row>
    <row r="322" spans="4:38">
      <c r="D322" s="52">
        <f t="shared" si="154"/>
        <v>9.75</v>
      </c>
      <c r="E322" s="42">
        <f t="shared" si="161"/>
        <v>1.3685818957728721E-3</v>
      </c>
      <c r="F322" s="42">
        <f t="shared" si="161"/>
        <v>0.1825107008256899</v>
      </c>
      <c r="G322" s="42">
        <f t="shared" si="161"/>
        <v>0.26307921569538772</v>
      </c>
      <c r="H322" s="42">
        <f t="shared" si="161"/>
        <v>0.27095514299747597</v>
      </c>
      <c r="I322" s="42">
        <f t="shared" si="161"/>
        <v>0.49746059618682709</v>
      </c>
      <c r="J322" s="42">
        <f t="shared" si="161"/>
        <v>12.064482361424762</v>
      </c>
      <c r="K322" s="42">
        <f t="shared" si="161"/>
        <v>4.0806956379422994</v>
      </c>
      <c r="L322" s="42">
        <f t="shared" si="161"/>
        <v>0.217607843821472</v>
      </c>
      <c r="M322" s="42">
        <f t="shared" si="161"/>
        <v>0.40057162351298503</v>
      </c>
      <c r="N322" s="42">
        <f t="shared" si="161"/>
        <v>1.2728048344450649</v>
      </c>
      <c r="Q322" s="42">
        <f t="shared" si="162"/>
        <v>0</v>
      </c>
      <c r="R322" s="42">
        <f t="shared" si="162"/>
        <v>0</v>
      </c>
      <c r="S322" s="42">
        <f t="shared" si="162"/>
        <v>0.23106217273084456</v>
      </c>
      <c r="T322" s="42">
        <f t="shared" si="162"/>
        <v>0.21198195877991083</v>
      </c>
      <c r="U322" s="42">
        <f t="shared" si="162"/>
        <v>0.44588331188019004</v>
      </c>
      <c r="V322" s="42">
        <f t="shared" si="162"/>
        <v>8.4667473158483002</v>
      </c>
      <c r="W322" s="42">
        <f t="shared" si="162"/>
        <v>3.6595202947446293</v>
      </c>
      <c r="X322" s="42">
        <f t="shared" si="162"/>
        <v>0.21314630569576482</v>
      </c>
      <c r="Y322" s="42">
        <f t="shared" si="162"/>
        <v>0.38366442624015817</v>
      </c>
      <c r="Z322" s="42">
        <f t="shared" si="162"/>
        <v>0.81259750309178913</v>
      </c>
      <c r="AC322" s="42">
        <f t="shared" si="163"/>
        <v>3.5220480297482597E-3</v>
      </c>
      <c r="AD322" s="42">
        <f t="shared" si="163"/>
        <v>0.37514904305048075</v>
      </c>
      <c r="AE322" s="42">
        <f t="shared" si="163"/>
        <v>0.29344498683510145</v>
      </c>
      <c r="AF322" s="42">
        <f t="shared" si="163"/>
        <v>0.32992832721504151</v>
      </c>
      <c r="AG322" s="42">
        <f t="shared" si="163"/>
        <v>0.56217596472906861</v>
      </c>
      <c r="AH322" s="42">
        <f t="shared" si="163"/>
        <v>15.662217407001219</v>
      </c>
      <c r="AI322" s="42">
        <f t="shared" si="163"/>
        <v>4.5018709811399598</v>
      </c>
      <c r="AJ322" s="42">
        <f t="shared" si="163"/>
        <v>0.22147080048998879</v>
      </c>
      <c r="AK322" s="42">
        <f t="shared" si="163"/>
        <v>0.42029913257678925</v>
      </c>
      <c r="AL322" s="42">
        <f t="shared" si="163"/>
        <v>1.7330121657983462</v>
      </c>
    </row>
    <row r="323" spans="4:38">
      <c r="D323" s="52">
        <f t="shared" si="154"/>
        <v>10</v>
      </c>
      <c r="E323" s="42">
        <f t="shared" si="161"/>
        <v>1.2645465254858398E-3</v>
      </c>
      <c r="F323" s="42">
        <f t="shared" si="161"/>
        <v>0.1820963083368273</v>
      </c>
      <c r="G323" s="42">
        <f t="shared" si="161"/>
        <v>0.26274289023542347</v>
      </c>
      <c r="H323" s="42">
        <f t="shared" si="161"/>
        <v>0.27470288497281836</v>
      </c>
      <c r="I323" s="42">
        <f t="shared" si="161"/>
        <v>0.496135364801365</v>
      </c>
      <c r="J323" s="42">
        <f t="shared" si="161"/>
        <v>11.851463633822272</v>
      </c>
      <c r="K323" s="42">
        <f t="shared" si="161"/>
        <v>4.0963282231228266</v>
      </c>
      <c r="L323" s="42">
        <f t="shared" si="161"/>
        <v>0.21738000967726848</v>
      </c>
      <c r="M323" s="42">
        <f t="shared" si="161"/>
        <v>0.40025452952002194</v>
      </c>
      <c r="N323" s="42">
        <f t="shared" si="161"/>
        <v>1.2706619163843718</v>
      </c>
      <c r="Q323" s="42">
        <f t="shared" si="162"/>
        <v>0</v>
      </c>
      <c r="R323" s="42">
        <f t="shared" si="162"/>
        <v>0</v>
      </c>
      <c r="S323" s="42">
        <f t="shared" si="162"/>
        <v>0.23221422284119098</v>
      </c>
      <c r="T323" s="42">
        <f t="shared" si="162"/>
        <v>0.2133973381340673</v>
      </c>
      <c r="U323" s="42">
        <f t="shared" si="162"/>
        <v>0.43557432427610809</v>
      </c>
      <c r="V323" s="42">
        <f t="shared" si="162"/>
        <v>8.2327185780434693</v>
      </c>
      <c r="W323" s="42">
        <f t="shared" si="162"/>
        <v>3.6677965070596352</v>
      </c>
      <c r="X323" s="42">
        <f t="shared" si="162"/>
        <v>0.21356392066589722</v>
      </c>
      <c r="Y323" s="42">
        <f t="shared" si="162"/>
        <v>0.3836174099636373</v>
      </c>
      <c r="Z323" s="42">
        <f t="shared" si="162"/>
        <v>0.81123969973598864</v>
      </c>
      <c r="AC323" s="42">
        <f t="shared" si="163"/>
        <v>3.4114079073975733E-3</v>
      </c>
      <c r="AD323" s="42">
        <f t="shared" si="163"/>
        <v>0.3748164815548054</v>
      </c>
      <c r="AE323" s="42">
        <f t="shared" si="163"/>
        <v>0.29269553257448366</v>
      </c>
      <c r="AF323" s="42">
        <f t="shared" si="163"/>
        <v>0.33600843181156986</v>
      </c>
      <c r="AG323" s="42">
        <f t="shared" si="163"/>
        <v>0.56127945796694911</v>
      </c>
      <c r="AH323" s="42">
        <f t="shared" si="163"/>
        <v>15.47020868960109</v>
      </c>
      <c r="AI323" s="42">
        <f t="shared" si="163"/>
        <v>4.524859939186018</v>
      </c>
      <c r="AJ323" s="42">
        <f t="shared" si="163"/>
        <v>0.22098729120357255</v>
      </c>
      <c r="AK323" s="42">
        <f t="shared" si="163"/>
        <v>0.41787547877093373</v>
      </c>
      <c r="AL323" s="42">
        <f t="shared" si="163"/>
        <v>1.7300841330327599</v>
      </c>
    </row>
    <row r="324" spans="4:38">
      <c r="D324" s="52">
        <f t="shared" si="154"/>
        <v>10.25</v>
      </c>
      <c r="E324" s="42">
        <f t="shared" ref="E324:N327" si="164">($D234-$D233)/8*(E233+3*((2*E233+E234)/3)+3*((E233+2*E234)/3)+E234)</f>
        <v>1.2385376829140793E-3</v>
      </c>
      <c r="F324" s="42">
        <f t="shared" si="164"/>
        <v>0.18199271021461189</v>
      </c>
      <c r="G324" s="42">
        <f t="shared" si="164"/>
        <v>0.26265880887043236</v>
      </c>
      <c r="H324" s="42">
        <f t="shared" si="164"/>
        <v>0.27663921832674548</v>
      </c>
      <c r="I324" s="42">
        <f t="shared" si="164"/>
        <v>0.49580405695499941</v>
      </c>
      <c r="J324" s="42">
        <f t="shared" si="164"/>
        <v>11.742967408163425</v>
      </c>
      <c r="K324" s="42">
        <f t="shared" si="164"/>
        <v>4.1044050587994327</v>
      </c>
      <c r="L324" s="42">
        <f t="shared" si="164"/>
        <v>0.21732305114121761</v>
      </c>
      <c r="M324" s="42">
        <f t="shared" si="164"/>
        <v>0.40017130494031694</v>
      </c>
      <c r="N324" s="42">
        <f t="shared" si="164"/>
        <v>1.2701261868691998</v>
      </c>
      <c r="Q324" s="42">
        <f t="shared" ref="Q324:Z327" si="165">($D234-$D233)/8*(Q233+3*((2*Q233+Q234)/3)+3*((Q233+2*Q234)/3)+Q234)</f>
        <v>0</v>
      </c>
      <c r="R324" s="42">
        <f t="shared" si="165"/>
        <v>0</v>
      </c>
      <c r="S324" s="42">
        <f t="shared" si="165"/>
        <v>0.23280944873153631</v>
      </c>
      <c r="T324" s="42">
        <f t="shared" si="165"/>
        <v>0.21412861746704823</v>
      </c>
      <c r="U324" s="42">
        <f t="shared" si="165"/>
        <v>0.43055278263357954</v>
      </c>
      <c r="V324" s="42">
        <f t="shared" si="165"/>
        <v>8.1133577725052017</v>
      </c>
      <c r="W324" s="42">
        <f t="shared" si="165"/>
        <v>3.672072550089057</v>
      </c>
      <c r="X324" s="42">
        <f t="shared" si="165"/>
        <v>0.21377968840046571</v>
      </c>
      <c r="Y324" s="42">
        <f t="shared" si="165"/>
        <v>0.38360565589450701</v>
      </c>
      <c r="Z324" s="42">
        <f t="shared" si="165"/>
        <v>0.81090024889703849</v>
      </c>
      <c r="AC324" s="42">
        <f t="shared" ref="AC324:AL327" si="166">($D234-$D233)/8*(AC233+3*((2*AC233+AC234)/3)+3*((AC233+2*AC234)/3)+AC234)</f>
        <v>3.3837478768099019E-3</v>
      </c>
      <c r="AD324" s="42">
        <f t="shared" si="166"/>
        <v>0.37473334118088641</v>
      </c>
      <c r="AE324" s="42">
        <f t="shared" si="166"/>
        <v>0.29250816900932936</v>
      </c>
      <c r="AF324" s="42">
        <f t="shared" si="166"/>
        <v>0.33914981918644271</v>
      </c>
      <c r="AG324" s="42">
        <f t="shared" si="166"/>
        <v>0.56105533127641904</v>
      </c>
      <c r="AH324" s="42">
        <f t="shared" si="166"/>
        <v>15.372577043821714</v>
      </c>
      <c r="AI324" s="42">
        <f t="shared" si="166"/>
        <v>4.5367375675098156</v>
      </c>
      <c r="AJ324" s="42">
        <f t="shared" si="166"/>
        <v>0.22086641388196848</v>
      </c>
      <c r="AK324" s="42">
        <f t="shared" si="166"/>
        <v>0.41673695398612709</v>
      </c>
      <c r="AL324" s="42">
        <f t="shared" si="166"/>
        <v>1.7293521248413657</v>
      </c>
    </row>
    <row r="325" spans="4:38">
      <c r="D325" s="52">
        <f t="shared" si="154"/>
        <v>10.5</v>
      </c>
      <c r="E325" s="42">
        <f t="shared" si="164"/>
        <v>1.2458938247133426E-3</v>
      </c>
      <c r="F325" s="42">
        <f t="shared" si="164"/>
        <v>0.18307363346889755</v>
      </c>
      <c r="G325" s="42">
        <f t="shared" si="164"/>
        <v>0.26421883846786087</v>
      </c>
      <c r="H325" s="42">
        <f t="shared" si="164"/>
        <v>0.27828228284171513</v>
      </c>
      <c r="I325" s="42">
        <f t="shared" si="164"/>
        <v>0.49874882399594211</v>
      </c>
      <c r="J325" s="42">
        <f t="shared" si="164"/>
        <v>11.812713314638657</v>
      </c>
      <c r="K325" s="42">
        <f t="shared" si="164"/>
        <v>4.1287826663851011</v>
      </c>
      <c r="L325" s="42">
        <f t="shared" si="164"/>
        <v>0.21861381459758816</v>
      </c>
      <c r="M325" s="42">
        <f t="shared" si="164"/>
        <v>0.40254807304656559</v>
      </c>
      <c r="N325" s="42">
        <f t="shared" si="164"/>
        <v>1.2776699446913955</v>
      </c>
      <c r="Q325" s="42">
        <f t="shared" si="165"/>
        <v>0</v>
      </c>
      <c r="R325" s="42">
        <f t="shared" si="165"/>
        <v>0</v>
      </c>
      <c r="S325" s="42">
        <f t="shared" si="165"/>
        <v>0.23419219173621267</v>
      </c>
      <c r="T325" s="42">
        <f t="shared" si="165"/>
        <v>0.215400407978631</v>
      </c>
      <c r="U325" s="42">
        <f t="shared" si="165"/>
        <v>0.43310999777916004</v>
      </c>
      <c r="V325" s="42">
        <f t="shared" si="165"/>
        <v>8.1615460602464989</v>
      </c>
      <c r="W325" s="42">
        <f t="shared" si="165"/>
        <v>3.6938823720656324</v>
      </c>
      <c r="X325" s="42">
        <f t="shared" si="165"/>
        <v>0.21504940649089641</v>
      </c>
      <c r="Y325" s="42">
        <f t="shared" si="165"/>
        <v>0.385884034371551</v>
      </c>
      <c r="Z325" s="42">
        <f t="shared" si="165"/>
        <v>0.81571649090423359</v>
      </c>
      <c r="AC325" s="42">
        <f t="shared" si="166"/>
        <v>3.403845229953171E-3</v>
      </c>
      <c r="AD325" s="42">
        <f t="shared" si="166"/>
        <v>0.37695902363905154</v>
      </c>
      <c r="AE325" s="42">
        <f t="shared" si="166"/>
        <v>0.29424548519951005</v>
      </c>
      <c r="AF325" s="42">
        <f t="shared" si="166"/>
        <v>0.34116415770479935</v>
      </c>
      <c r="AG325" s="42">
        <f t="shared" si="166"/>
        <v>0.5643876502127243</v>
      </c>
      <c r="AH325" s="42">
        <f t="shared" si="166"/>
        <v>15.463880569030886</v>
      </c>
      <c r="AI325" s="42">
        <f t="shared" si="166"/>
        <v>4.5636829607045772</v>
      </c>
      <c r="AJ325" s="42">
        <f t="shared" si="166"/>
        <v>0.22217822270427884</v>
      </c>
      <c r="AK325" s="42">
        <f t="shared" si="166"/>
        <v>0.41921211172158024</v>
      </c>
      <c r="AL325" s="42">
        <f t="shared" si="166"/>
        <v>1.7396233984785625</v>
      </c>
    </row>
    <row r="326" spans="4:38">
      <c r="D326" s="52">
        <f t="shared" si="154"/>
        <v>10.75</v>
      </c>
      <c r="E326" s="42">
        <f t="shared" si="164"/>
        <v>1.2643545709628984E-3</v>
      </c>
      <c r="F326" s="42">
        <f t="shared" si="164"/>
        <v>0.18578628508126999</v>
      </c>
      <c r="G326" s="42">
        <f t="shared" si="164"/>
        <v>0.26813384056077988</v>
      </c>
      <c r="H326" s="42">
        <f t="shared" si="164"/>
        <v>0.28240566679898771</v>
      </c>
      <c r="I326" s="42">
        <f t="shared" si="164"/>
        <v>0.5061389204065827</v>
      </c>
      <c r="J326" s="42">
        <f t="shared" si="164"/>
        <v>11.987745487280229</v>
      </c>
      <c r="K326" s="42">
        <f t="shared" si="164"/>
        <v>4.1899599574285293</v>
      </c>
      <c r="L326" s="42">
        <f t="shared" si="164"/>
        <v>0.22185307469975785</v>
      </c>
      <c r="M326" s="42">
        <f t="shared" si="164"/>
        <v>0.40851273687453671</v>
      </c>
      <c r="N326" s="42">
        <f t="shared" si="164"/>
        <v>1.2966015263171884</v>
      </c>
      <c r="Q326" s="42">
        <f t="shared" si="165"/>
        <v>0</v>
      </c>
      <c r="R326" s="42">
        <f t="shared" si="165"/>
        <v>0</v>
      </c>
      <c r="S326" s="42">
        <f t="shared" si="165"/>
        <v>0.23766228087182925</v>
      </c>
      <c r="T326" s="42">
        <f t="shared" si="165"/>
        <v>0.21859205416458044</v>
      </c>
      <c r="U326" s="42">
        <f t="shared" si="165"/>
        <v>0.43952750592355294</v>
      </c>
      <c r="V326" s="42">
        <f t="shared" si="165"/>
        <v>8.2824778987656753</v>
      </c>
      <c r="W326" s="42">
        <f t="shared" si="165"/>
        <v>3.7486156276559317</v>
      </c>
      <c r="X326" s="42">
        <f t="shared" si="165"/>
        <v>0.2182358517927338</v>
      </c>
      <c r="Y326" s="42">
        <f t="shared" si="165"/>
        <v>0.39160178262504053</v>
      </c>
      <c r="Z326" s="42">
        <f t="shared" si="165"/>
        <v>0.82780318308574907</v>
      </c>
      <c r="AC326" s="42">
        <f t="shared" si="166"/>
        <v>3.4542809266525946E-3</v>
      </c>
      <c r="AD326" s="42">
        <f t="shared" si="166"/>
        <v>0.38254452759118973</v>
      </c>
      <c r="AE326" s="42">
        <f t="shared" si="166"/>
        <v>0.29860540024973142</v>
      </c>
      <c r="AF326" s="42">
        <f t="shared" si="166"/>
        <v>0.34621927943339514</v>
      </c>
      <c r="AG326" s="42">
        <f t="shared" si="166"/>
        <v>0.57275033488961269</v>
      </c>
      <c r="AH326" s="42">
        <f t="shared" si="166"/>
        <v>15.693013075794855</v>
      </c>
      <c r="AI326" s="42">
        <f t="shared" si="166"/>
        <v>4.6313042872011367</v>
      </c>
      <c r="AJ326" s="42">
        <f t="shared" si="166"/>
        <v>0.22547029760678083</v>
      </c>
      <c r="AK326" s="42">
        <f t="shared" si="166"/>
        <v>0.42542369112403294</v>
      </c>
      <c r="AL326" s="42">
        <f t="shared" si="166"/>
        <v>1.765399869548633</v>
      </c>
    </row>
    <row r="327" spans="4:38">
      <c r="D327" s="52">
        <f t="shared" si="154"/>
        <v>11</v>
      </c>
      <c r="E327" s="42">
        <f t="shared" si="164"/>
        <v>1.2829072973880612E-3</v>
      </c>
      <c r="F327" s="42">
        <f t="shared" si="164"/>
        <v>0.18851245240792042</v>
      </c>
      <c r="G327" s="42">
        <f t="shared" si="164"/>
        <v>0.27206834904716426</v>
      </c>
      <c r="H327" s="42">
        <f t="shared" si="164"/>
        <v>0.2865495954068048</v>
      </c>
      <c r="I327" s="42">
        <f t="shared" si="164"/>
        <v>0.51356583777540221</v>
      </c>
      <c r="J327" s="42">
        <f t="shared" si="164"/>
        <v>12.163649753051669</v>
      </c>
      <c r="K327" s="42">
        <f t="shared" si="164"/>
        <v>4.2514420626922114</v>
      </c>
      <c r="L327" s="42">
        <f t="shared" si="164"/>
        <v>0.22510847432895459</v>
      </c>
      <c r="M327" s="42">
        <f t="shared" si="164"/>
        <v>0.41450711948087793</v>
      </c>
      <c r="N327" s="42">
        <f t="shared" si="164"/>
        <v>1.3156274340432874</v>
      </c>
      <c r="Q327" s="42">
        <f t="shared" si="165"/>
        <v>0</v>
      </c>
      <c r="R327" s="42">
        <f t="shared" si="165"/>
        <v>0</v>
      </c>
      <c r="S327" s="42">
        <f t="shared" si="165"/>
        <v>0.24114965963397289</v>
      </c>
      <c r="T327" s="42">
        <f t="shared" si="165"/>
        <v>0.22179960264248985</v>
      </c>
      <c r="U327" s="42">
        <f t="shared" si="165"/>
        <v>0.44597698913103917</v>
      </c>
      <c r="V327" s="42">
        <f t="shared" si="165"/>
        <v>8.404012276943492</v>
      </c>
      <c r="W327" s="42">
        <f t="shared" si="165"/>
        <v>3.8036215902317827</v>
      </c>
      <c r="X327" s="42">
        <f t="shared" si="165"/>
        <v>0.2214381734732648</v>
      </c>
      <c r="Y327" s="42">
        <f t="shared" si="165"/>
        <v>0.39734801940663844</v>
      </c>
      <c r="Z327" s="42">
        <f t="shared" si="165"/>
        <v>0.83995009688855427</v>
      </c>
      <c r="AC327" s="42">
        <f t="shared" si="166"/>
        <v>3.5049679178650647E-3</v>
      </c>
      <c r="AD327" s="42">
        <f t="shared" si="166"/>
        <v>0.38815786116773349</v>
      </c>
      <c r="AE327" s="42">
        <f t="shared" si="166"/>
        <v>0.30298703846035657</v>
      </c>
      <c r="AF327" s="42">
        <f t="shared" si="166"/>
        <v>0.35129958817111973</v>
      </c>
      <c r="AG327" s="42">
        <f t="shared" si="166"/>
        <v>0.5811546864197652</v>
      </c>
      <c r="AH327" s="42">
        <f t="shared" si="166"/>
        <v>15.923287229159916</v>
      </c>
      <c r="AI327" s="42">
        <f t="shared" si="166"/>
        <v>4.6992625351526502</v>
      </c>
      <c r="AJ327" s="42">
        <f t="shared" si="166"/>
        <v>0.22877877518464332</v>
      </c>
      <c r="AK327" s="42">
        <f t="shared" si="166"/>
        <v>0.43166621955511719</v>
      </c>
      <c r="AL327" s="42">
        <f t="shared" si="166"/>
        <v>1.7913047711980257</v>
      </c>
    </row>
    <row r="328" spans="4:38">
      <c r="D328" s="52">
        <f t="shared" si="154"/>
        <v>12</v>
      </c>
      <c r="E328" s="42">
        <f t="shared" ref="E328:N328" si="167">($D238-$D237)/8*(E237+3*((2*E237+E238)/3)+3*((E237+2*E238)/3)+E238)</f>
        <v>5.3123081617464547E-3</v>
      </c>
      <c r="F328" s="42">
        <f t="shared" si="167"/>
        <v>0.78059906710041504</v>
      </c>
      <c r="G328" s="42">
        <f t="shared" si="167"/>
        <v>1.1265902954474718</v>
      </c>
      <c r="H328" s="42">
        <f t="shared" si="167"/>
        <v>1.1865547553778215</v>
      </c>
      <c r="I328" s="42">
        <f t="shared" si="167"/>
        <v>2.1265916852783922</v>
      </c>
      <c r="J328" s="42">
        <f t="shared" si="167"/>
        <v>50.367673479852286</v>
      </c>
      <c r="K328" s="42">
        <f t="shared" si="167"/>
        <v>17.604522489515766</v>
      </c>
      <c r="L328" s="42">
        <f t="shared" si="167"/>
        <v>0.93213717615503699</v>
      </c>
      <c r="M328" s="42">
        <f t="shared" si="167"/>
        <v>1.7164058216859681</v>
      </c>
      <c r="N328" s="42">
        <f t="shared" si="167"/>
        <v>5.4477968672522259</v>
      </c>
      <c r="Q328" s="42">
        <f t="shared" ref="Q328:Z328" si="168">($D238-$D237)/8*(Q237+3*((2*Q237+Q238)/3)+3*((Q237+2*Q238)/3)+Q238)</f>
        <v>0</v>
      </c>
      <c r="R328" s="42">
        <f t="shared" si="168"/>
        <v>0</v>
      </c>
      <c r="S328" s="42">
        <f t="shared" si="168"/>
        <v>0.99856108674735422</v>
      </c>
      <c r="T328" s="42">
        <f t="shared" si="168"/>
        <v>0.91843568260054087</v>
      </c>
      <c r="U328" s="42">
        <f t="shared" si="168"/>
        <v>1.8467173771132503</v>
      </c>
      <c r="V328" s="42">
        <f t="shared" si="168"/>
        <v>34.799632912774619</v>
      </c>
      <c r="W328" s="42">
        <f t="shared" si="168"/>
        <v>15.750171551071388</v>
      </c>
      <c r="X328" s="42">
        <f t="shared" si="168"/>
        <v>0.91693906384291413</v>
      </c>
      <c r="Y328" s="42">
        <f t="shared" si="168"/>
        <v>1.6453528098602561</v>
      </c>
      <c r="Z328" s="42">
        <f t="shared" si="168"/>
        <v>3.4780952327930179</v>
      </c>
      <c r="AC328" s="42">
        <f t="shared" ref="AC328:AL328" si="169">($D238-$D237)/8*(AC237+3*((2*AC237+AC238)/3)+3*((AC237+2*AC238)/3)+AC238)</f>
        <v>1.4513495803354164E-2</v>
      </c>
      <c r="AD328" s="42">
        <f t="shared" si="169"/>
        <v>1.6072978757900598</v>
      </c>
      <c r="AE328" s="42">
        <f t="shared" si="169"/>
        <v>1.2546195041475936</v>
      </c>
      <c r="AF328" s="42">
        <f t="shared" si="169"/>
        <v>1.4546738281551022</v>
      </c>
      <c r="AG328" s="42">
        <f t="shared" si="169"/>
        <v>2.4064659934435335</v>
      </c>
      <c r="AH328" s="42">
        <f t="shared" si="169"/>
        <v>65.935714046930229</v>
      </c>
      <c r="AI328" s="42">
        <f t="shared" si="169"/>
        <v>19.458873427960182</v>
      </c>
      <c r="AJ328" s="42">
        <f t="shared" si="169"/>
        <v>0.94733528846715553</v>
      </c>
      <c r="AK328" s="42">
        <f t="shared" si="169"/>
        <v>1.7874588335116801</v>
      </c>
      <c r="AL328" s="42">
        <f t="shared" si="169"/>
        <v>7.4174985017114548</v>
      </c>
    </row>
    <row r="329" spans="4:38">
      <c r="D329" s="52">
        <f t="shared" si="154"/>
        <v>13</v>
      </c>
      <c r="E329" s="42">
        <f t="shared" ref="E329:N329" si="170">($D239-$D238)/8*(E238+3*((2*E238+E239)/3)+3*((E238+2*E239)/3)+E239)</f>
        <v>5.6168253662667051E-3</v>
      </c>
      <c r="F329" s="42">
        <f t="shared" si="170"/>
        <v>0.82534531271098355</v>
      </c>
      <c r="G329" s="42">
        <f t="shared" si="170"/>
        <v>1.1911697808545312</v>
      </c>
      <c r="H329" s="42">
        <f t="shared" si="170"/>
        <v>1.2545715808548805</v>
      </c>
      <c r="I329" s="42">
        <f t="shared" si="170"/>
        <v>2.2484942058851956</v>
      </c>
      <c r="J329" s="42">
        <f t="shared" si="170"/>
        <v>53.254897386913996</v>
      </c>
      <c r="K329" s="42">
        <f t="shared" si="170"/>
        <v>18.61366574931845</v>
      </c>
      <c r="L329" s="42">
        <f t="shared" si="170"/>
        <v>0.98557003405212362</v>
      </c>
      <c r="M329" s="42">
        <f t="shared" si="170"/>
        <v>1.8147952762748114</v>
      </c>
      <c r="N329" s="42">
        <f t="shared" si="170"/>
        <v>5.7600806848130732</v>
      </c>
      <c r="Q329" s="42">
        <f t="shared" ref="Q329:Z329" si="171">($D239-$D238)/8*(Q238+3*((2*Q238+Q239)/3)+3*((Q238+2*Q239)/3)+Q239)</f>
        <v>0</v>
      </c>
      <c r="R329" s="42">
        <f t="shared" si="171"/>
        <v>0</v>
      </c>
      <c r="S329" s="42">
        <f t="shared" si="171"/>
        <v>1.0558015595174881</v>
      </c>
      <c r="T329" s="42">
        <f t="shared" si="171"/>
        <v>0.97108313039190153</v>
      </c>
      <c r="U329" s="42">
        <f t="shared" si="171"/>
        <v>1.9525766751989657</v>
      </c>
      <c r="V329" s="42">
        <f t="shared" si="171"/>
        <v>36.794450722712291</v>
      </c>
      <c r="W329" s="42">
        <f t="shared" si="171"/>
        <v>16.653017934491636</v>
      </c>
      <c r="X329" s="42">
        <f t="shared" si="171"/>
        <v>0.96950072102378515</v>
      </c>
      <c r="Y329" s="42">
        <f t="shared" si="171"/>
        <v>1.7396692958119042</v>
      </c>
      <c r="Z329" s="42">
        <f t="shared" si="171"/>
        <v>3.6774699311533521</v>
      </c>
      <c r="AC329" s="42">
        <f t="shared" ref="AC329:AL329" si="172">($D239-$D238)/8*(AC238+3*((2*AC238+AC239)/3)+3*((AC238+2*AC239)/3)+AC239)</f>
        <v>1.5345452277882334E-2</v>
      </c>
      <c r="AD329" s="42">
        <f t="shared" si="172"/>
        <v>1.6994329404482849</v>
      </c>
      <c r="AE329" s="42">
        <f t="shared" si="172"/>
        <v>1.3265380021915785</v>
      </c>
      <c r="AF329" s="42">
        <f t="shared" si="172"/>
        <v>1.5380600313178596</v>
      </c>
      <c r="AG329" s="42">
        <f t="shared" si="172"/>
        <v>2.5444117365714236</v>
      </c>
      <c r="AH329" s="42">
        <f t="shared" si="172"/>
        <v>69.715344051115991</v>
      </c>
      <c r="AI329" s="42">
        <f t="shared" si="172"/>
        <v>20.57431356414531</v>
      </c>
      <c r="AJ329" s="42">
        <f t="shared" si="172"/>
        <v>1.0016393470804577</v>
      </c>
      <c r="AK329" s="42">
        <f t="shared" si="172"/>
        <v>1.8899212567377188</v>
      </c>
      <c r="AL329" s="42">
        <f t="shared" si="172"/>
        <v>7.8426914384728139</v>
      </c>
    </row>
    <row r="330" spans="4:38">
      <c r="D330" s="52">
        <f t="shared" si="154"/>
        <v>14</v>
      </c>
      <c r="E330" s="42">
        <f t="shared" ref="E330:N330" si="173">($D240-$D239)/8*(E239+3*((2*E239+E240)/3)+3*((E239+2*E240)/3)+E240)</f>
        <v>5.926434107309024E-3</v>
      </c>
      <c r="F330" s="42">
        <f t="shared" si="173"/>
        <v>0.87083971685042916</v>
      </c>
      <c r="G330" s="42">
        <f t="shared" si="173"/>
        <v>1.2568290371370801</v>
      </c>
      <c r="H330" s="42">
        <f t="shared" si="173"/>
        <v>1.3237256496334378</v>
      </c>
      <c r="I330" s="42">
        <f t="shared" si="173"/>
        <v>2.3724349401843234</v>
      </c>
      <c r="J330" s="42">
        <f t="shared" si="173"/>
        <v>56.190395761729846</v>
      </c>
      <c r="K330" s="42">
        <f t="shared" si="173"/>
        <v>19.639681913794551</v>
      </c>
      <c r="L330" s="42">
        <f t="shared" si="173"/>
        <v>1.0398962908883282</v>
      </c>
      <c r="M330" s="42">
        <f t="shared" si="173"/>
        <v>1.9148298054078496</v>
      </c>
      <c r="N330" s="42">
        <f t="shared" si="173"/>
        <v>6.077585896892062</v>
      </c>
      <c r="Q330" s="42">
        <f t="shared" ref="Q330:Z330" si="174">($D240-$D239)/8*(Q239+3*((2*Q239+Q240)/3)+3*((Q239+2*Q240)/3)+Q240)</f>
        <v>0</v>
      </c>
      <c r="R330" s="42">
        <f t="shared" si="174"/>
        <v>0</v>
      </c>
      <c r="S330" s="42">
        <f t="shared" si="174"/>
        <v>1.1139990946582317</v>
      </c>
      <c r="T330" s="42">
        <f t="shared" si="174"/>
        <v>1.024610845042554</v>
      </c>
      <c r="U330" s="42">
        <f t="shared" si="174"/>
        <v>2.0602059438295415</v>
      </c>
      <c r="V330" s="42">
        <f t="shared" si="174"/>
        <v>38.82262194448812</v>
      </c>
      <c r="W330" s="42">
        <f t="shared" si="174"/>
        <v>17.570959935718584</v>
      </c>
      <c r="X330" s="42">
        <f t="shared" si="174"/>
        <v>1.0229412106424438</v>
      </c>
      <c r="Y330" s="42">
        <f t="shared" si="174"/>
        <v>1.8355627561535957</v>
      </c>
      <c r="Z330" s="42">
        <f t="shared" si="174"/>
        <v>3.8801781802727557</v>
      </c>
      <c r="AC330" s="42">
        <f t="shared" ref="AC330:AL330" si="175">($D240-$D239)/8*(AC239+3*((2*AC239+AC240)/3)+3*((AC239+2*AC240)/3)+AC240)</f>
        <v>1.6191319088877387E-2</v>
      </c>
      <c r="AD330" s="42">
        <f t="shared" si="175"/>
        <v>1.7931085060690402</v>
      </c>
      <c r="AE330" s="42">
        <f t="shared" si="175"/>
        <v>1.3996589796159329</v>
      </c>
      <c r="AF330" s="42">
        <f t="shared" si="175"/>
        <v>1.6228404542243213</v>
      </c>
      <c r="AG330" s="42">
        <f t="shared" si="175"/>
        <v>2.684663936539105</v>
      </c>
      <c r="AH330" s="42">
        <f t="shared" si="175"/>
        <v>73.558169578971871</v>
      </c>
      <c r="AI330" s="42">
        <f t="shared" si="175"/>
        <v>21.708403891870571</v>
      </c>
      <c r="AJ330" s="42">
        <f t="shared" si="175"/>
        <v>1.0568513711342078</v>
      </c>
      <c r="AK330" s="42">
        <f t="shared" si="175"/>
        <v>1.9940968546621036</v>
      </c>
      <c r="AL330" s="42">
        <f t="shared" si="175"/>
        <v>8.2749936135113913</v>
      </c>
    </row>
    <row r="331" spans="4:38">
      <c r="D331" s="52">
        <f t="shared" si="154"/>
        <v>15</v>
      </c>
      <c r="E331" s="42">
        <f t="shared" ref="E331:N331" si="176">($D241-$D240)/8*(E240+3*((2*E240+E241)/3)+3*((E240+2*E241)/3)+E241)</f>
        <v>6.2398934682003603E-3</v>
      </c>
      <c r="F331" s="42">
        <f t="shared" si="176"/>
        <v>0.91689993723591745</v>
      </c>
      <c r="G331" s="42">
        <f t="shared" si="176"/>
        <v>1.3233049009697326</v>
      </c>
      <c r="H331" s="42">
        <f t="shared" si="176"/>
        <v>1.393739791125002</v>
      </c>
      <c r="I331" s="42">
        <f t="shared" si="176"/>
        <v>2.4979171317756039</v>
      </c>
      <c r="J331" s="42">
        <f t="shared" si="176"/>
        <v>59.162403080933913</v>
      </c>
      <c r="K331" s="42">
        <f t="shared" si="176"/>
        <v>20.678458694120977</v>
      </c>
      <c r="L331" s="42">
        <f t="shared" si="176"/>
        <v>1.0948982061771722</v>
      </c>
      <c r="M331" s="42">
        <f t="shared" si="176"/>
        <v>2.0161084691288513</v>
      </c>
      <c r="N331" s="42">
        <f t="shared" si="176"/>
        <v>6.3990399376368101</v>
      </c>
      <c r="Q331" s="42">
        <f t="shared" ref="Q331:Z331" si="177">($D241-$D240)/8*(Q240+3*((2*Q240+Q241)/3)+3*((Q240+2*Q241)/3)+Q241)</f>
        <v>0</v>
      </c>
      <c r="R331" s="42">
        <f t="shared" si="177"/>
        <v>0</v>
      </c>
      <c r="S331" s="42">
        <f t="shared" si="177"/>
        <v>1.1729204355391569</v>
      </c>
      <c r="T331" s="42">
        <f t="shared" si="177"/>
        <v>1.0788042866355803</v>
      </c>
      <c r="U331" s="42">
        <f t="shared" si="177"/>
        <v>2.1691738032141403</v>
      </c>
      <c r="V331" s="42">
        <f t="shared" si="177"/>
        <v>40.876017636146422</v>
      </c>
      <c r="W331" s="42">
        <f t="shared" si="177"/>
        <v>18.500318428864556</v>
      </c>
      <c r="X331" s="42">
        <f t="shared" si="177"/>
        <v>1.0770463423812637</v>
      </c>
      <c r="Y331" s="42">
        <f t="shared" si="177"/>
        <v>1.932648848397537</v>
      </c>
      <c r="Z331" s="42">
        <f t="shared" si="177"/>
        <v>4.0854075223205779</v>
      </c>
      <c r="AC331" s="42">
        <f t="shared" ref="AC331:AL331" si="178">($D241-$D240)/8*(AC240+3*((2*AC240+AC241)/3)+3*((AC240+2*AC241)/3)+AC241)</f>
        <v>1.7047705988940589E-2</v>
      </c>
      <c r="AD331" s="42">
        <f t="shared" si="178"/>
        <v>1.8879491195212383</v>
      </c>
      <c r="AE331" s="42">
        <f t="shared" si="178"/>
        <v>1.4736893664003134</v>
      </c>
      <c r="AF331" s="42">
        <f t="shared" si="178"/>
        <v>1.7086752956144233</v>
      </c>
      <c r="AG331" s="42">
        <f t="shared" si="178"/>
        <v>2.826660460337068</v>
      </c>
      <c r="AH331" s="42">
        <f t="shared" si="178"/>
        <v>77.448788525721753</v>
      </c>
      <c r="AI331" s="42">
        <f t="shared" si="178"/>
        <v>22.856598959377443</v>
      </c>
      <c r="AJ331" s="42">
        <f t="shared" si="178"/>
        <v>1.1127500699730759</v>
      </c>
      <c r="AK331" s="42">
        <f t="shared" si="178"/>
        <v>2.0995680898601652</v>
      </c>
      <c r="AL331" s="42">
        <f t="shared" si="178"/>
        <v>8.7126723529530672</v>
      </c>
    </row>
    <row r="332" spans="4:38">
      <c r="D332" s="52">
        <f t="shared" si="154"/>
        <v>16</v>
      </c>
      <c r="E332" s="42">
        <f t="shared" ref="E332:N332" si="179">($D242-$D241)/8*(E241+3*((2*E241+E242)/3)+3*((E241+2*E242)/3)+E242)</f>
        <v>6.5561550656977451E-3</v>
      </c>
      <c r="F332" s="42">
        <f t="shared" si="179"/>
        <v>0.96337192275510541</v>
      </c>
      <c r="G332" s="42">
        <f t="shared" si="179"/>
        <v>1.3903750399215615</v>
      </c>
      <c r="H332" s="42">
        <f t="shared" si="179"/>
        <v>1.464379838921201</v>
      </c>
      <c r="I332" s="42">
        <f t="shared" si="179"/>
        <v>2.6245210980992919</v>
      </c>
      <c r="J332" s="42">
        <f t="shared" si="179"/>
        <v>62.160979291491671</v>
      </c>
      <c r="K332" s="42">
        <f t="shared" si="179"/>
        <v>21.726521840345253</v>
      </c>
      <c r="L332" s="42">
        <f t="shared" si="179"/>
        <v>1.150391822782534</v>
      </c>
      <c r="M332" s="42">
        <f t="shared" si="179"/>
        <v>2.1182925349985831</v>
      </c>
      <c r="N332" s="42">
        <f t="shared" si="179"/>
        <v>6.7233676851280277</v>
      </c>
      <c r="Q332" s="42">
        <f t="shared" ref="Q332:Z332" si="180">($D242-$D241)/8*(Q241+3*((2*Q241+Q242)/3)+3*((Q241+2*Q242)/3)+Q242)</f>
        <v>0</v>
      </c>
      <c r="R332" s="42">
        <f t="shared" si="180"/>
        <v>0</v>
      </c>
      <c r="S332" s="42">
        <f t="shared" si="180"/>
        <v>1.2323685162750493</v>
      </c>
      <c r="T332" s="42">
        <f t="shared" si="180"/>
        <v>1.1334822020226192</v>
      </c>
      <c r="U332" s="42">
        <f t="shared" si="180"/>
        <v>2.2791158039470205</v>
      </c>
      <c r="V332" s="42">
        <f t="shared" si="180"/>
        <v>42.947770095193988</v>
      </c>
      <c r="W332" s="42">
        <f t="shared" si="180"/>
        <v>19.437985119865047</v>
      </c>
      <c r="X332" s="42">
        <f t="shared" si="180"/>
        <v>1.1316351584493776</v>
      </c>
      <c r="Y332" s="42">
        <f t="shared" si="180"/>
        <v>2.0306028624060435</v>
      </c>
      <c r="Z332" s="42">
        <f t="shared" si="180"/>
        <v>4.292471555708568</v>
      </c>
      <c r="AC332" s="42">
        <f t="shared" ref="AC332:AL332" si="181">($D242-$D241)/8*(AC241+3*((2*AC241+AC242)/3)+3*((AC241+2*AC242)/3)+AC242)</f>
        <v>1.7911748741786342E-2</v>
      </c>
      <c r="AD332" s="42">
        <f t="shared" si="181"/>
        <v>1.9836375808028976</v>
      </c>
      <c r="AE332" s="42">
        <f t="shared" si="181"/>
        <v>1.5483815635680787</v>
      </c>
      <c r="AF332" s="42">
        <f t="shared" si="181"/>
        <v>1.7952774758197829</v>
      </c>
      <c r="AG332" s="42">
        <f t="shared" si="181"/>
        <v>2.9699263922515624</v>
      </c>
      <c r="AH332" s="42">
        <f t="shared" si="181"/>
        <v>81.374188487789723</v>
      </c>
      <c r="AI332" s="42">
        <f t="shared" si="181"/>
        <v>24.015058560825508</v>
      </c>
      <c r="AJ332" s="42">
        <f t="shared" si="181"/>
        <v>1.1691484871156854</v>
      </c>
      <c r="AK332" s="42">
        <f t="shared" si="181"/>
        <v>2.2059822075911231</v>
      </c>
      <c r="AL332" s="42">
        <f t="shared" si="181"/>
        <v>9.1542638145475141</v>
      </c>
    </row>
    <row r="333" spans="4:38">
      <c r="D333" s="52">
        <f t="shared" si="154"/>
        <v>17</v>
      </c>
      <c r="E333" s="42">
        <f t="shared" ref="E333:N333" si="182">($D243-$D242)/8*(E242+3*((2*E242+E243)/3)+3*((E242+2*E243)/3)+E243)</f>
        <v>6.8742298592881805E-3</v>
      </c>
      <c r="F333" s="42">
        <f t="shared" si="182"/>
        <v>1.0101103422114091</v>
      </c>
      <c r="G333" s="42">
        <f t="shared" si="182"/>
        <v>1.4578297064760781</v>
      </c>
      <c r="H333" s="42">
        <f t="shared" si="182"/>
        <v>1.5354248813790681</v>
      </c>
      <c r="I333" s="42">
        <f t="shared" si="182"/>
        <v>2.7518509123252213</v>
      </c>
      <c r="J333" s="42">
        <f t="shared" si="182"/>
        <v>65.176746987556129</v>
      </c>
      <c r="K333" s="42">
        <f t="shared" si="182"/>
        <v>22.780593759107969</v>
      </c>
      <c r="L333" s="42">
        <f t="shared" si="182"/>
        <v>1.2062035962859019</v>
      </c>
      <c r="M333" s="42">
        <f t="shared" si="182"/>
        <v>2.2210624442033056</v>
      </c>
      <c r="N333" s="42">
        <f t="shared" si="182"/>
        <v>7.049554873693574</v>
      </c>
      <c r="Q333" s="42">
        <f t="shared" ref="Q333:Z333" si="183">($D243-$D242)/8*(Q242+3*((2*Q242+Q243)/3)+3*((Q242+2*Q243)/3)+Q243)</f>
        <v>0</v>
      </c>
      <c r="R333" s="42">
        <f t="shared" si="183"/>
        <v>0</v>
      </c>
      <c r="S333" s="42">
        <f t="shared" si="183"/>
        <v>1.2921574257064987</v>
      </c>
      <c r="T333" s="42">
        <f t="shared" si="183"/>
        <v>1.1884735977162793</v>
      </c>
      <c r="U333" s="42">
        <f t="shared" si="183"/>
        <v>2.3896881259322083</v>
      </c>
      <c r="V333" s="42">
        <f t="shared" si="183"/>
        <v>45.031400358863543</v>
      </c>
      <c r="W333" s="42">
        <f t="shared" si="183"/>
        <v>20.381027656665847</v>
      </c>
      <c r="X333" s="42">
        <f t="shared" si="183"/>
        <v>1.1865369439984597</v>
      </c>
      <c r="Y333" s="42">
        <f t="shared" si="183"/>
        <v>2.1291184679479653</v>
      </c>
      <c r="Z333" s="42">
        <f t="shared" si="183"/>
        <v>4.5007227319533616</v>
      </c>
      <c r="AC333" s="42">
        <f t="shared" ref="AC333:AL333" si="184">($D243-$D242)/8*(AC242+3*((2*AC242+AC243)/3)+3*((AC242+2*AC243)/3)+AC243)</f>
        <v>1.8780745238482402E-2</v>
      </c>
      <c r="AD333" s="42">
        <f t="shared" si="184"/>
        <v>2.0798746447145282</v>
      </c>
      <c r="AE333" s="42">
        <f t="shared" si="184"/>
        <v>1.6235019872456626</v>
      </c>
      <c r="AF333" s="42">
        <f t="shared" si="184"/>
        <v>1.8823761650418569</v>
      </c>
      <c r="AG333" s="42">
        <f t="shared" si="184"/>
        <v>3.1140136987182325</v>
      </c>
      <c r="AH333" s="42">
        <f t="shared" si="184"/>
        <v>85.322093616249077</v>
      </c>
      <c r="AI333" s="42">
        <f t="shared" si="184"/>
        <v>25.180159861550141</v>
      </c>
      <c r="AJ333" s="42">
        <f t="shared" si="184"/>
        <v>1.2258702485733386</v>
      </c>
      <c r="AK333" s="42">
        <f t="shared" si="184"/>
        <v>2.3130064204586454</v>
      </c>
      <c r="AL333" s="42">
        <f t="shared" si="184"/>
        <v>9.5983870154338113</v>
      </c>
    </row>
    <row r="334" spans="4:38">
      <c r="D334" s="52">
        <f t="shared" si="154"/>
        <v>18</v>
      </c>
      <c r="E334" s="42">
        <f t="shared" ref="E334:N334" si="185">($D244-$D243)/8*(E243+3*((2*E243+E244)/3)+3*((E243+2*E244)/3)+E244)</f>
        <v>7.193374090574866E-3</v>
      </c>
      <c r="F334" s="42">
        <f t="shared" si="185"/>
        <v>1.0570059065551323</v>
      </c>
      <c r="G334" s="42">
        <f t="shared" si="185"/>
        <v>1.52551117051551</v>
      </c>
      <c r="H334" s="42">
        <f t="shared" si="185"/>
        <v>1.6067087929584978</v>
      </c>
      <c r="I334" s="42">
        <f t="shared" si="185"/>
        <v>2.8796088375047177</v>
      </c>
      <c r="J334" s="42">
        <f t="shared" si="185"/>
        <v>68.20265436058429</v>
      </c>
      <c r="K334" s="42">
        <f t="shared" si="185"/>
        <v>23.838209700431413</v>
      </c>
      <c r="L334" s="42">
        <f t="shared" si="185"/>
        <v>1.2622030212966571</v>
      </c>
      <c r="M334" s="42">
        <f t="shared" si="185"/>
        <v>2.3241778885373696</v>
      </c>
      <c r="N334" s="42">
        <f t="shared" si="185"/>
        <v>7.3768387756187304</v>
      </c>
      <c r="Q334" s="42">
        <f t="shared" ref="Q334:Z334" si="186">($D244-$D243)/8*(Q243+3*((2*Q243+Q244)/3)+3*((Q243+2*Q244)/3)+Q244)</f>
        <v>0</v>
      </c>
      <c r="R334" s="42">
        <f t="shared" si="186"/>
        <v>0</v>
      </c>
      <c r="S334" s="42">
        <f t="shared" si="186"/>
        <v>1.3521473586545925</v>
      </c>
      <c r="T334" s="42">
        <f t="shared" si="186"/>
        <v>1.2436498866259664</v>
      </c>
      <c r="U334" s="42">
        <f t="shared" si="186"/>
        <v>2.5006322164815069</v>
      </c>
      <c r="V334" s="42">
        <f t="shared" si="186"/>
        <v>47.122036247605969</v>
      </c>
      <c r="W334" s="42">
        <f t="shared" si="186"/>
        <v>21.327240910726701</v>
      </c>
      <c r="X334" s="42">
        <f t="shared" si="186"/>
        <v>1.2416233214744747</v>
      </c>
      <c r="Y334" s="42">
        <f t="shared" si="186"/>
        <v>2.2279653047108403</v>
      </c>
      <c r="Z334" s="42">
        <f t="shared" si="186"/>
        <v>4.7096740946406301</v>
      </c>
      <c r="AC334" s="42">
        <f t="shared" ref="AC334:AL334" si="187">($D244-$D243)/8*(AC243+3*((2*AC243+AC244)/3)+3*((AC243+2*AC244)/3)+AC244)</f>
        <v>1.9652663493300145E-2</v>
      </c>
      <c r="AD334" s="42">
        <f t="shared" si="187"/>
        <v>2.1764352788869821</v>
      </c>
      <c r="AE334" s="42">
        <f t="shared" si="187"/>
        <v>1.6988749823764331</v>
      </c>
      <c r="AF334" s="42">
        <f t="shared" si="187"/>
        <v>1.9697676992910291</v>
      </c>
      <c r="AG334" s="42">
        <f t="shared" si="187"/>
        <v>3.2585854585279272</v>
      </c>
      <c r="AH334" s="42">
        <f t="shared" si="187"/>
        <v>89.283272473563017</v>
      </c>
      <c r="AI334" s="42">
        <f t="shared" si="187"/>
        <v>26.349178490136183</v>
      </c>
      <c r="AJ334" s="42">
        <f t="shared" si="187"/>
        <v>1.2827827211188336</v>
      </c>
      <c r="AK334" s="42">
        <f t="shared" si="187"/>
        <v>2.4203904723638989</v>
      </c>
      <c r="AL334" s="42">
        <f t="shared" si="187"/>
        <v>10.044003456596856</v>
      </c>
    </row>
    <row r="335" spans="4:38">
      <c r="D335" s="52">
        <f t="shared" si="154"/>
        <v>19</v>
      </c>
      <c r="E335" s="42">
        <f t="shared" ref="E335:N335" si="188">($D245-$D244)/8*(E244+3*((2*E244+E245)/3)+3*((E244+2*E245)/3)+E245)</f>
        <v>7.5128730132579553E-3</v>
      </c>
      <c r="F335" s="42">
        <f t="shared" si="188"/>
        <v>1.1039535898205575</v>
      </c>
      <c r="G335" s="42">
        <f t="shared" si="188"/>
        <v>1.5932678545672037</v>
      </c>
      <c r="H335" s="42">
        <f t="shared" si="188"/>
        <v>1.6780719282482768</v>
      </c>
      <c r="I335" s="42">
        <f t="shared" si="188"/>
        <v>3.007508750639631</v>
      </c>
      <c r="J335" s="42">
        <f t="shared" si="188"/>
        <v>71.231924674898266</v>
      </c>
      <c r="K335" s="42">
        <f t="shared" si="188"/>
        <v>24.897001057878072</v>
      </c>
      <c r="L335" s="42">
        <f t="shared" si="188"/>
        <v>1.3182646831029032</v>
      </c>
      <c r="M335" s="42">
        <f t="shared" si="188"/>
        <v>2.4274079335984906</v>
      </c>
      <c r="N335" s="42">
        <f t="shared" si="188"/>
        <v>7.7044864152299013</v>
      </c>
      <c r="Q335" s="42">
        <f t="shared" ref="Q335:Z335" si="189">($D245-$D244)/8*(Q244+3*((2*Q244+Q245)/3)+3*((Q244+2*Q245)/3)+Q245)</f>
        <v>0</v>
      </c>
      <c r="R335" s="42">
        <f t="shared" si="189"/>
        <v>0</v>
      </c>
      <c r="S335" s="42">
        <f t="shared" si="189"/>
        <v>1.4122039633799004</v>
      </c>
      <c r="T335" s="42">
        <f t="shared" si="189"/>
        <v>1.2988874975118738</v>
      </c>
      <c r="U335" s="42">
        <f t="shared" si="189"/>
        <v>2.6116996083802948</v>
      </c>
      <c r="V335" s="42">
        <f t="shared" si="189"/>
        <v>49.214995633031229</v>
      </c>
      <c r="W335" s="42">
        <f t="shared" si="189"/>
        <v>22.27450576988479</v>
      </c>
      <c r="X335" s="42">
        <f t="shared" si="189"/>
        <v>1.2967709210006926</v>
      </c>
      <c r="Y335" s="42">
        <f t="shared" si="189"/>
        <v>2.326921998143912</v>
      </c>
      <c r="Z335" s="42">
        <f t="shared" si="189"/>
        <v>4.9188576822699339</v>
      </c>
      <c r="AC335" s="42">
        <f t="shared" ref="AC335:AL335" si="190">($D245-$D244)/8*(AC244+3*((2*AC244+AC245)/3)+3*((AC244+2*AC245)/3)+AC245)</f>
        <v>2.0525550783033863E-2</v>
      </c>
      <c r="AD335" s="42">
        <f t="shared" si="190"/>
        <v>2.2731032288834894</v>
      </c>
      <c r="AE335" s="42">
        <f t="shared" si="190"/>
        <v>1.7743317457545136</v>
      </c>
      <c r="AF335" s="42">
        <f t="shared" si="190"/>
        <v>2.05725635898468</v>
      </c>
      <c r="AG335" s="42">
        <f t="shared" si="190"/>
        <v>3.4033178928989658</v>
      </c>
      <c r="AH335" s="42">
        <f t="shared" si="190"/>
        <v>93.248853716765737</v>
      </c>
      <c r="AI335" s="42">
        <f t="shared" si="190"/>
        <v>27.51949634587141</v>
      </c>
      <c r="AJ335" s="42">
        <f t="shared" si="190"/>
        <v>1.3397584452051077</v>
      </c>
      <c r="AK335" s="42">
        <f t="shared" si="190"/>
        <v>2.5278938690530706</v>
      </c>
      <c r="AL335" s="42">
        <f t="shared" si="190"/>
        <v>10.490115148189899</v>
      </c>
    </row>
    <row r="336" spans="4:38">
      <c r="D336" s="52">
        <f t="shared" si="154"/>
        <v>20</v>
      </c>
      <c r="E336" s="42">
        <f t="shared" ref="E336:N336" si="191">($D246-$D245)/8*(E245+3*((2*E245+E246)/3)+3*((E245+2*E246)/3)+E246)</f>
        <v>7.8317573682950715E-3</v>
      </c>
      <c r="F336" s="42">
        <f t="shared" si="191"/>
        <v>1.150810967532067</v>
      </c>
      <c r="G336" s="42">
        <f t="shared" si="191"/>
        <v>1.6608942062050451</v>
      </c>
      <c r="H336" s="42">
        <f t="shared" si="191"/>
        <v>1.7492977939857957</v>
      </c>
      <c r="I336" s="42">
        <f t="shared" si="191"/>
        <v>3.1351626437007498</v>
      </c>
      <c r="J336" s="42">
        <f t="shared" si="191"/>
        <v>74.255368079029097</v>
      </c>
      <c r="K336" s="42">
        <f t="shared" si="191"/>
        <v>25.953755792144094</v>
      </c>
      <c r="L336" s="42">
        <f t="shared" si="191"/>
        <v>1.3742185082903704</v>
      </c>
      <c r="M336" s="42">
        <f t="shared" si="191"/>
        <v>2.5304394119625657</v>
      </c>
      <c r="N336" s="42">
        <f t="shared" si="191"/>
        <v>8.031503812845596</v>
      </c>
      <c r="Q336" s="42">
        <f t="shared" ref="Q336:Z336" si="192">($D246-$D245)/8*(Q245+3*((2*Q245+Q246)/3)+3*((Q245+2*Q246)/3)+Q246)</f>
        <v>0</v>
      </c>
      <c r="R336" s="42">
        <f t="shared" si="192"/>
        <v>0</v>
      </c>
      <c r="S336" s="42">
        <f t="shared" si="192"/>
        <v>1.4721450470703286</v>
      </c>
      <c r="T336" s="42">
        <f t="shared" si="192"/>
        <v>1.354018856870526</v>
      </c>
      <c r="U336" s="42">
        <f t="shared" si="192"/>
        <v>2.7225533581640775</v>
      </c>
      <c r="V336" s="42">
        <f t="shared" si="192"/>
        <v>51.303929135953283</v>
      </c>
      <c r="W336" s="42">
        <f t="shared" si="192"/>
        <v>23.219948531084867</v>
      </c>
      <c r="X336" s="42">
        <f t="shared" si="192"/>
        <v>1.3518124421397364</v>
      </c>
      <c r="Y336" s="42">
        <f t="shared" si="192"/>
        <v>2.4256883448251823</v>
      </c>
      <c r="Z336" s="42">
        <f t="shared" si="192"/>
        <v>5.1276388977599314</v>
      </c>
      <c r="AC336" s="42">
        <f t="shared" ref="AC336:AL336" si="193">($D246-$D245)/8*(AC245+3*((2*AC245+AC246)/3)+3*((AC245+2*AC246)/3)+AC246)</f>
        <v>2.1396759042734092E-2</v>
      </c>
      <c r="AD336" s="42">
        <f t="shared" si="193"/>
        <v>2.3695852346083486</v>
      </c>
      <c r="AE336" s="42">
        <f t="shared" si="193"/>
        <v>1.8496433653397673</v>
      </c>
      <c r="AF336" s="42">
        <f t="shared" si="193"/>
        <v>2.1445767311010648</v>
      </c>
      <c r="AG336" s="42">
        <f t="shared" si="193"/>
        <v>3.5477719292374208</v>
      </c>
      <c r="AH336" s="42">
        <f t="shared" si="193"/>
        <v>97.206807022105338</v>
      </c>
      <c r="AI336" s="42">
        <f t="shared" si="193"/>
        <v>28.68756305320338</v>
      </c>
      <c r="AJ336" s="42">
        <f t="shared" si="193"/>
        <v>1.3966245744409977</v>
      </c>
      <c r="AK336" s="42">
        <f t="shared" si="193"/>
        <v>2.6351904790999496</v>
      </c>
      <c r="AL336" s="42">
        <f t="shared" si="193"/>
        <v>10.935368727931289</v>
      </c>
    </row>
    <row r="337" spans="4:38">
      <c r="D337" s="52">
        <f t="shared" si="154"/>
        <v>25</v>
      </c>
      <c r="E337" s="42">
        <f t="shared" ref="E337:N337" si="194">($D247-$D246)/8*(E246+3*((2*E246+E247)/3)+3*((E246+2*E247)/3)+E247)</f>
        <v>4.3856847732568836E-2</v>
      </c>
      <c r="F337" s="42">
        <f t="shared" si="194"/>
        <v>6.4443954273076915</v>
      </c>
      <c r="G337" s="42">
        <f t="shared" si="194"/>
        <v>9.3007968551632558</v>
      </c>
      <c r="H337" s="42">
        <f t="shared" si="194"/>
        <v>9.7958457319337064</v>
      </c>
      <c r="I337" s="42">
        <f t="shared" si="194"/>
        <v>17.556513080735844</v>
      </c>
      <c r="J337" s="42">
        <f t="shared" si="194"/>
        <v>415.82064127157412</v>
      </c>
      <c r="K337" s="42">
        <f t="shared" si="194"/>
        <v>145.33773996526793</v>
      </c>
      <c r="L337" s="42">
        <f t="shared" si="194"/>
        <v>7.6954493142691485</v>
      </c>
      <c r="M337" s="42">
        <f t="shared" si="194"/>
        <v>14.170139697661796</v>
      </c>
      <c r="N337" s="42">
        <f t="shared" si="194"/>
        <v>44.975402482392681</v>
      </c>
      <c r="Q337" s="42">
        <f t="shared" ref="Q337:Z337" si="195">($D247-$D246)/8*(Q246+3*((2*Q246+Q247)/3)+3*((Q246+2*Q247)/3)+Q247)</f>
        <v>0</v>
      </c>
      <c r="R337" s="42">
        <f t="shared" si="195"/>
        <v>0</v>
      </c>
      <c r="S337" s="42">
        <f t="shared" si="195"/>
        <v>8.243825508561935</v>
      </c>
      <c r="T337" s="42">
        <f t="shared" si="195"/>
        <v>7.5823338288281175</v>
      </c>
      <c r="U337" s="42">
        <f t="shared" si="195"/>
        <v>15.245953424983234</v>
      </c>
      <c r="V337" s="42">
        <f t="shared" si="195"/>
        <v>287.29549478980141</v>
      </c>
      <c r="W337" s="42">
        <f t="shared" si="195"/>
        <v>130.02876611173212</v>
      </c>
      <c r="X337" s="42">
        <f t="shared" si="195"/>
        <v>7.5699781862395357</v>
      </c>
      <c r="Y337" s="42">
        <f t="shared" si="195"/>
        <v>13.583547010321125</v>
      </c>
      <c r="Z337" s="42">
        <f t="shared" si="195"/>
        <v>28.714127339673958</v>
      </c>
      <c r="AC337" s="42">
        <f t="shared" ref="AC337:AL337" si="196">($D247-$D246)/8*(AC246+3*((2*AC246+AC247)/3)+3*((AC246+2*AC247)/3)+AC247)</f>
        <v>0.1198191362651902</v>
      </c>
      <c r="AD337" s="42">
        <f t="shared" si="196"/>
        <v>13.269376710298301</v>
      </c>
      <c r="AE337" s="42">
        <f t="shared" si="196"/>
        <v>10.357768201764612</v>
      </c>
      <c r="AF337" s="42">
        <f t="shared" si="196"/>
        <v>12.00935763503929</v>
      </c>
      <c r="AG337" s="42">
        <f t="shared" si="196"/>
        <v>19.867072736488449</v>
      </c>
      <c r="AH337" s="42">
        <f t="shared" si="196"/>
        <v>544.3457877533491</v>
      </c>
      <c r="AI337" s="42">
        <f t="shared" si="196"/>
        <v>160.64671381880405</v>
      </c>
      <c r="AJ337" s="42">
        <f t="shared" si="196"/>
        <v>7.8209204422987257</v>
      </c>
      <c r="AK337" s="42">
        <f t="shared" si="196"/>
        <v>14.756732385002477</v>
      </c>
      <c r="AL337" s="42">
        <f t="shared" si="196"/>
        <v>61.236677625111597</v>
      </c>
    </row>
    <row r="338" spans="4:38">
      <c r="D338" s="52">
        <f t="shared" si="154"/>
        <v>30</v>
      </c>
      <c r="E338" s="42">
        <f t="shared" ref="E338:N338" si="197">($D248-$D247)/8*(E247+3*((2*E247+E248)/3)+3*((E247+2*E248)/3)+E248)</f>
        <v>5.143399372686977E-2</v>
      </c>
      <c r="F338" s="42">
        <f t="shared" si="197"/>
        <v>7.5577933918735223</v>
      </c>
      <c r="G338" s="42">
        <f t="shared" si="197"/>
        <v>10.907695190963436</v>
      </c>
      <c r="H338" s="42">
        <f t="shared" si="197"/>
        <v>11.4882736442433</v>
      </c>
      <c r="I338" s="42">
        <f t="shared" si="197"/>
        <v>20.589751209813695</v>
      </c>
      <c r="J338" s="42">
        <f t="shared" si="197"/>
        <v>487.66195840341993</v>
      </c>
      <c r="K338" s="42">
        <f t="shared" si="197"/>
        <v>170.44773603506698</v>
      </c>
      <c r="L338" s="42">
        <f t="shared" si="197"/>
        <v>9.0249918135732781</v>
      </c>
      <c r="M338" s="42">
        <f t="shared" si="197"/>
        <v>16.618314219997298</v>
      </c>
      <c r="N338" s="42">
        <f t="shared" si="197"/>
        <v>52.745801140307634</v>
      </c>
      <c r="Q338" s="42">
        <f t="shared" ref="Q338:Z338" si="198">($D248-$D247)/8*(Q247+3*((2*Q247+Q248)/3)+3*((Q247+2*Q248)/3)+Q248)</f>
        <v>0</v>
      </c>
      <c r="R338" s="42">
        <f t="shared" si="198"/>
        <v>0</v>
      </c>
      <c r="S338" s="42">
        <f t="shared" si="198"/>
        <v>9.6681109430923478</v>
      </c>
      <c r="T338" s="42">
        <f t="shared" si="198"/>
        <v>8.8923333698095401</v>
      </c>
      <c r="U338" s="42">
        <f t="shared" si="198"/>
        <v>17.879996246023069</v>
      </c>
      <c r="V338" s="42">
        <f t="shared" si="198"/>
        <v>336.93152701905478</v>
      </c>
      <c r="W338" s="42">
        <f t="shared" si="198"/>
        <v>152.4938313233329</v>
      </c>
      <c r="X338" s="42">
        <f t="shared" si="198"/>
        <v>8.877843043298439</v>
      </c>
      <c r="Y338" s="42">
        <f t="shared" si="198"/>
        <v>15.930375935310625</v>
      </c>
      <c r="Z338" s="42">
        <f t="shared" si="198"/>
        <v>33.675066080149946</v>
      </c>
      <c r="AC338" s="42">
        <f t="shared" ref="AC338:AL338" si="199">($D248-$D247)/8*(AC247+3*((2*AC247+AC248)/3)+3*((AC247+2*AC248)/3)+AC248)</f>
        <v>0.14052028409798734</v>
      </c>
      <c r="AD338" s="42">
        <f t="shared" si="199"/>
        <v>15.561926443931826</v>
      </c>
      <c r="AE338" s="42">
        <f t="shared" si="199"/>
        <v>12.14727943883457</v>
      </c>
      <c r="AF338" s="42">
        <f t="shared" si="199"/>
        <v>14.084213918677058</v>
      </c>
      <c r="AG338" s="42">
        <f t="shared" si="199"/>
        <v>23.299506173604314</v>
      </c>
      <c r="AH338" s="42">
        <f t="shared" si="199"/>
        <v>638.39238978778769</v>
      </c>
      <c r="AI338" s="42">
        <f t="shared" si="199"/>
        <v>188.40164074680146</v>
      </c>
      <c r="AJ338" s="42">
        <f t="shared" si="199"/>
        <v>9.1721405838480763</v>
      </c>
      <c r="AK338" s="42">
        <f t="shared" si="199"/>
        <v>17.306252504683975</v>
      </c>
      <c r="AL338" s="42">
        <f t="shared" si="199"/>
        <v>71.816536200465549</v>
      </c>
    </row>
    <row r="339" spans="4:38">
      <c r="D339" s="52">
        <f t="shared" si="154"/>
        <v>40</v>
      </c>
      <c r="E339" s="42">
        <f t="shared" ref="E339:N339" si="200">($D249-$D248)/8*(E248+3*((2*E248+E249)/3)+3*((E248+2*E249)/3)+E249)</f>
        <v>0.12306014453420645</v>
      </c>
      <c r="F339" s="42">
        <f t="shared" si="200"/>
        <v>18.082654675865655</v>
      </c>
      <c r="G339" s="42">
        <f t="shared" si="200"/>
        <v>26.097575736837907</v>
      </c>
      <c r="H339" s="42">
        <f t="shared" si="200"/>
        <v>27.486658388157309</v>
      </c>
      <c r="I339" s="42">
        <f t="shared" si="200"/>
        <v>49.262706941602865</v>
      </c>
      <c r="J339" s="42">
        <f t="shared" si="200"/>
        <v>1166.7721430235379</v>
      </c>
      <c r="K339" s="42">
        <f t="shared" si="200"/>
        <v>407.81050647921666</v>
      </c>
      <c r="L339" s="42">
        <f t="shared" si="200"/>
        <v>21.593049975782019</v>
      </c>
      <c r="M339" s="42">
        <f t="shared" si="200"/>
        <v>39.760710799312584</v>
      </c>
      <c r="N339" s="42">
        <f t="shared" si="200"/>
        <v>126.19875381187524</v>
      </c>
      <c r="Q339" s="42">
        <f t="shared" ref="Q339:Z339" si="201">($D249-$D248)/8*(Q248+3*((2*Q248+Q249)/3)+3*((Q248+2*Q249)/3)+Q249)</f>
        <v>0</v>
      </c>
      <c r="R339" s="42">
        <f t="shared" si="201"/>
        <v>0</v>
      </c>
      <c r="S339" s="42">
        <f t="shared" si="201"/>
        <v>23.131766441230916</v>
      </c>
      <c r="T339" s="42">
        <f t="shared" si="201"/>
        <v>21.275653521018285</v>
      </c>
      <c r="U339" s="42">
        <f t="shared" si="201"/>
        <v>42.77939088282767</v>
      </c>
      <c r="V339" s="42">
        <f t="shared" si="201"/>
        <v>806.13694190803346</v>
      </c>
      <c r="W339" s="42">
        <f t="shared" si="201"/>
        <v>364.85428339236086</v>
      </c>
      <c r="X339" s="42">
        <f t="shared" si="201"/>
        <v>21.240984199318845</v>
      </c>
      <c r="Y339" s="42">
        <f t="shared" si="201"/>
        <v>38.11476074546853</v>
      </c>
      <c r="Z339" s="42">
        <f t="shared" si="201"/>
        <v>80.570420431056235</v>
      </c>
      <c r="AC339" s="42">
        <f t="shared" ref="AC339:AL339" si="202">($D249-$D248)/8*(AC248+3*((2*AC248+AC249)/3)+3*((AC248+2*AC249)/3)+AC249)</f>
        <v>0.33620656725422204</v>
      </c>
      <c r="AD339" s="42">
        <f t="shared" si="202"/>
        <v>37.23321442994407</v>
      </c>
      <c r="AE339" s="42">
        <f t="shared" si="202"/>
        <v>29.063385032445005</v>
      </c>
      <c r="AF339" s="42">
        <f t="shared" si="202"/>
        <v>33.697663255296327</v>
      </c>
      <c r="AG339" s="42">
        <f t="shared" si="202"/>
        <v>55.746023000378067</v>
      </c>
      <c r="AH339" s="42">
        <f t="shared" si="202"/>
        <v>1527.4073441390483</v>
      </c>
      <c r="AI339" s="42">
        <f t="shared" si="202"/>
        <v>450.76672956607365</v>
      </c>
      <c r="AJ339" s="42">
        <f t="shared" si="202"/>
        <v>21.945115752245098</v>
      </c>
      <c r="AK339" s="42">
        <f t="shared" si="202"/>
        <v>41.406660853156644</v>
      </c>
      <c r="AL339" s="42">
        <f t="shared" si="202"/>
        <v>171.82708719269468</v>
      </c>
    </row>
    <row r="340" spans="4:38">
      <c r="D340" s="52">
        <f t="shared" ref="D340:D356" si="203">D250</f>
        <v>50</v>
      </c>
      <c r="E340" s="42">
        <f t="shared" ref="E340:N340" si="204">($D250-$D249)/8*(E249+3*((2*E249+E250)/3)+3*((E249+2*E250)/3)+E250)</f>
        <v>0.14604134706035382</v>
      </c>
      <c r="F340" s="42">
        <f t="shared" si="204"/>
        <v>21.459549371458529</v>
      </c>
      <c r="G340" s="42">
        <f t="shared" si="204"/>
        <v>30.97123873894035</v>
      </c>
      <c r="H340" s="42">
        <f t="shared" si="204"/>
        <v>32.619729420831789</v>
      </c>
      <c r="I340" s="42">
        <f t="shared" si="204"/>
        <v>58.462405588930011</v>
      </c>
      <c r="J340" s="42">
        <f t="shared" si="204"/>
        <v>1384.6641910313115</v>
      </c>
      <c r="K340" s="42">
        <f t="shared" si="204"/>
        <v>483.96819243971493</v>
      </c>
      <c r="L340" s="42">
        <f t="shared" si="204"/>
        <v>25.625503021639876</v>
      </c>
      <c r="M340" s="42">
        <f t="shared" si="204"/>
        <v>47.185933245793514</v>
      </c>
      <c r="N340" s="42">
        <f t="shared" si="204"/>
        <v>149.76608449294685</v>
      </c>
      <c r="Q340" s="42">
        <f t="shared" ref="Q340:Z340" si="205">($D250-$D249)/8*(Q249+3*((2*Q249+Q250)/3)+3*((Q249+2*Q250)/3)+Q250)</f>
        <v>0</v>
      </c>
      <c r="R340" s="42">
        <f t="shared" si="205"/>
        <v>0</v>
      </c>
      <c r="S340" s="42">
        <f t="shared" si="205"/>
        <v>27.451571292635922</v>
      </c>
      <c r="T340" s="42">
        <f t="shared" si="205"/>
        <v>25.248833499746112</v>
      </c>
      <c r="U340" s="42">
        <f t="shared" si="205"/>
        <v>50.768344979580007</v>
      </c>
      <c r="V340" s="42">
        <f t="shared" si="205"/>
        <v>956.68118509838678</v>
      </c>
      <c r="W340" s="42">
        <f t="shared" si="205"/>
        <v>432.98999224358454</v>
      </c>
      <c r="X340" s="42">
        <f t="shared" si="205"/>
        <v>25.207689760952213</v>
      </c>
      <c r="Y340" s="42">
        <f t="shared" si="205"/>
        <v>45.23260575729352</v>
      </c>
      <c r="Z340" s="42">
        <f t="shared" si="205"/>
        <v>95.616763473732092</v>
      </c>
      <c r="AC340" s="42">
        <f t="shared" ref="AC340:AL340" si="206">($D250-$D249)/8*(AC249+3*((2*AC249+AC250)/3)+3*((AC249+2*AC250)/3)+AC250)</f>
        <v>0.39899238017468719</v>
      </c>
      <c r="AD340" s="42">
        <f t="shared" si="206"/>
        <v>44.18643266930809</v>
      </c>
      <c r="AE340" s="42">
        <f t="shared" si="206"/>
        <v>34.490906185244903</v>
      </c>
      <c r="AF340" s="42">
        <f t="shared" si="206"/>
        <v>39.990625341917472</v>
      </c>
      <c r="AG340" s="42">
        <f t="shared" si="206"/>
        <v>66.156466198279986</v>
      </c>
      <c r="AH340" s="42">
        <f t="shared" si="206"/>
        <v>1812.6471969642441</v>
      </c>
      <c r="AI340" s="42">
        <f t="shared" si="206"/>
        <v>534.94639263584645</v>
      </c>
      <c r="AJ340" s="42">
        <f t="shared" si="206"/>
        <v>26.043316282327417</v>
      </c>
      <c r="AK340" s="42">
        <f t="shared" si="206"/>
        <v>49.139260734293508</v>
      </c>
      <c r="AL340" s="42">
        <f t="shared" si="206"/>
        <v>203.91540551216218</v>
      </c>
    </row>
    <row r="341" spans="4:38">
      <c r="D341" s="52">
        <f t="shared" si="203"/>
        <v>60</v>
      </c>
      <c r="E341" s="42">
        <f t="shared" ref="E341:N341" si="207">($D251-$D250)/8*(E250+3*((2*E250+E251)/3)+3*((E250+2*E251)/3)+E251)</f>
        <v>0.1638597428805397</v>
      </c>
      <c r="F341" s="42">
        <f t="shared" si="207"/>
        <v>24.077812983238601</v>
      </c>
      <c r="G341" s="42">
        <f t="shared" si="207"/>
        <v>34.750016475521008</v>
      </c>
      <c r="H341" s="42">
        <f t="shared" si="207"/>
        <v>36.599638275873644</v>
      </c>
      <c r="I341" s="42">
        <f t="shared" si="207"/>
        <v>65.595360086763421</v>
      </c>
      <c r="J341" s="42">
        <f t="shared" si="207"/>
        <v>1553.6060361351988</v>
      </c>
      <c r="K341" s="42">
        <f t="shared" si="207"/>
        <v>543.01679059943285</v>
      </c>
      <c r="L341" s="42">
        <f t="shared" si="207"/>
        <v>28.752051530825078</v>
      </c>
      <c r="M341" s="42">
        <f t="shared" si="207"/>
        <v>52.943053764347439</v>
      </c>
      <c r="N341" s="42">
        <f t="shared" si="207"/>
        <v>168.03893274894037</v>
      </c>
      <c r="Q341" s="42">
        <f t="shared" ref="Q341:Z341" si="208">($D251-$D250)/8*(Q250+3*((2*Q250+Q251)/3)+3*((Q250+2*Q251)/3)+Q251)</f>
        <v>0</v>
      </c>
      <c r="R341" s="42">
        <f t="shared" si="208"/>
        <v>0</v>
      </c>
      <c r="S341" s="42">
        <f t="shared" si="208"/>
        <v>30.800917029470931</v>
      </c>
      <c r="T341" s="42">
        <f t="shared" si="208"/>
        <v>28.329424841529061</v>
      </c>
      <c r="U341" s="42">
        <f t="shared" si="208"/>
        <v>56.962552881593268</v>
      </c>
      <c r="V341" s="42">
        <f t="shared" si="208"/>
        <v>1073.4051428879764</v>
      </c>
      <c r="W341" s="42">
        <f t="shared" si="208"/>
        <v>485.81877822285236</v>
      </c>
      <c r="X341" s="42">
        <f t="shared" si="208"/>
        <v>28.283261185854712</v>
      </c>
      <c r="Y341" s="42">
        <f t="shared" si="208"/>
        <v>50.751402245994726</v>
      </c>
      <c r="Z341" s="42">
        <f t="shared" si="208"/>
        <v>107.28289346304226</v>
      </c>
      <c r="AC341" s="42">
        <f t="shared" ref="AC341:AL341" si="209">($D251-$D250)/8*(AC250+3*((2*AC250+AC251)/3)+3*((AC250+2*AC251)/3)+AC251)</f>
        <v>0.44767314286480786</v>
      </c>
      <c r="AD341" s="42">
        <f t="shared" si="209"/>
        <v>49.57758635990195</v>
      </c>
      <c r="AE341" s="42">
        <f t="shared" si="209"/>
        <v>38.69911592157122</v>
      </c>
      <c r="AF341" s="42">
        <f t="shared" si="209"/>
        <v>44.869851710218228</v>
      </c>
      <c r="AG341" s="42">
        <f t="shared" si="209"/>
        <v>74.228167291933588</v>
      </c>
      <c r="AH341" s="42">
        <f t="shared" si="209"/>
        <v>2033.8069293824301</v>
      </c>
      <c r="AI341" s="42">
        <f t="shared" si="209"/>
        <v>600.21480297601454</v>
      </c>
      <c r="AJ341" s="42">
        <f t="shared" si="209"/>
        <v>29.220841875795308</v>
      </c>
      <c r="AK341" s="42">
        <f t="shared" si="209"/>
        <v>55.134705282700132</v>
      </c>
      <c r="AL341" s="42">
        <f t="shared" si="209"/>
        <v>228.79497203483905</v>
      </c>
    </row>
    <row r="342" spans="4:38">
      <c r="D342" s="52">
        <f t="shared" si="203"/>
        <v>75</v>
      </c>
      <c r="E342" s="42">
        <f t="shared" ref="E342:N342" si="210">($D252-$D251)/8*(E251+3*((2*E251+E252)/3)+3*((E251+2*E252)/3)+E252)</f>
        <v>0.26912460662274867</v>
      </c>
      <c r="F342" s="42">
        <f t="shared" si="210"/>
        <v>39.545600606576869</v>
      </c>
      <c r="G342" s="42">
        <f t="shared" si="210"/>
        <v>57.0737165194179</v>
      </c>
      <c r="H342" s="42">
        <f t="shared" si="210"/>
        <v>60.111550771261349</v>
      </c>
      <c r="I342" s="42">
        <f t="shared" si="210"/>
        <v>107.73436580147535</v>
      </c>
      <c r="J342" s="42">
        <f t="shared" si="210"/>
        <v>2551.6554949462779</v>
      </c>
      <c r="K342" s="42">
        <f t="shared" si="210"/>
        <v>891.85530009137869</v>
      </c>
      <c r="L342" s="42">
        <f t="shared" si="210"/>
        <v>47.222608932515683</v>
      </c>
      <c r="M342" s="42">
        <f t="shared" si="210"/>
        <v>86.954112506600268</v>
      </c>
      <c r="N342" s="42">
        <f t="shared" si="210"/>
        <v>275.98854287434574</v>
      </c>
      <c r="Q342" s="42">
        <f t="shared" ref="Q342:Z342" si="211">($D252-$D251)/8*(Q251+3*((2*Q251+Q252)/3)+3*((Q251+2*Q252)/3)+Q252)</f>
        <v>0</v>
      </c>
      <c r="R342" s="42">
        <f t="shared" si="211"/>
        <v>0</v>
      </c>
      <c r="S342" s="42">
        <f t="shared" si="211"/>
        <v>50.587682694092265</v>
      </c>
      <c r="T342" s="42">
        <f t="shared" si="211"/>
        <v>46.528483337628209</v>
      </c>
      <c r="U342" s="42">
        <f t="shared" si="211"/>
        <v>93.555771338311629</v>
      </c>
      <c r="V342" s="42">
        <f t="shared" si="211"/>
        <v>1762.9695479088289</v>
      </c>
      <c r="W342" s="42">
        <f t="shared" si="211"/>
        <v>797.91280811717411</v>
      </c>
      <c r="X342" s="42">
        <f t="shared" si="211"/>
        <v>46.452663765015515</v>
      </c>
      <c r="Y342" s="42">
        <f t="shared" si="211"/>
        <v>83.354525796880893</v>
      </c>
      <c r="Z342" s="42">
        <f t="shared" si="211"/>
        <v>176.20231786669342</v>
      </c>
      <c r="AC342" s="42">
        <f t="shared" ref="AC342:AL342" si="212">($D252-$D251)/8*(AC251+3*((2*AC251+AC252)/3)+3*((AC251+2*AC252)/3)+AC252)</f>
        <v>0.73526209886033844</v>
      </c>
      <c r="AD342" s="42">
        <f t="shared" si="212"/>
        <v>81.426640807933012</v>
      </c>
      <c r="AE342" s="42">
        <f t="shared" si="212"/>
        <v>63.559750344743755</v>
      </c>
      <c r="AF342" s="42">
        <f t="shared" si="212"/>
        <v>73.694618204894496</v>
      </c>
      <c r="AG342" s="42">
        <f t="shared" si="212"/>
        <v>121.91296026463905</v>
      </c>
      <c r="AH342" s="42">
        <f t="shared" si="212"/>
        <v>3340.3414419837409</v>
      </c>
      <c r="AI342" s="42">
        <f t="shared" si="212"/>
        <v>985.79779206558533</v>
      </c>
      <c r="AJ342" s="42">
        <f t="shared" si="212"/>
        <v>47.992554100015646</v>
      </c>
      <c r="AK342" s="42">
        <f t="shared" si="212"/>
        <v>90.5536992163196</v>
      </c>
      <c r="AL342" s="42">
        <f t="shared" si="212"/>
        <v>375.77476788199908</v>
      </c>
    </row>
    <row r="343" spans="4:38">
      <c r="D343" s="52">
        <f t="shared" si="203"/>
        <v>100</v>
      </c>
      <c r="E343" s="42">
        <f t="shared" ref="E343:N343" si="213">($D253-$D252)/8*(E252+3*((2*E252+E253)/3)+3*((E252+2*E253)/3)+E253)</f>
        <v>0.48533248974095583</v>
      </c>
      <c r="F343" s="42">
        <f t="shared" si="213"/>
        <v>71.315533133673227</v>
      </c>
      <c r="G343" s="42">
        <f t="shared" si="213"/>
        <v>102.92529280300005</v>
      </c>
      <c r="H343" s="42">
        <f t="shared" si="213"/>
        <v>108.40364604378807</v>
      </c>
      <c r="I343" s="42">
        <f t="shared" si="213"/>
        <v>194.28542280560524</v>
      </c>
      <c r="J343" s="42">
        <f t="shared" si="213"/>
        <v>4601.5908016148969</v>
      </c>
      <c r="K343" s="42">
        <f t="shared" si="213"/>
        <v>1608.3492279424599</v>
      </c>
      <c r="L343" s="42">
        <f t="shared" si="213"/>
        <v>85.160055235707532</v>
      </c>
      <c r="M343" s="42">
        <f t="shared" si="213"/>
        <v>156.81084106590296</v>
      </c>
      <c r="N343" s="42">
        <f t="shared" si="213"/>
        <v>497.7107382861754</v>
      </c>
      <c r="Q343" s="42">
        <f t="shared" ref="Q343:Z343" si="214">($D253-$D252)/8*(Q252+3*((2*Q252+Q253)/3)+3*((Q252+2*Q253)/3)+Q253)</f>
        <v>0</v>
      </c>
      <c r="R343" s="42">
        <f t="shared" si="214"/>
        <v>0</v>
      </c>
      <c r="S343" s="42">
        <f t="shared" si="214"/>
        <v>91.228543908529886</v>
      </c>
      <c r="T343" s="42">
        <f t="shared" si="214"/>
        <v>83.908286743085498</v>
      </c>
      <c r="U343" s="42">
        <f t="shared" si="214"/>
        <v>168.71610516427694</v>
      </c>
      <c r="V343" s="42">
        <f t="shared" si="214"/>
        <v>3179.2945682721333</v>
      </c>
      <c r="W343" s="42">
        <f t="shared" si="214"/>
        <v>1438.9357205918598</v>
      </c>
      <c r="X343" s="42">
        <f t="shared" si="214"/>
        <v>83.771555648857472</v>
      </c>
      <c r="Y343" s="42">
        <f t="shared" si="214"/>
        <v>150.31943769038233</v>
      </c>
      <c r="Z343" s="42">
        <f t="shared" si="214"/>
        <v>317.75879099841859</v>
      </c>
      <c r="AC343" s="42">
        <f t="shared" ref="AC343:AL343" si="215">($D253-$D252)/8*(AC252+3*((2*AC252+AC253)/3)+3*((AC252+2*AC253)/3)+AC253)</f>
        <v>1.3259530205361949</v>
      </c>
      <c r="AD343" s="42">
        <f t="shared" si="215"/>
        <v>146.84273879851224</v>
      </c>
      <c r="AE343" s="42">
        <f t="shared" si="215"/>
        <v>114.62204169747055</v>
      </c>
      <c r="AF343" s="42">
        <f t="shared" si="215"/>
        <v>132.89900534449063</v>
      </c>
      <c r="AG343" s="42">
        <f t="shared" si="215"/>
        <v>219.85474044693345</v>
      </c>
      <c r="AH343" s="42">
        <f t="shared" si="215"/>
        <v>6023.8870349576873</v>
      </c>
      <c r="AI343" s="42">
        <f t="shared" si="215"/>
        <v>1777.762735293064</v>
      </c>
      <c r="AJ343" s="42">
        <f t="shared" si="215"/>
        <v>86.548554822557207</v>
      </c>
      <c r="AK343" s="42">
        <f t="shared" si="215"/>
        <v>163.30224444142348</v>
      </c>
      <c r="AL343" s="42">
        <f t="shared" si="215"/>
        <v>677.6626855739338</v>
      </c>
    </row>
    <row r="344" spans="4:38">
      <c r="D344" s="52">
        <f t="shared" si="203"/>
        <v>125</v>
      </c>
      <c r="E344" s="42">
        <f t="shared" ref="E344:N344" si="216">($D254-$D253)/8*(E253+3*((2*E253+E254)/3)+3*((E253+2*E254)/3)+E254)</f>
        <v>0.50922030810309238</v>
      </c>
      <c r="F344" s="42">
        <f t="shared" si="216"/>
        <v>74.825647411836201</v>
      </c>
      <c r="G344" s="42">
        <f t="shared" si="216"/>
        <v>107.99122337908835</v>
      </c>
      <c r="H344" s="42">
        <f t="shared" si="216"/>
        <v>113.7392183807431</v>
      </c>
      <c r="I344" s="42">
        <f t="shared" si="216"/>
        <v>203.84805252542546</v>
      </c>
      <c r="J344" s="42">
        <f t="shared" si="216"/>
        <v>4828.0787610435482</v>
      </c>
      <c r="K344" s="42">
        <f t="shared" si="216"/>
        <v>1687.5113591248964</v>
      </c>
      <c r="L344" s="42">
        <f t="shared" si="216"/>
        <v>89.351589852040135</v>
      </c>
      <c r="M344" s="42">
        <f t="shared" si="216"/>
        <v>164.52899092765131</v>
      </c>
      <c r="N344" s="42">
        <f t="shared" si="216"/>
        <v>522.20780774758907</v>
      </c>
      <c r="Q344" s="42">
        <f t="shared" ref="Q344:Z344" si="217">($D254-$D253)/8*(Q253+3*((2*Q253+Q254)/3)+3*((Q253+2*Q254)/3)+Q254)</f>
        <v>0</v>
      </c>
      <c r="R344" s="42">
        <f t="shared" si="217"/>
        <v>0</v>
      </c>
      <c r="S344" s="42">
        <f t="shared" si="217"/>
        <v>95.718766451620567</v>
      </c>
      <c r="T344" s="42">
        <f t="shared" si="217"/>
        <v>88.038209950713181</v>
      </c>
      <c r="U344" s="42">
        <f t="shared" si="217"/>
        <v>177.02022607133293</v>
      </c>
      <c r="V344" s="42">
        <f t="shared" si="217"/>
        <v>3335.7778303079144</v>
      </c>
      <c r="W344" s="42">
        <f t="shared" si="217"/>
        <v>1509.7594050862463</v>
      </c>
      <c r="X344" s="42">
        <f t="shared" si="217"/>
        <v>87.89474902155257</v>
      </c>
      <c r="Y344" s="42">
        <f t="shared" si="217"/>
        <v>157.7180839787504</v>
      </c>
      <c r="Z344" s="42">
        <f t="shared" si="217"/>
        <v>333.39871711668411</v>
      </c>
      <c r="AC344" s="42">
        <f t="shared" ref="AC344:AL344" si="218">($D254-$D253)/8*(AC253+3*((2*AC253+AC254)/3)+3*((AC253+2*AC254)/3)+AC254)</f>
        <v>1.391215753983529</v>
      </c>
      <c r="AD344" s="42">
        <f t="shared" si="218"/>
        <v>154.07026373526185</v>
      </c>
      <c r="AE344" s="42">
        <f t="shared" si="218"/>
        <v>120.26368030655657</v>
      </c>
      <c r="AF344" s="42">
        <f t="shared" si="218"/>
        <v>139.44022681077303</v>
      </c>
      <c r="AG344" s="42">
        <f t="shared" si="218"/>
        <v>230.67587897951799</v>
      </c>
      <c r="AH344" s="42">
        <f t="shared" si="218"/>
        <v>6320.3796917792079</v>
      </c>
      <c r="AI344" s="42">
        <f t="shared" si="218"/>
        <v>1865.2633131635507</v>
      </c>
      <c r="AJ344" s="42">
        <f t="shared" si="218"/>
        <v>90.808430682527302</v>
      </c>
      <c r="AK344" s="42">
        <f t="shared" si="218"/>
        <v>171.33989787655219</v>
      </c>
      <c r="AL344" s="42">
        <f t="shared" si="218"/>
        <v>711.01689837849608</v>
      </c>
    </row>
    <row r="345" spans="4:38">
      <c r="D345" s="52">
        <f t="shared" si="203"/>
        <v>150</v>
      </c>
      <c r="E345" s="42">
        <f t="shared" ref="E345:N345" si="219">($D255-$D254)/8*(E254+3*((2*E254+E255)/3)+3*((E254+2*E255)/3)+E255)</f>
        <v>0.5185064366572234</v>
      </c>
      <c r="F345" s="42">
        <f t="shared" si="219"/>
        <v>76.190166010084496</v>
      </c>
      <c r="G345" s="42">
        <f t="shared" si="219"/>
        <v>109.9605485749976</v>
      </c>
      <c r="H345" s="42">
        <f t="shared" si="219"/>
        <v>115.8133638669363</v>
      </c>
      <c r="I345" s="42">
        <f t="shared" si="219"/>
        <v>207.5654204134263</v>
      </c>
      <c r="J345" s="42">
        <f t="shared" si="219"/>
        <v>4916.1234822203842</v>
      </c>
      <c r="K345" s="42">
        <f t="shared" si="219"/>
        <v>1718.2847732406144</v>
      </c>
      <c r="L345" s="42">
        <f t="shared" si="219"/>
        <v>90.981003166235865</v>
      </c>
      <c r="M345" s="42">
        <f t="shared" si="219"/>
        <v>167.52933741093864</v>
      </c>
      <c r="N345" s="42">
        <f t="shared" si="219"/>
        <v>531.73077601407306</v>
      </c>
      <c r="Q345" s="42">
        <f t="shared" ref="Q345:Z345" si="220">($D255-$D254)/8*(Q254+3*((2*Q254+Q255)/3)+3*((Q254+2*Q255)/3)+Q255)</f>
        <v>0</v>
      </c>
      <c r="R345" s="42">
        <f t="shared" si="220"/>
        <v>0</v>
      </c>
      <c r="S345" s="42">
        <f t="shared" si="220"/>
        <v>97.464291435931742</v>
      </c>
      <c r="T345" s="42">
        <f t="shared" si="220"/>
        <v>89.643672502517731</v>
      </c>
      <c r="U345" s="42">
        <f t="shared" si="220"/>
        <v>180.24836240019062</v>
      </c>
      <c r="V345" s="42">
        <f t="shared" si="220"/>
        <v>3396.6089897635347</v>
      </c>
      <c r="W345" s="42">
        <f t="shared" si="220"/>
        <v>1537.2913391005525</v>
      </c>
      <c r="X345" s="42">
        <f t="shared" si="220"/>
        <v>89.497595423511015</v>
      </c>
      <c r="Y345" s="42">
        <f t="shared" si="220"/>
        <v>160.59422693658667</v>
      </c>
      <c r="Z345" s="42">
        <f t="shared" si="220"/>
        <v>339.47856762080232</v>
      </c>
      <c r="AC345" s="42">
        <f t="shared" ref="AC345:AL345" si="221">($D255-$D254)/8*(AC254+3*((2*AC254+AC255)/3)+3*((AC254+2*AC255)/3)+AC255)</f>
        <v>1.4165859289990308</v>
      </c>
      <c r="AD345" s="42">
        <f t="shared" si="221"/>
        <v>156.87988513615232</v>
      </c>
      <c r="AE345" s="42">
        <f t="shared" si="221"/>
        <v>122.45680571406388</v>
      </c>
      <c r="AF345" s="42">
        <f t="shared" si="221"/>
        <v>141.98305523135491</v>
      </c>
      <c r="AG345" s="42">
        <f t="shared" si="221"/>
        <v>234.88247842666192</v>
      </c>
      <c r="AH345" s="42">
        <f t="shared" si="221"/>
        <v>6435.6379746772618</v>
      </c>
      <c r="AI345" s="42">
        <f t="shared" si="221"/>
        <v>1899.2782073806807</v>
      </c>
      <c r="AJ345" s="42">
        <f t="shared" si="221"/>
        <v>92.464410908960275</v>
      </c>
      <c r="AK345" s="42">
        <f t="shared" si="221"/>
        <v>174.46444788529064</v>
      </c>
      <c r="AL345" s="42">
        <f t="shared" si="221"/>
        <v>723.98298440734607</v>
      </c>
    </row>
    <row r="346" spans="4:38">
      <c r="D346" s="52">
        <f t="shared" si="203"/>
        <v>175</v>
      </c>
      <c r="E346" s="42">
        <f t="shared" ref="E346:N346" si="222">($D256-$D255)/8*(E255+3*((2*E255+E256)/3)+3*((E255+2*E256)/3)+E256)</f>
        <v>0.52163746791364041</v>
      </c>
      <c r="F346" s="42">
        <f t="shared" si="222"/>
        <v>76.65024475615968</v>
      </c>
      <c r="G346" s="42">
        <f t="shared" si="222"/>
        <v>110.62455173912547</v>
      </c>
      <c r="H346" s="42">
        <f t="shared" si="222"/>
        <v>116.51270959640483</v>
      </c>
      <c r="I346" s="42">
        <f t="shared" si="222"/>
        <v>208.81881626952321</v>
      </c>
      <c r="J346" s="42">
        <f t="shared" si="222"/>
        <v>4945.809779621959</v>
      </c>
      <c r="K346" s="42">
        <f t="shared" si="222"/>
        <v>1728.6607357207067</v>
      </c>
      <c r="L346" s="42">
        <f t="shared" si="222"/>
        <v>91.53039724220946</v>
      </c>
      <c r="M346" s="42">
        <f t="shared" si="222"/>
        <v>168.54097305269102</v>
      </c>
      <c r="N346" s="42">
        <f t="shared" si="222"/>
        <v>534.94166321237321</v>
      </c>
      <c r="Q346" s="42">
        <f t="shared" ref="Q346:Z346" si="223">($D256-$D255)/8*(Q255+3*((2*Q255+Q256)/3)+3*((Q255+2*Q256)/3)+Q256)</f>
        <v>0</v>
      </c>
      <c r="R346" s="42">
        <f t="shared" si="223"/>
        <v>0</v>
      </c>
      <c r="S346" s="42">
        <f t="shared" si="223"/>
        <v>98.052835224968959</v>
      </c>
      <c r="T346" s="42">
        <f t="shared" si="223"/>
        <v>90.184991029544875</v>
      </c>
      <c r="U346" s="42">
        <f t="shared" si="223"/>
        <v>181.33680261364563</v>
      </c>
      <c r="V346" s="42">
        <f t="shared" si="223"/>
        <v>3417.1196105792355</v>
      </c>
      <c r="W346" s="42">
        <f t="shared" si="223"/>
        <v>1546.5743622081807</v>
      </c>
      <c r="X346" s="42">
        <f t="shared" si="223"/>
        <v>90.038031855605723</v>
      </c>
      <c r="Y346" s="42">
        <f t="shared" si="223"/>
        <v>161.56398451062998</v>
      </c>
      <c r="Z346" s="42">
        <f t="shared" si="223"/>
        <v>341.52852868388374</v>
      </c>
      <c r="AC346" s="42">
        <f t="shared" ref="AC346:AL346" si="224">($D256-$D255)/8*(AC255+3*((2*AC255+AC256)/3)+3*((AC255+2*AC256)/3)+AC256)</f>
        <v>1.4251400654716482</v>
      </c>
      <c r="AD346" s="42">
        <f t="shared" si="224"/>
        <v>157.82721344133424</v>
      </c>
      <c r="AE346" s="42">
        <f t="shared" si="224"/>
        <v>123.1962682532824</v>
      </c>
      <c r="AF346" s="42">
        <f t="shared" si="224"/>
        <v>142.84042816326479</v>
      </c>
      <c r="AG346" s="42">
        <f t="shared" si="224"/>
        <v>236.30082992540085</v>
      </c>
      <c r="AH346" s="42">
        <f t="shared" si="224"/>
        <v>6474.4999486647102</v>
      </c>
      <c r="AI346" s="42">
        <f t="shared" si="224"/>
        <v>1910.7471092332371</v>
      </c>
      <c r="AJ346" s="42">
        <f t="shared" si="224"/>
        <v>93.022762628812742</v>
      </c>
      <c r="AK346" s="42">
        <f t="shared" si="224"/>
        <v>175.51796159475202</v>
      </c>
      <c r="AL346" s="42">
        <f t="shared" si="224"/>
        <v>728.3547977408648</v>
      </c>
    </row>
    <row r="347" spans="4:38">
      <c r="D347" s="52">
        <f t="shared" si="203"/>
        <v>200</v>
      </c>
      <c r="E347" s="42">
        <f t="shared" ref="E347:N347" si="225">($D257-$D256)/8*(E256+3*((2*E256+E257)/3)+3*((E256+2*E257)/3)+E257)</f>
        <v>0.5222069042052141</v>
      </c>
      <c r="F347" s="42">
        <f t="shared" si="225"/>
        <v>76.733918636597636</v>
      </c>
      <c r="G347" s="42">
        <f t="shared" si="225"/>
        <v>110.74531306930999</v>
      </c>
      <c r="H347" s="42">
        <f t="shared" si="225"/>
        <v>116.63989862969868</v>
      </c>
      <c r="I347" s="42">
        <f t="shared" si="225"/>
        <v>209.04676962728902</v>
      </c>
      <c r="J347" s="42">
        <f t="shared" si="225"/>
        <v>4951.2087851631095</v>
      </c>
      <c r="K347" s="42">
        <f t="shared" si="225"/>
        <v>1730.5477975582601</v>
      </c>
      <c r="L347" s="42">
        <f t="shared" si="225"/>
        <v>91.63031477723689</v>
      </c>
      <c r="M347" s="42">
        <f t="shared" si="225"/>
        <v>168.72495781716205</v>
      </c>
      <c r="N347" s="42">
        <f t="shared" si="225"/>
        <v>535.5256227928196</v>
      </c>
      <c r="Q347" s="42">
        <f t="shared" ref="Q347:Z347" si="226">($D257-$D256)/8*(Q256+3*((2*Q256+Q257)/3)+3*((Q256+2*Q257)/3)+Q257)</f>
        <v>0</v>
      </c>
      <c r="R347" s="42">
        <f t="shared" si="226"/>
        <v>0</v>
      </c>
      <c r="S347" s="42">
        <f t="shared" si="226"/>
        <v>98.159872863756902</v>
      </c>
      <c r="T347" s="42">
        <f t="shared" si="226"/>
        <v>90.283439875738523</v>
      </c>
      <c r="U347" s="42">
        <f t="shared" si="226"/>
        <v>181.53475571854653</v>
      </c>
      <c r="V347" s="42">
        <f t="shared" si="226"/>
        <v>3420.8498486058365</v>
      </c>
      <c r="W347" s="42">
        <f t="shared" si="226"/>
        <v>1548.2626526850538</v>
      </c>
      <c r="X347" s="42">
        <f t="shared" si="226"/>
        <v>90.13632027642322</v>
      </c>
      <c r="Y347" s="42">
        <f t="shared" si="226"/>
        <v>161.74035296928304</v>
      </c>
      <c r="Z347" s="42">
        <f t="shared" si="226"/>
        <v>341.90135224584571</v>
      </c>
      <c r="AC347" s="42">
        <f t="shared" ref="AC347:AL347" si="227">($D257-$D256)/8*(AC256+3*((2*AC256+AC257)/3)+3*((AC256+2*AC257)/3)+AC257)</f>
        <v>1.4266957943519014</v>
      </c>
      <c r="AD347" s="42">
        <f t="shared" si="227"/>
        <v>157.99950272011421</v>
      </c>
      <c r="AE347" s="42">
        <f t="shared" si="227"/>
        <v>123.3307532748635</v>
      </c>
      <c r="AF347" s="42">
        <f t="shared" si="227"/>
        <v>142.99635738365885</v>
      </c>
      <c r="AG347" s="42">
        <f t="shared" si="227"/>
        <v>236.55878353603148</v>
      </c>
      <c r="AH347" s="42">
        <f t="shared" si="227"/>
        <v>6481.5677217204066</v>
      </c>
      <c r="AI347" s="42">
        <f t="shared" si="227"/>
        <v>1912.8329424314711</v>
      </c>
      <c r="AJ347" s="42">
        <f t="shared" si="227"/>
        <v>93.12430927805012</v>
      </c>
      <c r="AK347" s="42">
        <f t="shared" si="227"/>
        <v>175.70956266504106</v>
      </c>
      <c r="AL347" s="42">
        <f t="shared" si="227"/>
        <v>729.14989333979554</v>
      </c>
    </row>
    <row r="348" spans="4:38">
      <c r="D348" s="52">
        <f t="shared" si="203"/>
        <v>225</v>
      </c>
      <c r="E348" s="42">
        <f t="shared" ref="E348:N348" si="228">($D258-$D257)/8*(E257+3*((2*E257+E258)/3)+3*((E257+2*E258)/3)+E258)</f>
        <v>0.52174445386963897</v>
      </c>
      <c r="F348" s="42">
        <f t="shared" si="228"/>
        <v>76.665965443834892</v>
      </c>
      <c r="G348" s="42">
        <f t="shared" si="228"/>
        <v>110.64724043415359</v>
      </c>
      <c r="H348" s="42">
        <f t="shared" si="228"/>
        <v>116.53660593129045</v>
      </c>
      <c r="I348" s="42">
        <f t="shared" si="228"/>
        <v>208.86164425267876</v>
      </c>
      <c r="J348" s="42">
        <f t="shared" si="228"/>
        <v>4946.8241473006774</v>
      </c>
      <c r="K348" s="42">
        <f t="shared" si="228"/>
        <v>1729.015277778715</v>
      </c>
      <c r="L348" s="42">
        <f t="shared" si="228"/>
        <v>91.549169795283632</v>
      </c>
      <c r="M348" s="42">
        <f t="shared" si="228"/>
        <v>168.57554019603504</v>
      </c>
      <c r="N348" s="42">
        <f t="shared" si="228"/>
        <v>535.05137781065764</v>
      </c>
      <c r="Q348" s="42">
        <f t="shared" ref="Q348:Z348" si="229">($D258-$D257)/8*(Q257+3*((2*Q257+Q258)/3)+3*((Q257+2*Q258)/3)+Q258)</f>
        <v>0</v>
      </c>
      <c r="R348" s="42">
        <f t="shared" si="229"/>
        <v>0</v>
      </c>
      <c r="S348" s="42">
        <f t="shared" si="229"/>
        <v>98.072945506457884</v>
      </c>
      <c r="T348" s="42">
        <f t="shared" si="229"/>
        <v>90.203487644676102</v>
      </c>
      <c r="U348" s="42">
        <f t="shared" si="229"/>
        <v>181.37399413530329</v>
      </c>
      <c r="V348" s="42">
        <f t="shared" si="229"/>
        <v>3417.8204494391457</v>
      </c>
      <c r="W348" s="42">
        <f t="shared" si="229"/>
        <v>1546.8915590102536</v>
      </c>
      <c r="X348" s="42">
        <f t="shared" si="229"/>
        <v>90.056498329942443</v>
      </c>
      <c r="Y348" s="42">
        <f t="shared" si="229"/>
        <v>161.59712069888528</v>
      </c>
      <c r="Z348" s="42">
        <f t="shared" si="229"/>
        <v>341.59857494855908</v>
      </c>
      <c r="AC348" s="42">
        <f t="shared" ref="AC348:AL348" si="230">($D258-$D257)/8*(AC257+3*((2*AC257+AC258)/3)+3*((AC257+2*AC258)/3)+AC258)</f>
        <v>1.4254323565391323</v>
      </c>
      <c r="AD348" s="42">
        <f t="shared" si="230"/>
        <v>157.85958323137282</v>
      </c>
      <c r="AE348" s="42">
        <f t="shared" si="230"/>
        <v>123.22153536184967</v>
      </c>
      <c r="AF348" s="42">
        <f t="shared" si="230"/>
        <v>142.86972421790486</v>
      </c>
      <c r="AG348" s="42">
        <f t="shared" si="230"/>
        <v>236.3492943700542</v>
      </c>
      <c r="AH348" s="42">
        <f t="shared" si="230"/>
        <v>6475.8278451622364</v>
      </c>
      <c r="AI348" s="42">
        <f t="shared" si="230"/>
        <v>1911.1389965471801</v>
      </c>
      <c r="AJ348" s="42">
        <f t="shared" si="230"/>
        <v>93.041841260624381</v>
      </c>
      <c r="AK348" s="42">
        <f t="shared" si="230"/>
        <v>175.55395969318477</v>
      </c>
      <c r="AL348" s="42">
        <f t="shared" si="230"/>
        <v>728.50418067275825</v>
      </c>
    </row>
    <row r="349" spans="4:38">
      <c r="D349" s="52">
        <f t="shared" si="203"/>
        <v>250</v>
      </c>
      <c r="E349" s="42">
        <f t="shared" ref="E349:N349" si="231">($D259-$D258)/8*(E258+3*((2*E258+E259)/3)+3*((E258+2*E259)/3)+E259)</f>
        <v>0.52085342752200825</v>
      </c>
      <c r="F349" s="42">
        <f t="shared" si="231"/>
        <v>76.535036605645317</v>
      </c>
      <c r="G349" s="42">
        <f t="shared" si="231"/>
        <v>110.45827894967928</v>
      </c>
      <c r="H349" s="42">
        <f t="shared" si="231"/>
        <v>116.33758668809944</v>
      </c>
      <c r="I349" s="42">
        <f t="shared" si="231"/>
        <v>208.50495387167257</v>
      </c>
      <c r="J349" s="42">
        <f t="shared" si="231"/>
        <v>4938.3760447484601</v>
      </c>
      <c r="K349" s="42">
        <f t="shared" si="231"/>
        <v>1726.062494751448</v>
      </c>
      <c r="L349" s="42">
        <f t="shared" si="231"/>
        <v>91.39282367260553</v>
      </c>
      <c r="M349" s="42">
        <f t="shared" si="231"/>
        <v>168.28764974168189</v>
      </c>
      <c r="N349" s="42">
        <f t="shared" si="231"/>
        <v>534.13762612354424</v>
      </c>
      <c r="Q349" s="42">
        <f t="shared" ref="Q349:Z349" si="232">($D259-$D258)/8*(Q258+3*((2*Q258+Q259)/3)+3*((Q258+2*Q259)/3)+Q259)</f>
        <v>0</v>
      </c>
      <c r="R349" s="42">
        <f t="shared" si="232"/>
        <v>0</v>
      </c>
      <c r="S349" s="42">
        <f t="shared" si="232"/>
        <v>97.905458190037194</v>
      </c>
      <c r="T349" s="42">
        <f t="shared" si="232"/>
        <v>90.049439655198711</v>
      </c>
      <c r="U349" s="42">
        <f t="shared" si="232"/>
        <v>181.06424669793051</v>
      </c>
      <c r="V349" s="42">
        <f t="shared" si="232"/>
        <v>3411.9835535232723</v>
      </c>
      <c r="W349" s="42">
        <f t="shared" si="232"/>
        <v>1544.2498037873986</v>
      </c>
      <c r="X349" s="42">
        <f t="shared" si="232"/>
        <v>89.902701366328913</v>
      </c>
      <c r="Y349" s="42">
        <f t="shared" si="232"/>
        <v>161.32114787123746</v>
      </c>
      <c r="Z349" s="42">
        <f t="shared" si="232"/>
        <v>341.0151986839245</v>
      </c>
      <c r="AC349" s="42">
        <f t="shared" ref="AC349:AL349" si="233">($D259-$D258)/8*(AC258+3*((2*AC258+AC259)/3)+3*((AC258+2*AC259)/3)+AC259)</f>
        <v>1.4229980272865226</v>
      </c>
      <c r="AD349" s="42">
        <f t="shared" si="233"/>
        <v>157.58999330695303</v>
      </c>
      <c r="AE349" s="42">
        <f t="shared" si="233"/>
        <v>123.0110997093217</v>
      </c>
      <c r="AF349" s="42">
        <f t="shared" si="233"/>
        <v>142.62573372100022</v>
      </c>
      <c r="AG349" s="42">
        <f t="shared" si="233"/>
        <v>235.94566104541465</v>
      </c>
      <c r="AH349" s="42">
        <f t="shared" si="233"/>
        <v>6464.7685359736752</v>
      </c>
      <c r="AI349" s="42">
        <f t="shared" si="233"/>
        <v>1907.8751857155012</v>
      </c>
      <c r="AJ349" s="42">
        <f t="shared" si="233"/>
        <v>92.882945978881708</v>
      </c>
      <c r="AK349" s="42">
        <f t="shared" si="233"/>
        <v>175.25415161212635</v>
      </c>
      <c r="AL349" s="42">
        <f t="shared" si="233"/>
        <v>727.26005356316625</v>
      </c>
    </row>
    <row r="350" spans="4:38">
      <c r="D350" s="52">
        <f t="shared" si="203"/>
        <v>300</v>
      </c>
      <c r="E350" s="42">
        <f t="shared" ref="E350:N350" si="234">($D260-$D259)/8*(E259+3*((2*E259+E260)/3)+3*((E259+2*E260)/3)+E260)</f>
        <v>1.0385392791185566</v>
      </c>
      <c r="F350" s="42">
        <f t="shared" si="234"/>
        <v>152.60462453303271</v>
      </c>
      <c r="G350" s="42">
        <f t="shared" si="234"/>
        <v>220.24480464464094</v>
      </c>
      <c r="H350" s="42">
        <f t="shared" si="234"/>
        <v>231.9676650459331</v>
      </c>
      <c r="I350" s="42">
        <f t="shared" si="234"/>
        <v>415.74188254215727</v>
      </c>
      <c r="J350" s="42">
        <f t="shared" si="234"/>
        <v>9846.7193005324079</v>
      </c>
      <c r="K350" s="42">
        <f t="shared" si="234"/>
        <v>3441.627921200542</v>
      </c>
      <c r="L350" s="42">
        <f t="shared" si="234"/>
        <v>182.22984086928474</v>
      </c>
      <c r="M350" s="42">
        <f t="shared" si="234"/>
        <v>335.5518562655472</v>
      </c>
      <c r="N350" s="42">
        <f t="shared" si="234"/>
        <v>1065.0268883197539</v>
      </c>
      <c r="Q350" s="42">
        <f t="shared" ref="Q350:Z350" si="235">($D260-$D259)/8*(Q259+3*((2*Q259+Q260)/3)+3*((Q259+2*Q260)/3)+Q260)</f>
        <v>0</v>
      </c>
      <c r="R350" s="42">
        <f t="shared" si="235"/>
        <v>0</v>
      </c>
      <c r="S350" s="42">
        <f t="shared" si="235"/>
        <v>195.21550324473361</v>
      </c>
      <c r="T350" s="42">
        <f t="shared" si="235"/>
        <v>179.55124263934778</v>
      </c>
      <c r="U350" s="42">
        <f t="shared" si="235"/>
        <v>361.02734916123336</v>
      </c>
      <c r="V350" s="42">
        <f t="shared" si="235"/>
        <v>6803.2170910322047</v>
      </c>
      <c r="W350" s="42">
        <f t="shared" si="235"/>
        <v>3079.1082351792179</v>
      </c>
      <c r="X350" s="42">
        <f t="shared" si="235"/>
        <v>179.25865845214767</v>
      </c>
      <c r="Y350" s="42">
        <f t="shared" si="235"/>
        <v>321.66121938343946</v>
      </c>
      <c r="Z350" s="42">
        <f t="shared" si="235"/>
        <v>679.95650963573576</v>
      </c>
      <c r="AC350" s="42">
        <f t="shared" ref="AC350:AL350" si="236">($D260-$D259)/8*(AC259+3*((2*AC259+AC260)/3)+3*((AC259+2*AC260)/3)+AC260)</f>
        <v>2.8373420762078583</v>
      </c>
      <c r="AD350" s="42">
        <f t="shared" si="236"/>
        <v>314.22160131294459</v>
      </c>
      <c r="AE350" s="42">
        <f t="shared" si="236"/>
        <v>245.27410604454894</v>
      </c>
      <c r="AF350" s="42">
        <f t="shared" si="236"/>
        <v>284.38408745251843</v>
      </c>
      <c r="AG350" s="42">
        <f t="shared" si="236"/>
        <v>470.45641592308101</v>
      </c>
      <c r="AH350" s="42">
        <f t="shared" si="236"/>
        <v>12890.221510032663</v>
      </c>
      <c r="AI350" s="42">
        <f t="shared" si="236"/>
        <v>3804.1476072218734</v>
      </c>
      <c r="AJ350" s="42">
        <f t="shared" si="236"/>
        <v>185.20102328642102</v>
      </c>
      <c r="AK350" s="42">
        <f t="shared" si="236"/>
        <v>349.44249314765489</v>
      </c>
      <c r="AL350" s="42">
        <f t="shared" si="236"/>
        <v>1450.0972670037761</v>
      </c>
    </row>
    <row r="351" spans="4:38">
      <c r="D351" s="52">
        <f t="shared" si="203"/>
        <v>365</v>
      </c>
      <c r="E351" s="42">
        <f t="shared" ref="E351:N351" si="237">($D261-$D260)/8*(E260+3*((2*E260+E261)/3)+3*((E260+2*E261)/3)+E261)</f>
        <v>1.343495636799406</v>
      </c>
      <c r="F351" s="42">
        <f t="shared" si="237"/>
        <v>197.41540001217049</v>
      </c>
      <c r="G351" s="42">
        <f t="shared" si="237"/>
        <v>284.91742201503558</v>
      </c>
      <c r="H351" s="42">
        <f t="shared" si="237"/>
        <v>300.08257957490343</v>
      </c>
      <c r="I351" s="42">
        <f t="shared" si="237"/>
        <v>537.82020233670653</v>
      </c>
      <c r="J351" s="42">
        <f t="shared" si="237"/>
        <v>12738.10695757382</v>
      </c>
      <c r="K351" s="42">
        <f t="shared" si="237"/>
        <v>4452.226495991873</v>
      </c>
      <c r="L351" s="42">
        <f t="shared" si="237"/>
        <v>235.73975585239816</v>
      </c>
      <c r="M351" s="42">
        <f t="shared" si="237"/>
        <v>434.08320116242857</v>
      </c>
      <c r="N351" s="42">
        <f t="shared" si="237"/>
        <v>1377.7610595008555</v>
      </c>
      <c r="Q351" s="42">
        <f t="shared" ref="Q351:Z351" si="238">($D261-$D260)/8*(Q260+3*((2*Q260+Q261)/3)+3*((Q260+2*Q261)/3)+Q261)</f>
        <v>0</v>
      </c>
      <c r="R351" s="42">
        <f t="shared" si="238"/>
        <v>0</v>
      </c>
      <c r="S351" s="42">
        <f t="shared" si="238"/>
        <v>252.5385241735857</v>
      </c>
      <c r="T351" s="42">
        <f t="shared" si="238"/>
        <v>232.27461485386684</v>
      </c>
      <c r="U351" s="42">
        <f t="shared" si="238"/>
        <v>467.03931003461071</v>
      </c>
      <c r="V351" s="42">
        <f t="shared" si="238"/>
        <v>8800.9116860350423</v>
      </c>
      <c r="W351" s="42">
        <f t="shared" si="238"/>
        <v>3983.2566397559976</v>
      </c>
      <c r="X351" s="42">
        <f t="shared" si="238"/>
        <v>231.89611633503034</v>
      </c>
      <c r="Y351" s="42">
        <f t="shared" si="238"/>
        <v>416.11372189601536</v>
      </c>
      <c r="Z351" s="42">
        <f t="shared" si="238"/>
        <v>879.61873207559199</v>
      </c>
      <c r="AC351" s="42">
        <f t="shared" ref="AC351:AL351" si="239">($D261-$D260)/8*(AC260+3*((2*AC260+AC261)/3)+3*((AC260+2*AC261)/3)+AC261)</f>
        <v>3.6704983394830877</v>
      </c>
      <c r="AD351" s="42">
        <f t="shared" si="239"/>
        <v>406.48953664069495</v>
      </c>
      <c r="AE351" s="42">
        <f t="shared" si="239"/>
        <v>317.29631985648632</v>
      </c>
      <c r="AF351" s="42">
        <f t="shared" si="239"/>
        <v>367.89054429594023</v>
      </c>
      <c r="AG351" s="42">
        <f t="shared" si="239"/>
        <v>608.60109463880212</v>
      </c>
      <c r="AH351" s="42">
        <f t="shared" si="239"/>
        <v>16675.302229112673</v>
      </c>
      <c r="AI351" s="42">
        <f t="shared" si="239"/>
        <v>4921.1963522277592</v>
      </c>
      <c r="AJ351" s="42">
        <f t="shared" si="239"/>
        <v>239.58339536976496</v>
      </c>
      <c r="AK351" s="42">
        <f t="shared" si="239"/>
        <v>452.05268042884177</v>
      </c>
      <c r="AL351" s="42">
        <f t="shared" si="239"/>
        <v>1875.9033869261248</v>
      </c>
    </row>
    <row r="352" spans="4:38">
      <c r="D352" s="52">
        <f t="shared" si="203"/>
        <v>730</v>
      </c>
      <c r="E352" s="42">
        <f t="shared" ref="E352:N352" si="240">($D262-$D261)/8*(E261+3*((2*E261+E262)/3)+3*((E261+2*E262)/3)+E262)</f>
        <v>7.4051780860791627</v>
      </c>
      <c r="F352" s="42">
        <f t="shared" si="240"/>
        <v>1088.1287247849464</v>
      </c>
      <c r="G352" s="42">
        <f t="shared" si="240"/>
        <v>1570.4288068059645</v>
      </c>
      <c r="H352" s="42">
        <f t="shared" si="240"/>
        <v>1654.0172378795517</v>
      </c>
      <c r="I352" s="42">
        <f t="shared" si="240"/>
        <v>2964.3969563476012</v>
      </c>
      <c r="J352" s="42">
        <f t="shared" si="240"/>
        <v>70210.835016237615</v>
      </c>
      <c r="K352" s="42">
        <f t="shared" si="240"/>
        <v>24540.109531671405</v>
      </c>
      <c r="L352" s="42">
        <f t="shared" si="240"/>
        <v>1299.3677286623572</v>
      </c>
      <c r="M352" s="42">
        <f t="shared" si="240"/>
        <v>2392.6117217923306</v>
      </c>
      <c r="N352" s="42">
        <f t="shared" si="240"/>
        <v>7594.0447636840881</v>
      </c>
      <c r="Q352" s="42">
        <f t="shared" ref="Q352:Z352" si="241">($D262-$D261)/8*(Q261+3*((2*Q261+Q262)/3)+3*((Q261+2*Q262)/3)+Q262)</f>
        <v>0</v>
      </c>
      <c r="R352" s="42">
        <f t="shared" si="241"/>
        <v>0</v>
      </c>
      <c r="S352" s="42">
        <f t="shared" si="241"/>
        <v>1391.9604157078697</v>
      </c>
      <c r="T352" s="42">
        <f t="shared" si="241"/>
        <v>1280.2683095912034</v>
      </c>
      <c r="U352" s="42">
        <f t="shared" si="241"/>
        <v>2574.2616271125366</v>
      </c>
      <c r="V352" s="42">
        <f t="shared" si="241"/>
        <v>48509.512476128308</v>
      </c>
      <c r="W352" s="42">
        <f t="shared" si="241"/>
        <v>21955.206977984799</v>
      </c>
      <c r="X352" s="42">
        <f t="shared" si="241"/>
        <v>1278.1820736105801</v>
      </c>
      <c r="Y352" s="42">
        <f t="shared" si="241"/>
        <v>2293.5662240347779</v>
      </c>
      <c r="Z352" s="42">
        <f t="shared" si="241"/>
        <v>4848.3472372031692</v>
      </c>
      <c r="AC352" s="42">
        <f t="shared" ref="AC352:AL352" si="242">($D262-$D261)/8*(AC261+3*((2*AC261+AC262)/3)+3*((AC261+2*AC262)/3)+AC262)</f>
        <v>20.231322770263972</v>
      </c>
      <c r="AD352" s="42">
        <f t="shared" si="242"/>
        <v>2240.5189317347836</v>
      </c>
      <c r="AE352" s="42">
        <f t="shared" si="242"/>
        <v>1748.897197904065</v>
      </c>
      <c r="AF352" s="42">
        <f t="shared" si="242"/>
        <v>2027.7661661678994</v>
      </c>
      <c r="AG352" s="42">
        <f t="shared" si="242"/>
        <v>3354.5322855826639</v>
      </c>
      <c r="AH352" s="42">
        <f t="shared" si="242"/>
        <v>91912.157556347316</v>
      </c>
      <c r="AI352" s="42">
        <f t="shared" si="242"/>
        <v>27125.012085358067</v>
      </c>
      <c r="AJ352" s="42">
        <f t="shared" si="242"/>
        <v>1320.5533837141286</v>
      </c>
      <c r="AK352" s="42">
        <f t="shared" si="242"/>
        <v>2491.657219549882</v>
      </c>
      <c r="AL352" s="42">
        <f t="shared" si="242"/>
        <v>10339.742290165033</v>
      </c>
    </row>
    <row r="353" spans="4:62">
      <c r="D353" s="52">
        <f t="shared" si="203"/>
        <v>1460</v>
      </c>
      <c r="E353" s="42">
        <f t="shared" ref="E353:N353" si="243">($D263-$D262)/8*(E262+3*((2*E262+E263)/3)+3*((E262+2*E263)/3)+E263)</f>
        <v>14.124435901030733</v>
      </c>
      <c r="F353" s="42">
        <f t="shared" si="243"/>
        <v>2075.4672266677194</v>
      </c>
      <c r="G353" s="42">
        <f t="shared" si="243"/>
        <v>2995.3933262673868</v>
      </c>
      <c r="H353" s="42">
        <f t="shared" si="243"/>
        <v>3154.8276333215367</v>
      </c>
      <c r="I353" s="42">
        <f t="shared" si="243"/>
        <v>5654.2103793362685</v>
      </c>
      <c r="J353" s="42">
        <f t="shared" si="243"/>
        <v>133918.2430479216</v>
      </c>
      <c r="K353" s="42">
        <f t="shared" si="243"/>
        <v>46807.139552249348</v>
      </c>
      <c r="L353" s="42">
        <f t="shared" si="243"/>
        <v>2478.3787752330318</v>
      </c>
      <c r="M353" s="42">
        <f t="shared" si="243"/>
        <v>4563.6027260491846</v>
      </c>
      <c r="N353" s="42">
        <f t="shared" si="243"/>
        <v>14484.675081056161</v>
      </c>
      <c r="Q353" s="42">
        <f t="shared" ref="Q353:Z353" si="244">($D263-$D262)/8*(Q262+3*((2*Q262+Q263)/3)+3*((Q262+2*Q263)/3)+Q263)</f>
        <v>0</v>
      </c>
      <c r="R353" s="42">
        <f t="shared" si="244"/>
        <v>0</v>
      </c>
      <c r="S353" s="42">
        <f t="shared" si="244"/>
        <v>2654.9875559910638</v>
      </c>
      <c r="T353" s="42">
        <f t="shared" si="244"/>
        <v>2441.9490611489678</v>
      </c>
      <c r="U353" s="42">
        <f t="shared" si="244"/>
        <v>4910.0768302907509</v>
      </c>
      <c r="V353" s="42">
        <f t="shared" si="244"/>
        <v>92525.728833903471</v>
      </c>
      <c r="W353" s="42">
        <f t="shared" si="244"/>
        <v>41876.766507124063</v>
      </c>
      <c r="X353" s="42">
        <f t="shared" si="244"/>
        <v>2437.9698312047035</v>
      </c>
      <c r="Y353" s="42">
        <f t="shared" si="244"/>
        <v>4374.6860290973427</v>
      </c>
      <c r="Z353" s="42">
        <f t="shared" si="244"/>
        <v>9247.606064538817</v>
      </c>
      <c r="AC353" s="42">
        <f t="shared" ref="AC353:AL353" si="245">($D263-$D262)/8*(AC262+3*((2*AC262+AC263)/3)+3*((AC262+2*AC263)/3)+AC263)</f>
        <v>38.588676509865934</v>
      </c>
      <c r="AD353" s="42">
        <f t="shared" si="245"/>
        <v>4273.5050620625279</v>
      </c>
      <c r="AE353" s="42">
        <f t="shared" si="245"/>
        <v>3335.7990965437202</v>
      </c>
      <c r="AF353" s="42">
        <f t="shared" si="245"/>
        <v>3867.7062054941048</v>
      </c>
      <c r="AG353" s="42">
        <f t="shared" si="245"/>
        <v>6398.343928381787</v>
      </c>
      <c r="AH353" s="42">
        <f t="shared" si="245"/>
        <v>175310.75726194051</v>
      </c>
      <c r="AI353" s="42">
        <f t="shared" si="245"/>
        <v>51737.512597374742</v>
      </c>
      <c r="AJ353" s="42">
        <f t="shared" si="245"/>
        <v>2518.7877192613482</v>
      </c>
      <c r="AK353" s="42">
        <f t="shared" si="245"/>
        <v>4752.5194230010247</v>
      </c>
      <c r="AL353" s="42">
        <f t="shared" si="245"/>
        <v>19721.744097573552</v>
      </c>
    </row>
    <row r="354" spans="4:62">
      <c r="D354" s="52">
        <f t="shared" si="203"/>
        <v>2920</v>
      </c>
      <c r="E354" s="42">
        <f t="shared" ref="E354:N354" si="246">($D264-$D263)/8*(E263+3*((2*E263+E264)/3)+3*((E263+2*E264)/3)+E264)</f>
        <v>25.710931272393456</v>
      </c>
      <c r="F354" s="42">
        <f t="shared" si="246"/>
        <v>3778.0054082772003</v>
      </c>
      <c r="G354" s="42">
        <f t="shared" si="246"/>
        <v>5452.5612551950935</v>
      </c>
      <c r="H354" s="42">
        <f t="shared" si="246"/>
        <v>5742.7820144419666</v>
      </c>
      <c r="I354" s="42">
        <f t="shared" si="246"/>
        <v>10292.447463488417</v>
      </c>
      <c r="J354" s="42">
        <f t="shared" si="246"/>
        <v>243773.4694150532</v>
      </c>
      <c r="K354" s="42">
        <f t="shared" si="246"/>
        <v>85203.767181766874</v>
      </c>
      <c r="L354" s="42">
        <f t="shared" si="246"/>
        <v>4511.4315929831255</v>
      </c>
      <c r="M354" s="42">
        <f t="shared" si="246"/>
        <v>8307.1973186125924</v>
      </c>
      <c r="N354" s="42">
        <f t="shared" si="246"/>
        <v>26366.680278170112</v>
      </c>
      <c r="Q354" s="42">
        <f t="shared" ref="Q354:Z354" si="247">($D264-$D263)/8*(Q263+3*((2*Q263+Q264)/3)+3*((Q263+2*Q264)/3)+Q264)</f>
        <v>0</v>
      </c>
      <c r="R354" s="42">
        <f t="shared" si="247"/>
        <v>0</v>
      </c>
      <c r="S354" s="42">
        <f t="shared" si="247"/>
        <v>4832.9153149517742</v>
      </c>
      <c r="T354" s="42">
        <f t="shared" si="247"/>
        <v>4445.1180154603617</v>
      </c>
      <c r="U354" s="42">
        <f t="shared" si="247"/>
        <v>8937.8895419507971</v>
      </c>
      <c r="V354" s="42">
        <f t="shared" si="247"/>
        <v>168426.02930450503</v>
      </c>
      <c r="W354" s="42">
        <f t="shared" si="247"/>
        <v>76228.932122957427</v>
      </c>
      <c r="X354" s="42">
        <f t="shared" si="247"/>
        <v>4437.8745610434262</v>
      </c>
      <c r="Y354" s="42">
        <f t="shared" si="247"/>
        <v>7963.3093045658243</v>
      </c>
      <c r="Z354" s="42">
        <f t="shared" si="247"/>
        <v>16833.561752521066</v>
      </c>
      <c r="AC354" s="42">
        <f t="shared" ref="AC354:AL354" si="248">($D264-$D263)/8*(AC263+3*((2*AC263+AC264)/3)+3*((AC263+2*AC264)/3)+AC264)</f>
        <v>70.243570546090567</v>
      </c>
      <c r="AD354" s="42">
        <f t="shared" si="248"/>
        <v>7779.1280099828246</v>
      </c>
      <c r="AE354" s="42">
        <f t="shared" si="248"/>
        <v>6072.2071954384328</v>
      </c>
      <c r="AF354" s="42">
        <f t="shared" si="248"/>
        <v>7040.4460134235705</v>
      </c>
      <c r="AG354" s="42">
        <f t="shared" si="248"/>
        <v>11647.005385026039</v>
      </c>
      <c r="AH354" s="42">
        <f t="shared" si="248"/>
        <v>319120.90952560265</v>
      </c>
      <c r="AI354" s="42">
        <f t="shared" si="248"/>
        <v>94178.602240576511</v>
      </c>
      <c r="AJ354" s="42">
        <f t="shared" si="248"/>
        <v>4584.988624922803</v>
      </c>
      <c r="AK354" s="42">
        <f t="shared" si="248"/>
        <v>8651.0853326593642</v>
      </c>
      <c r="AL354" s="42">
        <f t="shared" si="248"/>
        <v>35899.798803819256</v>
      </c>
    </row>
    <row r="355" spans="4:62">
      <c r="D355" s="52">
        <f t="shared" si="203"/>
        <v>5840</v>
      </c>
      <c r="E355" s="42">
        <f t="shared" ref="E355:N355" si="249">($D265-$D264)/8*(E264+3*((2*E264+E265)/3)+3*((E264+2*E265)/3)+E265)</f>
        <v>42.764614747047411</v>
      </c>
      <c r="F355" s="42">
        <f t="shared" si="249"/>
        <v>6283.9009635840303</v>
      </c>
      <c r="G355" s="42">
        <f t="shared" si="249"/>
        <v>9069.1651341880315</v>
      </c>
      <c r="H355" s="42">
        <f t="shared" si="249"/>
        <v>9551.8850648392545</v>
      </c>
      <c r="I355" s="42">
        <f t="shared" si="249"/>
        <v>17119.276852212333</v>
      </c>
      <c r="J355" s="42">
        <f t="shared" si="249"/>
        <v>405464.83496221609</v>
      </c>
      <c r="K355" s="42">
        <f t="shared" si="249"/>
        <v>141718.17581877054</v>
      </c>
      <c r="L355" s="42">
        <f t="shared" si="249"/>
        <v>7503.7979755613005</v>
      </c>
      <c r="M355" s="42">
        <f t="shared" si="249"/>
        <v>13817.239414412774</v>
      </c>
      <c r="N355" s="42">
        <f t="shared" si="249"/>
        <v>43855.312447013974</v>
      </c>
      <c r="Q355" s="42">
        <f t="shared" ref="Q355:Z355" si="250">($D265-$D264)/8*(Q264+3*((2*Q264+Q265)/3)+3*((Q264+2*Q265)/3)+Q265)</f>
        <v>0</v>
      </c>
      <c r="R355" s="42">
        <f t="shared" si="250"/>
        <v>0</v>
      </c>
      <c r="S355" s="42">
        <f t="shared" si="250"/>
        <v>8038.5171334082934</v>
      </c>
      <c r="T355" s="42">
        <f t="shared" si="250"/>
        <v>7393.4995750399485</v>
      </c>
      <c r="U355" s="42">
        <f t="shared" si="250"/>
        <v>14866.260535789921</v>
      </c>
      <c r="V355" s="42">
        <f t="shared" si="250"/>
        <v>280140.54334608198</v>
      </c>
      <c r="W355" s="42">
        <f t="shared" si="250"/>
        <v>126790.46434686506</v>
      </c>
      <c r="X355" s="42">
        <f t="shared" si="250"/>
        <v>7381.4516435863452</v>
      </c>
      <c r="Y355" s="42">
        <f t="shared" si="250"/>
        <v>13245.255526274585</v>
      </c>
      <c r="Z355" s="42">
        <f t="shared" si="250"/>
        <v>27999.016276012986</v>
      </c>
      <c r="AC355" s="42">
        <f t="shared" ref="AC355:AL355" si="251">($D265-$D264)/8*(AC264+3*((2*AC264+AC265)/3)+3*((AC264+2*AC265)/3)+AC265)</f>
        <v>116.83510025504297</v>
      </c>
      <c r="AD355" s="42">
        <f t="shared" si="251"/>
        <v>12938.909481356655</v>
      </c>
      <c r="AE355" s="42">
        <f t="shared" si="251"/>
        <v>10099.813134967799</v>
      </c>
      <c r="AF355" s="42">
        <f t="shared" si="251"/>
        <v>11710.270554638559</v>
      </c>
      <c r="AG355" s="42">
        <f t="shared" si="251"/>
        <v>19372.293168634744</v>
      </c>
      <c r="AH355" s="42">
        <f t="shared" si="251"/>
        <v>530789.12657835241</v>
      </c>
      <c r="AI355" s="42">
        <f t="shared" si="251"/>
        <v>156645.88729067633</v>
      </c>
      <c r="AJ355" s="42">
        <f t="shared" si="251"/>
        <v>7626.1443075362204</v>
      </c>
      <c r="AK355" s="42">
        <f t="shared" si="251"/>
        <v>14389.223302550965</v>
      </c>
      <c r="AL355" s="42">
        <f t="shared" si="251"/>
        <v>59711.608618015132</v>
      </c>
    </row>
    <row r="356" spans="4:62">
      <c r="D356" s="52">
        <f t="shared" si="203"/>
        <v>7946.78</v>
      </c>
      <c r="E356" s="42">
        <f t="shared" ref="E356:N356" si="252">($D266-$D265)/8*(E265+3*((2*E265+E266)/3)+3*((E265+2*E266)/3)+E266)</f>
        <v>24.688174357450748</v>
      </c>
      <c r="F356" s="42">
        <f t="shared" si="252"/>
        <v>3627.7198696061328</v>
      </c>
      <c r="G356" s="42">
        <f t="shared" si="252"/>
        <v>5235.6634435671167</v>
      </c>
      <c r="H356" s="42">
        <f t="shared" si="252"/>
        <v>5514.3394911411615</v>
      </c>
      <c r="I356" s="42">
        <f t="shared" si="252"/>
        <v>9883.0234833360519</v>
      </c>
      <c r="J356" s="42">
        <f t="shared" si="252"/>
        <v>234076.38769979362</v>
      </c>
      <c r="K356" s="42">
        <f t="shared" si="252"/>
        <v>81814.440628749784</v>
      </c>
      <c r="L356" s="42">
        <f t="shared" si="252"/>
        <v>4331.9710433386708</v>
      </c>
      <c r="M356" s="42">
        <f t="shared" si="252"/>
        <v>7976.744741403646</v>
      </c>
      <c r="N356" s="42">
        <f t="shared" si="252"/>
        <v>25317.838278131905</v>
      </c>
      <c r="Q356" s="42">
        <f t="shared" ref="Q356:Z356" si="253">($D266-$D265)/8*(Q265+3*((2*Q265+Q266)/3)+3*((Q265+2*Q266)/3)+Q266)</f>
        <v>0</v>
      </c>
      <c r="R356" s="42">
        <f t="shared" si="253"/>
        <v>0</v>
      </c>
      <c r="S356" s="42">
        <f t="shared" si="253"/>
        <v>4640.6664420761826</v>
      </c>
      <c r="T356" s="42">
        <f t="shared" si="253"/>
        <v>4268.2953582067921</v>
      </c>
      <c r="U356" s="42">
        <f t="shared" si="253"/>
        <v>8582.3486151295419</v>
      </c>
      <c r="V356" s="42">
        <f t="shared" si="253"/>
        <v>161726.19862538509</v>
      </c>
      <c r="W356" s="42">
        <f t="shared" si="253"/>
        <v>73196.61615503428</v>
      </c>
      <c r="X356" s="42">
        <f t="shared" si="253"/>
        <v>4261.3400416645427</v>
      </c>
      <c r="Y356" s="42">
        <f t="shared" si="253"/>
        <v>7646.5362724735423</v>
      </c>
      <c r="Z356" s="42">
        <f t="shared" si="253"/>
        <v>16163.93833425181</v>
      </c>
      <c r="AC356" s="42">
        <f t="shared" ref="AC356:AL356" si="254">($D266-$D265)/8*(AC265+3*((2*AC265+AC266)/3)+3*((AC265+2*AC266)/3)+AC266)</f>
        <v>67.449346690674673</v>
      </c>
      <c r="AD356" s="42">
        <f t="shared" si="254"/>
        <v>7469.6815383578469</v>
      </c>
      <c r="AE356" s="42">
        <f t="shared" si="254"/>
        <v>5830.6604450580671</v>
      </c>
      <c r="AF356" s="42">
        <f t="shared" si="254"/>
        <v>6760.383624075529</v>
      </c>
      <c r="AG356" s="42">
        <f t="shared" si="254"/>
        <v>11183.698351542555</v>
      </c>
      <c r="AH356" s="42">
        <f t="shared" si="254"/>
        <v>306426.57677420351</v>
      </c>
      <c r="AI356" s="42">
        <f t="shared" si="254"/>
        <v>90432.265102465462</v>
      </c>
      <c r="AJ356" s="42">
        <f t="shared" si="254"/>
        <v>4402.6020450127826</v>
      </c>
      <c r="AK356" s="42">
        <f t="shared" si="254"/>
        <v>8306.9532103337497</v>
      </c>
      <c r="AL356" s="42">
        <f t="shared" si="254"/>
        <v>34471.7382220121</v>
      </c>
    </row>
    <row r="359" spans="4:62">
      <c r="D359" s="53" t="s">
        <v>58</v>
      </c>
      <c r="E359" s="53" t="s">
        <v>59</v>
      </c>
      <c r="F359" s="53"/>
      <c r="G359" s="53"/>
    </row>
    <row r="361" spans="4:62">
      <c r="E361" s="53" t="s">
        <v>76</v>
      </c>
      <c r="AN361" s="42" t="s">
        <v>80</v>
      </c>
      <c r="BA361" s="42" t="s">
        <v>81</v>
      </c>
    </row>
    <row r="363" spans="4:62">
      <c r="D363" s="53" t="str">
        <f>D274</f>
        <v>Average</v>
      </c>
      <c r="E363" s="53" t="str">
        <f>E274</f>
        <v>Blood</v>
      </c>
      <c r="F363" s="53" t="str">
        <f t="shared" ref="F363:N363" si="255">F274</f>
        <v>Thymus</v>
      </c>
      <c r="G363" s="53" t="str">
        <f t="shared" si="255"/>
        <v>Heart</v>
      </c>
      <c r="H363" s="53" t="str">
        <f t="shared" si="255"/>
        <v>Lungs</v>
      </c>
      <c r="I363" s="53" t="str">
        <f t="shared" si="255"/>
        <v>Kidneys</v>
      </c>
      <c r="J363" s="53" t="str">
        <f t="shared" si="255"/>
        <v>Spleen</v>
      </c>
      <c r="K363" s="53" t="str">
        <f t="shared" si="255"/>
        <v>Liver</v>
      </c>
      <c r="L363" s="53" t="str">
        <f t="shared" si="255"/>
        <v>ART</v>
      </c>
      <c r="M363" s="53" t="str">
        <f t="shared" si="255"/>
        <v>Carcass</v>
      </c>
      <c r="N363" s="53" t="str">
        <f t="shared" si="25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256">R274</f>
        <v>Thymus</v>
      </c>
      <c r="S363" s="53" t="str">
        <f t="shared" si="256"/>
        <v>Heart</v>
      </c>
      <c r="T363" s="53" t="str">
        <f t="shared" si="256"/>
        <v>Lungs</v>
      </c>
      <c r="U363" s="53" t="str">
        <f t="shared" si="256"/>
        <v>Kidneys</v>
      </c>
      <c r="V363" s="53" t="str">
        <f t="shared" si="256"/>
        <v>Spleen</v>
      </c>
      <c r="W363" s="53" t="str">
        <f t="shared" si="256"/>
        <v>Liver</v>
      </c>
      <c r="X363" s="53" t="str">
        <f t="shared" si="256"/>
        <v>ART</v>
      </c>
      <c r="Y363" s="53" t="str">
        <f t="shared" si="256"/>
        <v>Carcass</v>
      </c>
      <c r="Z363" s="53" t="str">
        <f t="shared" si="25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257">AD274</f>
        <v>Thymus</v>
      </c>
      <c r="AE363" s="53" t="str">
        <f t="shared" si="257"/>
        <v>Heart</v>
      </c>
      <c r="AF363" s="53" t="str">
        <f t="shared" si="257"/>
        <v>Lungs</v>
      </c>
      <c r="AG363" s="53" t="str">
        <f t="shared" si="257"/>
        <v>Kidneys</v>
      </c>
      <c r="AH363" s="53" t="str">
        <f t="shared" si="257"/>
        <v>Spleen</v>
      </c>
      <c r="AI363" s="53" t="str">
        <f t="shared" si="257"/>
        <v>Liver</v>
      </c>
      <c r="AJ363" s="53" t="str">
        <f t="shared" si="257"/>
        <v>ART</v>
      </c>
      <c r="AK363" s="53" t="str">
        <f t="shared" si="257"/>
        <v>Carcass</v>
      </c>
      <c r="AL363" s="53" t="str">
        <f t="shared" si="257"/>
        <v>Tumor</v>
      </c>
      <c r="AN363" s="53" t="s">
        <v>78</v>
      </c>
      <c r="AO363" s="53" t="str">
        <f>AC363</f>
        <v>Blood</v>
      </c>
      <c r="AP363" s="53" t="str">
        <f t="shared" ref="AP363:AX363" si="258">AD363</f>
        <v>Thymus</v>
      </c>
      <c r="AQ363" s="53" t="str">
        <f t="shared" si="258"/>
        <v>Heart</v>
      </c>
      <c r="AR363" s="53" t="str">
        <f t="shared" si="258"/>
        <v>Lungs</v>
      </c>
      <c r="AS363" s="53" t="str">
        <f t="shared" si="258"/>
        <v>Kidneys</v>
      </c>
      <c r="AT363" s="53" t="str">
        <f t="shared" si="258"/>
        <v>Spleen</v>
      </c>
      <c r="AU363" s="53" t="str">
        <f t="shared" si="258"/>
        <v>Liver</v>
      </c>
      <c r="AV363" s="53" t="str">
        <f t="shared" si="258"/>
        <v>ART</v>
      </c>
      <c r="AW363" s="53" t="str">
        <f t="shared" si="258"/>
        <v>Carcass</v>
      </c>
      <c r="AX363" s="53" t="str">
        <f t="shared" si="258"/>
        <v>Tumor</v>
      </c>
      <c r="AY363" s="53"/>
      <c r="AZ363" s="53" t="s">
        <v>79</v>
      </c>
      <c r="BA363" s="53" t="str">
        <f>AO363</f>
        <v>Blood</v>
      </c>
      <c r="BB363" s="53" t="str">
        <f t="shared" ref="BB363:BJ363" si="259">AP363</f>
        <v>Thymus</v>
      </c>
      <c r="BC363" s="53" t="str">
        <f t="shared" si="259"/>
        <v>Heart</v>
      </c>
      <c r="BD363" s="53" t="str">
        <f t="shared" si="259"/>
        <v>Lungs</v>
      </c>
      <c r="BE363" s="53" t="str">
        <f t="shared" si="259"/>
        <v>Kidneys</v>
      </c>
      <c r="BF363" s="53" t="str">
        <f t="shared" si="259"/>
        <v>Spleen</v>
      </c>
      <c r="BG363" s="53" t="str">
        <f t="shared" si="259"/>
        <v>Liver</v>
      </c>
      <c r="BH363" s="53" t="str">
        <f t="shared" si="259"/>
        <v>ART</v>
      </c>
      <c r="BI363" s="53" t="str">
        <f t="shared" si="259"/>
        <v>Carcass</v>
      </c>
      <c r="BJ363" s="53" t="str">
        <f t="shared" si="259"/>
        <v>Tumor</v>
      </c>
    </row>
    <row r="364" spans="4:62">
      <c r="D364" s="52">
        <f t="shared" ref="D364:D427" si="260">D275</f>
        <v>0</v>
      </c>
      <c r="E364" s="67">
        <f>E275/$R$174</f>
        <v>0</v>
      </c>
      <c r="F364" s="67">
        <f t="shared" ref="F364:N364" si="261">F275/$R$174</f>
        <v>0</v>
      </c>
      <c r="G364" s="67">
        <f t="shared" si="261"/>
        <v>0</v>
      </c>
      <c r="H364" s="67">
        <f t="shared" si="261"/>
        <v>0</v>
      </c>
      <c r="I364" s="67">
        <f t="shared" si="261"/>
        <v>0</v>
      </c>
      <c r="J364" s="67">
        <f t="shared" si="261"/>
        <v>0</v>
      </c>
      <c r="K364" s="67">
        <f t="shared" si="261"/>
        <v>0</v>
      </c>
      <c r="L364" s="67">
        <f t="shared" si="261"/>
        <v>0</v>
      </c>
      <c r="M364" s="67">
        <f t="shared" si="261"/>
        <v>0</v>
      </c>
      <c r="N364" s="67">
        <f t="shared" si="261"/>
        <v>0</v>
      </c>
      <c r="Q364" s="55">
        <f>Q275/$R$174</f>
        <v>0</v>
      </c>
      <c r="R364" s="55">
        <f t="shared" ref="R364:Z364" si="262">R275/$R$174</f>
        <v>0</v>
      </c>
      <c r="S364" s="55">
        <f t="shared" si="262"/>
        <v>0</v>
      </c>
      <c r="T364" s="55">
        <f t="shared" si="262"/>
        <v>0</v>
      </c>
      <c r="U364" s="55">
        <f t="shared" si="262"/>
        <v>0</v>
      </c>
      <c r="V364" s="55">
        <f t="shared" si="262"/>
        <v>0</v>
      </c>
      <c r="W364" s="55">
        <f t="shared" si="262"/>
        <v>0</v>
      </c>
      <c r="X364" s="55">
        <f t="shared" si="262"/>
        <v>0</v>
      </c>
      <c r="Y364" s="55">
        <f t="shared" si="262"/>
        <v>0</v>
      </c>
      <c r="Z364" s="55">
        <f t="shared" si="262"/>
        <v>0</v>
      </c>
      <c r="AC364" s="55">
        <f>AC275/$R$174</f>
        <v>0</v>
      </c>
      <c r="AD364" s="55">
        <f t="shared" ref="AD364:AL364" si="263">AD275/$R$174</f>
        <v>0</v>
      </c>
      <c r="AE364" s="55">
        <f t="shared" si="263"/>
        <v>0</v>
      </c>
      <c r="AF364" s="55">
        <f t="shared" si="263"/>
        <v>0</v>
      </c>
      <c r="AG364" s="55">
        <f t="shared" si="263"/>
        <v>0</v>
      </c>
      <c r="AH364" s="55">
        <f t="shared" si="263"/>
        <v>0</v>
      </c>
      <c r="AI364" s="55">
        <f t="shared" si="263"/>
        <v>0</v>
      </c>
      <c r="AJ364" s="55">
        <f t="shared" si="263"/>
        <v>0</v>
      </c>
      <c r="AK364" s="55">
        <f t="shared" si="263"/>
        <v>0</v>
      </c>
      <c r="AL364" s="55">
        <f t="shared" si="263"/>
        <v>0</v>
      </c>
      <c r="AO364" s="67">
        <f>E364-Q364</f>
        <v>0</v>
      </c>
      <c r="AP364" s="67">
        <f t="shared" ref="AP364:AX379" si="264">F364-R364</f>
        <v>0</v>
      </c>
      <c r="AQ364" s="67">
        <f t="shared" si="264"/>
        <v>0</v>
      </c>
      <c r="AR364" s="67">
        <f t="shared" si="264"/>
        <v>0</v>
      </c>
      <c r="AS364" s="67">
        <f t="shared" si="264"/>
        <v>0</v>
      </c>
      <c r="AT364" s="67">
        <f t="shared" si="264"/>
        <v>0</v>
      </c>
      <c r="AU364" s="67">
        <f t="shared" si="264"/>
        <v>0</v>
      </c>
      <c r="AV364" s="67">
        <f t="shared" si="264"/>
        <v>0</v>
      </c>
      <c r="AW364" s="67">
        <f t="shared" si="264"/>
        <v>0</v>
      </c>
      <c r="AX364" s="67">
        <f t="shared" si="264"/>
        <v>0</v>
      </c>
      <c r="BA364" s="67">
        <f>AC364-E364</f>
        <v>0</v>
      </c>
      <c r="BB364" s="67">
        <f t="shared" ref="BB364:BJ379" si="265">AD364-F364</f>
        <v>0</v>
      </c>
      <c r="BC364" s="67">
        <f t="shared" si="265"/>
        <v>0</v>
      </c>
      <c r="BD364" s="67">
        <f t="shared" si="265"/>
        <v>0</v>
      </c>
      <c r="BE364" s="67">
        <f t="shared" si="265"/>
        <v>0</v>
      </c>
      <c r="BF364" s="67">
        <f t="shared" si="265"/>
        <v>0</v>
      </c>
      <c r="BG364" s="67">
        <f t="shared" si="265"/>
        <v>0</v>
      </c>
      <c r="BH364" s="67">
        <f t="shared" si="265"/>
        <v>0</v>
      </c>
      <c r="BI364" s="67">
        <f t="shared" si="265"/>
        <v>0</v>
      </c>
      <c r="BJ364" s="67">
        <f t="shared" si="265"/>
        <v>0</v>
      </c>
    </row>
    <row r="365" spans="4:62">
      <c r="D365" s="52">
        <f t="shared" si="260"/>
        <v>4.1666666666666664E-2</v>
      </c>
      <c r="E365" s="67">
        <f>E364+E276/$R$174</f>
        <v>8.4088610897926983E-5</v>
      </c>
      <c r="F365" s="67">
        <f t="shared" ref="F365:N365" si="266">F364+F276/$R$174</f>
        <v>2.7945831707096702E-5</v>
      </c>
      <c r="G365" s="67">
        <f t="shared" si="266"/>
        <v>2.4563340124149126E-5</v>
      </c>
      <c r="H365" s="67">
        <f t="shared" si="266"/>
        <v>4.0052818450364307E-5</v>
      </c>
      <c r="I365" s="67">
        <f t="shared" si="266"/>
        <v>3.3945298109141506E-5</v>
      </c>
      <c r="J365" s="67">
        <f t="shared" si="266"/>
        <v>1.2805399969899762E-4</v>
      </c>
      <c r="K365" s="67">
        <f t="shared" si="266"/>
        <v>4.8766515520561027E-5</v>
      </c>
      <c r="L365" s="67">
        <f t="shared" si="266"/>
        <v>4.1101107535313702E-6</v>
      </c>
      <c r="M365" s="67">
        <f t="shared" si="266"/>
        <v>6.5623887600591059E-6</v>
      </c>
      <c r="N365" s="67">
        <f t="shared" si="266"/>
        <v>5.4569608497802293E-6</v>
      </c>
      <c r="Q365" s="55">
        <f>Q364+Q276/$R$174</f>
        <v>8.2301028061466383E-5</v>
      </c>
      <c r="R365" s="55">
        <f t="shared" ref="R365:R428" si="267">R364+R276/$R$174</f>
        <v>2.1914423142935876E-5</v>
      </c>
      <c r="S365" s="55">
        <f t="shared" ref="S365:S428" si="268">S364+S276/$R$174</f>
        <v>2.3130074229470868E-5</v>
      </c>
      <c r="T365" s="55">
        <f t="shared" ref="T365:T428" si="269">T364+T276/$R$174</f>
        <v>3.8811964451041956E-5</v>
      </c>
      <c r="U365" s="55">
        <f t="shared" ref="U365:U428" si="270">U364+U276/$R$174</f>
        <v>3.1797425641349492E-5</v>
      </c>
      <c r="V365" s="55">
        <f t="shared" ref="V365:V428" si="271">V364+V276/$R$174</f>
        <v>1.1281890308667352E-4</v>
      </c>
      <c r="W365" s="55">
        <f t="shared" ref="W365:W428" si="272">W364+W276/$R$174</f>
        <v>4.3683210369407104E-5</v>
      </c>
      <c r="X365" s="55">
        <f t="shared" ref="X365:X428" si="273">X364+X276/$R$174</f>
        <v>3.6914372726358147E-6</v>
      </c>
      <c r="Y365" s="55">
        <f t="shared" ref="Y365:Y428" si="274">Y364+Y276/$R$174</f>
        <v>5.8692187464332494E-6</v>
      </c>
      <c r="Z365" s="55">
        <f t="shared" ref="Z365:Z428" si="275">Z364+Z276/$R$174</f>
        <v>6.960889959505968E-7</v>
      </c>
      <c r="AC365" s="55">
        <f>AC364+AC276/$R$174</f>
        <v>8.5876193734387571E-5</v>
      </c>
      <c r="AD365" s="55">
        <f t="shared" ref="AD365:AD428" si="276">AD364+AD276/$R$174</f>
        <v>3.3977240271257544E-5</v>
      </c>
      <c r="AE365" s="55">
        <f t="shared" ref="AE365:AE428" si="277">AE364+AE276/$R$174</f>
        <v>2.5996606018827392E-5</v>
      </c>
      <c r="AF365" s="55">
        <f t="shared" ref="AF365:AF428" si="278">AF364+AF276/$R$174</f>
        <v>4.129367244968678E-5</v>
      </c>
      <c r="AG365" s="55">
        <f t="shared" ref="AG365:AG428" si="279">AG364+AG276/$R$174</f>
        <v>3.6093170576933385E-5</v>
      </c>
      <c r="AH365" s="55">
        <f t="shared" ref="AH365:AH428" si="280">AH364+AH276/$R$174</f>
        <v>1.4328909631132163E-4</v>
      </c>
      <c r="AI365" s="55">
        <f t="shared" ref="AI365:AI428" si="281">AI364+AI276/$R$174</f>
        <v>5.3849820671714971E-5</v>
      </c>
      <c r="AJ365" s="55">
        <f t="shared" ref="AJ365:AJ428" si="282">AJ364+AJ276/$R$174</f>
        <v>4.5287842344269257E-6</v>
      </c>
      <c r="AK365" s="55">
        <f t="shared" ref="AK365:AK428" si="283">AK364+AK276/$R$174</f>
        <v>7.2555587736849615E-6</v>
      </c>
      <c r="AL365" s="55">
        <f t="shared" ref="AL365:AL428" si="284">AL364+AL276/$R$174</f>
        <v>1.0217832703609856E-5</v>
      </c>
      <c r="AO365" s="67">
        <f t="shared" ref="AO365:AX403" si="285">E365-Q365</f>
        <v>1.7875828364606009E-6</v>
      </c>
      <c r="AP365" s="67">
        <f t="shared" si="264"/>
        <v>6.0314085641608258E-6</v>
      </c>
      <c r="AQ365" s="67">
        <f t="shared" si="264"/>
        <v>1.4332658946782587E-6</v>
      </c>
      <c r="AR365" s="67">
        <f t="shared" si="264"/>
        <v>1.240853999322351E-6</v>
      </c>
      <c r="AS365" s="67">
        <f t="shared" si="264"/>
        <v>2.1478724677920143E-6</v>
      </c>
      <c r="AT365" s="67">
        <f t="shared" si="264"/>
        <v>1.5235096612324097E-5</v>
      </c>
      <c r="AU365" s="67">
        <f t="shared" si="264"/>
        <v>5.0833051511539235E-6</v>
      </c>
      <c r="AV365" s="67">
        <f t="shared" si="264"/>
        <v>4.1867348089555549E-7</v>
      </c>
      <c r="AW365" s="67">
        <f t="shared" si="264"/>
        <v>6.931700136258565E-7</v>
      </c>
      <c r="AX365" s="67">
        <f t="shared" si="264"/>
        <v>4.7608718538296322E-6</v>
      </c>
      <c r="BA365" s="67">
        <f t="shared" ref="BA365:BJ403" si="286">AC365-E365</f>
        <v>1.7875828364605873E-6</v>
      </c>
      <c r="BB365" s="67">
        <f t="shared" si="265"/>
        <v>6.0314085641608428E-6</v>
      </c>
      <c r="BC365" s="67">
        <f t="shared" si="265"/>
        <v>1.4332658946782655E-6</v>
      </c>
      <c r="BD365" s="67">
        <f t="shared" si="265"/>
        <v>1.240853999322473E-6</v>
      </c>
      <c r="BE365" s="67">
        <f t="shared" si="265"/>
        <v>2.1478724677918788E-6</v>
      </c>
      <c r="BF365" s="67">
        <f t="shared" si="265"/>
        <v>1.5235096612324016E-5</v>
      </c>
      <c r="BG365" s="67">
        <f t="shared" si="265"/>
        <v>5.0833051511539438E-6</v>
      </c>
      <c r="BH365" s="67">
        <f t="shared" si="265"/>
        <v>4.1867348089555549E-7</v>
      </c>
      <c r="BI365" s="67">
        <f t="shared" si="265"/>
        <v>6.9317001362585565E-7</v>
      </c>
      <c r="BJ365" s="67">
        <f t="shared" si="265"/>
        <v>4.7608718538296263E-6</v>
      </c>
    </row>
    <row r="366" spans="4:62">
      <c r="D366" s="52">
        <f t="shared" si="260"/>
        <v>7.4999999999999997E-2</v>
      </c>
      <c r="E366" s="67">
        <f t="shared" ref="E366:E429" si="287">E365+E277/$R$174</f>
        <v>2.0821420553016401E-4</v>
      </c>
      <c r="F366" s="67">
        <f t="shared" ref="F366:F429" si="288">F365+F277/$R$174</f>
        <v>7.0090779964499387E-5</v>
      </c>
      <c r="G366" s="67">
        <f t="shared" ref="G366:G429" si="289">G365+G277/$R$174</f>
        <v>6.2220228422663716E-5</v>
      </c>
      <c r="H366" s="67">
        <f t="shared" ref="H366:H429" si="290">H365+H277/$R$174</f>
        <v>1.0049254802619844E-4</v>
      </c>
      <c r="I366" s="67">
        <f t="shared" ref="I366:I429" si="291">I365+I277/$R$174</f>
        <v>8.7269835061379631E-5</v>
      </c>
      <c r="J366" s="67">
        <f t="shared" ref="J366:J429" si="292">J365+J277/$R$174</f>
        <v>3.2813351200140014E-4</v>
      </c>
      <c r="K366" s="67">
        <f t="shared" ref="K366:K429" si="293">K365+K277/$R$174</f>
        <v>1.2744434584569485E-4</v>
      </c>
      <c r="L366" s="67">
        <f t="shared" ref="L366:L429" si="294">L365+L277/$R$174</f>
        <v>1.1588039450681964E-5</v>
      </c>
      <c r="M366" s="67">
        <f t="shared" ref="M366:M429" si="295">M365+M277/$R$174</f>
        <v>1.7277765953756232E-5</v>
      </c>
      <c r="N366" s="67">
        <f t="shared" ref="N366:N429" si="296">N365+N277/$R$174</f>
        <v>2.0274706898543254E-5</v>
      </c>
      <c r="Q366" s="55">
        <f t="shared" ref="Q366:Q429" si="297">Q365+Q277/$R$174</f>
        <v>2.0306017579357395E-4</v>
      </c>
      <c r="R366" s="55">
        <f t="shared" si="267"/>
        <v>5.5199511443403414E-5</v>
      </c>
      <c r="S366" s="55">
        <f t="shared" si="268"/>
        <v>5.7111579876787182E-5</v>
      </c>
      <c r="T366" s="55">
        <f t="shared" si="269"/>
        <v>9.6968422304445249E-5</v>
      </c>
      <c r="U366" s="55">
        <f t="shared" si="270"/>
        <v>8.0789836696982208E-5</v>
      </c>
      <c r="V366" s="55">
        <f t="shared" si="271"/>
        <v>2.8814953507536034E-4</v>
      </c>
      <c r="W366" s="55">
        <f t="shared" si="272"/>
        <v>1.1256056274944751E-4</v>
      </c>
      <c r="X366" s="55">
        <f t="shared" si="273"/>
        <v>1.042057023638338E-5</v>
      </c>
      <c r="Y366" s="55">
        <f t="shared" si="274"/>
        <v>1.5628603654367802E-5</v>
      </c>
      <c r="Z366" s="55">
        <f t="shared" si="275"/>
        <v>4.0323702839720004E-6</v>
      </c>
      <c r="AC366" s="55">
        <f t="shared" ref="AC366:AC429" si="298">AC365+AC277/$R$174</f>
        <v>2.1336823526675402E-4</v>
      </c>
      <c r="AD366" s="55">
        <f t="shared" si="276"/>
        <v>8.4982048485595374E-5</v>
      </c>
      <c r="AE366" s="55">
        <f t="shared" si="277"/>
        <v>6.7251732057927214E-5</v>
      </c>
      <c r="AF366" s="55">
        <f t="shared" si="278"/>
        <v>1.0401667374795176E-4</v>
      </c>
      <c r="AG366" s="55">
        <f t="shared" si="279"/>
        <v>9.3664413622517804E-5</v>
      </c>
      <c r="AH366" s="55">
        <f t="shared" si="280"/>
        <v>3.6811748892744025E-4</v>
      </c>
      <c r="AI366" s="55">
        <f t="shared" si="281"/>
        <v>1.4227596409906358E-4</v>
      </c>
      <c r="AJ366" s="55">
        <f t="shared" si="282"/>
        <v>1.2755289120253938E-5</v>
      </c>
      <c r="AK366" s="55">
        <f t="shared" si="283"/>
        <v>1.8929019234151118E-5</v>
      </c>
      <c r="AL366" s="55">
        <f t="shared" si="284"/>
        <v>3.6517043513114461E-5</v>
      </c>
      <c r="AO366" s="67">
        <f t="shared" si="285"/>
        <v>5.1540297365900605E-6</v>
      </c>
      <c r="AP366" s="67">
        <f t="shared" si="264"/>
        <v>1.4891268521095974E-5</v>
      </c>
      <c r="AQ366" s="67">
        <f t="shared" si="264"/>
        <v>5.1086485458765342E-6</v>
      </c>
      <c r="AR366" s="67">
        <f t="shared" si="264"/>
        <v>3.5241257217531871E-6</v>
      </c>
      <c r="AS366" s="67">
        <f t="shared" si="264"/>
        <v>6.479998364397423E-6</v>
      </c>
      <c r="AT366" s="67">
        <f t="shared" si="264"/>
        <v>3.9983976926039793E-5</v>
      </c>
      <c r="AU366" s="67">
        <f t="shared" si="264"/>
        <v>1.4883783096247339E-5</v>
      </c>
      <c r="AV366" s="67">
        <f t="shared" si="264"/>
        <v>1.167469214298584E-6</v>
      </c>
      <c r="AW366" s="67">
        <f t="shared" si="264"/>
        <v>1.6491622993884306E-6</v>
      </c>
      <c r="AX366" s="67">
        <f t="shared" si="264"/>
        <v>1.6242336614571254E-5</v>
      </c>
      <c r="BA366" s="67">
        <f t="shared" si="286"/>
        <v>5.1540297365900063E-6</v>
      </c>
      <c r="BB366" s="67">
        <f t="shared" si="265"/>
        <v>1.4891268521095987E-5</v>
      </c>
      <c r="BC366" s="67">
        <f t="shared" si="265"/>
        <v>5.0315036352634982E-6</v>
      </c>
      <c r="BD366" s="67">
        <f t="shared" si="265"/>
        <v>3.5241257217533226E-6</v>
      </c>
      <c r="BE366" s="67">
        <f t="shared" si="265"/>
        <v>6.3945785611381733E-6</v>
      </c>
      <c r="BF366" s="67">
        <f t="shared" si="265"/>
        <v>3.9983976926040118E-5</v>
      </c>
      <c r="BG366" s="67">
        <f t="shared" si="265"/>
        <v>1.4831618253368728E-5</v>
      </c>
      <c r="BH366" s="67">
        <f t="shared" si="265"/>
        <v>1.1672496695719743E-6</v>
      </c>
      <c r="BI366" s="67">
        <f t="shared" si="265"/>
        <v>1.6512532803948856E-6</v>
      </c>
      <c r="BJ366" s="67">
        <f t="shared" si="265"/>
        <v>1.6242336614571206E-5</v>
      </c>
    </row>
    <row r="367" spans="4:62">
      <c r="D367" s="52">
        <f t="shared" si="260"/>
        <v>0.1</v>
      </c>
      <c r="E367" s="67">
        <f t="shared" si="287"/>
        <v>2.8752969431610241E-4</v>
      </c>
      <c r="F367" s="67">
        <f t="shared" si="288"/>
        <v>9.8303810418337511E-5</v>
      </c>
      <c r="G367" s="67">
        <f t="shared" si="289"/>
        <v>8.828724273968556E-5</v>
      </c>
      <c r="H367" s="67">
        <f t="shared" si="290"/>
        <v>1.4097952922711605E-4</v>
      </c>
      <c r="I367" s="67">
        <f t="shared" si="291"/>
        <v>1.2597267395305316E-4</v>
      </c>
      <c r="J367" s="67">
        <f t="shared" si="292"/>
        <v>4.7185772906064194E-4</v>
      </c>
      <c r="K367" s="67">
        <f t="shared" si="293"/>
        <v>1.8731171761947365E-4</v>
      </c>
      <c r="L367" s="67">
        <f t="shared" si="294"/>
        <v>1.8397753713620294E-5</v>
      </c>
      <c r="M367" s="67">
        <f t="shared" si="295"/>
        <v>2.5600178830136408E-5</v>
      </c>
      <c r="N367" s="67">
        <f t="shared" si="296"/>
        <v>3.9297652045423284E-5</v>
      </c>
      <c r="Q367" s="55">
        <f t="shared" si="297"/>
        <v>2.7916699108338698E-4</v>
      </c>
      <c r="R367" s="55">
        <f t="shared" si="267"/>
        <v>7.7812346463477245E-5</v>
      </c>
      <c r="S367" s="55">
        <f t="shared" si="268"/>
        <v>7.856401701266122E-5</v>
      </c>
      <c r="T367" s="55">
        <f t="shared" si="269"/>
        <v>1.3535707425753934E-4</v>
      </c>
      <c r="U367" s="55">
        <f t="shared" si="270"/>
        <v>1.1504824118471078E-4</v>
      </c>
      <c r="V367" s="55">
        <f t="shared" si="271"/>
        <v>4.1276764537044293E-4</v>
      </c>
      <c r="W367" s="55">
        <f t="shared" si="272"/>
        <v>1.6289759074110432E-4</v>
      </c>
      <c r="X367" s="55">
        <f t="shared" si="273"/>
        <v>1.6562167978782029E-5</v>
      </c>
      <c r="Y367" s="55">
        <f t="shared" si="274"/>
        <v>2.3439097724625969E-5</v>
      </c>
      <c r="Z367" s="55">
        <f t="shared" si="275"/>
        <v>9.4444552640321223E-6</v>
      </c>
      <c r="AC367" s="55">
        <f t="shared" si="298"/>
        <v>2.9589239754881778E-4</v>
      </c>
      <c r="AD367" s="55">
        <f t="shared" si="276"/>
        <v>1.1879527437319771E-4</v>
      </c>
      <c r="AE367" s="55">
        <f t="shared" si="277"/>
        <v>9.774659780654493E-5</v>
      </c>
      <c r="AF367" s="55">
        <f t="shared" si="278"/>
        <v>1.4660198419669273E-4</v>
      </c>
      <c r="AG367" s="55">
        <f t="shared" si="279"/>
        <v>1.3660493216706616E-4</v>
      </c>
      <c r="AH367" s="55">
        <f t="shared" si="280"/>
        <v>5.3094781275084149E-4</v>
      </c>
      <c r="AI367" s="55">
        <f t="shared" si="281"/>
        <v>2.1154741702390572E-4</v>
      </c>
      <c r="AJ367" s="55">
        <f t="shared" si="282"/>
        <v>2.0232588505700456E-5</v>
      </c>
      <c r="AK367" s="55">
        <f t="shared" si="283"/>
        <v>2.7768412041134823E-5</v>
      </c>
      <c r="AL367" s="55">
        <f t="shared" si="284"/>
        <v>6.9150848826814352E-5</v>
      </c>
      <c r="AO367" s="67">
        <f t="shared" si="285"/>
        <v>8.3627032327154263E-6</v>
      </c>
      <c r="AP367" s="67">
        <f t="shared" si="264"/>
        <v>2.0491463954860266E-5</v>
      </c>
      <c r="AQ367" s="67">
        <f t="shared" si="264"/>
        <v>9.7232257270243405E-6</v>
      </c>
      <c r="AR367" s="67">
        <f t="shared" si="264"/>
        <v>5.6224549695767104E-6</v>
      </c>
      <c r="AS367" s="67">
        <f t="shared" si="264"/>
        <v>1.0924432768342381E-5</v>
      </c>
      <c r="AT367" s="67">
        <f t="shared" si="264"/>
        <v>5.9090083690199009E-5</v>
      </c>
      <c r="AU367" s="67">
        <f t="shared" si="264"/>
        <v>2.4414126878369329E-5</v>
      </c>
      <c r="AV367" s="67">
        <f t="shared" si="264"/>
        <v>1.8355857348382653E-6</v>
      </c>
      <c r="AW367" s="67">
        <f t="shared" si="264"/>
        <v>2.1610811055104389E-6</v>
      </c>
      <c r="AX367" s="67">
        <f t="shared" si="264"/>
        <v>2.9853196781391163E-5</v>
      </c>
      <c r="BA367" s="67">
        <f t="shared" si="286"/>
        <v>8.3627032327153721E-6</v>
      </c>
      <c r="BB367" s="67">
        <f t="shared" si="265"/>
        <v>2.0491463954860198E-5</v>
      </c>
      <c r="BC367" s="67">
        <f t="shared" si="265"/>
        <v>9.4593550668593698E-6</v>
      </c>
      <c r="BD367" s="67">
        <f t="shared" si="265"/>
        <v>5.6224549695766833E-6</v>
      </c>
      <c r="BE367" s="67">
        <f t="shared" si="265"/>
        <v>1.0632258214012999E-5</v>
      </c>
      <c r="BF367" s="67">
        <f t="shared" si="265"/>
        <v>5.9090083690199551E-5</v>
      </c>
      <c r="BG367" s="67">
        <f t="shared" si="265"/>
        <v>2.4235699404432076E-5</v>
      </c>
      <c r="BH367" s="67">
        <f t="shared" si="265"/>
        <v>1.8348347920801613E-6</v>
      </c>
      <c r="BI367" s="67">
        <f t="shared" si="265"/>
        <v>2.1682332109984153E-6</v>
      </c>
      <c r="BJ367" s="67">
        <f t="shared" si="265"/>
        <v>2.9853196781391068E-5</v>
      </c>
    </row>
    <row r="368" spans="4:62">
      <c r="D368" s="52">
        <f t="shared" si="260"/>
        <v>0.125</v>
      </c>
      <c r="E368" s="67">
        <f t="shared" si="287"/>
        <v>3.5559409909412184E-4</v>
      </c>
      <c r="F368" s="67">
        <f t="shared" si="288"/>
        <v>1.238040386168521E-4</v>
      </c>
      <c r="G368" s="67">
        <f t="shared" si="289"/>
        <v>1.1257793109304489E-4</v>
      </c>
      <c r="H368" s="67">
        <f t="shared" si="290"/>
        <v>1.7752577361236451E-4</v>
      </c>
      <c r="I368" s="67">
        <f t="shared" si="291"/>
        <v>1.6361128394362228E-4</v>
      </c>
      <c r="J368" s="67">
        <f t="shared" si="292"/>
        <v>6.1054953262273492E-4</v>
      </c>
      <c r="K368" s="67">
        <f t="shared" si="293"/>
        <v>2.479234329187849E-4</v>
      </c>
      <c r="L368" s="67">
        <f t="shared" si="294"/>
        <v>2.618038450341328E-5</v>
      </c>
      <c r="M368" s="67">
        <f t="shared" si="295"/>
        <v>3.4155556114108431E-5</v>
      </c>
      <c r="N368" s="67">
        <f t="shared" si="296"/>
        <v>6.4869850626410663E-5</v>
      </c>
      <c r="Q368" s="55">
        <f t="shared" si="297"/>
        <v>3.4347332145849487E-4</v>
      </c>
      <c r="R368" s="55">
        <f t="shared" si="267"/>
        <v>9.8546568423251042E-5</v>
      </c>
      <c r="S368" s="55">
        <f t="shared" si="268"/>
        <v>9.6741903878486897E-5</v>
      </c>
      <c r="T368" s="55">
        <f t="shared" si="269"/>
        <v>1.6948466370598667E-4</v>
      </c>
      <c r="U368" s="55">
        <f t="shared" si="270"/>
        <v>1.472732004143255E-4</v>
      </c>
      <c r="V368" s="55">
        <f t="shared" si="271"/>
        <v>5.3184291765058663E-4</v>
      </c>
      <c r="W368" s="55">
        <f t="shared" si="272"/>
        <v>2.1221140912959971E-4</v>
      </c>
      <c r="X368" s="55">
        <f t="shared" si="273"/>
        <v>2.3588397435976475E-5</v>
      </c>
      <c r="Y368" s="55">
        <f t="shared" si="274"/>
        <v>3.1647044558389317E-5</v>
      </c>
      <c r="Z368" s="55">
        <f t="shared" si="275"/>
        <v>1.7251865425456668E-5</v>
      </c>
      <c r="AC368" s="55">
        <f t="shared" si="298"/>
        <v>3.6771487672974875E-4</v>
      </c>
      <c r="AD368" s="55">
        <f t="shared" si="276"/>
        <v>1.4906150881045303E-4</v>
      </c>
      <c r="AE368" s="55">
        <f t="shared" si="277"/>
        <v>1.278568493224375E-4</v>
      </c>
      <c r="AF368" s="55">
        <f t="shared" si="278"/>
        <v>1.8556688351874221E-4</v>
      </c>
      <c r="AG368" s="55">
        <f t="shared" si="279"/>
        <v>1.7933250059824711E-4</v>
      </c>
      <c r="AH368" s="55">
        <f t="shared" si="280"/>
        <v>6.8925614759488365E-4</v>
      </c>
      <c r="AI368" s="55">
        <f t="shared" si="281"/>
        <v>2.8325874355286348E-4</v>
      </c>
      <c r="AJ368" s="55">
        <f t="shared" si="282"/>
        <v>2.8770786108648158E-5</v>
      </c>
      <c r="AK368" s="55">
        <f t="shared" si="283"/>
        <v>3.6679167879254808E-5</v>
      </c>
      <c r="AL368" s="55">
        <f t="shared" si="284"/>
        <v>1.1248783582736458E-4</v>
      </c>
      <c r="AO368" s="67">
        <f t="shared" si="285"/>
        <v>1.2120777635626966E-5</v>
      </c>
      <c r="AP368" s="67">
        <f t="shared" si="264"/>
        <v>2.525747019360106E-5</v>
      </c>
      <c r="AQ368" s="67">
        <f t="shared" si="264"/>
        <v>1.5836027214557988E-5</v>
      </c>
      <c r="AR368" s="67">
        <f t="shared" si="264"/>
        <v>8.0411099063778353E-6</v>
      </c>
      <c r="AS368" s="67">
        <f t="shared" si="264"/>
        <v>1.6338083529296779E-5</v>
      </c>
      <c r="AT368" s="67">
        <f t="shared" si="264"/>
        <v>7.8706614972148294E-5</v>
      </c>
      <c r="AU368" s="67">
        <f t="shared" si="264"/>
        <v>3.5712023789185194E-5</v>
      </c>
      <c r="AV368" s="67">
        <f t="shared" si="264"/>
        <v>2.5919870674368053E-6</v>
      </c>
      <c r="AW368" s="67">
        <f t="shared" si="264"/>
        <v>2.5085115557191143E-6</v>
      </c>
      <c r="AX368" s="67">
        <f t="shared" si="264"/>
        <v>4.7617985200953996E-5</v>
      </c>
      <c r="BA368" s="67">
        <f t="shared" si="286"/>
        <v>1.2120777635626911E-5</v>
      </c>
      <c r="BB368" s="67">
        <f t="shared" si="265"/>
        <v>2.5257470193600925E-5</v>
      </c>
      <c r="BC368" s="67">
        <f t="shared" si="265"/>
        <v>1.5278918229392612E-5</v>
      </c>
      <c r="BD368" s="67">
        <f t="shared" si="265"/>
        <v>8.0411099063776997E-6</v>
      </c>
      <c r="BE368" s="67">
        <f t="shared" si="265"/>
        <v>1.5721216654624831E-5</v>
      </c>
      <c r="BF368" s="67">
        <f t="shared" si="265"/>
        <v>7.8706614972148727E-5</v>
      </c>
      <c r="BG368" s="67">
        <f t="shared" si="265"/>
        <v>3.5335310634078572E-5</v>
      </c>
      <c r="BH368" s="67">
        <f t="shared" si="265"/>
        <v>2.5904016052348776E-6</v>
      </c>
      <c r="BI368" s="67">
        <f t="shared" si="265"/>
        <v>2.5236117651463767E-6</v>
      </c>
      <c r="BJ368" s="67">
        <f t="shared" si="265"/>
        <v>4.7617985200953914E-5</v>
      </c>
    </row>
    <row r="369" spans="4:62">
      <c r="D369" s="52">
        <f t="shared" si="260"/>
        <v>0.25</v>
      </c>
      <c r="E369" s="67">
        <f t="shared" si="287"/>
        <v>6.1963601225725512E-4</v>
      </c>
      <c r="F369" s="67">
        <f t="shared" si="288"/>
        <v>2.4197651890676486E-4</v>
      </c>
      <c r="G369" s="67">
        <f t="shared" si="289"/>
        <v>2.2214557386887241E-4</v>
      </c>
      <c r="H369" s="67">
        <f t="shared" si="290"/>
        <v>3.3946951696192933E-4</v>
      </c>
      <c r="I369" s="67">
        <f t="shared" si="291"/>
        <v>3.4028501839218487E-4</v>
      </c>
      <c r="J369" s="67">
        <f t="shared" si="292"/>
        <v>1.2877618517135509E-3</v>
      </c>
      <c r="K369" s="67">
        <f t="shared" si="293"/>
        <v>5.632027533228048E-4</v>
      </c>
      <c r="L369" s="67">
        <f t="shared" si="294"/>
        <v>6.9033198098558297E-5</v>
      </c>
      <c r="M369" s="67">
        <f t="shared" si="295"/>
        <v>7.8312629375186507E-5</v>
      </c>
      <c r="N369" s="67">
        <f t="shared" si="296"/>
        <v>2.7545586187258217E-4</v>
      </c>
      <c r="Q369" s="55">
        <f t="shared" si="297"/>
        <v>5.8879750275206367E-4</v>
      </c>
      <c r="R369" s="55">
        <f t="shared" si="267"/>
        <v>1.95739474329275E-4</v>
      </c>
      <c r="S369" s="55">
        <f t="shared" si="268"/>
        <v>1.7356005752397762E-4</v>
      </c>
      <c r="T369" s="55">
        <f t="shared" si="269"/>
        <v>3.1489343222740047E-4</v>
      </c>
      <c r="U369" s="55">
        <f t="shared" si="270"/>
        <v>2.9315570555854119E-4</v>
      </c>
      <c r="V369" s="55">
        <f t="shared" si="271"/>
        <v>1.1059207020478006E-3</v>
      </c>
      <c r="W369" s="55">
        <f t="shared" si="272"/>
        <v>4.5665048664163136E-4</v>
      </c>
      <c r="X369" s="55">
        <f t="shared" si="273"/>
        <v>6.2214921370753562E-5</v>
      </c>
      <c r="Y369" s="55">
        <f t="shared" si="274"/>
        <v>7.429081461399221E-5</v>
      </c>
      <c r="Z369" s="55">
        <f t="shared" si="275"/>
        <v>8.0674322287383312E-5</v>
      </c>
      <c r="AC369" s="55">
        <f t="shared" si="298"/>
        <v>6.5047452176244646E-4</v>
      </c>
      <c r="AD369" s="55">
        <f t="shared" si="276"/>
        <v>2.8821356348425497E-4</v>
      </c>
      <c r="AE369" s="55">
        <f t="shared" si="277"/>
        <v>2.7230082009555977E-4</v>
      </c>
      <c r="AF369" s="55">
        <f t="shared" si="278"/>
        <v>3.6390795692441418E-4</v>
      </c>
      <c r="AG369" s="55">
        <f t="shared" si="279"/>
        <v>3.8920444637835988E-4</v>
      </c>
      <c r="AH369" s="55">
        <f t="shared" si="280"/>
        <v>1.4696030013793015E-3</v>
      </c>
      <c r="AI369" s="55">
        <f t="shared" si="281"/>
        <v>6.7084822172189013E-4</v>
      </c>
      <c r="AJ369" s="55">
        <f t="shared" si="282"/>
        <v>7.583078646346801E-5</v>
      </c>
      <c r="AK369" s="55">
        <f t="shared" si="283"/>
        <v>8.2301869618425511E-5</v>
      </c>
      <c r="AL369" s="55">
        <f t="shared" si="284"/>
        <v>4.7023740145778073E-4</v>
      </c>
      <c r="AO369" s="67">
        <f t="shared" si="285"/>
        <v>3.0838509505191447E-5</v>
      </c>
      <c r="AP369" s="67">
        <f t="shared" si="264"/>
        <v>4.6237044577489864E-5</v>
      </c>
      <c r="AQ369" s="67">
        <f t="shared" si="264"/>
        <v>4.8585516344894789E-5</v>
      </c>
      <c r="AR369" s="67">
        <f t="shared" si="264"/>
        <v>2.4576084734528859E-5</v>
      </c>
      <c r="AS369" s="67">
        <f t="shared" si="264"/>
        <v>4.7129312833643676E-5</v>
      </c>
      <c r="AT369" s="67">
        <f t="shared" si="264"/>
        <v>1.8184114966575036E-4</v>
      </c>
      <c r="AU369" s="67">
        <f t="shared" si="264"/>
        <v>1.0655226668117345E-4</v>
      </c>
      <c r="AV369" s="67">
        <f t="shared" si="264"/>
        <v>6.8182767278047351E-6</v>
      </c>
      <c r="AW369" s="67">
        <f t="shared" si="264"/>
        <v>4.0218147611942973E-6</v>
      </c>
      <c r="AX369" s="67">
        <f t="shared" si="264"/>
        <v>1.9478153958519886E-4</v>
      </c>
      <c r="BA369" s="67">
        <f t="shared" si="286"/>
        <v>3.0838509505191338E-5</v>
      </c>
      <c r="BB369" s="67">
        <f t="shared" si="265"/>
        <v>4.6237044577490108E-5</v>
      </c>
      <c r="BC369" s="67">
        <f t="shared" si="265"/>
        <v>5.0155246226687365E-5</v>
      </c>
      <c r="BD369" s="67">
        <f t="shared" si="265"/>
        <v>2.4438439962484845E-5</v>
      </c>
      <c r="BE369" s="67">
        <f t="shared" si="265"/>
        <v>4.8919427986175007E-5</v>
      </c>
      <c r="BF369" s="67">
        <f t="shared" si="265"/>
        <v>1.8184114966575057E-4</v>
      </c>
      <c r="BG369" s="67">
        <f t="shared" si="265"/>
        <v>1.0764546839908532E-4</v>
      </c>
      <c r="BH369" s="67">
        <f t="shared" si="265"/>
        <v>6.797588364909713E-6</v>
      </c>
      <c r="BI369" s="67">
        <f t="shared" si="265"/>
        <v>3.9892402432390042E-6</v>
      </c>
      <c r="BJ369" s="67">
        <f t="shared" si="265"/>
        <v>1.9478153958519856E-4</v>
      </c>
    </row>
    <row r="370" spans="4:62">
      <c r="D370" s="52">
        <f t="shared" si="260"/>
        <v>0.375</v>
      </c>
      <c r="E370" s="67">
        <f t="shared" si="287"/>
        <v>8.0411936199126796E-4</v>
      </c>
      <c r="F370" s="67">
        <f t="shared" si="288"/>
        <v>3.6490910471756476E-4</v>
      </c>
      <c r="G370" s="67">
        <f t="shared" si="289"/>
        <v>3.196773868993796E-4</v>
      </c>
      <c r="H370" s="67">
        <f t="shared" si="290"/>
        <v>4.8570220240159024E-4</v>
      </c>
      <c r="I370" s="67">
        <f t="shared" si="291"/>
        <v>5.0125817068779612E-4</v>
      </c>
      <c r="J370" s="67">
        <f t="shared" si="292"/>
        <v>1.9794726066892881E-3</v>
      </c>
      <c r="K370" s="67">
        <f t="shared" si="293"/>
        <v>9.0200571922921329E-4</v>
      </c>
      <c r="L370" s="67">
        <f t="shared" si="294"/>
        <v>1.1334362199957157E-4</v>
      </c>
      <c r="M370" s="67">
        <f t="shared" si="295"/>
        <v>1.2372561390502907E-4</v>
      </c>
      <c r="N370" s="67">
        <f t="shared" si="296"/>
        <v>6.0802568637484649E-4</v>
      </c>
      <c r="Q370" s="55">
        <f t="shared" si="297"/>
        <v>7.5815759965764502E-4</v>
      </c>
      <c r="R370" s="55">
        <f t="shared" si="267"/>
        <v>2.961321562560779E-4</v>
      </c>
      <c r="S370" s="55">
        <f t="shared" si="268"/>
        <v>2.4332200863568264E-4</v>
      </c>
      <c r="T370" s="55">
        <f t="shared" si="269"/>
        <v>4.3766678045818806E-4</v>
      </c>
      <c r="U370" s="55">
        <f t="shared" si="270"/>
        <v>4.2195416548462057E-4</v>
      </c>
      <c r="V370" s="55">
        <f t="shared" si="271"/>
        <v>1.6778184035429861E-3</v>
      </c>
      <c r="W370" s="55">
        <f t="shared" si="272"/>
        <v>7.1028901551857364E-4</v>
      </c>
      <c r="X370" s="55">
        <f t="shared" si="273"/>
        <v>1.0170412892105568E-4</v>
      </c>
      <c r="Y370" s="55">
        <f t="shared" si="274"/>
        <v>1.1750108562192593E-4</v>
      </c>
      <c r="Z370" s="55">
        <f t="shared" si="275"/>
        <v>1.7712685112113115E-4</v>
      </c>
      <c r="AC370" s="55">
        <f t="shared" si="298"/>
        <v>8.5008112432489124E-4</v>
      </c>
      <c r="AD370" s="55">
        <f t="shared" si="276"/>
        <v>4.3368605317905227E-4</v>
      </c>
      <c r="AE370" s="55">
        <f t="shared" si="277"/>
        <v>4.055073587941766E-4</v>
      </c>
      <c r="AF370" s="55">
        <f t="shared" si="278"/>
        <v>5.3274543494650985E-4</v>
      </c>
      <c r="AG370" s="55">
        <f t="shared" si="279"/>
        <v>5.9142795555391892E-4</v>
      </c>
      <c r="AH370" s="55">
        <f t="shared" si="280"/>
        <v>2.2811268098355893E-3</v>
      </c>
      <c r="AI370" s="55">
        <f t="shared" si="281"/>
        <v>1.1003580234358258E-3</v>
      </c>
      <c r="AJ370" s="55">
        <f t="shared" si="282"/>
        <v>1.2482874850914074E-4</v>
      </c>
      <c r="AK370" s="55">
        <f t="shared" si="283"/>
        <v>1.297652213531249E-4</v>
      </c>
      <c r="AL370" s="55">
        <f t="shared" si="284"/>
        <v>1.0389245216285612E-3</v>
      </c>
      <c r="AO370" s="67">
        <f t="shared" si="285"/>
        <v>4.5961762333622948E-5</v>
      </c>
      <c r="AP370" s="67">
        <f t="shared" si="264"/>
        <v>6.877694846148686E-5</v>
      </c>
      <c r="AQ370" s="67">
        <f t="shared" si="264"/>
        <v>7.6355378263696959E-5</v>
      </c>
      <c r="AR370" s="67">
        <f t="shared" si="264"/>
        <v>4.8035421943402185E-5</v>
      </c>
      <c r="AS370" s="67">
        <f t="shared" si="264"/>
        <v>7.9304005203175549E-5</v>
      </c>
      <c r="AT370" s="67">
        <f t="shared" si="264"/>
        <v>3.0165420314630202E-4</v>
      </c>
      <c r="AU370" s="67">
        <f t="shared" si="264"/>
        <v>1.9171670371063965E-4</v>
      </c>
      <c r="AV370" s="67">
        <f t="shared" si="264"/>
        <v>1.1639493078515899E-5</v>
      </c>
      <c r="AW370" s="67">
        <f t="shared" si="264"/>
        <v>6.2245282831031352E-6</v>
      </c>
      <c r="AX370" s="67">
        <f t="shared" si="264"/>
        <v>4.3089883525371535E-4</v>
      </c>
      <c r="BA370" s="67">
        <f t="shared" si="286"/>
        <v>4.5961762333623273E-5</v>
      </c>
      <c r="BB370" s="67">
        <f t="shared" si="265"/>
        <v>6.8776948461487511E-5</v>
      </c>
      <c r="BC370" s="67">
        <f t="shared" si="265"/>
        <v>8.5829971894797004E-5</v>
      </c>
      <c r="BD370" s="67">
        <f t="shared" si="265"/>
        <v>4.7043232544919603E-5</v>
      </c>
      <c r="BE370" s="67">
        <f t="shared" si="265"/>
        <v>9.0169784866122801E-5</v>
      </c>
      <c r="BF370" s="67">
        <f t="shared" si="265"/>
        <v>3.0165420314630115E-4</v>
      </c>
      <c r="BG370" s="67">
        <f t="shared" si="265"/>
        <v>1.9835230420661254E-4</v>
      </c>
      <c r="BH370" s="67">
        <f t="shared" si="265"/>
        <v>1.1485126509569167E-5</v>
      </c>
      <c r="BI370" s="67">
        <f t="shared" si="265"/>
        <v>6.0396074480958397E-6</v>
      </c>
      <c r="BJ370" s="67">
        <f t="shared" si="265"/>
        <v>4.308988352537147E-4</v>
      </c>
    </row>
    <row r="371" spans="4:62">
      <c r="D371" s="52">
        <f t="shared" si="260"/>
        <v>0.5</v>
      </c>
      <c r="E371" s="67">
        <f t="shared" si="287"/>
        <v>9.3465472385100251E-4</v>
      </c>
      <c r="F371" s="67">
        <f t="shared" si="288"/>
        <v>5.0772815208376457E-4</v>
      </c>
      <c r="G371" s="67">
        <f t="shared" si="289"/>
        <v>4.0949653262015065E-4</v>
      </c>
      <c r="H371" s="67">
        <f t="shared" si="290"/>
        <v>6.2481572339568399E-4</v>
      </c>
      <c r="I371" s="67">
        <f t="shared" si="291"/>
        <v>6.5015388699260664E-4</v>
      </c>
      <c r="J371" s="67">
        <f t="shared" si="292"/>
        <v>2.7199609158041231E-3</v>
      </c>
      <c r="K371" s="67">
        <f t="shared" si="293"/>
        <v>1.268516134554255E-3</v>
      </c>
      <c r="L371" s="67">
        <f t="shared" si="294"/>
        <v>1.5702053098855273E-4</v>
      </c>
      <c r="M371" s="67">
        <f t="shared" si="295"/>
        <v>1.6990128657301486E-4</v>
      </c>
      <c r="N371" s="67">
        <f t="shared" si="296"/>
        <v>1.0411076320008133E-3</v>
      </c>
      <c r="Q371" s="55">
        <f t="shared" si="297"/>
        <v>8.7773682966525495E-4</v>
      </c>
      <c r="R371" s="55">
        <f t="shared" si="267"/>
        <v>4.1009712342325079E-4</v>
      </c>
      <c r="S371" s="55">
        <f t="shared" si="268"/>
        <v>3.1215487382604568E-4</v>
      </c>
      <c r="T371" s="55">
        <f t="shared" si="269"/>
        <v>5.4726122410712528E-4</v>
      </c>
      <c r="U371" s="55">
        <f t="shared" si="270"/>
        <v>5.387897050065369E-4</v>
      </c>
      <c r="V371" s="55">
        <f t="shared" si="271"/>
        <v>2.266053102414135E-3</v>
      </c>
      <c r="W371" s="55">
        <f t="shared" si="272"/>
        <v>9.8668752365056907E-4</v>
      </c>
      <c r="X371" s="55">
        <f t="shared" si="273"/>
        <v>1.3966479292510864E-4</v>
      </c>
      <c r="Y371" s="55">
        <f t="shared" si="274"/>
        <v>1.6039060978894826E-4</v>
      </c>
      <c r="Z371" s="55">
        <f t="shared" si="275"/>
        <v>2.9977291196941661E-4</v>
      </c>
      <c r="AC371" s="55">
        <f t="shared" si="298"/>
        <v>9.9157261803675093E-4</v>
      </c>
      <c r="AD371" s="55">
        <f t="shared" si="276"/>
        <v>6.0535918074427889E-4</v>
      </c>
      <c r="AE371" s="55">
        <f t="shared" si="277"/>
        <v>5.2609355813618716E-4</v>
      </c>
      <c r="AF371" s="55">
        <f t="shared" si="278"/>
        <v>6.9919292252956507E-4</v>
      </c>
      <c r="AG371" s="55">
        <f t="shared" si="279"/>
        <v>7.8403939747987426E-4</v>
      </c>
      <c r="AH371" s="55">
        <f t="shared" si="280"/>
        <v>3.1738687291941103E-3</v>
      </c>
      <c r="AI371" s="55">
        <f t="shared" si="281"/>
        <v>1.5640982489531496E-3</v>
      </c>
      <c r="AJ371" s="55">
        <f t="shared" si="282"/>
        <v>1.7385039191515156E-4</v>
      </c>
      <c r="AK371" s="55">
        <f t="shared" si="283"/>
        <v>1.7912024996948986E-4</v>
      </c>
      <c r="AL371" s="55">
        <f t="shared" si="284"/>
        <v>1.7824423520322098E-3</v>
      </c>
      <c r="AO371" s="67">
        <f t="shared" si="285"/>
        <v>5.6917894185747552E-5</v>
      </c>
      <c r="AP371" s="67">
        <f t="shared" si="264"/>
        <v>9.7631028660513782E-5</v>
      </c>
      <c r="AQ371" s="67">
        <f t="shared" si="264"/>
        <v>9.7341658794104964E-5</v>
      </c>
      <c r="AR371" s="67">
        <f t="shared" si="264"/>
        <v>7.7554499288558709E-5</v>
      </c>
      <c r="AS371" s="67">
        <f t="shared" si="264"/>
        <v>1.1136418198606974E-4</v>
      </c>
      <c r="AT371" s="67">
        <f t="shared" si="264"/>
        <v>4.539078133899881E-4</v>
      </c>
      <c r="AU371" s="67">
        <f t="shared" si="264"/>
        <v>2.8182861090368595E-4</v>
      </c>
      <c r="AV371" s="67">
        <f t="shared" si="264"/>
        <v>1.7355738063444087E-5</v>
      </c>
      <c r="AW371" s="67">
        <f t="shared" si="264"/>
        <v>9.5106767840665962E-6</v>
      </c>
      <c r="AX371" s="67">
        <f t="shared" si="264"/>
        <v>7.4133472003139666E-4</v>
      </c>
      <c r="BA371" s="67">
        <f t="shared" si="286"/>
        <v>5.6917894185748419E-5</v>
      </c>
      <c r="BB371" s="67">
        <f t="shared" si="265"/>
        <v>9.7631028660514325E-5</v>
      </c>
      <c r="BC371" s="67">
        <f t="shared" si="265"/>
        <v>1.1659702551603652E-4</v>
      </c>
      <c r="BD371" s="67">
        <f t="shared" si="265"/>
        <v>7.437719913388108E-5</v>
      </c>
      <c r="BE371" s="67">
        <f t="shared" si="265"/>
        <v>1.3388551048726762E-4</v>
      </c>
      <c r="BF371" s="67">
        <f t="shared" si="265"/>
        <v>4.5390781338998723E-4</v>
      </c>
      <c r="BG371" s="67">
        <f t="shared" si="265"/>
        <v>2.9558211439889462E-4</v>
      </c>
      <c r="BH371" s="67">
        <f t="shared" si="265"/>
        <v>1.6829860926598835E-5</v>
      </c>
      <c r="BI371" s="67">
        <f t="shared" si="265"/>
        <v>9.2189633964750008E-6</v>
      </c>
      <c r="BJ371" s="67">
        <f t="shared" si="265"/>
        <v>7.4133472003139645E-4</v>
      </c>
    </row>
    <row r="372" spans="4:62">
      <c r="D372" s="52">
        <f t="shared" si="260"/>
        <v>0.625</v>
      </c>
      <c r="E372" s="67">
        <f t="shared" si="287"/>
        <v>1.0220900622867285E-3</v>
      </c>
      <c r="F372" s="67">
        <f t="shared" si="288"/>
        <v>6.7623387895902225E-4</v>
      </c>
      <c r="G372" s="67">
        <f t="shared" si="289"/>
        <v>4.9329948159527396E-4</v>
      </c>
      <c r="H372" s="67">
        <f t="shared" si="290"/>
        <v>7.5856006905803308E-4</v>
      </c>
      <c r="I372" s="67">
        <f t="shared" si="291"/>
        <v>7.8960784744190723E-4</v>
      </c>
      <c r="J372" s="67">
        <f t="shared" si="292"/>
        <v>3.5239477238915525E-3</v>
      </c>
      <c r="K372" s="67">
        <f t="shared" si="293"/>
        <v>1.6637836147208847E-3</v>
      </c>
      <c r="L372" s="67">
        <f t="shared" si="294"/>
        <v>1.9982177293298716E-4</v>
      </c>
      <c r="M372" s="67">
        <f t="shared" si="295"/>
        <v>2.1668710975151524E-4</v>
      </c>
      <c r="N372" s="67">
        <f t="shared" si="296"/>
        <v>1.5545992745257425E-3</v>
      </c>
      <c r="Q372" s="55">
        <f t="shared" si="297"/>
        <v>9.5754297505773077E-4</v>
      </c>
      <c r="R372" s="55">
        <f t="shared" si="267"/>
        <v>5.4159295902590169E-4</v>
      </c>
      <c r="S372" s="55">
        <f t="shared" si="268"/>
        <v>3.8029965702357098E-4</v>
      </c>
      <c r="T372" s="55">
        <f t="shared" si="269"/>
        <v>6.4651893142731018E-4</v>
      </c>
      <c r="U372" s="55">
        <f t="shared" si="270"/>
        <v>6.4617875275277371E-4</v>
      </c>
      <c r="V372" s="55">
        <f t="shared" si="271"/>
        <v>2.8759727025411842E-3</v>
      </c>
      <c r="W372" s="55">
        <f t="shared" si="272"/>
        <v>1.2924843383203414E-3</v>
      </c>
      <c r="X372" s="55">
        <f t="shared" si="273"/>
        <v>1.7560131370955513E-4</v>
      </c>
      <c r="Y372" s="55">
        <f t="shared" si="274"/>
        <v>2.0283694128154679E-4</v>
      </c>
      <c r="Z372" s="55">
        <f t="shared" si="275"/>
        <v>4.4337379842933225E-4</v>
      </c>
      <c r="AC372" s="55">
        <f t="shared" si="298"/>
        <v>1.0866371495157272E-3</v>
      </c>
      <c r="AD372" s="55">
        <f t="shared" si="276"/>
        <v>8.1087479889214347E-4</v>
      </c>
      <c r="AE372" s="55">
        <f t="shared" si="277"/>
        <v>6.3378788163255453E-4</v>
      </c>
      <c r="AF372" s="55">
        <f t="shared" si="278"/>
        <v>8.6387381845511664E-4</v>
      </c>
      <c r="AG372" s="55">
        <f t="shared" si="279"/>
        <v>9.6601601603256676E-4</v>
      </c>
      <c r="AH372" s="55">
        <f t="shared" si="280"/>
        <v>4.1719227452419183E-3</v>
      </c>
      <c r="AI372" s="55">
        <f t="shared" si="281"/>
        <v>2.0552228135131841E-3</v>
      </c>
      <c r="AJ372" s="55">
        <f t="shared" si="282"/>
        <v>2.2289098040943284E-4</v>
      </c>
      <c r="AK372" s="55">
        <f t="shared" si="283"/>
        <v>2.3027961097998314E-4</v>
      </c>
      <c r="AL372" s="55">
        <f t="shared" si="284"/>
        <v>2.6658247506221536E-3</v>
      </c>
      <c r="AO372" s="67">
        <f t="shared" si="285"/>
        <v>6.4547087228997765E-5</v>
      </c>
      <c r="AP372" s="67">
        <f t="shared" si="264"/>
        <v>1.3464091993312056E-4</v>
      </c>
      <c r="AQ372" s="67">
        <f t="shared" si="264"/>
        <v>1.1299982457170298E-4</v>
      </c>
      <c r="AR372" s="67">
        <f t="shared" si="264"/>
        <v>1.1204113763072291E-4</v>
      </c>
      <c r="AS372" s="67">
        <f t="shared" si="264"/>
        <v>1.4342909468913353E-4</v>
      </c>
      <c r="AT372" s="67">
        <f t="shared" si="264"/>
        <v>6.4797502135036837E-4</v>
      </c>
      <c r="AU372" s="67">
        <f t="shared" si="264"/>
        <v>3.7129927640054336E-4</v>
      </c>
      <c r="AV372" s="67">
        <f t="shared" si="264"/>
        <v>2.4220459223432022E-5</v>
      </c>
      <c r="AW372" s="67">
        <f t="shared" si="264"/>
        <v>1.3850168469968456E-5</v>
      </c>
      <c r="AX372" s="67">
        <f t="shared" si="264"/>
        <v>1.1112254760964101E-3</v>
      </c>
      <c r="BA372" s="67">
        <f t="shared" si="286"/>
        <v>6.4547087228998632E-5</v>
      </c>
      <c r="BB372" s="67">
        <f t="shared" si="265"/>
        <v>1.3464091993312121E-4</v>
      </c>
      <c r="BC372" s="67">
        <f t="shared" si="265"/>
        <v>1.4048840003728056E-4</v>
      </c>
      <c r="BD372" s="67">
        <f t="shared" si="265"/>
        <v>1.0531374939708356E-4</v>
      </c>
      <c r="BE372" s="67">
        <f t="shared" si="265"/>
        <v>1.7640816859065952E-4</v>
      </c>
      <c r="BF372" s="67">
        <f t="shared" si="265"/>
        <v>6.4797502135036577E-4</v>
      </c>
      <c r="BG372" s="67">
        <f t="shared" si="265"/>
        <v>3.914391987922994E-4</v>
      </c>
      <c r="BH372" s="67">
        <f t="shared" si="265"/>
        <v>2.3069207476445684E-5</v>
      </c>
      <c r="BI372" s="67">
        <f t="shared" si="265"/>
        <v>1.3592501228467898E-5</v>
      </c>
      <c r="BJ372" s="67">
        <f t="shared" si="265"/>
        <v>1.1112254760964112E-3</v>
      </c>
    </row>
    <row r="373" spans="4:62">
      <c r="D373" s="52">
        <f t="shared" si="260"/>
        <v>0.75</v>
      </c>
      <c r="E373" s="67">
        <f t="shared" si="287"/>
        <v>1.0771530436085492E-3</v>
      </c>
      <c r="F373" s="67">
        <f t="shared" si="288"/>
        <v>8.7125488790814579E-4</v>
      </c>
      <c r="G373" s="67">
        <f t="shared" si="289"/>
        <v>5.7246542944549346E-4</v>
      </c>
      <c r="H373" s="67">
        <f t="shared" si="290"/>
        <v>8.8801299811565478E-4</v>
      </c>
      <c r="I373" s="67">
        <f t="shared" si="291"/>
        <v>9.2180189939980342E-4</v>
      </c>
      <c r="J373" s="67">
        <f t="shared" si="292"/>
        <v>4.3943602560688865E-3</v>
      </c>
      <c r="K373" s="67">
        <f t="shared" si="293"/>
        <v>2.085506365674083E-3</v>
      </c>
      <c r="L373" s="67">
        <f t="shared" si="294"/>
        <v>2.4161705257714784E-4</v>
      </c>
      <c r="M373" s="67">
        <f t="shared" si="295"/>
        <v>2.6393054581290155E-4</v>
      </c>
      <c r="N373" s="67">
        <f t="shared" si="296"/>
        <v>2.128398189724893E-3</v>
      </c>
      <c r="Q373" s="55">
        <f t="shared" si="297"/>
        <v>1.007477448622676E-3</v>
      </c>
      <c r="R373" s="55">
        <f t="shared" si="267"/>
        <v>6.9118517494904557E-4</v>
      </c>
      <c r="S373" s="55">
        <f t="shared" si="268"/>
        <v>4.4788361848543696E-4</v>
      </c>
      <c r="T373" s="55">
        <f t="shared" si="269"/>
        <v>7.3785669219156194E-4</v>
      </c>
      <c r="U373" s="55">
        <f t="shared" si="270"/>
        <v>7.4638248523070194E-4</v>
      </c>
      <c r="V373" s="55">
        <f t="shared" si="271"/>
        <v>3.5093135176319282E-3</v>
      </c>
      <c r="W373" s="55">
        <f t="shared" si="272"/>
        <v>1.628627791996851E-3</v>
      </c>
      <c r="X373" s="55">
        <f t="shared" si="273"/>
        <v>2.0935986980730179E-4</v>
      </c>
      <c r="Y373" s="55">
        <f t="shared" si="274"/>
        <v>2.4477439286434496E-4</v>
      </c>
      <c r="Z373" s="55">
        <f t="shared" si="275"/>
        <v>6.0269080409797063E-4</v>
      </c>
      <c r="AC373" s="55">
        <f t="shared" si="298"/>
        <v>1.1468286385944236E-3</v>
      </c>
      <c r="AD373" s="55">
        <f t="shared" si="276"/>
        <v>1.0513246008672468E-3</v>
      </c>
      <c r="AE373" s="55">
        <f t="shared" si="277"/>
        <v>7.295071892858343E-4</v>
      </c>
      <c r="AF373" s="55">
        <f t="shared" si="278"/>
        <v>1.0271118406855661E-3</v>
      </c>
      <c r="AG373" s="55">
        <f t="shared" si="279"/>
        <v>1.1373411387349726E-3</v>
      </c>
      <c r="AH373" s="55">
        <f t="shared" si="280"/>
        <v>5.2794069945058331E-3</v>
      </c>
      <c r="AI373" s="55">
        <f t="shared" si="281"/>
        <v>2.5668856323552516E-3</v>
      </c>
      <c r="AJ373" s="55">
        <f t="shared" si="282"/>
        <v>2.7194577771991695E-4</v>
      </c>
      <c r="AK373" s="55">
        <f t="shared" si="283"/>
        <v>2.8300799842818827E-4</v>
      </c>
      <c r="AL373" s="55">
        <f t="shared" si="284"/>
        <v>3.6541055753518152E-3</v>
      </c>
      <c r="AO373" s="67">
        <f t="shared" si="285"/>
        <v>6.9675594985873232E-5</v>
      </c>
      <c r="AP373" s="67">
        <f t="shared" si="264"/>
        <v>1.8006971295910022E-4</v>
      </c>
      <c r="AQ373" s="67">
        <f t="shared" si="264"/>
        <v>1.2458181096005651E-4</v>
      </c>
      <c r="AR373" s="67">
        <f t="shared" si="264"/>
        <v>1.5015630592409284E-4</v>
      </c>
      <c r="AS373" s="67">
        <f t="shared" si="264"/>
        <v>1.7541941416910148E-4</v>
      </c>
      <c r="AT373" s="67">
        <f t="shared" si="264"/>
        <v>8.8504673843695829E-4</v>
      </c>
      <c r="AU373" s="67">
        <f t="shared" si="264"/>
        <v>4.5687857367723199E-4</v>
      </c>
      <c r="AV373" s="67">
        <f t="shared" si="264"/>
        <v>3.2257182769846051E-5</v>
      </c>
      <c r="AW373" s="67">
        <f t="shared" si="264"/>
        <v>1.9156152948556588E-5</v>
      </c>
      <c r="AX373" s="67">
        <f t="shared" si="264"/>
        <v>1.5257073856269224E-3</v>
      </c>
      <c r="BA373" s="67">
        <f t="shared" si="286"/>
        <v>6.9675594985874317E-5</v>
      </c>
      <c r="BB373" s="67">
        <f t="shared" si="265"/>
        <v>1.8006971295910098E-4</v>
      </c>
      <c r="BC373" s="67">
        <f t="shared" si="265"/>
        <v>1.5704175984034084E-4</v>
      </c>
      <c r="BD373" s="67">
        <f t="shared" si="265"/>
        <v>1.3909884256991134E-4</v>
      </c>
      <c r="BE373" s="67">
        <f t="shared" si="265"/>
        <v>2.1553923933516914E-4</v>
      </c>
      <c r="BF373" s="67">
        <f t="shared" si="265"/>
        <v>8.8504673843694658E-4</v>
      </c>
      <c r="BG373" s="67">
        <f t="shared" si="265"/>
        <v>4.8137926668116856E-4</v>
      </c>
      <c r="BH373" s="67">
        <f t="shared" si="265"/>
        <v>3.0328725142769112E-5</v>
      </c>
      <c r="BI373" s="67">
        <f t="shared" si="265"/>
        <v>1.9077452615286715E-5</v>
      </c>
      <c r="BJ373" s="67">
        <f t="shared" si="265"/>
        <v>1.5257073856269222E-3</v>
      </c>
    </row>
    <row r="374" spans="4:62">
      <c r="D374" s="52">
        <f t="shared" si="260"/>
        <v>0.875</v>
      </c>
      <c r="E374" s="67">
        <f t="shared" si="287"/>
        <v>1.1104510359864026E-3</v>
      </c>
      <c r="F374" s="67">
        <f t="shared" si="288"/>
        <v>1.0886481661070938E-3</v>
      </c>
      <c r="G374" s="67">
        <f t="shared" si="289"/>
        <v>6.4805629684820958E-4</v>
      </c>
      <c r="H374" s="67">
        <f t="shared" si="290"/>
        <v>1.0135800389087617E-3</v>
      </c>
      <c r="I374" s="67">
        <f t="shared" si="291"/>
        <v>1.0484640574592156E-3</v>
      </c>
      <c r="J374" s="67">
        <f t="shared" si="292"/>
        <v>5.3223320177372448E-3</v>
      </c>
      <c r="K374" s="67">
        <f t="shared" si="293"/>
        <v>2.5280311838808581E-3</v>
      </c>
      <c r="L374" s="67">
        <f t="shared" si="294"/>
        <v>2.823879315420953E-4</v>
      </c>
      <c r="M374" s="67">
        <f t="shared" si="295"/>
        <v>3.1147905712954521E-4</v>
      </c>
      <c r="N374" s="67">
        <f t="shared" si="296"/>
        <v>2.7424019533735249E-3</v>
      </c>
      <c r="Q374" s="55">
        <f t="shared" si="297"/>
        <v>1.0373352936524603E-3</v>
      </c>
      <c r="R374" s="55">
        <f t="shared" si="267"/>
        <v>8.5604621176760558E-4</v>
      </c>
      <c r="S374" s="55">
        <f t="shared" si="268"/>
        <v>5.1492027479749637E-4</v>
      </c>
      <c r="T374" s="55">
        <f t="shared" si="269"/>
        <v>8.2326591769242075E-4</v>
      </c>
      <c r="U374" s="55">
        <f t="shared" si="270"/>
        <v>8.4140682682657991E-4</v>
      </c>
      <c r="V374" s="55">
        <f t="shared" si="271"/>
        <v>4.1642002712220195E-3</v>
      </c>
      <c r="W374" s="55">
        <f t="shared" si="272"/>
        <v>1.9903762223352954E-3</v>
      </c>
      <c r="X374" s="55">
        <f t="shared" si="273"/>
        <v>2.4112841795751914E-4</v>
      </c>
      <c r="Y374" s="55">
        <f t="shared" si="274"/>
        <v>2.861940359001022E-4</v>
      </c>
      <c r="Z374" s="55">
        <f t="shared" si="275"/>
        <v>7.7248522257242431E-4</v>
      </c>
      <c r="AC374" s="55">
        <f t="shared" si="298"/>
        <v>1.1835667783203459E-3</v>
      </c>
      <c r="AD374" s="55">
        <f t="shared" si="276"/>
        <v>1.321250120446583E-3</v>
      </c>
      <c r="AE374" s="55">
        <f t="shared" si="277"/>
        <v>8.1535673759017485E-4</v>
      </c>
      <c r="AF374" s="55">
        <f t="shared" si="278"/>
        <v>1.1889310263641798E-3</v>
      </c>
      <c r="AG374" s="55">
        <f t="shared" si="279"/>
        <v>1.2990041767567031E-3</v>
      </c>
      <c r="AH374" s="55">
        <f t="shared" si="280"/>
        <v>6.4804637642524527E-3</v>
      </c>
      <c r="AI374" s="55">
        <f t="shared" si="281"/>
        <v>3.0922406207186739E-3</v>
      </c>
      <c r="AJ374" s="55">
        <f t="shared" si="282"/>
        <v>3.2101004757453626E-4</v>
      </c>
      <c r="AK374" s="55">
        <f t="shared" si="283"/>
        <v>3.3692214488880947E-4</v>
      </c>
      <c r="AL374" s="55">
        <f t="shared" si="284"/>
        <v>4.7123186841746233E-3</v>
      </c>
      <c r="AO374" s="67">
        <f t="shared" si="285"/>
        <v>7.3115742333942262E-5</v>
      </c>
      <c r="AP374" s="67">
        <f t="shared" si="264"/>
        <v>2.3260195433948822E-4</v>
      </c>
      <c r="AQ374" s="67">
        <f t="shared" si="264"/>
        <v>1.3313602205071321E-4</v>
      </c>
      <c r="AR374" s="67">
        <f t="shared" si="264"/>
        <v>1.9031412121634091E-4</v>
      </c>
      <c r="AS374" s="67">
        <f t="shared" si="264"/>
        <v>2.0705723063263568E-4</v>
      </c>
      <c r="AT374" s="67">
        <f t="shared" si="264"/>
        <v>1.1581317465152252E-3</v>
      </c>
      <c r="AU374" s="67">
        <f t="shared" si="264"/>
        <v>5.3765496154556261E-4</v>
      </c>
      <c r="AV374" s="67">
        <f t="shared" si="264"/>
        <v>4.1259513584576159E-5</v>
      </c>
      <c r="AW374" s="67">
        <f t="shared" si="264"/>
        <v>2.5285021229443008E-5</v>
      </c>
      <c r="AX374" s="67">
        <f t="shared" si="264"/>
        <v>1.9699167308011006E-3</v>
      </c>
      <c r="BA374" s="67">
        <f t="shared" si="286"/>
        <v>7.3115742333943346E-5</v>
      </c>
      <c r="BB374" s="67">
        <f t="shared" si="265"/>
        <v>2.3260195433948919E-4</v>
      </c>
      <c r="BC374" s="67">
        <f t="shared" si="265"/>
        <v>1.6730044074196528E-4</v>
      </c>
      <c r="BD374" s="67">
        <f t="shared" si="265"/>
        <v>1.7535098745541811E-4</v>
      </c>
      <c r="BE374" s="67">
        <f t="shared" si="265"/>
        <v>2.5054011929748752E-4</v>
      </c>
      <c r="BF374" s="67">
        <f t="shared" si="265"/>
        <v>1.1581317465152079E-3</v>
      </c>
      <c r="BG374" s="67">
        <f t="shared" si="265"/>
        <v>5.642094368378159E-4</v>
      </c>
      <c r="BH374" s="67">
        <f t="shared" si="265"/>
        <v>3.8622116032440963E-5</v>
      </c>
      <c r="BI374" s="67">
        <f t="shared" si="265"/>
        <v>2.5443087759264259E-5</v>
      </c>
      <c r="BJ374" s="67">
        <f t="shared" si="265"/>
        <v>1.9699167308010984E-3</v>
      </c>
    </row>
    <row r="375" spans="4:62">
      <c r="D375" s="52">
        <f t="shared" si="260"/>
        <v>1</v>
      </c>
      <c r="E375" s="67">
        <f t="shared" si="287"/>
        <v>1.1324711094500603E-3</v>
      </c>
      <c r="F375" s="67">
        <f t="shared" si="288"/>
        <v>1.3192990853429748E-3</v>
      </c>
      <c r="G375" s="67">
        <f t="shared" si="289"/>
        <v>7.2081672953747881E-4</v>
      </c>
      <c r="H375" s="67">
        <f t="shared" si="290"/>
        <v>1.1349944893907606E-3</v>
      </c>
      <c r="I375" s="67">
        <f t="shared" si="291"/>
        <v>1.1708685034418785E-3</v>
      </c>
      <c r="J375" s="67">
        <f t="shared" si="292"/>
        <v>6.2872027945815633E-3</v>
      </c>
      <c r="K375" s="67">
        <f t="shared" si="293"/>
        <v>2.9823534563302436E-3</v>
      </c>
      <c r="L375" s="67">
        <f t="shared" si="294"/>
        <v>3.2222782832567765E-4</v>
      </c>
      <c r="M375" s="67">
        <f t="shared" si="295"/>
        <v>3.5918010607381749E-4</v>
      </c>
      <c r="N375" s="67">
        <f t="shared" si="296"/>
        <v>3.3765081412468973E-3</v>
      </c>
      <c r="Q375" s="55">
        <f t="shared" si="297"/>
        <v>1.0568051839442197E-3</v>
      </c>
      <c r="R375" s="55">
        <f t="shared" si="267"/>
        <v>1.029955438746412E-3</v>
      </c>
      <c r="S375" s="55">
        <f t="shared" si="268"/>
        <v>5.8130939887427629E-4</v>
      </c>
      <c r="T375" s="55">
        <f t="shared" si="269"/>
        <v>9.0431264074214792E-4</v>
      </c>
      <c r="U375" s="55">
        <f t="shared" si="270"/>
        <v>9.3300244980555277E-4</v>
      </c>
      <c r="V375" s="55">
        <f t="shared" si="271"/>
        <v>4.8351460966749686E-3</v>
      </c>
      <c r="W375" s="55">
        <f t="shared" si="272"/>
        <v>2.3672979721771083E-3</v>
      </c>
      <c r="X375" s="55">
        <f t="shared" si="273"/>
        <v>2.7143669310564163E-4</v>
      </c>
      <c r="Y375" s="55">
        <f t="shared" si="274"/>
        <v>3.2714370034971389E-4</v>
      </c>
      <c r="Z375" s="55">
        <f t="shared" si="275"/>
        <v>9.475183474497858E-4</v>
      </c>
      <c r="AC375" s="55">
        <f t="shared" si="298"/>
        <v>1.2081370349559021E-3</v>
      </c>
      <c r="AD375" s="55">
        <f t="shared" si="276"/>
        <v>1.6086427319395387E-3</v>
      </c>
      <c r="AE375" s="55">
        <f t="shared" si="277"/>
        <v>8.9463017953131732E-4</v>
      </c>
      <c r="AF375" s="55">
        <f t="shared" si="278"/>
        <v>1.3490557318150899E-3</v>
      </c>
      <c r="AG375" s="55">
        <f t="shared" si="279"/>
        <v>1.4530006249140056E-3</v>
      </c>
      <c r="AH375" s="55">
        <f t="shared" si="280"/>
        <v>7.7392594924881406E-3</v>
      </c>
      <c r="AI375" s="55">
        <f t="shared" si="281"/>
        <v>3.624441693842774E-3</v>
      </c>
      <c r="AJ375" s="55">
        <f t="shared" si="282"/>
        <v>3.700790537012232E-4</v>
      </c>
      <c r="AK375" s="55">
        <f t="shared" si="283"/>
        <v>3.914908214676717E-4</v>
      </c>
      <c r="AL375" s="55">
        <f t="shared" si="284"/>
        <v>5.8054979350440072E-3</v>
      </c>
      <c r="AO375" s="67">
        <f t="shared" si="285"/>
        <v>7.5665925505840519E-5</v>
      </c>
      <c r="AP375" s="67">
        <f t="shared" si="264"/>
        <v>2.8934364659656282E-4</v>
      </c>
      <c r="AQ375" s="67">
        <f t="shared" si="264"/>
        <v>1.3950733066320253E-4</v>
      </c>
      <c r="AR375" s="67">
        <f t="shared" si="264"/>
        <v>2.306818486486127E-4</v>
      </c>
      <c r="AS375" s="67">
        <f t="shared" si="264"/>
        <v>2.3786605363632573E-4</v>
      </c>
      <c r="AT375" s="67">
        <f t="shared" si="264"/>
        <v>1.4520566979065947E-3</v>
      </c>
      <c r="AU375" s="67">
        <f t="shared" si="264"/>
        <v>6.1505548415313532E-4</v>
      </c>
      <c r="AV375" s="67">
        <f t="shared" si="264"/>
        <v>5.0791135220036024E-5</v>
      </c>
      <c r="AW375" s="67">
        <f t="shared" si="264"/>
        <v>3.2036405724103609E-5</v>
      </c>
      <c r="AX375" s="67">
        <f t="shared" si="264"/>
        <v>2.4289897937971117E-3</v>
      </c>
      <c r="BA375" s="67">
        <f t="shared" si="286"/>
        <v>7.566592550584182E-5</v>
      </c>
      <c r="BB375" s="67">
        <f t="shared" si="265"/>
        <v>2.893436465965639E-4</v>
      </c>
      <c r="BC375" s="67">
        <f t="shared" si="265"/>
        <v>1.7381344999383851E-4</v>
      </c>
      <c r="BD375" s="67">
        <f t="shared" si="265"/>
        <v>2.1406124242432929E-4</v>
      </c>
      <c r="BE375" s="67">
        <f t="shared" si="265"/>
        <v>2.821321214721271E-4</v>
      </c>
      <c r="BF375" s="67">
        <f t="shared" si="265"/>
        <v>1.4520566979065773E-3</v>
      </c>
      <c r="BG375" s="67">
        <f t="shared" si="265"/>
        <v>6.4208823751253034E-4</v>
      </c>
      <c r="BH375" s="67">
        <f t="shared" si="265"/>
        <v>4.7851225375545551E-5</v>
      </c>
      <c r="BI375" s="67">
        <f t="shared" si="265"/>
        <v>3.2310715393854203E-5</v>
      </c>
      <c r="BJ375" s="67">
        <f t="shared" si="265"/>
        <v>2.42898979379711E-3</v>
      </c>
    </row>
    <row r="376" spans="4:62">
      <c r="D376" s="52">
        <f t="shared" si="260"/>
        <v>1.125</v>
      </c>
      <c r="E376" s="67">
        <f t="shared" si="287"/>
        <v>1.151019786903511E-3</v>
      </c>
      <c r="F376" s="67">
        <f t="shared" si="288"/>
        <v>1.5534832398455887E-3</v>
      </c>
      <c r="G376" s="67">
        <f t="shared" si="289"/>
        <v>7.9115066990841489E-4</v>
      </c>
      <c r="H376" s="67">
        <f t="shared" si="290"/>
        <v>1.2517233200110207E-3</v>
      </c>
      <c r="I376" s="67">
        <f t="shared" si="291"/>
        <v>1.2897564084590196E-3</v>
      </c>
      <c r="J376" s="67">
        <f t="shared" si="292"/>
        <v>7.2670490941374203E-3</v>
      </c>
      <c r="K376" s="67">
        <f t="shared" si="293"/>
        <v>3.4397758088185949E-3</v>
      </c>
      <c r="L376" s="67">
        <f t="shared" si="294"/>
        <v>3.6126942038541875E-4</v>
      </c>
      <c r="M376" s="67">
        <f t="shared" si="295"/>
        <v>4.0691005760216183E-4</v>
      </c>
      <c r="N376" s="67">
        <f t="shared" si="296"/>
        <v>4.0151815186699625E-3</v>
      </c>
      <c r="Q376" s="55">
        <f t="shared" si="297"/>
        <v>1.0731016934823721E-3</v>
      </c>
      <c r="R376" s="55">
        <f t="shared" si="267"/>
        <v>1.2062545728305243E-3</v>
      </c>
      <c r="S376" s="55">
        <f t="shared" si="268"/>
        <v>6.4689060754766377E-4</v>
      </c>
      <c r="T376" s="55">
        <f t="shared" si="269"/>
        <v>9.8196066605461601E-4</v>
      </c>
      <c r="U376" s="55">
        <f t="shared" si="270"/>
        <v>1.0223648399359905E-3</v>
      </c>
      <c r="V376" s="55">
        <f t="shared" si="271"/>
        <v>5.516032300086314E-3</v>
      </c>
      <c r="W376" s="55">
        <f t="shared" si="272"/>
        <v>2.7484017565599186E-3</v>
      </c>
      <c r="X376" s="55">
        <f t="shared" si="273"/>
        <v>3.008711620905012E-4</v>
      </c>
      <c r="Y376" s="55">
        <f t="shared" si="274"/>
        <v>3.6769084439913395E-4</v>
      </c>
      <c r="Z376" s="55">
        <f t="shared" si="275"/>
        <v>1.1237819019793832E-3</v>
      </c>
      <c r="AC376" s="55">
        <f t="shared" si="298"/>
        <v>1.2289378803246513E-3</v>
      </c>
      <c r="AD376" s="55">
        <f t="shared" si="276"/>
        <v>1.9007119068606545E-3</v>
      </c>
      <c r="AE376" s="55">
        <f t="shared" si="277"/>
        <v>9.7046164861876985E-4</v>
      </c>
      <c r="AF376" s="55">
        <f t="shared" si="278"/>
        <v>1.5070461771002092E-3</v>
      </c>
      <c r="AG376" s="55">
        <f t="shared" si="279"/>
        <v>1.601409272334325E-3</v>
      </c>
      <c r="AH376" s="55">
        <f t="shared" si="280"/>
        <v>9.0180658881885093E-3</v>
      </c>
      <c r="AI376" s="55">
        <f t="shared" si="281"/>
        <v>4.1581826144366663E-3</v>
      </c>
      <c r="AJ376" s="55">
        <f t="shared" si="282"/>
        <v>4.1912866347234521E-4</v>
      </c>
      <c r="AK376" s="55">
        <f t="shared" si="283"/>
        <v>4.4622438518824659E-4</v>
      </c>
      <c r="AL376" s="55">
        <f t="shared" si="284"/>
        <v>6.9065811353605381E-3</v>
      </c>
      <c r="AO376" s="67">
        <f t="shared" si="285"/>
        <v>7.7918093421138835E-5</v>
      </c>
      <c r="AP376" s="67">
        <f t="shared" si="264"/>
        <v>3.4722866701506448E-4</v>
      </c>
      <c r="AQ376" s="67">
        <f t="shared" si="264"/>
        <v>1.4426006236075112E-4</v>
      </c>
      <c r="AR376" s="67">
        <f t="shared" si="264"/>
        <v>2.6976265395640465E-4</v>
      </c>
      <c r="AS376" s="67">
        <f t="shared" si="264"/>
        <v>2.6739156852302907E-4</v>
      </c>
      <c r="AT376" s="67">
        <f t="shared" si="264"/>
        <v>1.7510167940511063E-3</v>
      </c>
      <c r="AU376" s="67">
        <f t="shared" si="264"/>
        <v>6.9137405225867636E-4</v>
      </c>
      <c r="AV376" s="67">
        <f t="shared" si="264"/>
        <v>6.0398258294917545E-5</v>
      </c>
      <c r="AW376" s="67">
        <f t="shared" si="264"/>
        <v>3.9219213203027883E-5</v>
      </c>
      <c r="AX376" s="67">
        <f t="shared" si="264"/>
        <v>2.891399616690579E-3</v>
      </c>
      <c r="BA376" s="67">
        <f t="shared" si="286"/>
        <v>7.7918093421140353E-5</v>
      </c>
      <c r="BB376" s="67">
        <f t="shared" si="265"/>
        <v>3.4722866701506578E-4</v>
      </c>
      <c r="BC376" s="67">
        <f t="shared" si="265"/>
        <v>1.7931097871035496E-4</v>
      </c>
      <c r="BD376" s="67">
        <f t="shared" si="265"/>
        <v>2.5532285708918857E-4</v>
      </c>
      <c r="BE376" s="67">
        <f t="shared" si="265"/>
        <v>3.1165286387530543E-4</v>
      </c>
      <c r="BF376" s="67">
        <f t="shared" si="265"/>
        <v>1.751016794051089E-3</v>
      </c>
      <c r="BG376" s="67">
        <f t="shared" si="265"/>
        <v>7.1840680561807138E-4</v>
      </c>
      <c r="BH376" s="67">
        <f t="shared" si="265"/>
        <v>5.7859243086926459E-5</v>
      </c>
      <c r="BI376" s="67">
        <f t="shared" si="265"/>
        <v>3.9314327586084761E-5</v>
      </c>
      <c r="BJ376" s="67">
        <f t="shared" si="265"/>
        <v>2.8913996166905756E-3</v>
      </c>
    </row>
    <row r="377" spans="4:62">
      <c r="D377" s="52">
        <f t="shared" si="260"/>
        <v>1.325</v>
      </c>
      <c r="E377" s="67">
        <f t="shared" si="287"/>
        <v>1.1789128541846348E-3</v>
      </c>
      <c r="F377" s="67">
        <f t="shared" si="288"/>
        <v>1.9261204650200033E-3</v>
      </c>
      <c r="G377" s="67">
        <f t="shared" si="289"/>
        <v>8.9898270752058486E-4</v>
      </c>
      <c r="H377" s="67">
        <f t="shared" si="290"/>
        <v>1.4284687347041261E-3</v>
      </c>
      <c r="I377" s="67">
        <f t="shared" si="291"/>
        <v>1.4733192761524031E-3</v>
      </c>
      <c r="J377" s="67">
        <f t="shared" si="292"/>
        <v>8.8477040683152212E-3</v>
      </c>
      <c r="K377" s="67">
        <f t="shared" si="293"/>
        <v>4.1702986960046821E-3</v>
      </c>
      <c r="L377" s="67">
        <f t="shared" si="294"/>
        <v>4.2221011994841753E-4</v>
      </c>
      <c r="M377" s="67">
        <f t="shared" si="295"/>
        <v>4.8318048138132222E-4</v>
      </c>
      <c r="N377" s="67">
        <f t="shared" si="296"/>
        <v>5.0322326327422668E-3</v>
      </c>
      <c r="Q377" s="55">
        <f t="shared" si="297"/>
        <v>1.0975983867325481E-3</v>
      </c>
      <c r="R377" s="55">
        <f t="shared" si="267"/>
        <v>1.486702678673063E-3</v>
      </c>
      <c r="S377" s="55">
        <f t="shared" si="268"/>
        <v>7.4982123767793605E-4</v>
      </c>
      <c r="T377" s="55">
        <f t="shared" si="269"/>
        <v>1.0998565313418745E-3</v>
      </c>
      <c r="U377" s="55">
        <f t="shared" si="270"/>
        <v>1.1616322877498974E-3</v>
      </c>
      <c r="V377" s="55">
        <f t="shared" si="271"/>
        <v>6.6206690946233274E-3</v>
      </c>
      <c r="W377" s="55">
        <f t="shared" si="272"/>
        <v>3.3572685264205288E-3</v>
      </c>
      <c r="X377" s="55">
        <f t="shared" si="273"/>
        <v>3.4666685973295771E-4</v>
      </c>
      <c r="Y377" s="55">
        <f t="shared" si="274"/>
        <v>4.3179607382919522E-4</v>
      </c>
      <c r="Z377" s="55">
        <f t="shared" si="275"/>
        <v>1.4049681034712328E-3</v>
      </c>
      <c r="AC377" s="55">
        <f t="shared" si="298"/>
        <v>1.2602273216367229E-3</v>
      </c>
      <c r="AD377" s="55">
        <f t="shared" si="276"/>
        <v>2.3655382513669459E-3</v>
      </c>
      <c r="AE377" s="55">
        <f t="shared" si="277"/>
        <v>1.0872400422164636E-3</v>
      </c>
      <c r="AF377" s="55">
        <f t="shared" si="278"/>
        <v>1.7544734895620384E-3</v>
      </c>
      <c r="AG377" s="55">
        <f t="shared" si="279"/>
        <v>1.8292104224617641E-3</v>
      </c>
      <c r="AH377" s="55">
        <f t="shared" si="280"/>
        <v>1.1074739042007099E-2</v>
      </c>
      <c r="AI377" s="55">
        <f t="shared" si="281"/>
        <v>5.01036161894823E-3</v>
      </c>
      <c r="AJ377" s="55">
        <f t="shared" si="282"/>
        <v>4.9739090978720456E-4</v>
      </c>
      <c r="AK377" s="55">
        <f t="shared" si="283"/>
        <v>5.3368104216414429E-4</v>
      </c>
      <c r="AL377" s="55">
        <f t="shared" si="284"/>
        <v>8.6594971620132973E-3</v>
      </c>
      <c r="AO377" s="67">
        <f t="shared" si="285"/>
        <v>8.131446745208667E-5</v>
      </c>
      <c r="AP377" s="67">
        <f t="shared" si="264"/>
        <v>4.3941778634694036E-4</v>
      </c>
      <c r="AQ377" s="67">
        <f t="shared" si="264"/>
        <v>1.4916146984264881E-4</v>
      </c>
      <c r="AR377" s="67">
        <f t="shared" si="264"/>
        <v>3.2861220336225156E-4</v>
      </c>
      <c r="AS377" s="67">
        <f t="shared" si="264"/>
        <v>3.1168698840250571E-4</v>
      </c>
      <c r="AT377" s="67">
        <f t="shared" si="264"/>
        <v>2.2270349736918937E-3</v>
      </c>
      <c r="AU377" s="67">
        <f t="shared" si="264"/>
        <v>8.1303016958415332E-4</v>
      </c>
      <c r="AV377" s="67">
        <f t="shared" si="264"/>
        <v>7.5543260215459821E-5</v>
      </c>
      <c r="AW377" s="67">
        <f t="shared" si="264"/>
        <v>5.1384407552126996E-5</v>
      </c>
      <c r="AX377" s="67">
        <f t="shared" si="264"/>
        <v>3.627264529271034E-3</v>
      </c>
      <c r="BA377" s="67">
        <f t="shared" si="286"/>
        <v>8.1314467452088188E-5</v>
      </c>
      <c r="BB377" s="67">
        <f t="shared" si="265"/>
        <v>4.3941778634694253E-4</v>
      </c>
      <c r="BC377" s="67">
        <f t="shared" si="265"/>
        <v>1.882573346958787E-4</v>
      </c>
      <c r="BD377" s="67">
        <f t="shared" si="265"/>
        <v>3.2600475485791225E-4</v>
      </c>
      <c r="BE377" s="67">
        <f t="shared" si="265"/>
        <v>3.55891146309361E-4</v>
      </c>
      <c r="BF377" s="67">
        <f t="shared" si="265"/>
        <v>2.2270349736918781E-3</v>
      </c>
      <c r="BG377" s="67">
        <f t="shared" si="265"/>
        <v>8.400629229435479E-4</v>
      </c>
      <c r="BH377" s="67">
        <f t="shared" si="265"/>
        <v>7.5180789838787034E-5</v>
      </c>
      <c r="BI377" s="67">
        <f t="shared" si="265"/>
        <v>5.0500560782822069E-5</v>
      </c>
      <c r="BJ377" s="67">
        <f t="shared" si="265"/>
        <v>3.6272645292710305E-3</v>
      </c>
    </row>
    <row r="378" spans="4:62">
      <c r="D378" s="52">
        <f t="shared" si="260"/>
        <v>1.5249999999999999</v>
      </c>
      <c r="E378" s="67">
        <f t="shared" si="287"/>
        <v>1.2046927416724603E-3</v>
      </c>
      <c r="F378" s="67">
        <f t="shared" si="288"/>
        <v>2.2938500229588471E-3</v>
      </c>
      <c r="G378" s="67">
        <f t="shared" si="289"/>
        <v>1.0012531932051475E-3</v>
      </c>
      <c r="H378" s="67">
        <f t="shared" si="290"/>
        <v>1.5932952556649567E-3</v>
      </c>
      <c r="I378" s="67">
        <f t="shared" si="291"/>
        <v>1.6490871117225069E-3</v>
      </c>
      <c r="J378" s="67">
        <f t="shared" si="292"/>
        <v>1.0443703696639783E-2</v>
      </c>
      <c r="K378" s="67">
        <f t="shared" si="293"/>
        <v>4.8975954086933416E-3</v>
      </c>
      <c r="L378" s="67">
        <f t="shared" si="294"/>
        <v>4.8130180891842514E-4</v>
      </c>
      <c r="M378" s="67">
        <f t="shared" si="295"/>
        <v>5.5921739585193552E-4</v>
      </c>
      <c r="N378" s="67">
        <f t="shared" si="296"/>
        <v>6.0377674683512019E-3</v>
      </c>
      <c r="Q378" s="55">
        <f t="shared" si="297"/>
        <v>1.1202276063314936E-3</v>
      </c>
      <c r="R378" s="55">
        <f t="shared" si="267"/>
        <v>1.7632608953351255E-3</v>
      </c>
      <c r="S378" s="55">
        <f t="shared" si="268"/>
        <v>8.500107694959985E-4</v>
      </c>
      <c r="T378" s="55">
        <f t="shared" si="269"/>
        <v>1.2102102786262035E-3</v>
      </c>
      <c r="U378" s="55">
        <f t="shared" si="270"/>
        <v>1.2965909935207744E-3</v>
      </c>
      <c r="V378" s="55">
        <f t="shared" si="271"/>
        <v>7.7434076010601434E-3</v>
      </c>
      <c r="W378" s="55">
        <f t="shared" si="272"/>
        <v>3.9639907914503485E-3</v>
      </c>
      <c r="X378" s="55">
        <f t="shared" si="273"/>
        <v>3.9091695507841961E-4</v>
      </c>
      <c r="Y378" s="55">
        <f t="shared" si="274"/>
        <v>4.9496610118650352E-4</v>
      </c>
      <c r="Z378" s="55">
        <f t="shared" si="275"/>
        <v>1.6841574201776175E-3</v>
      </c>
      <c r="AC378" s="55">
        <f t="shared" si="298"/>
        <v>1.2891578770134284E-3</v>
      </c>
      <c r="AD378" s="55">
        <f t="shared" si="276"/>
        <v>2.8244391505825705E-3</v>
      </c>
      <c r="AE378" s="55">
        <f t="shared" si="277"/>
        <v>1.1986742918045112E-3</v>
      </c>
      <c r="AF378" s="55">
        <f t="shared" si="278"/>
        <v>1.9944646107858885E-3</v>
      </c>
      <c r="AG378" s="55">
        <f t="shared" si="279"/>
        <v>2.0456142399750787E-3</v>
      </c>
      <c r="AH378" s="55">
        <f t="shared" si="280"/>
        <v>1.3143999792219417E-2</v>
      </c>
      <c r="AI378" s="55">
        <f t="shared" si="281"/>
        <v>5.8582327792957301E-3</v>
      </c>
      <c r="AJ378" s="55">
        <f t="shared" si="282"/>
        <v>5.7513376287212129E-4</v>
      </c>
      <c r="AK378" s="55">
        <f t="shared" si="283"/>
        <v>6.2085716504109824E-4</v>
      </c>
      <c r="AL378" s="55">
        <f t="shared" si="284"/>
        <v>1.0391377516524788E-2</v>
      </c>
      <c r="AO378" s="67">
        <f t="shared" si="285"/>
        <v>8.4465135340966663E-5</v>
      </c>
      <c r="AP378" s="67">
        <f t="shared" si="264"/>
        <v>5.3058912762372163E-4</v>
      </c>
      <c r="AQ378" s="67">
        <f t="shared" si="264"/>
        <v>1.5124242370914904E-4</v>
      </c>
      <c r="AR378" s="67">
        <f t="shared" si="264"/>
        <v>3.8308497703875319E-4</v>
      </c>
      <c r="AS378" s="67">
        <f t="shared" si="264"/>
        <v>3.5249611820173258E-4</v>
      </c>
      <c r="AT378" s="67">
        <f t="shared" si="264"/>
        <v>2.7002960955796393E-3</v>
      </c>
      <c r="AU378" s="67">
        <f t="shared" si="264"/>
        <v>9.3360461724299303E-4</v>
      </c>
      <c r="AV378" s="67">
        <f t="shared" si="264"/>
        <v>9.0384853840005529E-5</v>
      </c>
      <c r="AW378" s="67">
        <f t="shared" si="264"/>
        <v>6.4251294665432007E-5</v>
      </c>
      <c r="AX378" s="67">
        <f t="shared" si="264"/>
        <v>4.353610048173584E-3</v>
      </c>
      <c r="BA378" s="67">
        <f t="shared" si="286"/>
        <v>8.4465135340968181E-5</v>
      </c>
      <c r="BB378" s="67">
        <f t="shared" si="265"/>
        <v>5.3058912762372337E-4</v>
      </c>
      <c r="BC378" s="67">
        <f t="shared" si="265"/>
        <v>1.9742109859936362E-4</v>
      </c>
      <c r="BD378" s="67">
        <f t="shared" si="265"/>
        <v>4.0116935512093184E-4</v>
      </c>
      <c r="BE378" s="67">
        <f t="shared" si="265"/>
        <v>3.9652712825257179E-4</v>
      </c>
      <c r="BF378" s="67">
        <f t="shared" si="265"/>
        <v>2.7002960955796341E-3</v>
      </c>
      <c r="BG378" s="67">
        <f t="shared" si="265"/>
        <v>9.6063737060238848E-4</v>
      </c>
      <c r="BH378" s="67">
        <f t="shared" si="265"/>
        <v>9.3831953953696151E-5</v>
      </c>
      <c r="BI378" s="67">
        <f t="shared" si="265"/>
        <v>6.1639769189162719E-5</v>
      </c>
      <c r="BJ378" s="67">
        <f t="shared" si="265"/>
        <v>4.3536100481735866E-3</v>
      </c>
    </row>
    <row r="379" spans="4:62">
      <c r="D379" s="52">
        <f t="shared" si="260"/>
        <v>1.7249999999999999</v>
      </c>
      <c r="E379" s="67">
        <f t="shared" si="287"/>
        <v>1.2284608696665406E-3</v>
      </c>
      <c r="F379" s="67">
        <f t="shared" si="288"/>
        <v>2.6539643916600412E-3</v>
      </c>
      <c r="G379" s="67">
        <f t="shared" si="289"/>
        <v>1.0982356696971371E-3</v>
      </c>
      <c r="H379" s="67">
        <f t="shared" si="290"/>
        <v>1.7467127820906148E-3</v>
      </c>
      <c r="I379" s="67">
        <f t="shared" si="291"/>
        <v>1.817533728626369E-3</v>
      </c>
      <c r="J379" s="67">
        <f t="shared" si="292"/>
        <v>1.2054391523318731E-2</v>
      </c>
      <c r="K379" s="67">
        <f t="shared" si="293"/>
        <v>5.6198879583387517E-3</v>
      </c>
      <c r="L379" s="67">
        <f t="shared" si="294"/>
        <v>5.3858203784049128E-4</v>
      </c>
      <c r="M379" s="67">
        <f t="shared" si="295"/>
        <v>6.3489003924265008E-4</v>
      </c>
      <c r="N379" s="67">
        <f t="shared" si="296"/>
        <v>7.0254245619206903E-3</v>
      </c>
      <c r="Q379" s="55">
        <f t="shared" si="297"/>
        <v>1.1410795616719988E-3</v>
      </c>
      <c r="R379" s="55">
        <f t="shared" si="267"/>
        <v>2.0337820512933745E-3</v>
      </c>
      <c r="S379" s="55">
        <f t="shared" si="268"/>
        <v>9.4714626354306286E-4</v>
      </c>
      <c r="T379" s="55">
        <f t="shared" si="269"/>
        <v>1.3133445653622734E-3</v>
      </c>
      <c r="U379" s="55">
        <f t="shared" si="270"/>
        <v>1.4275463146461776E-3</v>
      </c>
      <c r="V379" s="55">
        <f t="shared" si="271"/>
        <v>8.8834734146096047E-3</v>
      </c>
      <c r="W379" s="55">
        <f t="shared" si="272"/>
        <v>4.5673866859354661E-3</v>
      </c>
      <c r="X379" s="55">
        <f t="shared" si="273"/>
        <v>4.3368757015028775E-4</v>
      </c>
      <c r="Y379" s="55">
        <f t="shared" si="274"/>
        <v>5.5721806771260229E-4</v>
      </c>
      <c r="Z379" s="55">
        <f t="shared" si="275"/>
        <v>1.9602400362504035E-3</v>
      </c>
      <c r="AC379" s="55">
        <f t="shared" si="298"/>
        <v>1.315842177661084E-3</v>
      </c>
      <c r="AD379" s="55">
        <f t="shared" si="276"/>
        <v>3.2741467320267091E-3</v>
      </c>
      <c r="AE379" s="55">
        <f t="shared" si="277"/>
        <v>1.3050723877586457E-3</v>
      </c>
      <c r="AF379" s="55">
        <f t="shared" si="278"/>
        <v>2.2260769837761634E-3</v>
      </c>
      <c r="AG379" s="55">
        <f t="shared" si="279"/>
        <v>2.2512032474003209E-3</v>
      </c>
      <c r="AH379" s="55">
        <f t="shared" si="280"/>
        <v>1.522530963202786E-2</v>
      </c>
      <c r="AI379" s="55">
        <f t="shared" si="281"/>
        <v>6.6994219841014337E-3</v>
      </c>
      <c r="AJ379" s="55">
        <f t="shared" si="282"/>
        <v>6.5206766439611201E-4</v>
      </c>
      <c r="AK379" s="55">
        <f t="shared" si="283"/>
        <v>7.0759522565353383E-4</v>
      </c>
      <c r="AL379" s="55">
        <f t="shared" si="284"/>
        <v>1.2090609087590982E-2</v>
      </c>
      <c r="AO379" s="67">
        <f t="shared" si="285"/>
        <v>8.7381307994541853E-5</v>
      </c>
      <c r="AP379" s="67">
        <f t="shared" si="264"/>
        <v>6.2018234036666665E-4</v>
      </c>
      <c r="AQ379" s="67">
        <f t="shared" si="264"/>
        <v>1.5108940615407422E-4</v>
      </c>
      <c r="AR379" s="67">
        <f t="shared" si="264"/>
        <v>4.3336821672834138E-4</v>
      </c>
      <c r="AS379" s="67">
        <f t="shared" si="264"/>
        <v>3.8998741398019133E-4</v>
      </c>
      <c r="AT379" s="67">
        <f t="shared" si="264"/>
        <v>3.1709181087091268E-3</v>
      </c>
      <c r="AU379" s="67">
        <f t="shared" si="264"/>
        <v>1.0525012724032856E-3</v>
      </c>
      <c r="AV379" s="67">
        <f t="shared" si="264"/>
        <v>1.0489446769020353E-4</v>
      </c>
      <c r="AW379" s="67">
        <f t="shared" si="264"/>
        <v>7.7671971530047785E-5</v>
      </c>
      <c r="AX379" s="67">
        <f t="shared" si="264"/>
        <v>5.0651845256702872E-3</v>
      </c>
      <c r="BA379" s="67">
        <f t="shared" si="286"/>
        <v>8.7381307994543371E-5</v>
      </c>
      <c r="BB379" s="67">
        <f t="shared" si="265"/>
        <v>6.2018234036666795E-4</v>
      </c>
      <c r="BC379" s="67">
        <f t="shared" si="265"/>
        <v>2.0683671806150865E-4</v>
      </c>
      <c r="BD379" s="67">
        <f t="shared" si="265"/>
        <v>4.7936420168554861E-4</v>
      </c>
      <c r="BE379" s="67">
        <f t="shared" si="265"/>
        <v>4.3366951877395199E-4</v>
      </c>
      <c r="BF379" s="67">
        <f t="shared" si="265"/>
        <v>3.1709181087091285E-3</v>
      </c>
      <c r="BG379" s="67">
        <f t="shared" si="265"/>
        <v>1.079534025762682E-3</v>
      </c>
      <c r="BH379" s="67">
        <f t="shared" si="265"/>
        <v>1.1348562655562073E-4</v>
      </c>
      <c r="BI379" s="67">
        <f t="shared" si="265"/>
        <v>7.2705186410883748E-5</v>
      </c>
      <c r="BJ379" s="67">
        <f t="shared" si="265"/>
        <v>5.0651845256702915E-3</v>
      </c>
    </row>
    <row r="380" spans="4:62">
      <c r="D380" s="52">
        <f t="shared" si="260"/>
        <v>2</v>
      </c>
      <c r="E380" s="67">
        <f t="shared" si="287"/>
        <v>1.2580502124336834E-3</v>
      </c>
      <c r="F380" s="67">
        <f t="shared" si="288"/>
        <v>3.1320144017744178E-3</v>
      </c>
      <c r="G380" s="67">
        <f t="shared" si="289"/>
        <v>1.22347081291585E-3</v>
      </c>
      <c r="H380" s="67">
        <f t="shared" si="290"/>
        <v>1.9400218086534718E-3</v>
      </c>
      <c r="I380" s="67">
        <f t="shared" si="291"/>
        <v>2.0380657659903037E-3</v>
      </c>
      <c r="J380" s="67">
        <f t="shared" si="292"/>
        <v>1.429179751417492E-2</v>
      </c>
      <c r="K380" s="67">
        <f t="shared" si="293"/>
        <v>6.6018044618615709E-3</v>
      </c>
      <c r="L380" s="67">
        <f t="shared" si="294"/>
        <v>6.1446249103606692E-4</v>
      </c>
      <c r="M380" s="67">
        <f t="shared" si="295"/>
        <v>7.3811546277423301E-4</v>
      </c>
      <c r="N380" s="67">
        <f t="shared" si="296"/>
        <v>8.3432659332258602E-3</v>
      </c>
      <c r="Q380" s="55">
        <f t="shared" si="297"/>
        <v>1.1670205484410662E-3</v>
      </c>
      <c r="R380" s="55">
        <f t="shared" si="267"/>
        <v>2.3921829572617205E-3</v>
      </c>
      <c r="S380" s="55">
        <f t="shared" si="268"/>
        <v>1.0752000164638727E-3</v>
      </c>
      <c r="T380" s="55">
        <f t="shared" si="269"/>
        <v>1.4439918056590962E-3</v>
      </c>
      <c r="U380" s="55">
        <f t="shared" si="270"/>
        <v>1.6016250016458692E-3</v>
      </c>
      <c r="V380" s="55">
        <f t="shared" si="271"/>
        <v>1.0477854608227852E-2</v>
      </c>
      <c r="W380" s="55">
        <f t="shared" si="272"/>
        <v>5.3895874042444577E-3</v>
      </c>
      <c r="X380" s="55">
        <f t="shared" si="273"/>
        <v>4.9020966026865087E-4</v>
      </c>
      <c r="Y380" s="55">
        <f t="shared" si="274"/>
        <v>6.413526437942527E-4</v>
      </c>
      <c r="Z380" s="55">
        <f t="shared" si="275"/>
        <v>2.3328487046977426E-3</v>
      </c>
      <c r="AC380" s="55">
        <f t="shared" si="298"/>
        <v>1.3490798764263022E-3</v>
      </c>
      <c r="AD380" s="55">
        <f t="shared" si="276"/>
        <v>3.8718458462871164E-3</v>
      </c>
      <c r="AE380" s="55">
        <f t="shared" si="277"/>
        <v>1.4437175090368062E-3</v>
      </c>
      <c r="AF380" s="55">
        <f t="shared" si="278"/>
        <v>2.5292872047868427E-3</v>
      </c>
      <c r="AG380" s="55">
        <f t="shared" si="279"/>
        <v>2.5173275477227085E-3</v>
      </c>
      <c r="AH380" s="55">
        <f t="shared" si="280"/>
        <v>1.8105740420121995E-2</v>
      </c>
      <c r="AI380" s="55">
        <f t="shared" si="281"/>
        <v>7.8410542728380821E-3</v>
      </c>
      <c r="AJ380" s="55">
        <f t="shared" si="282"/>
        <v>7.560249460323732E-4</v>
      </c>
      <c r="AK380" s="55">
        <f t="shared" si="283"/>
        <v>8.2586721887742388E-4</v>
      </c>
      <c r="AL380" s="55">
        <f t="shared" si="284"/>
        <v>1.4353683161753984E-2</v>
      </c>
      <c r="AO380" s="67">
        <f t="shared" si="285"/>
        <v>9.1029663992617249E-5</v>
      </c>
      <c r="AP380" s="67">
        <f t="shared" si="285"/>
        <v>7.3983144451269731E-4</v>
      </c>
      <c r="AQ380" s="67">
        <f t="shared" si="285"/>
        <v>1.4827079645197733E-4</v>
      </c>
      <c r="AR380" s="67">
        <f t="shared" si="285"/>
        <v>4.9603000299437553E-4</v>
      </c>
      <c r="AS380" s="67">
        <f t="shared" si="285"/>
        <v>4.3644076434443449E-4</v>
      </c>
      <c r="AT380" s="67">
        <f t="shared" si="285"/>
        <v>3.8139429059470681E-3</v>
      </c>
      <c r="AU380" s="67">
        <f t="shared" si="285"/>
        <v>1.2122170576171131E-3</v>
      </c>
      <c r="AV380" s="67">
        <f t="shared" si="285"/>
        <v>1.2425283076741606E-4</v>
      </c>
      <c r="AW380" s="67">
        <f t="shared" si="285"/>
        <v>9.6762818979980315E-5</v>
      </c>
      <c r="AX380" s="67">
        <f t="shared" si="285"/>
        <v>6.0104172285281171E-3</v>
      </c>
      <c r="BA380" s="67">
        <f t="shared" si="286"/>
        <v>9.1029663992618767E-5</v>
      </c>
      <c r="BB380" s="67">
        <f t="shared" si="286"/>
        <v>7.3983144451269861E-4</v>
      </c>
      <c r="BC380" s="67">
        <f t="shared" si="286"/>
        <v>2.2024669612095613E-4</v>
      </c>
      <c r="BD380" s="67">
        <f t="shared" si="286"/>
        <v>5.8926539613337096E-4</v>
      </c>
      <c r="BE380" s="67">
        <f t="shared" si="286"/>
        <v>4.7926178173240486E-4</v>
      </c>
      <c r="BF380" s="67">
        <f t="shared" si="286"/>
        <v>3.813942905947075E-3</v>
      </c>
      <c r="BG380" s="67">
        <f t="shared" si="286"/>
        <v>1.2392498109765112E-3</v>
      </c>
      <c r="BH380" s="67">
        <f t="shared" si="286"/>
        <v>1.4156245499630628E-4</v>
      </c>
      <c r="BI380" s="67">
        <f t="shared" si="286"/>
        <v>8.7751756103190861E-5</v>
      </c>
      <c r="BJ380" s="67">
        <f t="shared" si="286"/>
        <v>6.010417228528124E-3</v>
      </c>
    </row>
    <row r="381" spans="4:62">
      <c r="D381" s="52">
        <f t="shared" si="260"/>
        <v>2.25</v>
      </c>
      <c r="E381" s="67">
        <f t="shared" si="287"/>
        <v>1.2820232358920062E-3</v>
      </c>
      <c r="F381" s="67">
        <f t="shared" si="288"/>
        <v>3.5455138773835002E-3</v>
      </c>
      <c r="G381" s="67">
        <f t="shared" si="289"/>
        <v>1.3296487794437954E-3</v>
      </c>
      <c r="H381" s="67">
        <f t="shared" si="290"/>
        <v>2.0989739353564065E-3</v>
      </c>
      <c r="I381" s="67">
        <f t="shared" si="291"/>
        <v>2.2282004138770538E-3</v>
      </c>
      <c r="J381" s="67">
        <f t="shared" si="292"/>
        <v>1.6347410228456646E-2</v>
      </c>
      <c r="K381" s="67">
        <f t="shared" si="293"/>
        <v>7.4806110022526745E-3</v>
      </c>
      <c r="L381" s="67">
        <f t="shared" si="294"/>
        <v>6.8063007754791004E-4</v>
      </c>
      <c r="M381" s="67">
        <f t="shared" si="295"/>
        <v>8.3093231797036059E-4</v>
      </c>
      <c r="N381" s="67">
        <f t="shared" si="296"/>
        <v>9.4917240265387798E-3</v>
      </c>
      <c r="Q381" s="55">
        <f t="shared" si="297"/>
        <v>1.1880197439738814E-3</v>
      </c>
      <c r="R381" s="55">
        <f t="shared" si="267"/>
        <v>2.7012721674702454E-3</v>
      </c>
      <c r="S381" s="55">
        <f t="shared" si="268"/>
        <v>1.1856641058681889E-3</v>
      </c>
      <c r="T381" s="55">
        <f t="shared" si="269"/>
        <v>1.5521417413864576E-3</v>
      </c>
      <c r="U381" s="55">
        <f t="shared" si="270"/>
        <v>1.754352152308337E-3</v>
      </c>
      <c r="V381" s="55">
        <f t="shared" si="271"/>
        <v>1.1952781620791183E-2</v>
      </c>
      <c r="W381" s="55">
        <f t="shared" si="272"/>
        <v>6.127839660577887E-3</v>
      </c>
      <c r="X381" s="55">
        <f t="shared" si="273"/>
        <v>5.3941696957494185E-4</v>
      </c>
      <c r="Y381" s="55">
        <f t="shared" si="274"/>
        <v>7.1640880494692376E-4</v>
      </c>
      <c r="Z381" s="55">
        <f t="shared" si="275"/>
        <v>2.6629139942312341E-3</v>
      </c>
      <c r="AC381" s="55">
        <f t="shared" si="298"/>
        <v>1.3760267278101325E-3</v>
      </c>
      <c r="AD381" s="55">
        <f t="shared" si="276"/>
        <v>4.389755587296755E-3</v>
      </c>
      <c r="AE381" s="55">
        <f t="shared" si="277"/>
        <v>1.5625880883824114E-3</v>
      </c>
      <c r="AF381" s="55">
        <f t="shared" si="278"/>
        <v>2.7883412916523509E-3</v>
      </c>
      <c r="AG381" s="55">
        <f t="shared" si="279"/>
        <v>2.7436342314576673E-3</v>
      </c>
      <c r="AH381" s="55">
        <f t="shared" si="280"/>
        <v>2.074203883612211E-2</v>
      </c>
      <c r="AI381" s="55">
        <f t="shared" si="281"/>
        <v>8.8604150972868608E-3</v>
      </c>
      <c r="AJ381" s="55">
        <f t="shared" si="282"/>
        <v>8.4826687926909446E-4</v>
      </c>
      <c r="AK381" s="55">
        <f t="shared" si="283"/>
        <v>9.3215179442473887E-4</v>
      </c>
      <c r="AL381" s="55">
        <f t="shared" si="284"/>
        <v>1.6320534058846335E-2</v>
      </c>
      <c r="AO381" s="67">
        <f t="shared" si="285"/>
        <v>9.4003491918124779E-5</v>
      </c>
      <c r="AP381" s="67">
        <f t="shared" si="285"/>
        <v>8.4424170991325483E-4</v>
      </c>
      <c r="AQ381" s="67">
        <f t="shared" si="285"/>
        <v>1.4398467357560653E-4</v>
      </c>
      <c r="AR381" s="67">
        <f t="shared" si="285"/>
        <v>5.4683219396994896E-4</v>
      </c>
      <c r="AS381" s="67">
        <f t="shared" si="285"/>
        <v>4.7384826156871679E-4</v>
      </c>
      <c r="AT381" s="67">
        <f t="shared" si="285"/>
        <v>4.3946286076654625E-3</v>
      </c>
      <c r="AU381" s="67">
        <f t="shared" si="285"/>
        <v>1.3527713416747874E-3</v>
      </c>
      <c r="AV381" s="67">
        <f t="shared" si="285"/>
        <v>1.4121310797296819E-4</v>
      </c>
      <c r="AW381" s="67">
        <f t="shared" si="285"/>
        <v>1.1452351302343683E-4</v>
      </c>
      <c r="AX381" s="67">
        <f t="shared" si="285"/>
        <v>6.8288100323075458E-3</v>
      </c>
      <c r="BA381" s="67">
        <f t="shared" si="286"/>
        <v>9.4003491918126297E-5</v>
      </c>
      <c r="BB381" s="67">
        <f t="shared" si="286"/>
        <v>8.4424170991325483E-4</v>
      </c>
      <c r="BC381" s="67">
        <f t="shared" si="286"/>
        <v>2.3293930893861594E-4</v>
      </c>
      <c r="BD381" s="67">
        <f t="shared" si="286"/>
        <v>6.8936735629594433E-4</v>
      </c>
      <c r="BE381" s="67">
        <f t="shared" si="286"/>
        <v>5.1543381758061349E-4</v>
      </c>
      <c r="BF381" s="67">
        <f t="shared" si="286"/>
        <v>4.3946286076654642E-3</v>
      </c>
      <c r="BG381" s="67">
        <f t="shared" si="286"/>
        <v>1.3798040950341863E-3</v>
      </c>
      <c r="BH381" s="67">
        <f t="shared" si="286"/>
        <v>1.6763680172118443E-4</v>
      </c>
      <c r="BI381" s="67">
        <f t="shared" si="286"/>
        <v>1.0121947645437828E-4</v>
      </c>
      <c r="BJ381" s="67">
        <f t="shared" si="286"/>
        <v>6.8288100323075553E-3</v>
      </c>
    </row>
    <row r="382" spans="4:62">
      <c r="D382" s="52">
        <f t="shared" si="260"/>
        <v>2.5</v>
      </c>
      <c r="E382" s="67">
        <f t="shared" si="287"/>
        <v>1.3034056356319081E-3</v>
      </c>
      <c r="F382" s="67">
        <f t="shared" si="288"/>
        <v>3.9352007298720862E-3</v>
      </c>
      <c r="G382" s="67">
        <f t="shared" si="289"/>
        <v>1.4290434416401928E-3</v>
      </c>
      <c r="H382" s="67">
        <f t="shared" si="290"/>
        <v>2.2429876090192245E-3</v>
      </c>
      <c r="I382" s="67">
        <f t="shared" si="291"/>
        <v>2.4093029406042636E-3</v>
      </c>
      <c r="J382" s="67">
        <f t="shared" si="292"/>
        <v>1.8422255046030605E-2</v>
      </c>
      <c r="K382" s="67">
        <f t="shared" si="293"/>
        <v>8.3437976633506609E-3</v>
      </c>
      <c r="L382" s="67">
        <f t="shared" si="294"/>
        <v>7.4421022758748231E-4</v>
      </c>
      <c r="M382" s="67">
        <f t="shared" si="295"/>
        <v>9.2258096428131744E-4</v>
      </c>
      <c r="N382" s="67">
        <f t="shared" si="296"/>
        <v>1.0584157894129406E-2</v>
      </c>
      <c r="Q382" s="55">
        <f t="shared" si="297"/>
        <v>1.2067325929822133E-3</v>
      </c>
      <c r="R382" s="55">
        <f t="shared" si="267"/>
        <v>2.9914662473225621E-3</v>
      </c>
      <c r="S382" s="55">
        <f t="shared" si="268"/>
        <v>1.2900933882286048E-3</v>
      </c>
      <c r="T382" s="55">
        <f t="shared" si="269"/>
        <v>1.6508388219965107E-3</v>
      </c>
      <c r="U382" s="55">
        <f t="shared" si="270"/>
        <v>1.9023151874615434E-3</v>
      </c>
      <c r="V382" s="55">
        <f t="shared" si="271"/>
        <v>1.3450396273603265E-2</v>
      </c>
      <c r="W382" s="55">
        <f t="shared" si="272"/>
        <v>6.8557090604888992E-3</v>
      </c>
      <c r="X382" s="55">
        <f t="shared" si="273"/>
        <v>5.8668711022691138E-4</v>
      </c>
      <c r="Y382" s="55">
        <f t="shared" si="274"/>
        <v>7.901507656653176E-4</v>
      </c>
      <c r="Z382" s="55">
        <f t="shared" si="275"/>
        <v>2.9831420353111592E-3</v>
      </c>
      <c r="AC382" s="55">
        <f t="shared" si="298"/>
        <v>1.4000786782816044E-3</v>
      </c>
      <c r="AD382" s="55">
        <f t="shared" si="276"/>
        <v>4.8789352124216081E-3</v>
      </c>
      <c r="AE382" s="55">
        <f t="shared" si="277"/>
        <v>1.6751778280032028E-3</v>
      </c>
      <c r="AF382" s="55">
        <f t="shared" si="278"/>
        <v>3.0304583284467071E-3</v>
      </c>
      <c r="AG382" s="55">
        <f t="shared" si="279"/>
        <v>2.9561552187769959E-3</v>
      </c>
      <c r="AH382" s="55">
        <f t="shared" si="280"/>
        <v>2.3394113818457948E-2</v>
      </c>
      <c r="AI382" s="55">
        <f t="shared" si="281"/>
        <v>9.8589190195718223E-3</v>
      </c>
      <c r="AJ382" s="55">
        <f t="shared" si="282"/>
        <v>9.3793389317822372E-4</v>
      </c>
      <c r="AK382" s="55">
        <f t="shared" si="283"/>
        <v>1.0370250310718192E-3</v>
      </c>
      <c r="AL382" s="55">
        <f t="shared" si="284"/>
        <v>1.8185173752947661E-2</v>
      </c>
      <c r="AO382" s="67">
        <f t="shared" si="285"/>
        <v>9.6673042649694785E-5</v>
      </c>
      <c r="AP382" s="67">
        <f t="shared" si="285"/>
        <v>9.437344825495241E-4</v>
      </c>
      <c r="AQ382" s="67">
        <f t="shared" si="285"/>
        <v>1.3895005341158797E-4</v>
      </c>
      <c r="AR382" s="67">
        <f t="shared" si="285"/>
        <v>5.9214878702271373E-4</v>
      </c>
      <c r="AS382" s="67">
        <f t="shared" si="285"/>
        <v>5.0698775314272026E-4</v>
      </c>
      <c r="AT382" s="67">
        <f t="shared" si="285"/>
        <v>4.97185877242734E-3</v>
      </c>
      <c r="AU382" s="67">
        <f t="shared" si="285"/>
        <v>1.4880886028617616E-3</v>
      </c>
      <c r="AV382" s="67">
        <f t="shared" si="285"/>
        <v>1.5752311736057093E-4</v>
      </c>
      <c r="AW382" s="67">
        <f t="shared" si="285"/>
        <v>1.3243019861599984E-4</v>
      </c>
      <c r="AX382" s="67">
        <f t="shared" si="285"/>
        <v>7.6010158588182466E-3</v>
      </c>
      <c r="BA382" s="67">
        <f t="shared" si="286"/>
        <v>9.6673042649696303E-5</v>
      </c>
      <c r="BB382" s="67">
        <f t="shared" si="286"/>
        <v>9.4373448254952193E-4</v>
      </c>
      <c r="BC382" s="67">
        <f t="shared" si="286"/>
        <v>2.4613438636301001E-4</v>
      </c>
      <c r="BD382" s="67">
        <f t="shared" si="286"/>
        <v>7.8747071942748261E-4</v>
      </c>
      <c r="BE382" s="67">
        <f t="shared" si="286"/>
        <v>5.4685227817273226E-4</v>
      </c>
      <c r="BF382" s="67">
        <f t="shared" si="286"/>
        <v>4.9718587724273434E-3</v>
      </c>
      <c r="BG382" s="67">
        <f t="shared" si="286"/>
        <v>1.5151213562211614E-3</v>
      </c>
      <c r="BH382" s="67">
        <f t="shared" si="286"/>
        <v>1.9372366559074141E-4</v>
      </c>
      <c r="BI382" s="67">
        <f t="shared" si="286"/>
        <v>1.1444406679050174E-4</v>
      </c>
      <c r="BJ382" s="67">
        <f t="shared" si="286"/>
        <v>7.6010158588182553E-3</v>
      </c>
    </row>
    <row r="383" spans="4:62">
      <c r="D383" s="52">
        <f t="shared" si="260"/>
        <v>2.75</v>
      </c>
      <c r="E383" s="67">
        <f t="shared" si="287"/>
        <v>1.3223802978783407E-3</v>
      </c>
      <c r="F383" s="67">
        <f t="shared" si="288"/>
        <v>4.2981835858749845E-3</v>
      </c>
      <c r="G383" s="67">
        <f t="shared" si="289"/>
        <v>1.522139923149716E-3</v>
      </c>
      <c r="H383" s="67">
        <f t="shared" si="290"/>
        <v>2.3730587265112664E-3</v>
      </c>
      <c r="I383" s="67">
        <f t="shared" si="291"/>
        <v>2.5821051374756679E-3</v>
      </c>
      <c r="J383" s="67">
        <f t="shared" si="292"/>
        <v>2.0515049826677314E-2</v>
      </c>
      <c r="K383" s="67">
        <f t="shared" si="293"/>
        <v>9.1894816918478787E-3</v>
      </c>
      <c r="L383" s="67">
        <f t="shared" si="294"/>
        <v>8.0529749287055954E-4</v>
      </c>
      <c r="M383" s="67">
        <f t="shared" si="295"/>
        <v>1.0129051981452577E-3</v>
      </c>
      <c r="N383" s="67">
        <f t="shared" si="296"/>
        <v>1.1613705493566426E-2</v>
      </c>
      <c r="Q383" s="55">
        <f t="shared" si="297"/>
        <v>1.2233210503893636E-3</v>
      </c>
      <c r="R383" s="55">
        <f t="shared" si="267"/>
        <v>3.2604623899320164E-3</v>
      </c>
      <c r="S383" s="55">
        <f t="shared" si="268"/>
        <v>1.3882336334584064E-3</v>
      </c>
      <c r="T383" s="55">
        <f t="shared" si="269"/>
        <v>1.7407132378304095E-3</v>
      </c>
      <c r="U383" s="55">
        <f t="shared" si="270"/>
        <v>2.0459435251455548E-3</v>
      </c>
      <c r="V383" s="55">
        <f t="shared" si="271"/>
        <v>1.496918605731418E-2</v>
      </c>
      <c r="W383" s="55">
        <f t="shared" si="272"/>
        <v>7.5719440989622929E-3</v>
      </c>
      <c r="X383" s="55">
        <f t="shared" si="273"/>
        <v>6.3214922680151424E-4</v>
      </c>
      <c r="Y383" s="55">
        <f t="shared" si="274"/>
        <v>8.6262824200484579E-4</v>
      </c>
      <c r="Z383" s="55">
        <f t="shared" si="275"/>
        <v>3.2922779456669216E-3</v>
      </c>
      <c r="AC383" s="55">
        <f t="shared" si="298"/>
        <v>1.421439545367319E-3</v>
      </c>
      <c r="AD383" s="55">
        <f t="shared" si="276"/>
        <v>5.3359047818179496E-3</v>
      </c>
      <c r="AE383" s="55">
        <f t="shared" si="277"/>
        <v>1.781978771075401E-3</v>
      </c>
      <c r="AF383" s="55">
        <f t="shared" si="278"/>
        <v>3.254843483805421E-3</v>
      </c>
      <c r="AG383" s="55">
        <f t="shared" si="279"/>
        <v>3.155897263060673E-3</v>
      </c>
      <c r="AH383" s="55">
        <f t="shared" si="280"/>
        <v>2.6060913596040458E-2</v>
      </c>
      <c r="AI383" s="55">
        <f t="shared" si="281"/>
        <v>1.0834052038092864E-2</v>
      </c>
      <c r="AJ383" s="55">
        <f t="shared" si="282"/>
        <v>1.0246909966031166E-3</v>
      </c>
      <c r="AK383" s="55">
        <f t="shared" si="283"/>
        <v>1.1402951007679124E-3</v>
      </c>
      <c r="AL383" s="55">
        <f t="shared" si="284"/>
        <v>1.9935133041465936E-2</v>
      </c>
      <c r="AO383" s="67">
        <f t="shared" si="285"/>
        <v>9.9059247488977095E-5</v>
      </c>
      <c r="AP383" s="67">
        <f t="shared" si="285"/>
        <v>1.0377211959429681E-3</v>
      </c>
      <c r="AQ383" s="67">
        <f t="shared" si="285"/>
        <v>1.3390628969130961E-4</v>
      </c>
      <c r="AR383" s="67">
        <f t="shared" si="285"/>
        <v>6.3234548868085693E-4</v>
      </c>
      <c r="AS383" s="67">
        <f t="shared" si="285"/>
        <v>5.3616161233011311E-4</v>
      </c>
      <c r="AT383" s="67">
        <f t="shared" si="285"/>
        <v>5.5458637693631338E-3</v>
      </c>
      <c r="AU383" s="67">
        <f t="shared" si="285"/>
        <v>1.6175375928855857E-3</v>
      </c>
      <c r="AV383" s="67">
        <f t="shared" si="285"/>
        <v>1.731482660690453E-4</v>
      </c>
      <c r="AW383" s="67">
        <f t="shared" si="285"/>
        <v>1.5027695614041193E-4</v>
      </c>
      <c r="AX383" s="67">
        <f t="shared" si="285"/>
        <v>8.3214275478995046E-3</v>
      </c>
      <c r="BA383" s="67">
        <f t="shared" si="286"/>
        <v>9.9059247488978396E-5</v>
      </c>
      <c r="BB383" s="67">
        <f t="shared" si="286"/>
        <v>1.0377211959429651E-3</v>
      </c>
      <c r="BC383" s="67">
        <f t="shared" si="286"/>
        <v>2.5983884792568504E-4</v>
      </c>
      <c r="BD383" s="67">
        <f t="shared" si="286"/>
        <v>8.8178475729415451E-4</v>
      </c>
      <c r="BE383" s="67">
        <f t="shared" si="286"/>
        <v>5.7379212558500512E-4</v>
      </c>
      <c r="BF383" s="67">
        <f t="shared" si="286"/>
        <v>5.5458637693631442E-3</v>
      </c>
      <c r="BG383" s="67">
        <f t="shared" si="286"/>
        <v>1.6445703462449855E-3</v>
      </c>
      <c r="BH383" s="67">
        <f t="shared" si="286"/>
        <v>2.193935037325571E-4</v>
      </c>
      <c r="BI383" s="67">
        <f t="shared" si="286"/>
        <v>1.2738990262265468E-4</v>
      </c>
      <c r="BJ383" s="67">
        <f t="shared" si="286"/>
        <v>8.3214275478995098E-3</v>
      </c>
    </row>
    <row r="384" spans="4:62">
      <c r="D384" s="52">
        <f t="shared" si="260"/>
        <v>3</v>
      </c>
      <c r="E384" s="67">
        <f t="shared" si="287"/>
        <v>1.339126108777936E-3</v>
      </c>
      <c r="F384" s="67">
        <f t="shared" si="288"/>
        <v>4.6322017971704571E-3</v>
      </c>
      <c r="G384" s="67">
        <f t="shared" si="289"/>
        <v>1.60941041616712E-3</v>
      </c>
      <c r="H384" s="67">
        <f t="shared" si="290"/>
        <v>2.4901831847018736E-3</v>
      </c>
      <c r="I384" s="67">
        <f t="shared" si="291"/>
        <v>2.7472878416885437E-3</v>
      </c>
      <c r="J384" s="67">
        <f t="shared" si="292"/>
        <v>2.2624512430177292E-2</v>
      </c>
      <c r="K384" s="67">
        <f t="shared" si="293"/>
        <v>1.0016198724060597E-2</v>
      </c>
      <c r="L384" s="67">
        <f t="shared" si="294"/>
        <v>8.6399200690435833E-4</v>
      </c>
      <c r="M384" s="67">
        <f t="shared" si="295"/>
        <v>1.1017749187695004E-3</v>
      </c>
      <c r="N384" s="67">
        <f t="shared" si="296"/>
        <v>1.2574968648501607E-2</v>
      </c>
      <c r="Q384" s="55">
        <f t="shared" si="297"/>
        <v>1.237943324987847E-3</v>
      </c>
      <c r="R384" s="55">
        <f t="shared" si="267"/>
        <v>3.5064553903842864E-3</v>
      </c>
      <c r="S384" s="55">
        <f t="shared" si="268"/>
        <v>1.4799245535218612E-3</v>
      </c>
      <c r="T384" s="55">
        <f t="shared" si="269"/>
        <v>1.8223951792293079E-3</v>
      </c>
      <c r="U384" s="55">
        <f t="shared" si="270"/>
        <v>2.1856226404722697E-3</v>
      </c>
      <c r="V384" s="55">
        <f t="shared" si="271"/>
        <v>1.6507638462574012E-2</v>
      </c>
      <c r="W384" s="55">
        <f t="shared" si="272"/>
        <v>8.2755713832084656E-3</v>
      </c>
      <c r="X384" s="55">
        <f t="shared" si="273"/>
        <v>6.7593246387570507E-4</v>
      </c>
      <c r="Y384" s="55">
        <f t="shared" si="274"/>
        <v>9.3389522293355737E-4</v>
      </c>
      <c r="Z384" s="55">
        <f t="shared" si="275"/>
        <v>3.5893070342931325E-3</v>
      </c>
      <c r="AC384" s="55">
        <f t="shared" si="298"/>
        <v>1.4403088925680262E-3</v>
      </c>
      <c r="AD384" s="55">
        <f t="shared" si="276"/>
        <v>5.757948203956623E-3</v>
      </c>
      <c r="AE384" s="55">
        <f t="shared" si="277"/>
        <v>1.8834541448472313E-3</v>
      </c>
      <c r="AF384" s="55">
        <f t="shared" si="278"/>
        <v>3.4609772159080909E-3</v>
      </c>
      <c r="AG384" s="55">
        <f t="shared" si="279"/>
        <v>3.3438326477074356E-3</v>
      </c>
      <c r="AH384" s="55">
        <f t="shared" si="280"/>
        <v>2.874138639778058E-2</v>
      </c>
      <c r="AI384" s="55">
        <f t="shared" si="281"/>
        <v>1.1783858818272128E-2</v>
      </c>
      <c r="AJ384" s="55">
        <f t="shared" si="282"/>
        <v>1.1082638700867494E-3</v>
      </c>
      <c r="AK384" s="55">
        <f t="shared" si="283"/>
        <v>1.2418006607642753E-3</v>
      </c>
      <c r="AL384" s="55">
        <f t="shared" si="284"/>
        <v>2.1560630262710084E-2</v>
      </c>
      <c r="AO384" s="67">
        <f t="shared" si="285"/>
        <v>1.0118278379008905E-4</v>
      </c>
      <c r="AP384" s="67">
        <f t="shared" si="285"/>
        <v>1.1257464067861707E-3</v>
      </c>
      <c r="AQ384" s="67">
        <f t="shared" si="285"/>
        <v>1.2948586264525876E-4</v>
      </c>
      <c r="AR384" s="67">
        <f t="shared" si="285"/>
        <v>6.6778800547256565E-4</v>
      </c>
      <c r="AS384" s="67">
        <f t="shared" si="285"/>
        <v>5.6166520121627393E-4</v>
      </c>
      <c r="AT384" s="67">
        <f t="shared" si="285"/>
        <v>6.1168739676032806E-3</v>
      </c>
      <c r="AU384" s="67">
        <f t="shared" si="285"/>
        <v>1.740627340852131E-3</v>
      </c>
      <c r="AV384" s="67">
        <f t="shared" si="285"/>
        <v>1.8805954302865326E-4</v>
      </c>
      <c r="AW384" s="67">
        <f t="shared" si="285"/>
        <v>1.6787969583594302E-4</v>
      </c>
      <c r="AX384" s="67">
        <f t="shared" si="285"/>
        <v>8.9856616142084747E-3</v>
      </c>
      <c r="BA384" s="67">
        <f t="shared" si="286"/>
        <v>1.0118278379009013E-4</v>
      </c>
      <c r="BB384" s="67">
        <f t="shared" si="286"/>
        <v>1.1257464067861659E-3</v>
      </c>
      <c r="BC384" s="67">
        <f t="shared" si="286"/>
        <v>2.7404372868011133E-4</v>
      </c>
      <c r="BD384" s="67">
        <f t="shared" si="286"/>
        <v>9.7079403120621738E-4</v>
      </c>
      <c r="BE384" s="67">
        <f t="shared" si="286"/>
        <v>5.9654480601889189E-4</v>
      </c>
      <c r="BF384" s="67">
        <f t="shared" si="286"/>
        <v>6.1168739676032875E-3</v>
      </c>
      <c r="BG384" s="67">
        <f t="shared" si="286"/>
        <v>1.7676600942115317E-3</v>
      </c>
      <c r="BH384" s="67">
        <f t="shared" si="286"/>
        <v>2.4427186318239102E-4</v>
      </c>
      <c r="BI384" s="67">
        <f t="shared" si="286"/>
        <v>1.4002574199477487E-4</v>
      </c>
      <c r="BJ384" s="67">
        <f t="shared" si="286"/>
        <v>8.9856616142084764E-3</v>
      </c>
    </row>
    <row r="385" spans="4:62">
      <c r="D385" s="52">
        <f t="shared" si="260"/>
        <v>3.25</v>
      </c>
      <c r="E385" s="67">
        <f t="shared" si="287"/>
        <v>1.3538179543990073E-3</v>
      </c>
      <c r="F385" s="67">
        <f t="shared" si="288"/>
        <v>4.9356254406802171E-3</v>
      </c>
      <c r="G385" s="67">
        <f t="shared" si="289"/>
        <v>1.6913141814372415E-3</v>
      </c>
      <c r="H385" s="67">
        <f t="shared" si="290"/>
        <v>2.5953568804603869E-3</v>
      </c>
      <c r="I385" s="67">
        <f t="shared" si="291"/>
        <v>2.9054809363337091E-3</v>
      </c>
      <c r="J385" s="67">
        <f t="shared" si="292"/>
        <v>2.4749360716311057E-2</v>
      </c>
      <c r="K385" s="67">
        <f t="shared" si="293"/>
        <v>1.0822902785929008E-2</v>
      </c>
      <c r="L385" s="67">
        <f t="shared" si="294"/>
        <v>9.2039948498753605E-4</v>
      </c>
      <c r="M385" s="67">
        <f t="shared" si="295"/>
        <v>1.1890861281305285E-3</v>
      </c>
      <c r="N385" s="67">
        <f t="shared" si="296"/>
        <v>1.3464013048669801E-2</v>
      </c>
      <c r="Q385" s="55">
        <f t="shared" si="297"/>
        <v>1.2507538794393909E-3</v>
      </c>
      <c r="R385" s="55">
        <f t="shared" si="267"/>
        <v>3.7281376457373836E-3</v>
      </c>
      <c r="S385" s="55">
        <f t="shared" si="268"/>
        <v>1.565099802434219E-3</v>
      </c>
      <c r="T385" s="55">
        <f t="shared" si="269"/>
        <v>1.8965148365343598E-3</v>
      </c>
      <c r="U385" s="55">
        <f t="shared" si="270"/>
        <v>2.3216940656254192E-3</v>
      </c>
      <c r="V385" s="55">
        <f t="shared" si="271"/>
        <v>1.8064240980032845E-2</v>
      </c>
      <c r="W385" s="55">
        <f t="shared" si="272"/>
        <v>8.9658956326634145E-3</v>
      </c>
      <c r="X385" s="55">
        <f t="shared" si="273"/>
        <v>7.1816596602643874E-4</v>
      </c>
      <c r="Y385" s="55">
        <f t="shared" si="274"/>
        <v>1.004009970332139E-3</v>
      </c>
      <c r="Z385" s="55">
        <f t="shared" si="275"/>
        <v>3.8734548014496099E-3</v>
      </c>
      <c r="AC385" s="55">
        <f t="shared" si="298"/>
        <v>1.4568820293586245E-3</v>
      </c>
      <c r="AD385" s="55">
        <f t="shared" si="276"/>
        <v>6.1431132356230449E-3</v>
      </c>
      <c r="AE385" s="55">
        <f t="shared" si="277"/>
        <v>1.9800383606389232E-3</v>
      </c>
      <c r="AF385" s="55">
        <f t="shared" si="278"/>
        <v>3.6486152724784018E-3</v>
      </c>
      <c r="AG385" s="55">
        <f t="shared" si="279"/>
        <v>3.5208991861347787E-3</v>
      </c>
      <c r="AH385" s="55">
        <f t="shared" si="280"/>
        <v>3.1434480452589272E-2</v>
      </c>
      <c r="AI385" s="55">
        <f t="shared" si="281"/>
        <v>1.2706942692554003E-2</v>
      </c>
      <c r="AJ385" s="55">
        <f t="shared" si="282"/>
        <v>1.1884388658717189E-3</v>
      </c>
      <c r="AK385" s="55">
        <f t="shared" si="283"/>
        <v>1.3414108536141738E-3</v>
      </c>
      <c r="AL385" s="55">
        <f t="shared" si="284"/>
        <v>2.3054571295889992E-2</v>
      </c>
      <c r="AO385" s="67">
        <f t="shared" si="285"/>
        <v>1.0306407495961636E-4</v>
      </c>
      <c r="AP385" s="67">
        <f t="shared" si="285"/>
        <v>1.2074877949428335E-3</v>
      </c>
      <c r="AQ385" s="67">
        <f t="shared" si="285"/>
        <v>1.2621437900302247E-4</v>
      </c>
      <c r="AR385" s="67">
        <f t="shared" si="285"/>
        <v>6.9884204392602718E-4</v>
      </c>
      <c r="AS385" s="67">
        <f t="shared" si="285"/>
        <v>5.8378687070828996E-4</v>
      </c>
      <c r="AT385" s="67">
        <f t="shared" si="285"/>
        <v>6.6851197362782118E-3</v>
      </c>
      <c r="AU385" s="67">
        <f t="shared" si="285"/>
        <v>1.8570071532655937E-3</v>
      </c>
      <c r="AV385" s="67">
        <f t="shared" si="285"/>
        <v>2.0223351896109731E-4</v>
      </c>
      <c r="AW385" s="67">
        <f t="shared" si="285"/>
        <v>1.8507615779838954E-4</v>
      </c>
      <c r="AX385" s="67">
        <f t="shared" si="285"/>
        <v>9.5905582472201913E-3</v>
      </c>
      <c r="BA385" s="67">
        <f t="shared" si="286"/>
        <v>1.0306407495961722E-4</v>
      </c>
      <c r="BB385" s="67">
        <f t="shared" si="286"/>
        <v>1.2074877949428279E-3</v>
      </c>
      <c r="BC385" s="67">
        <f t="shared" si="286"/>
        <v>2.8872417920168167E-4</v>
      </c>
      <c r="BD385" s="67">
        <f t="shared" si="286"/>
        <v>1.0532583920180149E-3</v>
      </c>
      <c r="BE385" s="67">
        <f t="shared" si="286"/>
        <v>6.1541824980106954E-4</v>
      </c>
      <c r="BF385" s="67">
        <f t="shared" si="286"/>
        <v>6.6851197362782153E-3</v>
      </c>
      <c r="BG385" s="67">
        <f t="shared" si="286"/>
        <v>1.8840399066249944E-3</v>
      </c>
      <c r="BH385" s="67">
        <f t="shared" si="286"/>
        <v>2.6803938088418289E-4</v>
      </c>
      <c r="BI385" s="67">
        <f t="shared" si="286"/>
        <v>1.5232472548364529E-4</v>
      </c>
      <c r="BJ385" s="67">
        <f t="shared" si="286"/>
        <v>9.5905582472201913E-3</v>
      </c>
    </row>
    <row r="386" spans="4:62">
      <c r="D386" s="52">
        <f t="shared" si="260"/>
        <v>3.5</v>
      </c>
      <c r="E386" s="67">
        <f t="shared" si="287"/>
        <v>1.3666267207315481E-3</v>
      </c>
      <c r="F386" s="67">
        <f t="shared" si="288"/>
        <v>5.2074553184694302E-3</v>
      </c>
      <c r="G386" s="67">
        <f t="shared" si="289"/>
        <v>1.7682975482549985E-3</v>
      </c>
      <c r="H386" s="67">
        <f t="shared" si="290"/>
        <v>2.6895757106561477E-3</v>
      </c>
      <c r="I386" s="67">
        <f t="shared" si="291"/>
        <v>3.0572633503955248E-3</v>
      </c>
      <c r="J386" s="67">
        <f t="shared" si="292"/>
        <v>2.6888312544859124E-2</v>
      </c>
      <c r="K386" s="67">
        <f t="shared" si="293"/>
        <v>1.1608966293017229E-2</v>
      </c>
      <c r="L386" s="67">
        <f t="shared" si="294"/>
        <v>9.746312242101911E-4</v>
      </c>
      <c r="M386" s="67">
        <f t="shared" si="295"/>
        <v>1.27476093097399E-3</v>
      </c>
      <c r="N386" s="67">
        <f t="shared" si="296"/>
        <v>1.4278368249888942E-2</v>
      </c>
      <c r="Q386" s="55">
        <f t="shared" si="297"/>
        <v>1.2619034302749359E-3</v>
      </c>
      <c r="R386" s="55">
        <f t="shared" si="267"/>
        <v>3.924699155021652E-3</v>
      </c>
      <c r="S386" s="55">
        <f t="shared" si="268"/>
        <v>1.6437869762617118E-3</v>
      </c>
      <c r="T386" s="55">
        <f t="shared" si="269"/>
        <v>1.9637024000867189E-3</v>
      </c>
      <c r="U386" s="55">
        <f t="shared" si="270"/>
        <v>2.4544553898605661E-3</v>
      </c>
      <c r="V386" s="55">
        <f t="shared" si="271"/>
        <v>1.9637481100340762E-2</v>
      </c>
      <c r="W386" s="55">
        <f t="shared" si="272"/>
        <v>9.6424996789887408E-3</v>
      </c>
      <c r="X386" s="55">
        <f t="shared" si="273"/>
        <v>7.5897887783067002E-4</v>
      </c>
      <c r="Y386" s="55">
        <f t="shared" si="274"/>
        <v>1.0730350189939145E-3</v>
      </c>
      <c r="Z386" s="55">
        <f t="shared" si="275"/>
        <v>4.1441869386613824E-3</v>
      </c>
      <c r="AC386" s="55">
        <f t="shared" si="298"/>
        <v>1.4713500111881612E-3</v>
      </c>
      <c r="AD386" s="55">
        <f t="shared" si="276"/>
        <v>6.4902114819172033E-3</v>
      </c>
      <c r="AE386" s="55">
        <f t="shared" si="277"/>
        <v>2.0721370138427108E-3</v>
      </c>
      <c r="AF386" s="55">
        <f t="shared" si="278"/>
        <v>3.8177886907841256E-3</v>
      </c>
      <c r="AG386" s="55">
        <f t="shared" si="279"/>
        <v>3.6880002217789575E-3</v>
      </c>
      <c r="AH386" s="55">
        <f t="shared" si="280"/>
        <v>3.4139143989377493E-2</v>
      </c>
      <c r="AI386" s="55">
        <f t="shared" si="281"/>
        <v>1.3602465660405121E-2</v>
      </c>
      <c r="AJ386" s="55">
        <f t="shared" si="282"/>
        <v>1.2650630079002424E-3</v>
      </c>
      <c r="AK386" s="55">
        <f t="shared" si="283"/>
        <v>1.4390253071728839E-3</v>
      </c>
      <c r="AL386" s="55">
        <f t="shared" si="284"/>
        <v>2.4412549561116499E-2</v>
      </c>
      <c r="AO386" s="67">
        <f t="shared" si="285"/>
        <v>1.0472329045661225E-4</v>
      </c>
      <c r="AP386" s="67">
        <f t="shared" si="285"/>
        <v>1.2827561634477782E-3</v>
      </c>
      <c r="AQ386" s="67">
        <f t="shared" si="285"/>
        <v>1.2451057199328671E-4</v>
      </c>
      <c r="AR386" s="67">
        <f t="shared" si="285"/>
        <v>7.2587331056942882E-4</v>
      </c>
      <c r="AS386" s="67">
        <f t="shared" si="285"/>
        <v>6.0280796053495877E-4</v>
      </c>
      <c r="AT386" s="67">
        <f t="shared" si="285"/>
        <v>7.2508314445183623E-3</v>
      </c>
      <c r="AU386" s="67">
        <f t="shared" si="285"/>
        <v>1.9664666140284878E-3</v>
      </c>
      <c r="AV386" s="67">
        <f t="shared" si="285"/>
        <v>2.1565234637952108E-4</v>
      </c>
      <c r="AW386" s="67">
        <f t="shared" si="285"/>
        <v>2.0172591198007548E-4</v>
      </c>
      <c r="AX386" s="67">
        <f t="shared" si="285"/>
        <v>1.013418131122756E-2</v>
      </c>
      <c r="BA386" s="67">
        <f t="shared" si="286"/>
        <v>1.0472329045661311E-4</v>
      </c>
      <c r="BB386" s="67">
        <f t="shared" si="286"/>
        <v>1.282756163447773E-3</v>
      </c>
      <c r="BC386" s="67">
        <f t="shared" si="286"/>
        <v>3.0383946558771224E-4</v>
      </c>
      <c r="BD386" s="67">
        <f t="shared" si="286"/>
        <v>1.1282129801279779E-3</v>
      </c>
      <c r="BE386" s="67">
        <f t="shared" si="286"/>
        <v>6.3073687138343265E-4</v>
      </c>
      <c r="BF386" s="67">
        <f t="shared" si="286"/>
        <v>7.2508314445183693E-3</v>
      </c>
      <c r="BG386" s="67">
        <f t="shared" si="286"/>
        <v>1.9934993673878919E-3</v>
      </c>
      <c r="BH386" s="67">
        <f t="shared" si="286"/>
        <v>2.9043178369005129E-4</v>
      </c>
      <c r="BI386" s="67">
        <f t="shared" si="286"/>
        <v>1.6426437619889399E-4</v>
      </c>
      <c r="BJ386" s="67">
        <f t="shared" si="286"/>
        <v>1.0134181311227557E-2</v>
      </c>
    </row>
    <row r="387" spans="4:62">
      <c r="D387" s="52">
        <f t="shared" si="260"/>
        <v>3.75</v>
      </c>
      <c r="E387" s="67">
        <f t="shared" si="287"/>
        <v>1.3777192936872331E-3</v>
      </c>
      <c r="F387" s="67">
        <f t="shared" si="288"/>
        <v>5.4473229577467162E-3</v>
      </c>
      <c r="G387" s="67">
        <f t="shared" si="289"/>
        <v>1.8407939144653909E-3</v>
      </c>
      <c r="H387" s="67">
        <f t="shared" si="290"/>
        <v>2.7738355721584969E-3</v>
      </c>
      <c r="I387" s="67">
        <f t="shared" si="291"/>
        <v>3.2031630587518937E-3</v>
      </c>
      <c r="J387" s="67">
        <f t="shared" si="292"/>
        <v>2.9040085775602013E-2</v>
      </c>
      <c r="K387" s="67">
        <f t="shared" si="293"/>
        <v>1.2374180050513297E-2</v>
      </c>
      <c r="L387" s="67">
        <f t="shared" si="294"/>
        <v>1.0268041034538627E-3</v>
      </c>
      <c r="M387" s="67">
        <f t="shared" si="295"/>
        <v>1.3587475348146971E-3</v>
      </c>
      <c r="N387" s="67">
        <f t="shared" si="296"/>
        <v>1.5017027674060046E-2</v>
      </c>
      <c r="Q387" s="55">
        <f t="shared" si="297"/>
        <v>1.2715389478946348E-3</v>
      </c>
      <c r="R387" s="55">
        <f t="shared" si="267"/>
        <v>4.0958275192397682E-3</v>
      </c>
      <c r="S387" s="55">
        <f t="shared" si="268"/>
        <v>1.7161076131215532E-3</v>
      </c>
      <c r="T387" s="55">
        <f t="shared" si="269"/>
        <v>2.024588060227539E-3</v>
      </c>
      <c r="U387" s="55">
        <f t="shared" si="270"/>
        <v>2.5841602595051065E-3</v>
      </c>
      <c r="V387" s="55">
        <f t="shared" si="271"/>
        <v>2.1225846314147843E-2</v>
      </c>
      <c r="W387" s="55">
        <f t="shared" si="272"/>
        <v>1.0305244466071643E-2</v>
      </c>
      <c r="X387" s="55">
        <f t="shared" si="273"/>
        <v>7.9850034386535367E-4</v>
      </c>
      <c r="Y387" s="55">
        <f t="shared" si="274"/>
        <v>1.1410371766248449E-3</v>
      </c>
      <c r="Z387" s="55">
        <f t="shared" si="275"/>
        <v>4.4012093287186839E-3</v>
      </c>
      <c r="AC387" s="55">
        <f t="shared" si="298"/>
        <v>1.483899639479832E-3</v>
      </c>
      <c r="AD387" s="55">
        <f t="shared" si="276"/>
        <v>6.7988183962536574E-3</v>
      </c>
      <c r="AE387" s="55">
        <f t="shared" si="277"/>
        <v>2.1601268839228326E-3</v>
      </c>
      <c r="AF387" s="55">
        <f t="shared" si="278"/>
        <v>3.9688037976371212E-3</v>
      </c>
      <c r="AG387" s="55">
        <f t="shared" si="279"/>
        <v>3.8460046280949845E-3</v>
      </c>
      <c r="AH387" s="55">
        <f t="shared" si="280"/>
        <v>3.6854325237056194E-2</v>
      </c>
      <c r="AI387" s="55">
        <f t="shared" si="281"/>
        <v>1.4470148388314358E-2</v>
      </c>
      <c r="AJ387" s="55">
        <f t="shared" si="282"/>
        <v>1.3380439918141574E-3</v>
      </c>
      <c r="AK387" s="55">
        <f t="shared" si="283"/>
        <v>1.5345741345976903E-3</v>
      </c>
      <c r="AL387" s="55">
        <f t="shared" si="284"/>
        <v>2.5632846019401405E-2</v>
      </c>
      <c r="AO387" s="67">
        <f t="shared" si="285"/>
        <v>1.0618034579259832E-4</v>
      </c>
      <c r="AP387" s="67">
        <f t="shared" si="285"/>
        <v>1.3514954385069481E-3</v>
      </c>
      <c r="AQ387" s="67">
        <f t="shared" si="285"/>
        <v>1.2468630134383762E-4</v>
      </c>
      <c r="AR387" s="67">
        <f t="shared" si="285"/>
        <v>7.4924751193095789E-4</v>
      </c>
      <c r="AS387" s="67">
        <f t="shared" si="285"/>
        <v>6.1900279924678725E-4</v>
      </c>
      <c r="AT387" s="67">
        <f t="shared" si="285"/>
        <v>7.8142394614541706E-3</v>
      </c>
      <c r="AU387" s="67">
        <f t="shared" si="285"/>
        <v>2.068935584441654E-3</v>
      </c>
      <c r="AV387" s="67">
        <f t="shared" si="285"/>
        <v>2.2830375958850908E-4</v>
      </c>
      <c r="AW387" s="67">
        <f t="shared" si="285"/>
        <v>2.1771035818985221E-4</v>
      </c>
      <c r="AX387" s="67">
        <f t="shared" si="285"/>
        <v>1.0615818345341362E-2</v>
      </c>
      <c r="BA387" s="67">
        <f t="shared" si="286"/>
        <v>1.0618034579259897E-4</v>
      </c>
      <c r="BB387" s="67">
        <f t="shared" si="286"/>
        <v>1.3514954385069411E-3</v>
      </c>
      <c r="BC387" s="67">
        <f t="shared" si="286"/>
        <v>3.193329694574417E-4</v>
      </c>
      <c r="BD387" s="67">
        <f t="shared" si="286"/>
        <v>1.1949682254786243E-3</v>
      </c>
      <c r="BE387" s="67">
        <f t="shared" si="286"/>
        <v>6.428415693430908E-4</v>
      </c>
      <c r="BF387" s="67">
        <f t="shared" si="286"/>
        <v>7.814239461454181E-3</v>
      </c>
      <c r="BG387" s="67">
        <f t="shared" si="286"/>
        <v>2.0959683378010616E-3</v>
      </c>
      <c r="BH387" s="67">
        <f t="shared" si="286"/>
        <v>3.1123988836029466E-4</v>
      </c>
      <c r="BI387" s="67">
        <f t="shared" si="286"/>
        <v>1.7582659978299326E-4</v>
      </c>
      <c r="BJ387" s="67">
        <f t="shared" si="286"/>
        <v>1.0615818345341359E-2</v>
      </c>
    </row>
    <row r="388" spans="4:62">
      <c r="D388" s="52">
        <f t="shared" si="260"/>
        <v>4</v>
      </c>
      <c r="E388" s="67">
        <f t="shared" si="287"/>
        <v>1.3872585590994171E-3</v>
      </c>
      <c r="F388" s="67">
        <f t="shared" si="288"/>
        <v>5.655490610864144E-3</v>
      </c>
      <c r="G388" s="67">
        <f t="shared" si="289"/>
        <v>1.9092237464634993E-3</v>
      </c>
      <c r="H388" s="67">
        <f t="shared" si="290"/>
        <v>2.8491323618367761E-3</v>
      </c>
      <c r="I388" s="67">
        <f t="shared" si="291"/>
        <v>3.3436570821742608E-3</v>
      </c>
      <c r="J388" s="67">
        <f t="shared" si="292"/>
        <v>3.1203398268320241E-2</v>
      </c>
      <c r="K388" s="67">
        <f t="shared" si="293"/>
        <v>1.3118753253229176E-2</v>
      </c>
      <c r="L388" s="67">
        <f t="shared" si="294"/>
        <v>1.0770405833915311E-3</v>
      </c>
      <c r="M388" s="67">
        <f t="shared" si="295"/>
        <v>1.4410202499366271E-3</v>
      </c>
      <c r="N388" s="67">
        <f t="shared" si="296"/>
        <v>1.5680448609167213E-2</v>
      </c>
      <c r="Q388" s="55">
        <f t="shared" si="297"/>
        <v>1.2798036565678536E-3</v>
      </c>
      <c r="R388" s="55">
        <f t="shared" si="267"/>
        <v>4.2417079413667414E-3</v>
      </c>
      <c r="S388" s="55">
        <f t="shared" si="268"/>
        <v>1.7822771931819391E-3</v>
      </c>
      <c r="T388" s="55">
        <f t="shared" si="269"/>
        <v>2.0798020072979742E-3</v>
      </c>
      <c r="U388" s="55">
        <f t="shared" si="270"/>
        <v>2.7110183779582679E-3</v>
      </c>
      <c r="V388" s="55">
        <f t="shared" si="271"/>
        <v>2.282782411210417E-2</v>
      </c>
      <c r="W388" s="55">
        <f t="shared" si="272"/>
        <v>1.0954269050024923E-2</v>
      </c>
      <c r="X388" s="55">
        <f t="shared" si="273"/>
        <v>8.3685950870744446E-4</v>
      </c>
      <c r="Y388" s="55">
        <f t="shared" si="274"/>
        <v>1.2080875238435292E-3</v>
      </c>
      <c r="Z388" s="55">
        <f t="shared" si="275"/>
        <v>4.6444680456769576E-3</v>
      </c>
      <c r="AC388" s="55">
        <f t="shared" si="298"/>
        <v>1.4947134616309814E-3</v>
      </c>
      <c r="AD388" s="55">
        <f t="shared" si="276"/>
        <v>7.0692732803615387E-3</v>
      </c>
      <c r="AE388" s="55">
        <f t="shared" si="277"/>
        <v>2.2443559344155315E-3</v>
      </c>
      <c r="AF388" s="55">
        <f t="shared" si="278"/>
        <v>4.1022422093933376E-3</v>
      </c>
      <c r="AG388" s="55">
        <f t="shared" si="279"/>
        <v>3.995746808556631E-3</v>
      </c>
      <c r="AH388" s="55">
        <f t="shared" si="280"/>
        <v>3.9578972424536327E-2</v>
      </c>
      <c r="AI388" s="55">
        <f t="shared" si="281"/>
        <v>1.5310270209792838E-2</v>
      </c>
      <c r="AJ388" s="55">
        <f t="shared" si="282"/>
        <v>1.4073501849549226E-3</v>
      </c>
      <c r="AK388" s="55">
        <f t="shared" si="283"/>
        <v>1.6280179343478873E-3</v>
      </c>
      <c r="AL388" s="55">
        <f t="shared" si="284"/>
        <v>2.6716429172657461E-2</v>
      </c>
      <c r="AO388" s="67">
        <f t="shared" si="285"/>
        <v>1.0745490253156347E-4</v>
      </c>
      <c r="AP388" s="67">
        <f t="shared" si="285"/>
        <v>1.4137826694974025E-3</v>
      </c>
      <c r="AQ388" s="67">
        <f t="shared" si="285"/>
        <v>1.2694655328156028E-4</v>
      </c>
      <c r="AR388" s="67">
        <f t="shared" si="285"/>
        <v>7.6933035453880189E-4</v>
      </c>
      <c r="AS388" s="67">
        <f t="shared" si="285"/>
        <v>6.3263870421599285E-4</v>
      </c>
      <c r="AT388" s="67">
        <f t="shared" si="285"/>
        <v>8.3755741562160715E-3</v>
      </c>
      <c r="AU388" s="67">
        <f t="shared" si="285"/>
        <v>2.1644842032042533E-3</v>
      </c>
      <c r="AV388" s="67">
        <f t="shared" si="285"/>
        <v>2.4018107468408662E-4</v>
      </c>
      <c r="AW388" s="67">
        <f t="shared" si="285"/>
        <v>2.329327260930979E-4</v>
      </c>
      <c r="AX388" s="67">
        <f t="shared" si="285"/>
        <v>1.1035980563490255E-2</v>
      </c>
      <c r="BA388" s="67">
        <f t="shared" si="286"/>
        <v>1.0745490253156434E-4</v>
      </c>
      <c r="BB388" s="67">
        <f t="shared" si="286"/>
        <v>1.4137826694973947E-3</v>
      </c>
      <c r="BC388" s="67">
        <f t="shared" si="286"/>
        <v>3.3513218795203211E-4</v>
      </c>
      <c r="BD388" s="67">
        <f t="shared" si="286"/>
        <v>1.2531098475565615E-3</v>
      </c>
      <c r="BE388" s="67">
        <f t="shared" si="286"/>
        <v>6.5208972638237028E-4</v>
      </c>
      <c r="BF388" s="67">
        <f t="shared" si="286"/>
        <v>8.3755741562160854E-3</v>
      </c>
      <c r="BG388" s="67">
        <f t="shared" si="286"/>
        <v>2.1915169565636626E-3</v>
      </c>
      <c r="BH388" s="67">
        <f t="shared" si="286"/>
        <v>3.3030960156339153E-4</v>
      </c>
      <c r="BI388" s="67">
        <f t="shared" si="286"/>
        <v>1.8699768441126025E-4</v>
      </c>
      <c r="BJ388" s="67">
        <f t="shared" si="286"/>
        <v>1.1035980563490248E-2</v>
      </c>
    </row>
    <row r="389" spans="4:62">
      <c r="D389" s="52">
        <f t="shared" si="260"/>
        <v>4.25</v>
      </c>
      <c r="E389" s="67">
        <f t="shared" si="287"/>
        <v>1.3954034027231362E-3</v>
      </c>
      <c r="F389" s="67">
        <f t="shared" si="288"/>
        <v>5.832851255317237E-3</v>
      </c>
      <c r="G389" s="67">
        <f t="shared" si="289"/>
        <v>1.9739945791944864E-3</v>
      </c>
      <c r="H389" s="67">
        <f t="shared" si="290"/>
        <v>2.9164619765603261E-3</v>
      </c>
      <c r="I389" s="67">
        <f t="shared" si="291"/>
        <v>3.4791714873276124E-3</v>
      </c>
      <c r="J389" s="67">
        <f t="shared" si="292"/>
        <v>3.3376967882794331E-2</v>
      </c>
      <c r="K389" s="67">
        <f t="shared" si="293"/>
        <v>1.3843313485600748E-2</v>
      </c>
      <c r="L389" s="67">
        <f t="shared" si="294"/>
        <v>1.125468706487617E-3</v>
      </c>
      <c r="M389" s="67">
        <f t="shared" si="295"/>
        <v>1.5215794893929217E-3</v>
      </c>
      <c r="N389" s="67">
        <f t="shared" si="296"/>
        <v>1.6270552209277624E-2</v>
      </c>
      <c r="Q389" s="55">
        <f t="shared" si="297"/>
        <v>1.286837034433171E-3</v>
      </c>
      <c r="R389" s="55">
        <f t="shared" si="267"/>
        <v>4.3630232263499151E-3</v>
      </c>
      <c r="S389" s="55">
        <f t="shared" si="268"/>
        <v>1.8426051386620473E-3</v>
      </c>
      <c r="T389" s="55">
        <f t="shared" si="269"/>
        <v>2.1299744316391786E-3</v>
      </c>
      <c r="U389" s="55">
        <f t="shared" si="270"/>
        <v>2.8351955056911109E-3</v>
      </c>
      <c r="V389" s="55">
        <f t="shared" si="271"/>
        <v>2.4441901984859835E-2</v>
      </c>
      <c r="W389" s="55">
        <f t="shared" si="272"/>
        <v>1.1589990599186979E-2</v>
      </c>
      <c r="X389" s="55">
        <f t="shared" si="273"/>
        <v>8.7418551693389714E-4</v>
      </c>
      <c r="Y389" s="55">
        <f t="shared" si="274"/>
        <v>1.2742614141812033E-3</v>
      </c>
      <c r="Z389" s="55">
        <f t="shared" si="275"/>
        <v>4.8741493548568543E-3</v>
      </c>
      <c r="AC389" s="55">
        <f t="shared" si="298"/>
        <v>1.5039697710131025E-3</v>
      </c>
      <c r="AD389" s="55">
        <f t="shared" si="276"/>
        <v>7.302679284284551E-3</v>
      </c>
      <c r="AE389" s="55">
        <f t="shared" si="277"/>
        <v>2.3251433129290551E-3</v>
      </c>
      <c r="AF389" s="55">
        <f t="shared" si="278"/>
        <v>4.2189608319528086E-3</v>
      </c>
      <c r="AG389" s="55">
        <f t="shared" si="279"/>
        <v>4.1380266966564274E-3</v>
      </c>
      <c r="AH389" s="55">
        <f t="shared" si="280"/>
        <v>4.2312033780728835E-2</v>
      </c>
      <c r="AI389" s="55">
        <f t="shared" si="281"/>
        <v>1.6123669125373927E-2</v>
      </c>
      <c r="AJ389" s="55">
        <f t="shared" si="282"/>
        <v>1.4730106263636164E-3</v>
      </c>
      <c r="AK389" s="55">
        <f t="shared" si="283"/>
        <v>1.7193477901847785E-3</v>
      </c>
      <c r="AL389" s="55">
        <f t="shared" si="284"/>
        <v>2.766695506369838E-2</v>
      </c>
      <c r="AO389" s="67">
        <f t="shared" si="285"/>
        <v>1.0856636828996519E-4</v>
      </c>
      <c r="AP389" s="67">
        <f t="shared" si="285"/>
        <v>1.4698280289673219E-3</v>
      </c>
      <c r="AQ389" s="67">
        <f t="shared" si="285"/>
        <v>1.3138944053243907E-4</v>
      </c>
      <c r="AR389" s="67">
        <f t="shared" si="285"/>
        <v>7.8648754492114748E-4</v>
      </c>
      <c r="AS389" s="67">
        <f t="shared" si="285"/>
        <v>6.4397598163650144E-4</v>
      </c>
      <c r="AT389" s="67">
        <f t="shared" si="285"/>
        <v>8.9350658979344966E-3</v>
      </c>
      <c r="AU389" s="67">
        <f t="shared" si="285"/>
        <v>2.2533228864137691E-3</v>
      </c>
      <c r="AV389" s="67">
        <f t="shared" si="285"/>
        <v>2.5128318955371987E-4</v>
      </c>
      <c r="AW389" s="67">
        <f t="shared" si="285"/>
        <v>2.4731807521171842E-4</v>
      </c>
      <c r="AX389" s="67">
        <f t="shared" si="285"/>
        <v>1.139640285442077E-2</v>
      </c>
      <c r="BA389" s="67">
        <f t="shared" si="286"/>
        <v>1.0856636828996628E-4</v>
      </c>
      <c r="BB389" s="67">
        <f t="shared" si="286"/>
        <v>1.4698280289673141E-3</v>
      </c>
      <c r="BC389" s="67">
        <f t="shared" si="286"/>
        <v>3.5114873373456867E-4</v>
      </c>
      <c r="BD389" s="67">
        <f t="shared" si="286"/>
        <v>1.3024988553924826E-3</v>
      </c>
      <c r="BE389" s="67">
        <f t="shared" si="286"/>
        <v>6.5885520932881499E-4</v>
      </c>
      <c r="BF389" s="67">
        <f t="shared" si="286"/>
        <v>8.9350658979345035E-3</v>
      </c>
      <c r="BG389" s="67">
        <f t="shared" si="286"/>
        <v>2.2803556397731784E-3</v>
      </c>
      <c r="BH389" s="67">
        <f t="shared" si="286"/>
        <v>3.4754191987599941E-4</v>
      </c>
      <c r="BI389" s="67">
        <f t="shared" si="286"/>
        <v>1.9776830079185678E-4</v>
      </c>
      <c r="BJ389" s="67">
        <f t="shared" si="286"/>
        <v>1.1396402854420756E-2</v>
      </c>
    </row>
    <row r="390" spans="4:62">
      <c r="D390" s="52">
        <f t="shared" si="260"/>
        <v>4.5</v>
      </c>
      <c r="E390" s="67">
        <f t="shared" si="287"/>
        <v>1.4023087102351074E-3</v>
      </c>
      <c r="F390" s="67">
        <f t="shared" si="288"/>
        <v>5.9809285937449698E-3</v>
      </c>
      <c r="G390" s="67">
        <f t="shared" si="289"/>
        <v>2.0355010161535966E-3</v>
      </c>
      <c r="H390" s="67">
        <f t="shared" si="290"/>
        <v>2.9768203131984878E-3</v>
      </c>
      <c r="I390" s="67">
        <f t="shared" si="291"/>
        <v>3.610081386770477E-3</v>
      </c>
      <c r="J390" s="67">
        <f t="shared" si="292"/>
        <v>3.5559512478804796E-2</v>
      </c>
      <c r="K390" s="67">
        <f t="shared" si="293"/>
        <v>1.4548906721687821E-2</v>
      </c>
      <c r="L390" s="67">
        <f t="shared" si="294"/>
        <v>1.1722220969979825E-3</v>
      </c>
      <c r="M390" s="67">
        <f t="shared" si="295"/>
        <v>1.6004517690058871E-3</v>
      </c>
      <c r="N390" s="67">
        <f t="shared" si="296"/>
        <v>1.679072349454154E-2</v>
      </c>
      <c r="Q390" s="55">
        <f t="shared" si="297"/>
        <v>1.2927748134983787E-3</v>
      </c>
      <c r="R390" s="55">
        <f t="shared" si="267"/>
        <v>4.4609537811089641E-3</v>
      </c>
      <c r="S390" s="55">
        <f t="shared" si="268"/>
        <v>1.8974948138320376E-3</v>
      </c>
      <c r="T390" s="55">
        <f t="shared" si="269"/>
        <v>2.1757355235923056E-3</v>
      </c>
      <c r="U390" s="55">
        <f t="shared" si="270"/>
        <v>2.9568134602465279E-3</v>
      </c>
      <c r="V390" s="55">
        <f t="shared" si="271"/>
        <v>2.6066567423064922E-2</v>
      </c>
      <c r="W390" s="55">
        <f t="shared" si="272"/>
        <v>1.2213104394121814E-2</v>
      </c>
      <c r="X390" s="55">
        <f t="shared" si="273"/>
        <v>9.1060751312166649E-4</v>
      </c>
      <c r="Y390" s="55">
        <f t="shared" si="274"/>
        <v>1.3396384740817406E-3</v>
      </c>
      <c r="Z390" s="55">
        <f t="shared" si="275"/>
        <v>5.0906797128442323E-3</v>
      </c>
      <c r="AC390" s="55">
        <f t="shared" si="298"/>
        <v>1.5118426069718369E-3</v>
      </c>
      <c r="AD390" s="55">
        <f t="shared" si="276"/>
        <v>7.5009034063809685E-3</v>
      </c>
      <c r="AE390" s="55">
        <f t="shared" si="277"/>
        <v>2.4027793511436548E-3</v>
      </c>
      <c r="AF390" s="55">
        <f t="shared" si="278"/>
        <v>4.3200918607596561E-3</v>
      </c>
      <c r="AG390" s="55">
        <f t="shared" si="279"/>
        <v>4.2736097559056621E-3</v>
      </c>
      <c r="AH390" s="55">
        <f t="shared" si="280"/>
        <v>4.5052457534544676E-2</v>
      </c>
      <c r="AI390" s="55">
        <f t="shared" si="281"/>
        <v>1.6911741802613237E-2</v>
      </c>
      <c r="AJ390" s="55">
        <f t="shared" si="282"/>
        <v>1.5351150267809382E-3</v>
      </c>
      <c r="AK390" s="55">
        <f t="shared" si="283"/>
        <v>1.8085852711716768E-3</v>
      </c>
      <c r="AL390" s="55">
        <f t="shared" si="284"/>
        <v>2.8490767276238834E-2</v>
      </c>
      <c r="AO390" s="67">
        <f t="shared" si="285"/>
        <v>1.0953389673672869E-4</v>
      </c>
      <c r="AP390" s="67">
        <f t="shared" si="285"/>
        <v>1.5199748126360057E-3</v>
      </c>
      <c r="AQ390" s="67">
        <f t="shared" si="285"/>
        <v>1.3800620232155901E-4</v>
      </c>
      <c r="AR390" s="67">
        <f t="shared" si="285"/>
        <v>8.0108478960618217E-4</v>
      </c>
      <c r="AS390" s="67">
        <f t="shared" si="285"/>
        <v>6.5326792652394905E-4</v>
      </c>
      <c r="AT390" s="67">
        <f t="shared" si="285"/>
        <v>9.4929450557398737E-3</v>
      </c>
      <c r="AU390" s="67">
        <f t="shared" si="285"/>
        <v>2.335802327566007E-3</v>
      </c>
      <c r="AV390" s="67">
        <f t="shared" si="285"/>
        <v>2.6161458387631597E-4</v>
      </c>
      <c r="AW390" s="67">
        <f t="shared" si="285"/>
        <v>2.6081329492414645E-4</v>
      </c>
      <c r="AX390" s="67">
        <f t="shared" si="285"/>
        <v>1.1700043781697308E-2</v>
      </c>
      <c r="BA390" s="67">
        <f t="shared" si="286"/>
        <v>1.0953389673672956E-4</v>
      </c>
      <c r="BB390" s="67">
        <f t="shared" si="286"/>
        <v>1.5199748126359987E-3</v>
      </c>
      <c r="BC390" s="67">
        <f t="shared" si="286"/>
        <v>3.6727833499005822E-4</v>
      </c>
      <c r="BD390" s="67">
        <f t="shared" si="286"/>
        <v>1.3432715475611683E-3</v>
      </c>
      <c r="BE390" s="67">
        <f t="shared" si="286"/>
        <v>6.6352836913518513E-4</v>
      </c>
      <c r="BF390" s="67">
        <f t="shared" si="286"/>
        <v>9.4929450557398806E-3</v>
      </c>
      <c r="BG390" s="67">
        <f t="shared" si="286"/>
        <v>2.3628350809254163E-3</v>
      </c>
      <c r="BH390" s="67">
        <f t="shared" si="286"/>
        <v>3.6289292978295578E-4</v>
      </c>
      <c r="BI390" s="67">
        <f t="shared" si="286"/>
        <v>2.0813350216578974E-4</v>
      </c>
      <c r="BJ390" s="67">
        <f t="shared" si="286"/>
        <v>1.1700043781697294E-2</v>
      </c>
    </row>
    <row r="391" spans="4:62">
      <c r="D391" s="52">
        <f t="shared" si="260"/>
        <v>4.75</v>
      </c>
      <c r="E391" s="67">
        <f t="shared" si="287"/>
        <v>1.4081253672337277E-3</v>
      </c>
      <c r="F391" s="67">
        <f t="shared" si="288"/>
        <v>6.1018770539297707E-3</v>
      </c>
      <c r="G391" s="67">
        <f t="shared" si="289"/>
        <v>2.0941247293861549E-3</v>
      </c>
      <c r="H391" s="67">
        <f t="shared" si="290"/>
        <v>3.0312032686206029E-3</v>
      </c>
      <c r="I391" s="67">
        <f t="shared" si="291"/>
        <v>3.7367109389549258E-3</v>
      </c>
      <c r="J391" s="67">
        <f t="shared" si="292"/>
        <v>3.7749749916132148E-2</v>
      </c>
      <c r="K391" s="67">
        <f t="shared" si="293"/>
        <v>1.5236997325174124E-2</v>
      </c>
      <c r="L391" s="67">
        <f t="shared" si="294"/>
        <v>1.2174399609699304E-3</v>
      </c>
      <c r="M391" s="67">
        <f t="shared" si="295"/>
        <v>1.6776897073669938E-3</v>
      </c>
      <c r="N391" s="67">
        <f t="shared" si="296"/>
        <v>1.7245811351192311E-2</v>
      </c>
      <c r="Q391" s="55">
        <f t="shared" si="297"/>
        <v>1.2977489796404808E-3</v>
      </c>
      <c r="R391" s="55">
        <f t="shared" si="267"/>
        <v>4.5371776145358969E-3</v>
      </c>
      <c r="S391" s="55">
        <f t="shared" si="268"/>
        <v>1.9474435250130516E-3</v>
      </c>
      <c r="T391" s="55">
        <f t="shared" si="269"/>
        <v>2.2177154734985094E-3</v>
      </c>
      <c r="U391" s="55">
        <f t="shared" si="270"/>
        <v>3.0759501162392444E-3</v>
      </c>
      <c r="V391" s="55">
        <f t="shared" si="271"/>
        <v>2.7700307917369504E-2</v>
      </c>
      <c r="W391" s="55">
        <f t="shared" si="272"/>
        <v>1.2824583827619029E-2</v>
      </c>
      <c r="X391" s="55">
        <f t="shared" si="273"/>
        <v>9.4625464184770725E-4</v>
      </c>
      <c r="Y391" s="55">
        <f t="shared" si="274"/>
        <v>1.4043026029016521E-3</v>
      </c>
      <c r="Z391" s="55">
        <f t="shared" si="275"/>
        <v>5.2947257674901584E-3</v>
      </c>
      <c r="AC391" s="55">
        <f t="shared" si="298"/>
        <v>1.5185017548269752E-3</v>
      </c>
      <c r="AD391" s="55">
        <f t="shared" si="276"/>
        <v>7.6665764933236385E-3</v>
      </c>
      <c r="AE391" s="55">
        <f t="shared" si="277"/>
        <v>2.4775255648115872E-3</v>
      </c>
      <c r="AF391" s="55">
        <f t="shared" si="278"/>
        <v>4.4070427808020896E-3</v>
      </c>
      <c r="AG391" s="55">
        <f t="shared" si="279"/>
        <v>4.4032269798343826E-3</v>
      </c>
      <c r="AH391" s="55">
        <f t="shared" si="280"/>
        <v>4.7799191914894804E-2</v>
      </c>
      <c r="AI391" s="55">
        <f t="shared" si="281"/>
        <v>1.7676443576088628E-2</v>
      </c>
      <c r="AJ391" s="55">
        <f t="shared" si="282"/>
        <v>1.5938137686472079E-3</v>
      </c>
      <c r="AK391" s="55">
        <f t="shared" si="283"/>
        <v>1.8957824316739047E-3</v>
      </c>
      <c r="AL391" s="55">
        <f t="shared" si="284"/>
        <v>2.9196896934894447E-2</v>
      </c>
      <c r="AO391" s="67">
        <f t="shared" si="285"/>
        <v>1.1037638759324691E-4</v>
      </c>
      <c r="AP391" s="67">
        <f t="shared" si="285"/>
        <v>1.5646994393938738E-3</v>
      </c>
      <c r="AQ391" s="67">
        <f t="shared" si="285"/>
        <v>1.4668120437310336E-4</v>
      </c>
      <c r="AR391" s="67">
        <f t="shared" si="285"/>
        <v>8.1348779512209349E-4</v>
      </c>
      <c r="AS391" s="67">
        <f t="shared" si="285"/>
        <v>6.6076082271568142E-4</v>
      </c>
      <c r="AT391" s="67">
        <f t="shared" si="285"/>
        <v>1.0049441998762645E-2</v>
      </c>
      <c r="AU391" s="67">
        <f t="shared" si="285"/>
        <v>2.4124134975550948E-3</v>
      </c>
      <c r="AV391" s="67">
        <f t="shared" si="285"/>
        <v>2.7118531912222318E-4</v>
      </c>
      <c r="AW391" s="67">
        <f t="shared" si="285"/>
        <v>2.7338710446534169E-4</v>
      </c>
      <c r="AX391" s="67">
        <f t="shared" si="285"/>
        <v>1.1951085583702153E-2</v>
      </c>
      <c r="BA391" s="67">
        <f t="shared" si="286"/>
        <v>1.1037638759324757E-4</v>
      </c>
      <c r="BB391" s="67">
        <f t="shared" si="286"/>
        <v>1.5646994393938678E-3</v>
      </c>
      <c r="BC391" s="67">
        <f t="shared" si="286"/>
        <v>3.8340083542543228E-4</v>
      </c>
      <c r="BD391" s="67">
        <f t="shared" si="286"/>
        <v>1.3758395121814867E-3</v>
      </c>
      <c r="BE391" s="67">
        <f t="shared" si="286"/>
        <v>6.6651604087945675E-4</v>
      </c>
      <c r="BF391" s="67">
        <f t="shared" si="286"/>
        <v>1.0049441998762655E-2</v>
      </c>
      <c r="BG391" s="67">
        <f t="shared" si="286"/>
        <v>2.4394462509145041E-3</v>
      </c>
      <c r="BH391" s="67">
        <f t="shared" si="286"/>
        <v>3.7637380767727743E-4</v>
      </c>
      <c r="BI391" s="67">
        <f t="shared" si="286"/>
        <v>2.1809272430691092E-4</v>
      </c>
      <c r="BJ391" s="67">
        <f t="shared" si="286"/>
        <v>1.1951085583702135E-2</v>
      </c>
    </row>
    <row r="392" spans="4:62">
      <c r="D392" s="52">
        <f t="shared" si="260"/>
        <v>5</v>
      </c>
      <c r="E392" s="67">
        <f t="shared" si="287"/>
        <v>1.4130002592390753E-3</v>
      </c>
      <c r="F392" s="67">
        <f t="shared" si="288"/>
        <v>6.1984817887975191E-3</v>
      </c>
      <c r="G392" s="67">
        <f t="shared" si="289"/>
        <v>2.1502344594875687E-3</v>
      </c>
      <c r="H392" s="67">
        <f t="shared" si="290"/>
        <v>3.0806067396960124E-3</v>
      </c>
      <c r="I392" s="67">
        <f t="shared" si="291"/>
        <v>3.8593333482265712E-3</v>
      </c>
      <c r="J392" s="67">
        <f t="shared" si="292"/>
        <v>3.9946398054556916E-2</v>
      </c>
      <c r="K392" s="67">
        <f t="shared" si="293"/>
        <v>1.5909468049367312E-2</v>
      </c>
      <c r="L392" s="67">
        <f t="shared" si="294"/>
        <v>1.2612670862422043E-3</v>
      </c>
      <c r="M392" s="67">
        <f t="shared" si="295"/>
        <v>1.7533720258368773E-3</v>
      </c>
      <c r="N392" s="67">
        <f t="shared" si="296"/>
        <v>1.7642128531546362E-2</v>
      </c>
      <c r="Q392" s="55">
        <f t="shared" si="297"/>
        <v>1.3018877726056945E-3</v>
      </c>
      <c r="R392" s="55">
        <f t="shared" si="267"/>
        <v>4.5938703374950535E-3</v>
      </c>
      <c r="S392" s="55">
        <f t="shared" si="268"/>
        <v>1.9930425205772133E-3</v>
      </c>
      <c r="T392" s="55">
        <f t="shared" si="269"/>
        <v>2.2565444716989439E-3</v>
      </c>
      <c r="U392" s="55">
        <f t="shared" si="270"/>
        <v>3.1926394053558172E-3</v>
      </c>
      <c r="V392" s="55">
        <f t="shared" si="271"/>
        <v>2.9341610958423671E-2</v>
      </c>
      <c r="W392" s="55">
        <f t="shared" si="272"/>
        <v>1.3425680404693828E-2</v>
      </c>
      <c r="X392" s="55">
        <f t="shared" si="273"/>
        <v>9.8125604768897409E-4</v>
      </c>
      <c r="Y392" s="55">
        <f t="shared" si="274"/>
        <v>1.468341972910086E-3</v>
      </c>
      <c r="Z392" s="55">
        <f t="shared" si="275"/>
        <v>5.4871943579109066E-3</v>
      </c>
      <c r="AC392" s="55">
        <f t="shared" si="298"/>
        <v>1.5241127458724565E-3</v>
      </c>
      <c r="AD392" s="55">
        <f t="shared" si="276"/>
        <v>7.8030932400999795E-3</v>
      </c>
      <c r="AE392" s="55">
        <f t="shared" si="277"/>
        <v>2.5496146537571131E-3</v>
      </c>
      <c r="AF392" s="55">
        <f t="shared" si="278"/>
        <v>4.4814963666124068E-3</v>
      </c>
      <c r="AG392" s="55">
        <f t="shared" si="279"/>
        <v>4.5275748919913952E-3</v>
      </c>
      <c r="AH392" s="55">
        <f t="shared" si="280"/>
        <v>5.0551185150690167E-2</v>
      </c>
      <c r="AI392" s="55">
        <f t="shared" si="281"/>
        <v>1.8420288447400204E-2</v>
      </c>
      <c r="AJ392" s="55">
        <f t="shared" si="282"/>
        <v>1.6493179061023654E-3</v>
      </c>
      <c r="AK392" s="55">
        <f t="shared" si="283"/>
        <v>1.9810218113587934E-3</v>
      </c>
      <c r="AL392" s="55">
        <f t="shared" si="284"/>
        <v>2.9797062705181804E-2</v>
      </c>
      <c r="AO392" s="67">
        <f t="shared" si="285"/>
        <v>1.1111248663338074E-4</v>
      </c>
      <c r="AP392" s="67">
        <f t="shared" si="285"/>
        <v>1.6046114513024656E-3</v>
      </c>
      <c r="AQ392" s="67">
        <f t="shared" si="285"/>
        <v>1.5719193891035538E-4</v>
      </c>
      <c r="AR392" s="67">
        <f t="shared" si="285"/>
        <v>8.2406226799706852E-4</v>
      </c>
      <c r="AS392" s="67">
        <f t="shared" si="285"/>
        <v>6.6669394287075402E-4</v>
      </c>
      <c r="AT392" s="67">
        <f t="shared" si="285"/>
        <v>1.0604787096133245E-2</v>
      </c>
      <c r="AU392" s="67">
        <f t="shared" si="285"/>
        <v>2.4837876446734842E-3</v>
      </c>
      <c r="AV392" s="67">
        <f t="shared" si="285"/>
        <v>2.800110385532302E-4</v>
      </c>
      <c r="AW392" s="67">
        <f t="shared" si="285"/>
        <v>2.8503005292679134E-4</v>
      </c>
      <c r="AX392" s="67">
        <f t="shared" si="285"/>
        <v>1.2154934173635456E-2</v>
      </c>
      <c r="BA392" s="67">
        <f t="shared" si="286"/>
        <v>1.1111248663338118E-4</v>
      </c>
      <c r="BB392" s="67">
        <f t="shared" si="286"/>
        <v>1.6046114513024604E-3</v>
      </c>
      <c r="BC392" s="67">
        <f t="shared" si="286"/>
        <v>3.9938019426954442E-4</v>
      </c>
      <c r="BD392" s="67">
        <f t="shared" si="286"/>
        <v>1.4008896269163944E-3</v>
      </c>
      <c r="BE392" s="67">
        <f t="shared" si="286"/>
        <v>6.6824154376482394E-4</v>
      </c>
      <c r="BF392" s="67">
        <f t="shared" si="286"/>
        <v>1.0604787096133252E-2</v>
      </c>
      <c r="BG392" s="67">
        <f t="shared" si="286"/>
        <v>2.5108203980328918E-3</v>
      </c>
      <c r="BH392" s="67">
        <f t="shared" si="286"/>
        <v>3.8805081986016112E-4</v>
      </c>
      <c r="BI392" s="67">
        <f t="shared" si="286"/>
        <v>2.2764978552191608E-4</v>
      </c>
      <c r="BJ392" s="67">
        <f t="shared" si="286"/>
        <v>1.2154934173635442E-2</v>
      </c>
    </row>
    <row r="393" spans="4:62">
      <c r="D393" s="52">
        <f t="shared" si="260"/>
        <v>5.25</v>
      </c>
      <c r="E393" s="67">
        <f t="shared" si="287"/>
        <v>1.4170762716929088E-3</v>
      </c>
      <c r="F393" s="67">
        <f t="shared" si="288"/>
        <v>6.2741586764175471E-3</v>
      </c>
      <c r="G393" s="67">
        <f t="shared" si="289"/>
        <v>2.2041860156033263E-3</v>
      </c>
      <c r="H393" s="67">
        <f t="shared" si="290"/>
        <v>3.1260266232940571E-3</v>
      </c>
      <c r="I393" s="67">
        <f t="shared" si="291"/>
        <v>3.9781708648245675E-3</v>
      </c>
      <c r="J393" s="67">
        <f t="shared" si="292"/>
        <v>4.2148174753859617E-2</v>
      </c>
      <c r="K393" s="67">
        <f t="shared" si="293"/>
        <v>1.6568620037198958E-2</v>
      </c>
      <c r="L393" s="67">
        <f t="shared" si="294"/>
        <v>1.3038538424449888E-3</v>
      </c>
      <c r="M393" s="67">
        <f t="shared" si="295"/>
        <v>1.8276035485453378E-3</v>
      </c>
      <c r="N393" s="67">
        <f t="shared" si="296"/>
        <v>1.7987451654003211E-2</v>
      </c>
      <c r="Q393" s="55">
        <f t="shared" si="297"/>
        <v>1.30531568600945E-3</v>
      </c>
      <c r="R393" s="55">
        <f t="shared" si="267"/>
        <v>4.6337051628231075E-3</v>
      </c>
      <c r="S393" s="55">
        <f t="shared" si="268"/>
        <v>2.0349769909476286E-3</v>
      </c>
      <c r="T393" s="55">
        <f t="shared" si="269"/>
        <v>2.2928527085347627E-3</v>
      </c>
      <c r="U393" s="55">
        <f t="shared" si="270"/>
        <v>3.3068713163546359E-3</v>
      </c>
      <c r="V393" s="55">
        <f t="shared" si="271"/>
        <v>3.0988964036877505E-2</v>
      </c>
      <c r="W393" s="55">
        <f t="shared" si="272"/>
        <v>1.4017923742587011E-2</v>
      </c>
      <c r="X393" s="55">
        <f t="shared" si="273"/>
        <v>1.0157408752224219E-3</v>
      </c>
      <c r="Y393" s="55">
        <f t="shared" si="274"/>
        <v>1.5318490292888279E-3</v>
      </c>
      <c r="Z393" s="55">
        <f t="shared" si="275"/>
        <v>5.6692325144879589E-3</v>
      </c>
      <c r="AC393" s="55">
        <f t="shared" si="298"/>
        <v>1.5288368573763682E-3</v>
      </c>
      <c r="AD393" s="55">
        <f t="shared" si="276"/>
        <v>7.9146121900119815E-3</v>
      </c>
      <c r="AE393" s="55">
        <f t="shared" si="277"/>
        <v>2.6192505018764974E-3</v>
      </c>
      <c r="AF393" s="55">
        <f t="shared" si="278"/>
        <v>4.5454106822669926E-3</v>
      </c>
      <c r="AG393" s="55">
        <f t="shared" si="279"/>
        <v>4.6473155459442637E-3</v>
      </c>
      <c r="AH393" s="55">
        <f t="shared" si="280"/>
        <v>5.3307385470841726E-2</v>
      </c>
      <c r="AI393" s="55">
        <f t="shared" si="281"/>
        <v>1.9146349085170312E-2</v>
      </c>
      <c r="AJ393" s="55">
        <f t="shared" si="282"/>
        <v>1.7018991649859717E-3</v>
      </c>
      <c r="AK393" s="55">
        <f t="shared" si="283"/>
        <v>2.0644164351956845E-3</v>
      </c>
      <c r="AL393" s="55">
        <f t="shared" si="284"/>
        <v>3.0305670793518445E-2</v>
      </c>
      <c r="AO393" s="67">
        <f t="shared" si="285"/>
        <v>1.1176058568345879E-4</v>
      </c>
      <c r="AP393" s="67">
        <f t="shared" si="285"/>
        <v>1.6404535135944396E-3</v>
      </c>
      <c r="AQ393" s="67">
        <f t="shared" si="285"/>
        <v>1.6920902465569765E-4</v>
      </c>
      <c r="AR393" s="67">
        <f t="shared" si="285"/>
        <v>8.3317391475929434E-4</v>
      </c>
      <c r="AS393" s="67">
        <f t="shared" si="285"/>
        <v>6.7129954846993157E-4</v>
      </c>
      <c r="AT393" s="67">
        <f t="shared" si="285"/>
        <v>1.1159210716982112E-2</v>
      </c>
      <c r="AU393" s="67">
        <f t="shared" si="285"/>
        <v>2.5506962946119476E-3</v>
      </c>
      <c r="AV393" s="67">
        <f t="shared" si="285"/>
        <v>2.8811296722256689E-4</v>
      </c>
      <c r="AW393" s="67">
        <f t="shared" si="285"/>
        <v>2.9575451925650982E-4</v>
      </c>
      <c r="AX393" s="67">
        <f t="shared" si="285"/>
        <v>1.2318219139515252E-2</v>
      </c>
      <c r="BA393" s="67">
        <f t="shared" si="286"/>
        <v>1.1176058568345944E-4</v>
      </c>
      <c r="BB393" s="67">
        <f t="shared" si="286"/>
        <v>1.6404535135944344E-3</v>
      </c>
      <c r="BC393" s="67">
        <f t="shared" si="286"/>
        <v>4.1506448627317118E-4</v>
      </c>
      <c r="BD393" s="67">
        <f t="shared" si="286"/>
        <v>1.4193840589729356E-3</v>
      </c>
      <c r="BE393" s="67">
        <f t="shared" si="286"/>
        <v>6.6914468111969622E-4</v>
      </c>
      <c r="BF393" s="67">
        <f t="shared" si="286"/>
        <v>1.1159210716982108E-2</v>
      </c>
      <c r="BG393" s="67">
        <f t="shared" si="286"/>
        <v>2.5777290479713534E-3</v>
      </c>
      <c r="BH393" s="67">
        <f t="shared" si="286"/>
        <v>3.9804532254098294E-4</v>
      </c>
      <c r="BI393" s="67">
        <f t="shared" si="286"/>
        <v>2.3681288665034677E-4</v>
      </c>
      <c r="BJ393" s="67">
        <f t="shared" si="286"/>
        <v>1.2318219139515234E-2</v>
      </c>
    </row>
    <row r="394" spans="4:62">
      <c r="D394" s="52">
        <f t="shared" si="260"/>
        <v>5.5</v>
      </c>
      <c r="E394" s="67">
        <f t="shared" si="287"/>
        <v>1.4204922899586682E-3</v>
      </c>
      <c r="F394" s="67">
        <f t="shared" si="288"/>
        <v>6.332954320002639E-3</v>
      </c>
      <c r="G394" s="67">
        <f t="shared" si="289"/>
        <v>2.2563222754289976E-3</v>
      </c>
      <c r="H394" s="67">
        <f t="shared" si="290"/>
        <v>3.1684588162840784E-3</v>
      </c>
      <c r="I394" s="67">
        <f t="shared" si="291"/>
        <v>4.0933947848816122E-3</v>
      </c>
      <c r="J394" s="67">
        <f t="shared" si="292"/>
        <v>4.4353797873820766E-2</v>
      </c>
      <c r="K394" s="67">
        <f t="shared" si="293"/>
        <v>1.721717282122456E-2</v>
      </c>
      <c r="L394" s="67">
        <f t="shared" si="294"/>
        <v>1.3453561809999093E-3</v>
      </c>
      <c r="M394" s="67">
        <f t="shared" si="295"/>
        <v>1.9005152023913393E-3</v>
      </c>
      <c r="N394" s="67">
        <f t="shared" si="296"/>
        <v>1.8291021203045446E-2</v>
      </c>
      <c r="Q394" s="55">
        <f t="shared" si="297"/>
        <v>1.3081534673363899E-3</v>
      </c>
      <c r="R394" s="55">
        <f t="shared" si="267"/>
        <v>4.659852905329066E-3</v>
      </c>
      <c r="S394" s="55">
        <f t="shared" si="268"/>
        <v>2.0740260685983853E-3</v>
      </c>
      <c r="T394" s="55">
        <f t="shared" si="269"/>
        <v>2.3272703743471199E-3</v>
      </c>
      <c r="U394" s="55">
        <f t="shared" si="270"/>
        <v>3.4185918950659228E-3</v>
      </c>
      <c r="V394" s="55">
        <f t="shared" si="271"/>
        <v>3.2640854643381081E-2</v>
      </c>
      <c r="W394" s="55">
        <f t="shared" si="272"/>
        <v>1.4603121570764982E-2</v>
      </c>
      <c r="X394" s="55">
        <f t="shared" si="273"/>
        <v>1.0498382690250054E-3</v>
      </c>
      <c r="Y394" s="55">
        <f t="shared" si="274"/>
        <v>1.594920490132301E-3</v>
      </c>
      <c r="Z394" s="55">
        <f t="shared" si="275"/>
        <v>5.8422274588680063E-3</v>
      </c>
      <c r="AC394" s="55">
        <f t="shared" si="298"/>
        <v>1.5328311125809469E-3</v>
      </c>
      <c r="AD394" s="55">
        <f t="shared" si="276"/>
        <v>8.0060557346762068E-3</v>
      </c>
      <c r="AE394" s="55">
        <f t="shared" si="277"/>
        <v>2.68660817713801E-3</v>
      </c>
      <c r="AF394" s="55">
        <f t="shared" si="278"/>
        <v>4.6010190813863183E-3</v>
      </c>
      <c r="AG394" s="55">
        <f t="shared" si="279"/>
        <v>4.763076525279312E-3</v>
      </c>
      <c r="AH394" s="55">
        <f t="shared" si="280"/>
        <v>5.6066741104260423E-2</v>
      </c>
      <c r="AI394" s="55">
        <f t="shared" si="281"/>
        <v>1.9858256825043545E-2</v>
      </c>
      <c r="AJ394" s="55">
        <f t="shared" si="282"/>
        <v>1.751889942837208E-3</v>
      </c>
      <c r="AK394" s="55">
        <f t="shared" si="283"/>
        <v>2.1461098134559283E-3</v>
      </c>
      <c r="AL394" s="55">
        <f t="shared" si="284"/>
        <v>3.073981494722287E-2</v>
      </c>
      <c r="AO394" s="67">
        <f t="shared" si="285"/>
        <v>1.1233882262227826E-4</v>
      </c>
      <c r="AP394" s="67">
        <f t="shared" si="285"/>
        <v>1.673101414673573E-3</v>
      </c>
      <c r="AQ394" s="67">
        <f t="shared" si="285"/>
        <v>1.8229620683061229E-4</v>
      </c>
      <c r="AR394" s="67">
        <f t="shared" si="285"/>
        <v>8.4118844193695847E-4</v>
      </c>
      <c r="AS394" s="67">
        <f t="shared" si="285"/>
        <v>6.748028898156894E-4</v>
      </c>
      <c r="AT394" s="67">
        <f t="shared" si="285"/>
        <v>1.1712943230439685E-2</v>
      </c>
      <c r="AU394" s="67">
        <f t="shared" si="285"/>
        <v>2.6140512504595776E-3</v>
      </c>
      <c r="AV394" s="67">
        <f t="shared" si="285"/>
        <v>2.9551791197490393E-4</v>
      </c>
      <c r="AW394" s="67">
        <f t="shared" si="285"/>
        <v>3.0559471225903839E-4</v>
      </c>
      <c r="AX394" s="67">
        <f t="shared" si="285"/>
        <v>1.244879374417744E-2</v>
      </c>
      <c r="BA394" s="67">
        <f t="shared" si="286"/>
        <v>1.1233882262227869E-4</v>
      </c>
      <c r="BB394" s="67">
        <f t="shared" si="286"/>
        <v>1.6731014146735678E-3</v>
      </c>
      <c r="BC394" s="67">
        <f t="shared" si="286"/>
        <v>4.3028590170901245E-4</v>
      </c>
      <c r="BD394" s="67">
        <f t="shared" si="286"/>
        <v>1.4325602651022399E-3</v>
      </c>
      <c r="BE394" s="67">
        <f t="shared" si="286"/>
        <v>6.6968174039769984E-4</v>
      </c>
      <c r="BF394" s="67">
        <f t="shared" si="286"/>
        <v>1.1712943230439657E-2</v>
      </c>
      <c r="BG394" s="67">
        <f t="shared" si="286"/>
        <v>2.6410840038189852E-3</v>
      </c>
      <c r="BH394" s="67">
        <f t="shared" si="286"/>
        <v>4.065337618372987E-4</v>
      </c>
      <c r="BI394" s="67">
        <f t="shared" si="286"/>
        <v>2.4559461106458892E-4</v>
      </c>
      <c r="BJ394" s="67">
        <f t="shared" si="286"/>
        <v>1.2448793744177424E-2</v>
      </c>
    </row>
    <row r="395" spans="4:62">
      <c r="D395" s="52">
        <f t="shared" si="260"/>
        <v>5.75</v>
      </c>
      <c r="E395" s="67">
        <f t="shared" si="287"/>
        <v>1.4233831993214735E-3</v>
      </c>
      <c r="F395" s="67">
        <f t="shared" si="288"/>
        <v>6.3795460479090307E-3</v>
      </c>
      <c r="G395" s="67">
        <f t="shared" si="289"/>
        <v>2.3069731852102342E-3</v>
      </c>
      <c r="H395" s="67">
        <f t="shared" si="290"/>
        <v>3.2088992155354175E-3</v>
      </c>
      <c r="I395" s="67">
        <f t="shared" si="291"/>
        <v>4.2051254504239435E-3</v>
      </c>
      <c r="J395" s="67">
        <f t="shared" si="292"/>
        <v>4.6561985274220875E-2</v>
      </c>
      <c r="K395" s="67">
        <f t="shared" si="293"/>
        <v>1.785826432362354E-2</v>
      </c>
      <c r="L395" s="67">
        <f t="shared" si="294"/>
        <v>1.3859356351200321E-3</v>
      </c>
      <c r="M395" s="67">
        <f t="shared" si="295"/>
        <v>1.9722640170430116E-3</v>
      </c>
      <c r="N395" s="67">
        <f t="shared" si="296"/>
        <v>1.8563541529238746E-2</v>
      </c>
      <c r="Q395" s="55">
        <f t="shared" si="297"/>
        <v>1.31051811794037E-3</v>
      </c>
      <c r="R395" s="55">
        <f t="shared" si="267"/>
        <v>4.6759819817942675E-3</v>
      </c>
      <c r="S395" s="55">
        <f t="shared" si="268"/>
        <v>2.1110628280545532E-3</v>
      </c>
      <c r="T395" s="55">
        <f t="shared" si="269"/>
        <v>2.3604276594771695E-3</v>
      </c>
      <c r="U395" s="55">
        <f t="shared" si="270"/>
        <v>3.5277032443917318E-3</v>
      </c>
      <c r="V395" s="55">
        <f t="shared" si="271"/>
        <v>3.4295770268584491E-2</v>
      </c>
      <c r="W395" s="55">
        <f t="shared" si="272"/>
        <v>1.5183359730919745E-2</v>
      </c>
      <c r="X395" s="55">
        <f t="shared" si="273"/>
        <v>1.0836773736736796E-3</v>
      </c>
      <c r="Y395" s="55">
        <f t="shared" si="274"/>
        <v>1.6576573464475656E-3</v>
      </c>
      <c r="Z395" s="55">
        <f t="shared" si="275"/>
        <v>6.0078066039629457E-3</v>
      </c>
      <c r="AC395" s="55">
        <f t="shared" si="298"/>
        <v>1.5362482807025773E-3</v>
      </c>
      <c r="AD395" s="55">
        <f t="shared" si="276"/>
        <v>8.0831101140237879E-3</v>
      </c>
      <c r="AE395" s="55">
        <f t="shared" si="277"/>
        <v>2.7518339315819249E-3</v>
      </c>
      <c r="AF395" s="55">
        <f t="shared" si="278"/>
        <v>4.6508302071349436E-3</v>
      </c>
      <c r="AG395" s="55">
        <f t="shared" si="279"/>
        <v>4.8754509436016221E-3</v>
      </c>
      <c r="AH395" s="55">
        <f t="shared" si="280"/>
        <v>5.8828200279857218E-2</v>
      </c>
      <c r="AI395" s="55">
        <f t="shared" si="281"/>
        <v>2.056020166968674E-2</v>
      </c>
      <c r="AJ395" s="55">
        <f t="shared" si="282"/>
        <v>1.7996833088948761E-3</v>
      </c>
      <c r="AK395" s="55">
        <f t="shared" si="283"/>
        <v>2.2262759417128841E-3</v>
      </c>
      <c r="AL395" s="55">
        <f t="shared" si="284"/>
        <v>3.1119276454514531E-2</v>
      </c>
      <c r="AO395" s="67">
        <f t="shared" si="285"/>
        <v>1.1286508138110343E-4</v>
      </c>
      <c r="AP395" s="67">
        <f t="shared" si="285"/>
        <v>1.7035640661147633E-3</v>
      </c>
      <c r="AQ395" s="67">
        <f t="shared" si="285"/>
        <v>1.9591035715568099E-4</v>
      </c>
      <c r="AR395" s="67">
        <f t="shared" si="285"/>
        <v>8.4847155605824801E-4</v>
      </c>
      <c r="AS395" s="67">
        <f t="shared" si="285"/>
        <v>6.774222060322117E-4</v>
      </c>
      <c r="AT395" s="67">
        <f t="shared" si="285"/>
        <v>1.2266215005636384E-2</v>
      </c>
      <c r="AU395" s="67">
        <f t="shared" si="285"/>
        <v>2.6749045927037945E-3</v>
      </c>
      <c r="AV395" s="67">
        <f t="shared" si="285"/>
        <v>3.0225826144635254E-4</v>
      </c>
      <c r="AW395" s="67">
        <f t="shared" si="285"/>
        <v>3.1460667059544597E-4</v>
      </c>
      <c r="AX395" s="67">
        <f t="shared" si="285"/>
        <v>1.2555734925275799E-2</v>
      </c>
      <c r="BA395" s="67">
        <f t="shared" si="286"/>
        <v>1.1286508138110387E-4</v>
      </c>
      <c r="BB395" s="67">
        <f t="shared" si="286"/>
        <v>1.7035640661147572E-3</v>
      </c>
      <c r="BC395" s="67">
        <f t="shared" si="286"/>
        <v>4.4486074637169063E-4</v>
      </c>
      <c r="BD395" s="67">
        <f t="shared" si="286"/>
        <v>1.4419309915995261E-3</v>
      </c>
      <c r="BE395" s="67">
        <f t="shared" si="286"/>
        <v>6.7032549317767864E-4</v>
      </c>
      <c r="BF395" s="67">
        <f t="shared" si="286"/>
        <v>1.2266215005636343E-2</v>
      </c>
      <c r="BG395" s="67">
        <f t="shared" si="286"/>
        <v>2.7019373460632004E-3</v>
      </c>
      <c r="BH395" s="67">
        <f t="shared" si="286"/>
        <v>4.1374767377484398E-4</v>
      </c>
      <c r="BI395" s="67">
        <f t="shared" si="286"/>
        <v>2.5401192466987252E-4</v>
      </c>
      <c r="BJ395" s="67">
        <f t="shared" si="286"/>
        <v>1.2555734925275785E-2</v>
      </c>
    </row>
    <row r="396" spans="4:62">
      <c r="D396" s="52">
        <f t="shared" si="260"/>
        <v>6</v>
      </c>
      <c r="E396" s="67">
        <f t="shared" si="287"/>
        <v>1.4258798849881257E-3</v>
      </c>
      <c r="F396" s="67">
        <f t="shared" si="288"/>
        <v>6.4192419136364113E-3</v>
      </c>
      <c r="G396" s="67">
        <f t="shared" si="289"/>
        <v>2.3564557597427691E-3</v>
      </c>
      <c r="H396" s="67">
        <f t="shared" si="290"/>
        <v>3.2483437179174155E-3</v>
      </c>
      <c r="I396" s="67">
        <f t="shared" si="291"/>
        <v>4.313432249371342E-3</v>
      </c>
      <c r="J396" s="67">
        <f t="shared" si="292"/>
        <v>4.8771454814840465E-2</v>
      </c>
      <c r="K396" s="67">
        <f t="shared" si="293"/>
        <v>1.849545085619924E-2</v>
      </c>
      <c r="L396" s="67">
        <f t="shared" si="294"/>
        <v>1.4257593198098645E-3</v>
      </c>
      <c r="M396" s="67">
        <f t="shared" si="295"/>
        <v>2.0430331249376476E-3</v>
      </c>
      <c r="N396" s="67">
        <f t="shared" si="296"/>
        <v>1.8817180849231872E-2</v>
      </c>
      <c r="Q396" s="55">
        <f t="shared" si="297"/>
        <v>1.3125228930444585E-3</v>
      </c>
      <c r="R396" s="55">
        <f t="shared" si="267"/>
        <v>4.6862584109723842E-3</v>
      </c>
      <c r="S396" s="55">
        <f t="shared" si="268"/>
        <v>2.1470542858921843E-3</v>
      </c>
      <c r="T396" s="55">
        <f t="shared" si="269"/>
        <v>2.3929547542660651E-3</v>
      </c>
      <c r="U396" s="55">
        <f t="shared" si="270"/>
        <v>3.6340635243059497E-3</v>
      </c>
      <c r="V396" s="55">
        <f t="shared" si="271"/>
        <v>3.5952198403137819E-2</v>
      </c>
      <c r="W396" s="55">
        <f t="shared" si="272"/>
        <v>1.5761002176968904E-2</v>
      </c>
      <c r="X396" s="55">
        <f t="shared" si="273"/>
        <v>1.117387333745399E-3</v>
      </c>
      <c r="Y396" s="55">
        <f t="shared" si="274"/>
        <v>1.7201648621543197E-3</v>
      </c>
      <c r="Z396" s="55">
        <f t="shared" si="275"/>
        <v>6.1678375539498823E-3</v>
      </c>
      <c r="AC396" s="55">
        <f t="shared" si="298"/>
        <v>1.5392368769317933E-3</v>
      </c>
      <c r="AD396" s="55">
        <f t="shared" si="276"/>
        <v>8.1522254163004324E-3</v>
      </c>
      <c r="AE396" s="55">
        <f t="shared" si="277"/>
        <v>2.8150452013205205E-3</v>
      </c>
      <c r="AF396" s="55">
        <f t="shared" si="278"/>
        <v>4.6976279922215161E-3</v>
      </c>
      <c r="AG396" s="55">
        <f t="shared" si="279"/>
        <v>4.9849974445350335E-3</v>
      </c>
      <c r="AH396" s="55">
        <f t="shared" si="280"/>
        <v>6.1590711226543061E-2</v>
      </c>
      <c r="AI396" s="55">
        <f t="shared" si="281"/>
        <v>2.1256932288788982E-2</v>
      </c>
      <c r="AJ396" s="55">
        <f t="shared" si="282"/>
        <v>1.8457330040973984E-3</v>
      </c>
      <c r="AK396" s="55">
        <f t="shared" si="283"/>
        <v>2.3051193008419217E-3</v>
      </c>
      <c r="AL396" s="55">
        <f t="shared" si="284"/>
        <v>3.1466524144513848E-2</v>
      </c>
      <c r="AO396" s="67">
        <f t="shared" si="285"/>
        <v>1.1335699194366718E-4</v>
      </c>
      <c r="AP396" s="67">
        <f t="shared" si="285"/>
        <v>1.7329835026640272E-3</v>
      </c>
      <c r="AQ396" s="67">
        <f t="shared" si="285"/>
        <v>2.0940147385058476E-4</v>
      </c>
      <c r="AR396" s="67">
        <f t="shared" si="285"/>
        <v>8.5538896365135045E-4</v>
      </c>
      <c r="AS396" s="67">
        <f t="shared" si="285"/>
        <v>6.7936872506539235E-4</v>
      </c>
      <c r="AT396" s="67">
        <f t="shared" si="285"/>
        <v>1.2819256411702645E-2</v>
      </c>
      <c r="AU396" s="67">
        <f t="shared" si="285"/>
        <v>2.7344486792303356E-3</v>
      </c>
      <c r="AV396" s="67">
        <f t="shared" si="285"/>
        <v>3.0837198606446553E-4</v>
      </c>
      <c r="AW396" s="67">
        <f t="shared" si="285"/>
        <v>3.2286826278332789E-4</v>
      </c>
      <c r="AX396" s="67">
        <f t="shared" si="285"/>
        <v>1.264934329528199E-2</v>
      </c>
      <c r="BA396" s="67">
        <f t="shared" si="286"/>
        <v>1.1335699194366762E-4</v>
      </c>
      <c r="BB396" s="67">
        <f t="shared" si="286"/>
        <v>1.7329835026640211E-3</v>
      </c>
      <c r="BC396" s="67">
        <f t="shared" si="286"/>
        <v>4.5858944157775149E-4</v>
      </c>
      <c r="BD396" s="67">
        <f t="shared" si="286"/>
        <v>1.4492842743041006E-3</v>
      </c>
      <c r="BE396" s="67">
        <f t="shared" si="286"/>
        <v>6.7156519516369147E-4</v>
      </c>
      <c r="BF396" s="67">
        <f t="shared" si="286"/>
        <v>1.2819256411702597E-2</v>
      </c>
      <c r="BG396" s="67">
        <f t="shared" si="286"/>
        <v>2.7614814325897415E-3</v>
      </c>
      <c r="BH396" s="67">
        <f t="shared" si="286"/>
        <v>4.1997368428753389E-4</v>
      </c>
      <c r="BI396" s="67">
        <f t="shared" si="286"/>
        <v>2.6208617590427414E-4</v>
      </c>
      <c r="BJ396" s="67">
        <f t="shared" si="286"/>
        <v>1.2649343295281976E-2</v>
      </c>
    </row>
    <row r="397" spans="4:62">
      <c r="D397" s="52">
        <f t="shared" si="260"/>
        <v>6.25</v>
      </c>
      <c r="E397" s="67">
        <f t="shared" si="287"/>
        <v>1.4280825109028853E-3</v>
      </c>
      <c r="F397" s="67">
        <f t="shared" si="288"/>
        <v>6.4563811970392267E-3</v>
      </c>
      <c r="G397" s="67">
        <f t="shared" si="289"/>
        <v>2.4050142258483609E-3</v>
      </c>
      <c r="H397" s="67">
        <f t="shared" si="290"/>
        <v>3.2875492528693668E-3</v>
      </c>
      <c r="I397" s="67">
        <f t="shared" si="291"/>
        <v>4.4183926997168723E-3</v>
      </c>
      <c r="J397" s="67">
        <f t="shared" si="292"/>
        <v>5.0980436045282698E-2</v>
      </c>
      <c r="K397" s="67">
        <f t="shared" si="293"/>
        <v>1.9131668020838554E-2</v>
      </c>
      <c r="L397" s="67">
        <f t="shared" si="294"/>
        <v>1.4649647198389775E-3</v>
      </c>
      <c r="M397" s="67">
        <f t="shared" si="295"/>
        <v>2.112986081435668E-3</v>
      </c>
      <c r="N397" s="67">
        <f t="shared" si="296"/>
        <v>1.906194407955351E-2</v>
      </c>
      <c r="Q397" s="55">
        <f t="shared" si="297"/>
        <v>1.3142546071313506E-3</v>
      </c>
      <c r="R397" s="55">
        <f t="shared" si="267"/>
        <v>4.6940961157088366E-3</v>
      </c>
      <c r="S397" s="55">
        <f t="shared" si="268"/>
        <v>2.1827796658919311E-3</v>
      </c>
      <c r="T397" s="55">
        <f t="shared" si="269"/>
        <v>2.4253280806519699E-3</v>
      </c>
      <c r="U397" s="55">
        <f t="shared" si="270"/>
        <v>3.737563851978589E-3</v>
      </c>
      <c r="V397" s="55">
        <f t="shared" si="271"/>
        <v>3.7608141165882673E-2</v>
      </c>
      <c r="W397" s="55">
        <f t="shared" si="272"/>
        <v>1.6337994616658046E-2</v>
      </c>
      <c r="X397" s="55">
        <f t="shared" si="273"/>
        <v>1.151066122740086E-3</v>
      </c>
      <c r="Y397" s="55">
        <f t="shared" si="274"/>
        <v>1.7825261827480612E-3</v>
      </c>
      <c r="Z397" s="55">
        <f t="shared" si="275"/>
        <v>6.3239054973064967E-3</v>
      </c>
      <c r="AC397" s="55">
        <f t="shared" si="298"/>
        <v>1.5419104146744205E-3</v>
      </c>
      <c r="AD397" s="55">
        <f t="shared" si="276"/>
        <v>8.2186662783696098E-3</v>
      </c>
      <c r="AE397" s="55">
        <f t="shared" si="277"/>
        <v>2.8763444714020037E-3</v>
      </c>
      <c r="AF397" s="55">
        <f t="shared" si="278"/>
        <v>4.7436657357395138E-3</v>
      </c>
      <c r="AG397" s="55">
        <f t="shared" si="279"/>
        <v>5.0921522457880479E-3</v>
      </c>
      <c r="AH397" s="55">
        <f t="shared" si="280"/>
        <v>6.4352730924682688E-2</v>
      </c>
      <c r="AI397" s="55">
        <f t="shared" si="281"/>
        <v>2.1952374178378465E-2</v>
      </c>
      <c r="AJ397" s="55">
        <f t="shared" si="282"/>
        <v>1.890431563144746E-3</v>
      </c>
      <c r="AK397" s="55">
        <f t="shared" si="283"/>
        <v>2.3828215077419026E-3</v>
      </c>
      <c r="AL397" s="55">
        <f t="shared" si="284"/>
        <v>3.1799982661800515E-2</v>
      </c>
      <c r="AO397" s="67">
        <f t="shared" si="285"/>
        <v>1.1382790377153476E-4</v>
      </c>
      <c r="AP397" s="67">
        <f t="shared" si="285"/>
        <v>1.7622850813303901E-3</v>
      </c>
      <c r="AQ397" s="67">
        <f t="shared" si="285"/>
        <v>2.2223455995642972E-4</v>
      </c>
      <c r="AR397" s="67">
        <f t="shared" si="285"/>
        <v>8.6222117221739685E-4</v>
      </c>
      <c r="AS397" s="67">
        <f t="shared" si="285"/>
        <v>6.8082884773828329E-4</v>
      </c>
      <c r="AT397" s="67">
        <f t="shared" si="285"/>
        <v>1.3372294879400025E-2</v>
      </c>
      <c r="AU397" s="67">
        <f t="shared" si="285"/>
        <v>2.7936734041805085E-3</v>
      </c>
      <c r="AV397" s="67">
        <f t="shared" si="285"/>
        <v>3.1389859709889155E-4</v>
      </c>
      <c r="AW397" s="67">
        <f t="shared" si="285"/>
        <v>3.3045989868760671E-4</v>
      </c>
      <c r="AX397" s="67">
        <f t="shared" si="285"/>
        <v>1.2738038582247015E-2</v>
      </c>
      <c r="BA397" s="67">
        <f t="shared" si="286"/>
        <v>1.138279037715352E-4</v>
      </c>
      <c r="BB397" s="67">
        <f t="shared" si="286"/>
        <v>1.7622850813303831E-3</v>
      </c>
      <c r="BC397" s="67">
        <f t="shared" si="286"/>
        <v>4.713302455536428E-4</v>
      </c>
      <c r="BD397" s="67">
        <f t="shared" si="286"/>
        <v>1.456116482870147E-3</v>
      </c>
      <c r="BE397" s="67">
        <f t="shared" si="286"/>
        <v>6.7375954607117559E-4</v>
      </c>
      <c r="BF397" s="67">
        <f t="shared" si="286"/>
        <v>1.337229487939999E-2</v>
      </c>
      <c r="BG397" s="67">
        <f t="shared" si="286"/>
        <v>2.8207061575399109E-3</v>
      </c>
      <c r="BH397" s="67">
        <f t="shared" si="286"/>
        <v>4.2546684330576853E-4</v>
      </c>
      <c r="BI397" s="67">
        <f t="shared" si="286"/>
        <v>2.6983542630623462E-4</v>
      </c>
      <c r="BJ397" s="67">
        <f t="shared" si="286"/>
        <v>1.2738038582247004E-2</v>
      </c>
    </row>
    <row r="398" spans="4:62">
      <c r="D398" s="52">
        <f t="shared" si="260"/>
        <v>6.5</v>
      </c>
      <c r="E398" s="67">
        <f t="shared" si="287"/>
        <v>1.4300351319226905E-3</v>
      </c>
      <c r="F398" s="67">
        <f t="shared" si="288"/>
        <v>6.4925246638234992E-3</v>
      </c>
      <c r="G398" s="67">
        <f t="shared" si="289"/>
        <v>2.4527644763340456E-3</v>
      </c>
      <c r="H398" s="67">
        <f t="shared" si="290"/>
        <v>3.3267948149704727E-3</v>
      </c>
      <c r="I398" s="67">
        <f t="shared" si="291"/>
        <v>4.5201685184087775E-3</v>
      </c>
      <c r="J398" s="67">
        <f t="shared" si="292"/>
        <v>5.3186226489332779E-2</v>
      </c>
      <c r="K398" s="67">
        <f t="shared" si="293"/>
        <v>1.9768052146763571E-2</v>
      </c>
      <c r="L398" s="67">
        <f t="shared" si="294"/>
        <v>1.5036226171184818E-3</v>
      </c>
      <c r="M398" s="67">
        <f t="shared" si="295"/>
        <v>2.1822124840515269E-3</v>
      </c>
      <c r="N398" s="67">
        <f t="shared" si="296"/>
        <v>1.9301557715048104E-2</v>
      </c>
      <c r="Q398" s="55">
        <f t="shared" si="297"/>
        <v>1.3157521880440436E-3</v>
      </c>
      <c r="R398" s="55">
        <f t="shared" si="267"/>
        <v>4.7007413577360999E-3</v>
      </c>
      <c r="S398" s="55">
        <f t="shared" si="268"/>
        <v>2.218517350175672E-3</v>
      </c>
      <c r="T398" s="55">
        <f t="shared" si="269"/>
        <v>2.4577165237670657E-3</v>
      </c>
      <c r="U398" s="55">
        <f t="shared" si="270"/>
        <v>3.8382198495428036E-3</v>
      </c>
      <c r="V398" s="55">
        <f t="shared" si="271"/>
        <v>3.9260674258236254E-2</v>
      </c>
      <c r="W398" s="55">
        <f t="shared" si="272"/>
        <v>1.6915075449087921E-2</v>
      </c>
      <c r="X398" s="55">
        <f t="shared" si="273"/>
        <v>1.1847493720035984E-3</v>
      </c>
      <c r="Y398" s="55">
        <f t="shared" si="274"/>
        <v>1.8447745196590391E-3</v>
      </c>
      <c r="Z398" s="55">
        <f t="shared" si="275"/>
        <v>6.476710536091339E-3</v>
      </c>
      <c r="AC398" s="55">
        <f t="shared" si="298"/>
        <v>1.5443180758013381E-3</v>
      </c>
      <c r="AD398" s="55">
        <f t="shared" si="276"/>
        <v>8.2843079699108924E-3</v>
      </c>
      <c r="AE398" s="55">
        <f t="shared" si="277"/>
        <v>2.9358427459837645E-3</v>
      </c>
      <c r="AF398" s="55">
        <f t="shared" si="278"/>
        <v>4.7897684168266294E-3</v>
      </c>
      <c r="AG398" s="55">
        <f t="shared" si="279"/>
        <v>5.1971526732134754E-3</v>
      </c>
      <c r="AH398" s="55">
        <f t="shared" si="280"/>
        <v>6.7111778720429269E-2</v>
      </c>
      <c r="AI398" s="55">
        <f t="shared" si="281"/>
        <v>2.2648061597798624E-2</v>
      </c>
      <c r="AJ398" s="55">
        <f t="shared" si="282"/>
        <v>1.9339682126604937E-3</v>
      </c>
      <c r="AK398" s="55">
        <f t="shared" si="283"/>
        <v>2.459477804289329E-3</v>
      </c>
      <c r="AL398" s="55">
        <f t="shared" si="284"/>
        <v>3.212640489400486E-2</v>
      </c>
      <c r="AO398" s="67">
        <f t="shared" si="285"/>
        <v>1.1428294387864696E-4</v>
      </c>
      <c r="AP398" s="67">
        <f t="shared" si="285"/>
        <v>1.7917833060873993E-3</v>
      </c>
      <c r="AQ398" s="67">
        <f t="shared" si="285"/>
        <v>2.3424712615837361E-4</v>
      </c>
      <c r="AR398" s="67">
        <f t="shared" si="285"/>
        <v>8.69078291203407E-4</v>
      </c>
      <c r="AS398" s="67">
        <f t="shared" si="285"/>
        <v>6.8194866886597382E-4</v>
      </c>
      <c r="AT398" s="67">
        <f t="shared" si="285"/>
        <v>1.3925552231096525E-2</v>
      </c>
      <c r="AU398" s="67">
        <f t="shared" si="285"/>
        <v>2.85297669767565E-3</v>
      </c>
      <c r="AV398" s="67">
        <f t="shared" si="285"/>
        <v>3.1887324511488337E-4</v>
      </c>
      <c r="AW398" s="67">
        <f t="shared" si="285"/>
        <v>3.3743796439248785E-4</v>
      </c>
      <c r="AX398" s="67">
        <f t="shared" si="285"/>
        <v>1.2824847178956766E-2</v>
      </c>
      <c r="BA398" s="67">
        <f t="shared" si="286"/>
        <v>1.1428294387864761E-4</v>
      </c>
      <c r="BB398" s="67">
        <f t="shared" si="286"/>
        <v>1.7917833060873932E-3</v>
      </c>
      <c r="BC398" s="67">
        <f t="shared" si="286"/>
        <v>4.8307826964971885E-4</v>
      </c>
      <c r="BD398" s="67">
        <f t="shared" si="286"/>
        <v>1.4629736018561567E-3</v>
      </c>
      <c r="BE398" s="67">
        <f t="shared" si="286"/>
        <v>6.7698415480469797E-4</v>
      </c>
      <c r="BF398" s="67">
        <f t="shared" si="286"/>
        <v>1.392555223109649E-2</v>
      </c>
      <c r="BG398" s="67">
        <f t="shared" si="286"/>
        <v>2.8800094510350524E-3</v>
      </c>
      <c r="BH398" s="67">
        <f t="shared" si="286"/>
        <v>4.3034559554201192E-4</v>
      </c>
      <c r="BI398" s="67">
        <f t="shared" si="286"/>
        <v>2.7726532023780205E-4</v>
      </c>
      <c r="BJ398" s="67">
        <f t="shared" si="286"/>
        <v>1.2824847178956756E-2</v>
      </c>
    </row>
    <row r="399" spans="4:62">
      <c r="D399" s="52">
        <f t="shared" si="260"/>
        <v>6.75</v>
      </c>
      <c r="E399" s="67">
        <f t="shared" si="287"/>
        <v>1.4317544150405383E-3</v>
      </c>
      <c r="F399" s="67">
        <f t="shared" si="288"/>
        <v>6.5277387017637981E-3</v>
      </c>
      <c r="G399" s="67">
        <f t="shared" si="289"/>
        <v>2.4997603922411503E-3</v>
      </c>
      <c r="H399" s="67">
        <f t="shared" si="290"/>
        <v>3.3661204313698875E-3</v>
      </c>
      <c r="I399" s="67">
        <f t="shared" si="291"/>
        <v>4.6189720142239656E-3</v>
      </c>
      <c r="J399" s="67">
        <f t="shared" si="292"/>
        <v>5.538574684694042E-2</v>
      </c>
      <c r="K399" s="67">
        <f t="shared" si="293"/>
        <v>2.0404770195259998E-2</v>
      </c>
      <c r="L399" s="67">
        <f t="shared" si="294"/>
        <v>1.5417695118316848E-3</v>
      </c>
      <c r="M399" s="67">
        <f t="shared" si="295"/>
        <v>2.2507606009151675E-3</v>
      </c>
      <c r="N399" s="67">
        <f t="shared" si="296"/>
        <v>1.9536365062037458E-2</v>
      </c>
      <c r="Q399" s="55">
        <f t="shared" si="297"/>
        <v>1.3170312446608174E-3</v>
      </c>
      <c r="R399" s="55">
        <f t="shared" si="267"/>
        <v>4.7062736345681189E-3</v>
      </c>
      <c r="S399" s="55">
        <f t="shared" si="268"/>
        <v>2.2542796430274005E-3</v>
      </c>
      <c r="T399" s="55">
        <f t="shared" si="269"/>
        <v>2.4901352003405437E-3</v>
      </c>
      <c r="U399" s="55">
        <f t="shared" si="270"/>
        <v>3.9361167154346802E-3</v>
      </c>
      <c r="V399" s="55">
        <f t="shared" si="271"/>
        <v>4.0906498825288677E-2</v>
      </c>
      <c r="W399" s="55">
        <f t="shared" si="272"/>
        <v>1.7492333066999266E-2</v>
      </c>
      <c r="X399" s="55">
        <f t="shared" si="273"/>
        <v>1.2184415418047619E-3</v>
      </c>
      <c r="Y399" s="55">
        <f t="shared" si="274"/>
        <v>1.9069174051327706E-3</v>
      </c>
      <c r="Z399" s="55">
        <f t="shared" si="275"/>
        <v>6.6264701972758612E-3</v>
      </c>
      <c r="AC399" s="55">
        <f t="shared" si="298"/>
        <v>1.5464775854202599E-3</v>
      </c>
      <c r="AD399" s="55">
        <f t="shared" si="276"/>
        <v>8.349203768959472E-3</v>
      </c>
      <c r="AE399" s="55">
        <f t="shared" si="277"/>
        <v>2.993660091432451E-3</v>
      </c>
      <c r="AF399" s="55">
        <f t="shared" si="278"/>
        <v>4.8360009730519819E-3</v>
      </c>
      <c r="AG399" s="55">
        <f t="shared" si="279"/>
        <v>5.3001423517331555E-3</v>
      </c>
      <c r="AH399" s="55">
        <f t="shared" si="280"/>
        <v>6.9864994868592115E-2</v>
      </c>
      <c r="AI399" s="55">
        <f t="shared" si="281"/>
        <v>2.3344240076880133E-2</v>
      </c>
      <c r="AJ399" s="55">
        <f t="shared" si="282"/>
        <v>1.9764204132800816E-3</v>
      </c>
      <c r="AK399" s="55">
        <f t="shared" si="283"/>
        <v>2.5351351639658552E-3</v>
      </c>
      <c r="AL399" s="55">
        <f t="shared" si="284"/>
        <v>3.2446259926799045E-2</v>
      </c>
      <c r="AO399" s="67">
        <f t="shared" si="285"/>
        <v>1.1472317037972092E-4</v>
      </c>
      <c r="AP399" s="67">
        <f t="shared" si="285"/>
        <v>1.8214650671956791E-3</v>
      </c>
      <c r="AQ399" s="67">
        <f t="shared" si="285"/>
        <v>2.4548074921374981E-4</v>
      </c>
      <c r="AR399" s="67">
        <f t="shared" si="285"/>
        <v>8.7598523102934379E-4</v>
      </c>
      <c r="AS399" s="67">
        <f t="shared" si="285"/>
        <v>6.8285529878928542E-4</v>
      </c>
      <c r="AT399" s="67">
        <f t="shared" si="285"/>
        <v>1.4479248021651743E-2</v>
      </c>
      <c r="AU399" s="67">
        <f t="shared" si="285"/>
        <v>2.9124371282607323E-3</v>
      </c>
      <c r="AV399" s="67">
        <f t="shared" si="285"/>
        <v>3.2332797002692292E-4</v>
      </c>
      <c r="AW399" s="67">
        <f t="shared" si="285"/>
        <v>3.4384319578239695E-4</v>
      </c>
      <c r="AX399" s="67">
        <f t="shared" si="285"/>
        <v>1.2909894864761597E-2</v>
      </c>
      <c r="BA399" s="67">
        <f t="shared" si="286"/>
        <v>1.1472317037972157E-4</v>
      </c>
      <c r="BB399" s="67">
        <f t="shared" si="286"/>
        <v>1.8214650671956739E-3</v>
      </c>
      <c r="BC399" s="67">
        <f t="shared" si="286"/>
        <v>4.9389969919130068E-4</v>
      </c>
      <c r="BD399" s="67">
        <f t="shared" si="286"/>
        <v>1.4698805416820944E-3</v>
      </c>
      <c r="BE399" s="67">
        <f t="shared" si="286"/>
        <v>6.8117033750918991E-4</v>
      </c>
      <c r="BF399" s="67">
        <f t="shared" si="286"/>
        <v>1.4479248021651694E-2</v>
      </c>
      <c r="BG399" s="67">
        <f t="shared" si="286"/>
        <v>2.9394698816201346E-3</v>
      </c>
      <c r="BH399" s="67">
        <f t="shared" si="286"/>
        <v>4.346509014483968E-4</v>
      </c>
      <c r="BI399" s="67">
        <f t="shared" si="286"/>
        <v>2.8437456305068767E-4</v>
      </c>
      <c r="BJ399" s="67">
        <f t="shared" si="286"/>
        <v>1.2909894864761587E-2</v>
      </c>
    </row>
    <row r="400" spans="4:62">
      <c r="D400" s="52">
        <f t="shared" si="260"/>
        <v>7</v>
      </c>
      <c r="E400" s="67">
        <f t="shared" si="287"/>
        <v>1.4332570272494257E-3</v>
      </c>
      <c r="F400" s="67">
        <f t="shared" si="288"/>
        <v>6.5620896986346936E-3</v>
      </c>
      <c r="G400" s="67">
        <f t="shared" si="289"/>
        <v>2.5460558546110024E-3</v>
      </c>
      <c r="H400" s="67">
        <f t="shared" si="290"/>
        <v>3.4055661292167663E-3</v>
      </c>
      <c r="I400" s="67">
        <f t="shared" si="291"/>
        <v>4.7150154959393446E-3</v>
      </c>
      <c r="J400" s="67">
        <f t="shared" si="292"/>
        <v>5.7576051601665547E-2</v>
      </c>
      <c r="K400" s="67">
        <f t="shared" si="293"/>
        <v>2.1041989127613538E-2</v>
      </c>
      <c r="L400" s="67">
        <f t="shared" si="294"/>
        <v>1.5794419041618938E-3</v>
      </c>
      <c r="M400" s="67">
        <f t="shared" si="295"/>
        <v>2.3186787001565332E-3</v>
      </c>
      <c r="N400" s="67">
        <f t="shared" si="296"/>
        <v>1.9766709426843374E-2</v>
      </c>
      <c r="Q400" s="55">
        <f t="shared" si="297"/>
        <v>1.3181073858599518E-3</v>
      </c>
      <c r="R400" s="55">
        <f t="shared" si="267"/>
        <v>4.7107724437188405E-3</v>
      </c>
      <c r="S400" s="55">
        <f t="shared" si="268"/>
        <v>2.2900788487311106E-3</v>
      </c>
      <c r="T400" s="55">
        <f t="shared" si="269"/>
        <v>2.5225992271015948E-3</v>
      </c>
      <c r="U400" s="55">
        <f t="shared" si="270"/>
        <v>4.0313396480903046E-3</v>
      </c>
      <c r="V400" s="55">
        <f t="shared" si="271"/>
        <v>4.2542448990707721E-2</v>
      </c>
      <c r="W400" s="55">
        <f t="shared" si="272"/>
        <v>1.8069855863132814E-2</v>
      </c>
      <c r="X400" s="55">
        <f t="shared" si="273"/>
        <v>1.2521470924124018E-3</v>
      </c>
      <c r="Y400" s="55">
        <f t="shared" si="274"/>
        <v>1.9689623714147734E-3</v>
      </c>
      <c r="Z400" s="55">
        <f t="shared" si="275"/>
        <v>6.7734020078315145E-3</v>
      </c>
      <c r="AC400" s="55">
        <f t="shared" si="298"/>
        <v>1.5484066686388999E-3</v>
      </c>
      <c r="AD400" s="55">
        <f t="shared" si="276"/>
        <v>8.4134069535505424E-3</v>
      </c>
      <c r="AE400" s="55">
        <f t="shared" si="277"/>
        <v>3.0499165741147117E-3</v>
      </c>
      <c r="AF400" s="55">
        <f t="shared" si="278"/>
        <v>4.8824283419846883E-3</v>
      </c>
      <c r="AG400" s="55">
        <f t="shared" si="279"/>
        <v>5.4012649062689273E-3</v>
      </c>
      <c r="AH400" s="55">
        <f t="shared" si="280"/>
        <v>7.2609654212623317E-2</v>
      </c>
      <c r="AI400" s="55">
        <f t="shared" si="281"/>
        <v>2.4041155145453665E-2</v>
      </c>
      <c r="AJ400" s="55">
        <f t="shared" si="282"/>
        <v>2.0178656256389497E-3</v>
      </c>
      <c r="AK400" s="55">
        <f t="shared" si="283"/>
        <v>2.6098405602531355E-3</v>
      </c>
      <c r="AL400" s="55">
        <f t="shared" si="284"/>
        <v>3.2760016845855222E-2</v>
      </c>
      <c r="AO400" s="67">
        <f t="shared" si="285"/>
        <v>1.151496413894738E-4</v>
      </c>
      <c r="AP400" s="67">
        <f t="shared" si="285"/>
        <v>1.8513172549158531E-3</v>
      </c>
      <c r="AQ400" s="67">
        <f t="shared" si="285"/>
        <v>2.5597700587989174E-4</v>
      </c>
      <c r="AR400" s="67">
        <f t="shared" si="285"/>
        <v>8.8296690211517141E-4</v>
      </c>
      <c r="AS400" s="67">
        <f t="shared" si="285"/>
        <v>6.8367584784904002E-4</v>
      </c>
      <c r="AT400" s="67">
        <f t="shared" si="285"/>
        <v>1.5033602610957826E-2</v>
      </c>
      <c r="AU400" s="67">
        <f t="shared" si="285"/>
        <v>2.9721332644807238E-3</v>
      </c>
      <c r="AV400" s="67">
        <f t="shared" si="285"/>
        <v>3.2729481174949195E-4</v>
      </c>
      <c r="AW400" s="67">
        <f t="shared" si="285"/>
        <v>3.4971632874175986E-4</v>
      </c>
      <c r="AX400" s="67">
        <f t="shared" si="285"/>
        <v>1.2993307419011859E-2</v>
      </c>
      <c r="BA400" s="67">
        <f t="shared" si="286"/>
        <v>1.1514964138947424E-4</v>
      </c>
      <c r="BB400" s="67">
        <f t="shared" si="286"/>
        <v>1.8513172549158487E-3</v>
      </c>
      <c r="BC400" s="67">
        <f t="shared" si="286"/>
        <v>5.0386071950370929E-4</v>
      </c>
      <c r="BD400" s="67">
        <f t="shared" si="286"/>
        <v>1.476862212767922E-3</v>
      </c>
      <c r="BE400" s="67">
        <f t="shared" si="286"/>
        <v>6.862494103295827E-4</v>
      </c>
      <c r="BF400" s="67">
        <f t="shared" si="286"/>
        <v>1.5033602610957771E-2</v>
      </c>
      <c r="BG400" s="67">
        <f t="shared" si="286"/>
        <v>2.9991660178401262E-3</v>
      </c>
      <c r="BH400" s="67">
        <f t="shared" si="286"/>
        <v>4.384237214770559E-4</v>
      </c>
      <c r="BI400" s="67">
        <f t="shared" si="286"/>
        <v>2.911618600966023E-4</v>
      </c>
      <c r="BJ400" s="67">
        <f t="shared" si="286"/>
        <v>1.2993307419011849E-2</v>
      </c>
    </row>
    <row r="401" spans="4:62">
      <c r="D401" s="52">
        <f t="shared" si="260"/>
        <v>7.25</v>
      </c>
      <c r="E401" s="67">
        <f t="shared" si="287"/>
        <v>1.4345596355423494E-3</v>
      </c>
      <c r="F401" s="67">
        <f t="shared" si="288"/>
        <v>6.5956440422107552E-3</v>
      </c>
      <c r="G401" s="67">
        <f t="shared" si="289"/>
        <v>2.5917047444849288E-3</v>
      </c>
      <c r="H401" s="67">
        <f t="shared" si="290"/>
        <v>3.4451719356602632E-3</v>
      </c>
      <c r="I401" s="67">
        <f t="shared" si="291"/>
        <v>4.8085112723318234E-3</v>
      </c>
      <c r="J401" s="67">
        <f t="shared" si="292"/>
        <v>5.9754329020678343E-2</v>
      </c>
      <c r="K401" s="67">
        <f t="shared" si="293"/>
        <v>2.1679875905109898E-2</v>
      </c>
      <c r="L401" s="67">
        <f t="shared" si="294"/>
        <v>1.6166762942924158E-3</v>
      </c>
      <c r="M401" s="67">
        <f t="shared" si="295"/>
        <v>2.3860150499055671E-3</v>
      </c>
      <c r="N401" s="67">
        <f t="shared" si="296"/>
        <v>1.9992934115787654E-2</v>
      </c>
      <c r="Q401" s="55">
        <f t="shared" si="297"/>
        <v>1.3189962205197271E-3</v>
      </c>
      <c r="R401" s="55">
        <f t="shared" si="267"/>
        <v>4.7143172827022106E-3</v>
      </c>
      <c r="S401" s="55">
        <f t="shared" si="268"/>
        <v>2.3259272715707964E-3</v>
      </c>
      <c r="T401" s="55">
        <f t="shared" si="269"/>
        <v>2.55512372077941E-3</v>
      </c>
      <c r="U401" s="55">
        <f t="shared" si="270"/>
        <v>4.1239738459457635E-3</v>
      </c>
      <c r="V401" s="55">
        <f t="shared" si="271"/>
        <v>4.4165491856738834E-2</v>
      </c>
      <c r="W401" s="55">
        <f t="shared" si="272"/>
        <v>1.8647732230229305E-2</v>
      </c>
      <c r="X401" s="55">
        <f t="shared" si="273"/>
        <v>1.285870484095344E-3</v>
      </c>
      <c r="Y401" s="55">
        <f t="shared" si="274"/>
        <v>2.0309169507505649E-3</v>
      </c>
      <c r="Z401" s="55">
        <f t="shared" si="275"/>
        <v>6.91772349472975E-3</v>
      </c>
      <c r="AC401" s="55">
        <f t="shared" si="298"/>
        <v>1.5501230505649722E-3</v>
      </c>
      <c r="AD401" s="55">
        <f t="shared" si="276"/>
        <v>8.4769708017192955E-3</v>
      </c>
      <c r="AE401" s="55">
        <f t="shared" si="277"/>
        <v>3.1047322603971945E-3</v>
      </c>
      <c r="AF401" s="55">
        <f t="shared" si="278"/>
        <v>4.9291154611938674E-3</v>
      </c>
      <c r="AG401" s="55">
        <f t="shared" si="279"/>
        <v>5.5006639617426294E-3</v>
      </c>
      <c r="AH401" s="55">
        <f t="shared" si="280"/>
        <v>7.5343166184617796E-2</v>
      </c>
      <c r="AI401" s="55">
        <f t="shared" si="281"/>
        <v>2.4739052333349894E-2</v>
      </c>
      <c r="AJ401" s="55">
        <f t="shared" si="282"/>
        <v>2.0583813103725378E-3</v>
      </c>
      <c r="AK401" s="55">
        <f t="shared" si="283"/>
        <v>2.6836409666328239E-3</v>
      </c>
      <c r="AL401" s="55">
        <f t="shared" si="284"/>
        <v>3.3068144736845544E-2</v>
      </c>
      <c r="AO401" s="67">
        <f t="shared" si="285"/>
        <v>1.1556341502262234E-4</v>
      </c>
      <c r="AP401" s="67">
        <f t="shared" si="285"/>
        <v>1.8813267595085446E-3</v>
      </c>
      <c r="AQ401" s="67">
        <f t="shared" si="285"/>
        <v>2.6577747291413236E-4</v>
      </c>
      <c r="AR401" s="67">
        <f t="shared" si="285"/>
        <v>8.9004821488085318E-4</v>
      </c>
      <c r="AS401" s="67">
        <f t="shared" si="285"/>
        <v>6.8453742638605996E-4</v>
      </c>
      <c r="AT401" s="67">
        <f t="shared" si="285"/>
        <v>1.5588837163939509E-2</v>
      </c>
      <c r="AU401" s="67">
        <f t="shared" si="285"/>
        <v>3.0321436748805934E-3</v>
      </c>
      <c r="AV401" s="67">
        <f t="shared" si="285"/>
        <v>3.3080581019707175E-4</v>
      </c>
      <c r="AW401" s="67">
        <f t="shared" si="285"/>
        <v>3.5509809915500222E-4</v>
      </c>
      <c r="AX401" s="67">
        <f t="shared" si="285"/>
        <v>1.3075210621057903E-2</v>
      </c>
      <c r="BA401" s="67">
        <f t="shared" si="286"/>
        <v>1.1556341502262277E-4</v>
      </c>
      <c r="BB401" s="67">
        <f t="shared" si="286"/>
        <v>1.8813267595085403E-3</v>
      </c>
      <c r="BC401" s="67">
        <f t="shared" si="286"/>
        <v>5.130275159122657E-4</v>
      </c>
      <c r="BD401" s="67">
        <f t="shared" si="286"/>
        <v>1.4839435255336042E-3</v>
      </c>
      <c r="BE401" s="67">
        <f t="shared" si="286"/>
        <v>6.9215268941080592E-4</v>
      </c>
      <c r="BF401" s="67">
        <f t="shared" si="286"/>
        <v>1.5588837163939454E-2</v>
      </c>
      <c r="BG401" s="67">
        <f t="shared" si="286"/>
        <v>3.0591764282399958E-3</v>
      </c>
      <c r="BH401" s="67">
        <f t="shared" si="286"/>
        <v>4.4170501608012196E-4</v>
      </c>
      <c r="BI401" s="67">
        <f t="shared" si="286"/>
        <v>2.9762591672725675E-4</v>
      </c>
      <c r="BJ401" s="67">
        <f t="shared" si="286"/>
        <v>1.3075210621057889E-2</v>
      </c>
    </row>
    <row r="402" spans="4:62">
      <c r="D402" s="52">
        <f t="shared" si="260"/>
        <v>7.5</v>
      </c>
      <c r="E402" s="67">
        <f t="shared" si="287"/>
        <v>1.4356789069123067E-3</v>
      </c>
      <c r="F402" s="67">
        <f t="shared" si="288"/>
        <v>6.6284681202665521E-3</v>
      </c>
      <c r="G402" s="67">
        <f t="shared" si="289"/>
        <v>2.6367609429042566E-3</v>
      </c>
      <c r="H402" s="67">
        <f t="shared" si="290"/>
        <v>3.4849778778495329E-3</v>
      </c>
      <c r="I402" s="67">
        <f t="shared" si="291"/>
        <v>4.8996716521783109E-3</v>
      </c>
      <c r="J402" s="67">
        <f t="shared" si="292"/>
        <v>6.191790115475921E-2</v>
      </c>
      <c r="K402" s="67">
        <f t="shared" si="293"/>
        <v>2.231859748903478E-2</v>
      </c>
      <c r="L402" s="67">
        <f t="shared" si="294"/>
        <v>1.6535091824065582E-3</v>
      </c>
      <c r="M402" s="67">
        <f t="shared" si="295"/>
        <v>2.452817918292213E-3</v>
      </c>
      <c r="N402" s="67">
        <f t="shared" si="296"/>
        <v>2.0215382435192102E-2</v>
      </c>
      <c r="Q402" s="55">
        <f t="shared" si="297"/>
        <v>1.319713357518423E-3</v>
      </c>
      <c r="R402" s="55">
        <f t="shared" si="267"/>
        <v>4.716987649032175E-3</v>
      </c>
      <c r="S402" s="55">
        <f t="shared" si="268"/>
        <v>2.3618372158304515E-3</v>
      </c>
      <c r="T402" s="55">
        <f t="shared" si="269"/>
        <v>2.58772379810318E-3</v>
      </c>
      <c r="U402" s="55">
        <f t="shared" si="270"/>
        <v>4.2141045074371424E-3</v>
      </c>
      <c r="V402" s="55">
        <f t="shared" si="271"/>
        <v>4.5772727504205128E-2</v>
      </c>
      <c r="W402" s="55">
        <f t="shared" si="272"/>
        <v>1.9226050561029467E-2</v>
      </c>
      <c r="X402" s="55">
        <f t="shared" si="273"/>
        <v>1.3196161771224138E-3</v>
      </c>
      <c r="Y402" s="55">
        <f t="shared" si="274"/>
        <v>2.0927886753856631E-3</v>
      </c>
      <c r="Z402" s="55">
        <f t="shared" si="275"/>
        <v>7.0596521849420196E-3</v>
      </c>
      <c r="AC402" s="55">
        <f t="shared" si="298"/>
        <v>1.5516444563061906E-3</v>
      </c>
      <c r="AD402" s="55">
        <f t="shared" si="276"/>
        <v>8.539948591500925E-3</v>
      </c>
      <c r="AE402" s="55">
        <f t="shared" si="277"/>
        <v>3.1582272166465475E-3</v>
      </c>
      <c r="AF402" s="55">
        <f t="shared" si="278"/>
        <v>4.9761272682486363E-3</v>
      </c>
      <c r="AG402" s="55">
        <f t="shared" si="279"/>
        <v>5.5984831430761018E-3</v>
      </c>
      <c r="AH402" s="55">
        <f t="shared" si="280"/>
        <v>7.8063074805313243E-2</v>
      </c>
      <c r="AI402" s="55">
        <f t="shared" si="281"/>
        <v>2.5438177170399496E-2</v>
      </c>
      <c r="AJ402" s="55">
        <f t="shared" si="282"/>
        <v>2.0980449281162859E-3</v>
      </c>
      <c r="AK402" s="55">
        <f t="shared" si="283"/>
        <v>2.756583356586574E-3</v>
      </c>
      <c r="AL402" s="55">
        <f t="shared" si="284"/>
        <v>3.337111268544217E-2</v>
      </c>
      <c r="AO402" s="67">
        <f t="shared" si="285"/>
        <v>1.1596554939388368E-4</v>
      </c>
      <c r="AP402" s="67">
        <f t="shared" si="285"/>
        <v>1.9114804712343772E-3</v>
      </c>
      <c r="AQ402" s="67">
        <f t="shared" si="285"/>
        <v>2.7492372707380508E-4</v>
      </c>
      <c r="AR402" s="67">
        <f t="shared" si="285"/>
        <v>8.9725407974635286E-4</v>
      </c>
      <c r="AS402" s="67">
        <f t="shared" si="285"/>
        <v>6.8556714474116848E-4</v>
      </c>
      <c r="AT402" s="67">
        <f t="shared" si="285"/>
        <v>1.6145173650554082E-2</v>
      </c>
      <c r="AU402" s="67">
        <f t="shared" si="285"/>
        <v>3.0925469280053131E-3</v>
      </c>
      <c r="AV402" s="67">
        <f t="shared" si="285"/>
        <v>3.3389300528414447E-4</v>
      </c>
      <c r="AW402" s="67">
        <f t="shared" si="285"/>
        <v>3.600292429065499E-4</v>
      </c>
      <c r="AX402" s="67">
        <f t="shared" si="285"/>
        <v>1.3155730250250082E-2</v>
      </c>
      <c r="BA402" s="67">
        <f t="shared" si="286"/>
        <v>1.1596554939388389E-4</v>
      </c>
      <c r="BB402" s="67">
        <f t="shared" si="286"/>
        <v>1.9114804712343728E-3</v>
      </c>
      <c r="BC402" s="67">
        <f t="shared" si="286"/>
        <v>5.2146627374229093E-4</v>
      </c>
      <c r="BD402" s="67">
        <f t="shared" si="286"/>
        <v>1.4911493903991034E-3</v>
      </c>
      <c r="BE402" s="67">
        <f t="shared" si="286"/>
        <v>6.9881149089779087E-4</v>
      </c>
      <c r="BF402" s="67">
        <f t="shared" si="286"/>
        <v>1.6145173650554033E-2</v>
      </c>
      <c r="BG402" s="67">
        <f t="shared" si="286"/>
        <v>3.1195796813647154E-3</v>
      </c>
      <c r="BH402" s="67">
        <f t="shared" si="286"/>
        <v>4.4453574570972772E-4</v>
      </c>
      <c r="BI402" s="67">
        <f t="shared" si="286"/>
        <v>3.0376543829436099E-4</v>
      </c>
      <c r="BJ402" s="67">
        <f t="shared" si="286"/>
        <v>1.3155730250250068E-2</v>
      </c>
    </row>
    <row r="403" spans="4:62">
      <c r="D403" s="52">
        <f t="shared" si="260"/>
        <v>7.75</v>
      </c>
      <c r="E403" s="67">
        <f t="shared" si="287"/>
        <v>1.4366315083522941E-3</v>
      </c>
      <c r="F403" s="67">
        <f t="shared" si="288"/>
        <v>6.6606283205766538E-3</v>
      </c>
      <c r="G403" s="67">
        <f t="shared" si="289"/>
        <v>2.6812783309103131E-3</v>
      </c>
      <c r="H403" s="67">
        <f t="shared" si="290"/>
        <v>3.52502398293373E-3</v>
      </c>
      <c r="I403" s="67">
        <f t="shared" si="291"/>
        <v>4.988708944255715E-3</v>
      </c>
      <c r="J403" s="67">
        <f t="shared" si="292"/>
        <v>6.4064223838298795E-2</v>
      </c>
      <c r="K403" s="67">
        <f t="shared" si="293"/>
        <v>2.2958320840673892E-2</v>
      </c>
      <c r="L403" s="67">
        <f t="shared" si="294"/>
        <v>1.6899770686876281E-3</v>
      </c>
      <c r="M403" s="67">
        <f t="shared" si="295"/>
        <v>2.5191355734464141E-3</v>
      </c>
      <c r="N403" s="67">
        <f t="shared" si="296"/>
        <v>2.0434397691378517E-2</v>
      </c>
      <c r="Q403" s="55">
        <f t="shared" si="297"/>
        <v>1.3202744057343196E-3</v>
      </c>
      <c r="R403" s="55">
        <f t="shared" si="267"/>
        <v>4.7188630402226796E-3</v>
      </c>
      <c r="S403" s="55">
        <f t="shared" si="268"/>
        <v>2.3978209857940698E-3</v>
      </c>
      <c r="T403" s="55">
        <f t="shared" si="269"/>
        <v>2.6204145758020963E-3</v>
      </c>
      <c r="U403" s="55">
        <f t="shared" si="270"/>
        <v>4.3018168310005279E-3</v>
      </c>
      <c r="V403" s="55">
        <f t="shared" si="271"/>
        <v>4.7361388992507379E-2</v>
      </c>
      <c r="W403" s="55">
        <f t="shared" si="272"/>
        <v>1.9804899248274041E-2</v>
      </c>
      <c r="X403" s="55">
        <f t="shared" si="273"/>
        <v>1.3533886317624365E-3</v>
      </c>
      <c r="Y403" s="55">
        <f t="shared" si="274"/>
        <v>2.1545850775655851E-3</v>
      </c>
      <c r="Z403" s="55">
        <f t="shared" si="275"/>
        <v>7.1994056054397746E-3</v>
      </c>
      <c r="AC403" s="55">
        <f t="shared" si="298"/>
        <v>1.5529886109702691E-3</v>
      </c>
      <c r="AD403" s="55">
        <f t="shared" si="276"/>
        <v>8.6023936009306246E-3</v>
      </c>
      <c r="AE403" s="55">
        <f t="shared" si="277"/>
        <v>3.2105215092294186E-3</v>
      </c>
      <c r="AF403" s="55">
        <f t="shared" si="278"/>
        <v>5.0235287007181139E-3</v>
      </c>
      <c r="AG403" s="55">
        <f t="shared" si="279"/>
        <v>5.694866075191183E-3</v>
      </c>
      <c r="AH403" s="55">
        <f t="shared" si="280"/>
        <v>8.0767058684090176E-2</v>
      </c>
      <c r="AI403" s="55">
        <f t="shared" si="281"/>
        <v>2.6138775186433146E-2</v>
      </c>
      <c r="AJ403" s="55">
        <f t="shared" si="282"/>
        <v>2.136933939505634E-3</v>
      </c>
      <c r="AK403" s="55">
        <f t="shared" si="283"/>
        <v>2.8287147035960408E-3</v>
      </c>
      <c r="AL403" s="55">
        <f t="shared" si="284"/>
        <v>3.3669389777317246E-2</v>
      </c>
      <c r="AO403" s="67">
        <f t="shared" si="285"/>
        <v>1.1635710261797454E-4</v>
      </c>
      <c r="AP403" s="67">
        <f t="shared" si="285"/>
        <v>1.9417652803539742E-3</v>
      </c>
      <c r="AQ403" s="67">
        <f t="shared" si="285"/>
        <v>2.8345734511624329E-4</v>
      </c>
      <c r="AR403" s="67">
        <f t="shared" si="285"/>
        <v>9.0460940713163376E-4</v>
      </c>
      <c r="AS403" s="67">
        <f t="shared" si="285"/>
        <v>6.8689211325518706E-4</v>
      </c>
      <c r="AT403" s="67">
        <f t="shared" si="285"/>
        <v>1.6702834845791416E-2</v>
      </c>
      <c r="AU403" s="67">
        <f t="shared" si="285"/>
        <v>3.1534215923998514E-3</v>
      </c>
      <c r="AV403" s="67">
        <f t="shared" si="285"/>
        <v>3.3658843692519163E-4</v>
      </c>
      <c r="AW403" s="67">
        <f t="shared" si="285"/>
        <v>3.6455049588082896E-4</v>
      </c>
      <c r="AX403" s="67">
        <f t="shared" si="285"/>
        <v>1.3234992085938743E-2</v>
      </c>
      <c r="BA403" s="67">
        <f t="shared" si="286"/>
        <v>1.1635710261797497E-4</v>
      </c>
      <c r="BB403" s="67">
        <f t="shared" si="286"/>
        <v>1.9417652803539708E-3</v>
      </c>
      <c r="BC403" s="67">
        <f t="shared" si="286"/>
        <v>5.2924317831910556E-4</v>
      </c>
      <c r="BD403" s="67">
        <f t="shared" si="286"/>
        <v>1.4985047177843839E-3</v>
      </c>
      <c r="BE403" s="67">
        <f t="shared" si="286"/>
        <v>7.0615713093546799E-4</v>
      </c>
      <c r="BF403" s="67">
        <f t="shared" si="286"/>
        <v>1.6702834845791381E-2</v>
      </c>
      <c r="BG403" s="67">
        <f t="shared" si="286"/>
        <v>3.1804543457592538E-3</v>
      </c>
      <c r="BH403" s="67">
        <f t="shared" si="286"/>
        <v>4.469568708180059E-4</v>
      </c>
      <c r="BI403" s="67">
        <f t="shared" si="286"/>
        <v>3.0957913014962668E-4</v>
      </c>
      <c r="BJ403" s="67">
        <f t="shared" si="286"/>
        <v>1.3234992085938729E-2</v>
      </c>
    </row>
    <row r="404" spans="4:62">
      <c r="D404" s="52">
        <f t="shared" si="260"/>
        <v>8</v>
      </c>
      <c r="E404" s="67">
        <f t="shared" si="287"/>
        <v>1.4374341068553091E-3</v>
      </c>
      <c r="F404" s="67">
        <f t="shared" si="288"/>
        <v>6.6921910309156304E-3</v>
      </c>
      <c r="G404" s="67">
        <f t="shared" si="289"/>
        <v>2.7253107895444254E-3</v>
      </c>
      <c r="H404" s="67">
        <f t="shared" si="290"/>
        <v>3.5653502780620093E-3</v>
      </c>
      <c r="I404" s="67">
        <f t="shared" si="291"/>
        <v>5.0758354573409437E-3</v>
      </c>
      <c r="J404" s="67">
        <f t="shared" si="292"/>
        <v>6.6190886689297984E-2</v>
      </c>
      <c r="K404" s="67">
        <f t="shared" si="293"/>
        <v>2.3599212921312937E-2</v>
      </c>
      <c r="L404" s="67">
        <f t="shared" si="294"/>
        <v>1.7261164533189329E-3</v>
      </c>
      <c r="M404" s="67">
        <f t="shared" si="295"/>
        <v>2.5850162834981133E-3</v>
      </c>
      <c r="N404" s="67">
        <f t="shared" si="296"/>
        <v>2.0650323190668708E-2</v>
      </c>
      <c r="Q404" s="55">
        <f t="shared" si="297"/>
        <v>1.3206949740456966E-3</v>
      </c>
      <c r="R404" s="55">
        <f t="shared" si="267"/>
        <v>4.7200229537876712E-3</v>
      </c>
      <c r="S404" s="55">
        <f t="shared" si="268"/>
        <v>2.433890885745645E-3</v>
      </c>
      <c r="T404" s="55">
        <f t="shared" si="269"/>
        <v>2.6532111706053501E-3</v>
      </c>
      <c r="U404" s="55">
        <f t="shared" si="270"/>
        <v>4.3871960150720065E-3</v>
      </c>
      <c r="V404" s="55">
        <f t="shared" si="271"/>
        <v>4.8928842359624025E-2</v>
      </c>
      <c r="W404" s="55">
        <f t="shared" si="272"/>
        <v>2.0384366684703756E-2</v>
      </c>
      <c r="X404" s="55">
        <f t="shared" si="273"/>
        <v>1.3871923082842377E-3</v>
      </c>
      <c r="Y404" s="55">
        <f t="shared" si="274"/>
        <v>2.2163136895358491E-3</v>
      </c>
      <c r="Z404" s="55">
        <f t="shared" si="275"/>
        <v>7.3372012831944668E-3</v>
      </c>
      <c r="AC404" s="55">
        <f t="shared" si="298"/>
        <v>1.5541732396649219E-3</v>
      </c>
      <c r="AD404" s="55">
        <f t="shared" si="276"/>
        <v>8.6643591080435862E-3</v>
      </c>
      <c r="AE404" s="55">
        <f t="shared" si="277"/>
        <v>3.2617352045124569E-3</v>
      </c>
      <c r="AF404" s="55">
        <f t="shared" si="278"/>
        <v>5.0713846961714191E-3</v>
      </c>
      <c r="AG404" s="55">
        <f t="shared" si="279"/>
        <v>5.7899563830097122E-3</v>
      </c>
      <c r="AH404" s="55">
        <f t="shared" si="280"/>
        <v>8.3452931018971901E-2</v>
      </c>
      <c r="AI404" s="55">
        <f t="shared" si="281"/>
        <v>2.6841091911281516E-2</v>
      </c>
      <c r="AJ404" s="55">
        <f t="shared" si="282"/>
        <v>2.1751258051760222E-3</v>
      </c>
      <c r="AK404" s="55">
        <f t="shared" si="283"/>
        <v>2.9000819811428775E-3</v>
      </c>
      <c r="AL404" s="55">
        <f t="shared" si="284"/>
        <v>3.3963445098142933E-2</v>
      </c>
      <c r="AO404" s="67">
        <f t="shared" ref="AO404:AX429" si="299">E404-Q404</f>
        <v>1.1673913280961252E-4</v>
      </c>
      <c r="AP404" s="67">
        <f t="shared" si="299"/>
        <v>1.9721680771279592E-3</v>
      </c>
      <c r="AQ404" s="67">
        <f t="shared" si="299"/>
        <v>2.914199037987804E-4</v>
      </c>
      <c r="AR404" s="67">
        <f t="shared" si="299"/>
        <v>9.121391074566592E-4</v>
      </c>
      <c r="AS404" s="67">
        <f t="shared" si="299"/>
        <v>6.8863944226893719E-4</v>
      </c>
      <c r="AT404" s="67">
        <f t="shared" si="299"/>
        <v>1.7262044329673959E-2</v>
      </c>
      <c r="AU404" s="67">
        <f t="shared" si="299"/>
        <v>3.2148462366091805E-3</v>
      </c>
      <c r="AV404" s="67">
        <f t="shared" si="299"/>
        <v>3.3892414503469519E-4</v>
      </c>
      <c r="AW404" s="67">
        <f t="shared" si="299"/>
        <v>3.6870259396226419E-4</v>
      </c>
      <c r="AX404" s="67">
        <f t="shared" si="299"/>
        <v>1.3313121907474242E-2</v>
      </c>
      <c r="BA404" s="67">
        <f t="shared" ref="BA404:BJ429" si="300">AC404-E404</f>
        <v>1.1673913280961274E-4</v>
      </c>
      <c r="BB404" s="67">
        <f t="shared" si="300"/>
        <v>1.9721680771279558E-3</v>
      </c>
      <c r="BC404" s="67">
        <f t="shared" si="300"/>
        <v>5.3642441496803148E-4</v>
      </c>
      <c r="BD404" s="67">
        <f t="shared" si="300"/>
        <v>1.5060344181094098E-3</v>
      </c>
      <c r="BE404" s="67">
        <f t="shared" si="300"/>
        <v>7.1412092566876858E-4</v>
      </c>
      <c r="BF404" s="67">
        <f t="shared" si="300"/>
        <v>1.7262044329673917E-2</v>
      </c>
      <c r="BG404" s="67">
        <f t="shared" si="300"/>
        <v>3.2418789899685795E-3</v>
      </c>
      <c r="BH404" s="67">
        <f t="shared" si="300"/>
        <v>4.4900935185708925E-4</v>
      </c>
      <c r="BI404" s="67">
        <f t="shared" si="300"/>
        <v>3.1506569764476423E-4</v>
      </c>
      <c r="BJ404" s="67">
        <f t="shared" si="300"/>
        <v>1.3313121907474225E-2</v>
      </c>
    </row>
    <row r="405" spans="4:62">
      <c r="D405" s="52">
        <f t="shared" si="260"/>
        <v>8.25</v>
      </c>
      <c r="E405" s="67">
        <f t="shared" si="287"/>
        <v>1.4381033694143483E-3</v>
      </c>
      <c r="F405" s="67">
        <f t="shared" si="288"/>
        <v>6.7232226390580505E-3</v>
      </c>
      <c r="G405" s="67">
        <f t="shared" si="289"/>
        <v>2.7689121998479204E-3</v>
      </c>
      <c r="H405" s="67">
        <f t="shared" si="290"/>
        <v>3.6059967903835249E-3</v>
      </c>
      <c r="I405" s="67">
        <f t="shared" si="291"/>
        <v>5.161263500210905E-3</v>
      </c>
      <c r="J405" s="67">
        <f t="shared" si="292"/>
        <v>6.8295613109367881E-2</v>
      </c>
      <c r="K405" s="67">
        <f t="shared" si="293"/>
        <v>2.4241440692237617E-2</v>
      </c>
      <c r="L405" s="67">
        <f t="shared" si="294"/>
        <v>1.7619638364837799E-3</v>
      </c>
      <c r="M405" s="67">
        <f t="shared" si="295"/>
        <v>2.6505083165772546E-3</v>
      </c>
      <c r="N405" s="67">
        <f t="shared" si="296"/>
        <v>2.0863502239384473E-2</v>
      </c>
      <c r="Q405" s="55">
        <f t="shared" si="297"/>
        <v>1.3209906713308342E-3</v>
      </c>
      <c r="R405" s="55">
        <f t="shared" si="267"/>
        <v>4.7205468872410948E-3</v>
      </c>
      <c r="S405" s="55">
        <f t="shared" si="268"/>
        <v>2.4700592199691715E-3</v>
      </c>
      <c r="T405" s="55">
        <f t="shared" si="269"/>
        <v>2.6861286992421319E-3</v>
      </c>
      <c r="U405" s="55">
        <f t="shared" si="270"/>
        <v>4.4703272580876646E-3</v>
      </c>
      <c r="V405" s="55">
        <f t="shared" si="271"/>
        <v>5.0472586622111175E-2</v>
      </c>
      <c r="W405" s="55">
        <f t="shared" si="272"/>
        <v>2.0964541263059352E-2</v>
      </c>
      <c r="X405" s="55">
        <f t="shared" si="273"/>
        <v>1.4210316669566432E-3</v>
      </c>
      <c r="Y405" s="55">
        <f t="shared" si="274"/>
        <v>2.2779820435419721E-3</v>
      </c>
      <c r="Z405" s="55">
        <f t="shared" si="275"/>
        <v>7.4732567451775474E-3</v>
      </c>
      <c r="AC405" s="55">
        <f t="shared" si="298"/>
        <v>1.5552160674978627E-3</v>
      </c>
      <c r="AD405" s="55">
        <f t="shared" si="276"/>
        <v>8.7258983908750035E-3</v>
      </c>
      <c r="AE405" s="55">
        <f t="shared" si="277"/>
        <v>3.3119883688623097E-3</v>
      </c>
      <c r="AF405" s="55">
        <f t="shared" si="278"/>
        <v>5.1197601921776689E-3</v>
      </c>
      <c r="AG405" s="55">
        <f t="shared" si="279"/>
        <v>5.8838976914535289E-3</v>
      </c>
      <c r="AH405" s="55">
        <f t="shared" si="280"/>
        <v>8.6118639596624552E-2</v>
      </c>
      <c r="AI405" s="55">
        <f t="shared" si="281"/>
        <v>2.7545372874775285E-2</v>
      </c>
      <c r="AJ405" s="55">
        <f t="shared" si="282"/>
        <v>2.2126979857628906E-3</v>
      </c>
      <c r="AK405" s="55">
        <f t="shared" si="283"/>
        <v>2.9707321627087386E-3</v>
      </c>
      <c r="AL405" s="55">
        <f t="shared" si="284"/>
        <v>3.4253747733591383E-2</v>
      </c>
      <c r="AO405" s="67">
        <f t="shared" si="299"/>
        <v>1.1711269808351412E-4</v>
      </c>
      <c r="AP405" s="67">
        <f t="shared" si="299"/>
        <v>2.0026757518169557E-3</v>
      </c>
      <c r="AQ405" s="67">
        <f t="shared" si="299"/>
        <v>2.9885297987874895E-4</v>
      </c>
      <c r="AR405" s="67">
        <f t="shared" si="299"/>
        <v>9.1986809114139294E-4</v>
      </c>
      <c r="AS405" s="67">
        <f t="shared" si="299"/>
        <v>6.9093624212324036E-4</v>
      </c>
      <c r="AT405" s="67">
        <f t="shared" si="299"/>
        <v>1.7823026487256706E-2</v>
      </c>
      <c r="AU405" s="67">
        <f t="shared" si="299"/>
        <v>3.2768994291782656E-3</v>
      </c>
      <c r="AV405" s="67">
        <f t="shared" si="299"/>
        <v>3.4093216952713664E-4</v>
      </c>
      <c r="AW405" s="67">
        <f t="shared" si="299"/>
        <v>3.7252627303528251E-4</v>
      </c>
      <c r="AX405" s="67">
        <f t="shared" si="299"/>
        <v>1.3390245494206926E-2</v>
      </c>
      <c r="BA405" s="67">
        <f t="shared" si="300"/>
        <v>1.1711269808351433E-4</v>
      </c>
      <c r="BB405" s="67">
        <f t="shared" si="300"/>
        <v>2.0026757518169531E-3</v>
      </c>
      <c r="BC405" s="67">
        <f t="shared" si="300"/>
        <v>5.4307616901438927E-4</v>
      </c>
      <c r="BD405" s="67">
        <f t="shared" si="300"/>
        <v>1.513763401794144E-3</v>
      </c>
      <c r="BE405" s="67">
        <f t="shared" si="300"/>
        <v>7.2263419124262394E-4</v>
      </c>
      <c r="BF405" s="67">
        <f t="shared" si="300"/>
        <v>1.7823026487256671E-2</v>
      </c>
      <c r="BG405" s="67">
        <f t="shared" si="300"/>
        <v>3.303932182537668E-3</v>
      </c>
      <c r="BH405" s="67">
        <f t="shared" si="300"/>
        <v>4.5073414927911072E-4</v>
      </c>
      <c r="BI405" s="67">
        <f t="shared" si="300"/>
        <v>3.2022384613148401E-4</v>
      </c>
      <c r="BJ405" s="67">
        <f t="shared" si="300"/>
        <v>1.339024549420691E-2</v>
      </c>
    </row>
    <row r="406" spans="4:62">
      <c r="D406" s="52">
        <f t="shared" si="260"/>
        <v>8.5</v>
      </c>
      <c r="E406" s="67">
        <f t="shared" si="287"/>
        <v>1.4386559630224088E-3</v>
      </c>
      <c r="F406" s="67">
        <f t="shared" si="288"/>
        <v>6.7537895327784842E-3</v>
      </c>
      <c r="G406" s="67">
        <f t="shared" si="289"/>
        <v>2.8121364428621257E-3</v>
      </c>
      <c r="H406" s="67">
        <f t="shared" si="290"/>
        <v>3.6470035470474319E-3</v>
      </c>
      <c r="I406" s="67">
        <f t="shared" si="291"/>
        <v>5.2452053816425077E-3</v>
      </c>
      <c r="J406" s="67">
        <f t="shared" si="292"/>
        <v>7.0376260283729841E-2</v>
      </c>
      <c r="K406" s="67">
        <f t="shared" si="293"/>
        <v>2.488517111473364E-2</v>
      </c>
      <c r="L406" s="67">
        <f t="shared" si="294"/>
        <v>1.7975557183654762E-3</v>
      </c>
      <c r="M406" s="67">
        <f t="shared" si="295"/>
        <v>2.7156599408137811E-3</v>
      </c>
      <c r="N406" s="67">
        <f t="shared" si="296"/>
        <v>2.107427814384762E-2</v>
      </c>
      <c r="Q406" s="55">
        <f t="shared" si="297"/>
        <v>1.3211771064680121E-3</v>
      </c>
      <c r="R406" s="55">
        <f t="shared" si="267"/>
        <v>4.7206597961291577E-3</v>
      </c>
      <c r="S406" s="55">
        <f t="shared" si="268"/>
        <v>2.5063382927486425E-3</v>
      </c>
      <c r="T406" s="55">
        <f t="shared" si="269"/>
        <v>2.7191822784416331E-3</v>
      </c>
      <c r="U406" s="55">
        <f t="shared" si="270"/>
        <v>4.5512957584835879E-3</v>
      </c>
      <c r="V406" s="55">
        <f t="shared" si="271"/>
        <v>5.19902537751026E-2</v>
      </c>
      <c r="W406" s="55">
        <f t="shared" si="272"/>
        <v>2.1545511376081562E-2</v>
      </c>
      <c r="X406" s="55">
        <f t="shared" si="273"/>
        <v>1.4549111680484783E-3</v>
      </c>
      <c r="Y406" s="55">
        <f t="shared" si="274"/>
        <v>2.3395976718294719E-3</v>
      </c>
      <c r="Z406" s="55">
        <f t="shared" si="275"/>
        <v>7.6077895183604676E-3</v>
      </c>
      <c r="AC406" s="55">
        <f t="shared" si="298"/>
        <v>1.5561348195768055E-3</v>
      </c>
      <c r="AD406" s="55">
        <f t="shared" si="276"/>
        <v>8.7870647274600686E-3</v>
      </c>
      <c r="AE406" s="55">
        <f t="shared" si="277"/>
        <v>3.3614010686456256E-3</v>
      </c>
      <c r="AF406" s="55">
        <f t="shared" si="278"/>
        <v>5.1687201263059812E-3</v>
      </c>
      <c r="AG406" s="55">
        <f t="shared" si="279"/>
        <v>5.9768336254444714E-3</v>
      </c>
      <c r="AH406" s="55">
        <f t="shared" si="280"/>
        <v>8.8762266792357047E-2</v>
      </c>
      <c r="AI406" s="55">
        <f t="shared" si="281"/>
        <v>2.8251863606745125E-2</v>
      </c>
      <c r="AJ406" s="55">
        <f t="shared" si="282"/>
        <v>2.249727941901679E-3</v>
      </c>
      <c r="AK406" s="55">
        <f t="shared" si="283"/>
        <v>3.0407122217752784E-3</v>
      </c>
      <c r="AL406" s="55">
        <f t="shared" si="284"/>
        <v>3.4540766769334756E-2</v>
      </c>
      <c r="AO406" s="67">
        <f t="shared" si="299"/>
        <v>1.1747885655439671E-4</v>
      </c>
      <c r="AP406" s="67">
        <f t="shared" si="299"/>
        <v>2.0331297366493264E-3</v>
      </c>
      <c r="AQ406" s="67">
        <f t="shared" si="299"/>
        <v>3.057981501134832E-4</v>
      </c>
      <c r="AR406" s="67">
        <f t="shared" si="299"/>
        <v>9.2782126860579874E-4</v>
      </c>
      <c r="AS406" s="67">
        <f t="shared" si="299"/>
        <v>6.939096231589198E-4</v>
      </c>
      <c r="AT406" s="67">
        <f t="shared" si="299"/>
        <v>1.8386006508627241E-2</v>
      </c>
      <c r="AU406" s="67">
        <f t="shared" si="299"/>
        <v>3.3396597386520788E-3</v>
      </c>
      <c r="AV406" s="67">
        <f t="shared" si="299"/>
        <v>3.4264455031699794E-4</v>
      </c>
      <c r="AW406" s="67">
        <f t="shared" si="299"/>
        <v>3.7606226898430914E-4</v>
      </c>
      <c r="AX406" s="67">
        <f t="shared" si="299"/>
        <v>1.3466488625487152E-2</v>
      </c>
      <c r="BA406" s="67">
        <f t="shared" si="300"/>
        <v>1.1747885655439671E-4</v>
      </c>
      <c r="BB406" s="67">
        <f t="shared" si="300"/>
        <v>2.0332751946815844E-3</v>
      </c>
      <c r="BC406" s="67">
        <f t="shared" si="300"/>
        <v>5.4926462578349993E-4</v>
      </c>
      <c r="BD406" s="67">
        <f t="shared" si="300"/>
        <v>1.5217165792585493E-3</v>
      </c>
      <c r="BE406" s="67">
        <f t="shared" si="300"/>
        <v>7.3162824380196365E-4</v>
      </c>
      <c r="BF406" s="67">
        <f t="shared" si="300"/>
        <v>1.8386006508627206E-2</v>
      </c>
      <c r="BG406" s="67">
        <f t="shared" si="300"/>
        <v>3.3666924920114846E-3</v>
      </c>
      <c r="BH406" s="67">
        <f t="shared" si="300"/>
        <v>4.5217222353620282E-4</v>
      </c>
      <c r="BI406" s="67">
        <f t="shared" si="300"/>
        <v>3.2505228096149728E-4</v>
      </c>
      <c r="BJ406" s="67">
        <f t="shared" si="300"/>
        <v>1.3466488625487136E-2</v>
      </c>
    </row>
    <row r="407" spans="4:62">
      <c r="D407" s="52">
        <f t="shared" si="260"/>
        <v>8.75</v>
      </c>
      <c r="E407" s="67">
        <f t="shared" si="287"/>
        <v>1.4391085546724876E-3</v>
      </c>
      <c r="F407" s="67">
        <f t="shared" si="288"/>
        <v>6.7839580998515009E-3</v>
      </c>
      <c r="G407" s="67">
        <f t="shared" si="289"/>
        <v>2.8550373996283681E-3</v>
      </c>
      <c r="H407" s="67">
        <f t="shared" si="290"/>
        <v>3.6884105752028845E-3</v>
      </c>
      <c r="I407" s="67">
        <f t="shared" si="291"/>
        <v>5.3278734104126608E-3</v>
      </c>
      <c r="J407" s="67">
        <f t="shared" si="292"/>
        <v>7.2430819181215425E-2</v>
      </c>
      <c r="K407" s="67">
        <f t="shared" si="293"/>
        <v>2.5530571150086712E-2</v>
      </c>
      <c r="L407" s="67">
        <f t="shared" si="294"/>
        <v>1.8329285991473289E-3</v>
      </c>
      <c r="M407" s="67">
        <f t="shared" si="295"/>
        <v>2.7805194243376362E-3</v>
      </c>
      <c r="N407" s="67">
        <f t="shared" si="296"/>
        <v>2.1282994210379946E-2</v>
      </c>
      <c r="Q407" s="55">
        <f t="shared" si="297"/>
        <v>1.3212698883355105E-3</v>
      </c>
      <c r="R407" s="55">
        <f t="shared" si="267"/>
        <v>4.7206597961291577E-3</v>
      </c>
      <c r="S407" s="55">
        <f t="shared" si="268"/>
        <v>2.5427404083680524E-3</v>
      </c>
      <c r="T407" s="55">
        <f t="shared" si="269"/>
        <v>2.7523870249330446E-3</v>
      </c>
      <c r="U407" s="55">
        <f t="shared" si="270"/>
        <v>4.6301867146958629E-3</v>
      </c>
      <c r="V407" s="55">
        <f t="shared" si="271"/>
        <v>5.347960879230973E-2</v>
      </c>
      <c r="W407" s="55">
        <f t="shared" si="272"/>
        <v>2.2127365416511117E-2</v>
      </c>
      <c r="X407" s="55">
        <f t="shared" si="273"/>
        <v>1.4888352718285685E-3</v>
      </c>
      <c r="Y407" s="55">
        <f t="shared" si="274"/>
        <v>2.4011681066438664E-3</v>
      </c>
      <c r="Z407" s="55">
        <f t="shared" si="275"/>
        <v>7.7410171297146793E-3</v>
      </c>
      <c r="AC407" s="55">
        <f t="shared" si="298"/>
        <v>1.5569472210094646E-3</v>
      </c>
      <c r="AD407" s="55">
        <f t="shared" si="276"/>
        <v>8.8479113958339767E-3</v>
      </c>
      <c r="AE407" s="55">
        <f t="shared" si="277"/>
        <v>3.4100933702290522E-3</v>
      </c>
      <c r="AF407" s="55">
        <f t="shared" si="278"/>
        <v>5.218329436125475E-3</v>
      </c>
      <c r="AG407" s="55">
        <f t="shared" si="279"/>
        <v>6.0689078099043789E-3</v>
      </c>
      <c r="AH407" s="55">
        <f t="shared" si="280"/>
        <v>9.1382029570121093E-2</v>
      </c>
      <c r="AI407" s="55">
        <f t="shared" si="281"/>
        <v>2.896080963702171E-2</v>
      </c>
      <c r="AJ407" s="55">
        <f t="shared" si="282"/>
        <v>2.2862931342278276E-3</v>
      </c>
      <c r="AK407" s="55">
        <f t="shared" si="283"/>
        <v>3.1100691318241506E-3</v>
      </c>
      <c r="AL407" s="55">
        <f t="shared" si="284"/>
        <v>3.4824971291045198E-2</v>
      </c>
      <c r="AO407" s="67">
        <f t="shared" si="299"/>
        <v>1.1783866633697702E-4</v>
      </c>
      <c r="AP407" s="67">
        <f t="shared" si="299"/>
        <v>2.0632983037223432E-3</v>
      </c>
      <c r="AQ407" s="67">
        <f t="shared" si="299"/>
        <v>3.1229699126031569E-4</v>
      </c>
      <c r="AR407" s="67">
        <f t="shared" si="299"/>
        <v>9.3602355026983991E-4</v>
      </c>
      <c r="AS407" s="67">
        <f t="shared" si="299"/>
        <v>6.9768669571679785E-4</v>
      </c>
      <c r="AT407" s="67">
        <f t="shared" si="299"/>
        <v>1.8951210388905695E-2</v>
      </c>
      <c r="AU407" s="67">
        <f t="shared" si="299"/>
        <v>3.4032057335755955E-3</v>
      </c>
      <c r="AV407" s="67">
        <f t="shared" si="299"/>
        <v>3.4409332731876038E-4</v>
      </c>
      <c r="AW407" s="67">
        <f t="shared" si="299"/>
        <v>3.7935131769376972E-4</v>
      </c>
      <c r="AX407" s="67">
        <f t="shared" si="299"/>
        <v>1.3541977080665266E-2</v>
      </c>
      <c r="BA407" s="67">
        <f t="shared" si="300"/>
        <v>1.1783866633697702E-4</v>
      </c>
      <c r="BB407" s="67">
        <f t="shared" si="300"/>
        <v>2.0639532959824758E-3</v>
      </c>
      <c r="BC407" s="67">
        <f t="shared" si="300"/>
        <v>5.5505597060068407E-4</v>
      </c>
      <c r="BD407" s="67">
        <f t="shared" si="300"/>
        <v>1.5299188609225905E-3</v>
      </c>
      <c r="BE407" s="67">
        <f t="shared" si="300"/>
        <v>7.4103439949171814E-4</v>
      </c>
      <c r="BF407" s="67">
        <f t="shared" si="300"/>
        <v>1.8951210388905668E-2</v>
      </c>
      <c r="BG407" s="67">
        <f t="shared" si="300"/>
        <v>3.4302384869349979E-3</v>
      </c>
      <c r="BH407" s="67">
        <f t="shared" si="300"/>
        <v>4.5336453508049873E-4</v>
      </c>
      <c r="BI407" s="67">
        <f t="shared" si="300"/>
        <v>3.2954970748651441E-4</v>
      </c>
      <c r="BJ407" s="67">
        <f t="shared" si="300"/>
        <v>1.3541977080665252E-2</v>
      </c>
    </row>
    <row r="408" spans="4:62">
      <c r="D408" s="52">
        <f t="shared" si="260"/>
        <v>9</v>
      </c>
      <c r="E408" s="67">
        <f t="shared" si="287"/>
        <v>1.4394778113575814E-3</v>
      </c>
      <c r="F408" s="67">
        <f t="shared" si="288"/>
        <v>6.8137947280516699E-3</v>
      </c>
      <c r="G408" s="67">
        <f t="shared" si="289"/>
        <v>2.8976689511879747E-3</v>
      </c>
      <c r="H408" s="67">
        <f t="shared" si="290"/>
        <v>3.7302579019990374E-3</v>
      </c>
      <c r="I408" s="67">
        <f t="shared" si="291"/>
        <v>5.4094798952982722E-3</v>
      </c>
      <c r="J408" s="67">
        <f t="shared" si="292"/>
        <v>7.4457414554266466E-2</v>
      </c>
      <c r="K408" s="67">
        <f t="shared" si="293"/>
        <v>2.6177807759582533E-2</v>
      </c>
      <c r="L408" s="67">
        <f t="shared" si="294"/>
        <v>1.8681189790126455E-3</v>
      </c>
      <c r="M408" s="67">
        <f t="shared" si="295"/>
        <v>2.8451350352787629E-3</v>
      </c>
      <c r="N408" s="67">
        <f t="shared" si="296"/>
        <v>2.1489993745303259E-2</v>
      </c>
      <c r="Q408" s="55">
        <f t="shared" si="297"/>
        <v>1.3212948170616247E-3</v>
      </c>
      <c r="R408" s="55">
        <f t="shared" si="267"/>
        <v>4.7206597961291577E-3</v>
      </c>
      <c r="S408" s="55">
        <f t="shared" si="268"/>
        <v>2.5792778711113949E-3</v>
      </c>
      <c r="T408" s="55">
        <f t="shared" si="269"/>
        <v>2.7857580554455576E-3</v>
      </c>
      <c r="U408" s="55">
        <f t="shared" si="270"/>
        <v>4.7070853251605753E-3</v>
      </c>
      <c r="V408" s="55">
        <f t="shared" si="271"/>
        <v>5.4938549626021675E-2</v>
      </c>
      <c r="W408" s="55">
        <f t="shared" si="272"/>
        <v>2.2710191777088756E-2</v>
      </c>
      <c r="X408" s="55">
        <f t="shared" si="273"/>
        <v>1.5228084385657393E-3</v>
      </c>
      <c r="Y408" s="55">
        <f t="shared" si="274"/>
        <v>2.462700880230673E-3</v>
      </c>
      <c r="Z408" s="55">
        <f t="shared" si="275"/>
        <v>7.8731571062116337E-3</v>
      </c>
      <c r="AC408" s="55">
        <f t="shared" si="298"/>
        <v>1.5576709969035538E-3</v>
      </c>
      <c r="AD408" s="55">
        <f t="shared" si="276"/>
        <v>8.9084916740319181E-3</v>
      </c>
      <c r="AE408" s="55">
        <f t="shared" si="277"/>
        <v>3.4581853399792382E-3</v>
      </c>
      <c r="AF408" s="55">
        <f t="shared" si="278"/>
        <v>5.2686530592052682E-3</v>
      </c>
      <c r="AG408" s="55">
        <f t="shared" si="279"/>
        <v>6.1602638697550909E-3</v>
      </c>
      <c r="AH408" s="55">
        <f t="shared" si="280"/>
        <v>9.3976279482511221E-2</v>
      </c>
      <c r="AI408" s="55">
        <f t="shared" si="281"/>
        <v>2.9672456495435713E-2</v>
      </c>
      <c r="AJ408" s="55">
        <f t="shared" si="282"/>
        <v>2.3224710233767762E-3</v>
      </c>
      <c r="AK408" s="55">
        <f t="shared" si="283"/>
        <v>3.1788498663370096E-3</v>
      </c>
      <c r="AL408" s="55">
        <f t="shared" si="284"/>
        <v>3.5106830384394869E-2</v>
      </c>
      <c r="AO408" s="67">
        <f t="shared" si="299"/>
        <v>1.1818299429595665E-4</v>
      </c>
      <c r="AP408" s="67">
        <f t="shared" si="299"/>
        <v>2.0931349319225122E-3</v>
      </c>
      <c r="AQ408" s="67">
        <f t="shared" si="299"/>
        <v>3.1839108007657982E-4</v>
      </c>
      <c r="AR408" s="67">
        <f t="shared" si="299"/>
        <v>9.4449984655347978E-4</v>
      </c>
      <c r="AS408" s="67">
        <f t="shared" si="299"/>
        <v>7.0239457013769688E-4</v>
      </c>
      <c r="AT408" s="67">
        <f t="shared" si="299"/>
        <v>1.951886492824479E-2</v>
      </c>
      <c r="AU408" s="67">
        <f t="shared" si="299"/>
        <v>3.4676159824937776E-3</v>
      </c>
      <c r="AV408" s="67">
        <f t="shared" si="299"/>
        <v>3.4531054044690613E-4</v>
      </c>
      <c r="AW408" s="67">
        <f t="shared" si="299"/>
        <v>3.8243415504808989E-4</v>
      </c>
      <c r="AX408" s="67">
        <f t="shared" si="299"/>
        <v>1.3616836639091625E-2</v>
      </c>
      <c r="BA408" s="67">
        <f t="shared" si="300"/>
        <v>1.1819318554597241E-4</v>
      </c>
      <c r="BB408" s="67">
        <f t="shared" si="300"/>
        <v>2.0946969459802482E-3</v>
      </c>
      <c r="BC408" s="67">
        <f t="shared" si="300"/>
        <v>5.6051638879126356E-4</v>
      </c>
      <c r="BD408" s="67">
        <f t="shared" si="300"/>
        <v>1.5383951572062308E-3</v>
      </c>
      <c r="BE408" s="67">
        <f t="shared" si="300"/>
        <v>7.5078397445681871E-4</v>
      </c>
      <c r="BF408" s="67">
        <f t="shared" si="300"/>
        <v>1.9518864928244756E-2</v>
      </c>
      <c r="BG408" s="67">
        <f t="shared" si="300"/>
        <v>3.49464873585318E-3</v>
      </c>
      <c r="BH408" s="67">
        <f t="shared" si="300"/>
        <v>4.5435204436413074E-4</v>
      </c>
      <c r="BI408" s="67">
        <f t="shared" si="300"/>
        <v>3.3371483105824667E-4</v>
      </c>
      <c r="BJ408" s="67">
        <f t="shared" si="300"/>
        <v>1.361683663909161E-2</v>
      </c>
    </row>
    <row r="409" spans="4:62">
      <c r="D409" s="52">
        <f t="shared" si="260"/>
        <v>9.25</v>
      </c>
      <c r="E409" s="67">
        <f t="shared" si="287"/>
        <v>1.4397804000706874E-3</v>
      </c>
      <c r="F409" s="67">
        <f t="shared" si="288"/>
        <v>6.8433658051535607E-3</v>
      </c>
      <c r="G409" s="67">
        <f t="shared" si="289"/>
        <v>2.9400849785822724E-3</v>
      </c>
      <c r="H409" s="67">
        <f t="shared" si="290"/>
        <v>3.7725855545850452E-3</v>
      </c>
      <c r="I409" s="67">
        <f t="shared" si="291"/>
        <v>5.4902371450762499E-3</v>
      </c>
      <c r="J409" s="67">
        <f t="shared" si="292"/>
        <v>7.6454304938935E-2</v>
      </c>
      <c r="K409" s="67">
        <f t="shared" si="293"/>
        <v>2.6827047904506813E-2</v>
      </c>
      <c r="L409" s="67">
        <f t="shared" si="294"/>
        <v>1.9031633581447331E-3</v>
      </c>
      <c r="M409" s="67">
        <f t="shared" si="295"/>
        <v>2.9095550417671048E-3</v>
      </c>
      <c r="N409" s="67">
        <f t="shared" si="296"/>
        <v>2.1695620054939361E-2</v>
      </c>
      <c r="Q409" s="55">
        <f t="shared" si="297"/>
        <v>1.3212948170616247E-3</v>
      </c>
      <c r="R409" s="55">
        <f t="shared" si="267"/>
        <v>4.7206597961291577E-3</v>
      </c>
      <c r="S409" s="55">
        <f t="shared" si="268"/>
        <v>2.6159629852626639E-3</v>
      </c>
      <c r="T409" s="55">
        <f t="shared" si="269"/>
        <v>2.8193104867083626E-3</v>
      </c>
      <c r="U409" s="55">
        <f t="shared" si="270"/>
        <v>4.7820767883138124E-3</v>
      </c>
      <c r="V409" s="55">
        <f t="shared" si="271"/>
        <v>5.6365107207105192E-2</v>
      </c>
      <c r="W409" s="55">
        <f t="shared" si="272"/>
        <v>2.3294078850555212E-2</v>
      </c>
      <c r="X409" s="55">
        <f t="shared" si="273"/>
        <v>1.5568351285288162E-3</v>
      </c>
      <c r="Y409" s="55">
        <f t="shared" si="274"/>
        <v>2.5242035248354091E-3</v>
      </c>
      <c r="Z409" s="55">
        <f t="shared" si="275"/>
        <v>8.0044269748227818E-3</v>
      </c>
      <c r="AC409" s="55">
        <f t="shared" si="298"/>
        <v>1.558323872366787E-3</v>
      </c>
      <c r="AD409" s="55">
        <f t="shared" si="276"/>
        <v>8.9688588400890883E-3</v>
      </c>
      <c r="AE409" s="55">
        <f t="shared" si="277"/>
        <v>3.5057970442628318E-3</v>
      </c>
      <c r="AF409" s="55">
        <f t="shared" si="278"/>
        <v>5.3197559331144787E-3</v>
      </c>
      <c r="AG409" s="55">
        <f t="shared" si="279"/>
        <v>6.2510454299184465E-3</v>
      </c>
      <c r="AH409" s="55">
        <f t="shared" si="280"/>
        <v>9.6543502670764766E-2</v>
      </c>
      <c r="AI409" s="55">
        <f t="shared" si="281"/>
        <v>3.0387049711817812E-2</v>
      </c>
      <c r="AJ409" s="55">
        <f t="shared" si="282"/>
        <v>2.3583390699839649E-3</v>
      </c>
      <c r="AK409" s="55">
        <f t="shared" si="283"/>
        <v>3.2471013987955093E-3</v>
      </c>
      <c r="AL409" s="55">
        <f t="shared" si="284"/>
        <v>3.5386813135055921E-2</v>
      </c>
      <c r="AO409" s="67">
        <f t="shared" si="299"/>
        <v>1.1848558300906267E-4</v>
      </c>
      <c r="AP409" s="67">
        <f t="shared" si="299"/>
        <v>2.122706009024403E-3</v>
      </c>
      <c r="AQ409" s="67">
        <f t="shared" si="299"/>
        <v>3.2412199331960856E-4</v>
      </c>
      <c r="AR409" s="67">
        <f t="shared" si="299"/>
        <v>9.5327506787668253E-4</v>
      </c>
      <c r="AS409" s="67">
        <f t="shared" si="299"/>
        <v>7.0816035676243751E-4</v>
      </c>
      <c r="AT409" s="67">
        <f t="shared" si="299"/>
        <v>2.0089197731829808E-2</v>
      </c>
      <c r="AU409" s="67">
        <f t="shared" si="299"/>
        <v>3.5329690539516005E-3</v>
      </c>
      <c r="AV409" s="67">
        <f t="shared" si="299"/>
        <v>3.4632822961591691E-4</v>
      </c>
      <c r="AW409" s="67">
        <f t="shared" si="299"/>
        <v>3.8535151693169572E-4</v>
      </c>
      <c r="AX409" s="67">
        <f t="shared" si="299"/>
        <v>1.3691193080116579E-2</v>
      </c>
      <c r="BA409" s="67">
        <f t="shared" si="300"/>
        <v>1.1854347229609962E-4</v>
      </c>
      <c r="BB409" s="67">
        <f t="shared" si="300"/>
        <v>2.1254930349355276E-3</v>
      </c>
      <c r="BC409" s="67">
        <f t="shared" si="300"/>
        <v>5.6571206568055941E-4</v>
      </c>
      <c r="BD409" s="67">
        <f t="shared" si="300"/>
        <v>1.5471703785294335E-3</v>
      </c>
      <c r="BE409" s="67">
        <f t="shared" si="300"/>
        <v>7.6080828484219667E-4</v>
      </c>
      <c r="BF409" s="67">
        <f t="shared" si="300"/>
        <v>2.0089197731829767E-2</v>
      </c>
      <c r="BG409" s="67">
        <f t="shared" si="300"/>
        <v>3.5600018073109994E-3</v>
      </c>
      <c r="BH409" s="67">
        <f t="shared" si="300"/>
        <v>4.5517571183923181E-4</v>
      </c>
      <c r="BI409" s="67">
        <f t="shared" si="300"/>
        <v>3.3754635702840444E-4</v>
      </c>
      <c r="BJ409" s="67">
        <f t="shared" si="300"/>
        <v>1.369119308011656E-2</v>
      </c>
    </row>
    <row r="410" spans="4:62">
      <c r="D410" s="52">
        <f t="shared" si="260"/>
        <v>9.5</v>
      </c>
      <c r="E410" s="67">
        <f t="shared" si="287"/>
        <v>1.4400329878048025E-3</v>
      </c>
      <c r="F410" s="67">
        <f t="shared" si="288"/>
        <v>6.8727377189317434E-3</v>
      </c>
      <c r="G410" s="67">
        <f t="shared" si="289"/>
        <v>2.9823393628525888E-3</v>
      </c>
      <c r="H410" s="67">
        <f t="shared" si="290"/>
        <v>3.8154335601100621E-3</v>
      </c>
      <c r="I410" s="67">
        <f t="shared" si="291"/>
        <v>5.5703574685235027E-3</v>
      </c>
      <c r="J410" s="67">
        <f t="shared" si="292"/>
        <v>7.8419882654883311E-2</v>
      </c>
      <c r="K410" s="67">
        <f t="shared" si="293"/>
        <v>2.7478458546145251E-2</v>
      </c>
      <c r="L410" s="67">
        <f t="shared" si="294"/>
        <v>1.938098236726899E-3</v>
      </c>
      <c r="M410" s="67">
        <f t="shared" si="295"/>
        <v>2.9738277119326054E-3</v>
      </c>
      <c r="N410" s="67">
        <f t="shared" si="296"/>
        <v>2.1900216445610052E-2</v>
      </c>
      <c r="Q410" s="55">
        <f t="shared" si="297"/>
        <v>1.3212948170616247E-3</v>
      </c>
      <c r="R410" s="55">
        <f t="shared" si="267"/>
        <v>4.7206597961291577E-3</v>
      </c>
      <c r="S410" s="55">
        <f t="shared" si="268"/>
        <v>2.652808055105853E-3</v>
      </c>
      <c r="T410" s="55">
        <f t="shared" si="269"/>
        <v>2.853059435450651E-3</v>
      </c>
      <c r="U410" s="55">
        <f t="shared" si="270"/>
        <v>4.8552463025916598E-3</v>
      </c>
      <c r="V410" s="55">
        <f t="shared" si="271"/>
        <v>5.7757445445004718E-2</v>
      </c>
      <c r="W410" s="55">
        <f t="shared" si="272"/>
        <v>2.3879115029651222E-2</v>
      </c>
      <c r="X410" s="55">
        <f t="shared" si="273"/>
        <v>1.5909198019866248E-3</v>
      </c>
      <c r="Y410" s="55">
        <f t="shared" si="274"/>
        <v>2.5856835727035925E-3</v>
      </c>
      <c r="Z410" s="55">
        <f t="shared" si="275"/>
        <v>8.1350442625195765E-3</v>
      </c>
      <c r="AC410" s="55">
        <f t="shared" si="298"/>
        <v>1.5589235725068783E-3</v>
      </c>
      <c r="AD410" s="55">
        <f t="shared" si="276"/>
        <v>9.0290661720406791E-3</v>
      </c>
      <c r="AE410" s="55">
        <f t="shared" si="277"/>
        <v>3.553048549446481E-3</v>
      </c>
      <c r="AF410" s="55">
        <f t="shared" si="278"/>
        <v>5.3717029954222246E-3</v>
      </c>
      <c r="AG410" s="55">
        <f t="shared" si="279"/>
        <v>6.3413961153162852E-3</v>
      </c>
      <c r="AH410" s="55">
        <f t="shared" si="280"/>
        <v>9.9082319864761861E-2</v>
      </c>
      <c r="AI410" s="55">
        <f t="shared" si="281"/>
        <v>3.110483481599868E-2</v>
      </c>
      <c r="AJ410" s="55">
        <f t="shared" si="282"/>
        <v>2.3939747346848335E-3</v>
      </c>
      <c r="AK410" s="55">
        <f t="shared" si="283"/>
        <v>3.3148707026813039E-3</v>
      </c>
      <c r="AL410" s="55">
        <f t="shared" si="284"/>
        <v>3.5665388628700508E-2</v>
      </c>
      <c r="AO410" s="67">
        <f t="shared" si="299"/>
        <v>1.187381707431778E-4</v>
      </c>
      <c r="AP410" s="67">
        <f t="shared" si="299"/>
        <v>2.1520779228025857E-3</v>
      </c>
      <c r="AQ410" s="67">
        <f t="shared" si="299"/>
        <v>3.2953130774673574E-4</v>
      </c>
      <c r="AR410" s="67">
        <f t="shared" si="299"/>
        <v>9.6237412465941105E-4</v>
      </c>
      <c r="AS410" s="67">
        <f t="shared" si="299"/>
        <v>7.1511116593184296E-4</v>
      </c>
      <c r="AT410" s="67">
        <f t="shared" si="299"/>
        <v>2.0662437209878592E-2</v>
      </c>
      <c r="AU410" s="67">
        <f t="shared" si="299"/>
        <v>3.5993435164940295E-3</v>
      </c>
      <c r="AV410" s="67">
        <f t="shared" si="299"/>
        <v>3.4717843474027423E-4</v>
      </c>
      <c r="AW410" s="67">
        <f t="shared" si="299"/>
        <v>3.8814413922901286E-4</v>
      </c>
      <c r="AX410" s="67">
        <f t="shared" si="299"/>
        <v>1.3765172183090476E-2</v>
      </c>
      <c r="BA410" s="67">
        <f t="shared" si="300"/>
        <v>1.1889058470207579E-4</v>
      </c>
      <c r="BB410" s="67">
        <f t="shared" si="300"/>
        <v>2.1563284531089357E-3</v>
      </c>
      <c r="BC410" s="67">
        <f t="shared" si="300"/>
        <v>5.7070918659389222E-4</v>
      </c>
      <c r="BD410" s="67">
        <f t="shared" si="300"/>
        <v>1.5562694353121625E-3</v>
      </c>
      <c r="BE410" s="67">
        <f t="shared" si="300"/>
        <v>7.7103864679278246E-4</v>
      </c>
      <c r="BF410" s="67">
        <f t="shared" si="300"/>
        <v>2.0662437209878551E-2</v>
      </c>
      <c r="BG410" s="67">
        <f t="shared" si="300"/>
        <v>3.6263762698534284E-3</v>
      </c>
      <c r="BH410" s="67">
        <f t="shared" si="300"/>
        <v>4.5587649795793446E-4</v>
      </c>
      <c r="BI410" s="67">
        <f t="shared" si="300"/>
        <v>3.4104299074869853E-4</v>
      </c>
      <c r="BJ410" s="67">
        <f t="shared" si="300"/>
        <v>1.3765172183090455E-2</v>
      </c>
    </row>
    <row r="411" spans="4:62">
      <c r="D411" s="52">
        <f t="shared" si="260"/>
        <v>9.75</v>
      </c>
      <c r="E411" s="67">
        <f t="shared" si="287"/>
        <v>1.4402522415529239E-3</v>
      </c>
      <c r="F411" s="67">
        <f t="shared" si="288"/>
        <v>6.9019768571607866E-3</v>
      </c>
      <c r="G411" s="67">
        <f t="shared" si="289"/>
        <v>3.0244859850402511E-3</v>
      </c>
      <c r="H411" s="67">
        <f t="shared" si="290"/>
        <v>3.8588419457232432E-3</v>
      </c>
      <c r="I411" s="67">
        <f t="shared" si="291"/>
        <v>5.6500531744169387E-3</v>
      </c>
      <c r="J411" s="67">
        <f t="shared" si="292"/>
        <v>8.0352673805383912E-2</v>
      </c>
      <c r="K411" s="67">
        <f t="shared" si="293"/>
        <v>2.8132206645783555E-2</v>
      </c>
      <c r="L411" s="67">
        <f t="shared" si="294"/>
        <v>1.9729601149424503E-3</v>
      </c>
      <c r="M411" s="67">
        <f t="shared" si="295"/>
        <v>3.0380013139052081E-3</v>
      </c>
      <c r="N411" s="67">
        <f t="shared" si="296"/>
        <v>2.2104126223637138E-2</v>
      </c>
      <c r="Q411" s="55">
        <f t="shared" si="297"/>
        <v>1.3212948170616247E-3</v>
      </c>
      <c r="R411" s="55">
        <f t="shared" si="267"/>
        <v>4.7206597961291577E-3</v>
      </c>
      <c r="S411" s="55">
        <f t="shared" si="268"/>
        <v>2.6898253849249568E-3</v>
      </c>
      <c r="T411" s="55">
        <f t="shared" si="269"/>
        <v>2.8870200184016141E-3</v>
      </c>
      <c r="U411" s="55">
        <f t="shared" si="270"/>
        <v>4.9266790664302031E-3</v>
      </c>
      <c r="V411" s="55">
        <f t="shared" si="271"/>
        <v>5.9113861227742349E-2</v>
      </c>
      <c r="W411" s="55">
        <f t="shared" si="272"/>
        <v>2.4465388707117518E-2</v>
      </c>
      <c r="X411" s="55">
        <f t="shared" si="273"/>
        <v>1.6250669192079904E-3</v>
      </c>
      <c r="Y411" s="55">
        <f t="shared" si="274"/>
        <v>2.6471485560807407E-3</v>
      </c>
      <c r="Z411" s="55">
        <f t="shared" si="275"/>
        <v>8.2652264962734673E-3</v>
      </c>
      <c r="AC411" s="55">
        <f t="shared" si="298"/>
        <v>1.5594878224315415E-3</v>
      </c>
      <c r="AD411" s="55">
        <f t="shared" si="276"/>
        <v>9.0891669479218843E-3</v>
      </c>
      <c r="AE411" s="55">
        <f t="shared" si="277"/>
        <v>3.6000599218968337E-3</v>
      </c>
      <c r="AF411" s="55">
        <f t="shared" si="278"/>
        <v>5.4245591836976238E-3</v>
      </c>
      <c r="AG411" s="55">
        <f t="shared" si="279"/>
        <v>6.4314595508704452E-3</v>
      </c>
      <c r="AH411" s="55">
        <f t="shared" si="280"/>
        <v>0.10159148638302544</v>
      </c>
      <c r="AI411" s="55">
        <f t="shared" si="281"/>
        <v>3.1826057337808994E-2</v>
      </c>
      <c r="AJ411" s="55">
        <f t="shared" si="282"/>
        <v>2.4294554781148221E-3</v>
      </c>
      <c r="AK411" s="55">
        <f t="shared" si="283"/>
        <v>3.3822047514760474E-3</v>
      </c>
      <c r="AL411" s="55">
        <f t="shared" si="284"/>
        <v>3.5943025951000789E-2</v>
      </c>
      <c r="AO411" s="67">
        <f t="shared" si="299"/>
        <v>1.1895742449129915E-4</v>
      </c>
      <c r="AP411" s="67">
        <f t="shared" si="299"/>
        <v>2.1813170610316289E-3</v>
      </c>
      <c r="AQ411" s="67">
        <f t="shared" si="299"/>
        <v>3.3466060011529434E-4</v>
      </c>
      <c r="AR411" s="67">
        <f t="shared" si="299"/>
        <v>9.7182192732162909E-4</v>
      </c>
      <c r="AS411" s="67">
        <f t="shared" si="299"/>
        <v>7.2337410798673559E-4</v>
      </c>
      <c r="AT411" s="67">
        <f t="shared" si="299"/>
        <v>2.1238812577641562E-2</v>
      </c>
      <c r="AU411" s="67">
        <f t="shared" si="299"/>
        <v>3.6668179386660366E-3</v>
      </c>
      <c r="AV411" s="67">
        <f t="shared" si="299"/>
        <v>3.4789319573445983E-4</v>
      </c>
      <c r="AW411" s="67">
        <f t="shared" si="299"/>
        <v>3.9085275782446737E-4</v>
      </c>
      <c r="AX411" s="67">
        <f t="shared" si="299"/>
        <v>1.3838899727363671E-2</v>
      </c>
      <c r="BA411" s="67">
        <f t="shared" si="300"/>
        <v>1.1923558087861765E-4</v>
      </c>
      <c r="BB411" s="67">
        <f t="shared" si="300"/>
        <v>2.1871900907610977E-3</v>
      </c>
      <c r="BC411" s="67">
        <f t="shared" si="300"/>
        <v>5.7557393685658256E-4</v>
      </c>
      <c r="BD411" s="67">
        <f t="shared" si="300"/>
        <v>1.5657172379743805E-3</v>
      </c>
      <c r="BE411" s="67">
        <f t="shared" si="300"/>
        <v>7.814063764535065E-4</v>
      </c>
      <c r="BF411" s="67">
        <f t="shared" si="300"/>
        <v>2.1238812577641528E-2</v>
      </c>
      <c r="BG411" s="67">
        <f t="shared" si="300"/>
        <v>3.6938506920254389E-3</v>
      </c>
      <c r="BH411" s="67">
        <f t="shared" si="300"/>
        <v>4.5649536317237185E-4</v>
      </c>
      <c r="BI411" s="67">
        <f t="shared" si="300"/>
        <v>3.4420343757083933E-4</v>
      </c>
      <c r="BJ411" s="67">
        <f t="shared" si="300"/>
        <v>1.383889972736365E-2</v>
      </c>
    </row>
    <row r="412" spans="4:62">
      <c r="D412" s="52">
        <f t="shared" si="260"/>
        <v>10</v>
      </c>
      <c r="E412" s="67">
        <f t="shared" si="287"/>
        <v>1.4404548283080481E-3</v>
      </c>
      <c r="F412" s="67">
        <f t="shared" si="288"/>
        <v>6.9311496076152604E-3</v>
      </c>
      <c r="G412" s="67">
        <f t="shared" si="289"/>
        <v>3.066578726186586E-3</v>
      </c>
      <c r="H412" s="67">
        <f t="shared" si="290"/>
        <v>3.9028507385737428E-3</v>
      </c>
      <c r="I412" s="67">
        <f t="shared" si="291"/>
        <v>5.7295365715334659E-3</v>
      </c>
      <c r="J412" s="67">
        <f t="shared" si="292"/>
        <v>8.2251338277319549E-2</v>
      </c>
      <c r="K412" s="67">
        <f t="shared" si="293"/>
        <v>2.8788459164707431E-2</v>
      </c>
      <c r="L412" s="67">
        <f t="shared" si="294"/>
        <v>2.0077854929746947E-3</v>
      </c>
      <c r="M412" s="67">
        <f t="shared" si="295"/>
        <v>3.1021241158148559E-3</v>
      </c>
      <c r="N412" s="67">
        <f t="shared" si="296"/>
        <v>2.230769269534242E-2</v>
      </c>
      <c r="Q412" s="55">
        <f t="shared" si="297"/>
        <v>1.3212948170616247E-3</v>
      </c>
      <c r="R412" s="55">
        <f t="shared" si="267"/>
        <v>4.7206597961291577E-3</v>
      </c>
      <c r="S412" s="55">
        <f t="shared" si="268"/>
        <v>2.7270272790039683E-3</v>
      </c>
      <c r="T412" s="55">
        <f t="shared" si="269"/>
        <v>2.9212073522904428E-3</v>
      </c>
      <c r="U412" s="55">
        <f t="shared" si="270"/>
        <v>4.9964602782655299E-3</v>
      </c>
      <c r="V412" s="55">
        <f t="shared" si="271"/>
        <v>6.0432784421917851E-2</v>
      </c>
      <c r="W412" s="55">
        <f t="shared" si="272"/>
        <v>2.505298827569484E-2</v>
      </c>
      <c r="X412" s="55">
        <f t="shared" si="273"/>
        <v>1.6592809404617388E-3</v>
      </c>
      <c r="Y412" s="55">
        <f t="shared" si="274"/>
        <v>2.708606007212371E-3</v>
      </c>
      <c r="Z412" s="55">
        <f t="shared" si="275"/>
        <v>8.3951912030559069E-3</v>
      </c>
      <c r="AC412" s="55">
        <f t="shared" si="298"/>
        <v>1.5600343472484909E-3</v>
      </c>
      <c r="AD412" s="55">
        <f t="shared" si="276"/>
        <v>9.1492144457678958E-3</v>
      </c>
      <c r="AE412" s="55">
        <f t="shared" si="277"/>
        <v>3.6469512279805384E-3</v>
      </c>
      <c r="AF412" s="55">
        <f t="shared" si="278"/>
        <v>5.4783894355097942E-3</v>
      </c>
      <c r="AG412" s="55">
        <f t="shared" si="279"/>
        <v>6.5213793615027668E-3</v>
      </c>
      <c r="AH412" s="55">
        <f t="shared" si="280"/>
        <v>0.10406989213272122</v>
      </c>
      <c r="AI412" s="55">
        <f t="shared" si="281"/>
        <v>3.255096280707942E-2</v>
      </c>
      <c r="AJ412" s="55">
        <f t="shared" si="282"/>
        <v>2.4648587609093706E-3</v>
      </c>
      <c r="AK412" s="55">
        <f t="shared" si="283"/>
        <v>3.449150518661394E-3</v>
      </c>
      <c r="AL412" s="55">
        <f t="shared" si="284"/>
        <v>3.6220194187628917E-2</v>
      </c>
      <c r="AO412" s="67">
        <f t="shared" si="299"/>
        <v>1.1916001124642338E-4</v>
      </c>
      <c r="AP412" s="67">
        <f t="shared" si="299"/>
        <v>2.2104898114861027E-3</v>
      </c>
      <c r="AQ412" s="67">
        <f t="shared" si="299"/>
        <v>3.3955144718261776E-4</v>
      </c>
      <c r="AR412" s="67">
        <f t="shared" si="299"/>
        <v>9.8164338628329998E-4</v>
      </c>
      <c r="AS412" s="67">
        <f t="shared" si="299"/>
        <v>7.3307629326793602E-4</v>
      </c>
      <c r="AT412" s="67">
        <f t="shared" si="299"/>
        <v>2.1818553855401698E-2</v>
      </c>
      <c r="AU412" s="67">
        <f t="shared" si="299"/>
        <v>3.7354708890125904E-3</v>
      </c>
      <c r="AV412" s="67">
        <f t="shared" si="299"/>
        <v>3.4850455251295587E-4</v>
      </c>
      <c r="AW412" s="67">
        <f t="shared" si="299"/>
        <v>3.935181086024849E-4</v>
      </c>
      <c r="AX412" s="67">
        <f t="shared" si="299"/>
        <v>1.3912501492286513E-2</v>
      </c>
      <c r="BA412" s="67">
        <f t="shared" si="300"/>
        <v>1.1957951894044278E-4</v>
      </c>
      <c r="BB412" s="67">
        <f t="shared" si="300"/>
        <v>2.2180648381526355E-3</v>
      </c>
      <c r="BC412" s="67">
        <f t="shared" si="300"/>
        <v>5.8037250179395232E-4</v>
      </c>
      <c r="BD412" s="67">
        <f t="shared" si="300"/>
        <v>1.5755386969360514E-3</v>
      </c>
      <c r="BE412" s="67">
        <f t="shared" si="300"/>
        <v>7.9184278996930098E-4</v>
      </c>
      <c r="BF412" s="67">
        <f t="shared" si="300"/>
        <v>2.1818553855401671E-2</v>
      </c>
      <c r="BG412" s="67">
        <f t="shared" si="300"/>
        <v>3.7625036423719893E-3</v>
      </c>
      <c r="BH412" s="67">
        <f t="shared" si="300"/>
        <v>4.5707326793467586E-4</v>
      </c>
      <c r="BI412" s="67">
        <f t="shared" si="300"/>
        <v>3.4702640284653809E-4</v>
      </c>
      <c r="BJ412" s="67">
        <f t="shared" si="300"/>
        <v>1.3912501492286497E-2</v>
      </c>
    </row>
    <row r="413" spans="4:62">
      <c r="D413" s="52">
        <f t="shared" si="260"/>
        <v>10.25</v>
      </c>
      <c r="E413" s="67">
        <f t="shared" si="287"/>
        <v>1.4406532483149232E-3</v>
      </c>
      <c r="F413" s="67">
        <f t="shared" si="288"/>
        <v>6.9603057611260918E-3</v>
      </c>
      <c r="G413" s="67">
        <f t="shared" si="289"/>
        <v>3.1086579970725893E-3</v>
      </c>
      <c r="H413" s="67">
        <f t="shared" si="290"/>
        <v>3.9471697418301905E-3</v>
      </c>
      <c r="I413" s="67">
        <f t="shared" si="291"/>
        <v>5.8089668914557665E-3</v>
      </c>
      <c r="J413" s="67">
        <f t="shared" si="292"/>
        <v>8.4132621104644673E-2</v>
      </c>
      <c r="K413" s="67">
        <f t="shared" si="293"/>
        <v>2.9446005633595517E-2</v>
      </c>
      <c r="L413" s="67">
        <f t="shared" si="294"/>
        <v>2.0426017459611121E-3</v>
      </c>
      <c r="M413" s="67">
        <f t="shared" si="295"/>
        <v>3.1662335847255124E-3</v>
      </c>
      <c r="N413" s="67">
        <f t="shared" si="296"/>
        <v>2.2511173340467251E-2</v>
      </c>
      <c r="Q413" s="55">
        <f t="shared" si="297"/>
        <v>1.3212948170616247E-3</v>
      </c>
      <c r="R413" s="55">
        <f t="shared" si="267"/>
        <v>4.7206597961291577E-3</v>
      </c>
      <c r="S413" s="55">
        <f t="shared" si="268"/>
        <v>2.7643245312839325E-3</v>
      </c>
      <c r="T413" s="55">
        <f t="shared" si="269"/>
        <v>2.9555118408305017E-3</v>
      </c>
      <c r="U413" s="55">
        <f t="shared" si="270"/>
        <v>5.0654370137082697E-3</v>
      </c>
      <c r="V413" s="55">
        <f t="shared" si="271"/>
        <v>6.1732585410784434E-2</v>
      </c>
      <c r="W413" s="55">
        <f t="shared" si="272"/>
        <v>2.5641272888012857E-2</v>
      </c>
      <c r="X413" s="55">
        <f t="shared" si="273"/>
        <v>1.6935295287988849E-3</v>
      </c>
      <c r="Y413" s="55">
        <f t="shared" si="274"/>
        <v>2.7700615752826222E-3</v>
      </c>
      <c r="Z413" s="55">
        <f t="shared" si="275"/>
        <v>8.5251015280954842E-3</v>
      </c>
      <c r="AC413" s="55">
        <f t="shared" si="298"/>
        <v>1.5605764407885117E-3</v>
      </c>
      <c r="AD413" s="55">
        <f t="shared" si="276"/>
        <v>9.2092486241051093E-3</v>
      </c>
      <c r="AE413" s="55">
        <f t="shared" si="277"/>
        <v>3.6938125174725807E-3</v>
      </c>
      <c r="AF413" s="55">
        <f t="shared" si="278"/>
        <v>5.53272295348263E-3</v>
      </c>
      <c r="AG413" s="55">
        <f t="shared" si="279"/>
        <v>6.6112632659046282E-3</v>
      </c>
      <c r="AH413" s="55">
        <f t="shared" si="280"/>
        <v>0.1065326567985049</v>
      </c>
      <c r="AI413" s="55">
        <f t="shared" si="281"/>
        <v>3.3277771132537576E-2</v>
      </c>
      <c r="AJ413" s="55">
        <f t="shared" si="282"/>
        <v>2.5002426785450593E-3</v>
      </c>
      <c r="AK413" s="55">
        <f t="shared" si="283"/>
        <v>3.5159138884124559E-3</v>
      </c>
      <c r="AL413" s="55">
        <f t="shared" si="284"/>
        <v>3.6497245152839003E-2</v>
      </c>
      <c r="AO413" s="67">
        <f t="shared" si="299"/>
        <v>1.1935843125329844E-4</v>
      </c>
      <c r="AP413" s="67">
        <f t="shared" si="299"/>
        <v>2.2396459649969341E-3</v>
      </c>
      <c r="AQ413" s="67">
        <f t="shared" si="299"/>
        <v>3.4433346578865683E-4</v>
      </c>
      <c r="AR413" s="67">
        <f t="shared" si="299"/>
        <v>9.9165790099968888E-4</v>
      </c>
      <c r="AS413" s="67">
        <f t="shared" si="299"/>
        <v>7.435298777474968E-4</v>
      </c>
      <c r="AT413" s="67">
        <f t="shared" si="299"/>
        <v>2.2400035693860239E-2</v>
      </c>
      <c r="AU413" s="67">
        <f t="shared" si="299"/>
        <v>3.8047327455826598E-3</v>
      </c>
      <c r="AV413" s="67">
        <f t="shared" si="299"/>
        <v>3.4907221716222719E-4</v>
      </c>
      <c r="AW413" s="67">
        <f t="shared" si="299"/>
        <v>3.9617200944289024E-4</v>
      </c>
      <c r="AX413" s="67">
        <f t="shared" si="299"/>
        <v>1.3986071812371766E-2</v>
      </c>
      <c r="BA413" s="67">
        <f t="shared" si="300"/>
        <v>1.1992319247358858E-4</v>
      </c>
      <c r="BB413" s="67">
        <f t="shared" si="300"/>
        <v>2.2489428629790175E-3</v>
      </c>
      <c r="BC413" s="67">
        <f t="shared" si="300"/>
        <v>5.8515452039999138E-4</v>
      </c>
      <c r="BD413" s="67">
        <f t="shared" si="300"/>
        <v>1.5855532116524395E-3</v>
      </c>
      <c r="BE413" s="67">
        <f t="shared" si="300"/>
        <v>8.0229637444886176E-4</v>
      </c>
      <c r="BF413" s="67">
        <f t="shared" si="300"/>
        <v>2.2400035693860232E-2</v>
      </c>
      <c r="BG413" s="67">
        <f t="shared" si="300"/>
        <v>3.8317654989420587E-3</v>
      </c>
      <c r="BH413" s="67">
        <f t="shared" si="300"/>
        <v>4.5764093258394718E-4</v>
      </c>
      <c r="BI413" s="67">
        <f t="shared" si="300"/>
        <v>3.4968030368694343E-4</v>
      </c>
      <c r="BJ413" s="67">
        <f t="shared" si="300"/>
        <v>1.3986071812371752E-2</v>
      </c>
    </row>
    <row r="414" spans="4:62">
      <c r="D414" s="52">
        <f t="shared" si="260"/>
        <v>10.5</v>
      </c>
      <c r="E414" s="67">
        <f t="shared" si="287"/>
        <v>1.4408528468129549E-3</v>
      </c>
      <c r="F414" s="67">
        <f t="shared" si="288"/>
        <v>6.9896350840144127E-3</v>
      </c>
      <c r="G414" s="67">
        <f t="shared" si="289"/>
        <v>3.1509871925977191E-3</v>
      </c>
      <c r="H414" s="67">
        <f t="shared" si="290"/>
        <v>3.9917519723399178E-3</v>
      </c>
      <c r="I414" s="67">
        <f t="shared" si="291"/>
        <v>5.88886897796585E-3</v>
      </c>
      <c r="J414" s="67">
        <f t="shared" si="292"/>
        <v>8.6025077579274384E-2</v>
      </c>
      <c r="K414" s="67">
        <f t="shared" si="293"/>
        <v>3.0107457518629976E-2</v>
      </c>
      <c r="L414" s="67">
        <f t="shared" si="294"/>
        <v>2.0776247857877041E-3</v>
      </c>
      <c r="M414" s="67">
        <f t="shared" si="295"/>
        <v>3.2307238239191309E-3</v>
      </c>
      <c r="N414" s="67">
        <f t="shared" si="296"/>
        <v>2.2715862533785321E-2</v>
      </c>
      <c r="Q414" s="55">
        <f t="shared" si="297"/>
        <v>1.3212948170616247E-3</v>
      </c>
      <c r="R414" s="55">
        <f t="shared" si="267"/>
        <v>4.7206597961291577E-3</v>
      </c>
      <c r="S414" s="55">
        <f t="shared" si="268"/>
        <v>2.8018433059933544E-3</v>
      </c>
      <c r="T414" s="55">
        <f t="shared" si="269"/>
        <v>2.9900200766489302E-3</v>
      </c>
      <c r="U414" s="55">
        <f t="shared" si="270"/>
        <v>5.1348234279631816E-3</v>
      </c>
      <c r="V414" s="55">
        <f t="shared" si="271"/>
        <v>6.3040106407299415E-2</v>
      </c>
      <c r="W414" s="55">
        <f t="shared" si="272"/>
        <v>2.6233051544223309E-2</v>
      </c>
      <c r="X414" s="55">
        <f t="shared" si="273"/>
        <v>1.7279815324020404E-3</v>
      </c>
      <c r="Y414" s="55">
        <f t="shared" si="274"/>
        <v>2.831882151119141E-3</v>
      </c>
      <c r="Z414" s="55">
        <f t="shared" si="275"/>
        <v>8.6557834394867424E-3</v>
      </c>
      <c r="AC414" s="55">
        <f t="shared" si="298"/>
        <v>1.5611217540262485E-3</v>
      </c>
      <c r="AD414" s="55">
        <f t="shared" si="276"/>
        <v>9.2696393680395932E-3</v>
      </c>
      <c r="AE414" s="55">
        <f t="shared" si="277"/>
        <v>3.7409521338134188E-3</v>
      </c>
      <c r="AF414" s="55">
        <f t="shared" si="278"/>
        <v>5.5873791786836555E-3</v>
      </c>
      <c r="AG414" s="55">
        <f t="shared" si="279"/>
        <v>6.7016810246698835E-3</v>
      </c>
      <c r="AH414" s="55">
        <f t="shared" si="280"/>
        <v>0.10901004875124935</v>
      </c>
      <c r="AI414" s="55">
        <f t="shared" si="281"/>
        <v>3.4008896246396046E-2</v>
      </c>
      <c r="AJ414" s="55">
        <f t="shared" si="282"/>
        <v>2.5358367545950879E-3</v>
      </c>
      <c r="AK414" s="55">
        <f t="shared" si="283"/>
        <v>3.5830737909631734E-3</v>
      </c>
      <c r="AL414" s="55">
        <f t="shared" si="284"/>
        <v>3.6775941628083883E-2</v>
      </c>
      <c r="AO414" s="67">
        <f t="shared" si="299"/>
        <v>1.1955802975133017E-4</v>
      </c>
      <c r="AP414" s="67">
        <f t="shared" si="299"/>
        <v>2.268975287885255E-3</v>
      </c>
      <c r="AQ414" s="67">
        <f t="shared" si="299"/>
        <v>3.4914388660436469E-4</v>
      </c>
      <c r="AR414" s="67">
        <f t="shared" si="299"/>
        <v>1.0017318956909876E-3</v>
      </c>
      <c r="AS414" s="67">
        <f t="shared" si="299"/>
        <v>7.5404555000266847E-4</v>
      </c>
      <c r="AT414" s="67">
        <f t="shared" si="299"/>
        <v>2.2984971171974969E-2</v>
      </c>
      <c r="AU414" s="67">
        <f t="shared" si="299"/>
        <v>3.8744059744066674E-3</v>
      </c>
      <c r="AV414" s="67">
        <f t="shared" si="299"/>
        <v>3.4964325338566376E-4</v>
      </c>
      <c r="AW414" s="67">
        <f t="shared" si="299"/>
        <v>3.988416727999898E-4</v>
      </c>
      <c r="AX414" s="67">
        <f t="shared" si="299"/>
        <v>1.4060079094298579E-2</v>
      </c>
      <c r="BA414" s="67">
        <f t="shared" si="300"/>
        <v>1.2026890721329362E-4</v>
      </c>
      <c r="BB414" s="67">
        <f t="shared" si="300"/>
        <v>2.2800042840251805E-3</v>
      </c>
      <c r="BC414" s="67">
        <f t="shared" si="300"/>
        <v>5.8996494121569968E-4</v>
      </c>
      <c r="BD414" s="67">
        <f t="shared" si="300"/>
        <v>1.5956272063437377E-3</v>
      </c>
      <c r="BE414" s="67">
        <f t="shared" si="300"/>
        <v>8.1281204670403343E-4</v>
      </c>
      <c r="BF414" s="67">
        <f t="shared" si="300"/>
        <v>2.2984971171974969E-2</v>
      </c>
      <c r="BG414" s="67">
        <f t="shared" si="300"/>
        <v>3.9014387277660698E-3</v>
      </c>
      <c r="BH414" s="67">
        <f t="shared" si="300"/>
        <v>4.5821196880738374E-4</v>
      </c>
      <c r="BI414" s="67">
        <f t="shared" si="300"/>
        <v>3.5234996704404256E-4</v>
      </c>
      <c r="BJ414" s="67">
        <f t="shared" si="300"/>
        <v>1.4060079094298562E-2</v>
      </c>
    </row>
    <row r="415" spans="4:62">
      <c r="D415" s="52">
        <f t="shared" si="260"/>
        <v>10.75</v>
      </c>
      <c r="E415" s="67">
        <f t="shared" si="287"/>
        <v>1.4410554028159929E-3</v>
      </c>
      <c r="F415" s="67">
        <f t="shared" si="288"/>
        <v>7.0193989874237795E-3</v>
      </c>
      <c r="G415" s="67">
        <f t="shared" si="289"/>
        <v>3.1939435912777545E-3</v>
      </c>
      <c r="H415" s="67">
        <f t="shared" si="290"/>
        <v>4.0369947898341481E-3</v>
      </c>
      <c r="I415" s="67">
        <f t="shared" si="291"/>
        <v>5.9699549953331332E-3</v>
      </c>
      <c r="J415" s="67">
        <f t="shared" si="292"/>
        <v>8.7945575094058148E-2</v>
      </c>
      <c r="K415" s="67">
        <f t="shared" si="293"/>
        <v>3.0778710315398406E-2</v>
      </c>
      <c r="L415" s="67">
        <f t="shared" si="294"/>
        <v>2.1131667714813533E-3</v>
      </c>
      <c r="M415" s="67">
        <f t="shared" si="295"/>
        <v>3.2961696324539814E-3</v>
      </c>
      <c r="N415" s="67">
        <f t="shared" si="296"/>
        <v>2.2923584662320598E-2</v>
      </c>
      <c r="Q415" s="55">
        <f t="shared" si="297"/>
        <v>1.3212948170616247E-3</v>
      </c>
      <c r="R415" s="55">
        <f t="shared" si="267"/>
        <v>4.7206597961291577E-3</v>
      </c>
      <c r="S415" s="55">
        <f t="shared" si="268"/>
        <v>2.8399180065495589E-3</v>
      </c>
      <c r="T415" s="55">
        <f t="shared" si="269"/>
        <v>3.0250396303439929E-3</v>
      </c>
      <c r="U415" s="55">
        <f t="shared" si="270"/>
        <v>5.2052379595113321E-3</v>
      </c>
      <c r="V415" s="55">
        <f t="shared" si="271"/>
        <v>6.4367001296560172E-2</v>
      </c>
      <c r="W415" s="55">
        <f t="shared" si="272"/>
        <v>2.6833598745065336E-2</v>
      </c>
      <c r="X415" s="55">
        <f t="shared" si="273"/>
        <v>1.7629440206738656E-3</v>
      </c>
      <c r="Y415" s="55">
        <f t="shared" si="274"/>
        <v>2.8946187391718551E-3</v>
      </c>
      <c r="Z415" s="55">
        <f t="shared" si="275"/>
        <v>8.7884017001541165E-3</v>
      </c>
      <c r="AC415" s="55">
        <f t="shared" si="298"/>
        <v>1.5616751473179263E-3</v>
      </c>
      <c r="AD415" s="55">
        <f t="shared" si="276"/>
        <v>9.3309249379837124E-3</v>
      </c>
      <c r="AE415" s="55">
        <f t="shared" si="277"/>
        <v>3.7887902306172846E-3</v>
      </c>
      <c r="AF415" s="55">
        <f t="shared" si="278"/>
        <v>5.6428452599770543E-3</v>
      </c>
      <c r="AG415" s="55">
        <f t="shared" si="279"/>
        <v>6.7934385278563001E-3</v>
      </c>
      <c r="AH415" s="55">
        <f t="shared" si="280"/>
        <v>0.11152414889155612</v>
      </c>
      <c r="AI415" s="55">
        <f t="shared" si="281"/>
        <v>3.4750854639090875E-2</v>
      </c>
      <c r="AJ415" s="55">
        <f t="shared" si="282"/>
        <v>2.5719582377105605E-3</v>
      </c>
      <c r="AK415" s="55">
        <f t="shared" si="283"/>
        <v>3.6512288199801604E-3</v>
      </c>
      <c r="AL415" s="55">
        <f t="shared" si="284"/>
        <v>3.7058767624487059E-2</v>
      </c>
      <c r="AO415" s="67">
        <f t="shared" si="299"/>
        <v>1.1976058575436819E-4</v>
      </c>
      <c r="AP415" s="67">
        <f t="shared" si="299"/>
        <v>2.2987391912946218E-3</v>
      </c>
      <c r="AQ415" s="67">
        <f t="shared" si="299"/>
        <v>3.5402558472819555E-4</v>
      </c>
      <c r="AR415" s="67">
        <f t="shared" si="299"/>
        <v>1.0119551594901552E-3</v>
      </c>
      <c r="AS415" s="67">
        <f t="shared" si="299"/>
        <v>7.6471703582180108E-4</v>
      </c>
      <c r="AT415" s="67">
        <f t="shared" si="299"/>
        <v>2.3578573797497976E-2</v>
      </c>
      <c r="AU415" s="67">
        <f t="shared" si="299"/>
        <v>3.9451115703330701E-3</v>
      </c>
      <c r="AV415" s="67">
        <f t="shared" si="299"/>
        <v>3.5022275080748766E-4</v>
      </c>
      <c r="AW415" s="67">
        <f t="shared" si="299"/>
        <v>4.015508932821263E-4</v>
      </c>
      <c r="AX415" s="67">
        <f t="shared" si="299"/>
        <v>1.4135182962166482E-2</v>
      </c>
      <c r="BA415" s="67">
        <f t="shared" si="300"/>
        <v>1.2061974450193339E-4</v>
      </c>
      <c r="BB415" s="67">
        <f t="shared" si="300"/>
        <v>2.3115259505599329E-3</v>
      </c>
      <c r="BC415" s="67">
        <f t="shared" si="300"/>
        <v>5.9484663933953011E-4</v>
      </c>
      <c r="BD415" s="67">
        <f t="shared" si="300"/>
        <v>1.6058504701429062E-3</v>
      </c>
      <c r="BE415" s="67">
        <f t="shared" si="300"/>
        <v>8.2348353252316691E-4</v>
      </c>
      <c r="BF415" s="67">
        <f t="shared" si="300"/>
        <v>2.3578573797497976E-2</v>
      </c>
      <c r="BG415" s="67">
        <f t="shared" si="300"/>
        <v>3.972144323692469E-3</v>
      </c>
      <c r="BH415" s="67">
        <f t="shared" si="300"/>
        <v>4.5879146622920721E-4</v>
      </c>
      <c r="BI415" s="67">
        <f t="shared" si="300"/>
        <v>3.5505918752617906E-4</v>
      </c>
      <c r="BJ415" s="67">
        <f t="shared" si="300"/>
        <v>1.4135182962166461E-2</v>
      </c>
    </row>
    <row r="416" spans="4:62">
      <c r="D416" s="52">
        <f t="shared" si="260"/>
        <v>11</v>
      </c>
      <c r="E416" s="67">
        <f t="shared" si="287"/>
        <v>1.4412609310597269E-3</v>
      </c>
      <c r="F416" s="67">
        <f t="shared" si="288"/>
        <v>7.0495996366400438E-3</v>
      </c>
      <c r="G416" s="67">
        <f t="shared" si="289"/>
        <v>3.237530318135679E-3</v>
      </c>
      <c r="H416" s="67">
        <f t="shared" si="290"/>
        <v>4.082901485669907E-3</v>
      </c>
      <c r="I416" s="67">
        <f t="shared" si="291"/>
        <v>6.052230842461522E-3</v>
      </c>
      <c r="J416" s="67">
        <f t="shared" si="292"/>
        <v>8.9894253362730311E-2</v>
      </c>
      <c r="K416" s="67">
        <f t="shared" si="293"/>
        <v>3.1459812856682E-2</v>
      </c>
      <c r="L416" s="67">
        <f t="shared" si="294"/>
        <v>2.1492302886759952E-3</v>
      </c>
      <c r="M416" s="67">
        <f t="shared" si="295"/>
        <v>3.3625757714288097E-3</v>
      </c>
      <c r="N416" s="67">
        <f t="shared" si="296"/>
        <v>2.313435483759187E-2</v>
      </c>
      <c r="Q416" s="55">
        <f t="shared" si="297"/>
        <v>1.3212948170616247E-3</v>
      </c>
      <c r="R416" s="55">
        <f t="shared" si="267"/>
        <v>4.7206597961291577E-3</v>
      </c>
      <c r="S416" s="55">
        <f t="shared" si="268"/>
        <v>2.8785514028382441E-3</v>
      </c>
      <c r="T416" s="55">
        <f t="shared" si="269"/>
        <v>3.0605730495433664E-3</v>
      </c>
      <c r="U416" s="55">
        <f t="shared" si="270"/>
        <v>5.2766857309197012E-3</v>
      </c>
      <c r="V416" s="55">
        <f t="shared" si="271"/>
        <v>6.571336660847038E-2</v>
      </c>
      <c r="W416" s="55">
        <f t="shared" si="272"/>
        <v>2.7442958179578598E-2</v>
      </c>
      <c r="X416" s="55">
        <f t="shared" si="273"/>
        <v>1.7984195370906015E-3</v>
      </c>
      <c r="Y416" s="55">
        <f t="shared" si="274"/>
        <v>2.9582759034471897E-3</v>
      </c>
      <c r="Z416" s="55">
        <f t="shared" si="275"/>
        <v>8.9229659579062072E-3</v>
      </c>
      <c r="AC416" s="55">
        <f t="shared" si="298"/>
        <v>1.5622366609221981E-3</v>
      </c>
      <c r="AD416" s="55">
        <f t="shared" si="276"/>
        <v>9.3931097923841828E-3</v>
      </c>
      <c r="AE416" s="55">
        <f t="shared" si="277"/>
        <v>3.8373302880444484E-3</v>
      </c>
      <c r="AF416" s="55">
        <f t="shared" si="278"/>
        <v>5.6991252324491981E-3</v>
      </c>
      <c r="AG416" s="55">
        <f t="shared" si="279"/>
        <v>6.8865424507047086E-3</v>
      </c>
      <c r="AH416" s="55">
        <f t="shared" si="280"/>
        <v>0.11407514011699027</v>
      </c>
      <c r="AI416" s="55">
        <f t="shared" si="281"/>
        <v>3.5503700287144807E-2</v>
      </c>
      <c r="AJ416" s="55">
        <f t="shared" si="282"/>
        <v>2.6086097556831081E-3</v>
      </c>
      <c r="AK416" s="55">
        <f t="shared" si="283"/>
        <v>3.7203839336544821E-3</v>
      </c>
      <c r="AL416" s="55">
        <f t="shared" si="284"/>
        <v>3.7345743717277516E-2</v>
      </c>
      <c r="AO416" s="67">
        <f t="shared" si="299"/>
        <v>1.1996611399810219E-4</v>
      </c>
      <c r="AP416" s="67">
        <f t="shared" si="299"/>
        <v>2.3289398405108861E-3</v>
      </c>
      <c r="AQ416" s="67">
        <f t="shared" si="299"/>
        <v>3.5897891529743488E-4</v>
      </c>
      <c r="AR416" s="67">
        <f t="shared" si="299"/>
        <v>1.0223284361265406E-3</v>
      </c>
      <c r="AS416" s="67">
        <f t="shared" si="299"/>
        <v>7.755451115418208E-4</v>
      </c>
      <c r="AT416" s="67">
        <f t="shared" si="299"/>
        <v>2.4180886754259931E-2</v>
      </c>
      <c r="AU416" s="67">
        <f t="shared" si="299"/>
        <v>4.0168546771034014E-3</v>
      </c>
      <c r="AV416" s="67">
        <f t="shared" si="299"/>
        <v>3.5081075158539376E-4</v>
      </c>
      <c r="AW416" s="67">
        <f t="shared" si="299"/>
        <v>4.0429986798162006E-4</v>
      </c>
      <c r="AX416" s="67">
        <f t="shared" si="299"/>
        <v>1.4211388879685663E-2</v>
      </c>
      <c r="BA416" s="67">
        <f t="shared" si="300"/>
        <v>1.2097572986247119E-4</v>
      </c>
      <c r="BB416" s="67">
        <f t="shared" si="300"/>
        <v>2.343510155744139E-3</v>
      </c>
      <c r="BC416" s="67">
        <f t="shared" si="300"/>
        <v>5.9979996990876944E-4</v>
      </c>
      <c r="BD416" s="67">
        <f t="shared" si="300"/>
        <v>1.6162237467792911E-3</v>
      </c>
      <c r="BE416" s="67">
        <f t="shared" si="300"/>
        <v>8.3431160824318663E-4</v>
      </c>
      <c r="BF416" s="67">
        <f t="shared" si="300"/>
        <v>2.4180886754259959E-2</v>
      </c>
      <c r="BG416" s="67">
        <f t="shared" si="300"/>
        <v>4.0438874304628072E-3</v>
      </c>
      <c r="BH416" s="67">
        <f t="shared" si="300"/>
        <v>4.5937946700711288E-4</v>
      </c>
      <c r="BI416" s="67">
        <f t="shared" si="300"/>
        <v>3.5780816222567239E-4</v>
      </c>
      <c r="BJ416" s="67">
        <f t="shared" si="300"/>
        <v>1.4211388879685646E-2</v>
      </c>
    </row>
    <row r="417" spans="4:62">
      <c r="D417" s="52">
        <f t="shared" si="260"/>
        <v>12</v>
      </c>
      <c r="E417" s="67">
        <f t="shared" si="287"/>
        <v>1.4421119897206924E-3</v>
      </c>
      <c r="F417" s="67">
        <f t="shared" si="288"/>
        <v>7.1746555589566755E-3</v>
      </c>
      <c r="G417" s="67">
        <f t="shared" si="289"/>
        <v>3.418015786807174E-3</v>
      </c>
      <c r="H417" s="67">
        <f t="shared" si="290"/>
        <v>4.2729935643911216E-3</v>
      </c>
      <c r="I417" s="67">
        <f t="shared" si="291"/>
        <v>6.3929215962709408E-3</v>
      </c>
      <c r="J417" s="67">
        <f t="shared" si="292"/>
        <v>9.7963409639540991E-2</v>
      </c>
      <c r="K417" s="67">
        <f t="shared" si="293"/>
        <v>3.4280146482044985E-2</v>
      </c>
      <c r="L417" s="67">
        <f t="shared" si="294"/>
        <v>2.2985633832218197E-3</v>
      </c>
      <c r="M417" s="67">
        <f t="shared" si="295"/>
        <v>3.6375526733330018E-3</v>
      </c>
      <c r="N417" s="67">
        <f t="shared" si="296"/>
        <v>2.4007119475088223E-2</v>
      </c>
      <c r="Q417" s="55">
        <f t="shared" si="297"/>
        <v>1.3212948170616247E-3</v>
      </c>
      <c r="R417" s="55">
        <f t="shared" si="267"/>
        <v>4.7206597961291577E-3</v>
      </c>
      <c r="S417" s="55">
        <f t="shared" si="268"/>
        <v>3.0385259441306749E-3</v>
      </c>
      <c r="T417" s="55">
        <f t="shared" si="269"/>
        <v>3.207711095458224E-3</v>
      </c>
      <c r="U417" s="55">
        <f t="shared" si="270"/>
        <v>5.5725392037029838E-3</v>
      </c>
      <c r="V417" s="55">
        <f t="shared" si="271"/>
        <v>7.1288443973541615E-2</v>
      </c>
      <c r="W417" s="55">
        <f t="shared" si="272"/>
        <v>2.9966215396988304E-2</v>
      </c>
      <c r="X417" s="55">
        <f t="shared" si="273"/>
        <v>1.9453178171038848E-3</v>
      </c>
      <c r="Y417" s="55">
        <f t="shared" si="274"/>
        <v>3.2218697531524532E-3</v>
      </c>
      <c r="Z417" s="55">
        <f t="shared" si="275"/>
        <v>9.4801744219871129E-3</v>
      </c>
      <c r="AC417" s="55">
        <f t="shared" si="298"/>
        <v>1.5645617964241774E-3</v>
      </c>
      <c r="AD417" s="55">
        <f t="shared" si="276"/>
        <v>9.6506070489990586E-3</v>
      </c>
      <c r="AE417" s="55">
        <f t="shared" si="277"/>
        <v>4.0383266840950081E-3</v>
      </c>
      <c r="AF417" s="55">
        <f t="shared" si="278"/>
        <v>5.9321713439767698E-3</v>
      </c>
      <c r="AG417" s="55">
        <f t="shared" si="279"/>
        <v>7.2720704855402636E-3</v>
      </c>
      <c r="AH417" s="55">
        <f t="shared" si="280"/>
        <v>0.12463837530554045</v>
      </c>
      <c r="AI417" s="55">
        <f t="shared" si="281"/>
        <v>3.8621110320461081E-2</v>
      </c>
      <c r="AJ417" s="55">
        <f t="shared" si="282"/>
        <v>2.7603776647614734E-3</v>
      </c>
      <c r="AK417" s="55">
        <f t="shared" si="283"/>
        <v>4.0067438877576028E-3</v>
      </c>
      <c r="AL417" s="55">
        <f t="shared" si="284"/>
        <v>3.8534064528189318E-2</v>
      </c>
      <c r="AO417" s="67">
        <f t="shared" si="299"/>
        <v>1.2081717265906766E-4</v>
      </c>
      <c r="AP417" s="67">
        <f t="shared" si="299"/>
        <v>2.4539957628275178E-3</v>
      </c>
      <c r="AQ417" s="67">
        <f t="shared" si="299"/>
        <v>3.7948984267649911E-4</v>
      </c>
      <c r="AR417" s="67">
        <f t="shared" si="299"/>
        <v>1.0652824689328976E-3</v>
      </c>
      <c r="AS417" s="67">
        <f t="shared" si="299"/>
        <v>8.2038239256795702E-4</v>
      </c>
      <c r="AT417" s="67">
        <f t="shared" si="299"/>
        <v>2.6674965665999376E-2</v>
      </c>
      <c r="AU417" s="67">
        <f t="shared" si="299"/>
        <v>4.3139310850566805E-3</v>
      </c>
      <c r="AV417" s="67">
        <f t="shared" si="299"/>
        <v>3.5324556611793494E-4</v>
      </c>
      <c r="AW417" s="67">
        <f t="shared" si="299"/>
        <v>4.1568292018054863E-4</v>
      </c>
      <c r="AX417" s="67">
        <f t="shared" si="299"/>
        <v>1.452694505310111E-2</v>
      </c>
      <c r="BA417" s="67">
        <f t="shared" si="300"/>
        <v>1.22449806703485E-4</v>
      </c>
      <c r="BB417" s="67">
        <f t="shared" si="300"/>
        <v>2.4759514900423831E-3</v>
      </c>
      <c r="BC417" s="67">
        <f t="shared" si="300"/>
        <v>6.203108972878341E-4</v>
      </c>
      <c r="BD417" s="67">
        <f t="shared" si="300"/>
        <v>1.6591777795856482E-3</v>
      </c>
      <c r="BE417" s="67">
        <f t="shared" si="300"/>
        <v>8.7914888926932284E-4</v>
      </c>
      <c r="BF417" s="67">
        <f t="shared" si="300"/>
        <v>2.6674965665999459E-2</v>
      </c>
      <c r="BG417" s="67">
        <f t="shared" si="300"/>
        <v>4.3409638384160967E-3</v>
      </c>
      <c r="BH417" s="67">
        <f t="shared" si="300"/>
        <v>4.6181428153965363E-4</v>
      </c>
      <c r="BI417" s="67">
        <f t="shared" si="300"/>
        <v>3.6919121442460096E-4</v>
      </c>
      <c r="BJ417" s="67">
        <f t="shared" si="300"/>
        <v>1.4526945053101096E-2</v>
      </c>
    </row>
    <row r="418" spans="4:62">
      <c r="D418" s="52">
        <f t="shared" si="260"/>
        <v>13</v>
      </c>
      <c r="E418" s="67">
        <f t="shared" si="287"/>
        <v>1.4430118335794343E-3</v>
      </c>
      <c r="F418" s="67">
        <f t="shared" si="288"/>
        <v>7.3068800563470928E-3</v>
      </c>
      <c r="G418" s="67">
        <f t="shared" si="289"/>
        <v>3.6088472159732316E-3</v>
      </c>
      <c r="H418" s="67">
        <f t="shared" si="290"/>
        <v>4.4739822828875776E-3</v>
      </c>
      <c r="I418" s="67">
        <f t="shared" si="291"/>
        <v>6.7531417510106389E-3</v>
      </c>
      <c r="J418" s="67">
        <f t="shared" si="292"/>
        <v>0.10649511380277617</v>
      </c>
      <c r="K418" s="67">
        <f t="shared" si="293"/>
        <v>3.7262149966395909E-2</v>
      </c>
      <c r="L418" s="67">
        <f t="shared" si="294"/>
        <v>2.4564566921055305E-3</v>
      </c>
      <c r="M418" s="67">
        <f t="shared" si="295"/>
        <v>3.9282920639569707E-3</v>
      </c>
      <c r="N418" s="67">
        <f t="shared" si="296"/>
        <v>2.4929913561088396E-2</v>
      </c>
      <c r="Q418" s="55">
        <f t="shared" si="297"/>
        <v>1.3212948170616247E-3</v>
      </c>
      <c r="R418" s="55">
        <f t="shared" si="267"/>
        <v>4.7206597961291577E-3</v>
      </c>
      <c r="S418" s="55">
        <f t="shared" si="268"/>
        <v>3.2076706989396285E-3</v>
      </c>
      <c r="T418" s="55">
        <f t="shared" si="269"/>
        <v>3.3632835290359079E-3</v>
      </c>
      <c r="U418" s="55">
        <f t="shared" si="270"/>
        <v>5.8853518719501749E-3</v>
      </c>
      <c r="V418" s="55">
        <f t="shared" si="271"/>
        <v>7.7183101250490077E-2</v>
      </c>
      <c r="W418" s="55">
        <f t="shared" si="272"/>
        <v>3.263411317566367E-2</v>
      </c>
      <c r="X418" s="55">
        <f t="shared" si="273"/>
        <v>2.1006367406898804E-3</v>
      </c>
      <c r="Y418" s="55">
        <f t="shared" si="274"/>
        <v>3.5005735813824924E-3</v>
      </c>
      <c r="Z418" s="55">
        <f t="shared" si="275"/>
        <v>1.0069323722075762E-2</v>
      </c>
      <c r="AC418" s="55">
        <f t="shared" si="298"/>
        <v>1.567020215565139E-3</v>
      </c>
      <c r="AD418" s="55">
        <f t="shared" si="276"/>
        <v>9.9228648094041028E-3</v>
      </c>
      <c r="AE418" s="55">
        <f t="shared" si="277"/>
        <v>4.2508447876181705E-3</v>
      </c>
      <c r="AF418" s="55">
        <f t="shared" si="278"/>
        <v>6.1785763473919987E-3</v>
      </c>
      <c r="AG418" s="55">
        <f t="shared" si="279"/>
        <v>7.6796981267724688E-3</v>
      </c>
      <c r="AH418" s="55">
        <f t="shared" si="280"/>
        <v>0.1358071263550624</v>
      </c>
      <c r="AI418" s="55">
        <f t="shared" si="281"/>
        <v>4.1917219510487568E-2</v>
      </c>
      <c r="AJ418" s="55">
        <f t="shared" si="282"/>
        <v>2.9208453589428989E-3</v>
      </c>
      <c r="AK418" s="55">
        <f t="shared" si="283"/>
        <v>4.3095188407755005E-3</v>
      </c>
      <c r="AL418" s="55">
        <f t="shared" si="284"/>
        <v>3.9790503400101013E-2</v>
      </c>
      <c r="AO418" s="67">
        <f t="shared" si="299"/>
        <v>1.2171701651780961E-4</v>
      </c>
      <c r="AP418" s="67">
        <f t="shared" si="299"/>
        <v>2.5862202602179351E-3</v>
      </c>
      <c r="AQ418" s="67">
        <f t="shared" si="299"/>
        <v>4.0117651703360305E-4</v>
      </c>
      <c r="AR418" s="67">
        <f t="shared" si="299"/>
        <v>1.1106987538516697E-3</v>
      </c>
      <c r="AS418" s="67">
        <f t="shared" si="299"/>
        <v>8.6778987906046406E-4</v>
      </c>
      <c r="AT418" s="67">
        <f t="shared" si="299"/>
        <v>2.931201255228609E-2</v>
      </c>
      <c r="AU418" s="67">
        <f t="shared" si="299"/>
        <v>4.6280367907322387E-3</v>
      </c>
      <c r="AV418" s="67">
        <f t="shared" si="299"/>
        <v>3.558199514156501E-4</v>
      </c>
      <c r="AW418" s="67">
        <f t="shared" si="299"/>
        <v>4.2771848257447832E-4</v>
      </c>
      <c r="AX418" s="67">
        <f t="shared" si="299"/>
        <v>1.4860589839012634E-2</v>
      </c>
      <c r="BA418" s="67">
        <f t="shared" si="300"/>
        <v>1.2400838198570467E-4</v>
      </c>
      <c r="BB418" s="67">
        <f t="shared" si="300"/>
        <v>2.61598475305701E-3</v>
      </c>
      <c r="BC418" s="67">
        <f t="shared" si="300"/>
        <v>6.419975716449389E-4</v>
      </c>
      <c r="BD418" s="67">
        <f t="shared" si="300"/>
        <v>1.7045940645044211E-3</v>
      </c>
      <c r="BE418" s="67">
        <f t="shared" si="300"/>
        <v>9.2655637576182989E-4</v>
      </c>
      <c r="BF418" s="67">
        <f t="shared" si="300"/>
        <v>2.9312012552286229E-2</v>
      </c>
      <c r="BG418" s="67">
        <f t="shared" si="300"/>
        <v>4.6550695440916584E-3</v>
      </c>
      <c r="BH418" s="67">
        <f t="shared" si="300"/>
        <v>4.6438866683736835E-4</v>
      </c>
      <c r="BI418" s="67">
        <f t="shared" si="300"/>
        <v>3.8122677681852978E-4</v>
      </c>
      <c r="BJ418" s="67">
        <f t="shared" si="300"/>
        <v>1.4860589839012617E-2</v>
      </c>
    </row>
    <row r="419" spans="4:62">
      <c r="D419" s="52">
        <f t="shared" si="260"/>
        <v>14</v>
      </c>
      <c r="E419" s="67">
        <f t="shared" si="287"/>
        <v>1.4439612783258792E-3</v>
      </c>
      <c r="F419" s="67">
        <f t="shared" si="288"/>
        <v>7.4463929875951589E-3</v>
      </c>
      <c r="G419" s="67">
        <f t="shared" si="289"/>
        <v>3.8101975903944234E-3</v>
      </c>
      <c r="H419" s="67">
        <f t="shared" si="290"/>
        <v>4.6860498332934476E-3</v>
      </c>
      <c r="I419" s="67">
        <f t="shared" si="291"/>
        <v>7.1332178388325423E-3</v>
      </c>
      <c r="J419" s="67">
        <f t="shared" si="292"/>
        <v>0.11549709966655858</v>
      </c>
      <c r="K419" s="67">
        <f t="shared" si="293"/>
        <v>4.0408526434482187E-2</v>
      </c>
      <c r="L419" s="67">
        <f t="shared" si="294"/>
        <v>2.6230533423599886E-3</v>
      </c>
      <c r="M419" s="67">
        <f t="shared" si="295"/>
        <v>4.2350574925708526E-3</v>
      </c>
      <c r="N419" s="67">
        <f t="shared" si="296"/>
        <v>2.5903573589427398E-2</v>
      </c>
      <c r="Q419" s="55">
        <f t="shared" si="297"/>
        <v>1.3212948170616247E-3</v>
      </c>
      <c r="R419" s="55">
        <f t="shared" si="267"/>
        <v>4.7206597961291577E-3</v>
      </c>
      <c r="S419" s="55">
        <f t="shared" si="268"/>
        <v>3.3861389935019854E-3</v>
      </c>
      <c r="T419" s="55">
        <f t="shared" si="269"/>
        <v>3.5274313734836096E-3</v>
      </c>
      <c r="U419" s="55">
        <f t="shared" si="270"/>
        <v>6.2154072939030009E-3</v>
      </c>
      <c r="V419" s="55">
        <f t="shared" si="271"/>
        <v>8.3402681824743224E-2</v>
      </c>
      <c r="W419" s="55">
        <f t="shared" si="272"/>
        <v>3.544906990999859E-2</v>
      </c>
      <c r="X419" s="55">
        <f t="shared" si="273"/>
        <v>2.2645171012541936E-3</v>
      </c>
      <c r="Y419" s="55">
        <f t="shared" si="274"/>
        <v>3.794640027417993E-3</v>
      </c>
      <c r="Z419" s="55">
        <f t="shared" si="275"/>
        <v>1.0690947909879792E-2</v>
      </c>
      <c r="AC419" s="55">
        <f t="shared" si="298"/>
        <v>1.5696141468514058E-3</v>
      </c>
      <c r="AD419" s="55">
        <f t="shared" si="276"/>
        <v>1.0210129869652267E-2</v>
      </c>
      <c r="AE419" s="55">
        <f t="shared" si="277"/>
        <v>4.4750772418981986E-3</v>
      </c>
      <c r="AF419" s="55">
        <f t="shared" si="278"/>
        <v>6.4385636037560361E-3</v>
      </c>
      <c r="AG419" s="55">
        <f t="shared" si="279"/>
        <v>8.1097948804634504E-3</v>
      </c>
      <c r="AH419" s="55">
        <f t="shared" si="280"/>
        <v>0.14759151750837413</v>
      </c>
      <c r="AI419" s="55">
        <f t="shared" si="281"/>
        <v>4.539501571232521E-2</v>
      </c>
      <c r="AJ419" s="55">
        <f t="shared" si="282"/>
        <v>3.0901582988875011E-3</v>
      </c>
      <c r="AK419" s="55">
        <f t="shared" si="283"/>
        <v>4.6289832519677632E-3</v>
      </c>
      <c r="AL419" s="55">
        <f t="shared" si="284"/>
        <v>4.1116199268974994E-2</v>
      </c>
      <c r="AO419" s="67">
        <f t="shared" si="299"/>
        <v>1.2266646126425445E-4</v>
      </c>
      <c r="AP419" s="67">
        <f t="shared" si="299"/>
        <v>2.7257331914660012E-3</v>
      </c>
      <c r="AQ419" s="67">
        <f t="shared" si="299"/>
        <v>4.2405859689243798E-4</v>
      </c>
      <c r="AR419" s="67">
        <f t="shared" si="299"/>
        <v>1.1586184598098379E-3</v>
      </c>
      <c r="AS419" s="67">
        <f t="shared" si="299"/>
        <v>9.178105449295414E-4</v>
      </c>
      <c r="AT419" s="67">
        <f t="shared" si="299"/>
        <v>3.2094417841815354E-2</v>
      </c>
      <c r="AU419" s="67">
        <f t="shared" si="299"/>
        <v>4.9594565244835964E-3</v>
      </c>
      <c r="AV419" s="67">
        <f t="shared" si="299"/>
        <v>3.5853624110579506E-4</v>
      </c>
      <c r="AW419" s="67">
        <f t="shared" si="299"/>
        <v>4.4041746515285961E-4</v>
      </c>
      <c r="AX419" s="67">
        <f t="shared" si="299"/>
        <v>1.5212625679547606E-2</v>
      </c>
      <c r="BA419" s="67">
        <f t="shared" si="300"/>
        <v>1.2565286852552664E-4</v>
      </c>
      <c r="BB419" s="67">
        <f t="shared" si="300"/>
        <v>2.7637368820571081E-3</v>
      </c>
      <c r="BC419" s="67">
        <f t="shared" si="300"/>
        <v>6.6487965150377514E-4</v>
      </c>
      <c r="BD419" s="67">
        <f t="shared" si="300"/>
        <v>1.7525137704625885E-3</v>
      </c>
      <c r="BE419" s="67">
        <f t="shared" si="300"/>
        <v>9.765770416309081E-4</v>
      </c>
      <c r="BF419" s="67">
        <f t="shared" si="300"/>
        <v>3.2094417841815548E-2</v>
      </c>
      <c r="BG419" s="67">
        <f t="shared" si="300"/>
        <v>4.9864892778430231E-3</v>
      </c>
      <c r="BH419" s="67">
        <f t="shared" si="300"/>
        <v>4.6710495652751245E-4</v>
      </c>
      <c r="BI419" s="67">
        <f t="shared" si="300"/>
        <v>3.9392575939691064E-4</v>
      </c>
      <c r="BJ419" s="67">
        <f t="shared" si="300"/>
        <v>1.5212625679547596E-2</v>
      </c>
    </row>
    <row r="420" spans="4:62">
      <c r="D420" s="52">
        <f t="shared" si="260"/>
        <v>15</v>
      </c>
      <c r="E420" s="67">
        <f t="shared" si="287"/>
        <v>1.4449609408488206E-3</v>
      </c>
      <c r="F420" s="67">
        <f t="shared" si="288"/>
        <v>7.5932849993279239E-3</v>
      </c>
      <c r="G420" s="67">
        <f t="shared" si="289"/>
        <v>4.0221977347343358E-3</v>
      </c>
      <c r="H420" s="67">
        <f t="shared" si="290"/>
        <v>4.9093340036114553E-3</v>
      </c>
      <c r="I420" s="67">
        <f t="shared" si="291"/>
        <v>7.5333968089984511E-3</v>
      </c>
      <c r="J420" s="67">
        <f t="shared" si="292"/>
        <v>0.12497521614860502</v>
      </c>
      <c r="K420" s="67">
        <f t="shared" si="293"/>
        <v>4.3721320201563406E-2</v>
      </c>
      <c r="L420" s="67">
        <f t="shared" si="294"/>
        <v>2.7984615778898145E-3</v>
      </c>
      <c r="M420" s="67">
        <f t="shared" si="295"/>
        <v>4.558048275834046E-3</v>
      </c>
      <c r="N420" s="67">
        <f t="shared" si="296"/>
        <v>2.6928732182448355E-2</v>
      </c>
      <c r="Q420" s="55">
        <f t="shared" si="297"/>
        <v>1.3212948170616247E-3</v>
      </c>
      <c r="R420" s="55">
        <f t="shared" si="267"/>
        <v>4.7206597961291577E-3</v>
      </c>
      <c r="S420" s="55">
        <f t="shared" si="268"/>
        <v>3.5740467851615746E-3</v>
      </c>
      <c r="T420" s="55">
        <f t="shared" si="269"/>
        <v>3.700261281627727E-3</v>
      </c>
      <c r="U420" s="55">
        <f t="shared" si="270"/>
        <v>6.5629199185768461E-3</v>
      </c>
      <c r="V420" s="55">
        <f t="shared" si="271"/>
        <v>8.9951226784074592E-2</v>
      </c>
      <c r="W420" s="55">
        <f t="shared" si="272"/>
        <v>3.8412914579794261E-2</v>
      </c>
      <c r="X420" s="55">
        <f t="shared" si="273"/>
        <v>2.4370653778292119E-3</v>
      </c>
      <c r="Y420" s="55">
        <f t="shared" si="274"/>
        <v>4.1042601569273706E-3</v>
      </c>
      <c r="Z420" s="55">
        <f t="shared" si="275"/>
        <v>1.1345450877249318E-2</v>
      </c>
      <c r="AC420" s="55">
        <f t="shared" si="298"/>
        <v>1.5723452756545042E-3</v>
      </c>
      <c r="AD420" s="55">
        <f t="shared" si="276"/>
        <v>1.051258887630418E-2</v>
      </c>
      <c r="AE420" s="55">
        <f t="shared" si="277"/>
        <v>4.7111697389184345E-3</v>
      </c>
      <c r="AF420" s="55">
        <f t="shared" si="278"/>
        <v>6.7123020362479333E-3</v>
      </c>
      <c r="AG420" s="55">
        <f t="shared" si="279"/>
        <v>8.5626401961214228E-3</v>
      </c>
      <c r="AH420" s="55">
        <f t="shared" si="280"/>
        <v>0.15999920551313571</v>
      </c>
      <c r="AI420" s="55">
        <f t="shared" si="281"/>
        <v>4.9056758576691992E-2</v>
      </c>
      <c r="AJ420" s="55">
        <f t="shared" si="282"/>
        <v>3.2684264933721336E-3</v>
      </c>
      <c r="AK420" s="55">
        <f t="shared" si="283"/>
        <v>4.9653446889847712E-3</v>
      </c>
      <c r="AL420" s="55">
        <f t="shared" si="284"/>
        <v>4.2512013487647382E-2</v>
      </c>
      <c r="AO420" s="67">
        <f t="shared" si="299"/>
        <v>1.2366612378719591E-4</v>
      </c>
      <c r="AP420" s="67">
        <f t="shared" si="299"/>
        <v>2.8726252031987662E-3</v>
      </c>
      <c r="AQ420" s="67">
        <f t="shared" si="299"/>
        <v>4.4815094957276116E-4</v>
      </c>
      <c r="AR420" s="67">
        <f t="shared" si="299"/>
        <v>1.2090727219837283E-3</v>
      </c>
      <c r="AS420" s="67">
        <f t="shared" si="299"/>
        <v>9.70476890421605E-4</v>
      </c>
      <c r="AT420" s="67">
        <f t="shared" si="299"/>
        <v>3.5023989364530425E-2</v>
      </c>
      <c r="AU420" s="67">
        <f t="shared" si="299"/>
        <v>5.3084056217691453E-3</v>
      </c>
      <c r="AV420" s="67">
        <f t="shared" si="299"/>
        <v>3.6139620006060257E-4</v>
      </c>
      <c r="AW420" s="67">
        <f t="shared" si="299"/>
        <v>4.5378811890667541E-4</v>
      </c>
      <c r="AX420" s="67">
        <f t="shared" si="299"/>
        <v>1.5583281305199037E-2</v>
      </c>
      <c r="BA420" s="67">
        <f t="shared" si="300"/>
        <v>1.2738433480568353E-4</v>
      </c>
      <c r="BB420" s="67">
        <f t="shared" si="300"/>
        <v>2.9193038769762562E-3</v>
      </c>
      <c r="BC420" s="67">
        <f t="shared" si="300"/>
        <v>6.8897200418409875E-4</v>
      </c>
      <c r="BD420" s="67">
        <f t="shared" si="300"/>
        <v>1.802968032636478E-3</v>
      </c>
      <c r="BE420" s="67">
        <f t="shared" si="300"/>
        <v>1.0292433871229717E-3</v>
      </c>
      <c r="BF420" s="67">
        <f t="shared" si="300"/>
        <v>3.5023989364530689E-2</v>
      </c>
      <c r="BG420" s="67">
        <f t="shared" si="300"/>
        <v>5.3354383751285858E-3</v>
      </c>
      <c r="BH420" s="67">
        <f t="shared" si="300"/>
        <v>4.6996491548231909E-4</v>
      </c>
      <c r="BI420" s="67">
        <f t="shared" si="300"/>
        <v>4.0729641315072514E-4</v>
      </c>
      <c r="BJ420" s="67">
        <f t="shared" si="300"/>
        <v>1.5583281305199027E-2</v>
      </c>
    </row>
    <row r="421" spans="4:62">
      <c r="D421" s="52">
        <f t="shared" si="260"/>
        <v>16</v>
      </c>
      <c r="E421" s="67">
        <f t="shared" si="287"/>
        <v>1.4460112700807491E-3</v>
      </c>
      <c r="F421" s="67">
        <f t="shared" si="288"/>
        <v>7.7476220584043586E-3</v>
      </c>
      <c r="G421" s="67">
        <f t="shared" si="289"/>
        <v>4.244942854875566E-3</v>
      </c>
      <c r="H421" s="67">
        <f t="shared" si="290"/>
        <v>5.1439350672002416E-3</v>
      </c>
      <c r="I421" s="67">
        <f t="shared" si="291"/>
        <v>7.9538583754994591E-3</v>
      </c>
      <c r="J421" s="67">
        <f t="shared" si="292"/>
        <v>0.13493371971981483</v>
      </c>
      <c r="K421" s="67">
        <f t="shared" si="293"/>
        <v>4.7202018990468442E-2</v>
      </c>
      <c r="L421" s="67">
        <f t="shared" si="294"/>
        <v>2.9827601717351418E-3</v>
      </c>
      <c r="M421" s="67">
        <f t="shared" si="295"/>
        <v>4.8974094637543571E-3</v>
      </c>
      <c r="N421" s="67">
        <f t="shared" si="296"/>
        <v>2.8005849722520133E-2</v>
      </c>
      <c r="Q421" s="55">
        <f t="shared" si="297"/>
        <v>1.3212948170616247E-3</v>
      </c>
      <c r="R421" s="55">
        <f t="shared" si="267"/>
        <v>4.7206597961291577E-3</v>
      </c>
      <c r="S421" s="55">
        <f t="shared" si="268"/>
        <v>3.7714784603097721E-3</v>
      </c>
      <c r="T421" s="55">
        <f t="shared" si="269"/>
        <v>3.8818508686226999E-3</v>
      </c>
      <c r="U421" s="55">
        <f t="shared" si="270"/>
        <v>6.9280458083472753E-3</v>
      </c>
      <c r="V421" s="55">
        <f t="shared" si="271"/>
        <v>9.6831676975550715E-2</v>
      </c>
      <c r="W421" s="55">
        <f t="shared" si="272"/>
        <v>4.1526978200407051E-2</v>
      </c>
      <c r="X421" s="55">
        <f t="shared" si="273"/>
        <v>2.6183590590931304E-3</v>
      </c>
      <c r="Y421" s="55">
        <f t="shared" si="274"/>
        <v>4.4295730153711453E-3</v>
      </c>
      <c r="Z421" s="55">
        <f t="shared" si="275"/>
        <v>1.2033126551025123E-2</v>
      </c>
      <c r="AC421" s="55">
        <f t="shared" si="298"/>
        <v>1.5752148284808077E-3</v>
      </c>
      <c r="AD421" s="55">
        <f t="shared" si="276"/>
        <v>1.0830377658874334E-2</v>
      </c>
      <c r="AE421" s="55">
        <f t="shared" si="277"/>
        <v>4.9592283040526992E-3</v>
      </c>
      <c r="AF421" s="55">
        <f t="shared" si="278"/>
        <v>6.9999145764305321E-3</v>
      </c>
      <c r="AG421" s="55">
        <f t="shared" si="279"/>
        <v>9.0384374393530087E-3</v>
      </c>
      <c r="AH421" s="55">
        <f t="shared" si="280"/>
        <v>0.17303576246407926</v>
      </c>
      <c r="AI421" s="55">
        <f t="shared" si="281"/>
        <v>5.2904092533889287E-2</v>
      </c>
      <c r="AJ421" s="55">
        <f t="shared" si="282"/>
        <v>3.4557299997988694E-3</v>
      </c>
      <c r="AK421" s="55">
        <f t="shared" si="283"/>
        <v>5.3187542063816186E-3</v>
      </c>
      <c r="AL421" s="55">
        <f t="shared" si="284"/>
        <v>4.3978572894015133E-2</v>
      </c>
      <c r="AO421" s="67">
        <f t="shared" si="299"/>
        <v>1.2471645301912436E-4</v>
      </c>
      <c r="AP421" s="67">
        <f t="shared" si="299"/>
        <v>3.0269622622752009E-3</v>
      </c>
      <c r="AQ421" s="67">
        <f t="shared" si="299"/>
        <v>4.7346439456579393E-4</v>
      </c>
      <c r="AR421" s="67">
        <f t="shared" si="299"/>
        <v>1.2620841985775417E-3</v>
      </c>
      <c r="AS421" s="67">
        <f t="shared" si="299"/>
        <v>1.0258125671521838E-3</v>
      </c>
      <c r="AT421" s="67">
        <f t="shared" si="299"/>
        <v>3.8102042744264111E-2</v>
      </c>
      <c r="AU421" s="67">
        <f t="shared" si="299"/>
        <v>5.6750407900613906E-3</v>
      </c>
      <c r="AV421" s="67">
        <f t="shared" si="299"/>
        <v>3.6440111264201148E-4</v>
      </c>
      <c r="AW421" s="67">
        <f t="shared" si="299"/>
        <v>4.6783644838321176E-4</v>
      </c>
      <c r="AX421" s="67">
        <f t="shared" si="299"/>
        <v>1.597272317149501E-2</v>
      </c>
      <c r="BA421" s="67">
        <f t="shared" si="300"/>
        <v>1.2920355840005866E-4</v>
      </c>
      <c r="BB421" s="67">
        <f t="shared" si="300"/>
        <v>3.0827556004699753E-3</v>
      </c>
      <c r="BC421" s="67">
        <f t="shared" si="300"/>
        <v>7.1428544917713326E-4</v>
      </c>
      <c r="BD421" s="67">
        <f t="shared" si="300"/>
        <v>1.8559795092302905E-3</v>
      </c>
      <c r="BE421" s="67">
        <f t="shared" si="300"/>
        <v>1.0845790638535496E-3</v>
      </c>
      <c r="BF421" s="67">
        <f t="shared" si="300"/>
        <v>3.810204274426443E-2</v>
      </c>
      <c r="BG421" s="67">
        <f t="shared" si="300"/>
        <v>5.702073543420845E-3</v>
      </c>
      <c r="BH421" s="67">
        <f t="shared" si="300"/>
        <v>4.7296982806372756E-4</v>
      </c>
      <c r="BI421" s="67">
        <f t="shared" si="300"/>
        <v>4.2134474262726148E-4</v>
      </c>
      <c r="BJ421" s="67">
        <f t="shared" si="300"/>
        <v>1.5972723171495E-2</v>
      </c>
    </row>
    <row r="422" spans="4:62">
      <c r="D422" s="52">
        <f t="shared" si="260"/>
        <v>17</v>
      </c>
      <c r="E422" s="67">
        <f t="shared" si="287"/>
        <v>1.447112556504858E-3</v>
      </c>
      <c r="F422" s="67">
        <f t="shared" si="288"/>
        <v>7.9094468488900057E-3</v>
      </c>
      <c r="G422" s="67">
        <f t="shared" si="289"/>
        <v>4.4784945540867292E-3</v>
      </c>
      <c r="H422" s="67">
        <f t="shared" si="290"/>
        <v>5.389917906254882E-3</v>
      </c>
      <c r="I422" s="67">
        <f t="shared" si="291"/>
        <v>8.3947188228440956E-3</v>
      </c>
      <c r="J422" s="67">
        <f t="shared" si="292"/>
        <v>0.14537536454319774</v>
      </c>
      <c r="K422" s="67">
        <f t="shared" si="293"/>
        <v>5.0851585436977251E-2</v>
      </c>
      <c r="L422" s="67">
        <f t="shared" si="294"/>
        <v>3.1760000942416943E-3</v>
      </c>
      <c r="M422" s="67">
        <f t="shared" si="295"/>
        <v>5.2532349113998721E-3</v>
      </c>
      <c r="N422" s="67">
        <f t="shared" si="296"/>
        <v>2.913522410151622E-2</v>
      </c>
      <c r="Q422" s="55">
        <f t="shared" si="297"/>
        <v>1.3212948170616247E-3</v>
      </c>
      <c r="R422" s="55">
        <f t="shared" si="267"/>
        <v>4.7206597961291577E-3</v>
      </c>
      <c r="S422" s="55">
        <f t="shared" si="268"/>
        <v>3.9784886214290442E-3</v>
      </c>
      <c r="T422" s="55">
        <f t="shared" si="269"/>
        <v>4.0722503556006361E-3</v>
      </c>
      <c r="U422" s="55">
        <f t="shared" si="270"/>
        <v>7.3108859438698976E-3</v>
      </c>
      <c r="V422" s="55">
        <f t="shared" si="271"/>
        <v>0.10404593528360319</v>
      </c>
      <c r="W422" s="55">
        <f t="shared" si="272"/>
        <v>4.4792122009549289E-2</v>
      </c>
      <c r="X422" s="55">
        <f t="shared" si="273"/>
        <v>2.8084482843412015E-3</v>
      </c>
      <c r="Y422" s="55">
        <f t="shared" si="274"/>
        <v>4.7706685725560161E-3</v>
      </c>
      <c r="Z422" s="55">
        <f t="shared" si="275"/>
        <v>1.2754165117502752E-2</v>
      </c>
      <c r="AC422" s="55">
        <f t="shared" si="298"/>
        <v>1.5782235989451592E-3</v>
      </c>
      <c r="AD422" s="55">
        <f t="shared" si="276"/>
        <v>1.1163584106281339E-2</v>
      </c>
      <c r="AE422" s="55">
        <f t="shared" si="277"/>
        <v>5.2193215413557535E-3</v>
      </c>
      <c r="AF422" s="55">
        <f t="shared" si="278"/>
        <v>7.3014807675618777E-3</v>
      </c>
      <c r="AG422" s="55">
        <f t="shared" si="279"/>
        <v>9.5373181985196585E-3</v>
      </c>
      <c r="AH422" s="55">
        <f t="shared" si="280"/>
        <v>0.18670479380279267</v>
      </c>
      <c r="AI422" s="55">
        <f t="shared" si="281"/>
        <v>5.6938081617764667E-2</v>
      </c>
      <c r="AJ422" s="55">
        <f t="shared" si="282"/>
        <v>3.6521206195639028E-3</v>
      </c>
      <c r="AK422" s="55">
        <f t="shared" si="283"/>
        <v>5.6893095444877778E-3</v>
      </c>
      <c r="AL422" s="55">
        <f t="shared" si="284"/>
        <v>4.5516283085529685E-2</v>
      </c>
      <c r="AO422" s="67">
        <f t="shared" si="299"/>
        <v>1.2581773944323328E-4</v>
      </c>
      <c r="AP422" s="67">
        <f t="shared" si="299"/>
        <v>3.188787052760848E-3</v>
      </c>
      <c r="AQ422" s="67">
        <f t="shared" si="299"/>
        <v>5.00005932657685E-4</v>
      </c>
      <c r="AR422" s="67">
        <f t="shared" si="299"/>
        <v>1.317667550654246E-3</v>
      </c>
      <c r="AS422" s="67">
        <f t="shared" si="299"/>
        <v>1.083832878974198E-3</v>
      </c>
      <c r="AT422" s="67">
        <f t="shared" si="299"/>
        <v>4.1329429259594555E-2</v>
      </c>
      <c r="AU422" s="67">
        <f t="shared" si="299"/>
        <v>6.0594634274279621E-3</v>
      </c>
      <c r="AV422" s="67">
        <f t="shared" si="299"/>
        <v>3.6755180990049284E-4</v>
      </c>
      <c r="AW422" s="67">
        <f t="shared" si="299"/>
        <v>4.82566338843856E-4</v>
      </c>
      <c r="AX422" s="67">
        <f t="shared" si="299"/>
        <v>1.6381058984013468E-2</v>
      </c>
      <c r="BA422" s="67">
        <f t="shared" si="300"/>
        <v>1.3111104244030122E-4</v>
      </c>
      <c r="BB422" s="67">
        <f t="shared" si="300"/>
        <v>3.2541372573913329E-3</v>
      </c>
      <c r="BC422" s="67">
        <f t="shared" si="300"/>
        <v>7.4082698726902433E-4</v>
      </c>
      <c r="BD422" s="67">
        <f t="shared" si="300"/>
        <v>1.9115628613069957E-3</v>
      </c>
      <c r="BE422" s="67">
        <f t="shared" si="300"/>
        <v>1.1425993756755629E-3</v>
      </c>
      <c r="BF422" s="67">
        <f t="shared" si="300"/>
        <v>4.132942925959493E-2</v>
      </c>
      <c r="BG422" s="67">
        <f t="shared" si="300"/>
        <v>6.0864961807874166E-3</v>
      </c>
      <c r="BH422" s="67">
        <f t="shared" si="300"/>
        <v>4.7612052532220849E-4</v>
      </c>
      <c r="BI422" s="67">
        <f t="shared" si="300"/>
        <v>4.3607463308790572E-4</v>
      </c>
      <c r="BJ422" s="67">
        <f t="shared" si="300"/>
        <v>1.6381058984013465E-2</v>
      </c>
    </row>
    <row r="423" spans="4:62">
      <c r="D423" s="52">
        <f t="shared" si="260"/>
        <v>18</v>
      </c>
      <c r="E423" s="67">
        <f t="shared" si="287"/>
        <v>1.4482649714504803E-3</v>
      </c>
      <c r="F423" s="67">
        <f t="shared" si="288"/>
        <v>8.078784546191372E-3</v>
      </c>
      <c r="G423" s="67">
        <f t="shared" si="289"/>
        <v>4.7228891664730654E-3</v>
      </c>
      <c r="H423" s="67">
        <f t="shared" si="290"/>
        <v>5.6473207888179224E-3</v>
      </c>
      <c r="I423" s="67">
        <f t="shared" si="291"/>
        <v>8.8560467365744258E-3</v>
      </c>
      <c r="J423" s="67">
        <f t="shared" si="292"/>
        <v>0.15630177504633525</v>
      </c>
      <c r="K423" s="67">
        <f t="shared" si="293"/>
        <v>5.4670587311445598E-2</v>
      </c>
      <c r="L423" s="67">
        <f t="shared" si="294"/>
        <v>3.3782114081309378E-3</v>
      </c>
      <c r="M423" s="67">
        <f t="shared" si="295"/>
        <v>5.6255799752475766E-3</v>
      </c>
      <c r="N423" s="67">
        <f t="shared" si="296"/>
        <v>3.0317031018468915E-2</v>
      </c>
      <c r="Q423" s="55">
        <f t="shared" si="297"/>
        <v>1.3212948170616247E-3</v>
      </c>
      <c r="R423" s="55">
        <f t="shared" si="267"/>
        <v>4.7206597961291577E-3</v>
      </c>
      <c r="S423" s="55">
        <f t="shared" si="268"/>
        <v>4.1951094735044351E-3</v>
      </c>
      <c r="T423" s="55">
        <f t="shared" si="269"/>
        <v>4.2714893633907618E-3</v>
      </c>
      <c r="U423" s="55">
        <f t="shared" si="270"/>
        <v>7.7114998843507542E-3</v>
      </c>
      <c r="V423" s="55">
        <f t="shared" si="271"/>
        <v>0.11159512404483451</v>
      </c>
      <c r="W423" s="55">
        <f t="shared" si="272"/>
        <v>4.8208853972177723E-2</v>
      </c>
      <c r="X423" s="55">
        <f t="shared" si="273"/>
        <v>3.0073626261346129E-3</v>
      </c>
      <c r="Y423" s="55">
        <f t="shared" si="274"/>
        <v>5.1275998934004318E-3</v>
      </c>
      <c r="Z423" s="55">
        <f t="shared" si="275"/>
        <v>1.350867875009497E-2</v>
      </c>
      <c r="AC423" s="55">
        <f t="shared" si="298"/>
        <v>1.5813720551280013E-3</v>
      </c>
      <c r="AD423" s="55">
        <f t="shared" si="276"/>
        <v>1.1512260056119048E-2</v>
      </c>
      <c r="AE423" s="55">
        <f t="shared" si="277"/>
        <v>5.4914899140530351E-3</v>
      </c>
      <c r="AF423" s="55">
        <f t="shared" si="278"/>
        <v>7.6170475248978327E-3</v>
      </c>
      <c r="AG423" s="55">
        <f t="shared" si="279"/>
        <v>1.0059360085499462E-2</v>
      </c>
      <c r="AH423" s="55">
        <f t="shared" si="280"/>
        <v>0.20100842604783642</v>
      </c>
      <c r="AI423" s="55">
        <f t="shared" si="281"/>
        <v>6.1159353404072928E-2</v>
      </c>
      <c r="AJ423" s="55">
        <f t="shared" si="282"/>
        <v>3.857628905548977E-3</v>
      </c>
      <c r="AK423" s="55">
        <f t="shared" si="283"/>
        <v>6.0770683513387712E-3</v>
      </c>
      <c r="AL423" s="55">
        <f t="shared" si="284"/>
        <v>4.7125383286842862E-2</v>
      </c>
      <c r="AO423" s="67">
        <f t="shared" si="299"/>
        <v>1.2697015438885555E-4</v>
      </c>
      <c r="AP423" s="67">
        <f t="shared" si="299"/>
        <v>3.3581247500622143E-3</v>
      </c>
      <c r="AQ423" s="67">
        <f t="shared" si="299"/>
        <v>5.2777969296863032E-4</v>
      </c>
      <c r="AR423" s="67">
        <f t="shared" si="299"/>
        <v>1.3758314254271606E-3</v>
      </c>
      <c r="AS423" s="67">
        <f t="shared" si="299"/>
        <v>1.1445468522236716E-3</v>
      </c>
      <c r="AT423" s="67">
        <f t="shared" si="299"/>
        <v>4.470665100150073E-2</v>
      </c>
      <c r="AU423" s="67">
        <f t="shared" si="299"/>
        <v>6.461733339267875E-3</v>
      </c>
      <c r="AV423" s="67">
        <f t="shared" si="299"/>
        <v>3.7084878199632491E-4</v>
      </c>
      <c r="AW423" s="67">
        <f t="shared" si="299"/>
        <v>4.9798008184714481E-4</v>
      </c>
      <c r="AX423" s="67">
        <f t="shared" si="299"/>
        <v>1.6808352268373947E-2</v>
      </c>
      <c r="BA423" s="67">
        <f t="shared" si="300"/>
        <v>1.3310708367752101E-4</v>
      </c>
      <c r="BB423" s="67">
        <f t="shared" si="300"/>
        <v>3.4334755099276765E-3</v>
      </c>
      <c r="BC423" s="67">
        <f t="shared" si="300"/>
        <v>7.6860074757996964E-4</v>
      </c>
      <c r="BD423" s="67">
        <f t="shared" si="300"/>
        <v>1.9697267360799103E-3</v>
      </c>
      <c r="BE423" s="67">
        <f t="shared" si="300"/>
        <v>1.2033133489250357E-3</v>
      </c>
      <c r="BF423" s="67">
        <f t="shared" si="300"/>
        <v>4.4706651001501174E-2</v>
      </c>
      <c r="BG423" s="67">
        <f t="shared" si="300"/>
        <v>6.4887660926273294E-3</v>
      </c>
      <c r="BH423" s="67">
        <f t="shared" si="300"/>
        <v>4.7941749741803926E-4</v>
      </c>
      <c r="BI423" s="67">
        <f t="shared" si="300"/>
        <v>4.5148837609119453E-4</v>
      </c>
      <c r="BJ423" s="67">
        <f t="shared" si="300"/>
        <v>1.6808352268373947E-2</v>
      </c>
    </row>
    <row r="424" spans="4:62">
      <c r="D424" s="52">
        <f t="shared" si="260"/>
        <v>19</v>
      </c>
      <c r="E424" s="67">
        <f t="shared" si="287"/>
        <v>1.4494685717409733E-3</v>
      </c>
      <c r="F424" s="67">
        <f t="shared" si="288"/>
        <v>8.255643500023566E-3</v>
      </c>
      <c r="G424" s="67">
        <f t="shared" si="289"/>
        <v>4.9781387426613387E-3</v>
      </c>
      <c r="H424" s="67">
        <f t="shared" si="290"/>
        <v>5.9161564069288288E-3</v>
      </c>
      <c r="I424" s="67">
        <f t="shared" si="291"/>
        <v>9.3378648638797173E-3</v>
      </c>
      <c r="J424" s="67">
        <f t="shared" si="292"/>
        <v>0.16771348998944616</v>
      </c>
      <c r="K424" s="67">
        <f t="shared" si="293"/>
        <v>5.8659212921486945E-2</v>
      </c>
      <c r="L424" s="67">
        <f t="shared" si="294"/>
        <v>3.5894040840525822E-3</v>
      </c>
      <c r="M424" s="67">
        <f t="shared" si="295"/>
        <v>6.0144630149141084E-3</v>
      </c>
      <c r="N424" s="67">
        <f t="shared" si="296"/>
        <v>3.1551328745996934E-2</v>
      </c>
      <c r="Q424" s="55">
        <f t="shared" si="297"/>
        <v>1.3212948170616247E-3</v>
      </c>
      <c r="R424" s="55">
        <f t="shared" si="267"/>
        <v>4.7206597961291577E-3</v>
      </c>
      <c r="S424" s="55">
        <f t="shared" si="268"/>
        <v>4.4213516976921797E-3</v>
      </c>
      <c r="T424" s="55">
        <f t="shared" si="269"/>
        <v>4.4795777160841089E-3</v>
      </c>
      <c r="U424" s="55">
        <f t="shared" si="270"/>
        <v>8.1299073832902437E-3</v>
      </c>
      <c r="V424" s="55">
        <f t="shared" si="271"/>
        <v>0.11947961549517595</v>
      </c>
      <c r="W424" s="55">
        <f t="shared" si="272"/>
        <v>5.1777342560752664E-2</v>
      </c>
      <c r="X424" s="55">
        <f t="shared" si="273"/>
        <v>3.2151118925557425E-3</v>
      </c>
      <c r="Y424" s="55">
        <f t="shared" si="274"/>
        <v>5.5003845774991037E-3</v>
      </c>
      <c r="Z424" s="55">
        <f t="shared" si="275"/>
        <v>1.4296704652413127E-2</v>
      </c>
      <c r="AC424" s="55">
        <f t="shared" si="298"/>
        <v>1.5846603522736331E-3</v>
      </c>
      <c r="AD424" s="55">
        <f t="shared" si="276"/>
        <v>1.1876422700925759E-2</v>
      </c>
      <c r="AE424" s="55">
        <f t="shared" si="277"/>
        <v>5.7757468422418388E-3</v>
      </c>
      <c r="AF424" s="55">
        <f t="shared" si="278"/>
        <v>7.9466304084262977E-3</v>
      </c>
      <c r="AG424" s="55">
        <f t="shared" si="279"/>
        <v>1.0604588841170555E-2</v>
      </c>
      <c r="AH424" s="55">
        <f t="shared" si="280"/>
        <v>0.21594736448371687</v>
      </c>
      <c r="AI424" s="55">
        <f t="shared" si="281"/>
        <v>6.5568116035580687E-2</v>
      </c>
      <c r="AJ424" s="55">
        <f t="shared" si="282"/>
        <v>4.0722649909711349E-3</v>
      </c>
      <c r="AK424" s="55">
        <f t="shared" si="283"/>
        <v>6.4820497465731628E-3</v>
      </c>
      <c r="AL424" s="55">
        <f t="shared" si="284"/>
        <v>4.8805952839580752E-2</v>
      </c>
      <c r="AO424" s="67">
        <f t="shared" si="299"/>
        <v>1.2817375467934862E-4</v>
      </c>
      <c r="AP424" s="67">
        <f t="shared" si="299"/>
        <v>3.5349837038944083E-3</v>
      </c>
      <c r="AQ424" s="67">
        <f t="shared" si="299"/>
        <v>5.5678704496915903E-4</v>
      </c>
      <c r="AR424" s="67">
        <f t="shared" si="299"/>
        <v>1.43657869084472E-3</v>
      </c>
      <c r="AS424" s="67">
        <f t="shared" si="299"/>
        <v>1.2079574805894736E-3</v>
      </c>
      <c r="AT424" s="67">
        <f t="shared" si="299"/>
        <v>4.8233874494270204E-2</v>
      </c>
      <c r="AU424" s="67">
        <f t="shared" si="299"/>
        <v>6.881870360734281E-3</v>
      </c>
      <c r="AV424" s="67">
        <f t="shared" si="299"/>
        <v>3.7429219149683968E-4</v>
      </c>
      <c r="AW424" s="67">
        <f t="shared" si="299"/>
        <v>5.1407843741500467E-4</v>
      </c>
      <c r="AX424" s="67">
        <f t="shared" si="299"/>
        <v>1.7254624093583807E-2</v>
      </c>
      <c r="BA424" s="67">
        <f t="shared" si="300"/>
        <v>1.3519178053265977E-4</v>
      </c>
      <c r="BB424" s="67">
        <f t="shared" si="300"/>
        <v>3.6207792009021935E-3</v>
      </c>
      <c r="BC424" s="67">
        <f t="shared" si="300"/>
        <v>7.9760809958050009E-4</v>
      </c>
      <c r="BD424" s="67">
        <f t="shared" si="300"/>
        <v>2.0304740014974688E-3</v>
      </c>
      <c r="BE424" s="67">
        <f t="shared" si="300"/>
        <v>1.2667239772908376E-3</v>
      </c>
      <c r="BF424" s="67">
        <f t="shared" si="300"/>
        <v>4.8233874494270718E-2</v>
      </c>
      <c r="BG424" s="67">
        <f t="shared" si="300"/>
        <v>6.9089031140937424E-3</v>
      </c>
      <c r="BH424" s="67">
        <f t="shared" si="300"/>
        <v>4.8286090691855273E-4</v>
      </c>
      <c r="BI424" s="67">
        <f t="shared" si="300"/>
        <v>4.6758673165905439E-4</v>
      </c>
      <c r="BJ424" s="67">
        <f t="shared" si="300"/>
        <v>1.7254624093583817E-2</v>
      </c>
    </row>
    <row r="425" spans="4:62">
      <c r="D425" s="52">
        <f t="shared" si="260"/>
        <v>20</v>
      </c>
      <c r="E425" s="67">
        <f t="shared" si="287"/>
        <v>1.450723258919489E-3</v>
      </c>
      <c r="F425" s="67">
        <f t="shared" si="288"/>
        <v>8.4400092429796798E-3</v>
      </c>
      <c r="G425" s="67">
        <f t="shared" si="289"/>
        <v>5.244222402739045E-3</v>
      </c>
      <c r="H425" s="67">
        <f t="shared" si="290"/>
        <v>6.1964027693104046E-3</v>
      </c>
      <c r="I425" s="67">
        <f t="shared" si="291"/>
        <v>9.8401337910986771E-3</v>
      </c>
      <c r="J425" s="67">
        <f t="shared" si="292"/>
        <v>0.1796095758720205</v>
      </c>
      <c r="K425" s="67">
        <f t="shared" si="293"/>
        <v>6.2817135989757383E-2</v>
      </c>
      <c r="L425" s="67">
        <f t="shared" si="294"/>
        <v>3.809560846034378E-3</v>
      </c>
      <c r="M425" s="67">
        <f t="shared" si="295"/>
        <v>6.4198522190093612E-3</v>
      </c>
      <c r="N425" s="67">
        <f t="shared" si="296"/>
        <v>3.2838016316142013E-2</v>
      </c>
      <c r="Q425" s="55">
        <f t="shared" si="297"/>
        <v>1.3212948170616247E-3</v>
      </c>
      <c r="R425" s="55">
        <f t="shared" si="267"/>
        <v>4.7206597961291577E-3</v>
      </c>
      <c r="S425" s="55">
        <f t="shared" si="268"/>
        <v>4.6571967869376667E-3</v>
      </c>
      <c r="T425" s="55">
        <f t="shared" si="269"/>
        <v>4.6964983916481153E-3</v>
      </c>
      <c r="U425" s="55">
        <f t="shared" si="270"/>
        <v>8.5660742141399834E-3</v>
      </c>
      <c r="V425" s="55">
        <f t="shared" si="271"/>
        <v>0.12769876466786953</v>
      </c>
      <c r="W425" s="55">
        <f t="shared" si="272"/>
        <v>5.5497295865956905E-2</v>
      </c>
      <c r="X425" s="55">
        <f t="shared" si="273"/>
        <v>3.4316790893099457E-3</v>
      </c>
      <c r="Y425" s="55">
        <f t="shared" si="274"/>
        <v>5.8889921303387676E-3</v>
      </c>
      <c r="Z425" s="55">
        <f t="shared" si="275"/>
        <v>1.5118178362403504E-2</v>
      </c>
      <c r="AC425" s="55">
        <f t="shared" si="298"/>
        <v>1.5880882213929433E-3</v>
      </c>
      <c r="AD425" s="55">
        <f t="shared" si="276"/>
        <v>1.2256042251487815E-2</v>
      </c>
      <c r="AE425" s="55">
        <f t="shared" si="277"/>
        <v>6.0720690731517661E-3</v>
      </c>
      <c r="AF425" s="55">
        <f t="shared" si="278"/>
        <v>8.2902024576254427E-3</v>
      </c>
      <c r="AG425" s="55">
        <f t="shared" si="279"/>
        <v>1.1172959864758735E-2</v>
      </c>
      <c r="AH425" s="55">
        <f t="shared" si="280"/>
        <v>0.23152038707617206</v>
      </c>
      <c r="AI425" s="55">
        <f t="shared" si="281"/>
        <v>7.0164008866917343E-2</v>
      </c>
      <c r="AJ425" s="55">
        <f t="shared" si="282"/>
        <v>4.2960113181805225E-3</v>
      </c>
      <c r="AK425" s="55">
        <f t="shared" si="283"/>
        <v>6.9042206019240037E-3</v>
      </c>
      <c r="AL425" s="55">
        <f t="shared" si="284"/>
        <v>5.0557854269880541E-2</v>
      </c>
      <c r="AO425" s="67">
        <f t="shared" si="299"/>
        <v>1.2942844185786432E-4</v>
      </c>
      <c r="AP425" s="67">
        <f t="shared" si="299"/>
        <v>3.7193494468505221E-3</v>
      </c>
      <c r="AQ425" s="67">
        <f t="shared" si="299"/>
        <v>5.8702561580137834E-4</v>
      </c>
      <c r="AR425" s="67">
        <f t="shared" si="299"/>
        <v>1.4999043776622893E-3</v>
      </c>
      <c r="AS425" s="67">
        <f t="shared" si="299"/>
        <v>1.2740595769586936E-3</v>
      </c>
      <c r="AT425" s="67">
        <f t="shared" si="299"/>
        <v>5.1910811204150975E-2</v>
      </c>
      <c r="AU425" s="67">
        <f t="shared" si="299"/>
        <v>7.3198401238004779E-3</v>
      </c>
      <c r="AV425" s="67">
        <f t="shared" si="299"/>
        <v>3.778817567244323E-4</v>
      </c>
      <c r="AW425" s="67">
        <f t="shared" si="299"/>
        <v>5.3086008867059362E-4</v>
      </c>
      <c r="AX425" s="67">
        <f t="shared" si="299"/>
        <v>1.7719837953738507E-2</v>
      </c>
      <c r="BA425" s="67">
        <f t="shared" si="300"/>
        <v>1.373649624734543E-4</v>
      </c>
      <c r="BB425" s="67">
        <f t="shared" si="300"/>
        <v>3.8160330085081351E-3</v>
      </c>
      <c r="BC425" s="67">
        <f t="shared" si="300"/>
        <v>8.2784667041272113E-4</v>
      </c>
      <c r="BD425" s="67">
        <f t="shared" si="300"/>
        <v>2.0937996883150381E-3</v>
      </c>
      <c r="BE425" s="67">
        <f t="shared" si="300"/>
        <v>1.3328260736600577E-3</v>
      </c>
      <c r="BF425" s="67">
        <f t="shared" si="300"/>
        <v>5.1910811204151558E-2</v>
      </c>
      <c r="BG425" s="67">
        <f t="shared" si="300"/>
        <v>7.3468728771599601E-3</v>
      </c>
      <c r="BH425" s="67">
        <f t="shared" si="300"/>
        <v>4.8645047214614448E-4</v>
      </c>
      <c r="BI425" s="67">
        <f t="shared" si="300"/>
        <v>4.8436838291464248E-4</v>
      </c>
      <c r="BJ425" s="67">
        <f t="shared" si="300"/>
        <v>1.7719837953738528E-2</v>
      </c>
    </row>
    <row r="426" spans="4:62">
      <c r="D426" s="52">
        <f t="shared" si="260"/>
        <v>25</v>
      </c>
      <c r="E426" s="67">
        <f t="shared" si="287"/>
        <v>1.45774934795066E-3</v>
      </c>
      <c r="F426" s="67">
        <f t="shared" si="288"/>
        <v>9.4724340150571691E-3</v>
      </c>
      <c r="G426" s="67">
        <f t="shared" si="289"/>
        <v>6.734257144034023E-3</v>
      </c>
      <c r="H426" s="67">
        <f t="shared" si="290"/>
        <v>7.7657468468390342E-3</v>
      </c>
      <c r="I426" s="67">
        <f t="shared" si="291"/>
        <v>1.2652776066128451E-2</v>
      </c>
      <c r="J426" s="67">
        <f t="shared" si="292"/>
        <v>0.24622614768739604</v>
      </c>
      <c r="K426" s="67">
        <f t="shared" si="293"/>
        <v>8.6100977701591391E-2</v>
      </c>
      <c r="L426" s="67">
        <f t="shared" si="294"/>
        <v>5.0424107842383433E-3</v>
      </c>
      <c r="M426" s="67">
        <f t="shared" si="295"/>
        <v>8.6899803346232353E-3</v>
      </c>
      <c r="N426" s="67">
        <f t="shared" si="296"/>
        <v>4.0043303480895728E-2</v>
      </c>
      <c r="Q426" s="55">
        <f t="shared" si="297"/>
        <v>1.3212948170616247E-3</v>
      </c>
      <c r="R426" s="55">
        <f t="shared" si="267"/>
        <v>4.7206597961291577E-3</v>
      </c>
      <c r="S426" s="55">
        <f t="shared" si="268"/>
        <v>5.9778993676108377E-3</v>
      </c>
      <c r="T426" s="55">
        <f t="shared" si="269"/>
        <v>5.9112266564395471E-3</v>
      </c>
      <c r="U426" s="55">
        <f t="shared" si="270"/>
        <v>1.1008553135156201E-2</v>
      </c>
      <c r="V426" s="55">
        <f t="shared" si="271"/>
        <v>0.17372495736088481</v>
      </c>
      <c r="W426" s="55">
        <f t="shared" si="272"/>
        <v>7.6328562465080921E-2</v>
      </c>
      <c r="X426" s="55">
        <f t="shared" si="273"/>
        <v>4.644427917608494E-3</v>
      </c>
      <c r="Y426" s="55">
        <f t="shared" si="274"/>
        <v>8.0651451278269323E-3</v>
      </c>
      <c r="Z426" s="55">
        <f t="shared" si="275"/>
        <v>1.9718326926913912E-2</v>
      </c>
      <c r="AC426" s="55">
        <f t="shared" si="298"/>
        <v>1.6072838536046047E-3</v>
      </c>
      <c r="AD426" s="55">
        <f t="shared" si="276"/>
        <v>1.438186357643147E-2</v>
      </c>
      <c r="AE426" s="55">
        <f t="shared" si="277"/>
        <v>7.7314359750685572E-3</v>
      </c>
      <c r="AF426" s="55">
        <f t="shared" si="278"/>
        <v>1.021416234789127E-2</v>
      </c>
      <c r="AG426" s="55">
        <f t="shared" si="279"/>
        <v>1.4355765493802061E-2</v>
      </c>
      <c r="AH426" s="55">
        <f t="shared" si="280"/>
        <v>0.31872733801390823</v>
      </c>
      <c r="AI426" s="55">
        <f t="shared" si="281"/>
        <v>9.59004256914614E-2</v>
      </c>
      <c r="AJ426" s="55">
        <f t="shared" si="282"/>
        <v>5.5489623662898988E-3</v>
      </c>
      <c r="AK426" s="55">
        <f t="shared" si="283"/>
        <v>9.2683238356635871E-3</v>
      </c>
      <c r="AL426" s="55">
        <f t="shared" si="284"/>
        <v>6.036828003487759E-2</v>
      </c>
      <c r="AO426" s="67">
        <f t="shared" si="299"/>
        <v>1.3645453088903525E-4</v>
      </c>
      <c r="AP426" s="67">
        <f t="shared" si="299"/>
        <v>4.7517742189280114E-3</v>
      </c>
      <c r="AQ426" s="67">
        <f t="shared" si="299"/>
        <v>7.5635777642318533E-4</v>
      </c>
      <c r="AR426" s="67">
        <f t="shared" si="299"/>
        <v>1.8545201903994871E-3</v>
      </c>
      <c r="AS426" s="67">
        <f t="shared" si="299"/>
        <v>1.6442229309722497E-3</v>
      </c>
      <c r="AT426" s="67">
        <f t="shared" si="299"/>
        <v>7.2501190326511228E-2</v>
      </c>
      <c r="AU426" s="67">
        <f t="shared" si="299"/>
        <v>9.7724152365104705E-3</v>
      </c>
      <c r="AV426" s="67">
        <f t="shared" si="299"/>
        <v>3.9798286662984933E-4</v>
      </c>
      <c r="AW426" s="67">
        <f t="shared" si="299"/>
        <v>6.2483520679630297E-4</v>
      </c>
      <c r="AX426" s="67">
        <f t="shared" si="299"/>
        <v>2.0324976553981817E-2</v>
      </c>
      <c r="BA426" s="67">
        <f t="shared" si="300"/>
        <v>1.4953450565394471E-4</v>
      </c>
      <c r="BB426" s="67">
        <f t="shared" si="300"/>
        <v>4.9094295613743011E-3</v>
      </c>
      <c r="BC426" s="67">
        <f t="shared" si="300"/>
        <v>9.971788310345342E-4</v>
      </c>
      <c r="BD426" s="67">
        <f t="shared" si="300"/>
        <v>2.448415501052236E-3</v>
      </c>
      <c r="BE426" s="67">
        <f t="shared" si="300"/>
        <v>1.7029894276736103E-3</v>
      </c>
      <c r="BF426" s="67">
        <f t="shared" si="300"/>
        <v>7.2501190326512199E-2</v>
      </c>
      <c r="BG426" s="67">
        <f t="shared" si="300"/>
        <v>9.7994479898700082E-3</v>
      </c>
      <c r="BH426" s="67">
        <f t="shared" si="300"/>
        <v>5.0655158205155544E-4</v>
      </c>
      <c r="BI426" s="67">
        <f t="shared" si="300"/>
        <v>5.7834350104035183E-4</v>
      </c>
      <c r="BJ426" s="67">
        <f t="shared" si="300"/>
        <v>2.0324976553981862E-2</v>
      </c>
    </row>
    <row r="427" spans="4:62">
      <c r="D427" s="52">
        <f t="shared" si="260"/>
        <v>30</v>
      </c>
      <c r="E427" s="67">
        <f t="shared" si="287"/>
        <v>1.4659893341292677E-3</v>
      </c>
      <c r="F427" s="67">
        <f t="shared" si="288"/>
        <v>1.0683230777613004E-2</v>
      </c>
      <c r="G427" s="67">
        <f t="shared" si="289"/>
        <v>8.4817251336148369E-3</v>
      </c>
      <c r="H427" s="67">
        <f t="shared" si="290"/>
        <v>9.6062264438020756E-3</v>
      </c>
      <c r="I427" s="67">
        <f t="shared" si="291"/>
        <v>1.5951358445143782E-2</v>
      </c>
      <c r="J427" s="67">
        <f t="shared" si="292"/>
        <v>0.32435206220252261</v>
      </c>
      <c r="K427" s="67">
        <f t="shared" si="293"/>
        <v>0.11340756790265948</v>
      </c>
      <c r="L427" s="67">
        <f t="shared" si="294"/>
        <v>6.4882601616131075E-3</v>
      </c>
      <c r="M427" s="67">
        <f t="shared" si="295"/>
        <v>1.1352318402549749E-2</v>
      </c>
      <c r="N427" s="67">
        <f t="shared" si="296"/>
        <v>4.8493447848135016E-2</v>
      </c>
      <c r="Q427" s="55">
        <f t="shared" si="297"/>
        <v>1.3212948170616247E-3</v>
      </c>
      <c r="R427" s="55">
        <f t="shared" si="267"/>
        <v>4.7206597961291577E-3</v>
      </c>
      <c r="S427" s="55">
        <f t="shared" si="268"/>
        <v>7.5267796853122713E-3</v>
      </c>
      <c r="T427" s="55">
        <f t="shared" si="269"/>
        <v>7.3358234795426452E-3</v>
      </c>
      <c r="U427" s="55">
        <f t="shared" si="270"/>
        <v>1.3873019050892034E-2</v>
      </c>
      <c r="V427" s="55">
        <f t="shared" si="271"/>
        <v>0.22770309369844566</v>
      </c>
      <c r="W427" s="55">
        <f t="shared" si="272"/>
        <v>0.10075884624004613</v>
      </c>
      <c r="X427" s="55">
        <f t="shared" si="273"/>
        <v>6.0667033170475259E-3</v>
      </c>
      <c r="Y427" s="55">
        <f t="shared" si="274"/>
        <v>1.061727199987285E-2</v>
      </c>
      <c r="Z427" s="55">
        <f t="shared" si="275"/>
        <v>2.5113242992301599E-2</v>
      </c>
      <c r="AC427" s="55">
        <f t="shared" si="298"/>
        <v>1.6297959144982266E-3</v>
      </c>
      <c r="AD427" s="55">
        <f t="shared" si="276"/>
        <v>1.6874962974690332E-2</v>
      </c>
      <c r="AE427" s="55">
        <f t="shared" si="277"/>
        <v>9.6774916365287567E-3</v>
      </c>
      <c r="AF427" s="55">
        <f t="shared" si="278"/>
        <v>1.2470524718714253E-2</v>
      </c>
      <c r="AG427" s="55">
        <f t="shared" si="279"/>
        <v>1.8088464336096888E-2</v>
      </c>
      <c r="AH427" s="55">
        <f t="shared" si="280"/>
        <v>0.42100103070660089</v>
      </c>
      <c r="AI427" s="55">
        <f t="shared" si="281"/>
        <v>0.12608332231863242</v>
      </c>
      <c r="AJ427" s="55">
        <f t="shared" si="282"/>
        <v>7.0183857216003882E-3</v>
      </c>
      <c r="AK427" s="55">
        <f t="shared" si="283"/>
        <v>1.2040873099470696E-2</v>
      </c>
      <c r="AL427" s="55">
        <f t="shared" si="284"/>
        <v>7.1873652703968519E-2</v>
      </c>
      <c r="AO427" s="67">
        <f t="shared" si="299"/>
        <v>1.4469451706764294E-4</v>
      </c>
      <c r="AP427" s="67">
        <f t="shared" si="299"/>
        <v>5.962570981483846E-3</v>
      </c>
      <c r="AQ427" s="67">
        <f t="shared" si="299"/>
        <v>9.5494544830256566E-4</v>
      </c>
      <c r="AR427" s="67">
        <f t="shared" si="299"/>
        <v>2.2704029642594305E-3</v>
      </c>
      <c r="AS427" s="67">
        <f t="shared" si="299"/>
        <v>2.0783393942517478E-3</v>
      </c>
      <c r="AT427" s="67">
        <f t="shared" si="299"/>
        <v>9.6648968504076949E-2</v>
      </c>
      <c r="AU427" s="67">
        <f t="shared" si="299"/>
        <v>1.2648721662613341E-2</v>
      </c>
      <c r="AV427" s="67">
        <f t="shared" si="299"/>
        <v>4.2155684456558155E-4</v>
      </c>
      <c r="AW427" s="67">
        <f t="shared" si="299"/>
        <v>7.3504640267689839E-4</v>
      </c>
      <c r="AX427" s="67">
        <f t="shared" si="299"/>
        <v>2.3380204855833416E-2</v>
      </c>
      <c r="BA427" s="67">
        <f t="shared" si="300"/>
        <v>1.638065803689589E-4</v>
      </c>
      <c r="BB427" s="67">
        <f t="shared" si="300"/>
        <v>6.1917321970773286E-3</v>
      </c>
      <c r="BC427" s="67">
        <f t="shared" si="300"/>
        <v>1.1957665029139197E-3</v>
      </c>
      <c r="BD427" s="67">
        <f t="shared" si="300"/>
        <v>2.8642982749121776E-3</v>
      </c>
      <c r="BE427" s="67">
        <f t="shared" si="300"/>
        <v>2.1371058909531067E-3</v>
      </c>
      <c r="BF427" s="67">
        <f t="shared" si="300"/>
        <v>9.6648968504078281E-2</v>
      </c>
      <c r="BG427" s="67">
        <f t="shared" si="300"/>
        <v>1.2675754415972948E-2</v>
      </c>
      <c r="BH427" s="67">
        <f t="shared" si="300"/>
        <v>5.3012555998728072E-4</v>
      </c>
      <c r="BI427" s="67">
        <f t="shared" si="300"/>
        <v>6.8855469692094724E-4</v>
      </c>
      <c r="BJ427" s="67">
        <f t="shared" si="300"/>
        <v>2.3380204855833503E-2</v>
      </c>
    </row>
    <row r="428" spans="4:62">
      <c r="D428" s="52">
        <f t="shared" ref="D428:D445" si="301">D339</f>
        <v>40</v>
      </c>
      <c r="E428" s="67">
        <f t="shared" si="287"/>
        <v>1.4857041922731649E-3</v>
      </c>
      <c r="F428" s="67">
        <f t="shared" si="288"/>
        <v>1.3580163599763861E-2</v>
      </c>
      <c r="G428" s="67">
        <f t="shared" si="289"/>
        <v>1.2662688885110816E-2</v>
      </c>
      <c r="H428" s="67">
        <f t="shared" si="290"/>
        <v>1.4009728268242528E-2</v>
      </c>
      <c r="I428" s="67">
        <f t="shared" si="291"/>
        <v>2.3843493488655935E-2</v>
      </c>
      <c r="J428" s="67">
        <f t="shared" si="292"/>
        <v>0.51127486627550212</v>
      </c>
      <c r="K428" s="67">
        <f t="shared" si="293"/>
        <v>0.17874087557315238</v>
      </c>
      <c r="L428" s="67">
        <f t="shared" si="294"/>
        <v>9.9475760821164747E-3</v>
      </c>
      <c r="M428" s="67">
        <f t="shared" si="295"/>
        <v>1.7722185560401813E-2</v>
      </c>
      <c r="N428" s="67">
        <f t="shared" si="296"/>
        <v>6.8711127087461396E-2</v>
      </c>
      <c r="Q428" s="55">
        <f t="shared" si="297"/>
        <v>1.3212948170616247E-3</v>
      </c>
      <c r="R428" s="55">
        <f t="shared" si="267"/>
        <v>4.7206597961291577E-3</v>
      </c>
      <c r="S428" s="55">
        <f t="shared" si="268"/>
        <v>1.1232605773301844E-2</v>
      </c>
      <c r="T428" s="55">
        <f t="shared" si="269"/>
        <v>1.0744290881179666E-2</v>
      </c>
      <c r="U428" s="55">
        <f t="shared" si="270"/>
        <v>2.0726494040130689E-2</v>
      </c>
      <c r="V428" s="55">
        <f t="shared" si="271"/>
        <v>0.35685031284423763</v>
      </c>
      <c r="W428" s="55">
        <f t="shared" si="272"/>
        <v>0.15921034950700558</v>
      </c>
      <c r="X428" s="55">
        <f t="shared" si="273"/>
        <v>9.4696165178355489E-3</v>
      </c>
      <c r="Y428" s="55">
        <f t="shared" si="274"/>
        <v>1.6723449626509911E-2</v>
      </c>
      <c r="Z428" s="55">
        <f t="shared" si="275"/>
        <v>3.8021032231496762E-2</v>
      </c>
      <c r="AC428" s="55">
        <f t="shared" si="298"/>
        <v>1.683657908611367E-3</v>
      </c>
      <c r="AD428" s="55">
        <f t="shared" si="276"/>
        <v>2.2839912418769804E-2</v>
      </c>
      <c r="AE428" s="55">
        <f t="shared" si="277"/>
        <v>1.433359305153116E-2</v>
      </c>
      <c r="AF428" s="55">
        <f t="shared" si="278"/>
        <v>1.7869060965958139E-2</v>
      </c>
      <c r="AG428" s="55">
        <f t="shared" si="279"/>
        <v>2.7019259433882545E-2</v>
      </c>
      <c r="AH428" s="55">
        <f t="shared" si="280"/>
        <v>0.66569941970676882</v>
      </c>
      <c r="AI428" s="55">
        <f t="shared" si="281"/>
        <v>0.19829843439265896</v>
      </c>
      <c r="AJ428" s="55">
        <f t="shared" si="282"/>
        <v>1.0534104361819084E-2</v>
      </c>
      <c r="AK428" s="55">
        <f t="shared" si="283"/>
        <v>1.8674429788537766E-2</v>
      </c>
      <c r="AL428" s="55">
        <f t="shared" si="284"/>
        <v>9.9401221943426168E-2</v>
      </c>
      <c r="AO428" s="67">
        <f t="shared" si="299"/>
        <v>1.6440937521154013E-4</v>
      </c>
      <c r="AP428" s="67">
        <f t="shared" si="299"/>
        <v>8.8595038036347034E-3</v>
      </c>
      <c r="AQ428" s="67">
        <f t="shared" si="299"/>
        <v>1.4300831118089722E-3</v>
      </c>
      <c r="AR428" s="67">
        <f t="shared" si="299"/>
        <v>3.2654373870628622E-3</v>
      </c>
      <c r="AS428" s="67">
        <f t="shared" si="299"/>
        <v>3.116999448525247E-3</v>
      </c>
      <c r="AT428" s="67">
        <f t="shared" si="299"/>
        <v>0.15442455343126449</v>
      </c>
      <c r="AU428" s="67">
        <f t="shared" si="299"/>
        <v>1.9530526066146803E-2</v>
      </c>
      <c r="AV428" s="67">
        <f t="shared" si="299"/>
        <v>4.7795956428092583E-4</v>
      </c>
      <c r="AW428" s="67">
        <f t="shared" si="299"/>
        <v>9.9873593389190191E-4</v>
      </c>
      <c r="AX428" s="67">
        <f t="shared" si="299"/>
        <v>3.0690094855964634E-2</v>
      </c>
      <c r="BA428" s="67">
        <f t="shared" si="300"/>
        <v>1.9795371633820214E-4</v>
      </c>
      <c r="BB428" s="67">
        <f t="shared" si="300"/>
        <v>9.2597488190059429E-3</v>
      </c>
      <c r="BC428" s="67">
        <f t="shared" si="300"/>
        <v>1.6709041664203436E-3</v>
      </c>
      <c r="BD428" s="67">
        <f t="shared" si="300"/>
        <v>3.859332697715611E-3</v>
      </c>
      <c r="BE428" s="67">
        <f t="shared" si="300"/>
        <v>3.1757659452266093E-3</v>
      </c>
      <c r="BF428" s="67">
        <f t="shared" si="300"/>
        <v>0.15442455343126671</v>
      </c>
      <c r="BG428" s="67">
        <f t="shared" si="300"/>
        <v>1.9557558819506576E-2</v>
      </c>
      <c r="BH428" s="67">
        <f t="shared" si="300"/>
        <v>5.8652827970260939E-4</v>
      </c>
      <c r="BI428" s="67">
        <f t="shared" si="300"/>
        <v>9.522442281359525E-4</v>
      </c>
      <c r="BJ428" s="67">
        <f t="shared" si="300"/>
        <v>3.0690094855964772E-2</v>
      </c>
    </row>
    <row r="429" spans="4:62">
      <c r="D429" s="52">
        <f t="shared" si="301"/>
        <v>50</v>
      </c>
      <c r="E429" s="67">
        <f t="shared" si="287"/>
        <v>1.5091007554036285E-3</v>
      </c>
      <c r="F429" s="67">
        <f t="shared" si="288"/>
        <v>1.701809204761047E-2</v>
      </c>
      <c r="G429" s="67">
        <f t="shared" si="289"/>
        <v>1.7624438122364958E-2</v>
      </c>
      <c r="H429" s="67">
        <f t="shared" si="290"/>
        <v>1.9235574058186742E-2</v>
      </c>
      <c r="I429" s="67">
        <f t="shared" si="291"/>
        <v>3.3209466828760068E-2</v>
      </c>
      <c r="J429" s="67">
        <f t="shared" si="292"/>
        <v>0.73310507951345649</v>
      </c>
      <c r="K429" s="67">
        <f t="shared" si="293"/>
        <v>0.25627503008127717</v>
      </c>
      <c r="L429" s="67">
        <f t="shared" si="294"/>
        <v>1.4052911394779063E-2</v>
      </c>
      <c r="M429" s="67">
        <f t="shared" si="295"/>
        <v>2.5281610944220063E-2</v>
      </c>
      <c r="N429" s="67">
        <f t="shared" si="296"/>
        <v>9.2704412011035062E-2</v>
      </c>
      <c r="Q429" s="55">
        <f t="shared" si="297"/>
        <v>1.3212948170616247E-3</v>
      </c>
      <c r="R429" s="55">
        <f t="shared" ref="R429:R445" si="302">R428+R340/$R$174</f>
        <v>4.7206597961291577E-3</v>
      </c>
      <c r="S429" s="55">
        <f t="shared" ref="S429:S445" si="303">S428+S340/$R$174</f>
        <v>1.5630486467412052E-2</v>
      </c>
      <c r="T429" s="55">
        <f t="shared" ref="T429:T445" si="304">T428+T340/$R$174</f>
        <v>1.4789281829552962E-2</v>
      </c>
      <c r="U429" s="55">
        <f t="shared" ref="U429:U445" si="305">U428+U340/$R$174</f>
        <v>2.8859839919589195E-2</v>
      </c>
      <c r="V429" s="55">
        <f t="shared" ref="V429:V445" si="306">V428+V340/$R$174</f>
        <v>0.51011548187634059</v>
      </c>
      <c r="W429" s="55">
        <f t="shared" ref="W429:W445" si="307">W428+W340/$R$174</f>
        <v>0.22857753826759264</v>
      </c>
      <c r="X429" s="55">
        <f t="shared" ref="X429:X445" si="308">X428+X340/$R$174</f>
        <v>1.3508016030964708E-2</v>
      </c>
      <c r="Y429" s="55">
        <f t="shared" ref="Y429:Y445" si="309">Y428+Y340/$R$174</f>
        <v>2.396994205798917E-2</v>
      </c>
      <c r="Z429" s="55">
        <f t="shared" ref="Z429:Z445" si="310">Z428+Z340/$R$174</f>
        <v>5.3339321797938946E-2</v>
      </c>
      <c r="AC429" s="55">
        <f t="shared" si="298"/>
        <v>1.7475785078062865E-3</v>
      </c>
      <c r="AD429" s="55">
        <f t="shared" ref="AD429:AD445" si="311">AD428+AD340/$R$174</f>
        <v>2.9918802625323489E-2</v>
      </c>
      <c r="AE429" s="55">
        <f t="shared" ref="AE429:AE445" si="312">AE428+AE340/$R$174</f>
        <v>1.9859210831929253E-2</v>
      </c>
      <c r="AF429" s="55">
        <f t="shared" ref="AF429:AF445" si="313">AF428+AF340/$R$174</f>
        <v>2.4275761597473272E-2</v>
      </c>
      <c r="AG429" s="55">
        <f t="shared" ref="AG429:AG445" si="314">AG428+AG340/$R$174</f>
        <v>3.7617860234632303E-2</v>
      </c>
      <c r="AH429" s="55">
        <f t="shared" ref="AH429:AH445" si="315">AH428+AH340/$R$174</f>
        <v>0.95609467715057594</v>
      </c>
      <c r="AI429" s="55">
        <f t="shared" ref="AI429:AI445" si="316">AI428+AI340/$R$174</f>
        <v>0.28399955464832161</v>
      </c>
      <c r="AJ429" s="55">
        <f t="shared" ref="AJ429:AJ445" si="317">AJ428+AJ340/$R$174</f>
        <v>1.4706375474015081E-2</v>
      </c>
      <c r="AK429" s="55">
        <f t="shared" ref="AK429:AK445" si="318">AK428+AK340/$R$174</f>
        <v>2.6546788124695006E-2</v>
      </c>
      <c r="AL429" s="55">
        <f t="shared" ref="AL429:AL445" si="319">AL428+AL340/$R$174</f>
        <v>0.13206950222413141</v>
      </c>
      <c r="AO429" s="67">
        <f t="shared" si="299"/>
        <v>1.878059383420038E-4</v>
      </c>
      <c r="AP429" s="67">
        <f t="shared" si="299"/>
        <v>1.2297432251481312E-2</v>
      </c>
      <c r="AQ429" s="67">
        <f t="shared" si="299"/>
        <v>1.9939516549529052E-3</v>
      </c>
      <c r="AR429" s="67">
        <f t="shared" si="299"/>
        <v>4.4462922286337796E-3</v>
      </c>
      <c r="AS429" s="67">
        <f t="shared" si="299"/>
        <v>4.3496269091708728E-3</v>
      </c>
      <c r="AT429" s="67">
        <f t="shared" ref="AT429:AX445" si="320">J429-V429</f>
        <v>0.2229895976371159</v>
      </c>
      <c r="AU429" s="67">
        <f t="shared" si="320"/>
        <v>2.7697491813684527E-2</v>
      </c>
      <c r="AV429" s="67">
        <f t="shared" si="320"/>
        <v>5.4489536381435548E-4</v>
      </c>
      <c r="AW429" s="67">
        <f t="shared" si="320"/>
        <v>1.3116688862308927E-3</v>
      </c>
      <c r="AX429" s="67">
        <f t="shared" si="320"/>
        <v>3.9365090213096116E-2</v>
      </c>
      <c r="BA429" s="67">
        <f t="shared" si="300"/>
        <v>2.3847775240265793E-4</v>
      </c>
      <c r="BB429" s="67">
        <f t="shared" si="300"/>
        <v>1.2900710577713019E-2</v>
      </c>
      <c r="BC429" s="67">
        <f t="shared" si="300"/>
        <v>2.2347727095642957E-3</v>
      </c>
      <c r="BD429" s="67">
        <f t="shared" si="300"/>
        <v>5.0401875392865302E-3</v>
      </c>
      <c r="BE429" s="67">
        <f t="shared" si="300"/>
        <v>4.4083934058722352E-3</v>
      </c>
      <c r="BF429" s="67">
        <f t="shared" ref="BF429:BJ445" si="321">AH429-J429</f>
        <v>0.22298959763711945</v>
      </c>
      <c r="BG429" s="67">
        <f t="shared" si="321"/>
        <v>2.772452456704444E-2</v>
      </c>
      <c r="BH429" s="67">
        <f t="shared" si="321"/>
        <v>6.5346407923601822E-4</v>
      </c>
      <c r="BI429" s="67">
        <f t="shared" si="321"/>
        <v>1.2651771804749433E-3</v>
      </c>
      <c r="BJ429" s="67">
        <f t="shared" si="321"/>
        <v>3.9365090213096351E-2</v>
      </c>
    </row>
    <row r="430" spans="4:62">
      <c r="D430" s="52">
        <f t="shared" si="301"/>
        <v>60</v>
      </c>
      <c r="E430" s="67">
        <f t="shared" ref="E430:E445" si="322">E429+E341/$R$174</f>
        <v>1.5353519157497578E-3</v>
      </c>
      <c r="F430" s="67">
        <f t="shared" ref="F430:F445" si="323">F429+F341/$R$174</f>
        <v>2.087547958097135E-2</v>
      </c>
      <c r="G430" s="67">
        <f t="shared" ref="G430:G445" si="324">G429+G341/$R$174</f>
        <v>2.319156668300594E-2</v>
      </c>
      <c r="H430" s="67">
        <f t="shared" ref="H430:H445" si="325">H429+H341/$R$174</f>
        <v>2.5099021394917542E-2</v>
      </c>
      <c r="I430" s="67">
        <f t="shared" ref="I430:I445" si="326">I429+I341/$R$174</f>
        <v>4.3718175589856419E-2</v>
      </c>
      <c r="J430" s="67">
        <f t="shared" ref="J430:J445" si="327">J429+J341/$R$174</f>
        <v>0.98200063160176132</v>
      </c>
      <c r="K430" s="67">
        <f t="shared" ref="K430:K445" si="328">K429+K341/$R$174</f>
        <v>0.34326906894693443</v>
      </c>
      <c r="L430" s="67">
        <f t="shared" ref="L430:L445" si="329">L429+L341/$R$174</f>
        <v>1.8659135606702338E-2</v>
      </c>
      <c r="M430" s="67">
        <f t="shared" ref="M430:M445" si="330">M429+M341/$R$174</f>
        <v>3.3763356180417987E-2</v>
      </c>
      <c r="N430" s="67">
        <f t="shared" ref="N430:N445" si="331">N429+N341/$R$174</f>
        <v>0.11962509973114727</v>
      </c>
      <c r="Q430" s="55">
        <f t="shared" ref="Q430:Q445" si="332">Q429+Q341/$R$174</f>
        <v>1.3212948170616247E-3</v>
      </c>
      <c r="R430" s="55">
        <f t="shared" si="302"/>
        <v>4.7206597961291577E-3</v>
      </c>
      <c r="S430" s="55">
        <f t="shared" si="303"/>
        <v>2.056494930455895E-2</v>
      </c>
      <c r="T430" s="55">
        <f t="shared" si="304"/>
        <v>1.9327799106311862E-2</v>
      </c>
      <c r="U430" s="55">
        <f t="shared" si="305"/>
        <v>3.7985529263003692E-2</v>
      </c>
      <c r="V430" s="55">
        <f t="shared" si="306"/>
        <v>0.68208041985903467</v>
      </c>
      <c r="W430" s="55">
        <f t="shared" si="307"/>
        <v>0.30640816598672949</v>
      </c>
      <c r="X430" s="55">
        <f t="shared" si="308"/>
        <v>1.8039137656381994E-2</v>
      </c>
      <c r="Y430" s="55">
        <f t="shared" si="309"/>
        <v>3.2100573625755066E-2</v>
      </c>
      <c r="Z430" s="55">
        <f t="shared" si="310"/>
        <v>7.0526584448218063E-2</v>
      </c>
      <c r="AC430" s="55">
        <f t="shared" ref="AC430:AC445" si="333">AC429+AC341/$R$174</f>
        <v>1.8192980116295495E-3</v>
      </c>
      <c r="AD430" s="55">
        <f t="shared" si="311"/>
        <v>3.7861382945717906E-2</v>
      </c>
      <c r="AE430" s="55">
        <f t="shared" si="312"/>
        <v>2.6059005116064342E-2</v>
      </c>
      <c r="AF430" s="55">
        <f t="shared" si="313"/>
        <v>3.1464138994175966E-2</v>
      </c>
      <c r="AG430" s="55">
        <f t="shared" si="314"/>
        <v>4.9509588413410514E-2</v>
      </c>
      <c r="AH430" s="55">
        <f t="shared" si="315"/>
        <v>1.2819208433444929</v>
      </c>
      <c r="AI430" s="55">
        <f t="shared" si="316"/>
        <v>0.38015700466049951</v>
      </c>
      <c r="AJ430" s="55">
        <f t="shared" si="317"/>
        <v>1.938770227244432E-2</v>
      </c>
      <c r="AK430" s="55">
        <f t="shared" si="318"/>
        <v>3.5379647029324952E-2</v>
      </c>
      <c r="AL430" s="55">
        <f t="shared" si="319"/>
        <v>0.16872361501407679</v>
      </c>
      <c r="AO430" s="67">
        <f t="shared" ref="AO430:AS445" si="334">E430-Q430</f>
        <v>2.1405709868813311E-4</v>
      </c>
      <c r="AP430" s="67">
        <f t="shared" si="334"/>
        <v>1.6154819784842192E-2</v>
      </c>
      <c r="AQ430" s="67">
        <f t="shared" si="334"/>
        <v>2.6266173784469903E-3</v>
      </c>
      <c r="AR430" s="67">
        <f t="shared" si="334"/>
        <v>5.7712222886056805E-3</v>
      </c>
      <c r="AS430" s="67">
        <f t="shared" si="334"/>
        <v>5.7326463268527264E-3</v>
      </c>
      <c r="AT430" s="67">
        <f t="shared" si="320"/>
        <v>0.29992021174272665</v>
      </c>
      <c r="AU430" s="67">
        <f t="shared" si="320"/>
        <v>3.6860902960204944E-2</v>
      </c>
      <c r="AV430" s="67">
        <f t="shared" si="320"/>
        <v>6.1999795032034385E-4</v>
      </c>
      <c r="AW430" s="67">
        <f t="shared" si="320"/>
        <v>1.6627825546629213E-3</v>
      </c>
      <c r="AX430" s="67">
        <f t="shared" si="320"/>
        <v>4.9098515282929203E-2</v>
      </c>
      <c r="BA430" s="67">
        <f t="shared" ref="BA430:BE445" si="335">AC430-E430</f>
        <v>2.8394609587979172E-4</v>
      </c>
      <c r="BB430" s="67">
        <f t="shared" si="335"/>
        <v>1.6985903364746556E-2</v>
      </c>
      <c r="BC430" s="67">
        <f t="shared" si="335"/>
        <v>2.8674384330584016E-3</v>
      </c>
      <c r="BD430" s="67">
        <f t="shared" si="335"/>
        <v>6.3651175992584241E-3</v>
      </c>
      <c r="BE430" s="67">
        <f t="shared" si="335"/>
        <v>5.7914128235540957E-3</v>
      </c>
      <c r="BF430" s="67">
        <f t="shared" si="321"/>
        <v>0.29992021174273154</v>
      </c>
      <c r="BG430" s="67">
        <f t="shared" si="321"/>
        <v>3.6887935713565079E-2</v>
      </c>
      <c r="BH430" s="67">
        <f t="shared" si="321"/>
        <v>7.2856666574198231E-4</v>
      </c>
      <c r="BI430" s="67">
        <f t="shared" si="321"/>
        <v>1.6162908489069649E-3</v>
      </c>
      <c r="BJ430" s="67">
        <f t="shared" si="321"/>
        <v>4.9098515282929522E-2</v>
      </c>
    </row>
    <row r="431" spans="4:62">
      <c r="D431" s="52">
        <f t="shared" si="301"/>
        <v>75</v>
      </c>
      <c r="E431" s="67">
        <f t="shared" si="322"/>
        <v>1.5784670401686538E-3</v>
      </c>
      <c r="F431" s="67">
        <f t="shared" si="323"/>
        <v>2.7210884996956109E-2</v>
      </c>
      <c r="G431" s="67">
        <f t="shared" si="324"/>
        <v>3.2335065003963631E-2</v>
      </c>
      <c r="H431" s="67">
        <f t="shared" si="325"/>
        <v>3.472919614199562E-2</v>
      </c>
      <c r="I431" s="67">
        <f t="shared" si="326"/>
        <v>6.0977766394322189E-2</v>
      </c>
      <c r="J431" s="67">
        <f t="shared" si="327"/>
        <v>1.3907887595969997</v>
      </c>
      <c r="K431" s="67">
        <f t="shared" si="328"/>
        <v>0.48614880302117003</v>
      </c>
      <c r="L431" s="67">
        <f t="shared" si="329"/>
        <v>2.6224436621203408E-2</v>
      </c>
      <c r="M431" s="67">
        <f t="shared" si="330"/>
        <v>4.7693845207428601E-2</v>
      </c>
      <c r="N431" s="67">
        <f t="shared" si="331"/>
        <v>0.16383986148608892</v>
      </c>
      <c r="Q431" s="55">
        <f t="shared" si="332"/>
        <v>1.3212948170616247E-3</v>
      </c>
      <c r="R431" s="55">
        <f t="shared" si="302"/>
        <v>4.7206597961291577E-3</v>
      </c>
      <c r="S431" s="55">
        <f t="shared" si="303"/>
        <v>2.8669352171283122E-2</v>
      </c>
      <c r="T431" s="55">
        <f t="shared" si="304"/>
        <v>2.6781897686515035E-2</v>
      </c>
      <c r="U431" s="55">
        <f t="shared" si="305"/>
        <v>5.2973637455620101E-2</v>
      </c>
      <c r="V431" s="55">
        <f t="shared" si="306"/>
        <v>0.96451706643206081</v>
      </c>
      <c r="W431" s="55">
        <f t="shared" si="307"/>
        <v>0.43423783726471316</v>
      </c>
      <c r="X431" s="55">
        <f t="shared" si="308"/>
        <v>2.5481089557217545E-2</v>
      </c>
      <c r="Y431" s="55">
        <f t="shared" si="309"/>
        <v>4.5454390639033004E-2</v>
      </c>
      <c r="Z431" s="55">
        <f t="shared" si="310"/>
        <v>9.8755087791167984E-2</v>
      </c>
      <c r="AC431" s="55">
        <f t="shared" si="333"/>
        <v>1.9370907221166272E-3</v>
      </c>
      <c r="AD431" s="55">
        <f t="shared" si="311"/>
        <v>5.0906343023887246E-2</v>
      </c>
      <c r="AE431" s="55">
        <f t="shared" si="312"/>
        <v>3.6241598891255583E-2</v>
      </c>
      <c r="AF431" s="55">
        <f t="shared" si="313"/>
        <v>4.3270389908128946E-2</v>
      </c>
      <c r="AG431" s="55">
        <f t="shared" si="314"/>
        <v>6.9040661829725652E-2</v>
      </c>
      <c r="AH431" s="55">
        <f t="shared" si="315"/>
        <v>1.8170604527619458</v>
      </c>
      <c r="AI431" s="55">
        <f t="shared" si="316"/>
        <v>0.53808680153098742</v>
      </c>
      <c r="AJ431" s="55">
        <f t="shared" si="317"/>
        <v>2.7076352400610876E-2</v>
      </c>
      <c r="AK431" s="55">
        <f t="shared" si="318"/>
        <v>4.9886808070068241E-2</v>
      </c>
      <c r="AL431" s="55">
        <f t="shared" si="319"/>
        <v>0.22892463518101031</v>
      </c>
      <c r="AO431" s="67">
        <f t="shared" si="334"/>
        <v>2.5717222310702912E-4</v>
      </c>
      <c r="AP431" s="67">
        <f t="shared" si="334"/>
        <v>2.2490225200826951E-2</v>
      </c>
      <c r="AQ431" s="67">
        <f t="shared" si="334"/>
        <v>3.6657128326805094E-3</v>
      </c>
      <c r="AR431" s="67">
        <f t="shared" si="334"/>
        <v>7.9472984554805857E-3</v>
      </c>
      <c r="AS431" s="67">
        <f t="shared" si="334"/>
        <v>8.0041289387020875E-3</v>
      </c>
      <c r="AT431" s="67">
        <f t="shared" si="320"/>
        <v>0.42627169316493885</v>
      </c>
      <c r="AU431" s="67">
        <f t="shared" si="320"/>
        <v>5.1910965756456873E-2</v>
      </c>
      <c r="AV431" s="67">
        <f t="shared" si="320"/>
        <v>7.4334706398586359E-4</v>
      </c>
      <c r="AW431" s="67">
        <f t="shared" si="320"/>
        <v>2.2394545683955963E-3</v>
      </c>
      <c r="AX431" s="67">
        <f t="shared" si="320"/>
        <v>6.5084773694920939E-2</v>
      </c>
      <c r="BA431" s="67">
        <f t="shared" si="335"/>
        <v>3.5862368194797332E-4</v>
      </c>
      <c r="BB431" s="67">
        <f t="shared" si="335"/>
        <v>2.3695458026931137E-2</v>
      </c>
      <c r="BC431" s="67">
        <f t="shared" si="335"/>
        <v>3.9065338872919519E-3</v>
      </c>
      <c r="BD431" s="67">
        <f t="shared" si="335"/>
        <v>8.5411937661333259E-3</v>
      </c>
      <c r="BE431" s="67">
        <f t="shared" si="335"/>
        <v>8.0628954354034638E-3</v>
      </c>
      <c r="BF431" s="67">
        <f t="shared" si="321"/>
        <v>0.42627169316494617</v>
      </c>
      <c r="BG431" s="67">
        <f t="shared" si="321"/>
        <v>5.1937998509817396E-2</v>
      </c>
      <c r="BH431" s="67">
        <f t="shared" si="321"/>
        <v>8.5191577940746735E-4</v>
      </c>
      <c r="BI431" s="67">
        <f t="shared" si="321"/>
        <v>2.19296286263964E-3</v>
      </c>
      <c r="BJ431" s="67">
        <f t="shared" si="321"/>
        <v>6.5084773694921383E-2</v>
      </c>
    </row>
    <row r="432" spans="4:62">
      <c r="D432" s="52">
        <f t="shared" si="301"/>
        <v>100</v>
      </c>
      <c r="E432" s="67">
        <f t="shared" si="322"/>
        <v>1.6562197620111651E-3</v>
      </c>
      <c r="F432" s="67">
        <f t="shared" si="323"/>
        <v>3.8635994438428911E-2</v>
      </c>
      <c r="G432" s="67">
        <f t="shared" si="324"/>
        <v>4.882421796823791E-2</v>
      </c>
      <c r="H432" s="67">
        <f t="shared" si="325"/>
        <v>5.2096009029497715E-2</v>
      </c>
      <c r="I432" s="67">
        <f t="shared" si="326"/>
        <v>9.2103274693842413E-2</v>
      </c>
      <c r="J432" s="67">
        <f t="shared" si="327"/>
        <v>2.1279869014769894</v>
      </c>
      <c r="K432" s="67">
        <f t="shared" si="328"/>
        <v>0.74381449157331037</v>
      </c>
      <c r="L432" s="67">
        <f t="shared" si="329"/>
        <v>3.9867508591037999E-2</v>
      </c>
      <c r="M432" s="67">
        <f t="shared" si="330"/>
        <v>7.281573579792891E-2</v>
      </c>
      <c r="N432" s="67">
        <f t="shared" si="331"/>
        <v>0.24357564141017982</v>
      </c>
      <c r="Q432" s="55">
        <f t="shared" si="332"/>
        <v>1.3212948170616247E-3</v>
      </c>
      <c r="R432" s="55">
        <f t="shared" si="302"/>
        <v>4.7206597961291577E-3</v>
      </c>
      <c r="S432" s="55">
        <f t="shared" si="303"/>
        <v>4.3284626748106236E-2</v>
      </c>
      <c r="T432" s="55">
        <f t="shared" si="304"/>
        <v>4.0224430006778653E-2</v>
      </c>
      <c r="U432" s="55">
        <f t="shared" si="305"/>
        <v>8.0002811624841019E-2</v>
      </c>
      <c r="V432" s="55">
        <f t="shared" si="306"/>
        <v>1.4738561513843411</v>
      </c>
      <c r="W432" s="55">
        <f t="shared" si="307"/>
        <v>0.664762624286799</v>
      </c>
      <c r="X432" s="55">
        <f t="shared" si="308"/>
        <v>3.8901716863987405E-2</v>
      </c>
      <c r="Y432" s="55">
        <f t="shared" si="309"/>
        <v>6.9536325546175323E-2</v>
      </c>
      <c r="Z432" s="55">
        <f t="shared" si="310"/>
        <v>0.14966165475663074</v>
      </c>
      <c r="AC432" s="55">
        <f t="shared" si="333"/>
        <v>2.149515108617139E-3</v>
      </c>
      <c r="AD432" s="55">
        <f t="shared" si="311"/>
        <v>7.4431293167833451E-2</v>
      </c>
      <c r="AE432" s="55">
        <f t="shared" si="312"/>
        <v>5.4604630242981081E-2</v>
      </c>
      <c r="AF432" s="55">
        <f t="shared" si="313"/>
        <v>6.4561483362869515E-2</v>
      </c>
      <c r="AG432" s="55">
        <f t="shared" si="314"/>
        <v>0.10426250425954517</v>
      </c>
      <c r="AH432" s="55">
        <f t="shared" si="315"/>
        <v>2.7821176515696497</v>
      </c>
      <c r="AI432" s="55">
        <f t="shared" si="316"/>
        <v>0.82289339161318287</v>
      </c>
      <c r="AJ432" s="55">
        <f t="shared" si="317"/>
        <v>4.0941869033510138E-2</v>
      </c>
      <c r="AK432" s="55">
        <f t="shared" si="318"/>
        <v>7.6048654343926533E-2</v>
      </c>
      <c r="AL432" s="55">
        <f t="shared" si="319"/>
        <v>0.33748962806372962</v>
      </c>
      <c r="AO432" s="67">
        <f t="shared" si="334"/>
        <v>3.3492494494954039E-4</v>
      </c>
      <c r="AP432" s="67">
        <f t="shared" si="334"/>
        <v>3.3915334642299753E-2</v>
      </c>
      <c r="AQ432" s="67">
        <f t="shared" si="334"/>
        <v>5.5395912201316733E-3</v>
      </c>
      <c r="AR432" s="67">
        <f t="shared" si="334"/>
        <v>1.1871579022719063E-2</v>
      </c>
      <c r="AS432" s="67">
        <f t="shared" si="334"/>
        <v>1.2100463069001394E-2</v>
      </c>
      <c r="AT432" s="67">
        <f t="shared" si="320"/>
        <v>0.65413075009264832</v>
      </c>
      <c r="AU432" s="67">
        <f t="shared" si="320"/>
        <v>7.9051867286511368E-2</v>
      </c>
      <c r="AV432" s="67">
        <f t="shared" si="320"/>
        <v>9.6579172705059391E-4</v>
      </c>
      <c r="AW432" s="67">
        <f t="shared" si="320"/>
        <v>3.2794102517535867E-3</v>
      </c>
      <c r="AX432" s="67">
        <f t="shared" si="320"/>
        <v>9.3913986653549081E-2</v>
      </c>
      <c r="BA432" s="67">
        <f t="shared" si="335"/>
        <v>4.9329534660597389E-4</v>
      </c>
      <c r="BB432" s="67">
        <f t="shared" si="335"/>
        <v>3.579529872940454E-2</v>
      </c>
      <c r="BC432" s="67">
        <f t="shared" si="335"/>
        <v>5.7804122747431713E-3</v>
      </c>
      <c r="BD432" s="67">
        <f t="shared" si="335"/>
        <v>1.24654743333718E-2</v>
      </c>
      <c r="BE432" s="67">
        <f t="shared" si="335"/>
        <v>1.2159229565702756E-2</v>
      </c>
      <c r="BF432" s="67">
        <f t="shared" si="321"/>
        <v>0.65413075009266031</v>
      </c>
      <c r="BG432" s="67">
        <f t="shared" si="321"/>
        <v>7.9078900039872502E-2</v>
      </c>
      <c r="BH432" s="67">
        <f t="shared" si="321"/>
        <v>1.0743604424721387E-3</v>
      </c>
      <c r="BI432" s="67">
        <f t="shared" si="321"/>
        <v>3.2329185459976234E-3</v>
      </c>
      <c r="BJ432" s="67">
        <f t="shared" si="321"/>
        <v>9.3913986653549802E-2</v>
      </c>
    </row>
    <row r="433" spans="4:62">
      <c r="D433" s="52">
        <f t="shared" si="301"/>
        <v>125</v>
      </c>
      <c r="E433" s="67">
        <f t="shared" si="322"/>
        <v>1.7377994332868929E-3</v>
      </c>
      <c r="F433" s="67">
        <f t="shared" si="323"/>
        <v>5.0623441957146659E-2</v>
      </c>
      <c r="G433" s="67">
        <f t="shared" si="324"/>
        <v>6.6124958656973626E-2</v>
      </c>
      <c r="H433" s="67">
        <f t="shared" si="325"/>
        <v>7.0317607616608116E-2</v>
      </c>
      <c r="I433" s="67">
        <f t="shared" si="326"/>
        <v>0.12476076468509929</v>
      </c>
      <c r="J433" s="67">
        <f t="shared" si="327"/>
        <v>2.9014695610482084</v>
      </c>
      <c r="K433" s="67">
        <f t="shared" si="328"/>
        <v>1.0141623542975808</v>
      </c>
      <c r="L433" s="67">
        <f t="shared" si="329"/>
        <v>5.4182085625969129E-2</v>
      </c>
      <c r="M433" s="67">
        <f t="shared" si="330"/>
        <v>9.9174113069260425E-2</v>
      </c>
      <c r="N433" s="67">
        <f t="shared" si="331"/>
        <v>0.32723597587791275</v>
      </c>
      <c r="Q433" s="55">
        <f t="shared" si="332"/>
        <v>1.3212948170616247E-3</v>
      </c>
      <c r="R433" s="55">
        <f t="shared" si="302"/>
        <v>4.7206597961291577E-3</v>
      </c>
      <c r="S433" s="55">
        <f t="shared" si="303"/>
        <v>5.8619257707994185E-2</v>
      </c>
      <c r="T433" s="55">
        <f t="shared" si="304"/>
        <v>5.432859693255776E-2</v>
      </c>
      <c r="U433" s="55">
        <f t="shared" si="305"/>
        <v>0.1083623480028181</v>
      </c>
      <c r="V433" s="55">
        <f t="shared" si="306"/>
        <v>2.0082646471081338</v>
      </c>
      <c r="W433" s="55">
        <f t="shared" si="307"/>
        <v>0.90663372410836995</v>
      </c>
      <c r="X433" s="55">
        <f t="shared" si="308"/>
        <v>5.2982900622646899E-2</v>
      </c>
      <c r="Y433" s="55">
        <f t="shared" si="309"/>
        <v>9.4803561044212878E-2</v>
      </c>
      <c r="Z433" s="55">
        <f t="shared" si="310"/>
        <v>0.20307381706305241</v>
      </c>
      <c r="AC433" s="55">
        <f t="shared" si="333"/>
        <v>2.3723949154071948E-3</v>
      </c>
      <c r="AD433" s="55">
        <f t="shared" si="311"/>
        <v>9.9114129395847211E-2</v>
      </c>
      <c r="AE433" s="55">
        <f t="shared" si="312"/>
        <v>7.3871480660564634E-2</v>
      </c>
      <c r="AF433" s="55">
        <f t="shared" si="313"/>
        <v>8.6900513611311209E-2</v>
      </c>
      <c r="AG433" s="55">
        <f t="shared" si="314"/>
        <v>0.14121794786408184</v>
      </c>
      <c r="AH433" s="55">
        <f t="shared" si="315"/>
        <v>3.794674474988299</v>
      </c>
      <c r="AI433" s="55">
        <f t="shared" si="316"/>
        <v>1.1217180172401535</v>
      </c>
      <c r="AJ433" s="55">
        <f t="shared" si="317"/>
        <v>5.5489839344712848E-2</v>
      </c>
      <c r="AK433" s="55">
        <f t="shared" si="318"/>
        <v>0.10349817338855201</v>
      </c>
      <c r="AL433" s="55">
        <f t="shared" si="319"/>
        <v>0.45139813469277418</v>
      </c>
      <c r="AO433" s="67">
        <f t="shared" si="334"/>
        <v>4.1650461622526813E-4</v>
      </c>
      <c r="AP433" s="67">
        <f t="shared" si="334"/>
        <v>4.5902782161017501E-2</v>
      </c>
      <c r="AQ433" s="67">
        <f t="shared" si="334"/>
        <v>7.5057009489794407E-3</v>
      </c>
      <c r="AR433" s="67">
        <f t="shared" si="334"/>
        <v>1.5989010684050356E-2</v>
      </c>
      <c r="AS433" s="67">
        <f t="shared" si="334"/>
        <v>1.6398416682281189E-2</v>
      </c>
      <c r="AT433" s="67">
        <f t="shared" si="320"/>
        <v>0.89320491394007462</v>
      </c>
      <c r="AU433" s="67">
        <f t="shared" si="320"/>
        <v>0.10752863018921088</v>
      </c>
      <c r="AV433" s="67">
        <f t="shared" si="320"/>
        <v>1.1991850033222298E-3</v>
      </c>
      <c r="AW433" s="67">
        <f t="shared" si="320"/>
        <v>4.3705520250475471E-3</v>
      </c>
      <c r="AX433" s="67">
        <f t="shared" si="320"/>
        <v>0.12416215881486034</v>
      </c>
      <c r="BA433" s="67">
        <f t="shared" si="335"/>
        <v>6.3459548212030197E-4</v>
      </c>
      <c r="BB433" s="67">
        <f t="shared" si="335"/>
        <v>4.8490687438700553E-2</v>
      </c>
      <c r="BC433" s="67">
        <f t="shared" si="335"/>
        <v>7.7465220035910082E-3</v>
      </c>
      <c r="BD433" s="67">
        <f t="shared" si="335"/>
        <v>1.6582905994703093E-2</v>
      </c>
      <c r="BE433" s="67">
        <f t="shared" si="335"/>
        <v>1.6457183178982551E-2</v>
      </c>
      <c r="BF433" s="67">
        <f t="shared" si="321"/>
        <v>0.89320491394009061</v>
      </c>
      <c r="BG433" s="67">
        <f t="shared" si="321"/>
        <v>0.10755566294257268</v>
      </c>
      <c r="BH433" s="67">
        <f t="shared" si="321"/>
        <v>1.3077537187437191E-3</v>
      </c>
      <c r="BI433" s="67">
        <f t="shared" si="321"/>
        <v>4.3240603192915839E-3</v>
      </c>
      <c r="BJ433" s="67">
        <f t="shared" si="321"/>
        <v>0.12416215881486142</v>
      </c>
    </row>
    <row r="434" spans="4:62">
      <c r="D434" s="52">
        <f t="shared" si="301"/>
        <v>150</v>
      </c>
      <c r="E434" s="67">
        <f t="shared" si="322"/>
        <v>1.8208667893678321E-3</v>
      </c>
      <c r="F434" s="67">
        <f t="shared" si="323"/>
        <v>6.2829492263151862E-2</v>
      </c>
      <c r="G434" s="67">
        <f t="shared" si="324"/>
        <v>8.3741195211763375E-2</v>
      </c>
      <c r="H434" s="67">
        <f t="shared" si="325"/>
        <v>8.8871494810926654E-2</v>
      </c>
      <c r="I434" s="67">
        <f t="shared" si="326"/>
        <v>0.15801379583111441</v>
      </c>
      <c r="J434" s="67">
        <f t="shared" si="327"/>
        <v>3.689057430676594</v>
      </c>
      <c r="K434" s="67">
        <f t="shared" si="328"/>
        <v>1.289440273752982</v>
      </c>
      <c r="L434" s="67">
        <f t="shared" si="329"/>
        <v>6.8757702922706693E-2</v>
      </c>
      <c r="M434" s="67">
        <f t="shared" si="330"/>
        <v>0.12601316103640856</v>
      </c>
      <c r="N434" s="67">
        <f t="shared" si="331"/>
        <v>0.41242193807177258</v>
      </c>
      <c r="Q434" s="55">
        <f t="shared" si="332"/>
        <v>1.3212948170616247E-3</v>
      </c>
      <c r="R434" s="55">
        <f t="shared" si="302"/>
        <v>4.7206597961291577E-3</v>
      </c>
      <c r="S434" s="55">
        <f t="shared" si="303"/>
        <v>7.4233530607054066E-2</v>
      </c>
      <c r="T434" s="55">
        <f t="shared" si="304"/>
        <v>6.868996708675798E-2</v>
      </c>
      <c r="U434" s="55">
        <f t="shared" si="305"/>
        <v>0.13723904816305371</v>
      </c>
      <c r="V434" s="55">
        <f t="shared" si="306"/>
        <v>2.5524186025332436</v>
      </c>
      <c r="W434" s="55">
        <f t="shared" si="307"/>
        <v>1.1529155791388974</v>
      </c>
      <c r="X434" s="55">
        <f t="shared" si="308"/>
        <v>6.7320868489277944E-2</v>
      </c>
      <c r="Y434" s="55">
        <f t="shared" si="309"/>
        <v>0.12053156920451193</v>
      </c>
      <c r="Z434" s="55">
        <f t="shared" si="310"/>
        <v>0.25746000219935528</v>
      </c>
      <c r="AC434" s="55">
        <f t="shared" si="333"/>
        <v>2.5993391526707372E-3</v>
      </c>
      <c r="AD434" s="55">
        <f t="shared" si="311"/>
        <v>0.12424708119593569</v>
      </c>
      <c r="AE434" s="55">
        <f t="shared" si="312"/>
        <v>9.3489680871084321E-2</v>
      </c>
      <c r="AF434" s="55">
        <f t="shared" si="313"/>
        <v>0.10964691784574807</v>
      </c>
      <c r="AG434" s="55">
        <f t="shared" si="314"/>
        <v>0.17884730999587645</v>
      </c>
      <c r="AH434" s="55">
        <f t="shared" si="315"/>
        <v>4.8256962588199652</v>
      </c>
      <c r="AI434" s="55">
        <f t="shared" si="316"/>
        <v>1.4259920011204292</v>
      </c>
      <c r="AJ434" s="55">
        <f t="shared" si="317"/>
        <v>7.0303106071556848E-2</v>
      </c>
      <c r="AK434" s="55">
        <f t="shared" si="318"/>
        <v>0.13144826116254923</v>
      </c>
      <c r="AL434" s="55">
        <f t="shared" si="319"/>
        <v>0.56738387394419132</v>
      </c>
      <c r="AO434" s="67">
        <f t="shared" si="334"/>
        <v>4.9957197230620742E-4</v>
      </c>
      <c r="AP434" s="67">
        <f t="shared" si="334"/>
        <v>5.8108832467022704E-2</v>
      </c>
      <c r="AQ434" s="67">
        <f t="shared" si="334"/>
        <v>9.5076646047093094E-3</v>
      </c>
      <c r="AR434" s="67">
        <f t="shared" si="334"/>
        <v>2.0181527724168674E-2</v>
      </c>
      <c r="AS434" s="67">
        <f t="shared" si="334"/>
        <v>2.07747476680607E-2</v>
      </c>
      <c r="AT434" s="67">
        <f t="shared" si="320"/>
        <v>1.1366388281433504</v>
      </c>
      <c r="AU434" s="67">
        <f t="shared" si="320"/>
        <v>0.13652469461408456</v>
      </c>
      <c r="AV434" s="67">
        <f t="shared" si="320"/>
        <v>1.4368344334287492E-3</v>
      </c>
      <c r="AW434" s="67">
        <f t="shared" si="320"/>
        <v>5.4815918318966289E-3</v>
      </c>
      <c r="AX434" s="67">
        <f t="shared" si="320"/>
        <v>0.1549619358724173</v>
      </c>
      <c r="BA434" s="67">
        <f t="shared" si="335"/>
        <v>7.7847236330290501E-4</v>
      </c>
      <c r="BB434" s="67">
        <f t="shared" si="335"/>
        <v>6.1417588932783831E-2</v>
      </c>
      <c r="BC434" s="67">
        <f t="shared" si="335"/>
        <v>9.7484856593209462E-3</v>
      </c>
      <c r="BD434" s="67">
        <f t="shared" si="335"/>
        <v>2.0775423034821411E-2</v>
      </c>
      <c r="BE434" s="67">
        <f t="shared" si="335"/>
        <v>2.0833514164762035E-2</v>
      </c>
      <c r="BF434" s="67">
        <f t="shared" si="321"/>
        <v>1.1366388281433712</v>
      </c>
      <c r="BG434" s="67">
        <f t="shared" si="321"/>
        <v>0.13655172736744725</v>
      </c>
      <c r="BH434" s="67">
        <f t="shared" si="321"/>
        <v>1.5454031488501552E-3</v>
      </c>
      <c r="BI434" s="67">
        <f t="shared" si="321"/>
        <v>5.4351001261406795E-3</v>
      </c>
      <c r="BJ434" s="67">
        <f t="shared" si="321"/>
        <v>0.15496193587241874</v>
      </c>
    </row>
    <row r="435" spans="4:62">
      <c r="D435" s="52">
        <f t="shared" si="301"/>
        <v>175</v>
      </c>
      <c r="E435" s="67">
        <f t="shared" si="322"/>
        <v>1.9044357525068326E-3</v>
      </c>
      <c r="F435" s="67">
        <f t="shared" si="323"/>
        <v>7.5109249513417756E-2</v>
      </c>
      <c r="G435" s="67">
        <f t="shared" si="324"/>
        <v>0.10146380843494912</v>
      </c>
      <c r="H435" s="67">
        <f t="shared" si="325"/>
        <v>0.1075374207315298</v>
      </c>
      <c r="I435" s="67">
        <f t="shared" si="326"/>
        <v>0.19146762733856768</v>
      </c>
      <c r="J435" s="67">
        <f t="shared" si="327"/>
        <v>4.4814011954349979</v>
      </c>
      <c r="K435" s="67">
        <f t="shared" si="328"/>
        <v>1.5663804749257961</v>
      </c>
      <c r="L435" s="67">
        <f t="shared" si="329"/>
        <v>8.3421335931711735E-2</v>
      </c>
      <c r="M435" s="67">
        <f t="shared" si="330"/>
        <v>0.1530142781547506</v>
      </c>
      <c r="N435" s="67">
        <f t="shared" si="331"/>
        <v>0.49812230064985225</v>
      </c>
      <c r="Q435" s="55">
        <f t="shared" si="332"/>
        <v>1.3212948170616247E-3</v>
      </c>
      <c r="R435" s="55">
        <f t="shared" si="302"/>
        <v>4.7206597961291577E-3</v>
      </c>
      <c r="S435" s="55">
        <f t="shared" si="303"/>
        <v>8.9942091200608851E-2</v>
      </c>
      <c r="T435" s="55">
        <f t="shared" si="304"/>
        <v>8.3138059209402149E-2</v>
      </c>
      <c r="U435" s="55">
        <f t="shared" si="305"/>
        <v>0.16629012195569159</v>
      </c>
      <c r="V435" s="55">
        <f t="shared" si="306"/>
        <v>3.0998584632476356</v>
      </c>
      <c r="W435" s="55">
        <f t="shared" si="307"/>
        <v>1.4006846214663855</v>
      </c>
      <c r="X435" s="55">
        <f t="shared" si="308"/>
        <v>8.1745417008279184E-2</v>
      </c>
      <c r="Y435" s="55">
        <f t="shared" si="309"/>
        <v>0.14641493743755102</v>
      </c>
      <c r="Z435" s="55">
        <f t="shared" si="310"/>
        <v>0.31217460147585058</v>
      </c>
      <c r="AC435" s="55">
        <f t="shared" si="333"/>
        <v>2.8276538059023373E-3</v>
      </c>
      <c r="AD435" s="55">
        <f t="shared" si="311"/>
        <v>0.1495317997863449</v>
      </c>
      <c r="AE435" s="55">
        <f t="shared" si="312"/>
        <v>0.11322634672390111</v>
      </c>
      <c r="AF435" s="55">
        <f t="shared" si="313"/>
        <v>0.1325306775643102</v>
      </c>
      <c r="AG435" s="55">
        <f t="shared" si="314"/>
        <v>0.21670389921814509</v>
      </c>
      <c r="AH435" s="55">
        <f t="shared" si="315"/>
        <v>5.8629439276223856</v>
      </c>
      <c r="AI435" s="55">
        <f t="shared" si="316"/>
        <v>1.7321033611385703</v>
      </c>
      <c r="AJ435" s="55">
        <f t="shared" si="317"/>
        <v>8.5205823570565623E-2</v>
      </c>
      <c r="AK435" s="55">
        <f t="shared" si="318"/>
        <v>0.15956712716619423</v>
      </c>
      <c r="AL435" s="55">
        <f t="shared" si="319"/>
        <v>0.68406999982385563</v>
      </c>
      <c r="AO435" s="67">
        <f t="shared" si="334"/>
        <v>5.8314093544520784E-4</v>
      </c>
      <c r="AP435" s="67">
        <f t="shared" si="334"/>
        <v>7.0388589717288591E-2</v>
      </c>
      <c r="AQ435" s="67">
        <f t="shared" si="334"/>
        <v>1.152171723434027E-2</v>
      </c>
      <c r="AR435" s="67">
        <f t="shared" si="334"/>
        <v>2.4399361522127655E-2</v>
      </c>
      <c r="AS435" s="67">
        <f t="shared" si="334"/>
        <v>2.5177505382876081E-2</v>
      </c>
      <c r="AT435" s="67">
        <f t="shared" si="320"/>
        <v>1.3815427321873623</v>
      </c>
      <c r="AU435" s="67">
        <f t="shared" si="320"/>
        <v>0.16569585345941062</v>
      </c>
      <c r="AV435" s="67">
        <f t="shared" si="320"/>
        <v>1.6759189234325511E-3</v>
      </c>
      <c r="AW435" s="67">
        <f t="shared" si="320"/>
        <v>6.5993407171995866E-3</v>
      </c>
      <c r="AX435" s="67">
        <f t="shared" si="320"/>
        <v>0.18594769917400167</v>
      </c>
      <c r="BA435" s="67">
        <f t="shared" si="335"/>
        <v>9.2321805339550477E-4</v>
      </c>
      <c r="BB435" s="67">
        <f t="shared" si="335"/>
        <v>7.4422550272927143E-2</v>
      </c>
      <c r="BC435" s="67">
        <f t="shared" si="335"/>
        <v>1.176253828895199E-2</v>
      </c>
      <c r="BD435" s="67">
        <f t="shared" si="335"/>
        <v>2.4993256832780392E-2</v>
      </c>
      <c r="BE435" s="67">
        <f t="shared" si="335"/>
        <v>2.5236271879577415E-2</v>
      </c>
      <c r="BF435" s="67">
        <f t="shared" si="321"/>
        <v>1.3815427321873877</v>
      </c>
      <c r="BG435" s="67">
        <f t="shared" si="321"/>
        <v>0.1657228862127742</v>
      </c>
      <c r="BH435" s="67">
        <f t="shared" si="321"/>
        <v>1.7844876388538877E-3</v>
      </c>
      <c r="BI435" s="67">
        <f t="shared" si="321"/>
        <v>6.5528490114436233E-3</v>
      </c>
      <c r="BJ435" s="67">
        <f t="shared" si="321"/>
        <v>0.18594769917400339</v>
      </c>
    </row>
    <row r="436" spans="4:62">
      <c r="D436" s="52">
        <f t="shared" si="301"/>
        <v>200</v>
      </c>
      <c r="E436" s="67">
        <f t="shared" si="322"/>
        <v>1.9880959422225028E-3</v>
      </c>
      <c r="F436" s="67">
        <f t="shared" si="323"/>
        <v>8.740241174292715E-2</v>
      </c>
      <c r="G436" s="67">
        <f t="shared" si="324"/>
        <v>0.11920576823458225</v>
      </c>
      <c r="H436" s="67">
        <f t="shared" si="325"/>
        <v>0.12622372297915857</v>
      </c>
      <c r="I436" s="67">
        <f t="shared" si="326"/>
        <v>0.22495797812794432</v>
      </c>
      <c r="J436" s="67">
        <f t="shared" si="327"/>
        <v>5.2746099082134519</v>
      </c>
      <c r="K436" s="67">
        <f t="shared" si="328"/>
        <v>1.8436229929581991</v>
      </c>
      <c r="L436" s="67">
        <f t="shared" si="329"/>
        <v>9.8100976235658693E-2</v>
      </c>
      <c r="M436" s="67">
        <f t="shared" si="330"/>
        <v>0.1800448705637801</v>
      </c>
      <c r="N436" s="67">
        <f t="shared" si="331"/>
        <v>0.58391621650900305</v>
      </c>
      <c r="Q436" s="55">
        <f t="shared" si="332"/>
        <v>1.3212948170616247E-3</v>
      </c>
      <c r="R436" s="55">
        <f t="shared" si="302"/>
        <v>4.7206597961291577E-3</v>
      </c>
      <c r="S436" s="55">
        <f t="shared" si="303"/>
        <v>0.10566779976577337</v>
      </c>
      <c r="T436" s="55">
        <f t="shared" si="304"/>
        <v>9.7601923335601845E-2</v>
      </c>
      <c r="U436" s="55">
        <f t="shared" si="305"/>
        <v>0.19537290883786823</v>
      </c>
      <c r="V436" s="55">
        <f t="shared" si="306"/>
        <v>3.6478959269781446</v>
      </c>
      <c r="W436" s="55">
        <f t="shared" si="307"/>
        <v>1.6487241364752054</v>
      </c>
      <c r="X436" s="55">
        <f t="shared" si="308"/>
        <v>9.6185711829878548E-2</v>
      </c>
      <c r="Y436" s="55">
        <f t="shared" si="309"/>
        <v>0.1723265607905281</v>
      </c>
      <c r="Z436" s="55">
        <f t="shared" si="310"/>
        <v>0.36694892897438403</v>
      </c>
      <c r="AC436" s="55">
        <f t="shared" si="333"/>
        <v>3.0562176947764004E-3</v>
      </c>
      <c r="AD436" s="55">
        <f t="shared" si="311"/>
        <v>0.17484411999142568</v>
      </c>
      <c r="AE436" s="55">
        <f t="shared" si="312"/>
        <v>0.13298455775800291</v>
      </c>
      <c r="AF436" s="55">
        <f t="shared" si="313"/>
        <v>0.15543941793336802</v>
      </c>
      <c r="AG436" s="55">
        <f t="shared" si="314"/>
        <v>0.25460181391472175</v>
      </c>
      <c r="AH436" s="55">
        <f t="shared" si="315"/>
        <v>6.9013238894487881</v>
      </c>
      <c r="AI436" s="55">
        <f t="shared" si="316"/>
        <v>2.0385488821945574</v>
      </c>
      <c r="AJ436" s="55">
        <f t="shared" si="317"/>
        <v>0.10012480935686011</v>
      </c>
      <c r="AK436" s="55">
        <f t="shared" si="318"/>
        <v>0.18771668863127611</v>
      </c>
      <c r="AL436" s="55">
        <f t="shared" si="319"/>
        <v>0.80088350404362418</v>
      </c>
      <c r="AO436" s="67">
        <f t="shared" si="334"/>
        <v>6.6680112516087804E-4</v>
      </c>
      <c r="AP436" s="67">
        <f t="shared" si="334"/>
        <v>8.2681751946797999E-2</v>
      </c>
      <c r="AQ436" s="67">
        <f t="shared" si="334"/>
        <v>1.3537968468808878E-2</v>
      </c>
      <c r="AR436" s="67">
        <f t="shared" si="334"/>
        <v>2.8621799643556725E-2</v>
      </c>
      <c r="AS436" s="67">
        <f t="shared" si="334"/>
        <v>2.9585069290076094E-2</v>
      </c>
      <c r="AT436" s="67">
        <f t="shared" si="320"/>
        <v>1.6267139812353073</v>
      </c>
      <c r="AU436" s="67">
        <f t="shared" si="320"/>
        <v>0.19489885648299365</v>
      </c>
      <c r="AV436" s="67">
        <f t="shared" si="320"/>
        <v>1.9152644057801455E-3</v>
      </c>
      <c r="AW436" s="67">
        <f t="shared" si="320"/>
        <v>7.7183097732519967E-3</v>
      </c>
      <c r="AX436" s="67">
        <f t="shared" si="320"/>
        <v>0.21696728753461902</v>
      </c>
      <c r="BA436" s="67">
        <f t="shared" si="335"/>
        <v>1.0681217525538977E-3</v>
      </c>
      <c r="BB436" s="67">
        <f t="shared" si="335"/>
        <v>8.7441708248498534E-2</v>
      </c>
      <c r="BC436" s="67">
        <f t="shared" si="335"/>
        <v>1.3778789523420668E-2</v>
      </c>
      <c r="BD436" s="67">
        <f t="shared" si="335"/>
        <v>2.9215694954209448E-2</v>
      </c>
      <c r="BE436" s="67">
        <f t="shared" si="335"/>
        <v>2.9643835786777428E-2</v>
      </c>
      <c r="BF436" s="67">
        <f t="shared" si="321"/>
        <v>1.6267139812353362</v>
      </c>
      <c r="BG436" s="67">
        <f t="shared" si="321"/>
        <v>0.19492588923635834</v>
      </c>
      <c r="BH436" s="67">
        <f t="shared" si="321"/>
        <v>2.0238331212014127E-3</v>
      </c>
      <c r="BI436" s="67">
        <f t="shared" si="321"/>
        <v>7.6718180674960057E-3</v>
      </c>
      <c r="BJ436" s="67">
        <f t="shared" si="321"/>
        <v>0.21696728753462113</v>
      </c>
    </row>
    <row r="437" spans="4:62">
      <c r="D437" s="52">
        <f t="shared" si="301"/>
        <v>225</v>
      </c>
      <c r="E437" s="67">
        <f t="shared" si="322"/>
        <v>2.0716820450532684E-3</v>
      </c>
      <c r="F437" s="67">
        <f t="shared" si="323"/>
        <v>9.9684687526944274E-2</v>
      </c>
      <c r="G437" s="67">
        <f t="shared" si="324"/>
        <v>0.13693201630157256</v>
      </c>
      <c r="H437" s="67">
        <f t="shared" si="325"/>
        <v>0.14489347721358511</v>
      </c>
      <c r="I437" s="67">
        <f t="shared" si="326"/>
        <v>0.25841867089511489</v>
      </c>
      <c r="J437" s="67">
        <f t="shared" si="327"/>
        <v>6.0671161798092026</v>
      </c>
      <c r="K437" s="67">
        <f t="shared" si="328"/>
        <v>2.1206199935635683</v>
      </c>
      <c r="L437" s="67">
        <f t="shared" si="329"/>
        <v>0.11276761670270188</v>
      </c>
      <c r="M437" s="67">
        <f t="shared" si="330"/>
        <v>0.20705152551348133</v>
      </c>
      <c r="N437" s="67">
        <f t="shared" si="331"/>
        <v>0.66963415592115583</v>
      </c>
      <c r="Q437" s="55">
        <f t="shared" si="332"/>
        <v>1.3212948170616247E-3</v>
      </c>
      <c r="R437" s="55">
        <f t="shared" si="302"/>
        <v>4.7206597961291577E-3</v>
      </c>
      <c r="S437" s="55">
        <f t="shared" si="303"/>
        <v>0.12137958212823058</v>
      </c>
      <c r="T437" s="55">
        <f t="shared" si="304"/>
        <v>0.11205297870962877</v>
      </c>
      <c r="U437" s="55">
        <f t="shared" si="305"/>
        <v>0.22442994090055701</v>
      </c>
      <c r="V437" s="55">
        <f t="shared" si="306"/>
        <v>4.195448065625877</v>
      </c>
      <c r="W437" s="55">
        <f t="shared" si="307"/>
        <v>1.896543995336188</v>
      </c>
      <c r="X437" s="55">
        <f t="shared" si="308"/>
        <v>0.11061321877155468</v>
      </c>
      <c r="Y437" s="55">
        <f t="shared" si="309"/>
        <v>0.19821523760867699</v>
      </c>
      <c r="Z437" s="55">
        <f t="shared" si="310"/>
        <v>0.42167475001708815</v>
      </c>
      <c r="AC437" s="55">
        <f t="shared" si="333"/>
        <v>3.2845791745167293E-3</v>
      </c>
      <c r="AD437" s="55">
        <f t="shared" si="311"/>
        <v>0.20013402438607047</v>
      </c>
      <c r="AE437" s="55">
        <f t="shared" si="312"/>
        <v>0.15272527152952642</v>
      </c>
      <c r="AF437" s="55">
        <f t="shared" si="313"/>
        <v>0.17832787102819417</v>
      </c>
      <c r="AG437" s="55">
        <f t="shared" si="314"/>
        <v>0.29246616738637415</v>
      </c>
      <c r="AH437" s="55">
        <f t="shared" si="315"/>
        <v>7.9387842939925619</v>
      </c>
      <c r="AI437" s="55">
        <f t="shared" si="316"/>
        <v>2.3447230245443138</v>
      </c>
      <c r="AJ437" s="55">
        <f t="shared" si="317"/>
        <v>0.1150305833492703</v>
      </c>
      <c r="AK437" s="55">
        <f t="shared" si="318"/>
        <v>0.21584132171252968</v>
      </c>
      <c r="AL437" s="55">
        <f t="shared" si="319"/>
        <v>0.917593561825226</v>
      </c>
      <c r="AO437" s="67">
        <f t="shared" si="334"/>
        <v>7.5038722799164372E-4</v>
      </c>
      <c r="AP437" s="67">
        <f t="shared" si="334"/>
        <v>9.4964027730815109E-2</v>
      </c>
      <c r="AQ437" s="67">
        <f t="shared" si="334"/>
        <v>1.5552434173341984E-2</v>
      </c>
      <c r="AR437" s="67">
        <f t="shared" si="334"/>
        <v>3.2840498503956345E-2</v>
      </c>
      <c r="AS437" s="67">
        <f t="shared" si="334"/>
        <v>3.3988729994557876E-2</v>
      </c>
      <c r="AT437" s="67">
        <f t="shared" si="320"/>
        <v>1.8716681141833256</v>
      </c>
      <c r="AU437" s="67">
        <f t="shared" si="320"/>
        <v>0.22407599822738034</v>
      </c>
      <c r="AV437" s="67">
        <f t="shared" si="320"/>
        <v>2.1543979311472033E-3</v>
      </c>
      <c r="AW437" s="67">
        <f t="shared" si="320"/>
        <v>8.8362879048043408E-3</v>
      </c>
      <c r="AX437" s="67">
        <f t="shared" si="320"/>
        <v>0.24795940590406768</v>
      </c>
      <c r="BA437" s="67">
        <f t="shared" si="335"/>
        <v>1.2128971294634609E-3</v>
      </c>
      <c r="BB437" s="67">
        <f t="shared" si="335"/>
        <v>0.1004493368591262</v>
      </c>
      <c r="BC437" s="67">
        <f t="shared" si="335"/>
        <v>1.5793255227953856E-2</v>
      </c>
      <c r="BD437" s="67">
        <f t="shared" si="335"/>
        <v>3.3434393814609054E-2</v>
      </c>
      <c r="BE437" s="67">
        <f t="shared" si="335"/>
        <v>3.4047496491259266E-2</v>
      </c>
      <c r="BF437" s="67">
        <f t="shared" si="321"/>
        <v>1.8716681141833593</v>
      </c>
      <c r="BG437" s="67">
        <f t="shared" si="321"/>
        <v>0.22410303098074547</v>
      </c>
      <c r="BH437" s="67">
        <f t="shared" si="321"/>
        <v>2.2629666465684151E-3</v>
      </c>
      <c r="BI437" s="67">
        <f t="shared" si="321"/>
        <v>8.7897961990483497E-3</v>
      </c>
      <c r="BJ437" s="67">
        <f t="shared" si="321"/>
        <v>0.24795940590407017</v>
      </c>
    </row>
    <row r="438" spans="4:62">
      <c r="D438" s="52">
        <f t="shared" si="301"/>
        <v>250</v>
      </c>
      <c r="E438" s="67">
        <f t="shared" si="322"/>
        <v>2.1551254009523407E-3</v>
      </c>
      <c r="F438" s="67">
        <f t="shared" si="323"/>
        <v>0.11194598784825881</v>
      </c>
      <c r="G438" s="67">
        <f t="shared" si="324"/>
        <v>0.15462799178213638</v>
      </c>
      <c r="H438" s="67">
        <f t="shared" si="325"/>
        <v>0.16353134755772153</v>
      </c>
      <c r="I438" s="67">
        <f t="shared" si="326"/>
        <v>0.29182222005751035</v>
      </c>
      <c r="J438" s="67">
        <f t="shared" si="327"/>
        <v>6.8582690226077379</v>
      </c>
      <c r="K438" s="67">
        <f t="shared" si="328"/>
        <v>2.3971439433795645</v>
      </c>
      <c r="L438" s="67">
        <f t="shared" si="329"/>
        <v>0.12740920972939293</v>
      </c>
      <c r="M438" s="67">
        <f t="shared" si="330"/>
        <v>0.23401205895495553</v>
      </c>
      <c r="N438" s="67">
        <f t="shared" si="331"/>
        <v>0.75520570768718343</v>
      </c>
      <c r="Q438" s="55">
        <f t="shared" si="332"/>
        <v>1.3212948170616247E-3</v>
      </c>
      <c r="R438" s="55">
        <f t="shared" si="302"/>
        <v>4.7206597961291577E-3</v>
      </c>
      <c r="S438" s="55">
        <f t="shared" si="303"/>
        <v>0.137064532174696</v>
      </c>
      <c r="T438" s="55">
        <f t="shared" si="304"/>
        <v>0.12647935481587655</v>
      </c>
      <c r="U438" s="55">
        <f t="shared" si="305"/>
        <v>0.25343734985568844</v>
      </c>
      <c r="V438" s="55">
        <f t="shared" si="306"/>
        <v>4.7420651039987174</v>
      </c>
      <c r="W438" s="55">
        <f t="shared" si="307"/>
        <v>2.1439406316366365</v>
      </c>
      <c r="X438" s="55">
        <f t="shared" si="308"/>
        <v>0.12501608666106589</v>
      </c>
      <c r="Y438" s="55">
        <f t="shared" si="309"/>
        <v>0.22405970218272978</v>
      </c>
      <c r="Z438" s="55">
        <f t="shared" si="310"/>
        <v>0.47630711122886715</v>
      </c>
      <c r="AC438" s="55">
        <f t="shared" si="333"/>
        <v>3.5125506623870468E-3</v>
      </c>
      <c r="AD438" s="55">
        <f t="shared" si="311"/>
        <v>0.22538073911002962</v>
      </c>
      <c r="AE438" s="55">
        <f t="shared" si="312"/>
        <v>0.17243227244418866</v>
      </c>
      <c r="AF438" s="55">
        <f t="shared" si="313"/>
        <v>0.20117723561021919</v>
      </c>
      <c r="AG438" s="55">
        <f t="shared" si="314"/>
        <v>0.33026585675603365</v>
      </c>
      <c r="AH438" s="55">
        <f t="shared" si="315"/>
        <v>8.9744729412167974</v>
      </c>
      <c r="AI438" s="55">
        <f t="shared" si="316"/>
        <v>2.6503742878758585</v>
      </c>
      <c r="AJ438" s="55">
        <f t="shared" si="317"/>
        <v>0.12991090151314114</v>
      </c>
      <c r="AK438" s="55">
        <f t="shared" si="318"/>
        <v>0.24391792402142529</v>
      </c>
      <c r="AL438" s="55">
        <f t="shared" si="319"/>
        <v>1.0341043041455025</v>
      </c>
      <c r="AO438" s="67">
        <f t="shared" si="334"/>
        <v>8.3383058389071597E-4</v>
      </c>
      <c r="AP438" s="67">
        <f t="shared" si="334"/>
        <v>0.10722532805212964</v>
      </c>
      <c r="AQ438" s="67">
        <f t="shared" si="334"/>
        <v>1.7563459607440379E-2</v>
      </c>
      <c r="AR438" s="67">
        <f t="shared" si="334"/>
        <v>3.705199274184498E-2</v>
      </c>
      <c r="AS438" s="67">
        <f t="shared" si="334"/>
        <v>3.8384870201821908E-2</v>
      </c>
      <c r="AT438" s="67">
        <f t="shared" si="320"/>
        <v>2.1162039186090205</v>
      </c>
      <c r="AU438" s="67">
        <f t="shared" si="320"/>
        <v>0.25320331174292798</v>
      </c>
      <c r="AV438" s="67">
        <f t="shared" si="320"/>
        <v>2.3931230683270355E-3</v>
      </c>
      <c r="AW438" s="67">
        <f t="shared" si="320"/>
        <v>9.9523567722257511E-3</v>
      </c>
      <c r="AX438" s="67">
        <f t="shared" si="320"/>
        <v>0.27889859645831627</v>
      </c>
      <c r="BA438" s="67">
        <f t="shared" si="335"/>
        <v>1.3574252614347061E-3</v>
      </c>
      <c r="BB438" s="67">
        <f t="shared" si="335"/>
        <v>0.11343475126177081</v>
      </c>
      <c r="BC438" s="67">
        <f t="shared" si="335"/>
        <v>1.780428066205228E-2</v>
      </c>
      <c r="BD438" s="67">
        <f t="shared" si="335"/>
        <v>3.7645888052497661E-2</v>
      </c>
      <c r="BE438" s="67">
        <f t="shared" si="335"/>
        <v>3.8443636698523298E-2</v>
      </c>
      <c r="BF438" s="67">
        <f t="shared" si="321"/>
        <v>2.1162039186090595</v>
      </c>
      <c r="BG438" s="67">
        <f t="shared" si="321"/>
        <v>0.253230344496294</v>
      </c>
      <c r="BH438" s="67">
        <f t="shared" si="321"/>
        <v>2.5016917837482056E-3</v>
      </c>
      <c r="BI438" s="67">
        <f t="shared" si="321"/>
        <v>9.9058650664697601E-3</v>
      </c>
      <c r="BJ438" s="67">
        <f t="shared" si="321"/>
        <v>0.27889859645831905</v>
      </c>
    </row>
    <row r="439" spans="4:62">
      <c r="D439" s="52">
        <f t="shared" si="301"/>
        <v>300</v>
      </c>
      <c r="E439" s="67">
        <f t="shared" si="322"/>
        <v>2.3215046510514366E-3</v>
      </c>
      <c r="F439" s="67">
        <f t="shared" si="323"/>
        <v>0.13639402125630634</v>
      </c>
      <c r="G439" s="67">
        <f t="shared" si="324"/>
        <v>0.18991232447112083</v>
      </c>
      <c r="H439" s="67">
        <f t="shared" si="325"/>
        <v>0.20069374182973901</v>
      </c>
      <c r="I439" s="67">
        <f t="shared" si="326"/>
        <v>0.35842617432571883</v>
      </c>
      <c r="J439" s="67">
        <f t="shared" si="327"/>
        <v>8.4357633033723012</v>
      </c>
      <c r="K439" s="67">
        <f t="shared" si="328"/>
        <v>2.9485101595283219</v>
      </c>
      <c r="L439" s="67">
        <f t="shared" si="329"/>
        <v>0.15660335277157247</v>
      </c>
      <c r="M439" s="67">
        <f t="shared" si="330"/>
        <v>0.2877691650532489</v>
      </c>
      <c r="N439" s="67">
        <f t="shared" si="331"/>
        <v>0.92582840687330226</v>
      </c>
      <c r="Q439" s="55">
        <f t="shared" si="332"/>
        <v>1.3212948170616247E-3</v>
      </c>
      <c r="R439" s="55">
        <f t="shared" si="302"/>
        <v>4.7206597961291577E-3</v>
      </c>
      <c r="S439" s="55">
        <f t="shared" si="303"/>
        <v>0.16833904406907818</v>
      </c>
      <c r="T439" s="55">
        <f t="shared" si="304"/>
        <v>0.1552443728612703</v>
      </c>
      <c r="U439" s="55">
        <f t="shared" si="305"/>
        <v>0.31127575888504333</v>
      </c>
      <c r="V439" s="55">
        <f t="shared" si="306"/>
        <v>5.8319749231323614</v>
      </c>
      <c r="W439" s="55">
        <f t="shared" si="307"/>
        <v>2.6372293588361266</v>
      </c>
      <c r="X439" s="55">
        <f t="shared" si="308"/>
        <v>0.1537342312384686</v>
      </c>
      <c r="Y439" s="55">
        <f t="shared" si="309"/>
        <v>0.27559145793143847</v>
      </c>
      <c r="Z439" s="55">
        <f t="shared" si="310"/>
        <v>0.58523958633872553</v>
      </c>
      <c r="AC439" s="55">
        <f t="shared" si="333"/>
        <v>3.9671072269829872E-3</v>
      </c>
      <c r="AD439" s="55">
        <f t="shared" si="311"/>
        <v>0.27572063038092753</v>
      </c>
      <c r="AE439" s="55">
        <f t="shared" si="312"/>
        <v>0.21172642592777546</v>
      </c>
      <c r="AF439" s="55">
        <f t="shared" si="313"/>
        <v>0.2467370061088604</v>
      </c>
      <c r="AG439" s="55">
        <f t="shared" si="314"/>
        <v>0.40563535626309566</v>
      </c>
      <c r="AH439" s="55">
        <f t="shared" si="315"/>
        <v>11.03955168361229</v>
      </c>
      <c r="AI439" s="55">
        <f t="shared" si="316"/>
        <v>3.2598179929738835</v>
      </c>
      <c r="AJ439" s="55">
        <f t="shared" si="317"/>
        <v>0.1595810430200974</v>
      </c>
      <c r="AK439" s="55">
        <f t="shared" si="318"/>
        <v>0.29990038046930334</v>
      </c>
      <c r="AL439" s="55">
        <f t="shared" si="319"/>
        <v>1.2664172274078824</v>
      </c>
      <c r="AO439" s="67">
        <f t="shared" si="334"/>
        <v>1.0002098339898118E-3</v>
      </c>
      <c r="AP439" s="67">
        <f t="shared" si="334"/>
        <v>0.13167336146017719</v>
      </c>
      <c r="AQ439" s="67">
        <f t="shared" si="334"/>
        <v>2.1573280402042649E-2</v>
      </c>
      <c r="AR439" s="67">
        <f t="shared" si="334"/>
        <v>4.5449368968468712E-2</v>
      </c>
      <c r="AS439" s="67">
        <f t="shared" si="334"/>
        <v>4.7150415440675497E-2</v>
      </c>
      <c r="AT439" s="67">
        <f t="shared" si="320"/>
        <v>2.6037883802399397</v>
      </c>
      <c r="AU439" s="67">
        <f t="shared" si="320"/>
        <v>0.31128080069219521</v>
      </c>
      <c r="AV439" s="67">
        <f t="shared" si="320"/>
        <v>2.8691215331038689E-3</v>
      </c>
      <c r="AW439" s="67">
        <f t="shared" si="320"/>
        <v>1.2177707121810433E-2</v>
      </c>
      <c r="AX439" s="67">
        <f t="shared" si="320"/>
        <v>0.34058882053457673</v>
      </c>
      <c r="BA439" s="67">
        <f t="shared" si="335"/>
        <v>1.6456025759315506E-3</v>
      </c>
      <c r="BB439" s="67">
        <f t="shared" si="335"/>
        <v>0.13932660912462119</v>
      </c>
      <c r="BC439" s="67">
        <f t="shared" si="335"/>
        <v>2.1814101456654633E-2</v>
      </c>
      <c r="BD439" s="67">
        <f t="shared" si="335"/>
        <v>4.6043264279121393E-2</v>
      </c>
      <c r="BE439" s="67">
        <f t="shared" si="335"/>
        <v>4.7209181937376832E-2</v>
      </c>
      <c r="BF439" s="67">
        <f t="shared" si="321"/>
        <v>2.6037883802399886</v>
      </c>
      <c r="BG439" s="67">
        <f t="shared" si="321"/>
        <v>0.31130783344556168</v>
      </c>
      <c r="BH439" s="67">
        <f t="shared" si="321"/>
        <v>2.9776902485249279E-3</v>
      </c>
      <c r="BI439" s="67">
        <f t="shared" si="321"/>
        <v>1.2131215416054442E-2</v>
      </c>
      <c r="BJ439" s="67">
        <f t="shared" si="321"/>
        <v>0.34058882053458017</v>
      </c>
    </row>
    <row r="440" spans="4:62">
      <c r="D440" s="52">
        <f t="shared" si="301"/>
        <v>365</v>
      </c>
      <c r="E440" s="67">
        <f t="shared" si="322"/>
        <v>2.5367394534864585E-3</v>
      </c>
      <c r="F440" s="67">
        <f t="shared" si="323"/>
        <v>0.16802096774976524</v>
      </c>
      <c r="G440" s="67">
        <f t="shared" si="324"/>
        <v>0.23555753786667283</v>
      </c>
      <c r="H440" s="67">
        <f t="shared" si="325"/>
        <v>0.24876849023968828</v>
      </c>
      <c r="I440" s="67">
        <f t="shared" si="326"/>
        <v>0.44458769344406335</v>
      </c>
      <c r="J440" s="67">
        <f t="shared" si="327"/>
        <v>10.476472524387011</v>
      </c>
      <c r="K440" s="67">
        <f t="shared" si="328"/>
        <v>3.6617793834936974</v>
      </c>
      <c r="L440" s="67">
        <f t="shared" si="329"/>
        <v>0.19437005508691982</v>
      </c>
      <c r="M440" s="67">
        <f t="shared" si="330"/>
        <v>0.35731149141698304</v>
      </c>
      <c r="N440" s="67">
        <f t="shared" si="331"/>
        <v>1.1465527034931124</v>
      </c>
      <c r="Q440" s="55">
        <f t="shared" si="332"/>
        <v>1.3212948170616247E-3</v>
      </c>
      <c r="R440" s="55">
        <f t="shared" si="302"/>
        <v>4.7206597961291577E-3</v>
      </c>
      <c r="S440" s="55">
        <f t="shared" si="303"/>
        <v>0.208796994112908</v>
      </c>
      <c r="T440" s="55">
        <f t="shared" si="304"/>
        <v>0.192455942046446</v>
      </c>
      <c r="U440" s="55">
        <f t="shared" si="305"/>
        <v>0.38609782072974225</v>
      </c>
      <c r="V440" s="55">
        <f t="shared" si="306"/>
        <v>7.2419255296743419</v>
      </c>
      <c r="W440" s="55">
        <f t="shared" si="307"/>
        <v>3.2753672376820089</v>
      </c>
      <c r="X440" s="55">
        <f t="shared" si="308"/>
        <v>0.19088516304478553</v>
      </c>
      <c r="Y440" s="55">
        <f t="shared" si="309"/>
        <v>0.3422549827465643</v>
      </c>
      <c r="Z440" s="55">
        <f t="shared" si="310"/>
        <v>0.72615896026945159</v>
      </c>
      <c r="AC440" s="55">
        <f t="shared" si="333"/>
        <v>4.5551396427925177E-3</v>
      </c>
      <c r="AD440" s="55">
        <f t="shared" si="311"/>
        <v>0.34084231199590587</v>
      </c>
      <c r="AE440" s="55">
        <f t="shared" si="312"/>
        <v>0.26255890267504978</v>
      </c>
      <c r="AF440" s="55">
        <f t="shared" si="313"/>
        <v>0.30567493374358329</v>
      </c>
      <c r="AG440" s="55">
        <f t="shared" si="314"/>
        <v>0.50313633265508573</v>
      </c>
      <c r="AH440" s="55">
        <f t="shared" si="315"/>
        <v>13.711019519099741</v>
      </c>
      <c r="AI440" s="55">
        <f t="shared" si="316"/>
        <v>4.0482185620587536</v>
      </c>
      <c r="AJ440" s="55">
        <f t="shared" si="317"/>
        <v>0.197963515844475</v>
      </c>
      <c r="AK440" s="55">
        <f t="shared" si="318"/>
        <v>0.37232150838164579</v>
      </c>
      <c r="AL440" s="55">
        <f t="shared" si="319"/>
        <v>1.5669464467167777</v>
      </c>
      <c r="AO440" s="67">
        <f t="shared" si="334"/>
        <v>1.2154446364248338E-3</v>
      </c>
      <c r="AP440" s="67">
        <f t="shared" si="334"/>
        <v>0.16330030795363609</v>
      </c>
      <c r="AQ440" s="67">
        <f t="shared" si="334"/>
        <v>2.6760543753764826E-2</v>
      </c>
      <c r="AR440" s="67">
        <f t="shared" si="334"/>
        <v>5.6312548193242273E-2</v>
      </c>
      <c r="AS440" s="67">
        <f t="shared" si="334"/>
        <v>5.8489872714321101E-2</v>
      </c>
      <c r="AT440" s="67">
        <f t="shared" si="320"/>
        <v>3.2345469947126695</v>
      </c>
      <c r="AU440" s="67">
        <f t="shared" si="320"/>
        <v>0.38641214581168848</v>
      </c>
      <c r="AV440" s="67">
        <f t="shared" si="320"/>
        <v>3.4848920421342855E-3</v>
      </c>
      <c r="AW440" s="67">
        <f t="shared" si="320"/>
        <v>1.5056508670418745E-2</v>
      </c>
      <c r="AX440" s="67">
        <f t="shared" si="320"/>
        <v>0.42039374322366085</v>
      </c>
      <c r="BA440" s="67">
        <f t="shared" si="335"/>
        <v>2.0184001893060592E-3</v>
      </c>
      <c r="BB440" s="67">
        <f t="shared" si="335"/>
        <v>0.17282134424614062</v>
      </c>
      <c r="BC440" s="67">
        <f t="shared" si="335"/>
        <v>2.7001364808376949E-2</v>
      </c>
      <c r="BD440" s="67">
        <f t="shared" si="335"/>
        <v>5.690644350389501E-2</v>
      </c>
      <c r="BE440" s="67">
        <f t="shared" si="335"/>
        <v>5.854863921102238E-2</v>
      </c>
      <c r="BF440" s="67">
        <f t="shared" si="321"/>
        <v>3.2345469947127299</v>
      </c>
      <c r="BG440" s="67">
        <f t="shared" si="321"/>
        <v>0.38643917856505627</v>
      </c>
      <c r="BH440" s="67">
        <f t="shared" si="321"/>
        <v>3.593460757555178E-3</v>
      </c>
      <c r="BI440" s="67">
        <f t="shared" si="321"/>
        <v>1.5010016964662753E-2</v>
      </c>
      <c r="BJ440" s="67">
        <f t="shared" si="321"/>
        <v>0.42039374322366529</v>
      </c>
    </row>
    <row r="441" spans="4:62">
      <c r="D441" s="52">
        <f t="shared" si="301"/>
        <v>730</v>
      </c>
      <c r="E441" s="67">
        <f t="shared" si="322"/>
        <v>3.723086471442108E-3</v>
      </c>
      <c r="F441" s="67">
        <f t="shared" si="323"/>
        <v>0.34234469809019241</v>
      </c>
      <c r="G441" s="67">
        <f t="shared" si="324"/>
        <v>0.48714818298137397</v>
      </c>
      <c r="H441" s="67">
        <f t="shared" si="325"/>
        <v>0.51375042517713654</v>
      </c>
      <c r="I441" s="67">
        <f t="shared" si="326"/>
        <v>0.91949909305117661</v>
      </c>
      <c r="J441" s="67">
        <f t="shared" si="327"/>
        <v>21.724603734934533</v>
      </c>
      <c r="K441" s="67">
        <f t="shared" si="328"/>
        <v>7.5932291642805296</v>
      </c>
      <c r="L441" s="67">
        <f t="shared" si="329"/>
        <v>0.40253534324173512</v>
      </c>
      <c r="M441" s="67">
        <f t="shared" si="330"/>
        <v>0.74062000179704235</v>
      </c>
      <c r="N441" s="67">
        <f t="shared" si="331"/>
        <v>2.363157119334844</v>
      </c>
      <c r="Q441" s="55">
        <f t="shared" si="332"/>
        <v>1.3212948170616247E-3</v>
      </c>
      <c r="R441" s="55">
        <f t="shared" si="302"/>
        <v>4.7206597961291577E-3</v>
      </c>
      <c r="S441" s="55">
        <f t="shared" si="303"/>
        <v>0.43179609948103836</v>
      </c>
      <c r="T441" s="55">
        <f t="shared" si="304"/>
        <v>0.39756140657563588</v>
      </c>
      <c r="U441" s="55">
        <f t="shared" si="305"/>
        <v>0.79850756554110669</v>
      </c>
      <c r="V441" s="55">
        <f t="shared" si="306"/>
        <v>15.013395006785574</v>
      </c>
      <c r="W441" s="55">
        <f t="shared" si="307"/>
        <v>6.792702543350833</v>
      </c>
      <c r="X441" s="55">
        <f t="shared" si="308"/>
        <v>0.39565640200835173</v>
      </c>
      <c r="Y441" s="55">
        <f t="shared" si="309"/>
        <v>0.70969590297001472</v>
      </c>
      <c r="Z441" s="55">
        <f t="shared" si="310"/>
        <v>1.5028887323301965</v>
      </c>
      <c r="AC441" s="55">
        <f t="shared" si="333"/>
        <v>7.7962999712551852E-3</v>
      </c>
      <c r="AD441" s="55">
        <f t="shared" si="311"/>
        <v>0.69978478744204231</v>
      </c>
      <c r="AE441" s="55">
        <f t="shared" si="312"/>
        <v>0.54274108753632255</v>
      </c>
      <c r="AF441" s="55">
        <f t="shared" si="313"/>
        <v>0.63053333908928977</v>
      </c>
      <c r="AG441" s="55">
        <f t="shared" si="314"/>
        <v>1.0405493870579476</v>
      </c>
      <c r="AH441" s="55">
        <f t="shared" si="315"/>
        <v>28.435812463083611</v>
      </c>
      <c r="AI441" s="55">
        <f t="shared" si="316"/>
        <v>8.3937828179636025</v>
      </c>
      <c r="AJ441" s="55">
        <f t="shared" si="317"/>
        <v>0.40952285319053849</v>
      </c>
      <c r="AK441" s="55">
        <f t="shared" si="318"/>
        <v>0.77149760891831387</v>
      </c>
      <c r="AL441" s="55">
        <f t="shared" si="319"/>
        <v>3.2234255063394999</v>
      </c>
      <c r="AO441" s="67">
        <f t="shared" si="334"/>
        <v>2.4017916543804833E-3</v>
      </c>
      <c r="AP441" s="67">
        <f t="shared" si="334"/>
        <v>0.33762403829406323</v>
      </c>
      <c r="AQ441" s="67">
        <f t="shared" si="334"/>
        <v>5.5352083500335603E-2</v>
      </c>
      <c r="AR441" s="67">
        <f t="shared" si="334"/>
        <v>0.11618901860150066</v>
      </c>
      <c r="AS441" s="67">
        <f t="shared" si="334"/>
        <v>0.12099152751006992</v>
      </c>
      <c r="AT441" s="67">
        <f t="shared" si="320"/>
        <v>6.711208728148959</v>
      </c>
      <c r="AU441" s="67">
        <f t="shared" si="320"/>
        <v>0.80052662092969662</v>
      </c>
      <c r="AV441" s="67">
        <f t="shared" si="320"/>
        <v>6.8789412333833955E-3</v>
      </c>
      <c r="AW441" s="67">
        <f t="shared" si="320"/>
        <v>3.0924098827027624E-2</v>
      </c>
      <c r="AX441" s="67">
        <f t="shared" si="320"/>
        <v>0.86026838700464747</v>
      </c>
      <c r="BA441" s="67">
        <f t="shared" si="335"/>
        <v>4.0732134998130772E-3</v>
      </c>
      <c r="BB441" s="67">
        <f t="shared" si="335"/>
        <v>0.3574400893518499</v>
      </c>
      <c r="BC441" s="67">
        <f t="shared" si="335"/>
        <v>5.5592904554948586E-2</v>
      </c>
      <c r="BD441" s="67">
        <f t="shared" si="335"/>
        <v>0.11678291391215323</v>
      </c>
      <c r="BE441" s="67">
        <f t="shared" si="335"/>
        <v>0.12105029400677103</v>
      </c>
      <c r="BF441" s="67">
        <f t="shared" si="321"/>
        <v>6.711208728149078</v>
      </c>
      <c r="BG441" s="67">
        <f t="shared" si="321"/>
        <v>0.80055365368307285</v>
      </c>
      <c r="BH441" s="67">
        <f t="shared" si="321"/>
        <v>6.9875099488033721E-3</v>
      </c>
      <c r="BI441" s="67">
        <f t="shared" si="321"/>
        <v>3.0877607121271522E-2</v>
      </c>
      <c r="BJ441" s="67">
        <f t="shared" si="321"/>
        <v>0.86026838700465591</v>
      </c>
    </row>
    <row r="442" spans="4:62">
      <c r="D442" s="52">
        <f t="shared" si="301"/>
        <v>1460</v>
      </c>
      <c r="E442" s="67">
        <f t="shared" si="322"/>
        <v>5.9858926074611296E-3</v>
      </c>
      <c r="F442" s="67">
        <f t="shared" si="323"/>
        <v>0.67484505481363355</v>
      </c>
      <c r="G442" s="67">
        <f t="shared" si="324"/>
        <v>0.96702535796813893</v>
      </c>
      <c r="H442" s="67">
        <f t="shared" si="325"/>
        <v>1.0191697832869631</v>
      </c>
      <c r="I442" s="67">
        <f t="shared" si="326"/>
        <v>1.8253322201476632</v>
      </c>
      <c r="J442" s="67">
        <f t="shared" si="327"/>
        <v>43.178984229635205</v>
      </c>
      <c r="K442" s="67">
        <f t="shared" si="328"/>
        <v>15.091969880757516</v>
      </c>
      <c r="L442" s="67">
        <f t="shared" si="329"/>
        <v>0.79958416977698532</v>
      </c>
      <c r="M442" s="67">
        <f t="shared" si="330"/>
        <v>1.4717322616575332</v>
      </c>
      <c r="N442" s="67">
        <f t="shared" si="331"/>
        <v>4.6836753956975734</v>
      </c>
      <c r="Q442" s="55">
        <f t="shared" si="332"/>
        <v>1.3212948170616247E-3</v>
      </c>
      <c r="R442" s="55">
        <f t="shared" si="302"/>
        <v>4.7206597961291577E-3</v>
      </c>
      <c r="S442" s="55">
        <f t="shared" si="303"/>
        <v>0.85713854677214119</v>
      </c>
      <c r="T442" s="55">
        <f t="shared" si="304"/>
        <v>0.78877400848992107</v>
      </c>
      <c r="U442" s="55">
        <f t="shared" si="305"/>
        <v>1.5851267309193109</v>
      </c>
      <c r="V442" s="55">
        <f t="shared" si="306"/>
        <v>29.836485175626244</v>
      </c>
      <c r="W442" s="55">
        <f t="shared" si="307"/>
        <v>13.501572538083941</v>
      </c>
      <c r="X442" s="55">
        <f t="shared" si="308"/>
        <v>0.78623151114079382</v>
      </c>
      <c r="Y442" s="55">
        <f t="shared" si="309"/>
        <v>1.4105427515918256</v>
      </c>
      <c r="Z442" s="55">
        <f t="shared" si="310"/>
        <v>2.9844020396898276</v>
      </c>
      <c r="AC442" s="55">
        <f t="shared" si="333"/>
        <v>1.3978401302537777E-2</v>
      </c>
      <c r="AD442" s="55">
        <f t="shared" si="311"/>
        <v>1.3844219329182563</v>
      </c>
      <c r="AE442" s="55">
        <f t="shared" si="312"/>
        <v>1.0771529902187513</v>
      </c>
      <c r="AF442" s="55">
        <f t="shared" si="313"/>
        <v>1.2501594533946574</v>
      </c>
      <c r="AG442" s="55">
        <f t="shared" si="314"/>
        <v>2.0655964758727166</v>
      </c>
      <c r="AH442" s="55">
        <f t="shared" si="315"/>
        <v>56.521483283644415</v>
      </c>
      <c r="AI442" s="55">
        <f t="shared" si="316"/>
        <v>16.682394256184484</v>
      </c>
      <c r="AJ442" s="55">
        <f t="shared" si="317"/>
        <v>0.81304539712859492</v>
      </c>
      <c r="AK442" s="55">
        <f t="shared" si="318"/>
        <v>1.5328752800174847</v>
      </c>
      <c r="AL442" s="55">
        <f t="shared" si="319"/>
        <v>6.3829487517053369</v>
      </c>
      <c r="AO442" s="67">
        <f t="shared" si="334"/>
        <v>4.6645977903995049E-3</v>
      </c>
      <c r="AP442" s="67">
        <f t="shared" si="334"/>
        <v>0.67012439501750443</v>
      </c>
      <c r="AQ442" s="67">
        <f t="shared" si="334"/>
        <v>0.10988681119599775</v>
      </c>
      <c r="AR442" s="67">
        <f t="shared" si="334"/>
        <v>0.23039577479704199</v>
      </c>
      <c r="AS442" s="67">
        <f t="shared" si="334"/>
        <v>0.24020548922835228</v>
      </c>
      <c r="AT442" s="67">
        <f t="shared" si="320"/>
        <v>13.342499054008961</v>
      </c>
      <c r="AU442" s="67">
        <f t="shared" si="320"/>
        <v>1.5903973426735742</v>
      </c>
      <c r="AV442" s="67">
        <f t="shared" si="320"/>
        <v>1.3352658636191506E-2</v>
      </c>
      <c r="AW442" s="67">
        <f t="shared" si="320"/>
        <v>6.1189510065707609E-2</v>
      </c>
      <c r="AX442" s="67">
        <f t="shared" si="320"/>
        <v>1.6992733560077458</v>
      </c>
      <c r="BA442" s="67">
        <f t="shared" si="335"/>
        <v>7.9925086950766479E-3</v>
      </c>
      <c r="BB442" s="67">
        <f t="shared" si="335"/>
        <v>0.70957687810462278</v>
      </c>
      <c r="BC442" s="67">
        <f t="shared" si="335"/>
        <v>0.1101276322506124</v>
      </c>
      <c r="BD442" s="67">
        <f t="shared" si="335"/>
        <v>0.23098967010769433</v>
      </c>
      <c r="BE442" s="67">
        <f t="shared" si="335"/>
        <v>0.24026425572505339</v>
      </c>
      <c r="BF442" s="67">
        <f t="shared" si="321"/>
        <v>13.34249905400921</v>
      </c>
      <c r="BG442" s="67">
        <f t="shared" si="321"/>
        <v>1.5904243754269682</v>
      </c>
      <c r="BH442" s="67">
        <f t="shared" si="321"/>
        <v>1.3461227351609595E-2</v>
      </c>
      <c r="BI442" s="67">
        <f t="shared" si="321"/>
        <v>6.1143018359951506E-2</v>
      </c>
      <c r="BJ442" s="67">
        <f t="shared" si="321"/>
        <v>1.6992733560077635</v>
      </c>
    </row>
    <row r="443" spans="4:62">
      <c r="D443" s="52">
        <f t="shared" si="301"/>
        <v>2920</v>
      </c>
      <c r="E443" s="67">
        <f t="shared" si="322"/>
        <v>1.0104913958373249E-2</v>
      </c>
      <c r="F443" s="67">
        <f t="shared" si="323"/>
        <v>1.2801006472963636</v>
      </c>
      <c r="G443" s="67">
        <f t="shared" si="324"/>
        <v>1.8405532745325563</v>
      </c>
      <c r="H443" s="67">
        <f t="shared" si="325"/>
        <v>1.9391925347195114</v>
      </c>
      <c r="I443" s="67">
        <f t="shared" si="326"/>
        <v>3.4742344091076784</v>
      </c>
      <c r="J443" s="67">
        <f t="shared" si="327"/>
        <v>82.23272812823393</v>
      </c>
      <c r="K443" s="67">
        <f t="shared" si="328"/>
        <v>28.742044725641669</v>
      </c>
      <c r="L443" s="67">
        <f t="shared" si="329"/>
        <v>1.5223383500049772</v>
      </c>
      <c r="M443" s="67">
        <f t="shared" si="330"/>
        <v>2.8025873271193391</v>
      </c>
      <c r="N443" s="67">
        <f t="shared" si="331"/>
        <v>8.9077510570513248</v>
      </c>
      <c r="Q443" s="55">
        <f t="shared" si="332"/>
        <v>1.3212948170616247E-3</v>
      </c>
      <c r="R443" s="55">
        <f t="shared" si="302"/>
        <v>4.7206597961291577E-3</v>
      </c>
      <c r="S443" s="55">
        <f t="shared" si="303"/>
        <v>1.6313960467644151</v>
      </c>
      <c r="T443" s="55">
        <f t="shared" si="304"/>
        <v>1.5009044178876079</v>
      </c>
      <c r="U443" s="55">
        <f t="shared" si="305"/>
        <v>3.017021883426648</v>
      </c>
      <c r="V443" s="55">
        <f t="shared" si="306"/>
        <v>56.819187723608465</v>
      </c>
      <c r="W443" s="55">
        <f t="shared" si="307"/>
        <v>25.713833371624062</v>
      </c>
      <c r="X443" s="55">
        <f t="shared" si="308"/>
        <v>1.4972014824710447</v>
      </c>
      <c r="Y443" s="55">
        <f t="shared" si="309"/>
        <v>2.6863052162771548</v>
      </c>
      <c r="Z443" s="55">
        <f t="shared" si="310"/>
        <v>5.6812238520129714</v>
      </c>
      <c r="AC443" s="55">
        <f t="shared" si="333"/>
        <v>2.5231776910690704E-2</v>
      </c>
      <c r="AD443" s="55">
        <f t="shared" si="311"/>
        <v>2.6306776217972736</v>
      </c>
      <c r="AE443" s="55">
        <f t="shared" si="312"/>
        <v>2.0499513233553155</v>
      </c>
      <c r="AF443" s="55">
        <f t="shared" si="313"/>
        <v>2.378074546862067</v>
      </c>
      <c r="AG443" s="55">
        <f t="shared" si="314"/>
        <v>3.9315057012854111</v>
      </c>
      <c r="AH443" s="55">
        <f t="shared" si="315"/>
        <v>107.64626853285984</v>
      </c>
      <c r="AI443" s="55">
        <f t="shared" si="316"/>
        <v>31.770283112412699</v>
      </c>
      <c r="AJ443" s="55">
        <f t="shared" si="317"/>
        <v>1.5475837862543242</v>
      </c>
      <c r="AK443" s="55">
        <f t="shared" si="318"/>
        <v>2.918822946255768</v>
      </c>
      <c r="AL443" s="55">
        <f t="shared" si="319"/>
        <v>12.13427826208971</v>
      </c>
      <c r="AO443" s="67">
        <f t="shared" si="334"/>
        <v>8.7836191413116251E-3</v>
      </c>
      <c r="AP443" s="67">
        <f t="shared" si="334"/>
        <v>1.2753799875002345</v>
      </c>
      <c r="AQ443" s="67">
        <f t="shared" si="334"/>
        <v>0.20915722776814127</v>
      </c>
      <c r="AR443" s="67">
        <f t="shared" si="334"/>
        <v>0.4382881168319035</v>
      </c>
      <c r="AS443" s="67">
        <f t="shared" si="334"/>
        <v>0.45721252568103044</v>
      </c>
      <c r="AT443" s="67">
        <f t="shared" si="320"/>
        <v>25.413540404625465</v>
      </c>
      <c r="AU443" s="67">
        <f t="shared" si="320"/>
        <v>3.028211354017607</v>
      </c>
      <c r="AV443" s="67">
        <f t="shared" si="320"/>
        <v>2.5136867533932516E-2</v>
      </c>
      <c r="AW443" s="67">
        <f t="shared" si="320"/>
        <v>0.11628211084218432</v>
      </c>
      <c r="AX443" s="67">
        <f t="shared" si="320"/>
        <v>3.2265272050383533</v>
      </c>
      <c r="BA443" s="67">
        <f t="shared" si="335"/>
        <v>1.5126862952317455E-2</v>
      </c>
      <c r="BB443" s="67">
        <f t="shared" si="335"/>
        <v>1.35057697450091</v>
      </c>
      <c r="BC443" s="67">
        <f t="shared" si="335"/>
        <v>0.20939804882275914</v>
      </c>
      <c r="BD443" s="67">
        <f t="shared" si="335"/>
        <v>0.43888201214255562</v>
      </c>
      <c r="BE443" s="67">
        <f t="shared" si="335"/>
        <v>0.45727129217773266</v>
      </c>
      <c r="BF443" s="67">
        <f t="shared" si="321"/>
        <v>25.413540404625905</v>
      </c>
      <c r="BG443" s="67">
        <f t="shared" si="321"/>
        <v>3.0282383867710294</v>
      </c>
      <c r="BH443" s="67">
        <f t="shared" si="321"/>
        <v>2.5245436249347053E-2</v>
      </c>
      <c r="BI443" s="67">
        <f t="shared" si="321"/>
        <v>0.11623561913642888</v>
      </c>
      <c r="BJ443" s="67">
        <f t="shared" si="321"/>
        <v>3.2265272050383853</v>
      </c>
    </row>
    <row r="444" spans="4:62">
      <c r="D444" s="52">
        <f t="shared" si="301"/>
        <v>5840</v>
      </c>
      <c r="E444" s="67">
        <f t="shared" si="322"/>
        <v>1.6956021735856013E-2</v>
      </c>
      <c r="F444" s="67">
        <f t="shared" si="323"/>
        <v>2.2868133937853141</v>
      </c>
      <c r="G444" s="67">
        <f t="shared" si="324"/>
        <v>3.2934794414963551</v>
      </c>
      <c r="H444" s="67">
        <f t="shared" si="325"/>
        <v>3.4694528783336178</v>
      </c>
      <c r="I444" s="67">
        <f t="shared" si="326"/>
        <v>6.2168292268283345</v>
      </c>
      <c r="J444" s="67">
        <f t="shared" si="327"/>
        <v>147.19024734678825</v>
      </c>
      <c r="K444" s="67">
        <f t="shared" si="328"/>
        <v>51.446013937235797</v>
      </c>
      <c r="L444" s="67">
        <f t="shared" si="329"/>
        <v>2.7244847735168802</v>
      </c>
      <c r="M444" s="67">
        <f t="shared" si="330"/>
        <v>5.0161790308061018</v>
      </c>
      <c r="N444" s="67">
        <f t="shared" si="331"/>
        <v>15.933594127703996</v>
      </c>
      <c r="Q444" s="55">
        <f t="shared" si="332"/>
        <v>1.3212948170616247E-3</v>
      </c>
      <c r="R444" s="55">
        <f t="shared" si="302"/>
        <v>4.7206597961291577E-3</v>
      </c>
      <c r="S444" s="55">
        <f t="shared" si="303"/>
        <v>2.9192071863684355</v>
      </c>
      <c r="T444" s="55">
        <f t="shared" si="304"/>
        <v>2.6853804792525464</v>
      </c>
      <c r="U444" s="55">
        <f t="shared" si="305"/>
        <v>5.3986720814064491</v>
      </c>
      <c r="V444" s="55">
        <f t="shared" si="306"/>
        <v>101.6991209735415</v>
      </c>
      <c r="W444" s="55">
        <f t="shared" si="307"/>
        <v>46.026307634178544</v>
      </c>
      <c r="X444" s="55">
        <f t="shared" si="308"/>
        <v>2.6797474042247047</v>
      </c>
      <c r="Y444" s="55">
        <f t="shared" si="309"/>
        <v>4.8082622054271997</v>
      </c>
      <c r="Z444" s="55">
        <f t="shared" si="310"/>
        <v>10.16680800388945</v>
      </c>
      <c r="AC444" s="55">
        <f t="shared" si="333"/>
        <v>4.3949351446903928E-2</v>
      </c>
      <c r="AD444" s="55">
        <f t="shared" si="311"/>
        <v>4.7035564236807499</v>
      </c>
      <c r="AE444" s="55">
        <f t="shared" si="312"/>
        <v>3.6679925176788974</v>
      </c>
      <c r="AF444" s="55">
        <f t="shared" si="313"/>
        <v>4.2541191727253409</v>
      </c>
      <c r="AG444" s="55">
        <f t="shared" si="314"/>
        <v>7.0350451387469208</v>
      </c>
      <c r="AH444" s="55">
        <f t="shared" si="315"/>
        <v>192.68137372003582</v>
      </c>
      <c r="AI444" s="55">
        <f t="shared" si="316"/>
        <v>56.865747273046523</v>
      </c>
      <c r="AJ444" s="55">
        <f t="shared" si="317"/>
        <v>2.7693307115244652</v>
      </c>
      <c r="AK444" s="55">
        <f t="shared" si="318"/>
        <v>5.2240493644792485</v>
      </c>
      <c r="AL444" s="55">
        <f t="shared" si="319"/>
        <v>21.700380251518602</v>
      </c>
      <c r="AO444" s="67">
        <f t="shared" si="334"/>
        <v>1.5634726918794389E-2</v>
      </c>
      <c r="AP444" s="67">
        <f t="shared" si="334"/>
        <v>2.282092733989185</v>
      </c>
      <c r="AQ444" s="67">
        <f t="shared" si="334"/>
        <v>0.37427225512791962</v>
      </c>
      <c r="AR444" s="67">
        <f t="shared" si="334"/>
        <v>0.7840723990810714</v>
      </c>
      <c r="AS444" s="67">
        <f t="shared" si="334"/>
        <v>0.81815714542188545</v>
      </c>
      <c r="AT444" s="67">
        <f t="shared" si="320"/>
        <v>45.491126373246757</v>
      </c>
      <c r="AU444" s="67">
        <f t="shared" si="320"/>
        <v>5.4197063030572536</v>
      </c>
      <c r="AV444" s="67">
        <f t="shared" si="320"/>
        <v>4.4737369292175533E-2</v>
      </c>
      <c r="AW444" s="67">
        <f t="shared" si="320"/>
        <v>0.2079168253789021</v>
      </c>
      <c r="AX444" s="67">
        <f t="shared" si="320"/>
        <v>5.7667861238145459</v>
      </c>
      <c r="BA444" s="67">
        <f t="shared" si="335"/>
        <v>2.6993329711047915E-2</v>
      </c>
      <c r="BB444" s="67">
        <f t="shared" si="335"/>
        <v>2.4167430298954358</v>
      </c>
      <c r="BC444" s="67">
        <f t="shared" si="335"/>
        <v>0.37451307618254237</v>
      </c>
      <c r="BD444" s="67">
        <f t="shared" si="335"/>
        <v>0.78466629439172308</v>
      </c>
      <c r="BE444" s="67">
        <f t="shared" si="335"/>
        <v>0.81821591191858634</v>
      </c>
      <c r="BF444" s="67">
        <f t="shared" si="321"/>
        <v>45.491126373247567</v>
      </c>
      <c r="BG444" s="67">
        <f t="shared" si="321"/>
        <v>5.4197333358107258</v>
      </c>
      <c r="BH444" s="67">
        <f t="shared" si="321"/>
        <v>4.4845938007584962E-2</v>
      </c>
      <c r="BI444" s="67">
        <f t="shared" si="321"/>
        <v>0.20787033367314667</v>
      </c>
      <c r="BJ444" s="67">
        <f t="shared" si="321"/>
        <v>5.7667861238146063</v>
      </c>
    </row>
    <row r="445" spans="4:62">
      <c r="D445" s="52">
        <f t="shared" si="301"/>
        <v>7946.78</v>
      </c>
      <c r="E445" s="67">
        <f t="shared" si="322"/>
        <v>2.0911192251307911E-2</v>
      </c>
      <c r="F445" s="67">
        <f t="shared" si="323"/>
        <v>2.867992482155409</v>
      </c>
      <c r="G445" s="67">
        <f t="shared" si="324"/>
        <v>4.1322592305971426</v>
      </c>
      <c r="H445" s="67">
        <f t="shared" si="325"/>
        <v>4.3528779810476781</v>
      </c>
      <c r="I445" s="67">
        <f t="shared" si="326"/>
        <v>7.80013962146724</v>
      </c>
      <c r="J445" s="67">
        <f t="shared" si="327"/>
        <v>184.69046966332039</v>
      </c>
      <c r="K445" s="67">
        <f t="shared" si="328"/>
        <v>64.553101509928808</v>
      </c>
      <c r="L445" s="67">
        <f t="shared" si="329"/>
        <v>3.4184884651763916</v>
      </c>
      <c r="M445" s="67">
        <f t="shared" si="330"/>
        <v>6.2940939204894804</v>
      </c>
      <c r="N445" s="67">
        <f t="shared" si="331"/>
        <v>19.989639990910003</v>
      </c>
      <c r="Q445" s="55">
        <f t="shared" si="332"/>
        <v>1.3212948170616247E-3</v>
      </c>
      <c r="R445" s="55">
        <f t="shared" si="302"/>
        <v>4.7206597961291577E-3</v>
      </c>
      <c r="S445" s="55">
        <f t="shared" si="303"/>
        <v>3.6626654436699706</v>
      </c>
      <c r="T445" s="55">
        <f t="shared" si="304"/>
        <v>3.3691830037970503</v>
      </c>
      <c r="U445" s="55">
        <f t="shared" si="305"/>
        <v>6.7736077775181993</v>
      </c>
      <c r="V445" s="55">
        <f t="shared" si="306"/>
        <v>127.60847672897006</v>
      </c>
      <c r="W445" s="55">
        <f t="shared" si="307"/>
        <v>57.752776098618511</v>
      </c>
      <c r="X445" s="55">
        <f t="shared" si="308"/>
        <v>3.3624356518479894</v>
      </c>
      <c r="Y445" s="55">
        <f t="shared" si="309"/>
        <v>6.0332760267142138</v>
      </c>
      <c r="Z445" s="55">
        <f t="shared" si="310"/>
        <v>12.756352754650713</v>
      </c>
      <c r="AC445" s="55">
        <f t="shared" si="333"/>
        <v>5.4755078247716915E-2</v>
      </c>
      <c r="AD445" s="55">
        <f t="shared" si="311"/>
        <v>5.9002372212388803</v>
      </c>
      <c r="AE445" s="55">
        <f t="shared" si="312"/>
        <v>4.6020938385789405</v>
      </c>
      <c r="AF445" s="55">
        <f t="shared" si="313"/>
        <v>5.3371668536089567</v>
      </c>
      <c r="AG445" s="55">
        <f t="shared" si="314"/>
        <v>8.8267302319129826</v>
      </c>
      <c r="AH445" s="55">
        <f t="shared" si="315"/>
        <v>241.77246259767176</v>
      </c>
      <c r="AI445" s="55">
        <f t="shared" si="316"/>
        <v>71.353453953992613</v>
      </c>
      <c r="AJ445" s="55">
        <f t="shared" si="317"/>
        <v>3.474649847220201</v>
      </c>
      <c r="AK445" s="55">
        <f t="shared" si="318"/>
        <v>6.5548653225589906</v>
      </c>
      <c r="AL445" s="55">
        <f t="shared" si="319"/>
        <v>27.222927227169372</v>
      </c>
      <c r="AO445" s="67">
        <f t="shared" si="334"/>
        <v>1.9589897434246287E-2</v>
      </c>
      <c r="AP445" s="67">
        <f t="shared" si="334"/>
        <v>2.8632718223592799</v>
      </c>
      <c r="AQ445" s="67">
        <f t="shared" si="334"/>
        <v>0.46959378692717202</v>
      </c>
      <c r="AR445" s="67">
        <f t="shared" si="334"/>
        <v>0.98369497725062782</v>
      </c>
      <c r="AS445" s="67">
        <f t="shared" si="334"/>
        <v>1.0265318439490407</v>
      </c>
      <c r="AT445" s="67">
        <f t="shared" si="320"/>
        <v>57.081992934350325</v>
      </c>
      <c r="AU445" s="67">
        <f t="shared" si="320"/>
        <v>6.8003254113102969</v>
      </c>
      <c r="AV445" s="67">
        <f t="shared" si="320"/>
        <v>5.6052813328402173E-2</v>
      </c>
      <c r="AW445" s="67">
        <f t="shared" si="320"/>
        <v>0.26081789377526654</v>
      </c>
      <c r="AX445" s="67">
        <f t="shared" si="320"/>
        <v>7.2332872362592902</v>
      </c>
      <c r="BA445" s="67">
        <f t="shared" si="335"/>
        <v>3.3843885996409001E-2</v>
      </c>
      <c r="BB445" s="67">
        <f t="shared" si="335"/>
        <v>3.0322447390834713</v>
      </c>
      <c r="BC445" s="67">
        <f t="shared" si="335"/>
        <v>0.46983460798179788</v>
      </c>
      <c r="BD445" s="67">
        <f t="shared" si="335"/>
        <v>0.98428887256127862</v>
      </c>
      <c r="BE445" s="67">
        <f t="shared" si="335"/>
        <v>1.0265906104457425</v>
      </c>
      <c r="BF445" s="67">
        <f t="shared" si="321"/>
        <v>57.081992934351376</v>
      </c>
      <c r="BG445" s="67">
        <f t="shared" si="321"/>
        <v>6.8003524440638046</v>
      </c>
      <c r="BH445" s="67">
        <f t="shared" si="321"/>
        <v>5.6161382043809382E-2</v>
      </c>
      <c r="BI445" s="67">
        <f t="shared" si="321"/>
        <v>0.26077140206951022</v>
      </c>
      <c r="BJ445" s="67">
        <f t="shared" si="321"/>
        <v>7.2332872362593683</v>
      </c>
    </row>
    <row r="446" spans="4:62">
      <c r="D446" s="52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A1:CW469"/>
  <sheetViews>
    <sheetView topLeftCell="A174" zoomScaleNormal="100" zoomScalePageLayoutView="110" workbookViewId="0">
      <selection activeCell="E207" sqref="E207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14">
      <c r="A1" s="74">
        <v>43551</v>
      </c>
      <c r="D1" s="103" t="s">
        <v>134</v>
      </c>
      <c r="E1" s="99"/>
      <c r="F1" s="112"/>
      <c r="I1" s="53" t="s">
        <v>127</v>
      </c>
    </row>
    <row r="2" spans="1:14" ht="12">
      <c r="A2" s="53" t="s">
        <v>95</v>
      </c>
      <c r="B2" s="75"/>
      <c r="C2" s="75"/>
      <c r="D2" s="113">
        <v>5.0000000000000001E-3</v>
      </c>
      <c r="E2" s="114" t="s">
        <v>115</v>
      </c>
      <c r="F2" s="101"/>
      <c r="I2" s="42" t="s">
        <v>128</v>
      </c>
      <c r="J2" s="42" t="s">
        <v>129</v>
      </c>
    </row>
    <row r="3" spans="1:14" ht="12">
      <c r="A3" s="53"/>
      <c r="B3" s="53"/>
      <c r="C3" s="75"/>
      <c r="D3" s="115">
        <v>200</v>
      </c>
      <c r="E3" s="114" t="s">
        <v>124</v>
      </c>
      <c r="F3" s="101"/>
      <c r="G3" s="4"/>
      <c r="H3" s="4"/>
      <c r="I3" s="42" t="s">
        <v>130</v>
      </c>
      <c r="J3" s="42" t="s">
        <v>135</v>
      </c>
      <c r="L3" s="4"/>
      <c r="M3" s="4"/>
      <c r="N3" s="4"/>
    </row>
    <row r="4" spans="1:14" ht="12.75" thickBot="1">
      <c r="C4" s="75"/>
      <c r="D4" s="116">
        <f>D3*D2</f>
        <v>1</v>
      </c>
      <c r="E4" s="117" t="s">
        <v>125</v>
      </c>
      <c r="F4" s="102"/>
      <c r="G4" s="76"/>
      <c r="H4" s="76"/>
      <c r="I4" s="42" t="s">
        <v>131</v>
      </c>
      <c r="L4" s="76"/>
      <c r="M4" s="76"/>
      <c r="N4" s="76"/>
    </row>
    <row r="5" spans="1:14" ht="12">
      <c r="C5" s="75"/>
      <c r="G5" s="76"/>
      <c r="H5" s="76"/>
      <c r="M5" s="76"/>
      <c r="N5" s="76"/>
    </row>
    <row r="6" spans="1:14" ht="12">
      <c r="C6" s="75"/>
      <c r="G6" s="76"/>
      <c r="H6" s="76"/>
      <c r="M6" s="76"/>
      <c r="N6" s="76"/>
    </row>
    <row r="7" spans="1:14" ht="12">
      <c r="C7" s="75"/>
      <c r="G7" s="76"/>
      <c r="H7" s="76"/>
      <c r="M7" s="76"/>
      <c r="N7" s="76"/>
    </row>
    <row r="8" spans="1:14" ht="12">
      <c r="G8" s="76"/>
      <c r="H8" s="76"/>
      <c r="M8" s="76"/>
      <c r="N8" s="76"/>
    </row>
    <row r="9" spans="1:14" ht="12">
      <c r="D9" s="78"/>
      <c r="F9" s="76"/>
      <c r="G9" s="76"/>
      <c r="H9" s="76"/>
      <c r="M9" s="76"/>
      <c r="N9" s="76"/>
    </row>
    <row r="10" spans="1:14" ht="12">
      <c r="D10" s="78"/>
      <c r="F10" s="76"/>
      <c r="G10" s="76"/>
      <c r="H10" s="76"/>
      <c r="I10" s="53" t="s">
        <v>133</v>
      </c>
      <c r="L10" s="76"/>
      <c r="M10" s="76"/>
      <c r="N10" s="76"/>
    </row>
    <row r="11" spans="1:14" ht="12">
      <c r="D11" s="78"/>
      <c r="F11" s="76"/>
      <c r="G11" s="76"/>
      <c r="H11" s="76" t="s">
        <v>55</v>
      </c>
      <c r="I11" s="42" t="s">
        <v>146</v>
      </c>
      <c r="L11" s="76"/>
      <c r="M11" s="76"/>
      <c r="N11" s="76"/>
    </row>
    <row r="12" spans="1:14" ht="12">
      <c r="D12" s="78"/>
      <c r="F12" s="76"/>
      <c r="G12" s="76"/>
      <c r="H12" s="76" t="s">
        <v>56</v>
      </c>
      <c r="I12" s="42" t="s">
        <v>140</v>
      </c>
      <c r="L12" s="76"/>
      <c r="M12" s="76"/>
      <c r="N12" s="76"/>
    </row>
    <row r="13" spans="1:14" ht="12">
      <c r="D13" s="78"/>
      <c r="F13" s="76"/>
      <c r="G13" s="76"/>
      <c r="H13" s="76" t="s">
        <v>58</v>
      </c>
      <c r="I13" s="42" t="s">
        <v>141</v>
      </c>
      <c r="L13" s="76"/>
      <c r="M13" s="76"/>
      <c r="N13" s="76"/>
    </row>
    <row r="14" spans="1:14" ht="12">
      <c r="D14" s="78"/>
      <c r="F14" s="76"/>
      <c r="G14" s="76"/>
      <c r="H14" s="76" t="s">
        <v>77</v>
      </c>
      <c r="I14" s="42" t="s">
        <v>142</v>
      </c>
      <c r="L14" s="76"/>
      <c r="M14" s="76"/>
      <c r="N14" s="76"/>
    </row>
    <row r="15" spans="1:14" ht="12">
      <c r="D15" s="78"/>
      <c r="F15" s="76"/>
      <c r="G15" s="76"/>
      <c r="H15" s="76" t="s">
        <v>136</v>
      </c>
      <c r="I15" s="42" t="s">
        <v>143</v>
      </c>
      <c r="L15" s="76"/>
      <c r="M15" s="76"/>
      <c r="N15" s="76"/>
    </row>
    <row r="16" spans="1:14" ht="12">
      <c r="D16" s="78"/>
      <c r="F16" s="76"/>
      <c r="G16" s="76"/>
      <c r="H16" s="76" t="s">
        <v>137</v>
      </c>
      <c r="I16" s="42" t="s">
        <v>144</v>
      </c>
      <c r="L16" s="76"/>
      <c r="M16" s="76"/>
      <c r="N16" s="76"/>
    </row>
    <row r="17" spans="4:29" ht="12">
      <c r="D17" s="75"/>
      <c r="E17" s="75" t="s">
        <v>132</v>
      </c>
      <c r="G17" s="76"/>
      <c r="H17" s="76" t="s">
        <v>138</v>
      </c>
      <c r="I17" s="42" t="s">
        <v>145</v>
      </c>
      <c r="K17" s="42" t="s">
        <v>87</v>
      </c>
      <c r="L17" s="76"/>
      <c r="M17" s="76"/>
      <c r="N17" s="76"/>
    </row>
    <row r="18" spans="4:29" ht="12">
      <c r="D18" s="79" t="s">
        <v>2</v>
      </c>
      <c r="E18" s="87" t="s">
        <v>14</v>
      </c>
      <c r="F18" s="4"/>
      <c r="G18" s="76"/>
      <c r="H18" s="76" t="s">
        <v>139</v>
      </c>
      <c r="N18" s="76"/>
    </row>
    <row r="19" spans="4:29" ht="12">
      <c r="D19" s="77" t="s">
        <v>96</v>
      </c>
      <c r="E19" s="42">
        <f>319943.13/2220</f>
        <v>144.11852702702703</v>
      </c>
      <c r="F19" s="76"/>
      <c r="G19" s="76"/>
      <c r="H19" s="76"/>
      <c r="L19" s="76"/>
      <c r="M19" s="76"/>
      <c r="N19" s="76"/>
    </row>
    <row r="20" spans="4:29" ht="12">
      <c r="D20" s="77" t="s">
        <v>97</v>
      </c>
      <c r="E20" s="42">
        <f>464310.61/2220</f>
        <v>209.14892342342341</v>
      </c>
      <c r="F20" s="76"/>
      <c r="G20" s="76"/>
      <c r="H20" s="76"/>
      <c r="L20" s="76"/>
      <c r="M20" s="76"/>
      <c r="N20" s="76"/>
    </row>
    <row r="21" spans="4:29" ht="12">
      <c r="D21" s="78" t="s">
        <v>98</v>
      </c>
      <c r="E21" s="42">
        <f>428496.919/2220</f>
        <v>193.01663018018019</v>
      </c>
      <c r="F21" s="76"/>
      <c r="G21" s="76"/>
      <c r="H21" s="76"/>
      <c r="L21" s="76"/>
      <c r="M21" s="76"/>
      <c r="N21" s="76"/>
    </row>
    <row r="22" spans="4:29" ht="12">
      <c r="D22" s="78" t="s">
        <v>99</v>
      </c>
      <c r="E22" s="42">
        <f>401827.84/2220</f>
        <v>181.00353153153154</v>
      </c>
      <c r="F22" s="76"/>
      <c r="G22" s="76"/>
      <c r="H22" s="76"/>
      <c r="L22" s="76"/>
      <c r="M22" s="76"/>
      <c r="N22" s="76"/>
    </row>
    <row r="23" spans="4:29" ht="12">
      <c r="D23" s="78" t="s">
        <v>100</v>
      </c>
      <c r="E23" s="42">
        <f>394419.24/2220</f>
        <v>177.66632432432431</v>
      </c>
      <c r="F23" s="76"/>
      <c r="G23" s="76"/>
      <c r="H23" s="76"/>
      <c r="L23" s="76"/>
      <c r="M23" s="76"/>
      <c r="N23" s="76"/>
    </row>
    <row r="24" spans="4:29" ht="12">
      <c r="D24" s="78"/>
      <c r="F24" s="76"/>
      <c r="G24" s="76"/>
      <c r="H24" s="76"/>
      <c r="L24" s="76"/>
      <c r="M24" s="76"/>
      <c r="N24" s="76"/>
    </row>
    <row r="25" spans="4:29" s="36" customFormat="1" ht="12.75" thickBot="1">
      <c r="D25" s="35" t="str">
        <f>'[1]% Avg'!$B$1</f>
        <v>Ab + Ac-225 DOTA</v>
      </c>
      <c r="E25" s="35" t="s">
        <v>0</v>
      </c>
      <c r="R25" s="35" t="s">
        <v>1</v>
      </c>
    </row>
    <row r="26" spans="4:29" s="3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38" customFormat="1" ht="12">
      <c r="D27" s="6" t="s">
        <v>96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4:29" s="38" customFormat="1" ht="12">
      <c r="D28" s="11" t="s">
        <v>97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4:29" s="38" customFormat="1" ht="12">
      <c r="D29" s="39" t="s">
        <v>98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4:29" s="38" customFormat="1" ht="12">
      <c r="D30" s="39" t="s">
        <v>99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4:29" s="38" customFormat="1" ht="12.75" thickBot="1">
      <c r="D31" s="40" t="s">
        <v>100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4:29" s="37" customFormat="1" ht="12.75" thickBot="1">
      <c r="E32" s="37" t="s">
        <v>15</v>
      </c>
      <c r="N32" s="41"/>
      <c r="O32" s="41"/>
      <c r="P32" s="41"/>
      <c r="R32" s="35" t="s">
        <v>1</v>
      </c>
      <c r="AB32" s="41"/>
      <c r="AC32" s="41"/>
    </row>
    <row r="33" spans="2:29" s="3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37" customFormat="1" ht="12">
      <c r="D34" s="43" t="str">
        <f>D27</f>
        <v>Ab + Ac-225 DOTA @ 1 h</v>
      </c>
      <c r="E34" s="44">
        <f>E27*$D$3</f>
        <v>49.456792724017724</v>
      </c>
      <c r="F34" s="44">
        <f>F27*$D$3</f>
        <v>34.240317378468177</v>
      </c>
      <c r="G34" s="44">
        <f>G27*$D$3</f>
        <v>19.17651874309685</v>
      </c>
      <c r="H34" s="44">
        <f>H27*$D$3</f>
        <v>26.63987819320765</v>
      </c>
      <c r="I34" s="44">
        <f>I27*$D$3</f>
        <v>28.256865768647316</v>
      </c>
      <c r="J34" s="44">
        <f>J27*$D$3</f>
        <v>132.48223187592444</v>
      </c>
      <c r="K34" s="44">
        <f>K27*$D$3</f>
        <v>36.517426755399129</v>
      </c>
      <c r="L34" s="44">
        <f>L27*$D$3</f>
        <v>3.1120968554922346</v>
      </c>
      <c r="M34" s="44">
        <f>M27*$D$3</f>
        <v>6.2157547390040788</v>
      </c>
      <c r="N34" s="44">
        <f>N27*$D$3</f>
        <v>5.1983110408980959</v>
      </c>
      <c r="O34" s="45"/>
      <c r="P34" s="45"/>
      <c r="Q34" s="46"/>
      <c r="R34" s="47">
        <f>R27*$D$3</f>
        <v>1.2641246356755766</v>
      </c>
      <c r="S34" s="47">
        <f>S27*$D$3</f>
        <v>16.577471074848539</v>
      </c>
      <c r="T34" s="47">
        <f>T27*$D$3</f>
        <v>3.8050304981774157</v>
      </c>
      <c r="U34" s="47">
        <f>U27*$D$3</f>
        <v>1.3261704895064139</v>
      </c>
      <c r="V34" s="47">
        <f>V27*$D$3</f>
        <v>3.5352033114613794</v>
      </c>
      <c r="W34" s="47">
        <f>W27*$D$3</f>
        <v>19.083183345190307</v>
      </c>
      <c r="X34" s="47">
        <f>X27*$D$3</f>
        <v>2.867262198841277</v>
      </c>
      <c r="Y34" s="47">
        <f>Y27*$D$3</f>
        <v>0.74369205074619416</v>
      </c>
      <c r="Z34" s="47">
        <f>Z27*$D$3</f>
        <v>0.82003744724189531</v>
      </c>
      <c r="AA34" s="47">
        <f>AA27*$D$3</f>
        <v>8.28803361962447E-2</v>
      </c>
      <c r="AB34" s="26"/>
      <c r="AC34" s="26"/>
    </row>
    <row r="35" spans="2:29" s="37" customFormat="1" ht="12">
      <c r="D35" s="48" t="str">
        <f>D28</f>
        <v>Ab + Ac-225 DOTA @ 4 h</v>
      </c>
      <c r="E35" s="44">
        <f>E28*$D$3</f>
        <v>37.152719689795873</v>
      </c>
      <c r="F35" s="44">
        <f>F28*$D$3</f>
        <v>26.488243293046242</v>
      </c>
      <c r="G35" s="44">
        <f>G28*$D$3</f>
        <v>14.105872137706152</v>
      </c>
      <c r="H35" s="44">
        <f>H28*$D$3</f>
        <v>21.886998486810853</v>
      </c>
      <c r="I35" s="44">
        <f>I28*$D$3</f>
        <v>23.015825675719441</v>
      </c>
      <c r="J35" s="44">
        <f>J28*$D$3</f>
        <v>190.0189352424982</v>
      </c>
      <c r="K35" s="44">
        <f>K28*$D$3</f>
        <v>46.388658377782406</v>
      </c>
      <c r="L35" s="44">
        <f>L28*$D$3</f>
        <v>5.5530930366078399</v>
      </c>
      <c r="M35" s="44">
        <f>M28*$D$3</f>
        <v>5.8651521256706696</v>
      </c>
      <c r="N35" s="44">
        <f>N28*$D$3</f>
        <v>14.493873098597149</v>
      </c>
      <c r="O35" s="45"/>
      <c r="P35" s="45"/>
      <c r="Q35" s="46"/>
      <c r="R35" s="47">
        <f>R28*$D$3</f>
        <v>14.690033433979826</v>
      </c>
      <c r="S35" s="47">
        <f>S28*$D$3</f>
        <v>21.567333799616868</v>
      </c>
      <c r="T35" s="47">
        <f>T28*$D$3</f>
        <v>3.1990142973642897</v>
      </c>
      <c r="U35" s="47">
        <f>U28*$D$3</f>
        <v>7.4762992517955542</v>
      </c>
      <c r="V35" s="47">
        <f>V28*$D$3</f>
        <v>3.6428469616762751</v>
      </c>
      <c r="W35" s="47">
        <f>W28*$D$3</f>
        <v>66.165985901694228</v>
      </c>
      <c r="X35" s="47">
        <f>X28*$D$3</f>
        <v>17.893265799590573</v>
      </c>
      <c r="Y35" s="47">
        <f>Y28*$D$3</f>
        <v>0.53619168790171201</v>
      </c>
      <c r="Z35" s="47">
        <f>Z28*$D$3</f>
        <v>0.46564350616332911</v>
      </c>
      <c r="AA35" s="47">
        <f>AA28*$D$3</f>
        <v>2.2036229609981821</v>
      </c>
      <c r="AB35" s="26"/>
      <c r="AC35" s="26"/>
    </row>
    <row r="36" spans="2:29" s="37" customFormat="1" ht="12">
      <c r="D36" s="49" t="str">
        <f>D29</f>
        <v>Ab + Ac-225 DOTA @ 1 d</v>
      </c>
      <c r="E36" s="44">
        <f>E29*$D$3</f>
        <v>4.8368834544557791</v>
      </c>
      <c r="F36" s="44">
        <f>F29*$D$3</f>
        <v>7.5492215595295429</v>
      </c>
      <c r="G36" s="44">
        <f>G29*$D$3</f>
        <v>8.0453886795698928</v>
      </c>
      <c r="H36" s="44">
        <f>H29*$D$3</f>
        <v>20.406313009884123</v>
      </c>
      <c r="I36" s="44">
        <f>I29*$D$3</f>
        <v>24.85629934950077</v>
      </c>
      <c r="J36" s="44">
        <f>J29*$D$3</f>
        <v>237.97532012191959</v>
      </c>
      <c r="K36" s="44">
        <f>K29*$D$3</f>
        <v>56.482482059864772</v>
      </c>
      <c r="L36" s="44">
        <f>L29*$D$3</f>
        <v>5.8853193074210184</v>
      </c>
      <c r="M36" s="44">
        <f>M29*$D$3</f>
        <v>6.1370595756313211</v>
      </c>
      <c r="N36" s="44" t="e">
        <f>N29*$D$3</f>
        <v>#DIV/0!</v>
      </c>
      <c r="O36" s="45"/>
      <c r="P36" s="45"/>
      <c r="Q36" s="46"/>
      <c r="R36" s="47">
        <f>R29*$D$3</f>
        <v>2.0911233196478252</v>
      </c>
      <c r="S36" s="47">
        <f>S29*$D$3</f>
        <v>1.7979739443432463</v>
      </c>
      <c r="T36" s="47">
        <f>T29*$D$3</f>
        <v>1.2738400351022976</v>
      </c>
      <c r="U36" s="47">
        <f>U29*$D$3</f>
        <v>10.64811638733215</v>
      </c>
      <c r="V36" s="47">
        <f>V29*$D$3</f>
        <v>6.6111565378742343</v>
      </c>
      <c r="W36" s="47">
        <f>W29*$D$3</f>
        <v>120.87866519713965</v>
      </c>
      <c r="X36" s="47">
        <f>X29*$D$3</f>
        <v>2.3119130203343197</v>
      </c>
      <c r="Y36" s="47">
        <f>Y29*$D$3</f>
        <v>0.55268002822214679</v>
      </c>
      <c r="Z36" s="47">
        <f>Z29*$D$3</f>
        <v>0.36898745044691084</v>
      </c>
      <c r="AA36" s="47" t="e">
        <f>AA29*$D$3</f>
        <v>#DIV/0!</v>
      </c>
      <c r="AB36" s="26"/>
      <c r="AC36" s="26"/>
    </row>
    <row r="37" spans="2:29" s="37" customFormat="1" ht="12">
      <c r="B37" s="42"/>
      <c r="D37" s="49" t="str">
        <f>D30</f>
        <v>Ab + Ac-225 DOTA @ 6 d</v>
      </c>
      <c r="E37" s="44">
        <f>E30*$D$3</f>
        <v>0.32995105177781542</v>
      </c>
      <c r="F37" s="44">
        <f>F30*$D$3</f>
        <v>6.3050575326573028</v>
      </c>
      <c r="G37" s="44">
        <f>G30*$D$3</f>
        <v>3.7247419406316249</v>
      </c>
      <c r="H37" s="44">
        <f>H30*$D$3</f>
        <v>3.0960520411755983</v>
      </c>
      <c r="I37" s="44">
        <f>I30*$D$3</f>
        <v>6.9068007821686264</v>
      </c>
      <c r="J37" s="44">
        <f>J30*$D$3</f>
        <v>359.39811229870816</v>
      </c>
      <c r="K37" s="44">
        <f>K30*$D$3</f>
        <v>45.534843419079252</v>
      </c>
      <c r="L37" s="44">
        <f>L30*$D$3</f>
        <v>2.9637918722091054</v>
      </c>
      <c r="M37" s="44">
        <f>M30*$D$3</f>
        <v>4.1172003357436013</v>
      </c>
      <c r="N37" s="44">
        <f>N30*$D$3</f>
        <v>17.381002561148502</v>
      </c>
      <c r="O37" s="45"/>
      <c r="P37" s="45"/>
      <c r="Q37" s="46"/>
      <c r="R37" s="47">
        <f>R30*$D$3</f>
        <v>3.9621782156484653E-2</v>
      </c>
      <c r="S37" s="47">
        <f>S30*$D$3</f>
        <v>1.2258112909298613</v>
      </c>
      <c r="T37" s="47">
        <f>T30*$D$3</f>
        <v>1.7343244255153096</v>
      </c>
      <c r="U37" s="47">
        <f>U30*$D$3</f>
        <v>0.36288019188187981</v>
      </c>
      <c r="V37" s="47">
        <f>V30*$D$3</f>
        <v>0.36149430384236081</v>
      </c>
      <c r="W37" s="47">
        <f>W30*$D$3</f>
        <v>182.29163815340934</v>
      </c>
      <c r="X37" s="47">
        <f>X30*$D$3</f>
        <v>4.0866603668273775</v>
      </c>
      <c r="Y37" s="47">
        <f>Y30*$D$3</f>
        <v>0.36165541233848908</v>
      </c>
      <c r="Z37" s="47">
        <f>Z30*$D$3</f>
        <v>6.5452524668987405E-2</v>
      </c>
      <c r="AA37" s="47">
        <f>AA30*$D$3</f>
        <v>13.431844351744518</v>
      </c>
      <c r="AB37" s="26"/>
      <c r="AC37" s="26"/>
    </row>
    <row r="38" spans="2:29" s="37" customFormat="1" ht="12.75" thickBot="1">
      <c r="B38" s="42"/>
      <c r="D38" s="50" t="str">
        <f>D31</f>
        <v>Ab + Ac-225 DOTA @ 10 d</v>
      </c>
      <c r="E38" s="44">
        <f>E31*$D$3</f>
        <v>0.13610519374951011</v>
      </c>
      <c r="F38" s="44">
        <f>F31*$D$3</f>
        <v>3.1781254647457504</v>
      </c>
      <c r="G38" s="44">
        <f>G31*$D$3</f>
        <v>4.1829297767773612</v>
      </c>
      <c r="H38" s="44">
        <f>H31*$D$3</f>
        <v>5.0236223232894641</v>
      </c>
      <c r="I38" s="44">
        <f>I31*$D$3</f>
        <v>6.0696877977152344</v>
      </c>
      <c r="J38" s="44">
        <f>J31*$D$3</f>
        <v>351.28153083912008</v>
      </c>
      <c r="K38" s="44">
        <f>K31*$D$3</f>
        <v>50.948875991171093</v>
      </c>
      <c r="L38" s="44">
        <f>L31*$D$3</f>
        <v>2.8596686858886904</v>
      </c>
      <c r="M38" s="44">
        <f>M31*$D$3</f>
        <v>4.1441396918946323</v>
      </c>
      <c r="N38" s="44">
        <f>N31*$D$3</f>
        <v>13.886560182922505</v>
      </c>
      <c r="O38" s="45"/>
      <c r="P38" s="45"/>
      <c r="Q38" s="46"/>
      <c r="R38" s="47">
        <f>R31*$D$3</f>
        <v>4.1113073545984799E-2</v>
      </c>
      <c r="S38" s="47">
        <f>S31*$D$3</f>
        <v>0.27295860382229964</v>
      </c>
      <c r="T38" s="47">
        <f>T31*$D$3</f>
        <v>0.90244325271589121</v>
      </c>
      <c r="U38" s="47">
        <f>U31*$D$3</f>
        <v>1.7222553620306689</v>
      </c>
      <c r="V38" s="47">
        <f>V31*$D$3</f>
        <v>1.2484887707326788</v>
      </c>
      <c r="W38" s="47">
        <f>W31*$D$3</f>
        <v>132.30569263119983</v>
      </c>
      <c r="X38" s="47">
        <f>X31*$D$3</f>
        <v>3.9238203574143942</v>
      </c>
      <c r="Y38" s="47">
        <f>Y31*$D$3</f>
        <v>0.26028732946001026</v>
      </c>
      <c r="Z38" s="47">
        <f>Z31*$D$3</f>
        <v>0.30306274445352555</v>
      </c>
      <c r="AA38" s="47">
        <f>AA31*$D$3</f>
        <v>4.8595367580281055</v>
      </c>
      <c r="AB38" s="26"/>
      <c r="AC38" s="26"/>
    </row>
    <row r="39" spans="2:29" s="37" customFormat="1" ht="12">
      <c r="B39" s="42"/>
    </row>
    <row r="40" spans="2:29" s="37" customFormat="1" ht="12"/>
    <row r="41" spans="2:29" s="37" customFormat="1" ht="12.75" thickBot="1"/>
    <row r="42" spans="2:29" s="37" customFormat="1" ht="12">
      <c r="AA42" s="90" t="s">
        <v>118</v>
      </c>
      <c r="AB42" s="93"/>
      <c r="AC42" s="91" t="s">
        <v>117</v>
      </c>
    </row>
    <row r="43" spans="2:29" s="37" customFormat="1" ht="12">
      <c r="AA43" s="94" t="s">
        <v>119</v>
      </c>
      <c r="AB43" s="92"/>
      <c r="AC43" s="95"/>
    </row>
    <row r="44" spans="2:29" s="37" customFormat="1" ht="12.75" thickBot="1">
      <c r="AA44" s="88" t="s">
        <v>120</v>
      </c>
      <c r="AB44" s="96"/>
      <c r="AC44" s="89"/>
    </row>
    <row r="45" spans="2:29" s="37" customFormat="1" ht="12"/>
    <row r="46" spans="2:29" s="37" customFormat="1" ht="12"/>
    <row r="47" spans="2:29" s="37" customFormat="1" ht="12"/>
    <row r="48" spans="2:29" s="37" customFormat="1" ht="12"/>
    <row r="49" spans="26:101" s="37" customFormat="1" ht="12"/>
    <row r="50" spans="26:101" s="37" customFormat="1" ht="12"/>
    <row r="51" spans="26:101" s="37" customFormat="1" ht="12"/>
    <row r="52" spans="26:101">
      <c r="AA52" s="97"/>
      <c r="AB52" s="97"/>
      <c r="AC52" s="97"/>
      <c r="AD52" s="97"/>
      <c r="AE52" s="97"/>
      <c r="AF52" s="97"/>
      <c r="AG52" s="97"/>
      <c r="AH52" s="97"/>
      <c r="AI52" s="97"/>
      <c r="AJ52" s="97"/>
      <c r="AK52" s="97"/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  <c r="BJ52" s="97"/>
      <c r="BK52" s="97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7"/>
      <c r="CB52" s="97"/>
      <c r="CC52" s="97"/>
      <c r="CD52" s="97"/>
      <c r="CE52" s="97"/>
      <c r="CF52" s="97"/>
      <c r="CG52" s="97"/>
      <c r="CH52" s="97"/>
      <c r="CI52" s="97"/>
      <c r="CJ52" s="97"/>
      <c r="CK52" s="97"/>
      <c r="CL52" s="97"/>
      <c r="CM52" s="97"/>
      <c r="CN52" s="97"/>
      <c r="CO52" s="97"/>
      <c r="CP52" s="97"/>
      <c r="CQ52" s="97"/>
      <c r="CR52" s="97"/>
      <c r="CS52" s="97"/>
      <c r="CT52" s="97"/>
      <c r="CU52" s="97"/>
      <c r="CV52" s="97"/>
      <c r="CW52" s="97"/>
    </row>
    <row r="57" spans="26:101" ht="12" thickBot="1"/>
    <row r="58" spans="26:101">
      <c r="Z58" s="103" t="s">
        <v>121</v>
      </c>
      <c r="AA58" s="104"/>
      <c r="AB58" s="104"/>
      <c r="AC58" s="100" t="s">
        <v>117</v>
      </c>
    </row>
    <row r="59" spans="26:101">
      <c r="Z59" s="105" t="s">
        <v>122</v>
      </c>
      <c r="AA59" s="106"/>
      <c r="AB59" s="106"/>
      <c r="AC59" s="107"/>
    </row>
    <row r="60" spans="26:101" ht="12" thickBot="1">
      <c r="Z60" s="108" t="s">
        <v>123</v>
      </c>
      <c r="AA60" s="109"/>
      <c r="AB60" s="109"/>
      <c r="AC60" s="110"/>
    </row>
    <row r="61" spans="26:101" ht="12">
      <c r="AB61" s="92"/>
      <c r="AC61" s="92"/>
    </row>
    <row r="75" spans="4:88">
      <c r="D75" s="42" t="s">
        <v>17</v>
      </c>
      <c r="P75" s="42" t="s">
        <v>19</v>
      </c>
      <c r="AB75" s="42" t="s">
        <v>18</v>
      </c>
    </row>
    <row r="76" spans="4:88">
      <c r="D76" s="42" t="s">
        <v>16</v>
      </c>
      <c r="E76" s="42" t="str">
        <f>E33</f>
        <v>Blood</v>
      </c>
      <c r="F76" s="42" t="str">
        <f t="shared" ref="F76:N77" si="3">F33</f>
        <v>Thymus</v>
      </c>
      <c r="G76" s="42" t="str">
        <f t="shared" si="3"/>
        <v>Heart</v>
      </c>
      <c r="H76" s="42" t="str">
        <f t="shared" si="3"/>
        <v>Lungs</v>
      </c>
      <c r="I76" s="42" t="str">
        <f t="shared" si="3"/>
        <v>Kidneys</v>
      </c>
      <c r="J76" s="42" t="str">
        <f t="shared" si="3"/>
        <v>Spleen</v>
      </c>
      <c r="K76" s="42" t="str">
        <f t="shared" si="3"/>
        <v>Liver</v>
      </c>
      <c r="L76" s="42" t="str">
        <f t="shared" si="3"/>
        <v>ART</v>
      </c>
      <c r="M76" s="42" t="str">
        <f t="shared" si="3"/>
        <v>Carcass</v>
      </c>
      <c r="N76" s="42" t="str">
        <f t="shared" si="3"/>
        <v>Tumor</v>
      </c>
      <c r="Q76" s="42" t="str">
        <f t="shared" ref="Q76:Z76" si="4">E76</f>
        <v>Blood</v>
      </c>
      <c r="R76" s="42" t="str">
        <f t="shared" si="4"/>
        <v>Thymus</v>
      </c>
      <c r="S76" s="42" t="str">
        <f t="shared" si="4"/>
        <v>Heart</v>
      </c>
      <c r="T76" s="42" t="str">
        <f t="shared" si="4"/>
        <v>Lungs</v>
      </c>
      <c r="U76" s="42" t="str">
        <f t="shared" si="4"/>
        <v>Kidneys</v>
      </c>
      <c r="V76" s="42" t="str">
        <f t="shared" si="4"/>
        <v>Spleen</v>
      </c>
      <c r="W76" s="42" t="str">
        <f t="shared" si="4"/>
        <v>Liver</v>
      </c>
      <c r="X76" s="42" t="str">
        <f t="shared" si="4"/>
        <v>ART</v>
      </c>
      <c r="Y76" s="42" t="str">
        <f t="shared" si="4"/>
        <v>Carcass</v>
      </c>
      <c r="Z76" s="42" t="str">
        <f t="shared" si="4"/>
        <v>Tumor</v>
      </c>
      <c r="AC76" s="42" t="str">
        <f t="shared" ref="AC76:AL76" si="5">Q76</f>
        <v>Blood</v>
      </c>
      <c r="AD76" s="42" t="str">
        <f t="shared" si="5"/>
        <v>Thymus</v>
      </c>
      <c r="AE76" s="42" t="str">
        <f t="shared" si="5"/>
        <v>Heart</v>
      </c>
      <c r="AF76" s="42" t="str">
        <f t="shared" si="5"/>
        <v>Lungs</v>
      </c>
      <c r="AG76" s="42" t="str">
        <f t="shared" si="5"/>
        <v>Kidneys</v>
      </c>
      <c r="AH76" s="42" t="str">
        <f t="shared" si="5"/>
        <v>Spleen</v>
      </c>
      <c r="AI76" s="42" t="str">
        <f t="shared" si="5"/>
        <v>Liver</v>
      </c>
      <c r="AJ76" s="42" t="str">
        <f t="shared" si="5"/>
        <v>ART</v>
      </c>
      <c r="AK76" s="42" t="str">
        <f t="shared" si="5"/>
        <v>Carcass</v>
      </c>
      <c r="AL76" s="42" t="str">
        <f t="shared" si="5"/>
        <v>Tumor</v>
      </c>
    </row>
    <row r="77" spans="4:88">
      <c r="D77" s="42">
        <f>1/24</f>
        <v>4.1666666666666664E-2</v>
      </c>
      <c r="E77" s="51">
        <f>E34</f>
        <v>49.456792724017724</v>
      </c>
      <c r="F77" s="51">
        <f t="shared" si="3"/>
        <v>34.240317378468177</v>
      </c>
      <c r="G77" s="51">
        <f t="shared" si="3"/>
        <v>19.17651874309685</v>
      </c>
      <c r="H77" s="51">
        <f t="shared" si="3"/>
        <v>26.63987819320765</v>
      </c>
      <c r="I77" s="51">
        <f t="shared" si="3"/>
        <v>28.256865768647316</v>
      </c>
      <c r="J77" s="51">
        <f t="shared" si="3"/>
        <v>132.48223187592444</v>
      </c>
      <c r="K77" s="51">
        <f t="shared" si="3"/>
        <v>36.517426755399129</v>
      </c>
      <c r="L77" s="51">
        <f t="shared" si="3"/>
        <v>3.1120968554922346</v>
      </c>
      <c r="M77" s="51">
        <f t="shared" si="3"/>
        <v>6.2157547390040788</v>
      </c>
      <c r="N77" s="51">
        <f t="shared" si="3"/>
        <v>5.1983110408980959</v>
      </c>
      <c r="Q77" s="51">
        <f>E77-R34</f>
        <v>48.192668088342145</v>
      </c>
      <c r="R77" s="51">
        <f t="shared" ref="Q77:Z81" si="6">F77-S34</f>
        <v>17.662846303619638</v>
      </c>
      <c r="S77" s="51">
        <f t="shared" si="6"/>
        <v>15.371488244919433</v>
      </c>
      <c r="T77" s="51">
        <f t="shared" si="6"/>
        <v>25.313707703701237</v>
      </c>
      <c r="U77" s="51">
        <f t="shared" si="6"/>
        <v>24.721662457185936</v>
      </c>
      <c r="V77" s="51">
        <f t="shared" si="6"/>
        <v>113.39904853073413</v>
      </c>
      <c r="W77" s="51">
        <f t="shared" si="6"/>
        <v>33.650164556557854</v>
      </c>
      <c r="X77" s="51">
        <f t="shared" si="6"/>
        <v>2.3684048047460404</v>
      </c>
      <c r="Y77" s="51">
        <f t="shared" si="6"/>
        <v>5.3957172917621836</v>
      </c>
      <c r="Z77" s="51">
        <f t="shared" si="6"/>
        <v>5.1154307047018515</v>
      </c>
      <c r="AC77" s="51">
        <f t="shared" ref="AC77:AL81" si="7">E77+R34</f>
        <v>50.720917359693303</v>
      </c>
      <c r="AD77" s="51">
        <f t="shared" si="7"/>
        <v>50.817788453316716</v>
      </c>
      <c r="AE77" s="51">
        <f t="shared" si="7"/>
        <v>22.981549241274266</v>
      </c>
      <c r="AF77" s="51">
        <f t="shared" si="7"/>
        <v>27.966048682714064</v>
      </c>
      <c r="AG77" s="51">
        <f t="shared" si="7"/>
        <v>31.792069080108696</v>
      </c>
      <c r="AH77" s="51">
        <f t="shared" si="7"/>
        <v>151.56541522111473</v>
      </c>
      <c r="AI77" s="51">
        <f t="shared" si="7"/>
        <v>39.384688954240403</v>
      </c>
      <c r="AJ77" s="51">
        <f t="shared" si="7"/>
        <v>3.8557889062384287</v>
      </c>
      <c r="AK77" s="51">
        <f t="shared" si="7"/>
        <v>7.035792186245974</v>
      </c>
      <c r="AL77" s="51">
        <f t="shared" si="7"/>
        <v>5.2811913770943404</v>
      </c>
    </row>
    <row r="78" spans="4:88">
      <c r="D78" s="42">
        <f>4/24</f>
        <v>0.16666666666666666</v>
      </c>
      <c r="E78" s="51">
        <f t="shared" ref="E78:N81" si="8">E35</f>
        <v>37.152719689795873</v>
      </c>
      <c r="F78" s="51">
        <f t="shared" si="8"/>
        <v>26.488243293046242</v>
      </c>
      <c r="G78" s="51">
        <f t="shared" si="8"/>
        <v>14.105872137706152</v>
      </c>
      <c r="H78" s="51">
        <f t="shared" si="8"/>
        <v>21.886998486810853</v>
      </c>
      <c r="I78" s="51">
        <f t="shared" si="8"/>
        <v>23.015825675719441</v>
      </c>
      <c r="J78" s="51">
        <f t="shared" si="8"/>
        <v>190.0189352424982</v>
      </c>
      <c r="K78" s="51">
        <f t="shared" si="8"/>
        <v>46.388658377782406</v>
      </c>
      <c r="L78" s="51">
        <f t="shared" si="8"/>
        <v>5.5530930366078399</v>
      </c>
      <c r="M78" s="51">
        <f t="shared" si="8"/>
        <v>5.8651521256706696</v>
      </c>
      <c r="N78" s="51">
        <f t="shared" si="8"/>
        <v>14.493873098597149</v>
      </c>
      <c r="Q78" s="51">
        <f t="shared" si="6"/>
        <v>22.462686255816045</v>
      </c>
      <c r="R78" s="51">
        <f t="shared" si="6"/>
        <v>4.9209094934293738</v>
      </c>
      <c r="S78" s="51">
        <f t="shared" si="6"/>
        <v>10.906857840341862</v>
      </c>
      <c r="T78" s="51">
        <f t="shared" si="6"/>
        <v>14.410699235015299</v>
      </c>
      <c r="U78" s="51">
        <f t="shared" si="6"/>
        <v>19.372978714043164</v>
      </c>
      <c r="V78" s="51">
        <f t="shared" si="6"/>
        <v>123.85294934080397</v>
      </c>
      <c r="W78" s="51">
        <f t="shared" si="6"/>
        <v>28.495392578191833</v>
      </c>
      <c r="X78" s="51">
        <f t="shared" si="6"/>
        <v>5.0169013487061278</v>
      </c>
      <c r="Y78" s="51">
        <f t="shared" si="6"/>
        <v>5.3995086195073405</v>
      </c>
      <c r="Z78" s="51">
        <f t="shared" si="6"/>
        <v>12.290250137598967</v>
      </c>
      <c r="AC78" s="51">
        <f t="shared" si="7"/>
        <v>51.842753123775701</v>
      </c>
      <c r="AD78" s="51">
        <f t="shared" si="7"/>
        <v>48.055577092663114</v>
      </c>
      <c r="AE78" s="51">
        <f t="shared" si="7"/>
        <v>17.304886435070443</v>
      </c>
      <c r="AF78" s="51">
        <f t="shared" si="7"/>
        <v>29.363297738606406</v>
      </c>
      <c r="AG78" s="51">
        <f t="shared" si="7"/>
        <v>26.658672637395718</v>
      </c>
      <c r="AH78" s="51">
        <f t="shared" si="7"/>
        <v>256.18492114419246</v>
      </c>
      <c r="AI78" s="51">
        <f t="shared" si="7"/>
        <v>64.281924177372986</v>
      </c>
      <c r="AJ78" s="51">
        <f t="shared" si="7"/>
        <v>6.089284724509552</v>
      </c>
      <c r="AK78" s="51">
        <f t="shared" si="7"/>
        <v>6.3307956318339986</v>
      </c>
      <c r="AL78" s="51">
        <f t="shared" si="7"/>
        <v>16.697496059595331</v>
      </c>
    </row>
    <row r="79" spans="4:88">
      <c r="D79" s="42">
        <f>24/24</f>
        <v>1</v>
      </c>
      <c r="E79" s="51">
        <f t="shared" si="8"/>
        <v>4.8368834544557791</v>
      </c>
      <c r="F79" s="51">
        <f t="shared" si="8"/>
        <v>7.5492215595295429</v>
      </c>
      <c r="G79" s="51">
        <f t="shared" si="8"/>
        <v>8.0453886795698928</v>
      </c>
      <c r="H79" s="51">
        <f t="shared" si="8"/>
        <v>20.406313009884123</v>
      </c>
      <c r="I79" s="51">
        <f t="shared" si="8"/>
        <v>24.85629934950077</v>
      </c>
      <c r="J79" s="51">
        <f t="shared" si="8"/>
        <v>237.97532012191959</v>
      </c>
      <c r="K79" s="51">
        <f t="shared" si="8"/>
        <v>56.482482059864772</v>
      </c>
      <c r="L79" s="51">
        <f t="shared" si="8"/>
        <v>5.8853193074210184</v>
      </c>
      <c r="M79" s="51">
        <f t="shared" si="8"/>
        <v>6.1370595756313211</v>
      </c>
      <c r="N79" s="51"/>
      <c r="Q79" s="51">
        <f t="shared" si="6"/>
        <v>2.7457601348079539</v>
      </c>
      <c r="R79" s="51">
        <f t="shared" si="6"/>
        <v>5.7512476151862968</v>
      </c>
      <c r="S79" s="51">
        <f t="shared" si="6"/>
        <v>6.771548644467595</v>
      </c>
      <c r="T79" s="51">
        <f t="shared" si="6"/>
        <v>9.7581966225519725</v>
      </c>
      <c r="U79" s="51">
        <f t="shared" si="6"/>
        <v>18.245142811626536</v>
      </c>
      <c r="V79" s="51">
        <f t="shared" si="6"/>
        <v>117.09665492477994</v>
      </c>
      <c r="W79" s="51">
        <f t="shared" si="6"/>
        <v>54.170569039530449</v>
      </c>
      <c r="X79" s="51">
        <f t="shared" si="6"/>
        <v>5.3326392791988715</v>
      </c>
      <c r="Y79" s="51">
        <f t="shared" si="6"/>
        <v>5.7680721251844105</v>
      </c>
      <c r="Z79" s="51" t="e">
        <f t="shared" si="6"/>
        <v>#DIV/0!</v>
      </c>
      <c r="AC79" s="51">
        <f t="shared" si="7"/>
        <v>6.9280067741036042</v>
      </c>
      <c r="AD79" s="51">
        <f t="shared" si="7"/>
        <v>9.3471955038727899</v>
      </c>
      <c r="AE79" s="51">
        <f t="shared" si="7"/>
        <v>9.3192287146721906</v>
      </c>
      <c r="AF79" s="51">
        <f t="shared" si="7"/>
        <v>31.054429397216275</v>
      </c>
      <c r="AG79" s="51">
        <f t="shared" si="7"/>
        <v>31.467455887375003</v>
      </c>
      <c r="AH79" s="51">
        <f t="shared" si="7"/>
        <v>358.85398531905923</v>
      </c>
      <c r="AI79" s="51">
        <f t="shared" si="7"/>
        <v>58.794395080199095</v>
      </c>
      <c r="AJ79" s="51">
        <f t="shared" si="7"/>
        <v>6.4379993356431653</v>
      </c>
      <c r="AK79" s="51">
        <f t="shared" si="7"/>
        <v>6.5060470260782317</v>
      </c>
      <c r="AL79" s="51" t="e">
        <f t="shared" si="7"/>
        <v>#DIV/0!</v>
      </c>
      <c r="CJ79" s="42" t="s">
        <v>26</v>
      </c>
    </row>
    <row r="80" spans="4:88">
      <c r="D80" s="42">
        <f>6*24/24</f>
        <v>6</v>
      </c>
      <c r="E80" s="51">
        <f t="shared" si="8"/>
        <v>0.32995105177781542</v>
      </c>
      <c r="F80" s="51">
        <f t="shared" si="8"/>
        <v>6.3050575326573028</v>
      </c>
      <c r="G80" s="51">
        <f t="shared" si="8"/>
        <v>3.7247419406316249</v>
      </c>
      <c r="H80" s="51">
        <f t="shared" si="8"/>
        <v>3.0960520411755983</v>
      </c>
      <c r="I80" s="51">
        <f t="shared" si="8"/>
        <v>6.9068007821686264</v>
      </c>
      <c r="J80" s="51">
        <f t="shared" si="8"/>
        <v>359.39811229870816</v>
      </c>
      <c r="K80" s="51">
        <f t="shared" si="8"/>
        <v>45.534843419079252</v>
      </c>
      <c r="L80" s="51">
        <f t="shared" si="8"/>
        <v>2.9637918722091054</v>
      </c>
      <c r="M80" s="51">
        <f t="shared" si="8"/>
        <v>4.1172003357436013</v>
      </c>
      <c r="N80" s="51">
        <f t="shared" si="8"/>
        <v>17.381002561148502</v>
      </c>
      <c r="Q80" s="51">
        <f t="shared" si="6"/>
        <v>0.29032926962133077</v>
      </c>
      <c r="R80" s="51">
        <f t="shared" si="6"/>
        <v>5.0792462417274411</v>
      </c>
      <c r="S80" s="51">
        <f t="shared" si="6"/>
        <v>1.9904175151163153</v>
      </c>
      <c r="T80" s="51">
        <f t="shared" si="6"/>
        <v>2.7331718492937185</v>
      </c>
      <c r="U80" s="51">
        <f t="shared" si="6"/>
        <v>6.5453064783262658</v>
      </c>
      <c r="V80" s="51">
        <f t="shared" si="6"/>
        <v>177.10647414529882</v>
      </c>
      <c r="W80" s="51">
        <f t="shared" si="6"/>
        <v>41.448183052251878</v>
      </c>
      <c r="X80" s="51">
        <f t="shared" si="6"/>
        <v>2.6021364598706165</v>
      </c>
      <c r="Y80" s="51">
        <f t="shared" si="6"/>
        <v>4.0517478110746143</v>
      </c>
      <c r="Z80" s="51">
        <f t="shared" si="6"/>
        <v>3.9491582094039845</v>
      </c>
      <c r="AC80" s="51">
        <f t="shared" si="7"/>
        <v>0.36957283393430007</v>
      </c>
      <c r="AD80" s="51">
        <f t="shared" si="7"/>
        <v>7.5308688235871646</v>
      </c>
      <c r="AE80" s="51">
        <f t="shared" si="7"/>
        <v>5.459066366146935</v>
      </c>
      <c r="AF80" s="51">
        <f t="shared" si="7"/>
        <v>3.4589322330574781</v>
      </c>
      <c r="AG80" s="51">
        <f t="shared" si="7"/>
        <v>7.2682950860109869</v>
      </c>
      <c r="AH80" s="51">
        <f t="shared" si="7"/>
        <v>541.68975045211755</v>
      </c>
      <c r="AI80" s="51">
        <f t="shared" si="7"/>
        <v>49.621503785906626</v>
      </c>
      <c r="AJ80" s="51">
        <f t="shared" si="7"/>
        <v>3.3254472845475944</v>
      </c>
      <c r="AK80" s="51">
        <f t="shared" si="7"/>
        <v>4.1826528604125883</v>
      </c>
      <c r="AL80" s="51">
        <f t="shared" si="7"/>
        <v>30.812846912893022</v>
      </c>
    </row>
    <row r="81" spans="2:38">
      <c r="D81" s="42">
        <v>10</v>
      </c>
      <c r="E81" s="51">
        <f t="shared" si="8"/>
        <v>0.13610519374951011</v>
      </c>
      <c r="F81" s="51">
        <f t="shared" si="8"/>
        <v>3.1781254647457504</v>
      </c>
      <c r="G81" s="51">
        <f t="shared" si="8"/>
        <v>4.1829297767773612</v>
      </c>
      <c r="H81" s="51">
        <f t="shared" si="8"/>
        <v>5.0236223232894641</v>
      </c>
      <c r="I81" s="51">
        <f t="shared" si="8"/>
        <v>6.0696877977152344</v>
      </c>
      <c r="J81" s="51">
        <f t="shared" si="8"/>
        <v>351.28153083912008</v>
      </c>
      <c r="K81" s="51">
        <f t="shared" si="8"/>
        <v>50.948875991171093</v>
      </c>
      <c r="L81" s="51">
        <f t="shared" si="8"/>
        <v>2.8596686858886904</v>
      </c>
      <c r="M81" s="51">
        <f t="shared" si="8"/>
        <v>4.1441396918946323</v>
      </c>
      <c r="N81" s="51">
        <f t="shared" si="8"/>
        <v>13.886560182922505</v>
      </c>
      <c r="Q81" s="51">
        <f t="shared" si="6"/>
        <v>9.4992120203525307E-2</v>
      </c>
      <c r="R81" s="51">
        <f t="shared" si="6"/>
        <v>2.9051668609234507</v>
      </c>
      <c r="S81" s="51">
        <f t="shared" si="6"/>
        <v>3.28048652406147</v>
      </c>
      <c r="T81" s="51">
        <f t="shared" si="6"/>
        <v>3.301366961258795</v>
      </c>
      <c r="U81" s="51">
        <f t="shared" si="6"/>
        <v>4.8211990269825558</v>
      </c>
      <c r="V81" s="51">
        <f t="shared" si="6"/>
        <v>218.97583820792025</v>
      </c>
      <c r="W81" s="51">
        <f t="shared" si="6"/>
        <v>47.025055633756701</v>
      </c>
      <c r="X81" s="51">
        <f t="shared" si="6"/>
        <v>2.5993813564286801</v>
      </c>
      <c r="Y81" s="51">
        <f t="shared" si="6"/>
        <v>3.8410769474411066</v>
      </c>
      <c r="Z81" s="51">
        <f t="shared" si="6"/>
        <v>9.0270234248943986</v>
      </c>
      <c r="AC81" s="51">
        <f t="shared" si="7"/>
        <v>0.17721826729549489</v>
      </c>
      <c r="AD81" s="51">
        <f t="shared" si="7"/>
        <v>3.4510840685680502</v>
      </c>
      <c r="AE81" s="51">
        <f t="shared" si="7"/>
        <v>5.0853730294932529</v>
      </c>
      <c r="AF81" s="51">
        <f t="shared" si="7"/>
        <v>6.7458776853201332</v>
      </c>
      <c r="AG81" s="51">
        <f t="shared" si="7"/>
        <v>7.318176568447913</v>
      </c>
      <c r="AH81" s="51">
        <f t="shared" si="7"/>
        <v>483.58722347031994</v>
      </c>
      <c r="AI81" s="51">
        <f t="shared" si="7"/>
        <v>54.872696348585485</v>
      </c>
      <c r="AJ81" s="51">
        <f t="shared" si="7"/>
        <v>3.1199560153487007</v>
      </c>
      <c r="AK81" s="51">
        <f t="shared" si="7"/>
        <v>4.4472024363481575</v>
      </c>
      <c r="AL81" s="51">
        <f t="shared" si="7"/>
        <v>18.746096940950611</v>
      </c>
    </row>
    <row r="83" spans="2:38">
      <c r="D83" s="42">
        <f>D77</f>
        <v>4.1666666666666664E-2</v>
      </c>
      <c r="N83" s="51">
        <f>N77</f>
        <v>5.1983110408980959</v>
      </c>
      <c r="Z83" s="51">
        <f>Z77</f>
        <v>5.1154307047018515</v>
      </c>
      <c r="AL83" s="51">
        <f>AL77</f>
        <v>5.2811913770943404</v>
      </c>
    </row>
    <row r="84" spans="2:38">
      <c r="D84" s="42">
        <f>D78</f>
        <v>0.16666666666666666</v>
      </c>
      <c r="N84" s="51">
        <f>N78</f>
        <v>14.493873098597149</v>
      </c>
      <c r="Z84" s="51">
        <f>Z78</f>
        <v>12.290250137598967</v>
      </c>
      <c r="AL84" s="51">
        <f>AL78</f>
        <v>16.697496059595331</v>
      </c>
    </row>
    <row r="85" spans="2:38">
      <c r="D85" s="42">
        <f>D80</f>
        <v>6</v>
      </c>
      <c r="N85" s="51">
        <f>N80</f>
        <v>17.381002561148502</v>
      </c>
      <c r="Z85" s="51">
        <f>Z80</f>
        <v>3.9491582094039845</v>
      </c>
      <c r="AL85" s="51">
        <f>AL80</f>
        <v>30.812846912893022</v>
      </c>
    </row>
    <row r="86" spans="2:38">
      <c r="D86" s="42">
        <f>D81</f>
        <v>10</v>
      </c>
      <c r="N86" s="51">
        <f>N81</f>
        <v>13.886560182922505</v>
      </c>
      <c r="Z86" s="51">
        <f>Z81</f>
        <v>9.0270234248943986</v>
      </c>
      <c r="AL86" s="51">
        <f>AL81</f>
        <v>18.746096940950611</v>
      </c>
    </row>
    <row r="89" spans="2:38" ht="12" thickBot="1"/>
    <row r="90" spans="2:38" ht="12" thickBot="1">
      <c r="B90" s="53"/>
      <c r="C90" s="42" t="s">
        <v>74</v>
      </c>
      <c r="D90" s="53" t="s">
        <v>73</v>
      </c>
      <c r="E90" s="65">
        <v>10000000</v>
      </c>
      <c r="F90" s="53" t="s">
        <v>116</v>
      </c>
    </row>
    <row r="91" spans="2:38">
      <c r="D91" s="66" t="s">
        <v>75</v>
      </c>
      <c r="F91" s="42" t="s">
        <v>126</v>
      </c>
    </row>
    <row r="98" spans="1:38">
      <c r="E98" s="42" t="s">
        <v>42</v>
      </c>
    </row>
    <row r="99" spans="1:38">
      <c r="Q99" s="42" t="s">
        <v>20</v>
      </c>
    </row>
    <row r="100" spans="1:38">
      <c r="D100" s="53" t="s">
        <v>21</v>
      </c>
      <c r="E100" s="53" t="s">
        <v>24</v>
      </c>
      <c r="H100" s="53" t="s">
        <v>25</v>
      </c>
      <c r="Q100" s="42" t="s">
        <v>22</v>
      </c>
      <c r="AC100" s="53" t="s">
        <v>24</v>
      </c>
      <c r="AF100" s="53" t="s">
        <v>25</v>
      </c>
    </row>
    <row r="101" spans="1:38">
      <c r="A101" s="53" t="s">
        <v>55</v>
      </c>
      <c r="D101" s="42" t="s">
        <v>16</v>
      </c>
      <c r="E101" s="42" t="str">
        <f t="shared" ref="E101:N101" si="9">E33</f>
        <v>Blood</v>
      </c>
      <c r="F101" s="42" t="str">
        <f t="shared" si="9"/>
        <v>Thymus</v>
      </c>
      <c r="G101" s="42" t="str">
        <f t="shared" si="9"/>
        <v>Heart</v>
      </c>
      <c r="H101" s="42" t="str">
        <f t="shared" si="9"/>
        <v>Lungs</v>
      </c>
      <c r="I101" s="42" t="str">
        <f t="shared" si="9"/>
        <v>Kidneys</v>
      </c>
      <c r="J101" s="42" t="str">
        <f t="shared" si="9"/>
        <v>Spleen</v>
      </c>
      <c r="K101" s="42" t="str">
        <f t="shared" si="9"/>
        <v>Liver</v>
      </c>
      <c r="L101" s="42" t="str">
        <f t="shared" si="9"/>
        <v>ART</v>
      </c>
      <c r="M101" s="42" t="str">
        <f t="shared" si="9"/>
        <v>Carcass</v>
      </c>
      <c r="N101" s="42" t="str">
        <f t="shared" si="9"/>
        <v>Tumor</v>
      </c>
      <c r="P101" s="53" t="s">
        <v>62</v>
      </c>
      <c r="Q101" s="42" t="str">
        <f>Q76</f>
        <v>Blood</v>
      </c>
      <c r="R101" s="42" t="str">
        <f t="shared" ref="R101:Z101" si="10">R76</f>
        <v>Thymus</v>
      </c>
      <c r="S101" s="42" t="str">
        <f t="shared" si="10"/>
        <v>Heart</v>
      </c>
      <c r="T101" s="42" t="str">
        <f t="shared" si="10"/>
        <v>Lungs</v>
      </c>
      <c r="U101" s="42" t="str">
        <f t="shared" si="10"/>
        <v>Kidneys</v>
      </c>
      <c r="V101" s="42" t="str">
        <f t="shared" si="10"/>
        <v>Spleen</v>
      </c>
      <c r="W101" s="42" t="str">
        <f t="shared" si="10"/>
        <v>Liver</v>
      </c>
      <c r="X101" s="42" t="str">
        <f t="shared" si="10"/>
        <v>ART</v>
      </c>
      <c r="Y101" s="42" t="str">
        <f t="shared" si="10"/>
        <v>Carcass</v>
      </c>
      <c r="Z101" s="42" t="str">
        <f t="shared" si="10"/>
        <v>Tumor</v>
      </c>
      <c r="AB101" s="53" t="s">
        <v>61</v>
      </c>
      <c r="AC101" s="42" t="str">
        <f>AC76</f>
        <v>Blood</v>
      </c>
      <c r="AD101" s="42" t="str">
        <f t="shared" ref="AD101:AL101" si="11">AD76</f>
        <v>Thymus</v>
      </c>
      <c r="AE101" s="42" t="str">
        <f t="shared" si="11"/>
        <v>Heart</v>
      </c>
      <c r="AF101" s="42" t="str">
        <f t="shared" si="11"/>
        <v>Lungs</v>
      </c>
      <c r="AG101" s="42" t="str">
        <f t="shared" si="11"/>
        <v>Kidneys</v>
      </c>
      <c r="AH101" s="42" t="str">
        <f t="shared" si="11"/>
        <v>Spleen</v>
      </c>
      <c r="AI101" s="42" t="str">
        <f t="shared" si="11"/>
        <v>Liver</v>
      </c>
      <c r="AJ101" s="42" t="str">
        <f t="shared" si="11"/>
        <v>ART</v>
      </c>
      <c r="AK101" s="42" t="str">
        <f t="shared" si="11"/>
        <v>Carcass</v>
      </c>
      <c r="AL101" s="42" t="str">
        <f t="shared" si="11"/>
        <v>Tumor</v>
      </c>
    </row>
    <row r="102" spans="1:38"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</row>
    <row r="103" spans="1:38">
      <c r="D103" s="42">
        <f>$D$77</f>
        <v>4.1666666666666664E-2</v>
      </c>
      <c r="E103" s="42">
        <f>_xll.SRS1Splines.Functions25.OneWay_Spline($D$77:$D$81,$E$77:$E$81,D103)</f>
        <v>49.456792724017703</v>
      </c>
      <c r="F103" s="42">
        <f>_xll.SRS1Splines.Functions25.OneWay_Spline($D$77:$D$81,F$77:F$81,$D103)</f>
        <v>34.240317378468198</v>
      </c>
      <c r="G103" s="42">
        <f>_xll.SRS1Splines.Functions25.OneWay_Spline($D$77:$D$81,G$77:G$81,$D103)</f>
        <v>19.176518743096899</v>
      </c>
      <c r="H103" s="42">
        <f>_xll.SRS1Splines.Functions25.OneWay_Spline($D$77:$D$81,H$77:H$81,$D103)</f>
        <v>26.6398781932077</v>
      </c>
      <c r="I103" s="42">
        <f>_xll.SRS1Splines.Functions25.OneWay_Spline($D$77:$D$81,I$77:I$81,$D103)</f>
        <v>28.256865768647302</v>
      </c>
      <c r="J103" s="42">
        <f>_xll.SRS1Splines.Functions25.OneWay_Spline($D$77:$D$81,J$77:J$81,$D103)</f>
        <v>132.48223187592399</v>
      </c>
      <c r="K103" s="42">
        <f>_xll.SRS1Splines.Functions25.OneWay_Spline($D$77:$D$81,K$77:K$81,$D103)</f>
        <v>36.5174267553991</v>
      </c>
      <c r="L103" s="42">
        <f>_xll.SRS1Splines.Functions25.OneWay_Spline($D$77:$D$81,L$77:L$81,$D103)</f>
        <v>3.1120968554922301</v>
      </c>
      <c r="M103" s="42">
        <f>_xll.SRS1Splines.Functions25.OneWay_Spline($D$77:$D$81,M$77:M$81,$D103)</f>
        <v>6.2157547390040797</v>
      </c>
      <c r="N103" s="42">
        <f>_xll.SRS1Splines.Functions25.OneWay_Spline(($D$83:$D$86),N$83:N$86,$D103)</f>
        <v>5.1983110408981004</v>
      </c>
      <c r="P103" s="42">
        <f>$D$77</f>
        <v>4.1666666666666664E-2</v>
      </c>
      <c r="Q103" s="42">
        <f>_xll.SRS1Splines.Functions25.OneWay_Spline($D$77:$D$81,Q$77:Q$81,P103)</f>
        <v>48.192668088342103</v>
      </c>
      <c r="R103" s="42">
        <f>_xll.SRS1Splines.Functions25.OneWay_Spline($D$77:$D$81,R$77:R$81,$D103)</f>
        <v>17.662846303619599</v>
      </c>
      <c r="S103" s="42">
        <f>_xll.SRS1Splines.Functions25.OneWay_Spline($D$77:$D$81,S$77:S$81,$D103)</f>
        <v>15.3714882449194</v>
      </c>
      <c r="T103" s="42">
        <f>_xll.SRS1Splines.Functions25.OneWay_Spline($D$77:$D$81,T$77:T$81,$D103)</f>
        <v>25.313707703701201</v>
      </c>
      <c r="U103" s="42">
        <f>_xll.SRS1Splines.Functions25.OneWay_Spline($D$77:$D$81,U$77:U$81,$D103)</f>
        <v>24.7216624571859</v>
      </c>
      <c r="V103" s="42">
        <f>_xll.SRS1Splines.Functions25.OneWay_Spline($D$77:$D$81,V$77:V$81,$D103)</f>
        <v>113.39904853073401</v>
      </c>
      <c r="W103" s="42">
        <f>_xll.SRS1Splines.Functions25.OneWay_Spline($D$77:$D$81,W$77:W$81,$D103)</f>
        <v>33.650164556557897</v>
      </c>
      <c r="X103" s="42">
        <f>_xll.SRS1Splines.Functions25.OneWay_Spline($D$77:$D$81,X$77:X$81,$D103)</f>
        <v>2.36840480474604</v>
      </c>
      <c r="Y103" s="42">
        <f>_xll.SRS1Splines.Functions25.OneWay_Spline($D$77:$D$81,Y$77:Y$81,$D103)</f>
        <v>5.3957172917621801</v>
      </c>
      <c r="Z103" s="42">
        <f>_xll.SRS1Splines.Functions25.OneWay_Spline($D$83:$D$86,Z$83:Z$86,$D103)</f>
        <v>5.1154307047018497</v>
      </c>
      <c r="AB103" s="42">
        <f>$D$77</f>
        <v>4.1666666666666664E-2</v>
      </c>
      <c r="AC103" s="42">
        <f>_xll.SRS1Splines.Functions25.OneWay_Spline($D$77:$D$81,AC$77:AC$81,AB103)</f>
        <v>50.720917359693303</v>
      </c>
      <c r="AD103" s="42">
        <f>_xll.SRS1Splines.Functions25.OneWay_Spline($D$77:$D$81,AD$77:AD$81,$D103)</f>
        <v>50.817788453316702</v>
      </c>
      <c r="AE103" s="42">
        <f>_xll.SRS1Splines.Functions25.OneWay_Spline($D$77:$D$81,AE$77:AE$81,$D103)</f>
        <v>22.981549241274301</v>
      </c>
      <c r="AF103" s="42">
        <f>_xll.SRS1Splines.Functions25.OneWay_Spline($D$77:$D$81,AF$77:AF$81,$D103)</f>
        <v>27.966048682714099</v>
      </c>
      <c r="AG103" s="42">
        <f>_xll.SRS1Splines.Functions25.OneWay_Spline($D$77:$D$81,AG$77:AG$81,$D103)</f>
        <v>31.7920690801087</v>
      </c>
      <c r="AH103" s="42">
        <f>_xll.SRS1Splines.Functions25.OneWay_Spline($D$77:$D$81,AH$77:AH$81,$D103)</f>
        <v>151.56541522111499</v>
      </c>
      <c r="AI103" s="42">
        <f>_xll.SRS1Splines.Functions25.OneWay_Spline($D$77:$D$81,AI$77:AI$81,$D103)</f>
        <v>39.384688954240403</v>
      </c>
      <c r="AJ103" s="42">
        <f>_xll.SRS1Splines.Functions25.OneWay_Spline($D$77:$D$81,AJ$77:AJ$81,$D103)</f>
        <v>3.8557889062384301</v>
      </c>
      <c r="AK103" s="42">
        <f>_xll.SRS1Splines.Functions25.OneWay_Spline($D$77:$D$81,AK$77:AK$81,$D103)</f>
        <v>7.0357921862459696</v>
      </c>
      <c r="AL103" s="42">
        <f>_xll.SRS1Splines.Functions25.OneWay_Spline($D$83:$D$86,AL$83:AL$86,$D103)</f>
        <v>5.2811913770943404</v>
      </c>
    </row>
    <row r="104" spans="1:38">
      <c r="D104" s="42">
        <v>7.4999999999999997E-2</v>
      </c>
      <c r="E104" s="42">
        <f>_xll.SRS1Splines.Functions25.OneWay_Spline($D$77:$D$81,$E$77:$E$81,D104)</f>
        <v>45.900155392740999</v>
      </c>
      <c r="F104" s="42">
        <f>_xll.SRS1Splines.Functions25.OneWay_Spline($D$77:$D$81,F$77:F$81,$D104)</f>
        <v>31.973265860125998</v>
      </c>
      <c r="G104" s="42">
        <f>_xll.SRS1Splines.Functions25.OneWay_Spline($D$77:$D$81,G$77:G$81,$D104)</f>
        <v>17.576890831309498</v>
      </c>
      <c r="H104" s="42">
        <f>_xll.SRS1Splines.Functions25.OneWay_Spline($D$77:$D$81,H$77:H$81,$D104)</f>
        <v>25.0630046271202</v>
      </c>
      <c r="I104" s="42">
        <f>_xll.SRS1Splines.Functions25.OneWay_Spline($D$77:$D$81,I$77:I$81,$D104)</f>
        <v>26.4827452456089</v>
      </c>
      <c r="J104" s="42">
        <f>_xll.SRS1Splines.Functions25.OneWay_Spline($D$77:$D$81,J$77:J$81,$D104)</f>
        <v>151.01722052365301</v>
      </c>
      <c r="K104" s="42">
        <f>_xll.SRS1Splines.Functions25.OneWay_Spline($D$77:$D$81,K$77:K$81,$D104)</f>
        <v>39.662932639186103</v>
      </c>
      <c r="L104" s="42">
        <f>_xll.SRS1Splines.Functions25.OneWay_Spline($D$77:$D$81,L$77:L$81,$D104)</f>
        <v>3.9298525460580298</v>
      </c>
      <c r="M104" s="42">
        <f>_xll.SRS1Splines.Functions25.OneWay_Spline($D$77:$D$81,M$77:M$81,$D104)</f>
        <v>6.0966563826506297</v>
      </c>
      <c r="N104" s="42">
        <f>_xll.SRS1Splines.Functions25.OneWay_Spline(($D$83:$D$86),N$83:N$86,$D104)</f>
        <v>8.1832014371749207</v>
      </c>
      <c r="P104" s="42">
        <v>7.4999999999999997E-2</v>
      </c>
      <c r="Q104" s="42">
        <f>_xll.SRS1Splines.Functions25.OneWay_Spline($D$77:$D$81,Q$77:Q$81,P104)</f>
        <v>39.872063355051601</v>
      </c>
      <c r="R104" s="42">
        <f>_xll.SRS1Splines.Functions25.OneWay_Spline($D$77:$D$81,R$77:R$81,$D104)</f>
        <v>13.359856389675601</v>
      </c>
      <c r="S104" s="42">
        <f>_xll.SRS1Splines.Functions25.OneWay_Spline($D$77:$D$81,S$77:S$81,$D104)</f>
        <v>13.940883069143601</v>
      </c>
      <c r="T104" s="42">
        <f>_xll.SRS1Splines.Functions25.OneWay_Spline($D$77:$D$81,T$77:T$81,$D104)</f>
        <v>21.719562677768799</v>
      </c>
      <c r="U104" s="42">
        <f>_xll.SRS1Splines.Functions25.OneWay_Spline($D$77:$D$81,U$77:U$81,$D104)</f>
        <v>22.9371828759827</v>
      </c>
      <c r="V104" s="42">
        <f>_xll.SRS1Splines.Functions25.OneWay_Spline($D$77:$D$81,V$77:V$81,$D104)</f>
        <v>116.946407270156</v>
      </c>
      <c r="W104" s="42">
        <f>_xll.SRS1Splines.Functions25.OneWay_Spline($D$77:$D$81,W$77:W$81,$D104)</f>
        <v>31.8382859186645</v>
      </c>
      <c r="X104" s="42">
        <f>_xll.SRS1Splines.Functions25.OneWay_Spline($D$77:$D$81,X$77:X$81,$D104)</f>
        <v>3.2565002583718399</v>
      </c>
      <c r="Y104" s="42">
        <f>_xll.SRS1Splines.Functions25.OneWay_Spline($D$77:$D$81,Y$77:Y$81,$D104)</f>
        <v>5.3959868972907303</v>
      </c>
      <c r="Z104" s="42">
        <f>_xll.SRS1Splines.Functions25.OneWay_Spline($D$83:$D$86,Z$83:Z$86,$D104)</f>
        <v>7.4249929557974301</v>
      </c>
      <c r="AB104" s="42">
        <v>7.4999999999999997E-2</v>
      </c>
      <c r="AC104" s="42">
        <f>_xll.SRS1Splines.Functions25.OneWay_Spline($D$77:$D$81,AC$77:AC$81,AB104)</f>
        <v>51.225581176426502</v>
      </c>
      <c r="AD104" s="42">
        <f>_xll.SRS1Splines.Functions25.OneWay_Spline($D$77:$D$81,AD$77:AD$81,$D104)</f>
        <v>50.1588439853263</v>
      </c>
      <c r="AE104" s="42">
        <f>_xll.SRS1Splines.Functions25.OneWay_Spline($D$77:$D$81,AE$77:AE$81,$D104)</f>
        <v>21.212898593475401</v>
      </c>
      <c r="AF104" s="42">
        <f>_xll.SRS1Splines.Functions25.OneWay_Spline($D$77:$D$81,AF$77:AF$81,$D104)</f>
        <v>28.406446576471499</v>
      </c>
      <c r="AG104" s="42">
        <f>_xll.SRS1Splines.Functions25.OneWay_Spline($D$77:$D$81,AG$77:AG$81,$D104)</f>
        <v>30.0459519813528</v>
      </c>
      <c r="AH104" s="42">
        <f>_xll.SRS1Splines.Functions25.OneWay_Spline($D$77:$D$81,AH$77:AH$81,$D104)</f>
        <v>184.98233530450801</v>
      </c>
      <c r="AI104" s="42">
        <f>_xll.SRS1Splines.Functions25.OneWay_Spline($D$77:$D$81,AI$77:AI$81,$D104)</f>
        <v>47.803403887360403</v>
      </c>
      <c r="AJ104" s="42">
        <f>_xll.SRS1Splines.Functions25.OneWay_Spline($D$77:$D$81,AJ$77:AJ$81,$D104)</f>
        <v>4.60320483374423</v>
      </c>
      <c r="AK104" s="42">
        <f>_xll.SRS1Splines.Functions25.OneWay_Spline($D$77:$D$81,AK$77:AK$81,$D104)</f>
        <v>6.7973499385260396</v>
      </c>
      <c r="AL104" s="42">
        <f>_xll.SRS1Splines.Functions25.OneWay_Spline($D$83:$D$86,AL$83:AL$86,$D104)</f>
        <v>8.9227682400843307</v>
      </c>
    </row>
    <row r="105" spans="1:38">
      <c r="D105" s="42">
        <v>0.1</v>
      </c>
      <c r="E105" s="42">
        <f>_xll.SRS1Splines.Functions25.OneWay_Spline($D$77:$D$81,$E$77:$E$81,D105)</f>
        <v>43.282718703214698</v>
      </c>
      <c r="F105" s="42">
        <f>_xll.SRS1Splines.Functions25.OneWay_Spline($D$77:$D$81,F$77:F$81,$D105)</f>
        <v>30.297180521745599</v>
      </c>
      <c r="G105" s="42">
        <f>_xll.SRS1Splines.Functions25.OneWay_Spline($D$77:$D$81,G$77:G$81,$D105)</f>
        <v>16.360391426003101</v>
      </c>
      <c r="H105" s="42">
        <f>_xll.SRS1Splines.Functions25.OneWay_Spline($D$77:$D$81,H$77:H$81,$D105)</f>
        <v>23.8429772353673</v>
      </c>
      <c r="I105" s="42">
        <f>_xll.SRS1Splines.Functions25.OneWay_Spline($D$77:$D$81,I$77:I$81,$D105)</f>
        <v>25.106786641797999</v>
      </c>
      <c r="J105" s="42">
        <f>_xll.SRS1Splines.Functions25.OneWay_Spline($D$77:$D$81,J$77:J$81,$D105)</f>
        <v>165.216104846208</v>
      </c>
      <c r="K105" s="42">
        <f>_xll.SRS1Splines.Functions25.OneWay_Spline($D$77:$D$81,K$77:K$81,$D105)</f>
        <v>42.063509022440897</v>
      </c>
      <c r="L105" s="42">
        <f>_xll.SRS1Splines.Functions25.OneWay_Spline($D$77:$D$81,L$77:L$81,$D105)</f>
        <v>4.5645699590513802</v>
      </c>
      <c r="M105" s="42">
        <f>_xll.SRS1Splines.Functions25.OneWay_Spline($D$77:$D$81,M$77:M$81,$D105)</f>
        <v>6.0046418335735003</v>
      </c>
      <c r="N105" s="42">
        <f>_xll.SRS1Splines.Functions25.OneWay_Spline(($D$83:$D$86),N$83:N$86,$D105)</f>
        <v>10.627244555340701</v>
      </c>
      <c r="P105" s="42">
        <v>0.1</v>
      </c>
      <c r="Q105" s="42">
        <f>_xll.SRS1Splines.Functions25.OneWay_Spline($D$77:$D$81,Q$77:Q$81,P105)</f>
        <v>33.489596531625502</v>
      </c>
      <c r="R105" s="42">
        <f>_xll.SRS1Splines.Functions25.OneWay_Spline($D$77:$D$81,R$77:R$81,$D105)</f>
        <v>10.013886271824999</v>
      </c>
      <c r="S105" s="42">
        <f>_xll.SRS1Splines.Functions25.OneWay_Spline($D$77:$D$81,S$77:S$81,$D105)</f>
        <v>12.8469672175396</v>
      </c>
      <c r="T105" s="42">
        <f>_xll.SRS1Splines.Functions25.OneWay_Spline($D$77:$D$81,T$77:T$81,$D105)</f>
        <v>18.944694938215001</v>
      </c>
      <c r="U105" s="42">
        <f>_xll.SRS1Splines.Functions25.OneWay_Spline($D$77:$D$81,U$77:U$81,$D105)</f>
        <v>21.553991089617199</v>
      </c>
      <c r="V105" s="42">
        <f>_xll.SRS1Splines.Functions25.OneWay_Spline($D$77:$D$81,V$77:V$81,$D105)</f>
        <v>119.69028251709599</v>
      </c>
      <c r="W105" s="42">
        <f>_xll.SRS1Splines.Functions25.OneWay_Spline($D$77:$D$81,W$77:W$81,$D105)</f>
        <v>30.4899562707377</v>
      </c>
      <c r="X105" s="42">
        <f>_xll.SRS1Splines.Functions25.OneWay_Spline($D$77:$D$81,X$77:X$81,$D105)</f>
        <v>3.9460222060883501</v>
      </c>
      <c r="Y105" s="42">
        <f>_xll.SRS1Splines.Functions25.OneWay_Spline($D$77:$D$81,Y$77:Y$81,$D105)</f>
        <v>5.3965429586933498</v>
      </c>
      <c r="Z105" s="42">
        <f>_xll.SRS1Splines.Functions25.OneWay_Spline($D$83:$D$86,Z$83:Z$86,$D105)</f>
        <v>9.3174997348392896</v>
      </c>
      <c r="AB105" s="42">
        <v>0.1</v>
      </c>
      <c r="AC105" s="42">
        <f>_xll.SRS1Splines.Functions25.OneWay_Spline($D$77:$D$81,AC$77:AC$81,AB105)</f>
        <v>51.510811490886503</v>
      </c>
      <c r="AD105" s="42">
        <f>_xll.SRS1Splines.Functions25.OneWay_Spline($D$77:$D$81,AD$77:AD$81,$D105)</f>
        <v>49.627577684518499</v>
      </c>
      <c r="AE105" s="42">
        <f>_xll.SRS1Splines.Functions25.OneWay_Spline($D$77:$D$81,AE$77:AE$81,$D105)</f>
        <v>19.873815634466698</v>
      </c>
      <c r="AF105" s="42">
        <f>_xll.SRS1Splines.Functions25.OneWay_Spline($D$77:$D$81,AF$77:AF$81,$D105)</f>
        <v>28.741259532519699</v>
      </c>
      <c r="AG105" s="42">
        <f>_xll.SRS1Splines.Functions25.OneWay_Spline($D$77:$D$81,AG$77:AG$81,$D105)</f>
        <v>28.698881009423001</v>
      </c>
      <c r="AH105" s="42">
        <f>_xll.SRS1Splines.Functions25.OneWay_Spline($D$77:$D$81,AH$77:AH$81,$D105)</f>
        <v>210.50650784989099</v>
      </c>
      <c r="AI105" s="42">
        <f>_xll.SRS1Splines.Functions25.OneWay_Spline($D$77:$D$81,AI$77:AI$81,$D105)</f>
        <v>54.340489131188797</v>
      </c>
      <c r="AJ105" s="42">
        <f>_xll.SRS1Splines.Functions25.OneWay_Spline($D$77:$D$81,AJ$77:AJ$81,$D105)</f>
        <v>5.1831177120144201</v>
      </c>
      <c r="AK105" s="42">
        <f>_xll.SRS1Splines.Functions25.OneWay_Spline($D$77:$D$81,AK$77:AK$81,$D105)</f>
        <v>6.6122482871366497</v>
      </c>
      <c r="AL105" s="42">
        <f>_xll.SRS1Splines.Functions25.OneWay_Spline($D$83:$D$86,AL$83:AL$86,$D105)</f>
        <v>11.895469273799501</v>
      </c>
    </row>
    <row r="106" spans="1:38">
      <c r="D106" s="42">
        <v>0.125</v>
      </c>
      <c r="E106" s="42">
        <f>_xll.SRS1Splines.Functions25.OneWay_Spline($D$77:$D$81,$E$77:$E$81,D106)</f>
        <v>40.795465733978403</v>
      </c>
      <c r="F106" s="42">
        <f>_xll.SRS1Splines.Functions25.OneWay_Spline($D$77:$D$81,F$77:F$81,$D106)</f>
        <v>28.718095458450801</v>
      </c>
      <c r="G106" s="42">
        <f>_xll.SRS1Splines.Functions25.OneWay_Spline($D$77:$D$81,G$77:G$81,$D106)</f>
        <v>15.2740271434138</v>
      </c>
      <c r="H106" s="42">
        <f>_xll.SRS1Splines.Functions25.OneWay_Spline($D$77:$D$81,H$77:H$81,$D106)</f>
        <v>22.789194016745899</v>
      </c>
      <c r="I106" s="42">
        <f>_xll.SRS1Splines.Functions25.OneWay_Spline($D$77:$D$81,I$77:I$81,$D106)</f>
        <v>23.933083234210201</v>
      </c>
      <c r="J106" s="42">
        <f>_xll.SRS1Splines.Functions25.OneWay_Spline($D$77:$D$81,J$77:J$81,$D106)</f>
        <v>177.71900346146799</v>
      </c>
      <c r="K106" s="42">
        <f>_xll.SRS1Splines.Functions25.OneWay_Spline($D$77:$D$81,K$77:K$81,$D106)</f>
        <v>44.192783624514902</v>
      </c>
      <c r="L106" s="42">
        <f>_xll.SRS1Splines.Functions25.OneWay_Spline($D$77:$D$81,L$77:L$81,$D106)</f>
        <v>5.1093941115518398</v>
      </c>
      <c r="M106" s="42">
        <f>_xll.SRS1Splines.Functions25.OneWay_Spline($D$77:$D$81,M$77:M$81,$D106)</f>
        <v>5.9262970019160397</v>
      </c>
      <c r="N106" s="42">
        <f>_xll.SRS1Splines.Functions25.OneWay_Spline(($D$83:$D$86),N$83:N$86,$D106)</f>
        <v>12.7684909132029</v>
      </c>
      <c r="P106" s="42">
        <v>0.125</v>
      </c>
      <c r="Q106" s="42">
        <f>_xll.SRS1Splines.Functions25.OneWay_Spline($D$77:$D$81,Q$77:Q$81,P106)</f>
        <v>27.883781930846801</v>
      </c>
      <c r="R106" s="42">
        <f>_xll.SRS1Splines.Functions25.OneWay_Spline($D$77:$D$81,R$77:R$81,$D106)</f>
        <v>7.1562135320785796</v>
      </c>
      <c r="S106" s="42">
        <f>_xll.SRS1Splines.Functions25.OneWay_Spline($D$77:$D$81,S$77:S$81,$D106)</f>
        <v>11.8802894444987</v>
      </c>
      <c r="T106" s="42">
        <f>_xll.SRS1Splines.Functions25.OneWay_Spline($D$77:$D$81,T$77:T$81,$D106)</f>
        <v>16.537952451669</v>
      </c>
      <c r="U106" s="42">
        <f>_xll.SRS1Splines.Functions25.OneWay_Spline($D$77:$D$81,U$77:U$81,$D106)</f>
        <v>20.363558184609101</v>
      </c>
      <c r="V106" s="42">
        <f>_xll.SRS1Splines.Functions25.OneWay_Spline($D$77:$D$81,V$77:V$81,$D106)</f>
        <v>122.027837386982</v>
      </c>
      <c r="W106" s="42">
        <f>_xll.SRS1Splines.Functions25.OneWay_Spline($D$77:$D$81,W$77:W$81,$D106)</f>
        <v>29.362965020746898</v>
      </c>
      <c r="X106" s="42">
        <f>_xll.SRS1Splines.Functions25.OneWay_Spline($D$77:$D$81,X$77:X$81,$D106)</f>
        <v>4.5375379762251402</v>
      </c>
      <c r="Y106" s="42">
        <f>_xll.SRS1Splines.Functions25.OneWay_Spline($D$77:$D$81,Y$77:Y$81,$D106)</f>
        <v>5.3974023263155901</v>
      </c>
      <c r="Z106" s="42">
        <f>_xll.SRS1Splines.Functions25.OneWay_Spline($D$83:$D$86,Z$83:Z$86,$D106)</f>
        <v>10.973007311435</v>
      </c>
      <c r="AB106" s="42">
        <v>0.125</v>
      </c>
      <c r="AC106" s="42">
        <f>_xll.SRS1Splines.Functions25.OneWay_Spline($D$77:$D$81,AC$77:AC$81,AB106)</f>
        <v>51.710938588235798</v>
      </c>
      <c r="AD106" s="42">
        <f>_xll.SRS1Splines.Functions25.OneWay_Spline($D$77:$D$81,AD$77:AD$81,$D106)</f>
        <v>49.0645474267263</v>
      </c>
      <c r="AE106" s="42">
        <f>_xll.SRS1Splines.Functions25.OneWay_Spline($D$77:$D$81,AE$77:AE$81,$D106)</f>
        <v>18.667764842328999</v>
      </c>
      <c r="AF106" s="42">
        <f>_xll.SRS1Splines.Functions25.OneWay_Spline($D$77:$D$81,AF$77:AF$81,$D106)</f>
        <v>29.040435581822798</v>
      </c>
      <c r="AG106" s="42">
        <f>_xll.SRS1Splines.Functions25.OneWay_Spline($D$77:$D$81,AG$77:AG$81,$D106)</f>
        <v>27.5527343239186</v>
      </c>
      <c r="AH106" s="42">
        <f>_xll.SRS1Splines.Functions25.OneWay_Spline($D$77:$D$81,AH$77:AH$81,$D106)</f>
        <v>233.109889784129</v>
      </c>
      <c r="AI106" s="42">
        <f>_xll.SRS1Splines.Functions25.OneWay_Spline($D$77:$D$81,AI$77:AI$81,$D106)</f>
        <v>59.919831000023599</v>
      </c>
      <c r="AJ106" s="42">
        <f>_xll.SRS1Splines.Functions25.OneWay_Spline($D$77:$D$81,AJ$77:AJ$81,$D106)</f>
        <v>5.6812502468785402</v>
      </c>
      <c r="AK106" s="42">
        <f>_xll.SRS1Splines.Functions25.OneWay_Spline($D$77:$D$81,AK$77:AK$81,$D106)</f>
        <v>6.4542850008776096</v>
      </c>
      <c r="AL106" s="42">
        <f>_xll.SRS1Splines.Functions25.OneWay_Spline($D$83:$D$86,AL$83:AL$86,$D106)</f>
        <v>14.511015201140999</v>
      </c>
    </row>
    <row r="107" spans="1:38">
      <c r="D107" s="42">
        <f>D106+0.125</f>
        <v>0.25</v>
      </c>
      <c r="E107" s="42">
        <f>_xll.SRS1Splines.Functions25.OneWay_Spline($D$77:$D$81,$E$77:$E$81,D107)</f>
        <v>31.0262316022893</v>
      </c>
      <c r="F107" s="42">
        <f>_xll.SRS1Splines.Functions25.OneWay_Spline($D$77:$D$81,F$77:F$81,$D107)</f>
        <v>22.893561655758699</v>
      </c>
      <c r="G107" s="42">
        <f>_xll.SRS1Splines.Functions25.OneWay_Spline($D$77:$D$81,G$77:G$81,$D107)</f>
        <v>12.9673422208771</v>
      </c>
      <c r="H107" s="42">
        <f>_xll.SRS1Splines.Functions25.OneWay_Spline($D$77:$D$81,H$77:H$81,$D107)</f>
        <v>21.620800018652901</v>
      </c>
      <c r="I107" s="42">
        <f>_xll.SRS1Splines.Functions25.OneWay_Spline($D$77:$D$81,I$77:I$81,$D107)</f>
        <v>23.067358938585301</v>
      </c>
      <c r="J107" s="42">
        <f>_xll.SRS1Splines.Functions25.OneWay_Spline($D$77:$D$81,J$77:J$81,$D107)</f>
        <v>198.766379993058</v>
      </c>
      <c r="K107" s="42">
        <f>_xll.SRS1Splines.Functions25.OneWay_Spline($D$77:$D$81,K$77:K$81,$D107)</f>
        <v>48.306484877378097</v>
      </c>
      <c r="L107" s="42">
        <f>_xll.SRS1Splines.Functions25.OneWay_Spline($D$77:$D$81,L$77:L$81,$D107)</f>
        <v>5.6162160280623397</v>
      </c>
      <c r="M107" s="42">
        <f>_xll.SRS1Splines.Functions25.OneWay_Spline($D$77:$D$81,M$77:M$81,$D107)</f>
        <v>5.8727655342695702</v>
      </c>
      <c r="N107" s="42">
        <f>_xll.SRS1Splines.Functions25.OneWay_Spline(($D$83:$D$86),N$83:N$86,$D107)</f>
        <v>14.575773301718501</v>
      </c>
      <c r="P107" s="42">
        <f>P106+0.125</f>
        <v>0.25</v>
      </c>
      <c r="Q107" s="42">
        <f>_xll.SRS1Splines.Functions25.OneWay_Spline($D$77:$D$81,Q$77:Q$81,P107)</f>
        <v>18.723836585420099</v>
      </c>
      <c r="R107" s="42">
        <f>_xll.SRS1Splines.Functions25.OneWay_Spline($D$77:$D$81,R$77:R$81,$D107)</f>
        <v>4.9441589608385703</v>
      </c>
      <c r="S107" s="42">
        <f>_xll.SRS1Splines.Functions25.OneWay_Spline($D$77:$D$81,S$77:S$81,$D107)</f>
        <v>10.135492486513799</v>
      </c>
      <c r="T107" s="42">
        <f>_xll.SRS1Splines.Functions25.OneWay_Spline($D$77:$D$81,T$77:T$81,$D107)</f>
        <v>13.547798812967001</v>
      </c>
      <c r="U107" s="42">
        <f>_xll.SRS1Splines.Functions25.OneWay_Spline($D$77:$D$81,U$77:U$81,$D107)</f>
        <v>19.169897448759802</v>
      </c>
      <c r="V107" s="42">
        <f>_xll.SRS1Splines.Functions25.OneWay_Spline($D$77:$D$81,V$77:V$81,$D107)</f>
        <v>123.663773097155</v>
      </c>
      <c r="W107" s="42">
        <f>_xll.SRS1Splines.Functions25.OneWay_Spline($D$77:$D$81,W$77:W$81,$D107)</f>
        <v>29.214297519109302</v>
      </c>
      <c r="X107" s="42">
        <f>_xll.SRS1Splines.Functions25.OneWay_Spline($D$77:$D$81,X$77:X$81,$D107)</f>
        <v>5.07689155549975</v>
      </c>
      <c r="Y107" s="42">
        <f>_xll.SRS1Splines.Functions25.OneWay_Spline($D$77:$D$81,Y$77:Y$81,$D107)</f>
        <v>5.4139230316310698</v>
      </c>
      <c r="Z107" s="42">
        <f>_xll.SRS1Splines.Functions25.OneWay_Spline($D$83:$D$86,Z$83:Z$86,$D107)</f>
        <v>12.285191982727101</v>
      </c>
      <c r="AB107" s="42">
        <f>AB106+0.125</f>
        <v>0.25</v>
      </c>
      <c r="AC107" s="42">
        <f>_xll.SRS1Splines.Functions25.OneWay_Spline($D$77:$D$81,AC$77:AC$81,AB107)</f>
        <v>50.6048155278054</v>
      </c>
      <c r="AD107" s="42">
        <f>_xll.SRS1Splines.Functions25.OneWay_Spline($D$77:$D$81,AD$77:AD$81,$D107)</f>
        <v>45.271190543820701</v>
      </c>
      <c r="AE107" s="42">
        <f>_xll.SRS1Splines.Functions25.OneWay_Spline($D$77:$D$81,AE$77:AE$81,$D107)</f>
        <v>15.799191955240399</v>
      </c>
      <c r="AF107" s="42">
        <f>_xll.SRS1Splines.Functions25.OneWay_Spline($D$77:$D$81,AF$77:AF$81,$D107)</f>
        <v>29.6846127537423</v>
      </c>
      <c r="AG107" s="42">
        <f>_xll.SRS1Splines.Functions25.OneWay_Spline($D$77:$D$81,AG$77:AG$81,$D107)</f>
        <v>26.793318568395101</v>
      </c>
      <c r="AH107" s="42">
        <f>_xll.SRS1Splines.Functions25.OneWay_Spline($D$77:$D$81,AH$77:AH$81,$D107)</f>
        <v>275.14353604201801</v>
      </c>
      <c r="AI107" s="42">
        <f>_xll.SRS1Splines.Functions25.OneWay_Spline($D$77:$D$81,AI$77:AI$81,$D107)</f>
        <v>64.155792036535004</v>
      </c>
      <c r="AJ107" s="42">
        <f>_xll.SRS1Splines.Functions25.OneWay_Spline($D$77:$D$81,AJ$77:AJ$81,$D107)</f>
        <v>6.15554050062494</v>
      </c>
      <c r="AK107" s="42">
        <f>_xll.SRS1Splines.Functions25.OneWay_Spline($D$77:$D$81,AK$77:AK$81,$D107)</f>
        <v>6.3357026708728403</v>
      </c>
      <c r="AL107" s="42">
        <f>_xll.SRS1Splines.Functions25.OneWay_Spline($D$83:$D$86,AL$83:AL$86,$D107)</f>
        <v>17.0979111144134</v>
      </c>
    </row>
    <row r="108" spans="1:38">
      <c r="D108" s="42">
        <f t="shared" ref="D108:D114" si="12">D107+0.125</f>
        <v>0.375</v>
      </c>
      <c r="E108" s="42">
        <f>_xll.SRS1Splines.Functions25.OneWay_Spline($D$77:$D$81,$E$77:$E$81,D108)</f>
        <v>23.0849621556264</v>
      </c>
      <c r="F108" s="42">
        <f>_xll.SRS1Splines.Functions25.OneWay_Spline($D$77:$D$81,F$77:F$81,$D108)</f>
        <v>18.221861347552601</v>
      </c>
      <c r="G108" s="42">
        <f>_xll.SRS1Splines.Functions25.OneWay_Spline($D$77:$D$81,G$77:G$81,$D108)</f>
        <v>11.5219207300675</v>
      </c>
      <c r="H108" s="42">
        <f>_xll.SRS1Splines.Functions25.OneWay_Spline($D$77:$D$81,H$77:H$81,$D108)</f>
        <v>21.3180099055417</v>
      </c>
      <c r="I108" s="42">
        <f>_xll.SRS1Splines.Functions25.OneWay_Spline($D$77:$D$81,I$77:I$81,$D108)</f>
        <v>23.303399687247801</v>
      </c>
      <c r="J108" s="42">
        <f>_xll.SRS1Splines.Functions25.OneWay_Spline($D$77:$D$81,J$77:J$81,$D108)</f>
        <v>209.102622499483</v>
      </c>
      <c r="K108" s="42">
        <f>_xll.SRS1Splines.Functions25.OneWay_Spline($D$77:$D$81,K$77:K$81,$D108)</f>
        <v>50.804706238693399</v>
      </c>
      <c r="L108" s="42">
        <f>_xll.SRS1Splines.Functions25.OneWay_Spline($D$77:$D$81,L$77:L$81,$D108)</f>
        <v>5.6984420300886098</v>
      </c>
      <c r="M108" s="42">
        <f>_xll.SRS1Splines.Functions25.OneWay_Spline($D$77:$D$81,M$77:M$81,$D108)</f>
        <v>5.9076376647270203</v>
      </c>
      <c r="N108" s="42">
        <f>_xll.SRS1Splines.Functions25.OneWay_Spline(($D$83:$D$86),N$83:N$86,$D108)</f>
        <v>14.696414068546501</v>
      </c>
      <c r="P108" s="42">
        <f t="shared" ref="P108:P114" si="13">P107+0.125</f>
        <v>0.375</v>
      </c>
      <c r="Q108" s="42">
        <f>_xll.SRS1Splines.Functions25.OneWay_Spline($D$77:$D$81,Q$77:Q$81,P108)</f>
        <v>13.874897185143499</v>
      </c>
      <c r="R108" s="42">
        <f>_xll.SRS1Splines.Functions25.OneWay_Spline($D$77:$D$81,R$77:R$81,$D108)</f>
        <v>5.05064982495389</v>
      </c>
      <c r="S108" s="42">
        <f>_xll.SRS1Splines.Functions25.OneWay_Spline($D$77:$D$81,S$77:S$81,$D108)</f>
        <v>9.1723652410429803</v>
      </c>
      <c r="T108" s="42">
        <f>_xll.SRS1Splines.Functions25.OneWay_Spline($D$77:$D$81,T$77:T$81,$D108)</f>
        <v>12.4849953541448</v>
      </c>
      <c r="U108" s="42">
        <f>_xll.SRS1Splines.Functions25.OneWay_Spline($D$77:$D$81,U$77:U$81,$D108)</f>
        <v>18.937923195151399</v>
      </c>
      <c r="V108" s="42">
        <f>_xll.SRS1Splines.Functions25.OneWay_Spline($D$77:$D$81,V$77:V$81,$D108)</f>
        <v>122.7972783383</v>
      </c>
      <c r="W108" s="42">
        <f>_xll.SRS1Splines.Functions25.OneWay_Spline($D$77:$D$81,W$77:W$81,$D108)</f>
        <v>32.507138900275997</v>
      </c>
      <c r="X108" s="42">
        <f>_xll.SRS1Splines.Functions25.OneWay_Spline($D$77:$D$81,X$77:X$81,$D108)</f>
        <v>5.1550366932967</v>
      </c>
      <c r="Y108" s="42">
        <f>_xll.SRS1Splines.Functions25.OneWay_Spline($D$77:$D$81,Y$77:Y$81,$D108)</f>
        <v>5.4642054067915504</v>
      </c>
      <c r="Z108" s="42">
        <f>_xll.SRS1Splines.Functions25.OneWay_Spline($D$83:$D$86,Z$83:Z$86,$D108)</f>
        <v>12.259092633129599</v>
      </c>
      <c r="AB108" s="42">
        <f t="shared" ref="AB108:AB114" si="14">AB107+0.125</f>
        <v>0.375</v>
      </c>
      <c r="AC108" s="42">
        <f>_xll.SRS1Splines.Functions25.OneWay_Spline($D$77:$D$81,AC$77:AC$81,AB108)</f>
        <v>44.9272995369546</v>
      </c>
      <c r="AD108" s="42">
        <f>_xll.SRS1Splines.Functions25.OneWay_Spline($D$77:$D$81,AD$77:AD$81,$D108)</f>
        <v>39.073965552271197</v>
      </c>
      <c r="AE108" s="42">
        <f>_xll.SRS1Splines.Functions25.OneWay_Spline($D$77:$D$81,AE$77:AE$81,$D108)</f>
        <v>13.8714762190919</v>
      </c>
      <c r="AF108" s="42">
        <f>_xll.SRS1Splines.Functions25.OneWay_Spline($D$77:$D$81,AF$77:AF$81,$D108)</f>
        <v>30.103167839248201</v>
      </c>
      <c r="AG108" s="42">
        <f>_xll.SRS1Splines.Functions25.OneWay_Spline($D$77:$D$81,AG$77:AG$81,$D108)</f>
        <v>27.410045020205001</v>
      </c>
      <c r="AH108" s="42">
        <f>_xll.SRS1Splines.Functions25.OneWay_Spline($D$77:$D$81,AH$77:AH$81,$D108)</f>
        <v>298.24582789049299</v>
      </c>
      <c r="AI108" s="42">
        <f>_xll.SRS1Splines.Functions25.OneWay_Spline($D$77:$D$81,AI$77:AI$81,$D108)</f>
        <v>63.567824182412899</v>
      </c>
      <c r="AJ108" s="42">
        <f>_xll.SRS1Splines.Functions25.OneWay_Spline($D$77:$D$81,AJ$77:AJ$81,$D108)</f>
        <v>6.2418473668805099</v>
      </c>
      <c r="AK108" s="42">
        <f>_xll.SRS1Splines.Functions25.OneWay_Spline($D$77:$D$81,AK$77:AK$81,$D108)</f>
        <v>6.3581786621846597</v>
      </c>
      <c r="AL108" s="42">
        <f>_xll.SRS1Splines.Functions25.OneWay_Spline($D$83:$D$86,AL$83:AL$86,$D108)</f>
        <v>17.687731132211901</v>
      </c>
    </row>
    <row r="109" spans="1:38">
      <c r="D109" s="42">
        <f t="shared" si="12"/>
        <v>0.5</v>
      </c>
      <c r="E109" s="42">
        <f>_xll.SRS1Splines.Functions25.OneWay_Spline($D$77:$D$81,$E$77:$E$81,D109)</f>
        <v>16.6148063360639</v>
      </c>
      <c r="F109" s="42">
        <f>_xll.SRS1Splines.Functions25.OneWay_Spline($D$77:$D$81,F$77:F$81,$D109)</f>
        <v>14.4070826324555</v>
      </c>
      <c r="G109" s="42">
        <f>_xll.SRS1Splines.Functions25.OneWay_Spline($D$77:$D$81,G$77:G$81,$D109)</f>
        <v>10.365423420145</v>
      </c>
      <c r="H109" s="42">
        <f>_xll.SRS1Splines.Functions25.OneWay_Spline($D$77:$D$81,H$77:H$81,$D109)</f>
        <v>21.100765354464802</v>
      </c>
      <c r="I109" s="42">
        <f>_xll.SRS1Splines.Functions25.OneWay_Spline($D$77:$D$81,I$77:I$81,$D109)</f>
        <v>23.663672408890498</v>
      </c>
      <c r="J109" s="42">
        <f>_xll.SRS1Splines.Functions25.OneWay_Spline($D$77:$D$81,J$77:J$81,$D109)</f>
        <v>216.82549221567101</v>
      </c>
      <c r="K109" s="42">
        <f>_xll.SRS1Splines.Functions25.OneWay_Spline($D$77:$D$81,K$77:K$81,$D109)</f>
        <v>52.848705534315101</v>
      </c>
      <c r="L109" s="42">
        <f>_xll.SRS1Splines.Functions25.OneWay_Spline($D$77:$D$81,L$77:L$81,$D109)</f>
        <v>5.7657178499282704</v>
      </c>
      <c r="M109" s="42">
        <f>_xll.SRS1Splines.Functions25.OneWay_Spline($D$77:$D$81,M$77:M$81,$D109)</f>
        <v>5.9608635480568202</v>
      </c>
      <c r="N109" s="42">
        <f>_xll.SRS1Splines.Functions25.OneWay_Spline(($D$83:$D$86),N$83:N$86,$D109)</f>
        <v>14.814403389949801</v>
      </c>
      <c r="P109" s="42">
        <f t="shared" si="13"/>
        <v>0.5</v>
      </c>
      <c r="Q109" s="42">
        <f>_xll.SRS1Splines.Functions25.OneWay_Spline($D$77:$D$81,Q$77:Q$81,P109)</f>
        <v>9.9224273260568392</v>
      </c>
      <c r="R109" s="42">
        <f>_xll.SRS1Splines.Functions25.OneWay_Spline($D$77:$D$81,R$77:R$81,$D109)</f>
        <v>5.2131885122878101</v>
      </c>
      <c r="S109" s="42">
        <f>_xll.SRS1Splines.Functions25.OneWay_Spline($D$77:$D$81,S$77:S$81,$D109)</f>
        <v>8.4132561511215709</v>
      </c>
      <c r="T109" s="42">
        <f>_xll.SRS1Splines.Functions25.OneWay_Spline($D$77:$D$81,T$77:T$81,$D109)</f>
        <v>11.657898355783001</v>
      </c>
      <c r="U109" s="42">
        <f>_xll.SRS1Splines.Functions25.OneWay_Spline($D$77:$D$81,U$77:U$81,$D109)</f>
        <v>18.770711002371499</v>
      </c>
      <c r="V109" s="42">
        <f>_xll.SRS1Splines.Functions25.OneWay_Spline($D$77:$D$81,V$77:V$81,$D109)</f>
        <v>121.47473370636401</v>
      </c>
      <c r="W109" s="42">
        <f>_xll.SRS1Splines.Functions25.OneWay_Spline($D$77:$D$81,W$77:W$81,$D109)</f>
        <v>37.533054692583001</v>
      </c>
      <c r="X109" s="42">
        <f>_xll.SRS1Splines.Functions25.OneWay_Spline($D$77:$D$81,X$77:X$81,$D109)</f>
        <v>5.2189736242214799</v>
      </c>
      <c r="Y109" s="42">
        <f>_xll.SRS1Splines.Functions25.OneWay_Spline($D$77:$D$81,Y$77:Y$81,$D109)</f>
        <v>5.5365223227763698</v>
      </c>
      <c r="Z109" s="42">
        <f>_xll.SRS1Splines.Functions25.OneWay_Spline($D$83:$D$86,Z$83:Z$86,$D109)</f>
        <v>12.211654192666201</v>
      </c>
      <c r="AB109" s="42">
        <f t="shared" si="14"/>
        <v>0.5</v>
      </c>
      <c r="AC109" s="42">
        <f>_xll.SRS1Splines.Functions25.OneWay_Spline($D$77:$D$81,AC$77:AC$81,AB109)</f>
        <v>36.242632294776499</v>
      </c>
      <c r="AD109" s="42">
        <f>_xll.SRS1Splines.Functions25.OneWay_Spline($D$77:$D$81,AD$77:AD$81,$D109)</f>
        <v>31.4554588371386</v>
      </c>
      <c r="AE109" s="42">
        <f>_xll.SRS1Splines.Functions25.OneWay_Spline($D$77:$D$81,AE$77:AE$81,$D109)</f>
        <v>12.3175906891684</v>
      </c>
      <c r="AF109" s="42">
        <f>_xll.SRS1Splines.Functions25.OneWay_Spline($D$77:$D$81,AF$77:AF$81,$D109)</f>
        <v>30.4456220001167</v>
      </c>
      <c r="AG109" s="42">
        <f>_xll.SRS1Splines.Functions25.OneWay_Spline($D$77:$D$81,AG$77:AG$81,$D109)</f>
        <v>28.3513643413884</v>
      </c>
      <c r="AH109" s="42">
        <f>_xll.SRS1Splines.Functions25.OneWay_Spline($D$77:$D$81,AH$77:AH$81,$D109)</f>
        <v>316.042377731849</v>
      </c>
      <c r="AI109" s="42">
        <f>_xll.SRS1Splines.Functions25.OneWay_Spline($D$77:$D$81,AI$77:AI$81,$D109)</f>
        <v>62.643846456585102</v>
      </c>
      <c r="AJ109" s="42">
        <f>_xll.SRS1Splines.Functions25.OneWay_Spline($D$77:$D$81,AJ$77:AJ$81,$D109)</f>
        <v>6.31246207563506</v>
      </c>
      <c r="AK109" s="42">
        <f>_xll.SRS1Splines.Functions25.OneWay_Spline($D$77:$D$81,AK$77:AK$81,$D109)</f>
        <v>6.3924841226079696</v>
      </c>
      <c r="AL109" s="42">
        <f>_xll.SRS1Splines.Functions25.OneWay_Spline($D$83:$D$86,AL$83:AL$86,$D109)</f>
        <v>18.2645880726961</v>
      </c>
    </row>
    <row r="110" spans="1:38">
      <c r="D110" s="42">
        <f t="shared" si="12"/>
        <v>0.625</v>
      </c>
      <c r="E110" s="42">
        <f>_xll.SRS1Splines.Functions25.OneWay_Spline($D$77:$D$81,$E$77:$E$81,D110)</f>
        <v>11.5853423498837</v>
      </c>
      <c r="F110" s="42">
        <f>_xll.SRS1Splines.Functions25.OneWay_Spline($D$77:$D$81,F$77:F$81,$D110)</f>
        <v>11.440827403286001</v>
      </c>
      <c r="G110" s="42">
        <f>_xll.SRS1Splines.Functions25.OneWay_Spline($D$77:$D$81,G$77:G$81,$D110)</f>
        <v>9.4686859256218092</v>
      </c>
      <c r="H110" s="42">
        <f>_xll.SRS1Splines.Functions25.OneWay_Spline($D$77:$D$81,H$77:H$81,$D110)</f>
        <v>20.935019877391401</v>
      </c>
      <c r="I110" s="42">
        <f>_xll.SRS1Splines.Functions25.OneWay_Spline($D$77:$D$81,I$77:I$81,$D110)</f>
        <v>24.0736379197253</v>
      </c>
      <c r="J110" s="42">
        <f>_xll.SRS1Splines.Functions25.OneWay_Spline($D$77:$D$81,J$77:J$81,$D110)</f>
        <v>222.75459298881501</v>
      </c>
      <c r="K110" s="42">
        <f>_xll.SRS1Splines.Functions25.OneWay_Spline($D$77:$D$81,K$77:K$81,$D110)</f>
        <v>54.438482764243098</v>
      </c>
      <c r="L110" s="42">
        <f>_xll.SRS1Splines.Functions25.OneWay_Spline($D$77:$D$81,L$77:L$81,$D110)</f>
        <v>5.8180434875813498</v>
      </c>
      <c r="M110" s="42">
        <f>_xll.SRS1Splines.Functions25.OneWay_Spline($D$77:$D$81,M$77:M$81,$D110)</f>
        <v>6.0214309325355497</v>
      </c>
      <c r="N110" s="42">
        <f>_xll.SRS1Splines.Functions25.OneWay_Spline(($D$83:$D$86),N$83:N$86,$D110)</f>
        <v>14.9297412659282</v>
      </c>
      <c r="P110" s="42">
        <f t="shared" si="13"/>
        <v>0.625</v>
      </c>
      <c r="Q110" s="42">
        <f>_xll.SRS1Splines.Functions25.OneWay_Spline($D$77:$D$81,Q$77:Q$81,P110)</f>
        <v>6.8498528498199303</v>
      </c>
      <c r="R110" s="42">
        <f>_xll.SRS1Splines.Functions25.OneWay_Spline($D$77:$D$81,R$77:R$81,$D110)</f>
        <v>5.3981463289091698</v>
      </c>
      <c r="S110" s="42">
        <f>_xll.SRS1Splines.Functions25.OneWay_Spline($D$77:$D$81,S$77:S$81,$D110)</f>
        <v>7.8258925816264497</v>
      </c>
      <c r="T110" s="42">
        <f>_xll.SRS1Splines.Functions25.OneWay_Spline($D$77:$D$81,T$77:T$81,$D110)</f>
        <v>11.0190889006624</v>
      </c>
      <c r="U110" s="42">
        <f>_xll.SRS1Splines.Functions25.OneWay_Spline($D$77:$D$81,U$77:U$81,$D110)</f>
        <v>18.643043869024599</v>
      </c>
      <c r="V110" s="42">
        <f>_xll.SRS1Splines.Functions25.OneWay_Spline($D$77:$D$81,V$77:V$81,$D110)</f>
        <v>119.96976912519401</v>
      </c>
      <c r="W110" s="42">
        <f>_xll.SRS1Splines.Functions25.OneWay_Spline($D$77:$D$81,W$77:W$81,$D110)</f>
        <v>43.252200249346203</v>
      </c>
      <c r="X110" s="42">
        <f>_xll.SRS1Splines.Functions25.OneWay_Spline($D$77:$D$81,X$77:X$81,$D110)</f>
        <v>5.2687023482740898</v>
      </c>
      <c r="Y110" s="42">
        <f>_xll.SRS1Splines.Functions25.OneWay_Spline($D$77:$D$81,Y$77:Y$81,$D110)</f>
        <v>5.6169706160967898</v>
      </c>
      <c r="Z110" s="42">
        <f>_xll.SRS1Splines.Functions25.OneWay_Spline($D$83:$D$86,Z$83:Z$86,$D110)</f>
        <v>12.1438615424539</v>
      </c>
      <c r="AB110" s="42">
        <f t="shared" si="14"/>
        <v>0.625</v>
      </c>
      <c r="AC110" s="42">
        <f>_xll.SRS1Splines.Functions25.OneWay_Spline($D$77:$D$81,AC$77:AC$81,AB110)</f>
        <v>26.3255915993368</v>
      </c>
      <c r="AD110" s="42">
        <f>_xll.SRS1Splines.Functions25.OneWay_Spline($D$77:$D$81,AD$77:AD$81,$D110)</f>
        <v>23.544599436577698</v>
      </c>
      <c r="AE110" s="42">
        <f>_xll.SRS1Splines.Functions25.OneWay_Spline($D$77:$D$81,AE$77:AE$81,$D110)</f>
        <v>11.111479269617201</v>
      </c>
      <c r="AF110" s="42">
        <f>_xll.SRS1Splines.Functions25.OneWay_Spline($D$77:$D$81,AF$77:AF$81,$D110)</f>
        <v>30.711975236347801</v>
      </c>
      <c r="AG110" s="42">
        <f>_xll.SRS1Splines.Functions25.OneWay_Spline($D$77:$D$81,AG$77:AG$81,$D110)</f>
        <v>29.422520810321299</v>
      </c>
      <c r="AH110" s="42">
        <f>_xll.SRS1Splines.Functions25.OneWay_Spline($D$77:$D$81,AH$77:AH$81,$D110)</f>
        <v>329.76732698073602</v>
      </c>
      <c r="AI110" s="42">
        <f>_xll.SRS1Splines.Functions25.OneWay_Spline($D$77:$D$81,AI$77:AI$81,$D110)</f>
        <v>61.5441867712508</v>
      </c>
      <c r="AJ110" s="42">
        <f>_xll.SRS1Splines.Functions25.OneWay_Spline($D$77:$D$81,AJ$77:AJ$81,$D110)</f>
        <v>6.3673846268886098</v>
      </c>
      <c r="AK110" s="42">
        <f>_xll.SRS1Splines.Functions25.OneWay_Spline($D$77:$D$81,AK$77:AK$81,$D110)</f>
        <v>6.4315213706758696</v>
      </c>
      <c r="AL110" s="42">
        <f>_xll.SRS1Splines.Functions25.OneWay_Spline($D$83:$D$86,AL$83:AL$86,$D110)</f>
        <v>18.828481935866101</v>
      </c>
    </row>
    <row r="111" spans="1:38">
      <c r="D111" s="42">
        <f t="shared" si="12"/>
        <v>0.75</v>
      </c>
      <c r="E111" s="42">
        <f>_xll.SRS1Splines.Functions25.OneWay_Spline($D$77:$D$81,$E$77:$E$81,D111)</f>
        <v>7.96614840336761</v>
      </c>
      <c r="F111" s="42">
        <f>_xll.SRS1Splines.Functions25.OneWay_Spline($D$77:$D$81,F$77:F$81,$D111)</f>
        <v>9.3146975528627802</v>
      </c>
      <c r="G111" s="42">
        <f>_xll.SRS1Splines.Functions25.OneWay_Spline($D$77:$D$81,G$77:G$81,$D111)</f>
        <v>8.8025438810101306</v>
      </c>
      <c r="H111" s="42">
        <f>_xll.SRS1Splines.Functions25.OneWay_Spline($D$77:$D$81,H$77:H$81,$D111)</f>
        <v>20.786726986290802</v>
      </c>
      <c r="I111" s="42">
        <f>_xll.SRS1Splines.Functions25.OneWay_Spline($D$77:$D$81,I$77:I$81,$D111)</f>
        <v>24.458757035963998</v>
      </c>
      <c r="J111" s="42">
        <f>_xll.SRS1Splines.Functions25.OneWay_Spline($D$77:$D$81,J$77:J$81,$D111)</f>
        <v>227.70952866610901</v>
      </c>
      <c r="K111" s="42">
        <f>_xll.SRS1Splines.Functions25.OneWay_Spline($D$77:$D$81,K$77:K$81,$D111)</f>
        <v>55.574037928477402</v>
      </c>
      <c r="L111" s="42">
        <f>_xll.SRS1Splines.Functions25.OneWay_Spline($D$77:$D$81,L$77:L$81,$D111)</f>
        <v>5.8554189430478303</v>
      </c>
      <c r="M111" s="42">
        <f>_xll.SRS1Splines.Functions25.OneWay_Spline($D$77:$D$81,M$77:M$81,$D111)</f>
        <v>6.0783275664398202</v>
      </c>
      <c r="N111" s="42">
        <f>_xll.SRS1Splines.Functions25.OneWay_Spline(($D$83:$D$86),N$83:N$86,$D111)</f>
        <v>15.0424276964819</v>
      </c>
      <c r="P111" s="42">
        <f t="shared" si="13"/>
        <v>0.75</v>
      </c>
      <c r="Q111" s="42">
        <f>_xll.SRS1Splines.Functions25.OneWay_Spline($D$77:$D$81,Q$77:Q$81,P111)</f>
        <v>4.6405995980928196</v>
      </c>
      <c r="R111" s="42">
        <f>_xll.SRS1Splines.Functions25.OneWay_Spline($D$77:$D$81,R$77:R$81,$D111)</f>
        <v>5.5718945808868003</v>
      </c>
      <c r="S111" s="42">
        <f>_xll.SRS1Splines.Functions25.OneWay_Spline($D$77:$D$81,S$77:S$81,$D111)</f>
        <v>7.3780018974344896</v>
      </c>
      <c r="T111" s="42">
        <f>_xll.SRS1Splines.Functions25.OneWay_Spline($D$77:$D$81,T$77:T$81,$D111)</f>
        <v>10.521148071563299</v>
      </c>
      <c r="U111" s="42">
        <f>_xll.SRS1Splines.Functions25.OneWay_Spline($D$77:$D$81,U$77:U$81,$D111)</f>
        <v>18.529704793715101</v>
      </c>
      <c r="V111" s="42">
        <f>_xll.SRS1Splines.Functions25.OneWay_Spline($D$77:$D$81,V$77:V$81,$D111)</f>
        <v>118.55601451864101</v>
      </c>
      <c r="W111" s="42">
        <f>_xll.SRS1Splines.Functions25.OneWay_Spline($D$77:$D$81,W$77:W$81,$D111)</f>
        <v>48.624730923881302</v>
      </c>
      <c r="X111" s="42">
        <f>_xll.SRS1Splines.Functions25.OneWay_Spline($D$77:$D$81,X$77:X$81,$D111)</f>
        <v>5.3042228654545198</v>
      </c>
      <c r="Y111" s="42">
        <f>_xll.SRS1Splines.Functions25.OneWay_Spline($D$77:$D$81,Y$77:Y$81,$D111)</f>
        <v>5.6916471232640902</v>
      </c>
      <c r="Z111" s="42">
        <f>_xll.SRS1Splines.Functions25.OneWay_Spline($D$83:$D$86,Z$83:Z$86,$D111)</f>
        <v>12.0566995636095</v>
      </c>
      <c r="AB111" s="42">
        <f t="shared" si="14"/>
        <v>0.75</v>
      </c>
      <c r="AC111" s="42">
        <f>_xll.SRS1Splines.Functions25.OneWay_Spline($D$77:$D$81,AC$77:AC$81,AB111)</f>
        <v>16.950955248701099</v>
      </c>
      <c r="AD111" s="42">
        <f>_xll.SRS1Splines.Functions25.OneWay_Spline($D$77:$D$81,AD$77:AD$81,$D111)</f>
        <v>16.470316388743299</v>
      </c>
      <c r="AE111" s="42">
        <f>_xll.SRS1Splines.Functions25.OneWay_Spline($D$77:$D$81,AE$77:AE$81,$D111)</f>
        <v>10.227085864585799</v>
      </c>
      <c r="AF111" s="42">
        <f>_xll.SRS1Splines.Functions25.OneWay_Spline($D$77:$D$81,AF$77:AF$81,$D111)</f>
        <v>30.902227547941401</v>
      </c>
      <c r="AG111" s="42">
        <f>_xll.SRS1Splines.Functions25.OneWay_Spline($D$77:$D$81,AG$77:AG$81,$D111)</f>
        <v>30.428758705379501</v>
      </c>
      <c r="AH111" s="42">
        <f>_xll.SRS1Splines.Functions25.OneWay_Spline($D$77:$D$81,AH$77:AH$81,$D111)</f>
        <v>340.65481705180099</v>
      </c>
      <c r="AI111" s="42">
        <f>_xll.SRS1Splines.Functions25.OneWay_Spline($D$77:$D$81,AI$77:AI$81,$D111)</f>
        <v>60.429173038609001</v>
      </c>
      <c r="AJ111" s="42">
        <f>_xll.SRS1Splines.Functions25.OneWay_Spline($D$77:$D$81,AJ$77:AJ$81,$D111)</f>
        <v>6.4066150206411399</v>
      </c>
      <c r="AK111" s="42">
        <f>_xll.SRS1Splines.Functions25.OneWay_Spline($D$77:$D$81,AK$77:AK$81,$D111)</f>
        <v>6.4681927249214803</v>
      </c>
      <c r="AL111" s="42">
        <f>_xll.SRS1Splines.Functions25.OneWay_Spline($D$83:$D$86,AL$83:AL$86,$D111)</f>
        <v>19.379412721721899</v>
      </c>
    </row>
    <row r="112" spans="1:38">
      <c r="D112" s="42">
        <f t="shared" si="12"/>
        <v>0.875</v>
      </c>
      <c r="E112" s="42">
        <f>_xll.SRS1Splines.Functions25.OneWay_Spline($D$77:$D$81,$E$77:$E$81,D112)</f>
        <v>5.7268027027976798</v>
      </c>
      <c r="F112" s="42">
        <f>_xll.SRS1Splines.Functions25.OneWay_Spline($D$77:$D$81,F$77:F$81,$D112)</f>
        <v>8.02029497400442</v>
      </c>
      <c r="G112" s="42">
        <f>_xll.SRS1Splines.Functions25.OneWay_Spline($D$77:$D$81,G$77:G$81,$D112)</f>
        <v>8.3378329208221107</v>
      </c>
      <c r="H112" s="42">
        <f>_xll.SRS1Splines.Functions25.OneWay_Spline($D$77:$D$81,H$77:H$81,$D112)</f>
        <v>20.621840193132002</v>
      </c>
      <c r="I112" s="42">
        <f>_xll.SRS1Splines.Functions25.OneWay_Spline($D$77:$D$81,I$77:I$81,$D112)</f>
        <v>24.744490573818599</v>
      </c>
      <c r="J112" s="42">
        <f>_xll.SRS1Splines.Functions25.OneWay_Spline($D$77:$D$81,J$77:J$81,$D112)</f>
        <v>232.50990309474599</v>
      </c>
      <c r="K112" s="42">
        <f>_xll.SRS1Splines.Functions25.OneWay_Spline($D$77:$D$81,K$77:K$81,$D112)</f>
        <v>56.255371027017901</v>
      </c>
      <c r="L112" s="42">
        <f>_xll.SRS1Splines.Functions25.OneWay_Spline($D$77:$D$81,L$77:L$81,$D112)</f>
        <v>5.8778442163277198</v>
      </c>
      <c r="M112" s="42">
        <f>_xll.SRS1Splines.Functions25.OneWay_Spline($D$77:$D$81,M$77:M$81,$D112)</f>
        <v>6.1205411980462099</v>
      </c>
      <c r="N112" s="42">
        <f>_xll.SRS1Splines.Functions25.OneWay_Spline(($D$83:$D$86),N$83:N$86,$D112)</f>
        <v>15.1524626816108</v>
      </c>
      <c r="P112" s="42">
        <f t="shared" si="13"/>
        <v>0.875</v>
      </c>
      <c r="Q112" s="42">
        <f>_xll.SRS1Splines.Functions25.OneWay_Spline($D$77:$D$81,Q$77:Q$81,P112)</f>
        <v>3.2780934125355001</v>
      </c>
      <c r="R112" s="42">
        <f>_xll.SRS1Splines.Functions25.OneWay_Spline($D$77:$D$81,R$77:R$81,$D112)</f>
        <v>5.7008045742895597</v>
      </c>
      <c r="S112" s="42">
        <f>_xll.SRS1Splines.Functions25.OneWay_Spline($D$77:$D$81,S$77:S$81,$D112)</f>
        <v>7.0373114634225802</v>
      </c>
      <c r="T112" s="42">
        <f>_xll.SRS1Splines.Functions25.OneWay_Spline($D$77:$D$81,T$77:T$81,$D112)</f>
        <v>10.1166569512664</v>
      </c>
      <c r="U112" s="42">
        <f>_xll.SRS1Splines.Functions25.OneWay_Spline($D$77:$D$81,U$77:U$81,$D112)</f>
        <v>18.4054767750476</v>
      </c>
      <c r="V112" s="42">
        <f>_xll.SRS1Splines.Functions25.OneWay_Spline($D$77:$D$81,V$77:V$81,$D112)</f>
        <v>117.507099810553</v>
      </c>
      <c r="W112" s="42">
        <f>_xll.SRS1Splines.Functions25.OneWay_Spline($D$77:$D$81,W$77:W$81,$D112)</f>
        <v>52.610802069504103</v>
      </c>
      <c r="X112" s="42">
        <f>_xll.SRS1Splines.Functions25.OneWay_Spline($D$77:$D$81,X$77:X$81,$D112)</f>
        <v>5.3255351757627896</v>
      </c>
      <c r="Y112" s="42">
        <f>_xll.SRS1Splines.Functions25.OneWay_Spline($D$77:$D$81,Y$77:Y$81,$D112)</f>
        <v>5.7466486807895398</v>
      </c>
      <c r="Z112" s="42">
        <f>_xll.SRS1Splines.Functions25.OneWay_Spline($D$83:$D$86,Z$83:Z$86,$D112)</f>
        <v>11.9511531372499</v>
      </c>
      <c r="AB112" s="42">
        <f t="shared" si="14"/>
        <v>0.875</v>
      </c>
      <c r="AC112" s="42">
        <f>_xll.SRS1Splines.Functions25.OneWay_Spline($D$77:$D$81,AC$77:AC$81,AB112)</f>
        <v>9.8935010409347903</v>
      </c>
      <c r="AD112" s="42">
        <f>_xll.SRS1Splines.Functions25.OneWay_Spline($D$77:$D$81,AD$77:AD$81,$D112)</f>
        <v>11.361538731790001</v>
      </c>
      <c r="AE112" s="42">
        <f>_xll.SRS1Splines.Functions25.OneWay_Spline($D$77:$D$81,AE$77:AE$81,$D112)</f>
        <v>9.6383543782216208</v>
      </c>
      <c r="AF112" s="42">
        <f>_xll.SRS1Splines.Functions25.OneWay_Spline($D$77:$D$81,AF$77:AF$81,$D112)</f>
        <v>31.016378934897599</v>
      </c>
      <c r="AG112" s="42">
        <f>_xll.SRS1Splines.Functions25.OneWay_Spline($D$77:$D$81,AG$77:AG$81,$D112)</f>
        <v>31.175322304938799</v>
      </c>
      <c r="AH112" s="42">
        <f>_xll.SRS1Splines.Functions25.OneWay_Spline($D$77:$D$81,AH$77:AH$81,$D112)</f>
        <v>349.93898935969298</v>
      </c>
      <c r="AI112" s="42">
        <f>_xll.SRS1Splines.Functions25.OneWay_Spline($D$77:$D$81,AI$77:AI$81,$D112)</f>
        <v>59.459133170858699</v>
      </c>
      <c r="AJ112" s="42">
        <f>_xll.SRS1Splines.Functions25.OneWay_Spline($D$77:$D$81,AJ$77:AJ$81,$D112)</f>
        <v>6.4301532568926598</v>
      </c>
      <c r="AK112" s="42">
        <f>_xll.SRS1Splines.Functions25.OneWay_Spline($D$77:$D$81,AK$77:AK$81,$D112)</f>
        <v>6.4954005038779004</v>
      </c>
      <c r="AL112" s="42">
        <f>_xll.SRS1Splines.Functions25.OneWay_Spline($D$83:$D$86,AL$83:AL$86,$D112)</f>
        <v>19.9173804302634</v>
      </c>
    </row>
    <row r="113" spans="4:38">
      <c r="D113" s="42">
        <f t="shared" si="12"/>
        <v>1</v>
      </c>
      <c r="E113" s="42">
        <f>_xll.SRS1Splines.Functions25.OneWay_Spline($D$77:$D$81,$E$77:$E$81,D113)</f>
        <v>4.8368834544557799</v>
      </c>
      <c r="F113" s="42">
        <f>_xll.SRS1Splines.Functions25.OneWay_Spline($D$77:$D$81,F$77:F$81,$D113)</f>
        <v>7.5492215595295402</v>
      </c>
      <c r="G113" s="42">
        <f>_xll.SRS1Splines.Functions25.OneWay_Spline($D$77:$D$81,G$77:G$81,$D113)</f>
        <v>8.0453886795698892</v>
      </c>
      <c r="H113" s="42">
        <f>_xll.SRS1Splines.Functions25.OneWay_Spline($D$77:$D$81,H$77:H$81,$D113)</f>
        <v>20.406313009884101</v>
      </c>
      <c r="I113" s="42">
        <f>_xll.SRS1Splines.Functions25.OneWay_Spline($D$77:$D$81,I$77:I$81,$D113)</f>
        <v>24.856299349500802</v>
      </c>
      <c r="J113" s="42">
        <f>_xll.SRS1Splines.Functions25.OneWay_Spline($D$77:$D$81,J$77:J$81,$D113)</f>
        <v>237.97532012191999</v>
      </c>
      <c r="K113" s="42">
        <f>_xll.SRS1Splines.Functions25.OneWay_Spline($D$77:$D$81,K$77:K$81,$D113)</f>
        <v>56.4824820598648</v>
      </c>
      <c r="L113" s="42">
        <f>_xll.SRS1Splines.Functions25.OneWay_Spline($D$77:$D$81,L$77:L$81,$D113)</f>
        <v>5.8853193074210202</v>
      </c>
      <c r="M113" s="42">
        <f>_xll.SRS1Splines.Functions25.OneWay_Spline($D$77:$D$81,M$77:M$81,$D113)</f>
        <v>6.1370595756313202</v>
      </c>
      <c r="N113" s="42">
        <f>_xll.SRS1Splines.Functions25.OneWay_Spline(($D$83:$D$86),N$83:N$86,$D113)</f>
        <v>15.2598462213149</v>
      </c>
      <c r="P113" s="42">
        <f t="shared" si="13"/>
        <v>1</v>
      </c>
      <c r="Q113" s="42">
        <f>_xll.SRS1Splines.Functions25.OneWay_Spline($D$77:$D$81,Q$77:Q$81,P113)</f>
        <v>2.7457601348079499</v>
      </c>
      <c r="R113" s="42">
        <f>_xll.SRS1Splines.Functions25.OneWay_Spline($D$77:$D$81,R$77:R$81,$D113)</f>
        <v>5.7512476151863003</v>
      </c>
      <c r="S113" s="42">
        <f>_xll.SRS1Splines.Functions25.OneWay_Spline($D$77:$D$81,S$77:S$81,$D113)</f>
        <v>6.7715486444676003</v>
      </c>
      <c r="T113" s="42">
        <f>_xll.SRS1Splines.Functions25.OneWay_Spline($D$77:$D$81,T$77:T$81,$D113)</f>
        <v>9.7581966225519707</v>
      </c>
      <c r="U113" s="42">
        <f>_xll.SRS1Splines.Functions25.OneWay_Spline($D$77:$D$81,U$77:U$81,$D113)</f>
        <v>18.245142811626501</v>
      </c>
      <c r="V113" s="42">
        <f>_xll.SRS1Splines.Functions25.OneWay_Spline($D$77:$D$81,V$77:V$81,$D113)</f>
        <v>117.09665492478</v>
      </c>
      <c r="W113" s="42">
        <f>_xll.SRS1Splines.Functions25.OneWay_Spline($D$77:$D$81,W$77:W$81,$D113)</f>
        <v>54.170569039530399</v>
      </c>
      <c r="X113" s="42">
        <f>_xll.SRS1Splines.Functions25.OneWay_Spline($D$77:$D$81,X$77:X$81,$D113)</f>
        <v>5.3326392791988697</v>
      </c>
      <c r="Y113" s="42">
        <f>_xll.SRS1Splines.Functions25.OneWay_Spline($D$77:$D$81,Y$77:Y$81,$D113)</f>
        <v>5.7680721251844096</v>
      </c>
      <c r="Z113" s="42">
        <f>_xll.SRS1Splines.Functions25.OneWay_Spline($D$83:$D$86,Z$83:Z$86,$D113)</f>
        <v>11.828207144492</v>
      </c>
      <c r="AB113" s="42">
        <f t="shared" si="14"/>
        <v>1</v>
      </c>
      <c r="AC113" s="42">
        <f>_xll.SRS1Splines.Functions25.OneWay_Spline($D$77:$D$81,AC$77:AC$81,AB113)</f>
        <v>6.9280067741035998</v>
      </c>
      <c r="AD113" s="42">
        <f>_xll.SRS1Splines.Functions25.OneWay_Spline($D$77:$D$81,AD$77:AD$81,$D113)</f>
        <v>9.3471955038727899</v>
      </c>
      <c r="AE113" s="42">
        <f>_xll.SRS1Splines.Functions25.OneWay_Spline($D$77:$D$81,AE$77:AE$81,$D113)</f>
        <v>9.3192287146721906</v>
      </c>
      <c r="AF113" s="42">
        <f>_xll.SRS1Splines.Functions25.OneWay_Spline($D$77:$D$81,AF$77:AF$81,$D113)</f>
        <v>31.0544293972163</v>
      </c>
      <c r="AG113" s="42">
        <f>_xll.SRS1Splines.Functions25.OneWay_Spline($D$77:$D$81,AG$77:AG$81,$D113)</f>
        <v>31.467455887374999</v>
      </c>
      <c r="AH113" s="42">
        <f>_xll.SRS1Splines.Functions25.OneWay_Spline($D$77:$D$81,AH$77:AH$81,$D113)</f>
        <v>358.85398531905901</v>
      </c>
      <c r="AI113" s="42">
        <f>_xll.SRS1Splines.Functions25.OneWay_Spline($D$77:$D$81,AI$77:AI$81,$D113)</f>
        <v>58.794395080199102</v>
      </c>
      <c r="AJ113" s="42">
        <f>_xll.SRS1Splines.Functions25.OneWay_Spline($D$77:$D$81,AJ$77:AJ$81,$D113)</f>
        <v>6.4379993356431697</v>
      </c>
      <c r="AK113" s="42">
        <f>_xll.SRS1Splines.Functions25.OneWay_Spline($D$77:$D$81,AK$77:AK$81,$D113)</f>
        <v>6.5060470260782299</v>
      </c>
      <c r="AL113" s="42">
        <f>_xll.SRS1Splines.Functions25.OneWay_Spline($D$83:$D$86,AL$83:AL$86,$D113)</f>
        <v>20.442385061490601</v>
      </c>
    </row>
    <row r="114" spans="4:38">
      <c r="D114" s="42">
        <f t="shared" si="12"/>
        <v>1.125</v>
      </c>
      <c r="E114" s="42">
        <f>_xll.SRS1Splines.Functions25.OneWay_Spline($D$77:$D$81,$E$77:$E$81,D114)</f>
        <v>4.6146489791228902</v>
      </c>
      <c r="F114" s="42">
        <f>_xll.SRS1Splines.Functions25.OneWay_Spline($D$77:$D$81,F$77:F$81,$D114)</f>
        <v>7.4893072856104803</v>
      </c>
      <c r="G114" s="42">
        <f>_xll.SRS1Splines.Functions25.OneWay_Spline($D$77:$D$81,G$77:G$81,$D114)</f>
        <v>7.8320567468348203</v>
      </c>
      <c r="H114" s="42">
        <f>_xll.SRS1Splines.Functions25.OneWay_Spline($D$77:$D$81,H$77:H$81,$D114)</f>
        <v>20.134653196339102</v>
      </c>
      <c r="I114" s="42">
        <f>_xll.SRS1Splines.Functions25.OneWay_Spline($D$77:$D$81,I$77:I$81,$D114)</f>
        <v>24.824480250829499</v>
      </c>
      <c r="J114" s="42">
        <f>_xll.SRS1Splines.Functions25.OneWay_Spline($D$77:$D$81,J$77:J$81,$D114)</f>
        <v>243.97057048564901</v>
      </c>
      <c r="K114" s="42">
        <f>_xll.SRS1Splines.Functions25.OneWay_Spline($D$77:$D$81,K$77:K$81,$D114)</f>
        <v>56.462297351120803</v>
      </c>
      <c r="L114" s="42">
        <f>_xll.SRS1Splines.Functions25.OneWay_Spline($D$77:$D$81,L$77:L$81,$D114)</f>
        <v>5.88009136637901</v>
      </c>
      <c r="M114" s="42">
        <f>_xll.SRS1Splines.Functions25.OneWay_Spline($D$77:$D$81,M$77:M$81,$D114)</f>
        <v>6.1333354601577801</v>
      </c>
      <c r="N114" s="42">
        <f>_xll.SRS1Splines.Functions25.OneWay_Spline(($D$83:$D$86),N$83:N$86,$D114)</f>
        <v>15.3645783155941</v>
      </c>
      <c r="P114" s="42">
        <f t="shared" si="13"/>
        <v>1.125</v>
      </c>
      <c r="Q114" s="42">
        <f>_xll.SRS1Splines.Functions25.OneWay_Spline($D$77:$D$81,Q$77:Q$81,P114)</f>
        <v>2.6248208197779301</v>
      </c>
      <c r="R114" s="42">
        <f>_xll.SRS1Splines.Functions25.OneWay_Spline($D$77:$D$81,R$77:R$81,$D114)</f>
        <v>5.7508276143278803</v>
      </c>
      <c r="S114" s="42">
        <f>_xll.SRS1Splines.Functions25.OneWay_Spline($D$77:$D$81,S$77:S$81,$D114)</f>
        <v>6.5354802949558799</v>
      </c>
      <c r="T114" s="42">
        <f>_xll.SRS1Splines.Functions25.OneWay_Spline($D$77:$D$81,T$77:T$81,$D114)</f>
        <v>9.4113360243723498</v>
      </c>
      <c r="U114" s="42">
        <f>_xll.SRS1Splines.Functions25.OneWay_Spline($D$77:$D$81,U$77:U$81,$D114)</f>
        <v>18.0486280901724</v>
      </c>
      <c r="V114" s="42">
        <f>_xll.SRS1Splines.Functions25.OneWay_Spline($D$77:$D$81,V$77:V$81,$D114)</f>
        <v>117.17332721423099</v>
      </c>
      <c r="W114" s="42">
        <f>_xll.SRS1Splines.Functions25.OneWay_Spline($D$77:$D$81,W$77:W$81,$D114)</f>
        <v>54.147112140366403</v>
      </c>
      <c r="X114" s="42">
        <f>_xll.SRS1Splines.Functions25.OneWay_Spline($D$77:$D$81,X$77:X$81,$D114)</f>
        <v>5.3276091118536302</v>
      </c>
      <c r="Y114" s="42">
        <f>_xll.SRS1Splines.Functions25.OneWay_Spline($D$77:$D$81,Y$77:Y$81,$D114)</f>
        <v>5.7652285961240901</v>
      </c>
      <c r="Z114" s="42">
        <f>_xll.SRS1Splines.Functions25.OneWay_Spline($D$83:$D$86,Z$83:Z$86,$D114)</f>
        <v>11.688846466452601</v>
      </c>
      <c r="AB114" s="42">
        <f t="shared" si="14"/>
        <v>1.125</v>
      </c>
      <c r="AC114" s="42">
        <f>_xll.SRS1Splines.Functions25.OneWay_Spline($D$77:$D$81,AC$77:AC$81,AB114)</f>
        <v>6.6044771384678604</v>
      </c>
      <c r="AD114" s="42">
        <f>_xll.SRS1Splines.Functions25.OneWay_Spline($D$77:$D$81,AD$77:AD$81,$D114)</f>
        <v>9.2597280221752793</v>
      </c>
      <c r="AE114" s="42">
        <f>_xll.SRS1Splines.Functions25.OneWay_Spline($D$77:$D$81,AE$77:AE$81,$D114)</f>
        <v>9.1292024971563208</v>
      </c>
      <c r="AF114" s="42">
        <f>_xll.SRS1Splines.Functions25.OneWay_Spline($D$77:$D$81,AF$77:AF$81,$D114)</f>
        <v>31.0035501993199</v>
      </c>
      <c r="AG114" s="42">
        <f>_xll.SRS1Splines.Functions25.OneWay_Spline($D$77:$D$81,AG$77:AG$81,$D114)</f>
        <v>31.422838684647498</v>
      </c>
      <c r="AH114" s="42">
        <f>_xll.SRS1Splines.Functions25.OneWay_Spline($D$77:$D$81,AH$77:AH$81,$D114)</f>
        <v>367.88150122250403</v>
      </c>
      <c r="AI114" s="42">
        <f>_xll.SRS1Splines.Functions25.OneWay_Spline($D$77:$D$81,AI$77:AI$81,$D114)</f>
        <v>58.341483572543403</v>
      </c>
      <c r="AJ114" s="42">
        <f>_xll.SRS1Splines.Functions25.OneWay_Spline($D$77:$D$81,AJ$77:AJ$81,$D114)</f>
        <v>6.43257362090438</v>
      </c>
      <c r="AK114" s="42">
        <f>_xll.SRS1Splines.Functions25.OneWay_Spline($D$77:$D$81,AK$77:AK$81,$D114)</f>
        <v>6.5017632680852904</v>
      </c>
      <c r="AL114" s="42">
        <f>_xll.SRS1Splines.Functions25.OneWay_Spline($D$83:$D$86,AL$83:AL$86,$D114)</f>
        <v>20.954426615403602</v>
      </c>
    </row>
    <row r="115" spans="4:38">
      <c r="D115" s="52">
        <f>D114+0.2</f>
        <v>1.325</v>
      </c>
      <c r="E115" s="42">
        <f>_xll.SRS1Splines.Functions25.OneWay_Spline($D$77:$D$81,$E$77:$E$81,D115)</f>
        <v>4.2719384410874799</v>
      </c>
      <c r="F115" s="42">
        <f>_xll.SRS1Splines.Functions25.OneWay_Spline($D$77:$D$81,F$77:F$81,$D115)</f>
        <v>7.402566657985</v>
      </c>
      <c r="G115" s="42">
        <f>_xll.SRS1Splines.Functions25.OneWay_Spline($D$77:$D$81,G$77:G$81,$D115)</f>
        <v>7.5019593359799304</v>
      </c>
      <c r="H115" s="42">
        <f>_xll.SRS1Splines.Functions25.OneWay_Spline($D$77:$D$81,H$77:H$81,$D115)</f>
        <v>19.6231749159294</v>
      </c>
      <c r="I115" s="42">
        <f>_xll.SRS1Splines.Functions25.OneWay_Spline($D$77:$D$81,I$77:I$81,$D115)</f>
        <v>24.646915492762801</v>
      </c>
      <c r="J115" s="42">
        <f>_xll.SRS1Splines.Functions25.OneWay_Spline($D$77:$D$81,J$77:J$81,$D115)</f>
        <v>253.247271807955</v>
      </c>
      <c r="K115" s="42">
        <f>_xll.SRS1Splines.Functions25.OneWay_Spline($D$77:$D$81,K$77:K$81,$D115)</f>
        <v>56.3497337306163</v>
      </c>
      <c r="L115" s="42">
        <f>_xll.SRS1Splines.Functions25.OneWay_Spline($D$77:$D$81,L$77:L$81,$D115)</f>
        <v>5.8509219102039003</v>
      </c>
      <c r="M115" s="42">
        <f>_xll.SRS1Splines.Functions25.OneWay_Spline($D$77:$D$81,M$77:M$81,$D115)</f>
        <v>6.1125672674532501</v>
      </c>
      <c r="N115" s="42">
        <f>_xll.SRS1Splines.Functions25.OneWay_Spline(($D$83:$D$86),N$83:N$86,$D115)</f>
        <v>15.5266346599574</v>
      </c>
      <c r="P115" s="52">
        <f>P114+0.2</f>
        <v>1.325</v>
      </c>
      <c r="Q115" s="42">
        <f>_xll.SRS1Splines.Functions25.OneWay_Spline($D$77:$D$81,Q$77:Q$81,P115)</f>
        <v>2.4388574552181899</v>
      </c>
      <c r="R115" s="42">
        <f>_xll.SRS1Splines.Functions25.OneWay_Spline($D$77:$D$81,R$77:R$81,$D115)</f>
        <v>5.7484084093834298</v>
      </c>
      <c r="S115" s="42">
        <f>_xll.SRS1Splines.Functions25.OneWay_Spline($D$77:$D$81,S$77:S$81,$D115)</f>
        <v>6.1702018766734401</v>
      </c>
      <c r="T115" s="42">
        <f>_xll.SRS1Splines.Functions25.OneWay_Spline($D$77:$D$81,T$77:T$81,$D115)</f>
        <v>8.8746241316954109</v>
      </c>
      <c r="U115" s="42">
        <f>_xll.SRS1Splines.Functions25.OneWay_Spline($D$77:$D$81,U$77:U$81,$D115)</f>
        <v>17.695723914070701</v>
      </c>
      <c r="V115" s="42">
        <f>_xll.SRS1Splines.Functions25.OneWay_Spline($D$77:$D$81,V$77:V$81,$D115)</f>
        <v>117.604097521856</v>
      </c>
      <c r="W115" s="42">
        <f>_xll.SRS1Splines.Functions25.OneWay_Spline($D$77:$D$81,W$77:W$81,$D115)</f>
        <v>54.016300567645203</v>
      </c>
      <c r="X115" s="42">
        <f>_xll.SRS1Splines.Functions25.OneWay_Spline($D$77:$D$81,X$77:X$81,$D115)</f>
        <v>5.2995570938667997</v>
      </c>
      <c r="Y115" s="42">
        <f>_xll.SRS1Splines.Functions25.OneWay_Spline($D$77:$D$81,Y$77:Y$81,$D115)</f>
        <v>5.7493409779149101</v>
      </c>
      <c r="Z115" s="42">
        <f>_xll.SRS1Splines.Functions25.OneWay_Spline($D$83:$D$86,Z$83:Z$86,$D115)</f>
        <v>11.434185099472</v>
      </c>
      <c r="AB115" s="52">
        <f>AB114+0.2</f>
        <v>1.325</v>
      </c>
      <c r="AC115" s="42">
        <f>_xll.SRS1Splines.Functions25.OneWay_Spline($D$77:$D$81,AC$77:AC$81,AB115)</f>
        <v>6.1050194269567699</v>
      </c>
      <c r="AD115" s="42">
        <f>_xll.SRS1Splines.Functions25.OneWay_Spline($D$77:$D$81,AD$77:AD$81,$D115)</f>
        <v>9.1330973586791302</v>
      </c>
      <c r="AE115" s="42">
        <f>_xll.SRS1Splines.Functions25.OneWay_Spline($D$77:$D$81,AE$77:AE$81,$D115)</f>
        <v>8.8374073673233902</v>
      </c>
      <c r="AF115" s="42">
        <f>_xll.SRS1Splines.Functions25.OneWay_Spline($D$77:$D$81,AF$77:AF$81,$D115)</f>
        <v>30.719813297478002</v>
      </c>
      <c r="AG115" s="42">
        <f>_xll.SRS1Splines.Functions25.OneWay_Spline($D$77:$D$81,AG$77:AG$81,$D115)</f>
        <v>31.174022913287899</v>
      </c>
      <c r="AH115" s="42">
        <f>_xll.SRS1Splines.Functions25.OneWay_Spline($D$77:$D$81,AH$77:AH$81,$D115)</f>
        <v>381.85015367866998</v>
      </c>
      <c r="AI115" s="42">
        <f>_xll.SRS1Splines.Functions25.OneWay_Spline($D$77:$D$81,AI$77:AI$81,$D115)</f>
        <v>57.640674677659497</v>
      </c>
      <c r="AJ115" s="42">
        <f>_xll.SRS1Splines.Functions25.OneWay_Spline($D$77:$D$81,AJ$77:AJ$81,$D115)</f>
        <v>6.402286726541</v>
      </c>
      <c r="AK115" s="42">
        <f>_xll.SRS1Splines.Functions25.OneWay_Spline($D$77:$D$81,AK$77:AK$81,$D115)</f>
        <v>6.4778741292739097</v>
      </c>
      <c r="AL115" s="42">
        <f>_xll.SRS1Splines.Functions25.OneWay_Spline($D$83:$D$86,AL$83:AL$86,$D115)</f>
        <v>21.746729900850799</v>
      </c>
    </row>
    <row r="116" spans="4:38">
      <c r="D116" s="52">
        <f t="shared" ref="D116:D117" si="15">D115+0.2</f>
        <v>1.5249999999999999</v>
      </c>
      <c r="E116" s="42">
        <f>_xll.SRS1Splines.Functions25.OneWay_Spline($D$77:$D$81,$E$77:$E$81,D116)</f>
        <v>3.9448984540663399</v>
      </c>
      <c r="F116" s="42">
        <f>_xll.SRS1Splines.Functions25.OneWay_Spline($D$77:$D$81,F$77:F$81,$D116)</f>
        <v>7.3262172883119598</v>
      </c>
      <c r="G116" s="42">
        <f>_xll.SRS1Splines.Functions25.OneWay_Spline($D$77:$D$81,G$77:G$81,$D116)</f>
        <v>7.1856879946896504</v>
      </c>
      <c r="H116" s="42">
        <f>_xll.SRS1Splines.Functions25.OneWay_Spline($D$77:$D$81,H$77:H$81,$D116)</f>
        <v>19.025388747721198</v>
      </c>
      <c r="I116" s="42">
        <f>_xll.SRS1Splines.Functions25.OneWay_Spline($D$77:$D$81,I$77:I$81,$D116)</f>
        <v>24.324827530281699</v>
      </c>
      <c r="J116" s="42">
        <f>_xll.SRS1Splines.Functions25.OneWay_Spline($D$77:$D$81,J$77:J$81,$D116)</f>
        <v>262.13542019529598</v>
      </c>
      <c r="K116" s="42">
        <f>_xll.SRS1Splines.Functions25.OneWay_Spline($D$77:$D$81,K$77:K$81,$D116)</f>
        <v>56.145735432183898</v>
      </c>
      <c r="L116" s="42">
        <f>_xll.SRS1Splines.Functions25.OneWay_Spline($D$77:$D$81,L$77:L$81,$D116)</f>
        <v>5.7980224102097999</v>
      </c>
      <c r="M116" s="42">
        <f>_xll.SRS1Splines.Functions25.OneWay_Spline($D$77:$D$81,M$77:M$81,$D116)</f>
        <v>6.0749292103771904</v>
      </c>
      <c r="N116" s="42">
        <f>_xll.SRS1Splines.Functions25.OneWay_Spline(($D$83:$D$86),N$83:N$86,$D116)</f>
        <v>15.6819033040333</v>
      </c>
      <c r="P116" s="52">
        <f t="shared" ref="P116:P117" si="16">P115+0.2</f>
        <v>1.5249999999999999</v>
      </c>
      <c r="Q116" s="42">
        <f>_xll.SRS1Splines.Functions25.OneWay_Spline($D$77:$D$81,Q$77:Q$81,P116)</f>
        <v>2.2620094406692899</v>
      </c>
      <c r="R116" s="42">
        <f>_xll.SRS1Splines.Functions25.OneWay_Spline($D$77:$D$81,R$77:R$81,$D116)</f>
        <v>5.7438388000439096</v>
      </c>
      <c r="S116" s="42">
        <f>_xll.SRS1Splines.Functions25.OneWay_Spline($D$77:$D$81,S$77:S$81,$D116)</f>
        <v>5.8202230780049202</v>
      </c>
      <c r="T116" s="42">
        <f>_xll.SRS1Splines.Functions25.OneWay_Spline($D$77:$D$81,T$77:T$81,$D116)</f>
        <v>8.3603923182929094</v>
      </c>
      <c r="U116" s="42">
        <f>_xll.SRS1Splines.Functions25.OneWay_Spline($D$77:$D$81,U$77:U$81,$D116)</f>
        <v>17.299362519880901</v>
      </c>
      <c r="V116" s="42">
        <f>_xll.SRS1Splines.Functions25.OneWay_Spline($D$77:$D$81,V$77:V$81,$D116)</f>
        <v>118.392465624206</v>
      </c>
      <c r="W116" s="42">
        <f>_xll.SRS1Splines.Functions25.OneWay_Spline($D$77:$D$81,W$77:W$81,$D116)</f>
        <v>53.779231627158303</v>
      </c>
      <c r="X116" s="42">
        <f>_xll.SRS1Splines.Functions25.OneWay_Spline($D$77:$D$81,X$77:X$81,$D116)</f>
        <v>5.2487176591990998</v>
      </c>
      <c r="Y116" s="42">
        <f>_xll.SRS1Splines.Functions25.OneWay_Spline($D$77:$D$81,Y$77:Y$81,$D116)</f>
        <v>5.7204753393960903</v>
      </c>
      <c r="Z116" s="42">
        <f>_xll.SRS1Splines.Functions25.OneWay_Spline($D$83:$D$86,Z$83:Z$86,$D116)</f>
        <v>11.1440575068849</v>
      </c>
      <c r="AB116" s="52">
        <f t="shared" ref="AB116:AB117" si="17">AB115+0.2</f>
        <v>1.5249999999999999</v>
      </c>
      <c r="AC116" s="42">
        <f>_xll.SRS1Splines.Functions25.OneWay_Spline($D$77:$D$81,AC$77:AC$81,AB116)</f>
        <v>5.6277874674633903</v>
      </c>
      <c r="AD116" s="42">
        <f>_xll.SRS1Splines.Functions25.OneWay_Spline($D$77:$D$81,AD$77:AD$81,$D116)</f>
        <v>9.0216366556167191</v>
      </c>
      <c r="AE116" s="42">
        <f>_xll.SRS1Splines.Functions25.OneWay_Spline($D$77:$D$81,AE$77:AE$81,$D116)</f>
        <v>8.5603713420937897</v>
      </c>
      <c r="AF116" s="42">
        <f>_xll.SRS1Splines.Functions25.OneWay_Spline($D$77:$D$81,AF$77:AF$81,$D116)</f>
        <v>30.205598803320999</v>
      </c>
      <c r="AG116" s="42">
        <f>_xll.SRS1Splines.Functions25.OneWay_Spline($D$77:$D$81,AG$77:AG$81,$D116)</f>
        <v>30.723095750915199</v>
      </c>
      <c r="AH116" s="42">
        <f>_xll.SRS1Splines.Functions25.OneWay_Spline($D$77:$D$81,AH$77:AH$81,$D116)</f>
        <v>395.23373168641001</v>
      </c>
      <c r="AI116" s="42">
        <f>_xll.SRS1Splines.Functions25.OneWay_Spline($D$77:$D$81,AI$77:AI$81,$D116)</f>
        <v>56.969219034917302</v>
      </c>
      <c r="AJ116" s="42">
        <f>_xll.SRS1Splines.Functions25.OneWay_Spline($D$77:$D$81,AJ$77:AJ$81,$D116)</f>
        <v>6.3473271612205098</v>
      </c>
      <c r="AK116" s="42">
        <f>_xll.SRS1Splines.Functions25.OneWay_Spline($D$77:$D$81,AK$77:AK$81,$D116)</f>
        <v>6.4345800023909003</v>
      </c>
      <c r="AL116" s="42">
        <f>_xll.SRS1Splines.Functions25.OneWay_Spline($D$83:$D$86,AL$83:AL$86,$D116)</f>
        <v>22.505847708373398</v>
      </c>
    </row>
    <row r="117" spans="4:38">
      <c r="D117" s="52">
        <f t="shared" si="15"/>
        <v>1.7249999999999999</v>
      </c>
      <c r="E117" s="42">
        <f>_xll.SRS1Splines.Functions25.OneWay_Spline($D$77:$D$81,$E$77:$E$81,D117)</f>
        <v>3.6333429260357599</v>
      </c>
      <c r="F117" s="42">
        <f>_xll.SRS1Splines.Functions25.OneWay_Spline($D$77:$D$81,F$77:F$81,$D117)</f>
        <v>7.2593036586187099</v>
      </c>
      <c r="G117" s="42">
        <f>_xll.SRS1Splines.Functions25.OneWay_Spline($D$77:$D$81,G$77:G$81,$D117)</f>
        <v>6.8832427229639697</v>
      </c>
      <c r="H117" s="42">
        <f>_xll.SRS1Splines.Functions25.OneWay_Spline($D$77:$D$81,H$77:H$81,$D117)</f>
        <v>18.350715238389199</v>
      </c>
      <c r="I117" s="42">
        <f>_xll.SRS1Splines.Functions25.OneWay_Spline($D$77:$D$81,I$77:I$81,$D117)</f>
        <v>23.871197949820701</v>
      </c>
      <c r="J117" s="42">
        <f>_xll.SRS1Splines.Functions25.OneWay_Spline($D$77:$D$81,J$77:J$81,$D117)</f>
        <v>270.63501564767103</v>
      </c>
      <c r="K117" s="42">
        <f>_xll.SRS1Splines.Functions25.OneWay_Spline($D$77:$D$81,K$77:K$81,$D117)</f>
        <v>55.8587102422998</v>
      </c>
      <c r="L117" s="42">
        <f>_xll.SRS1Splines.Functions25.OneWay_Spline($D$77:$D$81,L$77:L$81,$D117)</f>
        <v>5.7235366412081001</v>
      </c>
      <c r="M117" s="42">
        <f>_xll.SRS1Splines.Functions25.OneWay_Spline($D$77:$D$81,M$77:M$81,$D117)</f>
        <v>6.0219725408258098</v>
      </c>
      <c r="N117" s="42">
        <f>_xll.SRS1Splines.Functions25.OneWay_Spline(($D$83:$D$86),N$83:N$86,$D117)</f>
        <v>15.8303842478216</v>
      </c>
      <c r="P117" s="52">
        <f t="shared" si="16"/>
        <v>1.7249999999999999</v>
      </c>
      <c r="Q117" s="42">
        <f>_xll.SRS1Splines.Functions25.OneWay_Spline($D$77:$D$81,Q$77:Q$81,P117)</f>
        <v>2.0940892524677999</v>
      </c>
      <c r="R117" s="42">
        <f>_xll.SRS1Splines.Functions25.OneWay_Spline($D$77:$D$81,R$77:R$81,$D117)</f>
        <v>5.7371187863093196</v>
      </c>
      <c r="S117" s="42">
        <f>_xll.SRS1Splines.Functions25.OneWay_Spline($D$77:$D$81,S$77:S$81,$D117)</f>
        <v>5.48554389895033</v>
      </c>
      <c r="T117" s="42">
        <f>_xll.SRS1Splines.Functions25.OneWay_Spline($D$77:$D$81,T$77:T$81,$D117)</f>
        <v>7.8686405841648304</v>
      </c>
      <c r="U117" s="42">
        <f>_xll.SRS1Splines.Functions25.OneWay_Spline($D$77:$D$81,U$77:U$81,$D117)</f>
        <v>16.864005104372499</v>
      </c>
      <c r="V117" s="42">
        <f>_xll.SRS1Splines.Functions25.OneWay_Spline($D$77:$D$81,V$77:V$81,$D117)</f>
        <v>119.51375081968099</v>
      </c>
      <c r="W117" s="42">
        <f>_xll.SRS1Splines.Functions25.OneWay_Spline($D$77:$D$81,W$77:W$81,$D117)</f>
        <v>53.445676111343801</v>
      </c>
      <c r="X117" s="42">
        <f>_xll.SRS1Splines.Functions25.OneWay_Spline($D$77:$D$81,X$77:X$81,$D117)</f>
        <v>5.1771851891164804</v>
      </c>
      <c r="Y117" s="42">
        <f>_xll.SRS1Splines.Functions25.OneWay_Spline($D$77:$D$81,Y$77:Y$81,$D117)</f>
        <v>5.6797475736117704</v>
      </c>
      <c r="Z117" s="42">
        <f>_xll.SRS1Splines.Functions25.OneWay_Spline($D$83:$D$86,Z$83:Z$86,$D117)</f>
        <v>10.822497761746099</v>
      </c>
      <c r="AB117" s="52">
        <f t="shared" si="17"/>
        <v>1.7249999999999999</v>
      </c>
      <c r="AC117" s="42">
        <f>_xll.SRS1Splines.Functions25.OneWay_Spline($D$77:$D$81,AC$77:AC$81,AB117)</f>
        <v>5.17259659960372</v>
      </c>
      <c r="AD117" s="42">
        <f>_xll.SRS1Splines.Functions25.OneWay_Spline($D$77:$D$81,AD$77:AD$81,$D117)</f>
        <v>8.9239509740976004</v>
      </c>
      <c r="AE117" s="42">
        <f>_xll.SRS1Splines.Functions25.OneWay_Spline($D$77:$D$81,AE$77:AE$81,$D117)</f>
        <v>8.2977356758643293</v>
      </c>
      <c r="AF117" s="42">
        <f>_xll.SRS1Splines.Functions25.OneWay_Spline($D$77:$D$81,AF$77:AF$81,$D117)</f>
        <v>29.482100058671101</v>
      </c>
      <c r="AG117" s="42">
        <f>_xll.SRS1Splines.Functions25.OneWay_Spline($D$77:$D$81,AG$77:AG$81,$D117)</f>
        <v>30.088642153025098</v>
      </c>
      <c r="AH117" s="42">
        <f>_xll.SRS1Splines.Functions25.OneWay_Spline($D$77:$D$81,AH$77:AH$81,$D117)</f>
        <v>408.032235245724</v>
      </c>
      <c r="AI117" s="42">
        <f>_xll.SRS1Splines.Functions25.OneWay_Spline($D$77:$D$81,AI$77:AI$81,$D117)</f>
        <v>56.327116644316803</v>
      </c>
      <c r="AJ117" s="42">
        <f>_xll.SRS1Splines.Functions25.OneWay_Spline($D$77:$D$81,AJ$77:AJ$81,$D117)</f>
        <v>6.2698880932997199</v>
      </c>
      <c r="AK117" s="42">
        <f>_xll.SRS1Splines.Functions25.OneWay_Spline($D$77:$D$81,AK$77:AK$81,$D117)</f>
        <v>6.3736652541554797</v>
      </c>
      <c r="AL117" s="42">
        <f>_xll.SRS1Splines.Functions25.OneWay_Spline($D$83:$D$86,AL$83:AL$86,$D117)</f>
        <v>23.2317800379716</v>
      </c>
    </row>
    <row r="118" spans="4:38">
      <c r="D118" s="42">
        <v>2</v>
      </c>
      <c r="E118" s="42">
        <f>_xll.SRS1Splines.Functions25.OneWay_Spline($D$77:$D$81,$E$77:$E$81,D118)</f>
        <v>3.22989545813398</v>
      </c>
      <c r="F118" s="42">
        <f>_xll.SRS1Splines.Functions25.OneWay_Spline($D$77:$D$81,F$77:F$81,$D118)</f>
        <v>7.1809490075753599</v>
      </c>
      <c r="G118" s="42">
        <f>_xll.SRS1Splines.Functions25.OneWay_Spline($D$77:$D$81,G$77:G$81,$D118)</f>
        <v>6.4899558535521198</v>
      </c>
      <c r="H118" s="42">
        <f>_xll.SRS1Splines.Functions25.OneWay_Spline($D$77:$D$81,H$77:H$81,$D118)</f>
        <v>17.3148012860423</v>
      </c>
      <c r="I118" s="42">
        <f>_xll.SRS1Splines.Functions25.OneWay_Spline($D$77:$D$81,I$77:I$81,$D118)</f>
        <v>23.056520537254499</v>
      </c>
      <c r="J118" s="42">
        <f>_xll.SRS1Splines.Functions25.OneWay_Spline($D$77:$D$81,J$77:J$81,$D118)</f>
        <v>281.68752530556401</v>
      </c>
      <c r="K118" s="42">
        <f>_xll.SRS1Splines.Functions25.OneWay_Spline($D$77:$D$81,K$77:K$81,$D118)</f>
        <v>55.343927641223097</v>
      </c>
      <c r="L118" s="42">
        <f>_xll.SRS1Splines.Functions25.OneWay_Spline($D$77:$D$81,L$77:L$81,$D118)</f>
        <v>5.5898103090646103</v>
      </c>
      <c r="M118" s="42">
        <f>_xll.SRS1Splines.Functions25.OneWay_Spline($D$77:$D$81,M$77:M$81,$D118)</f>
        <v>5.9269942146829999</v>
      </c>
      <c r="N118" s="42">
        <f>_xll.SRS1Splines.Functions25.OneWay_Spline(($D$83:$D$86),N$83:N$86,$D118)</f>
        <v>16.023462503655001</v>
      </c>
      <c r="P118" s="42">
        <v>2</v>
      </c>
      <c r="Q118" s="42">
        <f>_xll.SRS1Splines.Functions25.OneWay_Spline($D$77:$D$81,Q$77:Q$81,P118)</f>
        <v>1.87743199529419</v>
      </c>
      <c r="R118" s="42">
        <f>_xll.SRS1Splines.Functions25.OneWay_Spline($D$77:$D$81,R$77:R$81,$D118)</f>
        <v>5.7243675602479396</v>
      </c>
      <c r="S118" s="42">
        <f>_xll.SRS1Splines.Functions25.OneWay_Spline($D$77:$D$81,S$77:S$81,$D118)</f>
        <v>5.05034143790113</v>
      </c>
      <c r="T118" s="42">
        <f>_xll.SRS1Splines.Functions25.OneWay_Spline($D$77:$D$81,T$77:T$81,$D118)</f>
        <v>7.229187704179</v>
      </c>
      <c r="U118" s="42">
        <f>_xll.SRS1Splines.Functions25.OneWay_Spline($D$77:$D$81,U$77:U$81,$D118)</f>
        <v>16.209910302071101</v>
      </c>
      <c r="V118" s="42">
        <f>_xll.SRS1Splines.Functions25.OneWay_Spline($D$77:$D$81,V$77:V$81,$D118)</f>
        <v>121.55377282674201</v>
      </c>
      <c r="W118" s="42">
        <f>_xll.SRS1Splines.Functions25.OneWay_Spline($D$77:$D$81,W$77:W$81,$D118)</f>
        <v>52.847440896853499</v>
      </c>
      <c r="X118" s="42">
        <f>_xll.SRS1Splines.Functions25.OneWay_Spline($D$77:$D$81,X$77:X$81,$D118)</f>
        <v>5.0488873942640904</v>
      </c>
      <c r="Y118" s="42">
        <f>_xll.SRS1Splines.Functions25.OneWay_Spline($D$77:$D$81,Y$77:Y$81,$D118)</f>
        <v>5.6064280656076697</v>
      </c>
      <c r="Z118" s="42">
        <f>_xll.SRS1Splines.Functions25.OneWay_Spline($D$83:$D$86,Z$83:Z$86,$D118)</f>
        <v>10.3364405461153</v>
      </c>
      <c r="AB118" s="42">
        <v>2</v>
      </c>
      <c r="AC118" s="42">
        <f>_xll.SRS1Splines.Functions25.OneWay_Spline($D$77:$D$81,AC$77:AC$81,AB118)</f>
        <v>4.5823589209737596</v>
      </c>
      <c r="AD118" s="42">
        <f>_xll.SRS1Splines.Functions25.OneWay_Spline($D$77:$D$81,AD$77:AD$81,$D118)</f>
        <v>8.8095628065082394</v>
      </c>
      <c r="AE118" s="42">
        <f>_xll.SRS1Splines.Functions25.OneWay_Spline($D$77:$D$81,AE$77:AE$81,$D118)</f>
        <v>7.9594657361353898</v>
      </c>
      <c r="AF118" s="42">
        <f>_xll.SRS1Splines.Functions25.OneWay_Spline($D$77:$D$81,AF$77:AF$81,$D118)</f>
        <v>28.1844976921438</v>
      </c>
      <c r="AG118" s="42">
        <f>_xll.SRS1Splines.Functions25.OneWay_Spline($D$77:$D$81,AG$77:AG$81,$D118)</f>
        <v>28.950743164033099</v>
      </c>
      <c r="AH118" s="42">
        <f>_xll.SRS1Splines.Functions25.OneWay_Spline($D$77:$D$81,AH$77:AH$81,$D118)</f>
        <v>424.67486076696002</v>
      </c>
      <c r="AI118" s="42">
        <f>_xll.SRS1Splines.Functions25.OneWay_Spline($D$77:$D$81,AI$77:AI$81,$D118)</f>
        <v>55.492154214253802</v>
      </c>
      <c r="AJ118" s="42">
        <f>_xll.SRS1Splines.Functions25.OneWay_Spline($D$77:$D$81,AJ$77:AJ$81,$D118)</f>
        <v>6.13073322386514</v>
      </c>
      <c r="AK118" s="42">
        <f>_xll.SRS1Splines.Functions25.OneWay_Spline($D$77:$D$81,AK$77:AK$81,$D118)</f>
        <v>6.2644140328490003</v>
      </c>
      <c r="AL118" s="42">
        <f>_xll.SRS1Splines.Functions25.OneWay_Spline($D$83:$D$86,AL$83:AL$86,$D118)</f>
        <v>24.175751327995499</v>
      </c>
    </row>
    <row r="119" spans="4:38">
      <c r="D119" s="42">
        <f>D118+0.25</f>
        <v>2.25</v>
      </c>
      <c r="E119" s="42">
        <f>_xll.SRS1Splines.Functions25.OneWay_Spline($D$77:$D$81,$E$77:$E$81,D119)</f>
        <v>2.88781683977186</v>
      </c>
      <c r="F119" s="42">
        <f>_xll.SRS1Splines.Functions25.OneWay_Spline($D$77:$D$81,F$77:F$81,$D119)</f>
        <v>7.1215401752922096</v>
      </c>
      <c r="G119" s="42">
        <f>_xll.SRS1Splines.Functions25.OneWay_Spline($D$77:$D$81,G$77:G$81,$D119)</f>
        <v>6.1551057312844</v>
      </c>
      <c r="H119" s="42">
        <f>_xll.SRS1Splines.Functions25.OneWay_Spline($D$77:$D$81,H$77:H$81,$D119)</f>
        <v>16.2829810655711</v>
      </c>
      <c r="I119" s="42">
        <f>_xll.SRS1Splines.Functions25.OneWay_Spline($D$77:$D$81,I$77:I$81,$D119)</f>
        <v>22.149789376220799</v>
      </c>
      <c r="J119" s="42">
        <f>_xll.SRS1Splines.Functions25.OneWay_Spline($D$77:$D$81,J$77:J$81,$D119)</f>
        <v>291.09779169926497</v>
      </c>
      <c r="K119" s="42">
        <f>_xll.SRS1Splines.Functions25.OneWay_Spline($D$77:$D$81,K$77:K$81,$D119)</f>
        <v>54.771913522242002</v>
      </c>
      <c r="L119" s="42">
        <f>_xll.SRS1Splines.Functions25.OneWay_Spline($D$77:$D$81,L$77:L$81,$D119)</f>
        <v>5.4410325815660796</v>
      </c>
      <c r="M119" s="42">
        <f>_xll.SRS1Splines.Functions25.OneWay_Spline($D$77:$D$81,M$77:M$81,$D119)</f>
        <v>5.8214565693988698</v>
      </c>
      <c r="N119" s="42">
        <f>_xll.SRS1Splines.Functions25.OneWay_Spline(($D$83:$D$86),N$83:N$86,$D119)</f>
        <v>16.187852119992101</v>
      </c>
      <c r="P119" s="42">
        <f>P118+0.25</f>
        <v>2.25</v>
      </c>
      <c r="Q119" s="42">
        <f>_xll.SRS1Splines.Functions25.OneWay_Spline($D$77:$D$81,Q$77:Q$81,P119)</f>
        <v>1.69440020348621</v>
      </c>
      <c r="R119" s="42">
        <f>_xll.SRS1Splines.Functions25.OneWay_Spline($D$77:$D$81,R$77:R$81,$D119)</f>
        <v>5.7092475293451201</v>
      </c>
      <c r="S119" s="42">
        <f>_xll.SRS1Splines.Functions25.OneWay_Spline($D$77:$D$81,S$77:S$81,$D119)</f>
        <v>4.6798037753764099</v>
      </c>
      <c r="T119" s="42">
        <f>_xll.SRS1Splines.Functions25.OneWay_Spline($D$77:$D$81,T$77:T$81,$D119)</f>
        <v>6.6847482842514898</v>
      </c>
      <c r="U119" s="42">
        <f>_xll.SRS1Splines.Functions25.OneWay_Spline($D$77:$D$81,U$77:U$81,$D119)</f>
        <v>15.5683788350235</v>
      </c>
      <c r="V119" s="42">
        <f>_xll.SRS1Splines.Functions25.OneWay_Spline($D$77:$D$81,V$77:V$81,$D119)</f>
        <v>123.860049582812</v>
      </c>
      <c r="W119" s="42">
        <f>_xll.SRS1Splines.Functions25.OneWay_Spline($D$77:$D$81,W$77:W$81,$D119)</f>
        <v>52.182696229018198</v>
      </c>
      <c r="X119" s="42">
        <f>_xll.SRS1Splines.Functions25.OneWay_Spline($D$77:$D$81,X$77:X$81,$D119)</f>
        <v>4.9063210773634296</v>
      </c>
      <c r="Y119" s="42">
        <f>_xll.SRS1Splines.Functions25.OneWay_Spline($D$77:$D$81,Y$77:Y$81,$D119)</f>
        <v>5.5245844429368098</v>
      </c>
      <c r="Z119" s="42">
        <f>_xll.SRS1Splines.Functions25.OneWay_Spline($D$83:$D$86,Z$83:Z$86,$D119)</f>
        <v>9.8584449107199603</v>
      </c>
      <c r="AB119" s="42">
        <f>AB118+0.25</f>
        <v>2.25</v>
      </c>
      <c r="AC119" s="42">
        <f>_xll.SRS1Splines.Functions25.OneWay_Spline($D$77:$D$81,AC$77:AC$81,AB119)</f>
        <v>4.0812334760575197</v>
      </c>
      <c r="AD119" s="42">
        <f>_xll.SRS1Splines.Functions25.OneWay_Spline($D$77:$D$81,AD$77:AD$81,$D119)</f>
        <v>8.7228332075246104</v>
      </c>
      <c r="AE119" s="42">
        <f>_xll.SRS1Splines.Functions25.OneWay_Spline($D$77:$D$81,AE$77:AE$81,$D119)</f>
        <v>7.6741998750815004</v>
      </c>
      <c r="AF119" s="42">
        <f>_xll.SRS1Splines.Functions25.OneWay_Spline($D$77:$D$81,AF$77:AF$81,$D119)</f>
        <v>26.742632965316499</v>
      </c>
      <c r="AG119" s="42">
        <f>_xll.SRS1Splines.Functions25.OneWay_Spline($D$77:$D$81,AG$77:AG$81,$D119)</f>
        <v>27.6863370121619</v>
      </c>
      <c r="AH119" s="42">
        <f>_xll.SRS1Splines.Functions25.OneWay_Spline($D$77:$D$81,AH$77:AH$81,$D119)</f>
        <v>438.84463256477198</v>
      </c>
      <c r="AI119" s="42">
        <f>_xll.SRS1Splines.Functions25.OneWay_Spline($D$77:$D$81,AI$77:AI$81,$D119)</f>
        <v>54.781255138946101</v>
      </c>
      <c r="AJ119" s="42">
        <f>_xll.SRS1Splines.Functions25.OneWay_Spline($D$77:$D$81,AJ$77:AJ$81,$D119)</f>
        <v>5.9757440857687296</v>
      </c>
      <c r="AK119" s="42">
        <f>_xll.SRS1Splines.Functions25.OneWay_Spline($D$77:$D$81,AK$77:AK$81,$D119)</f>
        <v>6.1430166876929704</v>
      </c>
      <c r="AL119" s="42">
        <f>_xll.SRS1Splines.Functions25.OneWay_Spline($D$83:$D$86,AL$83:AL$86,$D119)</f>
        <v>24.979462121479202</v>
      </c>
    </row>
    <row r="120" spans="4:38">
      <c r="D120" s="42">
        <f t="shared" ref="D120:D138" si="18">D119+0.25</f>
        <v>2.5</v>
      </c>
      <c r="E120" s="42">
        <f>_xll.SRS1Splines.Functions25.OneWay_Spline($D$77:$D$81,$E$77:$E$81,D120)</f>
        <v>2.5688786517294799</v>
      </c>
      <c r="F120" s="42">
        <f>_xll.SRS1Splines.Functions25.OneWay_Spline($D$77:$D$81,F$77:F$81,$D120)</f>
        <v>7.0714625732106002</v>
      </c>
      <c r="G120" s="42">
        <f>_xll.SRS1Splines.Functions25.OneWay_Spline($D$77:$D$81,G$77:G$81,$D120)</f>
        <v>5.84185884271138</v>
      </c>
      <c r="H120" s="42">
        <f>_xll.SRS1Splines.Functions25.OneWay_Spline($D$77:$D$81,H$77:H$81,$D120)</f>
        <v>15.1843829397436</v>
      </c>
      <c r="I120" s="42">
        <f>_xll.SRS1Splines.Functions25.OneWay_Spline($D$77:$D$81,I$77:I$81,$D120)</f>
        <v>21.1110529540084</v>
      </c>
      <c r="J120" s="42">
        <f>_xll.SRS1Splines.Functions25.OneWay_Spline($D$77:$D$81,J$77:J$81,$D120)</f>
        <v>299.90094413208197</v>
      </c>
      <c r="K120" s="42">
        <f>_xll.SRS1Splines.Functions25.OneWay_Spline($D$77:$D$81,K$77:K$81,$D120)</f>
        <v>54.117792113455103</v>
      </c>
      <c r="L120" s="42">
        <f>_xll.SRS1Splines.Functions25.OneWay_Spline($D$77:$D$81,L$77:L$81,$D120)</f>
        <v>5.2706687832607102</v>
      </c>
      <c r="M120" s="42">
        <f>_xll.SRS1Splines.Functions25.OneWay_Spline($D$77:$D$81,M$77:M$81,$D120)</f>
        <v>5.7007699798155702</v>
      </c>
      <c r="N120" s="42">
        <f>_xll.SRS1Splines.Functions25.OneWay_Spline(($D$83:$D$86),N$83:N$86,$D120)</f>
        <v>16.34163595463</v>
      </c>
      <c r="P120" s="42">
        <f t="shared" ref="P120:P138" si="19">P119+0.25</f>
        <v>2.5</v>
      </c>
      <c r="Q120" s="42">
        <f>_xll.SRS1Splines.Functions25.OneWay_Spline($D$77:$D$81,Q$77:Q$81,P120)</f>
        <v>1.5242559945960801</v>
      </c>
      <c r="R120" s="42">
        <f>_xll.SRS1Splines.Functions25.OneWay_Spline($D$77:$D$81,R$77:R$81,$D120)</f>
        <v>5.6907674915750004</v>
      </c>
      <c r="S120" s="42">
        <f>_xll.SRS1Splines.Functions25.OneWay_Spline($D$77:$D$81,S$77:S$81,$D120)</f>
        <v>4.3331717684984401</v>
      </c>
      <c r="T120" s="42">
        <f>_xll.SRS1Splines.Functions25.OneWay_Spline($D$77:$D$81,T$77:T$81,$D120)</f>
        <v>6.1754339881902602</v>
      </c>
      <c r="U120" s="42">
        <f>_xll.SRS1Splines.Functions25.OneWay_Spline($D$77:$D$81,U$77:U$81,$D120)</f>
        <v>14.891184581994001</v>
      </c>
      <c r="V120" s="42">
        <f>_xll.SRS1Splines.Functions25.OneWay_Spline($D$77:$D$81,V$77:V$81,$D120)</f>
        <v>126.546716260498</v>
      </c>
      <c r="W120" s="42">
        <f>_xll.SRS1Splines.Functions25.OneWay_Spline($D$77:$D$81,W$77:W$81,$D120)</f>
        <v>51.422533666278298</v>
      </c>
      <c r="X120" s="42">
        <f>_xll.SRS1Splines.Functions25.OneWay_Spline($D$77:$D$81,X$77:X$81,$D120)</f>
        <v>4.7432845990160697</v>
      </c>
      <c r="Y120" s="42">
        <f>_xll.SRS1Splines.Functions25.OneWay_Spline($D$77:$D$81,Y$77:Y$81,$D120)</f>
        <v>5.4305267343589696</v>
      </c>
      <c r="Z120" s="42">
        <f>_xll.SRS1Splines.Functions25.OneWay_Spline($D$83:$D$86,Z$83:Z$86,$D120)</f>
        <v>9.3541857788743297</v>
      </c>
      <c r="AB120" s="42">
        <f t="shared" ref="AB120:AB138" si="20">AB119+0.25</f>
        <v>2.5</v>
      </c>
      <c r="AC120" s="42">
        <f>_xll.SRS1Splines.Functions25.OneWay_Spline($D$77:$D$81,AC$77:AC$81,AB120)</f>
        <v>3.6135013088628698</v>
      </c>
      <c r="AD120" s="42">
        <f>_xll.SRS1Splines.Functions25.OneWay_Spline($D$77:$D$81,AD$77:AD$81,$D120)</f>
        <v>8.6497260586431093</v>
      </c>
      <c r="AE120" s="42">
        <f>_xll.SRS1Splines.Functions25.OneWay_Spline($D$77:$D$81,AE$77:AE$81,$D120)</f>
        <v>7.4094026174472596</v>
      </c>
      <c r="AF120" s="42">
        <f>_xll.SRS1Splines.Functions25.OneWay_Spline($D$77:$D$81,AF$77:AF$81,$D120)</f>
        <v>25.093802009758001</v>
      </c>
      <c r="AG120" s="42">
        <f>_xll.SRS1Splines.Functions25.OneWay_Spline($D$77:$D$81,AG$77:AG$81,$D120)</f>
        <v>26.2404371542804</v>
      </c>
      <c r="AH120" s="42">
        <f>_xll.SRS1Splines.Functions25.OneWay_Spline($D$77:$D$81,AH$77:AH$81,$D120)</f>
        <v>452.10022553691903</v>
      </c>
      <c r="AI120" s="42">
        <f>_xll.SRS1Splines.Functions25.OneWay_Spline($D$77:$D$81,AI$77:AI$81,$D120)</f>
        <v>54.116220520109898</v>
      </c>
      <c r="AJ120" s="42">
        <f>_xll.SRS1Splines.Functions25.OneWay_Spline($D$77:$D$81,AJ$77:AJ$81,$D120)</f>
        <v>5.7980529675053498</v>
      </c>
      <c r="AK120" s="42">
        <f>_xll.SRS1Splines.Functions25.OneWay_Spline($D$77:$D$81,AK$77:AK$81,$D120)</f>
        <v>6.0041938862944502</v>
      </c>
      <c r="AL120" s="42">
        <f>_xll.SRS1Splines.Functions25.OneWay_Spline($D$83:$D$86,AL$83:AL$86,$D120)</f>
        <v>25.7313206057059</v>
      </c>
    </row>
    <row r="121" spans="4:38">
      <c r="D121" s="42">
        <f t="shared" si="18"/>
        <v>2.75</v>
      </c>
      <c r="E121" s="42">
        <f>_xll.SRS1Splines.Functions25.OneWay_Spline($D$77:$D$81,$E$77:$E$81,D121)</f>
        <v>2.27271743302301</v>
      </c>
      <c r="F121" s="42">
        <f>_xll.SRS1Splines.Functions25.OneWay_Spline($D$77:$D$81,F$77:F$81,$D121)</f>
        <v>7.0288499552902302</v>
      </c>
      <c r="G121" s="42">
        <f>_xll.SRS1Splines.Functions25.OneWay_Spline($D$77:$D$81,G$77:G$81,$D121)</f>
        <v>5.5502151878330404</v>
      </c>
      <c r="H121" s="42">
        <f>_xll.SRS1Splines.Functions25.OneWay_Spline($D$77:$D$81,H$77:H$81,$D121)</f>
        <v>14.0374064137837</v>
      </c>
      <c r="I121" s="42">
        <f>_xll.SRS1Splines.Functions25.OneWay_Spline($D$77:$D$81,I$77:I$81,$D121)</f>
        <v>19.965665931622699</v>
      </c>
      <c r="J121" s="42">
        <f>_xll.SRS1Splines.Functions25.OneWay_Spline($D$77:$D$81,J$77:J$81,$D121)</f>
        <v>308.09698260401501</v>
      </c>
      <c r="K121" s="42">
        <f>_xll.SRS1Splines.Functions25.OneWay_Spline($D$77:$D$81,K$77:K$81,$D121)</f>
        <v>53.3979848728235</v>
      </c>
      <c r="L121" s="42">
        <f>_xll.SRS1Splines.Functions25.OneWay_Spline($D$77:$D$81,L$77:L$81,$D121)</f>
        <v>5.0829059743269704</v>
      </c>
      <c r="M121" s="42">
        <f>_xll.SRS1Splines.Functions25.OneWay_Spline($D$77:$D$81,M$77:M$81,$D121)</f>
        <v>5.5679642347929601</v>
      </c>
      <c r="N121" s="42">
        <f>_xll.SRS1Splines.Functions25.OneWay_Spline(($D$83:$D$86),N$83:N$86,$D121)</f>
        <v>16.484814007568801</v>
      </c>
      <c r="P121" s="42">
        <f t="shared" si="19"/>
        <v>2.75</v>
      </c>
      <c r="Q121" s="42">
        <f>_xll.SRS1Splines.Functions25.OneWay_Spline($D$77:$D$81,Q$77:Q$81,P121)</f>
        <v>1.3666331114686601</v>
      </c>
      <c r="R121" s="42">
        <f>_xll.SRS1Splines.Functions25.OneWay_Spline($D$77:$D$81,R$77:R$81,$D121)</f>
        <v>5.6689274469375901</v>
      </c>
      <c r="S121" s="42">
        <f>_xll.SRS1Splines.Functions25.OneWay_Spline($D$77:$D$81,S$77:S$81,$D121)</f>
        <v>4.0104454172672304</v>
      </c>
      <c r="T121" s="42">
        <f>_xll.SRS1Splines.Functions25.OneWay_Spline($D$77:$D$81,T$77:T$81,$D121)</f>
        <v>5.70124481599533</v>
      </c>
      <c r="U121" s="42">
        <f>_xll.SRS1Splines.Functions25.OneWay_Spline($D$77:$D$81,U$77:U$81,$D121)</f>
        <v>14.187040817923499</v>
      </c>
      <c r="V121" s="42">
        <f>_xll.SRS1Splines.Functions25.OneWay_Spline($D$77:$D$81,V$77:V$81,$D121)</f>
        <v>129.56556836449201</v>
      </c>
      <c r="W121" s="42">
        <f>_xll.SRS1Splines.Functions25.OneWay_Spline($D$77:$D$81,W$77:W$81,$D121)</f>
        <v>50.586036787614702</v>
      </c>
      <c r="X121" s="42">
        <f>_xll.SRS1Splines.Functions25.OneWay_Spline($D$77:$D$81,X$77:X$81,$D121)</f>
        <v>4.5638685476320502</v>
      </c>
      <c r="Y121" s="42">
        <f>_xll.SRS1Splines.Functions25.OneWay_Spline($D$77:$D$81,Y$77:Y$81,$D121)</f>
        <v>5.3264344184760199</v>
      </c>
      <c r="Z121" s="42">
        <f>_xll.SRS1Splines.Functions25.OneWay_Spline($D$83:$D$86,Z$83:Z$86,$D121)</f>
        <v>8.8315421995134997</v>
      </c>
      <c r="AB121" s="42">
        <f t="shared" si="20"/>
        <v>2.75</v>
      </c>
      <c r="AC121" s="42">
        <f>_xll.SRS1Splines.Functions25.OneWay_Spline($D$77:$D$81,AC$77:AC$81,AB121)</f>
        <v>3.1788017545773699</v>
      </c>
      <c r="AD121" s="42">
        <f>_xll.SRS1Splines.Functions25.OneWay_Spline($D$77:$D$81,AD$77:AD$81,$D121)</f>
        <v>8.5875168698433306</v>
      </c>
      <c r="AE121" s="42">
        <f>_xll.SRS1Splines.Functions25.OneWay_Spline($D$77:$D$81,AE$77:AE$81,$D121)</f>
        <v>7.1643732882264803</v>
      </c>
      <c r="AF121" s="42">
        <f>_xll.SRS1Splines.Functions25.OneWay_Spline($D$77:$D$81,AF$77:AF$81,$D121)</f>
        <v>23.279398071214501</v>
      </c>
      <c r="AG121" s="42">
        <f>_xll.SRS1Splines.Functions25.OneWay_Spline($D$77:$D$81,AG$77:AG$81,$D121)</f>
        <v>24.649342331590699</v>
      </c>
      <c r="AH121" s="42">
        <f>_xll.SRS1Splines.Functions25.OneWay_Spline($D$77:$D$81,AH$77:AH$81,$D121)</f>
        <v>464.44163968340001</v>
      </c>
      <c r="AI121" s="42">
        <f>_xll.SRS1Splines.Functions25.OneWay_Spline($D$77:$D$81,AI$77:AI$81,$D121)</f>
        <v>53.497050357745202</v>
      </c>
      <c r="AJ121" s="42">
        <f>_xll.SRS1Splines.Functions25.OneWay_Spline($D$77:$D$81,AJ$77:AJ$81,$D121)</f>
        <v>5.6019434010218898</v>
      </c>
      <c r="AK121" s="42">
        <f>_xll.SRS1Splines.Functions25.OneWay_Spline($D$77:$D$81,AK$77:AK$81,$D121)</f>
        <v>5.8514307199019404</v>
      </c>
      <c r="AL121" s="42">
        <f>_xll.SRS1Splines.Functions25.OneWay_Spline($D$83:$D$86,AL$83:AL$86,$D121)</f>
        <v>26.431326780675501</v>
      </c>
    </row>
    <row r="122" spans="4:38">
      <c r="D122" s="42">
        <f t="shared" si="18"/>
        <v>3</v>
      </c>
      <c r="E122" s="42">
        <f>_xll.SRS1Splines.Functions25.OneWay_Spline($D$77:$D$81,$E$77:$E$81,D122)</f>
        <v>1.99896972266868</v>
      </c>
      <c r="F122" s="42">
        <f>_xll.SRS1Splines.Functions25.OneWay_Spline($D$77:$D$81,F$77:F$81,$D122)</f>
        <v>6.99183607549078</v>
      </c>
      <c r="G122" s="42">
        <f>_xll.SRS1Splines.Functions25.OneWay_Spline($D$77:$D$81,G$77:G$81,$D122)</f>
        <v>5.2801747666493997</v>
      </c>
      <c r="H122" s="42">
        <f>_xll.SRS1Splines.Functions25.OneWay_Spline($D$77:$D$81,H$77:H$81,$D122)</f>
        <v>12.860450992915601</v>
      </c>
      <c r="I122" s="42">
        <f>_xll.SRS1Splines.Functions25.OneWay_Spline($D$77:$D$81,I$77:I$81,$D122)</f>
        <v>18.738982970068701</v>
      </c>
      <c r="J122" s="42">
        <f>_xll.SRS1Splines.Functions25.OneWay_Spline($D$77:$D$81,J$77:J$81,$D122)</f>
        <v>315.68590711506403</v>
      </c>
      <c r="K122" s="42">
        <f>_xll.SRS1Splines.Functions25.OneWay_Spline($D$77:$D$81,K$77:K$81,$D122)</f>
        <v>52.628913258308302</v>
      </c>
      <c r="L122" s="42">
        <f>_xll.SRS1Splines.Functions25.OneWay_Spline($D$77:$D$81,L$77:L$81,$D122)</f>
        <v>4.8819312149433296</v>
      </c>
      <c r="M122" s="42">
        <f>_xll.SRS1Splines.Functions25.OneWay_Spline($D$77:$D$81,M$77:M$81,$D122)</f>
        <v>5.4260691231908398</v>
      </c>
      <c r="N122" s="42">
        <f>_xll.SRS1Splines.Functions25.OneWay_Spline(($D$83:$D$86),N$83:N$86,$D122)</f>
        <v>16.6173862788084</v>
      </c>
      <c r="P122" s="42">
        <f t="shared" si="19"/>
        <v>3</v>
      </c>
      <c r="Q122" s="42">
        <f>_xll.SRS1Splines.Functions25.OneWay_Spline($D$77:$D$81,Q$77:Q$81,P122)</f>
        <v>1.2211652969487901</v>
      </c>
      <c r="R122" s="42">
        <f>_xll.SRS1Splines.Functions25.OneWay_Spline($D$77:$D$81,R$77:R$81,$D122)</f>
        <v>5.6437273954328804</v>
      </c>
      <c r="S122" s="42">
        <f>_xll.SRS1Splines.Functions25.OneWay_Spline($D$77:$D$81,S$77:S$81,$D122)</f>
        <v>3.7116247216827798</v>
      </c>
      <c r="T122" s="42">
        <f>_xll.SRS1Splines.Functions25.OneWay_Spline($D$77:$D$81,T$77:T$81,$D122)</f>
        <v>5.2621807676666901</v>
      </c>
      <c r="U122" s="42">
        <f>_xll.SRS1Splines.Functions25.OneWay_Spline($D$77:$D$81,U$77:U$81,$D122)</f>
        <v>13.4646608177526</v>
      </c>
      <c r="V122" s="42">
        <f>_xll.SRS1Splines.Functions25.OneWay_Spline($D$77:$D$81,V$77:V$81,$D122)</f>
        <v>132.868401399486</v>
      </c>
      <c r="W122" s="42">
        <f>_xll.SRS1Splines.Functions25.OneWay_Spline($D$77:$D$81,W$77:W$81,$D122)</f>
        <v>49.692289172008401</v>
      </c>
      <c r="X122" s="42">
        <f>_xll.SRS1Splines.Functions25.OneWay_Spline($D$77:$D$81,X$77:X$81,$D122)</f>
        <v>4.3721635116213902</v>
      </c>
      <c r="Y122" s="42">
        <f>_xll.SRS1Splines.Functions25.OneWay_Spline($D$77:$D$81,Y$77:Y$81,$D122)</f>
        <v>5.2144869738897999</v>
      </c>
      <c r="Z122" s="42">
        <f>_xll.SRS1Splines.Functions25.OneWay_Spline($D$83:$D$86,Z$83:Z$86,$D122)</f>
        <v>8.2983932215725495</v>
      </c>
      <c r="AB122" s="42">
        <f t="shared" si="20"/>
        <v>3</v>
      </c>
      <c r="AC122" s="42">
        <f>_xll.SRS1Splines.Functions25.OneWay_Spline($D$77:$D$81,AC$77:AC$81,AB122)</f>
        <v>2.7767741483885602</v>
      </c>
      <c r="AD122" s="42">
        <f>_xll.SRS1Splines.Functions25.OneWay_Spline($D$77:$D$81,AD$77:AD$81,$D122)</f>
        <v>8.5334811511048301</v>
      </c>
      <c r="AE122" s="42">
        <f>_xll.SRS1Splines.Functions25.OneWay_Spline($D$77:$D$81,AE$77:AE$81,$D122)</f>
        <v>6.9384112124129098</v>
      </c>
      <c r="AF122" s="42">
        <f>_xll.SRS1Splines.Functions25.OneWay_Spline($D$77:$D$81,AF$77:AF$81,$D122)</f>
        <v>21.3408143954324</v>
      </c>
      <c r="AG122" s="42">
        <f>_xll.SRS1Splines.Functions25.OneWay_Spline($D$77:$D$81,AG$77:AG$81,$D122)</f>
        <v>22.949351285294899</v>
      </c>
      <c r="AH122" s="42">
        <f>_xll.SRS1Splines.Functions25.OneWay_Spline($D$77:$D$81,AH$77:AH$81,$D122)</f>
        <v>475.86887500421699</v>
      </c>
      <c r="AI122" s="42">
        <f>_xll.SRS1Splines.Functions25.OneWay_Spline($D$77:$D$81,AI$77:AI$81,$D122)</f>
        <v>52.923744651851898</v>
      </c>
      <c r="AJ122" s="42">
        <f>_xll.SRS1Splines.Functions25.OneWay_Spline($D$77:$D$81,AJ$77:AJ$81,$D122)</f>
        <v>5.3916989182652602</v>
      </c>
      <c r="AK122" s="42">
        <f>_xll.SRS1Splines.Functions25.OneWay_Spline($D$77:$D$81,AK$77:AK$81,$D122)</f>
        <v>5.6882122797639303</v>
      </c>
      <c r="AL122" s="42">
        <f>_xll.SRS1Splines.Functions25.OneWay_Spline($D$83:$D$86,AL$83:AL$86,$D122)</f>
        <v>27.079480646388198</v>
      </c>
    </row>
    <row r="123" spans="4:38">
      <c r="D123" s="42">
        <f t="shared" si="18"/>
        <v>3.25</v>
      </c>
      <c r="E123" s="42">
        <f>_xll.SRS1Splines.Functions25.OneWay_Spline($D$77:$D$81,$E$77:$E$81,D123)</f>
        <v>1.7472720596826601</v>
      </c>
      <c r="F123" s="42">
        <f>_xll.SRS1Splines.Functions25.OneWay_Spline($D$77:$D$81,F$77:F$81,$D123)</f>
        <v>6.95855468777195</v>
      </c>
      <c r="G123" s="42">
        <f>_xll.SRS1Splines.Functions25.OneWay_Spline($D$77:$D$81,G$77:G$81,$D123)</f>
        <v>5.0317375791604499</v>
      </c>
      <c r="H123" s="42">
        <f>_xll.SRS1Splines.Functions25.OneWay_Spline($D$77:$D$81,H$77:H$81,$D123)</f>
        <v>11.671916182363001</v>
      </c>
      <c r="I123" s="42">
        <f>_xll.SRS1Splines.Functions25.OneWay_Spline($D$77:$D$81,I$77:I$81,$D123)</f>
        <v>17.4563587303515</v>
      </c>
      <c r="J123" s="42">
        <f>_xll.SRS1Splines.Functions25.OneWay_Spline($D$77:$D$81,J$77:J$81,$D123)</f>
        <v>322.66771766522999</v>
      </c>
      <c r="K123" s="42">
        <f>_xll.SRS1Splines.Functions25.OneWay_Spline($D$77:$D$81,K$77:K$81,$D123)</f>
        <v>51.826998727870702</v>
      </c>
      <c r="L123" s="42">
        <f>_xll.SRS1Splines.Functions25.OneWay_Spline($D$77:$D$81,L$77:L$81,$D123)</f>
        <v>4.6719315652882401</v>
      </c>
      <c r="M123" s="42">
        <f>_xll.SRS1Splines.Functions25.OneWay_Spline($D$77:$D$81,M$77:M$81,$D123)</f>
        <v>5.27811443386907</v>
      </c>
      <c r="N123" s="42">
        <f>_xll.SRS1Splines.Functions25.OneWay_Spline(($D$83:$D$86),N$83:N$86,$D123)</f>
        <v>16.739352768348802</v>
      </c>
      <c r="P123" s="42">
        <f t="shared" si="19"/>
        <v>3.25</v>
      </c>
      <c r="Q123" s="42">
        <f>_xll.SRS1Splines.Functions25.OneWay_Spline($D$77:$D$81,Q$77:Q$81,P123)</f>
        <v>1.0874862938812999</v>
      </c>
      <c r="R123" s="42">
        <f>_xll.SRS1Splines.Functions25.OneWay_Spline($D$77:$D$81,R$77:R$81,$D123)</f>
        <v>5.6151673370608801</v>
      </c>
      <c r="S123" s="42">
        <f>_xll.SRS1Splines.Functions25.OneWay_Spline($D$77:$D$81,S$77:S$81,$D123)</f>
        <v>3.43670968174508</v>
      </c>
      <c r="T123" s="42">
        <f>_xll.SRS1Splines.Functions25.OneWay_Spline($D$77:$D$81,T$77:T$81,$D123)</f>
        <v>4.8582418432043397</v>
      </c>
      <c r="U123" s="42">
        <f>_xll.SRS1Splines.Functions25.OneWay_Spline($D$77:$D$81,U$77:U$81,$D123)</f>
        <v>12.7327578564222</v>
      </c>
      <c r="V123" s="42">
        <f>_xll.SRS1Splines.Functions25.OneWay_Spline($D$77:$D$81,V$77:V$81,$D123)</f>
        <v>136.407010870172</v>
      </c>
      <c r="W123" s="42">
        <f>_xll.SRS1Splines.Functions25.OneWay_Spline($D$77:$D$81,W$77:W$81,$D123)</f>
        <v>48.760374398440199</v>
      </c>
      <c r="X123" s="42">
        <f>_xll.SRS1Splines.Functions25.OneWay_Spline($D$77:$D$81,X$77:X$81,$D123)</f>
        <v>4.1722600793941496</v>
      </c>
      <c r="Y123" s="42">
        <f>_xll.SRS1Splines.Functions25.OneWay_Spline($D$77:$D$81,Y$77:Y$81,$D123)</f>
        <v>5.0968638792021697</v>
      </c>
      <c r="Z123" s="42">
        <f>_xll.SRS1Splines.Functions25.OneWay_Spline($D$83:$D$86,Z$83:Z$86,$D123)</f>
        <v>7.76261789398656</v>
      </c>
      <c r="AB123" s="42">
        <f t="shared" si="20"/>
        <v>3.25</v>
      </c>
      <c r="AC123" s="42">
        <f>_xll.SRS1Splines.Functions25.OneWay_Spline($D$77:$D$81,AC$77:AC$81,AB123)</f>
        <v>2.40705782548401</v>
      </c>
      <c r="AD123" s="42">
        <f>_xll.SRS1Splines.Functions25.OneWay_Spline($D$77:$D$81,AD$77:AD$81,$D123)</f>
        <v>8.4848944124071899</v>
      </c>
      <c r="AE123" s="42">
        <f>_xll.SRS1Splines.Functions25.OneWay_Spline($D$77:$D$81,AE$77:AE$81,$D123)</f>
        <v>6.7308157150003298</v>
      </c>
      <c r="AF123" s="42">
        <f>_xll.SRS1Splines.Functions25.OneWay_Spline($D$77:$D$81,AF$77:AF$81,$D123)</f>
        <v>19.3194442281577</v>
      </c>
      <c r="AG123" s="42">
        <f>_xll.SRS1Splines.Functions25.OneWay_Spline($D$77:$D$81,AG$77:AG$81,$D123)</f>
        <v>21.176762756595</v>
      </c>
      <c r="AH123" s="42">
        <f>_xll.SRS1Splines.Functions25.OneWay_Spline($D$77:$D$81,AH$77:AH$81,$D123)</f>
        <v>486.381931499367</v>
      </c>
      <c r="AI123" s="42">
        <f>_xll.SRS1Splines.Functions25.OneWay_Spline($D$77:$D$81,AI$77:AI$81,$D123)</f>
        <v>52.3963034024301</v>
      </c>
      <c r="AJ123" s="42">
        <f>_xll.SRS1Splines.Functions25.OneWay_Spline($D$77:$D$81,AJ$77:AJ$81,$D123)</f>
        <v>5.1716030511823403</v>
      </c>
      <c r="AK123" s="42">
        <f>_xll.SRS1Splines.Functions25.OneWay_Spline($D$77:$D$81,AK$77:AK$81,$D123)</f>
        <v>5.5180236571289196</v>
      </c>
      <c r="AL123" s="42">
        <f>_xll.SRS1Splines.Functions25.OneWay_Spline($D$83:$D$86,AL$83:AL$86,$D123)</f>
        <v>27.675782202843799</v>
      </c>
    </row>
    <row r="124" spans="4:38">
      <c r="D124" s="42">
        <f t="shared" si="18"/>
        <v>3.5</v>
      </c>
      <c r="E124" s="42">
        <f>_xll.SRS1Splines.Functions25.OneWay_Spline($D$77:$D$81,$E$77:$E$81,D124)</f>
        <v>1.5172609830811501</v>
      </c>
      <c r="F124" s="42">
        <f>_xll.SRS1Splines.Functions25.OneWay_Spline($D$77:$D$81,F$77:F$81,$D124)</f>
        <v>6.9271395460934198</v>
      </c>
      <c r="G124" s="42">
        <f>_xll.SRS1Splines.Functions25.OneWay_Spline($D$77:$D$81,G$77:G$81,$D124)</f>
        <v>4.8049036253661903</v>
      </c>
      <c r="H124" s="42">
        <f>_xll.SRS1Splines.Functions25.OneWay_Spline($D$77:$D$81,H$77:H$81,$D124)</f>
        <v>10.490201487349999</v>
      </c>
      <c r="I124" s="42">
        <f>_xll.SRS1Splines.Functions25.OneWay_Spline($D$77:$D$81,I$77:I$81,$D124)</f>
        <v>16.143147873476401</v>
      </c>
      <c r="J124" s="42">
        <f>_xll.SRS1Splines.Functions25.OneWay_Spline($D$77:$D$81,J$77:J$81,$D124)</f>
        <v>329.04241425451102</v>
      </c>
      <c r="K124" s="42">
        <f>_xll.SRS1Splines.Functions25.OneWay_Spline($D$77:$D$81,K$77:K$81,$D124)</f>
        <v>51.008662739472001</v>
      </c>
      <c r="L124" s="42">
        <f>_xll.SRS1Splines.Functions25.OneWay_Spline($D$77:$D$81,L$77:L$81,$D124)</f>
        <v>4.4570940855401897</v>
      </c>
      <c r="M124" s="42">
        <f>_xll.SRS1Splines.Functions25.OneWay_Spline($D$77:$D$81,M$77:M$81,$D124)</f>
        <v>5.1271299556874599</v>
      </c>
      <c r="N124" s="42">
        <f>_xll.SRS1Splines.Functions25.OneWay_Spline(($D$83:$D$86),N$83:N$86,$D124)</f>
        <v>16.850713476190101</v>
      </c>
      <c r="P124" s="42">
        <f t="shared" si="19"/>
        <v>3.5</v>
      </c>
      <c r="Q124" s="42">
        <f>_xll.SRS1Splines.Functions25.OneWay_Spline($D$77:$D$81,Q$77:Q$81,P124)</f>
        <v>0.96522984511105103</v>
      </c>
      <c r="R124" s="42">
        <f>_xll.SRS1Splines.Functions25.OneWay_Spline($D$77:$D$81,R$77:R$81,$D124)</f>
        <v>5.5832472718215804</v>
      </c>
      <c r="S124" s="42">
        <f>_xll.SRS1Splines.Functions25.OneWay_Spline($D$77:$D$81,S$77:S$81,$D124)</f>
        <v>3.18570029745413</v>
      </c>
      <c r="T124" s="42">
        <f>_xll.SRS1Splines.Functions25.OneWay_Spline($D$77:$D$81,T$77:T$81,$D124)</f>
        <v>4.4894280426082798</v>
      </c>
      <c r="U124" s="42">
        <f>_xll.SRS1Splines.Functions25.OneWay_Spline($D$77:$D$81,U$77:U$81,$D124)</f>
        <v>12.0000452088731</v>
      </c>
      <c r="V124" s="42">
        <f>_xll.SRS1Splines.Functions25.OneWay_Spline($D$77:$D$81,V$77:V$81,$D124)</f>
        <v>140.13319228124101</v>
      </c>
      <c r="W124" s="42">
        <f>_xll.SRS1Splines.Functions25.OneWay_Spline($D$77:$D$81,W$77:W$81,$D124)</f>
        <v>47.809376045891199</v>
      </c>
      <c r="X124" s="42">
        <f>_xll.SRS1Splines.Functions25.OneWay_Spline($D$77:$D$81,X$77:X$81,$D124)</f>
        <v>3.9682488393603501</v>
      </c>
      <c r="Y124" s="42">
        <f>_xll.SRS1Splines.Functions25.OneWay_Spline($D$77:$D$81,Y$77:Y$81,$D124)</f>
        <v>4.9757446130149798</v>
      </c>
      <c r="Z124" s="42">
        <f>_xll.SRS1Splines.Functions25.OneWay_Spline($D$83:$D$86,Z$83:Z$86,$D124)</f>
        <v>7.2320952656906403</v>
      </c>
      <c r="AB124" s="42">
        <f t="shared" si="20"/>
        <v>3.5</v>
      </c>
      <c r="AC124" s="42">
        <f>_xll.SRS1Splines.Functions25.OneWay_Spline($D$77:$D$81,AC$77:AC$81,AB124)</f>
        <v>2.0692921210512498</v>
      </c>
      <c r="AD124" s="42">
        <f>_xll.SRS1Splines.Functions25.OneWay_Spline($D$77:$D$81,AD$77:AD$81,$D124)</f>
        <v>8.4390321637299799</v>
      </c>
      <c r="AE124" s="42">
        <f>_xll.SRS1Splines.Functions25.OneWay_Spline($D$77:$D$81,AE$77:AE$81,$D124)</f>
        <v>6.5408861209825204</v>
      </c>
      <c r="AF124" s="42">
        <f>_xll.SRS1Splines.Functions25.OneWay_Spline($D$77:$D$81,AF$77:AF$81,$D124)</f>
        <v>17.2566808151369</v>
      </c>
      <c r="AG124" s="42">
        <f>_xll.SRS1Splines.Functions25.OneWay_Spline($D$77:$D$81,AG$77:AG$81,$D124)</f>
        <v>19.367875486692999</v>
      </c>
      <c r="AH124" s="42">
        <f>_xll.SRS1Splines.Functions25.OneWay_Spline($D$77:$D$81,AH$77:AH$81,$D124)</f>
        <v>495.980809168853</v>
      </c>
      <c r="AI124" s="42">
        <f>_xll.SRS1Splines.Functions25.OneWay_Spline($D$77:$D$81,AI$77:AI$81,$D124)</f>
        <v>51.9147266094797</v>
      </c>
      <c r="AJ124" s="42">
        <f>_xll.SRS1Splines.Functions25.OneWay_Spline($D$77:$D$81,AJ$77:AJ$81,$D124)</f>
        <v>4.9459393317200302</v>
      </c>
      <c r="AK124" s="42">
        <f>_xll.SRS1Splines.Functions25.OneWay_Spline($D$77:$D$81,AK$77:AK$81,$D124)</f>
        <v>5.34434994324541</v>
      </c>
      <c r="AL124" s="42">
        <f>_xll.SRS1Splines.Functions25.OneWay_Spline($D$83:$D$86,AL$83:AL$86,$D124)</f>
        <v>28.220231450042402</v>
      </c>
    </row>
    <row r="125" spans="4:38">
      <c r="D125" s="42">
        <f t="shared" si="18"/>
        <v>3.75</v>
      </c>
      <c r="E125" s="42">
        <f>_xll.SRS1Splines.Functions25.OneWay_Spline($D$77:$D$81,$E$77:$E$81,D125)</f>
        <v>1.3085730318803599</v>
      </c>
      <c r="F125" s="42">
        <f>_xll.SRS1Splines.Functions25.OneWay_Spline($D$77:$D$81,F$77:F$81,$D125)</f>
        <v>6.8957244044149002</v>
      </c>
      <c r="G125" s="42">
        <f>_xll.SRS1Splines.Functions25.OneWay_Spline($D$77:$D$81,G$77:G$81,$D125)</f>
        <v>4.5996729052666296</v>
      </c>
      <c r="H125" s="42">
        <f>_xll.SRS1Splines.Functions25.OneWay_Spline($D$77:$D$81,H$77:H$81,$D125)</f>
        <v>9.3337064131006606</v>
      </c>
      <c r="I125" s="42">
        <f>_xll.SRS1Splines.Functions25.OneWay_Spline($D$77:$D$81,I$77:I$81,$D125)</f>
        <v>14.8247050604484</v>
      </c>
      <c r="J125" s="42">
        <f>_xll.SRS1Splines.Functions25.OneWay_Spline($D$77:$D$81,J$77:J$81,$D125)</f>
        <v>334.80999688290802</v>
      </c>
      <c r="K125" s="42">
        <f>_xll.SRS1Splines.Functions25.OneWay_Spline($D$77:$D$81,K$77:K$81,$D125)</f>
        <v>50.1903267510733</v>
      </c>
      <c r="L125" s="42">
        <f>_xll.SRS1Splines.Functions25.OneWay_Spline($D$77:$D$81,L$77:L$81,$D125)</f>
        <v>4.2416058358776398</v>
      </c>
      <c r="M125" s="42">
        <f>_xll.SRS1Splines.Functions25.OneWay_Spline($D$77:$D$81,M$77:M$81,$D125)</f>
        <v>4.9761454775058498</v>
      </c>
      <c r="N125" s="42">
        <f>_xll.SRS1Splines.Functions25.OneWay_Spline(($D$83:$D$86),N$83:N$86,$D125)</f>
        <v>16.9514684023322</v>
      </c>
      <c r="P125" s="42">
        <f t="shared" si="19"/>
        <v>3.75</v>
      </c>
      <c r="Q125" s="42">
        <f>_xll.SRS1Splines.Functions25.OneWay_Spline($D$77:$D$81,Q$77:Q$81,P125)</f>
        <v>0.85402969348286895</v>
      </c>
      <c r="R125" s="42">
        <f>_xll.SRS1Splines.Functions25.OneWay_Spline($D$77:$D$81,R$77:R$81,$D125)</f>
        <v>5.5479671997149902</v>
      </c>
      <c r="S125" s="42">
        <f>_xll.SRS1Splines.Functions25.OneWay_Spline($D$77:$D$81,S$77:S$81,$D125)</f>
        <v>2.9585965688099498</v>
      </c>
      <c r="T125" s="42">
        <f>_xll.SRS1Splines.Functions25.OneWay_Spline($D$77:$D$81,T$77:T$81,$D125)</f>
        <v>4.1557393658785102</v>
      </c>
      <c r="U125" s="42">
        <f>_xll.SRS1Splines.Functions25.OneWay_Spline($D$77:$D$81,U$77:U$81,$D125)</f>
        <v>11.2752361500461</v>
      </c>
      <c r="V125" s="42">
        <f>_xll.SRS1Splines.Functions25.OneWay_Spline($D$77:$D$81,V$77:V$81,$D125)</f>
        <v>143.99874113738699</v>
      </c>
      <c r="W125" s="42">
        <f>_xll.SRS1Splines.Functions25.OneWay_Spline($D$77:$D$81,W$77:W$81,$D125)</f>
        <v>46.858377693342099</v>
      </c>
      <c r="X125" s="42">
        <f>_xll.SRS1Splines.Functions25.OneWay_Spline($D$77:$D$81,X$77:X$81,$D125)</f>
        <v>3.7642203799300402</v>
      </c>
      <c r="Y125" s="42">
        <f>_xll.SRS1Splines.Functions25.OneWay_Spline($D$77:$D$81,Y$77:Y$81,$D125)</f>
        <v>4.85330865393008</v>
      </c>
      <c r="Z125" s="42">
        <f>_xll.SRS1Splines.Functions25.OneWay_Spline($D$83:$D$86,Z$83:Z$86,$D125)</f>
        <v>6.7147043856198598</v>
      </c>
      <c r="AB125" s="42">
        <f t="shared" si="20"/>
        <v>3.75</v>
      </c>
      <c r="AC125" s="42">
        <f>_xll.SRS1Splines.Functions25.OneWay_Spline($D$77:$D$81,AC$77:AC$81,AB125)</f>
        <v>1.7631163702778501</v>
      </c>
      <c r="AD125" s="42">
        <f>_xll.SRS1Splines.Functions25.OneWay_Spline($D$77:$D$81,AD$77:AD$81,$D125)</f>
        <v>8.3931699150527592</v>
      </c>
      <c r="AE125" s="42">
        <f>_xll.SRS1Splines.Functions25.OneWay_Spline($D$77:$D$81,AE$77:AE$81,$D125)</f>
        <v>6.3679217553532501</v>
      </c>
      <c r="AF125" s="42">
        <f>_xll.SRS1Splines.Functions25.OneWay_Spline($D$77:$D$81,AF$77:AF$81,$D125)</f>
        <v>15.193917402116</v>
      </c>
      <c r="AG125" s="42">
        <f>_xll.SRS1Splines.Functions25.OneWay_Spline($D$77:$D$81,AG$77:AG$81,$D125)</f>
        <v>17.558988216791001</v>
      </c>
      <c r="AH125" s="42">
        <f>_xll.SRS1Splines.Functions25.OneWay_Spline($D$77:$D$81,AH$77:AH$81,$D125)</f>
        <v>504.665508012673</v>
      </c>
      <c r="AI125" s="42">
        <f>_xll.SRS1Splines.Functions25.OneWay_Spline($D$77:$D$81,AI$77:AI$81,$D125)</f>
        <v>51.479014273000899</v>
      </c>
      <c r="AJ125" s="42">
        <f>_xll.SRS1Splines.Functions25.OneWay_Spline($D$77:$D$81,AJ$77:AJ$81,$D125)</f>
        <v>4.7189912918252297</v>
      </c>
      <c r="AK125" s="42">
        <f>_xll.SRS1Splines.Functions25.OneWay_Spline($D$77:$D$81,AK$77:AK$81,$D125)</f>
        <v>5.1706762293619004</v>
      </c>
      <c r="AL125" s="42">
        <f>_xll.SRS1Splines.Functions25.OneWay_Spline($D$83:$D$86,AL$83:AL$86,$D125)</f>
        <v>28.712828387984</v>
      </c>
    </row>
    <row r="126" spans="4:38">
      <c r="D126" s="42">
        <f t="shared" si="18"/>
        <v>4</v>
      </c>
      <c r="E126" s="42">
        <f>_xll.SRS1Splines.Functions25.OneWay_Spline($D$77:$D$81,$E$77:$E$81,D126)</f>
        <v>1.12084474509648</v>
      </c>
      <c r="F126" s="42">
        <f>_xll.SRS1Splines.Functions25.OneWay_Spline($D$77:$D$81,F$77:F$81,$D126)</f>
        <v>6.8624430166960702</v>
      </c>
      <c r="G126" s="42">
        <f>_xll.SRS1Splines.Functions25.OneWay_Spline($D$77:$D$81,G$77:G$81,$D126)</f>
        <v>4.4160454188617502</v>
      </c>
      <c r="H126" s="42">
        <f>_xll.SRS1Splines.Functions25.OneWay_Spline($D$77:$D$81,H$77:H$81,$D126)</f>
        <v>8.2208304648388797</v>
      </c>
      <c r="I126" s="42">
        <f>_xll.SRS1Splines.Functions25.OneWay_Spline($D$77:$D$81,I$77:I$81,$D126)</f>
        <v>13.526384952272799</v>
      </c>
      <c r="J126" s="42">
        <f>_xll.SRS1Splines.Functions25.OneWay_Spline($D$77:$D$81,J$77:J$81,$D126)</f>
        <v>339.97046555042198</v>
      </c>
      <c r="K126" s="42">
        <f>_xll.SRS1Splines.Functions25.OneWay_Spline($D$77:$D$81,K$77:K$81,$D126)</f>
        <v>49.3884122206358</v>
      </c>
      <c r="L126" s="42">
        <f>_xll.SRS1Splines.Functions25.OneWay_Spline($D$77:$D$81,L$77:L$81,$D126)</f>
        <v>4.0296538764790499</v>
      </c>
      <c r="M126" s="42">
        <f>_xll.SRS1Splines.Functions25.OneWay_Spline($D$77:$D$81,M$77:M$81,$D126)</f>
        <v>4.82819078818408</v>
      </c>
      <c r="N126" s="42">
        <f>_xll.SRS1Splines.Functions25.OneWay_Spline(($D$83:$D$86),N$83:N$86,$D126)</f>
        <v>17.0416175467751</v>
      </c>
      <c r="P126" s="42">
        <f t="shared" si="19"/>
        <v>4</v>
      </c>
      <c r="Q126" s="42">
        <f>_xll.SRS1Splines.Functions25.OneWay_Spline($D$77:$D$81,Q$77:Q$81,P126)</f>
        <v>0.75351958184160095</v>
      </c>
      <c r="R126" s="42">
        <f>_xll.SRS1Splines.Functions25.OneWay_Spline($D$77:$D$81,R$77:R$81,$D126)</f>
        <v>5.5093271207411103</v>
      </c>
      <c r="S126" s="42">
        <f>_xll.SRS1Splines.Functions25.OneWay_Spline($D$77:$D$81,S$77:S$81,$D126)</f>
        <v>2.7553984958125199</v>
      </c>
      <c r="T126" s="42">
        <f>_xll.SRS1Splines.Functions25.OneWay_Spline($D$77:$D$81,T$77:T$81,$D126)</f>
        <v>3.85717581301504</v>
      </c>
      <c r="U126" s="42">
        <f>_xll.SRS1Splines.Functions25.OneWay_Spline($D$77:$D$81,U$77:U$81,$D126)</f>
        <v>10.5670439548819</v>
      </c>
      <c r="V126" s="42">
        <f>_xll.SRS1Splines.Functions25.OneWay_Spline($D$77:$D$81,V$77:V$81,$D126)</f>
        <v>147.955452943301</v>
      </c>
      <c r="W126" s="42">
        <f>_xll.SRS1Splines.Functions25.OneWay_Spline($D$77:$D$81,W$77:W$81,$D126)</f>
        <v>45.926462919773897</v>
      </c>
      <c r="X126" s="42">
        <f>_xll.SRS1Splines.Functions25.OneWay_Spline($D$77:$D$81,X$77:X$81,$D126)</f>
        <v>3.5642652895132598</v>
      </c>
      <c r="Y126" s="42">
        <f>_xll.SRS1Splines.Functions25.OneWay_Spline($D$77:$D$81,Y$77:Y$81,$D126)</f>
        <v>4.7317354805493297</v>
      </c>
      <c r="Z126" s="42">
        <f>_xll.SRS1Splines.Functions25.OneWay_Spline($D$83:$D$86,Z$83:Z$86,$D126)</f>
        <v>6.2183243027093198</v>
      </c>
      <c r="AB126" s="42">
        <f t="shared" si="20"/>
        <v>4</v>
      </c>
      <c r="AC126" s="42">
        <f>_xll.SRS1Splines.Functions25.OneWay_Spline($D$77:$D$81,AC$77:AC$81,AB126)</f>
        <v>1.48816990835136</v>
      </c>
      <c r="AD126" s="42">
        <f>_xll.SRS1Splines.Functions25.OneWay_Spline($D$77:$D$81,AD$77:AD$81,$D126)</f>
        <v>8.3445831763551208</v>
      </c>
      <c r="AE126" s="42">
        <f>_xll.SRS1Splines.Functions25.OneWay_Spline($D$77:$D$81,AE$77:AE$81,$D126)</f>
        <v>6.2112219431062998</v>
      </c>
      <c r="AF126" s="42">
        <f>_xll.SRS1Splines.Functions25.OneWay_Spline($D$77:$D$81,AF$77:AF$81,$D126)</f>
        <v>13.172547234841399</v>
      </c>
      <c r="AG126" s="42">
        <f>_xll.SRS1Splines.Functions25.OneWay_Spline($D$77:$D$81,AG$77:AG$81,$D126)</f>
        <v>15.7863996880911</v>
      </c>
      <c r="AH126" s="42">
        <f>_xll.SRS1Splines.Functions25.OneWay_Spline($D$77:$D$81,AH$77:AH$81,$D126)</f>
        <v>512.43602803082797</v>
      </c>
      <c r="AI126" s="42">
        <f>_xll.SRS1Splines.Functions25.OneWay_Spline($D$77:$D$81,AI$77:AI$81,$D126)</f>
        <v>51.089166392993398</v>
      </c>
      <c r="AJ126" s="42">
        <f>_xll.SRS1Splines.Functions25.OneWay_Spline($D$77:$D$81,AJ$77:AJ$81,$D126)</f>
        <v>4.4950424634448396</v>
      </c>
      <c r="AK126" s="42">
        <f>_xll.SRS1Splines.Functions25.OneWay_Spline($D$77:$D$81,AK$77:AK$81,$D126)</f>
        <v>5.0004876067268897</v>
      </c>
      <c r="AL126" s="42">
        <f>_xll.SRS1Splines.Functions25.OneWay_Spline($D$83:$D$86,AL$83:AL$86,$D126)</f>
        <v>29.153573016668599</v>
      </c>
    </row>
    <row r="127" spans="4:38">
      <c r="D127" s="42">
        <f t="shared" si="18"/>
        <v>4.25</v>
      </c>
      <c r="E127" s="42">
        <f>_xll.SRS1Splines.Functions25.OneWay_Spline($D$77:$D$81,$E$77:$E$81,D127)</f>
        <v>0.95371266174570601</v>
      </c>
      <c r="F127" s="42">
        <f>_xll.SRS1Splines.Functions25.OneWay_Spline($D$77:$D$81,F$77:F$81,$D127)</f>
        <v>6.82542913689662</v>
      </c>
      <c r="G127" s="42">
        <f>_xll.SRS1Splines.Functions25.OneWay_Spline($D$77:$D$81,G$77:G$81,$D127)</f>
        <v>4.2540211661515599</v>
      </c>
      <c r="H127" s="42">
        <f>_xll.SRS1Splines.Functions25.OneWay_Spline($D$77:$D$81,H$77:H$81,$D127)</f>
        <v>7.1699731477886699</v>
      </c>
      <c r="I127" s="42">
        <f>_xll.SRS1Splines.Functions25.OneWay_Spline($D$77:$D$81,I$77:I$81,$D127)</f>
        <v>12.2735422099546</v>
      </c>
      <c r="J127" s="42">
        <f>_xll.SRS1Splines.Functions25.OneWay_Spline($D$77:$D$81,J$77:J$81,$D127)</f>
        <v>344.52382025705202</v>
      </c>
      <c r="K127" s="42">
        <f>_xll.SRS1Splines.Functions25.OneWay_Spline($D$77:$D$81,K$77:K$81,$D127)</f>
        <v>48.619340606120602</v>
      </c>
      <c r="L127" s="42">
        <f>_xll.SRS1Splines.Functions25.OneWay_Spline($D$77:$D$81,L$77:L$81,$D127)</f>
        <v>3.8254252675228901</v>
      </c>
      <c r="M127" s="42">
        <f>_xll.SRS1Splines.Functions25.OneWay_Spline($D$77:$D$81,M$77:M$81,$D127)</f>
        <v>4.6862956765819703</v>
      </c>
      <c r="N127" s="42">
        <f>_xll.SRS1Splines.Functions25.OneWay_Spline(($D$83:$D$86),N$83:N$86,$D127)</f>
        <v>17.121160909518899</v>
      </c>
      <c r="P127" s="42">
        <f t="shared" si="19"/>
        <v>4.25</v>
      </c>
      <c r="Q127" s="42">
        <f>_xll.SRS1Splines.Functions25.OneWay_Spline($D$77:$D$81,Q$77:Q$81,P127)</f>
        <v>0.66333325303208801</v>
      </c>
      <c r="R127" s="42">
        <f>_xll.SRS1Splines.Functions25.OneWay_Spline($D$77:$D$81,R$77:R$81,$D127)</f>
        <v>5.4673270348999301</v>
      </c>
      <c r="S127" s="42">
        <f>_xll.SRS1Splines.Functions25.OneWay_Spline($D$77:$D$81,S$77:S$81,$D127)</f>
        <v>2.5761060784618501</v>
      </c>
      <c r="T127" s="42">
        <f>_xll.SRS1Splines.Functions25.OneWay_Spline($D$77:$D$81,T$77:T$81,$D127)</f>
        <v>3.5937373840178499</v>
      </c>
      <c r="U127" s="42">
        <f>_xll.SRS1Splines.Functions25.OneWay_Spline($D$77:$D$81,U$77:U$81,$D127)</f>
        <v>9.8841818983213408</v>
      </c>
      <c r="V127" s="42">
        <f>_xll.SRS1Splines.Functions25.OneWay_Spline($D$77:$D$81,V$77:V$81,$D127)</f>
        <v>151.95512320367499</v>
      </c>
      <c r="W127" s="42">
        <f>_xll.SRS1Splines.Functions25.OneWay_Spline($D$77:$D$81,W$77:W$81,$D127)</f>
        <v>45.032715304167603</v>
      </c>
      <c r="X127" s="42">
        <f>_xll.SRS1Splines.Functions25.OneWay_Spline($D$77:$D$81,X$77:X$81,$D127)</f>
        <v>3.37247415652004</v>
      </c>
      <c r="Y127" s="42">
        <f>_xll.SRS1Splines.Functions25.OneWay_Spline($D$77:$D$81,Y$77:Y$81,$D127)</f>
        <v>4.6132045714745598</v>
      </c>
      <c r="Z127" s="42">
        <f>_xll.SRS1Splines.Functions25.OneWay_Spline($D$83:$D$86,Z$83:Z$86,$D127)</f>
        <v>5.7508340658941002</v>
      </c>
      <c r="AB127" s="42">
        <f t="shared" si="20"/>
        <v>4.25</v>
      </c>
      <c r="AC127" s="42">
        <f>_xll.SRS1Splines.Functions25.OneWay_Spline($D$77:$D$81,AC$77:AC$81,AB127)</f>
        <v>1.2440920704593199</v>
      </c>
      <c r="AD127" s="42">
        <f>_xll.SRS1Splines.Functions25.OneWay_Spline($D$77:$D$81,AD$77:AD$81,$D127)</f>
        <v>8.2905474576166291</v>
      </c>
      <c r="AE127" s="42">
        <f>_xll.SRS1Splines.Functions25.OneWay_Spline($D$77:$D$81,AE$77:AE$81,$D127)</f>
        <v>6.0700860092354398</v>
      </c>
      <c r="AF127" s="42">
        <f>_xll.SRS1Splines.Functions25.OneWay_Spline($D$77:$D$81,AF$77:AF$81,$D127)</f>
        <v>11.2339635590592</v>
      </c>
      <c r="AG127" s="42">
        <f>_xll.SRS1Splines.Functions25.OneWay_Spline($D$77:$D$81,AG$77:AG$81,$D127)</f>
        <v>14.0864086417953</v>
      </c>
      <c r="AH127" s="42">
        <f>_xll.SRS1Splines.Functions25.OneWay_Spline($D$77:$D$81,AH$77:AH$81,$D127)</f>
        <v>519.29236922331802</v>
      </c>
      <c r="AI127" s="42">
        <f>_xll.SRS1Splines.Functions25.OneWay_Spline($D$77:$D$81,AI$77:AI$81,$D127)</f>
        <v>50.745182969457503</v>
      </c>
      <c r="AJ127" s="42">
        <f>_xll.SRS1Splines.Functions25.OneWay_Spline($D$77:$D$81,AJ$77:AJ$81,$D127)</f>
        <v>4.2783763785257403</v>
      </c>
      <c r="AK127" s="42">
        <f>_xll.SRS1Splines.Functions25.OneWay_Spline($D$77:$D$81,AK$77:AK$81,$D127)</f>
        <v>4.8372691665888796</v>
      </c>
      <c r="AL127" s="42">
        <f>_xll.SRS1Splines.Functions25.OneWay_Spline($D$83:$D$86,AL$83:AL$86,$D127)</f>
        <v>29.5424653360962</v>
      </c>
    </row>
    <row r="128" spans="4:38">
      <c r="D128" s="42">
        <f t="shared" si="18"/>
        <v>4.5</v>
      </c>
      <c r="E128" s="42">
        <f>_xll.SRS1Splines.Functions25.OneWay_Spline($D$77:$D$81,$E$77:$E$81,D128)</f>
        <v>0.80681332084423496</v>
      </c>
      <c r="F128" s="42">
        <f>_xll.SRS1Splines.Functions25.OneWay_Spline($D$77:$D$81,F$77:F$81,$D128)</f>
        <v>6.7828165189762402</v>
      </c>
      <c r="G128" s="42">
        <f>_xll.SRS1Splines.Functions25.OneWay_Spline($D$77:$D$81,G$77:G$81,$D128)</f>
        <v>4.1136001471360704</v>
      </c>
      <c r="H128" s="42">
        <f>_xll.SRS1Splines.Functions25.OneWay_Spline($D$77:$D$81,H$77:H$81,$D128)</f>
        <v>6.1995339671740002</v>
      </c>
      <c r="I128" s="42">
        <f>_xll.SRS1Splines.Functions25.OneWay_Spline($D$77:$D$81,I$77:I$81,$D128)</f>
        <v>11.091531494499</v>
      </c>
      <c r="J128" s="42">
        <f>_xll.SRS1Splines.Functions25.OneWay_Spline($D$77:$D$81,J$77:J$81,$D128)</f>
        <v>348.47006100279702</v>
      </c>
      <c r="K128" s="42">
        <f>_xll.SRS1Splines.Functions25.OneWay_Spline($D$77:$D$81,K$77:K$81,$D128)</f>
        <v>47.8995333654889</v>
      </c>
      <c r="L128" s="42">
        <f>_xll.SRS1Splines.Functions25.OneWay_Spline($D$77:$D$81,L$77:L$81,$D128)</f>
        <v>3.6331070691876302</v>
      </c>
      <c r="M128" s="42">
        <f>_xll.SRS1Splines.Functions25.OneWay_Spline($D$77:$D$81,M$77:M$81,$D128)</f>
        <v>4.5534899315593496</v>
      </c>
      <c r="N128" s="42">
        <f>_xll.SRS1Splines.Functions25.OneWay_Spline(($D$83:$D$86),N$83:N$86,$D128)</f>
        <v>17.1900984905635</v>
      </c>
      <c r="P128" s="42">
        <f t="shared" si="19"/>
        <v>4.5</v>
      </c>
      <c r="Q128" s="42">
        <f>_xll.SRS1Splines.Functions25.OneWay_Spline($D$77:$D$81,Q$77:Q$81,P128)</f>
        <v>0.58310444989917098</v>
      </c>
      <c r="R128" s="42">
        <f>_xll.SRS1Splines.Functions25.OneWay_Spline($D$77:$D$81,R$77:R$81,$D128)</f>
        <v>5.4219669421914602</v>
      </c>
      <c r="S128" s="42">
        <f>_xll.SRS1Splines.Functions25.OneWay_Spline($D$77:$D$81,S$77:S$81,$D128)</f>
        <v>2.4207193167579302</v>
      </c>
      <c r="T128" s="42">
        <f>_xll.SRS1Splines.Functions25.OneWay_Spline($D$77:$D$81,T$77:T$81,$D128)</f>
        <v>3.36542407888696</v>
      </c>
      <c r="U128" s="42">
        <f>_xll.SRS1Splines.Functions25.OneWay_Spline($D$77:$D$81,U$77:U$81,$D128)</f>
        <v>9.2353632553052503</v>
      </c>
      <c r="V128" s="42">
        <f>_xll.SRS1Splines.Functions25.OneWay_Spline($D$77:$D$81,V$77:V$81,$D128)</f>
        <v>155.94954742319999</v>
      </c>
      <c r="W128" s="42">
        <f>_xll.SRS1Splines.Functions25.OneWay_Spline($D$77:$D$81,W$77:W$81,$D128)</f>
        <v>44.1962184255041</v>
      </c>
      <c r="X128" s="42">
        <f>_xll.SRS1Splines.Functions25.OneWay_Spline($D$77:$D$81,X$77:X$81,$D128)</f>
        <v>3.1929375693604301</v>
      </c>
      <c r="Y128" s="42">
        <f>_xll.SRS1Splines.Functions25.OneWay_Spline($D$77:$D$81,Y$77:Y$81,$D128)</f>
        <v>4.4998954053076403</v>
      </c>
      <c r="Z128" s="42">
        <f>_xll.SRS1Splines.Functions25.OneWay_Spline($D$83:$D$86,Z$83:Z$86,$D128)</f>
        <v>5.3201127241092898</v>
      </c>
      <c r="AB128" s="42">
        <f t="shared" si="20"/>
        <v>4.5</v>
      </c>
      <c r="AC128" s="42">
        <f>_xll.SRS1Splines.Functions25.OneWay_Spline($D$77:$D$81,AC$77:AC$81,AB128)</f>
        <v>1.0305221917892999</v>
      </c>
      <c r="AD128" s="42">
        <f>_xll.SRS1Splines.Functions25.OneWay_Spline($D$77:$D$81,AD$77:AD$81,$D128)</f>
        <v>8.2283382688168505</v>
      </c>
      <c r="AE128" s="42">
        <f>_xll.SRS1Splines.Functions25.OneWay_Spline($D$77:$D$81,AE$77:AE$81,$D128)</f>
        <v>5.9438132787344404</v>
      </c>
      <c r="AF128" s="42">
        <f>_xll.SRS1Splines.Functions25.OneWay_Spline($D$77:$D$81,AF$77:AF$81,$D128)</f>
        <v>9.4195596205157806</v>
      </c>
      <c r="AG128" s="42">
        <f>_xll.SRS1Splines.Functions25.OneWay_Spline($D$77:$D$81,AG$77:AG$81,$D128)</f>
        <v>12.495313819105601</v>
      </c>
      <c r="AH128" s="42">
        <f>_xll.SRS1Splines.Functions25.OneWay_Spline($D$77:$D$81,AH$77:AH$81,$D128)</f>
        <v>525.23453159014196</v>
      </c>
      <c r="AI128" s="42">
        <f>_xll.SRS1Splines.Functions25.OneWay_Spline($D$77:$D$81,AI$77:AI$81,$D128)</f>
        <v>50.447064002392899</v>
      </c>
      <c r="AJ128" s="42">
        <f>_xll.SRS1Splines.Functions25.OneWay_Spline($D$77:$D$81,AJ$77:AJ$81,$D128)</f>
        <v>4.0732765690148298</v>
      </c>
      <c r="AK128" s="42">
        <f>_xll.SRS1Splines.Functions25.OneWay_Spline($D$77:$D$81,AK$77:AK$81,$D128)</f>
        <v>4.6845060001963699</v>
      </c>
      <c r="AL128" s="42">
        <f>_xll.SRS1Splines.Functions25.OneWay_Spline($D$83:$D$86,AL$83:AL$86,$D128)</f>
        <v>29.8795053462668</v>
      </c>
    </row>
    <row r="129" spans="3:38">
      <c r="D129" s="42">
        <f t="shared" si="18"/>
        <v>4.75</v>
      </c>
      <c r="E129" s="42">
        <f>_xll.SRS1Splines.Functions25.OneWay_Spline($D$77:$D$81,$E$77:$E$81,D129)</f>
        <v>0.67978326140826495</v>
      </c>
      <c r="F129" s="42">
        <f>_xll.SRS1Splines.Functions25.OneWay_Spline($D$77:$D$81,F$77:F$81,$D129)</f>
        <v>6.7327389168946397</v>
      </c>
      <c r="G129" s="42">
        <f>_xll.SRS1Splines.Functions25.OneWay_Spline($D$77:$D$81,G$77:G$81,$D129)</f>
        <v>3.99478236181527</v>
      </c>
      <c r="H129" s="42">
        <f>_xll.SRS1Splines.Functions25.OneWay_Spline($D$77:$D$81,H$77:H$81,$D129)</f>
        <v>5.3279124282188697</v>
      </c>
      <c r="I129" s="42">
        <f>_xll.SRS1Splines.Functions25.OneWay_Spline($D$77:$D$81,I$77:I$81,$D129)</f>
        <v>10.0057074669112</v>
      </c>
      <c r="J129" s="42">
        <f>_xll.SRS1Splines.Functions25.OneWay_Spline($D$77:$D$81,J$77:J$81,$D129)</f>
        <v>351.80918778765903</v>
      </c>
      <c r="K129" s="42">
        <f>_xll.SRS1Splines.Functions25.OneWay_Spline($D$77:$D$81,K$77:K$81,$D129)</f>
        <v>47.245411956702</v>
      </c>
      <c r="L129" s="42">
        <f>_xll.SRS1Splines.Functions25.OneWay_Spline($D$77:$D$81,L$77:L$81,$D129)</f>
        <v>3.4568863416517401</v>
      </c>
      <c r="M129" s="42">
        <f>_xll.SRS1Splines.Functions25.OneWay_Spline($D$77:$D$81,M$77:M$81,$D129)</f>
        <v>4.4328033419760597</v>
      </c>
      <c r="N129" s="42">
        <f>_xll.SRS1Splines.Functions25.OneWay_Spline(($D$83:$D$86),N$83:N$86,$D129)</f>
        <v>17.248430289908899</v>
      </c>
      <c r="P129" s="42">
        <f t="shared" si="19"/>
        <v>4.75</v>
      </c>
      <c r="Q129" s="42">
        <f>_xll.SRS1Splines.Functions25.OneWay_Spline($D$77:$D$81,Q$77:Q$81,P129)</f>
        <v>0.51246691528769195</v>
      </c>
      <c r="R129" s="42">
        <f>_xll.SRS1Splines.Functions25.OneWay_Spline($D$77:$D$81,R$77:R$81,$D129)</f>
        <v>5.3732468426156901</v>
      </c>
      <c r="S129" s="42">
        <f>_xll.SRS1Splines.Functions25.OneWay_Spline($D$77:$D$81,S$77:S$81,$D129)</f>
        <v>2.2892382107007698</v>
      </c>
      <c r="T129" s="42">
        <f>_xll.SRS1Splines.Functions25.OneWay_Spline($D$77:$D$81,T$77:T$81,$D129)</f>
        <v>3.1722358976223601</v>
      </c>
      <c r="U129" s="42">
        <f>_xll.SRS1Splines.Functions25.OneWay_Spline($D$77:$D$81,U$77:U$81,$D129)</f>
        <v>8.6293013007743795</v>
      </c>
      <c r="V129" s="42">
        <f>_xll.SRS1Splines.Functions25.OneWay_Spline($D$77:$D$81,V$77:V$81,$D129)</f>
        <v>159.89052110656999</v>
      </c>
      <c r="W129" s="42">
        <f>_xll.SRS1Splines.Functions25.OneWay_Spline($D$77:$D$81,W$77:W$81,$D129)</f>
        <v>43.436055862764199</v>
      </c>
      <c r="X129" s="42">
        <f>_xll.SRS1Splines.Functions25.OneWay_Spline($D$77:$D$81,X$77:X$81,$D129)</f>
        <v>3.0297461164444601</v>
      </c>
      <c r="Y129" s="42">
        <f>_xll.SRS1Splines.Functions25.OneWay_Spline($D$77:$D$81,Y$77:Y$81,$D129)</f>
        <v>4.3939874606504299</v>
      </c>
      <c r="Z129" s="42">
        <f>_xll.SRS1Splines.Functions25.OneWay_Spline($D$83:$D$86,Z$83:Z$86,$D129)</f>
        <v>4.9340393262899802</v>
      </c>
      <c r="AB129" s="42">
        <f t="shared" si="20"/>
        <v>4.75</v>
      </c>
      <c r="AC129" s="42">
        <f>_xll.SRS1Splines.Functions25.OneWay_Spline($D$77:$D$81,AC$77:AC$81,AB129)</f>
        <v>0.84709960752883695</v>
      </c>
      <c r="AD129" s="42">
        <f>_xll.SRS1Splines.Functions25.OneWay_Spline($D$77:$D$81,AD$77:AD$81,$D129)</f>
        <v>8.1552311199353493</v>
      </c>
      <c r="AE129" s="42">
        <f>_xll.SRS1Splines.Functions25.OneWay_Spline($D$77:$D$81,AE$77:AE$81,$D129)</f>
        <v>5.8317030765970701</v>
      </c>
      <c r="AF129" s="42">
        <f>_xll.SRS1Splines.Functions25.OneWay_Spline($D$77:$D$81,AF$77:AF$81,$D129)</f>
        <v>7.7707286649573</v>
      </c>
      <c r="AG129" s="42">
        <f>_xll.SRS1Splines.Functions25.OneWay_Spline($D$77:$D$81,AG$77:AG$81,$D129)</f>
        <v>11.049413961224101</v>
      </c>
      <c r="AH129" s="42">
        <f>_xll.SRS1Splines.Functions25.OneWay_Spline($D$77:$D$81,AH$77:AH$81,$D129)</f>
        <v>530.26251513130103</v>
      </c>
      <c r="AI129" s="42">
        <f>_xll.SRS1Splines.Functions25.OneWay_Spline($D$77:$D$81,AI$77:AI$81,$D129)</f>
        <v>50.194809491799901</v>
      </c>
      <c r="AJ129" s="42">
        <f>_xll.SRS1Splines.Functions25.OneWay_Spline($D$77:$D$81,AJ$77:AJ$81,$D129)</f>
        <v>3.8840265668590099</v>
      </c>
      <c r="AK129" s="42">
        <f>_xll.SRS1Splines.Functions25.OneWay_Spline($D$77:$D$81,AK$77:AK$81,$D129)</f>
        <v>4.5456831987978497</v>
      </c>
      <c r="AL129" s="42">
        <f>_xll.SRS1Splines.Functions25.OneWay_Spline($D$83:$D$86,AL$83:AL$86,$D129)</f>
        <v>30.1646930471804</v>
      </c>
    </row>
    <row r="130" spans="3:38">
      <c r="D130" s="42">
        <f t="shared" si="18"/>
        <v>5</v>
      </c>
      <c r="E130" s="42">
        <f>_xll.SRS1Splines.Functions25.OneWay_Spline($D$77:$D$81,$E$77:$E$81,D130)</f>
        <v>0.57225902245399296</v>
      </c>
      <c r="F130" s="42">
        <f>_xll.SRS1Splines.Functions25.OneWay_Spline($D$77:$D$81,F$77:F$81,$D130)</f>
        <v>6.6733300846114796</v>
      </c>
      <c r="G130" s="42">
        <f>_xll.SRS1Splines.Functions25.OneWay_Spline($D$77:$D$81,G$77:G$81,$D130)</f>
        <v>3.8975678101891602</v>
      </c>
      <c r="H130" s="42">
        <f>_xll.SRS1Splines.Functions25.OneWay_Spline($D$77:$D$81,H$77:H$81,$D130)</f>
        <v>4.57350803614725</v>
      </c>
      <c r="I130" s="42">
        <f>_xll.SRS1Splines.Functions25.OneWay_Spline($D$77:$D$81,I$77:I$81,$D130)</f>
        <v>9.0414247881962506</v>
      </c>
      <c r="J130" s="42">
        <f>_xll.SRS1Splines.Functions25.OneWay_Spline($D$77:$D$81,J$77:J$81,$D130)</f>
        <v>354.54120061163701</v>
      </c>
      <c r="K130" s="42">
        <f>_xll.SRS1Splines.Functions25.OneWay_Spline($D$77:$D$81,K$77:K$81,$D130)</f>
        <v>46.673397837720898</v>
      </c>
      <c r="L130" s="42">
        <f>_xll.SRS1Splines.Functions25.OneWay_Spline($D$77:$D$81,L$77:L$81,$D130)</f>
        <v>3.30095014509368</v>
      </c>
      <c r="M130" s="42">
        <f>_xll.SRS1Splines.Functions25.OneWay_Spline($D$77:$D$81,M$77:M$81,$D130)</f>
        <v>4.3272656966919198</v>
      </c>
      <c r="N130" s="42">
        <f>_xll.SRS1Splines.Functions25.OneWay_Spline(($D$83:$D$86),N$83:N$86,$D130)</f>
        <v>17.296156307555201</v>
      </c>
      <c r="P130" s="42">
        <f t="shared" si="19"/>
        <v>5</v>
      </c>
      <c r="Q130" s="42">
        <f>_xll.SRS1Splines.Functions25.OneWay_Spline($D$77:$D$81,Q$77:Q$81,P130)</f>
        <v>0.45105439204249398</v>
      </c>
      <c r="R130" s="42">
        <f>_xll.SRS1Splines.Functions25.OneWay_Spline($D$77:$D$81,R$77:R$81,$D130)</f>
        <v>5.3211667361726303</v>
      </c>
      <c r="S130" s="42">
        <f>_xll.SRS1Splines.Functions25.OneWay_Spline($D$77:$D$81,S$77:S$81,$D130)</f>
        <v>2.18166276029037</v>
      </c>
      <c r="T130" s="42">
        <f>_xll.SRS1Splines.Functions25.OneWay_Spline($D$77:$D$81,T$77:T$81,$D130)</f>
        <v>3.0141728402240502</v>
      </c>
      <c r="U130" s="42">
        <f>_xll.SRS1Splines.Functions25.OneWay_Spline($D$77:$D$81,U$77:U$81,$D130)</f>
        <v>8.0747093096695401</v>
      </c>
      <c r="V130" s="42">
        <f>_xll.SRS1Splines.Functions25.OneWay_Spline($D$77:$D$81,V$77:V$81,$D130)</f>
        <v>163.729839758476</v>
      </c>
      <c r="W130" s="42">
        <f>_xll.SRS1Splines.Functions25.OneWay_Spline($D$77:$D$81,W$77:W$81,$D130)</f>
        <v>42.771311194928799</v>
      </c>
      <c r="X130" s="42">
        <f>_xll.SRS1Splines.Functions25.OneWay_Spline($D$77:$D$81,X$77:X$81,$D130)</f>
        <v>2.8869903861821702</v>
      </c>
      <c r="Y130" s="42">
        <f>_xll.SRS1Splines.Functions25.OneWay_Spline($D$77:$D$81,Y$77:Y$81,$D130)</f>
        <v>4.2976602161047603</v>
      </c>
      <c r="Z130" s="42">
        <f>_xll.SRS1Splines.Functions25.OneWay_Spline($D$83:$D$86,Z$83:Z$86,$D130)</f>
        <v>4.6004929213712602</v>
      </c>
      <c r="AB130" s="42">
        <f t="shared" si="20"/>
        <v>5</v>
      </c>
      <c r="AC130" s="42">
        <f>_xll.SRS1Splines.Functions25.OneWay_Spline($D$77:$D$81,AC$77:AC$81,AB130)</f>
        <v>0.69346365286549105</v>
      </c>
      <c r="AD130" s="42">
        <f>_xll.SRS1Splines.Functions25.OneWay_Spline($D$77:$D$81,AD$77:AD$81,$D130)</f>
        <v>8.0685015209517097</v>
      </c>
      <c r="AE130" s="42">
        <f>_xll.SRS1Splines.Functions25.OneWay_Spline($D$77:$D$81,AE$77:AE$81,$D130)</f>
        <v>5.7330547278171204</v>
      </c>
      <c r="AF130" s="42">
        <f>_xll.SRS1Splines.Functions25.OneWay_Spline($D$77:$D$81,AF$77:AF$81,$D130)</f>
        <v>6.3288639381299996</v>
      </c>
      <c r="AG130" s="42">
        <f>_xll.SRS1Splines.Functions25.OneWay_Spline($D$77:$D$81,AG$77:AG$81,$D130)</f>
        <v>9.7850078093528392</v>
      </c>
      <c r="AH130" s="42">
        <f>_xll.SRS1Splines.Functions25.OneWay_Spline($D$77:$D$81,AH$77:AH$81,$D130)</f>
        <v>534.37631984679501</v>
      </c>
      <c r="AI130" s="42">
        <f>_xll.SRS1Splines.Functions25.OneWay_Spline($D$77:$D$81,AI$77:AI$81,$D130)</f>
        <v>49.988419437678303</v>
      </c>
      <c r="AJ130" s="42">
        <f>_xll.SRS1Splines.Functions25.OneWay_Spline($D$77:$D$81,AJ$77:AJ$81,$D130)</f>
        <v>3.7149099040051801</v>
      </c>
      <c r="AK130" s="42">
        <f>_xll.SRS1Splines.Functions25.OneWay_Spline($D$77:$D$81,AK$77:AK$81,$D130)</f>
        <v>4.4242858536418099</v>
      </c>
      <c r="AL130" s="42">
        <f>_xll.SRS1Splines.Functions25.OneWay_Spline($D$83:$D$86,AL$83:AL$86,$D130)</f>
        <v>30.398028438836899</v>
      </c>
    </row>
    <row r="131" spans="3:38">
      <c r="D131" s="42">
        <f t="shared" si="18"/>
        <v>5.25</v>
      </c>
      <c r="E131" s="42">
        <f>_xll.SRS1Splines.Functions25.OneWay_Spline($D$77:$D$81,$E$77:$E$81,D131)</f>
        <v>0.48387714299761497</v>
      </c>
      <c r="F131" s="42">
        <f>_xll.SRS1Splines.Functions25.OneWay_Spline($D$77:$D$81,F$77:F$81,$D131)</f>
        <v>6.6027237760864903</v>
      </c>
      <c r="G131" s="42">
        <f>_xll.SRS1Splines.Functions25.OneWay_Spline($D$77:$D$81,G$77:G$81,$D131)</f>
        <v>3.82195649225774</v>
      </c>
      <c r="H131" s="42">
        <f>_xll.SRS1Splines.Functions25.OneWay_Spline($D$77:$D$81,H$77:H$81,$D131)</f>
        <v>3.95472029618313</v>
      </c>
      <c r="I131" s="42">
        <f>_xll.SRS1Splines.Functions25.OneWay_Spline($D$77:$D$81,I$77:I$81,$D131)</f>
        <v>8.2240381193593795</v>
      </c>
      <c r="J131" s="42">
        <f>_xll.SRS1Splines.Functions25.OneWay_Spline($D$77:$D$81,J$77:J$81,$D131)</f>
        <v>356.66609947473</v>
      </c>
      <c r="K131" s="42">
        <f>_xll.SRS1Splines.Functions25.OneWay_Spline($D$77:$D$81,K$77:K$81,$D131)</f>
        <v>46.199912466507001</v>
      </c>
      <c r="L131" s="42">
        <f>_xll.SRS1Splines.Functions25.OneWay_Spline($D$77:$D$81,L$77:L$81,$D131)</f>
        <v>3.1694855396919199</v>
      </c>
      <c r="M131" s="42">
        <f>_xll.SRS1Splines.Functions25.OneWay_Spline($D$77:$D$81,M$77:M$81,$D131)</f>
        <v>4.2399067845667799</v>
      </c>
      <c r="N131" s="42">
        <f>_xll.SRS1Splines.Functions25.OneWay_Spline(($D$83:$D$86),N$83:N$86,$D131)</f>
        <v>17.333276543502201</v>
      </c>
      <c r="P131" s="42">
        <f t="shared" si="19"/>
        <v>5.25</v>
      </c>
      <c r="Q131" s="42">
        <f>_xll.SRS1Splines.Functions25.OneWay_Spline($D$77:$D$81,Q$77:Q$81,P131)</f>
        <v>0.39850062300841699</v>
      </c>
      <c r="R131" s="42">
        <f>_xll.SRS1Splines.Functions25.OneWay_Spline($D$77:$D$81,R$77:R$81,$D131)</f>
        <v>5.2657266228622701</v>
      </c>
      <c r="S131" s="42">
        <f>_xll.SRS1Splines.Functions25.OneWay_Spline($D$77:$D$81,S$77:S$81,$D131)</f>
        <v>2.09799296552672</v>
      </c>
      <c r="T131" s="42">
        <f>_xll.SRS1Splines.Functions25.OneWay_Spline($D$77:$D$81,T$77:T$81,$D131)</f>
        <v>2.8912349066920302</v>
      </c>
      <c r="U131" s="42">
        <f>_xll.SRS1Splines.Functions25.OneWay_Spline($D$77:$D$81,U$77:U$81,$D131)</f>
        <v>7.5803005569315198</v>
      </c>
      <c r="V131" s="42">
        <f>_xll.SRS1Splines.Functions25.OneWay_Spline($D$77:$D$81,V$77:V$81,$D131)</f>
        <v>167.419298883609</v>
      </c>
      <c r="W131" s="42">
        <f>_xll.SRS1Splines.Functions25.OneWay_Spline($D$77:$D$81,W$77:W$81,$D131)</f>
        <v>42.221068000979102</v>
      </c>
      <c r="X131" s="42">
        <f>_xll.SRS1Splines.Functions25.OneWay_Spline($D$77:$D$81,X$77:X$81,$D131)</f>
        <v>2.76876096698361</v>
      </c>
      <c r="Y131" s="42">
        <f>_xll.SRS1Splines.Functions25.OneWay_Spline($D$77:$D$81,Y$77:Y$81,$D131)</f>
        <v>4.2130931502724902</v>
      </c>
      <c r="Z131" s="42">
        <f>_xll.SRS1Splines.Functions25.OneWay_Spline($D$83:$D$86,Z$83:Z$86,$D131)</f>
        <v>4.3273525582882097</v>
      </c>
      <c r="AB131" s="42">
        <f t="shared" si="20"/>
        <v>5.25</v>
      </c>
      <c r="AC131" s="42">
        <f>_xll.SRS1Splines.Functions25.OneWay_Spline($D$77:$D$81,AC$77:AC$81,AB131)</f>
        <v>0.56925366298681102</v>
      </c>
      <c r="AD131" s="42">
        <f>_xll.SRS1Splines.Functions25.OneWay_Spline($D$77:$D$81,AD$77:AD$81,$D131)</f>
        <v>7.9654249818454996</v>
      </c>
      <c r="AE131" s="42">
        <f>_xll.SRS1Splines.Functions25.OneWay_Spline($D$77:$D$81,AE$77:AE$81,$D131)</f>
        <v>5.64716755738836</v>
      </c>
      <c r="AF131" s="42">
        <f>_xll.SRS1Splines.Functions25.OneWay_Spline($D$77:$D$81,AF$77:AF$81,$D131)</f>
        <v>5.1353586857801297</v>
      </c>
      <c r="AG131" s="42">
        <f>_xll.SRS1Splines.Functions25.OneWay_Spline($D$77:$D$81,AG$77:AG$81,$D131)</f>
        <v>8.7383941046938496</v>
      </c>
      <c r="AH131" s="42">
        <f>_xll.SRS1Splines.Functions25.OneWay_Spline($D$77:$D$81,AH$77:AH$81,$D131)</f>
        <v>537.57594573662402</v>
      </c>
      <c r="AI131" s="42">
        <f>_xll.SRS1Splines.Functions25.OneWay_Spline($D$77:$D$81,AI$77:AI$81,$D131)</f>
        <v>49.827893840028203</v>
      </c>
      <c r="AJ131" s="42">
        <f>_xll.SRS1Splines.Functions25.OneWay_Spline($D$77:$D$81,AJ$77:AJ$81,$D131)</f>
        <v>3.5702101124002299</v>
      </c>
      <c r="AK131" s="42">
        <f>_xll.SRS1Splines.Functions25.OneWay_Spline($D$77:$D$81,AK$77:AK$81,$D131)</f>
        <v>4.3237990559767798</v>
      </c>
      <c r="AL131" s="42">
        <f>_xll.SRS1Splines.Functions25.OneWay_Spline($D$83:$D$86,AL$83:AL$86,$D131)</f>
        <v>30.579511521236501</v>
      </c>
    </row>
    <row r="132" spans="3:38">
      <c r="C132" s="111"/>
      <c r="D132" s="42">
        <f t="shared" si="18"/>
        <v>5.5</v>
      </c>
      <c r="E132" s="42">
        <f>_xll.SRS1Splines.Functions25.OneWay_Spline($D$77:$D$81,$E$77:$E$81,D132)</f>
        <v>0.41427416205532802</v>
      </c>
      <c r="F132" s="42">
        <f>_xll.SRS1Splines.Functions25.OneWay_Spline($D$77:$D$81,F$77:F$81,$D132)</f>
        <v>6.5190537452793302</v>
      </c>
      <c r="G132" s="42">
        <f>_xll.SRS1Splines.Functions25.OneWay_Spline($D$77:$D$81,G$77:G$81,$D132)</f>
        <v>3.7679484080210099</v>
      </c>
      <c r="H132" s="42">
        <f>_xll.SRS1Splines.Functions25.OneWay_Spline($D$77:$D$81,H$77:H$81,$D132)</f>
        <v>3.4899487135504899</v>
      </c>
      <c r="I132" s="42">
        <f>_xll.SRS1Splines.Functions25.OneWay_Spline($D$77:$D$81,I$77:I$81,$D132)</f>
        <v>7.5789021214057302</v>
      </c>
      <c r="J132" s="42">
        <f>_xll.SRS1Splines.Functions25.OneWay_Spline($D$77:$D$81,J$77:J$81,$D132)</f>
        <v>358.18388437694</v>
      </c>
      <c r="K132" s="42">
        <f>_xll.SRS1Splines.Functions25.OneWay_Spline($D$77:$D$81,K$77:K$81,$D132)</f>
        <v>45.841377301021197</v>
      </c>
      <c r="L132" s="42">
        <f>_xll.SRS1Splines.Functions25.OneWay_Spline($D$77:$D$81,L$77:L$81,$D132)</f>
        <v>3.0666795856249198</v>
      </c>
      <c r="M132" s="42">
        <f>_xll.SRS1Splines.Functions25.OneWay_Spline($D$77:$D$81,M$77:M$81,$D132)</f>
        <v>4.1737563944604599</v>
      </c>
      <c r="N132" s="42">
        <f>_xll.SRS1Splines.Functions25.OneWay_Spline(($D$83:$D$86),N$83:N$86,$D132)</f>
        <v>17.359790997750199</v>
      </c>
      <c r="P132" s="42">
        <f t="shared" si="19"/>
        <v>5.5</v>
      </c>
      <c r="Q132" s="42">
        <f>_xll.SRS1Splines.Functions25.OneWay_Spline($D$77:$D$81,Q$77:Q$81,P132)</f>
        <v>0.354439351030303</v>
      </c>
      <c r="R132" s="42">
        <f>_xll.SRS1Splines.Functions25.OneWay_Spline($D$77:$D$81,R$77:R$81,$D132)</f>
        <v>5.2069265026846203</v>
      </c>
      <c r="S132" s="42">
        <f>_xll.SRS1Splines.Functions25.OneWay_Spline($D$77:$D$81,S$77:S$81,$D132)</f>
        <v>2.0382288264098301</v>
      </c>
      <c r="T132" s="42">
        <f>_xll.SRS1Splines.Functions25.OneWay_Spline($D$77:$D$81,T$77:T$81,$D132)</f>
        <v>2.8034220970263002</v>
      </c>
      <c r="U132" s="42">
        <f>_xll.SRS1Splines.Functions25.OneWay_Spline($D$77:$D$81,U$77:U$81,$D132)</f>
        <v>7.1547883175011</v>
      </c>
      <c r="V132" s="42">
        <f>_xll.SRS1Splines.Functions25.OneWay_Spline($D$77:$D$81,V$77:V$81,$D132)</f>
        <v>170.91069398666301</v>
      </c>
      <c r="W132" s="42">
        <f>_xll.SRS1Splines.Functions25.OneWay_Spline($D$77:$D$81,W$77:W$81,$D132)</f>
        <v>41.804409859895699</v>
      </c>
      <c r="X132" s="42">
        <f>_xll.SRS1Splines.Functions25.OneWay_Spline($D$77:$D$81,X$77:X$81,$D132)</f>
        <v>2.6791484472587999</v>
      </c>
      <c r="Y132" s="42">
        <f>_xll.SRS1Splines.Functions25.OneWay_Spline($D$77:$D$81,Y$77:Y$81,$D132)</f>
        <v>4.14246574175547</v>
      </c>
      <c r="Z132" s="42">
        <f>_xll.SRS1Splines.Functions25.OneWay_Spline($D$83:$D$86,Z$83:Z$86,$D132)</f>
        <v>4.1224972859759204</v>
      </c>
      <c r="AB132" s="42">
        <f t="shared" si="20"/>
        <v>5.5</v>
      </c>
      <c r="AC132" s="42">
        <f>_xll.SRS1Splines.Functions25.OneWay_Spline($D$77:$D$81,AC$77:AC$81,AB132)</f>
        <v>0.47410897308035199</v>
      </c>
      <c r="AD132" s="42">
        <f>_xll.SRS1Splines.Functions25.OneWay_Spline($D$77:$D$81,AD$77:AD$81,$D132)</f>
        <v>7.8432770125962898</v>
      </c>
      <c r="AE132" s="42">
        <f>_xll.SRS1Splines.Functions25.OneWay_Spline($D$77:$D$81,AE$77:AE$81,$D132)</f>
        <v>5.5733408903045598</v>
      </c>
      <c r="AF132" s="42">
        <f>_xll.SRS1Splines.Functions25.OneWay_Spline($D$77:$D$81,AF$77:AF$81,$D132)</f>
        <v>4.2316061536539404</v>
      </c>
      <c r="AG132" s="42">
        <f>_xll.SRS1Splines.Functions25.OneWay_Spline($D$77:$D$81,AG$77:AG$81,$D132)</f>
        <v>7.9458715884491804</v>
      </c>
      <c r="AH132" s="42">
        <f>_xll.SRS1Splines.Functions25.OneWay_Spline($D$77:$D$81,AH$77:AH$81,$D132)</f>
        <v>539.86139280078703</v>
      </c>
      <c r="AI132" s="42">
        <f>_xll.SRS1Splines.Functions25.OneWay_Spline($D$77:$D$81,AI$77:AI$81,$D132)</f>
        <v>49.713232698849602</v>
      </c>
      <c r="AJ132" s="42">
        <f>_xll.SRS1Splines.Functions25.OneWay_Spline($D$77:$D$81,AJ$77:AJ$81,$D132)</f>
        <v>3.45421072399105</v>
      </c>
      <c r="AK132" s="42">
        <f>_xll.SRS1Splines.Functions25.OneWay_Spline($D$77:$D$81,AK$77:AK$81,$D132)</f>
        <v>4.2477078970512299</v>
      </c>
      <c r="AL132" s="42">
        <f>_xll.SRS1Splines.Functions25.OneWay_Spline($D$83:$D$86,AL$83:AL$86,$D132)</f>
        <v>30.709142294378999</v>
      </c>
    </row>
    <row r="133" spans="3:38">
      <c r="D133" s="42">
        <f t="shared" si="18"/>
        <v>5.75</v>
      </c>
      <c r="E133" s="42">
        <f>_xll.SRS1Splines.Functions25.OneWay_Spline($D$77:$D$81,$E$77:$E$81,D133)</f>
        <v>0.36308661864332997</v>
      </c>
      <c r="F133" s="42">
        <f>_xll.SRS1Splines.Functions25.OneWay_Spline($D$77:$D$81,F$77:F$81,$D133)</f>
        <v>6.4204537461497004</v>
      </c>
      <c r="G133" s="42">
        <f>_xll.SRS1Splines.Functions25.OneWay_Spline($D$77:$D$81,G$77:G$81,$D133)</f>
        <v>3.7355435574789699</v>
      </c>
      <c r="H133" s="42">
        <f>_xll.SRS1Splines.Functions25.OneWay_Spline($D$77:$D$81,H$77:H$81,$D133)</f>
        <v>3.1975927934733201</v>
      </c>
      <c r="I133" s="42">
        <f>_xll.SRS1Splines.Functions25.OneWay_Spline($D$77:$D$81,I$77:I$81,$D133)</f>
        <v>7.1313714553404202</v>
      </c>
      <c r="J133" s="42">
        <f>_xll.SRS1Splines.Functions25.OneWay_Spline($D$77:$D$81,J$77:J$81,$D133)</f>
        <v>359.09455531826598</v>
      </c>
      <c r="K133" s="42">
        <f>_xll.SRS1Splines.Functions25.OneWay_Spline($D$77:$D$81,K$77:K$81,$D133)</f>
        <v>45.614213799224899</v>
      </c>
      <c r="L133" s="42">
        <f>_xll.SRS1Splines.Functions25.OneWay_Spline($D$77:$D$81,L$77:L$81,$D133)</f>
        <v>2.9967193430711601</v>
      </c>
      <c r="M133" s="42">
        <f>_xll.SRS1Splines.Functions25.OneWay_Spline($D$77:$D$81,M$77:M$81,$D133)</f>
        <v>4.1318443152327902</v>
      </c>
      <c r="N133" s="42">
        <f>_xll.SRS1Splines.Functions25.OneWay_Spline(($D$83:$D$86),N$83:N$86,$D133)</f>
        <v>17.3756996702989</v>
      </c>
      <c r="P133" s="42">
        <f t="shared" si="19"/>
        <v>5.75</v>
      </c>
      <c r="Q133" s="42">
        <f>_xll.SRS1Splines.Functions25.OneWay_Spline($D$77:$D$81,Q$77:Q$81,P133)</f>
        <v>0.31850431895299403</v>
      </c>
      <c r="R133" s="42">
        <f>_xll.SRS1Splines.Functions25.OneWay_Spline($D$77:$D$81,R$77:R$81,$D133)</f>
        <v>5.14476637563968</v>
      </c>
      <c r="S133" s="42">
        <f>_xll.SRS1Splines.Functions25.OneWay_Spline($D$77:$D$81,S$77:S$81,$D133)</f>
        <v>2.00237034293969</v>
      </c>
      <c r="T133" s="42">
        <f>_xll.SRS1Splines.Functions25.OneWay_Spline($D$77:$D$81,T$77:T$81,$D133)</f>
        <v>2.7507344112268601</v>
      </c>
      <c r="U133" s="42">
        <f>_xll.SRS1Splines.Functions25.OneWay_Spline($D$77:$D$81,U$77:U$81,$D133)</f>
        <v>6.8068858663190897</v>
      </c>
      <c r="V133" s="42">
        <f>_xll.SRS1Splines.Functions25.OneWay_Spline($D$77:$D$81,V$77:V$81,$D133)</f>
        <v>174.15582057232899</v>
      </c>
      <c r="W133" s="42">
        <f>_xll.SRS1Splines.Functions25.OneWay_Spline($D$77:$D$81,W$77:W$81,$D133)</f>
        <v>41.540420350659602</v>
      </c>
      <c r="X133" s="42">
        <f>_xll.SRS1Splines.Functions25.OneWay_Spline($D$77:$D$81,X$77:X$81,$D133)</f>
        <v>2.62224341541779</v>
      </c>
      <c r="Y133" s="42">
        <f>_xll.SRS1Splines.Functions25.OneWay_Spline($D$77:$D$81,Y$77:Y$81,$D133)</f>
        <v>4.0879574691555698</v>
      </c>
      <c r="Z133" s="42">
        <f>_xll.SRS1Splines.Functions25.OneWay_Spline($D$83:$D$86,Z$83:Z$86,$D133)</f>
        <v>3.9938061533694902</v>
      </c>
      <c r="AB133" s="42">
        <f t="shared" si="20"/>
        <v>5.75</v>
      </c>
      <c r="AC133" s="42">
        <f>_xll.SRS1Splines.Functions25.OneWay_Spline($D$77:$D$81,AC$77:AC$81,AB133)</f>
        <v>0.40766891833366498</v>
      </c>
      <c r="AD133" s="42">
        <f>_xll.SRS1Splines.Functions25.OneWay_Spline($D$77:$D$81,AD$77:AD$81,$D133)</f>
        <v>7.6993331231836599</v>
      </c>
      <c r="AE133" s="42">
        <f>_xll.SRS1Splines.Functions25.OneWay_Spline($D$77:$D$81,AE$77:AE$81,$D133)</f>
        <v>5.5108740515594903</v>
      </c>
      <c r="AF133" s="42">
        <f>_xll.SRS1Splines.Functions25.OneWay_Spline($D$77:$D$81,AF$77:AF$81,$D133)</f>
        <v>3.65899958749764</v>
      </c>
      <c r="AG133" s="42">
        <f>_xll.SRS1Splines.Functions25.OneWay_Spline($D$77:$D$81,AG$77:AG$81,$D133)</f>
        <v>7.4437390018208696</v>
      </c>
      <c r="AH133" s="42">
        <f>_xll.SRS1Splines.Functions25.OneWay_Spline($D$77:$D$81,AH$77:AH$81,$D133)</f>
        <v>541.23266103928495</v>
      </c>
      <c r="AI133" s="42">
        <f>_xll.SRS1Splines.Functions25.OneWay_Spline($D$77:$D$81,AI$77:AI$81,$D133)</f>
        <v>49.6444360141424</v>
      </c>
      <c r="AJ133" s="42">
        <f>_xll.SRS1Splines.Functions25.OneWay_Spline($D$77:$D$81,AJ$77:AJ$81,$D133)</f>
        <v>3.3711952707245398</v>
      </c>
      <c r="AK133" s="42">
        <f>_xll.SRS1Splines.Functions25.OneWay_Spline($D$77:$D$81,AK$77:AK$81,$D133)</f>
        <v>4.1994974681136599</v>
      </c>
      <c r="AL133" s="42">
        <f>_xll.SRS1Splines.Functions25.OneWay_Spline($D$83:$D$86,AL$83:AL$86,$D133)</f>
        <v>30.7869207582645</v>
      </c>
    </row>
    <row r="134" spans="3:38">
      <c r="D134" s="42">
        <f t="shared" si="18"/>
        <v>6</v>
      </c>
      <c r="E134" s="42">
        <f>_xll.SRS1Splines.Functions25.OneWay_Spline($D$77:$D$81,$E$77:$E$81,D134)</f>
        <v>0.32995105177781497</v>
      </c>
      <c r="F134" s="42">
        <f>_xll.SRS1Splines.Functions25.OneWay_Spline($D$77:$D$81,F$77:F$81,$D134)</f>
        <v>6.3050575326573002</v>
      </c>
      <c r="G134" s="42">
        <f>_xll.SRS1Splines.Functions25.OneWay_Spline($D$77:$D$81,G$77:G$81,$D134)</f>
        <v>3.72474194063162</v>
      </c>
      <c r="H134" s="42">
        <f>_xll.SRS1Splines.Functions25.OneWay_Spline($D$77:$D$81,H$77:H$81,$D134)</f>
        <v>3.0960520411756001</v>
      </c>
      <c r="I134" s="42">
        <f>_xll.SRS1Splines.Functions25.OneWay_Spline($D$77:$D$81,I$77:I$81,$D134)</f>
        <v>6.9068007821686299</v>
      </c>
      <c r="J134" s="42">
        <f>_xll.SRS1Splines.Functions25.OneWay_Spline($D$77:$D$81,J$77:J$81,$D134)</f>
        <v>359.39811229870799</v>
      </c>
      <c r="K134" s="42">
        <f>_xll.SRS1Splines.Functions25.OneWay_Spline($D$77:$D$81,K$77:K$81,$D134)</f>
        <v>45.534843419079301</v>
      </c>
      <c r="L134" s="42">
        <f>_xll.SRS1Splines.Functions25.OneWay_Spline($D$77:$D$81,L$77:L$81,$D134)</f>
        <v>2.9637918722091099</v>
      </c>
      <c r="M134" s="42">
        <f>_xll.SRS1Splines.Functions25.OneWay_Spline($D$77:$D$81,M$77:M$81,$D134)</f>
        <v>4.1172003357435996</v>
      </c>
      <c r="N134" s="42">
        <f>_xll.SRS1Splines.Functions25.OneWay_Spline(($D$83:$D$86),N$83:N$86,$D134)</f>
        <v>17.381002561148499</v>
      </c>
      <c r="P134" s="42">
        <f t="shared" si="19"/>
        <v>6</v>
      </c>
      <c r="Q134" s="42">
        <f>_xll.SRS1Splines.Functions25.OneWay_Spline($D$77:$D$81,Q$77:Q$81,P134)</f>
        <v>0.29032926962133099</v>
      </c>
      <c r="R134" s="42">
        <f>_xll.SRS1Splines.Functions25.OneWay_Spline($D$77:$D$81,R$77:R$81,$D134)</f>
        <v>5.0792462417274402</v>
      </c>
      <c r="S134" s="42">
        <f>_xll.SRS1Splines.Functions25.OneWay_Spline($D$77:$D$81,S$77:S$81,$D134)</f>
        <v>1.9904175151163199</v>
      </c>
      <c r="T134" s="42">
        <f>_xll.SRS1Splines.Functions25.OneWay_Spline($D$77:$D$81,T$77:T$81,$D134)</f>
        <v>2.7331718492937198</v>
      </c>
      <c r="U134" s="42">
        <f>_xll.SRS1Splines.Functions25.OneWay_Spline($D$77:$D$81,U$77:U$81,$D134)</f>
        <v>6.5453064783262702</v>
      </c>
      <c r="V134" s="42">
        <f>_xll.SRS1Splines.Functions25.OneWay_Spline($D$77:$D$81,V$77:V$81,$D134)</f>
        <v>177.10647414529899</v>
      </c>
      <c r="W134" s="42">
        <f>_xll.SRS1Splines.Functions25.OneWay_Spline($D$77:$D$81,W$77:W$81,$D134)</f>
        <v>41.448183052251899</v>
      </c>
      <c r="X134" s="42">
        <f>_xll.SRS1Splines.Functions25.OneWay_Spline($D$77:$D$81,X$77:X$81,$D134)</f>
        <v>2.60213645987062</v>
      </c>
      <c r="Y134" s="42">
        <f>_xll.SRS1Splines.Functions25.OneWay_Spline($D$77:$D$81,Y$77:Y$81,$D134)</f>
        <v>4.0517478110746099</v>
      </c>
      <c r="Z134" s="42">
        <f>_xll.SRS1Splines.Functions25.OneWay_Spline($D$83:$D$86,Z$83:Z$86,$D134)</f>
        <v>3.9491582094039801</v>
      </c>
      <c r="AB134" s="42">
        <f t="shared" si="20"/>
        <v>6</v>
      </c>
      <c r="AC134" s="42">
        <f>_xll.SRS1Splines.Functions25.OneWay_Spline($D$77:$D$81,AC$77:AC$81,AB134)</f>
        <v>0.36957283393430002</v>
      </c>
      <c r="AD134" s="42">
        <f>_xll.SRS1Splines.Functions25.OneWay_Spline($D$77:$D$81,AD$77:AD$81,$D134)</f>
        <v>7.5308688235871601</v>
      </c>
      <c r="AE134" s="42">
        <f>_xll.SRS1Splines.Functions25.OneWay_Spline($D$77:$D$81,AE$77:AE$81,$D134)</f>
        <v>5.4590663661469403</v>
      </c>
      <c r="AF134" s="42">
        <f>_xll.SRS1Splines.Functions25.OneWay_Spline($D$77:$D$81,AF$77:AF$81,$D134)</f>
        <v>3.4589322330574799</v>
      </c>
      <c r="AG134" s="42">
        <f>_xll.SRS1Splines.Functions25.OneWay_Spline($D$77:$D$81,AG$77:AG$81,$D134)</f>
        <v>7.2682950860109896</v>
      </c>
      <c r="AH134" s="42">
        <f>_xll.SRS1Splines.Functions25.OneWay_Spline($D$77:$D$81,AH$77:AH$81,$D134)</f>
        <v>541.68975045211801</v>
      </c>
      <c r="AI134" s="42">
        <f>_xll.SRS1Splines.Functions25.OneWay_Spline($D$77:$D$81,AI$77:AI$81,$D134)</f>
        <v>49.621503785906597</v>
      </c>
      <c r="AJ134" s="42">
        <f>_xll.SRS1Splines.Functions25.OneWay_Spline($D$77:$D$81,AJ$77:AJ$81,$D134)</f>
        <v>3.32544728454759</v>
      </c>
      <c r="AK134" s="42">
        <f>_xll.SRS1Splines.Functions25.OneWay_Spline($D$77:$D$81,AK$77:AK$81,$D134)</f>
        <v>4.1826528604125901</v>
      </c>
      <c r="AL134" s="42">
        <f>_xll.SRS1Splines.Functions25.OneWay_Spline($D$83:$D$86,AL$83:AL$86,$D134)</f>
        <v>30.812846912893001</v>
      </c>
    </row>
    <row r="135" spans="3:38">
      <c r="D135" s="42">
        <f t="shared" si="18"/>
        <v>6.25</v>
      </c>
      <c r="E135" s="42">
        <f>_xll.SRS1Splines.Functions25.OneWay_Spline($D$77:$D$81,$E$77:$E$81,D135)</f>
        <v>0.30647752990720001</v>
      </c>
      <c r="F135" s="42">
        <f>_xll.SRS1Splines.Functions25.OneWay_Spline($D$77:$D$81,F$77:F$81,$D135)</f>
        <v>6.1755108355211101</v>
      </c>
      <c r="G135" s="42">
        <f>_xll.SRS1Splines.Functions25.OneWay_Spline($D$77:$D$81,G$77:G$81,$D135)</f>
        <v>3.72653173686657</v>
      </c>
      <c r="H135" s="42">
        <f>_xll.SRS1Splines.Functions25.OneWay_Spline($D$77:$D$81,H$77:H$81,$D135)</f>
        <v>3.1035816125901099</v>
      </c>
      <c r="I135" s="42">
        <f>_xll.SRS1Splines.Functions25.OneWay_Spline($D$77:$D$81,I$77:I$81,$D135)</f>
        <v>6.8054316317074699</v>
      </c>
      <c r="J135" s="42">
        <f>_xll.SRS1Splines.Functions25.OneWay_Spline($D$77:$D$81,J$77:J$81,$D135)</f>
        <v>359.36640690238198</v>
      </c>
      <c r="K135" s="42">
        <f>_xll.SRS1Splines.Functions25.OneWay_Spline($D$77:$D$81,K$77:K$81,$D135)</f>
        <v>45.555991983814003</v>
      </c>
      <c r="L135" s="42">
        <f>_xll.SRS1Splines.Functions25.OneWay_Spline($D$77:$D$81,L$77:L$81,$D135)</f>
        <v>2.9511832051156199</v>
      </c>
      <c r="M135" s="42">
        <f>_xll.SRS1Splines.Functions25.OneWay_Spline($D$77:$D$81,M$77:M$81,$D135)</f>
        <v>4.1173055676035704</v>
      </c>
      <c r="N135" s="42">
        <f>_xll.SRS1Splines.Functions25.OneWay_Spline(($D$83:$D$86),N$83:N$86,$D135)</f>
        <v>17.362710108307201</v>
      </c>
      <c r="P135" s="42">
        <f t="shared" si="19"/>
        <v>6.25</v>
      </c>
      <c r="Q135" s="42">
        <f>_xll.SRS1Splines.Functions25.OneWay_Spline($D$77:$D$81,Q$77:Q$81,P135)</f>
        <v>0.266675161684018</v>
      </c>
      <c r="R135" s="42">
        <f>_xll.SRS1Splines.Functions25.OneWay_Spline($D$77:$D$81,R$77:R$81,$D135)</f>
        <v>5.0063929458200898</v>
      </c>
      <c r="S135" s="42">
        <f>_xll.SRS1Splines.Functions25.OneWay_Spline($D$77:$D$81,S$77:S$81,$D135)</f>
        <v>1.99545684718251</v>
      </c>
      <c r="T135" s="42">
        <f>_xll.SRS1Splines.Functions25.OneWay_Spline($D$77:$D$81,T$77:T$81,$D135)</f>
        <v>2.73539136144983</v>
      </c>
      <c r="U135" s="42">
        <f>_xll.SRS1Splines.Functions25.OneWay_Spline($D$77:$D$81,U$77:U$81,$D135)</f>
        <v>6.3365278416401098</v>
      </c>
      <c r="V135" s="42">
        <f>_xll.SRS1Splines.Functions25.OneWay_Spline($D$77:$D$81,V$77:V$81,$D135)</f>
        <v>179.88316594384301</v>
      </c>
      <c r="W135" s="42">
        <f>_xll.SRS1Splines.Functions25.OneWay_Spline($D$77:$D$81,W$77:W$81,$D135)</f>
        <v>41.469967710773403</v>
      </c>
      <c r="X135" s="42">
        <f>_xll.SRS1Splines.Functions25.OneWay_Spline($D$77:$D$81,X$77:X$81,$D135)</f>
        <v>2.6018028340631898</v>
      </c>
      <c r="Y135" s="42">
        <f>_xll.SRS1Splines.Functions25.OneWay_Spline($D$77:$D$81,Y$77:Y$81,$D135)</f>
        <v>4.0262368861814899</v>
      </c>
      <c r="Z135" s="42">
        <f>_xll.SRS1Splines.Functions25.OneWay_Spline($D$83:$D$86,Z$83:Z$86,$D135)</f>
        <v>3.97150463203976</v>
      </c>
      <c r="AB135" s="42">
        <f t="shared" si="20"/>
        <v>6.25</v>
      </c>
      <c r="AC135" s="42">
        <f>_xll.SRS1Splines.Functions25.OneWay_Spline($D$77:$D$81,AC$77:AC$81,AB135)</f>
        <v>0.34627989813038201</v>
      </c>
      <c r="AD135" s="42">
        <f>_xll.SRS1Splines.Functions25.OneWay_Spline($D$77:$D$81,AD$77:AD$81,$D135)</f>
        <v>7.3446287252221403</v>
      </c>
      <c r="AE135" s="42">
        <f>_xll.SRS1Splines.Functions25.OneWay_Spline($D$77:$D$81,AE$77:AE$81,$D135)</f>
        <v>5.4138144386615297</v>
      </c>
      <c r="AF135" s="42">
        <f>_xll.SRS1Splines.Functions25.OneWay_Spline($D$77:$D$81,AF$77:AF$81,$D135)</f>
        <v>3.47177186373038</v>
      </c>
      <c r="AG135" s="42">
        <f>_xll.SRS1Splines.Functions25.OneWay_Spline($D$77:$D$81,AG$77:AG$81,$D135)</f>
        <v>7.2684899355517603</v>
      </c>
      <c r="AH135" s="42">
        <f>_xll.SRS1Splines.Functions25.OneWay_Spline($D$77:$D$81,AH$77:AH$81,$D135)</f>
        <v>541.46278745609504</v>
      </c>
      <c r="AI135" s="42">
        <f>_xll.SRS1Splines.Functions25.OneWay_Spline($D$77:$D$81,AI$77:AI$81,$D135)</f>
        <v>49.642016256854603</v>
      </c>
      <c r="AJ135" s="42">
        <f>_xll.SRS1Splines.Functions25.OneWay_Spline($D$77:$D$81,AJ$77:AJ$81,$D135)</f>
        <v>3.3005635761680399</v>
      </c>
      <c r="AK135" s="42">
        <f>_xll.SRS1Splines.Functions25.OneWay_Spline($D$77:$D$81,AK$77:AK$81,$D135)</f>
        <v>4.1836862571935898</v>
      </c>
      <c r="AL135" s="42">
        <f>_xll.SRS1Splines.Functions25.OneWay_Spline($D$83:$D$86,AL$83:AL$86,$D135)</f>
        <v>30.753915584574699</v>
      </c>
    </row>
    <row r="136" spans="3:38">
      <c r="D136" s="42">
        <f t="shared" si="18"/>
        <v>6.5</v>
      </c>
      <c r="E136" s="42">
        <f>_xll.SRS1Splines.Functions25.OneWay_Spline($D$77:$D$81,$E$77:$E$81,D136)</f>
        <v>0.284518428802431</v>
      </c>
      <c r="F136" s="42">
        <f>_xll.SRS1Splines.Functions25.OneWay_Spline($D$77:$D$81,F$77:F$81,$D136)</f>
        <v>6.0358880138140902</v>
      </c>
      <c r="G136" s="42">
        <f>_xll.SRS1Splines.Functions25.OneWay_Spline($D$77:$D$81,G$77:G$81,$D136)</f>
        <v>3.7319011255714001</v>
      </c>
      <c r="H136" s="42">
        <f>_xll.SRS1Splines.Functions25.OneWay_Spline($D$77:$D$81,H$77:H$81,$D136)</f>
        <v>3.1261703268336301</v>
      </c>
      <c r="I136" s="42">
        <f>_xll.SRS1Splines.Functions25.OneWay_Spline($D$77:$D$81,I$77:I$81,$D136)</f>
        <v>6.7106024264373598</v>
      </c>
      <c r="J136" s="42">
        <f>_xll.SRS1Splines.Functions25.OneWay_Spline($D$77:$D$81,J$77:J$81,$D136)</f>
        <v>359.27129071340198</v>
      </c>
      <c r="K136" s="42">
        <f>_xll.SRS1Splines.Functions25.OneWay_Spline($D$77:$D$81,K$77:K$81,$D136)</f>
        <v>45.619437678018201</v>
      </c>
      <c r="L136" s="42">
        <f>_xll.SRS1Splines.Functions25.OneWay_Spline($D$77:$D$81,L$77:L$81,$D136)</f>
        <v>2.9393880004152599</v>
      </c>
      <c r="M136" s="42">
        <f>_xll.SRS1Splines.Functions25.OneWay_Spline($D$77:$D$81,M$77:M$81,$D136)</f>
        <v>4.1176212631834597</v>
      </c>
      <c r="N136" s="42">
        <f>_xll.SRS1Splines.Functions25.OneWay_Spline(($D$83:$D$86),N$83:N$86,$D136)</f>
        <v>17.309070693063799</v>
      </c>
      <c r="P136" s="42">
        <f t="shared" si="19"/>
        <v>6.5</v>
      </c>
      <c r="Q136" s="42">
        <f>_xll.SRS1Splines.Functions25.OneWay_Spline($D$77:$D$81,Q$77:Q$81,P136)</f>
        <v>0.24454712522653299</v>
      </c>
      <c r="R136" s="42">
        <f>_xll.SRS1Splines.Functions25.OneWay_Spline($D$77:$D$81,R$77:R$81,$D136)</f>
        <v>4.9225961780069403</v>
      </c>
      <c r="S136" s="42">
        <f>_xll.SRS1Splines.Functions25.OneWay_Spline($D$77:$D$81,S$77:S$81,$D136)</f>
        <v>2.0105748433810802</v>
      </c>
      <c r="T136" s="42">
        <f>_xll.SRS1Splines.Functions25.OneWay_Spline($D$77:$D$81,T$77:T$81,$D136)</f>
        <v>2.7420498979181702</v>
      </c>
      <c r="U136" s="42">
        <f>_xll.SRS1Splines.Functions25.OneWay_Spline($D$77:$D$81,U$77:U$81,$D136)</f>
        <v>6.14121879441758</v>
      </c>
      <c r="V136" s="42">
        <f>_xll.SRS1Splines.Functions25.OneWay_Spline($D$77:$D$81,V$77:V$81,$D136)</f>
        <v>182.638543536436</v>
      </c>
      <c r="W136" s="42">
        <f>_xll.SRS1Splines.Functions25.OneWay_Spline($D$77:$D$81,W$77:W$81,$D136)</f>
        <v>41.535321686337902</v>
      </c>
      <c r="X136" s="42">
        <f>_xll.SRS1Splines.Functions25.OneWay_Spline($D$77:$D$81,X$77:X$81,$D136)</f>
        <v>2.6014907325014098</v>
      </c>
      <c r="Y136" s="42">
        <f>_xll.SRS1Splines.Functions25.OneWay_Spline($D$77:$D$81,Y$77:Y$81,$D136)</f>
        <v>4.00237182741051</v>
      </c>
      <c r="Z136" s="42">
        <f>_xll.SRS1Splines.Functions25.OneWay_Spline($D$83:$D$86,Z$83:Z$86,$D136)</f>
        <v>4.0378742968436896</v>
      </c>
      <c r="AB136" s="42">
        <f t="shared" si="20"/>
        <v>6.5</v>
      </c>
      <c r="AC136" s="42">
        <f>_xll.SRS1Splines.Functions25.OneWay_Spline($D$77:$D$81,AC$77:AC$81,AB136)</f>
        <v>0.32448973237833001</v>
      </c>
      <c r="AD136" s="42">
        <f>_xll.SRS1Splines.Functions25.OneWay_Spline($D$77:$D$81,AD$77:AD$81,$D136)</f>
        <v>7.1491798496212402</v>
      </c>
      <c r="AE136" s="42">
        <f>_xll.SRS1Splines.Functions25.OneWay_Spline($D$77:$D$81,AE$77:AE$81,$D136)</f>
        <v>5.3714819903687303</v>
      </c>
      <c r="AF136" s="42">
        <f>_xll.SRS1Splines.Functions25.OneWay_Spline($D$77:$D$81,AF$77:AF$81,$D136)</f>
        <v>3.5102907557490801</v>
      </c>
      <c r="AG136" s="42">
        <f>_xll.SRS1Splines.Functions25.OneWay_Spline($D$77:$D$81,AG$77:AG$81,$D136)</f>
        <v>7.2690744841740598</v>
      </c>
      <c r="AH136" s="42">
        <f>_xll.SRS1Splines.Functions25.OneWay_Spline($D$77:$D$81,AH$77:AH$81,$D136)</f>
        <v>540.78189846802695</v>
      </c>
      <c r="AI136" s="42">
        <f>_xll.SRS1Splines.Functions25.OneWay_Spline($D$77:$D$81,AI$77:AI$81,$D136)</f>
        <v>49.703553669698501</v>
      </c>
      <c r="AJ136" s="42">
        <f>_xll.SRS1Splines.Functions25.OneWay_Spline($D$77:$D$81,AJ$77:AJ$81,$D136)</f>
        <v>3.2772852683290998</v>
      </c>
      <c r="AK136" s="42">
        <f>_xll.SRS1Splines.Functions25.OneWay_Spline($D$77:$D$81,AK$77:AK$81,$D136)</f>
        <v>4.1867864475365799</v>
      </c>
      <c r="AL136" s="42">
        <f>_xll.SRS1Splines.Functions25.OneWay_Spline($D$83:$D$86,AL$83:AL$86,$D136)</f>
        <v>30.580267089284</v>
      </c>
    </row>
    <row r="137" spans="3:38">
      <c r="D137" s="42">
        <f t="shared" si="18"/>
        <v>6.75</v>
      </c>
      <c r="E137" s="42">
        <f>_xll.SRS1Splines.Functions25.OneWay_Spline($D$77:$D$81,$E$77:$E$81,D137)</f>
        <v>0.26407374846350901</v>
      </c>
      <c r="F137" s="42">
        <f>_xll.SRS1Splines.Functions25.OneWay_Spline($D$77:$D$81,F$77:F$81,$D137)</f>
        <v>5.88646576402689</v>
      </c>
      <c r="G137" s="42">
        <f>_xll.SRS1Splines.Functions25.OneWay_Spline($D$77:$D$81,G$77:G$81,$D137)</f>
        <v>3.74085010674612</v>
      </c>
      <c r="H137" s="42">
        <f>_xll.SRS1Splines.Functions25.OneWay_Spline($D$77:$D$81,H$77:H$81,$D137)</f>
        <v>3.1638181839061601</v>
      </c>
      <c r="I137" s="42">
        <f>_xll.SRS1Splines.Functions25.OneWay_Spline($D$77:$D$81,I$77:I$81,$D137)</f>
        <v>6.6223131663582899</v>
      </c>
      <c r="J137" s="42">
        <f>_xll.SRS1Splines.Functions25.OneWay_Spline($D$77:$D$81,J$77:J$81,$D137)</f>
        <v>359.11276373176997</v>
      </c>
      <c r="K137" s="42">
        <f>_xll.SRS1Splines.Functions25.OneWay_Spline($D$77:$D$81,K$77:K$81,$D137)</f>
        <v>45.725180501691902</v>
      </c>
      <c r="L137" s="42">
        <f>_xll.SRS1Splines.Functions25.OneWay_Spline($D$77:$D$81,L$77:L$81,$D137)</f>
        <v>2.9284062581080299</v>
      </c>
      <c r="M137" s="42">
        <f>_xll.SRS1Splines.Functions25.OneWay_Spline($D$77:$D$81,M$77:M$81,$D137)</f>
        <v>4.1181474224832897</v>
      </c>
      <c r="N137" s="42">
        <f>_xll.SRS1Splines.Functions25.OneWay_Spline(($D$83:$D$86),N$83:N$86,$D137)</f>
        <v>17.2219412303388</v>
      </c>
      <c r="P137" s="42">
        <f t="shared" si="19"/>
        <v>6.75</v>
      </c>
      <c r="Q137" s="42">
        <f>_xll.SRS1Splines.Functions25.OneWay_Spline($D$77:$D$81,Q$77:Q$81,P137)</f>
        <v>0.22394516024887301</v>
      </c>
      <c r="R137" s="42">
        <f>_xll.SRS1Splines.Functions25.OneWay_Spline($D$77:$D$81,R$77:R$81,$D137)</f>
        <v>4.8284002061137299</v>
      </c>
      <c r="S137" s="42">
        <f>_xll.SRS1Splines.Functions25.OneWay_Spline($D$77:$D$81,S$77:S$81,$D137)</f>
        <v>2.0357715037120401</v>
      </c>
      <c r="T137" s="42">
        <f>_xll.SRS1Splines.Functions25.OneWay_Spline($D$77:$D$81,T$77:T$81,$D137)</f>
        <v>2.7531474586987401</v>
      </c>
      <c r="U137" s="42">
        <f>_xll.SRS1Splines.Functions25.OneWay_Spline($D$77:$D$81,U$77:U$81,$D137)</f>
        <v>5.9593793366586798</v>
      </c>
      <c r="V137" s="42">
        <f>_xll.SRS1Splines.Functions25.OneWay_Spline($D$77:$D$81,V$77:V$81,$D137)</f>
        <v>185.372606923078</v>
      </c>
      <c r="W137" s="42">
        <f>_xll.SRS1Splines.Functions25.OneWay_Spline($D$77:$D$81,W$77:W$81,$D137)</f>
        <v>41.644244978945402</v>
      </c>
      <c r="X137" s="42">
        <f>_xll.SRS1Splines.Functions25.OneWay_Spline($D$77:$D$81,X$77:X$81,$D137)</f>
        <v>2.6012001551852699</v>
      </c>
      <c r="Y137" s="42">
        <f>_xll.SRS1Splines.Functions25.OneWay_Spline($D$77:$D$81,Y$77:Y$81,$D137)</f>
        <v>3.98015263476166</v>
      </c>
      <c r="Z137" s="42">
        <f>_xll.SRS1Splines.Functions25.OneWay_Spline($D$83:$D$86,Z$83:Z$86,$D137)</f>
        <v>4.1472627991606599</v>
      </c>
      <c r="AB137" s="42">
        <f t="shared" si="20"/>
        <v>6.75</v>
      </c>
      <c r="AC137" s="42">
        <f>_xll.SRS1Splines.Functions25.OneWay_Spline($D$77:$D$81,AC$77:AC$81,AB137)</f>
        <v>0.304202336678144</v>
      </c>
      <c r="AD137" s="42">
        <f>_xll.SRS1Splines.Functions25.OneWay_Spline($D$77:$D$81,AD$77:AD$81,$D137)</f>
        <v>6.9445313219400502</v>
      </c>
      <c r="AE137" s="42">
        <f>_xll.SRS1Splines.Functions25.OneWay_Spline($D$77:$D$81,AE$77:AE$81,$D137)</f>
        <v>5.3320690212685404</v>
      </c>
      <c r="AF137" s="42">
        <f>_xll.SRS1Splines.Functions25.OneWay_Spline($D$77:$D$81,AF$77:AF$81,$D137)</f>
        <v>3.5744889091135899</v>
      </c>
      <c r="AG137" s="42">
        <f>_xll.SRS1Splines.Functions25.OneWay_Spline($D$77:$D$81,AG$77:AG$81,$D137)</f>
        <v>7.2700487318779103</v>
      </c>
      <c r="AH137" s="42">
        <f>_xll.SRS1Splines.Functions25.OneWay_Spline($D$77:$D$81,AH$77:AH$81,$D137)</f>
        <v>539.64708348791396</v>
      </c>
      <c r="AI137" s="42">
        <f>_xll.SRS1Splines.Functions25.OneWay_Spline($D$77:$D$81,AI$77:AI$81,$D137)</f>
        <v>49.806116024438303</v>
      </c>
      <c r="AJ137" s="42">
        <f>_xll.SRS1Splines.Functions25.OneWay_Spline($D$77:$D$81,AJ$77:AJ$81,$D137)</f>
        <v>3.2556123610307801</v>
      </c>
      <c r="AK137" s="42">
        <f>_xll.SRS1Splines.Functions25.OneWay_Spline($D$77:$D$81,AK$77:AK$81,$D137)</f>
        <v>4.1919534314415703</v>
      </c>
      <c r="AL137" s="42">
        <f>_xll.SRS1Splines.Functions25.OneWay_Spline($D$83:$D$86,AL$83:AL$86,$D137)</f>
        <v>30.2966196615169</v>
      </c>
    </row>
    <row r="138" spans="3:38">
      <c r="D138" s="42">
        <f t="shared" si="18"/>
        <v>7</v>
      </c>
      <c r="E138" s="42">
        <f>_xll.SRS1Splines.Functions25.OneWay_Spline($D$77:$D$81,$E$77:$E$81,D138)</f>
        <v>0.245143488890432</v>
      </c>
      <c r="F138" s="42">
        <f>_xll.SRS1Splines.Functions25.OneWay_Spline($D$77:$D$81,F$77:F$81,$D138)</f>
        <v>5.7275207826501804</v>
      </c>
      <c r="G138" s="42">
        <f>_xll.SRS1Splines.Functions25.OneWay_Spline($D$77:$D$81,G$77:G$81,$D138)</f>
        <v>3.7533786803907301</v>
      </c>
      <c r="H138" s="42">
        <f>_xll.SRS1Splines.Functions25.OneWay_Spline($D$77:$D$81,H$77:H$81,$D138)</f>
        <v>3.2165251838077098</v>
      </c>
      <c r="I138" s="42">
        <f>_xll.SRS1Splines.Functions25.OneWay_Spline($D$77:$D$81,I$77:I$81,$D138)</f>
        <v>6.54056385147027</v>
      </c>
      <c r="J138" s="42">
        <f>_xll.SRS1Splines.Functions25.OneWay_Spline($D$77:$D$81,J$77:J$81,$D138)</f>
        <v>358.89082595748403</v>
      </c>
      <c r="K138" s="42">
        <f>_xll.SRS1Splines.Functions25.OneWay_Spline($D$77:$D$81,K$77:K$81,$D138)</f>
        <v>45.873220454835</v>
      </c>
      <c r="L138" s="42">
        <f>_xll.SRS1Splines.Functions25.OneWay_Spline($D$77:$D$81,L$77:L$81,$D138)</f>
        <v>2.9182379781939201</v>
      </c>
      <c r="M138" s="42">
        <f>_xll.SRS1Splines.Functions25.OneWay_Spline($D$77:$D$81,M$77:M$81,$D138)</f>
        <v>4.11888404550304</v>
      </c>
      <c r="N138" s="42">
        <f>_xll.SRS1Splines.Functions25.OneWay_Spline(($D$83:$D$86),N$83:N$86,$D138)</f>
        <v>17.1031786350526</v>
      </c>
      <c r="P138" s="42">
        <f t="shared" si="19"/>
        <v>7</v>
      </c>
      <c r="Q138" s="42">
        <f>_xll.SRS1Splines.Functions25.OneWay_Spline($D$77:$D$81,Q$77:Q$81,P138)</f>
        <v>0.204869266751041</v>
      </c>
      <c r="R138" s="42">
        <f>_xll.SRS1Splines.Functions25.OneWay_Spline($D$77:$D$81,R$77:R$81,$D138)</f>
        <v>4.7243492979662003</v>
      </c>
      <c r="S138" s="42">
        <f>_xll.SRS1Splines.Functions25.OneWay_Spline($D$77:$D$81,S$77:S$81,$D138)</f>
        <v>2.07104682817539</v>
      </c>
      <c r="T138" s="42">
        <f>_xll.SRS1Splines.Functions25.OneWay_Spline($D$77:$D$81,T$77:T$81,$D138)</f>
        <v>2.7686840437915401</v>
      </c>
      <c r="U138" s="42">
        <f>_xll.SRS1Splines.Functions25.OneWay_Spline($D$77:$D$81,U$77:U$81,$D138)</f>
        <v>5.7910094683633897</v>
      </c>
      <c r="V138" s="42">
        <f>_xll.SRS1Splines.Functions25.OneWay_Spline($D$77:$D$81,V$77:V$81,$D138)</f>
        <v>188.08535610377001</v>
      </c>
      <c r="W138" s="42">
        <f>_xll.SRS1Splines.Functions25.OneWay_Spline($D$77:$D$81,W$77:W$81,$D138)</f>
        <v>41.796737588595903</v>
      </c>
      <c r="X138" s="42">
        <f>_xll.SRS1Splines.Functions25.OneWay_Spline($D$77:$D$81,X$77:X$81,$D138)</f>
        <v>2.6009311021147701</v>
      </c>
      <c r="Y138" s="42">
        <f>_xll.SRS1Splines.Functions25.OneWay_Spline($D$77:$D$81,Y$77:Y$81,$D138)</f>
        <v>3.9595793082349502</v>
      </c>
      <c r="Z138" s="42">
        <f>_xll.SRS1Splines.Functions25.OneWay_Spline($D$83:$D$86,Z$83:Z$86,$D138)</f>
        <v>4.2986657343355601</v>
      </c>
      <c r="AB138" s="42">
        <f t="shared" si="20"/>
        <v>7</v>
      </c>
      <c r="AC138" s="42">
        <f>_xll.SRS1Splines.Functions25.OneWay_Spline($D$77:$D$81,AC$77:AC$81,AB138)</f>
        <v>0.285417711029823</v>
      </c>
      <c r="AD138" s="42">
        <f>_xll.SRS1Splines.Functions25.OneWay_Spline($D$77:$D$81,AD$77:AD$81,$D138)</f>
        <v>6.7306922673341596</v>
      </c>
      <c r="AE138" s="42">
        <f>_xll.SRS1Splines.Functions25.OneWay_Spline($D$77:$D$81,AE$77:AE$81,$D138)</f>
        <v>5.2955755313609503</v>
      </c>
      <c r="AF138" s="42">
        <f>_xll.SRS1Splines.Functions25.OneWay_Spline($D$77:$D$81,AF$77:AF$81,$D138)</f>
        <v>3.6643663238238902</v>
      </c>
      <c r="AG138" s="42">
        <f>_xll.SRS1Splines.Functions25.OneWay_Spline($D$77:$D$81,AG$77:AG$81,$D138)</f>
        <v>7.2714126786633004</v>
      </c>
      <c r="AH138" s="42">
        <f>_xll.SRS1Splines.Functions25.OneWay_Spline($D$77:$D$81,AH$77:AH$81,$D138)</f>
        <v>538.05834251575504</v>
      </c>
      <c r="AI138" s="42">
        <f>_xll.SRS1Splines.Functions25.OneWay_Spline($D$77:$D$81,AI$77:AI$81,$D138)</f>
        <v>49.949703321074097</v>
      </c>
      <c r="AJ138" s="42">
        <f>_xll.SRS1Splines.Functions25.OneWay_Spline($D$77:$D$81,AJ$77:AJ$81,$D138)</f>
        <v>3.2355448542730798</v>
      </c>
      <c r="AK138" s="42">
        <f>_xll.SRS1Splines.Functions25.OneWay_Spline($D$77:$D$81,AK$77:AK$81,$D138)</f>
        <v>4.19918720890856</v>
      </c>
      <c r="AL138" s="42">
        <f>_xll.SRS1Splines.Functions25.OneWay_Spline($D$83:$D$86,AL$83:AL$86,$D138)</f>
        <v>29.907691535769601</v>
      </c>
    </row>
    <row r="139" spans="3:38">
      <c r="D139" s="42">
        <f>D138+0.25</f>
        <v>7.25</v>
      </c>
      <c r="E139" s="42">
        <f>_xll.SRS1Splines.Functions25.OneWay_Spline($D$77:$D$81,$E$77:$E$81,D139)</f>
        <v>0.22772765008320101</v>
      </c>
      <c r="F139" s="42">
        <f>_xll.SRS1Splines.Functions25.OneWay_Spline($D$77:$D$81,F$77:F$81,$D139)</f>
        <v>5.5593297661746002</v>
      </c>
      <c r="G139" s="42">
        <f>_xll.SRS1Splines.Functions25.OneWay_Spline($D$77:$D$81,G$77:G$81,$D139)</f>
        <v>3.76948684650523</v>
      </c>
      <c r="H139" s="42">
        <f>_xll.SRS1Splines.Functions25.OneWay_Spline($D$77:$D$81,H$77:H$81,$D139)</f>
        <v>3.28429132653828</v>
      </c>
      <c r="I139" s="42">
        <f>_xll.SRS1Splines.Functions25.OneWay_Spline($D$77:$D$81,I$77:I$81,$D139)</f>
        <v>6.4653544817732804</v>
      </c>
      <c r="J139" s="42">
        <f>_xll.SRS1Splines.Functions25.OneWay_Spline($D$77:$D$81,J$77:J$81,$D139)</f>
        <v>358.60547739054499</v>
      </c>
      <c r="K139" s="42">
        <f>_xll.SRS1Splines.Functions25.OneWay_Spline($D$77:$D$81,K$77:K$81,$D139)</f>
        <v>46.063557537447601</v>
      </c>
      <c r="L139" s="42">
        <f>_xll.SRS1Splines.Functions25.OneWay_Spline($D$77:$D$81,L$77:L$81,$D139)</f>
        <v>2.9088831606729499</v>
      </c>
      <c r="M139" s="42">
        <f>_xll.SRS1Splines.Functions25.OneWay_Spline($D$77:$D$81,M$77:M$81,$D139)</f>
        <v>4.1198311322427301</v>
      </c>
      <c r="N139" s="42">
        <f>_xll.SRS1Splines.Functions25.OneWay_Spline(($D$83:$D$86),N$83:N$86,$D139)</f>
        <v>16.954639822125799</v>
      </c>
      <c r="P139" s="42">
        <f>P138+0.25</f>
        <v>7.25</v>
      </c>
      <c r="Q139" s="42">
        <f>_xll.SRS1Splines.Functions25.OneWay_Spline($D$77:$D$81,Q$77:Q$81,P139)</f>
        <v>0.187319444733035</v>
      </c>
      <c r="R139" s="42">
        <f>_xll.SRS1Splines.Functions25.OneWay_Spline($D$77:$D$81,R$77:R$81,$D139)</f>
        <v>4.6109877213900603</v>
      </c>
      <c r="S139" s="42">
        <f>_xll.SRS1Splines.Functions25.OneWay_Spline($D$77:$D$81,S$77:S$81,$D139)</f>
        <v>2.1164008167711201</v>
      </c>
      <c r="T139" s="42">
        <f>_xll.SRS1Splines.Functions25.OneWay_Spline($D$77:$D$81,T$77:T$81,$D139)</f>
        <v>2.78865965319656</v>
      </c>
      <c r="U139" s="42">
        <f>_xll.SRS1Splines.Functions25.OneWay_Spline($D$77:$D$81,U$77:U$81,$D139)</f>
        <v>5.6361091895317301</v>
      </c>
      <c r="V139" s="42">
        <f>_xll.SRS1Splines.Functions25.OneWay_Spline($D$77:$D$81,V$77:V$81,$D139)</f>
        <v>190.77679107851199</v>
      </c>
      <c r="W139" s="42">
        <f>_xll.SRS1Splines.Functions25.OneWay_Spline($D$77:$D$81,W$77:W$81,$D139)</f>
        <v>41.992799515289498</v>
      </c>
      <c r="X139" s="42">
        <f>_xll.SRS1Splines.Functions25.OneWay_Spline($D$77:$D$81,X$77:X$81,$D139)</f>
        <v>2.6006835732899098</v>
      </c>
      <c r="Y139" s="42">
        <f>_xll.SRS1Splines.Functions25.OneWay_Spline($D$77:$D$81,Y$77:Y$81,$D139)</f>
        <v>3.94065184783038</v>
      </c>
      <c r="Z139" s="42">
        <f>_xll.SRS1Splines.Functions25.OneWay_Spline($D$83:$D$86,Z$83:Z$86,$D139)</f>
        <v>4.4910786977132897</v>
      </c>
      <c r="AB139" s="42">
        <f>AB138+0.25</f>
        <v>7.25</v>
      </c>
      <c r="AC139" s="42">
        <f>_xll.SRS1Splines.Functions25.OneWay_Spline($D$77:$D$81,AC$77:AC$81,AB139)</f>
        <v>0.26813585543336799</v>
      </c>
      <c r="AD139" s="42">
        <f>_xll.SRS1Splines.Functions25.OneWay_Spline($D$77:$D$81,AD$77:AD$81,$D139)</f>
        <v>6.5076718109591303</v>
      </c>
      <c r="AE139" s="42">
        <f>_xll.SRS1Splines.Functions25.OneWay_Spline($D$77:$D$81,AE$77:AE$81,$D139)</f>
        <v>5.2620015206459696</v>
      </c>
      <c r="AF139" s="42">
        <f>_xll.SRS1Splines.Functions25.OneWay_Spline($D$77:$D$81,AF$77:AF$81,$D139)</f>
        <v>3.7799229998800001</v>
      </c>
      <c r="AG139" s="42">
        <f>_xll.SRS1Splines.Functions25.OneWay_Spline($D$77:$D$81,AG$77:AG$81,$D139)</f>
        <v>7.2731663245302203</v>
      </c>
      <c r="AH139" s="42">
        <f>_xll.SRS1Splines.Functions25.OneWay_Spline($D$77:$D$81,AH$77:AH$81,$D139)</f>
        <v>536.015675551551</v>
      </c>
      <c r="AI139" s="42">
        <f>_xll.SRS1Splines.Functions25.OneWay_Spline($D$77:$D$81,AI$77:AI$81,$D139)</f>
        <v>50.134315559605703</v>
      </c>
      <c r="AJ139" s="42">
        <f>_xll.SRS1Splines.Functions25.OneWay_Spline($D$77:$D$81,AJ$77:AJ$81,$D139)</f>
        <v>3.21708274805599</v>
      </c>
      <c r="AK139" s="42">
        <f>_xll.SRS1Splines.Functions25.OneWay_Spline($D$77:$D$81,AK$77:AK$81,$D139)</f>
        <v>4.20848777993755</v>
      </c>
      <c r="AL139" s="42">
        <f>_xll.SRS1Splines.Functions25.OneWay_Spline($D$83:$D$86,AL$83:AL$86,$D139)</f>
        <v>29.418200946538299</v>
      </c>
    </row>
    <row r="140" spans="3:38">
      <c r="D140" s="42">
        <f t="shared" ref="D140:D154" si="21">D139+0.25</f>
        <v>7.5</v>
      </c>
      <c r="E140" s="42">
        <f>_xll.SRS1Splines.Functions25.OneWay_Spline($D$77:$D$81,$E$77:$E$81,D140)</f>
        <v>0.211826232041817</v>
      </c>
      <c r="F140" s="42">
        <f>_xll.SRS1Splines.Functions25.OneWay_Spline($D$77:$D$81,F$77:F$81,$D140)</f>
        <v>5.3821694110908096</v>
      </c>
      <c r="G140" s="42">
        <f>_xll.SRS1Splines.Functions25.OneWay_Spline($D$77:$D$81,G$77:G$81,$D140)</f>
        <v>3.7891746050896198</v>
      </c>
      <c r="H140" s="42">
        <f>_xll.SRS1Splines.Functions25.OneWay_Spline($D$77:$D$81,H$77:H$81,$D140)</f>
        <v>3.3671166120978602</v>
      </c>
      <c r="I140" s="42">
        <f>_xll.SRS1Splines.Functions25.OneWay_Spline($D$77:$D$81,I$77:I$81,$D140)</f>
        <v>6.3966850572673399</v>
      </c>
      <c r="J140" s="42">
        <f>_xll.SRS1Splines.Functions25.OneWay_Spline($D$77:$D$81,J$77:J$81,$D140)</f>
        <v>358.256718030954</v>
      </c>
      <c r="K140" s="42">
        <f>_xll.SRS1Splines.Functions25.OneWay_Spline($D$77:$D$81,K$77:K$81,$D140)</f>
        <v>46.296191749529697</v>
      </c>
      <c r="L140" s="42">
        <f>_xll.SRS1Splines.Functions25.OneWay_Spline($D$77:$D$81,L$77:L$81,$D140)</f>
        <v>2.9003418055451</v>
      </c>
      <c r="M140" s="42">
        <f>_xll.SRS1Splines.Functions25.OneWay_Spline($D$77:$D$81,M$77:M$81,$D140)</f>
        <v>4.1209886827023396</v>
      </c>
      <c r="N140" s="42">
        <f>_xll.SRS1Splines.Functions25.OneWay_Spline(($D$83:$D$86),N$83:N$86,$D140)</f>
        <v>16.778181706479</v>
      </c>
      <c r="P140" s="42">
        <f t="shared" ref="P140:P154" si="22">P139+0.25</f>
        <v>7.5</v>
      </c>
      <c r="Q140" s="42">
        <f>_xll.SRS1Splines.Functions25.OneWay_Spline($D$77:$D$81,Q$77:Q$81,P140)</f>
        <v>0.17129569419485599</v>
      </c>
      <c r="R140" s="42">
        <f>_xll.SRS1Splines.Functions25.OneWay_Spline($D$77:$D$81,R$77:R$81,$D140)</f>
        <v>4.4888597442110498</v>
      </c>
      <c r="S140" s="42">
        <f>_xll.SRS1Splines.Functions25.OneWay_Spline($D$77:$D$81,S$77:S$81,$D140)</f>
        <v>2.1718334694992301</v>
      </c>
      <c r="T140" s="42">
        <f>_xll.SRS1Splines.Functions25.OneWay_Spline($D$77:$D$81,T$77:T$81,$D140)</f>
        <v>2.8130742869138099</v>
      </c>
      <c r="U140" s="42">
        <f>_xll.SRS1Splines.Functions25.OneWay_Spline($D$77:$D$81,U$77:U$81,$D140)</f>
        <v>5.4946785001636904</v>
      </c>
      <c r="V140" s="42">
        <f>_xll.SRS1Splines.Functions25.OneWay_Spline($D$77:$D$81,V$77:V$81,$D140)</f>
        <v>193.446911847302</v>
      </c>
      <c r="W140" s="42">
        <f>_xll.SRS1Splines.Functions25.OneWay_Spline($D$77:$D$81,W$77:W$81,$D140)</f>
        <v>42.232430759026002</v>
      </c>
      <c r="X140" s="42">
        <f>_xll.SRS1Splines.Functions25.OneWay_Spline($D$77:$D$81,X$77:X$81,$D140)</f>
        <v>2.6004575687106901</v>
      </c>
      <c r="Y140" s="42">
        <f>_xll.SRS1Splines.Functions25.OneWay_Spline($D$77:$D$81,Y$77:Y$81,$D140)</f>
        <v>3.92337025354795</v>
      </c>
      <c r="Z140" s="42">
        <f>_xll.SRS1Splines.Functions25.OneWay_Spline($D$83:$D$86,Z$83:Z$86,$D140)</f>
        <v>4.72349728463875</v>
      </c>
      <c r="AB140" s="42">
        <f t="shared" ref="AB140:AB154" si="23">AB139+0.25</f>
        <v>7.5</v>
      </c>
      <c r="AC140" s="42">
        <f>_xll.SRS1Splines.Functions25.OneWay_Spline($D$77:$D$81,AC$77:AC$81,AB140)</f>
        <v>0.25235676988877798</v>
      </c>
      <c r="AD140" s="42">
        <f>_xll.SRS1Splines.Functions25.OneWay_Spline($D$77:$D$81,AD$77:AD$81,$D140)</f>
        <v>6.2754790779705596</v>
      </c>
      <c r="AE140" s="42">
        <f>_xll.SRS1Splines.Functions25.OneWay_Spline($D$77:$D$81,AE$77:AE$81,$D140)</f>
        <v>5.2313469891236002</v>
      </c>
      <c r="AF140" s="42">
        <f>_xll.SRS1Splines.Functions25.OneWay_Spline($D$77:$D$81,AF$77:AF$81,$D140)</f>
        <v>3.92115893728191</v>
      </c>
      <c r="AG140" s="42">
        <f>_xll.SRS1Splines.Functions25.OneWay_Spline($D$77:$D$81,AG$77:AG$81,$D140)</f>
        <v>7.2753096694786796</v>
      </c>
      <c r="AH140" s="42">
        <f>_xll.SRS1Splines.Functions25.OneWay_Spline($D$77:$D$81,AH$77:AH$81,$D140)</f>
        <v>533.51908259530205</v>
      </c>
      <c r="AI140" s="42">
        <f>_xll.SRS1Splines.Functions25.OneWay_Spline($D$77:$D$81,AI$77:AI$81,$D140)</f>
        <v>50.3599527400333</v>
      </c>
      <c r="AJ140" s="42">
        <f>_xll.SRS1Splines.Functions25.OneWay_Spline($D$77:$D$81,AJ$77:AJ$81,$D140)</f>
        <v>3.2002260423795201</v>
      </c>
      <c r="AK140" s="42">
        <f>_xll.SRS1Splines.Functions25.OneWay_Spline($D$77:$D$81,AK$77:AK$81,$D140)</f>
        <v>4.2198551445285304</v>
      </c>
      <c r="AL140" s="42">
        <f>_xll.SRS1Splines.Functions25.OneWay_Spline($D$83:$D$86,AL$83:AL$86,$D140)</f>
        <v>28.8328661283192</v>
      </c>
    </row>
    <row r="141" spans="3:38">
      <c r="D141" s="42">
        <f t="shared" si="21"/>
        <v>7.75</v>
      </c>
      <c r="E141" s="42">
        <f>_xll.SRS1Splines.Functions25.OneWay_Spline($D$77:$D$81,$E$77:$E$81,D141)</f>
        <v>0.197439234766279</v>
      </c>
      <c r="F141" s="42">
        <f>_xll.SRS1Splines.Functions25.OneWay_Spline($D$77:$D$81,F$77:F$81,$D141)</f>
        <v>5.1963164138894697</v>
      </c>
      <c r="G141" s="42">
        <f>_xll.SRS1Splines.Functions25.OneWay_Spline($D$77:$D$81,G$77:G$81,$D141)</f>
        <v>3.81244195614389</v>
      </c>
      <c r="H141" s="42">
        <f>_xll.SRS1Splines.Functions25.OneWay_Spline($D$77:$D$81,H$77:H$81,$D141)</f>
        <v>3.46500104048646</v>
      </c>
      <c r="I141" s="42">
        <f>_xll.SRS1Splines.Functions25.OneWay_Spline($D$77:$D$81,I$77:I$81,$D141)</f>
        <v>6.3345555779524396</v>
      </c>
      <c r="J141" s="42">
        <f>_xll.SRS1Splines.Functions25.OneWay_Spline($D$77:$D$81,J$77:J$81,$D141)</f>
        <v>357.84454787870902</v>
      </c>
      <c r="K141" s="42">
        <f>_xll.SRS1Splines.Functions25.OneWay_Spline($D$77:$D$81,K$77:K$81,$D141)</f>
        <v>46.571123091081198</v>
      </c>
      <c r="L141" s="42">
        <f>_xll.SRS1Splines.Functions25.OneWay_Spline($D$77:$D$81,L$77:L$81,$D141)</f>
        <v>2.8926139128103801</v>
      </c>
      <c r="M141" s="42">
        <f>_xll.SRS1Splines.Functions25.OneWay_Spline($D$77:$D$81,M$77:M$81,$D141)</f>
        <v>4.1223566968818801</v>
      </c>
      <c r="N141" s="42">
        <f>_xll.SRS1Splines.Functions25.OneWay_Spline(($D$83:$D$86),N$83:N$86,$D141)</f>
        <v>16.575661203032599</v>
      </c>
      <c r="P141" s="42">
        <f t="shared" si="22"/>
        <v>7.75</v>
      </c>
      <c r="Q141" s="42">
        <f>_xll.SRS1Splines.Functions25.OneWay_Spline($D$77:$D$81,Q$77:Q$81,P141)</f>
        <v>0.15679801513650299</v>
      </c>
      <c r="R141" s="42">
        <f>_xll.SRS1Splines.Functions25.OneWay_Spline($D$77:$D$81,R$77:R$81,$D141)</f>
        <v>4.3585096342548999</v>
      </c>
      <c r="S141" s="42">
        <f>_xll.SRS1Splines.Functions25.OneWay_Spline($D$77:$D$81,S$77:S$81,$D141)</f>
        <v>2.2373447863597198</v>
      </c>
      <c r="T141" s="42">
        <f>_xll.SRS1Splines.Functions25.OneWay_Spline($D$77:$D$81,T$77:T$81,$D141)</f>
        <v>2.8419279449432802</v>
      </c>
      <c r="U141" s="42">
        <f>_xll.SRS1Splines.Functions25.OneWay_Spline($D$77:$D$81,U$77:U$81,$D141)</f>
        <v>5.3667174002592803</v>
      </c>
      <c r="V141" s="42">
        <f>_xll.SRS1Splines.Functions25.OneWay_Spline($D$77:$D$81,V$77:V$81,$D141)</f>
        <v>196.09571841014201</v>
      </c>
      <c r="W141" s="42">
        <f>_xll.SRS1Splines.Functions25.OneWay_Spline($D$77:$D$81,W$77:W$81,$D141)</f>
        <v>42.5156313198055</v>
      </c>
      <c r="X141" s="42">
        <f>_xll.SRS1Splines.Functions25.OneWay_Spline($D$77:$D$81,X$77:X$81,$D141)</f>
        <v>2.60025308837711</v>
      </c>
      <c r="Y141" s="42">
        <f>_xll.SRS1Splines.Functions25.OneWay_Spline($D$77:$D$81,Y$77:Y$81,$D141)</f>
        <v>3.9077345253876499</v>
      </c>
      <c r="Z141" s="42">
        <f>_xll.SRS1Splines.Functions25.OneWay_Spline($D$83:$D$86,Z$83:Z$86,$D141)</f>
        <v>4.9949170904568199</v>
      </c>
      <c r="AB141" s="42">
        <f t="shared" si="23"/>
        <v>7.75</v>
      </c>
      <c r="AC141" s="42">
        <f>_xll.SRS1Splines.Functions25.OneWay_Spline($D$77:$D$81,AC$77:AC$81,AB141)</f>
        <v>0.23808045439605399</v>
      </c>
      <c r="AD141" s="42">
        <f>_xll.SRS1Splines.Functions25.OneWay_Spline($D$77:$D$81,AD$77:AD$81,$D141)</f>
        <v>6.0341231935240396</v>
      </c>
      <c r="AE141" s="42">
        <f>_xll.SRS1Splines.Functions25.OneWay_Spline($D$77:$D$81,AE$77:AE$81,$D141)</f>
        <v>5.2036119367938296</v>
      </c>
      <c r="AF141" s="42">
        <f>_xll.SRS1Splines.Functions25.OneWay_Spline($D$77:$D$81,AF$77:AF$81,$D141)</f>
        <v>4.08807413602963</v>
      </c>
      <c r="AG141" s="42">
        <f>_xll.SRS1Splines.Functions25.OneWay_Spline($D$77:$D$81,AG$77:AG$81,$D141)</f>
        <v>7.2778427135086803</v>
      </c>
      <c r="AH141" s="42">
        <f>_xll.SRS1Splines.Functions25.OneWay_Spline($D$77:$D$81,AH$77:AH$81,$D141)</f>
        <v>530.56856364700798</v>
      </c>
      <c r="AI141" s="42">
        <f>_xll.SRS1Splines.Functions25.OneWay_Spline($D$77:$D$81,AI$77:AI$81,$D141)</f>
        <v>50.626614862356902</v>
      </c>
      <c r="AJ141" s="42">
        <f>_xll.SRS1Splines.Functions25.OneWay_Spline($D$77:$D$81,AJ$77:AJ$81,$D141)</f>
        <v>3.1849747372436599</v>
      </c>
      <c r="AK141" s="42">
        <f>_xll.SRS1Splines.Functions25.OneWay_Spline($D$77:$D$81,AK$77:AK$81,$D141)</f>
        <v>4.2332893026815102</v>
      </c>
      <c r="AL141" s="42">
        <f>_xll.SRS1Splines.Functions25.OneWay_Spline($D$83:$D$86,AL$83:AL$86,$D141)</f>
        <v>28.1564053156083</v>
      </c>
    </row>
    <row r="142" spans="3:38">
      <c r="D142" s="42">
        <f t="shared" si="21"/>
        <v>8</v>
      </c>
      <c r="E142" s="42">
        <f>_xll.SRS1Splines.Functions25.OneWay_Spline($D$77:$D$81,$E$77:$E$81,D142)</f>
        <v>0.184566658256586</v>
      </c>
      <c r="F142" s="42">
        <f>_xll.SRS1Splines.Functions25.OneWay_Spline($D$77:$D$81,F$77:F$81,$D142)</f>
        <v>5.0020474710612302</v>
      </c>
      <c r="G142" s="42">
        <f>_xll.SRS1Splines.Functions25.OneWay_Spline($D$77:$D$81,G$77:G$81,$D142)</f>
        <v>3.8392888996680599</v>
      </c>
      <c r="H142" s="42">
        <f>_xll.SRS1Splines.Functions25.OneWay_Spline($D$77:$D$81,H$77:H$81,$D142)</f>
        <v>3.5779446117040599</v>
      </c>
      <c r="I142" s="42">
        <f>_xll.SRS1Splines.Functions25.OneWay_Spline($D$77:$D$81,I$77:I$81,$D142)</f>
        <v>6.2789660438285804</v>
      </c>
      <c r="J142" s="42">
        <f>_xll.SRS1Splines.Functions25.OneWay_Spline($D$77:$D$81,J$77:J$81,$D142)</f>
        <v>357.36896693381101</v>
      </c>
      <c r="K142" s="42">
        <f>_xll.SRS1Splines.Functions25.OneWay_Spline($D$77:$D$81,K$77:K$81,$D142)</f>
        <v>46.888351562102201</v>
      </c>
      <c r="L142" s="42">
        <f>_xll.SRS1Splines.Functions25.OneWay_Spline($D$77:$D$81,L$77:L$81,$D142)</f>
        <v>2.88569948246879</v>
      </c>
      <c r="M142" s="42">
        <f>_xll.SRS1Splines.Functions25.OneWay_Spline($D$77:$D$81,M$77:M$81,$D142)</f>
        <v>4.1239351747813604</v>
      </c>
      <c r="N142" s="42">
        <f>_xll.SRS1Splines.Functions25.OneWay_Spline(($D$83:$D$86),N$83:N$86,$D142)</f>
        <v>16.348935226707201</v>
      </c>
      <c r="P142" s="42">
        <f t="shared" si="22"/>
        <v>8</v>
      </c>
      <c r="Q142" s="42">
        <f>_xll.SRS1Splines.Functions25.OneWay_Spline($D$77:$D$81,Q$77:Q$81,P142)</f>
        <v>0.14382640755797699</v>
      </c>
      <c r="R142" s="42">
        <f>_xll.SRS1Splines.Functions25.OneWay_Spline($D$77:$D$81,R$77:R$81,$D142)</f>
        <v>4.22048165934733</v>
      </c>
      <c r="S142" s="42">
        <f>_xll.SRS1Splines.Functions25.OneWay_Spline($D$77:$D$81,S$77:S$81,$D142)</f>
        <v>2.3129347673526</v>
      </c>
      <c r="T142" s="42">
        <f>_xll.SRS1Splines.Functions25.OneWay_Spline($D$77:$D$81,T$77:T$81,$D142)</f>
        <v>2.8752206272849898</v>
      </c>
      <c r="U142" s="42">
        <f>_xll.SRS1Splines.Functions25.OneWay_Spline($D$77:$D$81,U$77:U$81,$D142)</f>
        <v>5.2522258898184804</v>
      </c>
      <c r="V142" s="42">
        <f>_xll.SRS1Splines.Functions25.OneWay_Spline($D$77:$D$81,V$77:V$81,$D142)</f>
        <v>198.72321076703099</v>
      </c>
      <c r="W142" s="42">
        <f>_xll.SRS1Splines.Functions25.OneWay_Spline($D$77:$D$81,W$77:W$81,$D142)</f>
        <v>42.842401197628099</v>
      </c>
      <c r="X142" s="42">
        <f>_xll.SRS1Splines.Functions25.OneWay_Spline($D$77:$D$81,X$77:X$81,$D142)</f>
        <v>2.6000701322891602</v>
      </c>
      <c r="Y142" s="42">
        <f>_xll.SRS1Splines.Functions25.OneWay_Spline($D$77:$D$81,Y$77:Y$81,$D142)</f>
        <v>3.8937446633494801</v>
      </c>
      <c r="Z142" s="42">
        <f>_xll.SRS1Splines.Functions25.OneWay_Spline($D$83:$D$86,Z$83:Z$86,$D142)</f>
        <v>5.30433371051239</v>
      </c>
      <c r="AB142" s="42">
        <f t="shared" si="23"/>
        <v>8</v>
      </c>
      <c r="AC142" s="42">
        <f>_xll.SRS1Splines.Functions25.OneWay_Spline($D$77:$D$81,AC$77:AC$81,AB142)</f>
        <v>0.22530690895519601</v>
      </c>
      <c r="AD142" s="42">
        <f>_xll.SRS1Splines.Functions25.OneWay_Spline($D$77:$D$81,AD$77:AD$81,$D142)</f>
        <v>5.7836132827751303</v>
      </c>
      <c r="AE142" s="42">
        <f>_xll.SRS1Splines.Functions25.OneWay_Spline($D$77:$D$81,AE$77:AE$81,$D142)</f>
        <v>5.1787963636566703</v>
      </c>
      <c r="AF142" s="42">
        <f>_xll.SRS1Splines.Functions25.OneWay_Spline($D$77:$D$81,AF$77:AF$81,$D142)</f>
        <v>4.2806685961231397</v>
      </c>
      <c r="AG142" s="42">
        <f>_xll.SRS1Splines.Functions25.OneWay_Spline($D$77:$D$81,AG$77:AG$81,$D142)</f>
        <v>7.2807654566202196</v>
      </c>
      <c r="AH142" s="42">
        <f>_xll.SRS1Splines.Functions25.OneWay_Spline($D$77:$D$81,AH$77:AH$81,$D142)</f>
        <v>527.16411870666798</v>
      </c>
      <c r="AI142" s="42">
        <f>_xll.SRS1Splines.Functions25.OneWay_Spline($D$77:$D$81,AI$77:AI$81,$D142)</f>
        <v>50.934301926576303</v>
      </c>
      <c r="AJ142" s="42">
        <f>_xll.SRS1Splines.Functions25.OneWay_Spline($D$77:$D$81,AJ$77:AJ$81,$D142)</f>
        <v>3.1713288326484199</v>
      </c>
      <c r="AK142" s="42">
        <f>_xll.SRS1Splines.Functions25.OneWay_Spline($D$77:$D$81,AK$77:AK$81,$D142)</f>
        <v>4.2487902543964804</v>
      </c>
      <c r="AL142" s="42">
        <f>_xll.SRS1Splines.Functions25.OneWay_Spline($D$83:$D$86,AL$83:AL$86,$D142)</f>
        <v>27.393536742902</v>
      </c>
    </row>
    <row r="143" spans="3:38">
      <c r="D143" s="42">
        <f t="shared" si="21"/>
        <v>8.25</v>
      </c>
      <c r="E143" s="42">
        <f>_xll.SRS1Splines.Functions25.OneWay_Spline($D$77:$D$81,$E$77:$E$81,D143)</f>
        <v>0.17320850251274</v>
      </c>
      <c r="F143" s="42">
        <f>_xll.SRS1Splines.Functions25.OneWay_Spline($D$77:$D$81,F$77:F$81,$D143)</f>
        <v>4.7996392790967501</v>
      </c>
      <c r="G143" s="42">
        <f>_xll.SRS1Splines.Functions25.OneWay_Spline($D$77:$D$81,G$77:G$81,$D143)</f>
        <v>3.8697154356621102</v>
      </c>
      <c r="H143" s="42">
        <f>_xll.SRS1Splines.Functions25.OneWay_Spline($D$77:$D$81,H$77:H$81,$D143)</f>
        <v>3.7059473257506901</v>
      </c>
      <c r="I143" s="42">
        <f>_xll.SRS1Splines.Functions25.OneWay_Spline($D$77:$D$81,I$77:I$81,$D143)</f>
        <v>6.2299164548957702</v>
      </c>
      <c r="J143" s="42">
        <f>_xll.SRS1Splines.Functions25.OneWay_Spline($D$77:$D$81,J$77:J$81,$D143)</f>
        <v>356.82997519626002</v>
      </c>
      <c r="K143" s="42">
        <f>_xll.SRS1Splines.Functions25.OneWay_Spline($D$77:$D$81,K$77:K$81,$D143)</f>
        <v>47.247877162592701</v>
      </c>
      <c r="L143" s="42">
        <f>_xll.SRS1Splines.Functions25.OneWay_Spline($D$77:$D$81,L$77:L$81,$D143)</f>
        <v>2.87959851452033</v>
      </c>
      <c r="M143" s="42">
        <f>_xll.SRS1Splines.Functions25.OneWay_Spline($D$77:$D$81,M$77:M$81,$D143)</f>
        <v>4.1257241164007601</v>
      </c>
      <c r="N143" s="42">
        <f>_xll.SRS1Splines.Functions25.OneWay_Spline(($D$83:$D$86),N$83:N$86,$D143)</f>
        <v>16.099860692423299</v>
      </c>
      <c r="P143" s="42">
        <f t="shared" si="22"/>
        <v>8.25</v>
      </c>
      <c r="Q143" s="42">
        <f>_xll.SRS1Splines.Functions25.OneWay_Spline($D$77:$D$81,Q$77:Q$81,P143)</f>
        <v>0.13238087145927699</v>
      </c>
      <c r="R143" s="42">
        <f>_xll.SRS1Splines.Functions25.OneWay_Spline($D$77:$D$81,R$77:R$81,$D143)</f>
        <v>4.0753200873140898</v>
      </c>
      <c r="S143" s="42">
        <f>_xll.SRS1Splines.Functions25.OneWay_Spline($D$77:$D$81,S$77:S$81,$D143)</f>
        <v>2.3986034124778701</v>
      </c>
      <c r="T143" s="42">
        <f>_xll.SRS1Splines.Functions25.OneWay_Spline($D$77:$D$81,T$77:T$81,$D143)</f>
        <v>2.9129523339389198</v>
      </c>
      <c r="U143" s="42">
        <f>_xll.SRS1Splines.Functions25.OneWay_Spline($D$77:$D$81,U$77:U$81,$D143)</f>
        <v>5.15120396884131</v>
      </c>
      <c r="V143" s="42">
        <f>_xll.SRS1Splines.Functions25.OneWay_Spline($D$77:$D$81,V$77:V$81,$D143)</f>
        <v>201.32938891796999</v>
      </c>
      <c r="W143" s="42">
        <f>_xll.SRS1Splines.Functions25.OneWay_Spline($D$77:$D$81,W$77:W$81,$D143)</f>
        <v>43.2127403924936</v>
      </c>
      <c r="X143" s="42">
        <f>_xll.SRS1Splines.Functions25.OneWay_Spline($D$77:$D$81,X$77:X$81,$D143)</f>
        <v>2.5999087004468602</v>
      </c>
      <c r="Y143" s="42">
        <f>_xll.SRS1Splines.Functions25.OneWay_Spline($D$77:$D$81,Y$77:Y$81,$D143)</f>
        <v>3.8814006674334598</v>
      </c>
      <c r="Z143" s="42">
        <f>_xll.SRS1Splines.Functions25.OneWay_Spline($D$83:$D$86,Z$83:Z$86,$D143)</f>
        <v>5.6507427401503696</v>
      </c>
      <c r="AB143" s="42">
        <f t="shared" si="23"/>
        <v>8.25</v>
      </c>
      <c r="AC143" s="42">
        <f>_xll.SRS1Splines.Functions25.OneWay_Spline($D$77:$D$81,AC$77:AC$81,AB143)</f>
        <v>0.21403613356620399</v>
      </c>
      <c r="AD143" s="42">
        <f>_xll.SRS1Splines.Functions25.OneWay_Spline($D$77:$D$81,AD$77:AD$81,$D143)</f>
        <v>5.5239584708794203</v>
      </c>
      <c r="AE143" s="42">
        <f>_xll.SRS1Splines.Functions25.OneWay_Spline($D$77:$D$81,AE$77:AE$81,$D143)</f>
        <v>5.1569002697121196</v>
      </c>
      <c r="AF143" s="42">
        <f>_xll.SRS1Splines.Functions25.OneWay_Spline($D$77:$D$81,AF$77:AF$81,$D143)</f>
        <v>4.4989423175624603</v>
      </c>
      <c r="AG143" s="42">
        <f>_xll.SRS1Splines.Functions25.OneWay_Spline($D$77:$D$81,AG$77:AG$81,$D143)</f>
        <v>7.2840778988133001</v>
      </c>
      <c r="AH143" s="42">
        <f>_xll.SRS1Splines.Functions25.OneWay_Spline($D$77:$D$81,AH$77:AH$81,$D143)</f>
        <v>523.30574777428296</v>
      </c>
      <c r="AI143" s="42">
        <f>_xll.SRS1Splines.Functions25.OneWay_Spline($D$77:$D$81,AI$77:AI$81,$D143)</f>
        <v>51.283013932691702</v>
      </c>
      <c r="AJ143" s="42">
        <f>_xll.SRS1Splines.Functions25.OneWay_Spline($D$77:$D$81,AJ$77:AJ$81,$D143)</f>
        <v>3.1592883285937998</v>
      </c>
      <c r="AK143" s="42">
        <f>_xll.SRS1Splines.Functions25.OneWay_Spline($D$77:$D$81,AK$77:AK$81,$D143)</f>
        <v>4.26635799967345</v>
      </c>
      <c r="AL143" s="42">
        <f>_xll.SRS1Splines.Functions25.OneWay_Spline($D$83:$D$86,AL$83:AL$86,$D143)</f>
        <v>26.548978644696199</v>
      </c>
    </row>
    <row r="144" spans="3:38">
      <c r="D144" s="42">
        <f t="shared" si="21"/>
        <v>8.5</v>
      </c>
      <c r="E144" s="42">
        <f>_xll.SRS1Splines.Functions25.OneWay_Spline($D$77:$D$81,$E$77:$E$81,D144)</f>
        <v>0.163364767534741</v>
      </c>
      <c r="F144" s="42">
        <f>_xll.SRS1Splines.Functions25.OneWay_Spline($D$77:$D$81,F$77:F$81,$D144)</f>
        <v>4.5893685344866899</v>
      </c>
      <c r="G144" s="42">
        <f>_xll.SRS1Splines.Functions25.OneWay_Spline($D$77:$D$81,G$77:G$81,$D144)</f>
        <v>3.9037215641260499</v>
      </c>
      <c r="H144" s="42">
        <f>_xll.SRS1Splines.Functions25.OneWay_Spline($D$77:$D$81,H$77:H$81,$D144)</f>
        <v>3.8490091826263302</v>
      </c>
      <c r="I144" s="42">
        <f>_xll.SRS1Splines.Functions25.OneWay_Spline($D$77:$D$81,I$77:I$81,$D144)</f>
        <v>6.1874068111539904</v>
      </c>
      <c r="J144" s="42">
        <f>_xll.SRS1Splines.Functions25.OneWay_Spline($D$77:$D$81,J$77:J$81,$D144)</f>
        <v>356.22757266605697</v>
      </c>
      <c r="K144" s="42">
        <f>_xll.SRS1Splines.Functions25.OneWay_Spline($D$77:$D$81,K$77:K$81,$D144)</f>
        <v>47.649699892552597</v>
      </c>
      <c r="L144" s="42">
        <f>_xll.SRS1Splines.Functions25.OneWay_Spline($D$77:$D$81,L$77:L$81,$D144)</f>
        <v>2.8743110089649999</v>
      </c>
      <c r="M144" s="42">
        <f>_xll.SRS1Splines.Functions25.OneWay_Spline($D$77:$D$81,M$77:M$81,$D144)</f>
        <v>4.1277235217400996</v>
      </c>
      <c r="N144" s="42">
        <f>_xll.SRS1Splines.Functions25.OneWay_Spline(($D$83:$D$86),N$83:N$86,$D144)</f>
        <v>15.8302945151014</v>
      </c>
      <c r="P144" s="42">
        <f t="shared" si="22"/>
        <v>8.5</v>
      </c>
      <c r="Q144" s="42">
        <f>_xll.SRS1Splines.Functions25.OneWay_Spline($D$77:$D$81,Q$77:Q$81,P144)</f>
        <v>0.12246140684040401</v>
      </c>
      <c r="R144" s="42">
        <f>_xll.SRS1Splines.Functions25.OneWay_Spline($D$77:$D$81,R$77:R$81,$D144)</f>
        <v>3.9235691859808801</v>
      </c>
      <c r="S144" s="42">
        <f>_xll.SRS1Splines.Functions25.OneWay_Spline($D$77:$D$81,S$77:S$81,$D144)</f>
        <v>2.4943507217355201</v>
      </c>
      <c r="T144" s="42">
        <f>_xll.SRS1Splines.Functions25.OneWay_Spline($D$77:$D$81,T$77:T$81,$D144)</f>
        <v>2.9551230649050799</v>
      </c>
      <c r="U144" s="42">
        <f>_xll.SRS1Splines.Functions25.OneWay_Spline($D$77:$D$81,U$77:U$81,$D144)</f>
        <v>5.0636516373277596</v>
      </c>
      <c r="V144" s="42">
        <f>_xll.SRS1Splines.Functions25.OneWay_Spline($D$77:$D$81,V$77:V$81,$D144)</f>
        <v>203.914252862957</v>
      </c>
      <c r="W144" s="42">
        <f>_xll.SRS1Splines.Functions25.OneWay_Spline($D$77:$D$81,W$77:W$81,$D144)</f>
        <v>43.626648904402202</v>
      </c>
      <c r="X144" s="42">
        <f>_xll.SRS1Splines.Functions25.OneWay_Spline($D$77:$D$81,X$77:X$81,$D144)</f>
        <v>2.5997687928501998</v>
      </c>
      <c r="Y144" s="42">
        <f>_xll.SRS1Splines.Functions25.OneWay_Spline($D$77:$D$81,Y$77:Y$81,$D144)</f>
        <v>3.8707025376395698</v>
      </c>
      <c r="Z144" s="42">
        <f>_xll.SRS1Splines.Functions25.OneWay_Spline($D$83:$D$86,Z$83:Z$86,$D144)</f>
        <v>6.0331397747156297</v>
      </c>
      <c r="AB144" s="42">
        <f t="shared" si="23"/>
        <v>8.5</v>
      </c>
      <c r="AC144" s="42">
        <f>_xll.SRS1Splines.Functions25.OneWay_Spline($D$77:$D$81,AC$77:AC$81,AB144)</f>
        <v>0.204268128229077</v>
      </c>
      <c r="AD144" s="42">
        <f>_xll.SRS1Splines.Functions25.OneWay_Spline($D$77:$D$81,AD$77:AD$81,$D144)</f>
        <v>5.2551678829924997</v>
      </c>
      <c r="AE144" s="42">
        <f>_xll.SRS1Splines.Functions25.OneWay_Spline($D$77:$D$81,AE$77:AE$81,$D144)</f>
        <v>5.1379236549601801</v>
      </c>
      <c r="AF144" s="42">
        <f>_xll.SRS1Splines.Functions25.OneWay_Spline($D$77:$D$81,AF$77:AF$81,$D144)</f>
        <v>4.7428953003475796</v>
      </c>
      <c r="AG144" s="42">
        <f>_xll.SRS1Splines.Functions25.OneWay_Spline($D$77:$D$81,AG$77:AG$81,$D144)</f>
        <v>7.2877800400879096</v>
      </c>
      <c r="AH144" s="42">
        <f>_xll.SRS1Splines.Functions25.OneWay_Spline($D$77:$D$81,AH$77:AH$81,$D144)</f>
        <v>518.99345084985305</v>
      </c>
      <c r="AI144" s="42">
        <f>_xll.SRS1Splines.Functions25.OneWay_Spline($D$77:$D$81,AI$77:AI$81,$D144)</f>
        <v>51.672750880703099</v>
      </c>
      <c r="AJ144" s="42">
        <f>_xll.SRS1Splines.Functions25.OneWay_Spline($D$77:$D$81,AJ$77:AJ$81,$D144)</f>
        <v>3.1488532250798</v>
      </c>
      <c r="AK144" s="42">
        <f>_xll.SRS1Splines.Functions25.OneWay_Spline($D$77:$D$81,AK$77:AK$81,$D144)</f>
        <v>4.2859925385124198</v>
      </c>
      <c r="AL144" s="42">
        <f>_xll.SRS1Splines.Functions25.OneWay_Spline($D$83:$D$86,AL$83:AL$86,$D144)</f>
        <v>25.627449255487299</v>
      </c>
    </row>
    <row r="145" spans="1:38">
      <c r="A145" s="53"/>
      <c r="B145" s="53"/>
      <c r="D145" s="42">
        <f t="shared" si="21"/>
        <v>8.75</v>
      </c>
      <c r="E145" s="42">
        <f>_xll.SRS1Splines.Functions25.OneWay_Spline($D$77:$D$81,$E$77:$E$81,D145)</f>
        <v>0.155035453322587</v>
      </c>
      <c r="F145" s="42">
        <f>_xll.SRS1Splines.Functions25.OneWay_Spline($D$77:$D$81,F$77:F$81,$D145)</f>
        <v>4.3715119337216999</v>
      </c>
      <c r="G145" s="42">
        <f>_xll.SRS1Splines.Functions25.OneWay_Spline($D$77:$D$81,G$77:G$81,$D145)</f>
        <v>3.9413072850598798</v>
      </c>
      <c r="H145" s="42">
        <f>_xll.SRS1Splines.Functions25.OneWay_Spline($D$77:$D$81,H$77:H$81,$D145)</f>
        <v>4.0071301823309797</v>
      </c>
      <c r="I145" s="42">
        <f>_xll.SRS1Splines.Functions25.OneWay_Spline($D$77:$D$81,I$77:I$81,$D145)</f>
        <v>6.1514371126032596</v>
      </c>
      <c r="J145" s="42">
        <f>_xll.SRS1Splines.Functions25.OneWay_Spline($D$77:$D$81,J$77:J$81,$D145)</f>
        <v>355.56175934319998</v>
      </c>
      <c r="K145" s="42">
        <f>_xll.SRS1Splines.Functions25.OneWay_Spline($D$77:$D$81,K$77:K$81,$D145)</f>
        <v>48.093819751981997</v>
      </c>
      <c r="L145" s="42">
        <f>_xll.SRS1Splines.Functions25.OneWay_Spline($D$77:$D$81,L$77:L$81,$D145)</f>
        <v>2.86983696580279</v>
      </c>
      <c r="M145" s="42">
        <f>_xll.SRS1Splines.Functions25.OneWay_Spline($D$77:$D$81,M$77:M$81,$D145)</f>
        <v>4.1299333907993603</v>
      </c>
      <c r="N145" s="42">
        <f>_xll.SRS1Splines.Functions25.OneWay_Spline(($D$83:$D$86),N$83:N$86,$D145)</f>
        <v>15.542093609662199</v>
      </c>
      <c r="P145" s="42">
        <f t="shared" si="22"/>
        <v>8.75</v>
      </c>
      <c r="Q145" s="42">
        <f>_xll.SRS1Splines.Functions25.OneWay_Spline($D$77:$D$81,Q$77:Q$81,P145)</f>
        <v>0.114068013701358</v>
      </c>
      <c r="R145" s="42">
        <f>_xll.SRS1Splines.Functions25.OneWay_Spline($D$77:$D$81,R$77:R$81,$D145)</f>
        <v>3.7657732231734502</v>
      </c>
      <c r="S145" s="42">
        <f>_xll.SRS1Splines.Functions25.OneWay_Spline($D$77:$D$81,S$77:S$81,$D145)</f>
        <v>2.6001766951255498</v>
      </c>
      <c r="T145" s="42">
        <f>_xll.SRS1Splines.Functions25.OneWay_Spline($D$77:$D$81,T$77:T$81,$D145)</f>
        <v>3.0017328201834599</v>
      </c>
      <c r="U145" s="42">
        <f>_xll.SRS1Splines.Functions25.OneWay_Spline($D$77:$D$81,U$77:U$81,$D145)</f>
        <v>4.9895688952778396</v>
      </c>
      <c r="V145" s="42">
        <f>_xll.SRS1Splines.Functions25.OneWay_Spline($D$77:$D$81,V$77:V$81,$D145)</f>
        <v>206.47780260199499</v>
      </c>
      <c r="W145" s="42">
        <f>_xll.SRS1Splines.Functions25.OneWay_Spline($D$77:$D$81,W$77:W$81,$D145)</f>
        <v>44.084126733353798</v>
      </c>
      <c r="X145" s="42">
        <f>_xll.SRS1Splines.Functions25.OneWay_Spline($D$77:$D$81,X$77:X$81,$D145)</f>
        <v>2.5996504094991799</v>
      </c>
      <c r="Y145" s="42">
        <f>_xll.SRS1Splines.Functions25.OneWay_Spline($D$77:$D$81,Y$77:Y$81,$D145)</f>
        <v>3.86165027396782</v>
      </c>
      <c r="Z145" s="42">
        <f>_xll.SRS1Splines.Functions25.OneWay_Spline($D$83:$D$86,Z$83:Z$86,$D145)</f>
        <v>6.4505204095530901</v>
      </c>
      <c r="AB145" s="42">
        <f t="shared" si="23"/>
        <v>8.75</v>
      </c>
      <c r="AC145" s="42">
        <f>_xll.SRS1Splines.Functions25.OneWay_Spline($D$77:$D$81,AC$77:AC$81,AB145)</f>
        <v>0.19600289294381601</v>
      </c>
      <c r="AD145" s="42">
        <f>_xll.SRS1Splines.Functions25.OneWay_Spline($D$77:$D$81,AD$77:AD$81,$D145)</f>
        <v>4.97725064426995</v>
      </c>
      <c r="AE145" s="42">
        <f>_xll.SRS1Splines.Functions25.OneWay_Spline($D$77:$D$81,AE$77:AE$81,$D145)</f>
        <v>5.1218665194008404</v>
      </c>
      <c r="AF145" s="42">
        <f>_xll.SRS1Splines.Functions25.OneWay_Spline($D$77:$D$81,AF$77:AF$81,$D145)</f>
        <v>5.0125275444785</v>
      </c>
      <c r="AG145" s="42">
        <f>_xll.SRS1Splines.Functions25.OneWay_Spline($D$77:$D$81,AG$77:AG$81,$D145)</f>
        <v>7.2918718804440701</v>
      </c>
      <c r="AH145" s="42">
        <f>_xll.SRS1Splines.Functions25.OneWay_Spline($D$77:$D$81,AH$77:AH$81,$D145)</f>
        <v>514.22722793337698</v>
      </c>
      <c r="AI145" s="42">
        <f>_xll.SRS1Splines.Functions25.OneWay_Spline($D$77:$D$81,AI$77:AI$81,$D145)</f>
        <v>52.103512770610301</v>
      </c>
      <c r="AJ145" s="42">
        <f>_xll.SRS1Splines.Functions25.OneWay_Spline($D$77:$D$81,AJ$77:AJ$81,$D145)</f>
        <v>3.1400235221064099</v>
      </c>
      <c r="AK145" s="42">
        <f>_xll.SRS1Splines.Functions25.OneWay_Spline($D$77:$D$81,AK$77:AK$81,$D145)</f>
        <v>4.3076938709133801</v>
      </c>
      <c r="AL145" s="42">
        <f>_xll.SRS1Splines.Functions25.OneWay_Spline($D$83:$D$86,AL$83:AL$86,$D145)</f>
        <v>24.633666809771199</v>
      </c>
    </row>
    <row r="146" spans="1:38">
      <c r="A146" s="53"/>
      <c r="B146" s="53"/>
      <c r="D146" s="42">
        <f t="shared" si="21"/>
        <v>9</v>
      </c>
      <c r="E146" s="42">
        <f>_xll.SRS1Splines.Functions25.OneWay_Spline($D$77:$D$81,$E$77:$E$81,D146)</f>
        <v>0.148220559876279</v>
      </c>
      <c r="F146" s="42">
        <f>_xll.SRS1Splines.Functions25.OneWay_Spline($D$77:$D$81,F$77:F$81,$D146)</f>
        <v>4.1463461732924296</v>
      </c>
      <c r="G146" s="42">
        <f>_xll.SRS1Splines.Functions25.OneWay_Spline($D$77:$D$81,G$77:G$81,$D146)</f>
        <v>3.9824725984636</v>
      </c>
      <c r="H146" s="42">
        <f>_xll.SRS1Splines.Functions25.OneWay_Spline($D$77:$D$81,H$77:H$81,$D146)</f>
        <v>4.1803103248646503</v>
      </c>
      <c r="I146" s="42">
        <f>_xll.SRS1Splines.Functions25.OneWay_Spline($D$77:$D$81,I$77:I$81,$D146)</f>
        <v>6.12200735924357</v>
      </c>
      <c r="J146" s="42">
        <f>_xll.SRS1Splines.Functions25.OneWay_Spline($D$77:$D$81,J$77:J$81,$D146)</f>
        <v>354.83253522769002</v>
      </c>
      <c r="K146" s="42">
        <f>_xll.SRS1Splines.Functions25.OneWay_Spline($D$77:$D$81,K$77:K$81,$D146)</f>
        <v>48.580236740880899</v>
      </c>
      <c r="L146" s="42">
        <f>_xll.SRS1Splines.Functions25.OneWay_Spline($D$77:$D$81,L$77:L$81,$D146)</f>
        <v>2.8661763850337199</v>
      </c>
      <c r="M146" s="42">
        <f>_xll.SRS1Splines.Functions25.OneWay_Spline($D$77:$D$81,M$77:M$81,$D146)</f>
        <v>4.1323537235785599</v>
      </c>
      <c r="N146" s="42">
        <f>_xll.SRS1Splines.Functions25.OneWay_Spline(($D$83:$D$86),N$83:N$86,$D146)</f>
        <v>15.237114891026</v>
      </c>
      <c r="P146" s="42">
        <f t="shared" si="22"/>
        <v>9</v>
      </c>
      <c r="Q146" s="42">
        <f>_xll.SRS1Splines.Functions25.OneWay_Spline($D$77:$D$81,Q$77:Q$81,P146)</f>
        <v>0.107200692042138</v>
      </c>
      <c r="R146" s="42">
        <f>_xll.SRS1Splines.Functions25.OneWay_Spline($D$77:$D$81,R$77:R$81,$D146)</f>
        <v>3.6024764667175302</v>
      </c>
      <c r="S146" s="42">
        <f>_xll.SRS1Splines.Functions25.OneWay_Spline($D$77:$D$81,S$77:S$81,$D146)</f>
        <v>2.7160813326479598</v>
      </c>
      <c r="T146" s="42">
        <f>_xll.SRS1Splines.Functions25.OneWay_Spline($D$77:$D$81,T$77:T$81,$D146)</f>
        <v>3.0527815997740699</v>
      </c>
      <c r="U146" s="42">
        <f>_xll.SRS1Splines.Functions25.OneWay_Spline($D$77:$D$81,U$77:U$81,$D146)</f>
        <v>4.9289557426915396</v>
      </c>
      <c r="V146" s="42">
        <f>_xll.SRS1Splines.Functions25.OneWay_Spline($D$77:$D$81,V$77:V$81,$D146)</f>
        <v>209.02003813508099</v>
      </c>
      <c r="W146" s="42">
        <f>_xll.SRS1Splines.Functions25.OneWay_Spline($D$77:$D$81,W$77:W$81,$D146)</f>
        <v>44.585173879348297</v>
      </c>
      <c r="X146" s="42">
        <f>_xll.SRS1Splines.Functions25.OneWay_Spline($D$77:$D$81,X$77:X$81,$D146)</f>
        <v>2.5995535503938001</v>
      </c>
      <c r="Y146" s="42">
        <f>_xll.SRS1Splines.Functions25.OneWay_Spline($D$77:$D$81,Y$77:Y$81,$D146)</f>
        <v>3.8542438764182001</v>
      </c>
      <c r="Z146" s="42">
        <f>_xll.SRS1Splines.Functions25.OneWay_Spline($D$83:$D$86,Z$83:Z$86,$D146)</f>
        <v>6.9018802400076202</v>
      </c>
      <c r="AB146" s="42">
        <f t="shared" si="23"/>
        <v>9</v>
      </c>
      <c r="AC146" s="42">
        <f>_xll.SRS1Splines.Functions25.OneWay_Spline($D$77:$D$81,AC$77:AC$81,AB146)</f>
        <v>0.18924042771041999</v>
      </c>
      <c r="AD146" s="42">
        <f>_xll.SRS1Splines.Functions25.OneWay_Spline($D$77:$D$81,AD$77:AD$81,$D146)</f>
        <v>4.6902158798673401</v>
      </c>
      <c r="AE146" s="42">
        <f>_xll.SRS1Splines.Functions25.OneWay_Spline($D$77:$D$81,AE$77:AE$81,$D146)</f>
        <v>5.1087288630341101</v>
      </c>
      <c r="AF146" s="42">
        <f>_xll.SRS1Splines.Functions25.OneWay_Spline($D$77:$D$81,AF$77:AF$81,$D146)</f>
        <v>5.3078390499552199</v>
      </c>
      <c r="AG146" s="42">
        <f>_xll.SRS1Splines.Functions25.OneWay_Spline($D$77:$D$81,AG$77:AG$81,$D146)</f>
        <v>7.2963534198817603</v>
      </c>
      <c r="AH146" s="42">
        <f>_xll.SRS1Splines.Functions25.OneWay_Spline($D$77:$D$81,AH$77:AH$81,$D146)</f>
        <v>509.00707902485601</v>
      </c>
      <c r="AI146" s="42">
        <f>_xll.SRS1Splines.Functions25.OneWay_Spline($D$77:$D$81,AI$77:AI$81,$D146)</f>
        <v>52.575299602413502</v>
      </c>
      <c r="AJ146" s="42">
        <f>_xll.SRS1Splines.Functions25.OneWay_Spline($D$77:$D$81,AJ$77:AJ$81,$D146)</f>
        <v>3.1327992196736298</v>
      </c>
      <c r="AK146" s="42">
        <f>_xll.SRS1Splines.Functions25.OneWay_Spline($D$77:$D$81,AK$77:AK$81,$D146)</f>
        <v>4.3314619968763504</v>
      </c>
      <c r="AL146" s="42">
        <f>_xll.SRS1Splines.Functions25.OneWay_Spline($D$83:$D$86,AL$83:AL$86,$D146)</f>
        <v>23.5723495420443</v>
      </c>
    </row>
    <row r="147" spans="1:38">
      <c r="D147" s="42">
        <f t="shared" si="21"/>
        <v>9.25</v>
      </c>
      <c r="E147" s="42">
        <f>_xll.SRS1Splines.Functions25.OneWay_Spline($D$77:$D$81,$E$77:$E$81,D147)</f>
        <v>0.142920087195818</v>
      </c>
      <c r="F147" s="42">
        <f>_xll.SRS1Splines.Functions25.OneWay_Spline($D$77:$D$81,F$77:F$81,$D147)</f>
        <v>3.9141479496895499</v>
      </c>
      <c r="G147" s="42">
        <f>_xll.SRS1Splines.Functions25.OneWay_Spline($D$77:$D$81,G$77:G$81,$D147)</f>
        <v>4.0272175043372096</v>
      </c>
      <c r="H147" s="42">
        <f>_xll.SRS1Splines.Functions25.OneWay_Spline($D$77:$D$81,H$77:H$81,$D147)</f>
        <v>4.3685496102273298</v>
      </c>
      <c r="I147" s="42">
        <f>_xll.SRS1Splines.Functions25.OneWay_Spline($D$77:$D$81,I$77:I$81,$D147)</f>
        <v>6.0991175510749196</v>
      </c>
      <c r="J147" s="42">
        <f>_xll.SRS1Splines.Functions25.OneWay_Spline($D$77:$D$81,J$77:J$81,$D147)</f>
        <v>354.03990031952702</v>
      </c>
      <c r="K147" s="42">
        <f>_xll.SRS1Splines.Functions25.OneWay_Spline($D$77:$D$81,K$77:K$81,$D147)</f>
        <v>49.108950859249298</v>
      </c>
      <c r="L147" s="42">
        <f>_xll.SRS1Splines.Functions25.OneWay_Spline($D$77:$D$81,L$77:L$81,$D147)</f>
        <v>2.8633292666577699</v>
      </c>
      <c r="M147" s="42">
        <f>_xll.SRS1Splines.Functions25.OneWay_Spline($D$77:$D$81,M$77:M$81,$D147)</f>
        <v>4.1349845200776798</v>
      </c>
      <c r="N147" s="42">
        <f>_xll.SRS1Splines.Functions25.OneWay_Spline(($D$83:$D$86),N$83:N$86,$D147)</f>
        <v>14.917215274113399</v>
      </c>
      <c r="P147" s="42">
        <f t="shared" si="22"/>
        <v>9.25</v>
      </c>
      <c r="Q147" s="42">
        <f>_xll.SRS1Splines.Functions25.OneWay_Spline($D$77:$D$81,Q$77:Q$81,P147)</f>
        <v>0.101859441862745</v>
      </c>
      <c r="R147" s="42">
        <f>_xll.SRS1Splines.Functions25.OneWay_Spline($D$77:$D$81,R$77:R$81,$D147)</f>
        <v>3.43422318443884</v>
      </c>
      <c r="S147" s="42">
        <f>_xll.SRS1Splines.Functions25.OneWay_Spline($D$77:$D$81,S$77:S$81,$D147)</f>
        <v>2.84206463430277</v>
      </c>
      <c r="T147" s="42">
        <f>_xll.SRS1Splines.Functions25.OneWay_Spline($D$77:$D$81,T$77:T$81,$D147)</f>
        <v>3.1082694036769101</v>
      </c>
      <c r="U147" s="42">
        <f>_xll.SRS1Splines.Functions25.OneWay_Spline($D$77:$D$81,U$77:U$81,$D147)</f>
        <v>4.8818121795688603</v>
      </c>
      <c r="V147" s="42">
        <f>_xll.SRS1Splines.Functions25.OneWay_Spline($D$77:$D$81,V$77:V$81,$D147)</f>
        <v>211.54095946221699</v>
      </c>
      <c r="W147" s="42">
        <f>_xll.SRS1Splines.Functions25.OneWay_Spline($D$77:$D$81,W$77:W$81,$D147)</f>
        <v>45.129790342385903</v>
      </c>
      <c r="X147" s="42">
        <f>_xll.SRS1Splines.Functions25.OneWay_Spline($D$77:$D$81,X$77:X$81,$D147)</f>
        <v>2.5994782155340599</v>
      </c>
      <c r="Y147" s="42">
        <f>_xll.SRS1Splines.Functions25.OneWay_Spline($D$77:$D$81,Y$77:Y$81,$D147)</f>
        <v>3.8484833449907199</v>
      </c>
      <c r="Z147" s="42">
        <f>_xll.SRS1Splines.Functions25.OneWay_Spline($D$83:$D$86,Z$83:Z$86,$D147)</f>
        <v>7.3862148614241203</v>
      </c>
      <c r="AB147" s="42">
        <f t="shared" si="23"/>
        <v>9.25</v>
      </c>
      <c r="AC147" s="42">
        <f>_xll.SRS1Splines.Functions25.OneWay_Spline($D$77:$D$81,AC$77:AC$81,AB147)</f>
        <v>0.18398073252889</v>
      </c>
      <c r="AD147" s="42">
        <f>_xll.SRS1Splines.Functions25.OneWay_Spline($D$77:$D$81,AD$77:AD$81,$D147)</f>
        <v>4.3940727149402701</v>
      </c>
      <c r="AE147" s="42">
        <f>_xll.SRS1Splines.Functions25.OneWay_Spline($D$77:$D$81,AE$77:AE$81,$D147)</f>
        <v>5.0985106858599796</v>
      </c>
      <c r="AF147" s="42">
        <f>_xll.SRS1Splines.Functions25.OneWay_Spline($D$77:$D$81,AF$77:AF$81,$D147)</f>
        <v>5.62882981677775</v>
      </c>
      <c r="AG147" s="42">
        <f>_xll.SRS1Splines.Functions25.OneWay_Spline($D$77:$D$81,AG$77:AG$81,$D147)</f>
        <v>7.3012246584009901</v>
      </c>
      <c r="AH147" s="42">
        <f>_xll.SRS1Splines.Functions25.OneWay_Spline($D$77:$D$81,AH$77:AH$81,$D147)</f>
        <v>503.33300412429003</v>
      </c>
      <c r="AI147" s="42">
        <f>_xll.SRS1Splines.Functions25.OneWay_Spline($D$77:$D$81,AI$77:AI$81,$D147)</f>
        <v>53.0881113761126</v>
      </c>
      <c r="AJ147" s="42">
        <f>_xll.SRS1Splines.Functions25.OneWay_Spline($D$77:$D$81,AJ$77:AJ$81,$D147)</f>
        <v>3.1271803177814701</v>
      </c>
      <c r="AK147" s="42">
        <f>_xll.SRS1Splines.Functions25.OneWay_Spline($D$77:$D$81,AK$77:AK$81,$D147)</f>
        <v>4.3572969164012996</v>
      </c>
      <c r="AL147" s="42">
        <f>_xll.SRS1Splines.Functions25.OneWay_Spline($D$83:$D$86,AL$83:AL$86,$D147)</f>
        <v>22.448215686802602</v>
      </c>
    </row>
    <row r="148" spans="1:38">
      <c r="C148" s="53" t="s">
        <v>71</v>
      </c>
      <c r="D148" s="42">
        <f t="shared" si="21"/>
        <v>9.5</v>
      </c>
      <c r="E148" s="42">
        <f>_xll.SRS1Splines.Functions25.OneWay_Spline($D$77:$D$81,$E$77:$E$81,D148)</f>
        <v>0.139134035281202</v>
      </c>
      <c r="F148" s="42">
        <f>_xll.SRS1Splines.Functions25.OneWay_Spline($D$77:$D$81,F$77:F$81,$D148)</f>
        <v>3.6751939594037002</v>
      </c>
      <c r="G148" s="42">
        <f>_xll.SRS1Splines.Functions25.OneWay_Spline($D$77:$D$81,G$77:G$81,$D148)</f>
        <v>4.0755420026806997</v>
      </c>
      <c r="H148" s="42">
        <f>_xll.SRS1Splines.Functions25.OneWay_Spline($D$77:$D$81,H$77:H$81,$D148)</f>
        <v>4.5718480384190299</v>
      </c>
      <c r="I148" s="42">
        <f>_xll.SRS1Splines.Functions25.OneWay_Spline($D$77:$D$81,I$77:I$81,$D148)</f>
        <v>6.08276768809732</v>
      </c>
      <c r="J148" s="42">
        <f>_xll.SRS1Splines.Functions25.OneWay_Spline($D$77:$D$81,J$77:J$81,$D148)</f>
        <v>353.183854618711</v>
      </c>
      <c r="K148" s="42">
        <f>_xll.SRS1Splines.Functions25.OneWay_Spline($D$77:$D$81,K$77:K$81,$D148)</f>
        <v>49.6799621070871</v>
      </c>
      <c r="L148" s="42">
        <f>_xll.SRS1Splines.Functions25.OneWay_Spline($D$77:$D$81,L$77:L$81,$D148)</f>
        <v>2.8612956106749499</v>
      </c>
      <c r="M148" s="42">
        <f>_xll.SRS1Splines.Functions25.OneWay_Spline($D$77:$D$81,M$77:M$81,$D148)</f>
        <v>4.1378257802967298</v>
      </c>
      <c r="N148" s="42">
        <f>_xll.SRS1Splines.Functions25.OneWay_Spline(($D$83:$D$86),N$83:N$86,$D148)</f>
        <v>14.5842516738449</v>
      </c>
      <c r="P148" s="42">
        <f t="shared" si="22"/>
        <v>9.5</v>
      </c>
      <c r="Q148" s="42">
        <f>_xll.SRS1Splines.Functions25.OneWay_Spline($D$77:$D$81,Q$77:Q$81,P148)</f>
        <v>9.8044263163178505E-2</v>
      </c>
      <c r="R148" s="42">
        <f>_xll.SRS1Splines.Functions25.OneWay_Spline($D$77:$D$81,R$77:R$81,$D148)</f>
        <v>3.2615576441631098</v>
      </c>
      <c r="S148" s="42">
        <f>_xll.SRS1Splines.Functions25.OneWay_Spline($D$77:$D$81,S$77:S$81,$D148)</f>
        <v>2.9781266000899498</v>
      </c>
      <c r="T148" s="42">
        <f>_xll.SRS1Splines.Functions25.OneWay_Spline($D$77:$D$81,T$77:T$81,$D148)</f>
        <v>3.1681962318919799</v>
      </c>
      <c r="U148" s="42">
        <f>_xll.SRS1Splines.Functions25.OneWay_Spline($D$77:$D$81,U$77:U$81,$D148)</f>
        <v>4.8481382059097999</v>
      </c>
      <c r="V148" s="42">
        <f>_xll.SRS1Splines.Functions25.OneWay_Spline($D$77:$D$81,V$77:V$81,$D148)</f>
        <v>214.04056658340201</v>
      </c>
      <c r="W148" s="42">
        <f>_xll.SRS1Splines.Functions25.OneWay_Spline($D$77:$D$81,W$77:W$81,$D148)</f>
        <v>45.717976122466503</v>
      </c>
      <c r="X148" s="42">
        <f>_xll.SRS1Splines.Functions25.OneWay_Spline($D$77:$D$81,X$77:X$81,$D148)</f>
        <v>2.5994244049199602</v>
      </c>
      <c r="Y148" s="42">
        <f>_xll.SRS1Splines.Functions25.OneWay_Spline($D$77:$D$81,Y$77:Y$81,$D148)</f>
        <v>3.8443686796853802</v>
      </c>
      <c r="Z148" s="42">
        <f>_xll.SRS1Splines.Functions25.OneWay_Spline($D$83:$D$86,Z$83:Z$86,$D148)</f>
        <v>7.9025198691474898</v>
      </c>
      <c r="AB148" s="42">
        <f t="shared" si="23"/>
        <v>9.5</v>
      </c>
      <c r="AC148" s="42">
        <f>_xll.SRS1Splines.Functions25.OneWay_Spline($D$77:$D$81,AC$77:AC$81,AB148)</f>
        <v>0.180223807399226</v>
      </c>
      <c r="AD148" s="42">
        <f>_xll.SRS1Splines.Functions25.OneWay_Spline($D$77:$D$81,AD$77:AD$81,$D148)</f>
        <v>4.0888302746443097</v>
      </c>
      <c r="AE148" s="42">
        <f>_xll.SRS1Splines.Functions25.OneWay_Spline($D$77:$D$81,AE$77:AE$81,$D148)</f>
        <v>5.0912119878784701</v>
      </c>
      <c r="AF148" s="42">
        <f>_xll.SRS1Splines.Functions25.OneWay_Spline($D$77:$D$81,AF$77:AF$81,$D148)</f>
        <v>5.9754998449460697</v>
      </c>
      <c r="AG148" s="42">
        <f>_xll.SRS1Splines.Functions25.OneWay_Spline($D$77:$D$81,AG$77:AG$81,$D148)</f>
        <v>7.3064855960017603</v>
      </c>
      <c r="AH148" s="42">
        <f>_xll.SRS1Splines.Functions25.OneWay_Spline($D$77:$D$81,AH$77:AH$81,$D148)</f>
        <v>497.20500323167897</v>
      </c>
      <c r="AI148" s="42">
        <f>_xll.SRS1Splines.Functions25.OneWay_Spline($D$77:$D$81,AI$77:AI$81,$D148)</f>
        <v>53.641948091707597</v>
      </c>
      <c r="AJ148" s="42">
        <f>_xll.SRS1Splines.Functions25.OneWay_Spline($D$77:$D$81,AJ$77:AJ$81,$D148)</f>
        <v>3.1231668164299302</v>
      </c>
      <c r="AK148" s="42">
        <f>_xll.SRS1Splines.Functions25.OneWay_Spline($D$77:$D$81,AK$77:AK$81,$D148)</f>
        <v>4.3851986294882597</v>
      </c>
      <c r="AL148" s="42">
        <f>_xll.SRS1Splines.Functions25.OneWay_Spline($D$83:$D$86,AL$83:AL$86,$D148)</f>
        <v>21.265983478542299</v>
      </c>
    </row>
    <row r="149" spans="1:38">
      <c r="B149" s="53" t="s">
        <v>149</v>
      </c>
      <c r="C149" s="53" t="s">
        <v>70</v>
      </c>
      <c r="D149" s="42">
        <f t="shared" si="21"/>
        <v>9.75</v>
      </c>
      <c r="E149" s="42">
        <f>_xll.SRS1Splines.Functions25.OneWay_Spline($D$77:$D$81,$E$77:$E$81,D149)</f>
        <v>0.136862404132433</v>
      </c>
      <c r="F149" s="42">
        <f>_xll.SRS1Splines.Functions25.OneWay_Spline($D$77:$D$81,F$77:F$81,$D149)</f>
        <v>3.4297608989255499</v>
      </c>
      <c r="G149" s="42">
        <f>_xll.SRS1Splines.Functions25.OneWay_Spline($D$77:$D$81,G$77:G$81,$D149)</f>
        <v>4.1274460934940898</v>
      </c>
      <c r="H149" s="42">
        <f>_xll.SRS1Splines.Functions25.OneWay_Spline($D$77:$D$81,H$77:H$81,$D149)</f>
        <v>4.7902056094397398</v>
      </c>
      <c r="I149" s="42">
        <f>_xll.SRS1Splines.Functions25.OneWay_Spline($D$77:$D$81,I$77:I$81,$D149)</f>
        <v>6.0729577703107598</v>
      </c>
      <c r="J149" s="42">
        <f>_xll.SRS1Splines.Functions25.OneWay_Spline($D$77:$D$81,J$77:J$81,$D149)</f>
        <v>352.264398125242</v>
      </c>
      <c r="K149" s="42">
        <f>_xll.SRS1Splines.Functions25.OneWay_Spline($D$77:$D$81,K$77:K$81,$D149)</f>
        <v>50.293270484394299</v>
      </c>
      <c r="L149" s="42">
        <f>_xll.SRS1Splines.Functions25.OneWay_Spline($D$77:$D$81,L$77:L$81,$D149)</f>
        <v>2.86007541708525</v>
      </c>
      <c r="M149" s="42">
        <f>_xll.SRS1Splines.Functions25.OneWay_Spline($D$77:$D$81,M$77:M$81,$D149)</f>
        <v>4.1408775042357204</v>
      </c>
      <c r="N149" s="42">
        <f>_xll.SRS1Splines.Functions25.OneWay_Spline(($D$83:$D$86),N$83:N$86,$D149)</f>
        <v>14.2400810051411</v>
      </c>
      <c r="P149" s="42">
        <f t="shared" si="22"/>
        <v>9.75</v>
      </c>
      <c r="Q149" s="42">
        <f>_xll.SRS1Splines.Functions25.OneWay_Spline($D$77:$D$81,Q$77:Q$81,P149)</f>
        <v>9.57551559434386E-2</v>
      </c>
      <c r="R149" s="42">
        <f>_xll.SRS1Splines.Functions25.OneWay_Spline($D$77:$D$81,R$77:R$81,$D149)</f>
        <v>3.0850241137160701</v>
      </c>
      <c r="S149" s="42">
        <f>_xll.SRS1Splines.Functions25.OneWay_Spline($D$77:$D$81,S$77:S$81,$D149)</f>
        <v>3.12426723000952</v>
      </c>
      <c r="T149" s="42">
        <f>_xll.SRS1Splines.Functions25.OneWay_Spline($D$77:$D$81,T$77:T$81,$D149)</f>
        <v>3.23256208441927</v>
      </c>
      <c r="U149" s="42">
        <f>_xll.SRS1Splines.Functions25.OneWay_Spline($D$77:$D$81,U$77:U$81,$D149)</f>
        <v>4.8279338217143701</v>
      </c>
      <c r="V149" s="42">
        <f>_xll.SRS1Splines.Functions25.OneWay_Spline($D$77:$D$81,V$77:V$81,$D149)</f>
        <v>216.518859498636</v>
      </c>
      <c r="W149" s="42">
        <f>_xll.SRS1Splines.Functions25.OneWay_Spline($D$77:$D$81,W$77:W$81,$D149)</f>
        <v>46.349731219590097</v>
      </c>
      <c r="X149" s="42">
        <f>_xll.SRS1Splines.Functions25.OneWay_Spline($D$77:$D$81,X$77:X$81,$D149)</f>
        <v>2.5993921185515001</v>
      </c>
      <c r="Y149" s="42">
        <f>_xll.SRS1Splines.Functions25.OneWay_Spline($D$77:$D$81,Y$77:Y$81,$D149)</f>
        <v>3.84189988050217</v>
      </c>
      <c r="Z149" s="42">
        <f>_xll.SRS1Splines.Functions25.OneWay_Spline($D$83:$D$86,Z$83:Z$86,$D149)</f>
        <v>8.4497908585226202</v>
      </c>
      <c r="AB149" s="42">
        <f t="shared" si="23"/>
        <v>9.75</v>
      </c>
      <c r="AC149" s="42">
        <f>_xll.SRS1Splines.Functions25.OneWay_Spline($D$77:$D$81,AC$77:AC$81,AB149)</f>
        <v>0.177969652321428</v>
      </c>
      <c r="AD149" s="42">
        <f>_xll.SRS1Splines.Functions25.OneWay_Spline($D$77:$D$81,AD$77:AD$81,$D149)</f>
        <v>3.7744976841350399</v>
      </c>
      <c r="AE149" s="42">
        <f>_xll.SRS1Splines.Functions25.OneWay_Spline($D$77:$D$81,AE$77:AE$81,$D149)</f>
        <v>5.0868327690895603</v>
      </c>
      <c r="AF149" s="42">
        <f>_xll.SRS1Splines.Functions25.OneWay_Spline($D$77:$D$81,AF$77:AF$81,$D149)</f>
        <v>6.3478491344602004</v>
      </c>
      <c r="AG149" s="42">
        <f>_xll.SRS1Splines.Functions25.OneWay_Spline($D$77:$D$81,AG$77:AG$81,$D149)</f>
        <v>7.31213623268407</v>
      </c>
      <c r="AH149" s="42">
        <f>_xll.SRS1Splines.Functions25.OneWay_Spline($D$77:$D$81,AH$77:AH$81,$D149)</f>
        <v>490.62307634702199</v>
      </c>
      <c r="AI149" s="42">
        <f>_xll.SRS1Splines.Functions25.OneWay_Spline($D$77:$D$81,AI$77:AI$81,$D149)</f>
        <v>54.236809749198599</v>
      </c>
      <c r="AJ149" s="42">
        <f>_xll.SRS1Splines.Functions25.OneWay_Spline($D$77:$D$81,AJ$77:AJ$81,$D149)</f>
        <v>3.1207587156190102</v>
      </c>
      <c r="AK149" s="42">
        <f>_xll.SRS1Splines.Functions25.OneWay_Spline($D$77:$D$81,AK$77:AK$81,$D149)</f>
        <v>4.4151671361372102</v>
      </c>
      <c r="AL149" s="42">
        <f>_xll.SRS1Splines.Functions25.OneWay_Spline($D$83:$D$86,AL$83:AL$86,$D149)</f>
        <v>20.030371151759599</v>
      </c>
    </row>
    <row r="150" spans="1:38">
      <c r="B150" s="42">
        <v>2.0016132672898101</v>
      </c>
      <c r="D150" s="42">
        <f t="shared" si="21"/>
        <v>10</v>
      </c>
      <c r="E150" s="42">
        <f>_xll.SRS1Splines.Functions25.OneWay_Spline($D$77:$D$81,$E$77:$E$81,D150)</f>
        <v>0.13610519374951</v>
      </c>
      <c r="F150" s="42">
        <f>_xll.SRS1Splines.Functions25.OneWay_Spline($D$77:$D$81,F$77:F$81,$D150)</f>
        <v>3.17812546474575</v>
      </c>
      <c r="G150" s="42">
        <f>_xll.SRS1Splines.Functions25.OneWay_Spline($D$77:$D$81,G$77:G$81,$D150)</f>
        <v>4.1829297767773603</v>
      </c>
      <c r="H150" s="42">
        <f>_xll.SRS1Splines.Functions25.OneWay_Spline($D$77:$D$81,H$77:H$81,$D150)</f>
        <v>5.0236223232894597</v>
      </c>
      <c r="I150" s="42">
        <f>_xll.SRS1Splines.Functions25.OneWay_Spline($D$77:$D$81,I$77:I$81,$D150)</f>
        <v>6.0696877977152299</v>
      </c>
      <c r="J150" s="42">
        <f>_xll.SRS1Splines.Functions25.OneWay_Spline($D$77:$D$81,J$77:J$81,$D150)</f>
        <v>351.28153083912002</v>
      </c>
      <c r="K150" s="42">
        <f>_xll.SRS1Splines.Functions25.OneWay_Spline($D$77:$D$81,K$77:K$81,$D150)</f>
        <v>50.9488759911711</v>
      </c>
      <c r="L150" s="42">
        <f>_xll.SRS1Splines.Functions25.OneWay_Spline($D$77:$D$81,L$77:L$81,$D150)</f>
        <v>2.8596686858886899</v>
      </c>
      <c r="M150" s="42">
        <f>_xll.SRS1Splines.Functions25.OneWay_Spline($D$77:$D$81,M$77:M$81,$D150)</f>
        <v>4.1441396918946296</v>
      </c>
      <c r="N150" s="42">
        <f>_xll.SRS1Splines.Functions25.OneWay_Spline(($D$83:$D$86),N$83:N$86,$D150)</f>
        <v>13.8865601829225</v>
      </c>
      <c r="P150" s="42">
        <f t="shared" si="22"/>
        <v>10</v>
      </c>
      <c r="Q150" s="42">
        <f>_xll.SRS1Splines.Functions25.OneWay_Spline($D$77:$D$81,Q$77:Q$81,P150)</f>
        <v>9.4992120203525293E-2</v>
      </c>
      <c r="R150" s="42">
        <f>_xll.SRS1Splines.Functions25.OneWay_Spline($D$77:$D$81,R$77:R$81,$D150)</f>
        <v>2.9051668609234498</v>
      </c>
      <c r="S150" s="42">
        <f>_xll.SRS1Splines.Functions25.OneWay_Spline($D$77:$D$81,S$77:S$81,$D150)</f>
        <v>3.28048652406147</v>
      </c>
      <c r="T150" s="42">
        <f>_xll.SRS1Splines.Functions25.OneWay_Spline($D$77:$D$81,T$77:T$81,$D150)</f>
        <v>3.3013669612587999</v>
      </c>
      <c r="U150" s="42">
        <f>_xll.SRS1Splines.Functions25.OneWay_Spline($D$77:$D$81,U$77:U$81,$D150)</f>
        <v>4.8211990269825602</v>
      </c>
      <c r="V150" s="42">
        <f>_xll.SRS1Splines.Functions25.OneWay_Spline($D$77:$D$81,V$77:V$81,$D150)</f>
        <v>218.97583820791999</v>
      </c>
      <c r="W150" s="42">
        <f>_xll.SRS1Splines.Functions25.OneWay_Spline($D$77:$D$81,W$77:W$81,$D150)</f>
        <v>47.025055633756701</v>
      </c>
      <c r="X150" s="42">
        <f>_xll.SRS1Splines.Functions25.OneWay_Spline($D$77:$D$81,X$77:X$81,$D150)</f>
        <v>2.5993813564286801</v>
      </c>
      <c r="Y150" s="42">
        <f>_xll.SRS1Splines.Functions25.OneWay_Spline($D$77:$D$81,Y$77:Y$81,$D150)</f>
        <v>3.8410769474411102</v>
      </c>
      <c r="Z150" s="42">
        <f>_xll.SRS1Splines.Functions25.OneWay_Spline($D$83:$D$86,Z$83:Z$86,$D150)</f>
        <v>9.0270234248944003</v>
      </c>
      <c r="AB150" s="42">
        <f t="shared" si="23"/>
        <v>10</v>
      </c>
      <c r="AC150" s="42">
        <f>_xll.SRS1Splines.Functions25.OneWay_Spline($D$77:$D$81,AC$77:AC$81,AB150)</f>
        <v>0.177218267295495</v>
      </c>
      <c r="AD150" s="42">
        <f>_xll.SRS1Splines.Functions25.OneWay_Spline($D$77:$D$81,AD$77:AD$81,$D150)</f>
        <v>3.4510840685680502</v>
      </c>
      <c r="AE150" s="42">
        <f>_xll.SRS1Splines.Functions25.OneWay_Spline($D$77:$D$81,AE$77:AE$81,$D150)</f>
        <v>5.0853730294932502</v>
      </c>
      <c r="AF150" s="42">
        <f>_xll.SRS1Splines.Functions25.OneWay_Spline($D$77:$D$81,AF$77:AF$81,$D150)</f>
        <v>6.7458776853201297</v>
      </c>
      <c r="AG150" s="42">
        <f>_xll.SRS1Splines.Functions25.OneWay_Spline($D$77:$D$81,AG$77:AG$81,$D150)</f>
        <v>7.3181765684479103</v>
      </c>
      <c r="AH150" s="42">
        <f>_xll.SRS1Splines.Functions25.OneWay_Spline($D$77:$D$81,AH$77:AH$81,$D150)</f>
        <v>483.58722347032</v>
      </c>
      <c r="AI150" s="42">
        <f>_xll.SRS1Splines.Functions25.OneWay_Spline($D$77:$D$81,AI$77:AI$81,$D150)</f>
        <v>54.872696348585499</v>
      </c>
      <c r="AJ150" s="42">
        <f>_xll.SRS1Splines.Functions25.OneWay_Spline($D$77:$D$81,AJ$77:AJ$81,$D150)</f>
        <v>3.1199560153486998</v>
      </c>
      <c r="AK150" s="42">
        <f>_xll.SRS1Splines.Functions25.OneWay_Spline($D$77:$D$81,AK$77:AK$81,$D150)</f>
        <v>4.4472024363481601</v>
      </c>
      <c r="AL150" s="42">
        <f>_xll.SRS1Splines.Functions25.OneWay_Spline($D$83:$D$86,AL$83:AL$86,$D150)</f>
        <v>18.746096940950601</v>
      </c>
    </row>
    <row r="151" spans="1:38" s="57" customFormat="1">
      <c r="A151" s="59" t="s">
        <v>63</v>
      </c>
      <c r="B151" s="61">
        <f>B150*2^(-(D151-D150)/9.95)</f>
        <v>1.9670554531441315</v>
      </c>
      <c r="C151" s="57">
        <f>B151/$B$151</f>
        <v>1</v>
      </c>
      <c r="D151" s="57">
        <f t="shared" si="21"/>
        <v>10.25</v>
      </c>
      <c r="E151" s="57">
        <f>E$150*$C151*(2^(-($D151-$D$151)/$E$90))</f>
        <v>0.13610519374951</v>
      </c>
      <c r="F151" s="57">
        <f t="shared" ref="F151:N151" si="24">F$150*$C151*(2^(-($D151-$D$151)/$E$90))</f>
        <v>3.17812546474575</v>
      </c>
      <c r="G151" s="57">
        <f t="shared" si="24"/>
        <v>4.1829297767773603</v>
      </c>
      <c r="H151" s="57">
        <f t="shared" si="24"/>
        <v>5.0236223232894597</v>
      </c>
      <c r="I151" s="57">
        <f t="shared" si="24"/>
        <v>6.0696877977152299</v>
      </c>
      <c r="J151" s="57">
        <f t="shared" si="24"/>
        <v>351.28153083912002</v>
      </c>
      <c r="K151" s="57">
        <f t="shared" si="24"/>
        <v>50.9488759911711</v>
      </c>
      <c r="L151" s="57">
        <f t="shared" si="24"/>
        <v>2.8596686858886899</v>
      </c>
      <c r="M151" s="57">
        <f t="shared" si="24"/>
        <v>4.1441396918946296</v>
      </c>
      <c r="N151" s="57">
        <f t="shared" si="24"/>
        <v>13.8865601829225</v>
      </c>
      <c r="P151" s="57">
        <f t="shared" si="22"/>
        <v>10.25</v>
      </c>
      <c r="Q151" s="57">
        <f>Q$150*$C151*(2^(-($D151-$D$151)/$E$90))</f>
        <v>9.4992120203525293E-2</v>
      </c>
      <c r="R151" s="57">
        <f t="shared" ref="R151:Z151" si="25">R$150*$C151*(2^(-($D151-$D$151)/$E$90))</f>
        <v>2.9051668609234498</v>
      </c>
      <c r="S151" s="57">
        <f t="shared" si="25"/>
        <v>3.28048652406147</v>
      </c>
      <c r="T151" s="57">
        <f t="shared" si="25"/>
        <v>3.3013669612587999</v>
      </c>
      <c r="U151" s="57">
        <f t="shared" si="25"/>
        <v>4.8211990269825602</v>
      </c>
      <c r="V151" s="57">
        <f t="shared" si="25"/>
        <v>218.97583820791999</v>
      </c>
      <c r="W151" s="57">
        <f t="shared" si="25"/>
        <v>47.025055633756701</v>
      </c>
      <c r="X151" s="57">
        <f t="shared" si="25"/>
        <v>2.5993813564286801</v>
      </c>
      <c r="Y151" s="57">
        <f t="shared" si="25"/>
        <v>3.8410769474411102</v>
      </c>
      <c r="Z151" s="57">
        <f t="shared" si="25"/>
        <v>9.0270234248944003</v>
      </c>
      <c r="AB151" s="57">
        <f t="shared" si="23"/>
        <v>10.25</v>
      </c>
      <c r="AC151" s="57">
        <f>AC$150*$C151*(2^(-($D151-$D$151)/$E$90))</f>
        <v>0.177218267295495</v>
      </c>
      <c r="AD151" s="57">
        <f t="shared" ref="AD151:AL151" si="26">AD$150*$C151*(2^(-($D151-$D$151)/$E$90))</f>
        <v>3.4510840685680502</v>
      </c>
      <c r="AE151" s="57">
        <f t="shared" si="26"/>
        <v>5.0853730294932502</v>
      </c>
      <c r="AF151" s="57">
        <f t="shared" si="26"/>
        <v>6.7458776853201297</v>
      </c>
      <c r="AG151" s="57">
        <f t="shared" si="26"/>
        <v>7.3181765684479103</v>
      </c>
      <c r="AH151" s="57">
        <f t="shared" si="26"/>
        <v>483.58722347032</v>
      </c>
      <c r="AI151" s="57">
        <f t="shared" si="26"/>
        <v>54.872696348585499</v>
      </c>
      <c r="AJ151" s="57">
        <f t="shared" si="26"/>
        <v>3.1199560153486998</v>
      </c>
      <c r="AK151" s="57">
        <f t="shared" si="26"/>
        <v>4.4472024363481601</v>
      </c>
      <c r="AL151" s="57">
        <f t="shared" si="26"/>
        <v>18.746096940950601</v>
      </c>
    </row>
    <row r="152" spans="1:38" s="57" customFormat="1">
      <c r="A152" s="59" t="s">
        <v>64</v>
      </c>
      <c r="B152" s="61">
        <f>B151*2^(-(D152-D151)/9.95)</f>
        <v>1.9330942789878272</v>
      </c>
      <c r="C152" s="57">
        <f t="shared" ref="C152:C183" si="27">B152/$B$151</f>
        <v>0.98273501944135788</v>
      </c>
      <c r="D152" s="57">
        <f t="shared" si="21"/>
        <v>10.5</v>
      </c>
      <c r="E152" s="57">
        <f t="shared" ref="E152:N177" si="28">E$150*$C152*(2^(-($D152-$D$151)/$E$90))</f>
        <v>0.13375533790769109</v>
      </c>
      <c r="F152" s="57">
        <f t="shared" si="28"/>
        <v>3.1232551362621019</v>
      </c>
      <c r="G152" s="57">
        <f t="shared" si="28"/>
        <v>4.1107115042699318</v>
      </c>
      <c r="H152" s="57">
        <f t="shared" si="28"/>
        <v>4.9368894959941301</v>
      </c>
      <c r="I152" s="57">
        <f t="shared" si="28"/>
        <v>5.9648946525269011</v>
      </c>
      <c r="J152" s="57">
        <f t="shared" si="28"/>
        <v>345.21665605642374</v>
      </c>
      <c r="K152" s="57">
        <f t="shared" si="28"/>
        <v>50.069243770064986</v>
      </c>
      <c r="L152" s="57">
        <f t="shared" si="28"/>
        <v>2.8102965129239363</v>
      </c>
      <c r="M152" s="57">
        <f t="shared" si="28"/>
        <v>4.0725911301091449</v>
      </c>
      <c r="N152" s="57">
        <f t="shared" si="28"/>
        <v>13.646808754856753</v>
      </c>
      <c r="P152" s="57">
        <f t="shared" si="22"/>
        <v>10.5</v>
      </c>
      <c r="Q152" s="57">
        <f t="shared" ref="Q152:Z177" si="29">Q$150*$C152*(2^(-($D152-$D$151)/$E$90))</f>
        <v>9.3352081477318924E-2</v>
      </c>
      <c r="R152" s="57">
        <f t="shared" si="29"/>
        <v>2.8550091620764562</v>
      </c>
      <c r="S152" s="57">
        <f t="shared" si="29"/>
        <v>3.2238489321356161</v>
      </c>
      <c r="T152" s="57">
        <f t="shared" si="29"/>
        <v>3.2443688686350947</v>
      </c>
      <c r="U152" s="57">
        <f t="shared" si="29"/>
        <v>4.7379610374097538</v>
      </c>
      <c r="V152" s="57">
        <f t="shared" si="29"/>
        <v>215.19522088939885</v>
      </c>
      <c r="W152" s="57">
        <f t="shared" si="29"/>
        <v>46.213168161657642</v>
      </c>
      <c r="X152" s="57">
        <f t="shared" si="29"/>
        <v>2.5545030435792775</v>
      </c>
      <c r="Y152" s="57">
        <f t="shared" si="29"/>
        <v>3.7747607632076714</v>
      </c>
      <c r="Z152" s="57">
        <f t="shared" si="29"/>
        <v>8.8711718872354961</v>
      </c>
      <c r="AB152" s="57">
        <f t="shared" si="23"/>
        <v>10.5</v>
      </c>
      <c r="AC152" s="57">
        <f t="shared" ref="AC152:AL177" si="30">AC$150*$C152*(2^(-($D152-$D$151)/$E$90))</f>
        <v>0.17415859433806355</v>
      </c>
      <c r="AD152" s="57">
        <f t="shared" si="30"/>
        <v>3.3915011104477473</v>
      </c>
      <c r="AE152" s="57">
        <f t="shared" si="30"/>
        <v>4.9975740764042467</v>
      </c>
      <c r="AF152" s="57">
        <f t="shared" si="30"/>
        <v>6.6294101233531757</v>
      </c>
      <c r="AG152" s="57">
        <f t="shared" si="30"/>
        <v>7.1918282676440599</v>
      </c>
      <c r="AH152" s="57">
        <f t="shared" si="30"/>
        <v>475.23809122344858</v>
      </c>
      <c r="AI152" s="57">
        <f t="shared" si="30"/>
        <v>53.925319378472317</v>
      </c>
      <c r="AJ152" s="57">
        <f t="shared" si="30"/>
        <v>3.0660899822685952</v>
      </c>
      <c r="AK152" s="57">
        <f t="shared" si="30"/>
        <v>4.3704214970106294</v>
      </c>
      <c r="AL152" s="57">
        <f t="shared" si="30"/>
        <v>18.422445622478008</v>
      </c>
    </row>
    <row r="153" spans="1:38" s="57" customFormat="1">
      <c r="B153" s="61">
        <f t="shared" ref="B153:B183" si="31">B152*2^(-(D153-D152)/9.95)</f>
        <v>1.89971944384308</v>
      </c>
      <c r="C153" s="57">
        <f t="shared" si="27"/>
        <v>0.96576811843640609</v>
      </c>
      <c r="D153" s="57">
        <f t="shared" si="21"/>
        <v>10.75</v>
      </c>
      <c r="E153" s="57">
        <f t="shared" si="28"/>
        <v>0.13144605232131365</v>
      </c>
      <c r="F153" s="57">
        <f t="shared" si="28"/>
        <v>3.0693321438673835</v>
      </c>
      <c r="G153" s="57">
        <f t="shared" si="28"/>
        <v>4.0397400800631633</v>
      </c>
      <c r="H153" s="57">
        <f t="shared" si="28"/>
        <v>4.8516541107528672</v>
      </c>
      <c r="I153" s="57">
        <f t="shared" si="28"/>
        <v>5.8619107607375014</v>
      </c>
      <c r="J153" s="57">
        <f t="shared" si="28"/>
        <v>339.2564913222231</v>
      </c>
      <c r="K153" s="57">
        <f t="shared" si="28"/>
        <v>49.204798397134702</v>
      </c>
      <c r="L153" s="57">
        <f t="shared" si="28"/>
        <v>2.76177675040634</v>
      </c>
      <c r="M153" s="57">
        <f t="shared" si="28"/>
        <v>4.0022778540703214</v>
      </c>
      <c r="N153" s="57">
        <f t="shared" si="28"/>
        <v>13.411196634618312</v>
      </c>
      <c r="P153" s="57">
        <f t="shared" si="22"/>
        <v>10.75</v>
      </c>
      <c r="Q153" s="57">
        <f t="shared" si="29"/>
        <v>9.1740358015764953E-2</v>
      </c>
      <c r="R153" s="57">
        <f t="shared" si="29"/>
        <v>2.8057174357790822</v>
      </c>
      <c r="S153" s="57">
        <f t="shared" si="29"/>
        <v>3.1681891880977595</v>
      </c>
      <c r="T153" s="57">
        <f t="shared" si="29"/>
        <v>3.1883548479430659</v>
      </c>
      <c r="U153" s="57">
        <f t="shared" si="29"/>
        <v>4.6561601515261621</v>
      </c>
      <c r="V153" s="57">
        <f t="shared" si="29"/>
        <v>211.47987591976366</v>
      </c>
      <c r="W153" s="57">
        <f t="shared" si="29"/>
        <v>45.415297924806211</v>
      </c>
      <c r="X153" s="57">
        <f t="shared" si="29"/>
        <v>2.5103995546929792</v>
      </c>
      <c r="Y153" s="57">
        <f t="shared" si="29"/>
        <v>3.7095895277350768</v>
      </c>
      <c r="Z153" s="57">
        <f t="shared" si="29"/>
        <v>8.7180111259983804</v>
      </c>
      <c r="AB153" s="57">
        <f t="shared" si="23"/>
        <v>10.75</v>
      </c>
      <c r="AC153" s="57">
        <f t="shared" si="30"/>
        <v>0.17115174662686267</v>
      </c>
      <c r="AD153" s="57">
        <f t="shared" si="30"/>
        <v>3.3329468519556853</v>
      </c>
      <c r="AE153" s="57">
        <f t="shared" si="30"/>
        <v>4.9112909720285653</v>
      </c>
      <c r="AF153" s="57">
        <f t="shared" si="30"/>
        <v>6.5149533735626779</v>
      </c>
      <c r="AG153" s="57">
        <f t="shared" si="30"/>
        <v>7.0676613699488513</v>
      </c>
      <c r="AH153" s="57">
        <f t="shared" si="30"/>
        <v>467.0331067246824</v>
      </c>
      <c r="AI153" s="57">
        <f t="shared" si="30"/>
        <v>52.994298869463194</v>
      </c>
      <c r="AJ153" s="57">
        <f t="shared" si="30"/>
        <v>3.0131539461197008</v>
      </c>
      <c r="AK153" s="57">
        <f t="shared" si="30"/>
        <v>4.2949661804055763</v>
      </c>
      <c r="AL153" s="57">
        <f t="shared" si="30"/>
        <v>18.104382143238247</v>
      </c>
    </row>
    <row r="154" spans="1:38" s="57" customFormat="1">
      <c r="A154" s="57" t="s">
        <v>147</v>
      </c>
      <c r="B154" s="61">
        <f t="shared" si="31"/>
        <v>1.8669208245782547</v>
      </c>
      <c r="C154" s="57">
        <f t="shared" si="27"/>
        <v>0.94909415064744507</v>
      </c>
      <c r="D154" s="57">
        <f t="shared" si="21"/>
        <v>11</v>
      </c>
      <c r="E154" s="57">
        <f t="shared" si="28"/>
        <v>0.12917663654501535</v>
      </c>
      <c r="F154" s="57">
        <f t="shared" si="28"/>
        <v>3.0163401318063059</v>
      </c>
      <c r="G154" s="57">
        <f t="shared" si="28"/>
        <v>3.9699939773241502</v>
      </c>
      <c r="H154" s="57">
        <f t="shared" si="28"/>
        <v>4.7678903142322175</v>
      </c>
      <c r="I154" s="57">
        <f t="shared" si="28"/>
        <v>5.7607048855914638</v>
      </c>
      <c r="J154" s="57">
        <f t="shared" si="28"/>
        <v>333.39922881778324</v>
      </c>
      <c r="K154" s="57">
        <f t="shared" si="28"/>
        <v>48.355277671483144</v>
      </c>
      <c r="L154" s="57">
        <f t="shared" si="28"/>
        <v>2.7140946814715869</v>
      </c>
      <c r="M154" s="57">
        <f t="shared" si="28"/>
        <v>3.9331785365727217</v>
      </c>
      <c r="N154" s="57">
        <f t="shared" si="28"/>
        <v>13.179652357067525</v>
      </c>
      <c r="P154" s="57">
        <f t="shared" si="22"/>
        <v>11</v>
      </c>
      <c r="Q154" s="57">
        <f t="shared" si="29"/>
        <v>9.015646095588746E-2</v>
      </c>
      <c r="R154" s="57">
        <f t="shared" si="29"/>
        <v>2.7572767310173476</v>
      </c>
      <c r="S154" s="57">
        <f t="shared" si="29"/>
        <v>3.1134904094064737</v>
      </c>
      <c r="T154" s="57">
        <f t="shared" si="29"/>
        <v>3.1333079091831872</v>
      </c>
      <c r="U154" s="57">
        <f t="shared" si="29"/>
        <v>4.5757715577400582</v>
      </c>
      <c r="V154" s="57">
        <f t="shared" si="29"/>
        <v>207.82867637206829</v>
      </c>
      <c r="W154" s="57">
        <f t="shared" si="29"/>
        <v>44.631202915669668</v>
      </c>
      <c r="X154" s="57">
        <f t="shared" si="29"/>
        <v>2.4670575124359315</v>
      </c>
      <c r="Y154" s="57">
        <f t="shared" si="29"/>
        <v>3.6455434734857328</v>
      </c>
      <c r="Z154" s="57">
        <f t="shared" si="29"/>
        <v>8.567494684934621</v>
      </c>
      <c r="AB154" s="57">
        <f t="shared" si="23"/>
        <v>11</v>
      </c>
      <c r="AC154" s="57">
        <f t="shared" si="30"/>
        <v>0.16819681213414353</v>
      </c>
      <c r="AD154" s="57">
        <f t="shared" si="30"/>
        <v>3.2754035325952637</v>
      </c>
      <c r="AE154" s="57">
        <f t="shared" si="30"/>
        <v>4.8264975452418266</v>
      </c>
      <c r="AF154" s="57">
        <f t="shared" si="30"/>
        <v>6.4024727192812589</v>
      </c>
      <c r="AG154" s="57">
        <f t="shared" si="30"/>
        <v>6.9456382134428774</v>
      </c>
      <c r="AH154" s="57">
        <f t="shared" si="30"/>
        <v>458.96978126349819</v>
      </c>
      <c r="AI154" s="57">
        <f t="shared" si="30"/>
        <v>52.07935242729662</v>
      </c>
      <c r="AJ154" s="57">
        <f t="shared" si="30"/>
        <v>2.9611318505072428</v>
      </c>
      <c r="AK154" s="57">
        <f t="shared" si="30"/>
        <v>4.2208135996597207</v>
      </c>
      <c r="AL154" s="57">
        <f t="shared" si="30"/>
        <v>17.79181002920043</v>
      </c>
    </row>
    <row r="155" spans="1:38" s="57" customFormat="1">
      <c r="B155" s="61">
        <f t="shared" si="31"/>
        <v>1.741292097830258</v>
      </c>
      <c r="C155" s="57">
        <f t="shared" si="27"/>
        <v>0.88522776266779135</v>
      </c>
      <c r="D155" s="57">
        <f>D154+1</f>
        <v>12</v>
      </c>
      <c r="E155" s="57">
        <f t="shared" si="28"/>
        <v>0.12048408153553387</v>
      </c>
      <c r="F155" s="57">
        <f t="shared" si="28"/>
        <v>2.8133645533711458</v>
      </c>
      <c r="G155" s="57">
        <f t="shared" si="28"/>
        <v>3.7028451185351656</v>
      </c>
      <c r="H155" s="57">
        <f t="shared" si="28"/>
        <v>4.44704941030301</v>
      </c>
      <c r="I155" s="57">
        <f t="shared" si="28"/>
        <v>5.3730554975077114</v>
      </c>
      <c r="J155" s="57">
        <f t="shared" si="28"/>
        <v>310.96412589104494</v>
      </c>
      <c r="K155" s="57">
        <f t="shared" si="28"/>
        <v>45.101354033274447</v>
      </c>
      <c r="L155" s="57">
        <f t="shared" si="28"/>
        <v>2.5314578057126225</v>
      </c>
      <c r="M155" s="57">
        <f t="shared" si="28"/>
        <v>3.6685070626459644</v>
      </c>
      <c r="N155" s="57">
        <f t="shared" si="28"/>
        <v>12.29276711075808</v>
      </c>
      <c r="P155" s="57">
        <f>P154+1</f>
        <v>12</v>
      </c>
      <c r="Q155" s="57">
        <f t="shared" si="29"/>
        <v>8.4089651838697599E-2</v>
      </c>
      <c r="R155" s="57">
        <f t="shared" si="29"/>
        <v>2.5717340485185716</v>
      </c>
      <c r="S155" s="57">
        <f t="shared" si="29"/>
        <v>2.9039773939020987</v>
      </c>
      <c r="T155" s="57">
        <f t="shared" si="29"/>
        <v>2.9224613343637005</v>
      </c>
      <c r="U155" s="57">
        <f t="shared" si="29"/>
        <v>4.2678587103373831</v>
      </c>
      <c r="V155" s="57">
        <f t="shared" si="29"/>
        <v>193.84346782174057</v>
      </c>
      <c r="W155" s="57">
        <f t="shared" si="29"/>
        <v>41.62787973850525</v>
      </c>
      <c r="X155" s="57">
        <f t="shared" si="29"/>
        <v>2.3010442633533024</v>
      </c>
      <c r="Y155" s="57">
        <f t="shared" si="29"/>
        <v>3.4002275399679256</v>
      </c>
      <c r="Z155" s="57">
        <f t="shared" si="29"/>
        <v>7.990970780658154</v>
      </c>
      <c r="AB155" s="57">
        <f>AB154+1</f>
        <v>12</v>
      </c>
      <c r="AC155" s="57">
        <f t="shared" si="30"/>
        <v>0.15687851123237043</v>
      </c>
      <c r="AD155" s="57">
        <f t="shared" si="30"/>
        <v>3.05499505822372</v>
      </c>
      <c r="AE155" s="57">
        <f t="shared" si="30"/>
        <v>4.5017128431682316</v>
      </c>
      <c r="AF155" s="57">
        <f t="shared" si="30"/>
        <v>5.9716374862423294</v>
      </c>
      <c r="AG155" s="57">
        <f t="shared" si="30"/>
        <v>6.4782522846780486</v>
      </c>
      <c r="AH155" s="57">
        <f t="shared" si="30"/>
        <v>428.08478396034934</v>
      </c>
      <c r="AI155" s="57">
        <f t="shared" si="30"/>
        <v>48.574828328043651</v>
      </c>
      <c r="AJ155" s="57">
        <f t="shared" si="30"/>
        <v>2.7618713480719426</v>
      </c>
      <c r="AK155" s="57">
        <f t="shared" si="30"/>
        <v>3.9367865853240129</v>
      </c>
      <c r="AL155" s="57">
        <f t="shared" si="30"/>
        <v>16.594563440858007</v>
      </c>
    </row>
    <row r="156" spans="1:38" s="57" customFormat="1">
      <c r="B156" s="61">
        <f t="shared" si="31"/>
        <v>1.6241171720022269</v>
      </c>
      <c r="C156" s="57">
        <f t="shared" si="27"/>
        <v>0.82565906792624799</v>
      </c>
      <c r="D156" s="57">
        <f t="shared" ref="D156:D163" si="32">D155+1</f>
        <v>13</v>
      </c>
      <c r="E156" s="57">
        <f t="shared" si="28"/>
        <v>0.11237646599044637</v>
      </c>
      <c r="F156" s="57">
        <f t="shared" si="28"/>
        <v>2.6240476087905216</v>
      </c>
      <c r="G156" s="57">
        <f t="shared" si="28"/>
        <v>3.453673242371317</v>
      </c>
      <c r="H156" s="57">
        <f t="shared" si="28"/>
        <v>4.1477985344260064</v>
      </c>
      <c r="I156" s="57">
        <f t="shared" si="28"/>
        <v>5.0114918143968952</v>
      </c>
      <c r="J156" s="57">
        <f t="shared" si="28"/>
        <v>290.03872604645869</v>
      </c>
      <c r="K156" s="57">
        <f t="shared" si="28"/>
        <v>42.066393444254011</v>
      </c>
      <c r="L156" s="57">
        <f t="shared" si="28"/>
        <v>2.3611109317044106</v>
      </c>
      <c r="M156" s="57">
        <f t="shared" si="28"/>
        <v>3.4216458631471762</v>
      </c>
      <c r="N156" s="57">
        <f t="shared" si="28"/>
        <v>11.465562151819761</v>
      </c>
      <c r="P156" s="57">
        <f t="shared" ref="P156:P163" si="33">P155+1</f>
        <v>13</v>
      </c>
      <c r="Q156" s="57">
        <f t="shared" si="29"/>
        <v>7.8431090477399851E-2</v>
      </c>
      <c r="R156" s="57">
        <f t="shared" si="29"/>
        <v>2.3986769053352992</v>
      </c>
      <c r="S156" s="57">
        <f t="shared" si="29"/>
        <v>2.7085629295071532</v>
      </c>
      <c r="T156" s="57">
        <f t="shared" si="29"/>
        <v>2.725803048535159</v>
      </c>
      <c r="U156" s="57">
        <f t="shared" si="29"/>
        <v>3.9806659361287555</v>
      </c>
      <c r="V156" s="57">
        <f t="shared" si="29"/>
        <v>180.79935200996255</v>
      </c>
      <c r="W156" s="57">
        <f t="shared" si="29"/>
        <v>38.826656202785308</v>
      </c>
      <c r="X156" s="57">
        <f t="shared" si="29"/>
        <v>2.1462023788343463</v>
      </c>
      <c r="Y156" s="57">
        <f t="shared" si="29"/>
        <v>3.1714194077355518</v>
      </c>
      <c r="Z156" s="57">
        <f t="shared" si="29"/>
        <v>7.4532423264432586</v>
      </c>
      <c r="AB156" s="57">
        <f t="shared" ref="AB156:AB163" si="34">AB155+1</f>
        <v>13</v>
      </c>
      <c r="AC156" s="57">
        <f t="shared" si="30"/>
        <v>0.14632184150349314</v>
      </c>
      <c r="AD156" s="57">
        <f t="shared" si="30"/>
        <v>2.8494183122457444</v>
      </c>
      <c r="AE156" s="57">
        <f t="shared" si="30"/>
        <v>4.1987835552354804</v>
      </c>
      <c r="AF156" s="57">
        <f t="shared" si="30"/>
        <v>5.5697940203168619</v>
      </c>
      <c r="AG156" s="57">
        <f t="shared" si="30"/>
        <v>6.042317692665045</v>
      </c>
      <c r="AH156" s="57">
        <f t="shared" si="30"/>
        <v>399.27810008295484</v>
      </c>
      <c r="AI156" s="57">
        <f t="shared" si="30"/>
        <v>45.306130685722714</v>
      </c>
      <c r="AJ156" s="57">
        <f t="shared" si="30"/>
        <v>2.5760194845744748</v>
      </c>
      <c r="AK156" s="57">
        <f t="shared" si="30"/>
        <v>3.67187231855881</v>
      </c>
      <c r="AL156" s="57">
        <f t="shared" si="30"/>
        <v>15.477881977196262</v>
      </c>
    </row>
    <row r="157" spans="1:38" s="57" customFormat="1">
      <c r="B157" s="61">
        <f t="shared" si="31"/>
        <v>1.5148271744179482</v>
      </c>
      <c r="C157" s="57">
        <f t="shared" si="27"/>
        <v>0.77009886630123014</v>
      </c>
      <c r="D157" s="57">
        <f t="shared" si="32"/>
        <v>14</v>
      </c>
      <c r="E157" s="57">
        <f t="shared" si="28"/>
        <v>0.10481442815976888</v>
      </c>
      <c r="F157" s="57">
        <f t="shared" si="28"/>
        <v>2.4474701811922941</v>
      </c>
      <c r="G157" s="57">
        <f t="shared" si="28"/>
        <v>3.2212686416088152</v>
      </c>
      <c r="H157" s="57">
        <f t="shared" si="28"/>
        <v>3.8686848503026354</v>
      </c>
      <c r="I157" s="57">
        <f t="shared" si="28"/>
        <v>4.6742584768418443</v>
      </c>
      <c r="J157" s="57">
        <f t="shared" si="28"/>
        <v>270.52143833506824</v>
      </c>
      <c r="K157" s="57">
        <f t="shared" si="28"/>
        <v>39.235661441588462</v>
      </c>
      <c r="L157" s="57">
        <f t="shared" si="28"/>
        <v>2.2022270405746354</v>
      </c>
      <c r="M157" s="57">
        <f t="shared" si="28"/>
        <v>3.1913964489815818</v>
      </c>
      <c r="N157" s="57">
        <f t="shared" si="28"/>
        <v>10.694021473992997</v>
      </c>
      <c r="P157" s="57">
        <f t="shared" si="33"/>
        <v>14</v>
      </c>
      <c r="Q157" s="57">
        <f t="shared" si="29"/>
        <v>7.3153305061529866E-2</v>
      </c>
      <c r="R157" s="57">
        <f t="shared" si="29"/>
        <v>2.237265124480222</v>
      </c>
      <c r="S157" s="57">
        <f t="shared" si="29"/>
        <v>2.5262982964349132</v>
      </c>
      <c r="T157" s="57">
        <f t="shared" si="29"/>
        <v>2.5423782932687735</v>
      </c>
      <c r="U157" s="57">
        <f t="shared" si="29"/>
        <v>3.7127989398231946</v>
      </c>
      <c r="V157" s="57">
        <f t="shared" si="29"/>
        <v>168.63300091846668</v>
      </c>
      <c r="W157" s="57">
        <f t="shared" si="29"/>
        <v>36.21393261821261</v>
      </c>
      <c r="X157" s="57">
        <f t="shared" si="29"/>
        <v>2.0017801153471217</v>
      </c>
      <c r="Y157" s="57">
        <f t="shared" si="29"/>
        <v>2.9580082337244389</v>
      </c>
      <c r="Z157" s="57">
        <f t="shared" si="29"/>
        <v>6.9516986986292091</v>
      </c>
      <c r="AB157" s="57">
        <f t="shared" si="34"/>
        <v>14</v>
      </c>
      <c r="AC157" s="57">
        <f t="shared" si="30"/>
        <v>0.13647555125800812</v>
      </c>
      <c r="AD157" s="57">
        <f t="shared" si="30"/>
        <v>2.6576752379043658</v>
      </c>
      <c r="AE157" s="57">
        <f t="shared" si="30"/>
        <v>3.9162389867827176</v>
      </c>
      <c r="AF157" s="57">
        <f t="shared" si="30"/>
        <v>5.1949914073365058</v>
      </c>
      <c r="AG157" s="57">
        <f t="shared" si="30"/>
        <v>5.6357180138605036</v>
      </c>
      <c r="AH157" s="57">
        <f t="shared" si="30"/>
        <v>372.40987575166974</v>
      </c>
      <c r="AI157" s="57">
        <f t="shared" si="30"/>
        <v>42.257390264964322</v>
      </c>
      <c r="AJ157" s="57">
        <f t="shared" si="30"/>
        <v>2.4026739658021494</v>
      </c>
      <c r="AK157" s="57">
        <f t="shared" si="30"/>
        <v>3.4247846642387336</v>
      </c>
      <c r="AL157" s="57">
        <f t="shared" si="30"/>
        <v>14.436344249356788</v>
      </c>
    </row>
    <row r="158" spans="1:38" s="57" customFormat="1">
      <c r="B158" s="61">
        <f t="shared" si="31"/>
        <v>1.4128915129480071</v>
      </c>
      <c r="C158" s="57">
        <f t="shared" si="27"/>
        <v>0.71827741850879112</v>
      </c>
      <c r="D158" s="57">
        <f t="shared" si="32"/>
        <v>15</v>
      </c>
      <c r="E158" s="57">
        <f t="shared" si="28"/>
        <v>9.7761255024635896E-2</v>
      </c>
      <c r="F158" s="57">
        <f t="shared" si="28"/>
        <v>2.2827750029224534</v>
      </c>
      <c r="G158" s="57">
        <f t="shared" si="28"/>
        <v>3.0045030126497068</v>
      </c>
      <c r="H158" s="57">
        <f t="shared" si="28"/>
        <v>3.6083532859033371</v>
      </c>
      <c r="I158" s="57">
        <f t="shared" si="28"/>
        <v>4.3597182470819229</v>
      </c>
      <c r="J158" s="57">
        <f t="shared" si="28"/>
        <v>252.31750806667031</v>
      </c>
      <c r="K158" s="57">
        <f t="shared" si="28"/>
        <v>36.595415074006745</v>
      </c>
      <c r="L158" s="57">
        <f t="shared" si="28"/>
        <v>2.0540347652099511</v>
      </c>
      <c r="M158" s="57">
        <f t="shared" si="28"/>
        <v>2.9766409797898357</v>
      </c>
      <c r="N158" s="57">
        <f t="shared" si="28"/>
        <v>9.9743993161357842</v>
      </c>
      <c r="P158" s="57">
        <f t="shared" si="33"/>
        <v>15</v>
      </c>
      <c r="Q158" s="57">
        <f t="shared" si="29"/>
        <v>6.8230672413859578E-2</v>
      </c>
      <c r="R158" s="57">
        <f t="shared" si="29"/>
        <v>2.0867150661609548</v>
      </c>
      <c r="S158" s="57">
        <f t="shared" si="29"/>
        <v>2.3562986161562942</v>
      </c>
      <c r="T158" s="57">
        <f t="shared" si="29"/>
        <v>2.3712965577457306</v>
      </c>
      <c r="U158" s="57">
        <f t="shared" si="29"/>
        <v>3.4629572510568898</v>
      </c>
      <c r="V158" s="57">
        <f t="shared" si="29"/>
        <v>157.28534799837456</v>
      </c>
      <c r="W158" s="57">
        <f t="shared" si="29"/>
        <v>33.777024444931818</v>
      </c>
      <c r="X158" s="57">
        <f t="shared" si="29"/>
        <v>1.8670763156899957</v>
      </c>
      <c r="Y158" s="57">
        <f t="shared" si="29"/>
        <v>2.7589579257286219</v>
      </c>
      <c r="Z158" s="57">
        <f t="shared" si="29"/>
        <v>6.4839049476584787</v>
      </c>
      <c r="AB158" s="57">
        <f t="shared" si="34"/>
        <v>15</v>
      </c>
      <c r="AC158" s="57">
        <f t="shared" si="30"/>
        <v>0.12729183763541244</v>
      </c>
      <c r="AD158" s="57">
        <f t="shared" si="30"/>
        <v>2.478834939683952</v>
      </c>
      <c r="AE158" s="57">
        <f t="shared" si="30"/>
        <v>3.6527074091431184</v>
      </c>
      <c r="AF158" s="57">
        <f t="shared" si="30"/>
        <v>4.8454100140609508</v>
      </c>
      <c r="AG158" s="57">
        <f t="shared" si="30"/>
        <v>5.2564792431069636</v>
      </c>
      <c r="AH158" s="57">
        <f t="shared" si="30"/>
        <v>347.34966813496601</v>
      </c>
      <c r="AI158" s="57">
        <f t="shared" si="30"/>
        <v>39.413805703081678</v>
      </c>
      <c r="AJ158" s="57">
        <f t="shared" si="30"/>
        <v>2.2409932147299054</v>
      </c>
      <c r="AK158" s="57">
        <f t="shared" si="30"/>
        <v>3.1943240338510579</v>
      </c>
      <c r="AL158" s="57">
        <f t="shared" si="30"/>
        <v>13.464893684613093</v>
      </c>
    </row>
    <row r="159" spans="1:38" s="57" customFormat="1">
      <c r="B159" s="61">
        <f t="shared" si="31"/>
        <v>1.3178153000374746</v>
      </c>
      <c r="C159" s="57">
        <f t="shared" si="27"/>
        <v>0.66994313654507565</v>
      </c>
      <c r="D159" s="57">
        <f t="shared" si="32"/>
        <v>16</v>
      </c>
      <c r="E159" s="57">
        <f t="shared" si="28"/>
        <v>9.1182704058870023E-2</v>
      </c>
      <c r="F159" s="57">
        <f t="shared" si="28"/>
        <v>2.1291624935871618</v>
      </c>
      <c r="G159" s="57">
        <f t="shared" si="28"/>
        <v>2.8023239777085909</v>
      </c>
      <c r="H159" s="57">
        <f t="shared" si="28"/>
        <v>3.3655399547137779</v>
      </c>
      <c r="I159" s="57">
        <f t="shared" si="28"/>
        <v>4.0663440603698113</v>
      </c>
      <c r="J159" s="57">
        <f t="shared" si="28"/>
        <v>235.33855678424922</v>
      </c>
      <c r="K159" s="57">
        <f t="shared" si="28"/>
        <v>34.132836180998034</v>
      </c>
      <c r="L159" s="57">
        <f t="shared" si="28"/>
        <v>1.9158146453374774</v>
      </c>
      <c r="M159" s="57">
        <f t="shared" si="28"/>
        <v>2.7763368369328321</v>
      </c>
      <c r="N159" s="57">
        <f t="shared" si="28"/>
        <v>9.3032019768875927</v>
      </c>
      <c r="P159" s="57">
        <f t="shared" si="33"/>
        <v>16</v>
      </c>
      <c r="Q159" s="57">
        <f t="shared" si="29"/>
        <v>6.363929359215828E-2</v>
      </c>
      <c r="R159" s="57">
        <f t="shared" si="29"/>
        <v>1.9462958232787717</v>
      </c>
      <c r="S159" s="57">
        <f t="shared" si="29"/>
        <v>2.1977385553935567</v>
      </c>
      <c r="T159" s="57">
        <f t="shared" si="29"/>
        <v>2.2117272554066361</v>
      </c>
      <c r="U159" s="57">
        <f t="shared" si="29"/>
        <v>3.2299279107256371</v>
      </c>
      <c r="V159" s="57">
        <f t="shared" si="29"/>
        <v>146.70130140737305</v>
      </c>
      <c r="W159" s="57">
        <f t="shared" si="29"/>
        <v>31.504100711220453</v>
      </c>
      <c r="X159" s="57">
        <f t="shared" si="29"/>
        <v>1.7414370049359984</v>
      </c>
      <c r="Y159" s="57">
        <f t="shared" si="29"/>
        <v>2.5733021122651429</v>
      </c>
      <c r="Z159" s="57">
        <f t="shared" si="29"/>
        <v>6.0475899766139287</v>
      </c>
      <c r="AB159" s="57">
        <f t="shared" si="34"/>
        <v>16</v>
      </c>
      <c r="AC159" s="57">
        <f t="shared" si="30"/>
        <v>0.11872611452558195</v>
      </c>
      <c r="AD159" s="57">
        <f t="shared" si="30"/>
        <v>2.3120291638955512</v>
      </c>
      <c r="AE159" s="57">
        <f t="shared" si="30"/>
        <v>3.4069094000236246</v>
      </c>
      <c r="AF159" s="57">
        <f t="shared" si="30"/>
        <v>4.5193526540209268</v>
      </c>
      <c r="AG159" s="57">
        <f t="shared" si="30"/>
        <v>4.9027602100139918</v>
      </c>
      <c r="AH159" s="57">
        <f t="shared" si="30"/>
        <v>323.97581216112536</v>
      </c>
      <c r="AI159" s="57">
        <f t="shared" si="30"/>
        <v>36.761571650775615</v>
      </c>
      <c r="AJ159" s="57">
        <f t="shared" si="30"/>
        <v>2.0901922857389561</v>
      </c>
      <c r="AK159" s="57">
        <f t="shared" si="30"/>
        <v>2.9793715616005283</v>
      </c>
      <c r="AL159" s="57">
        <f t="shared" si="30"/>
        <v>12.558813977161257</v>
      </c>
    </row>
    <row r="160" spans="1:38" s="57" customFormat="1">
      <c r="B160" s="61">
        <f t="shared" si="31"/>
        <v>1.2291369500757738</v>
      </c>
      <c r="C160" s="57">
        <f t="shared" si="27"/>
        <v>0.62486136225144417</v>
      </c>
      <c r="D160" s="57">
        <f t="shared" si="32"/>
        <v>17</v>
      </c>
      <c r="E160" s="57">
        <f t="shared" si="28"/>
        <v>8.5046836984572952E-2</v>
      </c>
      <c r="F160" s="57">
        <f t="shared" si="28"/>
        <v>1.9858868781612902</v>
      </c>
      <c r="G160" s="57">
        <f t="shared" si="28"/>
        <v>2.6137499756123819</v>
      </c>
      <c r="H160" s="57">
        <f t="shared" si="28"/>
        <v>3.1390660196786095</v>
      </c>
      <c r="I160" s="57">
        <f t="shared" si="28"/>
        <v>3.792711611208424</v>
      </c>
      <c r="J160" s="57">
        <f t="shared" si="28"/>
        <v>219.50215319445468</v>
      </c>
      <c r="K160" s="57">
        <f t="shared" si="28"/>
        <v>31.835969161786313</v>
      </c>
      <c r="L160" s="57">
        <f t="shared" si="28"/>
        <v>1.7868956346093805</v>
      </c>
      <c r="M160" s="57">
        <f t="shared" si="28"/>
        <v>2.5895115616712445</v>
      </c>
      <c r="N160" s="57">
        <f t="shared" si="28"/>
        <v>8.677170853061023</v>
      </c>
      <c r="P160" s="57">
        <f t="shared" si="33"/>
        <v>17</v>
      </c>
      <c r="Q160" s="57">
        <f t="shared" si="29"/>
        <v>5.935687786196079E-2</v>
      </c>
      <c r="R160" s="57">
        <f t="shared" si="29"/>
        <v>1.8153256729398666</v>
      </c>
      <c r="S160" s="57">
        <f t="shared" si="29"/>
        <v>2.0498483192008874</v>
      </c>
      <c r="T160" s="57">
        <f t="shared" si="29"/>
        <v>2.0628956915278844</v>
      </c>
      <c r="U160" s="57">
        <f t="shared" si="29"/>
        <v>3.0125795821766257</v>
      </c>
      <c r="V160" s="57">
        <f t="shared" si="29"/>
        <v>136.82947654373578</v>
      </c>
      <c r="W160" s="57">
        <f t="shared" si="29"/>
        <v>29.384126575176918</v>
      </c>
      <c r="X160" s="57">
        <f t="shared" si="29"/>
        <v>1.6242522154429098</v>
      </c>
      <c r="Y160" s="57">
        <f t="shared" si="29"/>
        <v>2.4001394509267304</v>
      </c>
      <c r="Z160" s="57">
        <f t="shared" si="29"/>
        <v>5.640635515245938</v>
      </c>
      <c r="AB160" s="57">
        <f t="shared" si="34"/>
        <v>17</v>
      </c>
      <c r="AC160" s="57">
        <f t="shared" si="30"/>
        <v>0.1107367961071853</v>
      </c>
      <c r="AD160" s="57">
        <f t="shared" si="30"/>
        <v>2.1564480833827138</v>
      </c>
      <c r="AE160" s="57">
        <f t="shared" si="30"/>
        <v>3.1776516320238763</v>
      </c>
      <c r="AF160" s="57">
        <f t="shared" si="30"/>
        <v>4.2152363478293404</v>
      </c>
      <c r="AG160" s="57">
        <f t="shared" si="30"/>
        <v>4.5728436402402286</v>
      </c>
      <c r="AH160" s="57">
        <f t="shared" si="30"/>
        <v>302.17482984517352</v>
      </c>
      <c r="AI160" s="57">
        <f t="shared" si="30"/>
        <v>34.287811748395704</v>
      </c>
      <c r="AJ160" s="57">
        <f t="shared" si="30"/>
        <v>1.9495390537758515</v>
      </c>
      <c r="AK160" s="57">
        <f t="shared" si="30"/>
        <v>2.7788836724157653</v>
      </c>
      <c r="AL160" s="57">
        <f t="shared" si="30"/>
        <v>11.713706190876108</v>
      </c>
    </row>
    <row r="161" spans="2:38" s="57" customFormat="1">
      <c r="B161" s="61">
        <f t="shared" si="31"/>
        <v>1.1464259384441913</v>
      </c>
      <c r="C161" s="57">
        <f t="shared" si="27"/>
        <v>0.58281322807231983</v>
      </c>
      <c r="D161" s="57">
        <f t="shared" si="32"/>
        <v>18</v>
      </c>
      <c r="E161" s="57">
        <f t="shared" si="28"/>
        <v>7.9323864714636289E-2</v>
      </c>
      <c r="F161" s="57">
        <f t="shared" si="28"/>
        <v>1.8522525663172211</v>
      </c>
      <c r="G161" s="57">
        <f t="shared" si="28"/>
        <v>2.4378654964084032</v>
      </c>
      <c r="H161" s="57">
        <f t="shared" si="28"/>
        <v>2.9278319700527566</v>
      </c>
      <c r="I161" s="57">
        <f t="shared" si="28"/>
        <v>3.5374924384748176</v>
      </c>
      <c r="J161" s="57">
        <f t="shared" si="28"/>
        <v>204.73141297102788</v>
      </c>
      <c r="K161" s="57">
        <f t="shared" si="28"/>
        <v>29.693662931955433</v>
      </c>
      <c r="L161" s="57">
        <f t="shared" si="28"/>
        <v>1.6666518427327308</v>
      </c>
      <c r="M161" s="57">
        <f t="shared" si="28"/>
        <v>2.4152581339651311</v>
      </c>
      <c r="N161" s="57">
        <f t="shared" si="28"/>
        <v>8.0932666194141127</v>
      </c>
      <c r="P161" s="57">
        <f t="shared" si="33"/>
        <v>18</v>
      </c>
      <c r="Q161" s="57">
        <f t="shared" si="29"/>
        <v>5.5362634477040575E-2</v>
      </c>
      <c r="R161" s="57">
        <f t="shared" si="29"/>
        <v>1.6931687667515332</v>
      </c>
      <c r="S161" s="57">
        <f t="shared" si="29"/>
        <v>1.9119099136786348</v>
      </c>
      <c r="T161" s="57">
        <f t="shared" si="29"/>
        <v>1.9240793021479079</v>
      </c>
      <c r="U161" s="57">
        <f t="shared" si="29"/>
        <v>2.8098570586699418</v>
      </c>
      <c r="V161" s="57">
        <f t="shared" si="29"/>
        <v>127.62194657866733</v>
      </c>
      <c r="W161" s="57">
        <f t="shared" si="29"/>
        <v>27.406809751547719</v>
      </c>
      <c r="X161" s="57">
        <f t="shared" si="29"/>
        <v>1.5149530255147867</v>
      </c>
      <c r="Y161" s="57">
        <f t="shared" si="29"/>
        <v>2.2386292524448481</v>
      </c>
      <c r="Z161" s="57">
        <f t="shared" si="29"/>
        <v>5.2610658359593581</v>
      </c>
      <c r="AB161" s="57">
        <f t="shared" si="34"/>
        <v>18</v>
      </c>
      <c r="AC161" s="57">
        <f t="shared" si="30"/>
        <v>0.10328509495223219</v>
      </c>
      <c r="AD161" s="57">
        <f t="shared" si="30"/>
        <v>2.0113363658829089</v>
      </c>
      <c r="AE161" s="57">
        <f t="shared" si="30"/>
        <v>2.9638210791381718</v>
      </c>
      <c r="AF161" s="57">
        <f t="shared" si="30"/>
        <v>3.9315846379576116</v>
      </c>
      <c r="AG161" s="57">
        <f t="shared" si="30"/>
        <v>4.2651278182796988</v>
      </c>
      <c r="AH161" s="57">
        <f t="shared" si="30"/>
        <v>281.84087936338847</v>
      </c>
      <c r="AI161" s="57">
        <f t="shared" si="30"/>
        <v>31.980516112363155</v>
      </c>
      <c r="AJ161" s="57">
        <f t="shared" si="30"/>
        <v>1.8183506599506751</v>
      </c>
      <c r="AK161" s="57">
        <f t="shared" si="30"/>
        <v>2.5918870154854208</v>
      </c>
      <c r="AL161" s="57">
        <f t="shared" si="30"/>
        <v>10.925467402868867</v>
      </c>
    </row>
    <row r="162" spans="2:38" s="57" customFormat="1">
      <c r="B162" s="61">
        <f t="shared" si="31"/>
        <v>1.0692807113614322</v>
      </c>
      <c r="C162" s="57">
        <f t="shared" si="27"/>
        <v>0.54359459447485292</v>
      </c>
      <c r="D162" s="57">
        <f t="shared" si="32"/>
        <v>19</v>
      </c>
      <c r="E162" s="57">
        <f t="shared" si="28"/>
        <v>7.3986002729382022E-2</v>
      </c>
      <c r="F162" s="57">
        <f t="shared" si="28"/>
        <v>1.7276107753958809</v>
      </c>
      <c r="G162" s="57">
        <f t="shared" si="28"/>
        <v>2.2738166366452663</v>
      </c>
      <c r="H162" s="57">
        <f t="shared" si="28"/>
        <v>2.7308122833748696</v>
      </c>
      <c r="I162" s="57">
        <f t="shared" si="28"/>
        <v>3.2994474758599912</v>
      </c>
      <c r="J162" s="57">
        <f t="shared" si="28"/>
        <v>190.95462548825913</v>
      </c>
      <c r="K162" s="57">
        <f t="shared" si="28"/>
        <v>27.695516785929428</v>
      </c>
      <c r="L162" s="57">
        <f t="shared" si="28"/>
        <v>1.5544994968279866</v>
      </c>
      <c r="M162" s="57">
        <f t="shared" si="28"/>
        <v>2.2527305689725767</v>
      </c>
      <c r="N162" s="57">
        <f t="shared" si="28"/>
        <v>7.5486544729975131</v>
      </c>
      <c r="P162" s="57">
        <f t="shared" si="33"/>
        <v>19</v>
      </c>
      <c r="Q162" s="57">
        <f t="shared" si="29"/>
        <v>5.1637171742192317E-2</v>
      </c>
      <c r="R162" s="57">
        <f t="shared" si="29"/>
        <v>1.579232043834965</v>
      </c>
      <c r="S162" s="57">
        <f t="shared" si="29"/>
        <v>1.7832536601769959</v>
      </c>
      <c r="T162" s="57">
        <f t="shared" si="29"/>
        <v>1.7946041460836213</v>
      </c>
      <c r="U162" s="57">
        <f t="shared" si="29"/>
        <v>2.6207761404440149</v>
      </c>
      <c r="V162" s="57">
        <f t="shared" si="29"/>
        <v>119.03400977582616</v>
      </c>
      <c r="W162" s="57">
        <f t="shared" si="29"/>
        <v>25.562550543601063</v>
      </c>
      <c r="X162" s="57">
        <f t="shared" si="29"/>
        <v>1.4130087973379006</v>
      </c>
      <c r="Y162" s="57">
        <f t="shared" si="29"/>
        <v>2.0879873992183158</v>
      </c>
      <c r="Z162" s="57">
        <f t="shared" si="29"/>
        <v>4.9070381618323582</v>
      </c>
      <c r="AB162" s="57">
        <f t="shared" si="34"/>
        <v>19</v>
      </c>
      <c r="AC162" s="57">
        <f t="shared" si="30"/>
        <v>9.6334833716571894E-2</v>
      </c>
      <c r="AD162" s="57">
        <f t="shared" si="30"/>
        <v>1.8759895069567971</v>
      </c>
      <c r="AE162" s="57">
        <f t="shared" si="30"/>
        <v>2.7643796131135367</v>
      </c>
      <c r="AF162" s="57">
        <f t="shared" si="30"/>
        <v>3.6670204206661237</v>
      </c>
      <c r="AG162" s="57">
        <f t="shared" si="30"/>
        <v>3.9781188112759729</v>
      </c>
      <c r="AH162" s="57">
        <f t="shared" si="30"/>
        <v>262.87524120069207</v>
      </c>
      <c r="AI162" s="57">
        <f t="shared" si="30"/>
        <v>29.828483028257796</v>
      </c>
      <c r="AJ162" s="57">
        <f t="shared" si="30"/>
        <v>1.6959901963180726</v>
      </c>
      <c r="AK162" s="57">
        <f t="shared" si="30"/>
        <v>2.4174737387268435</v>
      </c>
      <c r="AL162" s="57">
        <f t="shared" si="30"/>
        <v>10.190270784162669</v>
      </c>
    </row>
    <row r="163" spans="2:38" s="57" customFormat="1">
      <c r="B163" s="61">
        <f t="shared" si="31"/>
        <v>0.99732673637972657</v>
      </c>
      <c r="C163" s="57">
        <f t="shared" si="27"/>
        <v>0.50701505887167775</v>
      </c>
      <c r="D163" s="57">
        <f t="shared" si="32"/>
        <v>20</v>
      </c>
      <c r="E163" s="57">
        <f t="shared" si="28"/>
        <v>6.9007336185198664E-2</v>
      </c>
      <c r="F163" s="57">
        <f t="shared" si="28"/>
        <v>1.6113563806248228</v>
      </c>
      <c r="G163" s="57">
        <f t="shared" si="28"/>
        <v>2.1208069537478065</v>
      </c>
      <c r="H163" s="57">
        <f t="shared" si="28"/>
        <v>2.5470504466472832</v>
      </c>
      <c r="I163" s="57">
        <f t="shared" si="28"/>
        <v>3.0774210363125167</v>
      </c>
      <c r="J163" s="57">
        <f t="shared" si="28"/>
        <v>178.10490567229846</v>
      </c>
      <c r="K163" s="57">
        <f t="shared" si="28"/>
        <v>25.831829902474961</v>
      </c>
      <c r="L163" s="57">
        <f t="shared" si="28"/>
        <v>1.4498941072637541</v>
      </c>
      <c r="M163" s="57">
        <f t="shared" si="28"/>
        <v>2.1011398098687755</v>
      </c>
      <c r="N163" s="57">
        <f t="shared" si="28"/>
        <v>7.040690370439127</v>
      </c>
      <c r="P163" s="57">
        <f t="shared" si="33"/>
        <v>20</v>
      </c>
      <c r="Q163" s="57">
        <f t="shared" si="29"/>
        <v>4.8162402868281953E-2</v>
      </c>
      <c r="R163" s="57">
        <f t="shared" si="29"/>
        <v>1.4729623515676054</v>
      </c>
      <c r="S163" s="57">
        <f t="shared" si="29"/>
        <v>1.6632549440659288</v>
      </c>
      <c r="T163" s="57">
        <f t="shared" si="29"/>
        <v>1.6738416330061165</v>
      </c>
      <c r="U163" s="57">
        <f t="shared" si="29"/>
        <v>2.4444188565135927</v>
      </c>
      <c r="V163" s="57">
        <f t="shared" si="29"/>
        <v>111.02397246838353</v>
      </c>
      <c r="W163" s="57">
        <f t="shared" si="29"/>
        <v>23.842395237455818</v>
      </c>
      <c r="X163" s="57">
        <f t="shared" si="29"/>
        <v>1.3179246007814995</v>
      </c>
      <c r="Y163" s="57">
        <f t="shared" si="29"/>
        <v>1.947482538492324</v>
      </c>
      <c r="Z163" s="57">
        <f t="shared" si="29"/>
        <v>4.5768337200988993</v>
      </c>
      <c r="AB163" s="57">
        <f t="shared" si="34"/>
        <v>20</v>
      </c>
      <c r="AC163" s="57">
        <f t="shared" si="30"/>
        <v>8.9852269502115514E-2</v>
      </c>
      <c r="AD163" s="57">
        <f t="shared" si="30"/>
        <v>1.7497504096820404</v>
      </c>
      <c r="AE163" s="57">
        <f t="shared" si="30"/>
        <v>2.5783589634296837</v>
      </c>
      <c r="AF163" s="57">
        <f t="shared" si="30"/>
        <v>3.4202592602884549</v>
      </c>
      <c r="AG163" s="57">
        <f t="shared" si="30"/>
        <v>3.7104232161114465</v>
      </c>
      <c r="AH163" s="57">
        <f t="shared" si="30"/>
        <v>245.18583887621335</v>
      </c>
      <c r="AI163" s="57">
        <f t="shared" si="30"/>
        <v>27.821264567494104</v>
      </c>
      <c r="AJ163" s="57">
        <f t="shared" si="30"/>
        <v>1.5818636137460085</v>
      </c>
      <c r="AK163" s="57">
        <f t="shared" si="30"/>
        <v>2.2547970812452327</v>
      </c>
      <c r="AL163" s="57">
        <f t="shared" si="30"/>
        <v>9.5045470207793556</v>
      </c>
    </row>
    <row r="164" spans="2:38" s="57" customFormat="1">
      <c r="B164" s="61">
        <f t="shared" si="31"/>
        <v>0.70398937921459404</v>
      </c>
      <c r="C164" s="57">
        <f t="shared" si="27"/>
        <v>0.35788995073287888</v>
      </c>
      <c r="D164" s="57">
        <f>D163+5</f>
        <v>25</v>
      </c>
      <c r="E164" s="57">
        <f t="shared" si="28"/>
        <v>4.8710631284111419E-2</v>
      </c>
      <c r="F164" s="57">
        <f t="shared" si="28"/>
        <v>1.1374180031129988</v>
      </c>
      <c r="G164" s="57">
        <f t="shared" si="28"/>
        <v>1.4970270011805926</v>
      </c>
      <c r="H164" s="57">
        <f t="shared" si="28"/>
        <v>1.7979021076208199</v>
      </c>
      <c r="I164" s="57">
        <f t="shared" si="28"/>
        <v>2.17227804596723</v>
      </c>
      <c r="J164" s="57">
        <f t="shared" si="28"/>
        <v>125.72000123018226</v>
      </c>
      <c r="K164" s="57">
        <f t="shared" si="28"/>
        <v>18.234072075995169</v>
      </c>
      <c r="L164" s="57">
        <f t="shared" si="28"/>
        <v>1.0234456387417978</v>
      </c>
      <c r="M164" s="57">
        <f t="shared" si="28"/>
        <v>1.4831444338064224</v>
      </c>
      <c r="N164" s="57">
        <f t="shared" si="28"/>
        <v>4.9698552585719824</v>
      </c>
      <c r="P164" s="57">
        <f>P163+5</f>
        <v>25</v>
      </c>
      <c r="Q164" s="57">
        <f t="shared" si="29"/>
        <v>3.3996690461686151E-2</v>
      </c>
      <c r="R164" s="57">
        <f t="shared" si="29"/>
        <v>1.039728961715475</v>
      </c>
      <c r="S164" s="57">
        <f t="shared" si="29"/>
        <v>1.1740519601341801</v>
      </c>
      <c r="T164" s="57">
        <f t="shared" si="29"/>
        <v>1.181524851133785</v>
      </c>
      <c r="U164" s="57">
        <f t="shared" si="29"/>
        <v>1.7254569181457833</v>
      </c>
      <c r="V164" s="57">
        <f t="shared" si="29"/>
        <v>78.36917182386091</v>
      </c>
      <c r="W164" s="57">
        <f t="shared" si="29"/>
        <v>16.829777637335724</v>
      </c>
      <c r="X164" s="57">
        <f t="shared" si="29"/>
        <v>0.93029151446505098</v>
      </c>
      <c r="Y164" s="57">
        <f t="shared" si="29"/>
        <v>1.374681434016751</v>
      </c>
      <c r="Z164" s="57">
        <f t="shared" si="29"/>
        <v>3.2306776657790173</v>
      </c>
      <c r="AB164" s="57">
        <f>AB163+5</f>
        <v>25</v>
      </c>
      <c r="AC164" s="57">
        <f t="shared" si="30"/>
        <v>6.3424572106536806E-2</v>
      </c>
      <c r="AD164" s="57">
        <f t="shared" si="30"/>
        <v>1.235107044510523</v>
      </c>
      <c r="AE164" s="57">
        <f t="shared" si="30"/>
        <v>1.8200020422270051</v>
      </c>
      <c r="AF164" s="57">
        <f t="shared" si="30"/>
        <v>2.4142793641078582</v>
      </c>
      <c r="AG164" s="57">
        <f t="shared" si="30"/>
        <v>2.6190991737886811</v>
      </c>
      <c r="AH164" s="57">
        <f t="shared" si="30"/>
        <v>173.07083063650359</v>
      </c>
      <c r="AI164" s="57">
        <f t="shared" si="30"/>
        <v>19.638366514654614</v>
      </c>
      <c r="AJ164" s="57">
        <f t="shared" si="30"/>
        <v>1.1165997630185447</v>
      </c>
      <c r="AK164" s="57">
        <f t="shared" si="30"/>
        <v>1.5916074335960977</v>
      </c>
      <c r="AL164" s="57">
        <f t="shared" si="30"/>
        <v>6.709032851364948</v>
      </c>
    </row>
    <row r="165" spans="2:38" s="57" customFormat="1">
      <c r="B165" s="61">
        <f t="shared" si="31"/>
        <v>0.49692946951965811</v>
      </c>
      <c r="C165" s="57">
        <f t="shared" si="27"/>
        <v>0.25262606030011436</v>
      </c>
      <c r="D165" s="57">
        <f>D164+5</f>
        <v>30</v>
      </c>
      <c r="E165" s="57">
        <f t="shared" si="28"/>
        <v>3.4383671813223514E-2</v>
      </c>
      <c r="F165" s="57">
        <f t="shared" si="28"/>
        <v>0.80287621618744986</v>
      </c>
      <c r="G165" s="57">
        <f t="shared" si="28"/>
        <v>1.0567156234108874</v>
      </c>
      <c r="H165" s="57">
        <f t="shared" si="28"/>
        <v>1.269096178618019</v>
      </c>
      <c r="I165" s="57">
        <f t="shared" si="28"/>
        <v>1.533359216470894</v>
      </c>
      <c r="J165" s="57">
        <f t="shared" si="28"/>
        <v>88.742747706220754</v>
      </c>
      <c r="K165" s="57">
        <f t="shared" si="28"/>
        <v>12.870996198404494</v>
      </c>
      <c r="L165" s="57">
        <f t="shared" si="28"/>
        <v>0.72242584490279882</v>
      </c>
      <c r="M165" s="57">
        <f t="shared" si="28"/>
        <v>1.0469162505032705</v>
      </c>
      <c r="N165" s="57">
        <f t="shared" si="28"/>
        <v>3.5081021876573568</v>
      </c>
      <c r="P165" s="57">
        <f>P164+5</f>
        <v>30</v>
      </c>
      <c r="Q165" s="57">
        <f t="shared" si="29"/>
        <v>2.3997452234860446E-2</v>
      </c>
      <c r="R165" s="57">
        <f t="shared" si="29"/>
        <v>0.7339198538777606</v>
      </c>
      <c r="S165" s="57">
        <f t="shared" si="29"/>
        <v>0.82873525193036979</v>
      </c>
      <c r="T165" s="57">
        <f t="shared" si="29"/>
        <v>0.83401018729566478</v>
      </c>
      <c r="U165" s="57">
        <f t="shared" si="29"/>
        <v>1.217958848764342</v>
      </c>
      <c r="V165" s="57">
        <f t="shared" si="29"/>
        <v>55.318927577616847</v>
      </c>
      <c r="W165" s="57">
        <f t="shared" si="29"/>
        <v>11.879738277184511</v>
      </c>
      <c r="X165" s="57">
        <f t="shared" si="29"/>
        <v>0.65667057233205173</v>
      </c>
      <c r="Y165" s="57">
        <f t="shared" si="29"/>
        <v>0.97035480815829644</v>
      </c>
      <c r="Z165" s="57">
        <f t="shared" si="29"/>
        <v>2.2804582421967088</v>
      </c>
      <c r="AB165" s="57">
        <f>AB164+5</f>
        <v>30</v>
      </c>
      <c r="AC165" s="57">
        <f t="shared" si="30"/>
        <v>4.4769891391586665E-2</v>
      </c>
      <c r="AD165" s="57">
        <f t="shared" si="30"/>
        <v>0.87183257849713913</v>
      </c>
      <c r="AE165" s="57">
        <f t="shared" si="30"/>
        <v>1.284695994891405</v>
      </c>
      <c r="AF165" s="57">
        <f t="shared" si="30"/>
        <v>1.7041821699403761</v>
      </c>
      <c r="AG165" s="57">
        <f t="shared" si="30"/>
        <v>1.8487595841774491</v>
      </c>
      <c r="AH165" s="57">
        <f t="shared" si="30"/>
        <v>122.16656783482465</v>
      </c>
      <c r="AI165" s="57">
        <f t="shared" si="30"/>
        <v>13.862254119624474</v>
      </c>
      <c r="AJ165" s="57">
        <f t="shared" si="30"/>
        <v>0.7881811174735458</v>
      </c>
      <c r="AK165" s="57">
        <f t="shared" si="30"/>
        <v>1.1234776928482475</v>
      </c>
      <c r="AL165" s="57">
        <f t="shared" si="30"/>
        <v>4.7357461331180044</v>
      </c>
    </row>
    <row r="166" spans="2:38" s="57" customFormat="1">
      <c r="B166" s="61">
        <f t="shared" si="31"/>
        <v>0.24760079988777944</v>
      </c>
      <c r="C166" s="57">
        <f t="shared" si="27"/>
        <v>0.12587382805706651</v>
      </c>
      <c r="D166" s="57">
        <f>D165+10</f>
        <v>40</v>
      </c>
      <c r="E166" s="57">
        <f t="shared" si="28"/>
        <v>1.7132046427449827E-2</v>
      </c>
      <c r="F166" s="57">
        <f t="shared" si="28"/>
        <v>0.40004199336060065</v>
      </c>
      <c r="G166" s="57">
        <f t="shared" si="28"/>
        <v>0.52652029775145937</v>
      </c>
      <c r="H166" s="57">
        <f t="shared" si="28"/>
        <v>0.63234126858497064</v>
      </c>
      <c r="I166" s="57">
        <f t="shared" si="28"/>
        <v>0.76401326272648118</v>
      </c>
      <c r="J166" s="57">
        <f t="shared" si="28"/>
        <v>44.217059831804683</v>
      </c>
      <c r="K166" s="57">
        <f t="shared" si="28"/>
        <v>6.4131168316291349</v>
      </c>
      <c r="L166" s="57">
        <f t="shared" si="28"/>
        <v>0.35995670219561954</v>
      </c>
      <c r="M166" s="57">
        <f t="shared" si="28"/>
        <v>0.52163765134518991</v>
      </c>
      <c r="N166" s="57">
        <f t="shared" si="28"/>
        <v>1.7479508842935754</v>
      </c>
      <c r="P166" s="57">
        <f>P165+10</f>
        <v>40</v>
      </c>
      <c r="Q166" s="57">
        <f t="shared" si="29"/>
        <v>1.1956997148571702E-2</v>
      </c>
      <c r="R166" s="57">
        <f t="shared" si="29"/>
        <v>0.36568371984708625</v>
      </c>
      <c r="S166" s="57">
        <f t="shared" si="29"/>
        <v>0.41292654517121935</v>
      </c>
      <c r="T166" s="57">
        <f t="shared" si="29"/>
        <v>0.41555484031290563</v>
      </c>
      <c r="U166" s="57">
        <f t="shared" si="29"/>
        <v>0.60686152593305065</v>
      </c>
      <c r="V166" s="57">
        <f t="shared" si="29"/>
        <v>27.563270168603193</v>
      </c>
      <c r="W166" s="57">
        <f t="shared" si="29"/>
        <v>5.9192115611225979</v>
      </c>
      <c r="X166" s="57">
        <f t="shared" si="29"/>
        <v>0.32719340720341888</v>
      </c>
      <c r="Y166" s="57">
        <f t="shared" si="29"/>
        <v>0.48349006222406016</v>
      </c>
      <c r="Z166" s="57">
        <f t="shared" si="29"/>
        <v>1.1362636513459634</v>
      </c>
      <c r="AB166" s="57">
        <f>AB165+10</f>
        <v>40</v>
      </c>
      <c r="AC166" s="57">
        <f t="shared" si="30"/>
        <v>2.2307095706327988E-2</v>
      </c>
      <c r="AD166" s="57">
        <f t="shared" si="30"/>
        <v>0.43440026687411504</v>
      </c>
      <c r="AE166" s="57">
        <f t="shared" si="30"/>
        <v>0.64011405033169932</v>
      </c>
      <c r="AF166" s="57">
        <f t="shared" si="30"/>
        <v>0.84912769685703715</v>
      </c>
      <c r="AG166" s="57">
        <f t="shared" si="30"/>
        <v>0.92116499951991304</v>
      </c>
      <c r="AH166" s="57">
        <f t="shared" si="30"/>
        <v>60.870849495006155</v>
      </c>
      <c r="AI166" s="57">
        <f t="shared" si="30"/>
        <v>6.9070221021356701</v>
      </c>
      <c r="AJ166" s="57">
        <f t="shared" si="30"/>
        <v>0.39271999718782019</v>
      </c>
      <c r="AK166" s="57">
        <f t="shared" si="30"/>
        <v>0.55978524046632105</v>
      </c>
      <c r="AL166" s="57">
        <f t="shared" si="30"/>
        <v>2.3596381172411878</v>
      </c>
    </row>
    <row r="167" spans="2:38" s="57" customFormat="1">
      <c r="B167" s="61">
        <f t="shared" si="31"/>
        <v>0.12336993449860792</v>
      </c>
      <c r="C167" s="57">
        <f t="shared" si="27"/>
        <v>6.2718076555195248E-2</v>
      </c>
      <c r="D167" s="57">
        <f t="shared" ref="D167:D168" si="35">D166+10</f>
        <v>50</v>
      </c>
      <c r="E167" s="57">
        <f t="shared" si="28"/>
        <v>8.5362324415688869E-3</v>
      </c>
      <c r="F167" s="57">
        <f t="shared" si="28"/>
        <v>0.19932536700596362</v>
      </c>
      <c r="G167" s="57">
        <f t="shared" si="28"/>
        <v>0.26234458713637415</v>
      </c>
      <c r="H167" s="57">
        <f t="shared" si="28"/>
        <v>0.31507106135255425</v>
      </c>
      <c r="I167" s="57">
        <f t="shared" si="28"/>
        <v>0.38067809509464878</v>
      </c>
      <c r="J167" s="57">
        <f t="shared" si="28"/>
        <v>22.031641240609702</v>
      </c>
      <c r="K167" s="57">
        <f t="shared" si="28"/>
        <v>3.1954067006268869</v>
      </c>
      <c r="L167" s="57">
        <f t="shared" si="28"/>
        <v>0.17935242540080942</v>
      </c>
      <c r="M167" s="57">
        <f t="shared" si="28"/>
        <v>0.25991175432621277</v>
      </c>
      <c r="N167" s="57">
        <f t="shared" si="28"/>
        <v>0.87093594498254479</v>
      </c>
      <c r="P167" s="57">
        <f t="shared" ref="P167:P168" si="36">P166+10</f>
        <v>50</v>
      </c>
      <c r="Q167" s="57">
        <f t="shared" si="29"/>
        <v>5.9577066520113105E-3</v>
      </c>
      <c r="R167" s="57">
        <f t="shared" si="29"/>
        <v>0.18220597556347756</v>
      </c>
      <c r="S167" s="57">
        <f t="shared" si="29"/>
        <v>0.20574523807195927</v>
      </c>
      <c r="T167" s="57">
        <f t="shared" si="29"/>
        <v>0.20705481532237649</v>
      </c>
      <c r="U167" s="57">
        <f t="shared" si="29"/>
        <v>0.30237549653785384</v>
      </c>
      <c r="V167" s="57">
        <f t="shared" si="29"/>
        <v>13.733705544480122</v>
      </c>
      <c r="W167" s="57">
        <f t="shared" si="29"/>
        <v>2.9493129131150506</v>
      </c>
      <c r="X167" s="57">
        <f t="shared" si="29"/>
        <v>0.16302774972417777</v>
      </c>
      <c r="Y167" s="57">
        <f t="shared" si="29"/>
        <v>0.24090429428911664</v>
      </c>
      <c r="Z167" s="57">
        <f t="shared" si="29"/>
        <v>0.56615598631895181</v>
      </c>
      <c r="AB167" s="57">
        <f t="shared" ref="AB167:AB168" si="37">AB166+10</f>
        <v>50</v>
      </c>
      <c r="AC167" s="57">
        <f t="shared" si="30"/>
        <v>1.1114758231126483E-2</v>
      </c>
      <c r="AD167" s="57">
        <f t="shared" si="30"/>
        <v>0.21644475844844971</v>
      </c>
      <c r="AE167" s="57">
        <f t="shared" si="30"/>
        <v>0.31894393620078892</v>
      </c>
      <c r="AF167" s="57">
        <f t="shared" si="30"/>
        <v>0.4230873073827327</v>
      </c>
      <c r="AG167" s="57">
        <f t="shared" si="30"/>
        <v>0.45898069365144439</v>
      </c>
      <c r="AH167" s="57">
        <f t="shared" si="30"/>
        <v>30.329576936739276</v>
      </c>
      <c r="AI167" s="57">
        <f t="shared" si="30"/>
        <v>3.4415004881387237</v>
      </c>
      <c r="AJ167" s="57">
        <f t="shared" si="30"/>
        <v>0.19567710107744107</v>
      </c>
      <c r="AK167" s="57">
        <f t="shared" si="30"/>
        <v>0.27891921436330958</v>
      </c>
      <c r="AL167" s="57">
        <f t="shared" si="30"/>
        <v>1.1757159036461378</v>
      </c>
    </row>
    <row r="168" spans="2:38" s="57" customFormat="1">
      <c r="B168" s="61">
        <f t="shared" si="31"/>
        <v>6.1470482910754166E-2</v>
      </c>
      <c r="C168" s="57">
        <f t="shared" si="27"/>
        <v>3.1250000000000028E-2</v>
      </c>
      <c r="D168" s="57">
        <f t="shared" si="35"/>
        <v>60</v>
      </c>
      <c r="E168" s="57">
        <f t="shared" si="28"/>
        <v>4.253272637630816E-3</v>
      </c>
      <c r="F168" s="57">
        <f t="shared" si="28"/>
        <v>9.93160782904325E-2</v>
      </c>
      <c r="G168" s="57">
        <f t="shared" si="28"/>
        <v>0.13071610476115555</v>
      </c>
      <c r="H168" s="57">
        <f t="shared" si="28"/>
        <v>0.15698765624449459</v>
      </c>
      <c r="I168" s="57">
        <f t="shared" si="28"/>
        <v>0.18967708959362747</v>
      </c>
      <c r="J168" s="57">
        <f t="shared" si="28"/>
        <v>10.977509983732519</v>
      </c>
      <c r="K168" s="57">
        <f t="shared" si="28"/>
        <v>1.5921468843438151</v>
      </c>
      <c r="L168" s="57">
        <f t="shared" si="28"/>
        <v>8.9364338268860713E-2</v>
      </c>
      <c r="M168" s="57">
        <f t="shared" si="28"/>
        <v>0.1295039187886883</v>
      </c>
      <c r="N168" s="57">
        <f t="shared" si="28"/>
        <v>0.43395350926533238</v>
      </c>
      <c r="P168" s="57">
        <f t="shared" si="36"/>
        <v>60</v>
      </c>
      <c r="Q168" s="57">
        <f t="shared" si="29"/>
        <v>2.968493519768022E-3</v>
      </c>
      <c r="R168" s="57">
        <f t="shared" si="29"/>
        <v>9.0786151335698062E-2</v>
      </c>
      <c r="S168" s="57">
        <f t="shared" si="29"/>
        <v>0.10251485036336103</v>
      </c>
      <c r="T168" s="57">
        <f t="shared" si="29"/>
        <v>0.10316736177564863</v>
      </c>
      <c r="U168" s="57">
        <f t="shared" si="29"/>
        <v>0.15066195004855251</v>
      </c>
      <c r="V168" s="57">
        <f t="shared" si="29"/>
        <v>6.8429713466049993</v>
      </c>
      <c r="W168" s="57">
        <f t="shared" si="29"/>
        <v>1.469527921015463</v>
      </c>
      <c r="X168" s="57">
        <f t="shared" si="29"/>
        <v>8.1230387272459126E-2</v>
      </c>
      <c r="Y168" s="57">
        <f t="shared" si="29"/>
        <v>0.12003324068332691</v>
      </c>
      <c r="Z168" s="57">
        <f t="shared" si="29"/>
        <v>0.2820935092529781</v>
      </c>
      <c r="AB168" s="57">
        <f t="shared" si="37"/>
        <v>60</v>
      </c>
      <c r="AC168" s="57">
        <f t="shared" si="30"/>
        <v>5.5380517554936195E-3</v>
      </c>
      <c r="AD168" s="57">
        <f t="shared" si="30"/>
        <v>0.10784600524516695</v>
      </c>
      <c r="AE168" s="57">
        <f t="shared" si="30"/>
        <v>0.15891735915895008</v>
      </c>
      <c r="AF168" s="57">
        <f t="shared" si="30"/>
        <v>0.21080795071334088</v>
      </c>
      <c r="AG168" s="57">
        <f t="shared" si="30"/>
        <v>0.22869222913870277</v>
      </c>
      <c r="AH168" s="57">
        <f t="shared" si="30"/>
        <v>15.112048620860039</v>
      </c>
      <c r="AI168" s="57">
        <f t="shared" si="30"/>
        <v>1.7147658476721674</v>
      </c>
      <c r="AJ168" s="57">
        <f t="shared" si="30"/>
        <v>9.7498289265262286E-2</v>
      </c>
      <c r="AK168" s="57">
        <f t="shared" si="30"/>
        <v>0.13897459689405003</v>
      </c>
      <c r="AL168" s="57">
        <f t="shared" si="30"/>
        <v>0.58581350927768683</v>
      </c>
    </row>
    <row r="169" spans="2:38" s="57" customFormat="1">
      <c r="B169" s="61">
        <f t="shared" si="31"/>
        <v>2.1619844258405102E-2</v>
      </c>
      <c r="C169" s="57">
        <f t="shared" si="27"/>
        <v>1.0990968365354445E-2</v>
      </c>
      <c r="D169" s="57">
        <f>D168+15</f>
        <v>75</v>
      </c>
      <c r="E169" s="57">
        <f t="shared" si="28"/>
        <v>1.4959211649605778E-3</v>
      </c>
      <c r="F169" s="57">
        <f t="shared" si="28"/>
        <v>3.4930519671152939E-2</v>
      </c>
      <c r="G169" s="57">
        <f t="shared" si="28"/>
        <v>4.5974242512311234E-2</v>
      </c>
      <c r="H169" s="57">
        <f t="shared" si="28"/>
        <v>5.5214226225692352E-2</v>
      </c>
      <c r="I169" s="57">
        <f t="shared" si="28"/>
        <v>6.671144716208055E-2</v>
      </c>
      <c r="J169" s="57">
        <f t="shared" si="28"/>
        <v>3.8609068645029829</v>
      </c>
      <c r="K169" s="57">
        <f t="shared" si="28"/>
        <v>0.55997497102434479</v>
      </c>
      <c r="L169" s="57">
        <f t="shared" si="28"/>
        <v>3.1430386998080997E-2</v>
      </c>
      <c r="M169" s="57">
        <f t="shared" si="28"/>
        <v>4.5547903829942595E-2</v>
      </c>
      <c r="N169" s="57">
        <f t="shared" si="28"/>
        <v>0.15262605866726808</v>
      </c>
      <c r="P169" s="57">
        <f>P168+15</f>
        <v>75</v>
      </c>
      <c r="Q169" s="57">
        <f t="shared" si="29"/>
        <v>1.0440507022711938E-3</v>
      </c>
      <c r="R169" s="57">
        <f t="shared" si="29"/>
        <v>3.1930453756200752E-2</v>
      </c>
      <c r="S169" s="57">
        <f t="shared" si="29"/>
        <v>3.605556178659184E-2</v>
      </c>
      <c r="T169" s="57">
        <f t="shared" si="29"/>
        <v>3.6285056981276348E-2</v>
      </c>
      <c r="U169" s="57">
        <f t="shared" si="29"/>
        <v>5.2989408164863076E-2</v>
      </c>
      <c r="V169" s="57">
        <f t="shared" si="29"/>
        <v>2.4067457087131916</v>
      </c>
      <c r="W169" s="57">
        <f t="shared" si="29"/>
        <v>0.51684857916187033</v>
      </c>
      <c r="X169" s="57">
        <f t="shared" si="29"/>
        <v>2.8569590033735194E-2</v>
      </c>
      <c r="Y169" s="57">
        <f t="shared" si="29"/>
        <v>4.2216965742646481E-2</v>
      </c>
      <c r="Z169" s="57">
        <f t="shared" si="29"/>
        <v>9.9215283604436835E-2</v>
      </c>
      <c r="AB169" s="57">
        <f>AB168+15</f>
        <v>75</v>
      </c>
      <c r="AC169" s="57">
        <f t="shared" si="30"/>
        <v>1.9477916276499654E-3</v>
      </c>
      <c r="AD169" s="57">
        <f t="shared" si="30"/>
        <v>3.7930585586105119E-2</v>
      </c>
      <c r="AE169" s="57">
        <f t="shared" si="30"/>
        <v>5.5892923238030613E-2</v>
      </c>
      <c r="AF169" s="57">
        <f t="shared" si="30"/>
        <v>7.4143395470108467E-2</v>
      </c>
      <c r="AG169" s="57">
        <f t="shared" si="30"/>
        <v>8.0433486159298129E-2</v>
      </c>
      <c r="AH169" s="57">
        <f t="shared" si="30"/>
        <v>5.3150680202927738</v>
      </c>
      <c r="AI169" s="57">
        <f t="shared" si="30"/>
        <v>0.60310136288681926</v>
      </c>
      <c r="AJ169" s="57">
        <f t="shared" si="30"/>
        <v>3.4291183962426801E-2</v>
      </c>
      <c r="AK169" s="57">
        <f t="shared" si="30"/>
        <v>4.8878841917238826E-2</v>
      </c>
      <c r="AL169" s="57">
        <f t="shared" si="30"/>
        <v>0.20603683373009937</v>
      </c>
    </row>
    <row r="170" spans="2:38" s="57" customFormat="1">
      <c r="B170" s="61">
        <f t="shared" si="31"/>
        <v>3.7887485930615146E-3</v>
      </c>
      <c r="C170" s="57">
        <f t="shared" si="27"/>
        <v>1.9261015682123237E-3</v>
      </c>
      <c r="D170" s="57">
        <f>D169+25</f>
        <v>100</v>
      </c>
      <c r="E170" s="57">
        <f t="shared" si="28"/>
        <v>2.6215079627865987E-4</v>
      </c>
      <c r="F170" s="57">
        <f t="shared" si="28"/>
        <v>6.1213543605831994E-3</v>
      </c>
      <c r="G170" s="57">
        <f t="shared" si="28"/>
        <v>8.0566974819346292E-3</v>
      </c>
      <c r="H170" s="57">
        <f t="shared" si="28"/>
        <v>9.6759466407822098E-3</v>
      </c>
      <c r="I170" s="57">
        <f t="shared" si="28"/>
        <v>1.1690762457326441E-2</v>
      </c>
      <c r="J170" s="57">
        <f t="shared" si="28"/>
        <v>0.67659969829618249</v>
      </c>
      <c r="K170" s="57">
        <f t="shared" si="28"/>
        <v>9.8132099463958067E-2</v>
      </c>
      <c r="L170" s="57">
        <f t="shared" si="28"/>
        <v>5.5079780752420246E-3</v>
      </c>
      <c r="M170" s="57">
        <f t="shared" si="28"/>
        <v>7.9819843034027397E-3</v>
      </c>
      <c r="N170" s="57">
        <f t="shared" si="28"/>
        <v>2.6746758953405274E-2</v>
      </c>
      <c r="P170" s="57">
        <f>P169+25</f>
        <v>100</v>
      </c>
      <c r="Q170" s="57">
        <f t="shared" si="29"/>
        <v>1.8296333347412748E-4</v>
      </c>
      <c r="R170" s="57">
        <f t="shared" si="29"/>
        <v>5.5956116363575503E-3</v>
      </c>
      <c r="S170" s="57">
        <f t="shared" si="29"/>
        <v>6.3185109309410433E-3</v>
      </c>
      <c r="T170" s="57">
        <f t="shared" si="29"/>
        <v>6.35872852357752E-3</v>
      </c>
      <c r="U170" s="57">
        <f t="shared" si="29"/>
        <v>9.2860612378058375E-3</v>
      </c>
      <c r="V170" s="57">
        <f t="shared" si="29"/>
        <v>0.42176708155341708</v>
      </c>
      <c r="W170" s="57">
        <f t="shared" si="29"/>
        <v>9.0574469936287649E-2</v>
      </c>
      <c r="X170" s="57">
        <f t="shared" si="29"/>
        <v>5.0066413606066722E-3</v>
      </c>
      <c r="Y170" s="57">
        <f t="shared" si="29"/>
        <v>7.3982583074124336E-3</v>
      </c>
      <c r="Z170" s="57">
        <f t="shared" si="29"/>
        <v>1.7386855811082534E-2</v>
      </c>
      <c r="AB170" s="57">
        <f>AB169+25</f>
        <v>100</v>
      </c>
      <c r="AC170" s="57">
        <f t="shared" si="30"/>
        <v>3.4133825908319284E-4</v>
      </c>
      <c r="AD170" s="57">
        <f t="shared" si="30"/>
        <v>6.6470970848088494E-3</v>
      </c>
      <c r="AE170" s="57">
        <f t="shared" si="30"/>
        <v>9.7948840329282142E-3</v>
      </c>
      <c r="AF170" s="57">
        <f t="shared" si="30"/>
        <v>1.299316475798692E-2</v>
      </c>
      <c r="AG170" s="57">
        <f t="shared" si="30"/>
        <v>1.4095463676847064E-2</v>
      </c>
      <c r="AH170" s="57">
        <f t="shared" si="30"/>
        <v>0.93143231503894774</v>
      </c>
      <c r="AI170" s="57">
        <f t="shared" si="30"/>
        <v>0.10568972899162848</v>
      </c>
      <c r="AJ170" s="57">
        <f t="shared" si="30"/>
        <v>6.009314789877377E-3</v>
      </c>
      <c r="AK170" s="57">
        <f t="shared" si="30"/>
        <v>8.5657102993930648E-3</v>
      </c>
      <c r="AL170" s="57">
        <f t="shared" si="30"/>
        <v>3.6106662095728013E-2</v>
      </c>
    </row>
    <row r="171" spans="2:38" s="57" customFormat="1">
      <c r="B171" s="61">
        <f t="shared" si="31"/>
        <v>6.6395556461258925E-4</v>
      </c>
      <c r="C171" s="57">
        <f t="shared" si="27"/>
        <v>3.3753779719393576E-4</v>
      </c>
      <c r="D171" s="57">
        <f t="shared" ref="D171:D175" si="38">D170+25</f>
        <v>125</v>
      </c>
      <c r="E171" s="57">
        <f t="shared" si="28"/>
        <v>4.5940281880660791E-5</v>
      </c>
      <c r="F171" s="57">
        <f t="shared" si="28"/>
        <v>1.0727289362023444E-3</v>
      </c>
      <c r="G171" s="57">
        <f t="shared" si="28"/>
        <v>1.4118856726792123E-3</v>
      </c>
      <c r="H171" s="57">
        <f t="shared" si="28"/>
        <v>1.6956489259229955E-3</v>
      </c>
      <c r="I171" s="57">
        <f t="shared" si="28"/>
        <v>2.0487327534894221E-3</v>
      </c>
      <c r="J171" s="57">
        <f t="shared" si="28"/>
        <v>0.11856985102214228</v>
      </c>
      <c r="K171" s="57">
        <f t="shared" si="28"/>
        <v>1.7197034588150372E-2</v>
      </c>
      <c r="L171" s="57">
        <f t="shared" si="28"/>
        <v>9.6523859153242796E-4</v>
      </c>
      <c r="M171" s="57">
        <f t="shared" si="28"/>
        <v>1.3987926570154085E-3</v>
      </c>
      <c r="N171" s="57">
        <f t="shared" si="28"/>
        <v>4.6872016532324059E-3</v>
      </c>
      <c r="P171" s="57">
        <f t="shared" ref="P171:P175" si="39">P170+25</f>
        <v>125</v>
      </c>
      <c r="Q171" s="57">
        <f t="shared" si="29"/>
        <v>3.2063175977127443E-5</v>
      </c>
      <c r="R171" s="57">
        <f t="shared" si="29"/>
        <v>9.8059582316018879E-4</v>
      </c>
      <c r="S171" s="57">
        <f t="shared" si="29"/>
        <v>1.1072793878715273E-3</v>
      </c>
      <c r="T171" s="57">
        <f t="shared" si="29"/>
        <v>1.1143272685894534E-3</v>
      </c>
      <c r="U171" s="57">
        <f t="shared" si="29"/>
        <v>1.6273239558365034E-3</v>
      </c>
      <c r="V171" s="57">
        <f t="shared" si="29"/>
        <v>7.3912034178798797E-2</v>
      </c>
      <c r="W171" s="57">
        <f t="shared" si="29"/>
        <v>1.5872607442479147E-2</v>
      </c>
      <c r="X171" s="57">
        <f t="shared" si="29"/>
        <v>8.7738247850734845E-4</v>
      </c>
      <c r="Y171" s="57">
        <f t="shared" si="29"/>
        <v>1.2964983394793338E-3</v>
      </c>
      <c r="Z171" s="57">
        <f t="shared" si="29"/>
        <v>3.0469373670354129E-3</v>
      </c>
      <c r="AB171" s="57">
        <f t="shared" ref="AB171:AB175" si="40">AB170+25</f>
        <v>125</v>
      </c>
      <c r="AC171" s="57">
        <f t="shared" si="30"/>
        <v>5.9817387784194241E-5</v>
      </c>
      <c r="AD171" s="57">
        <f t="shared" si="30"/>
        <v>1.1648620492445E-3</v>
      </c>
      <c r="AE171" s="57">
        <f t="shared" si="30"/>
        <v>1.7164919574868974E-3</v>
      </c>
      <c r="AF171" s="57">
        <f t="shared" si="30"/>
        <v>2.2769705832565413E-3</v>
      </c>
      <c r="AG171" s="57">
        <f t="shared" si="30"/>
        <v>2.4701415511423439E-3</v>
      </c>
      <c r="AH171" s="57">
        <f t="shared" si="30"/>
        <v>0.16322766786548573</v>
      </c>
      <c r="AI171" s="57">
        <f t="shared" si="30"/>
        <v>1.85214617338216E-2</v>
      </c>
      <c r="AJ171" s="57">
        <f t="shared" si="30"/>
        <v>1.0530947045575072E-3</v>
      </c>
      <c r="AK171" s="57">
        <f t="shared" si="30"/>
        <v>1.5010869745514868E-3</v>
      </c>
      <c r="AL171" s="57">
        <f t="shared" si="30"/>
        <v>6.3274659394293989E-3</v>
      </c>
    </row>
    <row r="172" spans="2:38" s="57" customFormat="1">
      <c r="B172" s="61">
        <f t="shared" si="31"/>
        <v>1.1635424757064758E-4</v>
      </c>
      <c r="C172" s="57">
        <f t="shared" si="27"/>
        <v>5.9151483190098958E-5</v>
      </c>
      <c r="D172" s="57">
        <f t="shared" si="38"/>
        <v>150</v>
      </c>
      <c r="E172" s="57">
        <f t="shared" si="28"/>
        <v>8.0507460943629921E-6</v>
      </c>
      <c r="F172" s="57">
        <f t="shared" si="28"/>
        <v>1.8798901399594484E-4</v>
      </c>
      <c r="G172" s="57">
        <f t="shared" si="28"/>
        <v>2.474241036338574E-4</v>
      </c>
      <c r="H172" s="57">
        <f t="shared" si="28"/>
        <v>2.9715183296539685E-4</v>
      </c>
      <c r="I172" s="57">
        <f t="shared" si="28"/>
        <v>3.5902755791517715E-4</v>
      </c>
      <c r="J172" s="57">
        <f t="shared" si="28"/>
        <v>2.0778622288505289E-2</v>
      </c>
      <c r="K172" s="57">
        <f t="shared" si="28"/>
        <v>3.0136723889684918E-3</v>
      </c>
      <c r="L172" s="57">
        <f t="shared" si="28"/>
        <v>1.6915200566454072E-4</v>
      </c>
      <c r="M172" s="57">
        <f t="shared" si="28"/>
        <v>2.4512963480598601E-4</v>
      </c>
      <c r="N172" s="57">
        <f t="shared" si="28"/>
        <v>8.2140267448245312E-4</v>
      </c>
      <c r="P172" s="57">
        <f t="shared" si="39"/>
        <v>150</v>
      </c>
      <c r="Q172" s="57">
        <f t="shared" si="29"/>
        <v>5.618870372656477E-6</v>
      </c>
      <c r="R172" s="57">
        <f t="shared" si="29"/>
        <v>1.7184326413066412E-4</v>
      </c>
      <c r="S172" s="57">
        <f t="shared" si="29"/>
        <v>1.9404376382435733E-4</v>
      </c>
      <c r="T172" s="57">
        <f t="shared" si="29"/>
        <v>1.9527886069012701E-4</v>
      </c>
      <c r="U172" s="57">
        <f t="shared" si="29"/>
        <v>2.8517831074147565E-4</v>
      </c>
      <c r="V172" s="57">
        <f t="shared" si="29"/>
        <v>1.2952620143627851E-2</v>
      </c>
      <c r="W172" s="57">
        <f t="shared" si="29"/>
        <v>2.7815748433335022E-3</v>
      </c>
      <c r="X172" s="57">
        <f t="shared" si="29"/>
        <v>1.5375577321128877E-4</v>
      </c>
      <c r="Y172" s="57">
        <f t="shared" si="29"/>
        <v>2.2720319762132939E-4</v>
      </c>
      <c r="Z172" s="57">
        <f t="shared" si="29"/>
        <v>5.3395665205431216E-4</v>
      </c>
      <c r="AB172" s="57">
        <f t="shared" si="40"/>
        <v>150</v>
      </c>
      <c r="AC172" s="57">
        <f t="shared" si="30"/>
        <v>1.0482621816069527E-5</v>
      </c>
      <c r="AD172" s="57">
        <f t="shared" si="30"/>
        <v>2.041347638612256E-4</v>
      </c>
      <c r="AE172" s="57">
        <f t="shared" si="30"/>
        <v>3.0080444344335745E-4</v>
      </c>
      <c r="AF172" s="57">
        <f t="shared" si="30"/>
        <v>3.9902480524066722E-4</v>
      </c>
      <c r="AG172" s="57">
        <f t="shared" si="30"/>
        <v>4.3287680508887931E-4</v>
      </c>
      <c r="AH172" s="57">
        <f t="shared" si="30"/>
        <v>2.8604624433382721E-2</v>
      </c>
      <c r="AI172" s="57">
        <f t="shared" si="30"/>
        <v>3.2457699346034813E-3</v>
      </c>
      <c r="AJ172" s="57">
        <f t="shared" si="30"/>
        <v>1.8454823811779264E-4</v>
      </c>
      <c r="AK172" s="57">
        <f t="shared" si="30"/>
        <v>2.6305607199064317E-4</v>
      </c>
      <c r="AL172" s="57">
        <f t="shared" si="30"/>
        <v>1.1088486969105941E-3</v>
      </c>
    </row>
    <row r="173" spans="2:38" s="57" customFormat="1">
      <c r="B173" s="61">
        <f t="shared" si="31"/>
        <v>2.0390387021804696E-5</v>
      </c>
      <c r="C173" s="57">
        <f t="shared" si="27"/>
        <v>1.036594417773673E-5</v>
      </c>
      <c r="D173" s="57">
        <f t="shared" si="38"/>
        <v>175</v>
      </c>
      <c r="E173" s="57">
        <f t="shared" si="28"/>
        <v>1.4108427293561206E-6</v>
      </c>
      <c r="F173" s="57">
        <f t="shared" si="28"/>
        <v>3.2943894949153819E-5</v>
      </c>
      <c r="G173" s="57">
        <f t="shared" si="28"/>
        <v>4.3359521414257612E-5</v>
      </c>
      <c r="H173" s="57">
        <f t="shared" si="28"/>
        <v>5.2073993905684833E-5</v>
      </c>
      <c r="I173" s="57">
        <f t="shared" si="28"/>
        <v>6.2917326392615539E-5</v>
      </c>
      <c r="J173" s="57">
        <f t="shared" si="28"/>
        <v>3.6413231566576028E-3</v>
      </c>
      <c r="K173" s="57">
        <f t="shared" si="28"/>
        <v>5.281271734075111E-4</v>
      </c>
      <c r="L173" s="57">
        <f t="shared" si="28"/>
        <v>2.9642827453584629E-5</v>
      </c>
      <c r="M173" s="57">
        <f t="shared" si="28"/>
        <v>4.2957430151461077E-5</v>
      </c>
      <c r="N173" s="57">
        <f t="shared" si="28"/>
        <v>1.4394566386569612E-4</v>
      </c>
      <c r="P173" s="57">
        <f t="shared" si="39"/>
        <v>175</v>
      </c>
      <c r="Q173" s="57">
        <f t="shared" si="29"/>
        <v>9.8467177073284036E-7</v>
      </c>
      <c r="R173" s="57">
        <f t="shared" si="29"/>
        <v>3.0114453610371128E-5</v>
      </c>
      <c r="S173" s="57">
        <f t="shared" si="29"/>
        <v>3.4004951859080104E-5</v>
      </c>
      <c r="T173" s="57">
        <f t="shared" si="29"/>
        <v>3.4221394833768101E-5</v>
      </c>
      <c r="U173" s="57">
        <f t="shared" si="29"/>
        <v>4.9975709277601592E-5</v>
      </c>
      <c r="V173" s="57">
        <f t="shared" si="29"/>
        <v>2.2698653940340049E-3</v>
      </c>
      <c r="W173" s="57">
        <f t="shared" si="29"/>
        <v>4.874535350984104E-4</v>
      </c>
      <c r="X173" s="57">
        <f t="shared" si="29"/>
        <v>2.6944734337549534E-5</v>
      </c>
      <c r="Y173" s="57">
        <f t="shared" si="29"/>
        <v>3.9815934534931751E-5</v>
      </c>
      <c r="Z173" s="57">
        <f t="shared" si="29"/>
        <v>9.3572552346375863E-5</v>
      </c>
      <c r="AB173" s="57">
        <f t="shared" si="40"/>
        <v>175</v>
      </c>
      <c r="AC173" s="57">
        <f t="shared" si="30"/>
        <v>1.8370136879794042E-6</v>
      </c>
      <c r="AD173" s="57">
        <f t="shared" si="30"/>
        <v>3.5773336287936494E-5</v>
      </c>
      <c r="AE173" s="57">
        <f t="shared" si="30"/>
        <v>5.2714090969435114E-5</v>
      </c>
      <c r="AF173" s="57">
        <f t="shared" si="30"/>
        <v>6.9926592977601681E-5</v>
      </c>
      <c r="AG173" s="57">
        <f t="shared" si="30"/>
        <v>7.5858943507629601E-5</v>
      </c>
      <c r="AH173" s="57">
        <f t="shared" si="30"/>
        <v>5.0127809192812003E-3</v>
      </c>
      <c r="AI173" s="57">
        <f t="shared" si="30"/>
        <v>5.6880081171661173E-4</v>
      </c>
      <c r="AJ173" s="57">
        <f t="shared" si="30"/>
        <v>3.2340920569619732E-5</v>
      </c>
      <c r="AK173" s="57">
        <f t="shared" si="30"/>
        <v>4.6098925767990518E-5</v>
      </c>
      <c r="AL173" s="57">
        <f t="shared" si="30"/>
        <v>1.9431877538501641E-4</v>
      </c>
    </row>
    <row r="174" spans="2:38" s="57" customFormat="1">
      <c r="B174" s="61">
        <f t="shared" si="31"/>
        <v>3.5732935546382769E-6</v>
      </c>
      <c r="C174" s="57">
        <f t="shared" si="27"/>
        <v>1.8165698119627194E-6</v>
      </c>
      <c r="D174" s="57">
        <f t="shared" si="38"/>
        <v>200</v>
      </c>
      <c r="E174" s="57">
        <f t="shared" si="28"/>
        <v>2.47241334361635E-7</v>
      </c>
      <c r="F174" s="57">
        <f t="shared" si="28"/>
        <v>5.7732108454183033E-6</v>
      </c>
      <c r="G174" s="57">
        <f t="shared" si="28"/>
        <v>7.598484018580473E-6</v>
      </c>
      <c r="H174" s="57">
        <f t="shared" si="28"/>
        <v>9.1256406337061958E-6</v>
      </c>
      <c r="I174" s="57">
        <f t="shared" si="28"/>
        <v>1.1025866603059368E-5</v>
      </c>
      <c r="J174" s="57">
        <f t="shared" si="28"/>
        <v>6.3811903152721935E-4</v>
      </c>
      <c r="K174" s="57">
        <f t="shared" si="28"/>
        <v>9.2550972797303418E-5</v>
      </c>
      <c r="L174" s="57">
        <f t="shared" si="28"/>
        <v>5.1947194831707035E-6</v>
      </c>
      <c r="M174" s="57">
        <f t="shared" si="28"/>
        <v>7.5280200481602261E-6</v>
      </c>
      <c r="N174" s="57">
        <f t="shared" si="28"/>
        <v>2.5225574239566959E-5</v>
      </c>
      <c r="P174" s="57">
        <f t="shared" si="39"/>
        <v>200</v>
      </c>
      <c r="Q174" s="57">
        <f t="shared" si="29"/>
        <v>1.7255754836354271E-7</v>
      </c>
      <c r="R174" s="57">
        <f t="shared" si="29"/>
        <v>5.2773690073858934E-6</v>
      </c>
      <c r="S174" s="57">
        <f t="shared" si="29"/>
        <v>5.9591544100589451E-6</v>
      </c>
      <c r="T174" s="57">
        <f t="shared" si="29"/>
        <v>5.9970846830522257E-6</v>
      </c>
      <c r="U174" s="57">
        <f t="shared" si="29"/>
        <v>8.757929420738772E-6</v>
      </c>
      <c r="V174" s="57">
        <f t="shared" si="29"/>
        <v>3.97779665419113E-4</v>
      </c>
      <c r="W174" s="57">
        <f t="shared" si="29"/>
        <v>8.5423172937233963E-5</v>
      </c>
      <c r="X174" s="57">
        <f t="shared" si="29"/>
        <v>4.7218955968790679E-6</v>
      </c>
      <c r="Y174" s="57">
        <f t="shared" si="29"/>
        <v>6.9774926562967751E-6</v>
      </c>
      <c r="Z174" s="57">
        <f t="shared" si="29"/>
        <v>1.639800256992517E-5</v>
      </c>
      <c r="AB174" s="57">
        <f t="shared" si="40"/>
        <v>200</v>
      </c>
      <c r="AC174" s="57">
        <f t="shared" si="30"/>
        <v>3.2192512035972786E-7</v>
      </c>
      <c r="AD174" s="57">
        <f t="shared" si="30"/>
        <v>6.2690526834507141E-6</v>
      </c>
      <c r="AE174" s="57">
        <f t="shared" si="30"/>
        <v>9.237813627102E-6</v>
      </c>
      <c r="AF174" s="57">
        <f t="shared" si="30"/>
        <v>1.2254196584360184E-5</v>
      </c>
      <c r="AG174" s="57">
        <f t="shared" si="30"/>
        <v>1.3293803785379987E-5</v>
      </c>
      <c r="AH174" s="57">
        <f t="shared" si="30"/>
        <v>8.7845839763532564E-4</v>
      </c>
      <c r="AI174" s="57">
        <f t="shared" si="30"/>
        <v>9.9678772657372887E-5</v>
      </c>
      <c r="AJ174" s="57">
        <f t="shared" si="30"/>
        <v>5.6675433694623381E-6</v>
      </c>
      <c r="AK174" s="57">
        <f t="shared" si="30"/>
        <v>8.0785474400236982E-6</v>
      </c>
      <c r="AL174" s="57">
        <f t="shared" si="30"/>
        <v>3.4053145909208754E-5</v>
      </c>
    </row>
    <row r="175" spans="2:38" s="57" customFormat="1">
      <c r="B175" s="61">
        <f t="shared" si="31"/>
        <v>6.2619835582156372E-7</v>
      </c>
      <c r="C175" s="57">
        <f t="shared" si="27"/>
        <v>3.183430110323791E-7</v>
      </c>
      <c r="D175" s="57">
        <f t="shared" si="38"/>
        <v>225</v>
      </c>
      <c r="E175" s="57">
        <f t="shared" si="28"/>
        <v>4.3327492246296991E-8</v>
      </c>
      <c r="F175" s="57">
        <f t="shared" si="28"/>
        <v>1.0117189699972509E-6</v>
      </c>
      <c r="G175" s="57">
        <f t="shared" si="28"/>
        <v>1.3315866388146438E-6</v>
      </c>
      <c r="H175" s="57">
        <f t="shared" si="28"/>
        <v>1.5992112517119294E-6</v>
      </c>
      <c r="I175" s="57">
        <f t="shared" si="28"/>
        <v>1.9322139276841292E-6</v>
      </c>
      <c r="J175" s="57">
        <f t="shared" si="28"/>
        <v>1.1182635566215566E-4</v>
      </c>
      <c r="K175" s="57">
        <f t="shared" si="28"/>
        <v>1.621897716502799E-5</v>
      </c>
      <c r="L175" s="57">
        <f t="shared" si="28"/>
        <v>9.103419891738452E-7</v>
      </c>
      <c r="M175" s="57">
        <f t="shared" si="28"/>
        <v>1.3192382702058539E-6</v>
      </c>
      <c r="N175" s="57">
        <f t="shared" si="28"/>
        <v>4.4206235785581636E-6</v>
      </c>
      <c r="P175" s="57">
        <f t="shared" si="39"/>
        <v>225</v>
      </c>
      <c r="Q175" s="57">
        <f t="shared" si="29"/>
        <v>3.0239627439583817E-8</v>
      </c>
      <c r="R175" s="57">
        <f t="shared" si="29"/>
        <v>9.2482579961290352E-7</v>
      </c>
      <c r="S175" s="57">
        <f t="shared" si="29"/>
        <v>1.0443044127834161E-6</v>
      </c>
      <c r="T175" s="57">
        <f t="shared" si="29"/>
        <v>1.050951455088294E-6</v>
      </c>
      <c r="U175" s="57">
        <f t="shared" si="29"/>
        <v>1.5347721692670052E-6</v>
      </c>
      <c r="V175" s="57">
        <f t="shared" si="29"/>
        <v>6.9708390037938556E-5</v>
      </c>
      <c r="W175" s="57">
        <f t="shared" si="29"/>
        <v>1.496987497114241E-5</v>
      </c>
      <c r="X175" s="57">
        <f t="shared" si="29"/>
        <v>8.2748257037941327E-7</v>
      </c>
      <c r="Y175" s="57">
        <f t="shared" si="29"/>
        <v>1.2227617997001233E-6</v>
      </c>
      <c r="Z175" s="57">
        <f t="shared" si="29"/>
        <v>2.8736470422214255E-6</v>
      </c>
      <c r="AB175" s="57">
        <f t="shared" si="40"/>
        <v>225</v>
      </c>
      <c r="AC175" s="57">
        <f t="shared" si="30"/>
        <v>5.6415357053010264E-8</v>
      </c>
      <c r="AD175" s="57">
        <f t="shared" si="30"/>
        <v>1.098612140381598E-6</v>
      </c>
      <c r="AE175" s="57">
        <f t="shared" si="30"/>
        <v>1.6188688648458715E-6</v>
      </c>
      <c r="AF175" s="57">
        <f t="shared" si="30"/>
        <v>2.147471048335568E-6</v>
      </c>
      <c r="AG175" s="57">
        <f t="shared" si="30"/>
        <v>2.3296556861012567E-6</v>
      </c>
      <c r="AH175" s="57">
        <f t="shared" si="30"/>
        <v>1.5394432128637277E-4</v>
      </c>
      <c r="AI175" s="57">
        <f t="shared" si="30"/>
        <v>1.7468079358913568E-5</v>
      </c>
      <c r="AJ175" s="57">
        <f t="shared" si="30"/>
        <v>9.9320140796827703E-7</v>
      </c>
      <c r="AK175" s="57">
        <f t="shared" si="30"/>
        <v>1.4157147407115881E-6</v>
      </c>
      <c r="AL175" s="57">
        <f t="shared" si="30"/>
        <v>5.9676001148949035E-6</v>
      </c>
    </row>
    <row r="176" spans="2:38" s="57" customFormat="1">
      <c r="B176" s="61">
        <f t="shared" si="31"/>
        <v>1.0973752221522263E-7</v>
      </c>
      <c r="C176" s="57">
        <f t="shared" si="27"/>
        <v>5.578771154611769E-8</v>
      </c>
      <c r="D176" s="57">
        <v>250</v>
      </c>
      <c r="E176" s="57">
        <f t="shared" si="28"/>
        <v>7.5928711078992895E-9</v>
      </c>
      <c r="F176" s="57">
        <f t="shared" si="28"/>
        <v>1.7729740029581993E-7</v>
      </c>
      <c r="G176" s="57">
        <f t="shared" si="28"/>
        <v>2.3335220187788594E-7</v>
      </c>
      <c r="H176" s="57">
        <f t="shared" si="28"/>
        <v>2.8025173576919256E-7</v>
      </c>
      <c r="I176" s="57">
        <f t="shared" si="28"/>
        <v>3.3860836492440431E-7</v>
      </c>
      <c r="J176" s="57">
        <f t="shared" si="28"/>
        <v>1.9596867046497923E-5</v>
      </c>
      <c r="K176" s="57">
        <f t="shared" si="28"/>
        <v>2.8422739635143383E-6</v>
      </c>
      <c r="L176" s="57">
        <f t="shared" si="28"/>
        <v>1.5953172061317262E-7</v>
      </c>
      <c r="M176" s="57">
        <f t="shared" si="28"/>
        <v>2.3118822777325995E-7</v>
      </c>
      <c r="N176" s="57">
        <f t="shared" si="28"/>
        <v>7.7468653984702549E-7</v>
      </c>
      <c r="P176" s="57">
        <v>250</v>
      </c>
      <c r="Q176" s="57">
        <f t="shared" si="29"/>
        <v>5.2993049354080224E-9</v>
      </c>
      <c r="R176" s="57">
        <f t="shared" si="29"/>
        <v>1.6206991749726338E-7</v>
      </c>
      <c r="S176" s="57">
        <f t="shared" si="29"/>
        <v>1.8300779464919555E-7</v>
      </c>
      <c r="T176" s="57">
        <f t="shared" si="29"/>
        <v>1.8417264709860094E-7</v>
      </c>
      <c r="U176" s="57">
        <f t="shared" si="29"/>
        <v>2.6895919096797752E-7</v>
      </c>
      <c r="V176" s="57">
        <f t="shared" si="29"/>
        <v>1.2215957888549941E-5</v>
      </c>
      <c r="W176" s="57">
        <f t="shared" si="29"/>
        <v>2.6233766429665979E-6</v>
      </c>
      <c r="X176" s="57">
        <f t="shared" si="29"/>
        <v>1.4501112746632744E-7</v>
      </c>
      <c r="Y176" s="57">
        <f t="shared" si="29"/>
        <v>2.142813317698877E-7</v>
      </c>
      <c r="Z176" s="57">
        <f t="shared" si="29"/>
        <v>5.0358861014043807E-7</v>
      </c>
      <c r="AB176" s="57">
        <v>250</v>
      </c>
      <c r="AC176" s="57">
        <f t="shared" si="30"/>
        <v>9.8864372803905723E-9</v>
      </c>
      <c r="AD176" s="57">
        <f t="shared" si="30"/>
        <v>1.925248830943765E-7</v>
      </c>
      <c r="AE176" s="57">
        <f t="shared" si="30"/>
        <v>2.8369660910657635E-7</v>
      </c>
      <c r="AF176" s="57">
        <f t="shared" si="30"/>
        <v>3.7633082443978475E-7</v>
      </c>
      <c r="AG176" s="57">
        <f t="shared" si="30"/>
        <v>4.0825753888083162E-7</v>
      </c>
      <c r="AH176" s="57">
        <f t="shared" si="30"/>
        <v>2.6977776204445895E-5</v>
      </c>
      <c r="AI176" s="57">
        <f t="shared" si="30"/>
        <v>3.0611712840620791E-6</v>
      </c>
      <c r="AJ176" s="57">
        <f t="shared" si="30"/>
        <v>1.7405231376001781E-7</v>
      </c>
      <c r="AK176" s="57">
        <f t="shared" si="30"/>
        <v>2.480951237766328E-7</v>
      </c>
      <c r="AL176" s="57">
        <f t="shared" si="30"/>
        <v>1.045784469553613E-6</v>
      </c>
    </row>
    <row r="177" spans="2:38" s="57" customFormat="1">
      <c r="B177" s="61">
        <f t="shared" si="31"/>
        <v>3.3700908133632249E-9</v>
      </c>
      <c r="C177" s="57">
        <f t="shared" si="27"/>
        <v>1.7132668059644626E-9</v>
      </c>
      <c r="D177" s="57">
        <v>300</v>
      </c>
      <c r="E177" s="57">
        <f t="shared" si="28"/>
        <v>2.3317982735381038E-10</v>
      </c>
      <c r="F177" s="57">
        <f t="shared" si="28"/>
        <v>5.4448675084511993E-9</v>
      </c>
      <c r="G177" s="57">
        <f t="shared" si="28"/>
        <v>7.1663308086328554E-9</v>
      </c>
      <c r="H177" s="57">
        <f t="shared" si="28"/>
        <v>8.6066325153708629E-9</v>
      </c>
      <c r="I177" s="57">
        <f t="shared" si="28"/>
        <v>1.0398785775710798E-8</v>
      </c>
      <c r="J177" s="57">
        <f t="shared" ref="F177:N183" si="41">J$150*$C177*(2^(-($D177-$D$151)/$E$90))</f>
        <v>6.0182689915860105E-7</v>
      </c>
      <c r="K177" s="57">
        <f t="shared" si="41"/>
        <v>8.7287264947115526E-8</v>
      </c>
      <c r="L177" s="57">
        <f t="shared" si="41"/>
        <v>4.8992770378171048E-9</v>
      </c>
      <c r="M177" s="57">
        <f t="shared" si="41"/>
        <v>7.0998743785230573E-9</v>
      </c>
      <c r="N177" s="57">
        <f t="shared" si="41"/>
        <v>2.3790904790536869E-8</v>
      </c>
      <c r="P177" s="57">
        <v>300</v>
      </c>
      <c r="Q177" s="57">
        <f t="shared" si="29"/>
        <v>1.6274357780788343E-10</v>
      </c>
      <c r="R177" s="57">
        <f t="shared" si="29"/>
        <v>4.9772259852984501E-9</v>
      </c>
      <c r="S177" s="57">
        <f t="shared" si="29"/>
        <v>5.620235791478817E-9</v>
      </c>
      <c r="T177" s="57">
        <f t="shared" si="29"/>
        <v>5.6560088329522102E-9</v>
      </c>
      <c r="U177" s="57">
        <f t="shared" si="29"/>
        <v>8.2598343661973529E-9</v>
      </c>
      <c r="V177" s="57">
        <f t="shared" ref="R177:Z183" si="42">V$150*$C177*(2^(-($D177-$D$151)/$E$90))</f>
        <v>3.7515650021373652E-7</v>
      </c>
      <c r="W177" s="57">
        <f t="shared" si="42"/>
        <v>8.0564848790145392E-8</v>
      </c>
      <c r="X177" s="57">
        <f t="shared" si="42"/>
        <v>4.4533443524151713E-9</v>
      </c>
      <c r="Y177" s="57">
        <f t="shared" si="42"/>
        <v>6.58065746635215E-9</v>
      </c>
      <c r="Z177" s="57">
        <f t="shared" si="42"/>
        <v>1.5465388981478571E-8</v>
      </c>
      <c r="AB177" s="57">
        <v>300</v>
      </c>
      <c r="AC177" s="57">
        <f t="shared" si="30"/>
        <v>3.0361607689973781E-10</v>
      </c>
      <c r="AD177" s="57">
        <f t="shared" si="30"/>
        <v>5.9125090316039503E-9</v>
      </c>
      <c r="AE177" s="57">
        <f t="shared" si="30"/>
        <v>8.712425825786893E-9</v>
      </c>
      <c r="AF177" s="57">
        <f t="shared" si="30"/>
        <v>1.1557256197789533E-8</v>
      </c>
      <c r="AG177" s="57">
        <f t="shared" si="30"/>
        <v>1.2537737185224261E-8</v>
      </c>
      <c r="AH177" s="57">
        <f t="shared" ref="AD177:AL183" si="43">AH$150*$C177*(2^(-($D177-$D$151)/$E$90))</f>
        <v>8.2849729810346564E-7</v>
      </c>
      <c r="AI177" s="57">
        <f t="shared" si="43"/>
        <v>9.4009681104085659E-8</v>
      </c>
      <c r="AJ177" s="57">
        <f t="shared" si="43"/>
        <v>5.3452097232190391E-9</v>
      </c>
      <c r="AK177" s="57">
        <f t="shared" si="43"/>
        <v>7.6190912906939844E-9</v>
      </c>
      <c r="AL177" s="57">
        <f t="shared" si="43"/>
        <v>3.2116420599595164E-8</v>
      </c>
    </row>
    <row r="178" spans="2:38" s="57" customFormat="1">
      <c r="B178" s="61">
        <f t="shared" si="31"/>
        <v>3.6401056943556531E-11</v>
      </c>
      <c r="C178" s="57">
        <f t="shared" si="27"/>
        <v>1.8505353718103506E-11</v>
      </c>
      <c r="D178" s="57">
        <v>365</v>
      </c>
      <c r="E178" s="57">
        <f t="shared" ref="E178:E183" si="44">E$150*$C178*(2^(-($D178-$D$151)/$E$90))</f>
        <v>2.5186128212756487E-12</v>
      </c>
      <c r="F178" s="57">
        <f t="shared" si="41"/>
        <v>5.8810889743581828E-11</v>
      </c>
      <c r="G178" s="57">
        <f t="shared" si="41"/>
        <v>7.7404691739216416E-11</v>
      </c>
      <c r="H178" s="57">
        <f t="shared" si="41"/>
        <v>9.2961622140367045E-11</v>
      </c>
      <c r="I178" s="57">
        <f t="shared" si="41"/>
        <v>1.1231895776586388E-10</v>
      </c>
      <c r="J178" s="57">
        <f t="shared" si="41"/>
        <v>6.5004291392218091E-9</v>
      </c>
      <c r="K178" s="57">
        <f t="shared" si="41"/>
        <v>9.4280378849545982E-10</v>
      </c>
      <c r="L178" s="57">
        <f t="shared" si="41"/>
        <v>5.291787931425409E-11</v>
      </c>
      <c r="M178" s="57">
        <f t="shared" si="41"/>
        <v>7.6686885148353913E-11</v>
      </c>
      <c r="N178" s="57">
        <f t="shared" si="41"/>
        <v>2.5696938931289267E-10</v>
      </c>
      <c r="P178" s="57">
        <v>365</v>
      </c>
      <c r="Q178" s="57">
        <f t="shared" ref="Q178:Q183" si="45">Q$150*$C178*(2^(-($D178-$D$151)/$E$90))</f>
        <v>1.7578195605457392E-12</v>
      </c>
      <c r="R178" s="57">
        <f t="shared" si="42"/>
        <v>5.3759818433771357E-11</v>
      </c>
      <c r="S178" s="57">
        <f t="shared" si="42"/>
        <v>6.0705070775838417E-11</v>
      </c>
      <c r="T178" s="57">
        <f t="shared" si="42"/>
        <v>6.1091461150740809E-11</v>
      </c>
      <c r="U178" s="57">
        <f t="shared" si="42"/>
        <v>8.921579955007171E-11</v>
      </c>
      <c r="V178" s="57">
        <f t="shared" si="42"/>
        <v>4.0521257012062767E-9</v>
      </c>
      <c r="W178" s="57">
        <f t="shared" si="42"/>
        <v>8.7019389031071926E-10</v>
      </c>
      <c r="X178" s="57">
        <f t="shared" si="42"/>
        <v>4.8101288652768476E-11</v>
      </c>
      <c r="Y178" s="57">
        <f t="shared" si="42"/>
        <v>7.1078739766066703E-11</v>
      </c>
      <c r="Z178" s="57">
        <f t="shared" si="42"/>
        <v>1.6704415393388695E-10</v>
      </c>
      <c r="AB178" s="57">
        <v>365</v>
      </c>
      <c r="AC178" s="57">
        <f t="shared" ref="AC178:AC183" si="46">AC$150*$C178*(2^(-($D178-$D$151)/$E$90))</f>
        <v>3.2794060820055637E-12</v>
      </c>
      <c r="AD178" s="57">
        <f t="shared" si="43"/>
        <v>6.3861961053392299E-11</v>
      </c>
      <c r="AE178" s="57">
        <f t="shared" si="43"/>
        <v>9.4104312702594415E-11</v>
      </c>
      <c r="AF178" s="57">
        <f t="shared" si="43"/>
        <v>1.2483178312999345E-10</v>
      </c>
      <c r="AG178" s="57">
        <f t="shared" si="43"/>
        <v>1.3542211598165625E-10</v>
      </c>
      <c r="AH178" s="57">
        <f t="shared" si="43"/>
        <v>8.9487325772373399E-9</v>
      </c>
      <c r="AI178" s="57">
        <f t="shared" si="43"/>
        <v>1.0154136866802004E-9</v>
      </c>
      <c r="AJ178" s="57">
        <f t="shared" si="43"/>
        <v>5.7734469975739703E-11</v>
      </c>
      <c r="AK178" s="57">
        <f t="shared" si="43"/>
        <v>8.2295030530641329E-11</v>
      </c>
      <c r="AL178" s="57">
        <f t="shared" si="43"/>
        <v>3.4689462469189849E-10</v>
      </c>
    </row>
    <row r="179" spans="2:38" s="57" customFormat="1">
      <c r="B179" s="61">
        <f t="shared" si="31"/>
        <v>3.2984135650065673E-22</v>
      </c>
      <c r="C179" s="57">
        <f t="shared" si="27"/>
        <v>1.6768279510038213E-22</v>
      </c>
      <c r="D179" s="57">
        <f>365*2</f>
        <v>730</v>
      </c>
      <c r="E179" s="57">
        <f t="shared" si="44"/>
        <v>2.2821360746206223E-23</v>
      </c>
      <c r="F179" s="57">
        <f t="shared" si="41"/>
        <v>5.3289037493419085E-22</v>
      </c>
      <c r="G179" s="57">
        <f t="shared" si="41"/>
        <v>7.0137036495146739E-22</v>
      </c>
      <c r="H179" s="57">
        <f t="shared" si="41"/>
        <v>8.423330082721118E-22</v>
      </c>
      <c r="I179" s="57">
        <f t="shared" si="41"/>
        <v>1.0177314401641189E-21</v>
      </c>
      <c r="J179" s="57">
        <f t="shared" si="41"/>
        <v>5.8900930360623984E-20</v>
      </c>
      <c r="K179" s="57">
        <f t="shared" si="41"/>
        <v>8.5428237275657003E-21</v>
      </c>
      <c r="L179" s="57">
        <f t="shared" si="41"/>
        <v>4.794933161434204E-22</v>
      </c>
      <c r="M179" s="57">
        <f t="shared" si="41"/>
        <v>6.9486625958930192E-22</v>
      </c>
      <c r="N179" s="57">
        <f t="shared" si="41"/>
        <v>2.3284210596814111E-21</v>
      </c>
      <c r="P179" s="57">
        <f>365*2</f>
        <v>730</v>
      </c>
      <c r="Q179" s="57">
        <f t="shared" si="45"/>
        <v>1.5927749584643898E-23</v>
      </c>
      <c r="R179" s="57">
        <f t="shared" si="42"/>
        <v>4.8712219669645231E-22</v>
      </c>
      <c r="S179" s="57">
        <f t="shared" si="42"/>
        <v>5.5005370718223935E-22</v>
      </c>
      <c r="T179" s="57">
        <f t="shared" si="42"/>
        <v>5.5355482258196291E-22</v>
      </c>
      <c r="U179" s="57">
        <f t="shared" si="42"/>
        <v>8.083917974983489E-22</v>
      </c>
      <c r="V179" s="57">
        <f t="shared" si="42"/>
        <v>3.6716648797715856E-20</v>
      </c>
      <c r="W179" s="57">
        <f t="shared" si="42"/>
        <v>7.8848993867454269E-21</v>
      </c>
      <c r="X179" s="57">
        <f t="shared" si="42"/>
        <v>4.3584978660842122E-22</v>
      </c>
      <c r="Y179" s="57">
        <f t="shared" si="42"/>
        <v>6.4405038673849845E-22</v>
      </c>
      <c r="Z179" s="57">
        <f t="shared" si="42"/>
        <v>1.5136010049925873E-21</v>
      </c>
      <c r="AB179" s="57">
        <f>365*2</f>
        <v>730</v>
      </c>
      <c r="AC179" s="57">
        <f t="shared" si="46"/>
        <v>2.9714971907768595E-23</v>
      </c>
      <c r="AD179" s="57">
        <f t="shared" si="43"/>
        <v>5.7865855317192929E-22</v>
      </c>
      <c r="AE179" s="57">
        <f t="shared" si="43"/>
        <v>8.5268702272069542E-22</v>
      </c>
      <c r="AF179" s="57">
        <f t="shared" si="43"/>
        <v>1.1311111939622622E-21</v>
      </c>
      <c r="AG179" s="57">
        <f t="shared" si="43"/>
        <v>1.2270710828298906E-21</v>
      </c>
      <c r="AH179" s="57">
        <f t="shared" si="43"/>
        <v>8.1085211923532118E-20</v>
      </c>
      <c r="AI179" s="57">
        <f t="shared" si="43"/>
        <v>9.2007480683859723E-21</v>
      </c>
      <c r="AJ179" s="57">
        <f t="shared" si="43"/>
        <v>5.231368456784195E-22</v>
      </c>
      <c r="AK179" s="57">
        <f t="shared" si="43"/>
        <v>7.4568213244010728E-22</v>
      </c>
      <c r="AL179" s="57">
        <f t="shared" si="43"/>
        <v>3.143241114370235E-21</v>
      </c>
    </row>
    <row r="180" spans="2:38" s="57" customFormat="1">
      <c r="B180" s="61">
        <f t="shared" si="31"/>
        <v>2.7082411681211196E-44</v>
      </c>
      <c r="C180" s="57">
        <f t="shared" si="27"/>
        <v>1.376799603586305E-44</v>
      </c>
      <c r="D180" s="57">
        <f>D179*2</f>
        <v>1460</v>
      </c>
      <c r="E180" s="57">
        <f t="shared" si="44"/>
        <v>1.8737074715293899E-45</v>
      </c>
      <c r="F180" s="57">
        <f t="shared" si="41"/>
        <v>4.3752021981698737E-44</v>
      </c>
      <c r="G180" s="57">
        <f t="shared" si="41"/>
        <v>5.7584773657167815E-44</v>
      </c>
      <c r="H180" s="57">
        <f t="shared" si="41"/>
        <v>6.9158262238050568E-44</v>
      </c>
      <c r="I180" s="57">
        <f t="shared" si="41"/>
        <v>8.3559040350513733E-44</v>
      </c>
      <c r="J180" s="57">
        <f t="shared" si="41"/>
        <v>4.8359567391300279E-42</v>
      </c>
      <c r="K180" s="57">
        <f t="shared" si="41"/>
        <v>7.0139343680281369E-43</v>
      </c>
      <c r="L180" s="57">
        <f t="shared" si="41"/>
        <v>3.9367950885912181E-44</v>
      </c>
      <c r="M180" s="57">
        <f t="shared" si="41"/>
        <v>5.7050765586911535E-44</v>
      </c>
      <c r="N180" s="57">
        <f t="shared" si="41"/>
        <v>1.911708940106343E-43</v>
      </c>
      <c r="P180" s="57">
        <f>P179*2</f>
        <v>1460</v>
      </c>
      <c r="Q180" s="57">
        <f t="shared" si="45"/>
        <v>1.307719716334514E-45</v>
      </c>
      <c r="R180" s="57">
        <f t="shared" si="42"/>
        <v>3.9994306634396525E-44</v>
      </c>
      <c r="S180" s="57">
        <f t="shared" si="42"/>
        <v>4.5161187027865233E-44</v>
      </c>
      <c r="T180" s="57">
        <f t="shared" si="42"/>
        <v>4.5448639917116772E-44</v>
      </c>
      <c r="U180" s="57">
        <f t="shared" si="42"/>
        <v>6.6371579142033813E-44</v>
      </c>
      <c r="V180" s="57">
        <f t="shared" si="42"/>
        <v>3.0145555274672816E-42</v>
      </c>
      <c r="W180" s="57">
        <f t="shared" si="42"/>
        <v>6.4737572213604369E-43</v>
      </c>
      <c r="X180" s="57">
        <f t="shared" si="42"/>
        <v>3.5784676063562439E-44</v>
      </c>
      <c r="Y180" s="57">
        <f t="shared" si="42"/>
        <v>5.2878618198694725E-44</v>
      </c>
      <c r="Z180" s="57">
        <f t="shared" si="42"/>
        <v>1.2427153417836677E-43</v>
      </c>
      <c r="AB180" s="57">
        <f>AB179*2</f>
        <v>1460</v>
      </c>
      <c r="AC180" s="57">
        <f t="shared" si="46"/>
        <v>2.4396952267242707E-45</v>
      </c>
      <c r="AD180" s="57">
        <f t="shared" si="43"/>
        <v>4.7509737329000953E-44</v>
      </c>
      <c r="AE180" s="57">
        <f t="shared" si="43"/>
        <v>7.0008360286470377E-44</v>
      </c>
      <c r="AF180" s="57">
        <f t="shared" si="43"/>
        <v>9.2867884558984514E-44</v>
      </c>
      <c r="AG180" s="57">
        <f t="shared" si="43"/>
        <v>1.0074650155899381E-43</v>
      </c>
      <c r="AH180" s="57">
        <f t="shared" si="43"/>
        <v>6.6573579507927742E-42</v>
      </c>
      <c r="AI180" s="57">
        <f t="shared" si="43"/>
        <v>7.554111514695836E-43</v>
      </c>
      <c r="AJ180" s="57">
        <f t="shared" si="43"/>
        <v>4.2951225708261919E-44</v>
      </c>
      <c r="AK180" s="57">
        <f t="shared" si="43"/>
        <v>6.1222912975128505E-44</v>
      </c>
      <c r="AL180" s="57">
        <f t="shared" si="43"/>
        <v>2.5807025384290186E-43</v>
      </c>
    </row>
    <row r="181" spans="2:38" s="57" customFormat="1">
      <c r="B181" s="61">
        <f t="shared" si="31"/>
        <v>1.8257940644292067E-88</v>
      </c>
      <c r="C181" s="57">
        <f t="shared" si="27"/>
        <v>9.2818637192503475E-89</v>
      </c>
      <c r="D181" s="57">
        <f>D180*2</f>
        <v>2920</v>
      </c>
      <c r="E181" s="57">
        <f t="shared" si="44"/>
        <v>1.2630550904862445E-89</v>
      </c>
      <c r="F181" s="57">
        <f t="shared" si="41"/>
        <v>2.9492978451937532E-88</v>
      </c>
      <c r="G181" s="57">
        <f t="shared" si="41"/>
        <v>3.8817554291341334E-88</v>
      </c>
      <c r="H181" s="57">
        <f t="shared" si="41"/>
        <v>4.661917428212713E-88</v>
      </c>
      <c r="I181" s="57">
        <f t="shared" si="41"/>
        <v>5.6326653372800209E-88</v>
      </c>
      <c r="J181" s="57">
        <f t="shared" si="41"/>
        <v>3.259889747754381E-86</v>
      </c>
      <c r="K181" s="57">
        <f t="shared" si="41"/>
        <v>4.7280515461911045E-87</v>
      </c>
      <c r="L181" s="57">
        <f t="shared" si="41"/>
        <v>2.6537702135476538E-88</v>
      </c>
      <c r="M181" s="57">
        <f t="shared" si="41"/>
        <v>3.8457582619270568E-88</v>
      </c>
      <c r="N181" s="57">
        <f t="shared" si="41"/>
        <v>1.2886716550041283E-87</v>
      </c>
      <c r="P181" s="57">
        <f>P180*2</f>
        <v>2920</v>
      </c>
      <c r="Q181" s="57">
        <f t="shared" si="45"/>
        <v>8.8152610252300384E-90</v>
      </c>
      <c r="R181" s="57">
        <f t="shared" si="42"/>
        <v>2.6959924829573352E-88</v>
      </c>
      <c r="S181" s="57">
        <f t="shared" si="42"/>
        <v>3.0442888249459495E-88</v>
      </c>
      <c r="T181" s="57">
        <f t="shared" si="42"/>
        <v>3.063665853674334E-88</v>
      </c>
      <c r="U181" s="57">
        <f t="shared" si="42"/>
        <v>4.4740687739549063E-88</v>
      </c>
      <c r="V181" s="57">
        <f t="shared" si="42"/>
        <v>2.0320939967289188E-86</v>
      </c>
      <c r="W181" s="57">
        <f t="shared" si="42"/>
        <v>4.3639213363104368E-87</v>
      </c>
      <c r="X181" s="57">
        <f t="shared" si="42"/>
        <v>2.4122237836086277E-88</v>
      </c>
      <c r="Y181" s="57">
        <f t="shared" si="42"/>
        <v>3.5645162816810768E-88</v>
      </c>
      <c r="Z181" s="57">
        <f t="shared" si="42"/>
        <v>8.3770703928721263E-88</v>
      </c>
      <c r="AB181" s="57">
        <f>AB180*2</f>
        <v>2920</v>
      </c>
      <c r="AC181" s="57">
        <f t="shared" si="46"/>
        <v>1.644584078449488E-89</v>
      </c>
      <c r="AD181" s="57">
        <f t="shared" si="43"/>
        <v>3.2026032074301706E-88</v>
      </c>
      <c r="AE181" s="57">
        <f t="shared" si="43"/>
        <v>4.7192220333223166E-88</v>
      </c>
      <c r="AF181" s="57">
        <f t="shared" si="43"/>
        <v>6.2601690027511004E-88</v>
      </c>
      <c r="AG181" s="57">
        <f t="shared" si="43"/>
        <v>6.7912619006051461E-88</v>
      </c>
      <c r="AH181" s="57">
        <f t="shared" si="43"/>
        <v>4.487685498779842E-86</v>
      </c>
      <c r="AI181" s="57">
        <f t="shared" si="43"/>
        <v>5.0921817560717732E-87</v>
      </c>
      <c r="AJ181" s="57">
        <f t="shared" si="43"/>
        <v>2.8953166434866796E-88</v>
      </c>
      <c r="AK181" s="57">
        <f t="shared" si="43"/>
        <v>4.1270002421730468E-88</v>
      </c>
      <c r="AL181" s="57">
        <f t="shared" si="43"/>
        <v>1.739636270721044E-87</v>
      </c>
    </row>
    <row r="182" spans="2:38" s="57" customFormat="1">
      <c r="B182" s="61">
        <f t="shared" si="31"/>
        <v>8.2981389280521692E-177</v>
      </c>
      <c r="C182" s="57">
        <f t="shared" si="27"/>
        <v>4.2185587166790167E-177</v>
      </c>
      <c r="D182" s="57">
        <f>D181*2</f>
        <v>5840</v>
      </c>
      <c r="E182" s="57">
        <f t="shared" si="44"/>
        <v>5.7393578434953774E-178</v>
      </c>
      <c r="F182" s="57">
        <f t="shared" si="41"/>
        <v>1.3401692331646662E-176</v>
      </c>
      <c r="G182" s="57">
        <f t="shared" si="41"/>
        <v>1.7638805810247738E-176</v>
      </c>
      <c r="H182" s="57">
        <f t="shared" si="41"/>
        <v>2.1183883869261702E-176</v>
      </c>
      <c r="I182" s="57">
        <f t="shared" si="41"/>
        <v>2.5594989661818475E-176</v>
      </c>
      <c r="J182" s="57">
        <f t="shared" si="41"/>
        <v>1.4813030669550221E-174</v>
      </c>
      <c r="K182" s="57">
        <f t="shared" si="41"/>
        <v>2.1484399160796457E-175</v>
      </c>
      <c r="L182" s="57">
        <f t="shared" si="41"/>
        <v>1.2058806464328963E-176</v>
      </c>
      <c r="M182" s="57">
        <f t="shared" si="41"/>
        <v>1.7475233670354763E-176</v>
      </c>
      <c r="N182" s="57">
        <f t="shared" si="41"/>
        <v>5.8557602329054239E-176</v>
      </c>
      <c r="P182" s="57">
        <f>P181*2</f>
        <v>5840</v>
      </c>
      <c r="Q182" s="57">
        <f t="shared" si="45"/>
        <v>4.0056793950401427E-178</v>
      </c>
      <c r="R182" s="57">
        <f t="shared" si="42"/>
        <v>1.2250665643656875E-176</v>
      </c>
      <c r="S182" s="57">
        <f t="shared" si="42"/>
        <v>1.3833334014427255E-176</v>
      </c>
      <c r="T182" s="57">
        <f t="shared" si="42"/>
        <v>1.3921383777777701E-176</v>
      </c>
      <c r="U182" s="57">
        <f t="shared" si="42"/>
        <v>2.0330294302721466E-176</v>
      </c>
      <c r="V182" s="57">
        <f t="shared" si="42"/>
        <v>9.2338922559237378E-175</v>
      </c>
      <c r="W182" s="57">
        <f t="shared" si="42"/>
        <v>1.982978124913618E-175</v>
      </c>
      <c r="X182" s="57">
        <f t="shared" si="42"/>
        <v>1.096121269531517E-176</v>
      </c>
      <c r="Y182" s="57">
        <f t="shared" si="42"/>
        <v>1.6197262204657627E-176</v>
      </c>
      <c r="Z182" s="57">
        <f t="shared" si="42"/>
        <v>3.8065643396705939E-176</v>
      </c>
      <c r="AB182" s="57">
        <f>AB181*2</f>
        <v>5840</v>
      </c>
      <c r="AC182" s="57">
        <f t="shared" si="46"/>
        <v>7.4730362919506241E-178</v>
      </c>
      <c r="AD182" s="57">
        <f t="shared" si="43"/>
        <v>1.4552719019636448E-176</v>
      </c>
      <c r="AE182" s="57">
        <f t="shared" si="43"/>
        <v>2.1444277606068219E-176</v>
      </c>
      <c r="AF182" s="57">
        <f t="shared" si="43"/>
        <v>2.8446383960745742E-176</v>
      </c>
      <c r="AG182" s="57">
        <f t="shared" si="43"/>
        <v>3.0859685020915533E-176</v>
      </c>
      <c r="AH182" s="57">
        <f t="shared" si="43"/>
        <v>2.0392169083176707E-174</v>
      </c>
      <c r="AI182" s="57">
        <f t="shared" si="43"/>
        <v>2.3139017072456736E-175</v>
      </c>
      <c r="AJ182" s="57">
        <f t="shared" si="43"/>
        <v>1.3156400233342757E-176</v>
      </c>
      <c r="AK182" s="57">
        <f t="shared" si="43"/>
        <v>1.8753205136051949E-176</v>
      </c>
      <c r="AL182" s="57">
        <f t="shared" si="43"/>
        <v>7.9049561261402547E-176</v>
      </c>
    </row>
    <row r="183" spans="2:38" s="57" customFormat="1">
      <c r="B183" s="61">
        <f t="shared" si="31"/>
        <v>1.5131703072308025E-240</v>
      </c>
      <c r="C183" s="57">
        <f t="shared" si="27"/>
        <v>7.6925655797459027E-241</v>
      </c>
      <c r="D183" s="58">
        <f>365*21.772</f>
        <v>7946.78</v>
      </c>
      <c r="E183" s="57">
        <f t="shared" si="44"/>
        <v>1.0464223141879182E-241</v>
      </c>
      <c r="F183" s="57">
        <f t="shared" si="41"/>
        <v>2.4434492997522173E-240</v>
      </c>
      <c r="G183" s="57">
        <f t="shared" si="41"/>
        <v>3.2159765079623762E-240</v>
      </c>
      <c r="H183" s="57">
        <f t="shared" si="41"/>
        <v>3.8623290943748927E-240</v>
      </c>
      <c r="I183" s="57">
        <f t="shared" si="41"/>
        <v>4.6665792661613298E-240</v>
      </c>
      <c r="J183" s="57">
        <f t="shared" si="41"/>
        <v>2.7007700610504434E-238</v>
      </c>
      <c r="K183" s="57">
        <f t="shared" si="41"/>
        <v>3.9171202252630031E-239</v>
      </c>
      <c r="L183" s="57">
        <f t="shared" si="41"/>
        <v>2.1986090623445727E-240</v>
      </c>
      <c r="M183" s="57">
        <f t="shared" si="41"/>
        <v>3.1861533915387392E-240</v>
      </c>
      <c r="N183" s="57">
        <f t="shared" si="41"/>
        <v>1.0676452560265266E-239</v>
      </c>
      <c r="P183" s="58">
        <f>365*21.772</f>
        <v>7946.78</v>
      </c>
      <c r="Q183" s="57">
        <f t="shared" si="45"/>
        <v>7.3033123508813721E-242</v>
      </c>
      <c r="R183" s="57">
        <f t="shared" si="42"/>
        <v>2.2335895831458753E-240</v>
      </c>
      <c r="S183" s="57">
        <f t="shared" si="42"/>
        <v>2.5221479104525664E-240</v>
      </c>
      <c r="T183" s="57">
        <f t="shared" si="42"/>
        <v>2.538201489901928E-240</v>
      </c>
      <c r="U183" s="57">
        <f t="shared" si="42"/>
        <v>3.7066992845699492E-240</v>
      </c>
      <c r="V183" s="57">
        <f t="shared" si="42"/>
        <v>1.6835595839971079E-238</v>
      </c>
      <c r="W183" s="57">
        <f t="shared" si="42"/>
        <v>3.6154437744421819E-239</v>
      </c>
      <c r="X183" s="57">
        <f t="shared" si="42"/>
        <v>1.9984914458569823E-240</v>
      </c>
      <c r="Y183" s="57">
        <f t="shared" si="42"/>
        <v>2.9531486033608188E-240</v>
      </c>
      <c r="Z183" s="57">
        <f t="shared" si="42"/>
        <v>6.9402779440520464E-240</v>
      </c>
      <c r="AB183" s="58">
        <f>365*21.772</f>
        <v>7946.78</v>
      </c>
      <c r="AC183" s="57">
        <f t="shared" si="46"/>
        <v>1.3625133932877017E-241</v>
      </c>
      <c r="AD183" s="57">
        <f t="shared" si="43"/>
        <v>2.6533090163585596E-240</v>
      </c>
      <c r="AE183" s="57">
        <f t="shared" si="43"/>
        <v>3.9098051054721854E-240</v>
      </c>
      <c r="AF183" s="57">
        <f t="shared" si="43"/>
        <v>5.1864566988478648E-240</v>
      </c>
      <c r="AG183" s="57">
        <f t="shared" si="43"/>
        <v>5.6264592477527185E-240</v>
      </c>
      <c r="AH183" s="57">
        <f t="shared" si="43"/>
        <v>3.7179805381037784E-238</v>
      </c>
      <c r="AI183" s="57">
        <f t="shared" si="43"/>
        <v>4.2187966760838239E-239</v>
      </c>
      <c r="AJ183" s="57">
        <f t="shared" si="43"/>
        <v>2.3987266788321634E-240</v>
      </c>
      <c r="AK183" s="57">
        <f t="shared" si="43"/>
        <v>3.4191581797166676E-240</v>
      </c>
      <c r="AL183" s="57">
        <f t="shared" si="43"/>
        <v>1.4412627176478491E-239</v>
      </c>
    </row>
    <row r="188" spans="2:38">
      <c r="D188" s="42" t="s">
        <v>27</v>
      </c>
    </row>
    <row r="190" spans="2:38">
      <c r="F190" s="42" t="s">
        <v>167</v>
      </c>
      <c r="O190" s="42">
        <v>1</v>
      </c>
      <c r="P190" s="42" t="s">
        <v>48</v>
      </c>
      <c r="Q190" s="42" t="s">
        <v>49</v>
      </c>
      <c r="R190" s="42">
        <v>1</v>
      </c>
      <c r="S190" s="42" t="s">
        <v>50</v>
      </c>
    </row>
    <row r="191" spans="2:38">
      <c r="D191" s="42" t="s">
        <v>31</v>
      </c>
      <c r="E191" s="42" t="s">
        <v>29</v>
      </c>
      <c r="F191" s="42">
        <v>5.9350800000000001</v>
      </c>
      <c r="Q191" s="42" t="s">
        <v>49</v>
      </c>
      <c r="R191" s="55">
        <v>6242000000000</v>
      </c>
      <c r="S191" s="42" t="s">
        <v>52</v>
      </c>
    </row>
    <row r="192" spans="2:38">
      <c r="E192" s="42" t="s">
        <v>32</v>
      </c>
      <c r="F192" s="42">
        <v>6.4577600000000004</v>
      </c>
      <c r="Q192" s="42" t="s">
        <v>49</v>
      </c>
      <c r="R192" s="55">
        <f>R191/1000</f>
        <v>6242000000</v>
      </c>
      <c r="S192" s="42" t="s">
        <v>51</v>
      </c>
    </row>
    <row r="193" spans="4:38">
      <c r="E193" s="42" t="s">
        <v>33</v>
      </c>
      <c r="F193" s="42">
        <v>7.2012900000000002</v>
      </c>
    </row>
    <row r="194" spans="4:38">
      <c r="E194" s="42" t="s">
        <v>34</v>
      </c>
      <c r="F194" s="42">
        <v>8.5361200000000004</v>
      </c>
      <c r="O194" s="53">
        <v>1</v>
      </c>
      <c r="P194" s="53" t="s">
        <v>60</v>
      </c>
      <c r="Q194" s="53" t="s">
        <v>49</v>
      </c>
      <c r="R194" s="56">
        <f>R192/1000</f>
        <v>6242000</v>
      </c>
      <c r="S194" s="53" t="s">
        <v>51</v>
      </c>
    </row>
    <row r="195" spans="4:38" ht="12" thickBot="1">
      <c r="E195" s="42" t="s">
        <v>35</v>
      </c>
      <c r="F195" s="42">
        <f>SUM(F191:F194)</f>
        <v>28.13025</v>
      </c>
      <c r="O195" s="53">
        <v>1</v>
      </c>
      <c r="P195" s="53" t="s">
        <v>76</v>
      </c>
      <c r="Q195" s="53" t="s">
        <v>49</v>
      </c>
      <c r="R195" s="56">
        <f>R194/1000</f>
        <v>6242</v>
      </c>
      <c r="S195" s="53" t="s">
        <v>51</v>
      </c>
    </row>
    <row r="196" spans="4:38" ht="12" thickBot="1">
      <c r="D196" s="42" t="s">
        <v>28</v>
      </c>
      <c r="E196" s="53" t="s">
        <v>35</v>
      </c>
      <c r="F196" s="118">
        <f>SUM(F191:F194)</f>
        <v>28.13025</v>
      </c>
      <c r="G196" s="42" t="s">
        <v>36</v>
      </c>
    </row>
    <row r="197" spans="4:38" ht="12" thickBot="1">
      <c r="E197" s="42" t="s">
        <v>37</v>
      </c>
      <c r="J197" s="69">
        <v>4.5</v>
      </c>
      <c r="K197" s="70" t="s">
        <v>38</v>
      </c>
      <c r="L197" s="42" t="s">
        <v>39</v>
      </c>
    </row>
    <row r="198" spans="4:38">
      <c r="E198" s="42" t="s">
        <v>94</v>
      </c>
    </row>
    <row r="199" spans="4:38">
      <c r="E199" s="42" t="s">
        <v>41</v>
      </c>
    </row>
    <row r="201" spans="4:38">
      <c r="E201" s="53" t="s">
        <v>54</v>
      </c>
    </row>
    <row r="202" spans="4:38">
      <c r="E202" s="53" t="s">
        <v>163</v>
      </c>
    </row>
    <row r="204" spans="4:38">
      <c r="E204" s="53"/>
      <c r="F204" s="53"/>
    </row>
    <row r="205" spans="4:38">
      <c r="D205" s="53" t="str">
        <f>D100</f>
        <v>Average</v>
      </c>
      <c r="E205" s="53" t="str">
        <f t="shared" ref="D205:N220" si="47">E101</f>
        <v>Blood</v>
      </c>
      <c r="F205" s="53" t="str">
        <f t="shared" si="47"/>
        <v>Thymus</v>
      </c>
      <c r="G205" s="53" t="str">
        <f t="shared" si="47"/>
        <v>Heart</v>
      </c>
      <c r="H205" s="53" t="str">
        <f t="shared" si="47"/>
        <v>Lungs</v>
      </c>
      <c r="I205" s="53" t="str">
        <f t="shared" si="47"/>
        <v>Kidneys</v>
      </c>
      <c r="J205" s="53" t="str">
        <f t="shared" si="47"/>
        <v>Spleen</v>
      </c>
      <c r="K205" s="53" t="str">
        <f t="shared" si="47"/>
        <v>Liver</v>
      </c>
      <c r="L205" s="53" t="str">
        <f t="shared" si="47"/>
        <v>ART</v>
      </c>
      <c r="M205" s="53" t="str">
        <f t="shared" si="47"/>
        <v>Carcass</v>
      </c>
      <c r="N205" s="53" t="str">
        <f t="shared" si="47"/>
        <v>Tumor</v>
      </c>
      <c r="O205" s="53"/>
      <c r="P205" s="53" t="str">
        <f t="shared" ref="P205:Z206" si="48">P101</f>
        <v>Average -STDEV</v>
      </c>
      <c r="Q205" s="53" t="str">
        <f t="shared" si="48"/>
        <v>Blood</v>
      </c>
      <c r="R205" s="53" t="str">
        <f t="shared" si="48"/>
        <v>Thymus</v>
      </c>
      <c r="S205" s="53" t="str">
        <f t="shared" si="48"/>
        <v>Heart</v>
      </c>
      <c r="T205" s="53" t="str">
        <f t="shared" si="48"/>
        <v>Lungs</v>
      </c>
      <c r="U205" s="53" t="str">
        <f t="shared" si="48"/>
        <v>Kidneys</v>
      </c>
      <c r="V205" s="53" t="str">
        <f t="shared" si="48"/>
        <v>Spleen</v>
      </c>
      <c r="W205" s="53" t="str">
        <f t="shared" si="48"/>
        <v>Liver</v>
      </c>
      <c r="X205" s="53" t="str">
        <f t="shared" si="48"/>
        <v>ART</v>
      </c>
      <c r="Y205" s="53" t="str">
        <f t="shared" si="48"/>
        <v>Carcass</v>
      </c>
      <c r="Z205" s="53" t="str">
        <f t="shared" si="48"/>
        <v>Tumor</v>
      </c>
      <c r="AA205" s="53"/>
      <c r="AB205" s="53" t="str">
        <f t="shared" ref="AB205:AL206" si="49">AB101</f>
        <v>Average +STDEV</v>
      </c>
      <c r="AC205" s="53" t="str">
        <f t="shared" si="49"/>
        <v>Blood</v>
      </c>
      <c r="AD205" s="53" t="str">
        <f t="shared" si="49"/>
        <v>Thymus</v>
      </c>
      <c r="AE205" s="53" t="str">
        <f t="shared" si="49"/>
        <v>Heart</v>
      </c>
      <c r="AF205" s="53" t="str">
        <f t="shared" si="49"/>
        <v>Lungs</v>
      </c>
      <c r="AG205" s="53" t="str">
        <f t="shared" si="49"/>
        <v>Kidneys</v>
      </c>
      <c r="AH205" s="53" t="str">
        <f t="shared" si="49"/>
        <v>Spleen</v>
      </c>
      <c r="AI205" s="53" t="str">
        <f t="shared" si="49"/>
        <v>Liver</v>
      </c>
      <c r="AJ205" s="53" t="str">
        <f t="shared" si="49"/>
        <v>ART</v>
      </c>
      <c r="AK205" s="53" t="str">
        <f t="shared" si="49"/>
        <v>Carcass</v>
      </c>
      <c r="AL205" s="53" t="str">
        <f t="shared" si="49"/>
        <v>Tumor</v>
      </c>
    </row>
    <row r="206" spans="4:38">
      <c r="D206" s="42">
        <f t="shared" si="47"/>
        <v>0</v>
      </c>
      <c r="E206" s="42">
        <f t="shared" si="47"/>
        <v>0</v>
      </c>
      <c r="F206" s="42">
        <f t="shared" si="47"/>
        <v>0</v>
      </c>
      <c r="G206" s="42">
        <f t="shared" si="47"/>
        <v>0</v>
      </c>
      <c r="H206" s="42">
        <f t="shared" si="47"/>
        <v>0</v>
      </c>
      <c r="I206" s="42">
        <f t="shared" si="47"/>
        <v>0</v>
      </c>
      <c r="J206" s="42">
        <f t="shared" si="47"/>
        <v>0</v>
      </c>
      <c r="K206" s="42">
        <f t="shared" si="47"/>
        <v>0</v>
      </c>
      <c r="L206" s="42">
        <f t="shared" si="47"/>
        <v>0</v>
      </c>
      <c r="M206" s="42">
        <f t="shared" si="47"/>
        <v>0</v>
      </c>
      <c r="N206" s="42">
        <f t="shared" si="47"/>
        <v>0</v>
      </c>
      <c r="Q206" s="42">
        <f t="shared" si="48"/>
        <v>0</v>
      </c>
      <c r="R206" s="42">
        <f t="shared" si="48"/>
        <v>0</v>
      </c>
      <c r="S206" s="42">
        <f t="shared" si="48"/>
        <v>0</v>
      </c>
      <c r="T206" s="42">
        <f t="shared" si="48"/>
        <v>0</v>
      </c>
      <c r="U206" s="42">
        <f t="shared" si="48"/>
        <v>0</v>
      </c>
      <c r="V206" s="42">
        <f t="shared" si="48"/>
        <v>0</v>
      </c>
      <c r="W206" s="42">
        <f t="shared" si="48"/>
        <v>0</v>
      </c>
      <c r="X206" s="42">
        <f t="shared" si="48"/>
        <v>0</v>
      </c>
      <c r="Y206" s="42">
        <f t="shared" si="48"/>
        <v>0</v>
      </c>
      <c r="Z206" s="42">
        <f t="shared" si="48"/>
        <v>0</v>
      </c>
      <c r="AC206" s="42">
        <f t="shared" si="49"/>
        <v>0</v>
      </c>
      <c r="AD206" s="42">
        <f t="shared" si="49"/>
        <v>0</v>
      </c>
      <c r="AE206" s="42">
        <f t="shared" si="49"/>
        <v>0</v>
      </c>
      <c r="AF206" s="42">
        <f t="shared" si="49"/>
        <v>0</v>
      </c>
      <c r="AG206" s="42">
        <f t="shared" si="49"/>
        <v>0</v>
      </c>
      <c r="AH206" s="42">
        <f t="shared" si="49"/>
        <v>0</v>
      </c>
      <c r="AI206" s="42">
        <f t="shared" si="49"/>
        <v>0</v>
      </c>
      <c r="AJ206" s="42">
        <f t="shared" si="49"/>
        <v>0</v>
      </c>
      <c r="AK206" s="42">
        <f t="shared" si="49"/>
        <v>0</v>
      </c>
      <c r="AL206" s="42">
        <f t="shared" si="49"/>
        <v>0</v>
      </c>
    </row>
    <row r="207" spans="4:38">
      <c r="D207" s="42">
        <f t="shared" si="47"/>
        <v>4.1666666666666664E-2</v>
      </c>
      <c r="E207" s="42">
        <f>E103/$J$197*2220*$F$196*60*24</f>
        <v>988331172.68001699</v>
      </c>
      <c r="F207" s="42">
        <f t="shared" ref="F207:N207" si="50">F103/$J$197*2220*$F$196*60*24</f>
        <v>684249243.90948939</v>
      </c>
      <c r="G207" s="42">
        <f t="shared" si="50"/>
        <v>383218365.23138034</v>
      </c>
      <c r="H207" s="42">
        <f t="shared" si="50"/>
        <v>532364122.38999921</v>
      </c>
      <c r="I207" s="42">
        <f t="shared" si="50"/>
        <v>564677564.86414385</v>
      </c>
      <c r="J207" s="42">
        <f t="shared" si="50"/>
        <v>2647489098.6129656</v>
      </c>
      <c r="K207" s="42">
        <f t="shared" si="50"/>
        <v>729754381.96770096</v>
      </c>
      <c r="L207" s="42">
        <f t="shared" si="50"/>
        <v>62191302.049166992</v>
      </c>
      <c r="M207" s="42">
        <f t="shared" si="50"/>
        <v>124213961.9641761</v>
      </c>
      <c r="N207" s="42">
        <f t="shared" si="50"/>
        <v>103881642.2180022</v>
      </c>
      <c r="Q207" s="42">
        <f>Q103/$J$197*2220*$F$196*60*24</f>
        <v>963069247.77997756</v>
      </c>
      <c r="R207" s="42">
        <f t="shared" ref="R207:Z207" si="51">R103/$J$197*2220*$F$196*60*24</f>
        <v>352969544.49789357</v>
      </c>
      <c r="S207" s="42">
        <f t="shared" si="51"/>
        <v>307179664.63604784</v>
      </c>
      <c r="T207" s="42">
        <f t="shared" si="51"/>
        <v>505862289.92420173</v>
      </c>
      <c r="U207" s="42">
        <f t="shared" si="51"/>
        <v>494031017.80687469</v>
      </c>
      <c r="V207" s="42">
        <f t="shared" si="51"/>
        <v>2266135922.735466</v>
      </c>
      <c r="W207" s="42">
        <f t="shared" si="51"/>
        <v>672455789.49375701</v>
      </c>
      <c r="X207" s="42">
        <f t="shared" si="51"/>
        <v>47329561.201385662</v>
      </c>
      <c r="Y207" s="42">
        <f t="shared" si="51"/>
        <v>107826555.35661969</v>
      </c>
      <c r="Z207" s="42">
        <f t="shared" si="51"/>
        <v>102225383.99029921</v>
      </c>
      <c r="AC207" s="42">
        <f>AC103/$J$197*2220*$F$196*60*24</f>
        <v>1013593097.5800569</v>
      </c>
      <c r="AD207" s="42">
        <f t="shared" ref="AD207:AL207" si="52">AD103/$J$197*2220*$F$196*60*24</f>
        <v>1015528943.3210832</v>
      </c>
      <c r="AE207" s="42">
        <f t="shared" si="52"/>
        <v>459257065.82671082</v>
      </c>
      <c r="AF207" s="42">
        <f t="shared" si="52"/>
        <v>558865954.85579479</v>
      </c>
      <c r="AG207" s="42">
        <f t="shared" si="52"/>
        <v>635324111.92141306</v>
      </c>
      <c r="AH207" s="42">
        <f t="shared" si="52"/>
        <v>3028842274.4904861</v>
      </c>
      <c r="AI207" s="42">
        <f t="shared" si="52"/>
        <v>787052974.44164693</v>
      </c>
      <c r="AJ207" s="42">
        <f t="shared" si="52"/>
        <v>77053042.896948546</v>
      </c>
      <c r="AK207" s="42">
        <f t="shared" si="52"/>
        <v>140601368.57173228</v>
      </c>
      <c r="AL207" s="42">
        <f t="shared" si="52"/>
        <v>105537900.44570494</v>
      </c>
    </row>
    <row r="208" spans="4:38">
      <c r="D208" s="42">
        <f t="shared" si="47"/>
        <v>7.4999999999999997E-2</v>
      </c>
      <c r="E208" s="42">
        <f t="shared" ref="E208:N271" si="53">E104/$J$197*2220*$F$196*60*24</f>
        <v>917256293.96651793</v>
      </c>
      <c r="F208" s="42">
        <f t="shared" si="53"/>
        <v>638945099.37766933</v>
      </c>
      <c r="G208" s="42">
        <f t="shared" si="53"/>
        <v>351251833.58160824</v>
      </c>
      <c r="H208" s="42">
        <f t="shared" si="53"/>
        <v>500852307.4319188</v>
      </c>
      <c r="I208" s="42">
        <f t="shared" si="53"/>
        <v>529224020.05393386</v>
      </c>
      <c r="J208" s="42">
        <f t="shared" si="53"/>
        <v>3017887299.8882518</v>
      </c>
      <c r="K208" s="42">
        <f t="shared" si="53"/>
        <v>792613321.00450957</v>
      </c>
      <c r="L208" s="42">
        <f t="shared" si="53"/>
        <v>78533110.648295209</v>
      </c>
      <c r="M208" s="42">
        <f t="shared" si="53"/>
        <v>121833932.6150043</v>
      </c>
      <c r="N208" s="42">
        <f t="shared" si="53"/>
        <v>163530884.78283501</v>
      </c>
      <c r="Q208" s="42">
        <f t="shared" ref="Q208:Z271" si="54">Q104/$J$197*2220*$F$196*60*24</f>
        <v>796792532.68141997</v>
      </c>
      <c r="R208" s="42">
        <f t="shared" si="54"/>
        <v>266979757.58610946</v>
      </c>
      <c r="S208" s="42">
        <f t="shared" si="54"/>
        <v>278590837.63898373</v>
      </c>
      <c r="T208" s="42">
        <f t="shared" si="54"/>
        <v>434037867.58278358</v>
      </c>
      <c r="U208" s="42">
        <f t="shared" si="54"/>
        <v>458370460.37938857</v>
      </c>
      <c r="V208" s="42">
        <f t="shared" si="54"/>
        <v>2337025380.5782719</v>
      </c>
      <c r="W208" s="42">
        <f t="shared" si="54"/>
        <v>636247696.72607899</v>
      </c>
      <c r="X208" s="42">
        <f t="shared" si="54"/>
        <v>65077020.605632983</v>
      </c>
      <c r="Y208" s="42">
        <f t="shared" si="54"/>
        <v>107831943.08060092</v>
      </c>
      <c r="Z208" s="42">
        <f t="shared" si="54"/>
        <v>148379051.5105606</v>
      </c>
      <c r="AC208" s="42">
        <f t="shared" ref="AC208:AL271" si="55">AC104/$J$197*2220*$F$196*60*24</f>
        <v>1023678162.8325572</v>
      </c>
      <c r="AD208" s="42">
        <f t="shared" si="55"/>
        <v>1002360775.2513473</v>
      </c>
      <c r="AE208" s="42">
        <f t="shared" si="55"/>
        <v>423912829.52423275</v>
      </c>
      <c r="AF208" s="42">
        <f t="shared" si="55"/>
        <v>567666747.28105211</v>
      </c>
      <c r="AG208" s="42">
        <f t="shared" si="55"/>
        <v>600430179.96993864</v>
      </c>
      <c r="AH208" s="42">
        <f t="shared" si="55"/>
        <v>3696636969.501822</v>
      </c>
      <c r="AI208" s="42">
        <f t="shared" si="55"/>
        <v>955290297.24459922</v>
      </c>
      <c r="AJ208" s="42">
        <f t="shared" si="55"/>
        <v>91989200.690957636</v>
      </c>
      <c r="AK208" s="42">
        <f t="shared" si="55"/>
        <v>135836403.16808099</v>
      </c>
      <c r="AL208" s="42">
        <f t="shared" si="55"/>
        <v>178310187.79331315</v>
      </c>
    </row>
    <row r="209" spans="4:38">
      <c r="D209" s="42">
        <f t="shared" si="47"/>
        <v>0.1</v>
      </c>
      <c r="E209" s="42">
        <f t="shared" si="53"/>
        <v>864950146.91790533</v>
      </c>
      <c r="F209" s="42">
        <f t="shared" si="53"/>
        <v>605450663.18895102</v>
      </c>
      <c r="G209" s="42">
        <f t="shared" si="53"/>
        <v>326941638.40740442</v>
      </c>
      <c r="H209" s="42">
        <f t="shared" si="53"/>
        <v>476471609.93053561</v>
      </c>
      <c r="I209" s="42">
        <f t="shared" si="53"/>
        <v>501727235.37458324</v>
      </c>
      <c r="J209" s="42">
        <f t="shared" si="53"/>
        <v>3301633964.8118696</v>
      </c>
      <c r="K209" s="42">
        <f t="shared" si="53"/>
        <v>840585790.33161914</v>
      </c>
      <c r="L209" s="42">
        <f t="shared" si="53"/>
        <v>91217131.801965833</v>
      </c>
      <c r="M209" s="42">
        <f t="shared" si="53"/>
        <v>119995138.74698102</v>
      </c>
      <c r="N209" s="42">
        <f t="shared" si="53"/>
        <v>212371981.58700085</v>
      </c>
      <c r="Q209" s="42">
        <f t="shared" si="54"/>
        <v>669247041.50110185</v>
      </c>
      <c r="R209" s="42">
        <f t="shared" si="54"/>
        <v>200114795.50130287</v>
      </c>
      <c r="S209" s="42">
        <f t="shared" si="54"/>
        <v>256730319.05537575</v>
      </c>
      <c r="T209" s="42">
        <f t="shared" si="54"/>
        <v>378585660.99977726</v>
      </c>
      <c r="U209" s="42">
        <f t="shared" si="54"/>
        <v>430729129.73571944</v>
      </c>
      <c r="V209" s="42">
        <f t="shared" si="54"/>
        <v>2391858241.5692534</v>
      </c>
      <c r="W209" s="42">
        <f t="shared" si="54"/>
        <v>609303041.63024664</v>
      </c>
      <c r="X209" s="42">
        <f t="shared" si="54"/>
        <v>78856240.762065068</v>
      </c>
      <c r="Y209" s="42">
        <f t="shared" si="54"/>
        <v>107843055.26131186</v>
      </c>
      <c r="Z209" s="42">
        <f t="shared" si="54"/>
        <v>186198395.24910009</v>
      </c>
      <c r="AC209" s="42">
        <f t="shared" si="55"/>
        <v>1029378128.3104489</v>
      </c>
      <c r="AD209" s="42">
        <f t="shared" si="55"/>
        <v>991744093.15041196</v>
      </c>
      <c r="AE209" s="42">
        <f t="shared" si="55"/>
        <v>397152957.75943494</v>
      </c>
      <c r="AF209" s="42">
        <f t="shared" si="55"/>
        <v>574357558.86129606</v>
      </c>
      <c r="AG209" s="42">
        <f t="shared" si="55"/>
        <v>573510677.91488421</v>
      </c>
      <c r="AH209" s="42">
        <f t="shared" si="55"/>
        <v>4206705131.9124994</v>
      </c>
      <c r="AI209" s="42">
        <f t="shared" si="55"/>
        <v>1085925641.1294158</v>
      </c>
      <c r="AJ209" s="42">
        <f t="shared" si="55"/>
        <v>103578022.84186682</v>
      </c>
      <c r="AK209" s="42">
        <f t="shared" si="55"/>
        <v>132137381.81820197</v>
      </c>
      <c r="AL209" s="42">
        <f t="shared" si="55"/>
        <v>237715841.43271756</v>
      </c>
    </row>
    <row r="210" spans="4:38">
      <c r="D210" s="42">
        <f t="shared" si="47"/>
        <v>0.125</v>
      </c>
      <c r="E210" s="42">
        <f t="shared" si="53"/>
        <v>815245556.13388991</v>
      </c>
      <c r="F210" s="42">
        <f t="shared" si="53"/>
        <v>573894654.26866889</v>
      </c>
      <c r="G210" s="42">
        <f t="shared" si="53"/>
        <v>305232028.3370418</v>
      </c>
      <c r="H210" s="42">
        <f t="shared" si="53"/>
        <v>455413091.03258789</v>
      </c>
      <c r="I210" s="42">
        <f t="shared" si="53"/>
        <v>478272263.84675002</v>
      </c>
      <c r="J210" s="42">
        <f t="shared" si="53"/>
        <v>3551488509.9554405</v>
      </c>
      <c r="K210" s="42">
        <f t="shared" si="53"/>
        <v>883136638.2236135</v>
      </c>
      <c r="L210" s="42">
        <f t="shared" si="53"/>
        <v>102104750.34508419</v>
      </c>
      <c r="M210" s="42">
        <f t="shared" si="53"/>
        <v>118429516.81558082</v>
      </c>
      <c r="N210" s="42">
        <f t="shared" si="53"/>
        <v>255162069.80950382</v>
      </c>
      <c r="Q210" s="42">
        <f t="shared" si="54"/>
        <v>557221958.33140838</v>
      </c>
      <c r="R210" s="42">
        <f t="shared" si="54"/>
        <v>143007836.1849193</v>
      </c>
      <c r="S210" s="42">
        <f t="shared" si="54"/>
        <v>237412491.82859617</v>
      </c>
      <c r="T210" s="42">
        <f t="shared" si="54"/>
        <v>330489969.93181038</v>
      </c>
      <c r="U210" s="42">
        <f t="shared" si="54"/>
        <v>406939840.45509505</v>
      </c>
      <c r="V210" s="42">
        <f t="shared" si="54"/>
        <v>2438571306.0142188</v>
      </c>
      <c r="W210" s="42">
        <f t="shared" si="54"/>
        <v>586781553.22886443</v>
      </c>
      <c r="X210" s="42">
        <f t="shared" si="54"/>
        <v>90676931.96661444</v>
      </c>
      <c r="Y210" s="42">
        <f t="shared" si="54"/>
        <v>107860228.6315017</v>
      </c>
      <c r="Z210" s="42">
        <f t="shared" si="54"/>
        <v>219281611.01054004</v>
      </c>
      <c r="AC210" s="42">
        <f t="shared" si="55"/>
        <v>1033377414.1095099</v>
      </c>
      <c r="AD210" s="42">
        <f t="shared" si="55"/>
        <v>980492648.72207415</v>
      </c>
      <c r="AE210" s="42">
        <f t="shared" si="55"/>
        <v>373051564.84548938</v>
      </c>
      <c r="AF210" s="42">
        <f t="shared" si="55"/>
        <v>580336212.13336539</v>
      </c>
      <c r="AG210" s="42">
        <f t="shared" si="55"/>
        <v>550606392.46982813</v>
      </c>
      <c r="AH210" s="42">
        <f t="shared" si="55"/>
        <v>4658405004.5318356</v>
      </c>
      <c r="AI210" s="42">
        <f t="shared" si="55"/>
        <v>1197421700.3821692</v>
      </c>
      <c r="AJ210" s="42">
        <f t="shared" si="55"/>
        <v>113532568.72355399</v>
      </c>
      <c r="AK210" s="42">
        <f t="shared" si="55"/>
        <v>128980686.21887389</v>
      </c>
      <c r="AL210" s="42">
        <f t="shared" si="55"/>
        <v>289984204.00109136</v>
      </c>
    </row>
    <row r="211" spans="4:38">
      <c r="D211" s="42">
        <f t="shared" si="47"/>
        <v>0.25</v>
      </c>
      <c r="E211" s="42">
        <f t="shared" si="53"/>
        <v>620019822.8471241</v>
      </c>
      <c r="F211" s="42">
        <f t="shared" si="53"/>
        <v>457498745.70961022</v>
      </c>
      <c r="G211" s="42">
        <f t="shared" si="53"/>
        <v>259135860.57267147</v>
      </c>
      <c r="H211" s="42">
        <f t="shared" si="53"/>
        <v>432064221.30843449</v>
      </c>
      <c r="I211" s="42">
        <f t="shared" si="53"/>
        <v>460971863.61483169</v>
      </c>
      <c r="J211" s="42">
        <f t="shared" si="53"/>
        <v>3972093591.3521214</v>
      </c>
      <c r="K211" s="42">
        <f t="shared" si="53"/>
        <v>965343731.71601307</v>
      </c>
      <c r="L211" s="42">
        <f t="shared" si="53"/>
        <v>112232942.47998382</v>
      </c>
      <c r="M211" s="42">
        <f t="shared" si="53"/>
        <v>117359758.4410426</v>
      </c>
      <c r="N211" s="42">
        <f t="shared" si="53"/>
        <v>291278312.37244165</v>
      </c>
      <c r="Q211" s="42">
        <f t="shared" si="54"/>
        <v>374172087.39762253</v>
      </c>
      <c r="R211" s="42">
        <f t="shared" si="54"/>
        <v>98802735.772814989</v>
      </c>
      <c r="S211" s="42">
        <f t="shared" si="54"/>
        <v>202544941.21332341</v>
      </c>
      <c r="T211" s="42">
        <f t="shared" si="54"/>
        <v>270735548.15353352</v>
      </c>
      <c r="U211" s="42">
        <f t="shared" si="54"/>
        <v>383086047.07574582</v>
      </c>
      <c r="V211" s="42">
        <f t="shared" si="54"/>
        <v>2471263402.8893003</v>
      </c>
      <c r="W211" s="42">
        <f t="shared" si="54"/>
        <v>583810622.07583117</v>
      </c>
      <c r="X211" s="42">
        <f t="shared" si="54"/>
        <v>101455228.0536304</v>
      </c>
      <c r="Y211" s="42">
        <f t="shared" si="54"/>
        <v>108190373.93932754</v>
      </c>
      <c r="Z211" s="42">
        <f t="shared" si="54"/>
        <v>245503954.6669063</v>
      </c>
      <c r="AC211" s="42">
        <f t="shared" si="55"/>
        <v>1011272949.9655442</v>
      </c>
      <c r="AD211" s="42">
        <f t="shared" si="55"/>
        <v>904687230.49778974</v>
      </c>
      <c r="AE211" s="42">
        <f t="shared" si="55"/>
        <v>315726779.93201947</v>
      </c>
      <c r="AF211" s="42">
        <f t="shared" si="55"/>
        <v>593209274.55149746</v>
      </c>
      <c r="AG211" s="42">
        <f t="shared" si="55"/>
        <v>535430433.35746676</v>
      </c>
      <c r="AH211" s="42">
        <f t="shared" si="55"/>
        <v>5498394025.4515419</v>
      </c>
      <c r="AI211" s="42">
        <f t="shared" si="55"/>
        <v>1282072000.3319488</v>
      </c>
      <c r="AJ211" s="42">
        <f t="shared" si="55"/>
        <v>123010656.90633743</v>
      </c>
      <c r="AK211" s="42">
        <f t="shared" si="55"/>
        <v>126610969.00072062</v>
      </c>
      <c r="AL211" s="42">
        <f t="shared" si="55"/>
        <v>341680032.43527198</v>
      </c>
    </row>
    <row r="212" spans="4:38">
      <c r="D212" s="42">
        <f t="shared" si="47"/>
        <v>0.375</v>
      </c>
      <c r="E212" s="42">
        <f t="shared" si="53"/>
        <v>461323641.54427111</v>
      </c>
      <c r="F212" s="42">
        <f t="shared" si="53"/>
        <v>364140749.97818279</v>
      </c>
      <c r="G212" s="42">
        <f t="shared" si="53"/>
        <v>230250948.34230351</v>
      </c>
      <c r="H212" s="42">
        <f t="shared" si="53"/>
        <v>426013345.56246686</v>
      </c>
      <c r="I212" s="42">
        <f t="shared" si="53"/>
        <v>465688838.11068463</v>
      </c>
      <c r="J212" s="42">
        <f t="shared" si="53"/>
        <v>4178650266.6805444</v>
      </c>
      <c r="K212" s="42">
        <f t="shared" si="53"/>
        <v>1015267511.8814818</v>
      </c>
      <c r="L212" s="42">
        <f t="shared" si="53"/>
        <v>113876124.67056584</v>
      </c>
      <c r="M212" s="42">
        <f t="shared" si="53"/>
        <v>118056633.66668025</v>
      </c>
      <c r="N212" s="42">
        <f t="shared" si="53"/>
        <v>293689164.83546913</v>
      </c>
      <c r="Q212" s="42">
        <f t="shared" si="54"/>
        <v>277272193.57570887</v>
      </c>
      <c r="R212" s="42">
        <f t="shared" si="54"/>
        <v>100930820.40616585</v>
      </c>
      <c r="S212" s="42">
        <f t="shared" si="54"/>
        <v>183298066.76944172</v>
      </c>
      <c r="T212" s="42">
        <f t="shared" si="54"/>
        <v>249496771.21448594</v>
      </c>
      <c r="U212" s="42">
        <f t="shared" si="54"/>
        <v>378450336.31747353</v>
      </c>
      <c r="V212" s="42">
        <f t="shared" si="54"/>
        <v>2453947605.928524</v>
      </c>
      <c r="W212" s="42">
        <f t="shared" si="54"/>
        <v>649613873.85275686</v>
      </c>
      <c r="X212" s="42">
        <f t="shared" si="54"/>
        <v>103016859.35691936</v>
      </c>
      <c r="Y212" s="42">
        <f t="shared" si="54"/>
        <v>109195203.32818034</v>
      </c>
      <c r="Z212" s="42">
        <f t="shared" si="54"/>
        <v>244982392.32181388</v>
      </c>
      <c r="AC212" s="42">
        <f t="shared" si="55"/>
        <v>897815005.60470593</v>
      </c>
      <c r="AD212" s="42">
        <f t="shared" si="55"/>
        <v>780843561.99630237</v>
      </c>
      <c r="AE212" s="42">
        <f t="shared" si="55"/>
        <v>277203829.91516292</v>
      </c>
      <c r="AF212" s="42">
        <f t="shared" si="55"/>
        <v>601573566.20295227</v>
      </c>
      <c r="AG212" s="42">
        <f t="shared" si="55"/>
        <v>547754928.00760329</v>
      </c>
      <c r="AH212" s="42">
        <f t="shared" si="55"/>
        <v>5960063978.8917522</v>
      </c>
      <c r="AI212" s="42">
        <f t="shared" si="55"/>
        <v>1270322209.7216806</v>
      </c>
      <c r="AJ212" s="42">
        <f t="shared" si="55"/>
        <v>124735389.9842121</v>
      </c>
      <c r="AK212" s="42">
        <f t="shared" si="55"/>
        <v>127060123.13358799</v>
      </c>
      <c r="AL212" s="42">
        <f t="shared" si="55"/>
        <v>353466836.18362445</v>
      </c>
    </row>
    <row r="213" spans="4:38">
      <c r="D213" s="42">
        <f t="shared" si="47"/>
        <v>0.5</v>
      </c>
      <c r="E213" s="42">
        <f t="shared" si="53"/>
        <v>332025797.17626768</v>
      </c>
      <c r="F213" s="42">
        <f t="shared" si="53"/>
        <v>287907243.65184689</v>
      </c>
      <c r="G213" s="42">
        <f t="shared" si="53"/>
        <v>207139818.81768489</v>
      </c>
      <c r="H213" s="42">
        <f t="shared" si="53"/>
        <v>421671989.19667268</v>
      </c>
      <c r="I213" s="42">
        <f t="shared" si="53"/>
        <v>472888430.7622484</v>
      </c>
      <c r="J213" s="42">
        <f t="shared" si="53"/>
        <v>4332982006.824873</v>
      </c>
      <c r="K213" s="42">
        <f t="shared" si="53"/>
        <v>1056114241.1077764</v>
      </c>
      <c r="L213" s="42">
        <f t="shared" si="53"/>
        <v>115220546.46285993</v>
      </c>
      <c r="M213" s="42">
        <f t="shared" si="53"/>
        <v>119120285.32686411</v>
      </c>
      <c r="N213" s="42">
        <f t="shared" si="53"/>
        <v>296047031.5300802</v>
      </c>
      <c r="Q213" s="42">
        <f t="shared" si="54"/>
        <v>198287104.65957093</v>
      </c>
      <c r="R213" s="42">
        <f t="shared" si="54"/>
        <v>104178949.58338588</v>
      </c>
      <c r="S213" s="42">
        <f t="shared" si="54"/>
        <v>168128235.97955018</v>
      </c>
      <c r="T213" s="42">
        <f t="shared" si="54"/>
        <v>232968288.44625205</v>
      </c>
      <c r="U213" s="42">
        <f t="shared" si="54"/>
        <v>375108813.07113695</v>
      </c>
      <c r="V213" s="42">
        <f t="shared" si="54"/>
        <v>2427518231.6199837</v>
      </c>
      <c r="W213" s="42">
        <f t="shared" si="54"/>
        <v>750050416.03858972</v>
      </c>
      <c r="X213" s="42">
        <f t="shared" si="54"/>
        <v>104294557.69597405</v>
      </c>
      <c r="Y213" s="42">
        <f t="shared" si="54"/>
        <v>110640365.02272689</v>
      </c>
      <c r="Z213" s="42">
        <f t="shared" si="54"/>
        <v>244034395.35494766</v>
      </c>
      <c r="AC213" s="42">
        <f t="shared" si="55"/>
        <v>724262963.77104115</v>
      </c>
      <c r="AD213" s="42">
        <f t="shared" si="55"/>
        <v>628597383.8453083</v>
      </c>
      <c r="AE213" s="42">
        <f t="shared" si="55"/>
        <v>246151401.65581894</v>
      </c>
      <c r="AF213" s="42">
        <f t="shared" si="55"/>
        <v>608417077.55414331</v>
      </c>
      <c r="AG213" s="42">
        <f t="shared" si="55"/>
        <v>566565998.78938782</v>
      </c>
      <c r="AH213" s="42">
        <f t="shared" si="55"/>
        <v>6315705418.734333</v>
      </c>
      <c r="AI213" s="42">
        <f t="shared" si="55"/>
        <v>1251857688.6923149</v>
      </c>
      <c r="AJ213" s="42">
        <f t="shared" si="55"/>
        <v>126146535.22974581</v>
      </c>
      <c r="AK213" s="42">
        <f t="shared" si="55"/>
        <v>127745674.17849091</v>
      </c>
      <c r="AL213" s="42">
        <f t="shared" si="55"/>
        <v>364994589.30014396</v>
      </c>
    </row>
    <row r="214" spans="4:38">
      <c r="D214" s="42">
        <f t="shared" si="47"/>
        <v>0.625</v>
      </c>
      <c r="E214" s="42">
        <f t="shared" si="53"/>
        <v>231518348.84350443</v>
      </c>
      <c r="F214" s="42">
        <f t="shared" si="53"/>
        <v>228630401.22753763</v>
      </c>
      <c r="G214" s="42">
        <f t="shared" si="53"/>
        <v>189219659.20495194</v>
      </c>
      <c r="H214" s="42">
        <f t="shared" si="53"/>
        <v>418359776.40041488</v>
      </c>
      <c r="I214" s="42">
        <f t="shared" si="53"/>
        <v>481081070.67609698</v>
      </c>
      <c r="J214" s="42">
        <f t="shared" si="53"/>
        <v>4451467553.4465351</v>
      </c>
      <c r="K214" s="42">
        <f t="shared" si="53"/>
        <v>1087883919.3948946</v>
      </c>
      <c r="L214" s="42">
        <f t="shared" si="53"/>
        <v>116266207.85686666</v>
      </c>
      <c r="M214" s="42">
        <f t="shared" si="53"/>
        <v>120330647.56086627</v>
      </c>
      <c r="N214" s="42">
        <f t="shared" si="53"/>
        <v>298351912.45627087</v>
      </c>
      <c r="Q214" s="42">
        <f t="shared" si="54"/>
        <v>136885607.15059093</v>
      </c>
      <c r="R214" s="42">
        <f t="shared" si="54"/>
        <v>107875096.57815352</v>
      </c>
      <c r="S214" s="42">
        <f t="shared" si="54"/>
        <v>156390521.22986889</v>
      </c>
      <c r="T214" s="42">
        <f t="shared" si="54"/>
        <v>220202493.02919865</v>
      </c>
      <c r="U214" s="42">
        <f t="shared" si="54"/>
        <v>372557547.59952533</v>
      </c>
      <c r="V214" s="42">
        <f t="shared" si="54"/>
        <v>2397443426.3723054</v>
      </c>
      <c r="W214" s="42">
        <f t="shared" si="54"/>
        <v>864340274.38798714</v>
      </c>
      <c r="X214" s="42">
        <f t="shared" si="54"/>
        <v>105288323.07079443</v>
      </c>
      <c r="Y214" s="42">
        <f t="shared" si="54"/>
        <v>112248021.96322367</v>
      </c>
      <c r="Z214" s="42">
        <f t="shared" si="54"/>
        <v>242679645.36423764</v>
      </c>
      <c r="AC214" s="42">
        <f t="shared" si="55"/>
        <v>526083504.08117813</v>
      </c>
      <c r="AD214" s="42">
        <f t="shared" si="55"/>
        <v>470508908.68088102</v>
      </c>
      <c r="AE214" s="42">
        <f t="shared" si="55"/>
        <v>222048797.18003565</v>
      </c>
      <c r="AF214" s="42">
        <f t="shared" si="55"/>
        <v>613739808.60507059</v>
      </c>
      <c r="AG214" s="42">
        <f t="shared" si="55"/>
        <v>587971700.02383375</v>
      </c>
      <c r="AH214" s="42">
        <f t="shared" si="55"/>
        <v>6589981093.2978134</v>
      </c>
      <c r="AI214" s="42">
        <f t="shared" si="55"/>
        <v>1229882386.8885729</v>
      </c>
      <c r="AJ214" s="42">
        <f t="shared" si="55"/>
        <v>127244092.64293885</v>
      </c>
      <c r="AK214" s="42">
        <f t="shared" si="55"/>
        <v>128525783.98820794</v>
      </c>
      <c r="AL214" s="42">
        <f t="shared" si="55"/>
        <v>376263291.78483272</v>
      </c>
    </row>
    <row r="215" spans="4:38">
      <c r="D215" s="42">
        <f t="shared" si="47"/>
        <v>0.75</v>
      </c>
      <c r="E215" s="42">
        <f t="shared" si="53"/>
        <v>159193355.64637005</v>
      </c>
      <c r="F215" s="42">
        <f t="shared" si="53"/>
        <v>186142397.2021915</v>
      </c>
      <c r="G215" s="42">
        <f t="shared" si="53"/>
        <v>175907656.71024102</v>
      </c>
      <c r="H215" s="42">
        <f t="shared" si="53"/>
        <v>415396331.36305821</v>
      </c>
      <c r="I215" s="42">
        <f t="shared" si="53"/>
        <v>488777186.9588021</v>
      </c>
      <c r="J215" s="42">
        <f t="shared" si="53"/>
        <v>4550485648.2069712</v>
      </c>
      <c r="K215" s="42">
        <f t="shared" si="53"/>
        <v>1110576546.7428365</v>
      </c>
      <c r="L215" s="42">
        <f t="shared" si="53"/>
        <v>117013108.85258563</v>
      </c>
      <c r="M215" s="42">
        <f t="shared" si="53"/>
        <v>121467654.50795938</v>
      </c>
      <c r="N215" s="42">
        <f t="shared" si="53"/>
        <v>300603807.61404514</v>
      </c>
      <c r="Q215" s="42">
        <f t="shared" si="54"/>
        <v>92736487.55015558</v>
      </c>
      <c r="R215" s="42">
        <f t="shared" si="54"/>
        <v>111347234.66414715</v>
      </c>
      <c r="S215" s="42">
        <f t="shared" si="54"/>
        <v>147439994.90661779</v>
      </c>
      <c r="T215" s="42">
        <f t="shared" si="54"/>
        <v>210251778.14368242</v>
      </c>
      <c r="U215" s="42">
        <f t="shared" si="54"/>
        <v>370292610.16542637</v>
      </c>
      <c r="V215" s="42">
        <f t="shared" si="54"/>
        <v>2369191336.5941963</v>
      </c>
      <c r="W215" s="42">
        <f t="shared" si="54"/>
        <v>971703474.65560198</v>
      </c>
      <c r="X215" s="42">
        <f t="shared" si="54"/>
        <v>105998155.48138028</v>
      </c>
      <c r="Y215" s="42">
        <f t="shared" si="54"/>
        <v>113740337.08992746</v>
      </c>
      <c r="Z215" s="42">
        <f t="shared" si="54"/>
        <v>240937823.94761029</v>
      </c>
      <c r="AC215" s="42">
        <f t="shared" si="55"/>
        <v>338743306.15174353</v>
      </c>
      <c r="AD215" s="42">
        <f t="shared" si="55"/>
        <v>329138349.13909459</v>
      </c>
      <c r="AE215" s="42">
        <f t="shared" si="55"/>
        <v>204375318.51386482</v>
      </c>
      <c r="AF215" s="42">
        <f t="shared" si="55"/>
        <v>617541759.35573196</v>
      </c>
      <c r="AG215" s="42">
        <f t="shared" si="55"/>
        <v>608080086.03195</v>
      </c>
      <c r="AH215" s="42">
        <f t="shared" si="55"/>
        <v>6807553750.9006596</v>
      </c>
      <c r="AI215" s="42">
        <f t="shared" si="55"/>
        <v>1207600253.9551728</v>
      </c>
      <c r="AJ215" s="42">
        <f t="shared" si="55"/>
        <v>128028062.22379094</v>
      </c>
      <c r="AK215" s="42">
        <f t="shared" si="55"/>
        <v>129258614.41551808</v>
      </c>
      <c r="AL215" s="42">
        <f t="shared" si="55"/>
        <v>387272943.63769048</v>
      </c>
    </row>
    <row r="216" spans="4:38">
      <c r="D216" s="42">
        <f t="shared" si="47"/>
        <v>0.875</v>
      </c>
      <c r="E216" s="42">
        <f t="shared" si="53"/>
        <v>114442876.685258</v>
      </c>
      <c r="F216" s="42">
        <f t="shared" si="53"/>
        <v>160275406.07274336</v>
      </c>
      <c r="G216" s="42">
        <f t="shared" si="53"/>
        <v>166620998.53968728</v>
      </c>
      <c r="H216" s="42">
        <f t="shared" si="53"/>
        <v>412101278.27396166</v>
      </c>
      <c r="I216" s="42">
        <f t="shared" si="53"/>
        <v>494487208.71693981</v>
      </c>
      <c r="J216" s="42">
        <f t="shared" si="53"/>
        <v>4646415032.7676067</v>
      </c>
      <c r="K216" s="42">
        <f t="shared" si="53"/>
        <v>1124192123.1515999</v>
      </c>
      <c r="L216" s="42">
        <f t="shared" si="53"/>
        <v>117461249.45001706</v>
      </c>
      <c r="M216" s="42">
        <f t="shared" si="53"/>
        <v>122311240.30741552</v>
      </c>
      <c r="N216" s="42">
        <f t="shared" si="53"/>
        <v>302802717.00340116</v>
      </c>
      <c r="Q216" s="42">
        <f t="shared" si="54"/>
        <v>65508532.359650701</v>
      </c>
      <c r="R216" s="42">
        <f t="shared" si="54"/>
        <v>113923337.11504568</v>
      </c>
      <c r="S216" s="42">
        <f t="shared" si="54"/>
        <v>140631729.39601713</v>
      </c>
      <c r="T216" s="42">
        <f t="shared" si="54"/>
        <v>202168536.9700681</v>
      </c>
      <c r="U216" s="42">
        <f t="shared" si="54"/>
        <v>367810071.03163129</v>
      </c>
      <c r="V216" s="42">
        <f t="shared" si="54"/>
        <v>2348230108.6943026</v>
      </c>
      <c r="W216" s="42">
        <f t="shared" si="54"/>
        <v>1051360042.5960903</v>
      </c>
      <c r="X216" s="42">
        <f t="shared" si="54"/>
        <v>106424054.92773208</v>
      </c>
      <c r="Y216" s="42">
        <f t="shared" si="54"/>
        <v>114839473.34309486</v>
      </c>
      <c r="Z216" s="42">
        <f t="shared" si="54"/>
        <v>238828612.70299375</v>
      </c>
      <c r="AC216" s="42">
        <f t="shared" si="55"/>
        <v>197709049.59935939</v>
      </c>
      <c r="AD216" s="42">
        <f t="shared" si="55"/>
        <v>227045917.85601828</v>
      </c>
      <c r="AE216" s="42">
        <f t="shared" si="55"/>
        <v>192610267.683357</v>
      </c>
      <c r="AF216" s="42">
        <f t="shared" si="55"/>
        <v>619822929.80612957</v>
      </c>
      <c r="AG216" s="42">
        <f t="shared" si="55"/>
        <v>622999211.1347456</v>
      </c>
      <c r="AH216" s="42">
        <f t="shared" si="55"/>
        <v>6993086139.8613815</v>
      </c>
      <c r="AI216" s="42">
        <f t="shared" si="55"/>
        <v>1188215239.5368309</v>
      </c>
      <c r="AJ216" s="42">
        <f t="shared" si="55"/>
        <v>128498443.97230223</v>
      </c>
      <c r="AK216" s="42">
        <f t="shared" si="55"/>
        <v>129802327.3131997</v>
      </c>
      <c r="AL216" s="42">
        <f t="shared" si="55"/>
        <v>398023544.85871542</v>
      </c>
    </row>
    <row r="217" spans="4:38">
      <c r="D217" s="42">
        <f t="shared" si="47"/>
        <v>1</v>
      </c>
      <c r="E217" s="42">
        <f t="shared" si="53"/>
        <v>96658971.06055823</v>
      </c>
      <c r="F217" s="42">
        <f t="shared" si="53"/>
        <v>150861602.33612865</v>
      </c>
      <c r="G217" s="42">
        <f t="shared" si="53"/>
        <v>160776871.89942572</v>
      </c>
      <c r="H217" s="42">
        <f t="shared" si="53"/>
        <v>407794241.32248598</v>
      </c>
      <c r="I217" s="42">
        <f t="shared" si="53"/>
        <v>496721565.05707991</v>
      </c>
      <c r="J217" s="42">
        <f t="shared" si="53"/>
        <v>4755634448.7898884</v>
      </c>
      <c r="K217" s="42">
        <f t="shared" si="53"/>
        <v>1128730648.6211894</v>
      </c>
      <c r="L217" s="42">
        <f t="shared" si="53"/>
        <v>117610629.64916095</v>
      </c>
      <c r="M217" s="42">
        <f t="shared" si="53"/>
        <v>122641339.09850706</v>
      </c>
      <c r="N217" s="42">
        <f t="shared" si="53"/>
        <v>304948640.62433875</v>
      </c>
      <c r="Q217" s="42">
        <f t="shared" si="54"/>
        <v>54870528.080461621</v>
      </c>
      <c r="R217" s="42">
        <f t="shared" si="54"/>
        <v>114931377.20452788</v>
      </c>
      <c r="S217" s="42">
        <f t="shared" si="54"/>
        <v>135320797.08428705</v>
      </c>
      <c r="T217" s="42">
        <f t="shared" si="54"/>
        <v>195005162.68871182</v>
      </c>
      <c r="U217" s="42">
        <f t="shared" si="54"/>
        <v>364606000.46092772</v>
      </c>
      <c r="V217" s="42">
        <f t="shared" si="54"/>
        <v>2340027889.0813117</v>
      </c>
      <c r="W217" s="42">
        <f t="shared" si="54"/>
        <v>1082530003.9641073</v>
      </c>
      <c r="X217" s="42">
        <f t="shared" si="54"/>
        <v>106566021.40984911</v>
      </c>
      <c r="Y217" s="42">
        <f t="shared" si="54"/>
        <v>115267593.66298258</v>
      </c>
      <c r="Z217" s="42">
        <f t="shared" si="54"/>
        <v>236371693.22831628</v>
      </c>
      <c r="AC217" s="42">
        <f t="shared" si="55"/>
        <v>138447414.04065463</v>
      </c>
      <c r="AD217" s="42">
        <f t="shared" si="55"/>
        <v>186791827.46772957</v>
      </c>
      <c r="AE217" s="42">
        <f t="shared" si="55"/>
        <v>186232946.71456462</v>
      </c>
      <c r="AF217" s="42">
        <f t="shared" si="55"/>
        <v>620583319.95626152</v>
      </c>
      <c r="AG217" s="42">
        <f t="shared" si="55"/>
        <v>628837129.65323007</v>
      </c>
      <c r="AH217" s="42">
        <f t="shared" si="55"/>
        <v>7171241008.4984455</v>
      </c>
      <c r="AI217" s="42">
        <f t="shared" si="55"/>
        <v>1174931293.2782688</v>
      </c>
      <c r="AJ217" s="42">
        <f t="shared" si="55"/>
        <v>128655237.88847277</v>
      </c>
      <c r="AK217" s="42">
        <f t="shared" si="55"/>
        <v>130015084.53403148</v>
      </c>
      <c r="AL217" s="42">
        <f t="shared" si="55"/>
        <v>408515095.44790757</v>
      </c>
    </row>
    <row r="218" spans="4:38">
      <c r="D218" s="42">
        <f t="shared" si="47"/>
        <v>1.125</v>
      </c>
      <c r="E218" s="42">
        <f t="shared" si="53"/>
        <v>92217897.39770788</v>
      </c>
      <c r="F218" s="42">
        <f t="shared" si="53"/>
        <v>149664291.68694979</v>
      </c>
      <c r="G218" s="42">
        <f t="shared" si="53"/>
        <v>156513704.2406027</v>
      </c>
      <c r="H218" s="42">
        <f t="shared" si="53"/>
        <v>402365465.06541634</v>
      </c>
      <c r="I218" s="42">
        <f t="shared" si="53"/>
        <v>496085700.79311687</v>
      </c>
      <c r="J218" s="42">
        <f t="shared" si="53"/>
        <v>4875441910.9429512</v>
      </c>
      <c r="K218" s="42">
        <f t="shared" si="53"/>
        <v>1128327282.8595943</v>
      </c>
      <c r="L218" s="42">
        <f t="shared" si="53"/>
        <v>117506155.88901266</v>
      </c>
      <c r="M218" s="42">
        <f t="shared" si="53"/>
        <v>122566917.38188465</v>
      </c>
      <c r="N218" s="42">
        <f t="shared" si="53"/>
        <v>307041578.47685599</v>
      </c>
      <c r="Q218" s="42">
        <f t="shared" si="54"/>
        <v>52453709.510892481</v>
      </c>
      <c r="R218" s="42">
        <f t="shared" si="54"/>
        <v>114922984.02094144</v>
      </c>
      <c r="S218" s="42">
        <f t="shared" si="54"/>
        <v>130603271.02052656</v>
      </c>
      <c r="T218" s="42">
        <f t="shared" si="54"/>
        <v>188073594.28579605</v>
      </c>
      <c r="U218" s="42">
        <f t="shared" si="54"/>
        <v>360678903.40496969</v>
      </c>
      <c r="V218" s="42">
        <f t="shared" si="54"/>
        <v>2341560087.3815136</v>
      </c>
      <c r="W218" s="42">
        <f t="shared" si="54"/>
        <v>1082061247.6339595</v>
      </c>
      <c r="X218" s="42">
        <f t="shared" si="54"/>
        <v>106465499.90577909</v>
      </c>
      <c r="Y218" s="42">
        <f t="shared" si="54"/>
        <v>115210769.34713142</v>
      </c>
      <c r="Z218" s="42">
        <f t="shared" si="54"/>
        <v>233586747.12150425</v>
      </c>
      <c r="AC218" s="42">
        <f t="shared" si="55"/>
        <v>131982085.28452349</v>
      </c>
      <c r="AD218" s="42">
        <f t="shared" si="55"/>
        <v>185043900.96469361</v>
      </c>
      <c r="AE218" s="42">
        <f t="shared" si="55"/>
        <v>182435514.16681671</v>
      </c>
      <c r="AF218" s="42">
        <f t="shared" si="55"/>
        <v>619566563.82323503</v>
      </c>
      <c r="AG218" s="42">
        <f t="shared" si="55"/>
        <v>627945511.53841531</v>
      </c>
      <c r="AH218" s="42">
        <f t="shared" si="55"/>
        <v>7351644445.2725887</v>
      </c>
      <c r="AI218" s="42">
        <f t="shared" si="55"/>
        <v>1165880432.1765494</v>
      </c>
      <c r="AJ218" s="42">
        <f t="shared" si="55"/>
        <v>128546811.87224603</v>
      </c>
      <c r="AK218" s="42">
        <f t="shared" si="55"/>
        <v>129929479.07262875</v>
      </c>
      <c r="AL218" s="42">
        <f t="shared" si="55"/>
        <v>418747595.40526879</v>
      </c>
    </row>
    <row r="219" spans="4:38">
      <c r="D219" s="42">
        <f t="shared" si="47"/>
        <v>1.325</v>
      </c>
      <c r="E219" s="42">
        <f t="shared" si="53"/>
        <v>85369262.674537718</v>
      </c>
      <c r="F219" s="42">
        <f t="shared" si="53"/>
        <v>147930890.43914789</v>
      </c>
      <c r="G219" s="42">
        <f t="shared" si="53"/>
        <v>149917126.84041849</v>
      </c>
      <c r="H219" s="42">
        <f t="shared" si="53"/>
        <v>392144221.41343594</v>
      </c>
      <c r="I219" s="42">
        <f t="shared" si="53"/>
        <v>492537294.68142253</v>
      </c>
      <c r="J219" s="42">
        <f t="shared" si="53"/>
        <v>5060825001.7478752</v>
      </c>
      <c r="K219" s="42">
        <f t="shared" si="53"/>
        <v>1126077841.9046352</v>
      </c>
      <c r="L219" s="42">
        <f t="shared" si="53"/>
        <v>116923241.36423022</v>
      </c>
      <c r="M219" s="42">
        <f t="shared" si="53"/>
        <v>122151891.43459663</v>
      </c>
      <c r="N219" s="42">
        <f t="shared" si="53"/>
        <v>310280068.64257663</v>
      </c>
      <c r="Q219" s="42">
        <f t="shared" si="54"/>
        <v>48737467.918024421</v>
      </c>
      <c r="R219" s="42">
        <f t="shared" si="54"/>
        <v>114874639.28348455</v>
      </c>
      <c r="S219" s="42">
        <f t="shared" si="54"/>
        <v>123303645.88085458</v>
      </c>
      <c r="T219" s="42">
        <f t="shared" si="54"/>
        <v>177348088.94943589</v>
      </c>
      <c r="U219" s="42">
        <f t="shared" si="54"/>
        <v>353626561.77504253</v>
      </c>
      <c r="V219" s="42">
        <f t="shared" si="54"/>
        <v>2350168484.7288008</v>
      </c>
      <c r="W219" s="42">
        <f t="shared" si="54"/>
        <v>1079447144.5361483</v>
      </c>
      <c r="X219" s="42">
        <f t="shared" si="54"/>
        <v>105904915.96359596</v>
      </c>
      <c r="Y219" s="42">
        <f t="shared" si="54"/>
        <v>114893275.48085113</v>
      </c>
      <c r="Z219" s="42">
        <f t="shared" si="54"/>
        <v>228497663.22419757</v>
      </c>
      <c r="AC219" s="42">
        <f t="shared" si="55"/>
        <v>122001057.43105105</v>
      </c>
      <c r="AD219" s="42">
        <f t="shared" si="55"/>
        <v>182513348.02631795</v>
      </c>
      <c r="AE219" s="42">
        <f t="shared" si="55"/>
        <v>176604359.1936385</v>
      </c>
      <c r="AF219" s="42">
        <f t="shared" si="55"/>
        <v>613896442.29928482</v>
      </c>
      <c r="AG219" s="42">
        <f t="shared" si="55"/>
        <v>622973244.4433496</v>
      </c>
      <c r="AH219" s="42">
        <f t="shared" si="55"/>
        <v>7630790218.8329868</v>
      </c>
      <c r="AI219" s="42">
        <f t="shared" si="55"/>
        <v>1151875656.7199144</v>
      </c>
      <c r="AJ219" s="42">
        <f t="shared" si="55"/>
        <v>127941566.7648645</v>
      </c>
      <c r="AK219" s="42">
        <f t="shared" si="55"/>
        <v>129452084.98224527</v>
      </c>
      <c r="AL219" s="42">
        <f t="shared" si="55"/>
        <v>434580770.02283716</v>
      </c>
    </row>
    <row r="220" spans="4:38">
      <c r="D220" s="42">
        <f t="shared" si="47"/>
        <v>1.5249999999999999</v>
      </c>
      <c r="E220" s="42">
        <f t="shared" si="53"/>
        <v>78833784.005519763</v>
      </c>
      <c r="F220" s="42">
        <f t="shared" si="53"/>
        <v>146405145.28047144</v>
      </c>
      <c r="G220" s="42">
        <f t="shared" si="53"/>
        <v>143596845.87584421</v>
      </c>
      <c r="H220" s="42">
        <f t="shared" si="53"/>
        <v>380198224.26934302</v>
      </c>
      <c r="I220" s="42">
        <f t="shared" si="53"/>
        <v>486100775.93178535</v>
      </c>
      <c r="J220" s="42">
        <f t="shared" si="53"/>
        <v>5238443355.765173</v>
      </c>
      <c r="K220" s="42">
        <f t="shared" si="53"/>
        <v>1122001195.0699022</v>
      </c>
      <c r="L220" s="42">
        <f t="shared" si="53"/>
        <v>115866112.06037293</v>
      </c>
      <c r="M220" s="42">
        <f t="shared" si="53"/>
        <v>121399742.67931929</v>
      </c>
      <c r="N220" s="42">
        <f t="shared" si="53"/>
        <v>313382915.24114805</v>
      </c>
      <c r="Q220" s="42">
        <f t="shared" si="54"/>
        <v>45203385.014982328</v>
      </c>
      <c r="R220" s="42">
        <f t="shared" si="54"/>
        <v>114783321.44606596</v>
      </c>
      <c r="S220" s="42">
        <f t="shared" si="54"/>
        <v>116309764.20253001</v>
      </c>
      <c r="T220" s="42">
        <f t="shared" si="54"/>
        <v>167071819.43868262</v>
      </c>
      <c r="U220" s="42">
        <f t="shared" si="54"/>
        <v>345705782.84967458</v>
      </c>
      <c r="V220" s="42">
        <f t="shared" si="54"/>
        <v>2365923019.7114277</v>
      </c>
      <c r="W220" s="42">
        <f t="shared" si="54"/>
        <v>1074709622.9328995</v>
      </c>
      <c r="X220" s="42">
        <f t="shared" si="54"/>
        <v>104888954.44817978</v>
      </c>
      <c r="Y220" s="42">
        <f t="shared" si="54"/>
        <v>114316432.36595969</v>
      </c>
      <c r="Z220" s="42">
        <f t="shared" si="54"/>
        <v>222699831.86443797</v>
      </c>
      <c r="AC220" s="42">
        <f t="shared" si="55"/>
        <v>112464182.99605718</v>
      </c>
      <c r="AD220" s="42">
        <f t="shared" si="55"/>
        <v>180285947.47529283</v>
      </c>
      <c r="AE220" s="42">
        <f t="shared" si="55"/>
        <v>171068146.17599139</v>
      </c>
      <c r="AF220" s="42">
        <f t="shared" si="55"/>
        <v>603620518.89165044</v>
      </c>
      <c r="AG220" s="42">
        <f t="shared" si="55"/>
        <v>613962037.96119821</v>
      </c>
      <c r="AH220" s="42">
        <f t="shared" si="55"/>
        <v>7898244022.8201694</v>
      </c>
      <c r="AI220" s="42">
        <f t="shared" si="55"/>
        <v>1138457468.7169602</v>
      </c>
      <c r="AJ220" s="42">
        <f t="shared" si="55"/>
        <v>126843269.67256625</v>
      </c>
      <c r="AK220" s="42">
        <f t="shared" si="55"/>
        <v>128586906.8573471</v>
      </c>
      <c r="AL220" s="42">
        <f t="shared" si="55"/>
        <v>449750775.02291369</v>
      </c>
    </row>
    <row r="221" spans="4:38">
      <c r="D221" s="42">
        <f t="shared" ref="D221:D284" si="56">D117</f>
        <v>1.7249999999999999</v>
      </c>
      <c r="E221" s="42">
        <f t="shared" si="53"/>
        <v>72607742.577971429</v>
      </c>
      <c r="F221" s="42">
        <f t="shared" si="53"/>
        <v>145067961.39812702</v>
      </c>
      <c r="G221" s="42">
        <f t="shared" si="53"/>
        <v>137552861.34687969</v>
      </c>
      <c r="H221" s="42">
        <f t="shared" si="53"/>
        <v>366715731.29056931</v>
      </c>
      <c r="I221" s="42">
        <f t="shared" si="53"/>
        <v>477035565.05729115</v>
      </c>
      <c r="J221" s="42">
        <f t="shared" si="53"/>
        <v>5408296972.9948273</v>
      </c>
      <c r="K221" s="42">
        <f t="shared" si="53"/>
        <v>1116265361.2868695</v>
      </c>
      <c r="L221" s="42">
        <f t="shared" si="53"/>
        <v>114377608.59359491</v>
      </c>
      <c r="M221" s="42">
        <f t="shared" si="53"/>
        <v>120341470.91448793</v>
      </c>
      <c r="N221" s="42">
        <f t="shared" si="53"/>
        <v>316350118.27256626</v>
      </c>
      <c r="Q221" s="42">
        <f t="shared" si="54"/>
        <v>41847713.379582644</v>
      </c>
      <c r="R221" s="42">
        <f t="shared" si="54"/>
        <v>114649030.50868562</v>
      </c>
      <c r="S221" s="42">
        <f t="shared" si="54"/>
        <v>109621625.98555312</v>
      </c>
      <c r="T221" s="42">
        <f t="shared" si="54"/>
        <v>157244785.75353605</v>
      </c>
      <c r="U221" s="42">
        <f t="shared" si="54"/>
        <v>337005717.97879976</v>
      </c>
      <c r="V221" s="42">
        <f t="shared" si="54"/>
        <v>2388330479.8622837</v>
      </c>
      <c r="W221" s="42">
        <f t="shared" si="54"/>
        <v>1068043939.6982741</v>
      </c>
      <c r="X221" s="42">
        <f t="shared" si="54"/>
        <v>103459468.90842861</v>
      </c>
      <c r="Y221" s="42">
        <f t="shared" si="54"/>
        <v>113502539.70731373</v>
      </c>
      <c r="Z221" s="42">
        <f t="shared" si="54"/>
        <v>216273868.86733925</v>
      </c>
      <c r="AC221" s="42">
        <f t="shared" si="55"/>
        <v>103367771.77636023</v>
      </c>
      <c r="AD221" s="42">
        <f t="shared" si="55"/>
        <v>178333823.23002303</v>
      </c>
      <c r="AE221" s="42">
        <f t="shared" si="55"/>
        <v>165819706.038746</v>
      </c>
      <c r="AF221" s="42">
        <f t="shared" si="55"/>
        <v>589162315.61262739</v>
      </c>
      <c r="AG221" s="42">
        <f t="shared" si="55"/>
        <v>601283288.81721532</v>
      </c>
      <c r="AH221" s="42">
        <f t="shared" si="55"/>
        <v>8154005857.2341385</v>
      </c>
      <c r="AI221" s="42">
        <f t="shared" si="55"/>
        <v>1125625868.1676865</v>
      </c>
      <c r="AJ221" s="42">
        <f t="shared" si="55"/>
        <v>125295748.27876118</v>
      </c>
      <c r="AK221" s="42">
        <f t="shared" si="55"/>
        <v>127369602.99995837</v>
      </c>
      <c r="AL221" s="42">
        <f t="shared" si="55"/>
        <v>464257610.40550214</v>
      </c>
    </row>
    <row r="222" spans="4:38">
      <c r="D222" s="42">
        <f t="shared" si="56"/>
        <v>2</v>
      </c>
      <c r="E222" s="42">
        <f t="shared" si="53"/>
        <v>64545357.471617572</v>
      </c>
      <c r="F222" s="42">
        <f t="shared" si="53"/>
        <v>143502143.23877436</v>
      </c>
      <c r="G222" s="42">
        <f t="shared" si="53"/>
        <v>129693522.89332277</v>
      </c>
      <c r="H222" s="42">
        <f t="shared" si="53"/>
        <v>346014306.97800153</v>
      </c>
      <c r="I222" s="42">
        <f t="shared" si="53"/>
        <v>460755271.93334067</v>
      </c>
      <c r="J222" s="42">
        <f t="shared" si="53"/>
        <v>5629167337.3995485</v>
      </c>
      <c r="K222" s="42">
        <f t="shared" si="53"/>
        <v>1105978084.9841683</v>
      </c>
      <c r="L222" s="42">
        <f t="shared" si="53"/>
        <v>111705257.73163962</v>
      </c>
      <c r="M222" s="42">
        <f t="shared" si="53"/>
        <v>118443449.72698942</v>
      </c>
      <c r="N222" s="42">
        <f t="shared" si="53"/>
        <v>320208541.92878056</v>
      </c>
      <c r="Q222" s="42">
        <f t="shared" si="54"/>
        <v>37518093.336347565</v>
      </c>
      <c r="R222" s="42">
        <f t="shared" si="54"/>
        <v>114394213.45500652</v>
      </c>
      <c r="S222" s="42">
        <f t="shared" si="54"/>
        <v>100924657.68269138</v>
      </c>
      <c r="T222" s="42">
        <f t="shared" si="54"/>
        <v>144466132.30795795</v>
      </c>
      <c r="U222" s="42">
        <f t="shared" si="54"/>
        <v>323934464.31684327</v>
      </c>
      <c r="V222" s="42">
        <f t="shared" si="54"/>
        <v>2429097728.0294399</v>
      </c>
      <c r="W222" s="42">
        <f t="shared" si="54"/>
        <v>1056088968.9347017</v>
      </c>
      <c r="X222" s="42">
        <f t="shared" si="54"/>
        <v>100895600.46782216</v>
      </c>
      <c r="Y222" s="42">
        <f t="shared" si="54"/>
        <v>112037342.48495474</v>
      </c>
      <c r="Z222" s="42">
        <f t="shared" si="54"/>
        <v>206560632.90004447</v>
      </c>
      <c r="AC222" s="42">
        <f t="shared" si="55"/>
        <v>91572621.606887385</v>
      </c>
      <c r="AD222" s="42">
        <f t="shared" si="55"/>
        <v>176047921.01947775</v>
      </c>
      <c r="AE222" s="42">
        <f t="shared" si="55"/>
        <v>159059811.03139457</v>
      </c>
      <c r="AF222" s="42">
        <f t="shared" si="55"/>
        <v>563231380.79162574</v>
      </c>
      <c r="AG222" s="42">
        <f t="shared" si="55"/>
        <v>578543823.10908592</v>
      </c>
      <c r="AH222" s="42">
        <f t="shared" si="55"/>
        <v>8486587585.4845772</v>
      </c>
      <c r="AI222" s="42">
        <f t="shared" si="55"/>
        <v>1108940204.7391486</v>
      </c>
      <c r="AJ222" s="42">
        <f t="shared" si="55"/>
        <v>122514914.9954572</v>
      </c>
      <c r="AK222" s="42">
        <f t="shared" si="55"/>
        <v>125186356.13489991</v>
      </c>
      <c r="AL222" s="42">
        <f t="shared" si="55"/>
        <v>483121677.41550297</v>
      </c>
    </row>
    <row r="223" spans="4:38">
      <c r="D223" s="42">
        <f t="shared" si="56"/>
        <v>2.25</v>
      </c>
      <c r="E223" s="42">
        <f t="shared" si="53"/>
        <v>57709350.860327378</v>
      </c>
      <c r="F223" s="42">
        <f t="shared" si="53"/>
        <v>142314933.19857612</v>
      </c>
      <c r="G223" s="42">
        <f t="shared" si="53"/>
        <v>123001968.59339771</v>
      </c>
      <c r="H223" s="42">
        <f t="shared" si="53"/>
        <v>325394690.69629276</v>
      </c>
      <c r="I223" s="42">
        <f t="shared" si="53"/>
        <v>442635401.59134918</v>
      </c>
      <c r="J223" s="42">
        <f t="shared" si="53"/>
        <v>5817219556.4752359</v>
      </c>
      <c r="K223" s="42">
        <f t="shared" si="53"/>
        <v>1094547109.503068</v>
      </c>
      <c r="L223" s="42">
        <f t="shared" si="53"/>
        <v>108732123.85480647</v>
      </c>
      <c r="M223" s="42">
        <f t="shared" si="53"/>
        <v>116334413.96101065</v>
      </c>
      <c r="N223" s="42">
        <f t="shared" si="53"/>
        <v>323493659.57070887</v>
      </c>
      <c r="Q223" s="42">
        <f t="shared" si="54"/>
        <v>33860435.500653401</v>
      </c>
      <c r="R223" s="42">
        <f t="shared" si="54"/>
        <v>114092058.84590095</v>
      </c>
      <c r="S223" s="42">
        <f t="shared" si="54"/>
        <v>93519933.228181332</v>
      </c>
      <c r="T223" s="42">
        <f t="shared" si="54"/>
        <v>133586202.1565457</v>
      </c>
      <c r="U223" s="42">
        <f t="shared" si="54"/>
        <v>311114272.94947267</v>
      </c>
      <c r="V223" s="42">
        <f t="shared" si="54"/>
        <v>2475185739.1055079</v>
      </c>
      <c r="W223" s="42">
        <f t="shared" si="54"/>
        <v>1042804891.2396394</v>
      </c>
      <c r="X223" s="42">
        <f t="shared" si="54"/>
        <v>98046593.740811452</v>
      </c>
      <c r="Y223" s="42">
        <f t="shared" si="54"/>
        <v>110401801.66001585</v>
      </c>
      <c r="Z223" s="42">
        <f t="shared" si="54"/>
        <v>197008497.37232387</v>
      </c>
      <c r="AC223" s="42">
        <f t="shared" si="55"/>
        <v>81558266.220001549</v>
      </c>
      <c r="AD223" s="42">
        <f t="shared" si="55"/>
        <v>174314740.1650725</v>
      </c>
      <c r="AE223" s="42">
        <f t="shared" si="55"/>
        <v>153359135.19998246</v>
      </c>
      <c r="AF223" s="42">
        <f t="shared" si="55"/>
        <v>534417545.97093111</v>
      </c>
      <c r="AG223" s="42">
        <f t="shared" si="55"/>
        <v>553276272.46551526</v>
      </c>
      <c r="AH223" s="42">
        <f t="shared" si="55"/>
        <v>8769752473.5857582</v>
      </c>
      <c r="AI223" s="42">
        <f t="shared" si="55"/>
        <v>1094733789.8453093</v>
      </c>
      <c r="AJ223" s="42">
        <f t="shared" si="55"/>
        <v>119417653.9688015</v>
      </c>
      <c r="AK223" s="42">
        <f t="shared" si="55"/>
        <v>122760384.41514397</v>
      </c>
      <c r="AL223" s="42">
        <f t="shared" si="55"/>
        <v>499182816.58908272</v>
      </c>
    </row>
    <row r="224" spans="4:38">
      <c r="D224" s="42">
        <f t="shared" si="56"/>
        <v>2.5</v>
      </c>
      <c r="E224" s="42">
        <f t="shared" si="53"/>
        <v>51335776.351374507</v>
      </c>
      <c r="F224" s="42">
        <f t="shared" si="53"/>
        <v>141314195.93956083</v>
      </c>
      <c r="G224" s="42">
        <f t="shared" si="53"/>
        <v>116742127.47411315</v>
      </c>
      <c r="H224" s="42">
        <f t="shared" si="53"/>
        <v>303440602.81068921</v>
      </c>
      <c r="I224" s="42">
        <f t="shared" si="53"/>
        <v>421877573.80418515</v>
      </c>
      <c r="J224" s="42">
        <f t="shared" si="53"/>
        <v>5993139374.3202333</v>
      </c>
      <c r="K224" s="42">
        <f t="shared" si="53"/>
        <v>1081475324.144299</v>
      </c>
      <c r="L224" s="42">
        <f t="shared" si="53"/>
        <v>105327619.77584305</v>
      </c>
      <c r="M224" s="42">
        <f t="shared" si="53"/>
        <v>113922645.78843182</v>
      </c>
      <c r="N224" s="42">
        <f t="shared" si="53"/>
        <v>326566834.13896382</v>
      </c>
      <c r="Q224" s="42">
        <f t="shared" si="54"/>
        <v>30460319.637187123</v>
      </c>
      <c r="R224" s="42">
        <f t="shared" si="54"/>
        <v>113722758.76810509</v>
      </c>
      <c r="S224" s="42">
        <f t="shared" si="54"/>
        <v>86592932.932026625</v>
      </c>
      <c r="T224" s="42">
        <f t="shared" si="54"/>
        <v>123408202.98264372</v>
      </c>
      <c r="U224" s="42">
        <f t="shared" si="54"/>
        <v>297581406.11025715</v>
      </c>
      <c r="V224" s="42">
        <f t="shared" si="54"/>
        <v>2528875359.517715</v>
      </c>
      <c r="W224" s="42">
        <f t="shared" si="54"/>
        <v>1027614008.1338022</v>
      </c>
      <c r="X224" s="42">
        <f t="shared" si="54"/>
        <v>94788516.84258157</v>
      </c>
      <c r="Y224" s="42">
        <f t="shared" si="54"/>
        <v>108522177.84500068</v>
      </c>
      <c r="Z224" s="42">
        <f t="shared" si="54"/>
        <v>186931519.23319</v>
      </c>
      <c r="AC224" s="42">
        <f t="shared" si="55"/>
        <v>72211233.065561667</v>
      </c>
      <c r="AD224" s="42">
        <f t="shared" si="55"/>
        <v>172853786.66999763</v>
      </c>
      <c r="AE224" s="42">
        <f t="shared" si="55"/>
        <v>148067498.4045983</v>
      </c>
      <c r="AF224" s="42">
        <f t="shared" si="55"/>
        <v>501467753.99894047</v>
      </c>
      <c r="AG224" s="42">
        <f t="shared" si="55"/>
        <v>524381800.67693299</v>
      </c>
      <c r="AH224" s="42">
        <f t="shared" si="55"/>
        <v>9034648659.2288055</v>
      </c>
      <c r="AI224" s="42">
        <f t="shared" si="55"/>
        <v>1081443917.8478475</v>
      </c>
      <c r="AJ224" s="42">
        <f t="shared" si="55"/>
        <v>115866722.70910451</v>
      </c>
      <c r="AK224" s="42">
        <f t="shared" si="55"/>
        <v>119986187.08968145</v>
      </c>
      <c r="AL224" s="42">
        <f t="shared" si="55"/>
        <v>514207753.23533499</v>
      </c>
    </row>
    <row r="225" spans="4:38">
      <c r="D225" s="42">
        <f t="shared" si="56"/>
        <v>2.75</v>
      </c>
      <c r="E225" s="42">
        <f t="shared" si="53"/>
        <v>45417370.638737939</v>
      </c>
      <c r="F225" s="42">
        <f t="shared" si="53"/>
        <v>140462636.90549207</v>
      </c>
      <c r="G225" s="42">
        <f t="shared" si="53"/>
        <v>110913999.5354687</v>
      </c>
      <c r="H225" s="42">
        <f t="shared" si="53"/>
        <v>280519734.05835921</v>
      </c>
      <c r="I225" s="42">
        <f t="shared" si="53"/>
        <v>398988469.26148003</v>
      </c>
      <c r="J225" s="42">
        <f t="shared" si="53"/>
        <v>6156926790.9345398</v>
      </c>
      <c r="K225" s="42">
        <f t="shared" si="53"/>
        <v>1067090890.8833953</v>
      </c>
      <c r="L225" s="42">
        <f t="shared" si="53"/>
        <v>101575418.57317474</v>
      </c>
      <c r="M225" s="42">
        <f t="shared" si="53"/>
        <v>111268691.69057344</v>
      </c>
      <c r="N225" s="42">
        <f t="shared" si="53"/>
        <v>329428065.63354725</v>
      </c>
      <c r="Q225" s="42">
        <f t="shared" si="54"/>
        <v>27310426.561996363</v>
      </c>
      <c r="R225" s="42">
        <f t="shared" si="54"/>
        <v>113286313.22161916</v>
      </c>
      <c r="S225" s="42">
        <f t="shared" si="54"/>
        <v>80143656.794227511</v>
      </c>
      <c r="T225" s="42">
        <f t="shared" si="54"/>
        <v>113932134.78625242</v>
      </c>
      <c r="U225" s="42">
        <f t="shared" si="54"/>
        <v>283509987.52954602</v>
      </c>
      <c r="V225" s="42">
        <f t="shared" si="54"/>
        <v>2589203283.6663227</v>
      </c>
      <c r="W225" s="42">
        <f t="shared" si="54"/>
        <v>1010897680.6993449</v>
      </c>
      <c r="X225" s="42">
        <f t="shared" si="54"/>
        <v>91203114.985823601</v>
      </c>
      <c r="Y225" s="42">
        <f t="shared" si="54"/>
        <v>106442025.15095803</v>
      </c>
      <c r="Z225" s="42">
        <f t="shared" si="54"/>
        <v>176487151.26606706</v>
      </c>
      <c r="AC225" s="42">
        <f t="shared" si="55"/>
        <v>63524314.715479717</v>
      </c>
      <c r="AD225" s="42">
        <f t="shared" si="55"/>
        <v>171610615.06238753</v>
      </c>
      <c r="AE225" s="42">
        <f t="shared" si="55"/>
        <v>143170898.54538083</v>
      </c>
      <c r="AF225" s="42">
        <f t="shared" si="55"/>
        <v>465209196.3059122</v>
      </c>
      <c r="AG225" s="42">
        <f t="shared" si="55"/>
        <v>492585791.97234213</v>
      </c>
      <c r="AH225" s="42">
        <f t="shared" si="55"/>
        <v>9281276142.4136963</v>
      </c>
      <c r="AI225" s="42">
        <f t="shared" si="55"/>
        <v>1069070588.7467633</v>
      </c>
      <c r="AJ225" s="42">
        <f t="shared" si="55"/>
        <v>111947722.16052581</v>
      </c>
      <c r="AK225" s="42">
        <f t="shared" si="55"/>
        <v>116933409.27965373</v>
      </c>
      <c r="AL225" s="42">
        <f t="shared" si="55"/>
        <v>528196487.3542577</v>
      </c>
    </row>
    <row r="226" spans="4:38">
      <c r="D226" s="42">
        <f t="shared" si="56"/>
        <v>3</v>
      </c>
      <c r="E226" s="42">
        <f t="shared" si="53"/>
        <v>39946870.416397892</v>
      </c>
      <c r="F226" s="42">
        <f t="shared" si="53"/>
        <v>139722961.54013294</v>
      </c>
      <c r="G226" s="42">
        <f t="shared" si="53"/>
        <v>105517584.7774647</v>
      </c>
      <c r="H226" s="42">
        <f t="shared" si="53"/>
        <v>256999775.17647684</v>
      </c>
      <c r="I226" s="42">
        <f t="shared" si="53"/>
        <v>374474768.65285784</v>
      </c>
      <c r="J226" s="42">
        <f t="shared" si="53"/>
        <v>6308581806.3181553</v>
      </c>
      <c r="K226" s="42">
        <f t="shared" si="53"/>
        <v>1051721971.6958882</v>
      </c>
      <c r="L226" s="42">
        <f t="shared" si="53"/>
        <v>97559193.325226992</v>
      </c>
      <c r="M226" s="42">
        <f t="shared" si="53"/>
        <v>108433098.14875482</v>
      </c>
      <c r="N226" s="42">
        <f t="shared" si="53"/>
        <v>332077354.05445731</v>
      </c>
      <c r="Q226" s="42">
        <f t="shared" si="54"/>
        <v>24403437.091128327</v>
      </c>
      <c r="R226" s="42">
        <f t="shared" si="54"/>
        <v>112782722.20644295</v>
      </c>
      <c r="S226" s="42">
        <f t="shared" si="54"/>
        <v>74172104.814783931</v>
      </c>
      <c r="T226" s="42">
        <f t="shared" si="54"/>
        <v>105157997.56737158</v>
      </c>
      <c r="U226" s="42">
        <f t="shared" si="54"/>
        <v>269074140.93768287</v>
      </c>
      <c r="V226" s="42">
        <f t="shared" si="54"/>
        <v>2655206205.9515896</v>
      </c>
      <c r="W226" s="42">
        <f t="shared" si="54"/>
        <v>993037270.01842368</v>
      </c>
      <c r="X226" s="42">
        <f t="shared" si="54"/>
        <v>87372133.383228332</v>
      </c>
      <c r="Y226" s="42">
        <f t="shared" si="54"/>
        <v>104204897.68893604</v>
      </c>
      <c r="Z226" s="42">
        <f t="shared" si="54"/>
        <v>165832846.25437874</v>
      </c>
      <c r="AC226" s="42">
        <f t="shared" si="55"/>
        <v>55490303.741667271</v>
      </c>
      <c r="AD226" s="42">
        <f t="shared" si="55"/>
        <v>170530779.87037566</v>
      </c>
      <c r="AE226" s="42">
        <f t="shared" si="55"/>
        <v>138655333.52246773</v>
      </c>
      <c r="AF226" s="42">
        <f t="shared" si="55"/>
        <v>426469064.32210851</v>
      </c>
      <c r="AG226" s="42">
        <f t="shared" si="55"/>
        <v>458613630.5807457</v>
      </c>
      <c r="AH226" s="42">
        <f t="shared" si="55"/>
        <v>9509634923.1404724</v>
      </c>
      <c r="AI226" s="42">
        <f t="shared" si="55"/>
        <v>1057613802.5420544</v>
      </c>
      <c r="AJ226" s="42">
        <f t="shared" si="55"/>
        <v>107746253.26722547</v>
      </c>
      <c r="AK226" s="42">
        <f t="shared" si="55"/>
        <v>113671696.10620192</v>
      </c>
      <c r="AL226" s="42">
        <f t="shared" si="55"/>
        <v>541149018.94585502</v>
      </c>
    </row>
    <row r="227" spans="4:38">
      <c r="D227" s="42">
        <f t="shared" si="56"/>
        <v>3.25</v>
      </c>
      <c r="E227" s="42">
        <f t="shared" si="53"/>
        <v>34917012.378333338</v>
      </c>
      <c r="F227" s="42">
        <f t="shared" si="53"/>
        <v>139057875.28724706</v>
      </c>
      <c r="G227" s="42">
        <f t="shared" si="53"/>
        <v>100552883.20010102</v>
      </c>
      <c r="H227" s="42">
        <f t="shared" si="53"/>
        <v>233248416.90220651</v>
      </c>
      <c r="I227" s="42">
        <f t="shared" si="53"/>
        <v>348843152.66794372</v>
      </c>
      <c r="J227" s="42">
        <f t="shared" si="53"/>
        <v>6448104420.4710989</v>
      </c>
      <c r="K227" s="42">
        <f t="shared" si="53"/>
        <v>1035696728.5573121</v>
      </c>
      <c r="L227" s="42">
        <f t="shared" si="53"/>
        <v>93362617.110424936</v>
      </c>
      <c r="M227" s="42">
        <f t="shared" si="53"/>
        <v>105476411.64429657</v>
      </c>
      <c r="N227" s="42">
        <f t="shared" si="53"/>
        <v>334514699.40169394</v>
      </c>
      <c r="Q227" s="42">
        <f t="shared" si="54"/>
        <v>21732032.040630035</v>
      </c>
      <c r="R227" s="42">
        <f t="shared" si="54"/>
        <v>112211985.72257669</v>
      </c>
      <c r="S227" s="42">
        <f t="shared" si="54"/>
        <v>68678276.993695736</v>
      </c>
      <c r="T227" s="42">
        <f t="shared" si="54"/>
        <v>97085791.326001108</v>
      </c>
      <c r="U227" s="42">
        <f t="shared" si="54"/>
        <v>254447990.0650169</v>
      </c>
      <c r="V227" s="42">
        <f t="shared" si="54"/>
        <v>2725920820.773778</v>
      </c>
      <c r="W227" s="42">
        <f t="shared" si="54"/>
        <v>974414137.17319155</v>
      </c>
      <c r="X227" s="42">
        <f t="shared" si="54"/>
        <v>83377317.247487202</v>
      </c>
      <c r="Y227" s="42">
        <f t="shared" si="54"/>
        <v>101854349.56998324</v>
      </c>
      <c r="Z227" s="42">
        <f t="shared" si="54"/>
        <v>155126056.98154888</v>
      </c>
      <c r="AC227" s="42">
        <f t="shared" si="55"/>
        <v>48101992.716036446</v>
      </c>
      <c r="AD227" s="42">
        <f t="shared" si="55"/>
        <v>169559835.62209618</v>
      </c>
      <c r="AE227" s="42">
        <f t="shared" si="55"/>
        <v>134506801.23599726</v>
      </c>
      <c r="AF227" s="42">
        <f t="shared" si="55"/>
        <v>386074549.47778422</v>
      </c>
      <c r="AG227" s="42">
        <f t="shared" si="55"/>
        <v>423190700.73114514</v>
      </c>
      <c r="AH227" s="42">
        <f t="shared" si="55"/>
        <v>9719725001.4090729</v>
      </c>
      <c r="AI227" s="42">
        <f t="shared" si="55"/>
        <v>1047073559.2337232</v>
      </c>
      <c r="AJ227" s="42">
        <f t="shared" si="55"/>
        <v>103347916.97336283</v>
      </c>
      <c r="AK227" s="42">
        <f t="shared" si="55"/>
        <v>110270692.69046745</v>
      </c>
      <c r="AL227" s="42">
        <f t="shared" si="55"/>
        <v>553065348.01012278</v>
      </c>
    </row>
    <row r="228" spans="4:38">
      <c r="D228" s="42">
        <f t="shared" si="56"/>
        <v>3.5</v>
      </c>
      <c r="E228" s="42">
        <f t="shared" si="53"/>
        <v>30320533.218523882</v>
      </c>
      <c r="F228" s="42">
        <f t="shared" si="53"/>
        <v>138430083.59059763</v>
      </c>
      <c r="G228" s="42">
        <f t="shared" si="53"/>
        <v>96019894.803377658</v>
      </c>
      <c r="H228" s="42">
        <f t="shared" si="53"/>
        <v>209633349.97272021</v>
      </c>
      <c r="I228" s="42">
        <f t="shared" si="53"/>
        <v>322600301.99636739</v>
      </c>
      <c r="J228" s="42">
        <f t="shared" si="53"/>
        <v>6575494633.3933334</v>
      </c>
      <c r="K228" s="42">
        <f t="shared" si="53"/>
        <v>1019343323.4432038</v>
      </c>
      <c r="L228" s="42">
        <f t="shared" si="53"/>
        <v>89069363.00719443</v>
      </c>
      <c r="M228" s="42">
        <f t="shared" si="53"/>
        <v>102459178.6585182</v>
      </c>
      <c r="N228" s="42">
        <f t="shared" si="53"/>
        <v>336740101.67525899</v>
      </c>
      <c r="Q228" s="42">
        <f t="shared" si="54"/>
        <v>19288892.226549126</v>
      </c>
      <c r="R228" s="42">
        <f t="shared" si="54"/>
        <v>111574103.77002016</v>
      </c>
      <c r="S228" s="42">
        <f t="shared" si="54"/>
        <v>63662173.330962911</v>
      </c>
      <c r="T228" s="42">
        <f t="shared" si="54"/>
        <v>89715516.06214115</v>
      </c>
      <c r="U228" s="42">
        <f t="shared" si="54"/>
        <v>239805658.64189556</v>
      </c>
      <c r="V228" s="42">
        <f t="shared" si="54"/>
        <v>2800383822.5331273</v>
      </c>
      <c r="W228" s="42">
        <f t="shared" si="54"/>
        <v>955409643.24580693</v>
      </c>
      <c r="X228" s="42">
        <f t="shared" si="54"/>
        <v>79300411.791291073</v>
      </c>
      <c r="Y228" s="42">
        <f t="shared" si="54"/>
        <v>99433934.905148014</v>
      </c>
      <c r="Z228" s="42">
        <f t="shared" si="54"/>
        <v>144524236.23100191</v>
      </c>
      <c r="AC228" s="42">
        <f t="shared" si="55"/>
        <v>41352174.210498638</v>
      </c>
      <c r="AD228" s="42">
        <f t="shared" si="55"/>
        <v>168643336.84568286</v>
      </c>
      <c r="AE228" s="42">
        <f t="shared" si="55"/>
        <v>130711299.58610758</v>
      </c>
      <c r="AF228" s="42">
        <f t="shared" si="55"/>
        <v>344852843.20320344</v>
      </c>
      <c r="AG228" s="42">
        <f t="shared" si="55"/>
        <v>387042386.65254128</v>
      </c>
      <c r="AH228" s="42">
        <f t="shared" si="55"/>
        <v>9911546377.2195587</v>
      </c>
      <c r="AI228" s="42">
        <f t="shared" si="55"/>
        <v>1037449858.8217671</v>
      </c>
      <c r="AJ228" s="42">
        <f t="shared" si="55"/>
        <v>98838314.223097801</v>
      </c>
      <c r="AK228" s="42">
        <f t="shared" si="55"/>
        <v>106800044.15359163</v>
      </c>
      <c r="AL228" s="42">
        <f t="shared" si="55"/>
        <v>563945474.54706323</v>
      </c>
    </row>
    <row r="229" spans="4:38">
      <c r="D229" s="42">
        <f t="shared" si="56"/>
        <v>3.75</v>
      </c>
      <c r="E229" s="42">
        <f t="shared" si="53"/>
        <v>26150169.630949289</v>
      </c>
      <c r="F229" s="42">
        <f t="shared" si="53"/>
        <v>137802291.89394841</v>
      </c>
      <c r="G229" s="42">
        <f t="shared" si="53"/>
        <v>91918619.587294757</v>
      </c>
      <c r="H229" s="42">
        <f t="shared" ref="F229:N244" si="57">H125/$J$197*2220*$F$196*60*24</f>
        <v>186522265.12518948</v>
      </c>
      <c r="I229" s="42">
        <f t="shared" si="57"/>
        <v>296252897.32775247</v>
      </c>
      <c r="J229" s="42">
        <f t="shared" si="57"/>
        <v>6690752445.084877</v>
      </c>
      <c r="K229" s="42">
        <f t="shared" si="57"/>
        <v>1002989918.3290954</v>
      </c>
      <c r="L229" s="42">
        <f t="shared" si="57"/>
        <v>84763104.093960732</v>
      </c>
      <c r="M229" s="42">
        <f t="shared" si="57"/>
        <v>99441945.672739789</v>
      </c>
      <c r="N229" s="42">
        <f t="shared" si="57"/>
        <v>338753560.87515068</v>
      </c>
      <c r="Q229" s="42">
        <f t="shared" si="54"/>
        <v>17066698.464932535</v>
      </c>
      <c r="R229" s="42">
        <f t="shared" si="54"/>
        <v>110869076.34877355</v>
      </c>
      <c r="S229" s="42">
        <f t="shared" si="54"/>
        <v>59123793.826585829</v>
      </c>
      <c r="T229" s="42">
        <f t="shared" ref="R229:Z244" si="58">T125/$J$197*2220*$F$196*60*24</f>
        <v>83047171.775791615</v>
      </c>
      <c r="U229" s="42">
        <f t="shared" si="58"/>
        <v>225321270.39866629</v>
      </c>
      <c r="V229" s="42">
        <f t="shared" si="58"/>
        <v>2877631905.6299381</v>
      </c>
      <c r="W229" s="42">
        <f t="shared" si="58"/>
        <v>936405149.31842029</v>
      </c>
      <c r="X229" s="42">
        <f t="shared" si="58"/>
        <v>75223162.227331191</v>
      </c>
      <c r="Y229" s="42">
        <f t="shared" si="58"/>
        <v>96987207.805478692</v>
      </c>
      <c r="Z229" s="42">
        <f t="shared" si="58"/>
        <v>134184836.78616139</v>
      </c>
      <c r="AC229" s="42">
        <f t="shared" si="55"/>
        <v>35233640.796966031</v>
      </c>
      <c r="AD229" s="42">
        <f t="shared" si="55"/>
        <v>167726838.06926933</v>
      </c>
      <c r="AE229" s="42">
        <f t="shared" si="55"/>
        <v>127254826.47293669</v>
      </c>
      <c r="AF229" s="42">
        <f t="shared" ref="AD229:AL244" si="59">AF125/$J$197*2220*$F$196*60*24</f>
        <v>303631136.92862058</v>
      </c>
      <c r="AG229" s="42">
        <f t="shared" si="59"/>
        <v>350894072.57393748</v>
      </c>
      <c r="AH229" s="42">
        <f t="shared" si="59"/>
        <v>10085099050.57189</v>
      </c>
      <c r="AI229" s="42">
        <f t="shared" si="59"/>
        <v>1028742701.3061907</v>
      </c>
      <c r="AJ229" s="42">
        <f t="shared" si="59"/>
        <v>94303045.960590079</v>
      </c>
      <c r="AK229" s="42">
        <f t="shared" si="59"/>
        <v>103329395.61671579</v>
      </c>
      <c r="AL229" s="42">
        <f t="shared" si="59"/>
        <v>573789398.55667615</v>
      </c>
    </row>
    <row r="230" spans="4:38">
      <c r="D230" s="42">
        <f t="shared" si="56"/>
        <v>4</v>
      </c>
      <c r="E230" s="42">
        <f t="shared" si="53"/>
        <v>22398658.309588984</v>
      </c>
      <c r="F230" s="42">
        <f t="shared" si="57"/>
        <v>137137205.64106256</v>
      </c>
      <c r="G230" s="42">
        <f t="shared" si="57"/>
        <v>88249057.551851958</v>
      </c>
      <c r="H230" s="42">
        <f t="shared" si="57"/>
        <v>164282853.09678245</v>
      </c>
      <c r="I230" s="42">
        <f t="shared" si="57"/>
        <v>270307619.3517285</v>
      </c>
      <c r="J230" s="42">
        <f t="shared" si="57"/>
        <v>6793877855.5457478</v>
      </c>
      <c r="K230" s="42">
        <f t="shared" si="57"/>
        <v>986964675.19052148</v>
      </c>
      <c r="L230" s="42">
        <f t="shared" si="57"/>
        <v>80527513.449149132</v>
      </c>
      <c r="M230" s="42">
        <f t="shared" si="57"/>
        <v>96485259.168281525</v>
      </c>
      <c r="N230" s="42">
        <f t="shared" si="57"/>
        <v>340555077.00136894</v>
      </c>
      <c r="Q230" s="42">
        <f t="shared" si="54"/>
        <v>15058131.571827624</v>
      </c>
      <c r="R230" s="42">
        <f t="shared" si="58"/>
        <v>110096903.45883691</v>
      </c>
      <c r="S230" s="42">
        <f t="shared" si="58"/>
        <v>55063138.480564132</v>
      </c>
      <c r="T230" s="42">
        <f t="shared" si="58"/>
        <v>77080758.466952726</v>
      </c>
      <c r="U230" s="42">
        <f t="shared" si="58"/>
        <v>211168949.06567454</v>
      </c>
      <c r="V230" s="42">
        <f t="shared" si="58"/>
        <v>2956701764.4644518</v>
      </c>
      <c r="W230" s="42">
        <f t="shared" si="58"/>
        <v>917782016.47318816</v>
      </c>
      <c r="X230" s="42">
        <f t="shared" si="58"/>
        <v>71227313.7682987</v>
      </c>
      <c r="Y230" s="42">
        <f t="shared" si="58"/>
        <v>94557722.382023871</v>
      </c>
      <c r="Z230" s="42">
        <f t="shared" si="58"/>
        <v>124265311.4304516</v>
      </c>
      <c r="AC230" s="42">
        <f t="shared" si="55"/>
        <v>29739185.047350358</v>
      </c>
      <c r="AD230" s="42">
        <f t="shared" si="59"/>
        <v>166755893.82098985</v>
      </c>
      <c r="AE230" s="42">
        <f t="shared" si="59"/>
        <v>124123379.79662287</v>
      </c>
      <c r="AF230" s="42">
        <f t="shared" si="59"/>
        <v>263236622.08429822</v>
      </c>
      <c r="AG230" s="42">
        <f t="shared" si="59"/>
        <v>315471142.72433686</v>
      </c>
      <c r="AH230" s="42">
        <f t="shared" si="59"/>
        <v>10240383021.466087</v>
      </c>
      <c r="AI230" s="42">
        <f t="shared" si="59"/>
        <v>1020952086.6869874</v>
      </c>
      <c r="AJ230" s="42">
        <f t="shared" si="59"/>
        <v>89827713.129999563</v>
      </c>
      <c r="AK230" s="42">
        <f t="shared" si="59"/>
        <v>99928392.200981304</v>
      </c>
      <c r="AL230" s="42">
        <f t="shared" si="59"/>
        <v>582597120.03896165</v>
      </c>
    </row>
    <row r="231" spans="4:38">
      <c r="D231" s="42">
        <f t="shared" si="56"/>
        <v>4.25</v>
      </c>
      <c r="E231" s="42">
        <f t="shared" si="53"/>
        <v>19058735.948422454</v>
      </c>
      <c r="F231" s="42">
        <f t="shared" si="57"/>
        <v>136397530.27570343</v>
      </c>
      <c r="G231" s="42">
        <f t="shared" si="57"/>
        <v>85011208.697049439</v>
      </c>
      <c r="H231" s="42">
        <f t="shared" si="57"/>
        <v>143282804.62466961</v>
      </c>
      <c r="I231" s="42">
        <f t="shared" si="57"/>
        <v>245271148.75791916</v>
      </c>
      <c r="J231" s="42">
        <f t="shared" si="57"/>
        <v>6884870864.7759304</v>
      </c>
      <c r="K231" s="42">
        <f t="shared" si="57"/>
        <v>971595756.00301409</v>
      </c>
      <c r="L231" s="42">
        <f t="shared" si="57"/>
        <v>76446264.151185095</v>
      </c>
      <c r="M231" s="42">
        <f t="shared" si="57"/>
        <v>93649665.626463145</v>
      </c>
      <c r="N231" s="42">
        <f t="shared" si="57"/>
        <v>342144650.05391568</v>
      </c>
      <c r="Q231" s="42">
        <f t="shared" si="54"/>
        <v>13255872.363281626</v>
      </c>
      <c r="R231" s="42">
        <f t="shared" si="58"/>
        <v>109257585.10020997</v>
      </c>
      <c r="S231" s="42">
        <f t="shared" si="58"/>
        <v>51480207.292897999</v>
      </c>
      <c r="T231" s="42">
        <f t="shared" si="58"/>
        <v>71816276.135624066</v>
      </c>
      <c r="U231" s="42">
        <f t="shared" si="58"/>
        <v>197522818.3732684</v>
      </c>
      <c r="V231" s="42">
        <f t="shared" si="58"/>
        <v>3036630093.4369264</v>
      </c>
      <c r="W231" s="42">
        <f t="shared" si="58"/>
        <v>899921605.79226708</v>
      </c>
      <c r="X231" s="42">
        <f t="shared" si="58"/>
        <v>67394611.626884565</v>
      </c>
      <c r="Y231" s="42">
        <f t="shared" si="58"/>
        <v>92189032.745831475</v>
      </c>
      <c r="Z231" s="42">
        <f t="shared" si="58"/>
        <v>114923112.94729629</v>
      </c>
      <c r="AC231" s="42">
        <f t="shared" si="55"/>
        <v>24861599.533563193</v>
      </c>
      <c r="AD231" s="42">
        <f t="shared" si="59"/>
        <v>165676058.62897816</v>
      </c>
      <c r="AE231" s="42">
        <f t="shared" si="59"/>
        <v>121302957.45730412</v>
      </c>
      <c r="AF231" s="42">
        <f t="shared" si="59"/>
        <v>224496490.10049272</v>
      </c>
      <c r="AG231" s="42">
        <f t="shared" si="59"/>
        <v>281498981.33274055</v>
      </c>
      <c r="AH231" s="42">
        <f t="shared" si="59"/>
        <v>10377398289.902149</v>
      </c>
      <c r="AI231" s="42">
        <f t="shared" si="59"/>
        <v>1014078014.9641638</v>
      </c>
      <c r="AJ231" s="42">
        <f t="shared" si="59"/>
        <v>85497916.675485641</v>
      </c>
      <c r="AK231" s="42">
        <f t="shared" si="59"/>
        <v>96666679.027529523</v>
      </c>
      <c r="AL231" s="42">
        <f t="shared" si="59"/>
        <v>590368638.99391961</v>
      </c>
    </row>
    <row r="232" spans="4:38">
      <c r="D232" s="42">
        <f t="shared" si="56"/>
        <v>4.5</v>
      </c>
      <c r="E232" s="42">
        <f t="shared" si="53"/>
        <v>16123139.241429236</v>
      </c>
      <c r="F232" s="42">
        <f t="shared" si="57"/>
        <v>135545971.24163446</v>
      </c>
      <c r="G232" s="42">
        <f t="shared" si="57"/>
        <v>82205073.022887439</v>
      </c>
      <c r="H232" s="42">
        <f t="shared" si="57"/>
        <v>123889810.4460205</v>
      </c>
      <c r="I232" s="42">
        <f t="shared" si="57"/>
        <v>221650166.2359519</v>
      </c>
      <c r="J232" s="42">
        <f t="shared" si="57"/>
        <v>6963731472.7754002</v>
      </c>
      <c r="K232" s="42">
        <f t="shared" si="57"/>
        <v>957211322.74210811</v>
      </c>
      <c r="L232" s="42">
        <f t="shared" si="57"/>
        <v>72603029.27849409</v>
      </c>
      <c r="M232" s="42">
        <f t="shared" si="57"/>
        <v>90995711.528604552</v>
      </c>
      <c r="N232" s="42">
        <f t="shared" si="57"/>
        <v>343522280.03278911</v>
      </c>
      <c r="Q232" s="42">
        <f t="shared" si="54"/>
        <v>11652601.65534178</v>
      </c>
      <c r="R232" s="42">
        <f t="shared" si="58"/>
        <v>108351121.27289298</v>
      </c>
      <c r="S232" s="42">
        <f t="shared" si="58"/>
        <v>48375000.263587229</v>
      </c>
      <c r="T232" s="42">
        <f t="shared" si="58"/>
        <v>67253724.781806067</v>
      </c>
      <c r="U232" s="42">
        <f t="shared" si="58"/>
        <v>184557002.0517959</v>
      </c>
      <c r="V232" s="42">
        <f t="shared" si="58"/>
        <v>3116453586.9476047</v>
      </c>
      <c r="W232" s="42">
        <f t="shared" si="58"/>
        <v>883205278.35781169</v>
      </c>
      <c r="X232" s="42">
        <f t="shared" si="58"/>
        <v>63806801.015780091</v>
      </c>
      <c r="Y232" s="42">
        <f t="shared" si="58"/>
        <v>89924693.007950276</v>
      </c>
      <c r="Z232" s="42">
        <f t="shared" si="58"/>
        <v>106315694.12011945</v>
      </c>
      <c r="AC232" s="42">
        <f t="shared" si="55"/>
        <v>20593676.827516712</v>
      </c>
      <c r="AD232" s="42">
        <f t="shared" si="59"/>
        <v>164432887.02136809</v>
      </c>
      <c r="AE232" s="42">
        <f t="shared" si="59"/>
        <v>118779557.3551185</v>
      </c>
      <c r="AF232" s="42">
        <f t="shared" si="59"/>
        <v>188237932.40746599</v>
      </c>
      <c r="AG232" s="42">
        <f t="shared" si="59"/>
        <v>249702972.62814966</v>
      </c>
      <c r="AH232" s="42">
        <f t="shared" si="59"/>
        <v>10496144855.880054</v>
      </c>
      <c r="AI232" s="42">
        <f t="shared" si="59"/>
        <v>1008120486.1377134</v>
      </c>
      <c r="AJ232" s="42">
        <f t="shared" si="59"/>
        <v>81399257.541208088</v>
      </c>
      <c r="AK232" s="42">
        <f t="shared" si="59"/>
        <v>93613901.217501789</v>
      </c>
      <c r="AL232" s="42">
        <f t="shared" si="59"/>
        <v>597103955.42155015</v>
      </c>
    </row>
    <row r="233" spans="4:38">
      <c r="D233" s="42">
        <f t="shared" si="56"/>
        <v>4.75</v>
      </c>
      <c r="E233" s="42">
        <f t="shared" si="53"/>
        <v>13584604.88258888</v>
      </c>
      <c r="F233" s="42">
        <f t="shared" si="57"/>
        <v>134545233.98261935</v>
      </c>
      <c r="G233" s="42">
        <f t="shared" si="57"/>
        <v>79830650.529365718</v>
      </c>
      <c r="H233" s="42">
        <f t="shared" si="57"/>
        <v>106471561.29800531</v>
      </c>
      <c r="I233" s="42">
        <f t="shared" si="57"/>
        <v>199951352.47545439</v>
      </c>
      <c r="J233" s="42">
        <f t="shared" si="57"/>
        <v>7030459679.5442009</v>
      </c>
      <c r="K233" s="42">
        <f t="shared" si="57"/>
        <v>944139537.38333964</v>
      </c>
      <c r="L233" s="42">
        <f t="shared" si="57"/>
        <v>69081481.909501582</v>
      </c>
      <c r="M233" s="42">
        <f t="shared" si="57"/>
        <v>88583943.356025904</v>
      </c>
      <c r="N233" s="42">
        <f t="shared" si="57"/>
        <v>344687966.93798906</v>
      </c>
      <c r="Q233" s="42">
        <f t="shared" si="54"/>
        <v>10241000.264055341</v>
      </c>
      <c r="R233" s="42">
        <f t="shared" si="58"/>
        <v>107377511.97688574</v>
      </c>
      <c r="S233" s="42">
        <f t="shared" si="58"/>
        <v>45747517.392632015</v>
      </c>
      <c r="T233" s="42">
        <f t="shared" si="58"/>
        <v>63393104.405498534</v>
      </c>
      <c r="U233" s="42">
        <f t="shared" si="58"/>
        <v>172445623.8316035</v>
      </c>
      <c r="V233" s="42">
        <f t="shared" si="58"/>
        <v>3195208939.3967872</v>
      </c>
      <c r="W233" s="42">
        <f t="shared" si="58"/>
        <v>868014395.25197446</v>
      </c>
      <c r="X233" s="42">
        <f t="shared" si="58"/>
        <v>60545627.147676207</v>
      </c>
      <c r="Y233" s="42">
        <f t="shared" si="58"/>
        <v>87808257.279428825</v>
      </c>
      <c r="Z233" s="42">
        <f t="shared" si="58"/>
        <v>98600507.732345119</v>
      </c>
      <c r="AC233" s="42">
        <f t="shared" si="55"/>
        <v>16928209.5011224</v>
      </c>
      <c r="AD233" s="42">
        <f t="shared" si="59"/>
        <v>162971933.52629319</v>
      </c>
      <c r="AE233" s="42">
        <f t="shared" si="59"/>
        <v>116539177.39020395</v>
      </c>
      <c r="AF233" s="42">
        <f t="shared" si="59"/>
        <v>155288140.43547568</v>
      </c>
      <c r="AG233" s="42">
        <f t="shared" si="59"/>
        <v>220808500.83956736</v>
      </c>
      <c r="AH233" s="42">
        <f t="shared" si="59"/>
        <v>10596622719.399828</v>
      </c>
      <c r="AI233" s="42">
        <f t="shared" si="59"/>
        <v>1003079500.2076428</v>
      </c>
      <c r="AJ233" s="42">
        <f t="shared" si="59"/>
        <v>77617336.671326771</v>
      </c>
      <c r="AK233" s="42">
        <f t="shared" si="59"/>
        <v>90839703.892039284</v>
      </c>
      <c r="AL233" s="42">
        <f t="shared" si="59"/>
        <v>602803069.32185316</v>
      </c>
    </row>
    <row r="234" spans="4:38">
      <c r="D234" s="42">
        <f t="shared" si="56"/>
        <v>5</v>
      </c>
      <c r="E234" s="42">
        <f t="shared" si="53"/>
        <v>11435869.565880924</v>
      </c>
      <c r="F234" s="42">
        <f t="shared" si="57"/>
        <v>133358023.94242093</v>
      </c>
      <c r="G234" s="42">
        <f t="shared" si="57"/>
        <v>77887941.216484293</v>
      </c>
      <c r="H234" s="42">
        <f t="shared" si="57"/>
        <v>91395747.917793661</v>
      </c>
      <c r="I234" s="42">
        <f t="shared" si="57"/>
        <v>180681388.16605115</v>
      </c>
      <c r="J234" s="42">
        <f t="shared" si="57"/>
        <v>7085055485.0823097</v>
      </c>
      <c r="K234" s="42">
        <f t="shared" si="57"/>
        <v>932708561.9022392</v>
      </c>
      <c r="L234" s="42">
        <f t="shared" si="57"/>
        <v>65965295.122632869</v>
      </c>
      <c r="M234" s="42">
        <f t="shared" si="57"/>
        <v>86474907.590046942</v>
      </c>
      <c r="N234" s="42">
        <f t="shared" si="57"/>
        <v>345641710.76951754</v>
      </c>
      <c r="Q234" s="42">
        <f t="shared" si="54"/>
        <v>9013749.0054695923</v>
      </c>
      <c r="R234" s="42">
        <f t="shared" si="58"/>
        <v>106336757.21218839</v>
      </c>
      <c r="S234" s="42">
        <f t="shared" si="58"/>
        <v>43597758.680032372</v>
      </c>
      <c r="T234" s="42">
        <f t="shared" si="58"/>
        <v>60234415.006701425</v>
      </c>
      <c r="U234" s="42">
        <f t="shared" si="58"/>
        <v>161362807.44303876</v>
      </c>
      <c r="V234" s="42">
        <f t="shared" si="58"/>
        <v>3271932845.1847134</v>
      </c>
      <c r="W234" s="42">
        <f t="shared" si="58"/>
        <v>854730317.55691004</v>
      </c>
      <c r="X234" s="42">
        <f t="shared" si="58"/>
        <v>57692835.235264063</v>
      </c>
      <c r="Y234" s="42">
        <f t="shared" si="58"/>
        <v>85883279.671315089</v>
      </c>
      <c r="Z234" s="42">
        <f t="shared" si="58"/>
        <v>91935006.567397311</v>
      </c>
      <c r="AC234" s="42">
        <f t="shared" si="55"/>
        <v>13857990.126292236</v>
      </c>
      <c r="AD234" s="42">
        <f t="shared" si="59"/>
        <v>161238752.6718877</v>
      </c>
      <c r="AE234" s="42">
        <f t="shared" si="59"/>
        <v>114567815.46269894</v>
      </c>
      <c r="AF234" s="42">
        <f t="shared" si="59"/>
        <v>126474305.61478102</v>
      </c>
      <c r="AG234" s="42">
        <f t="shared" si="59"/>
        <v>195540950.19599548</v>
      </c>
      <c r="AH234" s="42">
        <f t="shared" si="59"/>
        <v>10678831880.461466</v>
      </c>
      <c r="AI234" s="42">
        <f t="shared" si="59"/>
        <v>998955057.17394733</v>
      </c>
      <c r="AJ234" s="42">
        <f t="shared" si="59"/>
        <v>74237755.010001481</v>
      </c>
      <c r="AK234" s="42">
        <f t="shared" si="59"/>
        <v>88413732.172283098</v>
      </c>
      <c r="AL234" s="42">
        <f t="shared" si="59"/>
        <v>607465980.69482684</v>
      </c>
    </row>
    <row r="235" spans="4:38">
      <c r="D235" s="42">
        <f t="shared" si="56"/>
        <v>5.25</v>
      </c>
      <c r="E235" s="42">
        <f t="shared" si="53"/>
        <v>9669669.9852848705</v>
      </c>
      <c r="F235" s="42">
        <f t="shared" si="57"/>
        <v>131947046.56480336</v>
      </c>
      <c r="G235" s="42">
        <f t="shared" si="57"/>
        <v>76376945.084243178</v>
      </c>
      <c r="H235" s="42">
        <f t="shared" si="57"/>
        <v>79030061.042555586</v>
      </c>
      <c r="I235" s="42">
        <f t="shared" si="57"/>
        <v>164346953.99737036</v>
      </c>
      <c r="J235" s="42">
        <f t="shared" si="57"/>
        <v>7127518889.3897066</v>
      </c>
      <c r="K235" s="42">
        <f t="shared" si="57"/>
        <v>923246558.27434492</v>
      </c>
      <c r="L235" s="42">
        <f t="shared" si="57"/>
        <v>63338141.996313378</v>
      </c>
      <c r="M235" s="42">
        <f t="shared" si="57"/>
        <v>84729150.711987987</v>
      </c>
      <c r="N235" s="42">
        <f t="shared" si="57"/>
        <v>346383511.52737057</v>
      </c>
      <c r="Q235" s="42">
        <f t="shared" si="54"/>
        <v>7963528.6956317443</v>
      </c>
      <c r="R235" s="42">
        <f t="shared" si="58"/>
        <v>105228856.97880077</v>
      </c>
      <c r="S235" s="42">
        <f t="shared" si="58"/>
        <v>41925724.125788093</v>
      </c>
      <c r="T235" s="42">
        <f t="shared" si="58"/>
        <v>57777656.585414767</v>
      </c>
      <c r="U235" s="42">
        <f t="shared" si="58"/>
        <v>151482676.61644888</v>
      </c>
      <c r="V235" s="42">
        <f t="shared" si="58"/>
        <v>3345661998.7116237</v>
      </c>
      <c r="W235" s="42">
        <f t="shared" si="58"/>
        <v>843734406.35477877</v>
      </c>
      <c r="X235" s="42">
        <f t="shared" si="58"/>
        <v>55330170.491234988</v>
      </c>
      <c r="Y235" s="42">
        <f t="shared" si="58"/>
        <v>84193314.294657618</v>
      </c>
      <c r="Z235" s="42">
        <f t="shared" si="58"/>
        <v>86476643.408699825</v>
      </c>
      <c r="AC235" s="42">
        <f t="shared" si="55"/>
        <v>11375811.274937961</v>
      </c>
      <c r="AD235" s="42">
        <f t="shared" si="59"/>
        <v>159178898.98628539</v>
      </c>
      <c r="AE235" s="42">
        <f t="shared" si="59"/>
        <v>112851469.47274147</v>
      </c>
      <c r="AF235" s="42">
        <f t="shared" si="59"/>
        <v>102623619.37564149</v>
      </c>
      <c r="AG235" s="42">
        <f t="shared" si="59"/>
        <v>174625704.92643598</v>
      </c>
      <c r="AH235" s="42">
        <f t="shared" si="59"/>
        <v>10742772339.064966</v>
      </c>
      <c r="AI235" s="42">
        <f t="shared" si="59"/>
        <v>995747157.0366292</v>
      </c>
      <c r="AJ235" s="42">
        <f t="shared" si="59"/>
        <v>71346113.501391798</v>
      </c>
      <c r="AK235" s="42">
        <f t="shared" si="59"/>
        <v>86405631.179375231</v>
      </c>
      <c r="AL235" s="42">
        <f t="shared" si="59"/>
        <v>611092689.54047489</v>
      </c>
    </row>
    <row r="236" spans="4:38">
      <c r="D236" s="42">
        <f t="shared" si="56"/>
        <v>5.5</v>
      </c>
      <c r="E236" s="42">
        <f t="shared" si="53"/>
        <v>8278742.8347802572</v>
      </c>
      <c r="F236" s="42">
        <f t="shared" si="57"/>
        <v>130275007.29352941</v>
      </c>
      <c r="G236" s="42">
        <f t="shared" si="57"/>
        <v>75297662.132642329</v>
      </c>
      <c r="H236" s="42">
        <f t="shared" si="57"/>
        <v>69742191.409460843</v>
      </c>
      <c r="I236" s="42">
        <f t="shared" si="57"/>
        <v>151454730.65903848</v>
      </c>
      <c r="J236" s="42">
        <f t="shared" si="57"/>
        <v>7157849892.4664345</v>
      </c>
      <c r="K236" s="42">
        <f t="shared" si="57"/>
        <v>916081688.47518539</v>
      </c>
      <c r="L236" s="42">
        <f t="shared" si="57"/>
        <v>61283695.608968452</v>
      </c>
      <c r="M236" s="42">
        <f t="shared" si="57"/>
        <v>83407219.203168765</v>
      </c>
      <c r="N236" s="42">
        <f t="shared" si="57"/>
        <v>346913369.21155423</v>
      </c>
      <c r="Q236" s="42">
        <f t="shared" si="54"/>
        <v>7083020.1505890554</v>
      </c>
      <c r="R236" s="42">
        <f t="shared" si="58"/>
        <v>104053811.27672315</v>
      </c>
      <c r="S236" s="42">
        <f t="shared" si="58"/>
        <v>40731413.729899384</v>
      </c>
      <c r="T236" s="42">
        <f t="shared" si="58"/>
        <v>56022829.141638547</v>
      </c>
      <c r="U236" s="42">
        <f t="shared" si="58"/>
        <v>142979355.08218095</v>
      </c>
      <c r="V236" s="42">
        <f t="shared" si="58"/>
        <v>3415433094.3778195</v>
      </c>
      <c r="W236" s="42">
        <f t="shared" si="58"/>
        <v>835408022.72772956</v>
      </c>
      <c r="X236" s="42">
        <f t="shared" si="58"/>
        <v>53539378.128279716</v>
      </c>
      <c r="Y236" s="42">
        <f t="shared" si="58"/>
        <v>82781915.260504752</v>
      </c>
      <c r="Z236" s="42">
        <f t="shared" si="58"/>
        <v>82382871.039676666</v>
      </c>
      <c r="AC236" s="42">
        <f t="shared" si="55"/>
        <v>9474465.518971432</v>
      </c>
      <c r="AD236" s="42">
        <f t="shared" si="59"/>
        <v>156737926.99762002</v>
      </c>
      <c r="AE236" s="42">
        <f t="shared" si="59"/>
        <v>111376137.32046957</v>
      </c>
      <c r="AF236" s="42">
        <f t="shared" si="59"/>
        <v>84563273.148316413</v>
      </c>
      <c r="AG236" s="42">
        <f t="shared" si="59"/>
        <v>158788149.25989091</v>
      </c>
      <c r="AH236" s="42">
        <f t="shared" si="59"/>
        <v>10788444095.210316</v>
      </c>
      <c r="AI236" s="42">
        <f t="shared" si="59"/>
        <v>993455799.79568863</v>
      </c>
      <c r="AJ236" s="42">
        <f t="shared" si="59"/>
        <v>69028013.089657381</v>
      </c>
      <c r="AK236" s="42">
        <f t="shared" si="59"/>
        <v>84885046.034456432</v>
      </c>
      <c r="AL236" s="42">
        <f t="shared" si="59"/>
        <v>613683195.8587935</v>
      </c>
    </row>
    <row r="237" spans="4:38">
      <c r="D237" s="42">
        <f t="shared" si="56"/>
        <v>5.75</v>
      </c>
      <c r="E237" s="42">
        <f t="shared" si="53"/>
        <v>7255824.8083466254</v>
      </c>
      <c r="F237" s="42">
        <f t="shared" si="57"/>
        <v>128304611.57236266</v>
      </c>
      <c r="G237" s="42">
        <f t="shared" si="57"/>
        <v>74650092.361681789</v>
      </c>
      <c r="H237" s="42">
        <f t="shared" si="57"/>
        <v>63899829.755679466</v>
      </c>
      <c r="I237" s="42">
        <f t="shared" si="57"/>
        <v>142511398.84068143</v>
      </c>
      <c r="J237" s="42">
        <f t="shared" si="57"/>
        <v>7176048494.3124695</v>
      </c>
      <c r="K237" s="42">
        <f t="shared" si="57"/>
        <v>911542114.48029923</v>
      </c>
      <c r="L237" s="42">
        <f t="shared" si="57"/>
        <v>59885629.03902369</v>
      </c>
      <c r="M237" s="42">
        <f t="shared" si="57"/>
        <v>82569659.544909254</v>
      </c>
      <c r="N237" s="42">
        <f t="shared" si="57"/>
        <v>347231283.82206243</v>
      </c>
      <c r="Q237" s="42">
        <f t="shared" si="54"/>
        <v>6364904.1863887887</v>
      </c>
      <c r="R237" s="42">
        <f t="shared" si="58"/>
        <v>102811620.10595536</v>
      </c>
      <c r="S237" s="42">
        <f t="shared" si="58"/>
        <v>40014827.492366031</v>
      </c>
      <c r="T237" s="42">
        <f t="shared" si="58"/>
        <v>54969932.675372794</v>
      </c>
      <c r="U237" s="42">
        <f t="shared" si="58"/>
        <v>136026966.57058245</v>
      </c>
      <c r="V237" s="42">
        <f t="shared" si="58"/>
        <v>3480282826.58354</v>
      </c>
      <c r="W237" s="42">
        <f t="shared" si="58"/>
        <v>830132527.75791872</v>
      </c>
      <c r="X237" s="42">
        <f t="shared" si="58"/>
        <v>52402203.359089598</v>
      </c>
      <c r="Y237" s="42">
        <f t="shared" si="58"/>
        <v>81692636.679905251</v>
      </c>
      <c r="Z237" s="42">
        <f t="shared" si="58"/>
        <v>79811142.243752033</v>
      </c>
      <c r="AC237" s="42">
        <f t="shared" si="55"/>
        <v>8146745.4303044435</v>
      </c>
      <c r="AD237" s="42">
        <f t="shared" si="59"/>
        <v>153861391.23402575</v>
      </c>
      <c r="AE237" s="42">
        <f t="shared" si="59"/>
        <v>110127816.90602133</v>
      </c>
      <c r="AF237" s="42">
        <f t="shared" si="59"/>
        <v>73120458.363064378</v>
      </c>
      <c r="AG237" s="42">
        <f t="shared" si="59"/>
        <v>148753667.42536217</v>
      </c>
      <c r="AH237" s="42">
        <f t="shared" si="59"/>
        <v>10815847148.897526</v>
      </c>
      <c r="AI237" s="42">
        <f t="shared" si="59"/>
        <v>992080985.45112348</v>
      </c>
      <c r="AJ237" s="42">
        <f t="shared" si="59"/>
        <v>67369054.71895799</v>
      </c>
      <c r="AK237" s="42">
        <f t="shared" si="59"/>
        <v>83921621.858667985</v>
      </c>
      <c r="AL237" s="42">
        <f t="shared" si="59"/>
        <v>615237499.6497848</v>
      </c>
    </row>
    <row r="238" spans="4:38">
      <c r="D238" s="42">
        <f t="shared" si="56"/>
        <v>6</v>
      </c>
      <c r="E238" s="42">
        <f t="shared" si="53"/>
        <v>6593652.5999634527</v>
      </c>
      <c r="F238" s="42">
        <f t="shared" si="57"/>
        <v>125998564.84506667</v>
      </c>
      <c r="G238" s="42">
        <f t="shared" si="57"/>
        <v>74434235.771361545</v>
      </c>
      <c r="H238" s="42">
        <f t="shared" si="57"/>
        <v>61870666.818381265</v>
      </c>
      <c r="I238" s="42">
        <f t="shared" si="57"/>
        <v>138023639.23192641</v>
      </c>
      <c r="J238" s="42">
        <f t="shared" si="57"/>
        <v>7182114694.9278164</v>
      </c>
      <c r="K238" s="42">
        <f t="shared" si="57"/>
        <v>909955998.26522017</v>
      </c>
      <c r="L238" s="42">
        <f t="shared" si="57"/>
        <v>59227615.364904597</v>
      </c>
      <c r="M238" s="42">
        <f t="shared" si="57"/>
        <v>82277018.218529314</v>
      </c>
      <c r="N238" s="42">
        <f t="shared" si="57"/>
        <v>347337255.35889906</v>
      </c>
      <c r="Q238" s="42">
        <f t="shared" si="54"/>
        <v>5801861.6190781724</v>
      </c>
      <c r="R238" s="42">
        <f t="shared" si="58"/>
        <v>101502283.46649742</v>
      </c>
      <c r="S238" s="42">
        <f t="shared" si="58"/>
        <v>39775965.413188457</v>
      </c>
      <c r="T238" s="42">
        <f t="shared" si="58"/>
        <v>54618967.18661765</v>
      </c>
      <c r="U238" s="42">
        <f t="shared" si="58"/>
        <v>130799634.81200045</v>
      </c>
      <c r="V238" s="42">
        <f t="shared" si="58"/>
        <v>3539247889.7290463</v>
      </c>
      <c r="W238" s="42">
        <f t="shared" si="58"/>
        <v>828289282.5275048</v>
      </c>
      <c r="X238" s="42">
        <f t="shared" si="58"/>
        <v>52000391.396355733</v>
      </c>
      <c r="Y238" s="42">
        <f t="shared" si="58"/>
        <v>80969032.663906902</v>
      </c>
      <c r="Z238" s="42">
        <f t="shared" si="58"/>
        <v>78918909.804349303</v>
      </c>
      <c r="AC238" s="42">
        <f t="shared" si="55"/>
        <v>7385443.5808487562</v>
      </c>
      <c r="AD238" s="42">
        <f t="shared" si="59"/>
        <v>150494846.22363591</v>
      </c>
      <c r="AE238" s="42">
        <f t="shared" si="59"/>
        <v>109092506.12953505</v>
      </c>
      <c r="AF238" s="42">
        <f t="shared" si="59"/>
        <v>69122366.450144857</v>
      </c>
      <c r="AG238" s="42">
        <f t="shared" si="59"/>
        <v>145247643.65185237</v>
      </c>
      <c r="AH238" s="42">
        <f t="shared" si="59"/>
        <v>10824981500.126602</v>
      </c>
      <c r="AI238" s="42">
        <f t="shared" si="59"/>
        <v>991622714.00293386</v>
      </c>
      <c r="AJ238" s="42">
        <f t="shared" si="59"/>
        <v>66454839.333453298</v>
      </c>
      <c r="AK238" s="42">
        <f t="shared" si="59"/>
        <v>83585003.773151755</v>
      </c>
      <c r="AL238" s="42">
        <f t="shared" si="59"/>
        <v>615755600.91344857</v>
      </c>
    </row>
    <row r="239" spans="4:38">
      <c r="D239" s="42">
        <f t="shared" si="56"/>
        <v>6.25</v>
      </c>
      <c r="E239" s="42">
        <f t="shared" si="53"/>
        <v>6124564.0861413982</v>
      </c>
      <c r="F239" s="42">
        <f t="shared" si="57"/>
        <v>123409738.67892395</v>
      </c>
      <c r="G239" s="42">
        <f t="shared" si="57"/>
        <v>74470002.575359881</v>
      </c>
      <c r="H239" s="42">
        <f t="shared" si="57"/>
        <v>62021135.73753272</v>
      </c>
      <c r="I239" s="42">
        <f t="shared" si="57"/>
        <v>135997905.53932887</v>
      </c>
      <c r="J239" s="42">
        <f t="shared" si="57"/>
        <v>7181481102.860775</v>
      </c>
      <c r="K239" s="42">
        <f t="shared" si="57"/>
        <v>910378625.46430659</v>
      </c>
      <c r="L239" s="42">
        <f t="shared" si="57"/>
        <v>58975647.171091884</v>
      </c>
      <c r="M239" s="42">
        <f t="shared" si="57"/>
        <v>82279121.143564269</v>
      </c>
      <c r="N239" s="42">
        <f t="shared" si="57"/>
        <v>346971703.92759782</v>
      </c>
      <c r="Q239" s="42">
        <f t="shared" si="54"/>
        <v>5329164.3221296966</v>
      </c>
      <c r="R239" s="42">
        <f t="shared" si="58"/>
        <v>100046402.90061614</v>
      </c>
      <c r="S239" s="42">
        <f t="shared" si="58"/>
        <v>39876670.062563799</v>
      </c>
      <c r="T239" s="42">
        <f t="shared" si="58"/>
        <v>54663321.317389257</v>
      </c>
      <c r="U239" s="42">
        <f t="shared" si="58"/>
        <v>126627458.99020758</v>
      </c>
      <c r="V239" s="42">
        <f t="shared" si="58"/>
        <v>3594736547.8136873</v>
      </c>
      <c r="W239" s="42">
        <f t="shared" si="58"/>
        <v>828724621.25282669</v>
      </c>
      <c r="X239" s="42">
        <f t="shared" si="58"/>
        <v>51993724.308432445</v>
      </c>
      <c r="Y239" s="42">
        <f t="shared" si="58"/>
        <v>80459229.238996863</v>
      </c>
      <c r="Z239" s="42">
        <f t="shared" si="58"/>
        <v>79365474.671830058</v>
      </c>
      <c r="AC239" s="42">
        <f t="shared" si="55"/>
        <v>6919963.8501530997</v>
      </c>
      <c r="AD239" s="42">
        <f t="shared" si="59"/>
        <v>146773074.45723197</v>
      </c>
      <c r="AE239" s="42">
        <f t="shared" si="59"/>
        <v>108188203.84678781</v>
      </c>
      <c r="AF239" s="42">
        <f t="shared" si="59"/>
        <v>69378950.157675967</v>
      </c>
      <c r="AG239" s="42">
        <f t="shared" si="59"/>
        <v>145251537.47238782</v>
      </c>
      <c r="AH239" s="42">
        <f t="shared" si="59"/>
        <v>10820445932.984875</v>
      </c>
      <c r="AI239" s="42">
        <f t="shared" si="59"/>
        <v>992032629.6757865</v>
      </c>
      <c r="AJ239" s="42">
        <f t="shared" si="59"/>
        <v>65957570.033751115</v>
      </c>
      <c r="AK239" s="42">
        <f t="shared" si="59"/>
        <v>83605654.894992769</v>
      </c>
      <c r="AL239" s="42">
        <f t="shared" si="59"/>
        <v>614577933.18336678</v>
      </c>
    </row>
    <row r="240" spans="4:38">
      <c r="D240" s="42">
        <f t="shared" si="56"/>
        <v>6.5</v>
      </c>
      <c r="E240" s="42">
        <f t="shared" si="53"/>
        <v>5685739.3474046336</v>
      </c>
      <c r="F240" s="42">
        <f t="shared" si="57"/>
        <v>120619553.96394184</v>
      </c>
      <c r="G240" s="42">
        <f t="shared" si="57"/>
        <v>74577302.987354517</v>
      </c>
      <c r="H240" s="42">
        <f t="shared" si="57"/>
        <v>62472542.494986892</v>
      </c>
      <c r="I240" s="42">
        <f t="shared" si="57"/>
        <v>134102864.34302808</v>
      </c>
      <c r="J240" s="42">
        <f t="shared" si="57"/>
        <v>7179580326.6596174</v>
      </c>
      <c r="K240" s="42">
        <f t="shared" si="57"/>
        <v>911646507.06156754</v>
      </c>
      <c r="L240" s="42">
        <f t="shared" si="57"/>
        <v>58739934.989783242</v>
      </c>
      <c r="M240" s="42">
        <f t="shared" si="57"/>
        <v>82285429.918668687</v>
      </c>
      <c r="N240" s="42">
        <f t="shared" si="57"/>
        <v>345899788.35747159</v>
      </c>
      <c r="Q240" s="42">
        <f t="shared" si="54"/>
        <v>4886963.6249843733</v>
      </c>
      <c r="R240" s="42">
        <f t="shared" si="58"/>
        <v>98371830.951284185</v>
      </c>
      <c r="S240" s="42">
        <f t="shared" si="58"/>
        <v>40178784.010689855</v>
      </c>
      <c r="T240" s="42">
        <f t="shared" si="58"/>
        <v>54796383.70970431</v>
      </c>
      <c r="U240" s="42">
        <f t="shared" si="58"/>
        <v>122724455.8020789</v>
      </c>
      <c r="V240" s="42">
        <f t="shared" si="58"/>
        <v>3649799268.5699654</v>
      </c>
      <c r="W240" s="42">
        <f t="shared" si="58"/>
        <v>830030637.4287926</v>
      </c>
      <c r="X240" s="42">
        <f t="shared" si="58"/>
        <v>51987487.355214112</v>
      </c>
      <c r="Y240" s="42">
        <f t="shared" si="58"/>
        <v>79982316.357629508</v>
      </c>
      <c r="Z240" s="42">
        <f t="shared" si="58"/>
        <v>80691788.106914416</v>
      </c>
      <c r="AC240" s="42">
        <f t="shared" si="55"/>
        <v>6484515.0698249117</v>
      </c>
      <c r="AD240" s="42">
        <f t="shared" si="59"/>
        <v>142867276.97659951</v>
      </c>
      <c r="AE240" s="42">
        <f t="shared" si="59"/>
        <v>107342243.64679852</v>
      </c>
      <c r="AF240" s="42">
        <f t="shared" si="59"/>
        <v>70148701.280269265</v>
      </c>
      <c r="AG240" s="42">
        <f t="shared" si="59"/>
        <v>145263218.93399391</v>
      </c>
      <c r="AH240" s="42">
        <f t="shared" si="59"/>
        <v>10806839231.559704</v>
      </c>
      <c r="AI240" s="42">
        <f t="shared" si="59"/>
        <v>993262376.69434237</v>
      </c>
      <c r="AJ240" s="42">
        <f t="shared" si="59"/>
        <v>65492382.624352172</v>
      </c>
      <c r="AK240" s="42">
        <f t="shared" si="59"/>
        <v>83667608.2605156</v>
      </c>
      <c r="AL240" s="42">
        <f t="shared" si="59"/>
        <v>611107788.60803056</v>
      </c>
    </row>
    <row r="241" spans="4:38">
      <c r="D241" s="42">
        <f t="shared" si="56"/>
        <v>6.75</v>
      </c>
      <c r="E241" s="42">
        <f t="shared" si="53"/>
        <v>5277178.3837531805</v>
      </c>
      <c r="F241" s="42">
        <f t="shared" si="57"/>
        <v>117633540.12797078</v>
      </c>
      <c r="G241" s="42">
        <f t="shared" si="57"/>
        <v>74756137.007345602</v>
      </c>
      <c r="H241" s="42">
        <f t="shared" si="57"/>
        <v>63224887.09074378</v>
      </c>
      <c r="I241" s="42">
        <f t="shared" si="57"/>
        <v>132338515.64302388</v>
      </c>
      <c r="J241" s="42">
        <f t="shared" si="57"/>
        <v>7176412366.324379</v>
      </c>
      <c r="K241" s="42">
        <f t="shared" si="57"/>
        <v>913759643.05700326</v>
      </c>
      <c r="L241" s="42">
        <f t="shared" si="57"/>
        <v>58520478.820978671</v>
      </c>
      <c r="M241" s="42">
        <f t="shared" si="57"/>
        <v>82295944.543843031</v>
      </c>
      <c r="N241" s="42">
        <f t="shared" si="57"/>
        <v>344158616.73418188</v>
      </c>
      <c r="Q241" s="42">
        <f t="shared" si="54"/>
        <v>4475259.5276421476</v>
      </c>
      <c r="R241" s="42">
        <f t="shared" si="58"/>
        <v>96489444.119561061</v>
      </c>
      <c r="S241" s="42">
        <f t="shared" si="58"/>
        <v>40682307.257566802</v>
      </c>
      <c r="T241" s="42">
        <f t="shared" si="58"/>
        <v>55018154.363562785</v>
      </c>
      <c r="U241" s="42">
        <f t="shared" si="58"/>
        <v>119090625.24761443</v>
      </c>
      <c r="V241" s="42">
        <f t="shared" si="58"/>
        <v>3704436051.9978781</v>
      </c>
      <c r="W241" s="42">
        <f t="shared" si="58"/>
        <v>832207331.05540252</v>
      </c>
      <c r="X241" s="42">
        <f t="shared" si="58"/>
        <v>51981680.536700472</v>
      </c>
      <c r="Y241" s="42">
        <f t="shared" si="58"/>
        <v>79538294.019804567</v>
      </c>
      <c r="Z241" s="42">
        <f t="shared" si="58"/>
        <v>82877778.358565748</v>
      </c>
      <c r="AC241" s="42">
        <f t="shared" si="55"/>
        <v>6079097.239864192</v>
      </c>
      <c r="AD241" s="42">
        <f t="shared" si="59"/>
        <v>138777636.13638052</v>
      </c>
      <c r="AE241" s="42">
        <f t="shared" si="59"/>
        <v>106554625.52956715</v>
      </c>
      <c r="AF241" s="42">
        <f t="shared" si="59"/>
        <v>71431619.817924961</v>
      </c>
      <c r="AG241" s="42">
        <f t="shared" si="59"/>
        <v>145282688.03667107</v>
      </c>
      <c r="AH241" s="42">
        <f t="shared" si="59"/>
        <v>10784161395.851099</v>
      </c>
      <c r="AI241" s="42">
        <f t="shared" si="59"/>
        <v>995311955.05860209</v>
      </c>
      <c r="AJ241" s="42">
        <f t="shared" si="59"/>
        <v>65059277.105256692</v>
      </c>
      <c r="AK241" s="42">
        <f t="shared" si="59"/>
        <v>83770863.869720474</v>
      </c>
      <c r="AL241" s="42">
        <f t="shared" si="59"/>
        <v>605439455.10979724</v>
      </c>
    </row>
    <row r="242" spans="4:38">
      <c r="D242" s="42">
        <f t="shared" si="56"/>
        <v>7</v>
      </c>
      <c r="E242" s="42">
        <f t="shared" si="53"/>
        <v>4898881.1951869968</v>
      </c>
      <c r="F242" s="42">
        <f t="shared" si="57"/>
        <v>114457226.59886156</v>
      </c>
      <c r="G242" s="42">
        <f t="shared" si="57"/>
        <v>75006504.63533318</v>
      </c>
      <c r="H242" s="42">
        <f t="shared" si="57"/>
        <v>64278169.524803579</v>
      </c>
      <c r="I242" s="42">
        <f t="shared" si="57"/>
        <v>130704859.43931642</v>
      </c>
      <c r="J242" s="42">
        <f t="shared" si="57"/>
        <v>7171977221.8550205</v>
      </c>
      <c r="K242" s="42">
        <f t="shared" si="57"/>
        <v>916718033.45061171</v>
      </c>
      <c r="L242" s="42">
        <f t="shared" si="57"/>
        <v>58317278.664677992</v>
      </c>
      <c r="M242" s="42">
        <f t="shared" si="57"/>
        <v>82310665.019086838</v>
      </c>
      <c r="N242" s="42">
        <f t="shared" si="57"/>
        <v>341785297.14338827</v>
      </c>
      <c r="Q242" s="42">
        <f t="shared" si="54"/>
        <v>4094052.0301030744</v>
      </c>
      <c r="R242" s="42">
        <f t="shared" si="58"/>
        <v>94410118.906506374</v>
      </c>
      <c r="S242" s="42">
        <f t="shared" si="58"/>
        <v>41387239.803194657</v>
      </c>
      <c r="T242" s="42">
        <f t="shared" si="58"/>
        <v>55328633.278964706</v>
      </c>
      <c r="U242" s="42">
        <f t="shared" si="58"/>
        <v>115725967.32681374</v>
      </c>
      <c r="V242" s="42">
        <f t="shared" si="58"/>
        <v>3758646898.0974498</v>
      </c>
      <c r="W242" s="42">
        <f t="shared" si="58"/>
        <v>835254702.13265657</v>
      </c>
      <c r="X242" s="42">
        <f t="shared" si="58"/>
        <v>51976303.852891557</v>
      </c>
      <c r="Y242" s="42">
        <f t="shared" si="58"/>
        <v>79127162.225522295</v>
      </c>
      <c r="Z242" s="42">
        <f t="shared" si="58"/>
        <v>85903373.675747275</v>
      </c>
      <c r="AC242" s="42">
        <f t="shared" si="55"/>
        <v>5703710.3602709202</v>
      </c>
      <c r="AD242" s="42">
        <f t="shared" si="59"/>
        <v>134504334.29121679</v>
      </c>
      <c r="AE242" s="42">
        <f t="shared" si="59"/>
        <v>105825349.49509357</v>
      </c>
      <c r="AF242" s="42">
        <f t="shared" si="59"/>
        <v>73227705.770642668</v>
      </c>
      <c r="AG242" s="42">
        <f t="shared" si="59"/>
        <v>145309944.78041908</v>
      </c>
      <c r="AH242" s="42">
        <f t="shared" si="59"/>
        <v>10752412425.859032</v>
      </c>
      <c r="AI242" s="42">
        <f t="shared" si="59"/>
        <v>998181364.76856673</v>
      </c>
      <c r="AJ242" s="42">
        <f t="shared" si="59"/>
        <v>64658253.476464637</v>
      </c>
      <c r="AK242" s="42">
        <f t="shared" si="59"/>
        <v>83915421.722607374</v>
      </c>
      <c r="AL242" s="42">
        <f t="shared" si="59"/>
        <v>597667220.61102843</v>
      </c>
    </row>
    <row r="243" spans="4:38">
      <c r="D243" s="42">
        <f t="shared" si="56"/>
        <v>7.25</v>
      </c>
      <c r="E243" s="42">
        <f t="shared" si="53"/>
        <v>4550847.7817061059</v>
      </c>
      <c r="F243" s="42">
        <f t="shared" si="57"/>
        <v>111096142.80446446</v>
      </c>
      <c r="G243" s="42">
        <f t="shared" si="57"/>
        <v>75328405.871317208</v>
      </c>
      <c r="H243" s="42">
        <f t="shared" si="57"/>
        <v>65632389.797166288</v>
      </c>
      <c r="I243" s="42">
        <f t="shared" si="57"/>
        <v>129201895.73190536</v>
      </c>
      <c r="J243" s="42">
        <f t="shared" si="57"/>
        <v>7166274893.251565</v>
      </c>
      <c r="K243" s="42">
        <f t="shared" si="57"/>
        <v>920521678.24239469</v>
      </c>
      <c r="L243" s="42">
        <f t="shared" si="57"/>
        <v>58130334.520881578</v>
      </c>
      <c r="M243" s="42">
        <f t="shared" si="57"/>
        <v>82329591.344400555</v>
      </c>
      <c r="N243" s="42">
        <f t="shared" si="57"/>
        <v>338816937.67075408</v>
      </c>
      <c r="Q243" s="42">
        <f t="shared" si="54"/>
        <v>3743341.1323671155</v>
      </c>
      <c r="R243" s="42">
        <f t="shared" si="58"/>
        <v>92144731.813179106</v>
      </c>
      <c r="S243" s="42">
        <f t="shared" si="58"/>
        <v>42293581.64757321</v>
      </c>
      <c r="T243" s="42">
        <f t="shared" si="58"/>
        <v>55727820.455909818</v>
      </c>
      <c r="U243" s="42">
        <f t="shared" si="58"/>
        <v>112630482.03967725</v>
      </c>
      <c r="V243" s="42">
        <f t="shared" si="58"/>
        <v>3812431806.8686762</v>
      </c>
      <c r="W243" s="42">
        <f t="shared" si="58"/>
        <v>839172750.66055632</v>
      </c>
      <c r="X243" s="42">
        <f t="shared" si="58"/>
        <v>51971357.303787336</v>
      </c>
      <c r="Y243" s="42">
        <f t="shared" si="58"/>
        <v>78748920.974782661</v>
      </c>
      <c r="Z243" s="42">
        <f t="shared" si="58"/>
        <v>89748502.307422519</v>
      </c>
      <c r="AC243" s="42">
        <f t="shared" si="55"/>
        <v>5358354.4310451169</v>
      </c>
      <c r="AD243" s="42">
        <f t="shared" si="59"/>
        <v>130047553.79574957</v>
      </c>
      <c r="AE243" s="42">
        <f t="shared" si="59"/>
        <v>105154415.54337785</v>
      </c>
      <c r="AF243" s="42">
        <f t="shared" si="59"/>
        <v>75536959.138422772</v>
      </c>
      <c r="AG243" s="42">
        <f t="shared" si="59"/>
        <v>145344989.16523778</v>
      </c>
      <c r="AH243" s="42">
        <f t="shared" si="59"/>
        <v>10711592321.583525</v>
      </c>
      <c r="AI243" s="42">
        <f t="shared" si="59"/>
        <v>1001870605.8242331</v>
      </c>
      <c r="AJ243" s="42">
        <f t="shared" si="59"/>
        <v>64289311.737975836</v>
      </c>
      <c r="AK243" s="42">
        <f t="shared" si="59"/>
        <v>84101281.819176286</v>
      </c>
      <c r="AL243" s="42">
        <f t="shared" si="59"/>
        <v>587885373.03408539</v>
      </c>
    </row>
    <row r="244" spans="4:38">
      <c r="D244" s="42">
        <f t="shared" si="56"/>
        <v>7.5</v>
      </c>
      <c r="E244" s="42">
        <f t="shared" si="53"/>
        <v>4233078.1433105264</v>
      </c>
      <c r="F244" s="42">
        <f t="shared" si="57"/>
        <v>107555818.17262998</v>
      </c>
      <c r="G244" s="42">
        <f t="shared" si="57"/>
        <v>75721840.715297744</v>
      </c>
      <c r="H244" s="42">
        <f t="shared" si="57"/>
        <v>67287547.907831728</v>
      </c>
      <c r="I244" s="42">
        <f t="shared" si="57"/>
        <v>127829624.52079104</v>
      </c>
      <c r="J244" s="42">
        <f t="shared" si="57"/>
        <v>7159305380.5140305</v>
      </c>
      <c r="K244" s="42">
        <f t="shared" si="57"/>
        <v>925170577.4323523</v>
      </c>
      <c r="L244" s="42">
        <f t="shared" si="57"/>
        <v>57959646.389589056</v>
      </c>
      <c r="M244" s="42">
        <f t="shared" si="57"/>
        <v>82352723.51978375</v>
      </c>
      <c r="N244" s="42">
        <f t="shared" si="57"/>
        <v>335290646.40194291</v>
      </c>
      <c r="Q244" s="42">
        <f t="shared" si="54"/>
        <v>3423126.8344342927</v>
      </c>
      <c r="R244" s="42">
        <f t="shared" si="58"/>
        <v>89704159.340638801</v>
      </c>
      <c r="S244" s="42">
        <f t="shared" si="58"/>
        <v>43401332.790702462</v>
      </c>
      <c r="T244" s="42">
        <f t="shared" si="58"/>
        <v>56215715.894398391</v>
      </c>
      <c r="U244" s="42">
        <f t="shared" si="58"/>
        <v>109804169.38620475</v>
      </c>
      <c r="V244" s="42">
        <f t="shared" si="58"/>
        <v>3865790778.3115196</v>
      </c>
      <c r="W244" s="42">
        <f t="shared" si="58"/>
        <v>843961476.63909841</v>
      </c>
      <c r="X244" s="42">
        <f t="shared" si="58"/>
        <v>51966840.889387846</v>
      </c>
      <c r="Y244" s="42">
        <f t="shared" si="58"/>
        <v>78403570.267585665</v>
      </c>
      <c r="Z244" s="42">
        <f t="shared" si="58"/>
        <v>94393092.502554998</v>
      </c>
      <c r="AC244" s="42">
        <f t="shared" si="55"/>
        <v>5043029.4521867614</v>
      </c>
      <c r="AD244" s="42">
        <f t="shared" si="59"/>
        <v>125407477.00462098</v>
      </c>
      <c r="AE244" s="42">
        <f t="shared" si="59"/>
        <v>104541823.67442016</v>
      </c>
      <c r="AF244" s="42">
        <f t="shared" si="59"/>
        <v>78359379.921265036</v>
      </c>
      <c r="AG244" s="42">
        <f t="shared" si="59"/>
        <v>145387821.1911273</v>
      </c>
      <c r="AH244" s="42">
        <f t="shared" si="59"/>
        <v>10661701083.024582</v>
      </c>
      <c r="AI244" s="42">
        <f t="shared" si="59"/>
        <v>1006379678.2256045</v>
      </c>
      <c r="AJ244" s="42">
        <f t="shared" si="59"/>
        <v>63952451.889790475</v>
      </c>
      <c r="AK244" s="42">
        <f t="shared" si="59"/>
        <v>84328444.159427077</v>
      </c>
      <c r="AL244" s="42">
        <f t="shared" si="59"/>
        <v>576188200.30132985</v>
      </c>
    </row>
    <row r="245" spans="4:38">
      <c r="D245" s="42">
        <f t="shared" si="56"/>
        <v>7.75</v>
      </c>
      <c r="E245" s="42">
        <f t="shared" si="53"/>
        <v>3945572.2800002387</v>
      </c>
      <c r="F245" s="42">
        <f t="shared" ref="F245:N260" si="60">F141/$J$197*2220*$F$196*60*24</f>
        <v>103841782.13120884</v>
      </c>
      <c r="G245" s="42">
        <f t="shared" si="60"/>
        <v>76186809.16727455</v>
      </c>
      <c r="H245" s="42">
        <f t="shared" si="60"/>
        <v>69243643.856800079</v>
      </c>
      <c r="I245" s="42">
        <f t="shared" si="60"/>
        <v>126588045.80597328</v>
      </c>
      <c r="J245" s="42">
        <f t="shared" si="60"/>
        <v>7151068683.642374</v>
      </c>
      <c r="K245" s="42">
        <f t="shared" si="60"/>
        <v>930664731.02048278</v>
      </c>
      <c r="L245" s="42">
        <f t="shared" si="60"/>
        <v>57805214.270800605</v>
      </c>
      <c r="M245" s="42">
        <f t="shared" si="60"/>
        <v>82380061.545236647</v>
      </c>
      <c r="N245" s="42">
        <f t="shared" si="60"/>
        <v>331243531.42261416</v>
      </c>
      <c r="Q245" s="42">
        <f t="shared" si="54"/>
        <v>3133409.1363045825</v>
      </c>
      <c r="R245" s="42">
        <f t="shared" ref="R245:Z260" si="61">R141/$J$197*2220*$F$196*60*24</f>
        <v>87099277.989944831</v>
      </c>
      <c r="S245" s="42">
        <f t="shared" si="61"/>
        <v>44710493.232582405</v>
      </c>
      <c r="T245" s="42">
        <f t="shared" si="61"/>
        <v>56792319.594430201</v>
      </c>
      <c r="U245" s="42">
        <f t="shared" si="61"/>
        <v>107247029.36639643</v>
      </c>
      <c r="V245" s="42">
        <f t="shared" si="61"/>
        <v>3918723812.4260197</v>
      </c>
      <c r="W245" s="42">
        <f t="shared" si="61"/>
        <v>849620880.06828427</v>
      </c>
      <c r="X245" s="42">
        <f t="shared" si="61"/>
        <v>51962754.609693065</v>
      </c>
      <c r="Y245" s="42">
        <f t="shared" si="61"/>
        <v>78091110.103931129</v>
      </c>
      <c r="Z245" s="42">
        <f t="shared" si="61"/>
        <v>99817072.510107815</v>
      </c>
      <c r="AC245" s="42">
        <f t="shared" si="55"/>
        <v>4757735.4236958744</v>
      </c>
      <c r="AD245" s="42">
        <f t="shared" ref="AD245:AL260" si="62">AD141/$J$197*2220*$F$196*60*24</f>
        <v>120584286.27247289</v>
      </c>
      <c r="AE245" s="42">
        <f t="shared" si="62"/>
        <v>103987573.88822019</v>
      </c>
      <c r="AF245" s="42">
        <f t="shared" si="62"/>
        <v>81694968.119169742</v>
      </c>
      <c r="AG245" s="42">
        <f t="shared" si="62"/>
        <v>145438440.85808775</v>
      </c>
      <c r="AH245" s="42">
        <f t="shared" si="62"/>
        <v>10602738710.182198</v>
      </c>
      <c r="AI245" s="42">
        <f t="shared" si="62"/>
        <v>1011708581.9726815</v>
      </c>
      <c r="AJ245" s="42">
        <f t="shared" si="62"/>
        <v>63647673.931908339</v>
      </c>
      <c r="AK245" s="42">
        <f t="shared" si="62"/>
        <v>84596908.743359849</v>
      </c>
      <c r="AL245" s="42">
        <f t="shared" si="62"/>
        <v>562669990.33511889</v>
      </c>
    </row>
    <row r="246" spans="4:38">
      <c r="D246" s="42">
        <f t="shared" si="56"/>
        <v>8</v>
      </c>
      <c r="E246" s="42">
        <f t="shared" si="53"/>
        <v>3688330.1917752223</v>
      </c>
      <c r="F246" s="42">
        <f t="shared" si="60"/>
        <v>99959564.108051449</v>
      </c>
      <c r="G246" s="42">
        <f t="shared" si="60"/>
        <v>76723311.227248043</v>
      </c>
      <c r="H246" s="42">
        <f t="shared" si="60"/>
        <v>71500677.644070923</v>
      </c>
      <c r="I246" s="42">
        <f t="shared" si="60"/>
        <v>125477159.58745208</v>
      </c>
      <c r="J246" s="42">
        <f t="shared" si="60"/>
        <v>7141564802.6366196</v>
      </c>
      <c r="K246" s="42">
        <f t="shared" si="60"/>
        <v>937004139.00678802</v>
      </c>
      <c r="L246" s="42">
        <f t="shared" si="60"/>
        <v>57667038.16451624</v>
      </c>
      <c r="M246" s="42">
        <f t="shared" si="60"/>
        <v>82411605.420759439</v>
      </c>
      <c r="N246" s="42">
        <f t="shared" si="60"/>
        <v>326712700.81843138</v>
      </c>
      <c r="Q246" s="42">
        <f t="shared" si="54"/>
        <v>2874188.0379780084</v>
      </c>
      <c r="R246" s="42">
        <f t="shared" si="61"/>
        <v>84340964.262156352</v>
      </c>
      <c r="S246" s="42">
        <f t="shared" si="61"/>
        <v>46221062.973213263</v>
      </c>
      <c r="T246" s="42">
        <f t="shared" si="61"/>
        <v>57457631.556005605</v>
      </c>
      <c r="U246" s="42">
        <f t="shared" si="61"/>
        <v>104959061.98025192</v>
      </c>
      <c r="V246" s="42">
        <f t="shared" si="61"/>
        <v>3971230909.2121553</v>
      </c>
      <c r="W246" s="42">
        <f t="shared" si="61"/>
        <v>856150960.94811606</v>
      </c>
      <c r="X246" s="42">
        <f t="shared" si="61"/>
        <v>51959098.464702815</v>
      </c>
      <c r="Y246" s="42">
        <f t="shared" si="61"/>
        <v>77811540.483819053</v>
      </c>
      <c r="Z246" s="42">
        <f t="shared" si="61"/>
        <v>106000370.57904428</v>
      </c>
      <c r="AC246" s="42">
        <f t="shared" si="55"/>
        <v>4502472.3455724549</v>
      </c>
      <c r="AD246" s="42">
        <f t="shared" si="62"/>
        <v>115578163.95394656</v>
      </c>
      <c r="AE246" s="42">
        <f t="shared" si="62"/>
        <v>103491666.18477815</v>
      </c>
      <c r="AF246" s="42">
        <f t="shared" si="62"/>
        <v>85543723.732136443</v>
      </c>
      <c r="AG246" s="42">
        <f t="shared" si="62"/>
        <v>145496848.16611898</v>
      </c>
      <c r="AH246" s="42">
        <f t="shared" si="62"/>
        <v>10534705203.056356</v>
      </c>
      <c r="AI246" s="42">
        <f t="shared" si="62"/>
        <v>1017857317.0654597</v>
      </c>
      <c r="AJ246" s="42">
        <f t="shared" si="62"/>
        <v>63374977.864329681</v>
      </c>
      <c r="AK246" s="42">
        <f t="shared" si="62"/>
        <v>84906675.570974484</v>
      </c>
      <c r="AL246" s="42">
        <f t="shared" si="62"/>
        <v>547425031.05781829</v>
      </c>
    </row>
    <row r="247" spans="4:38">
      <c r="D247" s="42">
        <f t="shared" si="56"/>
        <v>8.25</v>
      </c>
      <c r="E247" s="42">
        <f t="shared" si="53"/>
        <v>3461351.8786355169</v>
      </c>
      <c r="F247" s="42">
        <f t="shared" si="60"/>
        <v>95914693.531008393</v>
      </c>
      <c r="G247" s="42">
        <f t="shared" si="60"/>
        <v>77331346.895217806</v>
      </c>
      <c r="H247" s="42">
        <f t="shared" si="60"/>
        <v>74058649.269644886</v>
      </c>
      <c r="I247" s="42">
        <f t="shared" si="60"/>
        <v>124496965.86522767</v>
      </c>
      <c r="J247" s="42">
        <f t="shared" si="60"/>
        <v>7130793737.4967661</v>
      </c>
      <c r="K247" s="42">
        <f t="shared" si="60"/>
        <v>944188801.39126778</v>
      </c>
      <c r="L247" s="42">
        <f t="shared" si="60"/>
        <v>57545118.070735954</v>
      </c>
      <c r="M247" s="42">
        <f t="shared" si="60"/>
        <v>82447355.146351725</v>
      </c>
      <c r="N247" s="42">
        <f t="shared" si="60"/>
        <v>321735262.67505604</v>
      </c>
      <c r="Q247" s="42">
        <f t="shared" si="54"/>
        <v>2645463.5394545486</v>
      </c>
      <c r="R247" s="42">
        <f t="shared" si="61"/>
        <v>81440094.658333153</v>
      </c>
      <c r="S247" s="42">
        <f t="shared" si="61"/>
        <v>47933042.012595028</v>
      </c>
      <c r="T247" s="42">
        <f t="shared" si="61"/>
        <v>58211651.779124275</v>
      </c>
      <c r="U247" s="42">
        <f t="shared" si="61"/>
        <v>102940267.22777158</v>
      </c>
      <c r="V247" s="42">
        <f t="shared" si="61"/>
        <v>4023312068.6699495</v>
      </c>
      <c r="W247" s="42">
        <f t="shared" si="61"/>
        <v>863551719.27858996</v>
      </c>
      <c r="X247" s="42">
        <f t="shared" si="61"/>
        <v>51955872.454417452</v>
      </c>
      <c r="Y247" s="42">
        <f t="shared" si="61"/>
        <v>77564861.407249779</v>
      </c>
      <c r="Z247" s="42">
        <f t="shared" si="61"/>
        <v>112922914.95832805</v>
      </c>
      <c r="AC247" s="42">
        <f t="shared" si="55"/>
        <v>4277240.2178165046</v>
      </c>
      <c r="AD247" s="42">
        <f t="shared" si="62"/>
        <v>110389292.40368381</v>
      </c>
      <c r="AE247" s="42">
        <f t="shared" si="62"/>
        <v>103054100.56409405</v>
      </c>
      <c r="AF247" s="42">
        <f t="shared" si="62"/>
        <v>89905646.760165542</v>
      </c>
      <c r="AG247" s="42">
        <f t="shared" si="62"/>
        <v>145563043.11522114</v>
      </c>
      <c r="AH247" s="42">
        <f t="shared" si="62"/>
        <v>10457600561.647072</v>
      </c>
      <c r="AI247" s="42">
        <f t="shared" si="62"/>
        <v>1024825883.5039434</v>
      </c>
      <c r="AJ247" s="42">
        <f t="shared" si="62"/>
        <v>63134363.687054448</v>
      </c>
      <c r="AK247" s="42">
        <f t="shared" si="62"/>
        <v>85257744.642271101</v>
      </c>
      <c r="AL247" s="42">
        <f t="shared" si="62"/>
        <v>530547610.39178324</v>
      </c>
    </row>
    <row r="248" spans="4:38">
      <c r="D248" s="42">
        <f t="shared" si="56"/>
        <v>8.5</v>
      </c>
      <c r="E248" s="42">
        <f t="shared" si="53"/>
        <v>3264637.3405811228</v>
      </c>
      <c r="F248" s="42">
        <f t="shared" si="60"/>
        <v>91712699.827930301</v>
      </c>
      <c r="G248" s="42">
        <f t="shared" si="60"/>
        <v>78010916.171184033</v>
      </c>
      <c r="H248" s="42">
        <f t="shared" si="60"/>
        <v>76917558.733521596</v>
      </c>
      <c r="I248" s="42">
        <f t="shared" si="60"/>
        <v>123647464.63929959</v>
      </c>
      <c r="J248" s="42">
        <f t="shared" si="60"/>
        <v>7118755488.2228317</v>
      </c>
      <c r="K248" s="42">
        <f t="shared" si="60"/>
        <v>952218718.17392015</v>
      </c>
      <c r="L248" s="42">
        <f t="shared" si="60"/>
        <v>57439453.989459723</v>
      </c>
      <c r="M248" s="42">
        <f t="shared" si="60"/>
        <v>82487310.722013876</v>
      </c>
      <c r="N248" s="42">
        <f t="shared" si="60"/>
        <v>316348325.0781495</v>
      </c>
      <c r="Q248" s="42">
        <f t="shared" si="54"/>
        <v>2447235.6407342241</v>
      </c>
      <c r="R248" s="42">
        <f t="shared" si="61"/>
        <v>78407545.679534018</v>
      </c>
      <c r="S248" s="42">
        <f t="shared" si="61"/>
        <v>49846430.350727476</v>
      </c>
      <c r="T248" s="42">
        <f t="shared" si="61"/>
        <v>59054380.263786368</v>
      </c>
      <c r="U248" s="42">
        <f t="shared" si="61"/>
        <v>101190645.10895522</v>
      </c>
      <c r="V248" s="42">
        <f t="shared" si="61"/>
        <v>4074967290.7993584</v>
      </c>
      <c r="W248" s="42">
        <f t="shared" si="61"/>
        <v>871823155.05971003</v>
      </c>
      <c r="X248" s="42">
        <f t="shared" si="61"/>
        <v>51953076.578836799</v>
      </c>
      <c r="Y248" s="42">
        <f t="shared" si="61"/>
        <v>77351072.874222979</v>
      </c>
      <c r="Z248" s="42">
        <f t="shared" si="61"/>
        <v>120564633.89692205</v>
      </c>
      <c r="AC248" s="42">
        <f t="shared" si="55"/>
        <v>4082039.0404280014</v>
      </c>
      <c r="AD248" s="42">
        <f t="shared" si="62"/>
        <v>105017853.97632654</v>
      </c>
      <c r="AE248" s="42">
        <f t="shared" si="62"/>
        <v>102674877.02616794</v>
      </c>
      <c r="AF248" s="42">
        <f t="shared" si="62"/>
        <v>94780737.203256816</v>
      </c>
      <c r="AG248" s="42">
        <f t="shared" si="62"/>
        <v>145637025.70539394</v>
      </c>
      <c r="AH248" s="42">
        <f t="shared" si="62"/>
        <v>10371424785.954353</v>
      </c>
      <c r="AI248" s="42">
        <f t="shared" si="62"/>
        <v>1032614281.2881323</v>
      </c>
      <c r="AJ248" s="42">
        <f t="shared" si="62"/>
        <v>62925831.400082663</v>
      </c>
      <c r="AK248" s="42">
        <f t="shared" si="62"/>
        <v>85650115.957249776</v>
      </c>
      <c r="AL248" s="42">
        <f t="shared" si="62"/>
        <v>512132016.25937951</v>
      </c>
    </row>
    <row r="249" spans="4:38">
      <c r="D249" s="42">
        <f t="shared" si="56"/>
        <v>8.75</v>
      </c>
      <c r="E249" s="42">
        <f t="shared" si="53"/>
        <v>3098186.5776120005</v>
      </c>
      <c r="F249" s="42">
        <f t="shared" si="60"/>
        <v>87359112.426667586</v>
      </c>
      <c r="G249" s="42">
        <f t="shared" si="60"/>
        <v>78762019.055146754</v>
      </c>
      <c r="H249" s="42">
        <f t="shared" si="60"/>
        <v>80077406.035701007</v>
      </c>
      <c r="I249" s="42">
        <f t="shared" si="60"/>
        <v>122928655.90966831</v>
      </c>
      <c r="J249" s="42">
        <f t="shared" si="60"/>
        <v>7105450054.8147812</v>
      </c>
      <c r="K249" s="42">
        <f t="shared" si="60"/>
        <v>961093889.35474741</v>
      </c>
      <c r="L249" s="42">
        <f t="shared" si="60"/>
        <v>57350045.920687407</v>
      </c>
      <c r="M249" s="42">
        <f t="shared" si="60"/>
        <v>82531472.14774555</v>
      </c>
      <c r="N249" s="42">
        <f t="shared" si="60"/>
        <v>310588996.11337739</v>
      </c>
      <c r="Q249" s="42">
        <f t="shared" si="54"/>
        <v>2279504.3418170335</v>
      </c>
      <c r="R249" s="42">
        <f t="shared" si="61"/>
        <v>75254193.826818675</v>
      </c>
      <c r="S249" s="42">
        <f t="shared" si="61"/>
        <v>51961227.987610623</v>
      </c>
      <c r="T249" s="42">
        <f t="shared" si="61"/>
        <v>59985817.009991691</v>
      </c>
      <c r="U249" s="42">
        <f t="shared" si="61"/>
        <v>99710195.623803079</v>
      </c>
      <c r="V249" s="42">
        <f t="shared" si="61"/>
        <v>4126196575.6004438</v>
      </c>
      <c r="W249" s="42">
        <f t="shared" si="61"/>
        <v>880965268.29147363</v>
      </c>
      <c r="X249" s="42">
        <f t="shared" si="61"/>
        <v>51950710.837960884</v>
      </c>
      <c r="Y249" s="42">
        <f t="shared" si="61"/>
        <v>77170174.884738833</v>
      </c>
      <c r="Z249" s="42">
        <f t="shared" si="61"/>
        <v>128905455.64379022</v>
      </c>
      <c r="AC249" s="42">
        <f t="shared" si="55"/>
        <v>3916868.8134069666</v>
      </c>
      <c r="AD249" s="42">
        <f t="shared" si="62"/>
        <v>99464031.026516467</v>
      </c>
      <c r="AE249" s="42">
        <f t="shared" si="62"/>
        <v>102353995.57099955</v>
      </c>
      <c r="AF249" s="42">
        <f t="shared" si="62"/>
        <v>100168995.06141031</v>
      </c>
      <c r="AG249" s="42">
        <f t="shared" si="62"/>
        <v>145718795.93663782</v>
      </c>
      <c r="AH249" s="42">
        <f t="shared" si="62"/>
        <v>10276177875.978172</v>
      </c>
      <c r="AI249" s="42">
        <f t="shared" si="62"/>
        <v>1041222510.4180231</v>
      </c>
      <c r="AJ249" s="42">
        <f t="shared" si="62"/>
        <v>62749381.003414124</v>
      </c>
      <c r="AK249" s="42">
        <f t="shared" si="62"/>
        <v>86083789.515910298</v>
      </c>
      <c r="AL249" s="42">
        <f t="shared" si="62"/>
        <v>492272536.58296227</v>
      </c>
    </row>
    <row r="250" spans="4:38">
      <c r="D250" s="42">
        <f t="shared" si="56"/>
        <v>9</v>
      </c>
      <c r="E250" s="42">
        <f t="shared" si="53"/>
        <v>2961999.5897281691</v>
      </c>
      <c r="F250" s="42">
        <f t="shared" si="60"/>
        <v>82859460.755070657</v>
      </c>
      <c r="G250" s="42">
        <f t="shared" si="60"/>
        <v>79584655.547105968</v>
      </c>
      <c r="H250" s="42">
        <f t="shared" si="60"/>
        <v>83538191.176183343</v>
      </c>
      <c r="I250" s="42">
        <f t="shared" si="60"/>
        <v>122340539.67633358</v>
      </c>
      <c r="J250" s="42">
        <f t="shared" si="60"/>
        <v>7090877437.2726326</v>
      </c>
      <c r="K250" s="42">
        <f t="shared" si="60"/>
        <v>970814314.9337492</v>
      </c>
      <c r="L250" s="42">
        <f t="shared" si="60"/>
        <v>57276893.864419326</v>
      </c>
      <c r="M250" s="42">
        <f t="shared" si="60"/>
        <v>82579839.423547089</v>
      </c>
      <c r="N250" s="42">
        <f t="shared" si="60"/>
        <v>304494383.86639708</v>
      </c>
      <c r="Q250" s="42">
        <f t="shared" si="54"/>
        <v>2142269.6427029576</v>
      </c>
      <c r="R250" s="42">
        <f t="shared" si="61"/>
        <v>71990915.601246521</v>
      </c>
      <c r="S250" s="42">
        <f t="shared" si="61"/>
        <v>54277434.923244484</v>
      </c>
      <c r="T250" s="42">
        <f t="shared" si="61"/>
        <v>61005962.017740436</v>
      </c>
      <c r="U250" s="42">
        <f t="shared" si="61"/>
        <v>98498918.772314906</v>
      </c>
      <c r="V250" s="42">
        <f t="shared" si="61"/>
        <v>4176999923.0731473</v>
      </c>
      <c r="W250" s="42">
        <f t="shared" si="61"/>
        <v>890978058.97387934</v>
      </c>
      <c r="X250" s="42">
        <f t="shared" si="61"/>
        <v>51948775.231789678</v>
      </c>
      <c r="Y250" s="42">
        <f t="shared" si="61"/>
        <v>77022167.438797131</v>
      </c>
      <c r="Z250" s="42">
        <f t="shared" si="61"/>
        <v>137925308.44789541</v>
      </c>
      <c r="AC250" s="42">
        <f t="shared" si="55"/>
        <v>3781729.5367533797</v>
      </c>
      <c r="AD250" s="42">
        <f t="shared" si="62"/>
        <v>93728005.908895016</v>
      </c>
      <c r="AE250" s="42">
        <f t="shared" si="62"/>
        <v>102091456.19858909</v>
      </c>
      <c r="AF250" s="42">
        <f t="shared" si="62"/>
        <v>106070420.33462602</v>
      </c>
      <c r="AG250" s="42">
        <f t="shared" si="62"/>
        <v>145808353.80895236</v>
      </c>
      <c r="AH250" s="42">
        <f t="shared" si="62"/>
        <v>10171859831.718554</v>
      </c>
      <c r="AI250" s="42">
        <f t="shared" si="62"/>
        <v>1050650570.8936189</v>
      </c>
      <c r="AJ250" s="42">
        <f t="shared" si="62"/>
        <v>62605012.49704881</v>
      </c>
      <c r="AK250" s="42">
        <f t="shared" si="62"/>
        <v>86558765.31825304</v>
      </c>
      <c r="AL250" s="42">
        <f t="shared" si="62"/>
        <v>471063459.28489727</v>
      </c>
    </row>
    <row r="251" spans="4:38">
      <c r="D251" s="42">
        <f t="shared" si="56"/>
        <v>9.25</v>
      </c>
      <c r="E251" s="42">
        <f t="shared" si="53"/>
        <v>2856076.3769296492</v>
      </c>
      <c r="F251" s="42">
        <f t="shared" si="60"/>
        <v>78219274.240990371</v>
      </c>
      <c r="G251" s="42">
        <f t="shared" si="60"/>
        <v>80478825.647061631</v>
      </c>
      <c r="H251" s="42">
        <f t="shared" si="60"/>
        <v>87299914.154968351</v>
      </c>
      <c r="I251" s="42">
        <f t="shared" si="60"/>
        <v>121883115.93929538</v>
      </c>
      <c r="J251" s="42">
        <f t="shared" si="60"/>
        <v>7075037635.5963802</v>
      </c>
      <c r="K251" s="42">
        <f t="shared" si="60"/>
        <v>981379994.91092539</v>
      </c>
      <c r="L251" s="42">
        <f t="shared" si="60"/>
        <v>57219997.820655167</v>
      </c>
      <c r="M251" s="42">
        <f t="shared" si="60"/>
        <v>82632412.549418122</v>
      </c>
      <c r="N251" s="42">
        <f t="shared" si="60"/>
        <v>298101596.42287207</v>
      </c>
      <c r="Q251" s="42">
        <f t="shared" si="54"/>
        <v>2035531.5433920161</v>
      </c>
      <c r="R251" s="42">
        <f t="shared" si="61"/>
        <v>68628587.503876701</v>
      </c>
      <c r="S251" s="42">
        <f t="shared" si="61"/>
        <v>56795051.157629438</v>
      </c>
      <c r="T251" s="42">
        <f t="shared" si="61"/>
        <v>62114815.287032619</v>
      </c>
      <c r="U251" s="42">
        <f t="shared" si="61"/>
        <v>97556814.55449076</v>
      </c>
      <c r="V251" s="42">
        <f t="shared" si="61"/>
        <v>4227377333.2175055</v>
      </c>
      <c r="W251" s="42">
        <f t="shared" si="61"/>
        <v>901861527.10693121</v>
      </c>
      <c r="X251" s="42">
        <f t="shared" si="61"/>
        <v>51947269.760323182</v>
      </c>
      <c r="Y251" s="42">
        <f t="shared" si="61"/>
        <v>76907050.536398053</v>
      </c>
      <c r="Z251" s="42">
        <f t="shared" si="61"/>
        <v>147604120.5582011</v>
      </c>
      <c r="AC251" s="42">
        <f t="shared" si="55"/>
        <v>3676621.2104672622</v>
      </c>
      <c r="AD251" s="42">
        <f t="shared" si="62"/>
        <v>87809960.978104249</v>
      </c>
      <c r="AE251" s="42">
        <f t="shared" si="62"/>
        <v>101887258.90893638</v>
      </c>
      <c r="AF251" s="42">
        <f t="shared" si="62"/>
        <v>112485013.02290408</v>
      </c>
      <c r="AG251" s="42">
        <f t="shared" si="62"/>
        <v>145905699.32233775</v>
      </c>
      <c r="AH251" s="42">
        <f t="shared" si="62"/>
        <v>10058470653.175499</v>
      </c>
      <c r="AI251" s="42">
        <f t="shared" si="62"/>
        <v>1060898462.714918</v>
      </c>
      <c r="AJ251" s="42">
        <f t="shared" si="62"/>
        <v>62492725.880986974</v>
      </c>
      <c r="AK251" s="42">
        <f t="shared" si="62"/>
        <v>87075043.364277393</v>
      </c>
      <c r="AL251" s="42">
        <f t="shared" si="62"/>
        <v>448599072.28754151</v>
      </c>
    </row>
    <row r="252" spans="4:38">
      <c r="D252" s="42">
        <f t="shared" si="56"/>
        <v>9.5</v>
      </c>
      <c r="E252" s="42">
        <f t="shared" si="53"/>
        <v>2780416.939216401</v>
      </c>
      <c r="F252" s="42">
        <f t="shared" si="60"/>
        <v>73444082.312276915</v>
      </c>
      <c r="G252" s="42">
        <f t="shared" si="60"/>
        <v>81444529.355013579</v>
      </c>
      <c r="H252" s="42">
        <f t="shared" si="60"/>
        <v>91362574.972056299</v>
      </c>
      <c r="I252" s="42">
        <f t="shared" si="60"/>
        <v>121556384.69855399</v>
      </c>
      <c r="J252" s="42">
        <f t="shared" si="60"/>
        <v>7057930649.7860327</v>
      </c>
      <c r="K252" s="42">
        <f t="shared" si="60"/>
        <v>992790929.28627491</v>
      </c>
      <c r="L252" s="42">
        <f t="shared" si="60"/>
        <v>57179357.789395079</v>
      </c>
      <c r="M252" s="42">
        <f t="shared" si="60"/>
        <v>82689191.525358856</v>
      </c>
      <c r="N252" s="42">
        <f t="shared" si="60"/>
        <v>291447741.86846387</v>
      </c>
      <c r="Q252" s="42">
        <f t="shared" si="54"/>
        <v>1959290.0438842</v>
      </c>
      <c r="R252" s="42">
        <f t="shared" si="61"/>
        <v>65178086.035768598</v>
      </c>
      <c r="S252" s="42">
        <f t="shared" si="61"/>
        <v>59514076.690764897</v>
      </c>
      <c r="T252" s="42">
        <f t="shared" si="61"/>
        <v>63312376.817868218</v>
      </c>
      <c r="U252" s="42">
        <f t="shared" si="61"/>
        <v>96883882.970330566</v>
      </c>
      <c r="V252" s="42">
        <f t="shared" si="61"/>
        <v>4277328806.0335016</v>
      </c>
      <c r="W252" s="42">
        <f t="shared" si="61"/>
        <v>913615672.69062686</v>
      </c>
      <c r="X252" s="42">
        <f t="shared" si="61"/>
        <v>51946194.423561394</v>
      </c>
      <c r="Y252" s="42">
        <f t="shared" si="61"/>
        <v>76824824.177541658</v>
      </c>
      <c r="Z252" s="42">
        <f t="shared" si="61"/>
        <v>157921820.22367081</v>
      </c>
      <c r="AC252" s="42">
        <f t="shared" si="55"/>
        <v>3601543.8345486121</v>
      </c>
      <c r="AD252" s="42">
        <f t="shared" si="62"/>
        <v>81710078.588785619</v>
      </c>
      <c r="AE252" s="42">
        <f t="shared" si="62"/>
        <v>101741403.7020418</v>
      </c>
      <c r="AF252" s="42">
        <f t="shared" si="62"/>
        <v>119412773.12624419</v>
      </c>
      <c r="AG252" s="42">
        <f t="shared" si="62"/>
        <v>146010832.476794</v>
      </c>
      <c r="AH252" s="42">
        <f t="shared" si="62"/>
        <v>9936010340.348999</v>
      </c>
      <c r="AI252" s="42">
        <f t="shared" si="62"/>
        <v>1071966185.8819206</v>
      </c>
      <c r="AJ252" s="42">
        <f t="shared" si="62"/>
        <v>62412521.15522857</v>
      </c>
      <c r="AK252" s="42">
        <f t="shared" si="62"/>
        <v>87632623.653983966</v>
      </c>
      <c r="AL252" s="42">
        <f t="shared" si="62"/>
        <v>424973663.51325679</v>
      </c>
    </row>
    <row r="253" spans="4:38">
      <c r="D253" s="42">
        <f t="shared" si="56"/>
        <v>9.75</v>
      </c>
      <c r="E253" s="42">
        <f t="shared" si="53"/>
        <v>2735021.2765884632</v>
      </c>
      <c r="F253" s="42">
        <f t="shared" si="60"/>
        <v>68539414.396781117</v>
      </c>
      <c r="G253" s="42">
        <f t="shared" si="60"/>
        <v>82481766.670962214</v>
      </c>
      <c r="H253" s="42">
        <f t="shared" si="60"/>
        <v>95726173.627446949</v>
      </c>
      <c r="I253" s="42">
        <f t="shared" si="60"/>
        <v>121360345.95410912</v>
      </c>
      <c r="J253" s="42">
        <f t="shared" si="60"/>
        <v>7039556479.8415833</v>
      </c>
      <c r="K253" s="42">
        <f t="shared" si="60"/>
        <v>1005047118.0597966</v>
      </c>
      <c r="L253" s="42">
        <f t="shared" si="60"/>
        <v>57154973.770638868</v>
      </c>
      <c r="M253" s="42">
        <f t="shared" si="60"/>
        <v>82750176.3513695</v>
      </c>
      <c r="N253" s="42">
        <f t="shared" si="60"/>
        <v>284569928.288836</v>
      </c>
      <c r="Q253" s="42">
        <f t="shared" si="54"/>
        <v>1913545.14417951</v>
      </c>
      <c r="R253" s="42">
        <f t="shared" si="61"/>
        <v>61650287.697981596</v>
      </c>
      <c r="S253" s="42">
        <f t="shared" si="61"/>
        <v>62434511.522651263</v>
      </c>
      <c r="T253" s="42">
        <f t="shared" si="61"/>
        <v>64598646.610247061</v>
      </c>
      <c r="U253" s="42">
        <f t="shared" si="61"/>
        <v>96480124.019834578</v>
      </c>
      <c r="V253" s="42">
        <f t="shared" si="61"/>
        <v>4326854341.5211334</v>
      </c>
      <c r="W253" s="42">
        <f t="shared" si="61"/>
        <v>926240495.72496676</v>
      </c>
      <c r="X253" s="42">
        <f t="shared" si="61"/>
        <v>51945549.221504316</v>
      </c>
      <c r="Y253" s="42">
        <f t="shared" si="61"/>
        <v>76775488.362227678</v>
      </c>
      <c r="Z253" s="42">
        <f t="shared" si="61"/>
        <v>168858335.69326791</v>
      </c>
      <c r="AC253" s="42">
        <f t="shared" si="55"/>
        <v>3556497.4089974295</v>
      </c>
      <c r="AD253" s="42">
        <f t="shared" si="62"/>
        <v>75428541.095580846</v>
      </c>
      <c r="AE253" s="42">
        <f t="shared" si="62"/>
        <v>101653890.577905</v>
      </c>
      <c r="AF253" s="42">
        <f t="shared" si="62"/>
        <v>126853700.64464669</v>
      </c>
      <c r="AG253" s="42">
        <f t="shared" si="62"/>
        <v>146123753.27232111</v>
      </c>
      <c r="AH253" s="42">
        <f t="shared" si="62"/>
        <v>9804478893.2390423</v>
      </c>
      <c r="AI253" s="42">
        <f t="shared" si="62"/>
        <v>1083853740.3946288</v>
      </c>
      <c r="AJ253" s="42">
        <f t="shared" si="62"/>
        <v>62364398.319773585</v>
      </c>
      <c r="AK253" s="42">
        <f t="shared" si="62"/>
        <v>88231506.187372401</v>
      </c>
      <c r="AL253" s="42">
        <f t="shared" si="62"/>
        <v>400281520.88440442</v>
      </c>
    </row>
    <row r="254" spans="4:38">
      <c r="D254" s="42">
        <f t="shared" si="56"/>
        <v>10</v>
      </c>
      <c r="E254" s="42">
        <f t="shared" si="53"/>
        <v>2719889.3890458178</v>
      </c>
      <c r="F254" s="42">
        <f t="shared" si="60"/>
        <v>63510799.922353402</v>
      </c>
      <c r="G254" s="42">
        <f t="shared" si="60"/>
        <v>83590537.594907135</v>
      </c>
      <c r="H254" s="42">
        <f t="shared" si="60"/>
        <v>100390710.12114035</v>
      </c>
      <c r="I254" s="42">
        <f t="shared" si="60"/>
        <v>121294999.70596066</v>
      </c>
      <c r="J254" s="42">
        <f t="shared" si="60"/>
        <v>7019915125.7630348</v>
      </c>
      <c r="K254" s="42">
        <f t="shared" si="60"/>
        <v>1018148561.2314953</v>
      </c>
      <c r="L254" s="42">
        <f t="shared" si="60"/>
        <v>57146845.764386922</v>
      </c>
      <c r="M254" s="42">
        <f t="shared" si="60"/>
        <v>82815367.027449593</v>
      </c>
      <c r="N254" s="42">
        <f t="shared" si="60"/>
        <v>277505263.7696498</v>
      </c>
      <c r="Q254" s="42">
        <f t="shared" si="54"/>
        <v>1898296.8442779465</v>
      </c>
      <c r="R254" s="42">
        <f t="shared" si="61"/>
        <v>58056068.991575025</v>
      </c>
      <c r="S254" s="42">
        <f t="shared" si="61"/>
        <v>65556355.653288312</v>
      </c>
      <c r="T254" s="42">
        <f t="shared" si="61"/>
        <v>65973624.664169535</v>
      </c>
      <c r="U254" s="42">
        <f t="shared" si="61"/>
        <v>96345537.703002587</v>
      </c>
      <c r="V254" s="42">
        <f t="shared" si="61"/>
        <v>4375953939.6804228</v>
      </c>
      <c r="W254" s="42">
        <f t="shared" si="61"/>
        <v>939735996.20995069</v>
      </c>
      <c r="X254" s="42">
        <f t="shared" si="61"/>
        <v>51945334.154151969</v>
      </c>
      <c r="Y254" s="42">
        <f t="shared" si="61"/>
        <v>76759043.090456545</v>
      </c>
      <c r="Z254" s="42">
        <f t="shared" si="61"/>
        <v>180393595.21595562</v>
      </c>
      <c r="AC254" s="42">
        <f t="shared" si="55"/>
        <v>3541481.9338136949</v>
      </c>
      <c r="AD254" s="42">
        <f t="shared" si="62"/>
        <v>68965530.853131771</v>
      </c>
      <c r="AE254" s="42">
        <f t="shared" si="62"/>
        <v>101624719.53652593</v>
      </c>
      <c r="AF254" s="42">
        <f t="shared" si="62"/>
        <v>134807795.57811135</v>
      </c>
      <c r="AG254" s="42">
        <f t="shared" si="62"/>
        <v>146244461.70891896</v>
      </c>
      <c r="AH254" s="42">
        <f t="shared" si="62"/>
        <v>9663876311.8456497</v>
      </c>
      <c r="AI254" s="42">
        <f t="shared" si="62"/>
        <v>1096561126.2530401</v>
      </c>
      <c r="AJ254" s="42">
        <f t="shared" si="62"/>
        <v>62348357.374621868</v>
      </c>
      <c r="AK254" s="42">
        <f t="shared" si="62"/>
        <v>88871690.964442834</v>
      </c>
      <c r="AL254" s="42">
        <f t="shared" si="62"/>
        <v>374616932.32334399</v>
      </c>
    </row>
    <row r="255" spans="4:38">
      <c r="D255" s="42">
        <f t="shared" si="56"/>
        <v>10.25</v>
      </c>
      <c r="E255" s="42">
        <f t="shared" si="53"/>
        <v>2719889.3890458178</v>
      </c>
      <c r="F255" s="42">
        <f t="shared" si="60"/>
        <v>63510799.922353402</v>
      </c>
      <c r="G255" s="42">
        <f t="shared" si="60"/>
        <v>83590537.594907135</v>
      </c>
      <c r="H255" s="42">
        <f t="shared" si="60"/>
        <v>100390710.12114035</v>
      </c>
      <c r="I255" s="42">
        <f t="shared" si="60"/>
        <v>121294999.70596066</v>
      </c>
      <c r="J255" s="42">
        <f t="shared" si="60"/>
        <v>7019915125.7630348</v>
      </c>
      <c r="K255" s="42">
        <f t="shared" si="60"/>
        <v>1018148561.2314953</v>
      </c>
      <c r="L255" s="42">
        <f t="shared" si="60"/>
        <v>57146845.764386922</v>
      </c>
      <c r="M255" s="42">
        <f t="shared" si="60"/>
        <v>82815367.027449593</v>
      </c>
      <c r="N255" s="42">
        <f t="shared" si="60"/>
        <v>277505263.7696498</v>
      </c>
      <c r="Q255" s="42">
        <f t="shared" si="54"/>
        <v>1898296.8442779465</v>
      </c>
      <c r="R255" s="42">
        <f t="shared" si="61"/>
        <v>58056068.991575025</v>
      </c>
      <c r="S255" s="42">
        <f t="shared" si="61"/>
        <v>65556355.653288312</v>
      </c>
      <c r="T255" s="42">
        <f t="shared" si="61"/>
        <v>65973624.664169535</v>
      </c>
      <c r="U255" s="42">
        <f t="shared" si="61"/>
        <v>96345537.703002587</v>
      </c>
      <c r="V255" s="42">
        <f t="shared" si="61"/>
        <v>4375953939.6804228</v>
      </c>
      <c r="W255" s="42">
        <f t="shared" si="61"/>
        <v>939735996.20995069</v>
      </c>
      <c r="X255" s="42">
        <f t="shared" si="61"/>
        <v>51945334.154151969</v>
      </c>
      <c r="Y255" s="42">
        <f t="shared" si="61"/>
        <v>76759043.090456545</v>
      </c>
      <c r="Z255" s="42">
        <f t="shared" si="61"/>
        <v>180393595.21595562</v>
      </c>
      <c r="AC255" s="42">
        <f t="shared" si="55"/>
        <v>3541481.9338136949</v>
      </c>
      <c r="AD255" s="42">
        <f t="shared" si="62"/>
        <v>68965530.853131771</v>
      </c>
      <c r="AE255" s="42">
        <f t="shared" si="62"/>
        <v>101624719.53652593</v>
      </c>
      <c r="AF255" s="42">
        <f t="shared" si="62"/>
        <v>134807795.57811135</v>
      </c>
      <c r="AG255" s="42">
        <f t="shared" si="62"/>
        <v>146244461.70891896</v>
      </c>
      <c r="AH255" s="42">
        <f t="shared" si="62"/>
        <v>9663876311.8456497</v>
      </c>
      <c r="AI255" s="42">
        <f t="shared" si="62"/>
        <v>1096561126.2530401</v>
      </c>
      <c r="AJ255" s="42">
        <f t="shared" si="62"/>
        <v>62348357.374621868</v>
      </c>
      <c r="AK255" s="42">
        <f t="shared" si="62"/>
        <v>88871690.964442834</v>
      </c>
      <c r="AL255" s="42">
        <f t="shared" si="62"/>
        <v>374616932.32334399</v>
      </c>
    </row>
    <row r="256" spans="4:38">
      <c r="D256" s="42">
        <f t="shared" si="56"/>
        <v>10.5</v>
      </c>
      <c r="E256" s="42">
        <f t="shared" si="53"/>
        <v>2672930.5053039286</v>
      </c>
      <c r="F256" s="42">
        <f t="shared" si="60"/>
        <v>62414286.114873007</v>
      </c>
      <c r="G256" s="42">
        <f t="shared" si="60"/>
        <v>82147347.164939553</v>
      </c>
      <c r="H256" s="42">
        <f t="shared" si="60"/>
        <v>98657464.753026992</v>
      </c>
      <c r="I256" s="42">
        <f t="shared" si="60"/>
        <v>119200841.82858355</v>
      </c>
      <c r="J256" s="42">
        <f t="shared" si="60"/>
        <v>6898716308.0477743</v>
      </c>
      <c r="K256" s="42">
        <f t="shared" si="60"/>
        <v>1000570228.7774632</v>
      </c>
      <c r="L256" s="42">
        <f t="shared" si="60"/>
        <v>56160205.61009486</v>
      </c>
      <c r="M256" s="42">
        <f t="shared" si="60"/>
        <v>81385559.915459573</v>
      </c>
      <c r="N256" s="42">
        <f t="shared" si="60"/>
        <v>272714136.05997008</v>
      </c>
      <c r="Q256" s="42">
        <f t="shared" si="54"/>
        <v>1865522.75383991</v>
      </c>
      <c r="R256" s="42">
        <f t="shared" si="61"/>
        <v>57053731.10045848</v>
      </c>
      <c r="S256" s="42">
        <f t="shared" si="61"/>
        <v>64424525.331046902</v>
      </c>
      <c r="T256" s="42">
        <f t="shared" si="61"/>
        <v>64834590.193461657</v>
      </c>
      <c r="U256" s="42">
        <f t="shared" si="61"/>
        <v>94682132.226932019</v>
      </c>
      <c r="V256" s="42">
        <f t="shared" si="61"/>
        <v>4300403105.4660187</v>
      </c>
      <c r="W256" s="42">
        <f t="shared" si="61"/>
        <v>923511456.50189531</v>
      </c>
      <c r="X256" s="42">
        <f t="shared" si="61"/>
        <v>51048498.085265301</v>
      </c>
      <c r="Y256" s="42">
        <f t="shared" si="61"/>
        <v>75433798.396631747</v>
      </c>
      <c r="Z256" s="42">
        <f t="shared" si="61"/>
        <v>177279100.22963586</v>
      </c>
      <c r="AC256" s="42">
        <f t="shared" si="55"/>
        <v>3480338.2567679528</v>
      </c>
      <c r="AD256" s="42">
        <f t="shared" si="62"/>
        <v>67774841.129287526</v>
      </c>
      <c r="AE256" s="42">
        <f t="shared" si="62"/>
        <v>99870168.998832211</v>
      </c>
      <c r="AF256" s="42">
        <f t="shared" si="62"/>
        <v>132480339.31259251</v>
      </c>
      <c r="AG256" s="42">
        <f t="shared" si="62"/>
        <v>143719551.43023533</v>
      </c>
      <c r="AH256" s="42">
        <f t="shared" si="62"/>
        <v>9497029510.62953</v>
      </c>
      <c r="AI256" s="42">
        <f t="shared" si="62"/>
        <v>1077629001.053031</v>
      </c>
      <c r="AJ256" s="42">
        <f t="shared" si="62"/>
        <v>61271913.134924412</v>
      </c>
      <c r="AK256" s="42">
        <f t="shared" si="62"/>
        <v>87337321.434287623</v>
      </c>
      <c r="AL256" s="42">
        <f t="shared" si="62"/>
        <v>368149171.89030415</v>
      </c>
    </row>
    <row r="257" spans="4:38">
      <c r="D257" s="42">
        <f t="shared" si="56"/>
        <v>10.75</v>
      </c>
      <c r="E257" s="42">
        <f t="shared" si="53"/>
        <v>2626782.3665765841</v>
      </c>
      <c r="F257" s="42">
        <f t="shared" si="60"/>
        <v>61336703.615634099</v>
      </c>
      <c r="G257" s="42">
        <f t="shared" si="60"/>
        <v>80729073.414264619</v>
      </c>
      <c r="H257" s="42">
        <f t="shared" si="60"/>
        <v>96954143.862013757</v>
      </c>
      <c r="I257" s="42">
        <f t="shared" si="60"/>
        <v>117142839.58190852</v>
      </c>
      <c r="J257" s="42">
        <f t="shared" si="60"/>
        <v>6779609987.6280527</v>
      </c>
      <c r="K257" s="42">
        <f t="shared" si="60"/>
        <v>983295386.19085336</v>
      </c>
      <c r="L257" s="42">
        <f t="shared" si="60"/>
        <v>55190599.795686975</v>
      </c>
      <c r="M257" s="42">
        <f t="shared" si="60"/>
        <v>79980438.41980955</v>
      </c>
      <c r="N257" s="42">
        <f t="shared" si="60"/>
        <v>268005727.15864235</v>
      </c>
      <c r="Q257" s="42">
        <f t="shared" si="54"/>
        <v>1833314.5079942397</v>
      </c>
      <c r="R257" s="42">
        <f t="shared" si="61"/>
        <v>56068698.570614547</v>
      </c>
      <c r="S257" s="42">
        <f t="shared" si="61"/>
        <v>63312236.056589156</v>
      </c>
      <c r="T257" s="42">
        <f t="shared" si="61"/>
        <v>63715221.150143333</v>
      </c>
      <c r="U257" s="42">
        <f t="shared" si="61"/>
        <v>93047445.442393869</v>
      </c>
      <c r="V257" s="42">
        <f t="shared" si="61"/>
        <v>4226156656.2221088</v>
      </c>
      <c r="W257" s="42">
        <f t="shared" si="61"/>
        <v>907567033.43276846</v>
      </c>
      <c r="X257" s="42">
        <f t="shared" si="61"/>
        <v>50167145.888944902</v>
      </c>
      <c r="Y257" s="42">
        <f t="shared" si="61"/>
        <v>74131434.04924947</v>
      </c>
      <c r="Z257" s="42">
        <f t="shared" si="61"/>
        <v>174218376.99174315</v>
      </c>
      <c r="AC257" s="42">
        <f t="shared" si="55"/>
        <v>3420250.2251589354</v>
      </c>
      <c r="AD257" s="42">
        <f t="shared" si="62"/>
        <v>66604708.660653651</v>
      </c>
      <c r="AE257" s="42">
        <f t="shared" si="62"/>
        <v>98145910.771939993</v>
      </c>
      <c r="AF257" s="42">
        <f t="shared" si="62"/>
        <v>130193066.57388434</v>
      </c>
      <c r="AG257" s="42">
        <f t="shared" si="62"/>
        <v>141238233.72142342</v>
      </c>
      <c r="AH257" s="42">
        <f t="shared" si="62"/>
        <v>9333063319.0339928</v>
      </c>
      <c r="AI257" s="42">
        <f t="shared" si="62"/>
        <v>1059023738.9489381</v>
      </c>
      <c r="AJ257" s="42">
        <f t="shared" si="62"/>
        <v>60214053.702429071</v>
      </c>
      <c r="AK257" s="42">
        <f t="shared" si="62"/>
        <v>85829442.790369868</v>
      </c>
      <c r="AL257" s="42">
        <f t="shared" si="62"/>
        <v>361793077.32554162</v>
      </c>
    </row>
    <row r="258" spans="4:38">
      <c r="D258" s="42">
        <f t="shared" si="56"/>
        <v>11</v>
      </c>
      <c r="E258" s="42">
        <f t="shared" si="53"/>
        <v>2581430.9753530649</v>
      </c>
      <c r="F258" s="42">
        <f t="shared" si="60"/>
        <v>60277725.575645573</v>
      </c>
      <c r="G258" s="42">
        <f t="shared" si="60"/>
        <v>79335286.156474352</v>
      </c>
      <c r="H258" s="42">
        <f t="shared" si="60"/>
        <v>95280230.802075669</v>
      </c>
      <c r="I258" s="42">
        <f t="shared" si="60"/>
        <v>115120368.73905876</v>
      </c>
      <c r="J258" s="42">
        <f t="shared" si="60"/>
        <v>6662560037.543108</v>
      </c>
      <c r="K258" s="42">
        <f t="shared" si="60"/>
        <v>966318793.71983671</v>
      </c>
      <c r="L258" s="42">
        <f t="shared" si="60"/>
        <v>54237734.223326325</v>
      </c>
      <c r="M258" s="42">
        <f t="shared" si="60"/>
        <v>78599576.343392968</v>
      </c>
      <c r="N258" s="42">
        <f t="shared" si="60"/>
        <v>263378608.92564011</v>
      </c>
      <c r="Q258" s="42">
        <f t="shared" si="54"/>
        <v>1801662.3374354127</v>
      </c>
      <c r="R258" s="42">
        <f t="shared" si="61"/>
        <v>55100672.625022598</v>
      </c>
      <c r="S258" s="42">
        <f t="shared" si="61"/>
        <v>62219150.453772269</v>
      </c>
      <c r="T258" s="42">
        <f t="shared" si="61"/>
        <v>62615178.01065816</v>
      </c>
      <c r="U258" s="42">
        <f t="shared" si="61"/>
        <v>91440981.521248102</v>
      </c>
      <c r="V258" s="42">
        <f t="shared" si="61"/>
        <v>4153192071.7453213</v>
      </c>
      <c r="W258" s="42">
        <f t="shared" si="61"/>
        <v>891897890.78947449</v>
      </c>
      <c r="X258" s="42">
        <f t="shared" si="61"/>
        <v>49301010.236168295</v>
      </c>
      <c r="Y258" s="42">
        <f t="shared" si="61"/>
        <v>72851555.019183651</v>
      </c>
      <c r="Z258" s="42">
        <f t="shared" si="61"/>
        <v>171210497.13317063</v>
      </c>
      <c r="AC258" s="42">
        <f t="shared" si="55"/>
        <v>3361199.6132707237</v>
      </c>
      <c r="AD258" s="42">
        <f t="shared" si="62"/>
        <v>65454778.526268542</v>
      </c>
      <c r="AE258" s="42">
        <f t="shared" si="62"/>
        <v>96451421.859176427</v>
      </c>
      <c r="AF258" s="42">
        <f t="shared" si="62"/>
        <v>127945283.59349339</v>
      </c>
      <c r="AG258" s="42">
        <f t="shared" si="62"/>
        <v>138799755.95686954</v>
      </c>
      <c r="AH258" s="42">
        <f t="shared" si="62"/>
        <v>9171928003.3408947</v>
      </c>
      <c r="AI258" s="42">
        <f t="shared" si="62"/>
        <v>1040739696.6501993</v>
      </c>
      <c r="AJ258" s="42">
        <f t="shared" si="62"/>
        <v>59174458.210484371</v>
      </c>
      <c r="AK258" s="42">
        <f t="shared" si="62"/>
        <v>84347597.667602524</v>
      </c>
      <c r="AL258" s="42">
        <f t="shared" si="62"/>
        <v>355546720.71810949</v>
      </c>
    </row>
    <row r="259" spans="4:38">
      <c r="D259" s="42">
        <f t="shared" si="56"/>
        <v>12</v>
      </c>
      <c r="E259" s="42">
        <f t="shared" si="53"/>
        <v>2407721.306510462</v>
      </c>
      <c r="F259" s="42">
        <f t="shared" si="60"/>
        <v>56221516.500793755</v>
      </c>
      <c r="G259" s="42">
        <f t="shared" si="60"/>
        <v>73996655.599486709</v>
      </c>
      <c r="H259" s="42">
        <f t="shared" si="60"/>
        <v>88868632.933334813</v>
      </c>
      <c r="I259" s="42">
        <f t="shared" si="60"/>
        <v>107373688.1879876</v>
      </c>
      <c r="J259" s="42">
        <f t="shared" si="60"/>
        <v>6214223007.1070004</v>
      </c>
      <c r="K259" s="42">
        <f t="shared" si="60"/>
        <v>901293263.59482598</v>
      </c>
      <c r="L259" s="42">
        <f t="shared" si="60"/>
        <v>50587968.283170387</v>
      </c>
      <c r="M259" s="42">
        <f t="shared" si="60"/>
        <v>73310453.175607204</v>
      </c>
      <c r="N259" s="42">
        <f t="shared" si="60"/>
        <v>245655333.97716272</v>
      </c>
      <c r="Q259" s="42">
        <f t="shared" si="54"/>
        <v>1680424.8645026756</v>
      </c>
      <c r="R259" s="42">
        <f t="shared" si="61"/>
        <v>51392837.82870841</v>
      </c>
      <c r="S259" s="42">
        <f t="shared" si="61"/>
        <v>58032299.004252233</v>
      </c>
      <c r="T259" s="42">
        <f t="shared" si="61"/>
        <v>58401677.07237938</v>
      </c>
      <c r="U259" s="42">
        <f t="shared" si="61"/>
        <v>85287734.438386992</v>
      </c>
      <c r="V259" s="42">
        <f t="shared" si="61"/>
        <v>3873715445.6759644</v>
      </c>
      <c r="W259" s="42">
        <f t="shared" si="61"/>
        <v>831880292.5156076</v>
      </c>
      <c r="X259" s="42">
        <f t="shared" si="61"/>
        <v>45983446.356483594</v>
      </c>
      <c r="Y259" s="42">
        <f t="shared" si="61"/>
        <v>67949227.737192214</v>
      </c>
      <c r="Z259" s="42">
        <f t="shared" si="61"/>
        <v>159689399.32217348</v>
      </c>
      <c r="AC259" s="42">
        <f t="shared" si="55"/>
        <v>3135017.7485182537</v>
      </c>
      <c r="AD259" s="42">
        <f t="shared" si="62"/>
        <v>61050195.17287907</v>
      </c>
      <c r="AE259" s="42">
        <f t="shared" si="62"/>
        <v>89961012.194721162</v>
      </c>
      <c r="AF259" s="42">
        <f t="shared" si="62"/>
        <v>119335588.79429045</v>
      </c>
      <c r="AG259" s="42">
        <f t="shared" si="62"/>
        <v>129459641.93758835</v>
      </c>
      <c r="AH259" s="42">
        <f t="shared" si="62"/>
        <v>8554730568.5380383</v>
      </c>
      <c r="AI259" s="42">
        <f t="shared" si="62"/>
        <v>970706234.67404437</v>
      </c>
      <c r="AJ259" s="42">
        <f t="shared" si="62"/>
        <v>55192490.209857188</v>
      </c>
      <c r="AK259" s="42">
        <f t="shared" si="62"/>
        <v>78671678.614022404</v>
      </c>
      <c r="AL259" s="42">
        <f t="shared" si="62"/>
        <v>331621268.63215202</v>
      </c>
    </row>
    <row r="260" spans="4:38">
      <c r="D260" s="42">
        <f t="shared" si="56"/>
        <v>13</v>
      </c>
      <c r="E260" s="42">
        <f t="shared" si="53"/>
        <v>2245700.9097566768</v>
      </c>
      <c r="F260" s="42">
        <f t="shared" si="60"/>
        <v>52438257.871596366</v>
      </c>
      <c r="G260" s="42">
        <f t="shared" si="60"/>
        <v>69017272.202303648</v>
      </c>
      <c r="H260" s="42">
        <f t="shared" si="60"/>
        <v>82888484.347245604</v>
      </c>
      <c r="I260" s="42">
        <f t="shared" si="60"/>
        <v>100148297.31152093</v>
      </c>
      <c r="J260" s="42">
        <f t="shared" si="60"/>
        <v>5796055474.8409071</v>
      </c>
      <c r="K260" s="42">
        <f t="shared" si="60"/>
        <v>840643431.83718491</v>
      </c>
      <c r="L260" s="42">
        <f t="shared" si="60"/>
        <v>47183802.414785013</v>
      </c>
      <c r="M260" s="42">
        <f t="shared" si="60"/>
        <v>68377245.716091767</v>
      </c>
      <c r="N260" s="42">
        <f t="shared" si="60"/>
        <v>229124693.75396025</v>
      </c>
      <c r="Q260" s="42">
        <f t="shared" si="54"/>
        <v>1567345.7043334933</v>
      </c>
      <c r="R260" s="42">
        <f t="shared" si="61"/>
        <v>47934510.673985422</v>
      </c>
      <c r="S260" s="42">
        <f t="shared" si="61"/>
        <v>54127189.187854819</v>
      </c>
      <c r="T260" s="42">
        <f t="shared" si="61"/>
        <v>54471711.064782292</v>
      </c>
      <c r="U260" s="42">
        <f t="shared" si="61"/>
        <v>79548551.695527926</v>
      </c>
      <c r="V260" s="42">
        <f t="shared" si="61"/>
        <v>3613045362.4223084</v>
      </c>
      <c r="W260" s="42">
        <f t="shared" si="61"/>
        <v>775901398.82862425</v>
      </c>
      <c r="X260" s="42">
        <f t="shared" si="61"/>
        <v>42889128.005502336</v>
      </c>
      <c r="Y260" s="42">
        <f t="shared" si="61"/>
        <v>63376787.892379418</v>
      </c>
      <c r="Z260" s="42">
        <f t="shared" si="61"/>
        <v>148943579.29491702</v>
      </c>
      <c r="AC260" s="42">
        <f t="shared" si="55"/>
        <v>2924056.1151798647</v>
      </c>
      <c r="AD260" s="42">
        <f t="shared" si="62"/>
        <v>56942005.069207326</v>
      </c>
      <c r="AE260" s="42">
        <f t="shared" si="62"/>
        <v>83907355.216752499</v>
      </c>
      <c r="AF260" s="42">
        <f t="shared" si="62"/>
        <v>111305257.62970906</v>
      </c>
      <c r="AG260" s="42">
        <f t="shared" si="62"/>
        <v>120748042.92751417</v>
      </c>
      <c r="AH260" s="42">
        <f t="shared" si="62"/>
        <v>7979065587.2595062</v>
      </c>
      <c r="AI260" s="42">
        <f t="shared" si="62"/>
        <v>905385464.84574533</v>
      </c>
      <c r="AJ260" s="42">
        <f t="shared" si="62"/>
        <v>51478476.824067682</v>
      </c>
      <c r="AK260" s="42">
        <f t="shared" si="62"/>
        <v>73377703.53980431</v>
      </c>
      <c r="AL260" s="42">
        <f t="shared" si="62"/>
        <v>309305808.21300346</v>
      </c>
    </row>
    <row r="261" spans="4:38">
      <c r="D261" s="42">
        <f t="shared" si="56"/>
        <v>14</v>
      </c>
      <c r="E261" s="42">
        <f t="shared" si="53"/>
        <v>2094583.190523447</v>
      </c>
      <c r="F261" s="42">
        <f t="shared" ref="F261:N271" si="63">F157/$J$197*2220*$F$196*60*24</f>
        <v>48909582.305009797</v>
      </c>
      <c r="G261" s="42">
        <f t="shared" si="63"/>
        <v>64372961.502869859</v>
      </c>
      <c r="H261" s="42">
        <f t="shared" si="63"/>
        <v>77310751.956064343</v>
      </c>
      <c r="I261" s="42">
        <f t="shared" si="63"/>
        <v>93409117.481715262</v>
      </c>
      <c r="J261" s="42">
        <f t="shared" si="63"/>
        <v>5406027274.6910782</v>
      </c>
      <c r="K261" s="42">
        <f t="shared" si="63"/>
        <v>784074848.92585003</v>
      </c>
      <c r="L261" s="42">
        <f t="shared" si="63"/>
        <v>44008709.696651742</v>
      </c>
      <c r="M261" s="42">
        <f t="shared" si="63"/>
        <v>63776003.682848126</v>
      </c>
      <c r="N261" s="42">
        <f t="shared" si="63"/>
        <v>213706433.47286949</v>
      </c>
      <c r="Q261" s="42">
        <f t="shared" si="54"/>
        <v>1461875.8676959244</v>
      </c>
      <c r="R261" s="42">
        <f t="shared" ref="R261:Z271" si="64">R157/$J$197*2220*$F$196*60*24</f>
        <v>44708901.291123092</v>
      </c>
      <c r="S261" s="42">
        <f t="shared" si="64"/>
        <v>50484862.04489594</v>
      </c>
      <c r="T261" s="42">
        <f t="shared" si="64"/>
        <v>50806200.353592679</v>
      </c>
      <c r="U261" s="42">
        <f t="shared" si="64"/>
        <v>74195570.072593391</v>
      </c>
      <c r="V261" s="42">
        <f t="shared" si="64"/>
        <v>3369916291.991189</v>
      </c>
      <c r="W261" s="42">
        <f t="shared" si="64"/>
        <v>723689437.19498098</v>
      </c>
      <c r="X261" s="42">
        <f t="shared" si="64"/>
        <v>40003032.543753691</v>
      </c>
      <c r="Y261" s="42">
        <f t="shared" si="64"/>
        <v>59112036.697322786</v>
      </c>
      <c r="Z261" s="42">
        <f t="shared" si="64"/>
        <v>138920867.05407801</v>
      </c>
      <c r="AC261" s="42">
        <f t="shared" si="55"/>
        <v>2727290.5133509738</v>
      </c>
      <c r="AD261" s="42">
        <f t="shared" ref="AD261:AL271" si="65">AD157/$J$197*2220*$F$196*60*24</f>
        <v>53110263.318896517</v>
      </c>
      <c r="AE261" s="42">
        <f t="shared" si="65"/>
        <v>78261060.960843801</v>
      </c>
      <c r="AF261" s="42">
        <f t="shared" si="65"/>
        <v>103815303.5585362</v>
      </c>
      <c r="AG261" s="42">
        <f t="shared" si="65"/>
        <v>112622664.89083734</v>
      </c>
      <c r="AH261" s="42">
        <f t="shared" si="65"/>
        <v>7442138257.3909664</v>
      </c>
      <c r="AI261" s="42">
        <f t="shared" si="65"/>
        <v>844460260.65671945</v>
      </c>
      <c r="AJ261" s="42">
        <f t="shared" si="65"/>
        <v>48014386.8495498</v>
      </c>
      <c r="AK261" s="42">
        <f t="shared" si="65"/>
        <v>68439970.668373644</v>
      </c>
      <c r="AL261" s="42">
        <f t="shared" si="65"/>
        <v>288491999.89166105</v>
      </c>
    </row>
    <row r="262" spans="4:38">
      <c r="D262" s="42">
        <f t="shared" si="56"/>
        <v>15</v>
      </c>
      <c r="E262" s="42">
        <f t="shared" si="53"/>
        <v>1953634.4857689652</v>
      </c>
      <c r="F262" s="42">
        <f t="shared" si="63"/>
        <v>45618358.396041512</v>
      </c>
      <c r="G262" s="42">
        <f t="shared" si="63"/>
        <v>60041175.787177116</v>
      </c>
      <c r="H262" s="42">
        <f t="shared" si="63"/>
        <v>72108356.366763785</v>
      </c>
      <c r="I262" s="42">
        <f t="shared" si="63"/>
        <v>87123430.581871152</v>
      </c>
      <c r="J262" s="42">
        <f t="shared" si="63"/>
        <v>5042244854.5501585</v>
      </c>
      <c r="K262" s="42">
        <f t="shared" si="63"/>
        <v>731312879.43871474</v>
      </c>
      <c r="L262" s="42">
        <f t="shared" si="63"/>
        <v>41047275.336955145</v>
      </c>
      <c r="M262" s="42">
        <f t="shared" si="63"/>
        <v>59484388.456399128</v>
      </c>
      <c r="N262" s="42">
        <f t="shared" si="63"/>
        <v>199325698.85608241</v>
      </c>
      <c r="Q262" s="42">
        <f t="shared" si="54"/>
        <v>1363503.3079447492</v>
      </c>
      <c r="R262" s="42">
        <f t="shared" si="64"/>
        <v>41700349.634406634</v>
      </c>
      <c r="S262" s="42">
        <f t="shared" si="64"/>
        <v>47087634.402121574</v>
      </c>
      <c r="T262" s="42">
        <f t="shared" si="64"/>
        <v>47387349.211401463</v>
      </c>
      <c r="U262" s="42">
        <f t="shared" si="64"/>
        <v>69202801.3214802</v>
      </c>
      <c r="V262" s="42">
        <f t="shared" si="64"/>
        <v>3143147864.4414182</v>
      </c>
      <c r="W262" s="42">
        <f t="shared" si="64"/>
        <v>674990923.20010757</v>
      </c>
      <c r="X262" s="42">
        <f t="shared" si="64"/>
        <v>37311148.23531311</v>
      </c>
      <c r="Y262" s="42">
        <f t="shared" si="64"/>
        <v>55134269.165537663</v>
      </c>
      <c r="Z262" s="42">
        <f t="shared" si="64"/>
        <v>129572603.22610918</v>
      </c>
      <c r="AC262" s="42">
        <f t="shared" si="55"/>
        <v>2543765.6635931861</v>
      </c>
      <c r="AD262" s="42">
        <f t="shared" si="65"/>
        <v>49536367.157676399</v>
      </c>
      <c r="AE262" s="42">
        <f t="shared" si="65"/>
        <v>72994717.172232643</v>
      </c>
      <c r="AF262" s="42">
        <f t="shared" si="65"/>
        <v>96829363.522126257</v>
      </c>
      <c r="AG262" s="42">
        <f t="shared" si="65"/>
        <v>105044059.84226224</v>
      </c>
      <c r="AH262" s="42">
        <f t="shared" si="65"/>
        <v>6941341844.6588974</v>
      </c>
      <c r="AI262" s="42">
        <f t="shared" si="65"/>
        <v>787634835.67732227</v>
      </c>
      <c r="AJ262" s="42">
        <f t="shared" si="65"/>
        <v>44783402.438597165</v>
      </c>
      <c r="AK262" s="42">
        <f t="shared" si="65"/>
        <v>63834507.747260794</v>
      </c>
      <c r="AL262" s="42">
        <f t="shared" si="65"/>
        <v>269078794.48605573</v>
      </c>
    </row>
    <row r="263" spans="4:38">
      <c r="D263" s="42">
        <f t="shared" si="56"/>
        <v>16</v>
      </c>
      <c r="E263" s="42">
        <f t="shared" si="53"/>
        <v>1822170.5021092813</v>
      </c>
      <c r="F263" s="42">
        <f t="shared" si="63"/>
        <v>42548607.546307571</v>
      </c>
      <c r="G263" s="42">
        <f t="shared" si="63"/>
        <v>56000884.62212491</v>
      </c>
      <c r="H263" s="42">
        <f t="shared" si="63"/>
        <v>67256040.412996382</v>
      </c>
      <c r="I263" s="42">
        <f t="shared" si="63"/>
        <v>81260720.162996382</v>
      </c>
      <c r="J263" s="42">
        <f t="shared" si="63"/>
        <v>4702942083.2306824</v>
      </c>
      <c r="K263" s="42">
        <f t="shared" si="63"/>
        <v>682101368.72216141</v>
      </c>
      <c r="L263" s="42">
        <f t="shared" si="63"/>
        <v>38285121.836144045</v>
      </c>
      <c r="M263" s="42">
        <f t="shared" si="63"/>
        <v>55481564.627785012</v>
      </c>
      <c r="N263" s="42">
        <f t="shared" si="63"/>
        <v>185912672.72030714</v>
      </c>
      <c r="Q263" s="42">
        <f t="shared" si="54"/>
        <v>1271750.4350807038</v>
      </c>
      <c r="R263" s="42">
        <f t="shared" si="64"/>
        <v>38894249.454012364</v>
      </c>
      <c r="S263" s="42">
        <f t="shared" si="64"/>
        <v>43919013.02247946</v>
      </c>
      <c r="T263" s="42">
        <f t="shared" si="64"/>
        <v>44198559.420996353</v>
      </c>
      <c r="U263" s="42">
        <f t="shared" si="64"/>
        <v>64546005.995434083</v>
      </c>
      <c r="V263" s="42">
        <f t="shared" si="64"/>
        <v>2931639139.2930422</v>
      </c>
      <c r="W263" s="42">
        <f t="shared" si="64"/>
        <v>629569429.90419722</v>
      </c>
      <c r="X263" s="42">
        <f t="shared" si="64"/>
        <v>34800406.222074851</v>
      </c>
      <c r="Y263" s="42">
        <f t="shared" si="64"/>
        <v>51424173.590615466</v>
      </c>
      <c r="Z263" s="42">
        <f t="shared" si="64"/>
        <v>120853402.82432306</v>
      </c>
      <c r="AC263" s="42">
        <f t="shared" si="55"/>
        <v>2372590.569137862</v>
      </c>
      <c r="AD263" s="42">
        <f t="shared" si="65"/>
        <v>46202965.638602771</v>
      </c>
      <c r="AE263" s="42">
        <f t="shared" si="65"/>
        <v>68082756.221770346</v>
      </c>
      <c r="AF263" s="42">
        <f t="shared" si="65"/>
        <v>90313521.404996559</v>
      </c>
      <c r="AG263" s="42">
        <f t="shared" si="65"/>
        <v>97975434.330558836</v>
      </c>
      <c r="AH263" s="42">
        <f t="shared" si="65"/>
        <v>6474245027.1683207</v>
      </c>
      <c r="AI263" s="42">
        <f t="shared" si="65"/>
        <v>734633307.54012561</v>
      </c>
      <c r="AJ263" s="42">
        <f t="shared" si="65"/>
        <v>41769837.450213239</v>
      </c>
      <c r="AK263" s="42">
        <f t="shared" si="65"/>
        <v>59538955.664954707</v>
      </c>
      <c r="AL263" s="42">
        <f t="shared" si="65"/>
        <v>250971942.61629111</v>
      </c>
    </row>
    <row r="264" spans="4:38">
      <c r="D264" s="42">
        <f t="shared" si="56"/>
        <v>17</v>
      </c>
      <c r="E264" s="42">
        <f t="shared" si="53"/>
        <v>1699552.9936349853</v>
      </c>
      <c r="F264" s="42">
        <f t="shared" si="63"/>
        <v>39685426.389363371</v>
      </c>
      <c r="G264" s="42">
        <f t="shared" si="63"/>
        <v>52232472.754644439</v>
      </c>
      <c r="H264" s="42">
        <f t="shared" si="63"/>
        <v>62730246.533805616</v>
      </c>
      <c r="I264" s="42">
        <f t="shared" si="63"/>
        <v>75792523.289169461</v>
      </c>
      <c r="J264" s="42">
        <f t="shared" si="63"/>
        <v>4386471676.0557585</v>
      </c>
      <c r="K264" s="42">
        <f t="shared" si="63"/>
        <v>636201399.28307629</v>
      </c>
      <c r="L264" s="42">
        <f t="shared" si="63"/>
        <v>35708839.185454257</v>
      </c>
      <c r="M264" s="42">
        <f t="shared" si="63"/>
        <v>51748098.844511867</v>
      </c>
      <c r="N264" s="42">
        <f t="shared" si="63"/>
        <v>173402236.02057281</v>
      </c>
      <c r="Q264" s="42">
        <f t="shared" si="54"/>
        <v>1186171.7970936506</v>
      </c>
      <c r="R264" s="42">
        <f t="shared" si="64"/>
        <v>36276977.383968331</v>
      </c>
      <c r="S264" s="42">
        <f t="shared" si="64"/>
        <v>40963614.531925023</v>
      </c>
      <c r="T264" s="42">
        <f t="shared" si="64"/>
        <v>41224349.692498252</v>
      </c>
      <c r="U264" s="42">
        <f t="shared" si="64"/>
        <v>60202575.768698677</v>
      </c>
      <c r="V264" s="42">
        <f t="shared" si="64"/>
        <v>2734363260.5595584</v>
      </c>
      <c r="W264" s="42">
        <f t="shared" si="64"/>
        <v>587204440.01050949</v>
      </c>
      <c r="X264" s="42">
        <f t="shared" si="64"/>
        <v>32458617.075612053</v>
      </c>
      <c r="Y264" s="42">
        <f t="shared" si="64"/>
        <v>47963737.789612256</v>
      </c>
      <c r="Z264" s="42">
        <f t="shared" si="64"/>
        <v>112720934.90883149</v>
      </c>
      <c r="AC264" s="42">
        <f t="shared" si="55"/>
        <v>2212934.190176324</v>
      </c>
      <c r="AD264" s="42">
        <f t="shared" si="65"/>
        <v>43093875.394758403</v>
      </c>
      <c r="AE264" s="42">
        <f t="shared" si="65"/>
        <v>63501330.97736384</v>
      </c>
      <c r="AF264" s="42">
        <f t="shared" si="65"/>
        <v>84236143.3751131</v>
      </c>
      <c r="AG264" s="42">
        <f t="shared" si="65"/>
        <v>91382470.809640408</v>
      </c>
      <c r="AH264" s="42">
        <f t="shared" si="65"/>
        <v>6038580091.5519581</v>
      </c>
      <c r="AI264" s="42">
        <f t="shared" si="65"/>
        <v>685198358.55564296</v>
      </c>
      <c r="AJ264" s="42">
        <f t="shared" si="65"/>
        <v>38959061.295296475</v>
      </c>
      <c r="AK264" s="42">
        <f t="shared" si="65"/>
        <v>55532459.899411619</v>
      </c>
      <c r="AL264" s="42">
        <f t="shared" si="65"/>
        <v>234083537.13231415</v>
      </c>
    </row>
    <row r="265" spans="4:38">
      <c r="D265" s="42">
        <f t="shared" si="56"/>
        <v>18</v>
      </c>
      <c r="E265" s="42">
        <f t="shared" si="53"/>
        <v>1585186.6632842729</v>
      </c>
      <c r="F265" s="42">
        <f t="shared" si="63"/>
        <v>37014914.436189413</v>
      </c>
      <c r="G265" s="42">
        <f t="shared" si="63"/>
        <v>48717644.881395295</v>
      </c>
      <c r="H265" s="42">
        <f t="shared" si="63"/>
        <v>58509002.403769583</v>
      </c>
      <c r="I265" s="42">
        <f t="shared" si="63"/>
        <v>70692292.352525383</v>
      </c>
      <c r="J265" s="42">
        <f t="shared" si="63"/>
        <v>4091297197.4389544</v>
      </c>
      <c r="K265" s="42">
        <f t="shared" si="63"/>
        <v>593390130.86574066</v>
      </c>
      <c r="L265" s="42">
        <f t="shared" si="63"/>
        <v>33305919.762512617</v>
      </c>
      <c r="M265" s="42">
        <f t="shared" si="63"/>
        <v>48265865.463359743</v>
      </c>
      <c r="N265" s="42">
        <f t="shared" si="63"/>
        <v>161733651.70307773</v>
      </c>
      <c r="Q265" s="42">
        <f t="shared" si="54"/>
        <v>1106351.9173328164</v>
      </c>
      <c r="R265" s="42">
        <f t="shared" si="64"/>
        <v>33835826.801928103</v>
      </c>
      <c r="S265" s="42">
        <f t="shared" si="64"/>
        <v>38207090.734513178</v>
      </c>
      <c r="T265" s="42">
        <f t="shared" si="64"/>
        <v>38450280.503080502</v>
      </c>
      <c r="U265" s="42">
        <f t="shared" si="64"/>
        <v>56151423.67511145</v>
      </c>
      <c r="V265" s="42">
        <f t="shared" si="64"/>
        <v>2550362471.4537334</v>
      </c>
      <c r="W265" s="42">
        <f t="shared" si="64"/>
        <v>547690275.2735728</v>
      </c>
      <c r="X265" s="42">
        <f t="shared" si="64"/>
        <v>30274411.618589401</v>
      </c>
      <c r="Y265" s="42">
        <f t="shared" si="64"/>
        <v>44736161.655507989</v>
      </c>
      <c r="Z265" s="42">
        <f t="shared" si="64"/>
        <v>105135717.07360977</v>
      </c>
      <c r="AC265" s="42">
        <f t="shared" si="55"/>
        <v>2064021.4092357331</v>
      </c>
      <c r="AD265" s="42">
        <f t="shared" si="65"/>
        <v>40194002.070450723</v>
      </c>
      <c r="AE265" s="42">
        <f t="shared" si="65"/>
        <v>59228199.028277427</v>
      </c>
      <c r="AF265" s="42">
        <f t="shared" si="65"/>
        <v>78567724.304458797</v>
      </c>
      <c r="AG265" s="42">
        <f t="shared" si="65"/>
        <v>85233161.029939428</v>
      </c>
      <c r="AH265" s="42">
        <f t="shared" si="65"/>
        <v>5632231923.4241743</v>
      </c>
      <c r="AI265" s="42">
        <f t="shared" si="65"/>
        <v>639089986.45790839</v>
      </c>
      <c r="AJ265" s="42">
        <f t="shared" si="65"/>
        <v>36337427.906435847</v>
      </c>
      <c r="AK265" s="42">
        <f t="shared" si="65"/>
        <v>51795569.271211654</v>
      </c>
      <c r="AL265" s="42">
        <f t="shared" si="65"/>
        <v>218331586.3325457</v>
      </c>
    </row>
    <row r="266" spans="4:38">
      <c r="D266" s="42">
        <f t="shared" si="56"/>
        <v>19</v>
      </c>
      <c r="E266" s="42">
        <f t="shared" si="53"/>
        <v>1478516.2727288324</v>
      </c>
      <c r="F266" s="42">
        <f t="shared" si="63"/>
        <v>34524106.589557618</v>
      </c>
      <c r="G266" s="42">
        <f t="shared" si="63"/>
        <v>45439336.826700456</v>
      </c>
      <c r="H266" s="42">
        <f t="shared" si="63"/>
        <v>54571814.259321973</v>
      </c>
      <c r="I266" s="42">
        <f t="shared" si="63"/>
        <v>65935266.186988592</v>
      </c>
      <c r="J266" s="42">
        <f t="shared" si="63"/>
        <v>3815985601.6266384</v>
      </c>
      <c r="K266" s="42">
        <f t="shared" si="63"/>
        <v>553459718.58227468</v>
      </c>
      <c r="L266" s="42">
        <f t="shared" si="63"/>
        <v>31064697.607946537</v>
      </c>
      <c r="M266" s="42">
        <f t="shared" si="63"/>
        <v>45017958.552002132</v>
      </c>
      <c r="N266" s="42">
        <f t="shared" si="63"/>
        <v>150850269.83221281</v>
      </c>
      <c r="Q266" s="42">
        <f t="shared" si="54"/>
        <v>1031903.2774047321</v>
      </c>
      <c r="R266" s="42">
        <f t="shared" si="64"/>
        <v>31558946.139653288</v>
      </c>
      <c r="S266" s="42">
        <f t="shared" si="64"/>
        <v>35636058.953187376</v>
      </c>
      <c r="T266" s="42">
        <f t="shared" si="64"/>
        <v>35862883.994373992</v>
      </c>
      <c r="U266" s="42">
        <f t="shared" si="64"/>
        <v>52372881.73276481</v>
      </c>
      <c r="V266" s="42">
        <f t="shared" si="64"/>
        <v>2378743464.5638666</v>
      </c>
      <c r="W266" s="42">
        <f t="shared" si="64"/>
        <v>510835097.94965672</v>
      </c>
      <c r="X266" s="42">
        <f t="shared" si="64"/>
        <v>28237185.728421807</v>
      </c>
      <c r="Y266" s="42">
        <f t="shared" si="64"/>
        <v>41725775.594186082</v>
      </c>
      <c r="Z266" s="42">
        <f t="shared" si="64"/>
        <v>98060923.762938887</v>
      </c>
      <c r="AC266" s="42">
        <f t="shared" si="55"/>
        <v>1925129.2680529361</v>
      </c>
      <c r="AD266" s="42">
        <f t="shared" si="65"/>
        <v>37489267.039461955</v>
      </c>
      <c r="AE266" s="42">
        <f t="shared" si="65"/>
        <v>55242614.700213537</v>
      </c>
      <c r="AF266" s="42">
        <f t="shared" si="65"/>
        <v>73280744.524270058</v>
      </c>
      <c r="AG266" s="42">
        <f t="shared" si="65"/>
        <v>79497650.641212478</v>
      </c>
      <c r="AH266" s="42">
        <f t="shared" si="65"/>
        <v>5253227738.6894093</v>
      </c>
      <c r="AI266" s="42">
        <f t="shared" si="65"/>
        <v>596084339.21489298</v>
      </c>
      <c r="AJ266" s="42">
        <f t="shared" si="65"/>
        <v>33892209.487471275</v>
      </c>
      <c r="AK266" s="42">
        <f t="shared" si="65"/>
        <v>48310141.509818286</v>
      </c>
      <c r="AL266" s="42">
        <f t="shared" si="65"/>
        <v>203639615.90148669</v>
      </c>
    </row>
    <row r="267" spans="4:38">
      <c r="D267" s="42">
        <f t="shared" si="56"/>
        <v>20</v>
      </c>
      <c r="E267" s="42">
        <f t="shared" si="53"/>
        <v>1379023.9467413058</v>
      </c>
      <c r="F267" s="42">
        <f t="shared" si="63"/>
        <v>32200910.199641135</v>
      </c>
      <c r="G267" s="42">
        <f t="shared" si="63"/>
        <v>42381632.697495878</v>
      </c>
      <c r="H267" s="42">
        <f t="shared" si="63"/>
        <v>50899567.403358534</v>
      </c>
      <c r="I267" s="42">
        <f t="shared" si="63"/>
        <v>61498349.855021127</v>
      </c>
      <c r="J267" s="42">
        <f t="shared" si="63"/>
        <v>3559200275.3887181</v>
      </c>
      <c r="K267" s="42">
        <f t="shared" si="63"/>
        <v>516216303.84425402</v>
      </c>
      <c r="L267" s="42">
        <f t="shared" si="63"/>
        <v>28974291.788192257</v>
      </c>
      <c r="M267" s="42">
        <f t="shared" si="63"/>
        <v>41988609.812213019</v>
      </c>
      <c r="N267" s="42">
        <f t="shared" si="63"/>
        <v>140699252.56017935</v>
      </c>
      <c r="Q267" s="42">
        <f t="shared" si="54"/>
        <v>962464.43580601097</v>
      </c>
      <c r="R267" s="42">
        <f t="shared" si="64"/>
        <v>29435281.344707154</v>
      </c>
      <c r="S267" s="42">
        <f t="shared" si="64"/>
        <v>33238037.058076642</v>
      </c>
      <c r="T267" s="42">
        <f t="shared" si="64"/>
        <v>33449598.587216668</v>
      </c>
      <c r="U267" s="42">
        <f t="shared" si="64"/>
        <v>48848605.457708836</v>
      </c>
      <c r="V267" s="42">
        <f t="shared" si="64"/>
        <v>2218673044.9260206</v>
      </c>
      <c r="W267" s="42">
        <f t="shared" si="64"/>
        <v>476459979.44164491</v>
      </c>
      <c r="X267" s="42">
        <f t="shared" si="64"/>
        <v>26337048.855205435</v>
      </c>
      <c r="Y267" s="42">
        <f t="shared" si="64"/>
        <v>38917964.449952193</v>
      </c>
      <c r="Z267" s="42">
        <f t="shared" si="64"/>
        <v>91462207.486618489</v>
      </c>
      <c r="AC267" s="42">
        <f t="shared" si="55"/>
        <v>1795583.4576766035</v>
      </c>
      <c r="AD267" s="42">
        <f t="shared" si="65"/>
        <v>34966539.054575115</v>
      </c>
      <c r="AE267" s="42">
        <f t="shared" si="65"/>
        <v>51525228.336915091</v>
      </c>
      <c r="AF267" s="42">
        <f t="shared" si="65"/>
        <v>68349536.219500482</v>
      </c>
      <c r="AG267" s="42">
        <f t="shared" si="65"/>
        <v>74148094.252333507</v>
      </c>
      <c r="AH267" s="42">
        <f t="shared" si="65"/>
        <v>4899727505.8514156</v>
      </c>
      <c r="AI267" s="42">
        <f t="shared" si="65"/>
        <v>555972628.24686313</v>
      </c>
      <c r="AJ267" s="42">
        <f t="shared" si="65"/>
        <v>31611534.721179076</v>
      </c>
      <c r="AK267" s="42">
        <f t="shared" si="65"/>
        <v>45059255.174473956</v>
      </c>
      <c r="AL267" s="42">
        <f t="shared" si="65"/>
        <v>189936297.63374022</v>
      </c>
    </row>
    <row r="268" spans="4:38">
      <c r="D268" s="42">
        <f t="shared" si="56"/>
        <v>25</v>
      </c>
      <c r="E268" s="42">
        <f t="shared" si="53"/>
        <v>973420.08422698325</v>
      </c>
      <c r="F268" s="42">
        <f t="shared" si="63"/>
        <v>22729853.816382125</v>
      </c>
      <c r="G268" s="42">
        <f t="shared" si="63"/>
        <v>29916182.795491844</v>
      </c>
      <c r="H268" s="42">
        <f t="shared" si="63"/>
        <v>35928789.565964572</v>
      </c>
      <c r="I268" s="42">
        <f t="shared" si="63"/>
        <v>43410217.086625487</v>
      </c>
      <c r="J268" s="42">
        <f t="shared" si="63"/>
        <v>2512354509.8956299</v>
      </c>
      <c r="K268" s="42">
        <f t="shared" si="63"/>
        <v>364384765.8735981</v>
      </c>
      <c r="L268" s="42">
        <f t="shared" si="63"/>
        <v>20452260.904915374</v>
      </c>
      <c r="M268" s="42">
        <f t="shared" si="63"/>
        <v>29638757.322932646</v>
      </c>
      <c r="N268" s="42">
        <f t="shared" si="63"/>
        <v>99316243.638440564</v>
      </c>
      <c r="Q268" s="42">
        <f t="shared" si="54"/>
        <v>679380.66948123521</v>
      </c>
      <c r="R268" s="42">
        <f t="shared" si="64"/>
        <v>20777662.428210802</v>
      </c>
      <c r="S268" s="42">
        <f t="shared" si="64"/>
        <v>23461936.907671433</v>
      </c>
      <c r="T268" s="42">
        <f t="shared" si="64"/>
        <v>23611273.140737817</v>
      </c>
      <c r="U268" s="42">
        <f t="shared" si="64"/>
        <v>34481064.48867467</v>
      </c>
      <c r="V268" s="42">
        <f t="shared" si="64"/>
        <v>1566108338.7039752</v>
      </c>
      <c r="W268" s="42">
        <f t="shared" si="64"/>
        <v>336321725.53264397</v>
      </c>
      <c r="X268" s="42">
        <f t="shared" si="64"/>
        <v>18590694.074244067</v>
      </c>
      <c r="Y268" s="42">
        <f t="shared" si="64"/>
        <v>27471262.063530996</v>
      </c>
      <c r="Z268" s="42">
        <f t="shared" si="64"/>
        <v>64560988.897687048</v>
      </c>
      <c r="AC268" s="42">
        <f t="shared" si="55"/>
        <v>1267459.498972734</v>
      </c>
      <c r="AD268" s="42">
        <f t="shared" si="65"/>
        <v>24682045.204553459</v>
      </c>
      <c r="AE268" s="42">
        <f t="shared" si="65"/>
        <v>36370428.683312252</v>
      </c>
      <c r="AF268" s="42">
        <f t="shared" si="65"/>
        <v>48246305.991191387</v>
      </c>
      <c r="AG268" s="42">
        <f t="shared" si="65"/>
        <v>52339369.684576415</v>
      </c>
      <c r="AH268" s="42">
        <f t="shared" si="65"/>
        <v>3458600681.0872841</v>
      </c>
      <c r="AI268" s="42">
        <f t="shared" si="65"/>
        <v>392447806.21455228</v>
      </c>
      <c r="AJ268" s="42">
        <f t="shared" si="65"/>
        <v>22313827.73558668</v>
      </c>
      <c r="AK268" s="42">
        <f t="shared" si="65"/>
        <v>31806252.582334369</v>
      </c>
      <c r="AL268" s="42">
        <f t="shared" si="65"/>
        <v>134071498.37919411</v>
      </c>
    </row>
    <row r="269" spans="4:38">
      <c r="D269" s="42">
        <f t="shared" si="56"/>
        <v>30</v>
      </c>
      <c r="E269" s="42">
        <f t="shared" si="53"/>
        <v>687114.00017060048</v>
      </c>
      <c r="F269" s="42">
        <f t="shared" si="63"/>
        <v>16044461.206561139</v>
      </c>
      <c r="G269" s="42">
        <f t="shared" si="63"/>
        <v>21117119.282338604</v>
      </c>
      <c r="H269" s="42">
        <f t="shared" si="63"/>
        <v>25361274.869895793</v>
      </c>
      <c r="I269" s="42">
        <f t="shared" si="63"/>
        <v>30642235.961622208</v>
      </c>
      <c r="J269" s="42">
        <f t="shared" si="63"/>
        <v>1773411074.1221359</v>
      </c>
      <c r="K269" s="42">
        <f t="shared" si="63"/>
        <v>257210507.71154335</v>
      </c>
      <c r="L269" s="42">
        <f t="shared" si="63"/>
        <v>14436762.740589071</v>
      </c>
      <c r="M269" s="42">
        <f t="shared" si="63"/>
        <v>20921291.263903219</v>
      </c>
      <c r="N269" s="42">
        <f t="shared" si="63"/>
        <v>70104965.527313083</v>
      </c>
      <c r="Q269" s="42">
        <f t="shared" si="54"/>
        <v>479558.5965503669</v>
      </c>
      <c r="R269" s="42">
        <f t="shared" si="64"/>
        <v>14666455.90796468</v>
      </c>
      <c r="S269" s="42">
        <f t="shared" si="64"/>
        <v>16561221.184564389</v>
      </c>
      <c r="T269" s="42">
        <f t="shared" si="64"/>
        <v>16666634.066561921</v>
      </c>
      <c r="U269" s="42">
        <f t="shared" si="64"/>
        <v>24339360.297633905</v>
      </c>
      <c r="V269" s="42">
        <f t="shared" si="64"/>
        <v>1105478490.473078</v>
      </c>
      <c r="W269" s="42">
        <f t="shared" si="64"/>
        <v>237401477.45002508</v>
      </c>
      <c r="X269" s="42">
        <f t="shared" si="64"/>
        <v>13122727.153760964</v>
      </c>
      <c r="Y269" s="42">
        <f t="shared" si="64"/>
        <v>19391308.102295272</v>
      </c>
      <c r="Z269" s="42">
        <f t="shared" si="64"/>
        <v>45572060.876150347</v>
      </c>
      <c r="AC269" s="42">
        <f t="shared" si="55"/>
        <v>894669.40379083576</v>
      </c>
      <c r="AD269" s="42">
        <f t="shared" si="65"/>
        <v>17422466.505157605</v>
      </c>
      <c r="AE269" s="42">
        <f t="shared" si="65"/>
        <v>25673017.380112823</v>
      </c>
      <c r="AF269" s="42">
        <f t="shared" si="65"/>
        <v>34055915.673229724</v>
      </c>
      <c r="AG269" s="42">
        <f t="shared" si="65"/>
        <v>36945111.625610575</v>
      </c>
      <c r="AH269" s="42">
        <f t="shared" si="65"/>
        <v>2441343657.771193</v>
      </c>
      <c r="AI269" s="42">
        <f t="shared" si="65"/>
        <v>277019537.97306156</v>
      </c>
      <c r="AJ269" s="42">
        <f t="shared" si="65"/>
        <v>15750798.327417176</v>
      </c>
      <c r="AK269" s="42">
        <f t="shared" si="65"/>
        <v>22451274.425511234</v>
      </c>
      <c r="AL269" s="42">
        <f t="shared" si="65"/>
        <v>94637870.178475812</v>
      </c>
    </row>
    <row r="270" spans="4:38">
      <c r="D270" s="42">
        <f t="shared" si="56"/>
        <v>40</v>
      </c>
      <c r="E270" s="42">
        <f t="shared" si="53"/>
        <v>342362.18330080342</v>
      </c>
      <c r="F270" s="42">
        <f t="shared" si="63"/>
        <v>7994331.0239632381</v>
      </c>
      <c r="G270" s="42">
        <f t="shared" si="63"/>
        <v>10521839.259176649</v>
      </c>
      <c r="H270" s="42">
        <f t="shared" si="63"/>
        <v>12636536.926323026</v>
      </c>
      <c r="I270" s="42">
        <f t="shared" si="63"/>
        <v>15267834.45313976</v>
      </c>
      <c r="J270" s="42">
        <f t="shared" si="63"/>
        <v>883621767.38580632</v>
      </c>
      <c r="K270" s="42">
        <f t="shared" si="63"/>
        <v>128157992.65648535</v>
      </c>
      <c r="L270" s="42">
        <f t="shared" si="63"/>
        <v>7193277.4043849874</v>
      </c>
      <c r="M270" s="42">
        <f t="shared" si="63"/>
        <v>10424265.773661353</v>
      </c>
      <c r="N270" s="42">
        <f t="shared" si="63"/>
        <v>34930577.825803697</v>
      </c>
      <c r="Q270" s="42">
        <f t="shared" si="54"/>
        <v>238945.39784502797</v>
      </c>
      <c r="R270" s="42">
        <f t="shared" si="64"/>
        <v>7307724.5765463244</v>
      </c>
      <c r="S270" s="42">
        <f t="shared" si="64"/>
        <v>8251812.4233638328</v>
      </c>
      <c r="T270" s="42">
        <f t="shared" si="64"/>
        <v>8304335.5627842862</v>
      </c>
      <c r="U270" s="42">
        <f t="shared" si="64"/>
        <v>12127356.638889473</v>
      </c>
      <c r="V270" s="42">
        <f t="shared" si="64"/>
        <v>550816937.94111264</v>
      </c>
      <c r="W270" s="42">
        <f t="shared" si="64"/>
        <v>118287923.28266788</v>
      </c>
      <c r="X270" s="42">
        <f t="shared" si="64"/>
        <v>6538544.5764558148</v>
      </c>
      <c r="Y270" s="42">
        <f t="shared" si="64"/>
        <v>9661934.6677727923</v>
      </c>
      <c r="Z270" s="42">
        <f t="shared" si="64"/>
        <v>22706785.562806413</v>
      </c>
      <c r="AC270" s="42">
        <f t="shared" si="55"/>
        <v>445778.96875657944</v>
      </c>
      <c r="AD270" s="42">
        <f t="shared" si="65"/>
        <v>8680937.4713801518</v>
      </c>
      <c r="AE270" s="42">
        <f t="shared" si="65"/>
        <v>12791866.094989471</v>
      </c>
      <c r="AF270" s="42">
        <f t="shared" si="65"/>
        <v>16968738.289861802</v>
      </c>
      <c r="AG270" s="42">
        <f t="shared" si="65"/>
        <v>18408312.267390072</v>
      </c>
      <c r="AH270" s="42">
        <f t="shared" si="65"/>
        <v>1216426596.8304996</v>
      </c>
      <c r="AI270" s="42">
        <f t="shared" si="65"/>
        <v>138028062.03030282</v>
      </c>
      <c r="AJ270" s="42">
        <f t="shared" si="65"/>
        <v>7848010.2323141582</v>
      </c>
      <c r="AK270" s="42">
        <f t="shared" si="65"/>
        <v>11186596.879549939</v>
      </c>
      <c r="AL270" s="42">
        <f t="shared" si="65"/>
        <v>47154370.088800997</v>
      </c>
    </row>
    <row r="271" spans="4:38">
      <c r="D271" s="42">
        <f t="shared" si="56"/>
        <v>50</v>
      </c>
      <c r="E271" s="42">
        <f t="shared" si="53"/>
        <v>170585.76091506047</v>
      </c>
      <c r="F271" s="42">
        <f t="shared" si="63"/>
        <v>3983264.236667939</v>
      </c>
      <c r="G271" s="42">
        <f t="shared" si="63"/>
        <v>5242623.2913569389</v>
      </c>
      <c r="H271" s="42">
        <f t="shared" si="63"/>
        <v>6296294.8948544562</v>
      </c>
      <c r="I271" s="42">
        <f t="shared" si="63"/>
        <v>7607368.1170145478</v>
      </c>
      <c r="J271" s="42">
        <f t="shared" si="63"/>
        <v>440274361.19655275</v>
      </c>
      <c r="K271" s="42">
        <f t="shared" si="63"/>
        <v>63856143.467355855</v>
      </c>
      <c r="L271" s="42">
        <f t="shared" si="63"/>
        <v>3584130.3723139474</v>
      </c>
      <c r="M271" s="42">
        <f t="shared" si="63"/>
        <v>5194006.2183166668</v>
      </c>
      <c r="N271" s="42">
        <f t="shared" si="63"/>
        <v>17404548.423451655</v>
      </c>
      <c r="Q271" s="42">
        <f t="shared" si="54"/>
        <v>119057.19876991533</v>
      </c>
      <c r="R271" s="42">
        <f t="shared" si="64"/>
        <v>3641154.9471647432</v>
      </c>
      <c r="S271" s="42">
        <f t="shared" si="64"/>
        <v>4111557.2041176595</v>
      </c>
      <c r="T271" s="42">
        <f t="shared" si="64"/>
        <v>4137727.4417803083</v>
      </c>
      <c r="U271" s="42">
        <f t="shared" si="64"/>
        <v>6042590.1604782082</v>
      </c>
      <c r="V271" s="42">
        <f t="shared" si="64"/>
        <v>274450658.00691152</v>
      </c>
      <c r="W271" s="42">
        <f t="shared" si="64"/>
        <v>58938271.76147946</v>
      </c>
      <c r="X271" s="42">
        <f t="shared" si="64"/>
        <v>3257902.4677844429</v>
      </c>
      <c r="Y271" s="42">
        <f t="shared" si="64"/>
        <v>4814166.2765525319</v>
      </c>
      <c r="Z271" s="42">
        <f t="shared" si="64"/>
        <v>11313908.142019233</v>
      </c>
      <c r="AC271" s="42">
        <f t="shared" si="55"/>
        <v>222114.32306020596</v>
      </c>
      <c r="AD271" s="42">
        <f t="shared" si="65"/>
        <v>4325373.5261711348</v>
      </c>
      <c r="AE271" s="42">
        <f t="shared" si="65"/>
        <v>6373689.3785962164</v>
      </c>
      <c r="AF271" s="42">
        <f t="shared" si="65"/>
        <v>8454862.3479286134</v>
      </c>
      <c r="AG271" s="42">
        <f t="shared" si="65"/>
        <v>9172146.0735509023</v>
      </c>
      <c r="AH271" s="42">
        <f t="shared" si="65"/>
        <v>606098064.38619399</v>
      </c>
      <c r="AI271" s="42">
        <f t="shared" si="65"/>
        <v>68774015.173232257</v>
      </c>
      <c r="AJ271" s="42">
        <f t="shared" si="65"/>
        <v>3910358.2768434519</v>
      </c>
      <c r="AK271" s="42">
        <f t="shared" si="65"/>
        <v>5573846.1600808138</v>
      </c>
      <c r="AL271" s="42">
        <f t="shared" si="65"/>
        <v>23495188.704884067</v>
      </c>
    </row>
    <row r="272" spans="4:38">
      <c r="D272" s="42">
        <f t="shared" si="56"/>
        <v>60</v>
      </c>
      <c r="E272" s="42">
        <f t="shared" ref="E272:N287" si="66">E168/$J$197*2220*$F$196*60*24</f>
        <v>84996.250305493028</v>
      </c>
      <c r="F272" s="42">
        <f t="shared" si="66"/>
        <v>1984705.6534884335</v>
      </c>
      <c r="G272" s="42">
        <f t="shared" si="66"/>
        <v>2612195.2919122055</v>
      </c>
      <c r="H272" s="42">
        <f t="shared" si="66"/>
        <v>3137198.8729277309</v>
      </c>
      <c r="I272" s="42">
        <f t="shared" si="66"/>
        <v>3790455.6697540255</v>
      </c>
      <c r="J272" s="42">
        <f t="shared" si="66"/>
        <v>219371591.19621107</v>
      </c>
      <c r="K272" s="42">
        <f t="shared" si="66"/>
        <v>31817032.820209272</v>
      </c>
      <c r="L272" s="42">
        <f t="shared" si="66"/>
        <v>1785832.7718478446</v>
      </c>
      <c r="M272" s="42">
        <f t="shared" si="66"/>
        <v>2587971.2952135066</v>
      </c>
      <c r="N272" s="42">
        <f t="shared" si="66"/>
        <v>8672009.5881294962</v>
      </c>
      <c r="Q272" s="42">
        <f t="shared" ref="Q272:Z287" si="67">Q168/$J$197*2220*$F$196*60*24</f>
        <v>59321.571818396405</v>
      </c>
      <c r="R272" s="42">
        <f t="shared" si="67"/>
        <v>1814245.8997172692</v>
      </c>
      <c r="S272" s="42">
        <f t="shared" si="67"/>
        <v>2048629.0496458684</v>
      </c>
      <c r="T272" s="42">
        <f t="shared" si="67"/>
        <v>2061668.6612699386</v>
      </c>
      <c r="U272" s="42">
        <f t="shared" si="67"/>
        <v>3010787.6707789805</v>
      </c>
      <c r="V272" s="42">
        <f t="shared" si="67"/>
        <v>136748089.05110216</v>
      </c>
      <c r="W272" s="42">
        <f t="shared" si="67"/>
        <v>29366648.613223173</v>
      </c>
      <c r="X272" s="42">
        <f t="shared" si="67"/>
        <v>1623286.0945561044</v>
      </c>
      <c r="Y272" s="42">
        <f t="shared" si="67"/>
        <v>2398711.8248273241</v>
      </c>
      <c r="Z272" s="42">
        <f t="shared" si="67"/>
        <v>5637280.4108266123</v>
      </c>
      <c r="AC272" s="42">
        <f t="shared" ref="AC272:AL287" si="68">AC168/$J$197*2220*$F$196*60*24</f>
        <v>110670.92879258984</v>
      </c>
      <c r="AD272" s="42">
        <f t="shared" si="68"/>
        <v>2155165.4072595979</v>
      </c>
      <c r="AE272" s="42">
        <f t="shared" si="68"/>
        <v>3175761.5341785424</v>
      </c>
      <c r="AF272" s="42">
        <f t="shared" si="68"/>
        <v>4212729.0845855316</v>
      </c>
      <c r="AG272" s="42">
        <f t="shared" si="68"/>
        <v>4570123.6687290771</v>
      </c>
      <c r="AH272" s="42">
        <f t="shared" si="68"/>
        <v>301995093.34131992</v>
      </c>
      <c r="AI272" s="42">
        <f t="shared" si="68"/>
        <v>34267417.027195379</v>
      </c>
      <c r="AJ272" s="42">
        <f t="shared" si="68"/>
        <v>1948379.4491395843</v>
      </c>
      <c r="AK272" s="42">
        <f t="shared" si="68"/>
        <v>2777230.765599696</v>
      </c>
      <c r="AL272" s="42">
        <f t="shared" si="68"/>
        <v>11706738.765432384</v>
      </c>
    </row>
    <row r="273" spans="4:38">
      <c r="D273" s="42">
        <f t="shared" si="56"/>
        <v>75</v>
      </c>
      <c r="E273" s="42">
        <f t="shared" si="66"/>
        <v>29894.084063489183</v>
      </c>
      <c r="F273" s="42">
        <f t="shared" si="66"/>
        <v>698042.05989580113</v>
      </c>
      <c r="G273" s="42">
        <f t="shared" si="66"/>
        <v>918736.83093085233</v>
      </c>
      <c r="H273" s="42">
        <f t="shared" si="66"/>
        <v>1103386.1669674646</v>
      </c>
      <c r="I273" s="42">
        <f t="shared" si="66"/>
        <v>1333143.521311705</v>
      </c>
      <c r="J273" s="42">
        <f t="shared" si="66"/>
        <v>77155318.791011438</v>
      </c>
      <c r="K273" s="42">
        <f t="shared" si="66"/>
        <v>11190388.403718341</v>
      </c>
      <c r="L273" s="42">
        <f t="shared" si="66"/>
        <v>628096.35499300645</v>
      </c>
      <c r="M273" s="42">
        <f t="shared" si="66"/>
        <v>910216.99398437713</v>
      </c>
      <c r="N273" s="42">
        <f t="shared" si="66"/>
        <v>3050037.8863204219</v>
      </c>
      <c r="Q273" s="42">
        <f t="shared" si="67"/>
        <v>20864.026922877645</v>
      </c>
      <c r="R273" s="42">
        <f t="shared" si="67"/>
        <v>638089.5538692202</v>
      </c>
      <c r="S273" s="42">
        <f t="shared" si="67"/>
        <v>720524.59731934429</v>
      </c>
      <c r="T273" s="42">
        <f t="shared" si="67"/>
        <v>725110.76723441877</v>
      </c>
      <c r="U273" s="42">
        <f t="shared" si="67"/>
        <v>1058926.0044306559</v>
      </c>
      <c r="V273" s="42">
        <f t="shared" si="67"/>
        <v>48095755.458884791</v>
      </c>
      <c r="W273" s="42">
        <f t="shared" si="67"/>
        <v>10328562.250115011</v>
      </c>
      <c r="X273" s="42">
        <f t="shared" si="67"/>
        <v>570926.96201701905</v>
      </c>
      <c r="Y273" s="42">
        <f t="shared" si="67"/>
        <v>843652.42793351039</v>
      </c>
      <c r="Z273" s="42">
        <f t="shared" si="67"/>
        <v>1982691.3997383791</v>
      </c>
      <c r="AC273" s="42">
        <f t="shared" si="68"/>
        <v>38924.141204100793</v>
      </c>
      <c r="AD273" s="42">
        <f t="shared" si="68"/>
        <v>757994.56592238229</v>
      </c>
      <c r="AE273" s="42">
        <f t="shared" si="68"/>
        <v>1116949.0645423601</v>
      </c>
      <c r="AF273" s="42">
        <f t="shared" si="68"/>
        <v>1481661.5667005125</v>
      </c>
      <c r="AG273" s="42">
        <f t="shared" si="68"/>
        <v>1607361.0381927565</v>
      </c>
      <c r="AH273" s="42">
        <f t="shared" si="68"/>
        <v>106214882.1231381</v>
      </c>
      <c r="AI273" s="42">
        <f t="shared" si="68"/>
        <v>12052214.557321671</v>
      </c>
      <c r="AJ273" s="42">
        <f t="shared" si="68"/>
        <v>685265.74796899373</v>
      </c>
      <c r="AK273" s="42">
        <f t="shared" si="68"/>
        <v>976781.56003524619</v>
      </c>
      <c r="AL273" s="42">
        <f t="shared" si="68"/>
        <v>4117384.3729024651</v>
      </c>
    </row>
    <row r="274" spans="4:38">
      <c r="D274" s="42">
        <f t="shared" si="56"/>
        <v>100</v>
      </c>
      <c r="E274" s="42">
        <f t="shared" si="66"/>
        <v>5238.7506272574246</v>
      </c>
      <c r="F274" s="42">
        <f t="shared" si="66"/>
        <v>122327.49032767558</v>
      </c>
      <c r="G274" s="42">
        <f t="shared" si="66"/>
        <v>161002.86394798249</v>
      </c>
      <c r="H274" s="42">
        <f t="shared" si="66"/>
        <v>193361.50129342003</v>
      </c>
      <c r="I274" s="42">
        <f t="shared" si="66"/>
        <v>233625.03576504311</v>
      </c>
      <c r="J274" s="42">
        <f t="shared" si="66"/>
        <v>13520985.418192491</v>
      </c>
      <c r="K274" s="42">
        <f t="shared" si="66"/>
        <v>1961045.340768043</v>
      </c>
      <c r="L274" s="42">
        <f t="shared" si="66"/>
        <v>110069.94449836508</v>
      </c>
      <c r="M274" s="42">
        <f t="shared" si="66"/>
        <v>159509.81599064468</v>
      </c>
      <c r="N274" s="42">
        <f t="shared" si="66"/>
        <v>534499.99860122998</v>
      </c>
      <c r="Q274" s="42">
        <f t="shared" si="67"/>
        <v>3656.2897828615914</v>
      </c>
      <c r="R274" s="42">
        <f t="shared" si="67"/>
        <v>111821.18988758282</v>
      </c>
      <c r="S274" s="42">
        <f t="shared" si="67"/>
        <v>126267.41391857006</v>
      </c>
      <c r="T274" s="42">
        <f t="shared" si="67"/>
        <v>127071.11141498038</v>
      </c>
      <c r="U274" s="42">
        <f t="shared" si="67"/>
        <v>185570.13682535314</v>
      </c>
      <c r="V274" s="42">
        <f t="shared" si="67"/>
        <v>8428479.3119446356</v>
      </c>
      <c r="W274" s="42">
        <f t="shared" si="67"/>
        <v>1810015.7158701015</v>
      </c>
      <c r="X274" s="42">
        <f t="shared" si="67"/>
        <v>100051.36715453982</v>
      </c>
      <c r="Y274" s="42">
        <f t="shared" si="67"/>
        <v>147844.79352628376</v>
      </c>
      <c r="Z274" s="42">
        <f t="shared" si="67"/>
        <v>347454.22512286203</v>
      </c>
      <c r="AC274" s="42">
        <f t="shared" si="68"/>
        <v>6821.2114716532687</v>
      </c>
      <c r="AD274" s="42">
        <f t="shared" si="68"/>
        <v>132833.79076776831</v>
      </c>
      <c r="AE274" s="42">
        <f t="shared" si="68"/>
        <v>195738.31397739492</v>
      </c>
      <c r="AF274" s="42">
        <f t="shared" si="68"/>
        <v>259651.89117186001</v>
      </c>
      <c r="AG274" s="42">
        <f t="shared" si="68"/>
        <v>281679.93470473349</v>
      </c>
      <c r="AH274" s="42">
        <f t="shared" si="68"/>
        <v>18613491.524440344</v>
      </c>
      <c r="AI274" s="42">
        <f t="shared" si="68"/>
        <v>2112074.9656659844</v>
      </c>
      <c r="AJ274" s="42">
        <f t="shared" si="68"/>
        <v>120088.52184219033</v>
      </c>
      <c r="AK274" s="42">
        <f t="shared" si="68"/>
        <v>171174.83845500604</v>
      </c>
      <c r="AL274" s="42">
        <f t="shared" si="68"/>
        <v>721545.77207959793</v>
      </c>
    </row>
    <row r="275" spans="4:38">
      <c r="D275" s="42">
        <f t="shared" si="56"/>
        <v>125</v>
      </c>
      <c r="E275" s="42">
        <f t="shared" si="66"/>
        <v>918.05817085090484</v>
      </c>
      <c r="F275" s="42">
        <f t="shared" si="66"/>
        <v>21437.124995163304</v>
      </c>
      <c r="G275" s="42">
        <f t="shared" si="66"/>
        <v>28214.741508935487</v>
      </c>
      <c r="H275" s="42">
        <f t="shared" si="66"/>
        <v>33885.389632175575</v>
      </c>
      <c r="I275" s="42">
        <f t="shared" si="66"/>
        <v>40941.321368396064</v>
      </c>
      <c r="J275" s="42">
        <f t="shared" si="66"/>
        <v>2369467.8415387748</v>
      </c>
      <c r="K275" s="42">
        <f t="shared" si="66"/>
        <v>343660.88913144445</v>
      </c>
      <c r="L275" s="42">
        <f t="shared" si="66"/>
        <v>19289.067012668886</v>
      </c>
      <c r="M275" s="42">
        <f t="shared" si="66"/>
        <v>27953.094224261466</v>
      </c>
      <c r="N275" s="42">
        <f t="shared" si="66"/>
        <v>93667.77041886939</v>
      </c>
      <c r="Q275" s="42">
        <f t="shared" si="67"/>
        <v>640.7418388441306</v>
      </c>
      <c r="R275" s="42">
        <f t="shared" si="67"/>
        <v>19595.961776922632</v>
      </c>
      <c r="S275" s="42">
        <f t="shared" si="67"/>
        <v>22127.571878878123</v>
      </c>
      <c r="T275" s="42">
        <f t="shared" si="67"/>
        <v>22268.414821398212</v>
      </c>
      <c r="U275" s="42">
        <f t="shared" si="67"/>
        <v>32520.001905039026</v>
      </c>
      <c r="V275" s="42">
        <f t="shared" si="67"/>
        <v>1477038.1052150736</v>
      </c>
      <c r="W275" s="42">
        <f t="shared" si="67"/>
        <v>317193.89517745085</v>
      </c>
      <c r="X275" s="42">
        <f t="shared" si="67"/>
        <v>17533.374206268662</v>
      </c>
      <c r="Y275" s="42">
        <f t="shared" si="67"/>
        <v>25908.872243004014</v>
      </c>
      <c r="Z275" s="42">
        <f t="shared" si="67"/>
        <v>60889.172450971659</v>
      </c>
      <c r="AC275" s="42">
        <f t="shared" si="68"/>
        <v>1195.3745028576809</v>
      </c>
      <c r="AD275" s="42">
        <f t="shared" si="68"/>
        <v>23278.288213403976</v>
      </c>
      <c r="AE275" s="42">
        <f t="shared" si="68"/>
        <v>34301.911138992844</v>
      </c>
      <c r="AF275" s="42">
        <f t="shared" si="68"/>
        <v>45502.36444295301</v>
      </c>
      <c r="AG275" s="42">
        <f t="shared" si="68"/>
        <v>49362.640831753168</v>
      </c>
      <c r="AH275" s="42">
        <f t="shared" si="68"/>
        <v>3261897.577862476</v>
      </c>
      <c r="AI275" s="42">
        <f t="shared" si="68"/>
        <v>370127.88308543799</v>
      </c>
      <c r="AJ275" s="42">
        <f t="shared" si="68"/>
        <v>21044.759819069113</v>
      </c>
      <c r="AK275" s="42">
        <f t="shared" si="68"/>
        <v>29997.316205518993</v>
      </c>
      <c r="AL275" s="42">
        <f t="shared" si="68"/>
        <v>126446.36838676711</v>
      </c>
    </row>
    <row r="276" spans="4:38">
      <c r="D276" s="42">
        <f t="shared" si="56"/>
        <v>150</v>
      </c>
      <c r="E276" s="42">
        <f t="shared" si="66"/>
        <v>160.88393302800611</v>
      </c>
      <c r="F276" s="42">
        <f t="shared" si="66"/>
        <v>3756.7216234655771</v>
      </c>
      <c r="G276" s="42">
        <f t="shared" si="66"/>
        <v>4944.4563835413837</v>
      </c>
      <c r="H276" s="42">
        <f t="shared" si="66"/>
        <v>5938.2018801248578</v>
      </c>
      <c r="I276" s="42">
        <f t="shared" si="66"/>
        <v>7174.7096363252404</v>
      </c>
      <c r="J276" s="42">
        <f t="shared" si="66"/>
        <v>415234.36927402293</v>
      </c>
      <c r="K276" s="42">
        <f t="shared" si="66"/>
        <v>60224.414124132367</v>
      </c>
      <c r="L276" s="42">
        <f t="shared" si="66"/>
        <v>3380.2879424978501</v>
      </c>
      <c r="M276" s="42">
        <f t="shared" si="66"/>
        <v>4898.604338909573</v>
      </c>
      <c r="N276" s="42">
        <f t="shared" si="66"/>
        <v>16414.68893957416</v>
      </c>
      <c r="Q276" s="42">
        <f t="shared" si="67"/>
        <v>112.28598618461828</v>
      </c>
      <c r="R276" s="42">
        <f t="shared" si="67"/>
        <v>3434.0693239685711</v>
      </c>
      <c r="S276" s="42">
        <f t="shared" si="67"/>
        <v>3877.7181068322188</v>
      </c>
      <c r="T276" s="42">
        <f t="shared" si="67"/>
        <v>3902.3999486275679</v>
      </c>
      <c r="U276" s="42">
        <f t="shared" si="67"/>
        <v>5698.9262496424244</v>
      </c>
      <c r="V276" s="42">
        <f t="shared" si="67"/>
        <v>258841.65856177214</v>
      </c>
      <c r="W276" s="42">
        <f t="shared" si="67"/>
        <v>55586.239531339073</v>
      </c>
      <c r="X276" s="42">
        <f t="shared" si="67"/>
        <v>3072.613796293319</v>
      </c>
      <c r="Y276" s="42">
        <f t="shared" si="67"/>
        <v>4540.3672655200098</v>
      </c>
      <c r="Z276" s="42">
        <f t="shared" si="67"/>
        <v>10670.445352774659</v>
      </c>
      <c r="AC276" s="42">
        <f t="shared" si="68"/>
        <v>209.48187987139434</v>
      </c>
      <c r="AD276" s="42">
        <f t="shared" si="68"/>
        <v>4079.3739229625844</v>
      </c>
      <c r="AE276" s="42">
        <f t="shared" si="68"/>
        <v>6011.1946602505477</v>
      </c>
      <c r="AF276" s="42">
        <f t="shared" si="68"/>
        <v>7974.0038116221567</v>
      </c>
      <c r="AG276" s="42">
        <f t="shared" si="68"/>
        <v>8650.4930230080681</v>
      </c>
      <c r="AH276" s="42">
        <f t="shared" si="68"/>
        <v>571627.07998627354</v>
      </c>
      <c r="AI276" s="42">
        <f t="shared" si="68"/>
        <v>64862.588716925646</v>
      </c>
      <c r="AJ276" s="42">
        <f t="shared" si="68"/>
        <v>3687.9620887023812</v>
      </c>
      <c r="AK276" s="42">
        <f t="shared" si="68"/>
        <v>5256.8414122991471</v>
      </c>
      <c r="AL276" s="42">
        <f t="shared" si="68"/>
        <v>22158.932526373668</v>
      </c>
    </row>
    <row r="277" spans="4:38">
      <c r="D277" s="42">
        <f t="shared" si="56"/>
        <v>175</v>
      </c>
      <c r="E277" s="42">
        <f t="shared" si="66"/>
        <v>28.193899611578694</v>
      </c>
      <c r="F277" s="42">
        <f t="shared" si="66"/>
        <v>658.34188863469558</v>
      </c>
      <c r="G277" s="42">
        <f t="shared" si="66"/>
        <v>866.48495152793362</v>
      </c>
      <c r="H277" s="42">
        <f t="shared" si="66"/>
        <v>1040.6326134032536</v>
      </c>
      <c r="I277" s="42">
        <f t="shared" si="66"/>
        <v>1257.3228377849723</v>
      </c>
      <c r="J277" s="42">
        <f t="shared" si="66"/>
        <v>72767.217348863982</v>
      </c>
      <c r="K277" s="42">
        <f t="shared" si="66"/>
        <v>10553.950627788012</v>
      </c>
      <c r="L277" s="42">
        <f t="shared" si="66"/>
        <v>592.37424841189181</v>
      </c>
      <c r="M277" s="42">
        <f t="shared" si="66"/>
        <v>858.44966845768545</v>
      </c>
      <c r="N277" s="42">
        <f t="shared" si="66"/>
        <v>2876.5712237845619</v>
      </c>
      <c r="Q277" s="42">
        <f t="shared" si="67"/>
        <v>19.677414411078278</v>
      </c>
      <c r="R277" s="42">
        <f t="shared" si="67"/>
        <v>601.79909800140035</v>
      </c>
      <c r="S277" s="42">
        <f t="shared" si="67"/>
        <v>679.54576301287409</v>
      </c>
      <c r="T277" s="42">
        <f t="shared" si="67"/>
        <v>683.87110089285864</v>
      </c>
      <c r="U277" s="42">
        <f t="shared" si="67"/>
        <v>998.70106077180162</v>
      </c>
      <c r="V277" s="42">
        <f t="shared" si="67"/>
        <v>45360.376262773003</v>
      </c>
      <c r="W277" s="42">
        <f t="shared" si="67"/>
        <v>9741.1396379707403</v>
      </c>
      <c r="X277" s="42">
        <f t="shared" si="67"/>
        <v>538.456285145425</v>
      </c>
      <c r="Y277" s="42">
        <f t="shared" si="67"/>
        <v>795.67086951737792</v>
      </c>
      <c r="Z277" s="42">
        <f t="shared" si="67"/>
        <v>1869.9285840718205</v>
      </c>
      <c r="AC277" s="42">
        <f t="shared" si="68"/>
        <v>36.710384812079184</v>
      </c>
      <c r="AD277" s="42">
        <f t="shared" si="68"/>
        <v>714.88467926799058</v>
      </c>
      <c r="AE277" s="42">
        <f t="shared" si="68"/>
        <v>1053.4241400429933</v>
      </c>
      <c r="AF277" s="42">
        <f t="shared" si="68"/>
        <v>1397.3941259136509</v>
      </c>
      <c r="AG277" s="42">
        <f t="shared" si="68"/>
        <v>1515.9446147981453</v>
      </c>
      <c r="AH277" s="42">
        <f t="shared" si="68"/>
        <v>100174.05843495493</v>
      </c>
      <c r="AI277" s="42">
        <f t="shared" si="68"/>
        <v>11366.761617605278</v>
      </c>
      <c r="AJ277" s="42">
        <f t="shared" si="68"/>
        <v>646.29221167835863</v>
      </c>
      <c r="AK277" s="42">
        <f t="shared" si="68"/>
        <v>921.22846739799479</v>
      </c>
      <c r="AL277" s="42">
        <f t="shared" si="68"/>
        <v>3883.2138634973044</v>
      </c>
    </row>
    <row r="278" spans="4:38">
      <c r="D278" s="42">
        <f t="shared" si="56"/>
        <v>200</v>
      </c>
      <c r="E278" s="42">
        <f t="shared" si="66"/>
        <v>4.940803971826103</v>
      </c>
      <c r="F278" s="42">
        <f t="shared" si="66"/>
        <v>115.37028445862677</v>
      </c>
      <c r="G278" s="42">
        <f t="shared" si="66"/>
        <v>151.84604999723354</v>
      </c>
      <c r="H278" s="42">
        <f t="shared" si="66"/>
        <v>182.36433485075727</v>
      </c>
      <c r="I278" s="42">
        <f t="shared" si="66"/>
        <v>220.33793680120891</v>
      </c>
      <c r="J278" s="42">
        <f t="shared" si="66"/>
        <v>12751.998178653826</v>
      </c>
      <c r="K278" s="42">
        <f t="shared" si="66"/>
        <v>1849.5136145982669</v>
      </c>
      <c r="L278" s="42">
        <f t="shared" si="66"/>
        <v>103.80986949953507</v>
      </c>
      <c r="M278" s="42">
        <f t="shared" si="66"/>
        <v>150.43791706581294</v>
      </c>
      <c r="N278" s="42">
        <f t="shared" si="66"/>
        <v>504.10105460823178</v>
      </c>
      <c r="Q278" s="42">
        <f t="shared" si="67"/>
        <v>3.4483433869359601</v>
      </c>
      <c r="R278" s="42">
        <f t="shared" si="67"/>
        <v>105.46151524302009</v>
      </c>
      <c r="S278" s="42">
        <f t="shared" si="67"/>
        <v>119.08613037526547</v>
      </c>
      <c r="T278" s="42">
        <f t="shared" si="67"/>
        <v>119.84411869441739</v>
      </c>
      <c r="U278" s="42">
        <f t="shared" si="67"/>
        <v>175.01609339992825</v>
      </c>
      <c r="V278" s="42">
        <f t="shared" si="67"/>
        <v>7949.1212741140243</v>
      </c>
      <c r="W278" s="42">
        <f t="shared" si="67"/>
        <v>1707.0735895517214</v>
      </c>
      <c r="X278" s="42">
        <f t="shared" si="67"/>
        <v>94.361084807461907</v>
      </c>
      <c r="Y278" s="42">
        <f t="shared" si="67"/>
        <v>139.43632652942048</v>
      </c>
      <c r="Z278" s="42">
        <f t="shared" si="67"/>
        <v>327.69324933748976</v>
      </c>
      <c r="AC278" s="42">
        <f t="shared" si="68"/>
        <v>6.4332645567162565</v>
      </c>
      <c r="AD278" s="42">
        <f t="shared" si="68"/>
        <v>125.27905367423347</v>
      </c>
      <c r="AE278" s="42">
        <f t="shared" si="68"/>
        <v>184.6059696192016</v>
      </c>
      <c r="AF278" s="42">
        <f t="shared" si="68"/>
        <v>244.88455100709749</v>
      </c>
      <c r="AG278" s="42">
        <f t="shared" si="68"/>
        <v>265.65978020249014</v>
      </c>
      <c r="AH278" s="42">
        <f t="shared" si="68"/>
        <v>17554.875083193627</v>
      </c>
      <c r="AI278" s="42">
        <f t="shared" si="68"/>
        <v>1991.9536396448134</v>
      </c>
      <c r="AJ278" s="42">
        <f t="shared" si="68"/>
        <v>113.25865419160824</v>
      </c>
      <c r="AK278" s="42">
        <f t="shared" si="68"/>
        <v>161.43950760220582</v>
      </c>
      <c r="AL278" s="42">
        <f t="shared" si="68"/>
        <v>680.50885987897391</v>
      </c>
    </row>
    <row r="279" spans="4:38">
      <c r="D279" s="42">
        <f t="shared" si="56"/>
        <v>225</v>
      </c>
      <c r="E279" s="42">
        <f t="shared" si="66"/>
        <v>0.86584488929609571</v>
      </c>
      <c r="F279" s="42">
        <f t="shared" si="66"/>
        <v>20.217918327615575</v>
      </c>
      <c r="G279" s="42">
        <f t="shared" si="66"/>
        <v>26.610067329044703</v>
      </c>
      <c r="H279" s="42">
        <f t="shared" si="66"/>
        <v>31.958205227488737</v>
      </c>
      <c r="I279" s="42">
        <f t="shared" si="66"/>
        <v>38.612840660193591</v>
      </c>
      <c r="J279" s="42">
        <f t="shared" si="66"/>
        <v>2234.7076537059475</v>
      </c>
      <c r="K279" s="42">
        <f t="shared" si="66"/>
        <v>324.11565405449392</v>
      </c>
      <c r="L279" s="42">
        <f t="shared" si="66"/>
        <v>18.192028155176249</v>
      </c>
      <c r="M279" s="42">
        <f t="shared" si="66"/>
        <v>26.363300869765524</v>
      </c>
      <c r="N279" s="42">
        <f t="shared" si="66"/>
        <v>88.340546257290697</v>
      </c>
      <c r="Q279" s="42">
        <f t="shared" si="67"/>
        <v>0.60430053795738337</v>
      </c>
      <c r="R279" s="42">
        <f t="shared" si="67"/>
        <v>18.481468706568052</v>
      </c>
      <c r="S279" s="42">
        <f t="shared" si="67"/>
        <v>20.869097005150572</v>
      </c>
      <c r="T279" s="42">
        <f t="shared" si="67"/>
        <v>21.001929701211012</v>
      </c>
      <c r="U279" s="42">
        <f t="shared" si="67"/>
        <v>30.670472028237256</v>
      </c>
      <c r="V279" s="42">
        <f t="shared" si="67"/>
        <v>1393.0336173694977</v>
      </c>
      <c r="W279" s="42">
        <f t="shared" si="67"/>
        <v>299.15393356911773</v>
      </c>
      <c r="X279" s="42">
        <f t="shared" si="67"/>
        <v>16.536187935175164</v>
      </c>
      <c r="Y279" s="42">
        <f t="shared" si="67"/>
        <v>24.435341170416628</v>
      </c>
      <c r="Z279" s="42">
        <f t="shared" si="67"/>
        <v>57.426185457592752</v>
      </c>
      <c r="AC279" s="42">
        <f t="shared" si="68"/>
        <v>1.1273892406348098</v>
      </c>
      <c r="AD279" s="42">
        <f t="shared" si="68"/>
        <v>21.954367948663098</v>
      </c>
      <c r="AE279" s="42">
        <f t="shared" si="68"/>
        <v>32.351037652938835</v>
      </c>
      <c r="AF279" s="42">
        <f t="shared" si="68"/>
        <v>42.914480753766526</v>
      </c>
      <c r="AG279" s="42">
        <f t="shared" si="68"/>
        <v>46.555209292149996</v>
      </c>
      <c r="AH279" s="42">
        <f t="shared" si="68"/>
        <v>3076.3816900423972</v>
      </c>
      <c r="AI279" s="42">
        <f t="shared" si="68"/>
        <v>349.07737453987011</v>
      </c>
      <c r="AJ279" s="42">
        <f t="shared" si="68"/>
        <v>19.847868375177335</v>
      </c>
      <c r="AK279" s="42">
        <f t="shared" si="68"/>
        <v>28.291260569114488</v>
      </c>
      <c r="AL279" s="42">
        <f t="shared" si="68"/>
        <v>119.25490705698867</v>
      </c>
    </row>
    <row r="280" spans="4:38">
      <c r="D280" s="42">
        <f t="shared" si="56"/>
        <v>250</v>
      </c>
      <c r="E280" s="42">
        <f t="shared" si="66"/>
        <v>0.1517338831079118</v>
      </c>
      <c r="F280" s="42">
        <f t="shared" si="66"/>
        <v>3.5430633062946253</v>
      </c>
      <c r="G280" s="42">
        <f t="shared" si="66"/>
        <v>4.6632473038922848</v>
      </c>
      <c r="H280" s="42">
        <f t="shared" si="66"/>
        <v>5.6004749075421927</v>
      </c>
      <c r="I280" s="42">
        <f t="shared" si="66"/>
        <v>6.7666580049474208</v>
      </c>
      <c r="J280" s="42">
        <f t="shared" si="66"/>
        <v>391.61849206436511</v>
      </c>
      <c r="K280" s="42">
        <f t="shared" si="66"/>
        <v>56.799234335990803</v>
      </c>
      <c r="L280" s="42">
        <f t="shared" si="66"/>
        <v>3.1880387673563879</v>
      </c>
      <c r="M280" s="42">
        <f t="shared" si="66"/>
        <v>4.6200030305240372</v>
      </c>
      <c r="N280" s="42">
        <f t="shared" si="66"/>
        <v>15.481126337062584</v>
      </c>
      <c r="Q280" s="42">
        <f t="shared" si="67"/>
        <v>0.10589987689713938</v>
      </c>
      <c r="R280" s="42">
        <f t="shared" si="67"/>
        <v>3.2387614075596196</v>
      </c>
      <c r="S280" s="42">
        <f t="shared" si="67"/>
        <v>3.6571782829618504</v>
      </c>
      <c r="T280" s="42">
        <f t="shared" si="67"/>
        <v>3.6804563793346659</v>
      </c>
      <c r="U280" s="42">
        <f t="shared" si="67"/>
        <v>5.3748077457388241</v>
      </c>
      <c r="V280" s="42">
        <f t="shared" si="67"/>
        <v>244.12039924976892</v>
      </c>
      <c r="W280" s="42">
        <f t="shared" si="67"/>
        <v>52.424849472000233</v>
      </c>
      <c r="X280" s="42">
        <f t="shared" si="67"/>
        <v>2.897863160278221</v>
      </c>
      <c r="Y280" s="42">
        <f t="shared" si="67"/>
        <v>4.2821401924173248</v>
      </c>
      <c r="Z280" s="42">
        <f t="shared" si="67"/>
        <v>10.063578614686334</v>
      </c>
      <c r="AC280" s="42">
        <f t="shared" si="68"/>
        <v>0.19756788931868458</v>
      </c>
      <c r="AD280" s="42">
        <f t="shared" si="68"/>
        <v>3.8473652050296314</v>
      </c>
      <c r="AE280" s="42">
        <f t="shared" si="68"/>
        <v>5.6693163248227183</v>
      </c>
      <c r="AF280" s="42">
        <f t="shared" si="68"/>
        <v>7.5204934357497297</v>
      </c>
      <c r="AG280" s="42">
        <f t="shared" si="68"/>
        <v>8.1585082641560245</v>
      </c>
      <c r="AH280" s="42">
        <f t="shared" si="68"/>
        <v>539.11658487896102</v>
      </c>
      <c r="AI280" s="42">
        <f t="shared" si="68"/>
        <v>61.173619199981388</v>
      </c>
      <c r="AJ280" s="42">
        <f t="shared" si="68"/>
        <v>3.4782143744345553</v>
      </c>
      <c r="AK280" s="42">
        <f t="shared" si="68"/>
        <v>4.9578658686307602</v>
      </c>
      <c r="AL280" s="42">
        <f t="shared" si="68"/>
        <v>20.898674059438832</v>
      </c>
    </row>
    <row r="281" spans="4:38">
      <c r="D281" s="42">
        <f t="shared" si="56"/>
        <v>300</v>
      </c>
      <c r="E281" s="42">
        <f t="shared" si="66"/>
        <v>4.6598026180132302E-3</v>
      </c>
      <c r="F281" s="42">
        <f t="shared" si="66"/>
        <v>0.10880875999671449</v>
      </c>
      <c r="G281" s="42">
        <f t="shared" si="66"/>
        <v>0.14321001710386833</v>
      </c>
      <c r="H281" s="42">
        <f t="shared" si="66"/>
        <v>0.17199261695373913</v>
      </c>
      <c r="I281" s="42">
        <f t="shared" si="66"/>
        <v>0.20780652311013081</v>
      </c>
      <c r="J281" s="42">
        <f t="shared" si="66"/>
        <v>12.02674601879195</v>
      </c>
      <c r="K281" s="42">
        <f t="shared" si="66"/>
        <v>1.7443251002267148</v>
      </c>
      <c r="L281" s="42">
        <f t="shared" si="66"/>
        <v>9.7905827559226E-2</v>
      </c>
      <c r="M281" s="42">
        <f t="shared" si="66"/>
        <v>0.14188196977437281</v>
      </c>
      <c r="N281" s="42">
        <f t="shared" si="66"/>
        <v>0.47543100827343343</v>
      </c>
      <c r="Q281" s="42">
        <f t="shared" si="67"/>
        <v>3.2522236530493033E-3</v>
      </c>
      <c r="R281" s="42">
        <f t="shared" si="67"/>
        <v>9.9463538248297817E-2</v>
      </c>
      <c r="S281" s="42">
        <f t="shared" si="67"/>
        <v>0.11231327234515466</v>
      </c>
      <c r="T281" s="42">
        <f t="shared" si="67"/>
        <v>0.11302815113292855</v>
      </c>
      <c r="U281" s="42">
        <f t="shared" si="67"/>
        <v>0.16506229651487528</v>
      </c>
      <c r="V281" s="42">
        <f t="shared" si="67"/>
        <v>7.4970260579536525</v>
      </c>
      <c r="W281" s="42">
        <f t="shared" si="67"/>
        <v>1.6099861534871522</v>
      </c>
      <c r="X281" s="42">
        <f t="shared" si="67"/>
        <v>8.8994429354351895E-2</v>
      </c>
      <c r="Y281" s="42">
        <f t="shared" si="67"/>
        <v>0.13150607939780248</v>
      </c>
      <c r="Z281" s="42">
        <f t="shared" si="67"/>
        <v>0.30905615156468719</v>
      </c>
      <c r="AC281" s="42">
        <f t="shared" si="68"/>
        <v>6.0673815829771667E-3</v>
      </c>
      <c r="AD281" s="42">
        <f t="shared" si="68"/>
        <v>0.11815398174513121</v>
      </c>
      <c r="AE281" s="42">
        <f t="shared" si="68"/>
        <v>0.17410676186258198</v>
      </c>
      <c r="AF281" s="42">
        <f t="shared" si="68"/>
        <v>0.23095708277455015</v>
      </c>
      <c r="AG281" s="42">
        <f t="shared" si="68"/>
        <v>0.25055074970538671</v>
      </c>
      <c r="AH281" s="42">
        <f t="shared" si="68"/>
        <v>16.556465979630254</v>
      </c>
      <c r="AI281" s="42">
        <f t="shared" si="68"/>
        <v>1.8786640469662772</v>
      </c>
      <c r="AJ281" s="42">
        <f t="shared" si="68"/>
        <v>0.10681722576410013</v>
      </c>
      <c r="AK281" s="42">
        <f t="shared" si="68"/>
        <v>0.15225786015094359</v>
      </c>
      <c r="AL281" s="42">
        <f t="shared" si="68"/>
        <v>0.64180586498217962</v>
      </c>
    </row>
    <row r="282" spans="4:38">
      <c r="D282" s="42">
        <f t="shared" si="56"/>
        <v>365</v>
      </c>
      <c r="E282" s="42">
        <f t="shared" si="66"/>
        <v>5.0331277587465698E-5</v>
      </c>
      <c r="F282" s="42">
        <f t="shared" si="66"/>
        <v>1.1752609181711526E-3</v>
      </c>
      <c r="G282" s="42">
        <f t="shared" si="66"/>
        <v>1.5468344294878543E-3</v>
      </c>
      <c r="H282" s="42">
        <f t="shared" si="66"/>
        <v>1.8577199200304683E-3</v>
      </c>
      <c r="I282" s="42">
        <f t="shared" si="66"/>
        <v>2.2445516809468436E-3</v>
      </c>
      <c r="J282" s="42">
        <f t="shared" si="66"/>
        <v>0.1299028182021694</v>
      </c>
      <c r="K282" s="42">
        <f t="shared" si="66"/>
        <v>1.8840735975148862E-2</v>
      </c>
      <c r="L282" s="42">
        <f t="shared" si="66"/>
        <v>1.0574965912214871E-3</v>
      </c>
      <c r="M282" s="42">
        <f t="shared" si="66"/>
        <v>1.5324899766709604E-3</v>
      </c>
      <c r="N282" s="42">
        <f t="shared" si="66"/>
        <v>5.1352067915059769E-3</v>
      </c>
      <c r="Q282" s="42">
        <f t="shared" si="67"/>
        <v>3.5127790783536883E-5</v>
      </c>
      <c r="R282" s="42">
        <f t="shared" si="67"/>
        <v>1.0743216749255823E-3</v>
      </c>
      <c r="S282" s="42">
        <f t="shared" si="67"/>
        <v>1.2131137197332171E-3</v>
      </c>
      <c r="T282" s="42">
        <f t="shared" si="67"/>
        <v>1.2208352405053092E-3</v>
      </c>
      <c r="U282" s="42">
        <f t="shared" si="67"/>
        <v>1.7828644142564348E-3</v>
      </c>
      <c r="V282" s="42">
        <f t="shared" si="67"/>
        <v>8.0976584318116634E-2</v>
      </c>
      <c r="W282" s="42">
        <f t="shared" si="67"/>
        <v>1.7389719403541476E-2</v>
      </c>
      <c r="X282" s="42">
        <f t="shared" si="67"/>
        <v>9.6124314584847357E-4</v>
      </c>
      <c r="Y282" s="42">
        <f t="shared" si="67"/>
        <v>1.4204183157938441E-3</v>
      </c>
      <c r="Z282" s="42">
        <f t="shared" si="67"/>
        <v>3.3381652034755729E-3</v>
      </c>
      <c r="AC282" s="42">
        <f t="shared" si="68"/>
        <v>6.5534764391394609E-5</v>
      </c>
      <c r="AD282" s="42">
        <f t="shared" si="68"/>
        <v>1.2762001614167228E-3</v>
      </c>
      <c r="AE282" s="42">
        <f t="shared" si="68"/>
        <v>1.880555139242492E-3</v>
      </c>
      <c r="AF282" s="42">
        <f t="shared" si="68"/>
        <v>2.4946045995556309E-3</v>
      </c>
      <c r="AG282" s="42">
        <f t="shared" si="68"/>
        <v>2.706238947637257E-3</v>
      </c>
      <c r="AH282" s="42">
        <f t="shared" si="68"/>
        <v>0.17882905208622213</v>
      </c>
      <c r="AI282" s="42">
        <f t="shared" si="68"/>
        <v>2.0291752546756244E-2</v>
      </c>
      <c r="AJ282" s="42">
        <f t="shared" si="68"/>
        <v>1.1537500365945009E-3</v>
      </c>
      <c r="AK282" s="42">
        <f t="shared" si="68"/>
        <v>1.6445616375480808E-3</v>
      </c>
      <c r="AL282" s="42">
        <f t="shared" si="68"/>
        <v>6.9322483795363817E-3</v>
      </c>
    </row>
    <row r="283" spans="4:38">
      <c r="D283" s="42">
        <f t="shared" si="56"/>
        <v>730</v>
      </c>
      <c r="E283" s="42">
        <f t="shared" si="66"/>
        <v>4.5605590225623942E-16</v>
      </c>
      <c r="F283" s="42">
        <f t="shared" si="66"/>
        <v>1.0649137159127488E-14</v>
      </c>
      <c r="G283" s="42">
        <f t="shared" si="66"/>
        <v>1.4015995722643441E-14</v>
      </c>
      <c r="H283" s="42">
        <f t="shared" si="66"/>
        <v>1.6832955070464446E-14</v>
      </c>
      <c r="I283" s="42">
        <f t="shared" si="66"/>
        <v>2.0338069905658331E-14</v>
      </c>
      <c r="J283" s="42">
        <f t="shared" si="66"/>
        <v>1.1770602655151404E-12</v>
      </c>
      <c r="K283" s="42">
        <f t="shared" si="66"/>
        <v>1.7071747939213701E-13</v>
      </c>
      <c r="L283" s="42">
        <f t="shared" si="66"/>
        <v>9.5820647748174293E-15</v>
      </c>
      <c r="M283" s="42">
        <f t="shared" si="66"/>
        <v>1.3886019439796018E-14</v>
      </c>
      <c r="N283" s="42">
        <f t="shared" si="66"/>
        <v>4.6530536851618775E-14</v>
      </c>
      <c r="Q283" s="42">
        <f t="shared" si="67"/>
        <v>3.182958408360359E-16</v>
      </c>
      <c r="R283" s="42">
        <f t="shared" si="67"/>
        <v>9.7345182609399157E-15</v>
      </c>
      <c r="S283" s="42">
        <f t="shared" si="67"/>
        <v>1.099212454980745E-14</v>
      </c>
      <c r="T283" s="42">
        <f t="shared" si="67"/>
        <v>1.1062089893253922E-14</v>
      </c>
      <c r="U283" s="42">
        <f t="shared" si="67"/>
        <v>1.615468309206496E-14</v>
      </c>
      <c r="V283" s="42">
        <f t="shared" si="67"/>
        <v>7.3373558139171863E-13</v>
      </c>
      <c r="W283" s="42">
        <f t="shared" si="67"/>
        <v>1.5756969726792642E-13</v>
      </c>
      <c r="X283" s="42">
        <f t="shared" si="67"/>
        <v>8.7099042818003918E-15</v>
      </c>
      <c r="Y283" s="42">
        <f t="shared" si="67"/>
        <v>1.287052877735758E-14</v>
      </c>
      <c r="Z283" s="42">
        <f t="shared" si="67"/>
        <v>3.0247393206060111E-14</v>
      </c>
      <c r="AC283" s="42">
        <f t="shared" si="68"/>
        <v>5.9381596367644364E-16</v>
      </c>
      <c r="AD283" s="42">
        <f t="shared" si="68"/>
        <v>1.1563756057315056E-14</v>
      </c>
      <c r="AE283" s="42">
        <f t="shared" si="68"/>
        <v>1.7039866895479434E-14</v>
      </c>
      <c r="AF283" s="42">
        <f t="shared" si="68"/>
        <v>2.2603820247675001E-14</v>
      </c>
      <c r="AG283" s="42">
        <f t="shared" si="68"/>
        <v>2.4521456719251739E-14</v>
      </c>
      <c r="AH283" s="42">
        <f t="shared" si="68"/>
        <v>1.6203849496385615E-12</v>
      </c>
      <c r="AI283" s="42">
        <f t="shared" si="68"/>
        <v>1.838652615163476E-13</v>
      </c>
      <c r="AJ283" s="42">
        <f t="shared" si="68"/>
        <v>1.0454225267834464E-14</v>
      </c>
      <c r="AK283" s="42">
        <f t="shared" si="68"/>
        <v>1.4901510102234494E-14</v>
      </c>
      <c r="AL283" s="42">
        <f t="shared" si="68"/>
        <v>6.2813680497177446E-14</v>
      </c>
    </row>
    <row r="284" spans="4:38">
      <c r="D284" s="42">
        <f t="shared" si="56"/>
        <v>1460</v>
      </c>
      <c r="E284" s="42">
        <f t="shared" si="66"/>
        <v>3.7443663460543028E-38</v>
      </c>
      <c r="F284" s="42">
        <f t="shared" si="66"/>
        <v>8.7432857673552379E-37</v>
      </c>
      <c r="G284" s="42">
        <f t="shared" si="66"/>
        <v>1.1507585458420447E-36</v>
      </c>
      <c r="H284" s="42">
        <f t="shared" si="66"/>
        <v>1.3820400121710934E-36</v>
      </c>
      <c r="I284" s="42">
        <f t="shared" si="66"/>
        <v>1.669821268000156E-36</v>
      </c>
      <c r="J284" s="42">
        <f t="shared" si="66"/>
        <v>9.6640451832072224E-35</v>
      </c>
      <c r="K284" s="42">
        <f t="shared" si="66"/>
        <v>1.4016456784282117E-35</v>
      </c>
      <c r="L284" s="42">
        <f t="shared" si="66"/>
        <v>7.8671848541014939E-37</v>
      </c>
      <c r="M284" s="42">
        <f t="shared" si="66"/>
        <v>1.1400870729618254E-36</v>
      </c>
      <c r="N284" s="42">
        <f t="shared" si="66"/>
        <v>3.8203074532987755E-36</v>
      </c>
      <c r="Q284" s="42">
        <f t="shared" si="67"/>
        <v>2.6133117203817633E-38</v>
      </c>
      <c r="R284" s="42">
        <f t="shared" si="67"/>
        <v>7.992354093212664E-37</v>
      </c>
      <c r="S284" s="42">
        <f t="shared" si="67"/>
        <v>9.024889499798866E-37</v>
      </c>
      <c r="T284" s="42">
        <f t="shared" si="67"/>
        <v>9.082333307914282E-37</v>
      </c>
      <c r="U284" s="42">
        <f t="shared" si="67"/>
        <v>1.3263516906994038E-36</v>
      </c>
      <c r="V284" s="42">
        <f t="shared" si="67"/>
        <v>6.0242062525091514E-35</v>
      </c>
      <c r="W284" s="42">
        <f t="shared" si="67"/>
        <v>1.2936981380771434E-35</v>
      </c>
      <c r="X284" s="42">
        <f t="shared" si="67"/>
        <v>7.1511129027782425E-37</v>
      </c>
      <c r="Y284" s="42">
        <f t="shared" si="67"/>
        <v>1.0567120077043546E-36</v>
      </c>
      <c r="Z284" s="42">
        <f t="shared" si="67"/>
        <v>2.48340873599764E-36</v>
      </c>
      <c r="AC284" s="42">
        <f t="shared" si="68"/>
        <v>4.8754209717268523E-38</v>
      </c>
      <c r="AD284" s="42">
        <f t="shared" si="68"/>
        <v>9.4942174414978135E-37</v>
      </c>
      <c r="AE284" s="42">
        <f t="shared" si="68"/>
        <v>1.3990281417042025E-36</v>
      </c>
      <c r="AF284" s="42">
        <f t="shared" si="68"/>
        <v>1.8558466935507613E-36</v>
      </c>
      <c r="AG284" s="42">
        <f t="shared" si="68"/>
        <v>2.0132908453009107E-36</v>
      </c>
      <c r="AH284" s="42">
        <f t="shared" si="68"/>
        <v>1.3303884113905289E-34</v>
      </c>
      <c r="AI284" s="42">
        <f t="shared" si="68"/>
        <v>1.5095932187792803E-35</v>
      </c>
      <c r="AJ284" s="42">
        <f t="shared" si="68"/>
        <v>8.5832568054247469E-37</v>
      </c>
      <c r="AK284" s="42">
        <f t="shared" si="68"/>
        <v>1.2234621382192997E-36</v>
      </c>
      <c r="AL284" s="42">
        <f t="shared" si="68"/>
        <v>5.1572061705999116E-36</v>
      </c>
    </row>
    <row r="285" spans="4:38">
      <c r="D285" s="42">
        <f t="shared" ref="D285:D287" si="69">D181</f>
        <v>2920</v>
      </c>
      <c r="E285" s="42">
        <f t="shared" si="66"/>
        <v>2.5240551398180641E-82</v>
      </c>
      <c r="F285" s="42">
        <f t="shared" si="66"/>
        <v>5.8937970648214627E-81</v>
      </c>
      <c r="G285" s="42">
        <f t="shared" si="66"/>
        <v>7.7571950869148477E-81</v>
      </c>
      <c r="H285" s="42">
        <f t="shared" si="66"/>
        <v>9.3162497302930285E-81</v>
      </c>
      <c r="I285" s="42">
        <f t="shared" si="66"/>
        <v>1.1256166102749675E-80</v>
      </c>
      <c r="J285" s="42">
        <f t="shared" si="66"/>
        <v>6.5144755244935757E-79</v>
      </c>
      <c r="K285" s="42">
        <f t="shared" si="66"/>
        <v>9.4484103633944926E-80</v>
      </c>
      <c r="L285" s="42">
        <f t="shared" si="66"/>
        <v>5.3032226368070576E-81</v>
      </c>
      <c r="M285" s="42">
        <f t="shared" si="66"/>
        <v>7.6852593213316293E-81</v>
      </c>
      <c r="N285" s="42">
        <f t="shared" si="66"/>
        <v>2.5752465896786984E-80</v>
      </c>
      <c r="Q285" s="42">
        <f t="shared" si="67"/>
        <v>1.7616179268161587E-82</v>
      </c>
      <c r="R285" s="42">
        <f t="shared" si="67"/>
        <v>5.3875984783052011E-81</v>
      </c>
      <c r="S285" s="42">
        <f t="shared" si="67"/>
        <v>6.0836244702021587E-81</v>
      </c>
      <c r="T285" s="42">
        <f t="shared" si="67"/>
        <v>6.1223470004581048E-81</v>
      </c>
      <c r="U285" s="42">
        <f t="shared" si="67"/>
        <v>8.9408580590518358E-81</v>
      </c>
      <c r="V285" s="42">
        <f t="shared" si="67"/>
        <v>4.0608816952414001E-79</v>
      </c>
      <c r="W285" s="42">
        <f t="shared" si="67"/>
        <v>8.7207423980498419E-80</v>
      </c>
      <c r="X285" s="42">
        <f t="shared" si="67"/>
        <v>4.820522782632373E-81</v>
      </c>
      <c r="Y285" s="42">
        <f t="shared" si="67"/>
        <v>7.1232329527912078E-81</v>
      </c>
      <c r="Z285" s="42">
        <f t="shared" si="67"/>
        <v>1.6740510957132231E-80</v>
      </c>
      <c r="AC285" s="42">
        <f t="shared" si="68"/>
        <v>3.2864923528199756E-82</v>
      </c>
      <c r="AD285" s="42">
        <f t="shared" si="68"/>
        <v>6.3999956513377243E-81</v>
      </c>
      <c r="AE285" s="42">
        <f t="shared" si="68"/>
        <v>9.4307657036275376E-81</v>
      </c>
      <c r="AF285" s="42">
        <f t="shared" si="68"/>
        <v>1.2510152460127964E-80</v>
      </c>
      <c r="AG285" s="42">
        <f t="shared" si="68"/>
        <v>1.3571474146447532E-80</v>
      </c>
      <c r="AH285" s="42">
        <f t="shared" si="68"/>
        <v>8.9680693537457495E-79</v>
      </c>
      <c r="AI285" s="42">
        <f t="shared" si="68"/>
        <v>1.0176078328739148E-79</v>
      </c>
      <c r="AJ285" s="42">
        <f t="shared" si="68"/>
        <v>5.7859224909817403E-81</v>
      </c>
      <c r="AK285" s="42">
        <f t="shared" si="68"/>
        <v>8.2472856898720677E-81</v>
      </c>
      <c r="AL285" s="42">
        <f t="shared" si="68"/>
        <v>3.4764420836441749E-80</v>
      </c>
    </row>
    <row r="286" spans="4:38">
      <c r="D286" s="42">
        <f t="shared" si="69"/>
        <v>5840</v>
      </c>
      <c r="E286" s="42">
        <f t="shared" si="66"/>
        <v>1.1469377522205075E-170</v>
      </c>
      <c r="F286" s="42">
        <f t="shared" si="66"/>
        <v>2.6781579573802039E-169</v>
      </c>
      <c r="G286" s="42">
        <f t="shared" si="66"/>
        <v>3.5248912577889971E-169</v>
      </c>
      <c r="H286" s="42">
        <f t="shared" si="66"/>
        <v>4.2333300712112758E-169</v>
      </c>
      <c r="I286" s="42">
        <f t="shared" si="66"/>
        <v>5.1148335251657582E-169</v>
      </c>
      <c r="J286" s="42">
        <f t="shared" si="66"/>
        <v>2.9601959945679855E-167</v>
      </c>
      <c r="K286" s="42">
        <f t="shared" si="66"/>
        <v>4.2933842344782333E-168</v>
      </c>
      <c r="L286" s="42">
        <f t="shared" si="66"/>
        <v>2.4097992768188207E-169</v>
      </c>
      <c r="M286" s="42">
        <f t="shared" si="66"/>
        <v>3.4922034436518512E-169</v>
      </c>
      <c r="N286" s="42">
        <f t="shared" si="66"/>
        <v>1.1701992909681501E-168</v>
      </c>
      <c r="Q286" s="42">
        <f t="shared" si="67"/>
        <v>8.0048413894773783E-171</v>
      </c>
      <c r="R286" s="42">
        <f t="shared" si="67"/>
        <v>2.4481398964284894E-169</v>
      </c>
      <c r="S286" s="42">
        <f t="shared" si="67"/>
        <v>2.7644160641079673E-169</v>
      </c>
      <c r="T286" s="42">
        <f t="shared" si="67"/>
        <v>2.782011690729361E-169</v>
      </c>
      <c r="U286" s="42">
        <f t="shared" si="67"/>
        <v>4.0627510403400624E-169</v>
      </c>
      <c r="V286" s="42">
        <f t="shared" si="67"/>
        <v>1.8452760599791397E-167</v>
      </c>
      <c r="W286" s="42">
        <f t="shared" si="67"/>
        <v>3.9627298650988774E-168</v>
      </c>
      <c r="X286" s="42">
        <f t="shared" si="67"/>
        <v>2.1904591059126556E-169</v>
      </c>
      <c r="Y286" s="42">
        <f t="shared" si="67"/>
        <v>3.2368170815817788E-169</v>
      </c>
      <c r="Z286" s="42">
        <f t="shared" si="67"/>
        <v>7.6069352468979708E-169</v>
      </c>
      <c r="AC286" s="42">
        <f t="shared" si="68"/>
        <v>1.4933913654932793E-170</v>
      </c>
      <c r="AD286" s="42">
        <f t="shared" si="68"/>
        <v>2.9081760183319184E-169</v>
      </c>
      <c r="AE286" s="42">
        <f t="shared" si="68"/>
        <v>4.2853664514700258E-169</v>
      </c>
      <c r="AF286" s="42">
        <f t="shared" si="68"/>
        <v>5.6846484516931994E-169</v>
      </c>
      <c r="AG286" s="42">
        <f t="shared" si="68"/>
        <v>6.1669160099914633E-169</v>
      </c>
      <c r="AH286" s="42">
        <f t="shared" si="68"/>
        <v>4.0751159291568316E-167</v>
      </c>
      <c r="AI286" s="42">
        <f t="shared" si="68"/>
        <v>4.6240386038575902E-168</v>
      </c>
      <c r="AJ286" s="42">
        <f t="shared" si="68"/>
        <v>2.6291394477249852E-169</v>
      </c>
      <c r="AK286" s="42">
        <f t="shared" si="68"/>
        <v>3.7475898057219341E-169</v>
      </c>
      <c r="AL286" s="42">
        <f t="shared" si="68"/>
        <v>1.5797050572465034E-168</v>
      </c>
    </row>
    <row r="287" spans="4:38">
      <c r="D287" s="42">
        <f t="shared" si="69"/>
        <v>7946.78</v>
      </c>
      <c r="E287" s="42">
        <f t="shared" si="66"/>
        <v>2.0911420574137602E-234</v>
      </c>
      <c r="F287" s="42">
        <f t="shared" si="66"/>
        <v>4.8829230097557651E-233</v>
      </c>
      <c r="G287" s="42">
        <f t="shared" si="66"/>
        <v>6.4267204935072369E-233</v>
      </c>
      <c r="H287" s="42">
        <f t="shared" si="66"/>
        <v>7.7183740248200725E-233</v>
      </c>
      <c r="I287" s="42">
        <f t="shared" si="66"/>
        <v>9.3255658211934445E-233</v>
      </c>
      <c r="J287" s="42">
        <f t="shared" si="66"/>
        <v>5.3971458611807549E-231</v>
      </c>
      <c r="K287" s="42">
        <f t="shared" si="66"/>
        <v>7.8278671392346941E-232</v>
      </c>
      <c r="L287" s="42">
        <f t="shared" si="66"/>
        <v>4.3936408998003484E-233</v>
      </c>
      <c r="M287" s="42">
        <f t="shared" si="66"/>
        <v>6.3671227840633087E-233</v>
      </c>
      <c r="N287" s="42">
        <f t="shared" si="66"/>
        <v>2.1335534105156879E-232</v>
      </c>
      <c r="Q287" s="42">
        <f t="shared" si="67"/>
        <v>1.4594741920435367E-234</v>
      </c>
      <c r="R287" s="42">
        <f t="shared" si="67"/>
        <v>4.463545026696389E-233</v>
      </c>
      <c r="S287" s="42">
        <f t="shared" si="67"/>
        <v>5.0401921853689101E-233</v>
      </c>
      <c r="T287" s="42">
        <f t="shared" si="67"/>
        <v>5.0722732244517267E-233</v>
      </c>
      <c r="U287" s="42">
        <f t="shared" si="67"/>
        <v>7.4073676211359322E-233</v>
      </c>
      <c r="V287" s="42">
        <f t="shared" si="67"/>
        <v>3.3643799492086695E-231</v>
      </c>
      <c r="W287" s="42">
        <f t="shared" si="67"/>
        <v>7.2250050772455955E-232</v>
      </c>
      <c r="X287" s="42">
        <f t="shared" si="67"/>
        <v>3.9937312661918971E-233</v>
      </c>
      <c r="Y287" s="42">
        <f t="shared" si="67"/>
        <v>5.9014923158180256E-233</v>
      </c>
      <c r="Z287" s="42">
        <f t="shared" si="67"/>
        <v>1.3869263778278002E-232</v>
      </c>
      <c r="AC287" s="42">
        <f t="shared" si="68"/>
        <v>2.7228099227839887E-234</v>
      </c>
      <c r="AD287" s="42">
        <f t="shared" si="68"/>
        <v>5.302300992815143E-233</v>
      </c>
      <c r="AE287" s="42">
        <f t="shared" si="68"/>
        <v>7.8132488016455647E-233</v>
      </c>
      <c r="AF287" s="42">
        <f t="shared" si="68"/>
        <v>1.0364474825188437E-232</v>
      </c>
      <c r="AG287" s="42">
        <f t="shared" si="68"/>
        <v>1.1243764021250975E-232</v>
      </c>
      <c r="AH287" s="42">
        <f t="shared" si="68"/>
        <v>7.4299117731528404E-231</v>
      </c>
      <c r="AI287" s="42">
        <f t="shared" si="68"/>
        <v>8.4307292012237927E-232</v>
      </c>
      <c r="AJ287" s="42">
        <f t="shared" si="68"/>
        <v>4.7935505334087996E-233</v>
      </c>
      <c r="AK287" s="42">
        <f t="shared" si="68"/>
        <v>6.8327532523086078E-233</v>
      </c>
      <c r="AL287" s="42">
        <f t="shared" si="68"/>
        <v>2.8801804432035766E-232</v>
      </c>
    </row>
    <row r="291" spans="4:38">
      <c r="D291" s="53" t="s">
        <v>56</v>
      </c>
      <c r="E291" s="53" t="s">
        <v>53</v>
      </c>
    </row>
    <row r="293" spans="4:38">
      <c r="E293" s="53" t="s">
        <v>51</v>
      </c>
    </row>
    <row r="295" spans="4:38">
      <c r="D295" s="53" t="str">
        <f>D205</f>
        <v>Average</v>
      </c>
      <c r="E295" s="53" t="str">
        <f>E205</f>
        <v>Blood</v>
      </c>
      <c r="F295" s="53" t="str">
        <f t="shared" ref="F295:N295" si="70">F205</f>
        <v>Thymus</v>
      </c>
      <c r="G295" s="53" t="str">
        <f t="shared" si="70"/>
        <v>Heart</v>
      </c>
      <c r="H295" s="53" t="str">
        <f t="shared" si="70"/>
        <v>Lungs</v>
      </c>
      <c r="I295" s="53" t="str">
        <f t="shared" si="70"/>
        <v>Kidneys</v>
      </c>
      <c r="J295" s="53" t="str">
        <f t="shared" si="70"/>
        <v>Spleen</v>
      </c>
      <c r="K295" s="53" t="str">
        <f t="shared" si="70"/>
        <v>Liver</v>
      </c>
      <c r="L295" s="53" t="str">
        <f t="shared" si="70"/>
        <v>ART</v>
      </c>
      <c r="M295" s="53" t="str">
        <f t="shared" si="70"/>
        <v>Carcass</v>
      </c>
      <c r="N295" s="53" t="str">
        <f t="shared" si="70"/>
        <v>Tumor</v>
      </c>
      <c r="P295" s="53" t="str">
        <f>P205</f>
        <v>Average -STDEV</v>
      </c>
      <c r="Q295" s="53" t="str">
        <f>Q205</f>
        <v>Blood</v>
      </c>
      <c r="R295" s="53" t="str">
        <f t="shared" ref="R295:Z295" si="71">R205</f>
        <v>Thymus</v>
      </c>
      <c r="S295" s="53" t="str">
        <f t="shared" si="71"/>
        <v>Heart</v>
      </c>
      <c r="T295" s="53" t="str">
        <f t="shared" si="71"/>
        <v>Lungs</v>
      </c>
      <c r="U295" s="53" t="str">
        <f t="shared" si="71"/>
        <v>Kidneys</v>
      </c>
      <c r="V295" s="53" t="str">
        <f t="shared" si="71"/>
        <v>Spleen</v>
      </c>
      <c r="W295" s="53" t="str">
        <f t="shared" si="71"/>
        <v>Liver</v>
      </c>
      <c r="X295" s="53" t="str">
        <f t="shared" si="71"/>
        <v>ART</v>
      </c>
      <c r="Y295" s="53" t="str">
        <f t="shared" si="71"/>
        <v>Carcass</v>
      </c>
      <c r="Z295" s="53" t="str">
        <f t="shared" si="71"/>
        <v>Tumor</v>
      </c>
      <c r="AB295" s="53" t="str">
        <f>AB205</f>
        <v>Average +STDEV</v>
      </c>
      <c r="AC295" s="53" t="str">
        <f>AC205</f>
        <v>Blood</v>
      </c>
      <c r="AD295" s="53" t="str">
        <f t="shared" ref="AD295:AL295" si="72">AD205</f>
        <v>Thymus</v>
      </c>
      <c r="AE295" s="53" t="str">
        <f t="shared" si="72"/>
        <v>Heart</v>
      </c>
      <c r="AF295" s="53" t="str">
        <f t="shared" si="72"/>
        <v>Lungs</v>
      </c>
      <c r="AG295" s="53" t="str">
        <f t="shared" si="72"/>
        <v>Kidneys</v>
      </c>
      <c r="AH295" s="53" t="str">
        <f t="shared" si="72"/>
        <v>Spleen</v>
      </c>
      <c r="AI295" s="53" t="str">
        <f t="shared" si="72"/>
        <v>Liver</v>
      </c>
      <c r="AJ295" s="53" t="str">
        <f t="shared" si="72"/>
        <v>ART</v>
      </c>
      <c r="AK295" s="53" t="str">
        <f t="shared" si="72"/>
        <v>Carcass</v>
      </c>
      <c r="AL295" s="53" t="str">
        <f t="shared" si="72"/>
        <v>Tumor</v>
      </c>
    </row>
    <row r="296" spans="4:38">
      <c r="D296" s="52">
        <f>D206</f>
        <v>0</v>
      </c>
      <c r="E296" s="42">
        <v>0</v>
      </c>
      <c r="F296" s="42">
        <v>0</v>
      </c>
      <c r="G296" s="42">
        <v>0</v>
      </c>
      <c r="H296" s="42">
        <v>0</v>
      </c>
      <c r="I296" s="42">
        <v>0</v>
      </c>
      <c r="J296" s="42">
        <v>0</v>
      </c>
      <c r="K296" s="42">
        <v>0</v>
      </c>
      <c r="L296" s="42">
        <v>0</v>
      </c>
      <c r="M296" s="42">
        <v>0</v>
      </c>
      <c r="N296" s="42">
        <v>0</v>
      </c>
      <c r="Q296" s="42">
        <v>0</v>
      </c>
      <c r="R296" s="42">
        <v>0</v>
      </c>
      <c r="S296" s="42">
        <v>0</v>
      </c>
      <c r="T296" s="42">
        <v>0</v>
      </c>
      <c r="U296" s="42">
        <v>0</v>
      </c>
      <c r="V296" s="42">
        <v>0</v>
      </c>
      <c r="W296" s="42">
        <v>0</v>
      </c>
      <c r="X296" s="42">
        <v>0</v>
      </c>
      <c r="Y296" s="42">
        <v>0</v>
      </c>
      <c r="Z296" s="42">
        <v>0</v>
      </c>
      <c r="AC296" s="42">
        <v>0</v>
      </c>
      <c r="AD296" s="42">
        <v>0</v>
      </c>
      <c r="AE296" s="42">
        <v>0</v>
      </c>
      <c r="AF296" s="42">
        <v>0</v>
      </c>
      <c r="AG296" s="42">
        <v>0</v>
      </c>
      <c r="AH296" s="42">
        <v>0</v>
      </c>
      <c r="AI296" s="42">
        <v>0</v>
      </c>
      <c r="AJ296" s="42">
        <v>0</v>
      </c>
      <c r="AK296" s="42">
        <v>0</v>
      </c>
      <c r="AL296" s="42">
        <v>0</v>
      </c>
    </row>
    <row r="297" spans="4:38">
      <c r="D297" s="52">
        <f t="shared" ref="D297:D360" si="73">D207</f>
        <v>4.1666666666666664E-2</v>
      </c>
      <c r="E297" s="42">
        <f t="shared" ref="E297:N312" si="74">($D207-$D206)/8*(E206+3*((2*E206+E207)/3)+3*((E206+2*E207)/3)+E207)</f>
        <v>20590232.764167018</v>
      </c>
      <c r="F297" s="42">
        <f t="shared" si="74"/>
        <v>14255192.581447694</v>
      </c>
      <c r="G297" s="42">
        <f t="shared" si="74"/>
        <v>7983715.9423204232</v>
      </c>
      <c r="H297" s="42">
        <f t="shared" si="74"/>
        <v>11090919.216458317</v>
      </c>
      <c r="I297" s="42">
        <f t="shared" si="74"/>
        <v>11764115.934669662</v>
      </c>
      <c r="J297" s="42">
        <f t="shared" si="74"/>
        <v>55156022.887770116</v>
      </c>
      <c r="K297" s="42">
        <f t="shared" si="74"/>
        <v>15203216.290993769</v>
      </c>
      <c r="L297" s="42">
        <f t="shared" si="74"/>
        <v>1295652.1260243123</v>
      </c>
      <c r="M297" s="42">
        <f t="shared" si="74"/>
        <v>2587790.8742536688</v>
      </c>
      <c r="N297" s="42">
        <f t="shared" si="74"/>
        <v>2164200.8795417123</v>
      </c>
      <c r="Q297" s="42">
        <f t="shared" ref="Q297:Z312" si="75">($D207-$D206)/8*(Q206+3*((2*Q206+Q207)/3)+3*((Q206+2*Q207)/3)+Q207)</f>
        <v>20063942.662082866</v>
      </c>
      <c r="R297" s="42">
        <f t="shared" si="75"/>
        <v>7353532.1770394491</v>
      </c>
      <c r="S297" s="42">
        <f t="shared" si="75"/>
        <v>6399576.3465843294</v>
      </c>
      <c r="T297" s="42">
        <f t="shared" si="75"/>
        <v>10538797.706754202</v>
      </c>
      <c r="U297" s="42">
        <f t="shared" si="75"/>
        <v>10292312.870976556</v>
      </c>
      <c r="V297" s="42">
        <f t="shared" si="75"/>
        <v>47211165.056988873</v>
      </c>
      <c r="W297" s="42">
        <f t="shared" si="75"/>
        <v>14009495.614453271</v>
      </c>
      <c r="X297" s="42">
        <f t="shared" si="75"/>
        <v>986032.52502886788</v>
      </c>
      <c r="Y297" s="42">
        <f t="shared" si="75"/>
        <v>2246386.5699295765</v>
      </c>
      <c r="Z297" s="42">
        <f t="shared" si="75"/>
        <v>2129695.4997979002</v>
      </c>
      <c r="AC297" s="42">
        <f t="shared" ref="AC297:AL312" si="76">($D207-$D206)/8*(AC206+3*((2*AC206+AC207)/3)+3*((AC206+2*AC207)/3)+AC207)</f>
        <v>21116522.866251186</v>
      </c>
      <c r="AD297" s="42">
        <f t="shared" si="76"/>
        <v>21156852.9858559</v>
      </c>
      <c r="AE297" s="42">
        <f t="shared" si="76"/>
        <v>9567855.5380564742</v>
      </c>
      <c r="AF297" s="42">
        <f t="shared" si="76"/>
        <v>11643040.726162391</v>
      </c>
      <c r="AG297" s="42">
        <f t="shared" si="76"/>
        <v>13235918.998362772</v>
      </c>
      <c r="AH297" s="42">
        <f t="shared" si="76"/>
        <v>63100880.718551792</v>
      </c>
      <c r="AI297" s="42">
        <f t="shared" si="76"/>
        <v>16396936.967534311</v>
      </c>
      <c r="AJ297" s="42">
        <f t="shared" si="76"/>
        <v>1605271.7270197612</v>
      </c>
      <c r="AK297" s="42">
        <f t="shared" si="76"/>
        <v>2929195.1785777556</v>
      </c>
      <c r="AL297" s="42">
        <f t="shared" si="76"/>
        <v>2198706.2592855194</v>
      </c>
    </row>
    <row r="298" spans="4:38">
      <c r="D298" s="52">
        <f t="shared" si="73"/>
        <v>7.4999999999999997E-2</v>
      </c>
      <c r="E298" s="42">
        <f t="shared" si="74"/>
        <v>31759791.110775582</v>
      </c>
      <c r="F298" s="42">
        <f t="shared" si="74"/>
        <v>22053239.054785978</v>
      </c>
      <c r="G298" s="42">
        <f t="shared" si="74"/>
        <v>12241169.980216477</v>
      </c>
      <c r="H298" s="42">
        <f t="shared" si="74"/>
        <v>17220273.830365296</v>
      </c>
      <c r="I298" s="42">
        <f t="shared" si="74"/>
        <v>18231693.081967961</v>
      </c>
      <c r="J298" s="42">
        <f t="shared" si="74"/>
        <v>94422939.975020289</v>
      </c>
      <c r="K298" s="42">
        <f t="shared" si="74"/>
        <v>25372795.049536843</v>
      </c>
      <c r="L298" s="42">
        <f t="shared" si="74"/>
        <v>2345406.8782910365</v>
      </c>
      <c r="M298" s="42">
        <f t="shared" si="74"/>
        <v>4100798.2429863401</v>
      </c>
      <c r="N298" s="42">
        <f t="shared" si="74"/>
        <v>4456875.4500139533</v>
      </c>
      <c r="Q298" s="42">
        <f t="shared" si="75"/>
        <v>29331029.674356628</v>
      </c>
      <c r="R298" s="42">
        <f t="shared" si="75"/>
        <v>10332488.368066719</v>
      </c>
      <c r="S298" s="42">
        <f t="shared" si="75"/>
        <v>9762841.7045838591</v>
      </c>
      <c r="T298" s="42">
        <f t="shared" si="75"/>
        <v>15665002.625116423</v>
      </c>
      <c r="U298" s="42">
        <f t="shared" si="75"/>
        <v>15873357.969771056</v>
      </c>
      <c r="V298" s="42">
        <f t="shared" si="75"/>
        <v>76719355.055228963</v>
      </c>
      <c r="W298" s="42">
        <f t="shared" si="75"/>
        <v>21811724.7703306</v>
      </c>
      <c r="X298" s="42">
        <f t="shared" si="75"/>
        <v>1873443.0301169774</v>
      </c>
      <c r="Y298" s="42">
        <f t="shared" si="75"/>
        <v>3594308.3072870104</v>
      </c>
      <c r="Z298" s="42">
        <f t="shared" si="75"/>
        <v>4176740.5916809971</v>
      </c>
      <c r="AC298" s="42">
        <f t="shared" si="76"/>
        <v>33954521.006876908</v>
      </c>
      <c r="AD298" s="42">
        <f t="shared" si="76"/>
        <v>33631495.309540503</v>
      </c>
      <c r="AE298" s="42">
        <f t="shared" si="76"/>
        <v>14719498.25584906</v>
      </c>
      <c r="AF298" s="42">
        <f t="shared" si="76"/>
        <v>18775545.035614118</v>
      </c>
      <c r="AG298" s="42">
        <f t="shared" si="76"/>
        <v>20595904.864855863</v>
      </c>
      <c r="AH298" s="42">
        <f t="shared" si="76"/>
        <v>112091320.73320512</v>
      </c>
      <c r="AI298" s="42">
        <f t="shared" si="76"/>
        <v>29039054.5281041</v>
      </c>
      <c r="AJ298" s="42">
        <f t="shared" si="76"/>
        <v>2817370.7264651032</v>
      </c>
      <c r="AK298" s="42">
        <f t="shared" si="76"/>
        <v>4607296.1956635546</v>
      </c>
      <c r="AL298" s="42">
        <f t="shared" si="76"/>
        <v>4730801.4706503013</v>
      </c>
    </row>
    <row r="299" spans="4:38">
      <c r="D299" s="52">
        <f t="shared" si="73"/>
        <v>0.1</v>
      </c>
      <c r="E299" s="42">
        <f t="shared" si="74"/>
        <v>22277580.511055298</v>
      </c>
      <c r="F299" s="42">
        <f t="shared" si="74"/>
        <v>15554947.032082759</v>
      </c>
      <c r="G299" s="42">
        <f t="shared" si="74"/>
        <v>8477418.3998626601</v>
      </c>
      <c r="H299" s="42">
        <f t="shared" si="74"/>
        <v>12216548.967030685</v>
      </c>
      <c r="I299" s="42">
        <f t="shared" si="74"/>
        <v>12886890.692856468</v>
      </c>
      <c r="J299" s="42">
        <f t="shared" si="74"/>
        <v>78994015.808751553</v>
      </c>
      <c r="K299" s="42">
        <f t="shared" si="74"/>
        <v>20414988.891701616</v>
      </c>
      <c r="L299" s="42">
        <f t="shared" si="74"/>
        <v>2121878.030628264</v>
      </c>
      <c r="M299" s="42">
        <f t="shared" si="74"/>
        <v>3022863.3920248174</v>
      </c>
      <c r="N299" s="42">
        <f t="shared" si="74"/>
        <v>4698785.8296229495</v>
      </c>
      <c r="Q299" s="42">
        <f t="shared" si="75"/>
        <v>18325494.677281525</v>
      </c>
      <c r="R299" s="42">
        <f t="shared" si="75"/>
        <v>5838681.9135926552</v>
      </c>
      <c r="S299" s="42">
        <f t="shared" si="75"/>
        <v>6691514.4586794954</v>
      </c>
      <c r="T299" s="42">
        <f t="shared" si="75"/>
        <v>10157794.107282015</v>
      </c>
      <c r="U299" s="42">
        <f t="shared" si="75"/>
        <v>11113744.876438854</v>
      </c>
      <c r="V299" s="42">
        <f t="shared" si="75"/>
        <v>59111045.276844092</v>
      </c>
      <c r="W299" s="42">
        <f t="shared" si="75"/>
        <v>15569384.229454076</v>
      </c>
      <c r="X299" s="42">
        <f t="shared" si="75"/>
        <v>1799165.7670962261</v>
      </c>
      <c r="Y299" s="42">
        <f t="shared" si="75"/>
        <v>2695937.4792739106</v>
      </c>
      <c r="Z299" s="42">
        <f t="shared" si="75"/>
        <v>4182218.0844957605</v>
      </c>
      <c r="AC299" s="42">
        <f t="shared" si="76"/>
        <v>25663203.639287584</v>
      </c>
      <c r="AD299" s="42">
        <f t="shared" si="76"/>
        <v>24926310.855021998</v>
      </c>
      <c r="AE299" s="42">
        <f t="shared" si="76"/>
        <v>10263322.341045851</v>
      </c>
      <c r="AF299" s="42">
        <f t="shared" si="76"/>
        <v>14275303.826779358</v>
      </c>
      <c r="AG299" s="42">
        <f t="shared" si="76"/>
        <v>14674260.72356029</v>
      </c>
      <c r="AH299" s="42">
        <f t="shared" si="76"/>
        <v>98791776.267679051</v>
      </c>
      <c r="AI299" s="42">
        <f t="shared" si="76"/>
        <v>25515199.229675192</v>
      </c>
      <c r="AJ299" s="42">
        <f t="shared" si="76"/>
        <v>2444590.2941603065</v>
      </c>
      <c r="AK299" s="42">
        <f t="shared" si="76"/>
        <v>3349672.3123285384</v>
      </c>
      <c r="AL299" s="42">
        <f t="shared" si="76"/>
        <v>5200325.3653253857</v>
      </c>
    </row>
    <row r="300" spans="4:38">
      <c r="D300" s="52">
        <f t="shared" si="73"/>
        <v>0.125</v>
      </c>
      <c r="E300" s="42">
        <f t="shared" si="74"/>
        <v>21002446.288147438</v>
      </c>
      <c r="F300" s="42">
        <f t="shared" si="74"/>
        <v>14741816.468220245</v>
      </c>
      <c r="G300" s="42">
        <f t="shared" si="74"/>
        <v>7902170.834305577</v>
      </c>
      <c r="H300" s="42">
        <f t="shared" si="74"/>
        <v>11648558.762039041</v>
      </c>
      <c r="I300" s="42">
        <f t="shared" si="74"/>
        <v>12249993.740266664</v>
      </c>
      <c r="J300" s="42">
        <f t="shared" si="74"/>
        <v>85664030.934591353</v>
      </c>
      <c r="K300" s="42">
        <f t="shared" si="74"/>
        <v>21546530.356940404</v>
      </c>
      <c r="L300" s="42">
        <f t="shared" si="74"/>
        <v>2416523.5268381247</v>
      </c>
      <c r="M300" s="42">
        <f t="shared" si="74"/>
        <v>2980308.1945320228</v>
      </c>
      <c r="N300" s="42">
        <f t="shared" si="74"/>
        <v>5844175.6424563071</v>
      </c>
      <c r="Q300" s="42">
        <f t="shared" si="75"/>
        <v>15330862.497906374</v>
      </c>
      <c r="R300" s="42">
        <f t="shared" si="75"/>
        <v>4289032.8960777763</v>
      </c>
      <c r="S300" s="42">
        <f t="shared" si="75"/>
        <v>6176785.1360496478</v>
      </c>
      <c r="T300" s="42">
        <f t="shared" si="75"/>
        <v>8863445.386644844</v>
      </c>
      <c r="U300" s="42">
        <f t="shared" si="75"/>
        <v>10470862.127385179</v>
      </c>
      <c r="V300" s="42">
        <f t="shared" si="75"/>
        <v>60380369.344793387</v>
      </c>
      <c r="W300" s="42">
        <f t="shared" si="75"/>
        <v>14951057.435738886</v>
      </c>
      <c r="X300" s="42">
        <f t="shared" si="75"/>
        <v>2119164.6591084939</v>
      </c>
      <c r="Y300" s="42">
        <f t="shared" si="75"/>
        <v>2696291.0486601689</v>
      </c>
      <c r="Z300" s="42">
        <f t="shared" si="75"/>
        <v>5068500.0782455001</v>
      </c>
      <c r="AC300" s="42">
        <f t="shared" si="76"/>
        <v>25784444.280249476</v>
      </c>
      <c r="AD300" s="42">
        <f t="shared" si="76"/>
        <v>24652959.27340607</v>
      </c>
      <c r="AE300" s="42">
        <f t="shared" si="76"/>
        <v>9627556.5325615536</v>
      </c>
      <c r="AF300" s="42">
        <f t="shared" si="76"/>
        <v>14433672.137433266</v>
      </c>
      <c r="AG300" s="42">
        <f t="shared" si="76"/>
        <v>14051463.379808899</v>
      </c>
      <c r="AH300" s="42">
        <f t="shared" si="76"/>
        <v>110813876.70555416</v>
      </c>
      <c r="AI300" s="42">
        <f t="shared" si="76"/>
        <v>28541841.768894803</v>
      </c>
      <c r="AJ300" s="42">
        <f t="shared" si="76"/>
        <v>2713882.3945677597</v>
      </c>
      <c r="AK300" s="42">
        <f t="shared" si="76"/>
        <v>3263975.8504634472</v>
      </c>
      <c r="AL300" s="42">
        <f t="shared" si="76"/>
        <v>6596250.5679226099</v>
      </c>
    </row>
    <row r="301" spans="4:38">
      <c r="D301" s="52">
        <f t="shared" si="73"/>
        <v>0.25</v>
      </c>
      <c r="E301" s="42">
        <f t="shared" si="74"/>
        <v>89704086.186313376</v>
      </c>
      <c r="F301" s="42">
        <f t="shared" si="74"/>
        <v>64462087.498642445</v>
      </c>
      <c r="G301" s="42">
        <f t="shared" si="74"/>
        <v>35272993.056857079</v>
      </c>
      <c r="H301" s="42">
        <f t="shared" si="74"/>
        <v>55467332.021313898</v>
      </c>
      <c r="I301" s="42">
        <f t="shared" si="74"/>
        <v>58702757.966348857</v>
      </c>
      <c r="J301" s="42">
        <f t="shared" si="74"/>
        <v>470223881.33172262</v>
      </c>
      <c r="K301" s="42">
        <f t="shared" si="74"/>
        <v>115530023.12122665</v>
      </c>
      <c r="L301" s="42">
        <f t="shared" si="74"/>
        <v>13396105.80156675</v>
      </c>
      <c r="M301" s="42">
        <f t="shared" si="74"/>
        <v>14736829.703538965</v>
      </c>
      <c r="N301" s="42">
        <f t="shared" si="74"/>
        <v>34152523.88637159</v>
      </c>
      <c r="Q301" s="42">
        <f t="shared" si="75"/>
        <v>58212127.858064435</v>
      </c>
      <c r="R301" s="42">
        <f t="shared" si="75"/>
        <v>15113160.747358393</v>
      </c>
      <c r="S301" s="42">
        <f t="shared" si="75"/>
        <v>27497339.565119974</v>
      </c>
      <c r="T301" s="42">
        <f t="shared" si="75"/>
        <v>37576594.88033399</v>
      </c>
      <c r="U301" s="42">
        <f t="shared" si="75"/>
        <v>49376617.970677555</v>
      </c>
      <c r="V301" s="42">
        <f t="shared" si="75"/>
        <v>306864669.30646998</v>
      </c>
      <c r="W301" s="42">
        <f t="shared" si="75"/>
        <v>73162010.956543475</v>
      </c>
      <c r="X301" s="42">
        <f t="shared" si="75"/>
        <v>12008260.001265302</v>
      </c>
      <c r="Y301" s="42">
        <f t="shared" si="75"/>
        <v>13503162.660676826</v>
      </c>
      <c r="Z301" s="42">
        <f t="shared" si="75"/>
        <v>29049097.854840398</v>
      </c>
      <c r="AC301" s="42">
        <f t="shared" si="76"/>
        <v>127790647.75469089</v>
      </c>
      <c r="AD301" s="42">
        <f t="shared" si="76"/>
        <v>117823742.45124149</v>
      </c>
      <c r="AE301" s="42">
        <f t="shared" si="76"/>
        <v>43048646.548594296</v>
      </c>
      <c r="AF301" s="42">
        <f t="shared" si="76"/>
        <v>73346592.917803928</v>
      </c>
      <c r="AG301" s="42">
        <f t="shared" si="76"/>
        <v>67877301.614205927</v>
      </c>
      <c r="AH301" s="42">
        <f t="shared" si="76"/>
        <v>634799939.37396097</v>
      </c>
      <c r="AI301" s="42">
        <f t="shared" si="76"/>
        <v>154968356.29463241</v>
      </c>
      <c r="AJ301" s="42">
        <f t="shared" si="76"/>
        <v>14783951.601868214</v>
      </c>
      <c r="AK301" s="42">
        <f t="shared" si="76"/>
        <v>15974478.451224657</v>
      </c>
      <c r="AL301" s="42">
        <f t="shared" si="76"/>
        <v>39479014.777272716</v>
      </c>
    </row>
    <row r="302" spans="4:38">
      <c r="D302" s="52">
        <f t="shared" si="73"/>
        <v>0.375</v>
      </c>
      <c r="E302" s="42">
        <f t="shared" si="74"/>
        <v>67583966.524462208</v>
      </c>
      <c r="F302" s="42">
        <f t="shared" si="74"/>
        <v>51352468.480487064</v>
      </c>
      <c r="G302" s="42">
        <f t="shared" si="74"/>
        <v>30586675.557185937</v>
      </c>
      <c r="H302" s="42">
        <f t="shared" si="74"/>
        <v>53629847.929431334</v>
      </c>
      <c r="I302" s="42">
        <f t="shared" si="74"/>
        <v>57916293.85784477</v>
      </c>
      <c r="J302" s="42">
        <f t="shared" si="74"/>
        <v>509421491.12704164</v>
      </c>
      <c r="K302" s="42">
        <f t="shared" si="74"/>
        <v>123788202.72484343</v>
      </c>
      <c r="L302" s="42">
        <f t="shared" si="74"/>
        <v>14131816.696909353</v>
      </c>
      <c r="M302" s="42">
        <f t="shared" si="74"/>
        <v>14713524.506732678</v>
      </c>
      <c r="N302" s="42">
        <f t="shared" si="74"/>
        <v>36560467.325494424</v>
      </c>
      <c r="Q302" s="42">
        <f t="shared" si="75"/>
        <v>40715267.560833208</v>
      </c>
      <c r="R302" s="42">
        <f t="shared" si="75"/>
        <v>12483347.261186302</v>
      </c>
      <c r="S302" s="42">
        <f t="shared" si="75"/>
        <v>24115187.998922817</v>
      </c>
      <c r="T302" s="42">
        <f t="shared" si="75"/>
        <v>32514519.960501216</v>
      </c>
      <c r="U302" s="42">
        <f t="shared" si="75"/>
        <v>47596023.962076202</v>
      </c>
      <c r="V302" s="42">
        <f t="shared" si="75"/>
        <v>307825688.05111402</v>
      </c>
      <c r="W302" s="42">
        <f t="shared" si="75"/>
        <v>77089030.995536759</v>
      </c>
      <c r="X302" s="42">
        <f t="shared" si="75"/>
        <v>12779505.463159362</v>
      </c>
      <c r="Y302" s="42">
        <f t="shared" si="75"/>
        <v>13586598.579219241</v>
      </c>
      <c r="Z302" s="42">
        <f t="shared" si="75"/>
        <v>30655396.686795011</v>
      </c>
      <c r="AC302" s="42">
        <f t="shared" si="76"/>
        <v>119317997.22314063</v>
      </c>
      <c r="AD302" s="42">
        <f t="shared" si="76"/>
        <v>105345674.53088076</v>
      </c>
      <c r="AE302" s="42">
        <f t="shared" si="76"/>
        <v>37058163.1154489</v>
      </c>
      <c r="AF302" s="42">
        <f t="shared" si="76"/>
        <v>74673927.5471531</v>
      </c>
      <c r="AG302" s="42">
        <f t="shared" si="76"/>
        <v>67699085.085316882</v>
      </c>
      <c r="AH302" s="42">
        <f t="shared" si="76"/>
        <v>716153625.27145588</v>
      </c>
      <c r="AI302" s="42">
        <f t="shared" si="76"/>
        <v>159524638.12835181</v>
      </c>
      <c r="AJ302" s="42">
        <f t="shared" si="76"/>
        <v>15484127.930659346</v>
      </c>
      <c r="AK302" s="42">
        <f t="shared" si="76"/>
        <v>15854443.258394288</v>
      </c>
      <c r="AL302" s="42">
        <f t="shared" si="76"/>
        <v>43446679.288681023</v>
      </c>
    </row>
    <row r="303" spans="4:38">
      <c r="D303" s="52">
        <f t="shared" si="73"/>
        <v>0.5</v>
      </c>
      <c r="E303" s="42">
        <f t="shared" si="74"/>
        <v>49584339.920033678</v>
      </c>
      <c r="F303" s="42">
        <f t="shared" si="74"/>
        <v>40752999.601876855</v>
      </c>
      <c r="G303" s="42">
        <f t="shared" si="74"/>
        <v>27336922.947499275</v>
      </c>
      <c r="H303" s="42">
        <f t="shared" si="74"/>
        <v>52980333.422446221</v>
      </c>
      <c r="I303" s="42">
        <f t="shared" si="74"/>
        <v>58661079.304558314</v>
      </c>
      <c r="J303" s="42">
        <f t="shared" si="74"/>
        <v>531977017.09408855</v>
      </c>
      <c r="K303" s="42">
        <f t="shared" si="74"/>
        <v>129461359.56182864</v>
      </c>
      <c r="L303" s="42">
        <f t="shared" si="74"/>
        <v>14318541.945839111</v>
      </c>
      <c r="M303" s="42">
        <f t="shared" si="74"/>
        <v>14823557.437096523</v>
      </c>
      <c r="N303" s="42">
        <f t="shared" si="74"/>
        <v>36858512.272846833</v>
      </c>
      <c r="Q303" s="42">
        <f t="shared" si="75"/>
        <v>29722456.139704987</v>
      </c>
      <c r="R303" s="42">
        <f t="shared" si="75"/>
        <v>12819360.624346983</v>
      </c>
      <c r="S303" s="42">
        <f t="shared" si="75"/>
        <v>21964143.921811994</v>
      </c>
      <c r="T303" s="42">
        <f t="shared" si="75"/>
        <v>30154066.228796124</v>
      </c>
      <c r="U303" s="42">
        <f t="shared" si="75"/>
        <v>47097446.836788155</v>
      </c>
      <c r="V303" s="42">
        <f t="shared" si="75"/>
        <v>305091614.84678173</v>
      </c>
      <c r="W303" s="42">
        <f t="shared" si="75"/>
        <v>87479018.118209153</v>
      </c>
      <c r="X303" s="42">
        <f t="shared" si="75"/>
        <v>12956963.565805838</v>
      </c>
      <c r="Y303" s="42">
        <f t="shared" si="75"/>
        <v>13739723.021931702</v>
      </c>
      <c r="Z303" s="42">
        <f t="shared" si="75"/>
        <v>30563549.229797594</v>
      </c>
      <c r="AC303" s="42">
        <f t="shared" si="76"/>
        <v>101379873.08598419</v>
      </c>
      <c r="AD303" s="42">
        <f t="shared" si="76"/>
        <v>88090059.115100667</v>
      </c>
      <c r="AE303" s="42">
        <f t="shared" si="76"/>
        <v>32709701.973186366</v>
      </c>
      <c r="AF303" s="42">
        <f t="shared" si="76"/>
        <v>75624415.234818473</v>
      </c>
      <c r="AG303" s="42">
        <f t="shared" si="76"/>
        <v>69645057.924811944</v>
      </c>
      <c r="AH303" s="42">
        <f t="shared" si="76"/>
        <v>767235587.35163045</v>
      </c>
      <c r="AI303" s="42">
        <f t="shared" si="76"/>
        <v>157636243.65087473</v>
      </c>
      <c r="AJ303" s="42">
        <f t="shared" si="76"/>
        <v>15680120.325872369</v>
      </c>
      <c r="AK303" s="42">
        <f t="shared" si="76"/>
        <v>15925362.332004931</v>
      </c>
      <c r="AL303" s="42">
        <f t="shared" si="76"/>
        <v>44903839.092735529</v>
      </c>
    </row>
    <row r="304" spans="4:38">
      <c r="D304" s="52">
        <f t="shared" si="73"/>
        <v>0.625</v>
      </c>
      <c r="E304" s="42">
        <f t="shared" si="74"/>
        <v>35221509.126235753</v>
      </c>
      <c r="F304" s="42">
        <f t="shared" si="74"/>
        <v>32283602.804961532</v>
      </c>
      <c r="G304" s="42">
        <f t="shared" si="74"/>
        <v>24772467.376414802</v>
      </c>
      <c r="H304" s="42">
        <f t="shared" si="74"/>
        <v>52501985.349817969</v>
      </c>
      <c r="I304" s="42">
        <f t="shared" si="74"/>
        <v>59623093.839896582</v>
      </c>
      <c r="J304" s="42">
        <f t="shared" si="74"/>
        <v>549028097.51696301</v>
      </c>
      <c r="K304" s="42">
        <f t="shared" si="74"/>
        <v>133999885.03141694</v>
      </c>
      <c r="L304" s="42">
        <f t="shared" si="74"/>
        <v>14467922.144982912</v>
      </c>
      <c r="M304" s="42">
        <f t="shared" si="74"/>
        <v>14965683.305483149</v>
      </c>
      <c r="N304" s="42">
        <f t="shared" si="74"/>
        <v>37149933.999146946</v>
      </c>
      <c r="Q304" s="42">
        <f t="shared" si="75"/>
        <v>20948294.488135114</v>
      </c>
      <c r="R304" s="42">
        <f t="shared" si="75"/>
        <v>13253377.885096213</v>
      </c>
      <c r="S304" s="42">
        <f t="shared" si="75"/>
        <v>20282422.325588692</v>
      </c>
      <c r="T304" s="42">
        <f t="shared" si="75"/>
        <v>28323173.842215668</v>
      </c>
      <c r="U304" s="42">
        <f t="shared" si="75"/>
        <v>46729147.5419164</v>
      </c>
      <c r="V304" s="42">
        <f t="shared" si="75"/>
        <v>301560103.6245181</v>
      </c>
      <c r="W304" s="42">
        <f t="shared" si="75"/>
        <v>100899418.15166105</v>
      </c>
      <c r="X304" s="42">
        <f t="shared" si="75"/>
        <v>13098930.04792303</v>
      </c>
      <c r="Y304" s="42">
        <f t="shared" si="75"/>
        <v>13930524.186621912</v>
      </c>
      <c r="Z304" s="42">
        <f t="shared" si="75"/>
        <v>30419627.544949081</v>
      </c>
      <c r="AC304" s="42">
        <f t="shared" si="76"/>
        <v>78146654.240763694</v>
      </c>
      <c r="AD304" s="42">
        <f t="shared" si="76"/>
        <v>68694143.282886833</v>
      </c>
      <c r="AE304" s="42">
        <f t="shared" si="76"/>
        <v>29262512.427240908</v>
      </c>
      <c r="AF304" s="42">
        <f t="shared" si="76"/>
        <v>76384805.384950876</v>
      </c>
      <c r="AG304" s="42">
        <f t="shared" si="76"/>
        <v>72158606.175826341</v>
      </c>
      <c r="AH304" s="42">
        <f t="shared" si="76"/>
        <v>806605407.00200915</v>
      </c>
      <c r="AI304" s="42">
        <f t="shared" si="76"/>
        <v>155108754.72380549</v>
      </c>
      <c r="AJ304" s="42">
        <f t="shared" si="76"/>
        <v>15836914.242042791</v>
      </c>
      <c r="AK304" s="42">
        <f t="shared" si="76"/>
        <v>16016966.135418678</v>
      </c>
      <c r="AL304" s="42">
        <f t="shared" si="76"/>
        <v>46328617.567811042</v>
      </c>
    </row>
    <row r="305" spans="4:38">
      <c r="D305" s="52">
        <f t="shared" si="73"/>
        <v>0.75</v>
      </c>
      <c r="E305" s="42">
        <f t="shared" si="74"/>
        <v>24419481.530617155</v>
      </c>
      <c r="F305" s="42">
        <f t="shared" si="74"/>
        <v>25923299.901858073</v>
      </c>
      <c r="G305" s="42">
        <f t="shared" si="74"/>
        <v>22820457.24469956</v>
      </c>
      <c r="H305" s="42">
        <f t="shared" si="74"/>
        <v>52109756.735217065</v>
      </c>
      <c r="I305" s="42">
        <f t="shared" si="74"/>
        <v>60616141.102181196</v>
      </c>
      <c r="J305" s="42">
        <f t="shared" si="74"/>
        <v>562622075.1033442</v>
      </c>
      <c r="K305" s="42">
        <f t="shared" si="74"/>
        <v>137403779.13360819</v>
      </c>
      <c r="L305" s="42">
        <f t="shared" si="74"/>
        <v>14579957.294340769</v>
      </c>
      <c r="M305" s="42">
        <f t="shared" si="74"/>
        <v>15112393.879301604</v>
      </c>
      <c r="N305" s="42">
        <f t="shared" si="74"/>
        <v>37434732.504394755</v>
      </c>
      <c r="Q305" s="42">
        <f t="shared" si="75"/>
        <v>14351380.918796655</v>
      </c>
      <c r="R305" s="42">
        <f t="shared" si="75"/>
        <v>13701395.702643793</v>
      </c>
      <c r="S305" s="42">
        <f t="shared" si="75"/>
        <v>18989407.258530419</v>
      </c>
      <c r="T305" s="42">
        <f t="shared" si="75"/>
        <v>26903391.94830507</v>
      </c>
      <c r="U305" s="42">
        <f t="shared" si="75"/>
        <v>46428134.860309482</v>
      </c>
      <c r="V305" s="42">
        <f t="shared" si="75"/>
        <v>297914672.68540633</v>
      </c>
      <c r="W305" s="42">
        <f t="shared" si="75"/>
        <v>114752734.31522432</v>
      </c>
      <c r="X305" s="42">
        <f t="shared" si="75"/>
        <v>13205404.909510922</v>
      </c>
      <c r="Y305" s="42">
        <f t="shared" si="75"/>
        <v>14124272.440821946</v>
      </c>
      <c r="Z305" s="42">
        <f t="shared" si="75"/>
        <v>30226091.831990495</v>
      </c>
      <c r="AC305" s="42">
        <f t="shared" si="76"/>
        <v>54051675.639557607</v>
      </c>
      <c r="AD305" s="42">
        <f t="shared" si="76"/>
        <v>49977953.613748476</v>
      </c>
      <c r="AE305" s="42">
        <f t="shared" si="76"/>
        <v>26651507.230868779</v>
      </c>
      <c r="AF305" s="42">
        <f t="shared" si="76"/>
        <v>76955097.99755016</v>
      </c>
      <c r="AG305" s="42">
        <f t="shared" si="76"/>
        <v>74753236.628486484</v>
      </c>
      <c r="AH305" s="42">
        <f t="shared" si="76"/>
        <v>837345927.76240456</v>
      </c>
      <c r="AI305" s="42">
        <f t="shared" si="76"/>
        <v>152342665.05273411</v>
      </c>
      <c r="AJ305" s="42">
        <f t="shared" si="76"/>
        <v>15954509.679170612</v>
      </c>
      <c r="AK305" s="42">
        <f t="shared" si="76"/>
        <v>16111524.900232874</v>
      </c>
      <c r="AL305" s="42">
        <f t="shared" si="76"/>
        <v>47721014.713907704</v>
      </c>
    </row>
    <row r="306" spans="4:38">
      <c r="D306" s="52">
        <f t="shared" si="73"/>
        <v>0.875</v>
      </c>
      <c r="E306" s="42">
        <f t="shared" si="74"/>
        <v>17102264.520726752</v>
      </c>
      <c r="F306" s="42">
        <f t="shared" si="74"/>
        <v>21651112.70468343</v>
      </c>
      <c r="G306" s="42">
        <f t="shared" si="74"/>
        <v>21408040.953120522</v>
      </c>
      <c r="H306" s="42">
        <f t="shared" si="74"/>
        <v>51718600.602313742</v>
      </c>
      <c r="I306" s="42">
        <f t="shared" si="74"/>
        <v>61454024.729733869</v>
      </c>
      <c r="J306" s="42">
        <f t="shared" si="74"/>
        <v>574806292.56091106</v>
      </c>
      <c r="K306" s="42">
        <f t="shared" si="74"/>
        <v>139673041.86840227</v>
      </c>
      <c r="L306" s="42">
        <f t="shared" si="74"/>
        <v>14654647.393912667</v>
      </c>
      <c r="M306" s="42">
        <f t="shared" si="74"/>
        <v>15236180.92596093</v>
      </c>
      <c r="N306" s="42">
        <f t="shared" si="74"/>
        <v>37712907.788590394</v>
      </c>
      <c r="Q306" s="42">
        <f t="shared" si="75"/>
        <v>9890313.7443628926</v>
      </c>
      <c r="R306" s="42">
        <f t="shared" si="75"/>
        <v>14079410.736199552</v>
      </c>
      <c r="S306" s="42">
        <f t="shared" si="75"/>
        <v>18004482.768914681</v>
      </c>
      <c r="T306" s="42">
        <f t="shared" si="75"/>
        <v>25776269.694609411</v>
      </c>
      <c r="U306" s="42">
        <f t="shared" si="75"/>
        <v>46131417.574816108</v>
      </c>
      <c r="V306" s="42">
        <f t="shared" si="75"/>
        <v>294838840.33053118</v>
      </c>
      <c r="W306" s="42">
        <f t="shared" si="75"/>
        <v>126441469.82823077</v>
      </c>
      <c r="X306" s="42">
        <f t="shared" si="75"/>
        <v>13276388.150569523</v>
      </c>
      <c r="Y306" s="42">
        <f t="shared" si="75"/>
        <v>14286238.152063895</v>
      </c>
      <c r="Z306" s="42">
        <f t="shared" si="75"/>
        <v>29985402.290662751</v>
      </c>
      <c r="AC306" s="42">
        <f t="shared" si="76"/>
        <v>33528272.234443933</v>
      </c>
      <c r="AD306" s="42">
        <f t="shared" si="76"/>
        <v>34761516.687194556</v>
      </c>
      <c r="AE306" s="42">
        <f t="shared" si="76"/>
        <v>24811599.137326363</v>
      </c>
      <c r="AF306" s="42">
        <f t="shared" si="76"/>
        <v>77335293.072616339</v>
      </c>
      <c r="AG306" s="42">
        <f t="shared" si="76"/>
        <v>76942456.072918475</v>
      </c>
      <c r="AH306" s="42">
        <f t="shared" si="76"/>
        <v>862539993.17262757</v>
      </c>
      <c r="AI306" s="42">
        <f t="shared" si="76"/>
        <v>149738468.34325022</v>
      </c>
      <c r="AJ306" s="42">
        <f t="shared" si="76"/>
        <v>16032906.637255821</v>
      </c>
      <c r="AK306" s="42">
        <f t="shared" si="76"/>
        <v>16191308.858044859</v>
      </c>
      <c r="AL306" s="42">
        <f t="shared" si="76"/>
        <v>49081030.531025372</v>
      </c>
    </row>
    <row r="307" spans="4:38">
      <c r="D307" s="52">
        <f t="shared" si="73"/>
        <v>1</v>
      </c>
      <c r="E307" s="42">
        <f t="shared" si="74"/>
        <v>13193865.484113514</v>
      </c>
      <c r="F307" s="42">
        <f t="shared" si="74"/>
        <v>19446063.025554501</v>
      </c>
      <c r="G307" s="42">
        <f t="shared" si="74"/>
        <v>20462366.90244456</v>
      </c>
      <c r="H307" s="42">
        <f t="shared" si="74"/>
        <v>51243469.974777982</v>
      </c>
      <c r="I307" s="42">
        <f t="shared" si="74"/>
        <v>61950548.360876232</v>
      </c>
      <c r="J307" s="42">
        <f t="shared" si="74"/>
        <v>587628092.59734344</v>
      </c>
      <c r="K307" s="42">
        <f t="shared" si="74"/>
        <v>140807673.23579934</v>
      </c>
      <c r="L307" s="42">
        <f t="shared" si="74"/>
        <v>14691992.443698626</v>
      </c>
      <c r="M307" s="42">
        <f t="shared" si="74"/>
        <v>15309536.21287016</v>
      </c>
      <c r="N307" s="42">
        <f t="shared" si="74"/>
        <v>37984459.851733744</v>
      </c>
      <c r="Q307" s="42">
        <f t="shared" si="75"/>
        <v>7523691.2775070202</v>
      </c>
      <c r="R307" s="42">
        <f t="shared" si="75"/>
        <v>14303419.644973347</v>
      </c>
      <c r="S307" s="42">
        <f t="shared" si="75"/>
        <v>17247032.905019008</v>
      </c>
      <c r="T307" s="42">
        <f t="shared" si="75"/>
        <v>24823356.228673745</v>
      </c>
      <c r="U307" s="42">
        <f t="shared" si="75"/>
        <v>45776004.468284935</v>
      </c>
      <c r="V307" s="42">
        <f t="shared" si="75"/>
        <v>293016124.86097586</v>
      </c>
      <c r="W307" s="42">
        <f t="shared" si="75"/>
        <v>133368127.91001236</v>
      </c>
      <c r="X307" s="42">
        <f t="shared" si="75"/>
        <v>13311879.771098826</v>
      </c>
      <c r="Y307" s="42">
        <f t="shared" si="75"/>
        <v>14381691.68787984</v>
      </c>
      <c r="Z307" s="42">
        <f t="shared" si="75"/>
        <v>29700019.120706879</v>
      </c>
      <c r="AC307" s="42">
        <f t="shared" si="76"/>
        <v>21009778.977500878</v>
      </c>
      <c r="AD307" s="42">
        <f t="shared" si="76"/>
        <v>25864859.082734242</v>
      </c>
      <c r="AE307" s="42">
        <f t="shared" si="76"/>
        <v>23677700.899870101</v>
      </c>
      <c r="AF307" s="42">
        <f t="shared" si="76"/>
        <v>77525390.610149443</v>
      </c>
      <c r="AG307" s="42">
        <f t="shared" si="76"/>
        <v>78239771.299248472</v>
      </c>
      <c r="AH307" s="42">
        <f t="shared" si="76"/>
        <v>885270446.77248907</v>
      </c>
      <c r="AI307" s="42">
        <f t="shared" si="76"/>
        <v>147696658.30094373</v>
      </c>
      <c r="AJ307" s="42">
        <f t="shared" si="76"/>
        <v>16072105.116298437</v>
      </c>
      <c r="AK307" s="42">
        <f t="shared" si="76"/>
        <v>16238588.240451949</v>
      </c>
      <c r="AL307" s="42">
        <f t="shared" si="76"/>
        <v>50408665.019163936</v>
      </c>
    </row>
    <row r="308" spans="4:38">
      <c r="D308" s="52">
        <f t="shared" si="73"/>
        <v>1.125</v>
      </c>
      <c r="E308" s="42">
        <f t="shared" si="74"/>
        <v>11804804.27864163</v>
      </c>
      <c r="F308" s="42">
        <f t="shared" si="74"/>
        <v>18782868.376442403</v>
      </c>
      <c r="G308" s="42">
        <f t="shared" si="74"/>
        <v>19830661.008751776</v>
      </c>
      <c r="H308" s="42">
        <f t="shared" si="74"/>
        <v>50634981.649243891</v>
      </c>
      <c r="I308" s="42">
        <f t="shared" si="74"/>
        <v>62050454.115637295</v>
      </c>
      <c r="J308" s="42">
        <f t="shared" si="74"/>
        <v>601942272.48330235</v>
      </c>
      <c r="K308" s="42">
        <f t="shared" si="74"/>
        <v>141066120.71754897</v>
      </c>
      <c r="L308" s="42">
        <f t="shared" si="74"/>
        <v>14694799.096135851</v>
      </c>
      <c r="M308" s="42">
        <f t="shared" si="74"/>
        <v>15325516.030024482</v>
      </c>
      <c r="N308" s="42">
        <f t="shared" si="74"/>
        <v>38249388.693824664</v>
      </c>
      <c r="Q308" s="42">
        <f t="shared" si="75"/>
        <v>6707764.8494596314</v>
      </c>
      <c r="R308" s="42">
        <f t="shared" si="75"/>
        <v>14365897.576591831</v>
      </c>
      <c r="S308" s="42">
        <f t="shared" si="75"/>
        <v>16620254.25655085</v>
      </c>
      <c r="T308" s="42">
        <f t="shared" si="75"/>
        <v>23942422.310906745</v>
      </c>
      <c r="U308" s="42">
        <f t="shared" si="75"/>
        <v>45330306.491618589</v>
      </c>
      <c r="V308" s="42">
        <f t="shared" si="75"/>
        <v>292599248.52892661</v>
      </c>
      <c r="W308" s="42">
        <f t="shared" si="75"/>
        <v>135286953.22487918</v>
      </c>
      <c r="X308" s="42">
        <f t="shared" si="75"/>
        <v>13314470.082226764</v>
      </c>
      <c r="Y308" s="42">
        <f t="shared" si="75"/>
        <v>14404897.688132124</v>
      </c>
      <c r="Z308" s="42">
        <f t="shared" si="75"/>
        <v>29372402.521863785</v>
      </c>
      <c r="AC308" s="42">
        <f t="shared" si="76"/>
        <v>16901843.707823634</v>
      </c>
      <c r="AD308" s="42">
        <f t="shared" si="76"/>
        <v>23239733.027026445</v>
      </c>
      <c r="AE308" s="42">
        <f t="shared" si="76"/>
        <v>23041778.805086333</v>
      </c>
      <c r="AF308" s="42">
        <f t="shared" si="76"/>
        <v>77509367.736218542</v>
      </c>
      <c r="AG308" s="42">
        <f t="shared" si="76"/>
        <v>78548915.074477836</v>
      </c>
      <c r="AH308" s="42">
        <f t="shared" si="76"/>
        <v>907680340.86068964</v>
      </c>
      <c r="AI308" s="42">
        <f t="shared" si="76"/>
        <v>146300732.84092614</v>
      </c>
      <c r="AJ308" s="42">
        <f t="shared" si="76"/>
        <v>16075128.110044925</v>
      </c>
      <c r="AK308" s="42">
        <f t="shared" si="76"/>
        <v>16246535.225416264</v>
      </c>
      <c r="AL308" s="42">
        <f t="shared" si="76"/>
        <v>51703918.178323522</v>
      </c>
    </row>
    <row r="309" spans="4:38">
      <c r="D309" s="52">
        <f t="shared" si="73"/>
        <v>1.325</v>
      </c>
      <c r="E309" s="42">
        <f t="shared" si="74"/>
        <v>17758716.007224556</v>
      </c>
      <c r="F309" s="42">
        <f t="shared" si="74"/>
        <v>29759518.21260976</v>
      </c>
      <c r="G309" s="42">
        <f t="shared" si="74"/>
        <v>30643083.108102117</v>
      </c>
      <c r="H309" s="42">
        <f t="shared" si="74"/>
        <v>79450968.647885203</v>
      </c>
      <c r="I309" s="42">
        <f t="shared" si="74"/>
        <v>98862299.547453925</v>
      </c>
      <c r="J309" s="42">
        <f t="shared" si="74"/>
        <v>993626691.26908243</v>
      </c>
      <c r="K309" s="42">
        <f t="shared" si="74"/>
        <v>225440512.47642288</v>
      </c>
      <c r="L309" s="42">
        <f t="shared" si="74"/>
        <v>23442939.725324284</v>
      </c>
      <c r="M309" s="42">
        <f t="shared" si="74"/>
        <v>24471880.88164812</v>
      </c>
      <c r="N309" s="42">
        <f t="shared" si="74"/>
        <v>61732164.711943246</v>
      </c>
      <c r="Q309" s="42">
        <f t="shared" si="75"/>
        <v>10119117.742891688</v>
      </c>
      <c r="R309" s="42">
        <f t="shared" si="75"/>
        <v>22979762.330442593</v>
      </c>
      <c r="S309" s="42">
        <f t="shared" si="75"/>
        <v>25390691.690138109</v>
      </c>
      <c r="T309" s="42">
        <f t="shared" si="75"/>
        <v>36542168.323523186</v>
      </c>
      <c r="U309" s="42">
        <f t="shared" si="75"/>
        <v>71430546.518001214</v>
      </c>
      <c r="V309" s="42">
        <f t="shared" si="75"/>
        <v>469172857.21103132</v>
      </c>
      <c r="W309" s="42">
        <f t="shared" si="75"/>
        <v>216150839.21701074</v>
      </c>
      <c r="X309" s="42">
        <f t="shared" si="75"/>
        <v>21237041.586937502</v>
      </c>
      <c r="Y309" s="42">
        <f t="shared" si="75"/>
        <v>23010404.482798249</v>
      </c>
      <c r="Z309" s="42">
        <f t="shared" si="75"/>
        <v>46208441.034570172</v>
      </c>
      <c r="AC309" s="42">
        <f t="shared" si="76"/>
        <v>25398314.271557443</v>
      </c>
      <c r="AD309" s="42">
        <f t="shared" si="76"/>
        <v>36755724.899101146</v>
      </c>
      <c r="AE309" s="42">
        <f t="shared" si="76"/>
        <v>35903987.336045511</v>
      </c>
      <c r="AF309" s="42">
        <f t="shared" si="76"/>
        <v>123346300.61225197</v>
      </c>
      <c r="AG309" s="42">
        <f t="shared" si="76"/>
        <v>125091875.59817648</v>
      </c>
      <c r="AH309" s="42">
        <f t="shared" si="76"/>
        <v>1498243466.4105573</v>
      </c>
      <c r="AI309" s="42">
        <f t="shared" si="76"/>
        <v>231775608.88964632</v>
      </c>
      <c r="AJ309" s="42">
        <f t="shared" si="76"/>
        <v>25648837.863711048</v>
      </c>
      <c r="AK309" s="42">
        <f t="shared" si="76"/>
        <v>25938156.405487396</v>
      </c>
      <c r="AL309" s="42">
        <f t="shared" si="76"/>
        <v>85332836.542810574</v>
      </c>
    </row>
    <row r="310" spans="4:38">
      <c r="D310" s="52">
        <f t="shared" si="73"/>
        <v>1.5249999999999999</v>
      </c>
      <c r="E310" s="42">
        <f t="shared" si="74"/>
        <v>16420304.668005742</v>
      </c>
      <c r="F310" s="42">
        <f t="shared" si="74"/>
        <v>29433603.571961928</v>
      </c>
      <c r="G310" s="42">
        <f t="shared" si="74"/>
        <v>29351397.271626264</v>
      </c>
      <c r="H310" s="42">
        <f t="shared" si="74"/>
        <v>77234244.568277881</v>
      </c>
      <c r="I310" s="42">
        <f t="shared" si="74"/>
        <v>97863807.061320767</v>
      </c>
      <c r="J310" s="42">
        <f t="shared" si="74"/>
        <v>1029926835.7513046</v>
      </c>
      <c r="K310" s="42">
        <f t="shared" si="74"/>
        <v>224807903.69745368</v>
      </c>
      <c r="L310" s="42">
        <f t="shared" si="74"/>
        <v>23278935.342460308</v>
      </c>
      <c r="M310" s="42">
        <f t="shared" si="74"/>
        <v>24355163.411391586</v>
      </c>
      <c r="N310" s="42">
        <f t="shared" si="74"/>
        <v>62366298.388372459</v>
      </c>
      <c r="Q310" s="42">
        <f t="shared" si="75"/>
        <v>9394085.2933006734</v>
      </c>
      <c r="R310" s="42">
        <f t="shared" si="75"/>
        <v>22965796.07295505</v>
      </c>
      <c r="S310" s="42">
        <f t="shared" si="75"/>
        <v>23961341.008338455</v>
      </c>
      <c r="T310" s="42">
        <f t="shared" si="75"/>
        <v>34441990.838811845</v>
      </c>
      <c r="U310" s="42">
        <f t="shared" si="75"/>
        <v>69933234.462471694</v>
      </c>
      <c r="V310" s="42">
        <f t="shared" si="75"/>
        <v>471609150.44402272</v>
      </c>
      <c r="W310" s="42">
        <f t="shared" si="75"/>
        <v>215415676.7469047</v>
      </c>
      <c r="X310" s="42">
        <f t="shared" si="75"/>
        <v>21079387.041177571</v>
      </c>
      <c r="Y310" s="42">
        <f t="shared" si="75"/>
        <v>22920970.784681078</v>
      </c>
      <c r="Z310" s="42">
        <f t="shared" si="75"/>
        <v>45119749.508863546</v>
      </c>
      <c r="AC310" s="42">
        <f t="shared" si="76"/>
        <v>23446524.042710818</v>
      </c>
      <c r="AD310" s="42">
        <f t="shared" si="76"/>
        <v>36279929.550161071</v>
      </c>
      <c r="AE310" s="42">
        <f t="shared" si="76"/>
        <v>34767250.536962986</v>
      </c>
      <c r="AF310" s="42">
        <f t="shared" si="76"/>
        <v>121751696.11909351</v>
      </c>
      <c r="AG310" s="42">
        <f t="shared" si="76"/>
        <v>123693528.24045476</v>
      </c>
      <c r="AH310" s="42">
        <f t="shared" si="76"/>
        <v>1552903424.1653154</v>
      </c>
      <c r="AI310" s="42">
        <f t="shared" si="76"/>
        <v>229033312.54368743</v>
      </c>
      <c r="AJ310" s="42">
        <f t="shared" si="76"/>
        <v>25478483.643743072</v>
      </c>
      <c r="AK310" s="42">
        <f t="shared" si="76"/>
        <v>25803899.183959231</v>
      </c>
      <c r="AL310" s="42">
        <f t="shared" si="76"/>
        <v>88433154.504575059</v>
      </c>
    </row>
    <row r="311" spans="4:38">
      <c r="D311" s="52">
        <f t="shared" si="73"/>
        <v>1.7249999999999999</v>
      </c>
      <c r="E311" s="42">
        <f t="shared" si="74"/>
        <v>15144152.658349114</v>
      </c>
      <c r="F311" s="42">
        <f t="shared" si="74"/>
        <v>29147310.667859841</v>
      </c>
      <c r="G311" s="42">
        <f t="shared" si="74"/>
        <v>28114970.722272385</v>
      </c>
      <c r="H311" s="42">
        <f t="shared" si="74"/>
        <v>74691395.555991217</v>
      </c>
      <c r="I311" s="42">
        <f t="shared" si="74"/>
        <v>96313634.09890762</v>
      </c>
      <c r="J311" s="42">
        <f t="shared" si="74"/>
        <v>1064674032.8759998</v>
      </c>
      <c r="K311" s="42">
        <f t="shared" si="74"/>
        <v>223826655.63567716</v>
      </c>
      <c r="L311" s="42">
        <f t="shared" si="74"/>
        <v>23024372.065396782</v>
      </c>
      <c r="M311" s="42">
        <f t="shared" si="74"/>
        <v>24174121.359380718</v>
      </c>
      <c r="N311" s="42">
        <f t="shared" si="74"/>
        <v>62973303.351371415</v>
      </c>
      <c r="Q311" s="42">
        <f t="shared" si="75"/>
        <v>8705109.8394564949</v>
      </c>
      <c r="R311" s="42">
        <f t="shared" si="75"/>
        <v>22943235.19547515</v>
      </c>
      <c r="S311" s="42">
        <f t="shared" si="75"/>
        <v>22593139.018808309</v>
      </c>
      <c r="T311" s="42">
        <f t="shared" si="75"/>
        <v>32431660.519221857</v>
      </c>
      <c r="U311" s="42">
        <f t="shared" si="75"/>
        <v>68271150.082847416</v>
      </c>
      <c r="V311" s="42">
        <f t="shared" si="75"/>
        <v>475425349.95737106</v>
      </c>
      <c r="W311" s="42">
        <f t="shared" si="75"/>
        <v>214275356.26311731</v>
      </c>
      <c r="X311" s="42">
        <f t="shared" si="75"/>
        <v>20834842.335660834</v>
      </c>
      <c r="Y311" s="42">
        <f t="shared" si="75"/>
        <v>22781897.207327336</v>
      </c>
      <c r="Z311" s="42">
        <f t="shared" si="75"/>
        <v>43897370.07317771</v>
      </c>
      <c r="AC311" s="42">
        <f t="shared" si="76"/>
        <v>21583195.47724174</v>
      </c>
      <c r="AD311" s="42">
        <f t="shared" si="76"/>
        <v>35861977.070531577</v>
      </c>
      <c r="AE311" s="42">
        <f t="shared" si="76"/>
        <v>33688785.221473731</v>
      </c>
      <c r="AF311" s="42">
        <f t="shared" si="76"/>
        <v>119278283.45042774</v>
      </c>
      <c r="AG311" s="42">
        <f t="shared" si="76"/>
        <v>121524532.67784132</v>
      </c>
      <c r="AH311" s="42">
        <f t="shared" si="76"/>
        <v>1605224988.0054305</v>
      </c>
      <c r="AI311" s="42">
        <f t="shared" si="76"/>
        <v>226408333.68846458</v>
      </c>
      <c r="AJ311" s="42">
        <f t="shared" si="76"/>
        <v>25213901.795132734</v>
      </c>
      <c r="AK311" s="42">
        <f t="shared" si="76"/>
        <v>25595650.98573054</v>
      </c>
      <c r="AL311" s="42">
        <f t="shared" si="76"/>
        <v>91400838.542841569</v>
      </c>
    </row>
    <row r="312" spans="4:38">
      <c r="D312" s="52">
        <f t="shared" si="73"/>
        <v>2</v>
      </c>
      <c r="E312" s="42">
        <f t="shared" si="74"/>
        <v>18858551.256818492</v>
      </c>
      <c r="F312" s="42">
        <f t="shared" si="74"/>
        <v>39678389.387573957</v>
      </c>
      <c r="G312" s="42">
        <f t="shared" si="74"/>
        <v>36746377.833027862</v>
      </c>
      <c r="H312" s="42">
        <f t="shared" si="74"/>
        <v>98000380.261928543</v>
      </c>
      <c r="I312" s="42">
        <f t="shared" si="74"/>
        <v>128946240.08621193</v>
      </c>
      <c r="J312" s="42">
        <f t="shared" si="74"/>
        <v>1517651342.6792276</v>
      </c>
      <c r="K312" s="42">
        <f t="shared" si="74"/>
        <v>305558473.86226779</v>
      </c>
      <c r="L312" s="42">
        <f t="shared" si="74"/>
        <v>31086394.119719762</v>
      </c>
      <c r="M312" s="42">
        <f t="shared" si="74"/>
        <v>32832926.588203151</v>
      </c>
      <c r="N312" s="42">
        <f t="shared" si="74"/>
        <v>87526815.77768524</v>
      </c>
      <c r="Q312" s="42">
        <f t="shared" si="75"/>
        <v>10912798.423440412</v>
      </c>
      <c r="R312" s="42">
        <f t="shared" si="75"/>
        <v>31493446.045007683</v>
      </c>
      <c r="S312" s="42">
        <f t="shared" si="75"/>
        <v>28950114.004383631</v>
      </c>
      <c r="T312" s="42">
        <f t="shared" si="75"/>
        <v>41485251.233455442</v>
      </c>
      <c r="U312" s="42">
        <f t="shared" si="75"/>
        <v>90879275.06565097</v>
      </c>
      <c r="V312" s="42">
        <f t="shared" si="75"/>
        <v>662396378.58511233</v>
      </c>
      <c r="W312" s="42">
        <f t="shared" si="75"/>
        <v>292068274.93703437</v>
      </c>
      <c r="X312" s="42">
        <f t="shared" si="75"/>
        <v>28098822.039234497</v>
      </c>
      <c r="Y312" s="42">
        <f t="shared" si="75"/>
        <v>31011733.801436927</v>
      </c>
      <c r="Z312" s="42">
        <f t="shared" si="75"/>
        <v>58139743.993015289</v>
      </c>
      <c r="AC312" s="42">
        <f t="shared" si="76"/>
        <v>26804304.090196561</v>
      </c>
      <c r="AD312" s="42">
        <f t="shared" si="76"/>
        <v>48727489.834306382</v>
      </c>
      <c r="AE312" s="42">
        <f t="shared" si="76"/>
        <v>44670933.597144343</v>
      </c>
      <c r="AF312" s="42">
        <f t="shared" si="76"/>
        <v>158454133.2555849</v>
      </c>
      <c r="AG312" s="42">
        <f t="shared" si="76"/>
        <v>162226227.8898665</v>
      </c>
      <c r="AH312" s="42">
        <f t="shared" si="76"/>
        <v>2288081598.3738246</v>
      </c>
      <c r="AI312" s="42">
        <f t="shared" si="76"/>
        <v>307252835.02468997</v>
      </c>
      <c r="AJ312" s="42">
        <f t="shared" si="76"/>
        <v>34073966.200205043</v>
      </c>
      <c r="AK312" s="42">
        <f t="shared" si="76"/>
        <v>34726444.381043032</v>
      </c>
      <c r="AL312" s="42">
        <f t="shared" si="76"/>
        <v>130264652.07538827</v>
      </c>
    </row>
    <row r="313" spans="4:38">
      <c r="D313" s="52">
        <f t="shared" si="73"/>
        <v>2.25</v>
      </c>
      <c r="E313" s="42">
        <f t="shared" ref="E313:N328" si="77">($D223-$D222)/8*(E222+3*((2*E222+E223)/3)+3*((E222+2*E223)/3)+E223)</f>
        <v>15281838.541493118</v>
      </c>
      <c r="F313" s="42">
        <f t="shared" si="77"/>
        <v>35727134.554668806</v>
      </c>
      <c r="G313" s="42">
        <f t="shared" si="77"/>
        <v>31586936.435840059</v>
      </c>
      <c r="H313" s="42">
        <f t="shared" si="77"/>
        <v>83926124.709286794</v>
      </c>
      <c r="I313" s="42">
        <f t="shared" si="77"/>
        <v>112923834.19058622</v>
      </c>
      <c r="J313" s="42">
        <f t="shared" si="77"/>
        <v>1430798361.7343481</v>
      </c>
      <c r="K313" s="42">
        <f t="shared" si="77"/>
        <v>275065649.3109045</v>
      </c>
      <c r="L313" s="42">
        <f t="shared" si="77"/>
        <v>27554672.698305763</v>
      </c>
      <c r="M313" s="42">
        <f t="shared" si="77"/>
        <v>29347232.96100001</v>
      </c>
      <c r="N313" s="42">
        <f t="shared" si="77"/>
        <v>80462775.187436178</v>
      </c>
      <c r="Q313" s="42">
        <f t="shared" ref="Q313:Z328" si="78">($D223-$D222)/8*(Q222+3*((2*Q222+Q223)/3)+3*((Q222+2*Q223)/3)+Q223)</f>
        <v>8922316.1046251208</v>
      </c>
      <c r="R313" s="42">
        <f t="shared" si="78"/>
        <v>28560784.037613437</v>
      </c>
      <c r="S313" s="42">
        <f t="shared" si="78"/>
        <v>24305573.863859091</v>
      </c>
      <c r="T313" s="42">
        <f t="shared" si="78"/>
        <v>34756541.808062956</v>
      </c>
      <c r="U313" s="42">
        <f t="shared" si="78"/>
        <v>79381092.158289492</v>
      </c>
      <c r="V313" s="42">
        <f t="shared" si="78"/>
        <v>613035433.39186847</v>
      </c>
      <c r="W313" s="42">
        <f t="shared" si="78"/>
        <v>262361732.52179262</v>
      </c>
      <c r="X313" s="42">
        <f t="shared" si="78"/>
        <v>24867774.276079204</v>
      </c>
      <c r="Y313" s="42">
        <f t="shared" si="78"/>
        <v>27804893.018121324</v>
      </c>
      <c r="Z313" s="42">
        <f t="shared" si="78"/>
        <v>50446141.284046039</v>
      </c>
      <c r="AC313" s="42">
        <f t="shared" ref="AC313:AL328" si="79">($D223-$D222)/8*(AC222+3*((2*AC222+AC223)/3)+3*((AC222+2*AC223)/3)+AC223)</f>
        <v>21641360.978361119</v>
      </c>
      <c r="AD313" s="42">
        <f t="shared" si="79"/>
        <v>43795332.648068778</v>
      </c>
      <c r="AE313" s="42">
        <f t="shared" si="79"/>
        <v>39052368.278922133</v>
      </c>
      <c r="AF313" s="42">
        <f t="shared" si="79"/>
        <v>137206115.8453196</v>
      </c>
      <c r="AG313" s="42">
        <f t="shared" si="79"/>
        <v>141477511.94682515</v>
      </c>
      <c r="AH313" s="42">
        <f t="shared" si="79"/>
        <v>2157042507.3837919</v>
      </c>
      <c r="AI313" s="42">
        <f t="shared" si="79"/>
        <v>275459249.32305723</v>
      </c>
      <c r="AJ313" s="42">
        <f t="shared" si="79"/>
        <v>30241571.120532338</v>
      </c>
      <c r="AK313" s="42">
        <f t="shared" si="79"/>
        <v>30993342.568755485</v>
      </c>
      <c r="AL313" s="42">
        <f t="shared" si="79"/>
        <v>122788061.75057322</v>
      </c>
    </row>
    <row r="314" spans="4:38">
      <c r="D314" s="52">
        <f t="shared" si="73"/>
        <v>2.5</v>
      </c>
      <c r="E314" s="42">
        <f t="shared" si="77"/>
        <v>13630640.901462736</v>
      </c>
      <c r="F314" s="42">
        <f t="shared" si="77"/>
        <v>35453641.142267115</v>
      </c>
      <c r="G314" s="42">
        <f t="shared" si="77"/>
        <v>29968012.008438859</v>
      </c>
      <c r="H314" s="42">
        <f t="shared" si="77"/>
        <v>78604411.688372761</v>
      </c>
      <c r="I314" s="42">
        <f t="shared" si="77"/>
        <v>108064121.92444178</v>
      </c>
      <c r="J314" s="42">
        <f t="shared" si="77"/>
        <v>1476294866.3494339</v>
      </c>
      <c r="K314" s="42">
        <f t="shared" si="77"/>
        <v>272002804.20592088</v>
      </c>
      <c r="L314" s="42">
        <f t="shared" si="77"/>
        <v>26757467.953831192</v>
      </c>
      <c r="M314" s="42">
        <f t="shared" si="77"/>
        <v>28782132.468680307</v>
      </c>
      <c r="N314" s="42">
        <f t="shared" si="77"/>
        <v>81257561.713709086</v>
      </c>
      <c r="Q314" s="42">
        <f t="shared" si="78"/>
        <v>8040094.3922300655</v>
      </c>
      <c r="R314" s="42">
        <f t="shared" si="78"/>
        <v>28476852.201750755</v>
      </c>
      <c r="S314" s="42">
        <f t="shared" si="78"/>
        <v>22514108.270025995</v>
      </c>
      <c r="T314" s="42">
        <f t="shared" si="78"/>
        <v>32124300.642398678</v>
      </c>
      <c r="U314" s="42">
        <f t="shared" si="78"/>
        <v>76086959.882466227</v>
      </c>
      <c r="V314" s="42">
        <f t="shared" si="78"/>
        <v>625507637.32790291</v>
      </c>
      <c r="W314" s="42">
        <f t="shared" si="78"/>
        <v>258802362.42168021</v>
      </c>
      <c r="X314" s="42">
        <f t="shared" si="78"/>
        <v>24104388.82292413</v>
      </c>
      <c r="Y314" s="42">
        <f t="shared" si="78"/>
        <v>27365497.438127063</v>
      </c>
      <c r="Z314" s="42">
        <f t="shared" si="78"/>
        <v>47992502.075689241</v>
      </c>
      <c r="AC314" s="42">
        <f t="shared" si="79"/>
        <v>19221187.4106954</v>
      </c>
      <c r="AD314" s="42">
        <f t="shared" si="79"/>
        <v>43396065.854383767</v>
      </c>
      <c r="AE314" s="42">
        <f t="shared" si="79"/>
        <v>37678329.200572595</v>
      </c>
      <c r="AF314" s="42">
        <f t="shared" si="79"/>
        <v>129485662.49623394</v>
      </c>
      <c r="AG314" s="42">
        <f t="shared" si="79"/>
        <v>134707259.14280602</v>
      </c>
      <c r="AH314" s="42">
        <f t="shared" si="79"/>
        <v>2225550141.6018209</v>
      </c>
      <c r="AI314" s="42">
        <f t="shared" si="79"/>
        <v>272022213.46164459</v>
      </c>
      <c r="AJ314" s="42">
        <f t="shared" si="79"/>
        <v>29410547.084738255</v>
      </c>
      <c r="AK314" s="42">
        <f t="shared" si="79"/>
        <v>30343321.438103177</v>
      </c>
      <c r="AL314" s="42">
        <f t="shared" si="79"/>
        <v>126673821.22805221</v>
      </c>
    </row>
    <row r="315" spans="4:38">
      <c r="D315" s="52">
        <f t="shared" si="73"/>
        <v>2.75</v>
      </c>
      <c r="E315" s="42">
        <f t="shared" si="77"/>
        <v>12094143.373764057</v>
      </c>
      <c r="F315" s="42">
        <f t="shared" si="77"/>
        <v>35222104.105631612</v>
      </c>
      <c r="G315" s="42">
        <f t="shared" si="77"/>
        <v>28457015.876197733</v>
      </c>
      <c r="H315" s="42">
        <f t="shared" si="77"/>
        <v>72995042.10863106</v>
      </c>
      <c r="I315" s="42">
        <f t="shared" si="77"/>
        <v>102608255.38320814</v>
      </c>
      <c r="J315" s="42">
        <f t="shared" si="77"/>
        <v>1518758270.6568465</v>
      </c>
      <c r="K315" s="42">
        <f t="shared" si="77"/>
        <v>268570776.87846178</v>
      </c>
      <c r="L315" s="42">
        <f t="shared" si="77"/>
        <v>25862879.793627225</v>
      </c>
      <c r="M315" s="42">
        <f t="shared" si="77"/>
        <v>28148917.18487566</v>
      </c>
      <c r="N315" s="42">
        <f t="shared" si="77"/>
        <v>81999362.471563891</v>
      </c>
      <c r="Q315" s="42">
        <f t="shared" si="78"/>
        <v>7221343.2748979358</v>
      </c>
      <c r="R315" s="42">
        <f t="shared" si="78"/>
        <v>28376133.998715527</v>
      </c>
      <c r="S315" s="42">
        <f t="shared" si="78"/>
        <v>20842073.715781767</v>
      </c>
      <c r="T315" s="42">
        <f t="shared" si="78"/>
        <v>29667542.221112017</v>
      </c>
      <c r="U315" s="42">
        <f t="shared" si="78"/>
        <v>72636424.204975396</v>
      </c>
      <c r="V315" s="42">
        <f t="shared" si="78"/>
        <v>639759830.39800477</v>
      </c>
      <c r="W315" s="42">
        <f t="shared" si="78"/>
        <v>254813961.10414338</v>
      </c>
      <c r="X315" s="42">
        <f t="shared" si="78"/>
        <v>23248953.97855065</v>
      </c>
      <c r="Y315" s="42">
        <f t="shared" si="78"/>
        <v>26870525.374494843</v>
      </c>
      <c r="Z315" s="42">
        <f t="shared" si="78"/>
        <v>45427333.812407129</v>
      </c>
      <c r="AC315" s="42">
        <f t="shared" si="79"/>
        <v>16966943.472630173</v>
      </c>
      <c r="AD315" s="42">
        <f t="shared" si="79"/>
        <v>43058050.216548145</v>
      </c>
      <c r="AE315" s="42">
        <f t="shared" si="79"/>
        <v>36404799.618747391</v>
      </c>
      <c r="AF315" s="42">
        <f t="shared" si="79"/>
        <v>120834618.78810659</v>
      </c>
      <c r="AG315" s="42">
        <f t="shared" si="79"/>
        <v>127120949.0811594</v>
      </c>
      <c r="AH315" s="42">
        <f t="shared" si="79"/>
        <v>2289490600.2053127</v>
      </c>
      <c r="AI315" s="42">
        <f t="shared" si="79"/>
        <v>268814313.3243264</v>
      </c>
      <c r="AJ315" s="42">
        <f t="shared" si="79"/>
        <v>28476805.608703788</v>
      </c>
      <c r="AK315" s="42">
        <f t="shared" si="79"/>
        <v>29614949.546166897</v>
      </c>
      <c r="AL315" s="42">
        <f t="shared" si="79"/>
        <v>130300530.07369909</v>
      </c>
    </row>
    <row r="316" spans="4:38">
      <c r="D316" s="52">
        <f t="shared" si="73"/>
        <v>3</v>
      </c>
      <c r="E316" s="42">
        <f t="shared" si="77"/>
        <v>10670530.131891979</v>
      </c>
      <c r="F316" s="42">
        <f t="shared" si="77"/>
        <v>35023199.805703126</v>
      </c>
      <c r="G316" s="42">
        <f t="shared" si="77"/>
        <v>27053948.039116677</v>
      </c>
      <c r="H316" s="42">
        <f t="shared" si="77"/>
        <v>67189938.654354498</v>
      </c>
      <c r="I316" s="42">
        <f t="shared" si="77"/>
        <v>96682904.739292234</v>
      </c>
      <c r="J316" s="42">
        <f t="shared" si="77"/>
        <v>1558188574.6565869</v>
      </c>
      <c r="K316" s="42">
        <f t="shared" si="77"/>
        <v>264851607.82241046</v>
      </c>
      <c r="L316" s="42">
        <f t="shared" si="77"/>
        <v>24891826.487300217</v>
      </c>
      <c r="M316" s="42">
        <f t="shared" si="77"/>
        <v>27462723.729916032</v>
      </c>
      <c r="N316" s="42">
        <f t="shared" si="77"/>
        <v>82688177.461000577</v>
      </c>
      <c r="Q316" s="42">
        <f t="shared" si="78"/>
        <v>6464232.9566405863</v>
      </c>
      <c r="R316" s="42">
        <f t="shared" si="78"/>
        <v>28258629.428507764</v>
      </c>
      <c r="S316" s="42">
        <f t="shared" si="78"/>
        <v>19289470.20112643</v>
      </c>
      <c r="T316" s="42">
        <f t="shared" si="78"/>
        <v>27386266.544203002</v>
      </c>
      <c r="U316" s="42">
        <f t="shared" si="78"/>
        <v>69073016.058403611</v>
      </c>
      <c r="V316" s="42">
        <f t="shared" si="78"/>
        <v>655551186.20223904</v>
      </c>
      <c r="W316" s="42">
        <f t="shared" si="78"/>
        <v>250491868.83972105</v>
      </c>
      <c r="X316" s="42">
        <f t="shared" si="78"/>
        <v>22321906.046131492</v>
      </c>
      <c r="Y316" s="42">
        <f t="shared" si="78"/>
        <v>26330865.354986757</v>
      </c>
      <c r="Z316" s="42">
        <f t="shared" si="78"/>
        <v>42789999.690055728</v>
      </c>
      <c r="AC316" s="42">
        <f t="shared" si="79"/>
        <v>14876827.307143373</v>
      </c>
      <c r="AD316" s="42">
        <f t="shared" si="79"/>
        <v>42767674.366595402</v>
      </c>
      <c r="AE316" s="42">
        <f t="shared" si="79"/>
        <v>35228279.00848107</v>
      </c>
      <c r="AF316" s="42">
        <f t="shared" si="79"/>
        <v>111459782.5785026</v>
      </c>
      <c r="AG316" s="42">
        <f t="shared" si="79"/>
        <v>118899927.81913598</v>
      </c>
      <c r="AH316" s="42">
        <f t="shared" si="79"/>
        <v>2348863883.1942711</v>
      </c>
      <c r="AI316" s="42">
        <f t="shared" si="79"/>
        <v>265835548.91110221</v>
      </c>
      <c r="AJ316" s="42">
        <f t="shared" si="79"/>
        <v>27461746.928468913</v>
      </c>
      <c r="AK316" s="42">
        <f t="shared" si="79"/>
        <v>28825638.173231952</v>
      </c>
      <c r="AL316" s="42">
        <f t="shared" si="79"/>
        <v>133668188.28751409</v>
      </c>
    </row>
    <row r="317" spans="4:38">
      <c r="D317" s="52">
        <f t="shared" si="73"/>
        <v>3.25</v>
      </c>
      <c r="E317" s="42">
        <f t="shared" si="77"/>
        <v>9357985.3493414037</v>
      </c>
      <c r="F317" s="42">
        <f t="shared" si="77"/>
        <v>34847604.6034225</v>
      </c>
      <c r="G317" s="42">
        <f t="shared" si="77"/>
        <v>25758808.497195713</v>
      </c>
      <c r="H317" s="42">
        <f t="shared" si="77"/>
        <v>61281024.009835415</v>
      </c>
      <c r="I317" s="42">
        <f t="shared" si="77"/>
        <v>90414740.165100187</v>
      </c>
      <c r="J317" s="42">
        <f t="shared" si="77"/>
        <v>1594585778.3486569</v>
      </c>
      <c r="K317" s="42">
        <f t="shared" si="77"/>
        <v>260927337.53165004</v>
      </c>
      <c r="L317" s="42">
        <f t="shared" si="77"/>
        <v>23865226.304456495</v>
      </c>
      <c r="M317" s="42">
        <f t="shared" si="77"/>
        <v>26738688.724131424</v>
      </c>
      <c r="N317" s="42">
        <f t="shared" si="77"/>
        <v>83324006.682018906</v>
      </c>
      <c r="Q317" s="42">
        <f t="shared" si="78"/>
        <v>5766933.6414697953</v>
      </c>
      <c r="R317" s="42">
        <f t="shared" si="78"/>
        <v>28124338.491127457</v>
      </c>
      <c r="S317" s="42">
        <f t="shared" si="78"/>
        <v>17856297.726059958</v>
      </c>
      <c r="T317" s="42">
        <f t="shared" si="78"/>
        <v>25280473.611671589</v>
      </c>
      <c r="U317" s="42">
        <f t="shared" si="78"/>
        <v>65440266.375337474</v>
      </c>
      <c r="V317" s="42">
        <f t="shared" si="78"/>
        <v>672640878.34067094</v>
      </c>
      <c r="W317" s="42">
        <f t="shared" si="78"/>
        <v>245931425.89895189</v>
      </c>
      <c r="X317" s="42">
        <f t="shared" si="78"/>
        <v>21343681.32883944</v>
      </c>
      <c r="Y317" s="42">
        <f t="shared" si="78"/>
        <v>25757405.907364912</v>
      </c>
      <c r="Z317" s="42">
        <f t="shared" si="78"/>
        <v>40119862.904490948</v>
      </c>
      <c r="AC317" s="42">
        <f t="shared" si="79"/>
        <v>12949037.057212964</v>
      </c>
      <c r="AD317" s="42">
        <f t="shared" si="79"/>
        <v>42511326.936558977</v>
      </c>
      <c r="AE317" s="42">
        <f t="shared" si="79"/>
        <v>34145266.844808124</v>
      </c>
      <c r="AF317" s="42">
        <f t="shared" si="79"/>
        <v>101567951.72498658</v>
      </c>
      <c r="AG317" s="42">
        <f t="shared" si="79"/>
        <v>110225541.41398636</v>
      </c>
      <c r="AH317" s="42">
        <f t="shared" si="79"/>
        <v>2403669990.5686932</v>
      </c>
      <c r="AI317" s="42">
        <f t="shared" si="79"/>
        <v>263085920.22197217</v>
      </c>
      <c r="AJ317" s="42">
        <f t="shared" si="79"/>
        <v>26386771.280073538</v>
      </c>
      <c r="AK317" s="42">
        <f t="shared" si="79"/>
        <v>27992798.59958367</v>
      </c>
      <c r="AL317" s="42">
        <f t="shared" si="79"/>
        <v>136776795.86949724</v>
      </c>
    </row>
    <row r="318" spans="4:38">
      <c r="D318" s="52">
        <f t="shared" si="73"/>
        <v>3.5</v>
      </c>
      <c r="E318" s="42">
        <f t="shared" si="77"/>
        <v>8154693.1996071525</v>
      </c>
      <c r="F318" s="42">
        <f t="shared" si="77"/>
        <v>34685994.859730586</v>
      </c>
      <c r="G318" s="42">
        <f t="shared" si="77"/>
        <v>24571597.250434831</v>
      </c>
      <c r="H318" s="42">
        <f t="shared" si="77"/>
        <v>55360220.859365836</v>
      </c>
      <c r="I318" s="42">
        <f t="shared" si="77"/>
        <v>83930431.833038896</v>
      </c>
      <c r="J318" s="42">
        <f t="shared" si="77"/>
        <v>1627949881.7330542</v>
      </c>
      <c r="K318" s="42">
        <f t="shared" si="77"/>
        <v>256880006.50006449</v>
      </c>
      <c r="L318" s="42">
        <f t="shared" si="77"/>
        <v>22803997.514702421</v>
      </c>
      <c r="M318" s="42">
        <f t="shared" si="77"/>
        <v>25991948.787851848</v>
      </c>
      <c r="N318" s="42">
        <f t="shared" si="77"/>
        <v>83906850.134619117</v>
      </c>
      <c r="Q318" s="42">
        <f t="shared" si="78"/>
        <v>5127615.5333973952</v>
      </c>
      <c r="R318" s="42">
        <f t="shared" si="78"/>
        <v>27973261.186574604</v>
      </c>
      <c r="S318" s="42">
        <f t="shared" si="78"/>
        <v>16542556.290582329</v>
      </c>
      <c r="T318" s="42">
        <f t="shared" si="78"/>
        <v>23350163.423517786</v>
      </c>
      <c r="U318" s="42">
        <f t="shared" si="78"/>
        <v>61781706.088364057</v>
      </c>
      <c r="V318" s="42">
        <f t="shared" si="78"/>
        <v>690788080.41336322</v>
      </c>
      <c r="W318" s="42">
        <f t="shared" si="78"/>
        <v>241227972.55237481</v>
      </c>
      <c r="X318" s="42">
        <f t="shared" si="78"/>
        <v>20334716.129847284</v>
      </c>
      <c r="Y318" s="42">
        <f t="shared" si="78"/>
        <v>25161035.559391409</v>
      </c>
      <c r="Z318" s="42">
        <f t="shared" si="78"/>
        <v>37456286.651568852</v>
      </c>
      <c r="AC318" s="42">
        <f t="shared" si="79"/>
        <v>11181770.865816886</v>
      </c>
      <c r="AD318" s="42">
        <f t="shared" si="79"/>
        <v>42275396.55847238</v>
      </c>
      <c r="AE318" s="42">
        <f t="shared" si="79"/>
        <v>33152262.602763105</v>
      </c>
      <c r="AF318" s="42">
        <f t="shared" si="79"/>
        <v>91365924.08512345</v>
      </c>
      <c r="AG318" s="42">
        <f t="shared" si="79"/>
        <v>101279135.92296079</v>
      </c>
      <c r="AH318" s="42">
        <f t="shared" si="79"/>
        <v>2453908922.3285789</v>
      </c>
      <c r="AI318" s="42">
        <f t="shared" si="79"/>
        <v>260565427.25693628</v>
      </c>
      <c r="AJ318" s="42">
        <f t="shared" si="79"/>
        <v>25273278.899557579</v>
      </c>
      <c r="AK318" s="42">
        <f t="shared" si="79"/>
        <v>27133842.105507385</v>
      </c>
      <c r="AL318" s="42">
        <f t="shared" si="79"/>
        <v>139626352.81964824</v>
      </c>
    </row>
    <row r="319" spans="4:38">
      <c r="D319" s="52">
        <f t="shared" si="73"/>
        <v>3.75</v>
      </c>
      <c r="E319" s="42">
        <f t="shared" si="77"/>
        <v>7058837.8561841464</v>
      </c>
      <c r="F319" s="42">
        <f t="shared" si="77"/>
        <v>34529046.935568251</v>
      </c>
      <c r="G319" s="42">
        <f t="shared" si="77"/>
        <v>23492314.298834048</v>
      </c>
      <c r="H319" s="42">
        <f t="shared" si="77"/>
        <v>49519451.887238711</v>
      </c>
      <c r="I319" s="42">
        <f t="shared" si="77"/>
        <v>77356649.915514991</v>
      </c>
      <c r="J319" s="42">
        <f t="shared" si="77"/>
        <v>1658280884.8097763</v>
      </c>
      <c r="K319" s="42">
        <f t="shared" si="77"/>
        <v>252791655.22153741</v>
      </c>
      <c r="L319" s="42">
        <f t="shared" si="77"/>
        <v>21729058.387644395</v>
      </c>
      <c r="M319" s="42">
        <f t="shared" si="77"/>
        <v>25237640.54140725</v>
      </c>
      <c r="N319" s="42">
        <f t="shared" si="77"/>
        <v>84436707.818801209</v>
      </c>
      <c r="Q319" s="42">
        <f t="shared" si="78"/>
        <v>4544448.8364352081</v>
      </c>
      <c r="R319" s="42">
        <f t="shared" si="78"/>
        <v>27805397.514849212</v>
      </c>
      <c r="S319" s="42">
        <f t="shared" si="78"/>
        <v>15348245.894693593</v>
      </c>
      <c r="T319" s="42">
        <f t="shared" si="78"/>
        <v>21595335.979741596</v>
      </c>
      <c r="U319" s="42">
        <f t="shared" si="78"/>
        <v>58140866.130070239</v>
      </c>
      <c r="V319" s="42">
        <f t="shared" si="78"/>
        <v>709751966.02038312</v>
      </c>
      <c r="W319" s="42">
        <f t="shared" si="78"/>
        <v>236476849.07052842</v>
      </c>
      <c r="X319" s="42">
        <f t="shared" si="78"/>
        <v>19315446.752327781</v>
      </c>
      <c r="Y319" s="42">
        <f t="shared" si="78"/>
        <v>24552642.83882834</v>
      </c>
      <c r="Z319" s="42">
        <f t="shared" si="78"/>
        <v>34838634.127145417</v>
      </c>
      <c r="AC319" s="42">
        <f t="shared" si="79"/>
        <v>9573226.8759330828</v>
      </c>
      <c r="AD319" s="42">
        <f t="shared" si="79"/>
        <v>42046271.864369027</v>
      </c>
      <c r="AE319" s="42">
        <f t="shared" si="79"/>
        <v>32245765.757380538</v>
      </c>
      <c r="AF319" s="42">
        <f t="shared" si="79"/>
        <v>81060497.516478002</v>
      </c>
      <c r="AG319" s="42">
        <f t="shared" si="79"/>
        <v>92242057.403309852</v>
      </c>
      <c r="AH319" s="42">
        <f t="shared" si="79"/>
        <v>2499580678.4739308</v>
      </c>
      <c r="AI319" s="42">
        <f t="shared" si="79"/>
        <v>258274070.01599473</v>
      </c>
      <c r="AJ319" s="42">
        <f t="shared" si="79"/>
        <v>24142670.022960983</v>
      </c>
      <c r="AK319" s="42">
        <f t="shared" si="79"/>
        <v>26266179.971288428</v>
      </c>
      <c r="AL319" s="42">
        <f t="shared" si="79"/>
        <v>142216859.13796744</v>
      </c>
    </row>
    <row r="320" spans="4:38">
      <c r="D320" s="52">
        <f t="shared" si="73"/>
        <v>4</v>
      </c>
      <c r="E320" s="42">
        <f t="shared" si="77"/>
        <v>6068603.492567284</v>
      </c>
      <c r="F320" s="42">
        <f t="shared" si="77"/>
        <v>34367437.191876374</v>
      </c>
      <c r="G320" s="42">
        <f t="shared" si="77"/>
        <v>22520959.642393343</v>
      </c>
      <c r="H320" s="42">
        <f t="shared" si="77"/>
        <v>43850639.777746491</v>
      </c>
      <c r="I320" s="42">
        <f t="shared" si="77"/>
        <v>70820064.584935114</v>
      </c>
      <c r="J320" s="42">
        <f t="shared" si="77"/>
        <v>1685578787.5788279</v>
      </c>
      <c r="K320" s="42">
        <f t="shared" si="77"/>
        <v>248744324.18995208</v>
      </c>
      <c r="L320" s="42">
        <f t="shared" si="77"/>
        <v>20661327.192888733</v>
      </c>
      <c r="M320" s="42">
        <f t="shared" si="77"/>
        <v>24490900.605127666</v>
      </c>
      <c r="N320" s="42">
        <f t="shared" si="77"/>
        <v>84913579.73456496</v>
      </c>
      <c r="Q320" s="42">
        <f t="shared" si="78"/>
        <v>4015603.7545950199</v>
      </c>
      <c r="R320" s="42">
        <f t="shared" si="78"/>
        <v>27620747.475951307</v>
      </c>
      <c r="S320" s="42">
        <f t="shared" si="78"/>
        <v>14273366.538393743</v>
      </c>
      <c r="T320" s="42">
        <f t="shared" si="78"/>
        <v>20015991.280343045</v>
      </c>
      <c r="U320" s="42">
        <f t="shared" si="78"/>
        <v>54561277.433042601</v>
      </c>
      <c r="V320" s="42">
        <f t="shared" si="78"/>
        <v>729291708.76179874</v>
      </c>
      <c r="W320" s="42">
        <f t="shared" si="78"/>
        <v>231773395.72395107</v>
      </c>
      <c r="X320" s="42">
        <f t="shared" si="78"/>
        <v>18306309.499453735</v>
      </c>
      <c r="Y320" s="42">
        <f t="shared" si="78"/>
        <v>23943116.27343782</v>
      </c>
      <c r="Z320" s="42">
        <f t="shared" si="78"/>
        <v>32306268.527076624</v>
      </c>
      <c r="AC320" s="42">
        <f t="shared" si="79"/>
        <v>8121603.2305395482</v>
      </c>
      <c r="AD320" s="42">
        <f t="shared" si="79"/>
        <v>41810341.486282401</v>
      </c>
      <c r="AE320" s="42">
        <f t="shared" si="79"/>
        <v>31422275.783694945</v>
      </c>
      <c r="AF320" s="42">
        <f t="shared" si="79"/>
        <v>70858469.876614854</v>
      </c>
      <c r="AG320" s="42">
        <f t="shared" si="79"/>
        <v>83295651.912284285</v>
      </c>
      <c r="AH320" s="42">
        <f t="shared" si="79"/>
        <v>2540685259.0047474</v>
      </c>
      <c r="AI320" s="42">
        <f t="shared" si="79"/>
        <v>256211848.49914724</v>
      </c>
      <c r="AJ320" s="42">
        <f t="shared" si="79"/>
        <v>23016344.886323702</v>
      </c>
      <c r="AK320" s="42">
        <f t="shared" si="79"/>
        <v>25407223.477212135</v>
      </c>
      <c r="AL320" s="42">
        <f t="shared" si="79"/>
        <v>144548314.82445472</v>
      </c>
    </row>
    <row r="321" spans="4:38">
      <c r="D321" s="52">
        <f t="shared" si="73"/>
        <v>4.25</v>
      </c>
      <c r="E321" s="42">
        <f t="shared" si="77"/>
        <v>5182174.2822514297</v>
      </c>
      <c r="F321" s="42">
        <f t="shared" si="77"/>
        <v>34191841.989595748</v>
      </c>
      <c r="G321" s="42">
        <f t="shared" si="77"/>
        <v>21657533.281112671</v>
      </c>
      <c r="H321" s="42">
        <f t="shared" si="77"/>
        <v>38445707.2151815</v>
      </c>
      <c r="I321" s="42">
        <f t="shared" si="77"/>
        <v>64447346.013705954</v>
      </c>
      <c r="J321" s="42">
        <f t="shared" si="77"/>
        <v>1709843590.0402098</v>
      </c>
      <c r="K321" s="42">
        <f t="shared" si="77"/>
        <v>244820053.89919192</v>
      </c>
      <c r="L321" s="42">
        <f t="shared" si="77"/>
        <v>19621722.200041778</v>
      </c>
      <c r="M321" s="42">
        <f t="shared" si="77"/>
        <v>23766865.599343084</v>
      </c>
      <c r="N321" s="42">
        <f t="shared" si="77"/>
        <v>85337465.881910577</v>
      </c>
      <c r="Q321" s="42">
        <f t="shared" si="78"/>
        <v>3539250.4918886563</v>
      </c>
      <c r="R321" s="42">
        <f t="shared" si="78"/>
        <v>27419311.069880858</v>
      </c>
      <c r="S321" s="42">
        <f t="shared" si="78"/>
        <v>13317918.221682766</v>
      </c>
      <c r="T321" s="42">
        <f t="shared" si="78"/>
        <v>18612129.325322099</v>
      </c>
      <c r="U321" s="42">
        <f t="shared" si="78"/>
        <v>51086470.929867864</v>
      </c>
      <c r="V321" s="42">
        <f t="shared" si="78"/>
        <v>749166482.23767233</v>
      </c>
      <c r="W321" s="42">
        <f t="shared" si="78"/>
        <v>227212952.78318191</v>
      </c>
      <c r="X321" s="42">
        <f t="shared" si="78"/>
        <v>17327740.674397908</v>
      </c>
      <c r="Y321" s="42">
        <f t="shared" si="78"/>
        <v>23343344.39098192</v>
      </c>
      <c r="Z321" s="42">
        <f t="shared" si="78"/>
        <v>29898553.047218487</v>
      </c>
      <c r="AC321" s="42">
        <f t="shared" si="79"/>
        <v>6825098.0726141939</v>
      </c>
      <c r="AD321" s="42">
        <f t="shared" si="79"/>
        <v>41553994.056245998</v>
      </c>
      <c r="AE321" s="42">
        <f t="shared" si="79"/>
        <v>30678292.156740874</v>
      </c>
      <c r="AF321" s="42">
        <f t="shared" si="79"/>
        <v>60966639.023098871</v>
      </c>
      <c r="AG321" s="42">
        <f t="shared" si="79"/>
        <v>74621265.507134676</v>
      </c>
      <c r="AH321" s="42">
        <f t="shared" si="79"/>
        <v>2577222663.9210296</v>
      </c>
      <c r="AI321" s="42">
        <f t="shared" si="79"/>
        <v>254378762.7063939</v>
      </c>
      <c r="AJ321" s="42">
        <f t="shared" si="79"/>
        <v>21915703.725685649</v>
      </c>
      <c r="AK321" s="42">
        <f t="shared" si="79"/>
        <v>24574383.90356385</v>
      </c>
      <c r="AL321" s="42">
        <f t="shared" si="79"/>
        <v>146620719.87911016</v>
      </c>
    </row>
    <row r="322" spans="4:38">
      <c r="D322" s="52">
        <f t="shared" si="73"/>
        <v>4.5</v>
      </c>
      <c r="E322" s="42">
        <f t="shared" si="77"/>
        <v>4397734.3987314608</v>
      </c>
      <c r="F322" s="42">
        <f t="shared" si="77"/>
        <v>33992937.689667232</v>
      </c>
      <c r="G322" s="42">
        <f t="shared" si="77"/>
        <v>20902035.21499211</v>
      </c>
      <c r="H322" s="42">
        <f t="shared" si="77"/>
        <v>33396576.883836262</v>
      </c>
      <c r="I322" s="42">
        <f t="shared" si="77"/>
        <v>58365164.374233887</v>
      </c>
      <c r="J322" s="42">
        <f t="shared" si="77"/>
        <v>1731075292.1939163</v>
      </c>
      <c r="K322" s="42">
        <f t="shared" si="77"/>
        <v>241100884.84314027</v>
      </c>
      <c r="L322" s="42">
        <f t="shared" si="77"/>
        <v>18631161.678709898</v>
      </c>
      <c r="M322" s="42">
        <f t="shared" si="77"/>
        <v>23080672.14438346</v>
      </c>
      <c r="N322" s="42">
        <f t="shared" si="77"/>
        <v>85708366.260838106</v>
      </c>
      <c r="Q322" s="42">
        <f t="shared" si="78"/>
        <v>3113559.2523279255</v>
      </c>
      <c r="R322" s="42">
        <f t="shared" si="78"/>
        <v>27201088.296637867</v>
      </c>
      <c r="S322" s="42">
        <f t="shared" si="78"/>
        <v>12481900.944560654</v>
      </c>
      <c r="T322" s="42">
        <f t="shared" si="78"/>
        <v>17383750.114678767</v>
      </c>
      <c r="U322" s="42">
        <f t="shared" si="78"/>
        <v>47759977.553133041</v>
      </c>
      <c r="V322" s="42">
        <f t="shared" si="78"/>
        <v>769135460.04806638</v>
      </c>
      <c r="W322" s="42">
        <f t="shared" si="78"/>
        <v>222890860.51875985</v>
      </c>
      <c r="X322" s="42">
        <f t="shared" si="78"/>
        <v>16400176.580333082</v>
      </c>
      <c r="Y322" s="42">
        <f t="shared" si="78"/>
        <v>22764215.719222721</v>
      </c>
      <c r="Z322" s="42">
        <f t="shared" si="78"/>
        <v>27654850.883426968</v>
      </c>
      <c r="AC322" s="42">
        <f t="shared" si="79"/>
        <v>5681909.5451349886</v>
      </c>
      <c r="AD322" s="42">
        <f t="shared" si="79"/>
        <v>41263618.206293277</v>
      </c>
      <c r="AE322" s="42">
        <f t="shared" si="79"/>
        <v>30010314.351552829</v>
      </c>
      <c r="AF322" s="42">
        <f t="shared" si="79"/>
        <v>51591802.813494831</v>
      </c>
      <c r="AG322" s="42">
        <f t="shared" si="79"/>
        <v>66400244.245111279</v>
      </c>
      <c r="AH322" s="42">
        <f t="shared" si="79"/>
        <v>2609192893.2227755</v>
      </c>
      <c r="AI322" s="42">
        <f t="shared" si="79"/>
        <v>252774812.63773465</v>
      </c>
      <c r="AJ322" s="42">
        <f t="shared" si="79"/>
        <v>20862146.777086712</v>
      </c>
      <c r="AK322" s="42">
        <f t="shared" si="79"/>
        <v>23785072.530628916</v>
      </c>
      <c r="AL322" s="42">
        <f t="shared" si="79"/>
        <v>148434074.30193371</v>
      </c>
    </row>
    <row r="323" spans="4:38">
      <c r="D323" s="52">
        <f t="shared" si="73"/>
        <v>4.75</v>
      </c>
      <c r="E323" s="42">
        <f t="shared" si="77"/>
        <v>3713468.0155022643</v>
      </c>
      <c r="F323" s="42">
        <f t="shared" si="77"/>
        <v>33761400.653031729</v>
      </c>
      <c r="G323" s="42">
        <f t="shared" si="77"/>
        <v>20254465.444031648</v>
      </c>
      <c r="H323" s="42">
        <f t="shared" si="77"/>
        <v>28795171.468003228</v>
      </c>
      <c r="I323" s="42">
        <f t="shared" si="77"/>
        <v>52700189.838925779</v>
      </c>
      <c r="J323" s="42">
        <f t="shared" si="77"/>
        <v>1749273894.0399499</v>
      </c>
      <c r="K323" s="42">
        <f t="shared" si="77"/>
        <v>237668857.51568097</v>
      </c>
      <c r="L323" s="42">
        <f t="shared" si="77"/>
        <v>17710563.898499459</v>
      </c>
      <c r="M323" s="42">
        <f t="shared" si="77"/>
        <v>22447456.860578809</v>
      </c>
      <c r="N323" s="42">
        <f t="shared" si="77"/>
        <v>86026280.871347278</v>
      </c>
      <c r="Q323" s="42">
        <f t="shared" si="78"/>
        <v>2736700.2399246404</v>
      </c>
      <c r="R323" s="42">
        <f t="shared" si="78"/>
        <v>26966079.156222336</v>
      </c>
      <c r="S323" s="42">
        <f t="shared" si="78"/>
        <v>11765314.707027406</v>
      </c>
      <c r="T323" s="42">
        <f t="shared" si="78"/>
        <v>16330853.648413073</v>
      </c>
      <c r="U323" s="42">
        <f t="shared" si="78"/>
        <v>44625328.235424921</v>
      </c>
      <c r="V323" s="42">
        <f t="shared" si="78"/>
        <v>788957815.79304898</v>
      </c>
      <c r="W323" s="42">
        <f t="shared" si="78"/>
        <v>218902459.20122325</v>
      </c>
      <c r="X323" s="42">
        <f t="shared" si="78"/>
        <v>15544053.520432036</v>
      </c>
      <c r="Y323" s="42">
        <f t="shared" si="78"/>
        <v>22216618.785922389</v>
      </c>
      <c r="Z323" s="42">
        <f t="shared" si="78"/>
        <v>25614525.23155807</v>
      </c>
      <c r="AC323" s="42">
        <f t="shared" si="79"/>
        <v>4690235.7910798881</v>
      </c>
      <c r="AD323" s="42">
        <f t="shared" si="79"/>
        <v>40925602.568457663</v>
      </c>
      <c r="AE323" s="42">
        <f t="shared" si="79"/>
        <v>29414841.843165308</v>
      </c>
      <c r="AF323" s="42">
        <f t="shared" si="79"/>
        <v>42940759.105367705</v>
      </c>
      <c r="AG323" s="42">
        <f t="shared" si="79"/>
        <v>58813934.183464624</v>
      </c>
      <c r="AH323" s="42">
        <f t="shared" si="79"/>
        <v>2636595946.9099851</v>
      </c>
      <c r="AI323" s="42">
        <f t="shared" si="79"/>
        <v>251399998.29316953</v>
      </c>
      <c r="AJ323" s="42">
        <f t="shared" si="79"/>
        <v>19877074.276566859</v>
      </c>
      <c r="AK323" s="42">
        <f t="shared" si="79"/>
        <v>23056700.638692636</v>
      </c>
      <c r="AL323" s="42">
        <f t="shared" si="79"/>
        <v>149988378.09292543</v>
      </c>
    </row>
    <row r="324" spans="4:38">
      <c r="D324" s="52">
        <f t="shared" si="73"/>
        <v>5</v>
      </c>
      <c r="E324" s="42">
        <f t="shared" si="77"/>
        <v>3127559.3060587253</v>
      </c>
      <c r="F324" s="42">
        <f t="shared" si="77"/>
        <v>33487907.240630038</v>
      </c>
      <c r="G324" s="42">
        <f t="shared" si="77"/>
        <v>19714823.968231253</v>
      </c>
      <c r="H324" s="42">
        <f t="shared" si="77"/>
        <v>24733413.651974872</v>
      </c>
      <c r="I324" s="42">
        <f t="shared" si="77"/>
        <v>47579092.580188192</v>
      </c>
      <c r="J324" s="42">
        <f t="shared" si="77"/>
        <v>1764439395.5783138</v>
      </c>
      <c r="K324" s="42">
        <f t="shared" si="77"/>
        <v>234606012.41069734</v>
      </c>
      <c r="L324" s="42">
        <f t="shared" si="77"/>
        <v>16880847.129016809</v>
      </c>
      <c r="M324" s="42">
        <f t="shared" si="77"/>
        <v>21882356.36825911</v>
      </c>
      <c r="N324" s="42">
        <f t="shared" si="77"/>
        <v>86291209.713438317</v>
      </c>
      <c r="Q324" s="42">
        <f t="shared" si="78"/>
        <v>2406843.6586906165</v>
      </c>
      <c r="R324" s="42">
        <f t="shared" si="78"/>
        <v>26714283.648634266</v>
      </c>
      <c r="S324" s="42">
        <f t="shared" si="78"/>
        <v>11168159.509083048</v>
      </c>
      <c r="T324" s="42">
        <f t="shared" si="78"/>
        <v>15453439.926524995</v>
      </c>
      <c r="U324" s="42">
        <f t="shared" si="78"/>
        <v>41726053.909330286</v>
      </c>
      <c r="V324" s="42">
        <f t="shared" si="78"/>
        <v>808392723.07268763</v>
      </c>
      <c r="W324" s="42">
        <f t="shared" si="78"/>
        <v>215343089.10111058</v>
      </c>
      <c r="X324" s="42">
        <f t="shared" si="78"/>
        <v>14779807.797867533</v>
      </c>
      <c r="Y324" s="42">
        <f t="shared" si="78"/>
        <v>21711442.118842989</v>
      </c>
      <c r="Z324" s="42">
        <f t="shared" si="78"/>
        <v>23816939.287467808</v>
      </c>
      <c r="AC324" s="42">
        <f t="shared" si="79"/>
        <v>3848274.9534268295</v>
      </c>
      <c r="AD324" s="42">
        <f t="shared" si="79"/>
        <v>40526335.774772607</v>
      </c>
      <c r="AE324" s="42">
        <f t="shared" si="79"/>
        <v>28888374.106612861</v>
      </c>
      <c r="AF324" s="42">
        <f t="shared" si="79"/>
        <v>35220305.756282091</v>
      </c>
      <c r="AG324" s="42">
        <f t="shared" si="79"/>
        <v>52043681.379445359</v>
      </c>
      <c r="AH324" s="42">
        <f t="shared" si="79"/>
        <v>2659431824.9826617</v>
      </c>
      <c r="AI324" s="42">
        <f t="shared" si="79"/>
        <v>250254319.67269877</v>
      </c>
      <c r="AJ324" s="42">
        <f t="shared" si="79"/>
        <v>18981886.46016603</v>
      </c>
      <c r="AK324" s="42">
        <f t="shared" si="79"/>
        <v>22406679.508040298</v>
      </c>
      <c r="AL324" s="42">
        <f t="shared" si="79"/>
        <v>151283631.252085</v>
      </c>
    </row>
    <row r="325" spans="4:38">
      <c r="D325" s="52">
        <f t="shared" si="73"/>
        <v>5.25</v>
      </c>
      <c r="E325" s="42">
        <f t="shared" si="77"/>
        <v>2638192.4438957241</v>
      </c>
      <c r="F325" s="42">
        <f t="shared" si="77"/>
        <v>33163133.813403036</v>
      </c>
      <c r="G325" s="42">
        <f t="shared" si="77"/>
        <v>19283110.787590932</v>
      </c>
      <c r="H325" s="42">
        <f t="shared" si="77"/>
        <v>21303226.120043658</v>
      </c>
      <c r="I325" s="42">
        <f t="shared" si="77"/>
        <v>43128542.770427689</v>
      </c>
      <c r="J325" s="42">
        <f t="shared" si="77"/>
        <v>1776571796.8090022</v>
      </c>
      <c r="K325" s="42">
        <f t="shared" si="77"/>
        <v>231994390.02207303</v>
      </c>
      <c r="L325" s="42">
        <f t="shared" si="77"/>
        <v>16162929.63986828</v>
      </c>
      <c r="M325" s="42">
        <f t="shared" si="77"/>
        <v>21400507.287754364</v>
      </c>
      <c r="N325" s="42">
        <f t="shared" si="77"/>
        <v>86503152.787111014</v>
      </c>
      <c r="Q325" s="42">
        <f t="shared" si="78"/>
        <v>2122159.7126376671</v>
      </c>
      <c r="R325" s="42">
        <f t="shared" si="78"/>
        <v>26445701.773873646</v>
      </c>
      <c r="S325" s="42">
        <f t="shared" si="78"/>
        <v>10690435.350727558</v>
      </c>
      <c r="T325" s="42">
        <f t="shared" si="78"/>
        <v>14751508.949014524</v>
      </c>
      <c r="U325" s="42">
        <f t="shared" si="78"/>
        <v>39105685.507435963</v>
      </c>
      <c r="V325" s="42">
        <f t="shared" si="78"/>
        <v>827199355.48704219</v>
      </c>
      <c r="W325" s="42">
        <f t="shared" si="78"/>
        <v>212308090.4889611</v>
      </c>
      <c r="X325" s="42">
        <f t="shared" si="78"/>
        <v>14127875.715812381</v>
      </c>
      <c r="Y325" s="42">
        <f t="shared" si="78"/>
        <v>21259574.245746586</v>
      </c>
      <c r="Z325" s="42">
        <f t="shared" si="78"/>
        <v>22301456.247012142</v>
      </c>
      <c r="AC325" s="42">
        <f t="shared" si="79"/>
        <v>3154225.1751537742</v>
      </c>
      <c r="AD325" s="42">
        <f t="shared" si="79"/>
        <v>40052206.457271643</v>
      </c>
      <c r="AE325" s="42">
        <f t="shared" si="79"/>
        <v>28427410.616930053</v>
      </c>
      <c r="AF325" s="42">
        <f t="shared" si="79"/>
        <v>28637240.623802815</v>
      </c>
      <c r="AG325" s="42">
        <f t="shared" si="79"/>
        <v>46270831.890303932</v>
      </c>
      <c r="AH325" s="42">
        <f t="shared" si="79"/>
        <v>2677700527.4408045</v>
      </c>
      <c r="AI325" s="42">
        <f t="shared" si="79"/>
        <v>249337776.77632207</v>
      </c>
      <c r="AJ325" s="42">
        <f t="shared" si="79"/>
        <v>18197983.56392416</v>
      </c>
      <c r="AK325" s="42">
        <f t="shared" si="79"/>
        <v>21852420.418957293</v>
      </c>
      <c r="AL325" s="42">
        <f t="shared" si="79"/>
        <v>152319833.77941269</v>
      </c>
    </row>
    <row r="326" spans="4:38">
      <c r="D326" s="52">
        <f t="shared" si="73"/>
        <v>5.5</v>
      </c>
      <c r="E326" s="42">
        <f t="shared" si="77"/>
        <v>2243551.6025081412</v>
      </c>
      <c r="F326" s="42">
        <f t="shared" si="77"/>
        <v>32777756.732291594</v>
      </c>
      <c r="G326" s="42">
        <f t="shared" si="77"/>
        <v>18959325.902110688</v>
      </c>
      <c r="H326" s="42">
        <f t="shared" si="77"/>
        <v>18596531.556502052</v>
      </c>
      <c r="I326" s="42">
        <f t="shared" si="77"/>
        <v>39475210.582051113</v>
      </c>
      <c r="J326" s="42">
        <f t="shared" si="77"/>
        <v>1785671097.7320175</v>
      </c>
      <c r="K326" s="42">
        <f t="shared" si="77"/>
        <v>229916030.84369129</v>
      </c>
      <c r="L326" s="42">
        <f t="shared" si="77"/>
        <v>15577729.700660229</v>
      </c>
      <c r="M326" s="42">
        <f t="shared" si="77"/>
        <v>21017046.239394594</v>
      </c>
      <c r="N326" s="42">
        <f t="shared" si="77"/>
        <v>86662110.092365593</v>
      </c>
      <c r="Q326" s="42">
        <f t="shared" si="78"/>
        <v>1880818.6057776001</v>
      </c>
      <c r="R326" s="42">
        <f t="shared" si="78"/>
        <v>26160333.53194049</v>
      </c>
      <c r="S326" s="42">
        <f t="shared" si="78"/>
        <v>10332142.231960936</v>
      </c>
      <c r="T326" s="42">
        <f t="shared" si="78"/>
        <v>14225060.715881664</v>
      </c>
      <c r="U326" s="42">
        <f t="shared" si="78"/>
        <v>36807753.962328725</v>
      </c>
      <c r="V326" s="42">
        <f t="shared" si="78"/>
        <v>845136886.6361804</v>
      </c>
      <c r="W326" s="42">
        <f t="shared" si="78"/>
        <v>209892803.63531357</v>
      </c>
      <c r="X326" s="42">
        <f t="shared" si="78"/>
        <v>13608693.577439338</v>
      </c>
      <c r="Y326" s="42">
        <f t="shared" si="78"/>
        <v>20871903.694395296</v>
      </c>
      <c r="Z326" s="42">
        <f t="shared" si="78"/>
        <v>21107439.30604706</v>
      </c>
      <c r="AC326" s="42">
        <f t="shared" si="79"/>
        <v>2606284.5992386737</v>
      </c>
      <c r="AD326" s="42">
        <f t="shared" si="79"/>
        <v>39489603.247988179</v>
      </c>
      <c r="AE326" s="42">
        <f t="shared" si="79"/>
        <v>28028450.84915138</v>
      </c>
      <c r="AF326" s="42">
        <f t="shared" si="79"/>
        <v>23398361.565494739</v>
      </c>
      <c r="AG326" s="42">
        <f t="shared" si="79"/>
        <v>41676731.773290858</v>
      </c>
      <c r="AH326" s="42">
        <f t="shared" si="79"/>
        <v>2691402054.28441</v>
      </c>
      <c r="AI326" s="42">
        <f t="shared" si="79"/>
        <v>248650369.60403973</v>
      </c>
      <c r="AJ326" s="42">
        <f t="shared" si="79"/>
        <v>17546765.823881146</v>
      </c>
      <c r="AK326" s="42">
        <f t="shared" si="79"/>
        <v>21411334.651728958</v>
      </c>
      <c r="AL326" s="42">
        <f t="shared" si="79"/>
        <v>153096985.67490855</v>
      </c>
    </row>
    <row r="327" spans="4:38">
      <c r="D327" s="52">
        <f t="shared" si="73"/>
        <v>5.75</v>
      </c>
      <c r="E327" s="42">
        <f t="shared" si="77"/>
        <v>1941820.9553908603</v>
      </c>
      <c r="F327" s="42">
        <f t="shared" si="77"/>
        <v>32322452.358236507</v>
      </c>
      <c r="G327" s="42">
        <f t="shared" si="77"/>
        <v>18743469.311790515</v>
      </c>
      <c r="H327" s="42">
        <f t="shared" si="77"/>
        <v>16705252.645642538</v>
      </c>
      <c r="I327" s="42">
        <f t="shared" si="77"/>
        <v>36745766.18746499</v>
      </c>
      <c r="J327" s="42">
        <f t="shared" si="77"/>
        <v>1791737298.347363</v>
      </c>
      <c r="K327" s="42">
        <f t="shared" si="77"/>
        <v>228452975.36943555</v>
      </c>
      <c r="L327" s="42">
        <f t="shared" si="77"/>
        <v>15146165.580999019</v>
      </c>
      <c r="M327" s="42">
        <f t="shared" si="77"/>
        <v>20747109.843509752</v>
      </c>
      <c r="N327" s="42">
        <f t="shared" si="77"/>
        <v>86768081.629202083</v>
      </c>
      <c r="Q327" s="42">
        <f t="shared" si="78"/>
        <v>1680990.5421222306</v>
      </c>
      <c r="R327" s="42">
        <f t="shared" si="78"/>
        <v>25858178.922834814</v>
      </c>
      <c r="S327" s="42">
        <f t="shared" si="78"/>
        <v>10093280.152783176</v>
      </c>
      <c r="T327" s="42">
        <f t="shared" si="78"/>
        <v>13874095.227126418</v>
      </c>
      <c r="U327" s="42">
        <f t="shared" si="78"/>
        <v>34875790.206595428</v>
      </c>
      <c r="V327" s="42">
        <f t="shared" si="78"/>
        <v>861964490.12016988</v>
      </c>
      <c r="W327" s="42">
        <f t="shared" si="78"/>
        <v>208192568.81070605</v>
      </c>
      <c r="X327" s="42">
        <f t="shared" si="78"/>
        <v>13242697.685921166</v>
      </c>
      <c r="Y327" s="42">
        <f t="shared" si="78"/>
        <v>20559318.992551249</v>
      </c>
      <c r="Z327" s="42">
        <f t="shared" si="78"/>
        <v>20274251.660428587</v>
      </c>
      <c r="AC327" s="42">
        <f t="shared" si="79"/>
        <v>2202651.3686594842</v>
      </c>
      <c r="AD327" s="42">
        <f t="shared" si="79"/>
        <v>38824914.77895572</v>
      </c>
      <c r="AE327" s="42">
        <f t="shared" si="79"/>
        <v>27687994.278311364</v>
      </c>
      <c r="AF327" s="42">
        <f t="shared" si="79"/>
        <v>19710466.438922599</v>
      </c>
      <c r="AG327" s="42">
        <f t="shared" si="79"/>
        <v>38442727.085656635</v>
      </c>
      <c r="AH327" s="42">
        <f t="shared" si="79"/>
        <v>2700536405.5134802</v>
      </c>
      <c r="AI327" s="42">
        <f t="shared" si="79"/>
        <v>248192098.15585151</v>
      </c>
      <c r="AJ327" s="42">
        <f t="shared" si="79"/>
        <v>17049633.47607692</v>
      </c>
      <c r="AK327" s="42">
        <f t="shared" si="79"/>
        <v>21100833.48664055</v>
      </c>
      <c r="AL327" s="42">
        <f t="shared" si="79"/>
        <v>153615086.93857229</v>
      </c>
    </row>
    <row r="328" spans="4:38">
      <c r="D328" s="52">
        <f t="shared" si="73"/>
        <v>6</v>
      </c>
      <c r="E328" s="42">
        <f t="shared" si="77"/>
        <v>1731184.6760387598</v>
      </c>
      <c r="F328" s="42">
        <f t="shared" si="77"/>
        <v>31787897.052178666</v>
      </c>
      <c r="G328" s="42">
        <f t="shared" si="77"/>
        <v>18635541.016630419</v>
      </c>
      <c r="H328" s="42">
        <f t="shared" si="77"/>
        <v>15721312.07175759</v>
      </c>
      <c r="I328" s="42">
        <f t="shared" si="77"/>
        <v>35066879.759075984</v>
      </c>
      <c r="J328" s="42">
        <f t="shared" si="77"/>
        <v>1794770398.6550357</v>
      </c>
      <c r="K328" s="42">
        <f t="shared" si="77"/>
        <v>227687264.0931899</v>
      </c>
      <c r="L328" s="42">
        <f t="shared" si="77"/>
        <v>14889155.550491037</v>
      </c>
      <c r="M328" s="42">
        <f t="shared" si="77"/>
        <v>20605834.720429819</v>
      </c>
      <c r="N328" s="42">
        <f t="shared" si="77"/>
        <v>86821067.397620186</v>
      </c>
      <c r="Q328" s="42">
        <f t="shared" si="78"/>
        <v>1520845.7256833701</v>
      </c>
      <c r="R328" s="42">
        <f t="shared" si="78"/>
        <v>25539237.946556598</v>
      </c>
      <c r="S328" s="42">
        <f t="shared" si="78"/>
        <v>9973849.113194311</v>
      </c>
      <c r="T328" s="42">
        <f t="shared" si="78"/>
        <v>13698612.482748805</v>
      </c>
      <c r="U328" s="42">
        <f t="shared" si="78"/>
        <v>33353325.17282287</v>
      </c>
      <c r="V328" s="42">
        <f t="shared" si="78"/>
        <v>877441339.53907335</v>
      </c>
      <c r="W328" s="42">
        <f t="shared" si="78"/>
        <v>207302726.28567794</v>
      </c>
      <c r="X328" s="42">
        <f t="shared" si="78"/>
        <v>13050324.344430666</v>
      </c>
      <c r="Y328" s="42">
        <f t="shared" si="78"/>
        <v>20332708.667976517</v>
      </c>
      <c r="Z328" s="42">
        <f t="shared" si="78"/>
        <v>19841256.506012667</v>
      </c>
      <c r="AC328" s="42">
        <f t="shared" si="79"/>
        <v>1941523.6263941498</v>
      </c>
      <c r="AD328" s="42">
        <f t="shared" si="79"/>
        <v>38044529.682207704</v>
      </c>
      <c r="AE328" s="42">
        <f t="shared" si="79"/>
        <v>27402540.379444547</v>
      </c>
      <c r="AF328" s="42">
        <f t="shared" si="79"/>
        <v>17780353.101651154</v>
      </c>
      <c r="AG328" s="42">
        <f t="shared" si="79"/>
        <v>36750163.884651817</v>
      </c>
      <c r="AH328" s="42">
        <f t="shared" si="79"/>
        <v>2705103581.128016</v>
      </c>
      <c r="AI328" s="42">
        <f t="shared" si="79"/>
        <v>247962962.43175715</v>
      </c>
      <c r="AJ328" s="42">
        <f t="shared" si="79"/>
        <v>16727986.756551411</v>
      </c>
      <c r="AK328" s="42">
        <f t="shared" si="79"/>
        <v>20938328.203977466</v>
      </c>
      <c r="AL328" s="42">
        <f t="shared" si="79"/>
        <v>153874137.57040417</v>
      </c>
    </row>
    <row r="329" spans="4:38">
      <c r="D329" s="52">
        <f t="shared" si="73"/>
        <v>6.25</v>
      </c>
      <c r="E329" s="42">
        <f t="shared" ref="E329:N344" si="80">($D239-$D238)/8*(E238+3*((2*E238+E239)/3)+3*((E238+2*E239)/3)+E239)</f>
        <v>1589777.0857631064</v>
      </c>
      <c r="F329" s="42">
        <f t="shared" si="80"/>
        <v>31176037.940498829</v>
      </c>
      <c r="G329" s="42">
        <f t="shared" si="80"/>
        <v>18613029.793340176</v>
      </c>
      <c r="H329" s="42">
        <f t="shared" si="80"/>
        <v>15486475.319489248</v>
      </c>
      <c r="I329" s="42">
        <f t="shared" si="80"/>
        <v>34252693.096406914</v>
      </c>
      <c r="J329" s="42">
        <f t="shared" si="80"/>
        <v>1795449474.7235742</v>
      </c>
      <c r="K329" s="42">
        <f t="shared" si="80"/>
        <v>227541827.96619084</v>
      </c>
      <c r="L329" s="42">
        <f t="shared" si="80"/>
        <v>14775407.816999558</v>
      </c>
      <c r="M329" s="42">
        <f t="shared" si="80"/>
        <v>20569517.420261696</v>
      </c>
      <c r="N329" s="42">
        <f t="shared" si="80"/>
        <v>86788619.91081211</v>
      </c>
      <c r="Q329" s="42">
        <f t="shared" ref="Q329:Z344" si="81">($D239-$D238)/8*(Q238+3*((2*Q238+Q239)/3)+3*((Q238+2*Q239)/3)+Q239)</f>
        <v>1391378.2426509836</v>
      </c>
      <c r="R329" s="42">
        <f t="shared" si="81"/>
        <v>25193585.795889199</v>
      </c>
      <c r="S329" s="42">
        <f t="shared" si="81"/>
        <v>9956579.4344690312</v>
      </c>
      <c r="T329" s="42">
        <f t="shared" si="81"/>
        <v>13660286.063000863</v>
      </c>
      <c r="U329" s="42">
        <f t="shared" si="81"/>
        <v>32178386.725276005</v>
      </c>
      <c r="V329" s="42">
        <f t="shared" si="81"/>
        <v>891748054.69284165</v>
      </c>
      <c r="W329" s="42">
        <f t="shared" si="81"/>
        <v>207126737.97254145</v>
      </c>
      <c r="X329" s="42">
        <f t="shared" si="81"/>
        <v>12999264.463098522</v>
      </c>
      <c r="Y329" s="42">
        <f t="shared" si="81"/>
        <v>20178532.737862971</v>
      </c>
      <c r="Z329" s="42">
        <f t="shared" si="81"/>
        <v>19785548.05952242</v>
      </c>
      <c r="AC329" s="42">
        <f t="shared" ref="AC329:AL344" si="82">($D239-$D238)/8*(AC238+3*((2*AC238+AC239)/3)+3*((AC238+2*AC239)/3)+AC239)</f>
        <v>1788175.9288752321</v>
      </c>
      <c r="AD329" s="42">
        <f t="shared" si="82"/>
        <v>37158490.085108489</v>
      </c>
      <c r="AE329" s="42">
        <f t="shared" si="82"/>
        <v>27160088.747040357</v>
      </c>
      <c r="AF329" s="42">
        <f t="shared" si="82"/>
        <v>17312664.575977601</v>
      </c>
      <c r="AG329" s="42">
        <f t="shared" si="82"/>
        <v>36312397.64053002</v>
      </c>
      <c r="AH329" s="42">
        <f t="shared" si="82"/>
        <v>2705678429.1389346</v>
      </c>
      <c r="AI329" s="42">
        <f t="shared" si="82"/>
        <v>247956917.95984006</v>
      </c>
      <c r="AJ329" s="42">
        <f t="shared" si="82"/>
        <v>16551551.170900553</v>
      </c>
      <c r="AK329" s="42">
        <f t="shared" si="82"/>
        <v>20898832.333518066</v>
      </c>
      <c r="AL329" s="42">
        <f t="shared" si="82"/>
        <v>153791691.76210192</v>
      </c>
    </row>
    <row r="330" spans="4:38">
      <c r="D330" s="52">
        <f t="shared" si="73"/>
        <v>6.5</v>
      </c>
      <c r="E330" s="42">
        <f t="shared" si="80"/>
        <v>1476287.9291932541</v>
      </c>
      <c r="F330" s="42">
        <f t="shared" si="80"/>
        <v>30503661.580358222</v>
      </c>
      <c r="G330" s="42">
        <f t="shared" si="80"/>
        <v>18630913.1953393</v>
      </c>
      <c r="H330" s="42">
        <f t="shared" si="80"/>
        <v>15561709.779064951</v>
      </c>
      <c r="I330" s="42">
        <f t="shared" si="80"/>
        <v>33762596.235294625</v>
      </c>
      <c r="J330" s="42">
        <f t="shared" si="80"/>
        <v>1795132678.6900489</v>
      </c>
      <c r="K330" s="42">
        <f t="shared" si="80"/>
        <v>227753141.56573427</v>
      </c>
      <c r="L330" s="42">
        <f t="shared" si="80"/>
        <v>14714447.770109391</v>
      </c>
      <c r="M330" s="42">
        <f t="shared" si="80"/>
        <v>20570568.882779121</v>
      </c>
      <c r="N330" s="42">
        <f t="shared" si="80"/>
        <v>86608936.535633668</v>
      </c>
      <c r="Q330" s="42">
        <f t="shared" si="81"/>
        <v>1277015.9933892589</v>
      </c>
      <c r="R330" s="42">
        <f t="shared" si="81"/>
        <v>24802279.231487539</v>
      </c>
      <c r="S330" s="42">
        <f t="shared" si="81"/>
        <v>10006931.759156708</v>
      </c>
      <c r="T330" s="42">
        <f t="shared" si="81"/>
        <v>13682463.128386695</v>
      </c>
      <c r="U330" s="42">
        <f t="shared" si="81"/>
        <v>31168989.349035807</v>
      </c>
      <c r="V330" s="42">
        <f t="shared" si="81"/>
        <v>905566977.04795659</v>
      </c>
      <c r="W330" s="42">
        <f t="shared" si="81"/>
        <v>207344407.3352024</v>
      </c>
      <c r="X330" s="42">
        <f t="shared" si="81"/>
        <v>12997651.457955819</v>
      </c>
      <c r="Y330" s="42">
        <f t="shared" si="81"/>
        <v>20055193.199578296</v>
      </c>
      <c r="Z330" s="42">
        <f t="shared" si="81"/>
        <v>20007157.847343057</v>
      </c>
      <c r="AC330" s="42">
        <f t="shared" si="82"/>
        <v>1675559.8649972514</v>
      </c>
      <c r="AD330" s="42">
        <f t="shared" si="82"/>
        <v>36205043.929228939</v>
      </c>
      <c r="AE330" s="42">
        <f t="shared" si="82"/>
        <v>26941305.936698291</v>
      </c>
      <c r="AF330" s="42">
        <f t="shared" si="82"/>
        <v>17440956.429743156</v>
      </c>
      <c r="AG330" s="42">
        <f t="shared" si="82"/>
        <v>36314344.550797716</v>
      </c>
      <c r="AH330" s="42">
        <f t="shared" si="82"/>
        <v>2703410645.5680723</v>
      </c>
      <c r="AI330" s="42">
        <f t="shared" si="82"/>
        <v>248161875.79626611</v>
      </c>
      <c r="AJ330" s="42">
        <f t="shared" si="82"/>
        <v>16431244.082262911</v>
      </c>
      <c r="AK330" s="42">
        <f t="shared" si="82"/>
        <v>20909157.894438546</v>
      </c>
      <c r="AL330" s="42">
        <f t="shared" si="82"/>
        <v>153210715.22392467</v>
      </c>
    </row>
    <row r="331" spans="4:38">
      <c r="D331" s="52">
        <f t="shared" si="73"/>
        <v>6.75</v>
      </c>
      <c r="E331" s="42">
        <f t="shared" si="80"/>
        <v>1370364.7163947267</v>
      </c>
      <c r="F331" s="42">
        <f t="shared" si="80"/>
        <v>29781636.761489078</v>
      </c>
      <c r="G331" s="42">
        <f t="shared" si="80"/>
        <v>18666679.999337517</v>
      </c>
      <c r="H331" s="42">
        <f t="shared" si="80"/>
        <v>15712178.698216334</v>
      </c>
      <c r="I331" s="42">
        <f t="shared" si="80"/>
        <v>33305172.498256493</v>
      </c>
      <c r="J331" s="42">
        <f t="shared" si="80"/>
        <v>1794499086.6229997</v>
      </c>
      <c r="K331" s="42">
        <f t="shared" si="80"/>
        <v>228175768.76482135</v>
      </c>
      <c r="L331" s="42">
        <f t="shared" si="80"/>
        <v>14657551.726345237</v>
      </c>
      <c r="M331" s="42">
        <f t="shared" si="80"/>
        <v>20572671.807813965</v>
      </c>
      <c r="N331" s="42">
        <f t="shared" si="80"/>
        <v>86257300.636456683</v>
      </c>
      <c r="Q331" s="42">
        <f t="shared" si="81"/>
        <v>1170277.894078315</v>
      </c>
      <c r="R331" s="42">
        <f t="shared" si="81"/>
        <v>24357659.383855656</v>
      </c>
      <c r="S331" s="42">
        <f t="shared" si="81"/>
        <v>10107636.408532083</v>
      </c>
      <c r="T331" s="42">
        <f t="shared" si="81"/>
        <v>13726817.259158386</v>
      </c>
      <c r="U331" s="42">
        <f t="shared" si="81"/>
        <v>30226885.131211665</v>
      </c>
      <c r="V331" s="42">
        <f t="shared" si="81"/>
        <v>919279415.07098055</v>
      </c>
      <c r="W331" s="42">
        <f t="shared" si="81"/>
        <v>207779746.0605244</v>
      </c>
      <c r="X331" s="42">
        <f t="shared" si="81"/>
        <v>12996145.986489324</v>
      </c>
      <c r="Y331" s="42">
        <f t="shared" si="81"/>
        <v>19940076.297179259</v>
      </c>
      <c r="Z331" s="42">
        <f t="shared" si="81"/>
        <v>20446195.808185019</v>
      </c>
      <c r="AC331" s="42">
        <f t="shared" si="82"/>
        <v>1570451.5387111381</v>
      </c>
      <c r="AD331" s="42">
        <f t="shared" si="82"/>
        <v>35205614.139122501</v>
      </c>
      <c r="AE331" s="42">
        <f t="shared" si="82"/>
        <v>26737108.647045709</v>
      </c>
      <c r="AF331" s="42">
        <f t="shared" si="82"/>
        <v>17697540.137274276</v>
      </c>
      <c r="AG331" s="42">
        <f t="shared" si="82"/>
        <v>36318238.371333122</v>
      </c>
      <c r="AH331" s="42">
        <f t="shared" si="82"/>
        <v>2698875078.4263506</v>
      </c>
      <c r="AI331" s="42">
        <f t="shared" si="82"/>
        <v>248571791.46911806</v>
      </c>
      <c r="AJ331" s="42">
        <f t="shared" si="82"/>
        <v>16318957.466201108</v>
      </c>
      <c r="AK331" s="42">
        <f t="shared" si="82"/>
        <v>20929809.016279511</v>
      </c>
      <c r="AL331" s="42">
        <f t="shared" si="82"/>
        <v>152068405.46472847</v>
      </c>
    </row>
    <row r="332" spans="4:38">
      <c r="D332" s="52">
        <f t="shared" si="73"/>
        <v>7</v>
      </c>
      <c r="E332" s="42">
        <f t="shared" si="80"/>
        <v>1272007.4473675222</v>
      </c>
      <c r="F332" s="42">
        <f t="shared" si="80"/>
        <v>29011345.840854045</v>
      </c>
      <c r="G332" s="42">
        <f t="shared" si="80"/>
        <v>18720330.20533485</v>
      </c>
      <c r="H332" s="42">
        <f t="shared" si="80"/>
        <v>15937882.07694342</v>
      </c>
      <c r="I332" s="42">
        <f t="shared" si="80"/>
        <v>32880421.885292538</v>
      </c>
      <c r="J332" s="42">
        <f t="shared" si="80"/>
        <v>1793548698.5224249</v>
      </c>
      <c r="K332" s="42">
        <f t="shared" si="80"/>
        <v>228809709.56345186</v>
      </c>
      <c r="L332" s="42">
        <f t="shared" si="80"/>
        <v>14604719.685707081</v>
      </c>
      <c r="M332" s="42">
        <f t="shared" si="80"/>
        <v>20575826.195366234</v>
      </c>
      <c r="N332" s="42">
        <f t="shared" si="80"/>
        <v>85742989.234696269</v>
      </c>
      <c r="Q332" s="42">
        <f t="shared" si="81"/>
        <v>1071163.9447181528</v>
      </c>
      <c r="R332" s="42">
        <f t="shared" si="81"/>
        <v>23862445.378258433</v>
      </c>
      <c r="S332" s="42">
        <f t="shared" si="81"/>
        <v>10258693.382595181</v>
      </c>
      <c r="T332" s="42">
        <f t="shared" si="81"/>
        <v>13793348.455315936</v>
      </c>
      <c r="U332" s="42">
        <f t="shared" si="81"/>
        <v>29352074.071803518</v>
      </c>
      <c r="V332" s="42">
        <f t="shared" si="81"/>
        <v>932885368.76191592</v>
      </c>
      <c r="W332" s="42">
        <f t="shared" si="81"/>
        <v>208432754.14850742</v>
      </c>
      <c r="X332" s="42">
        <f t="shared" si="81"/>
        <v>12994748.048699003</v>
      </c>
      <c r="Y332" s="42">
        <f t="shared" si="81"/>
        <v>19833182.030665856</v>
      </c>
      <c r="Z332" s="42">
        <f t="shared" si="81"/>
        <v>21097644.004289128</v>
      </c>
      <c r="AC332" s="42">
        <f t="shared" si="82"/>
        <v>1472850.9500168888</v>
      </c>
      <c r="AD332" s="42">
        <f t="shared" si="82"/>
        <v>34160246.303449668</v>
      </c>
      <c r="AE332" s="42">
        <f t="shared" si="82"/>
        <v>26547496.878082592</v>
      </c>
      <c r="AF332" s="42">
        <f t="shared" si="82"/>
        <v>18082415.698570956</v>
      </c>
      <c r="AG332" s="42">
        <f t="shared" si="82"/>
        <v>36324079.102136269</v>
      </c>
      <c r="AH332" s="42">
        <f t="shared" si="82"/>
        <v>2692071727.7137661</v>
      </c>
      <c r="AI332" s="42">
        <f t="shared" si="82"/>
        <v>249186664.97839612</v>
      </c>
      <c r="AJ332" s="42">
        <f t="shared" si="82"/>
        <v>16214691.322715167</v>
      </c>
      <c r="AK332" s="42">
        <f t="shared" si="82"/>
        <v>20960785.699040979</v>
      </c>
      <c r="AL332" s="42">
        <f t="shared" si="82"/>
        <v>150388334.46510321</v>
      </c>
    </row>
    <row r="333" spans="4:38">
      <c r="D333" s="52">
        <f t="shared" si="73"/>
        <v>7.25</v>
      </c>
      <c r="E333" s="42">
        <f t="shared" si="80"/>
        <v>1181216.1221116376</v>
      </c>
      <c r="F333" s="42">
        <f t="shared" si="80"/>
        <v>28194171.175415754</v>
      </c>
      <c r="G333" s="42">
        <f t="shared" si="80"/>
        <v>18791863.813331299</v>
      </c>
      <c r="H333" s="42">
        <f t="shared" si="80"/>
        <v>16238819.915246233</v>
      </c>
      <c r="I333" s="42">
        <f t="shared" si="80"/>
        <v>32488344.39640272</v>
      </c>
      <c r="J333" s="42">
        <f t="shared" si="80"/>
        <v>1792281514.3883231</v>
      </c>
      <c r="K333" s="42">
        <f t="shared" si="80"/>
        <v>229654963.96162578</v>
      </c>
      <c r="L333" s="42">
        <f t="shared" si="80"/>
        <v>14555951.648194946</v>
      </c>
      <c r="M333" s="42">
        <f t="shared" si="80"/>
        <v>20580032.045435924</v>
      </c>
      <c r="N333" s="42">
        <f t="shared" si="80"/>
        <v>85075279.351767793</v>
      </c>
      <c r="Q333" s="42">
        <f t="shared" si="81"/>
        <v>979674.14530877373</v>
      </c>
      <c r="R333" s="42">
        <f t="shared" si="81"/>
        <v>23319356.339960683</v>
      </c>
      <c r="S333" s="42">
        <f t="shared" si="81"/>
        <v>10460102.681345984</v>
      </c>
      <c r="T333" s="42">
        <f t="shared" si="81"/>
        <v>13882056.716859315</v>
      </c>
      <c r="U333" s="42">
        <f t="shared" si="81"/>
        <v>28544556.170811374</v>
      </c>
      <c r="V333" s="42">
        <f t="shared" si="81"/>
        <v>946384838.12076569</v>
      </c>
      <c r="W333" s="42">
        <f t="shared" si="81"/>
        <v>209303431.59915161</v>
      </c>
      <c r="X333" s="42">
        <f t="shared" si="81"/>
        <v>12993457.644584863</v>
      </c>
      <c r="Y333" s="42">
        <f t="shared" si="81"/>
        <v>19734510.400038123</v>
      </c>
      <c r="Z333" s="42">
        <f t="shared" si="81"/>
        <v>21956484.497896224</v>
      </c>
      <c r="AC333" s="42">
        <f t="shared" si="82"/>
        <v>1382758.0989145045</v>
      </c>
      <c r="AD333" s="42">
        <f t="shared" si="82"/>
        <v>33068986.010870796</v>
      </c>
      <c r="AE333" s="42">
        <f t="shared" si="82"/>
        <v>26372470.629808929</v>
      </c>
      <c r="AF333" s="42">
        <f t="shared" si="82"/>
        <v>18595583.113633178</v>
      </c>
      <c r="AG333" s="42">
        <f t="shared" si="82"/>
        <v>36331866.743207112</v>
      </c>
      <c r="AH333" s="42">
        <f t="shared" si="82"/>
        <v>2683000593.4303198</v>
      </c>
      <c r="AI333" s="42">
        <f t="shared" si="82"/>
        <v>250006496.32409996</v>
      </c>
      <c r="AJ333" s="42">
        <f t="shared" si="82"/>
        <v>16118445.651805058</v>
      </c>
      <c r="AK333" s="42">
        <f t="shared" si="82"/>
        <v>21002087.942722958</v>
      </c>
      <c r="AL333" s="42">
        <f t="shared" si="82"/>
        <v>148194074.20563921</v>
      </c>
    </row>
    <row r="334" spans="4:38">
      <c r="D334" s="52">
        <f t="shared" si="73"/>
        <v>7.5</v>
      </c>
      <c r="E334" s="42">
        <f t="shared" si="80"/>
        <v>1097990.740627079</v>
      </c>
      <c r="F334" s="42">
        <f t="shared" si="80"/>
        <v>27331495.122136805</v>
      </c>
      <c r="G334" s="42">
        <f t="shared" si="80"/>
        <v>18881280.823326867</v>
      </c>
      <c r="H334" s="42">
        <f t="shared" si="80"/>
        <v>16614992.213124752</v>
      </c>
      <c r="I334" s="42">
        <f t="shared" si="80"/>
        <v>32128940.031587049</v>
      </c>
      <c r="J334" s="42">
        <f t="shared" si="80"/>
        <v>1790697534.2206993</v>
      </c>
      <c r="K334" s="42">
        <f t="shared" si="80"/>
        <v>230711531.95934337</v>
      </c>
      <c r="L334" s="42">
        <f t="shared" si="80"/>
        <v>14511247.613808829</v>
      </c>
      <c r="M334" s="42">
        <f t="shared" si="80"/>
        <v>20585289.35802304</v>
      </c>
      <c r="N334" s="42">
        <f t="shared" si="80"/>
        <v>84263448.009087116</v>
      </c>
      <c r="Q334" s="42">
        <f t="shared" si="81"/>
        <v>895808.49585017608</v>
      </c>
      <c r="R334" s="42">
        <f t="shared" si="81"/>
        <v>22731111.39422724</v>
      </c>
      <c r="S334" s="42">
        <f t="shared" si="81"/>
        <v>10711864.304784458</v>
      </c>
      <c r="T334" s="42">
        <f t="shared" si="81"/>
        <v>13992942.043788526</v>
      </c>
      <c r="U334" s="42">
        <f t="shared" si="81"/>
        <v>27804331.428235248</v>
      </c>
      <c r="V334" s="42">
        <f t="shared" si="81"/>
        <v>959777823.14752448</v>
      </c>
      <c r="W334" s="42">
        <f t="shared" si="81"/>
        <v>210391778.41245684</v>
      </c>
      <c r="X334" s="42">
        <f t="shared" si="81"/>
        <v>12992274.774146898</v>
      </c>
      <c r="Y334" s="42">
        <f t="shared" si="81"/>
        <v>19644061.405296039</v>
      </c>
      <c r="Z334" s="42">
        <f t="shared" si="81"/>
        <v>23017699.351247191</v>
      </c>
      <c r="AC334" s="42">
        <f t="shared" si="82"/>
        <v>1300172.9854039848</v>
      </c>
      <c r="AD334" s="42">
        <f t="shared" si="82"/>
        <v>31931878.850046322</v>
      </c>
      <c r="AE334" s="42">
        <f t="shared" si="82"/>
        <v>26212029.902224749</v>
      </c>
      <c r="AF334" s="42">
        <f t="shared" si="82"/>
        <v>19237042.382460978</v>
      </c>
      <c r="AG334" s="42">
        <f t="shared" si="82"/>
        <v>36341601.294545636</v>
      </c>
      <c r="AH334" s="42">
        <f t="shared" si="82"/>
        <v>2671661675.5760131</v>
      </c>
      <c r="AI334" s="42">
        <f t="shared" si="82"/>
        <v>251031285.5062297</v>
      </c>
      <c r="AJ334" s="42">
        <f t="shared" si="82"/>
        <v>16030220.453470789</v>
      </c>
      <c r="AK334" s="42">
        <f t="shared" si="82"/>
        <v>21053715.74732542</v>
      </c>
      <c r="AL334" s="42">
        <f t="shared" si="82"/>
        <v>145509196.66692689</v>
      </c>
    </row>
    <row r="335" spans="4:38">
      <c r="D335" s="52">
        <f t="shared" si="73"/>
        <v>7.75</v>
      </c>
      <c r="E335" s="42">
        <f t="shared" si="80"/>
        <v>1022331.3029138457</v>
      </c>
      <c r="F335" s="42">
        <f t="shared" si="80"/>
        <v>26424700.037979849</v>
      </c>
      <c r="G335" s="42">
        <f t="shared" si="80"/>
        <v>18988581.235321537</v>
      </c>
      <c r="H335" s="42">
        <f t="shared" si="80"/>
        <v>17066398.970578976</v>
      </c>
      <c r="I335" s="42">
        <f t="shared" si="80"/>
        <v>31802208.790845539</v>
      </c>
      <c r="J335" s="42">
        <f t="shared" si="80"/>
        <v>1788796758.0195506</v>
      </c>
      <c r="K335" s="42">
        <f t="shared" si="80"/>
        <v>231979413.55660439</v>
      </c>
      <c r="L335" s="42">
        <f t="shared" si="80"/>
        <v>14470607.582548708</v>
      </c>
      <c r="M335" s="42">
        <f t="shared" si="80"/>
        <v>20591598.133127548</v>
      </c>
      <c r="N335" s="42">
        <f t="shared" si="80"/>
        <v>83316772.228069633</v>
      </c>
      <c r="Q335" s="42">
        <f t="shared" si="81"/>
        <v>819566.99634235946</v>
      </c>
      <c r="R335" s="42">
        <f t="shared" si="81"/>
        <v>22100429.666322954</v>
      </c>
      <c r="S335" s="42">
        <f t="shared" si="81"/>
        <v>11013978.252910608</v>
      </c>
      <c r="T335" s="42">
        <f t="shared" si="81"/>
        <v>14126004.436103575</v>
      </c>
      <c r="U335" s="42">
        <f t="shared" si="81"/>
        <v>27131399.844075147</v>
      </c>
      <c r="V335" s="42">
        <f t="shared" si="81"/>
        <v>973064323.84219241</v>
      </c>
      <c r="W335" s="42">
        <f t="shared" si="81"/>
        <v>211697794.58842283</v>
      </c>
      <c r="X335" s="42">
        <f t="shared" si="81"/>
        <v>12991199.437385112</v>
      </c>
      <c r="Y335" s="42">
        <f t="shared" si="81"/>
        <v>19561835.046439596</v>
      </c>
      <c r="Z335" s="42">
        <f t="shared" si="81"/>
        <v>24276270.626582853</v>
      </c>
      <c r="AC335" s="42">
        <f t="shared" si="82"/>
        <v>1225095.6094853296</v>
      </c>
      <c r="AD335" s="42">
        <f t="shared" si="82"/>
        <v>30748970.409636732</v>
      </c>
      <c r="AE335" s="42">
        <f t="shared" si="82"/>
        <v>26066174.695330046</v>
      </c>
      <c r="AF335" s="42">
        <f t="shared" si="82"/>
        <v>20006793.505054347</v>
      </c>
      <c r="AG335" s="42">
        <f t="shared" si="82"/>
        <v>36353282.756151885</v>
      </c>
      <c r="AH335" s="42">
        <f t="shared" si="82"/>
        <v>2658054974.1508474</v>
      </c>
      <c r="AI335" s="42">
        <f t="shared" si="82"/>
        <v>252261032.52478576</v>
      </c>
      <c r="AJ335" s="42">
        <f t="shared" si="82"/>
        <v>15950015.727712352</v>
      </c>
      <c r="AK335" s="42">
        <f t="shared" si="82"/>
        <v>21115669.112848364</v>
      </c>
      <c r="AL335" s="42">
        <f t="shared" si="82"/>
        <v>142357273.82955608</v>
      </c>
    </row>
    <row r="336" spans="4:38">
      <c r="D336" s="52">
        <f t="shared" si="73"/>
        <v>8</v>
      </c>
      <c r="E336" s="42">
        <f t="shared" si="80"/>
        <v>954237.80897193262</v>
      </c>
      <c r="F336" s="42">
        <f t="shared" si="80"/>
        <v>25475168.279907536</v>
      </c>
      <c r="G336" s="42">
        <f t="shared" si="80"/>
        <v>19113765.049315322</v>
      </c>
      <c r="H336" s="42">
        <f t="shared" si="80"/>
        <v>17593040.187608875</v>
      </c>
      <c r="I336" s="42">
        <f t="shared" si="80"/>
        <v>31508150.674178172</v>
      </c>
      <c r="J336" s="42">
        <f t="shared" si="80"/>
        <v>1786579185.7848742</v>
      </c>
      <c r="K336" s="42">
        <f t="shared" si="80"/>
        <v>233458608.75340885</v>
      </c>
      <c r="L336" s="42">
        <f t="shared" si="80"/>
        <v>14434031.554414604</v>
      </c>
      <c r="M336" s="42">
        <f t="shared" si="80"/>
        <v>20598958.370749511</v>
      </c>
      <c r="N336" s="42">
        <f t="shared" si="80"/>
        <v>82244529.030130684</v>
      </c>
      <c r="Q336" s="42">
        <f t="shared" si="81"/>
        <v>750949.64678532386</v>
      </c>
      <c r="R336" s="42">
        <f t="shared" si="81"/>
        <v>21430030.281512648</v>
      </c>
      <c r="S336" s="42">
        <f t="shared" si="81"/>
        <v>11366444.525724458</v>
      </c>
      <c r="T336" s="42">
        <f t="shared" si="81"/>
        <v>14281243.893804476</v>
      </c>
      <c r="U336" s="42">
        <f t="shared" si="81"/>
        <v>26525761.418331042</v>
      </c>
      <c r="V336" s="42">
        <f t="shared" si="81"/>
        <v>986244340.20477188</v>
      </c>
      <c r="W336" s="42">
        <f t="shared" si="81"/>
        <v>213221480.12705004</v>
      </c>
      <c r="X336" s="42">
        <f t="shared" si="81"/>
        <v>12990231.634299483</v>
      </c>
      <c r="Y336" s="42">
        <f t="shared" si="81"/>
        <v>19487831.323468771</v>
      </c>
      <c r="Z336" s="42">
        <f t="shared" si="81"/>
        <v>25727180.386144012</v>
      </c>
      <c r="AC336" s="42">
        <f t="shared" si="82"/>
        <v>1157525.971158541</v>
      </c>
      <c r="AD336" s="42">
        <f t="shared" si="82"/>
        <v>29520306.278302431</v>
      </c>
      <c r="AE336" s="42">
        <f t="shared" si="82"/>
        <v>25934905.009124793</v>
      </c>
      <c r="AF336" s="42">
        <f t="shared" si="82"/>
        <v>20904836.481413275</v>
      </c>
      <c r="AG336" s="42">
        <f t="shared" si="82"/>
        <v>36366911.128025845</v>
      </c>
      <c r="AH336" s="42">
        <f t="shared" si="82"/>
        <v>2642180489.154819</v>
      </c>
      <c r="AI336" s="42">
        <f t="shared" si="82"/>
        <v>253695737.37976766</v>
      </c>
      <c r="AJ336" s="42">
        <f t="shared" si="82"/>
        <v>15877831.474529754</v>
      </c>
      <c r="AK336" s="42">
        <f t="shared" si="82"/>
        <v>21187948.039291792</v>
      </c>
      <c r="AL336" s="42">
        <f t="shared" si="82"/>
        <v>138761877.67411715</v>
      </c>
    </row>
    <row r="337" spans="4:38">
      <c r="D337" s="52">
        <f t="shared" si="73"/>
        <v>8.25</v>
      </c>
      <c r="E337" s="42">
        <f t="shared" si="80"/>
        <v>893710.25880134245</v>
      </c>
      <c r="F337" s="42">
        <f t="shared" si="80"/>
        <v>24484282.20488248</v>
      </c>
      <c r="G337" s="42">
        <f t="shared" si="80"/>
        <v>19256832.265308231</v>
      </c>
      <c r="H337" s="42">
        <f t="shared" si="80"/>
        <v>18194915.864214476</v>
      </c>
      <c r="I337" s="42">
        <f t="shared" si="80"/>
        <v>31246765.681584969</v>
      </c>
      <c r="J337" s="42">
        <f t="shared" si="80"/>
        <v>1784044817.5166731</v>
      </c>
      <c r="K337" s="42">
        <f t="shared" si="80"/>
        <v>235149117.54975697</v>
      </c>
      <c r="L337" s="42">
        <f t="shared" si="80"/>
        <v>14401519.529406523</v>
      </c>
      <c r="M337" s="42">
        <f t="shared" si="80"/>
        <v>20607370.070888896</v>
      </c>
      <c r="N337" s="42">
        <f t="shared" si="80"/>
        <v>81055995.43668592</v>
      </c>
      <c r="Q337" s="42">
        <f t="shared" si="81"/>
        <v>689956.44717906974</v>
      </c>
      <c r="R337" s="42">
        <f t="shared" si="81"/>
        <v>20722632.36506119</v>
      </c>
      <c r="S337" s="42">
        <f t="shared" si="81"/>
        <v>11769263.123226035</v>
      </c>
      <c r="T337" s="42">
        <f t="shared" si="81"/>
        <v>14458660.416891234</v>
      </c>
      <c r="U337" s="42">
        <f t="shared" si="81"/>
        <v>25987416.151002936</v>
      </c>
      <c r="V337" s="42">
        <f t="shared" si="81"/>
        <v>999317872.23526311</v>
      </c>
      <c r="W337" s="42">
        <f t="shared" si="81"/>
        <v>214962835.02833825</v>
      </c>
      <c r="X337" s="42">
        <f t="shared" si="81"/>
        <v>12989371.364890035</v>
      </c>
      <c r="Y337" s="42">
        <f t="shared" si="81"/>
        <v>19422050.236383606</v>
      </c>
      <c r="Z337" s="42">
        <f t="shared" si="81"/>
        <v>27365410.69217154</v>
      </c>
      <c r="AC337" s="42">
        <f t="shared" si="82"/>
        <v>1097464.0704236201</v>
      </c>
      <c r="AD337" s="42">
        <f t="shared" si="82"/>
        <v>28245932.044703797</v>
      </c>
      <c r="AE337" s="42">
        <f t="shared" si="82"/>
        <v>25818220.843609028</v>
      </c>
      <c r="AF337" s="42">
        <f t="shared" si="82"/>
        <v>21931171.311537746</v>
      </c>
      <c r="AG337" s="42">
        <f t="shared" si="82"/>
        <v>36382486.410167515</v>
      </c>
      <c r="AH337" s="42">
        <f t="shared" si="82"/>
        <v>2624038220.5879288</v>
      </c>
      <c r="AI337" s="42">
        <f t="shared" si="82"/>
        <v>255335400.0711754</v>
      </c>
      <c r="AJ337" s="42">
        <f t="shared" si="82"/>
        <v>15813667.693923017</v>
      </c>
      <c r="AK337" s="42">
        <f t="shared" si="82"/>
        <v>21270552.526655696</v>
      </c>
      <c r="AL337" s="42">
        <f t="shared" si="82"/>
        <v>134746580.18120021</v>
      </c>
    </row>
    <row r="338" spans="4:38">
      <c r="D338" s="52">
        <f t="shared" si="73"/>
        <v>8.5</v>
      </c>
      <c r="E338" s="42">
        <f t="shared" si="80"/>
        <v>840748.6524020799</v>
      </c>
      <c r="F338" s="42">
        <f t="shared" si="80"/>
        <v>23453424.169867337</v>
      </c>
      <c r="G338" s="42">
        <f t="shared" si="80"/>
        <v>19417782.88330023</v>
      </c>
      <c r="H338" s="42">
        <f t="shared" si="80"/>
        <v>18872026.000395812</v>
      </c>
      <c r="I338" s="42">
        <f t="shared" si="80"/>
        <v>31018053.813065909</v>
      </c>
      <c r="J338" s="42">
        <f t="shared" si="80"/>
        <v>1781193653.2149496</v>
      </c>
      <c r="K338" s="42">
        <f t="shared" si="80"/>
        <v>237050939.94564849</v>
      </c>
      <c r="L338" s="42">
        <f t="shared" si="80"/>
        <v>14373071.507524461</v>
      </c>
      <c r="M338" s="42">
        <f t="shared" si="80"/>
        <v>20616833.233545698</v>
      </c>
      <c r="N338" s="42">
        <f t="shared" si="80"/>
        <v>79760448.469150677</v>
      </c>
      <c r="Q338" s="42">
        <f t="shared" si="81"/>
        <v>636587.39752359665</v>
      </c>
      <c r="R338" s="42">
        <f t="shared" si="81"/>
        <v>19980955.042233393</v>
      </c>
      <c r="S338" s="42">
        <f t="shared" si="81"/>
        <v>12222434.045415314</v>
      </c>
      <c r="T338" s="42">
        <f t="shared" si="81"/>
        <v>14658254.005363831</v>
      </c>
      <c r="U338" s="42">
        <f t="shared" si="81"/>
        <v>25516364.042090852</v>
      </c>
      <c r="V338" s="42">
        <f t="shared" si="81"/>
        <v>1012284919.9336635</v>
      </c>
      <c r="W338" s="42">
        <f t="shared" si="81"/>
        <v>216921859.29228753</v>
      </c>
      <c r="X338" s="42">
        <f t="shared" si="81"/>
        <v>12988618.629156781</v>
      </c>
      <c r="Y338" s="42">
        <f t="shared" si="81"/>
        <v>19364491.785184093</v>
      </c>
      <c r="Z338" s="42">
        <f t="shared" si="81"/>
        <v>29185943.606906265</v>
      </c>
      <c r="AC338" s="42">
        <f t="shared" si="82"/>
        <v>1044909.9072805634</v>
      </c>
      <c r="AD338" s="42">
        <f t="shared" si="82"/>
        <v>26925893.297501292</v>
      </c>
      <c r="AE338" s="42">
        <f t="shared" si="82"/>
        <v>25716122.198782753</v>
      </c>
      <c r="AF338" s="42">
        <f t="shared" si="82"/>
        <v>23085797.995427795</v>
      </c>
      <c r="AG338" s="42">
        <f t="shared" si="82"/>
        <v>36400008.602576889</v>
      </c>
      <c r="AH338" s="42">
        <f t="shared" si="82"/>
        <v>2603628168.4501781</v>
      </c>
      <c r="AI338" s="42">
        <f t="shared" si="82"/>
        <v>257180020.59900948</v>
      </c>
      <c r="AJ338" s="42">
        <f t="shared" si="82"/>
        <v>15757524.38589214</v>
      </c>
      <c r="AK338" s="42">
        <f t="shared" si="82"/>
        <v>21363482.574940108</v>
      </c>
      <c r="AL338" s="42">
        <f t="shared" si="82"/>
        <v>130334953.33139533</v>
      </c>
    </row>
    <row r="339" spans="4:38">
      <c r="D339" s="52">
        <f t="shared" si="73"/>
        <v>8.75</v>
      </c>
      <c r="E339" s="42">
        <f t="shared" si="80"/>
        <v>795352.98977414041</v>
      </c>
      <c r="F339" s="42">
        <f t="shared" si="80"/>
        <v>22383976.531824734</v>
      </c>
      <c r="G339" s="42">
        <f t="shared" si="80"/>
        <v>19596616.903291345</v>
      </c>
      <c r="H339" s="42">
        <f t="shared" si="80"/>
        <v>19624370.596152827</v>
      </c>
      <c r="I339" s="42">
        <f t="shared" si="80"/>
        <v>30822015.068620987</v>
      </c>
      <c r="J339" s="42">
        <f t="shared" si="80"/>
        <v>1778025692.8797016</v>
      </c>
      <c r="K339" s="42">
        <f t="shared" si="80"/>
        <v>239164075.94108346</v>
      </c>
      <c r="L339" s="42">
        <f t="shared" si="80"/>
        <v>14348687.488768391</v>
      </c>
      <c r="M339" s="42">
        <f t="shared" si="80"/>
        <v>20627347.85871993</v>
      </c>
      <c r="N339" s="42">
        <f t="shared" si="80"/>
        <v>78367165.148940861</v>
      </c>
      <c r="Q339" s="42">
        <f t="shared" si="81"/>
        <v>590842.49781890714</v>
      </c>
      <c r="R339" s="42">
        <f t="shared" si="81"/>
        <v>19207717.43829409</v>
      </c>
      <c r="S339" s="42">
        <f t="shared" si="81"/>
        <v>12725957.292292261</v>
      </c>
      <c r="T339" s="42">
        <f t="shared" si="81"/>
        <v>14880024.659222258</v>
      </c>
      <c r="U339" s="42">
        <f t="shared" si="81"/>
        <v>25112605.091594785</v>
      </c>
      <c r="V339" s="42">
        <f t="shared" si="81"/>
        <v>1025145483.2999753</v>
      </c>
      <c r="W339" s="42">
        <f t="shared" si="81"/>
        <v>219098552.91889793</v>
      </c>
      <c r="X339" s="42">
        <f t="shared" si="81"/>
        <v>12987973.42709971</v>
      </c>
      <c r="Y339" s="42">
        <f t="shared" si="81"/>
        <v>19315155.969870228</v>
      </c>
      <c r="Z339" s="42">
        <f t="shared" si="81"/>
        <v>31183761.192589037</v>
      </c>
      <c r="AC339" s="42">
        <f t="shared" si="82"/>
        <v>999863.48172937101</v>
      </c>
      <c r="AD339" s="42">
        <f t="shared" si="82"/>
        <v>25560235.625355374</v>
      </c>
      <c r="AE339" s="42">
        <f t="shared" si="82"/>
        <v>25628609.074645933</v>
      </c>
      <c r="AF339" s="42">
        <f t="shared" si="82"/>
        <v>24368716.53308339</v>
      </c>
      <c r="AG339" s="42">
        <f t="shared" si="82"/>
        <v>36419477.705253966</v>
      </c>
      <c r="AH339" s="42">
        <f t="shared" si="82"/>
        <v>2580950332.7415657</v>
      </c>
      <c r="AI339" s="42">
        <f t="shared" si="82"/>
        <v>259229598.96326941</v>
      </c>
      <c r="AJ339" s="42">
        <f t="shared" si="82"/>
        <v>15709401.550437097</v>
      </c>
      <c r="AK339" s="42">
        <f t="shared" si="82"/>
        <v>21466738.184145007</v>
      </c>
      <c r="AL339" s="42">
        <f t="shared" si="82"/>
        <v>125550569.10529271</v>
      </c>
    </row>
    <row r="340" spans="4:38">
      <c r="D340" s="52">
        <f t="shared" si="73"/>
        <v>9</v>
      </c>
      <c r="E340" s="42">
        <f t="shared" si="80"/>
        <v>757523.27091752121</v>
      </c>
      <c r="F340" s="42">
        <f t="shared" si="80"/>
        <v>21277321.647717282</v>
      </c>
      <c r="G340" s="42">
        <f t="shared" si="80"/>
        <v>19793334.32528159</v>
      </c>
      <c r="H340" s="42">
        <f t="shared" si="80"/>
        <v>20451949.651485544</v>
      </c>
      <c r="I340" s="42">
        <f t="shared" si="80"/>
        <v>30658649.448250238</v>
      </c>
      <c r="J340" s="42">
        <f t="shared" si="80"/>
        <v>1774540936.5109267</v>
      </c>
      <c r="K340" s="42">
        <f t="shared" si="80"/>
        <v>241488525.53606206</v>
      </c>
      <c r="L340" s="42">
        <f t="shared" si="80"/>
        <v>14328367.473138344</v>
      </c>
      <c r="M340" s="42">
        <f t="shared" si="80"/>
        <v>20638913.94641158</v>
      </c>
      <c r="N340" s="42">
        <f t="shared" si="80"/>
        <v>76885422.497471809</v>
      </c>
      <c r="Q340" s="42">
        <f t="shared" si="81"/>
        <v>552721.74806499877</v>
      </c>
      <c r="R340" s="42">
        <f t="shared" si="81"/>
        <v>18405638.678508151</v>
      </c>
      <c r="S340" s="42">
        <f t="shared" si="81"/>
        <v>13279832.863856887</v>
      </c>
      <c r="T340" s="42">
        <f t="shared" si="81"/>
        <v>15123972.378466515</v>
      </c>
      <c r="U340" s="42">
        <f t="shared" si="81"/>
        <v>24776139.299514748</v>
      </c>
      <c r="V340" s="42">
        <f t="shared" si="81"/>
        <v>1037899562.3341988</v>
      </c>
      <c r="W340" s="42">
        <f t="shared" si="81"/>
        <v>221492915.90816909</v>
      </c>
      <c r="X340" s="42">
        <f t="shared" si="81"/>
        <v>12987435.758718822</v>
      </c>
      <c r="Y340" s="42">
        <f t="shared" si="81"/>
        <v>19274042.790441994</v>
      </c>
      <c r="Z340" s="42">
        <f t="shared" si="81"/>
        <v>33353845.511460703</v>
      </c>
      <c r="AC340" s="42">
        <f t="shared" si="82"/>
        <v>962324.79377004318</v>
      </c>
      <c r="AD340" s="42">
        <f t="shared" si="82"/>
        <v>24149004.616926435</v>
      </c>
      <c r="AE340" s="42">
        <f t="shared" si="82"/>
        <v>25555681.471198581</v>
      </c>
      <c r="AF340" s="42">
        <f t="shared" si="82"/>
        <v>25779926.924504541</v>
      </c>
      <c r="AG340" s="42">
        <f t="shared" si="82"/>
        <v>36440893.718198769</v>
      </c>
      <c r="AH340" s="42">
        <f t="shared" si="82"/>
        <v>2556004713.4620905</v>
      </c>
      <c r="AI340" s="42">
        <f t="shared" si="82"/>
        <v>261484135.16395524</v>
      </c>
      <c r="AJ340" s="42">
        <f t="shared" si="82"/>
        <v>15669299.187557867</v>
      </c>
      <c r="AK340" s="42">
        <f t="shared" si="82"/>
        <v>21580319.354270421</v>
      </c>
      <c r="AL340" s="42">
        <f t="shared" si="82"/>
        <v>120416999.48348244</v>
      </c>
    </row>
    <row r="341" spans="4:38">
      <c r="D341" s="52">
        <f t="shared" si="73"/>
        <v>9.25</v>
      </c>
      <c r="E341" s="42">
        <f t="shared" si="80"/>
        <v>727259.49583222717</v>
      </c>
      <c r="F341" s="42">
        <f t="shared" si="80"/>
        <v>20134841.874507628</v>
      </c>
      <c r="G341" s="42">
        <f t="shared" si="80"/>
        <v>20007935.149270948</v>
      </c>
      <c r="H341" s="42">
        <f t="shared" si="80"/>
        <v>21354763.166393962</v>
      </c>
      <c r="I341" s="42">
        <f t="shared" si="80"/>
        <v>30527956.95195362</v>
      </c>
      <c r="J341" s="42">
        <f t="shared" si="80"/>
        <v>1770739384.1086266</v>
      </c>
      <c r="K341" s="42">
        <f t="shared" si="80"/>
        <v>244024288.73058432</v>
      </c>
      <c r="L341" s="42">
        <f t="shared" si="80"/>
        <v>14312111.460634312</v>
      </c>
      <c r="M341" s="42">
        <f t="shared" si="80"/>
        <v>20651531.496620651</v>
      </c>
      <c r="N341" s="42">
        <f t="shared" si="80"/>
        <v>75324497.536158651</v>
      </c>
      <c r="Q341" s="42">
        <f t="shared" si="81"/>
        <v>522225.14826187171</v>
      </c>
      <c r="R341" s="42">
        <f t="shared" si="81"/>
        <v>17577437.888140403</v>
      </c>
      <c r="S341" s="42">
        <f t="shared" si="81"/>
        <v>13884060.76010924</v>
      </c>
      <c r="T341" s="42">
        <f t="shared" si="81"/>
        <v>15390097.163096631</v>
      </c>
      <c r="U341" s="42">
        <f t="shared" si="81"/>
        <v>24506966.665850706</v>
      </c>
      <c r="V341" s="42">
        <f t="shared" si="81"/>
        <v>1050547157.0363317</v>
      </c>
      <c r="W341" s="42">
        <f t="shared" si="81"/>
        <v>224104948.26010132</v>
      </c>
      <c r="X341" s="42">
        <f t="shared" si="81"/>
        <v>12987005.624014106</v>
      </c>
      <c r="Y341" s="42">
        <f t="shared" si="81"/>
        <v>19241152.246899396</v>
      </c>
      <c r="Z341" s="42">
        <f t="shared" si="81"/>
        <v>35691178.62576206</v>
      </c>
      <c r="AC341" s="42">
        <f t="shared" si="82"/>
        <v>932293.84340258013</v>
      </c>
      <c r="AD341" s="42">
        <f t="shared" si="82"/>
        <v>22692245.860874906</v>
      </c>
      <c r="AE341" s="42">
        <f t="shared" si="82"/>
        <v>25497339.388440683</v>
      </c>
      <c r="AF341" s="42">
        <f t="shared" si="82"/>
        <v>27319429.169691261</v>
      </c>
      <c r="AG341" s="42">
        <f t="shared" si="82"/>
        <v>36464256.64141126</v>
      </c>
      <c r="AH341" s="42">
        <f t="shared" si="82"/>
        <v>2528791310.6117563</v>
      </c>
      <c r="AI341" s="42">
        <f t="shared" si="82"/>
        <v>263943629.20106712</v>
      </c>
      <c r="AJ341" s="42">
        <f t="shared" si="82"/>
        <v>15637217.297254473</v>
      </c>
      <c r="AK341" s="42">
        <f t="shared" si="82"/>
        <v>21704226.0853163</v>
      </c>
      <c r="AL341" s="42">
        <f t="shared" si="82"/>
        <v>114957816.44655484</v>
      </c>
    </row>
    <row r="342" spans="4:38">
      <c r="D342" s="52">
        <f t="shared" si="73"/>
        <v>9.5</v>
      </c>
      <c r="E342" s="42">
        <f t="shared" si="80"/>
        <v>704561.66451825632</v>
      </c>
      <c r="F342" s="42">
        <f t="shared" si="80"/>
        <v>18957919.569158413</v>
      </c>
      <c r="G342" s="42">
        <f t="shared" si="80"/>
        <v>20240419.375259403</v>
      </c>
      <c r="H342" s="42">
        <f t="shared" si="80"/>
        <v>22332811.140878078</v>
      </c>
      <c r="I342" s="42">
        <f t="shared" si="80"/>
        <v>30429937.579731174</v>
      </c>
      <c r="J342" s="42">
        <f t="shared" si="80"/>
        <v>1766621035.6728017</v>
      </c>
      <c r="K342" s="42">
        <f t="shared" si="80"/>
        <v>246771365.52465004</v>
      </c>
      <c r="L342" s="42">
        <f t="shared" si="80"/>
        <v>14299919.451256283</v>
      </c>
      <c r="M342" s="42">
        <f t="shared" si="80"/>
        <v>20665200.509347118</v>
      </c>
      <c r="N342" s="42">
        <f t="shared" si="80"/>
        <v>73693667.286416993</v>
      </c>
      <c r="Q342" s="42">
        <f t="shared" si="81"/>
        <v>499352.69840952696</v>
      </c>
      <c r="R342" s="42">
        <f t="shared" si="81"/>
        <v>16725834.192455661</v>
      </c>
      <c r="S342" s="42">
        <f t="shared" si="81"/>
        <v>14538640.981049292</v>
      </c>
      <c r="T342" s="42">
        <f t="shared" si="81"/>
        <v>15678399.013112605</v>
      </c>
      <c r="U342" s="42">
        <f t="shared" si="81"/>
        <v>24305087.190602664</v>
      </c>
      <c r="V342" s="42">
        <f t="shared" si="81"/>
        <v>1063088267.4063759</v>
      </c>
      <c r="W342" s="42">
        <f t="shared" si="81"/>
        <v>226934649.97469476</v>
      </c>
      <c r="X342" s="42">
        <f t="shared" si="81"/>
        <v>12986683.022985572</v>
      </c>
      <c r="Y342" s="42">
        <f t="shared" si="81"/>
        <v>19216484.339242462</v>
      </c>
      <c r="Z342" s="42">
        <f t="shared" si="81"/>
        <v>38190742.597733989</v>
      </c>
      <c r="AC342" s="42">
        <f t="shared" si="82"/>
        <v>909770.63062698429</v>
      </c>
      <c r="AD342" s="42">
        <f t="shared" si="82"/>
        <v>21190004.945861235</v>
      </c>
      <c r="AE342" s="42">
        <f t="shared" si="82"/>
        <v>25453582.826372273</v>
      </c>
      <c r="AF342" s="42">
        <f t="shared" si="82"/>
        <v>28987223.268643536</v>
      </c>
      <c r="AG342" s="42">
        <f t="shared" si="82"/>
        <v>36489566.474891469</v>
      </c>
      <c r="AH342" s="42">
        <f t="shared" si="82"/>
        <v>2499310124.1905622</v>
      </c>
      <c r="AI342" s="42">
        <f t="shared" si="82"/>
        <v>266608081.07460484</v>
      </c>
      <c r="AJ342" s="42">
        <f t="shared" si="82"/>
        <v>15613155.879526943</v>
      </c>
      <c r="AK342" s="42">
        <f t="shared" si="82"/>
        <v>21838458.377282668</v>
      </c>
      <c r="AL342" s="42">
        <f t="shared" si="82"/>
        <v>109196591.97509977</v>
      </c>
    </row>
    <row r="343" spans="4:38">
      <c r="D343" s="52">
        <f t="shared" si="73"/>
        <v>9.75</v>
      </c>
      <c r="E343" s="42">
        <f t="shared" si="80"/>
        <v>689429.77697560797</v>
      </c>
      <c r="F343" s="42">
        <f t="shared" si="80"/>
        <v>17747937.088632252</v>
      </c>
      <c r="G343" s="42">
        <f t="shared" si="80"/>
        <v>20490787.003246974</v>
      </c>
      <c r="H343" s="42">
        <f t="shared" si="80"/>
        <v>23386093.574937902</v>
      </c>
      <c r="I343" s="42">
        <f t="shared" si="80"/>
        <v>30364591.331582885</v>
      </c>
      <c r="J343" s="42">
        <f t="shared" si="80"/>
        <v>1762185891.2034521</v>
      </c>
      <c r="K343" s="42">
        <f t="shared" si="80"/>
        <v>249729755.91825894</v>
      </c>
      <c r="L343" s="42">
        <f t="shared" si="80"/>
        <v>14291791.445004243</v>
      </c>
      <c r="M343" s="42">
        <f t="shared" si="80"/>
        <v>20679920.984591044</v>
      </c>
      <c r="N343" s="42">
        <f t="shared" si="80"/>
        <v>72002208.76966247</v>
      </c>
      <c r="Q343" s="42">
        <f t="shared" si="81"/>
        <v>484104.39850796375</v>
      </c>
      <c r="R343" s="42">
        <f t="shared" si="81"/>
        <v>15853546.716718774</v>
      </c>
      <c r="S343" s="42">
        <f t="shared" si="81"/>
        <v>15243573.52667702</v>
      </c>
      <c r="T343" s="42">
        <f t="shared" si="81"/>
        <v>15988877.92851441</v>
      </c>
      <c r="U343" s="42">
        <f t="shared" si="81"/>
        <v>24170500.873770647</v>
      </c>
      <c r="V343" s="42">
        <f t="shared" si="81"/>
        <v>1075522893.4443293</v>
      </c>
      <c r="W343" s="42">
        <f t="shared" si="81"/>
        <v>229982021.0519492</v>
      </c>
      <c r="X343" s="42">
        <f t="shared" si="81"/>
        <v>12986467.955633216</v>
      </c>
      <c r="Y343" s="42">
        <f t="shared" si="81"/>
        <v>19200039.067471169</v>
      </c>
      <c r="Z343" s="42">
        <f t="shared" si="81"/>
        <v>40847519.489617333</v>
      </c>
      <c r="AC343" s="42">
        <f t="shared" si="82"/>
        <v>894755.15544325509</v>
      </c>
      <c r="AD343" s="42">
        <f t="shared" si="82"/>
        <v>19642327.460545808</v>
      </c>
      <c r="AE343" s="42">
        <f t="shared" si="82"/>
        <v>25424411.784993351</v>
      </c>
      <c r="AF343" s="42">
        <f t="shared" si="82"/>
        <v>30783309.221361361</v>
      </c>
      <c r="AG343" s="42">
        <f t="shared" si="82"/>
        <v>36516823.218639389</v>
      </c>
      <c r="AH343" s="42">
        <f t="shared" si="82"/>
        <v>2467561154.1985054</v>
      </c>
      <c r="AI343" s="42">
        <f t="shared" si="82"/>
        <v>269477490.78456867</v>
      </c>
      <c r="AJ343" s="42">
        <f t="shared" si="82"/>
        <v>15597114.934375267</v>
      </c>
      <c r="AK343" s="42">
        <f t="shared" si="82"/>
        <v>21983016.23016955</v>
      </c>
      <c r="AL343" s="42">
        <f t="shared" si="82"/>
        <v>103156898.04970765</v>
      </c>
    </row>
    <row r="344" spans="4:38">
      <c r="D344" s="52">
        <f t="shared" si="73"/>
        <v>10</v>
      </c>
      <c r="E344" s="42">
        <f t="shared" si="80"/>
        <v>681863.83320428501</v>
      </c>
      <c r="F344" s="42">
        <f t="shared" si="80"/>
        <v>16506276.789891815</v>
      </c>
      <c r="G344" s="42">
        <f t="shared" si="80"/>
        <v>20759038.033233669</v>
      </c>
      <c r="H344" s="42">
        <f t="shared" si="80"/>
        <v>24514610.46857341</v>
      </c>
      <c r="I344" s="42">
        <f t="shared" si="80"/>
        <v>30331918.207508724</v>
      </c>
      <c r="J344" s="42">
        <f t="shared" si="80"/>
        <v>1757433950.7005773</v>
      </c>
      <c r="K344" s="42">
        <f t="shared" si="80"/>
        <v>252899459.91141146</v>
      </c>
      <c r="L344" s="42">
        <f t="shared" si="80"/>
        <v>14287727.441878226</v>
      </c>
      <c r="M344" s="42">
        <f t="shared" si="80"/>
        <v>20695692.922352389</v>
      </c>
      <c r="N344" s="42">
        <f t="shared" si="80"/>
        <v>70259399.007310733</v>
      </c>
      <c r="Q344" s="42">
        <f t="shared" si="81"/>
        <v>476480.24855718203</v>
      </c>
      <c r="R344" s="42">
        <f t="shared" si="81"/>
        <v>14963294.586194579</v>
      </c>
      <c r="S344" s="42">
        <f t="shared" si="81"/>
        <v>15998858.396992447</v>
      </c>
      <c r="T344" s="42">
        <f t="shared" si="81"/>
        <v>16321533.909302074</v>
      </c>
      <c r="U344" s="42">
        <f t="shared" si="81"/>
        <v>24103207.715354647</v>
      </c>
      <c r="V344" s="42">
        <f t="shared" si="81"/>
        <v>1087851035.1501946</v>
      </c>
      <c r="W344" s="42">
        <f t="shared" si="81"/>
        <v>233247061.49186468</v>
      </c>
      <c r="X344" s="42">
        <f t="shared" si="81"/>
        <v>12986360.421957036</v>
      </c>
      <c r="Y344" s="42">
        <f t="shared" si="81"/>
        <v>19191816.431585528</v>
      </c>
      <c r="Z344" s="42">
        <f t="shared" si="81"/>
        <v>43656491.363652945</v>
      </c>
      <c r="AC344" s="42">
        <f t="shared" si="82"/>
        <v>887247.41785139055</v>
      </c>
      <c r="AD344" s="42">
        <f t="shared" si="82"/>
        <v>18049258.993589081</v>
      </c>
      <c r="AE344" s="42">
        <f t="shared" si="82"/>
        <v>25409826.26430387</v>
      </c>
      <c r="AF344" s="42">
        <f t="shared" si="82"/>
        <v>32707687.027844757</v>
      </c>
      <c r="AG344" s="42">
        <f t="shared" si="82"/>
        <v>36546026.872655012</v>
      </c>
      <c r="AH344" s="42">
        <f t="shared" si="82"/>
        <v>2433544400.6355867</v>
      </c>
      <c r="AI344" s="42">
        <f t="shared" si="82"/>
        <v>272551858.3309586</v>
      </c>
      <c r="AJ344" s="42">
        <f t="shared" si="82"/>
        <v>15589094.461799432</v>
      </c>
      <c r="AK344" s="42">
        <f t="shared" si="82"/>
        <v>22137899.643976904</v>
      </c>
      <c r="AL344" s="42">
        <f t="shared" si="82"/>
        <v>96862306.650968552</v>
      </c>
    </row>
    <row r="345" spans="4:38">
      <c r="D345" s="52">
        <f t="shared" si="73"/>
        <v>10.25</v>
      </c>
      <c r="E345" s="42">
        <f t="shared" ref="E345:N360" si="83">($D255-$D254)/8*(E254+3*((2*E254+E255)/3)+3*((E254+2*E255)/3)+E255)</f>
        <v>679972.34726145444</v>
      </c>
      <c r="F345" s="42">
        <f t="shared" si="83"/>
        <v>15877699.98058835</v>
      </c>
      <c r="G345" s="42">
        <f t="shared" si="83"/>
        <v>20897634.398726784</v>
      </c>
      <c r="H345" s="42">
        <f t="shared" si="83"/>
        <v>25097677.530285086</v>
      </c>
      <c r="I345" s="42">
        <f t="shared" si="83"/>
        <v>30323749.926490165</v>
      </c>
      <c r="J345" s="42">
        <f t="shared" si="83"/>
        <v>1754978781.4407587</v>
      </c>
      <c r="K345" s="42">
        <f t="shared" si="83"/>
        <v>254537140.30787379</v>
      </c>
      <c r="L345" s="42">
        <f t="shared" si="83"/>
        <v>14286711.441096731</v>
      </c>
      <c r="M345" s="42">
        <f t="shared" si="83"/>
        <v>20703841.756862398</v>
      </c>
      <c r="N345" s="42">
        <f t="shared" si="83"/>
        <v>69376315.942412451</v>
      </c>
      <c r="Q345" s="42">
        <f t="shared" ref="Q345:Z360" si="84">($D255-$D254)/8*(Q254+3*((2*Q254+Q255)/3)+3*((Q254+2*Q255)/3)+Q255)</f>
        <v>474574.21106948663</v>
      </c>
      <c r="R345" s="42">
        <f t="shared" si="84"/>
        <v>14514017.247893754</v>
      </c>
      <c r="S345" s="42">
        <f t="shared" si="84"/>
        <v>16389088.913322078</v>
      </c>
      <c r="T345" s="42">
        <f t="shared" si="84"/>
        <v>16493406.166042384</v>
      </c>
      <c r="U345" s="42">
        <f t="shared" si="84"/>
        <v>24086384.425750647</v>
      </c>
      <c r="V345" s="42">
        <f t="shared" si="84"/>
        <v>1093988484.9201057</v>
      </c>
      <c r="W345" s="42">
        <f t="shared" si="84"/>
        <v>234933999.05248767</v>
      </c>
      <c r="X345" s="42">
        <f t="shared" si="84"/>
        <v>12986333.538537992</v>
      </c>
      <c r="Y345" s="42">
        <f t="shared" si="84"/>
        <v>19189760.772614136</v>
      </c>
      <c r="Z345" s="42">
        <f t="shared" si="84"/>
        <v>45098398.803988904</v>
      </c>
      <c r="AC345" s="42">
        <f t="shared" ref="AC345:AL360" si="85">($D255-$D254)/8*(AC254+3*((2*AC254+AC255)/3)+3*((AC254+2*AC255)/3)+AC255)</f>
        <v>885370.48345342372</v>
      </c>
      <c r="AD345" s="42">
        <f t="shared" si="85"/>
        <v>17241382.713282943</v>
      </c>
      <c r="AE345" s="42">
        <f t="shared" si="85"/>
        <v>25406179.884131484</v>
      </c>
      <c r="AF345" s="42">
        <f t="shared" si="85"/>
        <v>33701948.894527838</v>
      </c>
      <c r="AG345" s="42">
        <f t="shared" si="85"/>
        <v>36561115.42722974</v>
      </c>
      <c r="AH345" s="42">
        <f t="shared" si="85"/>
        <v>2415969077.9614124</v>
      </c>
      <c r="AI345" s="42">
        <f t="shared" si="85"/>
        <v>274140281.56326002</v>
      </c>
      <c r="AJ345" s="42">
        <f t="shared" si="85"/>
        <v>15587089.343655467</v>
      </c>
      <c r="AK345" s="42">
        <f t="shared" si="85"/>
        <v>22217922.741110709</v>
      </c>
      <c r="AL345" s="42">
        <f t="shared" si="85"/>
        <v>93654233.080835998</v>
      </c>
    </row>
    <row r="346" spans="4:38">
      <c r="D346" s="52">
        <f t="shared" si="73"/>
        <v>10.5</v>
      </c>
      <c r="E346" s="42">
        <f t="shared" si="83"/>
        <v>674102.4867937183</v>
      </c>
      <c r="F346" s="42">
        <f t="shared" si="83"/>
        <v>15740635.754653301</v>
      </c>
      <c r="G346" s="42">
        <f t="shared" si="83"/>
        <v>20717235.594980836</v>
      </c>
      <c r="H346" s="42">
        <f t="shared" si="83"/>
        <v>24881021.859270915</v>
      </c>
      <c r="I346" s="42">
        <f t="shared" si="83"/>
        <v>30061980.191818025</v>
      </c>
      <c r="J346" s="42">
        <f t="shared" si="83"/>
        <v>1739828929.2263513</v>
      </c>
      <c r="K346" s="42">
        <f t="shared" si="83"/>
        <v>252339848.75111982</v>
      </c>
      <c r="L346" s="42">
        <f t="shared" si="83"/>
        <v>14163381.421810223</v>
      </c>
      <c r="M346" s="42">
        <f t="shared" si="83"/>
        <v>20525115.867863648</v>
      </c>
      <c r="N346" s="42">
        <f t="shared" si="83"/>
        <v>68777424.978702486</v>
      </c>
      <c r="Q346" s="42">
        <f t="shared" si="84"/>
        <v>470477.44976473204</v>
      </c>
      <c r="R346" s="42">
        <f t="shared" si="84"/>
        <v>14388725.011504188</v>
      </c>
      <c r="S346" s="42">
        <f t="shared" si="84"/>
        <v>16247610.1230419</v>
      </c>
      <c r="T346" s="42">
        <f t="shared" si="84"/>
        <v>16351026.857203899</v>
      </c>
      <c r="U346" s="42">
        <f t="shared" si="84"/>
        <v>23878458.741241828</v>
      </c>
      <c r="V346" s="42">
        <f t="shared" si="84"/>
        <v>1084544630.6433053</v>
      </c>
      <c r="W346" s="42">
        <f t="shared" si="84"/>
        <v>232905931.58898073</v>
      </c>
      <c r="X346" s="42">
        <f t="shared" si="84"/>
        <v>12874229.029927157</v>
      </c>
      <c r="Y346" s="42">
        <f t="shared" si="84"/>
        <v>19024105.185886037</v>
      </c>
      <c r="Z346" s="42">
        <f t="shared" si="84"/>
        <v>44709086.930698939</v>
      </c>
      <c r="AC346" s="42">
        <f t="shared" si="85"/>
        <v>877727.52382270596</v>
      </c>
      <c r="AD346" s="42">
        <f t="shared" si="85"/>
        <v>17092546.49780241</v>
      </c>
      <c r="AE346" s="42">
        <f t="shared" si="85"/>
        <v>25186861.066919766</v>
      </c>
      <c r="AF346" s="42">
        <f t="shared" si="85"/>
        <v>33411016.861337982</v>
      </c>
      <c r="AG346" s="42">
        <f t="shared" si="85"/>
        <v>36245501.642394282</v>
      </c>
      <c r="AH346" s="42">
        <f t="shared" si="85"/>
        <v>2395113227.8093972</v>
      </c>
      <c r="AI346" s="42">
        <f t="shared" si="85"/>
        <v>271773765.91325891</v>
      </c>
      <c r="AJ346" s="42">
        <f t="shared" si="85"/>
        <v>15452533.813693285</v>
      </c>
      <c r="AK346" s="42">
        <f t="shared" si="85"/>
        <v>22026126.549841311</v>
      </c>
      <c r="AL346" s="42">
        <f t="shared" si="85"/>
        <v>92845763.026706025</v>
      </c>
    </row>
    <row r="347" spans="4:38">
      <c r="D347" s="52">
        <f t="shared" si="73"/>
        <v>10.75</v>
      </c>
      <c r="E347" s="42">
        <f t="shared" si="83"/>
        <v>662464.10898506409</v>
      </c>
      <c r="F347" s="42">
        <f t="shared" si="83"/>
        <v>15468873.716313388</v>
      </c>
      <c r="G347" s="42">
        <f t="shared" si="83"/>
        <v>20359552.572400525</v>
      </c>
      <c r="H347" s="42">
        <f t="shared" si="83"/>
        <v>24451451.07688009</v>
      </c>
      <c r="I347" s="42">
        <f t="shared" si="83"/>
        <v>29542960.176311508</v>
      </c>
      <c r="J347" s="42">
        <f t="shared" si="83"/>
        <v>1709790786.9594784</v>
      </c>
      <c r="K347" s="42">
        <f t="shared" si="83"/>
        <v>247983201.87103957</v>
      </c>
      <c r="L347" s="42">
        <f t="shared" si="83"/>
        <v>13918850.675722729</v>
      </c>
      <c r="M347" s="42">
        <f t="shared" si="83"/>
        <v>20170749.79190864</v>
      </c>
      <c r="N347" s="42">
        <f t="shared" si="83"/>
        <v>67589982.902326554</v>
      </c>
      <c r="Q347" s="42">
        <f t="shared" si="84"/>
        <v>462354.65772926871</v>
      </c>
      <c r="R347" s="42">
        <f t="shared" si="84"/>
        <v>14140303.708884127</v>
      </c>
      <c r="S347" s="42">
        <f t="shared" si="84"/>
        <v>15967095.173454508</v>
      </c>
      <c r="T347" s="42">
        <f t="shared" si="84"/>
        <v>16068726.417950623</v>
      </c>
      <c r="U347" s="42">
        <f t="shared" si="84"/>
        <v>23466197.208665736</v>
      </c>
      <c r="V347" s="42">
        <f t="shared" si="84"/>
        <v>1065819970.2110159</v>
      </c>
      <c r="W347" s="42">
        <f t="shared" si="84"/>
        <v>228884811.241833</v>
      </c>
      <c r="X347" s="42">
        <f t="shared" si="84"/>
        <v>12651955.496776277</v>
      </c>
      <c r="Y347" s="42">
        <f t="shared" si="84"/>
        <v>18695654.055735148</v>
      </c>
      <c r="Z347" s="42">
        <f t="shared" si="84"/>
        <v>43937184.652672373</v>
      </c>
      <c r="AC347" s="42">
        <f t="shared" si="85"/>
        <v>862573.56024086103</v>
      </c>
      <c r="AD347" s="42">
        <f t="shared" si="85"/>
        <v>16797443.723742649</v>
      </c>
      <c r="AE347" s="42">
        <f t="shared" si="85"/>
        <v>24752009.971346527</v>
      </c>
      <c r="AF347" s="42">
        <f t="shared" si="85"/>
        <v>32834175.735809606</v>
      </c>
      <c r="AG347" s="42">
        <f t="shared" si="85"/>
        <v>35619723.143957339</v>
      </c>
      <c r="AH347" s="42">
        <f t="shared" si="85"/>
        <v>2353761603.7079406</v>
      </c>
      <c r="AI347" s="42">
        <f t="shared" si="85"/>
        <v>267081592.50024617</v>
      </c>
      <c r="AJ347" s="42">
        <f t="shared" si="85"/>
        <v>15185745.854669183</v>
      </c>
      <c r="AK347" s="42">
        <f t="shared" si="85"/>
        <v>21645845.528082188</v>
      </c>
      <c r="AL347" s="42">
        <f t="shared" si="85"/>
        <v>91242781.151980713</v>
      </c>
    </row>
    <row r="348" spans="4:38">
      <c r="D348" s="52">
        <f t="shared" si="73"/>
        <v>11</v>
      </c>
      <c r="E348" s="42">
        <f t="shared" si="83"/>
        <v>651026.66774120613</v>
      </c>
      <c r="F348" s="42">
        <f t="shared" si="83"/>
        <v>15201803.64890996</v>
      </c>
      <c r="G348" s="42">
        <f t="shared" si="83"/>
        <v>20008044.946342371</v>
      </c>
      <c r="H348" s="42">
        <f t="shared" si="83"/>
        <v>24029296.833011176</v>
      </c>
      <c r="I348" s="42">
        <f t="shared" si="83"/>
        <v>29032901.040120907</v>
      </c>
      <c r="J348" s="42">
        <f t="shared" si="83"/>
        <v>1680271253.146395</v>
      </c>
      <c r="K348" s="42">
        <f t="shared" si="83"/>
        <v>243701772.48883623</v>
      </c>
      <c r="L348" s="42">
        <f t="shared" si="83"/>
        <v>13678541.752376663</v>
      </c>
      <c r="M348" s="42">
        <f t="shared" si="83"/>
        <v>19822501.845400315</v>
      </c>
      <c r="N348" s="42">
        <f t="shared" si="83"/>
        <v>66423042.010535307</v>
      </c>
      <c r="Q348" s="42">
        <f t="shared" si="84"/>
        <v>454372.10567870655</v>
      </c>
      <c r="R348" s="42">
        <f t="shared" si="84"/>
        <v>13896171.399454644</v>
      </c>
      <c r="S348" s="42">
        <f t="shared" si="84"/>
        <v>15691423.313795177</v>
      </c>
      <c r="T348" s="42">
        <f t="shared" si="84"/>
        <v>15791299.895100186</v>
      </c>
      <c r="U348" s="42">
        <f t="shared" si="84"/>
        <v>23061053.370455246</v>
      </c>
      <c r="V348" s="42">
        <f t="shared" si="84"/>
        <v>1047418590.9959288</v>
      </c>
      <c r="W348" s="42">
        <f t="shared" si="84"/>
        <v>224933115.52778035</v>
      </c>
      <c r="X348" s="42">
        <f t="shared" si="84"/>
        <v>12433519.515639149</v>
      </c>
      <c r="Y348" s="42">
        <f t="shared" si="84"/>
        <v>18372873.633554138</v>
      </c>
      <c r="Z348" s="42">
        <f t="shared" si="84"/>
        <v>43178609.265614226</v>
      </c>
      <c r="AC348" s="42">
        <f t="shared" si="85"/>
        <v>847681.22980370733</v>
      </c>
      <c r="AD348" s="42">
        <f t="shared" si="85"/>
        <v>16507435.898365274</v>
      </c>
      <c r="AE348" s="42">
        <f t="shared" si="85"/>
        <v>24324666.578889549</v>
      </c>
      <c r="AF348" s="42">
        <f t="shared" si="85"/>
        <v>32267293.770922218</v>
      </c>
      <c r="AG348" s="42">
        <f t="shared" si="85"/>
        <v>35004748.709786616</v>
      </c>
      <c r="AH348" s="42">
        <f t="shared" si="85"/>
        <v>2313123915.2968607</v>
      </c>
      <c r="AI348" s="42">
        <f t="shared" si="85"/>
        <v>262470429.44989219</v>
      </c>
      <c r="AJ348" s="42">
        <f t="shared" si="85"/>
        <v>14923563.98911418</v>
      </c>
      <c r="AK348" s="42">
        <f t="shared" si="85"/>
        <v>21272130.057246551</v>
      </c>
      <c r="AL348" s="42">
        <f t="shared" si="85"/>
        <v>89667474.755456373</v>
      </c>
    </row>
    <row r="349" spans="4:38">
      <c r="D349" s="52">
        <f t="shared" si="73"/>
        <v>12</v>
      </c>
      <c r="E349" s="42">
        <f t="shared" si="83"/>
        <v>2494576.1409317637</v>
      </c>
      <c r="F349" s="42">
        <f t="shared" si="83"/>
        <v>58249621.038219661</v>
      </c>
      <c r="G349" s="42">
        <f t="shared" si="83"/>
        <v>76665970.87798053</v>
      </c>
      <c r="H349" s="42">
        <f t="shared" si="83"/>
        <v>92074431.867705241</v>
      </c>
      <c r="I349" s="42">
        <f t="shared" si="83"/>
        <v>111247028.46352318</v>
      </c>
      <c r="J349" s="42">
        <f t="shared" si="83"/>
        <v>6438391522.3250542</v>
      </c>
      <c r="K349" s="42">
        <f t="shared" si="83"/>
        <v>933806028.65733123</v>
      </c>
      <c r="L349" s="42">
        <f t="shared" si="83"/>
        <v>52412851.253248356</v>
      </c>
      <c r="M349" s="42">
        <f t="shared" si="83"/>
        <v>75955014.759500086</v>
      </c>
      <c r="N349" s="42">
        <f t="shared" si="83"/>
        <v>254516971.45140141</v>
      </c>
      <c r="Q349" s="42">
        <f t="shared" si="84"/>
        <v>1741043.600969044</v>
      </c>
      <c r="R349" s="42">
        <f t="shared" si="84"/>
        <v>53246755.2268655</v>
      </c>
      <c r="S349" s="42">
        <f t="shared" si="84"/>
        <v>60125724.729012258</v>
      </c>
      <c r="T349" s="42">
        <f t="shared" si="84"/>
        <v>60508427.541518763</v>
      </c>
      <c r="U349" s="42">
        <f t="shared" si="84"/>
        <v>88364357.979817554</v>
      </c>
      <c r="V349" s="42">
        <f t="shared" si="84"/>
        <v>4013453758.7106428</v>
      </c>
      <c r="W349" s="42">
        <f t="shared" si="84"/>
        <v>861889091.65254116</v>
      </c>
      <c r="X349" s="42">
        <f t="shared" si="84"/>
        <v>47642228.296325937</v>
      </c>
      <c r="Y349" s="42">
        <f t="shared" si="84"/>
        <v>70400391.378187925</v>
      </c>
      <c r="Z349" s="42">
        <f t="shared" si="84"/>
        <v>165449948.22767204</v>
      </c>
      <c r="AC349" s="42">
        <f t="shared" si="85"/>
        <v>3248108.6808944889</v>
      </c>
      <c r="AD349" s="42">
        <f t="shared" si="85"/>
        <v>63252486.849573806</v>
      </c>
      <c r="AE349" s="42">
        <f t="shared" si="85"/>
        <v>93206217.02694878</v>
      </c>
      <c r="AF349" s="42">
        <f t="shared" si="85"/>
        <v>123640436.19389193</v>
      </c>
      <c r="AG349" s="42">
        <f t="shared" si="85"/>
        <v>134129698.94722895</v>
      </c>
      <c r="AH349" s="42">
        <f t="shared" si="85"/>
        <v>8863329285.9394665</v>
      </c>
      <c r="AI349" s="42">
        <f t="shared" si="85"/>
        <v>1005722965.6621219</v>
      </c>
      <c r="AJ349" s="42">
        <f t="shared" si="85"/>
        <v>57183474.210170783</v>
      </c>
      <c r="AK349" s="42">
        <f t="shared" si="85"/>
        <v>81509638.140812472</v>
      </c>
      <c r="AL349" s="42">
        <f t="shared" si="85"/>
        <v>343583994.67513078</v>
      </c>
    </row>
    <row r="350" spans="4:38">
      <c r="D350" s="52">
        <f t="shared" si="73"/>
        <v>13</v>
      </c>
      <c r="E350" s="42">
        <f t="shared" si="83"/>
        <v>2326711.1081335694</v>
      </c>
      <c r="F350" s="42">
        <f t="shared" si="83"/>
        <v>54329887.186195061</v>
      </c>
      <c r="G350" s="42">
        <f t="shared" si="83"/>
        <v>71506963.900895178</v>
      </c>
      <c r="H350" s="42">
        <f t="shared" si="83"/>
        <v>85878558.640290216</v>
      </c>
      <c r="I350" s="42">
        <f t="shared" si="83"/>
        <v>103760992.74975426</v>
      </c>
      <c r="J350" s="42">
        <f t="shared" si="83"/>
        <v>6005139240.9739542</v>
      </c>
      <c r="K350" s="42">
        <f t="shared" si="83"/>
        <v>870968347.71600544</v>
      </c>
      <c r="L350" s="42">
        <f t="shared" si="83"/>
        <v>48885885.3489777</v>
      </c>
      <c r="M350" s="42">
        <f t="shared" si="83"/>
        <v>70843849.445849493</v>
      </c>
      <c r="N350" s="42">
        <f t="shared" si="83"/>
        <v>237390013.86556149</v>
      </c>
      <c r="Q350" s="42">
        <f t="shared" si="84"/>
        <v>1623885.2844180844</v>
      </c>
      <c r="R350" s="42">
        <f t="shared" si="84"/>
        <v>49663674.251346916</v>
      </c>
      <c r="S350" s="42">
        <f t="shared" si="84"/>
        <v>56079744.096053526</v>
      </c>
      <c r="T350" s="42">
        <f t="shared" si="84"/>
        <v>56436694.068580836</v>
      </c>
      <c r="U350" s="42">
        <f t="shared" si="84"/>
        <v>82418143.066957459</v>
      </c>
      <c r="V350" s="42">
        <f t="shared" si="84"/>
        <v>3743380404.0491362</v>
      </c>
      <c r="W350" s="42">
        <f t="shared" si="84"/>
        <v>803890845.67211604</v>
      </c>
      <c r="X350" s="42">
        <f t="shared" si="84"/>
        <v>44436287.180992968</v>
      </c>
      <c r="Y350" s="42">
        <f t="shared" si="84"/>
        <v>65663007.814785808</v>
      </c>
      <c r="Z350" s="42">
        <f t="shared" si="84"/>
        <v>154316489.30854523</v>
      </c>
      <c r="AC350" s="42">
        <f t="shared" si="85"/>
        <v>3029536.9318490596</v>
      </c>
      <c r="AD350" s="42">
        <f t="shared" si="85"/>
        <v>58996100.12104319</v>
      </c>
      <c r="AE350" s="42">
        <f t="shared" si="85"/>
        <v>86934183.705736831</v>
      </c>
      <c r="AF350" s="42">
        <f t="shared" si="85"/>
        <v>115320423.21199974</v>
      </c>
      <c r="AG350" s="42">
        <f t="shared" si="85"/>
        <v>125103842.43255125</v>
      </c>
      <c r="AH350" s="42">
        <f t="shared" si="85"/>
        <v>8266898077.8987722</v>
      </c>
      <c r="AI350" s="42">
        <f t="shared" si="85"/>
        <v>938045849.75989485</v>
      </c>
      <c r="AJ350" s="42">
        <f t="shared" si="85"/>
        <v>53335483.516962439</v>
      </c>
      <c r="AK350" s="42">
        <f t="shared" si="85"/>
        <v>76024691.076913357</v>
      </c>
      <c r="AL350" s="42">
        <f t="shared" si="85"/>
        <v>320463538.4225778</v>
      </c>
    </row>
    <row r="351" spans="4:38">
      <c r="D351" s="52">
        <f t="shared" si="73"/>
        <v>14</v>
      </c>
      <c r="E351" s="42">
        <f t="shared" si="83"/>
        <v>2170142.0501400619</v>
      </c>
      <c r="F351" s="42">
        <f t="shared" si="83"/>
        <v>50673920.088303082</v>
      </c>
      <c r="G351" s="42">
        <f t="shared" si="83"/>
        <v>66695116.852586746</v>
      </c>
      <c r="H351" s="42">
        <f t="shared" si="83"/>
        <v>80099618.151654974</v>
      </c>
      <c r="I351" s="42">
        <f t="shared" si="83"/>
        <v>96778707.396618098</v>
      </c>
      <c r="J351" s="42">
        <f t="shared" si="83"/>
        <v>5601041374.7659922</v>
      </c>
      <c r="K351" s="42">
        <f t="shared" si="83"/>
        <v>812359140.38151741</v>
      </c>
      <c r="L351" s="42">
        <f t="shared" si="83"/>
        <v>45596256.055718377</v>
      </c>
      <c r="M351" s="42">
        <f t="shared" si="83"/>
        <v>66076624.699469939</v>
      </c>
      <c r="N351" s="42">
        <f t="shared" si="83"/>
        <v>221415563.61341485</v>
      </c>
      <c r="Q351" s="42">
        <f t="shared" si="84"/>
        <v>1514610.7860147087</v>
      </c>
      <c r="R351" s="42">
        <f t="shared" si="84"/>
        <v>46321705.982554257</v>
      </c>
      <c r="S351" s="42">
        <f t="shared" si="84"/>
        <v>52306025.616375379</v>
      </c>
      <c r="T351" s="42">
        <f t="shared" si="84"/>
        <v>52638955.709187485</v>
      </c>
      <c r="U351" s="42">
        <f t="shared" si="84"/>
        <v>76872060.884060651</v>
      </c>
      <c r="V351" s="42">
        <f t="shared" si="84"/>
        <v>3491480827.2067485</v>
      </c>
      <c r="W351" s="42">
        <f t="shared" si="84"/>
        <v>749795418.01180255</v>
      </c>
      <c r="X351" s="42">
        <f t="shared" si="84"/>
        <v>41446080.274628013</v>
      </c>
      <c r="Y351" s="42">
        <f t="shared" si="84"/>
        <v>61244412.294851102</v>
      </c>
      <c r="Z351" s="42">
        <f t="shared" si="84"/>
        <v>143932223.17449751</v>
      </c>
      <c r="AC351" s="42">
        <f t="shared" si="85"/>
        <v>2825673.3142654193</v>
      </c>
      <c r="AD351" s="42">
        <f t="shared" si="85"/>
        <v>55026134.194051921</v>
      </c>
      <c r="AE351" s="42">
        <f t="shared" si="85"/>
        <v>81084208.08879815</v>
      </c>
      <c r="AF351" s="42">
        <f t="shared" si="85"/>
        <v>107560280.59412263</v>
      </c>
      <c r="AG351" s="42">
        <f t="shared" si="85"/>
        <v>116685353.90917575</v>
      </c>
      <c r="AH351" s="42">
        <f t="shared" si="85"/>
        <v>7710601922.3252363</v>
      </c>
      <c r="AI351" s="42">
        <f t="shared" si="85"/>
        <v>874922862.75123239</v>
      </c>
      <c r="AJ351" s="42">
        <f t="shared" si="85"/>
        <v>49746431.836808741</v>
      </c>
      <c r="AK351" s="42">
        <f t="shared" si="85"/>
        <v>70908837.104088992</v>
      </c>
      <c r="AL351" s="42">
        <f t="shared" si="85"/>
        <v>298898904.05233222</v>
      </c>
    </row>
    <row r="352" spans="4:38">
      <c r="D352" s="52">
        <f t="shared" si="73"/>
        <v>15</v>
      </c>
      <c r="E352" s="42">
        <f t="shared" si="83"/>
        <v>2024108.8381462062</v>
      </c>
      <c r="F352" s="42">
        <f t="shared" si="83"/>
        <v>47263970.350525655</v>
      </c>
      <c r="G352" s="42">
        <f t="shared" si="83"/>
        <v>62207068.64502348</v>
      </c>
      <c r="H352" s="42">
        <f t="shared" si="83"/>
        <v>74709554.161414072</v>
      </c>
      <c r="I352" s="42">
        <f t="shared" si="83"/>
        <v>90266274.031793207</v>
      </c>
      <c r="J352" s="42">
        <f t="shared" si="83"/>
        <v>5224136064.6206188</v>
      </c>
      <c r="K352" s="42">
        <f t="shared" si="83"/>
        <v>757693864.18228245</v>
      </c>
      <c r="L352" s="42">
        <f t="shared" si="83"/>
        <v>42527992.516803436</v>
      </c>
      <c r="M352" s="42">
        <f t="shared" si="83"/>
        <v>61630196.069623627</v>
      </c>
      <c r="N352" s="42">
        <f t="shared" si="83"/>
        <v>206516066.16447595</v>
      </c>
      <c r="Q352" s="42">
        <f t="shared" si="84"/>
        <v>1412689.5878203367</v>
      </c>
      <c r="R352" s="42">
        <f t="shared" si="84"/>
        <v>43204625.462764867</v>
      </c>
      <c r="S352" s="42">
        <f t="shared" si="84"/>
        <v>48786248.22350876</v>
      </c>
      <c r="T352" s="42">
        <f t="shared" si="84"/>
        <v>49096774.782497071</v>
      </c>
      <c r="U352" s="42">
        <f t="shared" si="84"/>
        <v>71699185.697036803</v>
      </c>
      <c r="V352" s="42">
        <f t="shared" si="84"/>
        <v>3256532078.2163033</v>
      </c>
      <c r="W352" s="42">
        <f t="shared" si="84"/>
        <v>699340180.19754434</v>
      </c>
      <c r="X352" s="42">
        <f t="shared" si="84"/>
        <v>38657090.389533401</v>
      </c>
      <c r="Y352" s="42">
        <f t="shared" si="84"/>
        <v>57123152.931430221</v>
      </c>
      <c r="Z352" s="42">
        <f t="shared" si="84"/>
        <v>134246735.14009359</v>
      </c>
      <c r="AC352" s="42">
        <f t="shared" si="85"/>
        <v>2635528.0884720804</v>
      </c>
      <c r="AD352" s="42">
        <f t="shared" si="85"/>
        <v>51323315.238286458</v>
      </c>
      <c r="AE352" s="42">
        <f t="shared" si="85"/>
        <v>75627889.06653823</v>
      </c>
      <c r="AF352" s="42">
        <f t="shared" si="85"/>
        <v>100322333.54033121</v>
      </c>
      <c r="AG352" s="42">
        <f t="shared" si="85"/>
        <v>108833362.36654979</v>
      </c>
      <c r="AH352" s="42">
        <f t="shared" si="85"/>
        <v>7191740051.0249319</v>
      </c>
      <c r="AI352" s="42">
        <f t="shared" si="85"/>
        <v>816047548.16702092</v>
      </c>
      <c r="AJ352" s="42">
        <f t="shared" si="85"/>
        <v>46398894.644073479</v>
      </c>
      <c r="AK352" s="42">
        <f t="shared" si="85"/>
        <v>66137239.207817227</v>
      </c>
      <c r="AL352" s="42">
        <f t="shared" si="85"/>
        <v>278785397.18885839</v>
      </c>
    </row>
    <row r="353" spans="4:38">
      <c r="D353" s="52">
        <f t="shared" si="73"/>
        <v>16</v>
      </c>
      <c r="E353" s="42">
        <f t="shared" si="83"/>
        <v>1887902.4939391233</v>
      </c>
      <c r="F353" s="42">
        <f t="shared" si="83"/>
        <v>44083482.971174538</v>
      </c>
      <c r="G353" s="42">
        <f t="shared" si="83"/>
        <v>58021030.204651013</v>
      </c>
      <c r="H353" s="42">
        <f t="shared" si="83"/>
        <v>69682198.389880076</v>
      </c>
      <c r="I353" s="42">
        <f t="shared" si="83"/>
        <v>84192075.372433767</v>
      </c>
      <c r="J353" s="42">
        <f t="shared" si="83"/>
        <v>4872593468.8904209</v>
      </c>
      <c r="K353" s="42">
        <f t="shared" si="83"/>
        <v>706707124.08043802</v>
      </c>
      <c r="L353" s="42">
        <f t="shared" si="83"/>
        <v>39666198.586549595</v>
      </c>
      <c r="M353" s="42">
        <f t="shared" si="83"/>
        <v>57482976.54209207</v>
      </c>
      <c r="N353" s="42">
        <f t="shared" si="83"/>
        <v>192619185.78819478</v>
      </c>
      <c r="Q353" s="42">
        <f t="shared" si="84"/>
        <v>1317626.8715127264</v>
      </c>
      <c r="R353" s="42">
        <f t="shared" si="84"/>
        <v>40297299.544209495</v>
      </c>
      <c r="S353" s="42">
        <f t="shared" si="84"/>
        <v>45503323.712300517</v>
      </c>
      <c r="T353" s="42">
        <f t="shared" si="84"/>
        <v>45792954.316198908</v>
      </c>
      <c r="U353" s="42">
        <f t="shared" si="84"/>
        <v>66874403.658457145</v>
      </c>
      <c r="V353" s="42">
        <f t="shared" si="84"/>
        <v>3037393501.8672299</v>
      </c>
      <c r="W353" s="42">
        <f t="shared" si="84"/>
        <v>652280176.5521524</v>
      </c>
      <c r="X353" s="42">
        <f t="shared" si="84"/>
        <v>36055777.228693984</v>
      </c>
      <c r="Y353" s="42">
        <f t="shared" si="84"/>
        <v>53279221.378076561</v>
      </c>
      <c r="Z353" s="42">
        <f t="shared" si="84"/>
        <v>125213003.02521612</v>
      </c>
      <c r="AC353" s="42">
        <f t="shared" si="85"/>
        <v>2458178.116365524</v>
      </c>
      <c r="AD353" s="42">
        <f t="shared" si="85"/>
        <v>47869666.398139589</v>
      </c>
      <c r="AE353" s="42">
        <f t="shared" si="85"/>
        <v>70538736.697001487</v>
      </c>
      <c r="AF353" s="42">
        <f t="shared" si="85"/>
        <v>93571442.463561401</v>
      </c>
      <c r="AG353" s="42">
        <f t="shared" si="85"/>
        <v>101509747.08641055</v>
      </c>
      <c r="AH353" s="42">
        <f t="shared" si="85"/>
        <v>6707793435.9136086</v>
      </c>
      <c r="AI353" s="42">
        <f t="shared" si="85"/>
        <v>761134071.608724</v>
      </c>
      <c r="AJ353" s="42">
        <f t="shared" si="85"/>
        <v>43276619.944405206</v>
      </c>
      <c r="AK353" s="42">
        <f t="shared" si="85"/>
        <v>61686731.706107751</v>
      </c>
      <c r="AL353" s="42">
        <f t="shared" si="85"/>
        <v>260025368.55117339</v>
      </c>
    </row>
    <row r="354" spans="4:38">
      <c r="D354" s="52">
        <f t="shared" si="73"/>
        <v>17</v>
      </c>
      <c r="E354" s="42">
        <f t="shared" si="83"/>
        <v>1760861.7478721333</v>
      </c>
      <c r="F354" s="42">
        <f t="shared" si="83"/>
        <v>41117016.967835464</v>
      </c>
      <c r="G354" s="42">
        <f t="shared" si="83"/>
        <v>54116678.688384674</v>
      </c>
      <c r="H354" s="42">
        <f t="shared" si="83"/>
        <v>64993143.473400995</v>
      </c>
      <c r="I354" s="42">
        <f t="shared" si="83"/>
        <v>78526621.726082921</v>
      </c>
      <c r="J354" s="42">
        <f t="shared" si="83"/>
        <v>4544706879.6432199</v>
      </c>
      <c r="K354" s="42">
        <f t="shared" si="83"/>
        <v>659151384.00261891</v>
      </c>
      <c r="L354" s="42">
        <f t="shared" si="83"/>
        <v>36996980.510799155</v>
      </c>
      <c r="M354" s="42">
        <f t="shared" si="83"/>
        <v>53614831.736148439</v>
      </c>
      <c r="N354" s="42">
        <f t="shared" si="83"/>
        <v>179657454.37043998</v>
      </c>
      <c r="Q354" s="42">
        <f t="shared" si="84"/>
        <v>1228961.1160871771</v>
      </c>
      <c r="R354" s="42">
        <f t="shared" si="84"/>
        <v>37585613.418990351</v>
      </c>
      <c r="S354" s="42">
        <f t="shared" si="84"/>
        <v>42441313.777202241</v>
      </c>
      <c r="T354" s="42">
        <f t="shared" si="84"/>
        <v>42711454.556747302</v>
      </c>
      <c r="U354" s="42">
        <f t="shared" si="84"/>
        <v>62374290.882066384</v>
      </c>
      <c r="V354" s="42">
        <f t="shared" si="84"/>
        <v>2833001199.9263005</v>
      </c>
      <c r="W354" s="42">
        <f t="shared" si="84"/>
        <v>608386934.95735335</v>
      </c>
      <c r="X354" s="42">
        <f t="shared" si="84"/>
        <v>33629511.648843452</v>
      </c>
      <c r="Y354" s="42">
        <f t="shared" si="84"/>
        <v>49693955.690113857</v>
      </c>
      <c r="Z354" s="42">
        <f t="shared" si="84"/>
        <v>116787168.86657727</v>
      </c>
      <c r="AC354" s="42">
        <f t="shared" si="85"/>
        <v>2292762.379657093</v>
      </c>
      <c r="AD354" s="42">
        <f t="shared" si="85"/>
        <v>44648420.516680583</v>
      </c>
      <c r="AE354" s="42">
        <f t="shared" si="85"/>
        <v>65792043.599567086</v>
      </c>
      <c r="AF354" s="42">
        <f t="shared" si="85"/>
        <v>87274832.390054837</v>
      </c>
      <c r="AG354" s="42">
        <f t="shared" si="85"/>
        <v>94678952.570099622</v>
      </c>
      <c r="AH354" s="42">
        <f t="shared" si="85"/>
        <v>6256412559.3601389</v>
      </c>
      <c r="AI354" s="42">
        <f t="shared" si="85"/>
        <v>709915833.04788423</v>
      </c>
      <c r="AJ354" s="42">
        <f t="shared" si="85"/>
        <v>40364449.372754857</v>
      </c>
      <c r="AK354" s="42">
        <f t="shared" si="85"/>
        <v>57535707.782183163</v>
      </c>
      <c r="AL354" s="42">
        <f t="shared" si="85"/>
        <v>242527739.87430263</v>
      </c>
    </row>
    <row r="355" spans="4:38">
      <c r="D355" s="52">
        <f t="shared" si="73"/>
        <v>18</v>
      </c>
      <c r="E355" s="42">
        <f t="shared" si="83"/>
        <v>1642369.8284596293</v>
      </c>
      <c r="F355" s="42">
        <f t="shared" si="83"/>
        <v>38350170.412776396</v>
      </c>
      <c r="G355" s="42">
        <f t="shared" si="83"/>
        <v>50475058.818019867</v>
      </c>
      <c r="H355" s="42">
        <f t="shared" si="83"/>
        <v>60619624.468787596</v>
      </c>
      <c r="I355" s="42">
        <f t="shared" si="83"/>
        <v>73242407.820847422</v>
      </c>
      <c r="J355" s="42">
        <f t="shared" si="83"/>
        <v>4238884436.7473564</v>
      </c>
      <c r="K355" s="42">
        <f t="shared" si="83"/>
        <v>614795765.07440841</v>
      </c>
      <c r="L355" s="42">
        <f t="shared" si="83"/>
        <v>34507379.473983437</v>
      </c>
      <c r="M355" s="42">
        <f t="shared" si="83"/>
        <v>50006982.153935805</v>
      </c>
      <c r="N355" s="42">
        <f t="shared" si="83"/>
        <v>167567943.86182529</v>
      </c>
      <c r="Q355" s="42">
        <f t="shared" si="84"/>
        <v>1146261.8572132334</v>
      </c>
      <c r="R355" s="42">
        <f t="shared" si="84"/>
        <v>35056402.092948213</v>
      </c>
      <c r="S355" s="42">
        <f t="shared" si="84"/>
        <v>39585352.633219093</v>
      </c>
      <c r="T355" s="42">
        <f t="shared" si="84"/>
        <v>39837315.097789377</v>
      </c>
      <c r="U355" s="42">
        <f t="shared" si="84"/>
        <v>58176999.721905068</v>
      </c>
      <c r="V355" s="42">
        <f t="shared" si="84"/>
        <v>2642362866.0066462</v>
      </c>
      <c r="W355" s="42">
        <f t="shared" si="84"/>
        <v>567447357.64204109</v>
      </c>
      <c r="X355" s="42">
        <f t="shared" si="84"/>
        <v>31366514.347100727</v>
      </c>
      <c r="Y355" s="42">
        <f t="shared" si="84"/>
        <v>46349949.722560123</v>
      </c>
      <c r="Z355" s="42">
        <f t="shared" si="84"/>
        <v>108928325.99122062</v>
      </c>
      <c r="AC355" s="42">
        <f t="shared" si="85"/>
        <v>2138477.7997060283</v>
      </c>
      <c r="AD355" s="42">
        <f t="shared" si="85"/>
        <v>41643938.732604563</v>
      </c>
      <c r="AE355" s="42">
        <f t="shared" si="85"/>
        <v>61364765.002820626</v>
      </c>
      <c r="AF355" s="42">
        <f t="shared" si="85"/>
        <v>81401933.839785963</v>
      </c>
      <c r="AG355" s="42">
        <f t="shared" si="85"/>
        <v>88307815.91978991</v>
      </c>
      <c r="AH355" s="42">
        <f t="shared" si="85"/>
        <v>5835406007.4880657</v>
      </c>
      <c r="AI355" s="42">
        <f t="shared" si="85"/>
        <v>662144172.50677574</v>
      </c>
      <c r="AJ355" s="42">
        <f t="shared" si="85"/>
        <v>37648244.600866154</v>
      </c>
      <c r="AK355" s="42">
        <f t="shared" si="85"/>
        <v>53664014.585311636</v>
      </c>
      <c r="AL355" s="42">
        <f t="shared" si="85"/>
        <v>226207561.73242992</v>
      </c>
    </row>
    <row r="356" spans="4:38">
      <c r="D356" s="52">
        <f t="shared" si="73"/>
        <v>19</v>
      </c>
      <c r="E356" s="42">
        <f t="shared" si="83"/>
        <v>1531851.4680065527</v>
      </c>
      <c r="F356" s="42">
        <f t="shared" si="83"/>
        <v>35769510.512873515</v>
      </c>
      <c r="G356" s="42">
        <f t="shared" si="83"/>
        <v>47078490.85404788</v>
      </c>
      <c r="H356" s="42">
        <f t="shared" si="83"/>
        <v>56540408.331545778</v>
      </c>
      <c r="I356" s="42">
        <f t="shared" si="83"/>
        <v>68313779.269757003</v>
      </c>
      <c r="J356" s="42">
        <f t="shared" si="83"/>
        <v>3953641399.5327959</v>
      </c>
      <c r="K356" s="42">
        <f t="shared" si="83"/>
        <v>573424924.72400773</v>
      </c>
      <c r="L356" s="42">
        <f t="shared" si="83"/>
        <v>32185308.685229577</v>
      </c>
      <c r="M356" s="42">
        <f t="shared" si="83"/>
        <v>46641912.007680938</v>
      </c>
      <c r="N356" s="42">
        <f t="shared" si="83"/>
        <v>156291960.7676453</v>
      </c>
      <c r="Q356" s="42">
        <f t="shared" si="84"/>
        <v>1069127.5973687742</v>
      </c>
      <c r="R356" s="42">
        <f t="shared" si="84"/>
        <v>32697386.470790695</v>
      </c>
      <c r="S356" s="42">
        <f t="shared" si="84"/>
        <v>36921574.84385027</v>
      </c>
      <c r="T356" s="42">
        <f t="shared" si="84"/>
        <v>37156582.248727247</v>
      </c>
      <c r="U356" s="42">
        <f t="shared" si="84"/>
        <v>54262152.703938127</v>
      </c>
      <c r="V356" s="42">
        <f t="shared" si="84"/>
        <v>2464552968.0087996</v>
      </c>
      <c r="W356" s="42">
        <f t="shared" si="84"/>
        <v>529262686.61161482</v>
      </c>
      <c r="X356" s="42">
        <f t="shared" si="84"/>
        <v>29255798.673505604</v>
      </c>
      <c r="Y356" s="42">
        <f t="shared" si="84"/>
        <v>43230968.624847032</v>
      </c>
      <c r="Z356" s="42">
        <f t="shared" si="84"/>
        <v>101598320.41827433</v>
      </c>
      <c r="AC356" s="42">
        <f t="shared" si="85"/>
        <v>1994575.3386443346</v>
      </c>
      <c r="AD356" s="42">
        <f t="shared" si="85"/>
        <v>38841634.554956339</v>
      </c>
      <c r="AE356" s="42">
        <f t="shared" si="85"/>
        <v>57235406.864245489</v>
      </c>
      <c r="AF356" s="42">
        <f t="shared" si="85"/>
        <v>75924234.414364427</v>
      </c>
      <c r="AG356" s="42">
        <f t="shared" si="85"/>
        <v>82365405.835575953</v>
      </c>
      <c r="AH356" s="42">
        <f t="shared" si="85"/>
        <v>5442729831.0567913</v>
      </c>
      <c r="AI356" s="42">
        <f t="shared" si="85"/>
        <v>617587162.83640075</v>
      </c>
      <c r="AJ356" s="42">
        <f t="shared" si="85"/>
        <v>35114818.696953565</v>
      </c>
      <c r="AK356" s="42">
        <f t="shared" si="85"/>
        <v>50052855.39051497</v>
      </c>
      <c r="AL356" s="42">
        <f t="shared" si="85"/>
        <v>210985601.1170162</v>
      </c>
    </row>
    <row r="357" spans="4:38">
      <c r="D357" s="52">
        <f t="shared" si="73"/>
        <v>20</v>
      </c>
      <c r="E357" s="42">
        <f t="shared" si="83"/>
        <v>1428770.1097350689</v>
      </c>
      <c r="F357" s="42">
        <f t="shared" si="83"/>
        <v>33362508.394599378</v>
      </c>
      <c r="G357" s="42">
        <f t="shared" si="83"/>
        <v>43910484.762098171</v>
      </c>
      <c r="H357" s="42">
        <f t="shared" si="83"/>
        <v>52735690.831340253</v>
      </c>
      <c r="I357" s="42">
        <f t="shared" si="83"/>
        <v>63716808.021004856</v>
      </c>
      <c r="J357" s="42">
        <f t="shared" si="83"/>
        <v>3687592938.507678</v>
      </c>
      <c r="K357" s="42">
        <f t="shared" si="83"/>
        <v>534838011.21326429</v>
      </c>
      <c r="L357" s="42">
        <f t="shared" si="83"/>
        <v>30019494.698069401</v>
      </c>
      <c r="M357" s="42">
        <f t="shared" si="83"/>
        <v>43503284.182107575</v>
      </c>
      <c r="N357" s="42">
        <f t="shared" si="83"/>
        <v>145774761.19619608</v>
      </c>
      <c r="Q357" s="42">
        <f t="shared" si="84"/>
        <v>997183.85660537146</v>
      </c>
      <c r="R357" s="42">
        <f t="shared" si="84"/>
        <v>30497113.742180221</v>
      </c>
      <c r="S357" s="42">
        <f t="shared" si="84"/>
        <v>34437048.005632006</v>
      </c>
      <c r="T357" s="42">
        <f t="shared" si="84"/>
        <v>34656241.290795334</v>
      </c>
      <c r="U357" s="42">
        <f t="shared" si="84"/>
        <v>50610743.595236823</v>
      </c>
      <c r="V357" s="42">
        <f t="shared" si="84"/>
        <v>2298708254.7449436</v>
      </c>
      <c r="W357" s="42">
        <f t="shared" si="84"/>
        <v>493647538.69565082</v>
      </c>
      <c r="X357" s="42">
        <f t="shared" si="84"/>
        <v>27287117.291813623</v>
      </c>
      <c r="Y357" s="42">
        <f t="shared" si="84"/>
        <v>40321870.022069134</v>
      </c>
      <c r="Z357" s="42">
        <f t="shared" si="84"/>
        <v>94761565.624778688</v>
      </c>
      <c r="AC357" s="42">
        <f t="shared" si="85"/>
        <v>1860356.3628647695</v>
      </c>
      <c r="AD357" s="42">
        <f t="shared" si="85"/>
        <v>36227903.047018535</v>
      </c>
      <c r="AE357" s="42">
        <f t="shared" si="85"/>
        <v>53383921.518564314</v>
      </c>
      <c r="AF357" s="42">
        <f t="shared" si="85"/>
        <v>70815140.37188527</v>
      </c>
      <c r="AG357" s="42">
        <f t="shared" si="85"/>
        <v>76822872.446772993</v>
      </c>
      <c r="AH357" s="42">
        <f t="shared" si="85"/>
        <v>5076477622.2704124</v>
      </c>
      <c r="AI357" s="42">
        <f t="shared" si="85"/>
        <v>576028483.730878</v>
      </c>
      <c r="AJ357" s="42">
        <f t="shared" si="85"/>
        <v>32751872.104325175</v>
      </c>
      <c r="AK357" s="42">
        <f t="shared" si="85"/>
        <v>46684698.342146121</v>
      </c>
      <c r="AL357" s="42">
        <f t="shared" si="85"/>
        <v>196787956.76761344</v>
      </c>
    </row>
    <row r="358" spans="4:38">
      <c r="D358" s="52">
        <f t="shared" si="73"/>
        <v>25</v>
      </c>
      <c r="E358" s="42">
        <f t="shared" si="83"/>
        <v>5881110.0774207227</v>
      </c>
      <c r="F358" s="42">
        <f t="shared" si="83"/>
        <v>137326910.04005817</v>
      </c>
      <c r="G358" s="42">
        <f t="shared" si="83"/>
        <v>180744538.73246932</v>
      </c>
      <c r="H358" s="42">
        <f t="shared" si="83"/>
        <v>217070892.42330778</v>
      </c>
      <c r="I358" s="42">
        <f t="shared" si="83"/>
        <v>262271417.3541165</v>
      </c>
      <c r="J358" s="42">
        <f t="shared" si="83"/>
        <v>15178886963.210869</v>
      </c>
      <c r="K358" s="42">
        <f t="shared" si="83"/>
        <v>2201502674.2946301</v>
      </c>
      <c r="L358" s="42">
        <f t="shared" si="83"/>
        <v>123566381.73276907</v>
      </c>
      <c r="M358" s="42">
        <f t="shared" si="83"/>
        <v>179068417.83786416</v>
      </c>
      <c r="N358" s="42">
        <f t="shared" si="83"/>
        <v>600038740.49654973</v>
      </c>
      <c r="Q358" s="42">
        <f t="shared" si="84"/>
        <v>4104612.7632181155</v>
      </c>
      <c r="R358" s="42">
        <f t="shared" si="84"/>
        <v>125532359.43229489</v>
      </c>
      <c r="S358" s="42">
        <f t="shared" si="84"/>
        <v>141749934.91437021</v>
      </c>
      <c r="T358" s="42">
        <f t="shared" si="84"/>
        <v>142652179.31988624</v>
      </c>
      <c r="U358" s="42">
        <f t="shared" si="84"/>
        <v>208324174.86595875</v>
      </c>
      <c r="V358" s="42">
        <f t="shared" si="84"/>
        <v>9461953459.0749912</v>
      </c>
      <c r="W358" s="42">
        <f t="shared" si="84"/>
        <v>2031954262.4357221</v>
      </c>
      <c r="X358" s="42">
        <f t="shared" si="84"/>
        <v>112319357.32362375</v>
      </c>
      <c r="Y358" s="42">
        <f t="shared" si="84"/>
        <v>165973066.28370795</v>
      </c>
      <c r="Z358" s="42">
        <f t="shared" si="84"/>
        <v>390057990.96076381</v>
      </c>
      <c r="AC358" s="42">
        <f t="shared" si="85"/>
        <v>7657607.3916233433</v>
      </c>
      <c r="AD358" s="42">
        <f t="shared" si="85"/>
        <v>149121460.64782143</v>
      </c>
      <c r="AE358" s="42">
        <f t="shared" si="85"/>
        <v>219739142.55056831</v>
      </c>
      <c r="AF358" s="42">
        <f t="shared" si="85"/>
        <v>291489605.5267297</v>
      </c>
      <c r="AG358" s="42">
        <f t="shared" si="85"/>
        <v>316218659.84227479</v>
      </c>
      <c r="AH358" s="42">
        <f t="shared" si="85"/>
        <v>20895820467.346752</v>
      </c>
      <c r="AI358" s="42">
        <f t="shared" si="85"/>
        <v>2371051086.1535387</v>
      </c>
      <c r="AJ358" s="42">
        <f t="shared" si="85"/>
        <v>134813406.1419144</v>
      </c>
      <c r="AK358" s="42">
        <f t="shared" si="85"/>
        <v>192163769.39202076</v>
      </c>
      <c r="AL358" s="42">
        <f t="shared" si="85"/>
        <v>810019490.03233564</v>
      </c>
    </row>
    <row r="359" spans="4:38">
      <c r="D359" s="52">
        <f t="shared" si="73"/>
        <v>30</v>
      </c>
      <c r="E359" s="42">
        <f t="shared" si="83"/>
        <v>4151335.2109939596</v>
      </c>
      <c r="F359" s="42">
        <f t="shared" si="83"/>
        <v>96935787.557358161</v>
      </c>
      <c r="G359" s="42">
        <f t="shared" si="83"/>
        <v>127583255.19457611</v>
      </c>
      <c r="H359" s="42">
        <f t="shared" si="83"/>
        <v>153225161.08965093</v>
      </c>
      <c r="I359" s="42">
        <f t="shared" si="83"/>
        <v>185131132.62061924</v>
      </c>
      <c r="J359" s="42">
        <f t="shared" si="83"/>
        <v>10714413960.044415</v>
      </c>
      <c r="K359" s="42">
        <f t="shared" si="83"/>
        <v>1553988183.9628539</v>
      </c>
      <c r="L359" s="42">
        <f t="shared" si="83"/>
        <v>87222559.113761112</v>
      </c>
      <c r="M359" s="42">
        <f t="shared" si="83"/>
        <v>126400121.46708967</v>
      </c>
      <c r="N359" s="42">
        <f t="shared" si="83"/>
        <v>423553022.91438407</v>
      </c>
      <c r="Q359" s="42">
        <f t="shared" si="84"/>
        <v>2897348.1650790055</v>
      </c>
      <c r="R359" s="42">
        <f t="shared" si="84"/>
        <v>88610295.840438724</v>
      </c>
      <c r="S359" s="42">
        <f t="shared" si="84"/>
        <v>100057895.23058957</v>
      </c>
      <c r="T359" s="42">
        <f t="shared" si="84"/>
        <v>100694768.01824933</v>
      </c>
      <c r="U359" s="42">
        <f t="shared" si="84"/>
        <v>147051061.96577144</v>
      </c>
      <c r="V359" s="42">
        <f t="shared" si="84"/>
        <v>6678967072.9426327</v>
      </c>
      <c r="W359" s="42">
        <f t="shared" si="84"/>
        <v>1434308007.4566727</v>
      </c>
      <c r="X359" s="42">
        <f t="shared" si="84"/>
        <v>79283553.070012569</v>
      </c>
      <c r="Y359" s="42">
        <f t="shared" si="84"/>
        <v>117156425.41456568</v>
      </c>
      <c r="Z359" s="42">
        <f t="shared" si="84"/>
        <v>275332624.4345935</v>
      </c>
      <c r="AC359" s="42">
        <f t="shared" si="85"/>
        <v>5405322.2569089234</v>
      </c>
      <c r="AD359" s="42">
        <f t="shared" si="85"/>
        <v>105261279.27427766</v>
      </c>
      <c r="AE359" s="42">
        <f t="shared" si="85"/>
        <v>155108615.15856269</v>
      </c>
      <c r="AF359" s="42">
        <f t="shared" si="85"/>
        <v>205755554.16105276</v>
      </c>
      <c r="AG359" s="42">
        <f t="shared" si="85"/>
        <v>223211203.27546749</v>
      </c>
      <c r="AH359" s="42">
        <f t="shared" si="85"/>
        <v>14749860847.146191</v>
      </c>
      <c r="AI359" s="42">
        <f t="shared" si="85"/>
        <v>1673668360.4690342</v>
      </c>
      <c r="AJ359" s="42">
        <f t="shared" si="85"/>
        <v>95161565.157509625</v>
      </c>
      <c r="AK359" s="42">
        <f t="shared" si="85"/>
        <v>135643817.51961404</v>
      </c>
      <c r="AL359" s="42">
        <f t="shared" si="85"/>
        <v>571773421.39417481</v>
      </c>
    </row>
    <row r="360" spans="4:38">
      <c r="D360" s="52">
        <f t="shared" si="73"/>
        <v>40</v>
      </c>
      <c r="E360" s="42">
        <f t="shared" si="83"/>
        <v>5147380.9173570191</v>
      </c>
      <c r="F360" s="42">
        <f t="shared" si="83"/>
        <v>120193961.1526219</v>
      </c>
      <c r="G360" s="42">
        <f t="shared" si="83"/>
        <v>158194792.70757627</v>
      </c>
      <c r="H360" s="42">
        <f t="shared" si="83"/>
        <v>189989058.98109409</v>
      </c>
      <c r="I360" s="42">
        <f t="shared" si="83"/>
        <v>229550352.07380983</v>
      </c>
      <c r="J360" s="42">
        <f t="shared" si="83"/>
        <v>13285164207.539711</v>
      </c>
      <c r="K360" s="42">
        <f t="shared" si="83"/>
        <v>1926842501.8401434</v>
      </c>
      <c r="L360" s="42">
        <f t="shared" si="83"/>
        <v>108150200.72487028</v>
      </c>
      <c r="M360" s="42">
        <f t="shared" si="83"/>
        <v>156727785.18782285</v>
      </c>
      <c r="N360" s="42">
        <f t="shared" si="83"/>
        <v>525177716.76558387</v>
      </c>
      <c r="Q360" s="42">
        <f t="shared" si="84"/>
        <v>3592519.971976974</v>
      </c>
      <c r="R360" s="42">
        <f t="shared" si="84"/>
        <v>109870902.42255503</v>
      </c>
      <c r="S360" s="42">
        <f t="shared" si="84"/>
        <v>124065168.03964111</v>
      </c>
      <c r="T360" s="42">
        <f t="shared" si="84"/>
        <v>124854848.14673103</v>
      </c>
      <c r="U360" s="42">
        <f t="shared" si="84"/>
        <v>182333584.68261689</v>
      </c>
      <c r="V360" s="42">
        <f t="shared" si="84"/>
        <v>8281477142.0709534</v>
      </c>
      <c r="W360" s="42">
        <f t="shared" si="84"/>
        <v>1778447003.6634648</v>
      </c>
      <c r="X360" s="42">
        <f t="shared" si="84"/>
        <v>98306358.651083887</v>
      </c>
      <c r="Y360" s="42">
        <f t="shared" si="84"/>
        <v>145266213.85034031</v>
      </c>
      <c r="Z360" s="42">
        <f t="shared" si="84"/>
        <v>341394232.19478375</v>
      </c>
      <c r="AC360" s="42">
        <f t="shared" si="85"/>
        <v>6702241.8627370764</v>
      </c>
      <c r="AD360" s="42">
        <f t="shared" si="85"/>
        <v>130517019.88268879</v>
      </c>
      <c r="AE360" s="42">
        <f t="shared" si="85"/>
        <v>192324417.3755115</v>
      </c>
      <c r="AF360" s="42">
        <f t="shared" si="85"/>
        <v>255123269.81545761</v>
      </c>
      <c r="AG360" s="42">
        <f t="shared" si="85"/>
        <v>276767119.46500325</v>
      </c>
      <c r="AH360" s="42">
        <f t="shared" si="85"/>
        <v>18288851273.008465</v>
      </c>
      <c r="AI360" s="42">
        <f t="shared" si="85"/>
        <v>2075238000.0168219</v>
      </c>
      <c r="AJ360" s="42">
        <f t="shared" si="85"/>
        <v>117994042.79865667</v>
      </c>
      <c r="AK360" s="42">
        <f t="shared" si="85"/>
        <v>168189356.52530587</v>
      </c>
      <c r="AL360" s="42">
        <f t="shared" si="85"/>
        <v>708961201.33638394</v>
      </c>
    </row>
    <row r="361" spans="4:38">
      <c r="D361" s="52">
        <f t="shared" ref="D361:D377" si="86">D271</f>
        <v>50</v>
      </c>
      <c r="E361" s="42">
        <f t="shared" ref="E361:N376" si="87">($D271-$D270)/8*(E270+3*((2*E270+E271)/3)+3*((E270+2*E271)/3)+E271)</f>
        <v>2564739.7210793197</v>
      </c>
      <c r="F361" s="42">
        <f t="shared" si="87"/>
        <v>59887976.303155884</v>
      </c>
      <c r="G361" s="42">
        <f t="shared" si="87"/>
        <v>78822312.752667949</v>
      </c>
      <c r="H361" s="42">
        <f t="shared" si="87"/>
        <v>94664159.105887413</v>
      </c>
      <c r="I361" s="42">
        <f t="shared" si="87"/>
        <v>114376012.85077153</v>
      </c>
      <c r="J361" s="42">
        <f t="shared" si="87"/>
        <v>6619480642.9117947</v>
      </c>
      <c r="K361" s="42">
        <f t="shared" si="87"/>
        <v>960070680.61920595</v>
      </c>
      <c r="L361" s="42">
        <f t="shared" si="87"/>
        <v>53887038.883494675</v>
      </c>
      <c r="M361" s="42">
        <f t="shared" si="87"/>
        <v>78091359.959890097</v>
      </c>
      <c r="N361" s="42">
        <f t="shared" si="87"/>
        <v>261675631.2462768</v>
      </c>
      <c r="Q361" s="42">
        <f t="shared" ref="Q361:Z376" si="88">($D271-$D270)/8*(Q270+3*((2*Q270+Q271)/3)+3*((Q270+2*Q271)/3)+Q271)</f>
        <v>1790012.9830747168</v>
      </c>
      <c r="R361" s="42">
        <f t="shared" si="88"/>
        <v>54744397.618555337</v>
      </c>
      <c r="S361" s="42">
        <f t="shared" si="88"/>
        <v>61816848.137407467</v>
      </c>
      <c r="T361" s="42">
        <f t="shared" si="88"/>
        <v>62210315.022822976</v>
      </c>
      <c r="U361" s="42">
        <f t="shared" si="88"/>
        <v>90849733.996838406</v>
      </c>
      <c r="V361" s="42">
        <f t="shared" si="88"/>
        <v>4126337979.7401199</v>
      </c>
      <c r="W361" s="42">
        <f t="shared" si="88"/>
        <v>886130975.22073674</v>
      </c>
      <c r="X361" s="42">
        <f t="shared" si="88"/>
        <v>48982235.221201286</v>
      </c>
      <c r="Y361" s="42">
        <f t="shared" si="88"/>
        <v>72380504.721626624</v>
      </c>
      <c r="Z361" s="42">
        <f t="shared" si="88"/>
        <v>170103468.52412823</v>
      </c>
      <c r="AC361" s="42">
        <f t="shared" ref="AC361:AL376" si="89">($D271-$D270)/8*(AC270+3*((2*AC270+AC271)/3)+3*((AC270+2*AC271)/3)+AC271)</f>
        <v>3339466.4590839273</v>
      </c>
      <c r="AD361" s="42">
        <f t="shared" si="89"/>
        <v>65031554.987756424</v>
      </c>
      <c r="AE361" s="42">
        <f t="shared" si="89"/>
        <v>95827777.367928445</v>
      </c>
      <c r="AF361" s="42">
        <f t="shared" si="89"/>
        <v>127118003.18895207</v>
      </c>
      <c r="AG361" s="42">
        <f t="shared" si="89"/>
        <v>137902291.70470488</v>
      </c>
      <c r="AH361" s="42">
        <f t="shared" si="89"/>
        <v>9112623306.0834694</v>
      </c>
      <c r="AI361" s="42">
        <f t="shared" si="89"/>
        <v>1034010386.0176754</v>
      </c>
      <c r="AJ361" s="42">
        <f t="shared" si="89"/>
        <v>58791842.545788057</v>
      </c>
      <c r="AK361" s="42">
        <f t="shared" si="89"/>
        <v>83802215.198153764</v>
      </c>
      <c r="AL361" s="42">
        <f t="shared" si="89"/>
        <v>353247793.96842533</v>
      </c>
    </row>
    <row r="362" spans="4:38">
      <c r="D362" s="52">
        <f t="shared" si="86"/>
        <v>60</v>
      </c>
      <c r="E362" s="42">
        <f t="shared" si="87"/>
        <v>1277910.0561027676</v>
      </c>
      <c r="F362" s="42">
        <f t="shared" si="87"/>
        <v>29839849.450781867</v>
      </c>
      <c r="G362" s="42">
        <f t="shared" si="87"/>
        <v>39274092.916345723</v>
      </c>
      <c r="H362" s="42">
        <f t="shared" si="87"/>
        <v>47167468.838910937</v>
      </c>
      <c r="I362" s="42">
        <f t="shared" si="87"/>
        <v>56989118.933842868</v>
      </c>
      <c r="J362" s="42">
        <f t="shared" si="87"/>
        <v>3298229761.9638195</v>
      </c>
      <c r="K362" s="42">
        <f t="shared" si="87"/>
        <v>478365881.43782562</v>
      </c>
      <c r="L362" s="42">
        <f t="shared" si="87"/>
        <v>26849815.72080896</v>
      </c>
      <c r="M362" s="42">
        <f t="shared" si="87"/>
        <v>38909887.567650862</v>
      </c>
      <c r="N362" s="42">
        <f t="shared" si="87"/>
        <v>130382790.05790575</v>
      </c>
      <c r="Q362" s="42">
        <f t="shared" si="88"/>
        <v>891893.8529415587</v>
      </c>
      <c r="R362" s="42">
        <f t="shared" si="88"/>
        <v>27277004.234410062</v>
      </c>
      <c r="S362" s="42">
        <f t="shared" si="88"/>
        <v>30800931.268817637</v>
      </c>
      <c r="T362" s="42">
        <f t="shared" si="88"/>
        <v>30996980.515251234</v>
      </c>
      <c r="U362" s="42">
        <f t="shared" si="88"/>
        <v>45266889.156285942</v>
      </c>
      <c r="V362" s="42">
        <f t="shared" si="88"/>
        <v>2055993735.2900684</v>
      </c>
      <c r="W362" s="42">
        <f t="shared" si="88"/>
        <v>441524601.87351316</v>
      </c>
      <c r="X362" s="42">
        <f t="shared" si="88"/>
        <v>24405942.811702736</v>
      </c>
      <c r="Y362" s="42">
        <f t="shared" si="88"/>
        <v>36064390.506899282</v>
      </c>
      <c r="Z362" s="42">
        <f t="shared" si="88"/>
        <v>84755942.764229238</v>
      </c>
      <c r="AC362" s="42">
        <f t="shared" si="89"/>
        <v>1663926.2592639793</v>
      </c>
      <c r="AD362" s="42">
        <f t="shared" si="89"/>
        <v>32402694.667153664</v>
      </c>
      <c r="AE362" s="42">
        <f t="shared" si="89"/>
        <v>47747254.563873783</v>
      </c>
      <c r="AF362" s="42">
        <f t="shared" si="89"/>
        <v>63337957.16257073</v>
      </c>
      <c r="AG362" s="42">
        <f t="shared" si="89"/>
        <v>68711348.711399898</v>
      </c>
      <c r="AH362" s="42">
        <f t="shared" si="89"/>
        <v>4540465788.6375704</v>
      </c>
      <c r="AI362" s="42">
        <f t="shared" si="89"/>
        <v>515207161.0021382</v>
      </c>
      <c r="AJ362" s="42">
        <f t="shared" si="89"/>
        <v>29293688.629915178</v>
      </c>
      <c r="AK362" s="42">
        <f t="shared" si="89"/>
        <v>41755384.628402546</v>
      </c>
      <c r="AL362" s="42">
        <f t="shared" si="89"/>
        <v>176009637.35158229</v>
      </c>
    </row>
    <row r="363" spans="4:38">
      <c r="D363" s="52">
        <f t="shared" si="86"/>
        <v>75</v>
      </c>
      <c r="E363" s="42">
        <f t="shared" si="87"/>
        <v>861677.50776736659</v>
      </c>
      <c r="F363" s="42">
        <f t="shared" si="87"/>
        <v>20120607.850381758</v>
      </c>
      <c r="G363" s="42">
        <f t="shared" si="87"/>
        <v>26481990.921322934</v>
      </c>
      <c r="H363" s="42">
        <f t="shared" si="87"/>
        <v>31804387.799213968</v>
      </c>
      <c r="I363" s="42">
        <f t="shared" si="87"/>
        <v>38426993.93299298</v>
      </c>
      <c r="J363" s="42">
        <f t="shared" si="87"/>
        <v>2223951824.9041686</v>
      </c>
      <c r="K363" s="42">
        <f t="shared" si="87"/>
        <v>322555659.17945713</v>
      </c>
      <c r="L363" s="42">
        <f t="shared" si="87"/>
        <v>18104468.45130638</v>
      </c>
      <c r="M363" s="42">
        <f t="shared" si="87"/>
        <v>26236412.168984123</v>
      </c>
      <c r="N363" s="42">
        <f t="shared" si="87"/>
        <v>87915356.05837439</v>
      </c>
      <c r="Q363" s="42">
        <f t="shared" si="88"/>
        <v>601391.99055955536</v>
      </c>
      <c r="R363" s="42">
        <f t="shared" si="88"/>
        <v>18392515.901898671</v>
      </c>
      <c r="S363" s="42">
        <f t="shared" si="88"/>
        <v>20768652.352239095</v>
      </c>
      <c r="T363" s="42">
        <f t="shared" si="88"/>
        <v>20900845.713782679</v>
      </c>
      <c r="U363" s="42">
        <f t="shared" si="88"/>
        <v>30522852.56407227</v>
      </c>
      <c r="V363" s="42">
        <f t="shared" si="88"/>
        <v>1386328833.8249023</v>
      </c>
      <c r="W363" s="42">
        <f t="shared" si="88"/>
        <v>297714081.47503632</v>
      </c>
      <c r="X363" s="42">
        <f t="shared" si="88"/>
        <v>16456597.924298424</v>
      </c>
      <c r="Y363" s="42">
        <f t="shared" si="88"/>
        <v>24317731.895706259</v>
      </c>
      <c r="Z363" s="42">
        <f t="shared" si="88"/>
        <v>57149788.579237431</v>
      </c>
      <c r="AC363" s="42">
        <f t="shared" si="89"/>
        <v>1121963.0249751797</v>
      </c>
      <c r="AD363" s="42">
        <f t="shared" si="89"/>
        <v>21848699.798864856</v>
      </c>
      <c r="AE363" s="42">
        <f t="shared" si="89"/>
        <v>32195329.49040677</v>
      </c>
      <c r="AF363" s="42">
        <f t="shared" si="89"/>
        <v>42707929.884645335</v>
      </c>
      <c r="AG363" s="42">
        <f t="shared" si="89"/>
        <v>46331135.301913753</v>
      </c>
      <c r="AH363" s="42">
        <f t="shared" si="89"/>
        <v>3061574815.9834352</v>
      </c>
      <c r="AI363" s="42">
        <f t="shared" si="89"/>
        <v>347397236.88387787</v>
      </c>
      <c r="AJ363" s="42">
        <f t="shared" si="89"/>
        <v>19752338.978314336</v>
      </c>
      <c r="AK363" s="42">
        <f t="shared" si="89"/>
        <v>28155092.442262065</v>
      </c>
      <c r="AL363" s="42">
        <f t="shared" si="89"/>
        <v>118680923.53751138</v>
      </c>
    </row>
    <row r="364" spans="4:38">
      <c r="D364" s="52">
        <f t="shared" si="86"/>
        <v>100</v>
      </c>
      <c r="E364" s="42">
        <f t="shared" si="87"/>
        <v>439160.43363433256</v>
      </c>
      <c r="F364" s="42">
        <f t="shared" si="87"/>
        <v>10254619.377793457</v>
      </c>
      <c r="G364" s="42">
        <f t="shared" si="87"/>
        <v>13496746.185985435</v>
      </c>
      <c r="H364" s="42">
        <f t="shared" si="87"/>
        <v>16209345.853261059</v>
      </c>
      <c r="I364" s="42">
        <f t="shared" si="87"/>
        <v>19584606.963459354</v>
      </c>
      <c r="J364" s="42">
        <f t="shared" si="87"/>
        <v>1133453802.6150491</v>
      </c>
      <c r="K364" s="42">
        <f t="shared" si="87"/>
        <v>164392921.8060798</v>
      </c>
      <c r="L364" s="42">
        <f t="shared" si="87"/>
        <v>9227078.7436421458</v>
      </c>
      <c r="M364" s="42">
        <f t="shared" si="87"/>
        <v>13371585.124687772</v>
      </c>
      <c r="N364" s="42">
        <f t="shared" si="87"/>
        <v>44806723.561520651</v>
      </c>
      <c r="Q364" s="42">
        <f t="shared" si="88"/>
        <v>306503.95882174047</v>
      </c>
      <c r="R364" s="42">
        <f t="shared" si="88"/>
        <v>9373884.2969600372</v>
      </c>
      <c r="S364" s="42">
        <f t="shared" si="88"/>
        <v>10584900.140473928</v>
      </c>
      <c r="T364" s="42">
        <f t="shared" si="88"/>
        <v>10652273.483117489</v>
      </c>
      <c r="U364" s="42">
        <f t="shared" si="88"/>
        <v>15556201.765700109</v>
      </c>
      <c r="V364" s="42">
        <f t="shared" si="88"/>
        <v>706552934.63536775</v>
      </c>
      <c r="W364" s="42">
        <f t="shared" si="88"/>
        <v>151732224.57481393</v>
      </c>
      <c r="X364" s="42">
        <f t="shared" si="88"/>
        <v>8387229.1146444874</v>
      </c>
      <c r="Y364" s="42">
        <f t="shared" si="88"/>
        <v>12393715.268247426</v>
      </c>
      <c r="Z364" s="42">
        <f t="shared" si="88"/>
        <v>29126820.310765512</v>
      </c>
      <c r="AC364" s="42">
        <f t="shared" si="89"/>
        <v>571816.90844692581</v>
      </c>
      <c r="AD364" s="42">
        <f t="shared" si="89"/>
        <v>11135354.458626883</v>
      </c>
      <c r="AE364" s="42">
        <f t="shared" si="89"/>
        <v>16408592.231496939</v>
      </c>
      <c r="AF364" s="42">
        <f t="shared" si="89"/>
        <v>21766418.223404657</v>
      </c>
      <c r="AG364" s="42">
        <f t="shared" si="89"/>
        <v>23613012.161218625</v>
      </c>
      <c r="AH364" s="42">
        <f t="shared" si="89"/>
        <v>1560354670.5947304</v>
      </c>
      <c r="AI364" s="42">
        <f t="shared" si="89"/>
        <v>177053619.03734571</v>
      </c>
      <c r="AJ364" s="42">
        <f t="shared" si="89"/>
        <v>10066928.372639799</v>
      </c>
      <c r="AK364" s="42">
        <f t="shared" si="89"/>
        <v>14349454.981128156</v>
      </c>
      <c r="AL364" s="42">
        <f t="shared" si="89"/>
        <v>60486626.81227579</v>
      </c>
    </row>
    <row r="365" spans="4:38">
      <c r="D365" s="52">
        <f t="shared" si="86"/>
        <v>125</v>
      </c>
      <c r="E365" s="42">
        <f t="shared" si="87"/>
        <v>76960.109976354128</v>
      </c>
      <c r="F365" s="42">
        <f t="shared" si="87"/>
        <v>1797057.6915354861</v>
      </c>
      <c r="G365" s="42">
        <f t="shared" si="87"/>
        <v>2365220.0682114749</v>
      </c>
      <c r="H365" s="42">
        <f t="shared" si="87"/>
        <v>2840586.1365699451</v>
      </c>
      <c r="I365" s="42">
        <f t="shared" si="87"/>
        <v>3432079.4641679893</v>
      </c>
      <c r="J365" s="42">
        <f t="shared" si="87"/>
        <v>198630665.7466408</v>
      </c>
      <c r="K365" s="42">
        <f t="shared" si="87"/>
        <v>28808827.873743586</v>
      </c>
      <c r="L365" s="42">
        <f t="shared" si="87"/>
        <v>1616987.6438879245</v>
      </c>
      <c r="M365" s="42">
        <f t="shared" si="87"/>
        <v>2343286.3776863269</v>
      </c>
      <c r="N365" s="42">
        <f t="shared" si="87"/>
        <v>7852097.1127512427</v>
      </c>
      <c r="Q365" s="42">
        <f t="shared" si="88"/>
        <v>53712.895271321519</v>
      </c>
      <c r="R365" s="42">
        <f t="shared" si="88"/>
        <v>1642714.3958063177</v>
      </c>
      <c r="S365" s="42">
        <f t="shared" si="88"/>
        <v>1854937.3224681024</v>
      </c>
      <c r="T365" s="42">
        <f t="shared" si="88"/>
        <v>1866744.0779547323</v>
      </c>
      <c r="U365" s="42">
        <f t="shared" si="88"/>
        <v>2726126.7341299024</v>
      </c>
      <c r="V365" s="42">
        <f t="shared" si="88"/>
        <v>123818967.71449637</v>
      </c>
      <c r="W365" s="42">
        <f t="shared" si="88"/>
        <v>26590120.138094399</v>
      </c>
      <c r="X365" s="42">
        <f t="shared" si="88"/>
        <v>1469809.267010106</v>
      </c>
      <c r="Y365" s="42">
        <f t="shared" si="88"/>
        <v>2171920.822116097</v>
      </c>
      <c r="Z365" s="42">
        <f t="shared" si="88"/>
        <v>5104292.4696729211</v>
      </c>
      <c r="AC365" s="42">
        <f t="shared" si="89"/>
        <v>100207.32468138688</v>
      </c>
      <c r="AD365" s="42">
        <f t="shared" si="89"/>
        <v>1951400.9872646532</v>
      </c>
      <c r="AE365" s="42">
        <f t="shared" si="89"/>
        <v>2875502.8139548469</v>
      </c>
      <c r="AF365" s="42">
        <f t="shared" si="89"/>
        <v>3814428.1951851626</v>
      </c>
      <c r="AG365" s="42">
        <f t="shared" si="89"/>
        <v>4138032.1942060827</v>
      </c>
      <c r="AH365" s="42">
        <f t="shared" si="89"/>
        <v>273442363.77878523</v>
      </c>
      <c r="AI365" s="42">
        <f t="shared" si="89"/>
        <v>31027535.609392781</v>
      </c>
      <c r="AJ365" s="42">
        <f t="shared" si="89"/>
        <v>1764166.0207657428</v>
      </c>
      <c r="AK365" s="42">
        <f t="shared" si="89"/>
        <v>2514651.9332565628</v>
      </c>
      <c r="AL365" s="42">
        <f t="shared" si="89"/>
        <v>10599901.755829563</v>
      </c>
    </row>
    <row r="366" spans="4:38">
      <c r="D366" s="52">
        <f t="shared" si="86"/>
        <v>150</v>
      </c>
      <c r="E366" s="42">
        <f t="shared" si="87"/>
        <v>13486.776298486388</v>
      </c>
      <c r="F366" s="42">
        <f t="shared" si="87"/>
        <v>314923.08273286105</v>
      </c>
      <c r="G366" s="42">
        <f t="shared" si="87"/>
        <v>414489.97365596087</v>
      </c>
      <c r="H366" s="42">
        <f t="shared" si="87"/>
        <v>497794.89390375547</v>
      </c>
      <c r="I366" s="42">
        <f t="shared" si="87"/>
        <v>601450.38755901635</v>
      </c>
      <c r="J366" s="42">
        <f t="shared" si="87"/>
        <v>34808777.635159969</v>
      </c>
      <c r="K366" s="42">
        <f t="shared" si="87"/>
        <v>5048566.2906947099</v>
      </c>
      <c r="L366" s="42">
        <f t="shared" si="87"/>
        <v>283366.93693958421</v>
      </c>
      <c r="M366" s="42">
        <f t="shared" si="87"/>
        <v>410646.23203963804</v>
      </c>
      <c r="N366" s="42">
        <f t="shared" si="87"/>
        <v>1376030.7419805445</v>
      </c>
      <c r="Q366" s="42">
        <f t="shared" si="88"/>
        <v>9412.8478128593597</v>
      </c>
      <c r="R366" s="42">
        <f t="shared" si="88"/>
        <v>287875.38876114</v>
      </c>
      <c r="S366" s="42">
        <f t="shared" si="88"/>
        <v>325066.12482137932</v>
      </c>
      <c r="T366" s="42">
        <f t="shared" si="88"/>
        <v>327135.18462532229</v>
      </c>
      <c r="U366" s="42">
        <f t="shared" si="88"/>
        <v>477736.60193351808</v>
      </c>
      <c r="V366" s="42">
        <f t="shared" si="88"/>
        <v>21698497.04721057</v>
      </c>
      <c r="W366" s="42">
        <f t="shared" si="88"/>
        <v>4659751.6838598745</v>
      </c>
      <c r="X366" s="42">
        <f t="shared" si="88"/>
        <v>257574.85003202478</v>
      </c>
      <c r="Y366" s="42">
        <f t="shared" si="88"/>
        <v>380615.49385655031</v>
      </c>
      <c r="Z366" s="42">
        <f t="shared" si="88"/>
        <v>894495.22254682903</v>
      </c>
      <c r="AC366" s="42">
        <f t="shared" si="89"/>
        <v>17560.704784113441</v>
      </c>
      <c r="AD366" s="42">
        <f t="shared" si="89"/>
        <v>341970.77670458198</v>
      </c>
      <c r="AE366" s="42">
        <f t="shared" si="89"/>
        <v>503913.82249054231</v>
      </c>
      <c r="AF366" s="42">
        <f t="shared" si="89"/>
        <v>668454.60318218952</v>
      </c>
      <c r="AG366" s="42">
        <f t="shared" si="89"/>
        <v>725164.17318451544</v>
      </c>
      <c r="AH366" s="42">
        <f t="shared" si="89"/>
        <v>47919058.223109379</v>
      </c>
      <c r="AI366" s="42">
        <f t="shared" si="89"/>
        <v>5437380.8975295452</v>
      </c>
      <c r="AJ366" s="42">
        <f t="shared" si="89"/>
        <v>309159.02384714369</v>
      </c>
      <c r="AK366" s="42">
        <f t="shared" si="89"/>
        <v>440676.9702227267</v>
      </c>
      <c r="AL366" s="42">
        <f t="shared" si="89"/>
        <v>1857566.2614142594</v>
      </c>
    </row>
    <row r="367" spans="4:38">
      <c r="D367" s="52">
        <f t="shared" si="86"/>
        <v>175</v>
      </c>
      <c r="E367" s="42">
        <f t="shared" si="87"/>
        <v>2363.4729079948097</v>
      </c>
      <c r="F367" s="42">
        <f t="shared" si="87"/>
        <v>55188.293901253404</v>
      </c>
      <c r="G367" s="42">
        <f t="shared" si="87"/>
        <v>72636.766688366464</v>
      </c>
      <c r="H367" s="42">
        <f t="shared" si="87"/>
        <v>87235.431169101372</v>
      </c>
      <c r="I367" s="42">
        <f t="shared" si="87"/>
        <v>105400.40592637766</v>
      </c>
      <c r="J367" s="42">
        <f t="shared" si="87"/>
        <v>6100019.8327860869</v>
      </c>
      <c r="K367" s="42">
        <f t="shared" si="87"/>
        <v>884729.55939900479</v>
      </c>
      <c r="L367" s="42">
        <f t="shared" si="87"/>
        <v>49658.277386371774</v>
      </c>
      <c r="M367" s="42">
        <f t="shared" si="87"/>
        <v>71963.175092090722</v>
      </c>
      <c r="N367" s="42">
        <f t="shared" si="87"/>
        <v>241140.75204198397</v>
      </c>
      <c r="Q367" s="42">
        <f t="shared" si="88"/>
        <v>1649.5425074462069</v>
      </c>
      <c r="R367" s="42">
        <f t="shared" si="88"/>
        <v>50448.355274624642</v>
      </c>
      <c r="S367" s="42">
        <f t="shared" si="88"/>
        <v>56965.798373063662</v>
      </c>
      <c r="T367" s="42">
        <f t="shared" si="88"/>
        <v>57328.388119005329</v>
      </c>
      <c r="U367" s="42">
        <f t="shared" si="88"/>
        <v>83720.341380177822</v>
      </c>
      <c r="V367" s="42">
        <f t="shared" si="88"/>
        <v>3802525.4353068145</v>
      </c>
      <c r="W367" s="42">
        <f t="shared" si="88"/>
        <v>816592.23961637274</v>
      </c>
      <c r="X367" s="42">
        <f t="shared" si="88"/>
        <v>45138.376017984294</v>
      </c>
      <c r="Y367" s="42">
        <f t="shared" si="88"/>
        <v>66700.476687967341</v>
      </c>
      <c r="Z367" s="42">
        <f t="shared" si="88"/>
        <v>156754.67421058103</v>
      </c>
      <c r="AC367" s="42">
        <f t="shared" si="89"/>
        <v>3077.4033085434189</v>
      </c>
      <c r="AD367" s="42">
        <f t="shared" si="89"/>
        <v>59928.232527882188</v>
      </c>
      <c r="AE367" s="42">
        <f t="shared" si="89"/>
        <v>88307.735003669251</v>
      </c>
      <c r="AF367" s="42">
        <f t="shared" si="89"/>
        <v>117142.47421919758</v>
      </c>
      <c r="AG367" s="42">
        <f t="shared" si="89"/>
        <v>127080.47047257767</v>
      </c>
      <c r="AH367" s="42">
        <f t="shared" si="89"/>
        <v>8397514.2302653547</v>
      </c>
      <c r="AI367" s="42">
        <f t="shared" si="89"/>
        <v>952866.87918163661</v>
      </c>
      <c r="AJ367" s="42">
        <f t="shared" si="89"/>
        <v>54178.178754759247</v>
      </c>
      <c r="AK367" s="42">
        <f t="shared" si="89"/>
        <v>77225.873496214292</v>
      </c>
      <c r="AL367" s="42">
        <f t="shared" si="89"/>
        <v>325526.82987338712</v>
      </c>
    </row>
    <row r="368" spans="4:38">
      <c r="D368" s="52">
        <f t="shared" si="86"/>
        <v>200</v>
      </c>
      <c r="E368" s="42">
        <f t="shared" si="87"/>
        <v>414.18379479255998</v>
      </c>
      <c r="F368" s="42">
        <f t="shared" si="87"/>
        <v>9671.4021636665311</v>
      </c>
      <c r="G368" s="42">
        <f t="shared" si="87"/>
        <v>12729.137519064589</v>
      </c>
      <c r="H368" s="42">
        <f t="shared" si="87"/>
        <v>15287.461853175137</v>
      </c>
      <c r="I368" s="42">
        <f t="shared" si="87"/>
        <v>18470.759682327265</v>
      </c>
      <c r="J368" s="42">
        <f t="shared" si="87"/>
        <v>1068990.1940939727</v>
      </c>
      <c r="K368" s="42">
        <f t="shared" si="87"/>
        <v>155043.30302982847</v>
      </c>
      <c r="L368" s="42">
        <f t="shared" si="87"/>
        <v>8702.3014738928359</v>
      </c>
      <c r="M368" s="42">
        <f t="shared" si="87"/>
        <v>12611.094819043732</v>
      </c>
      <c r="N368" s="42">
        <f t="shared" si="87"/>
        <v>42258.403479909917</v>
      </c>
      <c r="Q368" s="42">
        <f t="shared" si="88"/>
        <v>289.07197247517797</v>
      </c>
      <c r="R368" s="42">
        <f t="shared" si="88"/>
        <v>8840.7576655552548</v>
      </c>
      <c r="S368" s="42">
        <f t="shared" si="88"/>
        <v>9982.8986673517447</v>
      </c>
      <c r="T368" s="42">
        <f t="shared" si="88"/>
        <v>10046.440244840951</v>
      </c>
      <c r="U368" s="42">
        <f t="shared" si="88"/>
        <v>14671.464427146622</v>
      </c>
      <c r="V368" s="42">
        <f t="shared" si="88"/>
        <v>666368.71921108791</v>
      </c>
      <c r="W368" s="42">
        <f t="shared" si="88"/>
        <v>143102.66534403077</v>
      </c>
      <c r="X368" s="42">
        <f t="shared" si="88"/>
        <v>7910.2171244110859</v>
      </c>
      <c r="Y368" s="42">
        <f t="shared" si="88"/>
        <v>11688.839950584981</v>
      </c>
      <c r="Z368" s="42">
        <f t="shared" si="88"/>
        <v>27470.272917616381</v>
      </c>
      <c r="AC368" s="42">
        <f t="shared" si="89"/>
        <v>539.29561710994301</v>
      </c>
      <c r="AD368" s="42">
        <f t="shared" si="89"/>
        <v>10502.046661777802</v>
      </c>
      <c r="AE368" s="42">
        <f t="shared" si="89"/>
        <v>15475.376370777434</v>
      </c>
      <c r="AF368" s="42">
        <f t="shared" si="89"/>
        <v>20528.483461509357</v>
      </c>
      <c r="AG368" s="42">
        <f t="shared" si="89"/>
        <v>22270.054937507946</v>
      </c>
      <c r="AH368" s="42">
        <f t="shared" si="89"/>
        <v>1471611.6689768571</v>
      </c>
      <c r="AI368" s="42">
        <f t="shared" si="89"/>
        <v>166983.94071562614</v>
      </c>
      <c r="AJ368" s="42">
        <f t="shared" si="89"/>
        <v>9494.3858233745868</v>
      </c>
      <c r="AK368" s="42">
        <f t="shared" si="89"/>
        <v>13533.349687502508</v>
      </c>
      <c r="AL368" s="42">
        <f t="shared" si="89"/>
        <v>57046.534042203471</v>
      </c>
    </row>
    <row r="369" spans="4:62">
      <c r="D369" s="52">
        <f t="shared" si="86"/>
        <v>225</v>
      </c>
      <c r="E369" s="42">
        <f t="shared" si="87"/>
        <v>72.583110764027481</v>
      </c>
      <c r="F369" s="42">
        <f t="shared" si="87"/>
        <v>1694.8525348280295</v>
      </c>
      <c r="G369" s="42">
        <f t="shared" si="87"/>
        <v>2230.7014665784782</v>
      </c>
      <c r="H369" s="42">
        <f t="shared" si="87"/>
        <v>2679.0317509780753</v>
      </c>
      <c r="I369" s="42">
        <f t="shared" si="87"/>
        <v>3236.8847182675308</v>
      </c>
      <c r="J369" s="42">
        <f t="shared" si="87"/>
        <v>187333.82290449718</v>
      </c>
      <c r="K369" s="42">
        <f t="shared" si="87"/>
        <v>27170.365858159515</v>
      </c>
      <c r="L369" s="42">
        <f t="shared" si="87"/>
        <v>1525.0237206838915</v>
      </c>
      <c r="M369" s="42">
        <f t="shared" si="87"/>
        <v>2210.0152241947308</v>
      </c>
      <c r="N369" s="42">
        <f t="shared" si="87"/>
        <v>7405.5200108190302</v>
      </c>
      <c r="Q369" s="42">
        <f t="shared" si="88"/>
        <v>50.658049061166786</v>
      </c>
      <c r="R369" s="42">
        <f t="shared" si="88"/>
        <v>1549.2872993698516</v>
      </c>
      <c r="S369" s="42">
        <f t="shared" si="88"/>
        <v>1749.4403422552007</v>
      </c>
      <c r="T369" s="42">
        <f t="shared" si="88"/>
        <v>1760.5756049453551</v>
      </c>
      <c r="U369" s="42">
        <f t="shared" si="88"/>
        <v>2571.0820678520686</v>
      </c>
      <c r="V369" s="42">
        <f t="shared" si="88"/>
        <v>116776.93614354402</v>
      </c>
      <c r="W369" s="42">
        <f t="shared" si="88"/>
        <v>25077.844039010488</v>
      </c>
      <c r="X369" s="42">
        <f t="shared" si="88"/>
        <v>1386.2159092829634</v>
      </c>
      <c r="Y369" s="42">
        <f t="shared" si="88"/>
        <v>2048.3958462479641</v>
      </c>
      <c r="Z369" s="42">
        <f t="shared" si="88"/>
        <v>4813.9929349385311</v>
      </c>
      <c r="AC369" s="42">
        <f t="shared" si="89"/>
        <v>94.508172466888325</v>
      </c>
      <c r="AD369" s="42">
        <f t="shared" si="89"/>
        <v>1840.4177702862071</v>
      </c>
      <c r="AE369" s="42">
        <f t="shared" si="89"/>
        <v>2711.9625909017559</v>
      </c>
      <c r="AF369" s="42">
        <f t="shared" si="89"/>
        <v>3597.4878970108002</v>
      </c>
      <c r="AG369" s="42">
        <f t="shared" si="89"/>
        <v>3902.6873686830022</v>
      </c>
      <c r="AH369" s="42">
        <f t="shared" si="89"/>
        <v>257890.70966545033</v>
      </c>
      <c r="AI369" s="42">
        <f t="shared" si="89"/>
        <v>29262.887677308539</v>
      </c>
      <c r="AJ369" s="42">
        <f t="shared" si="89"/>
        <v>1663.8315320848196</v>
      </c>
      <c r="AK369" s="42">
        <f t="shared" si="89"/>
        <v>2371.6346021415034</v>
      </c>
      <c r="AL369" s="42">
        <f t="shared" si="89"/>
        <v>9997.0470866995329</v>
      </c>
    </row>
    <row r="370" spans="4:62">
      <c r="D370" s="52">
        <f t="shared" si="86"/>
        <v>250</v>
      </c>
      <c r="E370" s="42">
        <f t="shared" si="87"/>
        <v>12.719734655050091</v>
      </c>
      <c r="F370" s="42">
        <f t="shared" si="87"/>
        <v>297.01227042387751</v>
      </c>
      <c r="G370" s="42">
        <f t="shared" si="87"/>
        <v>390.91643291171232</v>
      </c>
      <c r="H370" s="42">
        <f t="shared" si="87"/>
        <v>469.48350168788659</v>
      </c>
      <c r="I370" s="42">
        <f t="shared" si="87"/>
        <v>567.24373331426273</v>
      </c>
      <c r="J370" s="42">
        <f t="shared" si="87"/>
        <v>32829.076822128904</v>
      </c>
      <c r="K370" s="42">
        <f t="shared" si="87"/>
        <v>4761.4361048810597</v>
      </c>
      <c r="L370" s="42">
        <f t="shared" si="87"/>
        <v>267.25083653165797</v>
      </c>
      <c r="M370" s="42">
        <f t="shared" si="87"/>
        <v>387.29129875361951</v>
      </c>
      <c r="N370" s="42">
        <f t="shared" si="87"/>
        <v>1297.770907429416</v>
      </c>
      <c r="Q370" s="42">
        <f t="shared" si="88"/>
        <v>8.8775051856815335</v>
      </c>
      <c r="R370" s="42">
        <f t="shared" si="88"/>
        <v>271.50287642659589</v>
      </c>
      <c r="S370" s="42">
        <f t="shared" si="88"/>
        <v>306.57844110140525</v>
      </c>
      <c r="T370" s="42">
        <f t="shared" si="88"/>
        <v>308.529826006821</v>
      </c>
      <c r="U370" s="42">
        <f t="shared" si="88"/>
        <v>450.56599717470095</v>
      </c>
      <c r="V370" s="42">
        <f t="shared" si="88"/>
        <v>20464.425207740831</v>
      </c>
      <c r="W370" s="42">
        <f t="shared" si="88"/>
        <v>4394.7347880139741</v>
      </c>
      <c r="X370" s="42">
        <f t="shared" si="88"/>
        <v>242.92563869316729</v>
      </c>
      <c r="Y370" s="42">
        <f t="shared" si="88"/>
        <v>358.96851703542438</v>
      </c>
      <c r="Z370" s="42">
        <f t="shared" si="88"/>
        <v>843.62205090348857</v>
      </c>
      <c r="AC370" s="42">
        <f t="shared" si="89"/>
        <v>16.561964124418679</v>
      </c>
      <c r="AD370" s="42">
        <f t="shared" si="89"/>
        <v>322.52166442115913</v>
      </c>
      <c r="AE370" s="42">
        <f t="shared" si="89"/>
        <v>475.25442472201951</v>
      </c>
      <c r="AF370" s="42">
        <f t="shared" si="89"/>
        <v>630.43717736895314</v>
      </c>
      <c r="AG370" s="42">
        <f t="shared" si="89"/>
        <v>683.92146945382524</v>
      </c>
      <c r="AH370" s="42">
        <f t="shared" si="89"/>
        <v>45193.728436516969</v>
      </c>
      <c r="AI370" s="42">
        <f t="shared" si="89"/>
        <v>5128.1374217481434</v>
      </c>
      <c r="AJ370" s="42">
        <f t="shared" si="89"/>
        <v>291.57603437014859</v>
      </c>
      <c r="AK370" s="42">
        <f t="shared" si="89"/>
        <v>415.61408047181567</v>
      </c>
      <c r="AL370" s="42">
        <f t="shared" si="89"/>
        <v>1751.9197639553436</v>
      </c>
    </row>
    <row r="371" spans="4:62">
      <c r="D371" s="52">
        <f t="shared" si="86"/>
        <v>300</v>
      </c>
      <c r="E371" s="42">
        <f t="shared" si="87"/>
        <v>3.9098421431481261</v>
      </c>
      <c r="F371" s="42">
        <f t="shared" si="87"/>
        <v>91.296801657283481</v>
      </c>
      <c r="G371" s="42">
        <f t="shared" si="87"/>
        <v>120.16143302490383</v>
      </c>
      <c r="H371" s="42">
        <f t="shared" si="87"/>
        <v>144.31168811239829</v>
      </c>
      <c r="I371" s="42">
        <f t="shared" si="87"/>
        <v>174.36161320143876</v>
      </c>
      <c r="J371" s="42">
        <f t="shared" si="87"/>
        <v>10091.130952078927</v>
      </c>
      <c r="K371" s="42">
        <f t="shared" si="87"/>
        <v>1463.588985905438</v>
      </c>
      <c r="L371" s="42">
        <f t="shared" si="87"/>
        <v>82.148614872890349</v>
      </c>
      <c r="M371" s="42">
        <f t="shared" si="87"/>
        <v>119.04712500746027</v>
      </c>
      <c r="N371" s="42">
        <f t="shared" si="87"/>
        <v>398.9139336334004</v>
      </c>
      <c r="Q371" s="42">
        <f t="shared" si="88"/>
        <v>2.7288025137547169</v>
      </c>
      <c r="R371" s="42">
        <f t="shared" si="88"/>
        <v>83.455623645197932</v>
      </c>
      <c r="S371" s="42">
        <f t="shared" si="88"/>
        <v>94.237288882675131</v>
      </c>
      <c r="T371" s="42">
        <f t="shared" si="88"/>
        <v>94.837113261689851</v>
      </c>
      <c r="U371" s="42">
        <f t="shared" si="88"/>
        <v>138.4967510563425</v>
      </c>
      <c r="V371" s="42">
        <f t="shared" si="88"/>
        <v>6290.4356326930647</v>
      </c>
      <c r="W371" s="42">
        <f t="shared" si="88"/>
        <v>1350.8708906371846</v>
      </c>
      <c r="X371" s="42">
        <f t="shared" si="88"/>
        <v>74.671439740814321</v>
      </c>
      <c r="Y371" s="42">
        <f t="shared" si="88"/>
        <v>110.34115679537817</v>
      </c>
      <c r="Z371" s="42">
        <f t="shared" si="88"/>
        <v>259.31586915627554</v>
      </c>
      <c r="AC371" s="42">
        <f t="shared" si="89"/>
        <v>5.0908817725415432</v>
      </c>
      <c r="AD371" s="42">
        <f t="shared" si="89"/>
        <v>99.137979669369059</v>
      </c>
      <c r="AE371" s="42">
        <f t="shared" si="89"/>
        <v>146.0855771671325</v>
      </c>
      <c r="AF371" s="42">
        <f t="shared" si="89"/>
        <v>193.78626296310699</v>
      </c>
      <c r="AG371" s="42">
        <f t="shared" si="89"/>
        <v>210.22647534653532</v>
      </c>
      <c r="AH371" s="42">
        <f t="shared" si="89"/>
        <v>13891.826271464783</v>
      </c>
      <c r="AI371" s="42">
        <f t="shared" si="89"/>
        <v>1576.3070811736916</v>
      </c>
      <c r="AJ371" s="42">
        <f t="shared" si="89"/>
        <v>89.625790004966404</v>
      </c>
      <c r="AK371" s="42">
        <f t="shared" si="89"/>
        <v>127.75309321954258</v>
      </c>
      <c r="AL371" s="42">
        <f t="shared" si="89"/>
        <v>538.51199811052527</v>
      </c>
    </row>
    <row r="372" spans="4:62">
      <c r="D372" s="52">
        <f t="shared" si="86"/>
        <v>365</v>
      </c>
      <c r="E372" s="42">
        <f t="shared" si="87"/>
        <v>0.1530793516070226</v>
      </c>
      <c r="F372" s="42">
        <f t="shared" si="87"/>
        <v>3.5744806797337834</v>
      </c>
      <c r="G372" s="42">
        <f t="shared" si="87"/>
        <v>4.7045976748340763</v>
      </c>
      <c r="H372" s="42">
        <f t="shared" si="87"/>
        <v>5.6501359483975122</v>
      </c>
      <c r="I372" s="42">
        <f t="shared" si="87"/>
        <v>6.826659930710024</v>
      </c>
      <c r="J372" s="42">
        <f t="shared" si="87"/>
        <v>395.09108720230887</v>
      </c>
      <c r="K372" s="42">
        <f t="shared" si="87"/>
        <v>57.302889676560575</v>
      </c>
      <c r="L372" s="42">
        <f t="shared" si="87"/>
        <v>3.2163080348895434</v>
      </c>
      <c r="M372" s="42">
        <f t="shared" si="87"/>
        <v>4.660969941908923</v>
      </c>
      <c r="N372" s="42">
        <f t="shared" si="87"/>
        <v>15.618401989610531</v>
      </c>
      <c r="Q372" s="42">
        <f t="shared" si="88"/>
        <v>0.10683892192456733</v>
      </c>
      <c r="R372" s="42">
        <f t="shared" si="88"/>
        <v>3.2674804475047612</v>
      </c>
      <c r="S372" s="42">
        <f t="shared" si="88"/>
        <v>3.6896075471088556</v>
      </c>
      <c r="T372" s="42">
        <f t="shared" si="88"/>
        <v>3.7130920571366004</v>
      </c>
      <c r="U372" s="42">
        <f t="shared" si="88"/>
        <v>5.4224677301967814</v>
      </c>
      <c r="V372" s="42">
        <f t="shared" si="88"/>
        <v>246.28508587383246</v>
      </c>
      <c r="W372" s="42">
        <f t="shared" si="88"/>
        <v>52.88971586894754</v>
      </c>
      <c r="X372" s="42">
        <f t="shared" si="88"/>
        <v>2.9235593562565123</v>
      </c>
      <c r="Y372" s="42">
        <f t="shared" si="88"/>
        <v>4.3201111756918813</v>
      </c>
      <c r="Z372" s="42">
        <f t="shared" si="88"/>
        <v>10.15281529496529</v>
      </c>
      <c r="AC372" s="42">
        <f t="shared" si="89"/>
        <v>0.19931978128947825</v>
      </c>
      <c r="AD372" s="42">
        <f t="shared" si="89"/>
        <v>3.8814809119628082</v>
      </c>
      <c r="AE372" s="42">
        <f t="shared" si="89"/>
        <v>5.7195878025592952</v>
      </c>
      <c r="AF372" s="42">
        <f t="shared" si="89"/>
        <v>7.5871798396584387</v>
      </c>
      <c r="AG372" s="42">
        <f t="shared" si="89"/>
        <v>8.2308521312232799</v>
      </c>
      <c r="AH372" s="42">
        <f t="shared" si="89"/>
        <v>543.89708853078548</v>
      </c>
      <c r="AI372" s="42">
        <f t="shared" si="89"/>
        <v>61.716063484173581</v>
      </c>
      <c r="AJ372" s="42">
        <f t="shared" si="89"/>
        <v>3.5090567135225754</v>
      </c>
      <c r="AK372" s="42">
        <f t="shared" si="89"/>
        <v>5.0018287081259789</v>
      </c>
      <c r="AL372" s="42">
        <f t="shared" si="89"/>
        <v>21.083988684255772</v>
      </c>
    </row>
    <row r="373" spans="4:62">
      <c r="D373" s="52">
        <f t="shared" si="86"/>
        <v>730</v>
      </c>
      <c r="E373" s="42">
        <f t="shared" si="87"/>
        <v>9.1854581597957188E-3</v>
      </c>
      <c r="F373" s="42">
        <f t="shared" si="87"/>
        <v>0.21448511756817884</v>
      </c>
      <c r="G373" s="42">
        <f t="shared" si="87"/>
        <v>0.28229728338409138</v>
      </c>
      <c r="H373" s="42">
        <f t="shared" si="87"/>
        <v>0.3390338854086325</v>
      </c>
      <c r="I373" s="42">
        <f t="shared" si="87"/>
        <v>0.40963068177651069</v>
      </c>
      <c r="J373" s="42">
        <f t="shared" si="87"/>
        <v>23.707264322110728</v>
      </c>
      <c r="K373" s="42">
        <f t="shared" si="87"/>
        <v>3.4384343154958228</v>
      </c>
      <c r="L373" s="42">
        <f t="shared" si="87"/>
        <v>0.19299312789967016</v>
      </c>
      <c r="M373" s="42">
        <f t="shared" si="87"/>
        <v>0.27967942074498442</v>
      </c>
      <c r="N373" s="42">
        <f t="shared" si="87"/>
        <v>0.93717523945833259</v>
      </c>
      <c r="Q373" s="42">
        <f t="shared" si="88"/>
        <v>6.4108218180535699E-3</v>
      </c>
      <c r="R373" s="42">
        <f t="shared" si="88"/>
        <v>0.19606370567569528</v>
      </c>
      <c r="S373" s="42">
        <f t="shared" si="88"/>
        <v>0.22139325385331818</v>
      </c>
      <c r="T373" s="42">
        <f t="shared" si="88"/>
        <v>0.22280243139423778</v>
      </c>
      <c r="U373" s="42">
        <f t="shared" si="88"/>
        <v>0.32537275560474754</v>
      </c>
      <c r="V373" s="42">
        <f t="shared" si="88"/>
        <v>14.778226638190194</v>
      </c>
      <c r="W373" s="42">
        <f t="shared" si="88"/>
        <v>3.1736237911750758</v>
      </c>
      <c r="X373" s="42">
        <f t="shared" si="88"/>
        <v>0.17542687411893598</v>
      </c>
      <c r="Y373" s="42">
        <f t="shared" si="88"/>
        <v>0.25922634263472544</v>
      </c>
      <c r="Z373" s="42">
        <f t="shared" si="88"/>
        <v>0.60921514963981227</v>
      </c>
      <c r="AC373" s="42">
        <f t="shared" si="89"/>
        <v>1.1960094501537889E-2</v>
      </c>
      <c r="AD373" s="42">
        <f t="shared" si="89"/>
        <v>0.23290652946066229</v>
      </c>
      <c r="AE373" s="42">
        <f t="shared" si="89"/>
        <v>0.34320131291486461</v>
      </c>
      <c r="AF373" s="42">
        <f t="shared" si="89"/>
        <v>0.45526533942302777</v>
      </c>
      <c r="AG373" s="42">
        <f t="shared" si="89"/>
        <v>0.4938886079482746</v>
      </c>
      <c r="AH373" s="42">
        <f t="shared" si="89"/>
        <v>32.636302006031258</v>
      </c>
      <c r="AI373" s="42">
        <f t="shared" si="89"/>
        <v>3.7032448398165703</v>
      </c>
      <c r="AJ373" s="42">
        <f t="shared" si="89"/>
        <v>0.21055938168040433</v>
      </c>
      <c r="AK373" s="42">
        <f t="shared" si="89"/>
        <v>0.30013249885524429</v>
      </c>
      <c r="AL373" s="42">
        <f t="shared" si="89"/>
        <v>1.2651353292768532</v>
      </c>
    </row>
    <row r="374" spans="4:62">
      <c r="D374" s="52">
        <f t="shared" si="86"/>
        <v>1460</v>
      </c>
      <c r="E374" s="42">
        <f t="shared" si="87"/>
        <v>1.6646040432352739E-13</v>
      </c>
      <c r="F374" s="42">
        <f t="shared" si="87"/>
        <v>3.886935063081533E-12</v>
      </c>
      <c r="G374" s="42">
        <f t="shared" si="87"/>
        <v>5.1158384387648557E-12</v>
      </c>
      <c r="H374" s="42">
        <f t="shared" si="87"/>
        <v>6.1440286007195228E-12</v>
      </c>
      <c r="I374" s="42">
        <f t="shared" si="87"/>
        <v>7.4233955155652909E-12</v>
      </c>
      <c r="J374" s="42">
        <f t="shared" si="87"/>
        <v>4.2962699691302624E-10</v>
      </c>
      <c r="K374" s="42">
        <f t="shared" si="87"/>
        <v>6.2311879978130006E-11</v>
      </c>
      <c r="L374" s="42">
        <f t="shared" si="87"/>
        <v>3.4974536428083616E-12</v>
      </c>
      <c r="M374" s="42">
        <f t="shared" si="87"/>
        <v>5.0683970955255462E-12</v>
      </c>
      <c r="N374" s="42">
        <f t="shared" si="87"/>
        <v>1.6983645950840854E-11</v>
      </c>
      <c r="Q374" s="42">
        <f t="shared" si="88"/>
        <v>1.1617798190515311E-13</v>
      </c>
      <c r="R374" s="42">
        <f t="shared" si="88"/>
        <v>3.5530991652430692E-12</v>
      </c>
      <c r="S374" s="42">
        <f t="shared" si="88"/>
        <v>4.0121254606797192E-12</v>
      </c>
      <c r="T374" s="42">
        <f t="shared" si="88"/>
        <v>4.0376628110376812E-12</v>
      </c>
      <c r="U374" s="42">
        <f t="shared" si="88"/>
        <v>5.8964593286037102E-12</v>
      </c>
      <c r="V374" s="42">
        <f t="shared" si="88"/>
        <v>2.6781348720797728E-10</v>
      </c>
      <c r="W374" s="42">
        <f t="shared" si="88"/>
        <v>5.7512939502793147E-11</v>
      </c>
      <c r="X374" s="42">
        <f t="shared" si="88"/>
        <v>3.1791150628571432E-12</v>
      </c>
      <c r="Y374" s="42">
        <f t="shared" si="88"/>
        <v>4.6977430037355168E-12</v>
      </c>
      <c r="Z374" s="42">
        <f t="shared" si="88"/>
        <v>1.1040298520211941E-11</v>
      </c>
      <c r="AC374" s="42">
        <f t="shared" si="89"/>
        <v>2.1674282674190192E-13</v>
      </c>
      <c r="AD374" s="42">
        <f t="shared" si="89"/>
        <v>4.2207709609199951E-12</v>
      </c>
      <c r="AE374" s="42">
        <f t="shared" si="89"/>
        <v>6.2195514168499931E-12</v>
      </c>
      <c r="AF374" s="42">
        <f t="shared" si="89"/>
        <v>8.2503943904013756E-12</v>
      </c>
      <c r="AG374" s="42">
        <f t="shared" si="89"/>
        <v>8.9503317025268846E-12</v>
      </c>
      <c r="AH374" s="42">
        <f t="shared" si="89"/>
        <v>5.9144050661807493E-10</v>
      </c>
      <c r="AI374" s="42">
        <f t="shared" si="89"/>
        <v>6.7110820453466871E-11</v>
      </c>
      <c r="AJ374" s="42">
        <f t="shared" si="89"/>
        <v>3.8157922227595792E-12</v>
      </c>
      <c r="AK374" s="42">
        <f t="shared" si="89"/>
        <v>5.4390511873155902E-12</v>
      </c>
      <c r="AL374" s="42">
        <f t="shared" si="89"/>
        <v>2.2926993381469766E-11</v>
      </c>
    </row>
    <row r="375" spans="4:62">
      <c r="D375" s="52">
        <f t="shared" si="86"/>
        <v>2920</v>
      </c>
      <c r="E375" s="42">
        <f t="shared" si="87"/>
        <v>2.7333874326196412E-35</v>
      </c>
      <c r="F375" s="42">
        <f t="shared" si="87"/>
        <v>6.3825986101693241E-34</v>
      </c>
      <c r="G375" s="42">
        <f t="shared" si="87"/>
        <v>8.4005373846469271E-34</v>
      </c>
      <c r="H375" s="42">
        <f t="shared" si="87"/>
        <v>1.0088892088848982E-33</v>
      </c>
      <c r="I375" s="42">
        <f t="shared" si="87"/>
        <v>1.2189695256401139E-33</v>
      </c>
      <c r="J375" s="42">
        <f t="shared" si="87"/>
        <v>7.0547529837412724E-32</v>
      </c>
      <c r="K375" s="42">
        <f t="shared" si="87"/>
        <v>1.0232013452525945E-32</v>
      </c>
      <c r="L375" s="42">
        <f t="shared" si="87"/>
        <v>5.7430449434940906E-34</v>
      </c>
      <c r="M375" s="42">
        <f t="shared" si="87"/>
        <v>8.3226356326213257E-34</v>
      </c>
      <c r="N375" s="42">
        <f t="shared" si="87"/>
        <v>2.7888244409081061E-33</v>
      </c>
      <c r="Q375" s="42">
        <f t="shared" si="88"/>
        <v>1.9077175558786873E-35</v>
      </c>
      <c r="R375" s="42">
        <f t="shared" si="88"/>
        <v>5.8344184880452448E-34</v>
      </c>
      <c r="S375" s="42">
        <f t="shared" si="88"/>
        <v>6.5881693348531718E-34</v>
      </c>
      <c r="T375" s="42">
        <f t="shared" si="88"/>
        <v>6.6301033147774261E-34</v>
      </c>
      <c r="U375" s="42">
        <f t="shared" si="88"/>
        <v>9.6823673421056482E-34</v>
      </c>
      <c r="V375" s="42">
        <f t="shared" si="88"/>
        <v>4.3976705643316807E-32</v>
      </c>
      <c r="W375" s="42">
        <f t="shared" si="88"/>
        <v>9.4439964079631462E-33</v>
      </c>
      <c r="X375" s="42">
        <f t="shared" si="88"/>
        <v>5.2203124190281173E-34</v>
      </c>
      <c r="Y375" s="42">
        <f t="shared" si="88"/>
        <v>7.7139976562417875E-34</v>
      </c>
      <c r="Z375" s="42">
        <f t="shared" si="88"/>
        <v>1.8128883772782773E-33</v>
      </c>
      <c r="AC375" s="42">
        <f t="shared" si="89"/>
        <v>3.5590573093606024E-35</v>
      </c>
      <c r="AD375" s="42">
        <f t="shared" si="89"/>
        <v>6.9307787322934043E-34</v>
      </c>
      <c r="AE375" s="42">
        <f t="shared" si="89"/>
        <v>1.0212905434440678E-33</v>
      </c>
      <c r="AF375" s="42">
        <f t="shared" si="89"/>
        <v>1.3547680862920558E-33</v>
      </c>
      <c r="AG375" s="42">
        <f t="shared" si="89"/>
        <v>1.4697023170696648E-33</v>
      </c>
      <c r="AH375" s="42">
        <f t="shared" si="89"/>
        <v>9.7118354031508609E-32</v>
      </c>
      <c r="AI375" s="42">
        <f t="shared" si="89"/>
        <v>1.1020030497088746E-32</v>
      </c>
      <c r="AJ375" s="42">
        <f t="shared" si="89"/>
        <v>6.2657774679600656E-34</v>
      </c>
      <c r="AK375" s="42">
        <f t="shared" si="89"/>
        <v>8.9312736090008878E-34</v>
      </c>
      <c r="AL375" s="42">
        <f t="shared" si="89"/>
        <v>3.7647605045379356E-33</v>
      </c>
    </row>
    <row r="376" spans="4:62">
      <c r="D376" s="52">
        <f t="shared" si="86"/>
        <v>5840</v>
      </c>
      <c r="E376" s="42">
        <f t="shared" si="87"/>
        <v>3.6851205041343735E-79</v>
      </c>
      <c r="F376" s="42">
        <f t="shared" si="87"/>
        <v>8.6049437146393357E-78</v>
      </c>
      <c r="G376" s="42">
        <f t="shared" si="87"/>
        <v>1.1325504826895677E-77</v>
      </c>
      <c r="H376" s="42">
        <f t="shared" si="87"/>
        <v>1.3601724606227822E-77</v>
      </c>
      <c r="I376" s="42">
        <f t="shared" si="87"/>
        <v>1.6434002510014525E-77</v>
      </c>
      <c r="J376" s="42">
        <f t="shared" si="87"/>
        <v>9.51113426576062E-76</v>
      </c>
      <c r="K376" s="42">
        <f t="shared" si="87"/>
        <v>1.379467913055596E-76</v>
      </c>
      <c r="L376" s="42">
        <f t="shared" si="87"/>
        <v>7.7427050497383037E-78</v>
      </c>
      <c r="M376" s="42">
        <f t="shared" si="87"/>
        <v>1.122047860914418E-77</v>
      </c>
      <c r="N376" s="42">
        <f t="shared" si="87"/>
        <v>3.7598600209308997E-77</v>
      </c>
      <c r="Q376" s="42">
        <f t="shared" si="88"/>
        <v>2.5719621731515919E-79</v>
      </c>
      <c r="R376" s="42">
        <f t="shared" si="88"/>
        <v>7.8658937783255939E-78</v>
      </c>
      <c r="S376" s="42">
        <f t="shared" si="88"/>
        <v>8.8820917264951513E-78</v>
      </c>
      <c r="T376" s="42">
        <f t="shared" si="88"/>
        <v>8.9386266206688321E-78</v>
      </c>
      <c r="U376" s="42">
        <f t="shared" si="88"/>
        <v>1.305365276621568E-77</v>
      </c>
      <c r="V376" s="42">
        <f t="shared" si="88"/>
        <v>5.9288872750524447E-76</v>
      </c>
      <c r="W376" s="42">
        <f t="shared" si="88"/>
        <v>1.2732283901152769E-76</v>
      </c>
      <c r="X376" s="42">
        <f t="shared" si="88"/>
        <v>7.0379632626432646E-78</v>
      </c>
      <c r="Y376" s="42">
        <f t="shared" si="88"/>
        <v>1.0399920111075163E-77</v>
      </c>
      <c r="Z376" s="42">
        <f t="shared" si="88"/>
        <v>2.4441145997413057E-77</v>
      </c>
      <c r="AC376" s="42">
        <f t="shared" si="89"/>
        <v>4.7982788351171642E-79</v>
      </c>
      <c r="AD376" s="42">
        <f t="shared" si="89"/>
        <v>9.3439936509530775E-78</v>
      </c>
      <c r="AE376" s="42">
        <f t="shared" si="89"/>
        <v>1.3768917927296205E-77</v>
      </c>
      <c r="AF376" s="42">
        <f t="shared" si="89"/>
        <v>1.8264822591786826E-77</v>
      </c>
      <c r="AG376" s="42">
        <f t="shared" si="89"/>
        <v>1.9814352253813396E-77</v>
      </c>
      <c r="AH376" s="42">
        <f t="shared" si="89"/>
        <v>1.3093381256468794E-75</v>
      </c>
      <c r="AI376" s="42">
        <f t="shared" si="89"/>
        <v>1.4857074359959154E-76</v>
      </c>
      <c r="AJ376" s="42">
        <f t="shared" si="89"/>
        <v>8.4474468368333409E-78</v>
      </c>
      <c r="AK376" s="42">
        <f t="shared" si="89"/>
        <v>1.2041037107213219E-77</v>
      </c>
      <c r="AL376" s="42">
        <f t="shared" si="89"/>
        <v>5.0756054421204956E-77</v>
      </c>
    </row>
    <row r="377" spans="4:62">
      <c r="D377" s="52">
        <f t="shared" si="86"/>
        <v>7946.78</v>
      </c>
      <c r="E377" s="42">
        <f t="shared" ref="E377:N377" si="90">($D287-$D286)/8*(E286+3*((2*E286+E287)/3)+3*((E286+2*E287)/3)+E287)</f>
        <v>1.2081727588115603E-167</v>
      </c>
      <c r="F377" s="42">
        <f t="shared" si="90"/>
        <v>2.8211448107247326E-166</v>
      </c>
      <c r="G377" s="42">
        <f t="shared" si="90"/>
        <v>3.7130852020423515E-166</v>
      </c>
      <c r="H377" s="42">
        <f t="shared" si="90"/>
        <v>4.4593475637132454E-166</v>
      </c>
      <c r="I377" s="42">
        <f t="shared" si="90"/>
        <v>5.3879144870743573E-166</v>
      </c>
      <c r="J377" s="42">
        <f t="shared" si="90"/>
        <v>3.1182408587179699E-164</v>
      </c>
      <c r="K377" s="42">
        <f t="shared" si="90"/>
        <v>4.5226080187570257E-165</v>
      </c>
      <c r="L377" s="42">
        <f t="shared" si="90"/>
        <v>2.5384584602081772E-166</v>
      </c>
      <c r="M377" s="42">
        <f t="shared" si="90"/>
        <v>3.6786521855084231E-166</v>
      </c>
      <c r="N377" s="42">
        <f t="shared" si="90"/>
        <v>1.2326762311129394E-165</v>
      </c>
      <c r="Q377" s="42">
        <f t="shared" ref="Q377:Z377" si="91">($D287-$D286)/8*(Q286+3*((2*Q286+Q287)/3)+3*((Q286+2*Q287)/3)+Q287)</f>
        <v>8.4322198712615746E-168</v>
      </c>
      <c r="R377" s="42">
        <f t="shared" si="91"/>
        <v>2.5788460854988061E-166</v>
      </c>
      <c r="S377" s="42">
        <f t="shared" si="91"/>
        <v>2.9120082377706912E-166</v>
      </c>
      <c r="T377" s="42">
        <f t="shared" si="91"/>
        <v>2.9305432948974014E-166</v>
      </c>
      <c r="U377" s="42">
        <f t="shared" si="91"/>
        <v>4.2796613183838177E-166</v>
      </c>
      <c r="V377" s="42">
        <f t="shared" si="91"/>
        <v>1.9437953488214257E-164</v>
      </c>
      <c r="W377" s="42">
        <f t="shared" si="91"/>
        <v>4.1743000125965058E-165</v>
      </c>
      <c r="X377" s="42">
        <f t="shared" si="91"/>
        <v>2.307407717577332E-166</v>
      </c>
      <c r="Y377" s="42">
        <f t="shared" si="91"/>
        <v>3.4096307455674298E-166</v>
      </c>
      <c r="Z377" s="42">
        <f t="shared" si="91"/>
        <v>8.0130695197298528E-166</v>
      </c>
      <c r="AC377" s="42">
        <f t="shared" ref="AC377:AL377" si="92">($D287-$D286)/8*(AC286+3*((2*AC286+AC287)/3)+3*((AC286+2*AC287)/3)+AC287)</f>
        <v>1.5731235304969654E-167</v>
      </c>
      <c r="AD377" s="42">
        <f t="shared" si="92"/>
        <v>3.0634435359506591E-166</v>
      </c>
      <c r="AE377" s="42">
        <f t="shared" si="92"/>
        <v>4.5141621663140101E-166</v>
      </c>
      <c r="AF377" s="42">
        <f t="shared" si="92"/>
        <v>5.9881518325290991E-166</v>
      </c>
      <c r="AG377" s="42">
        <f t="shared" si="92"/>
        <v>6.4961676557649071E-166</v>
      </c>
      <c r="AH377" s="42">
        <f t="shared" si="92"/>
        <v>4.2926863686145141E-164</v>
      </c>
      <c r="AI377" s="42">
        <f t="shared" si="92"/>
        <v>4.8709160249175461E-165</v>
      </c>
      <c r="AJ377" s="42">
        <f t="shared" si="92"/>
        <v>2.7695092028390221E-166</v>
      </c>
      <c r="AK377" s="42">
        <f t="shared" si="92"/>
        <v>3.947673625449428E-166</v>
      </c>
      <c r="AL377" s="42">
        <f t="shared" si="92"/>
        <v>1.6640455102528941E-165</v>
      </c>
    </row>
    <row r="380" spans="4:62">
      <c r="D380" s="53" t="s">
        <v>58</v>
      </c>
      <c r="E380" s="53" t="s">
        <v>59</v>
      </c>
      <c r="F380" s="53"/>
      <c r="G380" s="53"/>
    </row>
    <row r="382" spans="4:62">
      <c r="E382" s="121" t="s">
        <v>48</v>
      </c>
      <c r="Q382" s="42" t="s">
        <v>111</v>
      </c>
      <c r="AN382" s="42" t="s">
        <v>114</v>
      </c>
      <c r="BA382" s="42" t="s">
        <v>113</v>
      </c>
    </row>
    <row r="384" spans="4:62">
      <c r="D384" s="53" t="str">
        <f>D295</f>
        <v>Average</v>
      </c>
      <c r="E384" s="53" t="str">
        <f>E295</f>
        <v>Blood</v>
      </c>
      <c r="F384" s="53" t="str">
        <f t="shared" ref="F384:N384" si="93">F295</f>
        <v>Thymus</v>
      </c>
      <c r="G384" s="53" t="str">
        <f t="shared" si="93"/>
        <v>Heart</v>
      </c>
      <c r="H384" s="53" t="str">
        <f t="shared" si="93"/>
        <v>Lungs</v>
      </c>
      <c r="I384" s="53" t="str">
        <f t="shared" si="93"/>
        <v>Kidneys</v>
      </c>
      <c r="J384" s="53" t="str">
        <f t="shared" si="93"/>
        <v>Spleen</v>
      </c>
      <c r="K384" s="53" t="str">
        <f t="shared" si="93"/>
        <v>Liver</v>
      </c>
      <c r="L384" s="53" t="str">
        <f t="shared" si="93"/>
        <v>ART</v>
      </c>
      <c r="M384" s="53" t="str">
        <f t="shared" si="93"/>
        <v>Carcass</v>
      </c>
      <c r="N384" s="53" t="str">
        <f t="shared" si="93"/>
        <v>Tumor</v>
      </c>
      <c r="P384" s="53" t="str">
        <f>P295</f>
        <v>Average -STDEV</v>
      </c>
      <c r="Q384" s="53" t="str">
        <f>Q295</f>
        <v>Blood</v>
      </c>
      <c r="R384" s="53" t="str">
        <f t="shared" ref="R384:Z384" si="94">R295</f>
        <v>Thymus</v>
      </c>
      <c r="S384" s="53" t="str">
        <f t="shared" si="94"/>
        <v>Heart</v>
      </c>
      <c r="T384" s="53" t="str">
        <f t="shared" si="94"/>
        <v>Lungs</v>
      </c>
      <c r="U384" s="53" t="str">
        <f t="shared" si="94"/>
        <v>Kidneys</v>
      </c>
      <c r="V384" s="53" t="str">
        <f t="shared" si="94"/>
        <v>Spleen</v>
      </c>
      <c r="W384" s="53" t="str">
        <f t="shared" si="94"/>
        <v>Liver</v>
      </c>
      <c r="X384" s="53" t="str">
        <f t="shared" si="94"/>
        <v>ART</v>
      </c>
      <c r="Y384" s="53" t="str">
        <f t="shared" si="94"/>
        <v>Carcass</v>
      </c>
      <c r="Z384" s="53" t="str">
        <f t="shared" si="94"/>
        <v>Tumor</v>
      </c>
      <c r="AB384" s="53" t="str">
        <f>AB295</f>
        <v>Average +STDEV</v>
      </c>
      <c r="AC384" s="53" t="str">
        <f>AC295</f>
        <v>Blood</v>
      </c>
      <c r="AD384" s="53" t="str">
        <f t="shared" ref="AD384:AL384" si="95">AD295</f>
        <v>Thymus</v>
      </c>
      <c r="AE384" s="53" t="str">
        <f t="shared" si="95"/>
        <v>Heart</v>
      </c>
      <c r="AF384" s="53" t="str">
        <f t="shared" si="95"/>
        <v>Lungs</v>
      </c>
      <c r="AG384" s="53" t="str">
        <f t="shared" si="95"/>
        <v>Kidneys</v>
      </c>
      <c r="AH384" s="53" t="str">
        <f t="shared" si="95"/>
        <v>Spleen</v>
      </c>
      <c r="AI384" s="53" t="str">
        <f t="shared" si="95"/>
        <v>Liver</v>
      </c>
      <c r="AJ384" s="53" t="str">
        <f t="shared" si="95"/>
        <v>ART</v>
      </c>
      <c r="AK384" s="53" t="str">
        <f t="shared" si="95"/>
        <v>Carcass</v>
      </c>
      <c r="AL384" s="53" t="str">
        <f t="shared" si="95"/>
        <v>Tumor</v>
      </c>
      <c r="AN384" s="53" t="s">
        <v>78</v>
      </c>
      <c r="AO384" s="53" t="str">
        <f>AC384</f>
        <v>Blood</v>
      </c>
      <c r="AP384" s="53" t="str">
        <f t="shared" ref="AP384:AX384" si="96">AD384</f>
        <v>Thymus</v>
      </c>
      <c r="AQ384" s="53" t="str">
        <f t="shared" si="96"/>
        <v>Heart</v>
      </c>
      <c r="AR384" s="53" t="str">
        <f t="shared" si="96"/>
        <v>Lungs</v>
      </c>
      <c r="AS384" s="53" t="str">
        <f t="shared" si="96"/>
        <v>Kidneys</v>
      </c>
      <c r="AT384" s="53" t="str">
        <f t="shared" si="96"/>
        <v>Spleen</v>
      </c>
      <c r="AU384" s="53" t="str">
        <f t="shared" si="96"/>
        <v>Liver</v>
      </c>
      <c r="AV384" s="53" t="str">
        <f t="shared" si="96"/>
        <v>ART</v>
      </c>
      <c r="AW384" s="53" t="str">
        <f t="shared" si="96"/>
        <v>Carcass</v>
      </c>
      <c r="AX384" s="53" t="str">
        <f t="shared" si="96"/>
        <v>Tumor</v>
      </c>
      <c r="AY384" s="53"/>
      <c r="AZ384" s="53" t="s">
        <v>79</v>
      </c>
      <c r="BA384" s="53" t="str">
        <f>AO384</f>
        <v>Blood</v>
      </c>
      <c r="BB384" s="53" t="str">
        <f t="shared" ref="BB384:BJ384" si="97">AP384</f>
        <v>Thymus</v>
      </c>
      <c r="BC384" s="53" t="str">
        <f t="shared" si="97"/>
        <v>Heart</v>
      </c>
      <c r="BD384" s="53" t="str">
        <f t="shared" si="97"/>
        <v>Lungs</v>
      </c>
      <c r="BE384" s="53" t="str">
        <f t="shared" si="97"/>
        <v>Kidneys</v>
      </c>
      <c r="BF384" s="53" t="str">
        <f t="shared" si="97"/>
        <v>Spleen</v>
      </c>
      <c r="BG384" s="53" t="str">
        <f t="shared" si="97"/>
        <v>Liver</v>
      </c>
      <c r="BH384" s="53" t="str">
        <f t="shared" si="97"/>
        <v>ART</v>
      </c>
      <c r="BI384" s="53" t="str">
        <f t="shared" si="97"/>
        <v>Carcass</v>
      </c>
      <c r="BJ384" s="53" t="str">
        <f t="shared" si="97"/>
        <v>Tumor</v>
      </c>
    </row>
    <row r="385" spans="4:63">
      <c r="D385" s="52">
        <f>D296</f>
        <v>0</v>
      </c>
      <c r="E385" s="67">
        <f>E296/$R$195</f>
        <v>0</v>
      </c>
      <c r="F385" s="67">
        <f t="shared" ref="F385:N385" si="98">F296/$R$195</f>
        <v>0</v>
      </c>
      <c r="G385" s="67">
        <f t="shared" si="98"/>
        <v>0</v>
      </c>
      <c r="H385" s="67">
        <f t="shared" si="98"/>
        <v>0</v>
      </c>
      <c r="I385" s="67">
        <f t="shared" si="98"/>
        <v>0</v>
      </c>
      <c r="J385" s="67">
        <f t="shared" si="98"/>
        <v>0</v>
      </c>
      <c r="K385" s="67">
        <f t="shared" si="98"/>
        <v>0</v>
      </c>
      <c r="L385" s="67">
        <f t="shared" si="98"/>
        <v>0</v>
      </c>
      <c r="M385" s="67">
        <f t="shared" si="98"/>
        <v>0</v>
      </c>
      <c r="N385" s="67">
        <f t="shared" si="98"/>
        <v>0</v>
      </c>
      <c r="Q385" s="55">
        <f>Q296/$R$195</f>
        <v>0</v>
      </c>
      <c r="R385" s="55">
        <f t="shared" ref="R385:Z385" si="99">R296/$R$195</f>
        <v>0</v>
      </c>
      <c r="S385" s="55">
        <f t="shared" si="99"/>
        <v>0</v>
      </c>
      <c r="T385" s="55">
        <f t="shared" si="99"/>
        <v>0</v>
      </c>
      <c r="U385" s="55">
        <f t="shared" si="99"/>
        <v>0</v>
      </c>
      <c r="V385" s="55">
        <f t="shared" si="99"/>
        <v>0</v>
      </c>
      <c r="W385" s="55">
        <f t="shared" si="99"/>
        <v>0</v>
      </c>
      <c r="X385" s="55">
        <f t="shared" si="99"/>
        <v>0</v>
      </c>
      <c r="Y385" s="55">
        <f t="shared" si="99"/>
        <v>0</v>
      </c>
      <c r="Z385" s="55">
        <f t="shared" si="99"/>
        <v>0</v>
      </c>
      <c r="AC385" s="68">
        <f>AC296/$R$195</f>
        <v>0</v>
      </c>
      <c r="AD385" s="68">
        <f t="shared" ref="AD385:AL385" si="100">AD296/$R$195</f>
        <v>0</v>
      </c>
      <c r="AE385" s="68">
        <f t="shared" si="100"/>
        <v>0</v>
      </c>
      <c r="AF385" s="68">
        <f t="shared" si="100"/>
        <v>0</v>
      </c>
      <c r="AG385" s="68">
        <f t="shared" si="100"/>
        <v>0</v>
      </c>
      <c r="AH385" s="68">
        <f t="shared" si="100"/>
        <v>0</v>
      </c>
      <c r="AI385" s="68">
        <f t="shared" si="100"/>
        <v>0</v>
      </c>
      <c r="AJ385" s="68">
        <f t="shared" si="100"/>
        <v>0</v>
      </c>
      <c r="AK385" s="68">
        <f t="shared" si="100"/>
        <v>0</v>
      </c>
      <c r="AL385" s="68">
        <f t="shared" si="100"/>
        <v>0</v>
      </c>
      <c r="AO385" s="67">
        <f>E385-Q385</f>
        <v>0</v>
      </c>
      <c r="AP385" s="67">
        <f t="shared" ref="AP385:AX400" si="101">F385-R385</f>
        <v>0</v>
      </c>
      <c r="AQ385" s="67">
        <f t="shared" si="101"/>
        <v>0</v>
      </c>
      <c r="AR385" s="67">
        <f t="shared" si="101"/>
        <v>0</v>
      </c>
      <c r="AS385" s="67">
        <f t="shared" si="101"/>
        <v>0</v>
      </c>
      <c r="AT385" s="67">
        <f t="shared" si="101"/>
        <v>0</v>
      </c>
      <c r="AU385" s="67">
        <f t="shared" si="101"/>
        <v>0</v>
      </c>
      <c r="AV385" s="67">
        <f t="shared" si="101"/>
        <v>0</v>
      </c>
      <c r="AW385" s="67">
        <f t="shared" si="101"/>
        <v>0</v>
      </c>
      <c r="AX385" s="67">
        <f t="shared" si="101"/>
        <v>0</v>
      </c>
      <c r="BA385" s="67">
        <f>E385+AC385</f>
        <v>0</v>
      </c>
      <c r="BB385" s="67">
        <f t="shared" ref="BB385:BJ400" si="102">F385+AD385</f>
        <v>0</v>
      </c>
      <c r="BC385" s="67">
        <f t="shared" si="102"/>
        <v>0</v>
      </c>
      <c r="BD385" s="67">
        <f t="shared" si="102"/>
        <v>0</v>
      </c>
      <c r="BE385" s="67">
        <f t="shared" si="102"/>
        <v>0</v>
      </c>
      <c r="BF385" s="67">
        <f t="shared" si="102"/>
        <v>0</v>
      </c>
      <c r="BG385" s="67">
        <f t="shared" si="102"/>
        <v>0</v>
      </c>
      <c r="BH385" s="67">
        <f t="shared" si="102"/>
        <v>0</v>
      </c>
      <c r="BI385" s="67">
        <f t="shared" si="102"/>
        <v>0</v>
      </c>
      <c r="BJ385" s="67">
        <f t="shared" si="102"/>
        <v>0</v>
      </c>
      <c r="BK385" s="55"/>
    </row>
    <row r="386" spans="4:63">
      <c r="D386" s="52">
        <f t="shared" ref="D386:D449" si="103">D297</f>
        <v>4.1666666666666664E-2</v>
      </c>
      <c r="E386" s="67">
        <f>E385+E297/$R$192</f>
        <v>3.2986595264605924E-3</v>
      </c>
      <c r="F386" s="67">
        <f t="shared" ref="F386:N401" si="104">F385+F297/$R$192</f>
        <v>2.283754018174895E-3</v>
      </c>
      <c r="G386" s="67">
        <f t="shared" si="104"/>
        <v>1.2790317113618107E-3</v>
      </c>
      <c r="H386" s="67">
        <f t="shared" si="104"/>
        <v>1.7768214060330529E-3</v>
      </c>
      <c r="I386" s="67">
        <f t="shared" si="104"/>
        <v>1.8846709283354152E-3</v>
      </c>
      <c r="J386" s="67">
        <f t="shared" si="104"/>
        <v>8.8362740928821081E-3</v>
      </c>
      <c r="K386" s="67">
        <f t="shared" si="104"/>
        <v>2.4356322157952207E-3</v>
      </c>
      <c r="L386" s="67">
        <f t="shared" si="104"/>
        <v>2.0757002980203659E-4</v>
      </c>
      <c r="M386" s="67">
        <f t="shared" si="104"/>
        <v>4.1457719869491649E-4</v>
      </c>
      <c r="N386" s="67">
        <f t="shared" si="104"/>
        <v>3.4671593712619548E-4</v>
      </c>
      <c r="Q386" s="55">
        <f>(Q385^2+(Q297/$R$195)^2)^0.5</f>
        <v>3214.3451877736088</v>
      </c>
      <c r="R386" s="55">
        <f t="shared" ref="R386:Z401" si="105">(R385^2+(R297/$R$195)^2)^0.5</f>
        <v>1178.073081871107</v>
      </c>
      <c r="S386" s="55">
        <f t="shared" si="105"/>
        <v>1025.2445284499086</v>
      </c>
      <c r="T386" s="55">
        <f t="shared" si="105"/>
        <v>1688.3687450743676</v>
      </c>
      <c r="U386" s="55">
        <f t="shared" si="105"/>
        <v>1648.8806265582434</v>
      </c>
      <c r="V386" s="55">
        <f t="shared" si="105"/>
        <v>7563.4676477072853</v>
      </c>
      <c r="W386" s="55">
        <f t="shared" si="105"/>
        <v>2244.3921202264132</v>
      </c>
      <c r="X386" s="55">
        <f t="shared" si="105"/>
        <v>157.96740227953666</v>
      </c>
      <c r="Y386" s="55">
        <f t="shared" si="105"/>
        <v>359.88250078974312</v>
      </c>
      <c r="Z386" s="55">
        <f t="shared" si="105"/>
        <v>341.18800060844285</v>
      </c>
      <c r="AC386" s="68">
        <f>(AC385^2+(AC297/$R$195)^2)^0.5</f>
        <v>3382.9738651475786</v>
      </c>
      <c r="AD386" s="68">
        <f t="shared" ref="AD386:AL401" si="106">(AD385^2+(AD297/$R$195)^2)^0.5</f>
        <v>3389.4349544786764</v>
      </c>
      <c r="AE386" s="68">
        <f t="shared" si="106"/>
        <v>1532.8188942737063</v>
      </c>
      <c r="AF386" s="68">
        <f t="shared" si="106"/>
        <v>1865.2740669917318</v>
      </c>
      <c r="AG386" s="68">
        <f t="shared" si="106"/>
        <v>2120.4612301125876</v>
      </c>
      <c r="AH386" s="68">
        <f t="shared" si="106"/>
        <v>10109.080538057</v>
      </c>
      <c r="AI386" s="68">
        <f t="shared" si="106"/>
        <v>2626.8723113640358</v>
      </c>
      <c r="AJ386" s="68">
        <f t="shared" si="106"/>
        <v>257.17265732453723</v>
      </c>
      <c r="AK386" s="68">
        <f t="shared" si="106"/>
        <v>469.27189660008901</v>
      </c>
      <c r="AL386" s="68">
        <f t="shared" si="106"/>
        <v>352.24387364394732</v>
      </c>
      <c r="AO386" s="67">
        <f t="shared" ref="AO386:AX424" si="107">E386-Q386</f>
        <v>-3214.3418891140823</v>
      </c>
      <c r="AP386" s="67">
        <f t="shared" si="101"/>
        <v>-1178.0707981170888</v>
      </c>
      <c r="AQ386" s="67">
        <f t="shared" si="101"/>
        <v>-1025.2432494181971</v>
      </c>
      <c r="AR386" s="67">
        <f t="shared" si="101"/>
        <v>-1688.3669682529614</v>
      </c>
      <c r="AS386" s="67">
        <f t="shared" si="101"/>
        <v>-1648.8787418873151</v>
      </c>
      <c r="AT386" s="67">
        <f t="shared" si="101"/>
        <v>-7563.4588114331927</v>
      </c>
      <c r="AU386" s="67">
        <f t="shared" si="101"/>
        <v>-2244.3896845941972</v>
      </c>
      <c r="AV386" s="67">
        <f t="shared" si="101"/>
        <v>-157.96719470950686</v>
      </c>
      <c r="AW386" s="67">
        <f t="shared" si="101"/>
        <v>-359.88208621254444</v>
      </c>
      <c r="AX386" s="67">
        <f t="shared" si="101"/>
        <v>-341.18765389250575</v>
      </c>
      <c r="BA386" s="67">
        <f t="shared" ref="BA386:BA449" si="108">E386+AC386</f>
        <v>3382.9771638071052</v>
      </c>
      <c r="BB386" s="67">
        <f t="shared" si="102"/>
        <v>3389.4372382326947</v>
      </c>
      <c r="BC386" s="67">
        <f t="shared" si="102"/>
        <v>1532.8201733054177</v>
      </c>
      <c r="BD386" s="67">
        <f t="shared" si="102"/>
        <v>1865.275843813138</v>
      </c>
      <c r="BE386" s="67">
        <f t="shared" si="102"/>
        <v>2120.4631147835157</v>
      </c>
      <c r="BF386" s="67">
        <f t="shared" si="102"/>
        <v>10109.089374331093</v>
      </c>
      <c r="BG386" s="67">
        <f t="shared" si="102"/>
        <v>2626.8747469962518</v>
      </c>
      <c r="BH386" s="67">
        <f t="shared" si="102"/>
        <v>257.17286489456706</v>
      </c>
      <c r="BI386" s="67">
        <f t="shared" si="102"/>
        <v>469.27231117728769</v>
      </c>
      <c r="BJ386" s="67">
        <f t="shared" si="102"/>
        <v>352.24422035988442</v>
      </c>
      <c r="BK386" s="55"/>
    </row>
    <row r="387" spans="4:63">
      <c r="D387" s="52">
        <f t="shared" si="103"/>
        <v>7.4999999999999997E-2</v>
      </c>
      <c r="E387" s="67">
        <f t="shared" ref="E387:E450" si="109">E386+E298/$R$192</f>
        <v>8.3867388457133287E-3</v>
      </c>
      <c r="F387" s="67">
        <f t="shared" si="104"/>
        <v>5.8167945588326938E-3</v>
      </c>
      <c r="G387" s="67">
        <f t="shared" si="104"/>
        <v>3.2401291128703784E-3</v>
      </c>
      <c r="H387" s="67">
        <f t="shared" si="104"/>
        <v>4.5355964509489928E-3</v>
      </c>
      <c r="I387" s="67">
        <f t="shared" si="104"/>
        <v>4.8054804576478094E-3</v>
      </c>
      <c r="J387" s="67">
        <f t="shared" si="104"/>
        <v>2.3963307091123105E-2</v>
      </c>
      <c r="K387" s="67">
        <f t="shared" si="104"/>
        <v>6.5004824319978543E-3</v>
      </c>
      <c r="L387" s="67">
        <f t="shared" si="104"/>
        <v>5.8331608527961373E-4</v>
      </c>
      <c r="M387" s="67">
        <f t="shared" si="104"/>
        <v>1.0715458374303123E-3</v>
      </c>
      <c r="N387" s="67">
        <f t="shared" si="104"/>
        <v>1.0607299470611446E-3</v>
      </c>
      <c r="Q387" s="55">
        <f t="shared" ref="Q387:Q450" si="110">(Q386^2+(Q298/$R$195)^2)^0.5</f>
        <v>5693.1909135893493</v>
      </c>
      <c r="R387" s="55">
        <f t="shared" si="105"/>
        <v>2031.7308811065711</v>
      </c>
      <c r="S387" s="55">
        <f t="shared" si="105"/>
        <v>1870.1335768538599</v>
      </c>
      <c r="T387" s="55">
        <f t="shared" si="105"/>
        <v>3024.6892477312886</v>
      </c>
      <c r="U387" s="55">
        <f t="shared" si="105"/>
        <v>3030.7783134908082</v>
      </c>
      <c r="V387" s="55">
        <f t="shared" si="105"/>
        <v>14431.58072031646</v>
      </c>
      <c r="W387" s="55">
        <f t="shared" si="105"/>
        <v>4153.0433459788228</v>
      </c>
      <c r="X387" s="55">
        <f t="shared" si="105"/>
        <v>339.16773584623729</v>
      </c>
      <c r="Y387" s="55">
        <f t="shared" si="105"/>
        <v>679.03714351458223</v>
      </c>
      <c r="Z387" s="55">
        <f t="shared" si="105"/>
        <v>751.09978244756428</v>
      </c>
      <c r="AC387" s="68">
        <f t="shared" ref="AC387:AC450" si="111">(AC386^2+(AC298/$R$195)^2)^0.5</f>
        <v>6405.8330984243457</v>
      </c>
      <c r="AD387" s="68">
        <f t="shared" si="106"/>
        <v>6365.3846368363993</v>
      </c>
      <c r="AE387" s="68">
        <f t="shared" si="106"/>
        <v>2812.5343090109586</v>
      </c>
      <c r="AF387" s="68">
        <f t="shared" si="106"/>
        <v>3539.3409753681781</v>
      </c>
      <c r="AG387" s="68">
        <f t="shared" si="106"/>
        <v>3922.1813196865569</v>
      </c>
      <c r="AH387" s="68">
        <f t="shared" si="106"/>
        <v>20607.493802758869</v>
      </c>
      <c r="AI387" s="68">
        <f t="shared" si="106"/>
        <v>5342.6075997251328</v>
      </c>
      <c r="AJ387" s="68">
        <f t="shared" si="106"/>
        <v>519.48143874950404</v>
      </c>
      <c r="AK387" s="68">
        <f t="shared" si="106"/>
        <v>874.65747333429442</v>
      </c>
      <c r="AL387" s="68">
        <f t="shared" si="106"/>
        <v>835.75453821992357</v>
      </c>
      <c r="AO387" s="67">
        <f>E387-Q387</f>
        <v>-5693.1825268505036</v>
      </c>
      <c r="AP387" s="67">
        <f t="shared" si="101"/>
        <v>-2031.7250643120124</v>
      </c>
      <c r="AQ387" s="67">
        <f t="shared" si="101"/>
        <v>-1870.1303367247472</v>
      </c>
      <c r="AR387" s="67">
        <f t="shared" si="101"/>
        <v>-3024.6847121348378</v>
      </c>
      <c r="AS387" s="67">
        <f t="shared" si="101"/>
        <v>-3030.7735080103507</v>
      </c>
      <c r="AT387" s="67">
        <f t="shared" si="101"/>
        <v>-14431.55675700937</v>
      </c>
      <c r="AU387" s="67">
        <f t="shared" si="101"/>
        <v>-4153.0368454963909</v>
      </c>
      <c r="AV387" s="67">
        <f t="shared" si="101"/>
        <v>-339.16715253015201</v>
      </c>
      <c r="AW387" s="67">
        <f t="shared" si="101"/>
        <v>-679.03607196874475</v>
      </c>
      <c r="AX387" s="67">
        <f t="shared" si="101"/>
        <v>-751.0987217176172</v>
      </c>
      <c r="BA387" s="67">
        <f t="shared" si="108"/>
        <v>6405.8414851631915</v>
      </c>
      <c r="BB387" s="67">
        <f t="shared" si="102"/>
        <v>6365.3904536309583</v>
      </c>
      <c r="BC387" s="67">
        <f t="shared" si="102"/>
        <v>2812.5375491400714</v>
      </c>
      <c r="BD387" s="67">
        <f t="shared" si="102"/>
        <v>3539.3455109646288</v>
      </c>
      <c r="BE387" s="67">
        <f t="shared" si="102"/>
        <v>3922.1861251670143</v>
      </c>
      <c r="BF387" s="67">
        <f t="shared" si="102"/>
        <v>20607.517766065961</v>
      </c>
      <c r="BG387" s="67">
        <f t="shared" si="102"/>
        <v>5342.6141002075647</v>
      </c>
      <c r="BH387" s="67">
        <f t="shared" si="102"/>
        <v>519.48202206558926</v>
      </c>
      <c r="BI387" s="67">
        <f t="shared" si="102"/>
        <v>874.6585448801319</v>
      </c>
      <c r="BJ387" s="67">
        <f t="shared" si="102"/>
        <v>835.75559894987066</v>
      </c>
      <c r="BK387" s="55"/>
    </row>
    <row r="388" spans="4:63">
      <c r="D388" s="52">
        <f t="shared" si="103"/>
        <v>0.1</v>
      </c>
      <c r="E388" s="67">
        <f t="shared" si="109"/>
        <v>1.1955720023389602E-2</v>
      </c>
      <c r="F388" s="67">
        <f t="shared" si="104"/>
        <v>8.3087758199802044E-3</v>
      </c>
      <c r="G388" s="67">
        <f t="shared" si="104"/>
        <v>4.5982544572892598E-3</v>
      </c>
      <c r="H388" s="67">
        <f t="shared" si="104"/>
        <v>6.4927494415018099E-3</v>
      </c>
      <c r="I388" s="67">
        <f t="shared" si="104"/>
        <v>6.8700255862694801E-3</v>
      </c>
      <c r="J388" s="67">
        <f t="shared" si="104"/>
        <v>3.6618548329308234E-2</v>
      </c>
      <c r="K388" s="67">
        <f t="shared" si="104"/>
        <v>9.771067002920894E-3</v>
      </c>
      <c r="L388" s="67">
        <f t="shared" si="104"/>
        <v>9.2325168775129975E-4</v>
      </c>
      <c r="M388" s="67">
        <f t="shared" si="104"/>
        <v>1.5558238560180754E-3</v>
      </c>
      <c r="N388" s="67">
        <f t="shared" si="104"/>
        <v>1.8134992244759076E-3</v>
      </c>
      <c r="Q388" s="55">
        <f t="shared" si="110"/>
        <v>6405.5883246672038</v>
      </c>
      <c r="R388" s="55">
        <f t="shared" si="105"/>
        <v>2236.7114458471028</v>
      </c>
      <c r="S388" s="55">
        <f t="shared" si="105"/>
        <v>2155.6007668866141</v>
      </c>
      <c r="T388" s="55">
        <f t="shared" si="105"/>
        <v>3434.6685579801333</v>
      </c>
      <c r="U388" s="55">
        <f t="shared" si="105"/>
        <v>3515.0703803537699</v>
      </c>
      <c r="V388" s="55">
        <f t="shared" si="105"/>
        <v>17261.208361876685</v>
      </c>
      <c r="W388" s="55">
        <f t="shared" si="105"/>
        <v>4844.5095165878156</v>
      </c>
      <c r="X388" s="55">
        <f t="shared" si="105"/>
        <v>445.10047834281289</v>
      </c>
      <c r="Y388" s="55">
        <f t="shared" si="105"/>
        <v>804.75555222013611</v>
      </c>
      <c r="Z388" s="55">
        <f t="shared" si="105"/>
        <v>1006.5126159773191</v>
      </c>
      <c r="AC388" s="68">
        <f t="shared" si="111"/>
        <v>7611.7083001764913</v>
      </c>
      <c r="AD388" s="68">
        <f t="shared" si="106"/>
        <v>7514.3020756951273</v>
      </c>
      <c r="AE388" s="68">
        <f t="shared" si="106"/>
        <v>3257.8922496850391</v>
      </c>
      <c r="AF388" s="68">
        <f t="shared" si="106"/>
        <v>4213.9285111251402</v>
      </c>
      <c r="AG388" s="68">
        <f t="shared" si="106"/>
        <v>4572.7665719594897</v>
      </c>
      <c r="AH388" s="68">
        <f t="shared" si="106"/>
        <v>25983.858753590663</v>
      </c>
      <c r="AI388" s="68">
        <f t="shared" si="106"/>
        <v>6726.9943995059502</v>
      </c>
      <c r="AJ388" s="68">
        <f t="shared" si="106"/>
        <v>650.56861182207354</v>
      </c>
      <c r="AK388" s="68">
        <f t="shared" si="106"/>
        <v>1026.1589747966698</v>
      </c>
      <c r="AL388" s="68">
        <f t="shared" si="106"/>
        <v>1180.0728791049951</v>
      </c>
      <c r="AO388" s="67">
        <f t="shared" si="107"/>
        <v>-6405.5763689471805</v>
      </c>
      <c r="AP388" s="67">
        <f t="shared" si="101"/>
        <v>-2236.703137071283</v>
      </c>
      <c r="AQ388" s="67">
        <f t="shared" si="101"/>
        <v>-2155.5961686321566</v>
      </c>
      <c r="AR388" s="67">
        <f t="shared" si="101"/>
        <v>-3434.662065230692</v>
      </c>
      <c r="AS388" s="67">
        <f t="shared" si="101"/>
        <v>-3515.0635103281838</v>
      </c>
      <c r="AT388" s="67">
        <f t="shared" si="101"/>
        <v>-17261.171743328356</v>
      </c>
      <c r="AU388" s="67">
        <f t="shared" si="101"/>
        <v>-4844.4997455208131</v>
      </c>
      <c r="AV388" s="67">
        <f t="shared" si="101"/>
        <v>-445.09955509112513</v>
      </c>
      <c r="AW388" s="67">
        <f t="shared" si="101"/>
        <v>-804.75399639628006</v>
      </c>
      <c r="AX388" s="67">
        <f t="shared" si="101"/>
        <v>-1006.5108024780947</v>
      </c>
      <c r="BA388" s="67">
        <f t="shared" si="108"/>
        <v>7611.7202558965146</v>
      </c>
      <c r="BB388" s="67">
        <f t="shared" si="102"/>
        <v>7514.3103844709476</v>
      </c>
      <c r="BC388" s="67">
        <f t="shared" si="102"/>
        <v>3257.8968479394966</v>
      </c>
      <c r="BD388" s="67">
        <f t="shared" si="102"/>
        <v>4213.9350038745815</v>
      </c>
      <c r="BE388" s="67">
        <f t="shared" si="102"/>
        <v>4572.7734419850758</v>
      </c>
      <c r="BF388" s="67">
        <f t="shared" si="102"/>
        <v>25983.895372138992</v>
      </c>
      <c r="BG388" s="67">
        <f t="shared" si="102"/>
        <v>6727.0041705729527</v>
      </c>
      <c r="BH388" s="67">
        <f t="shared" si="102"/>
        <v>650.56953507376124</v>
      </c>
      <c r="BI388" s="67">
        <f t="shared" si="102"/>
        <v>1026.1605306205258</v>
      </c>
      <c r="BJ388" s="67">
        <f t="shared" si="102"/>
        <v>1180.0746926042195</v>
      </c>
      <c r="BK388" s="55"/>
    </row>
    <row r="389" spans="4:63">
      <c r="D389" s="52">
        <f t="shared" si="103"/>
        <v>0.125</v>
      </c>
      <c r="E389" s="67">
        <f t="shared" si="109"/>
        <v>1.5320418243214569E-2</v>
      </c>
      <c r="F389" s="67">
        <f t="shared" si="104"/>
        <v>1.0670489448339744E-2</v>
      </c>
      <c r="G389" s="67">
        <f t="shared" si="104"/>
        <v>5.8642222295266161E-3</v>
      </c>
      <c r="H389" s="67">
        <f t="shared" si="104"/>
        <v>8.3589075257759268E-3</v>
      </c>
      <c r="I389" s="67">
        <f t="shared" si="104"/>
        <v>8.8325365988081959E-3</v>
      </c>
      <c r="J389" s="67">
        <f t="shared" si="104"/>
        <v>5.0342359757470895E-2</v>
      </c>
      <c r="K389" s="67">
        <f t="shared" si="104"/>
        <v>1.3222930244981196E-2</v>
      </c>
      <c r="L389" s="67">
        <f t="shared" si="104"/>
        <v>1.3103909903527295E-3</v>
      </c>
      <c r="M389" s="67">
        <f t="shared" si="104"/>
        <v>2.0332843165326579E-3</v>
      </c>
      <c r="N389" s="67">
        <f t="shared" si="104"/>
        <v>2.7497657484195645E-3</v>
      </c>
      <c r="Q389" s="55">
        <f t="shared" si="110"/>
        <v>6860.3133686824904</v>
      </c>
      <c r="R389" s="55">
        <f t="shared" si="105"/>
        <v>2339.8757572842455</v>
      </c>
      <c r="S389" s="55">
        <f t="shared" si="105"/>
        <v>2371.882863676647</v>
      </c>
      <c r="T389" s="55">
        <f t="shared" si="105"/>
        <v>3716.6193722928351</v>
      </c>
      <c r="U389" s="55">
        <f t="shared" si="105"/>
        <v>3894.8268396871258</v>
      </c>
      <c r="V389" s="55">
        <f t="shared" si="105"/>
        <v>19786.887135864607</v>
      </c>
      <c r="W389" s="55">
        <f t="shared" si="105"/>
        <v>5404.2967716175153</v>
      </c>
      <c r="X389" s="55">
        <f t="shared" si="105"/>
        <v>559.7993403134102</v>
      </c>
      <c r="Y389" s="55">
        <f t="shared" si="105"/>
        <v>913.356714357388</v>
      </c>
      <c r="Z389" s="55">
        <f t="shared" si="105"/>
        <v>1293.2171611091399</v>
      </c>
      <c r="AC389" s="68">
        <f t="shared" si="111"/>
        <v>8660.3463875194266</v>
      </c>
      <c r="AD389" s="68">
        <f t="shared" si="106"/>
        <v>8489.0231513629715</v>
      </c>
      <c r="AE389" s="68">
        <f t="shared" si="106"/>
        <v>3604.5538062024625</v>
      </c>
      <c r="AF389" s="68">
        <f t="shared" si="106"/>
        <v>4806.6769964465939</v>
      </c>
      <c r="AG389" s="68">
        <f t="shared" si="106"/>
        <v>5096.8338628271731</v>
      </c>
      <c r="AH389" s="68">
        <f t="shared" si="106"/>
        <v>31469.476288281498</v>
      </c>
      <c r="AI389" s="68">
        <f t="shared" si="106"/>
        <v>8133.9193930122856</v>
      </c>
      <c r="AJ389" s="68">
        <f t="shared" si="106"/>
        <v>782.47758170761369</v>
      </c>
      <c r="AK389" s="68">
        <f t="shared" si="106"/>
        <v>1151.7084511644985</v>
      </c>
      <c r="AL389" s="68">
        <f t="shared" si="106"/>
        <v>1584.0764948677727</v>
      </c>
      <c r="AO389" s="67">
        <f t="shared" si="107"/>
        <v>-6860.298048264247</v>
      </c>
      <c r="AP389" s="67">
        <f t="shared" si="101"/>
        <v>-2339.8650867947972</v>
      </c>
      <c r="AQ389" s="67">
        <f t="shared" si="101"/>
        <v>-2371.8769994544177</v>
      </c>
      <c r="AR389" s="67">
        <f t="shared" si="101"/>
        <v>-3716.6110133853094</v>
      </c>
      <c r="AS389" s="67">
        <f t="shared" si="101"/>
        <v>-3894.8180071505271</v>
      </c>
      <c r="AT389" s="67">
        <f t="shared" si="101"/>
        <v>-19786.836793504848</v>
      </c>
      <c r="AU389" s="67">
        <f t="shared" si="101"/>
        <v>-5404.28354868727</v>
      </c>
      <c r="AV389" s="67">
        <f t="shared" si="101"/>
        <v>-559.7980299224198</v>
      </c>
      <c r="AW389" s="67">
        <f t="shared" si="101"/>
        <v>-913.35468107307145</v>
      </c>
      <c r="AX389" s="67">
        <f t="shared" si="101"/>
        <v>-1293.2144113433915</v>
      </c>
      <c r="BA389" s="67">
        <f t="shared" si="108"/>
        <v>8660.3617079376691</v>
      </c>
      <c r="BB389" s="67">
        <f t="shared" si="102"/>
        <v>8489.0338218524194</v>
      </c>
      <c r="BC389" s="67">
        <f t="shared" si="102"/>
        <v>3604.5596704246918</v>
      </c>
      <c r="BD389" s="67">
        <f t="shared" si="102"/>
        <v>4806.6853553541196</v>
      </c>
      <c r="BE389" s="67">
        <f t="shared" si="102"/>
        <v>5096.8426953637718</v>
      </c>
      <c r="BF389" s="67">
        <f t="shared" si="102"/>
        <v>31469.526630641256</v>
      </c>
      <c r="BG389" s="67">
        <f t="shared" si="102"/>
        <v>8133.9326159425309</v>
      </c>
      <c r="BH389" s="67">
        <f t="shared" si="102"/>
        <v>782.47889209860409</v>
      </c>
      <c r="BI389" s="67">
        <f t="shared" si="102"/>
        <v>1151.7104844488149</v>
      </c>
      <c r="BJ389" s="67">
        <f t="shared" si="102"/>
        <v>1584.0792446335211</v>
      </c>
      <c r="BK389" s="55"/>
    </row>
    <row r="390" spans="4:63">
      <c r="D390" s="52">
        <f t="shared" si="103"/>
        <v>0.25</v>
      </c>
      <c r="E390" s="67">
        <f t="shared" si="109"/>
        <v>2.9691466975401908E-2</v>
      </c>
      <c r="F390" s="67">
        <f t="shared" si="104"/>
        <v>2.099764220364933E-2</v>
      </c>
      <c r="G390" s="67">
        <f t="shared" si="104"/>
        <v>1.1515134286056106E-2</v>
      </c>
      <c r="H390" s="67">
        <f t="shared" si="104"/>
        <v>1.7245054917848002E-2</v>
      </c>
      <c r="I390" s="67">
        <f t="shared" si="104"/>
        <v>1.8237015606553927E-2</v>
      </c>
      <c r="J390" s="67">
        <f t="shared" si="104"/>
        <v>0.12567460604579556</v>
      </c>
      <c r="K390" s="67">
        <f t="shared" si="104"/>
        <v>3.1731424817430194E-2</v>
      </c>
      <c r="L390" s="67">
        <f t="shared" si="104"/>
        <v>3.4565149572810781E-3</v>
      </c>
      <c r="M390" s="67">
        <f t="shared" si="104"/>
        <v>4.3941990399448596E-3</v>
      </c>
      <c r="N390" s="67">
        <f t="shared" si="104"/>
        <v>8.2211729714845409E-3</v>
      </c>
      <c r="Q390" s="55">
        <f t="shared" si="110"/>
        <v>11577.387104383251</v>
      </c>
      <c r="R390" s="55">
        <f t="shared" si="105"/>
        <v>3367.0835365836479</v>
      </c>
      <c r="S390" s="55">
        <f t="shared" si="105"/>
        <v>5003.1719859864206</v>
      </c>
      <c r="T390" s="55">
        <f t="shared" si="105"/>
        <v>7074.827683861361</v>
      </c>
      <c r="U390" s="55">
        <f t="shared" si="105"/>
        <v>8817.2475173003659</v>
      </c>
      <c r="V390" s="55">
        <f t="shared" si="105"/>
        <v>52993.883765497972</v>
      </c>
      <c r="W390" s="55">
        <f t="shared" si="105"/>
        <v>12906.839101226757</v>
      </c>
      <c r="X390" s="55">
        <f t="shared" si="105"/>
        <v>2003.5768885950017</v>
      </c>
      <c r="Y390" s="55">
        <f t="shared" si="105"/>
        <v>2348.1863831477963</v>
      </c>
      <c r="Z390" s="55">
        <f t="shared" si="105"/>
        <v>4830.1533882129488</v>
      </c>
      <c r="AC390" s="68">
        <f t="shared" si="111"/>
        <v>22229.111574469371</v>
      </c>
      <c r="AD390" s="68">
        <f t="shared" si="106"/>
        <v>20696.989655013396</v>
      </c>
      <c r="AE390" s="68">
        <f t="shared" si="106"/>
        <v>7781.7769785780474</v>
      </c>
      <c r="AF390" s="68">
        <f t="shared" si="106"/>
        <v>12695.601138556052</v>
      </c>
      <c r="AG390" s="68">
        <f t="shared" si="106"/>
        <v>12009.489610732371</v>
      </c>
      <c r="AH390" s="68">
        <f t="shared" si="106"/>
        <v>106455.83351135159</v>
      </c>
      <c r="AI390" s="68">
        <f t="shared" si="106"/>
        <v>26125.206840196632</v>
      </c>
      <c r="AJ390" s="68">
        <f t="shared" si="106"/>
        <v>2494.3721383304901</v>
      </c>
      <c r="AK390" s="68">
        <f t="shared" si="106"/>
        <v>2806.4029786996412</v>
      </c>
      <c r="AL390" s="68">
        <f t="shared" si="106"/>
        <v>6520.092750689023</v>
      </c>
      <c r="AO390" s="67">
        <f t="shared" si="107"/>
        <v>-11577.357412916275</v>
      </c>
      <c r="AP390" s="67">
        <f t="shared" si="101"/>
        <v>-3367.062538941444</v>
      </c>
      <c r="AQ390" s="67">
        <f t="shared" si="101"/>
        <v>-5003.1604708521345</v>
      </c>
      <c r="AR390" s="67">
        <f t="shared" si="101"/>
        <v>-7074.810438806443</v>
      </c>
      <c r="AS390" s="67">
        <f t="shared" si="101"/>
        <v>-8817.2292802847587</v>
      </c>
      <c r="AT390" s="67">
        <f t="shared" si="101"/>
        <v>-52993.758090891926</v>
      </c>
      <c r="AU390" s="67">
        <f t="shared" si="101"/>
        <v>-12906.80736980194</v>
      </c>
      <c r="AV390" s="67">
        <f t="shared" si="101"/>
        <v>-2003.5734320800445</v>
      </c>
      <c r="AW390" s="67">
        <f t="shared" si="101"/>
        <v>-2348.1819889487565</v>
      </c>
      <c r="AX390" s="67">
        <f t="shared" si="101"/>
        <v>-4830.1451670399774</v>
      </c>
      <c r="BA390" s="67">
        <f t="shared" si="108"/>
        <v>22229.141265936345</v>
      </c>
      <c r="BB390" s="67">
        <f t="shared" si="102"/>
        <v>20697.010652655601</v>
      </c>
      <c r="BC390" s="67">
        <f t="shared" si="102"/>
        <v>7781.7884937123335</v>
      </c>
      <c r="BD390" s="67">
        <f t="shared" si="102"/>
        <v>12695.61838361097</v>
      </c>
      <c r="BE390" s="67">
        <f t="shared" si="102"/>
        <v>12009.507847747978</v>
      </c>
      <c r="BF390" s="67">
        <f t="shared" si="102"/>
        <v>106455.95918595763</v>
      </c>
      <c r="BG390" s="67">
        <f t="shared" si="102"/>
        <v>26125.238571621449</v>
      </c>
      <c r="BH390" s="67">
        <f t="shared" si="102"/>
        <v>2494.3755948454473</v>
      </c>
      <c r="BI390" s="67">
        <f t="shared" si="102"/>
        <v>2806.4073728986809</v>
      </c>
      <c r="BJ390" s="67">
        <f t="shared" si="102"/>
        <v>6520.1009718619944</v>
      </c>
      <c r="BK390" s="55"/>
    </row>
    <row r="391" spans="4:63">
      <c r="D391" s="52">
        <f t="shared" si="103"/>
        <v>0.375</v>
      </c>
      <c r="E391" s="67">
        <f t="shared" si="109"/>
        <v>4.0518760555097871E-2</v>
      </c>
      <c r="F391" s="67">
        <f t="shared" si="104"/>
        <v>2.9224567625066675E-2</v>
      </c>
      <c r="G391" s="67">
        <f t="shared" si="104"/>
        <v>1.6415274554749781E-2</v>
      </c>
      <c r="H391" s="67">
        <f t="shared" si="104"/>
        <v>2.5836828056174072E-2</v>
      </c>
      <c r="I391" s="67">
        <f t="shared" si="104"/>
        <v>2.7515499082658504E-2</v>
      </c>
      <c r="J391" s="67">
        <f t="shared" si="104"/>
        <v>0.20728650786044497</v>
      </c>
      <c r="K391" s="67">
        <f t="shared" si="104"/>
        <v>5.1562921569247466E-2</v>
      </c>
      <c r="L391" s="67">
        <f t="shared" si="104"/>
        <v>5.7205035341649866E-3</v>
      </c>
      <c r="M391" s="67">
        <f t="shared" si="104"/>
        <v>6.7513801528466021E-3</v>
      </c>
      <c r="N391" s="67">
        <f t="shared" si="104"/>
        <v>1.4078344923662436E-2</v>
      </c>
      <c r="Q391" s="55">
        <f t="shared" si="110"/>
        <v>13288.442625996029</v>
      </c>
      <c r="R391" s="55">
        <f t="shared" si="105"/>
        <v>3916.2269169467486</v>
      </c>
      <c r="S391" s="55">
        <f t="shared" si="105"/>
        <v>6321.186428035604</v>
      </c>
      <c r="T391" s="55">
        <f t="shared" si="105"/>
        <v>8785.6002007572406</v>
      </c>
      <c r="U391" s="55">
        <f t="shared" si="105"/>
        <v>11657.030912051145</v>
      </c>
      <c r="V391" s="55">
        <f t="shared" si="105"/>
        <v>72390.220197953764</v>
      </c>
      <c r="W391" s="55">
        <f t="shared" si="105"/>
        <v>17863.658789806632</v>
      </c>
      <c r="X391" s="55">
        <f t="shared" si="105"/>
        <v>2864.5990030300591</v>
      </c>
      <c r="Y391" s="55">
        <f t="shared" si="105"/>
        <v>3201.8352766568755</v>
      </c>
      <c r="Z391" s="55">
        <f t="shared" si="105"/>
        <v>6888.3796017390378</v>
      </c>
      <c r="AC391" s="68">
        <f t="shared" si="111"/>
        <v>29317.740362642071</v>
      </c>
      <c r="AD391" s="68">
        <f t="shared" si="106"/>
        <v>26705.720069378309</v>
      </c>
      <c r="AE391" s="68">
        <f t="shared" si="106"/>
        <v>9787.8954800524371</v>
      </c>
      <c r="AF391" s="68">
        <f t="shared" si="106"/>
        <v>17444.054469014867</v>
      </c>
      <c r="AG391" s="68">
        <f t="shared" si="106"/>
        <v>16182.021921698857</v>
      </c>
      <c r="AH391" s="68">
        <f t="shared" si="106"/>
        <v>156512.44985590846</v>
      </c>
      <c r="AI391" s="68">
        <f t="shared" si="106"/>
        <v>36546.805985334635</v>
      </c>
      <c r="AJ391" s="68">
        <f t="shared" si="106"/>
        <v>3517.8751760351843</v>
      </c>
      <c r="AK391" s="68">
        <f t="shared" si="106"/>
        <v>3785.1426670731607</v>
      </c>
      <c r="AL391" s="68">
        <f t="shared" si="106"/>
        <v>9537.2150527665763</v>
      </c>
      <c r="AO391" s="67">
        <f t="shared" si="107"/>
        <v>-13288.402107235474</v>
      </c>
      <c r="AP391" s="67">
        <f t="shared" si="101"/>
        <v>-3916.1976923791235</v>
      </c>
      <c r="AQ391" s="67">
        <f t="shared" si="101"/>
        <v>-6321.1700127610493</v>
      </c>
      <c r="AR391" s="67">
        <f t="shared" si="101"/>
        <v>-8785.574363929185</v>
      </c>
      <c r="AS391" s="67">
        <f t="shared" si="101"/>
        <v>-11657.003396552062</v>
      </c>
      <c r="AT391" s="67">
        <f t="shared" si="101"/>
        <v>-72390.012911445898</v>
      </c>
      <c r="AU391" s="67">
        <f t="shared" si="101"/>
        <v>-17863.607226885062</v>
      </c>
      <c r="AV391" s="67">
        <f t="shared" si="101"/>
        <v>-2864.5932825265249</v>
      </c>
      <c r="AW391" s="67">
        <f t="shared" si="101"/>
        <v>-3201.8285252767228</v>
      </c>
      <c r="AX391" s="67">
        <f t="shared" si="101"/>
        <v>-6888.3655233941145</v>
      </c>
      <c r="BA391" s="67">
        <f t="shared" si="108"/>
        <v>29317.780881402625</v>
      </c>
      <c r="BB391" s="67">
        <f t="shared" si="102"/>
        <v>26705.749293945933</v>
      </c>
      <c r="BC391" s="67">
        <f t="shared" si="102"/>
        <v>9787.9118953269917</v>
      </c>
      <c r="BD391" s="67">
        <f t="shared" si="102"/>
        <v>17444.080305842923</v>
      </c>
      <c r="BE391" s="67">
        <f t="shared" si="102"/>
        <v>16182.04943719794</v>
      </c>
      <c r="BF391" s="67">
        <f t="shared" si="102"/>
        <v>156512.65714241631</v>
      </c>
      <c r="BG391" s="67">
        <f t="shared" si="102"/>
        <v>36546.857548256201</v>
      </c>
      <c r="BH391" s="67">
        <f t="shared" si="102"/>
        <v>3517.8808965387184</v>
      </c>
      <c r="BI391" s="67">
        <f t="shared" si="102"/>
        <v>3785.1494184533135</v>
      </c>
      <c r="BJ391" s="67">
        <f t="shared" si="102"/>
        <v>9537.2291311115005</v>
      </c>
      <c r="BK391" s="55"/>
    </row>
    <row r="392" spans="4:63">
      <c r="D392" s="52">
        <f t="shared" si="103"/>
        <v>0.5</v>
      </c>
      <c r="E392" s="67">
        <f t="shared" si="109"/>
        <v>4.8462422830015152E-2</v>
      </c>
      <c r="F392" s="67">
        <f t="shared" si="104"/>
        <v>3.5753404472531725E-2</v>
      </c>
      <c r="G392" s="67">
        <f t="shared" si="104"/>
        <v>2.0794788003564147E-2</v>
      </c>
      <c r="H392" s="67">
        <f t="shared" si="104"/>
        <v>3.4324545682326943E-2</v>
      </c>
      <c r="I392" s="67">
        <f t="shared" si="104"/>
        <v>3.6913300957787998E-2</v>
      </c>
      <c r="J392" s="67">
        <f t="shared" si="104"/>
        <v>0.29251191912191382</v>
      </c>
      <c r="K392" s="67">
        <f t="shared" si="104"/>
        <v>7.2303286766592645E-2</v>
      </c>
      <c r="L392" s="67">
        <f t="shared" si="104"/>
        <v>8.0144064412202756E-3</v>
      </c>
      <c r="M392" s="67">
        <f t="shared" si="104"/>
        <v>9.1261890982321393E-3</v>
      </c>
      <c r="N392" s="67">
        <f t="shared" si="104"/>
        <v>1.9983265185252765E-2</v>
      </c>
      <c r="Q392" s="55">
        <f t="shared" si="110"/>
        <v>14115.820184818713</v>
      </c>
      <c r="R392" s="55">
        <f t="shared" si="105"/>
        <v>4422.0612476174774</v>
      </c>
      <c r="S392" s="55">
        <f t="shared" si="105"/>
        <v>7234.5780392026127</v>
      </c>
      <c r="T392" s="55">
        <f t="shared" si="105"/>
        <v>10026.152235203353</v>
      </c>
      <c r="U392" s="55">
        <f t="shared" si="105"/>
        <v>13885.86181664389</v>
      </c>
      <c r="V392" s="55">
        <f t="shared" si="105"/>
        <v>87346.017278205574</v>
      </c>
      <c r="W392" s="55">
        <f t="shared" si="105"/>
        <v>22705.039126886142</v>
      </c>
      <c r="X392" s="55">
        <f t="shared" si="105"/>
        <v>3537.6197289885713</v>
      </c>
      <c r="Y392" s="55">
        <f t="shared" si="105"/>
        <v>3885.4745566052516</v>
      </c>
      <c r="Z392" s="55">
        <f t="shared" si="105"/>
        <v>8451.3225190819703</v>
      </c>
      <c r="AC392" s="68">
        <f t="shared" si="111"/>
        <v>33515.943375774841</v>
      </c>
      <c r="AD392" s="68">
        <f t="shared" si="106"/>
        <v>30205.254353810247</v>
      </c>
      <c r="AE392" s="68">
        <f t="shared" si="106"/>
        <v>11102.397092803889</v>
      </c>
      <c r="AF392" s="68">
        <f t="shared" si="106"/>
        <v>21238.603927118176</v>
      </c>
      <c r="AG392" s="68">
        <f t="shared" si="106"/>
        <v>19655.722720927872</v>
      </c>
      <c r="AH392" s="68">
        <f t="shared" si="106"/>
        <v>199008.16662114972</v>
      </c>
      <c r="AI392" s="68">
        <f t="shared" si="106"/>
        <v>44423.415222500385</v>
      </c>
      <c r="AJ392" s="68">
        <f t="shared" si="106"/>
        <v>4322.703305759157</v>
      </c>
      <c r="AK392" s="68">
        <f t="shared" si="106"/>
        <v>4564.7078182519035</v>
      </c>
      <c r="AL392" s="68">
        <f t="shared" si="106"/>
        <v>11946.11028449341</v>
      </c>
      <c r="AO392" s="67">
        <f t="shared" si="107"/>
        <v>-14115.771722395883</v>
      </c>
      <c r="AP392" s="67">
        <f t="shared" si="101"/>
        <v>-4422.025494213005</v>
      </c>
      <c r="AQ392" s="67">
        <f t="shared" si="101"/>
        <v>-7234.5572444146092</v>
      </c>
      <c r="AR392" s="67">
        <f t="shared" si="101"/>
        <v>-10026.117910657671</v>
      </c>
      <c r="AS392" s="67">
        <f t="shared" si="101"/>
        <v>-13885.824903342933</v>
      </c>
      <c r="AT392" s="67">
        <f t="shared" si="101"/>
        <v>-87345.724766286454</v>
      </c>
      <c r="AU392" s="67">
        <f t="shared" si="101"/>
        <v>-22704.966823599374</v>
      </c>
      <c r="AV392" s="67">
        <f t="shared" si="101"/>
        <v>-3537.6117145821299</v>
      </c>
      <c r="AW392" s="67">
        <f t="shared" si="101"/>
        <v>-3885.4654304161531</v>
      </c>
      <c r="AX392" s="67">
        <f t="shared" si="101"/>
        <v>-8451.3025358167852</v>
      </c>
      <c r="BA392" s="67">
        <f t="shared" si="108"/>
        <v>33515.991838197668</v>
      </c>
      <c r="BB392" s="67">
        <f t="shared" si="102"/>
        <v>30205.290107214722</v>
      </c>
      <c r="BC392" s="67">
        <f t="shared" si="102"/>
        <v>11102.417887591893</v>
      </c>
      <c r="BD392" s="67">
        <f t="shared" si="102"/>
        <v>21238.638251663859</v>
      </c>
      <c r="BE392" s="67">
        <f t="shared" si="102"/>
        <v>19655.759634228831</v>
      </c>
      <c r="BF392" s="67">
        <f t="shared" si="102"/>
        <v>199008.45913306886</v>
      </c>
      <c r="BG392" s="67">
        <f t="shared" si="102"/>
        <v>44423.487525787154</v>
      </c>
      <c r="BH392" s="67">
        <f t="shared" si="102"/>
        <v>4322.7113201655984</v>
      </c>
      <c r="BI392" s="67">
        <f t="shared" si="102"/>
        <v>4564.7169444410019</v>
      </c>
      <c r="BJ392" s="67">
        <f t="shared" si="102"/>
        <v>11946.130267758595</v>
      </c>
      <c r="BK392" s="55"/>
    </row>
    <row r="393" spans="4:63">
      <c r="D393" s="52">
        <f t="shared" si="103"/>
        <v>0.625</v>
      </c>
      <c r="E393" s="67">
        <f t="shared" si="109"/>
        <v>5.410508690022274E-2</v>
      </c>
      <c r="F393" s="67">
        <f t="shared" si="104"/>
        <v>4.0925401076979263E-2</v>
      </c>
      <c r="G393" s="67">
        <f t="shared" si="104"/>
        <v>2.4763462687385808E-2</v>
      </c>
      <c r="H393" s="67">
        <f t="shared" si="104"/>
        <v>4.2735629525617227E-2</v>
      </c>
      <c r="I393" s="67">
        <f t="shared" si="104"/>
        <v>4.6465222431658001E-2</v>
      </c>
      <c r="J393" s="67">
        <f t="shared" si="104"/>
        <v>0.38046899978788035</v>
      </c>
      <c r="K393" s="67">
        <f t="shared" si="104"/>
        <v>9.3770746720360176E-2</v>
      </c>
      <c r="L393" s="67">
        <f t="shared" si="104"/>
        <v>1.0332240812412668E-2</v>
      </c>
      <c r="M393" s="67">
        <f t="shared" si="104"/>
        <v>1.1523767327242578E-2</v>
      </c>
      <c r="N393" s="67">
        <f t="shared" si="104"/>
        <v>2.5934872682713026E-2</v>
      </c>
      <c r="Q393" s="55">
        <f t="shared" si="110"/>
        <v>14509.282156868832</v>
      </c>
      <c r="R393" s="55">
        <f t="shared" si="105"/>
        <v>4905.3900148799394</v>
      </c>
      <c r="S393" s="55">
        <f t="shared" si="105"/>
        <v>7930.7864436965983</v>
      </c>
      <c r="T393" s="55">
        <f t="shared" si="105"/>
        <v>11005.125105902283</v>
      </c>
      <c r="U393" s="55">
        <f t="shared" si="105"/>
        <v>15775.330031008256</v>
      </c>
      <c r="V393" s="55">
        <f t="shared" si="105"/>
        <v>99816.448754829791</v>
      </c>
      <c r="W393" s="55">
        <f t="shared" si="105"/>
        <v>27871.365538372029</v>
      </c>
      <c r="X393" s="55">
        <f t="shared" si="105"/>
        <v>4113.2126325749432</v>
      </c>
      <c r="Y393" s="55">
        <f t="shared" si="105"/>
        <v>4480.801064439891</v>
      </c>
      <c r="Z393" s="55">
        <f t="shared" si="105"/>
        <v>9755.7505443224636</v>
      </c>
      <c r="AC393" s="68">
        <f t="shared" si="111"/>
        <v>35777.871385043298</v>
      </c>
      <c r="AD393" s="68">
        <f t="shared" si="106"/>
        <v>32147.639205111856</v>
      </c>
      <c r="AE393" s="68">
        <f t="shared" si="106"/>
        <v>12051.580389367238</v>
      </c>
      <c r="AF393" s="68">
        <f t="shared" si="106"/>
        <v>24511.796272455744</v>
      </c>
      <c r="AG393" s="68">
        <f t="shared" si="106"/>
        <v>22803.180893101398</v>
      </c>
      <c r="AH393" s="68">
        <f t="shared" si="106"/>
        <v>237281.78469714386</v>
      </c>
      <c r="AI393" s="68">
        <f t="shared" si="106"/>
        <v>50901.109471422627</v>
      </c>
      <c r="AJ393" s="68">
        <f t="shared" si="106"/>
        <v>5012.2762748382047</v>
      </c>
      <c r="AK393" s="68">
        <f t="shared" si="106"/>
        <v>5236.4977460430691</v>
      </c>
      <c r="AL393" s="68">
        <f t="shared" si="106"/>
        <v>14064.025337051269</v>
      </c>
      <c r="AO393" s="67">
        <f t="shared" si="107"/>
        <v>-14509.228051781933</v>
      </c>
      <c r="AP393" s="67">
        <f t="shared" si="101"/>
        <v>-4905.349089478862</v>
      </c>
      <c r="AQ393" s="67">
        <f t="shared" si="101"/>
        <v>-7930.7616802339107</v>
      </c>
      <c r="AR393" s="67">
        <f t="shared" si="101"/>
        <v>-11005.082370272758</v>
      </c>
      <c r="AS393" s="67">
        <f t="shared" si="101"/>
        <v>-15775.283565785825</v>
      </c>
      <c r="AT393" s="67">
        <f t="shared" si="101"/>
        <v>-99816.068285829999</v>
      </c>
      <c r="AU393" s="67">
        <f t="shared" si="101"/>
        <v>-27871.271767625309</v>
      </c>
      <c r="AV393" s="67">
        <f t="shared" si="101"/>
        <v>-4113.202300334131</v>
      </c>
      <c r="AW393" s="67">
        <f t="shared" si="101"/>
        <v>-4480.7895406725638</v>
      </c>
      <c r="AX393" s="67">
        <f t="shared" si="101"/>
        <v>-9755.7246094497805</v>
      </c>
      <c r="BA393" s="67">
        <f t="shared" si="108"/>
        <v>35777.925490130197</v>
      </c>
      <c r="BB393" s="67">
        <f t="shared" si="102"/>
        <v>32147.680130512934</v>
      </c>
      <c r="BC393" s="67">
        <f t="shared" si="102"/>
        <v>12051.605152829925</v>
      </c>
      <c r="BD393" s="67">
        <f t="shared" si="102"/>
        <v>24511.83900808527</v>
      </c>
      <c r="BE393" s="67">
        <f t="shared" si="102"/>
        <v>22803.227358323831</v>
      </c>
      <c r="BF393" s="67">
        <f t="shared" si="102"/>
        <v>237282.16516614365</v>
      </c>
      <c r="BG393" s="67">
        <f t="shared" si="102"/>
        <v>50901.203242169351</v>
      </c>
      <c r="BH393" s="67">
        <f t="shared" si="102"/>
        <v>5012.2866070790169</v>
      </c>
      <c r="BI393" s="67">
        <f t="shared" si="102"/>
        <v>5236.5092698103963</v>
      </c>
      <c r="BJ393" s="67">
        <f t="shared" si="102"/>
        <v>14064.051271923952</v>
      </c>
      <c r="BK393" s="55"/>
    </row>
    <row r="394" spans="4:63">
      <c r="D394" s="52">
        <f t="shared" si="103"/>
        <v>0.75</v>
      </c>
      <c r="E394" s="67">
        <f t="shared" si="109"/>
        <v>5.8017211464563845E-2</v>
      </c>
      <c r="F394" s="67">
        <f t="shared" si="104"/>
        <v>4.507844495744355E-2</v>
      </c>
      <c r="G394" s="67">
        <f t="shared" si="104"/>
        <v>2.8419415466094486E-2</v>
      </c>
      <c r="H394" s="67">
        <f t="shared" si="104"/>
        <v>5.1083876359198942E-2</v>
      </c>
      <c r="I394" s="67">
        <f t="shared" si="104"/>
        <v>5.6176235104227881E-2</v>
      </c>
      <c r="J394" s="67">
        <f t="shared" si="104"/>
        <v>0.47060390448242445</v>
      </c>
      <c r="K394" s="67">
        <f t="shared" si="104"/>
        <v>0.11578352774144447</v>
      </c>
      <c r="L394" s="67">
        <f t="shared" si="104"/>
        <v>1.2668023781707888E-2</v>
      </c>
      <c r="M394" s="67">
        <f t="shared" si="104"/>
        <v>1.3944849332898072E-2</v>
      </c>
      <c r="N394" s="67">
        <f t="shared" si="104"/>
        <v>3.1932106342500717E-2</v>
      </c>
      <c r="Q394" s="55">
        <f t="shared" si="110"/>
        <v>14690.317329447826</v>
      </c>
      <c r="R394" s="55">
        <f t="shared" si="105"/>
        <v>5374.1065182861175</v>
      </c>
      <c r="S394" s="55">
        <f t="shared" si="105"/>
        <v>8494.253907428616</v>
      </c>
      <c r="T394" s="55">
        <f t="shared" si="105"/>
        <v>11819.026704796126</v>
      </c>
      <c r="U394" s="55">
        <f t="shared" si="105"/>
        <v>17440.906298729857</v>
      </c>
      <c r="V394" s="55">
        <f t="shared" si="105"/>
        <v>110640.10055934273</v>
      </c>
      <c r="W394" s="55">
        <f t="shared" si="105"/>
        <v>33388.371210496167</v>
      </c>
      <c r="X394" s="55">
        <f t="shared" si="105"/>
        <v>4625.3828045325372</v>
      </c>
      <c r="Y394" s="55">
        <f t="shared" si="105"/>
        <v>5019.7361759435071</v>
      </c>
      <c r="Z394" s="55">
        <f t="shared" si="105"/>
        <v>10891.429854743206</v>
      </c>
      <c r="AC394" s="68">
        <f t="shared" si="111"/>
        <v>36810.874197288074</v>
      </c>
      <c r="AD394" s="68">
        <f t="shared" si="106"/>
        <v>33129.719143652765</v>
      </c>
      <c r="AE394" s="68">
        <f t="shared" si="106"/>
        <v>12785.577126678534</v>
      </c>
      <c r="AF394" s="68">
        <f t="shared" si="106"/>
        <v>27437.610005390045</v>
      </c>
      <c r="AG394" s="68">
        <f t="shared" si="106"/>
        <v>25756.668435283227</v>
      </c>
      <c r="AH394" s="68">
        <f t="shared" si="106"/>
        <v>272576.73811882921</v>
      </c>
      <c r="AI394" s="68">
        <f t="shared" si="106"/>
        <v>56449.791952401327</v>
      </c>
      <c r="AJ394" s="68">
        <f t="shared" si="106"/>
        <v>5626.3678155569505</v>
      </c>
      <c r="AK394" s="68">
        <f t="shared" si="106"/>
        <v>5838.084693189624</v>
      </c>
      <c r="AL394" s="68">
        <f t="shared" si="106"/>
        <v>16007.657505788389</v>
      </c>
      <c r="AO394" s="67">
        <f t="shared" si="107"/>
        <v>-14690.259312236361</v>
      </c>
      <c r="AP394" s="67">
        <f t="shared" si="101"/>
        <v>-5374.0614398411599</v>
      </c>
      <c r="AQ394" s="67">
        <f t="shared" si="101"/>
        <v>-8494.2254880131495</v>
      </c>
      <c r="AR394" s="67">
        <f t="shared" si="101"/>
        <v>-11818.975620919768</v>
      </c>
      <c r="AS394" s="67">
        <f t="shared" si="101"/>
        <v>-17440.850122494754</v>
      </c>
      <c r="AT394" s="67">
        <f t="shared" si="101"/>
        <v>-110639.62995543824</v>
      </c>
      <c r="AU394" s="67">
        <f t="shared" si="101"/>
        <v>-33388.255426968426</v>
      </c>
      <c r="AV394" s="67">
        <f t="shared" si="101"/>
        <v>-4625.3701365087554</v>
      </c>
      <c r="AW394" s="67">
        <f t="shared" si="101"/>
        <v>-5019.7222310941743</v>
      </c>
      <c r="AX394" s="67">
        <f t="shared" si="101"/>
        <v>-10891.397922636865</v>
      </c>
      <c r="BA394" s="67">
        <f t="shared" si="108"/>
        <v>36810.932214499539</v>
      </c>
      <c r="BB394" s="67">
        <f t="shared" si="102"/>
        <v>33129.764222097721</v>
      </c>
      <c r="BC394" s="67">
        <f t="shared" si="102"/>
        <v>12785.605546094001</v>
      </c>
      <c r="BD394" s="67">
        <f t="shared" si="102"/>
        <v>27437.661089266403</v>
      </c>
      <c r="BE394" s="67">
        <f t="shared" si="102"/>
        <v>25756.72461151833</v>
      </c>
      <c r="BF394" s="67">
        <f t="shared" si="102"/>
        <v>272577.20872273366</v>
      </c>
      <c r="BG394" s="67">
        <f t="shared" si="102"/>
        <v>56449.907735929068</v>
      </c>
      <c r="BH394" s="67">
        <f t="shared" si="102"/>
        <v>5626.3804835807323</v>
      </c>
      <c r="BI394" s="67">
        <f t="shared" si="102"/>
        <v>5838.0986380389568</v>
      </c>
      <c r="BJ394" s="67">
        <f t="shared" si="102"/>
        <v>16007.689437894731</v>
      </c>
      <c r="BK394" s="55"/>
    </row>
    <row r="395" spans="4:63">
      <c r="D395" s="52">
        <f t="shared" si="103"/>
        <v>0.875</v>
      </c>
      <c r="E395" s="67">
        <f t="shared" si="109"/>
        <v>6.0757080820655923E-2</v>
      </c>
      <c r="F395" s="67">
        <f t="shared" si="104"/>
        <v>4.8547062821058327E-2</v>
      </c>
      <c r="G395" s="67">
        <f t="shared" si="104"/>
        <v>3.1849092004563012E-2</v>
      </c>
      <c r="H395" s="67">
        <f t="shared" si="104"/>
        <v>5.9369458000069458E-2</v>
      </c>
      <c r="I395" s="67">
        <f t="shared" si="104"/>
        <v>6.6021480975700791E-2</v>
      </c>
      <c r="J395" s="67">
        <f t="shared" si="104"/>
        <v>0.56269078249602766</v>
      </c>
      <c r="K395" s="67">
        <f t="shared" si="104"/>
        <v>0.13815985614073995</v>
      </c>
      <c r="L395" s="67">
        <f t="shared" si="104"/>
        <v>1.5015772483071661E-2</v>
      </c>
      <c r="M395" s="67">
        <f t="shared" si="104"/>
        <v>1.6385762650097838E-2</v>
      </c>
      <c r="N395" s="67">
        <f t="shared" si="104"/>
        <v>3.7973905091073352E-2</v>
      </c>
      <c r="Q395" s="55">
        <f t="shared" si="110"/>
        <v>14775.520120199881</v>
      </c>
      <c r="R395" s="55">
        <f t="shared" si="105"/>
        <v>5828.2690479410903</v>
      </c>
      <c r="S395" s="55">
        <f t="shared" si="105"/>
        <v>8970.6279812675166</v>
      </c>
      <c r="T395" s="55">
        <f t="shared" si="105"/>
        <v>12519.667359739058</v>
      </c>
      <c r="U395" s="55">
        <f t="shared" si="105"/>
        <v>18942.135709079015</v>
      </c>
      <c r="V395" s="55">
        <f t="shared" si="105"/>
        <v>120301.06549282087</v>
      </c>
      <c r="W395" s="55">
        <f t="shared" si="105"/>
        <v>39052.678524180614</v>
      </c>
      <c r="X395" s="55">
        <f t="shared" si="105"/>
        <v>5090.978235160901</v>
      </c>
      <c r="Y395" s="55">
        <f t="shared" si="105"/>
        <v>5516.8855026947676</v>
      </c>
      <c r="Z395" s="55">
        <f t="shared" si="105"/>
        <v>11903.775283383446</v>
      </c>
      <c r="AC395" s="68">
        <f t="shared" si="111"/>
        <v>37200.704103940203</v>
      </c>
      <c r="AD395" s="68">
        <f t="shared" si="106"/>
        <v>33594.519315062629</v>
      </c>
      <c r="AE395" s="68">
        <f t="shared" si="106"/>
        <v>13389.21807261691</v>
      </c>
      <c r="AF395" s="68">
        <f t="shared" si="106"/>
        <v>30105.187066628543</v>
      </c>
      <c r="AG395" s="68">
        <f t="shared" si="106"/>
        <v>28554.339794019619</v>
      </c>
      <c r="AH395" s="68">
        <f t="shared" si="106"/>
        <v>305602.18460940401</v>
      </c>
      <c r="AI395" s="68">
        <f t="shared" si="106"/>
        <v>61335.507237081285</v>
      </c>
      <c r="AJ395" s="68">
        <f t="shared" si="106"/>
        <v>6184.9396384620513</v>
      </c>
      <c r="AK395" s="68">
        <f t="shared" si="106"/>
        <v>6388.4038616592634</v>
      </c>
      <c r="AL395" s="68">
        <f t="shared" si="106"/>
        <v>17834.582493800073</v>
      </c>
      <c r="AO395" s="67">
        <f t="shared" si="107"/>
        <v>-14775.45936311906</v>
      </c>
      <c r="AP395" s="67">
        <f t="shared" si="101"/>
        <v>-5828.2205008782694</v>
      </c>
      <c r="AQ395" s="67">
        <f t="shared" si="101"/>
        <v>-8970.5961321755112</v>
      </c>
      <c r="AR395" s="67">
        <f t="shared" si="101"/>
        <v>-12519.607990281058</v>
      </c>
      <c r="AS395" s="67">
        <f t="shared" si="101"/>
        <v>-18942.069687598039</v>
      </c>
      <c r="AT395" s="67">
        <f t="shared" si="101"/>
        <v>-120300.50280203838</v>
      </c>
      <c r="AU395" s="67">
        <f t="shared" si="101"/>
        <v>-39052.540364324472</v>
      </c>
      <c r="AV395" s="67">
        <f t="shared" si="101"/>
        <v>-5090.9632193884181</v>
      </c>
      <c r="AW395" s="67">
        <f t="shared" si="101"/>
        <v>-5516.8691169321173</v>
      </c>
      <c r="AX395" s="67">
        <f t="shared" si="101"/>
        <v>-11903.737309478354</v>
      </c>
      <c r="BA395" s="67">
        <f t="shared" si="108"/>
        <v>37200.764861021024</v>
      </c>
      <c r="BB395" s="67">
        <f t="shared" si="102"/>
        <v>33594.567862125448</v>
      </c>
      <c r="BC395" s="67">
        <f t="shared" si="102"/>
        <v>13389.249921708915</v>
      </c>
      <c r="BD395" s="67">
        <f t="shared" si="102"/>
        <v>30105.246436086542</v>
      </c>
      <c r="BE395" s="67">
        <f t="shared" si="102"/>
        <v>28554.405815500595</v>
      </c>
      <c r="BF395" s="67">
        <f t="shared" si="102"/>
        <v>305602.74730018649</v>
      </c>
      <c r="BG395" s="67">
        <f t="shared" si="102"/>
        <v>61335.645396937427</v>
      </c>
      <c r="BH395" s="67">
        <f t="shared" si="102"/>
        <v>6184.9546542345342</v>
      </c>
      <c r="BI395" s="67">
        <f t="shared" si="102"/>
        <v>6388.4202474219137</v>
      </c>
      <c r="BJ395" s="67">
        <f t="shared" si="102"/>
        <v>17834.620467705165</v>
      </c>
      <c r="BK395" s="55"/>
    </row>
    <row r="396" spans="4:63">
      <c r="D396" s="52">
        <f t="shared" si="103"/>
        <v>1</v>
      </c>
      <c r="E396" s="67">
        <f t="shared" si="109"/>
        <v>6.2870804864890703E-2</v>
      </c>
      <c r="F396" s="67">
        <f t="shared" si="104"/>
        <v>5.1662420563056803E-2</v>
      </c>
      <c r="G396" s="67">
        <f t="shared" si="104"/>
        <v>3.5127266772657303E-2</v>
      </c>
      <c r="H396" s="67">
        <f t="shared" si="104"/>
        <v>6.7578921309069451E-2</v>
      </c>
      <c r="I396" s="67">
        <f t="shared" si="104"/>
        <v>7.5946272446523647E-2</v>
      </c>
      <c r="J396" s="67">
        <f t="shared" si="104"/>
        <v>0.65683177778557322</v>
      </c>
      <c r="K396" s="67">
        <f t="shared" si="104"/>
        <v>0.16071795822914098</v>
      </c>
      <c r="L396" s="67">
        <f t="shared" si="104"/>
        <v>1.7369504050469709E-2</v>
      </c>
      <c r="M396" s="67">
        <f t="shared" si="104"/>
        <v>1.8838427855620132E-2</v>
      </c>
      <c r="N396" s="67">
        <f t="shared" si="104"/>
        <v>4.4059207854888434E-2</v>
      </c>
      <c r="Q396" s="55">
        <f t="shared" si="110"/>
        <v>14824.601967769087</v>
      </c>
      <c r="R396" s="55">
        <f t="shared" si="105"/>
        <v>6262.5555307618242</v>
      </c>
      <c r="S396" s="55">
        <f t="shared" si="105"/>
        <v>9386.5157490154215</v>
      </c>
      <c r="T396" s="55">
        <f t="shared" si="105"/>
        <v>13136.103929838204</v>
      </c>
      <c r="U396" s="55">
        <f t="shared" si="105"/>
        <v>20312.198956363438</v>
      </c>
      <c r="V396" s="55">
        <f t="shared" si="105"/>
        <v>129135.43396520209</v>
      </c>
      <c r="W396" s="55">
        <f t="shared" si="105"/>
        <v>44515.48390787877</v>
      </c>
      <c r="X396" s="55">
        <f t="shared" si="105"/>
        <v>5519.6170492444398</v>
      </c>
      <c r="Y396" s="55">
        <f t="shared" si="105"/>
        <v>5978.6731771951318</v>
      </c>
      <c r="Z396" s="55">
        <f t="shared" si="105"/>
        <v>12819.48980966747</v>
      </c>
      <c r="AC396" s="68">
        <f t="shared" si="111"/>
        <v>37352.663714518509</v>
      </c>
      <c r="AD396" s="68">
        <f t="shared" si="106"/>
        <v>33849.103729167728</v>
      </c>
      <c r="AE396" s="68">
        <f t="shared" si="106"/>
        <v>13916.184500379302</v>
      </c>
      <c r="AF396" s="68">
        <f t="shared" si="106"/>
        <v>32566.511877585886</v>
      </c>
      <c r="AG396" s="68">
        <f t="shared" si="106"/>
        <v>31184.3180329518</v>
      </c>
      <c r="AH396" s="68">
        <f t="shared" si="106"/>
        <v>336907.95654868876</v>
      </c>
      <c r="AI396" s="68">
        <f t="shared" si="106"/>
        <v>65741.333826637434</v>
      </c>
      <c r="AJ396" s="68">
        <f t="shared" si="106"/>
        <v>6699.4955983117216</v>
      </c>
      <c r="AK396" s="68">
        <f t="shared" si="106"/>
        <v>6897.7914718249367</v>
      </c>
      <c r="AL396" s="68">
        <f t="shared" si="106"/>
        <v>19577.784348938465</v>
      </c>
      <c r="AO396" s="67">
        <f t="shared" si="107"/>
        <v>-14824.539096964223</v>
      </c>
      <c r="AP396" s="67">
        <f t="shared" si="101"/>
        <v>-6262.5038683412613</v>
      </c>
      <c r="AQ396" s="67">
        <f t="shared" si="101"/>
        <v>-9386.4806217486494</v>
      </c>
      <c r="AR396" s="67">
        <f t="shared" si="101"/>
        <v>-13136.036350916895</v>
      </c>
      <c r="AS396" s="67">
        <f t="shared" si="101"/>
        <v>-20312.123010090992</v>
      </c>
      <c r="AT396" s="67">
        <f t="shared" si="101"/>
        <v>-129134.7771334243</v>
      </c>
      <c r="AU396" s="67">
        <f t="shared" si="101"/>
        <v>-44515.323189920542</v>
      </c>
      <c r="AV396" s="67">
        <f t="shared" si="101"/>
        <v>-5519.5996797403895</v>
      </c>
      <c r="AW396" s="67">
        <f t="shared" si="101"/>
        <v>-5978.6543387672764</v>
      </c>
      <c r="AX396" s="67">
        <f t="shared" si="101"/>
        <v>-12819.445750459614</v>
      </c>
      <c r="BA396" s="67">
        <f t="shared" si="108"/>
        <v>37352.726585323377</v>
      </c>
      <c r="BB396" s="67">
        <f t="shared" si="102"/>
        <v>33849.155391588291</v>
      </c>
      <c r="BC396" s="67">
        <f t="shared" si="102"/>
        <v>13916.219627646075</v>
      </c>
      <c r="BD396" s="67">
        <f t="shared" si="102"/>
        <v>32566.579456507196</v>
      </c>
      <c r="BE396" s="67">
        <f t="shared" si="102"/>
        <v>31184.393979224245</v>
      </c>
      <c r="BF396" s="67">
        <f t="shared" si="102"/>
        <v>336908.61338046653</v>
      </c>
      <c r="BG396" s="67">
        <f t="shared" si="102"/>
        <v>65741.494544595669</v>
      </c>
      <c r="BH396" s="67">
        <f t="shared" si="102"/>
        <v>6699.5129678157718</v>
      </c>
      <c r="BI396" s="67">
        <f t="shared" si="102"/>
        <v>6897.8103102527921</v>
      </c>
      <c r="BJ396" s="67">
        <f t="shared" si="102"/>
        <v>19577.828408146321</v>
      </c>
      <c r="BK396" s="55"/>
    </row>
    <row r="397" spans="4:63">
      <c r="D397" s="52">
        <f t="shared" si="103"/>
        <v>1.125</v>
      </c>
      <c r="E397" s="67">
        <f t="shared" si="109"/>
        <v>6.4761994271914355E-2</v>
      </c>
      <c r="F397" s="67">
        <f t="shared" si="104"/>
        <v>5.4671531164857894E-2</v>
      </c>
      <c r="G397" s="67">
        <f t="shared" si="104"/>
        <v>3.8304239058583572E-2</v>
      </c>
      <c r="H397" s="67">
        <f t="shared" si="104"/>
        <v>7.5690901707858929E-2</v>
      </c>
      <c r="I397" s="67">
        <f t="shared" si="104"/>
        <v>8.5887069325030097E-2</v>
      </c>
      <c r="J397" s="67">
        <f t="shared" si="104"/>
        <v>0.7532659771580984</v>
      </c>
      <c r="K397" s="67">
        <f t="shared" si="104"/>
        <v>0.1833174649125035</v>
      </c>
      <c r="L397" s="67">
        <f t="shared" si="104"/>
        <v>1.9723685257796823E-2</v>
      </c>
      <c r="M397" s="67">
        <f t="shared" si="104"/>
        <v>2.1293653108748051E-2</v>
      </c>
      <c r="N397" s="67">
        <f t="shared" si="104"/>
        <v>5.0186953560403438E-2</v>
      </c>
      <c r="Q397" s="55">
        <f t="shared" si="110"/>
        <v>14863.499826939555</v>
      </c>
      <c r="R397" s="55">
        <f t="shared" si="105"/>
        <v>6672.0653310051148</v>
      </c>
      <c r="S397" s="55">
        <f t="shared" si="105"/>
        <v>9756.8630676036173</v>
      </c>
      <c r="T397" s="55">
        <f t="shared" si="105"/>
        <v>13684.655638454036</v>
      </c>
      <c r="U397" s="55">
        <f t="shared" si="105"/>
        <v>21571.373864402678</v>
      </c>
      <c r="V397" s="55">
        <f t="shared" si="105"/>
        <v>137380.16055747643</v>
      </c>
      <c r="W397" s="55">
        <f t="shared" si="105"/>
        <v>49511.368590326507</v>
      </c>
      <c r="X397" s="55">
        <f t="shared" si="105"/>
        <v>5917.4365669654653</v>
      </c>
      <c r="Y397" s="55">
        <f t="shared" si="105"/>
        <v>6408.6024596797597</v>
      </c>
      <c r="Z397" s="55">
        <f t="shared" si="105"/>
        <v>13655.843499704995</v>
      </c>
      <c r="AC397" s="68">
        <f t="shared" si="111"/>
        <v>37450.680311697783</v>
      </c>
      <c r="AD397" s="68">
        <f t="shared" si="106"/>
        <v>34053.244592249132</v>
      </c>
      <c r="AE397" s="68">
        <f t="shared" si="106"/>
        <v>14397.454496556729</v>
      </c>
      <c r="AF397" s="68">
        <f t="shared" si="106"/>
        <v>34853.541388169091</v>
      </c>
      <c r="AG397" s="68">
        <f t="shared" si="106"/>
        <v>33627.623797289314</v>
      </c>
      <c r="AH397" s="68">
        <f t="shared" si="106"/>
        <v>366950.25447272218</v>
      </c>
      <c r="AI397" s="68">
        <f t="shared" si="106"/>
        <v>69794.472208241888</v>
      </c>
      <c r="AJ397" s="68">
        <f t="shared" si="106"/>
        <v>7177.4297923371569</v>
      </c>
      <c r="AK397" s="68">
        <f t="shared" si="106"/>
        <v>7372.5149232876247</v>
      </c>
      <c r="AL397" s="68">
        <f t="shared" si="106"/>
        <v>21257.975679870455</v>
      </c>
      <c r="AO397" s="67">
        <f t="shared" si="107"/>
        <v>-14863.435064945283</v>
      </c>
      <c r="AP397" s="67">
        <f t="shared" si="101"/>
        <v>-6672.01065947395</v>
      </c>
      <c r="AQ397" s="67">
        <f t="shared" si="101"/>
        <v>-9756.8247633645587</v>
      </c>
      <c r="AR397" s="67">
        <f t="shared" si="101"/>
        <v>-13684.579947552329</v>
      </c>
      <c r="AS397" s="67">
        <f t="shared" si="101"/>
        <v>-21571.287977333352</v>
      </c>
      <c r="AT397" s="67">
        <f t="shared" si="101"/>
        <v>-137379.40729149926</v>
      </c>
      <c r="AU397" s="67">
        <f t="shared" si="101"/>
        <v>-49511.185272861592</v>
      </c>
      <c r="AV397" s="67">
        <f t="shared" si="101"/>
        <v>-5917.4168432802071</v>
      </c>
      <c r="AW397" s="67">
        <f t="shared" si="101"/>
        <v>-6408.5811660266509</v>
      </c>
      <c r="AX397" s="67">
        <f t="shared" si="101"/>
        <v>-13655.793312751435</v>
      </c>
      <c r="BA397" s="67">
        <f t="shared" si="108"/>
        <v>37450.745073692051</v>
      </c>
      <c r="BB397" s="67">
        <f t="shared" si="102"/>
        <v>34053.299263780296</v>
      </c>
      <c r="BC397" s="67">
        <f t="shared" si="102"/>
        <v>14397.492800795788</v>
      </c>
      <c r="BD397" s="67">
        <f t="shared" si="102"/>
        <v>34853.617079070798</v>
      </c>
      <c r="BE397" s="67">
        <f t="shared" si="102"/>
        <v>33627.709684358641</v>
      </c>
      <c r="BF397" s="67">
        <f t="shared" si="102"/>
        <v>366951.00773869932</v>
      </c>
      <c r="BG397" s="67">
        <f t="shared" si="102"/>
        <v>69794.655525706796</v>
      </c>
      <c r="BH397" s="67">
        <f t="shared" si="102"/>
        <v>7177.4495160224151</v>
      </c>
      <c r="BI397" s="67">
        <f t="shared" si="102"/>
        <v>7372.5362169407335</v>
      </c>
      <c r="BJ397" s="67">
        <f t="shared" si="102"/>
        <v>21258.025866824017</v>
      </c>
      <c r="BK397" s="55"/>
    </row>
    <row r="398" spans="4:63">
      <c r="D398" s="52">
        <f t="shared" si="103"/>
        <v>1.325</v>
      </c>
      <c r="E398" s="67">
        <f t="shared" si="109"/>
        <v>6.7607030479415881E-2</v>
      </c>
      <c r="F398" s="67">
        <f t="shared" si="104"/>
        <v>5.9439156639482973E-2</v>
      </c>
      <c r="G398" s="67">
        <f t="shared" si="104"/>
        <v>4.321341610249612E-2</v>
      </c>
      <c r="H398" s="67">
        <f t="shared" si="104"/>
        <v>8.8419349104187861E-2</v>
      </c>
      <c r="I398" s="67">
        <f t="shared" si="104"/>
        <v>0.10172531020094389</v>
      </c>
      <c r="J398" s="67">
        <f t="shared" si="104"/>
        <v>0.91245000331463189</v>
      </c>
      <c r="K398" s="67">
        <f t="shared" si="104"/>
        <v>0.21943417629930628</v>
      </c>
      <c r="L398" s="67">
        <f t="shared" si="104"/>
        <v>2.3479362881206674E-2</v>
      </c>
      <c r="M398" s="67">
        <f t="shared" si="104"/>
        <v>2.5214172314394979E-2</v>
      </c>
      <c r="N398" s="67">
        <f t="shared" si="104"/>
        <v>6.0076758865104371E-2</v>
      </c>
      <c r="Q398" s="55">
        <f t="shared" si="110"/>
        <v>14951.645467824734</v>
      </c>
      <c r="R398" s="55">
        <f t="shared" si="105"/>
        <v>7620.3483193145312</v>
      </c>
      <c r="S398" s="55">
        <f t="shared" si="105"/>
        <v>10570.842035916508</v>
      </c>
      <c r="T398" s="55">
        <f t="shared" si="105"/>
        <v>14884.284669710467</v>
      </c>
      <c r="U398" s="55">
        <f t="shared" si="105"/>
        <v>24418.817898020508</v>
      </c>
      <c r="V398" s="55">
        <f t="shared" si="105"/>
        <v>156597.9418851673</v>
      </c>
      <c r="W398" s="55">
        <f t="shared" si="105"/>
        <v>60419.415519794631</v>
      </c>
      <c r="X398" s="55">
        <f t="shared" si="105"/>
        <v>6825.8021825315418</v>
      </c>
      <c r="Y398" s="55">
        <f t="shared" si="105"/>
        <v>7393.213592964752</v>
      </c>
      <c r="Z398" s="55">
        <f t="shared" si="105"/>
        <v>15533.315717670182</v>
      </c>
      <c r="AC398" s="68">
        <f t="shared" si="111"/>
        <v>37671.072675559306</v>
      </c>
      <c r="AD398" s="68">
        <f t="shared" si="106"/>
        <v>34558.607442932924</v>
      </c>
      <c r="AE398" s="68">
        <f t="shared" si="106"/>
        <v>15503.941632009279</v>
      </c>
      <c r="AF398" s="68">
        <f t="shared" si="106"/>
        <v>40065.62969400968</v>
      </c>
      <c r="AG398" s="68">
        <f t="shared" si="106"/>
        <v>39146.299701927652</v>
      </c>
      <c r="AH398" s="68">
        <f t="shared" si="106"/>
        <v>438480.39893904334</v>
      </c>
      <c r="AI398" s="68">
        <f t="shared" si="106"/>
        <v>79057.105898613023</v>
      </c>
      <c r="AJ398" s="68">
        <f t="shared" si="106"/>
        <v>8270.4283365444226</v>
      </c>
      <c r="AK398" s="68">
        <f t="shared" si="106"/>
        <v>8462.9501147201245</v>
      </c>
      <c r="AL398" s="68">
        <f t="shared" si="106"/>
        <v>25274.31505421445</v>
      </c>
      <c r="AO398" s="67">
        <f t="shared" si="107"/>
        <v>-14951.577860794254</v>
      </c>
      <c r="AP398" s="67">
        <f t="shared" si="101"/>
        <v>-7620.288880157892</v>
      </c>
      <c r="AQ398" s="67">
        <f t="shared" si="101"/>
        <v>-10570.798822500406</v>
      </c>
      <c r="AR398" s="67">
        <f t="shared" si="101"/>
        <v>-14884.196250361363</v>
      </c>
      <c r="AS398" s="67">
        <f t="shared" si="101"/>
        <v>-24418.716172710308</v>
      </c>
      <c r="AT398" s="67">
        <f t="shared" si="101"/>
        <v>-156597.02943516397</v>
      </c>
      <c r="AU398" s="67">
        <f t="shared" si="101"/>
        <v>-60419.196085618329</v>
      </c>
      <c r="AV398" s="67">
        <f t="shared" si="101"/>
        <v>-6825.7787031686603</v>
      </c>
      <c r="AW398" s="67">
        <f t="shared" si="101"/>
        <v>-7393.188378792438</v>
      </c>
      <c r="AX398" s="67">
        <f t="shared" si="101"/>
        <v>-15533.255640911317</v>
      </c>
      <c r="BA398" s="67">
        <f t="shared" si="108"/>
        <v>37671.140282589782</v>
      </c>
      <c r="BB398" s="67">
        <f t="shared" si="102"/>
        <v>34558.666882089565</v>
      </c>
      <c r="BC398" s="67">
        <f t="shared" si="102"/>
        <v>15503.984845425381</v>
      </c>
      <c r="BD398" s="67">
        <f t="shared" si="102"/>
        <v>40065.718113358787</v>
      </c>
      <c r="BE398" s="67">
        <f t="shared" si="102"/>
        <v>39146.401427237855</v>
      </c>
      <c r="BF398" s="67">
        <f t="shared" si="102"/>
        <v>438481.31138904666</v>
      </c>
      <c r="BG398" s="67">
        <f t="shared" si="102"/>
        <v>79057.325332789318</v>
      </c>
      <c r="BH398" s="67">
        <f t="shared" si="102"/>
        <v>8270.4518159073032</v>
      </c>
      <c r="BI398" s="67">
        <f t="shared" si="102"/>
        <v>8462.9753288924385</v>
      </c>
      <c r="BJ398" s="67">
        <f t="shared" si="102"/>
        <v>25274.375130973316</v>
      </c>
      <c r="BK398" s="55"/>
    </row>
    <row r="399" spans="4:63">
      <c r="D399" s="52">
        <f t="shared" si="103"/>
        <v>1.5249999999999999</v>
      </c>
      <c r="E399" s="67">
        <f t="shared" si="109"/>
        <v>7.0237646414693961E-2</v>
      </c>
      <c r="F399" s="67">
        <f t="shared" si="104"/>
        <v>6.4154568938739928E-2</v>
      </c>
      <c r="G399" s="67">
        <f t="shared" si="104"/>
        <v>4.7915658536271555E-2</v>
      </c>
      <c r="H399" s="67">
        <f t="shared" si="104"/>
        <v>0.10079266608084245</v>
      </c>
      <c r="I399" s="67">
        <f t="shared" si="104"/>
        <v>0.11740358752573093</v>
      </c>
      <c r="J399" s="67">
        <f t="shared" si="104"/>
        <v>1.077449496385972</v>
      </c>
      <c r="K399" s="67">
        <f t="shared" si="104"/>
        <v>0.25544954055714891</v>
      </c>
      <c r="L399" s="67">
        <f t="shared" si="104"/>
        <v>2.7208766172212812E-2</v>
      </c>
      <c r="M399" s="67">
        <f t="shared" si="104"/>
        <v>2.9115992790426953E-2</v>
      </c>
      <c r="N399" s="67">
        <f t="shared" si="104"/>
        <v>7.0068155595058301E-2</v>
      </c>
      <c r="Q399" s="55">
        <f t="shared" si="110"/>
        <v>15027.197578397741</v>
      </c>
      <c r="R399" s="55">
        <f t="shared" si="105"/>
        <v>8462.0619177402659</v>
      </c>
      <c r="S399" s="55">
        <f t="shared" si="105"/>
        <v>11246.267604411367</v>
      </c>
      <c r="T399" s="55">
        <f t="shared" si="105"/>
        <v>15874.124874787143</v>
      </c>
      <c r="U399" s="55">
        <f t="shared" si="105"/>
        <v>26866.347435414376</v>
      </c>
      <c r="V399" s="55">
        <f t="shared" si="105"/>
        <v>173871.64381460758</v>
      </c>
      <c r="W399" s="55">
        <f t="shared" si="105"/>
        <v>69580.837452373133</v>
      </c>
      <c r="X399" s="55">
        <f t="shared" si="105"/>
        <v>7615.5019552247786</v>
      </c>
      <c r="Y399" s="55">
        <f t="shared" si="105"/>
        <v>8254.9136423349319</v>
      </c>
      <c r="Z399" s="55">
        <f t="shared" si="105"/>
        <v>17132.82934622094</v>
      </c>
      <c r="AC399" s="68">
        <f t="shared" si="111"/>
        <v>37857.880876798888</v>
      </c>
      <c r="AD399" s="68">
        <f t="shared" si="106"/>
        <v>35043.963062703326</v>
      </c>
      <c r="AE399" s="68">
        <f t="shared" si="106"/>
        <v>16474.097112346615</v>
      </c>
      <c r="AF399" s="68">
        <f t="shared" si="106"/>
        <v>44561.294813810324</v>
      </c>
      <c r="AG399" s="68">
        <f t="shared" si="106"/>
        <v>43876.185933149107</v>
      </c>
      <c r="AH399" s="68">
        <f t="shared" si="106"/>
        <v>504140.88944831653</v>
      </c>
      <c r="AI399" s="68">
        <f t="shared" si="106"/>
        <v>87157.045553038683</v>
      </c>
      <c r="AJ399" s="68">
        <f t="shared" si="106"/>
        <v>9222.8482416356965</v>
      </c>
      <c r="AK399" s="68">
        <f t="shared" si="106"/>
        <v>9418.6400395529508</v>
      </c>
      <c r="AL399" s="68">
        <f t="shared" si="106"/>
        <v>28974.252889220468</v>
      </c>
      <c r="AO399" s="67">
        <f t="shared" si="107"/>
        <v>-15027.127340751327</v>
      </c>
      <c r="AP399" s="67">
        <f t="shared" si="101"/>
        <v>-8461.9977631713264</v>
      </c>
      <c r="AQ399" s="67">
        <f t="shared" si="101"/>
        <v>-11246.21968875283</v>
      </c>
      <c r="AR399" s="67">
        <f t="shared" si="101"/>
        <v>-15874.024082121063</v>
      </c>
      <c r="AS399" s="67">
        <f t="shared" si="101"/>
        <v>-26866.23003182685</v>
      </c>
      <c r="AT399" s="67">
        <f t="shared" si="101"/>
        <v>-173870.56636511118</v>
      </c>
      <c r="AU399" s="67">
        <f t="shared" si="101"/>
        <v>-69580.582002832569</v>
      </c>
      <c r="AV399" s="67">
        <f t="shared" si="101"/>
        <v>-7615.4747464586062</v>
      </c>
      <c r="AW399" s="67">
        <f t="shared" si="101"/>
        <v>-8254.8845263421408</v>
      </c>
      <c r="AX399" s="67">
        <f t="shared" si="101"/>
        <v>-17132.759278065347</v>
      </c>
      <c r="BA399" s="67">
        <f t="shared" si="108"/>
        <v>37857.951114445306</v>
      </c>
      <c r="BB399" s="67">
        <f t="shared" si="102"/>
        <v>35044.027217272262</v>
      </c>
      <c r="BC399" s="67">
        <f t="shared" si="102"/>
        <v>16474.14502800515</v>
      </c>
      <c r="BD399" s="67">
        <f t="shared" si="102"/>
        <v>44561.395606476406</v>
      </c>
      <c r="BE399" s="67">
        <f t="shared" si="102"/>
        <v>43876.30333673663</v>
      </c>
      <c r="BF399" s="67">
        <f t="shared" si="102"/>
        <v>504141.9668978129</v>
      </c>
      <c r="BG399" s="67">
        <f t="shared" si="102"/>
        <v>87157.301002579246</v>
      </c>
      <c r="BH399" s="67">
        <f t="shared" si="102"/>
        <v>9222.8754504018689</v>
      </c>
      <c r="BI399" s="67">
        <f t="shared" si="102"/>
        <v>9418.6691555457419</v>
      </c>
      <c r="BJ399" s="67">
        <f t="shared" si="102"/>
        <v>28974.322957376062</v>
      </c>
      <c r="BK399" s="55"/>
    </row>
    <row r="400" spans="4:63">
      <c r="D400" s="52">
        <f t="shared" si="103"/>
        <v>1.7249999999999999</v>
      </c>
      <c r="E400" s="67">
        <f t="shared" si="109"/>
        <v>7.2663816337531051E-2</v>
      </c>
      <c r="F400" s="67">
        <f t="shared" si="104"/>
        <v>6.8824115665407637E-2</v>
      </c>
      <c r="G400" s="67">
        <f t="shared" si="104"/>
        <v>5.2419819177455855E-2</v>
      </c>
      <c r="H400" s="67">
        <f t="shared" si="104"/>
        <v>0.1127586057726065</v>
      </c>
      <c r="I400" s="67">
        <f t="shared" si="104"/>
        <v>0.13283351929421983</v>
      </c>
      <c r="J400" s="67">
        <f t="shared" si="104"/>
        <v>1.2480156663436779</v>
      </c>
      <c r="K400" s="67">
        <f t="shared" si="104"/>
        <v>0.2913077039079463</v>
      </c>
      <c r="L400" s="67">
        <f t="shared" si="104"/>
        <v>3.0897387137511879E-2</v>
      </c>
      <c r="M400" s="67">
        <f t="shared" si="104"/>
        <v>3.2988809413205027E-2</v>
      </c>
      <c r="N400" s="67">
        <f t="shared" si="104"/>
        <v>8.0156797593035137E-2</v>
      </c>
      <c r="Q400" s="55">
        <f t="shared" si="110"/>
        <v>15091.7720515336</v>
      </c>
      <c r="R400" s="55">
        <f t="shared" si="105"/>
        <v>9225.8708062040369</v>
      </c>
      <c r="S400" s="55">
        <f t="shared" si="105"/>
        <v>11814.379816243672</v>
      </c>
      <c r="T400" s="55">
        <f t="shared" si="105"/>
        <v>16702.793400186602</v>
      </c>
      <c r="U400" s="55">
        <f t="shared" si="105"/>
        <v>29007.360967900178</v>
      </c>
      <c r="V400" s="55">
        <f t="shared" si="105"/>
        <v>189822.38858696501</v>
      </c>
      <c r="W400" s="55">
        <f t="shared" si="105"/>
        <v>77588.04229703726</v>
      </c>
      <c r="X400" s="55">
        <f t="shared" si="105"/>
        <v>8314.8718620138989</v>
      </c>
      <c r="Y400" s="55">
        <f t="shared" si="105"/>
        <v>9025.7663791587383</v>
      </c>
      <c r="Z400" s="55">
        <f t="shared" si="105"/>
        <v>18520.01716350959</v>
      </c>
      <c r="AC400" s="68">
        <f t="shared" si="111"/>
        <v>38015.458577892976</v>
      </c>
      <c r="AD400" s="68">
        <f t="shared" si="106"/>
        <v>35511.793501577071</v>
      </c>
      <c r="AE400" s="68">
        <f t="shared" si="106"/>
        <v>17335.64866286211</v>
      </c>
      <c r="AF400" s="68">
        <f t="shared" si="106"/>
        <v>48485.691678919749</v>
      </c>
      <c r="AG400" s="68">
        <f t="shared" si="106"/>
        <v>48001.621132229317</v>
      </c>
      <c r="AH400" s="68">
        <f t="shared" si="106"/>
        <v>565943.42545574764</v>
      </c>
      <c r="AI400" s="68">
        <f t="shared" si="106"/>
        <v>94403.343443523801</v>
      </c>
      <c r="AJ400" s="68">
        <f t="shared" si="106"/>
        <v>10068.646350490088</v>
      </c>
      <c r="AK400" s="68">
        <f t="shared" si="106"/>
        <v>10272.551484245951</v>
      </c>
      <c r="AL400" s="68">
        <f t="shared" si="106"/>
        <v>32464.152210933054</v>
      </c>
      <c r="AO400" s="67">
        <f t="shared" si="107"/>
        <v>-15091.699387717263</v>
      </c>
      <c r="AP400" s="67">
        <f t="shared" si="101"/>
        <v>-9225.801982088371</v>
      </c>
      <c r="AQ400" s="67">
        <f t="shared" si="101"/>
        <v>-11814.327396424495</v>
      </c>
      <c r="AR400" s="67">
        <f t="shared" si="101"/>
        <v>-16702.680641580828</v>
      </c>
      <c r="AS400" s="67">
        <f t="shared" si="101"/>
        <v>-29007.228134380883</v>
      </c>
      <c r="AT400" s="67">
        <f t="shared" si="101"/>
        <v>-189821.14057129866</v>
      </c>
      <c r="AU400" s="67">
        <f t="shared" si="101"/>
        <v>-77587.750989333348</v>
      </c>
      <c r="AV400" s="67">
        <f t="shared" si="101"/>
        <v>-8314.840964626761</v>
      </c>
      <c r="AW400" s="67">
        <f t="shared" si="101"/>
        <v>-9025.7333903493254</v>
      </c>
      <c r="AX400" s="67">
        <f t="shared" si="101"/>
        <v>-18519.937006711996</v>
      </c>
      <c r="BA400" s="67">
        <f t="shared" si="108"/>
        <v>38015.531241709316</v>
      </c>
      <c r="BB400" s="67">
        <f t="shared" si="102"/>
        <v>35511.862325692739</v>
      </c>
      <c r="BC400" s="67">
        <f t="shared" si="102"/>
        <v>17335.701082681288</v>
      </c>
      <c r="BD400" s="67">
        <f t="shared" si="102"/>
        <v>48485.804437525519</v>
      </c>
      <c r="BE400" s="67">
        <f t="shared" si="102"/>
        <v>48001.753965748612</v>
      </c>
      <c r="BF400" s="67">
        <f t="shared" si="102"/>
        <v>565944.67347141402</v>
      </c>
      <c r="BG400" s="67">
        <f t="shared" si="102"/>
        <v>94403.634751227713</v>
      </c>
      <c r="BH400" s="67">
        <f t="shared" si="102"/>
        <v>10068.677247877225</v>
      </c>
      <c r="BI400" s="67">
        <f t="shared" si="102"/>
        <v>10272.584473055364</v>
      </c>
      <c r="BJ400" s="67">
        <f t="shared" si="102"/>
        <v>32464.232367730649</v>
      </c>
      <c r="BK400" s="55"/>
    </row>
    <row r="401" spans="4:63">
      <c r="D401" s="52">
        <f t="shared" si="103"/>
        <v>2</v>
      </c>
      <c r="E401" s="67">
        <f t="shared" si="109"/>
        <v>7.5685051719911453E-2</v>
      </c>
      <c r="F401" s="67">
        <f t="shared" si="104"/>
        <v>7.5180794516348681E-2</v>
      </c>
      <c r="G401" s="67">
        <f t="shared" si="104"/>
        <v>5.8306774934108831E-2</v>
      </c>
      <c r="H401" s="67">
        <f t="shared" si="104"/>
        <v>0.12845876281553001</v>
      </c>
      <c r="I401" s="67">
        <f t="shared" si="104"/>
        <v>0.15349135974378919</v>
      </c>
      <c r="J401" s="67">
        <f t="shared" si="104"/>
        <v>1.4911510945204205</v>
      </c>
      <c r="K401" s="67">
        <f t="shared" si="104"/>
        <v>0.34025971830433654</v>
      </c>
      <c r="L401" s="67">
        <f t="shared" si="104"/>
        <v>3.5877584849738693E-2</v>
      </c>
      <c r="M401" s="67">
        <f t="shared" si="104"/>
        <v>3.8248810468668522E-2</v>
      </c>
      <c r="N401" s="67">
        <f t="shared" si="104"/>
        <v>9.41790365833724E-2</v>
      </c>
      <c r="Q401" s="55">
        <f t="shared" si="110"/>
        <v>15192.69844468663</v>
      </c>
      <c r="R401" s="55">
        <f t="shared" si="105"/>
        <v>10515.362526711771</v>
      </c>
      <c r="S401" s="55">
        <f t="shared" si="105"/>
        <v>12692.131238743641</v>
      </c>
      <c r="T401" s="55">
        <f t="shared" si="105"/>
        <v>17976.5007954475</v>
      </c>
      <c r="U401" s="55">
        <f t="shared" si="105"/>
        <v>32456.136360296154</v>
      </c>
      <c r="V401" s="55">
        <f t="shared" si="105"/>
        <v>217471.45815566432</v>
      </c>
      <c r="W401" s="55">
        <f t="shared" si="105"/>
        <v>90605.103561537107</v>
      </c>
      <c r="X401" s="55">
        <f t="shared" si="105"/>
        <v>9455.2238694503212</v>
      </c>
      <c r="Y401" s="55">
        <f t="shared" si="105"/>
        <v>10302.807148920016</v>
      </c>
      <c r="Z401" s="55">
        <f t="shared" si="105"/>
        <v>20730.337002220127</v>
      </c>
      <c r="AC401" s="68">
        <f t="shared" si="111"/>
        <v>38257.223076409777</v>
      </c>
      <c r="AD401" s="68">
        <f t="shared" si="106"/>
        <v>36359.692121507622</v>
      </c>
      <c r="AE401" s="68">
        <f t="shared" si="106"/>
        <v>18754.741954035297</v>
      </c>
      <c r="AF401" s="68">
        <f t="shared" si="106"/>
        <v>54729.04491541328</v>
      </c>
      <c r="AG401" s="68">
        <f t="shared" si="106"/>
        <v>54585.784019745326</v>
      </c>
      <c r="AH401" s="68">
        <f t="shared" si="106"/>
        <v>674284.69352354226</v>
      </c>
      <c r="AI401" s="68">
        <f t="shared" si="106"/>
        <v>106465.67630690457</v>
      </c>
      <c r="AJ401" s="68">
        <f t="shared" si="106"/>
        <v>11453.225558459906</v>
      </c>
      <c r="AK401" s="68">
        <f t="shared" si="106"/>
        <v>11682.302923917952</v>
      </c>
      <c r="AL401" s="68">
        <f t="shared" si="106"/>
        <v>38593.246913833398</v>
      </c>
      <c r="AO401" s="67">
        <f t="shared" si="107"/>
        <v>-15192.622759634911</v>
      </c>
      <c r="AP401" s="67">
        <f t="shared" si="107"/>
        <v>-10515.287345917255</v>
      </c>
      <c r="AQ401" s="67">
        <f t="shared" si="107"/>
        <v>-12692.072931968707</v>
      </c>
      <c r="AR401" s="67">
        <f t="shared" si="107"/>
        <v>-17976.372336684686</v>
      </c>
      <c r="AS401" s="67">
        <f t="shared" si="107"/>
        <v>-32455.982868936411</v>
      </c>
      <c r="AT401" s="67">
        <f t="shared" si="107"/>
        <v>-217469.9670045698</v>
      </c>
      <c r="AU401" s="67">
        <f t="shared" si="107"/>
        <v>-90604.763301818806</v>
      </c>
      <c r="AV401" s="67">
        <f t="shared" si="107"/>
        <v>-9455.1879918654722</v>
      </c>
      <c r="AW401" s="67">
        <f t="shared" si="107"/>
        <v>-10302.768900109548</v>
      </c>
      <c r="AX401" s="67">
        <f t="shared" si="107"/>
        <v>-20730.242823183544</v>
      </c>
      <c r="BA401" s="67">
        <f t="shared" si="108"/>
        <v>38257.298761461498</v>
      </c>
      <c r="BB401" s="67">
        <f t="shared" ref="BB401:BB464" si="112">F401+AD401</f>
        <v>36359.767302302142</v>
      </c>
      <c r="BC401" s="67">
        <f t="shared" ref="BC401:BC464" si="113">G401+AE401</f>
        <v>18754.800260810232</v>
      </c>
      <c r="BD401" s="67">
        <f t="shared" ref="BD401:BD464" si="114">H401+AF401</f>
        <v>54729.173374176098</v>
      </c>
      <c r="BE401" s="67">
        <f t="shared" ref="BE401:BE464" si="115">I401+AG401</f>
        <v>54585.937511105069</v>
      </c>
      <c r="BF401" s="67">
        <f t="shared" ref="BF401:BF464" si="116">J401+AH401</f>
        <v>674286.18467463681</v>
      </c>
      <c r="BG401" s="67">
        <f t="shared" ref="BG401:BG464" si="117">K401+AI401</f>
        <v>106466.01656662287</v>
      </c>
      <c r="BH401" s="67">
        <f t="shared" ref="BH401:BH464" si="118">L401+AJ401</f>
        <v>11453.261436044755</v>
      </c>
      <c r="BI401" s="67">
        <f t="shared" ref="BI401:BI464" si="119">M401+AK401</f>
        <v>11682.34117272842</v>
      </c>
      <c r="BJ401" s="67">
        <f t="shared" ref="BJ401:BJ464" si="120">N401+AL401</f>
        <v>38593.341092869981</v>
      </c>
      <c r="BK401" s="55"/>
    </row>
    <row r="402" spans="4:63">
      <c r="D402" s="52">
        <f t="shared" si="103"/>
        <v>2.25</v>
      </c>
      <c r="E402" s="67">
        <f t="shared" si="109"/>
        <v>7.8133279618260235E-2</v>
      </c>
      <c r="F402" s="67">
        <f t="shared" ref="F402:F465" si="121">F401+F313/$R$192</f>
        <v>8.0904462339909847E-2</v>
      </c>
      <c r="G402" s="67">
        <f t="shared" ref="G402:G465" si="122">G401+G313/$R$192</f>
        <v>6.336716205936356E-2</v>
      </c>
      <c r="H402" s="67">
        <f t="shared" ref="H402:H465" si="123">H401+H313/$R$192</f>
        <v>0.14190415286828342</v>
      </c>
      <c r="I402" s="67">
        <f t="shared" ref="I402:I465" si="124">I401+I313/$R$192</f>
        <v>0.17158232965577033</v>
      </c>
      <c r="J402" s="67">
        <f t="shared" ref="J402:J465" si="125">J401+J313/$R$192</f>
        <v>1.7203722354583166</v>
      </c>
      <c r="K402" s="67">
        <f t="shared" ref="K402:K465" si="126">K401+K313/$R$192</f>
        <v>0.3843266278382847</v>
      </c>
      <c r="L402" s="67">
        <f t="shared" ref="L402:L465" si="127">L401+L313/$R$192</f>
        <v>4.0291982910986013E-2</v>
      </c>
      <c r="M402" s="67">
        <f t="shared" ref="M402:M465" si="128">M401+M313/$R$192</f>
        <v>4.2950385758799892E-2</v>
      </c>
      <c r="N402" s="67">
        <f t="shared" ref="N402:N465" si="129">N401+N313/$R$192</f>
        <v>0.10706958050958774</v>
      </c>
      <c r="Q402" s="55">
        <f t="shared" si="110"/>
        <v>15259.792626005583</v>
      </c>
      <c r="R402" s="55">
        <f t="shared" ref="R402:R465" si="130">(R401^2+(R313/$R$195)^2)^0.5</f>
        <v>11467.728696512246</v>
      </c>
      <c r="S402" s="55">
        <f t="shared" ref="S402:S465" si="131">(S401^2+(S313/$R$195)^2)^0.5</f>
        <v>13276.01090407035</v>
      </c>
      <c r="T402" s="55">
        <f t="shared" ref="T402:T465" si="132">(T401^2+(T313/$R$195)^2)^0.5</f>
        <v>18819.116398170321</v>
      </c>
      <c r="U402" s="55">
        <f t="shared" ref="U402:U465" si="133">(U401^2+(U313/$R$195)^2)^0.5</f>
        <v>34858.704894954259</v>
      </c>
      <c r="V402" s="55">
        <f t="shared" ref="V402:V465" si="134">(V401^2+(V313/$R$195)^2)^0.5</f>
        <v>238619.59319380575</v>
      </c>
      <c r="W402" s="55">
        <f t="shared" ref="W402:W465" si="135">(W401^2+(W313/$R$195)^2)^0.5</f>
        <v>99879.661222700655</v>
      </c>
      <c r="X402" s="55">
        <f t="shared" ref="X402:X465" si="136">(X401^2+(X313/$R$195)^2)^0.5</f>
        <v>10260.266219310264</v>
      </c>
      <c r="Y402" s="55">
        <f t="shared" ref="Y402:Y465" si="137">(Y401^2+(Y313/$R$195)^2)^0.5</f>
        <v>11224.538672315903</v>
      </c>
      <c r="Z402" s="55">
        <f t="shared" ref="Z402:Z465" si="138">(Z401^2+(Z313/$R$195)^2)^0.5</f>
        <v>22249.970494902816</v>
      </c>
      <c r="AC402" s="68">
        <f t="shared" si="111"/>
        <v>38414.002550714671</v>
      </c>
      <c r="AD402" s="68">
        <f t="shared" ref="AD402:AD465" si="139">(AD401^2+(AD313/$R$195)^2)^0.5</f>
        <v>37030.457069265234</v>
      </c>
      <c r="AE402" s="68">
        <f t="shared" ref="AE402:AE465" si="140">(AE401^2+(AE313/$R$195)^2)^0.5</f>
        <v>19770.754292867678</v>
      </c>
      <c r="AF402" s="68">
        <f t="shared" ref="AF402:AF465" si="141">(AF401^2+(AF313/$R$195)^2)^0.5</f>
        <v>58978.28198525757</v>
      </c>
      <c r="AG402" s="68">
        <f t="shared" ref="AG402:AG465" si="142">(AG401^2+(AG313/$R$195)^2)^0.5</f>
        <v>59104.388945033155</v>
      </c>
      <c r="AH402" s="68">
        <f t="shared" ref="AH402:AH465" si="143">(AH401^2+(AH313/$R$195)^2)^0.5</f>
        <v>757679.26677401469</v>
      </c>
      <c r="AI402" s="68">
        <f t="shared" ref="AI402:AI465" si="144">(AI401^2+(AI313/$R$195)^2)^0.5</f>
        <v>115249.26964011183</v>
      </c>
      <c r="AJ402" s="68">
        <f t="shared" ref="AJ402:AJ465" si="145">(AJ401^2+(AJ313/$R$195)^2)^0.5</f>
        <v>12435.794074285674</v>
      </c>
      <c r="AK402" s="68">
        <f t="shared" ref="AK402:AK465" si="146">(AK401^2+(AK313/$R$195)^2)^0.5</f>
        <v>12693.711442703545</v>
      </c>
      <c r="AL402" s="68">
        <f t="shared" ref="AL402:AL465" si="147">(AL401^2+(AL313/$R$195)^2)^0.5</f>
        <v>43317.404533692446</v>
      </c>
      <c r="AO402" s="67">
        <f t="shared" si="107"/>
        <v>-15259.714492725965</v>
      </c>
      <c r="AP402" s="67">
        <f t="shared" si="107"/>
        <v>-11467.647792049906</v>
      </c>
      <c r="AQ402" s="67">
        <f t="shared" si="107"/>
        <v>-13275.94753690829</v>
      </c>
      <c r="AR402" s="67">
        <f t="shared" si="107"/>
        <v>-18818.974494017453</v>
      </c>
      <c r="AS402" s="67">
        <f t="shared" si="107"/>
        <v>-34858.533312624604</v>
      </c>
      <c r="AT402" s="67">
        <f t="shared" si="107"/>
        <v>-238617.87282157029</v>
      </c>
      <c r="AU402" s="67">
        <f t="shared" si="107"/>
        <v>-99879.276896072814</v>
      </c>
      <c r="AV402" s="67">
        <f t="shared" si="107"/>
        <v>-10260.225927327354</v>
      </c>
      <c r="AW402" s="67">
        <f t="shared" si="107"/>
        <v>-11224.495721930143</v>
      </c>
      <c r="AX402" s="67">
        <f t="shared" si="107"/>
        <v>-22249.863425322306</v>
      </c>
      <c r="BA402" s="67">
        <f t="shared" si="108"/>
        <v>38414.080683994289</v>
      </c>
      <c r="BB402" s="67">
        <f t="shared" si="112"/>
        <v>37030.537973727573</v>
      </c>
      <c r="BC402" s="67">
        <f t="shared" si="113"/>
        <v>19770.817660029737</v>
      </c>
      <c r="BD402" s="67">
        <f t="shared" si="114"/>
        <v>58978.423889410442</v>
      </c>
      <c r="BE402" s="67">
        <f t="shared" si="115"/>
        <v>59104.56052736281</v>
      </c>
      <c r="BF402" s="67">
        <f t="shared" si="116"/>
        <v>757680.98714625009</v>
      </c>
      <c r="BG402" s="67">
        <f t="shared" si="117"/>
        <v>115249.65396673967</v>
      </c>
      <c r="BH402" s="67">
        <f t="shared" si="118"/>
        <v>12435.834366268584</v>
      </c>
      <c r="BI402" s="67">
        <f t="shared" si="119"/>
        <v>12693.754393089304</v>
      </c>
      <c r="BJ402" s="67">
        <f t="shared" si="120"/>
        <v>43317.511603272957</v>
      </c>
      <c r="BK402" s="55"/>
    </row>
    <row r="403" spans="4:63">
      <c r="D403" s="52">
        <f t="shared" si="103"/>
        <v>2.5</v>
      </c>
      <c r="E403" s="67">
        <f t="shared" si="109"/>
        <v>8.0316977295521161E-2</v>
      </c>
      <c r="F403" s="67">
        <f t="shared" si="121"/>
        <v>8.6584315134249343E-2</v>
      </c>
      <c r="G403" s="67">
        <f t="shared" si="122"/>
        <v>6.8168189295576137E-2</v>
      </c>
      <c r="H403" s="67">
        <f t="shared" si="123"/>
        <v>0.15449697755402081</v>
      </c>
      <c r="I403" s="67">
        <f t="shared" si="124"/>
        <v>0.18889474906051909</v>
      </c>
      <c r="J403" s="67">
        <f t="shared" si="125"/>
        <v>1.9568821467606932</v>
      </c>
      <c r="K403" s="67">
        <f t="shared" si="126"/>
        <v>0.42790285408082251</v>
      </c>
      <c r="L403" s="67">
        <f t="shared" si="127"/>
        <v>4.4578664736335448E-2</v>
      </c>
      <c r="M403" s="67">
        <f t="shared" si="128"/>
        <v>4.7561429089251719E-2</v>
      </c>
      <c r="N403" s="67">
        <f t="shared" si="129"/>
        <v>0.12008745326090288</v>
      </c>
      <c r="Q403" s="55">
        <f t="shared" si="110"/>
        <v>15314.058227803516</v>
      </c>
      <c r="R403" s="55">
        <f t="shared" si="130"/>
        <v>12341.875274896291</v>
      </c>
      <c r="S403" s="55">
        <f t="shared" si="131"/>
        <v>13757.252867397918</v>
      </c>
      <c r="T403" s="55">
        <f t="shared" si="132"/>
        <v>19510.134623374845</v>
      </c>
      <c r="U403" s="55">
        <f t="shared" si="133"/>
        <v>36928.493216137125</v>
      </c>
      <c r="V403" s="55">
        <f t="shared" si="134"/>
        <v>258807.3649764458</v>
      </c>
      <c r="W403" s="55">
        <f t="shared" si="135"/>
        <v>108143.41611689677</v>
      </c>
      <c r="X403" s="55">
        <f t="shared" si="136"/>
        <v>10962.908642509014</v>
      </c>
      <c r="Y403" s="55">
        <f t="shared" si="137"/>
        <v>12050.332953567719</v>
      </c>
      <c r="Z403" s="55">
        <f t="shared" si="138"/>
        <v>23540.951545220771</v>
      </c>
      <c r="AC403" s="68">
        <f t="shared" si="111"/>
        <v>38537.227127005324</v>
      </c>
      <c r="AD403" s="68">
        <f t="shared" si="139"/>
        <v>37677.430925517132</v>
      </c>
      <c r="AE403" s="68">
        <f t="shared" si="140"/>
        <v>20671.699229495458</v>
      </c>
      <c r="AF403" s="68">
        <f t="shared" si="141"/>
        <v>62520.092873332796</v>
      </c>
      <c r="AG403" s="68">
        <f t="shared" si="142"/>
        <v>62921.054251038913</v>
      </c>
      <c r="AH403" s="68">
        <f t="shared" si="143"/>
        <v>837377.91952332202</v>
      </c>
      <c r="AI403" s="68">
        <f t="shared" si="144"/>
        <v>123213.44347490295</v>
      </c>
      <c r="AJ403" s="68">
        <f t="shared" si="145"/>
        <v>13298.468550735446</v>
      </c>
      <c r="AK403" s="68">
        <f t="shared" si="146"/>
        <v>13592.686472958887</v>
      </c>
      <c r="AL403" s="68">
        <f t="shared" si="147"/>
        <v>47835.502969810448</v>
      </c>
      <c r="AO403" s="67">
        <f t="shared" si="107"/>
        <v>-15313.977910826221</v>
      </c>
      <c r="AP403" s="67">
        <f t="shared" si="107"/>
        <v>-12341.788690581156</v>
      </c>
      <c r="AQ403" s="67">
        <f t="shared" si="107"/>
        <v>-13757.184699208623</v>
      </c>
      <c r="AR403" s="67">
        <f t="shared" si="107"/>
        <v>-19509.980126397291</v>
      </c>
      <c r="AS403" s="67">
        <f t="shared" si="107"/>
        <v>-36928.304321388066</v>
      </c>
      <c r="AT403" s="67">
        <f t="shared" si="107"/>
        <v>-258805.40809429903</v>
      </c>
      <c r="AU403" s="67">
        <f t="shared" si="107"/>
        <v>-108142.98821404269</v>
      </c>
      <c r="AV403" s="67">
        <f t="shared" si="107"/>
        <v>-10962.864063844278</v>
      </c>
      <c r="AW403" s="67">
        <f t="shared" si="107"/>
        <v>-12050.285392138629</v>
      </c>
      <c r="AX403" s="67">
        <f t="shared" si="107"/>
        <v>-23540.831457767508</v>
      </c>
      <c r="BA403" s="67">
        <f t="shared" si="108"/>
        <v>38537.307443982623</v>
      </c>
      <c r="BB403" s="67">
        <f t="shared" si="112"/>
        <v>37677.517509832265</v>
      </c>
      <c r="BC403" s="67">
        <f t="shared" si="113"/>
        <v>20671.767397684755</v>
      </c>
      <c r="BD403" s="67">
        <f t="shared" si="114"/>
        <v>62520.247370310353</v>
      </c>
      <c r="BE403" s="67">
        <f t="shared" si="115"/>
        <v>62921.243145787972</v>
      </c>
      <c r="BF403" s="67">
        <f t="shared" si="116"/>
        <v>837379.87640546879</v>
      </c>
      <c r="BG403" s="67">
        <f t="shared" si="117"/>
        <v>123213.87137775702</v>
      </c>
      <c r="BH403" s="67">
        <f t="shared" si="118"/>
        <v>13298.513129400182</v>
      </c>
      <c r="BI403" s="67">
        <f t="shared" si="119"/>
        <v>13592.734034387977</v>
      </c>
      <c r="BJ403" s="67">
        <f t="shared" si="120"/>
        <v>47835.623057263707</v>
      </c>
      <c r="BK403" s="55"/>
    </row>
    <row r="404" spans="4:63">
      <c r="D404" s="52">
        <f t="shared" si="103"/>
        <v>2.75</v>
      </c>
      <c r="E404" s="67">
        <f t="shared" si="109"/>
        <v>8.2254520290356806E-2</v>
      </c>
      <c r="F404" s="67">
        <f t="shared" si="121"/>
        <v>9.2227074523168223E-2</v>
      </c>
      <c r="G404" s="67">
        <f t="shared" si="122"/>
        <v>7.2727147302016015E-2</v>
      </c>
      <c r="H404" s="67">
        <f t="shared" si="123"/>
        <v>0.16619115283576241</v>
      </c>
      <c r="I404" s="67">
        <f t="shared" si="124"/>
        <v>0.20533311102514712</v>
      </c>
      <c r="J404" s="67">
        <f t="shared" si="125"/>
        <v>2.2001949104032512</v>
      </c>
      <c r="K404" s="67">
        <f t="shared" si="126"/>
        <v>0.47092925217093173</v>
      </c>
      <c r="L404" s="67">
        <f t="shared" si="127"/>
        <v>4.8722029009585562E-2</v>
      </c>
      <c r="M404" s="67">
        <f t="shared" si="128"/>
        <v>5.207102812559835E-2</v>
      </c>
      <c r="N404" s="67">
        <f t="shared" si="129"/>
        <v>0.13322416624897784</v>
      </c>
      <c r="Q404" s="55">
        <f t="shared" si="110"/>
        <v>15357.694722261678</v>
      </c>
      <c r="R404" s="55">
        <f t="shared" si="130"/>
        <v>13152.49041863914</v>
      </c>
      <c r="S404" s="55">
        <f t="shared" si="131"/>
        <v>14156.657997849243</v>
      </c>
      <c r="T404" s="55">
        <f t="shared" si="132"/>
        <v>20080.720124063428</v>
      </c>
      <c r="U404" s="55">
        <f t="shared" si="133"/>
        <v>38718.560543433385</v>
      </c>
      <c r="V404" s="55">
        <f t="shared" si="134"/>
        <v>278363.10595450719</v>
      </c>
      <c r="W404" s="55">
        <f t="shared" si="135"/>
        <v>115591.84165990913</v>
      </c>
      <c r="X404" s="55">
        <f t="shared" si="136"/>
        <v>11578.342368107829</v>
      </c>
      <c r="Y404" s="55">
        <f t="shared" si="137"/>
        <v>12796.16260313927</v>
      </c>
      <c r="Z404" s="55">
        <f t="shared" si="138"/>
        <v>24640.234468787301</v>
      </c>
      <c r="AC404" s="68">
        <f t="shared" si="111"/>
        <v>38632.970799751856</v>
      </c>
      <c r="AD404" s="68">
        <f t="shared" si="139"/>
        <v>38303.692092516612</v>
      </c>
      <c r="AE404" s="68">
        <f t="shared" si="140"/>
        <v>21478.689278088066</v>
      </c>
      <c r="AF404" s="68">
        <f t="shared" si="141"/>
        <v>65448.502467456841</v>
      </c>
      <c r="AG404" s="68">
        <f t="shared" si="142"/>
        <v>66134.78194672917</v>
      </c>
      <c r="AH404" s="68">
        <f t="shared" si="143"/>
        <v>914185.54232232738</v>
      </c>
      <c r="AI404" s="68">
        <f t="shared" si="144"/>
        <v>130522.72799791237</v>
      </c>
      <c r="AJ404" s="68">
        <f t="shared" si="145"/>
        <v>14059.241854795868</v>
      </c>
      <c r="AK404" s="68">
        <f t="shared" si="146"/>
        <v>14396.911897792055</v>
      </c>
      <c r="AL404" s="68">
        <f t="shared" si="147"/>
        <v>52191.884521073043</v>
      </c>
      <c r="AO404" s="67">
        <f t="shared" si="107"/>
        <v>-15357.612467741388</v>
      </c>
      <c r="AP404" s="67">
        <f t="shared" si="107"/>
        <v>-13152.398191564616</v>
      </c>
      <c r="AQ404" s="67">
        <f t="shared" si="107"/>
        <v>-14156.58527070194</v>
      </c>
      <c r="AR404" s="67">
        <f t="shared" si="107"/>
        <v>-20080.553932910592</v>
      </c>
      <c r="AS404" s="67">
        <f t="shared" si="107"/>
        <v>-38718.355210322363</v>
      </c>
      <c r="AT404" s="67">
        <f t="shared" si="107"/>
        <v>-278360.90575959679</v>
      </c>
      <c r="AU404" s="67">
        <f t="shared" si="107"/>
        <v>-115591.37073065696</v>
      </c>
      <c r="AV404" s="67">
        <f t="shared" si="107"/>
        <v>-11578.293646078821</v>
      </c>
      <c r="AW404" s="67">
        <f t="shared" si="107"/>
        <v>-12796.110532111144</v>
      </c>
      <c r="AX404" s="67">
        <f t="shared" si="107"/>
        <v>-24640.101244621052</v>
      </c>
      <c r="BA404" s="67">
        <f t="shared" si="108"/>
        <v>38633.053054272146</v>
      </c>
      <c r="BB404" s="67">
        <f t="shared" si="112"/>
        <v>38303.784319591134</v>
      </c>
      <c r="BC404" s="67">
        <f t="shared" si="113"/>
        <v>21478.762005235367</v>
      </c>
      <c r="BD404" s="67">
        <f t="shared" si="114"/>
        <v>65448.668658609677</v>
      </c>
      <c r="BE404" s="67">
        <f t="shared" si="115"/>
        <v>66134.987279840192</v>
      </c>
      <c r="BF404" s="67">
        <f t="shared" si="116"/>
        <v>914187.74251723778</v>
      </c>
      <c r="BG404" s="67">
        <f t="shared" si="117"/>
        <v>130523.19892716454</v>
      </c>
      <c r="BH404" s="67">
        <f t="shared" si="118"/>
        <v>14059.290576824877</v>
      </c>
      <c r="BI404" s="67">
        <f t="shared" si="119"/>
        <v>14396.963968820181</v>
      </c>
      <c r="BJ404" s="67">
        <f t="shared" si="120"/>
        <v>52192.017745239289</v>
      </c>
      <c r="BK404" s="55"/>
    </row>
    <row r="405" spans="4:63">
      <c r="D405" s="52">
        <f t="shared" si="103"/>
        <v>3</v>
      </c>
      <c r="E405" s="67">
        <f t="shared" si="109"/>
        <v>8.3963993236831014E-2</v>
      </c>
      <c r="F405" s="67">
        <f t="shared" si="121"/>
        <v>9.7837968436289516E-2</v>
      </c>
      <c r="G405" s="67">
        <f t="shared" si="122"/>
        <v>7.7061326737952685E-2</v>
      </c>
      <c r="H405" s="67">
        <f t="shared" si="123"/>
        <v>0.17695532115590892</v>
      </c>
      <c r="I405" s="67">
        <f t="shared" si="124"/>
        <v>0.22082220181965084</v>
      </c>
      <c r="J405" s="67">
        <f t="shared" si="125"/>
        <v>2.4498246083616921</v>
      </c>
      <c r="K405" s="67">
        <f t="shared" si="126"/>
        <v>0.5133598205500427</v>
      </c>
      <c r="L405" s="67">
        <f t="shared" si="127"/>
        <v>5.2709825627224177E-2</v>
      </c>
      <c r="M405" s="67">
        <f t="shared" si="128"/>
        <v>5.6470695496619823E-2</v>
      </c>
      <c r="N405" s="67">
        <f t="shared" si="129"/>
        <v>0.14647123088547265</v>
      </c>
      <c r="Q405" s="55">
        <f t="shared" si="110"/>
        <v>15392.571599123476</v>
      </c>
      <c r="R405" s="55">
        <f t="shared" si="130"/>
        <v>13909.828257694535</v>
      </c>
      <c r="S405" s="55">
        <f t="shared" si="131"/>
        <v>14490.022054994683</v>
      </c>
      <c r="T405" s="55">
        <f t="shared" si="132"/>
        <v>20554.434124313299</v>
      </c>
      <c r="U405" s="55">
        <f t="shared" si="133"/>
        <v>40268.845242154362</v>
      </c>
      <c r="V405" s="55">
        <f t="shared" si="134"/>
        <v>297515.99823297153</v>
      </c>
      <c r="W405" s="55">
        <f t="shared" si="135"/>
        <v>122359.69930993934</v>
      </c>
      <c r="X405" s="55">
        <f t="shared" si="136"/>
        <v>12118.018690655481</v>
      </c>
      <c r="Y405" s="55">
        <f t="shared" si="137"/>
        <v>13473.535254421953</v>
      </c>
      <c r="Z405" s="55">
        <f t="shared" si="138"/>
        <v>25576.05468235783</v>
      </c>
      <c r="AC405" s="68">
        <f t="shared" si="111"/>
        <v>38706.417515705274</v>
      </c>
      <c r="AD405" s="68">
        <f t="shared" si="139"/>
        <v>38911.659207811586</v>
      </c>
      <c r="AE405" s="68">
        <f t="shared" si="140"/>
        <v>22207.79124117973</v>
      </c>
      <c r="AF405" s="68">
        <f t="shared" si="141"/>
        <v>67840.682938703205</v>
      </c>
      <c r="AG405" s="68">
        <f t="shared" si="142"/>
        <v>68823.323057729081</v>
      </c>
      <c r="AH405" s="68">
        <f t="shared" si="143"/>
        <v>988603.4641683579</v>
      </c>
      <c r="AI405" s="68">
        <f t="shared" si="144"/>
        <v>137295.07407337715</v>
      </c>
      <c r="AJ405" s="68">
        <f t="shared" si="145"/>
        <v>14731.530047376085</v>
      </c>
      <c r="AK405" s="68">
        <f t="shared" si="146"/>
        <v>15119.428487244733</v>
      </c>
      <c r="AL405" s="68">
        <f t="shared" si="147"/>
        <v>56414.23517571835</v>
      </c>
      <c r="AO405" s="67">
        <f t="shared" si="107"/>
        <v>-15392.487635130239</v>
      </c>
      <c r="AP405" s="67">
        <f t="shared" si="107"/>
        <v>-13909.730419726098</v>
      </c>
      <c r="AQ405" s="67">
        <f t="shared" si="107"/>
        <v>-14489.944993667945</v>
      </c>
      <c r="AR405" s="67">
        <f t="shared" si="107"/>
        <v>-20554.257168992142</v>
      </c>
      <c r="AS405" s="67">
        <f t="shared" si="107"/>
        <v>-40268.624419952546</v>
      </c>
      <c r="AT405" s="67">
        <f t="shared" si="107"/>
        <v>-297513.54840836319</v>
      </c>
      <c r="AU405" s="67">
        <f t="shared" si="107"/>
        <v>-122359.1859501188</v>
      </c>
      <c r="AV405" s="67">
        <f t="shared" si="107"/>
        <v>-12117.965980829853</v>
      </c>
      <c r="AW405" s="67">
        <f t="shared" si="107"/>
        <v>-13473.478783726456</v>
      </c>
      <c r="AX405" s="67">
        <f t="shared" si="107"/>
        <v>-25575.908211126945</v>
      </c>
      <c r="BA405" s="67">
        <f t="shared" si="108"/>
        <v>38706.501479698512</v>
      </c>
      <c r="BB405" s="67">
        <f t="shared" si="112"/>
        <v>38911.757045780025</v>
      </c>
      <c r="BC405" s="67">
        <f t="shared" si="113"/>
        <v>22207.868302506467</v>
      </c>
      <c r="BD405" s="67">
        <f t="shared" si="114"/>
        <v>67840.859894024354</v>
      </c>
      <c r="BE405" s="67">
        <f t="shared" si="115"/>
        <v>68823.543879930905</v>
      </c>
      <c r="BF405" s="67">
        <f t="shared" si="116"/>
        <v>988605.91399296629</v>
      </c>
      <c r="BG405" s="67">
        <f t="shared" si="117"/>
        <v>137295.58743319771</v>
      </c>
      <c r="BH405" s="67">
        <f t="shared" si="118"/>
        <v>14731.582757201713</v>
      </c>
      <c r="BI405" s="67">
        <f t="shared" si="119"/>
        <v>15119.484957940231</v>
      </c>
      <c r="BJ405" s="67">
        <f t="shared" si="120"/>
        <v>56414.381646949238</v>
      </c>
      <c r="BK405" s="55"/>
    </row>
    <row r="406" spans="4:63">
      <c r="D406" s="52">
        <f t="shared" si="103"/>
        <v>3.25</v>
      </c>
      <c r="E406" s="67">
        <f t="shared" si="109"/>
        <v>8.5463189864408942E-2</v>
      </c>
      <c r="F406" s="67">
        <f t="shared" si="121"/>
        <v>0.10342073110905826</v>
      </c>
      <c r="G406" s="67">
        <f t="shared" si="122"/>
        <v>8.118801826265562E-2</v>
      </c>
      <c r="H406" s="67">
        <f t="shared" si="123"/>
        <v>0.18677285143624142</v>
      </c>
      <c r="I406" s="67">
        <f t="shared" si="124"/>
        <v>0.23530710091691137</v>
      </c>
      <c r="J406" s="67">
        <f t="shared" si="125"/>
        <v>2.7052853226117173</v>
      </c>
      <c r="K406" s="67">
        <f t="shared" si="126"/>
        <v>0.5551617009620341</v>
      </c>
      <c r="L406" s="67">
        <f t="shared" si="127"/>
        <v>5.6533155698428358E-2</v>
      </c>
      <c r="M406" s="67">
        <f t="shared" si="128"/>
        <v>6.0754368794301884E-2</v>
      </c>
      <c r="N406" s="67">
        <f t="shared" si="129"/>
        <v>0.15982015858204729</v>
      </c>
      <c r="Q406" s="55">
        <f t="shared" si="110"/>
        <v>15420.273564237836</v>
      </c>
      <c r="R406" s="55">
        <f t="shared" si="130"/>
        <v>14621.364739882429</v>
      </c>
      <c r="S406" s="55">
        <f t="shared" si="131"/>
        <v>14769.704396411256</v>
      </c>
      <c r="T406" s="55">
        <f t="shared" si="132"/>
        <v>20949.647896697814</v>
      </c>
      <c r="U406" s="55">
        <f t="shared" si="133"/>
        <v>41611.191509058161</v>
      </c>
      <c r="V406" s="55">
        <f t="shared" si="134"/>
        <v>316430.22761516197</v>
      </c>
      <c r="W406" s="55">
        <f t="shared" si="135"/>
        <v>128546.54184505747</v>
      </c>
      <c r="X406" s="55">
        <f t="shared" si="136"/>
        <v>12591.204845725668</v>
      </c>
      <c r="Y406" s="55">
        <f t="shared" si="137"/>
        <v>14091.269662137958</v>
      </c>
      <c r="Z406" s="55">
        <f t="shared" si="138"/>
        <v>26371.312253869783</v>
      </c>
      <c r="AC406" s="68">
        <f t="shared" si="111"/>
        <v>38761.969925503698</v>
      </c>
      <c r="AD406" s="68">
        <f t="shared" si="139"/>
        <v>39503.171243557204</v>
      </c>
      <c r="AE406" s="68">
        <f t="shared" si="140"/>
        <v>22871.588661177495</v>
      </c>
      <c r="AF406" s="68">
        <f t="shared" si="141"/>
        <v>69764.794016566913</v>
      </c>
      <c r="AG406" s="68">
        <f t="shared" si="142"/>
        <v>71052.650340181557</v>
      </c>
      <c r="AH406" s="68">
        <f t="shared" si="143"/>
        <v>1060954.048753988</v>
      </c>
      <c r="AI406" s="68">
        <f t="shared" si="144"/>
        <v>143618.82072728247</v>
      </c>
      <c r="AJ406" s="68">
        <f t="shared" si="145"/>
        <v>15326.056080642713</v>
      </c>
      <c r="AK406" s="68">
        <f t="shared" si="146"/>
        <v>15770.499286543632</v>
      </c>
      <c r="AL406" s="68">
        <f t="shared" si="147"/>
        <v>60520.379718130484</v>
      </c>
      <c r="AO406" s="67">
        <f t="shared" si="107"/>
        <v>-15420.188101047972</v>
      </c>
      <c r="AP406" s="67">
        <f t="shared" si="107"/>
        <v>-14621.261319151319</v>
      </c>
      <c r="AQ406" s="67">
        <f t="shared" si="107"/>
        <v>-14769.623208392994</v>
      </c>
      <c r="AR406" s="67">
        <f t="shared" si="107"/>
        <v>-20949.461123846377</v>
      </c>
      <c r="AS406" s="67">
        <f t="shared" si="107"/>
        <v>-41610.95620195724</v>
      </c>
      <c r="AT406" s="67">
        <f t="shared" si="107"/>
        <v>-316427.52232983935</v>
      </c>
      <c r="AU406" s="67">
        <f t="shared" si="107"/>
        <v>-128545.9866833565</v>
      </c>
      <c r="AV406" s="67">
        <f t="shared" si="107"/>
        <v>-12591.148312569969</v>
      </c>
      <c r="AW406" s="67">
        <f t="shared" si="107"/>
        <v>-14091.208907769163</v>
      </c>
      <c r="AX406" s="67">
        <f t="shared" si="107"/>
        <v>-26371.152433711202</v>
      </c>
      <c r="BA406" s="67">
        <f t="shared" si="108"/>
        <v>38762.05538869356</v>
      </c>
      <c r="BB406" s="67">
        <f t="shared" si="112"/>
        <v>39503.274664288314</v>
      </c>
      <c r="BC406" s="67">
        <f t="shared" si="113"/>
        <v>22871.669849195758</v>
      </c>
      <c r="BD406" s="67">
        <f t="shared" si="114"/>
        <v>69764.980789418347</v>
      </c>
      <c r="BE406" s="67">
        <f t="shared" si="115"/>
        <v>71052.88564728247</v>
      </c>
      <c r="BF406" s="67">
        <f t="shared" si="116"/>
        <v>1060956.7540393106</v>
      </c>
      <c r="BG406" s="67">
        <f t="shared" si="117"/>
        <v>143619.37588898343</v>
      </c>
      <c r="BH406" s="67">
        <f t="shared" si="118"/>
        <v>15326.112613798412</v>
      </c>
      <c r="BI406" s="67">
        <f t="shared" si="119"/>
        <v>15770.560040912427</v>
      </c>
      <c r="BJ406" s="67">
        <f t="shared" si="120"/>
        <v>60520.539538289064</v>
      </c>
      <c r="BK406" s="55"/>
    </row>
    <row r="407" spans="4:63">
      <c r="D407" s="52">
        <f t="shared" si="103"/>
        <v>3.5</v>
      </c>
      <c r="E407" s="67">
        <f t="shared" si="109"/>
        <v>8.6769612997957032E-2</v>
      </c>
      <c r="F407" s="67">
        <f t="shared" si="121"/>
        <v>0.10897760308274147</v>
      </c>
      <c r="G407" s="67">
        <f t="shared" si="122"/>
        <v>8.5124512535394298E-2</v>
      </c>
      <c r="H407" s="67">
        <f t="shared" si="123"/>
        <v>0.19564183907792132</v>
      </c>
      <c r="I407" s="67">
        <f t="shared" si="124"/>
        <v>0.24875318099269461</v>
      </c>
      <c r="J407" s="67">
        <f t="shared" si="125"/>
        <v>2.966091135129028</v>
      </c>
      <c r="K407" s="67">
        <f t="shared" si="126"/>
        <v>0.59631517845323312</v>
      </c>
      <c r="L407" s="67">
        <f t="shared" si="127"/>
        <v>6.0186471545064443E-2</v>
      </c>
      <c r="M407" s="67">
        <f t="shared" si="128"/>
        <v>6.4918410573835988E-2</v>
      </c>
      <c r="N407" s="67">
        <f t="shared" si="129"/>
        <v>0.17326246075036178</v>
      </c>
      <c r="Q407" s="55">
        <f t="shared" si="110"/>
        <v>15442.138767102597</v>
      </c>
      <c r="R407" s="55">
        <f t="shared" si="130"/>
        <v>15292.73596077016</v>
      </c>
      <c r="S407" s="55">
        <f t="shared" si="131"/>
        <v>15005.590114942723</v>
      </c>
      <c r="T407" s="55">
        <f t="shared" si="132"/>
        <v>21281.011237659972</v>
      </c>
      <c r="U407" s="55">
        <f t="shared" si="133"/>
        <v>42772.146978670746</v>
      </c>
      <c r="V407" s="55">
        <f t="shared" si="134"/>
        <v>335224.46107598959</v>
      </c>
      <c r="W407" s="55">
        <f t="shared" si="135"/>
        <v>134230.10945924598</v>
      </c>
      <c r="X407" s="55">
        <f t="shared" si="136"/>
        <v>13005.814398839029</v>
      </c>
      <c r="Y407" s="55">
        <f t="shared" si="137"/>
        <v>14656.474311869064</v>
      </c>
      <c r="Z407" s="55">
        <f t="shared" si="138"/>
        <v>27045.412760431445</v>
      </c>
      <c r="AC407" s="68">
        <f t="shared" si="111"/>
        <v>38803.341886422015</v>
      </c>
      <c r="AD407" s="68">
        <f t="shared" si="139"/>
        <v>40079.551450224732</v>
      </c>
      <c r="AE407" s="68">
        <f t="shared" si="140"/>
        <v>23480.161661191647</v>
      </c>
      <c r="AF407" s="68">
        <f t="shared" si="141"/>
        <v>71283.774834640659</v>
      </c>
      <c r="AG407" s="68">
        <f t="shared" si="142"/>
        <v>72881.710385625192</v>
      </c>
      <c r="AH407" s="68">
        <f t="shared" si="143"/>
        <v>1131447.5750294733</v>
      </c>
      <c r="AI407" s="68">
        <f t="shared" si="144"/>
        <v>149562.42476151022</v>
      </c>
      <c r="AJ407" s="68">
        <f t="shared" si="145"/>
        <v>15851.865653767683</v>
      </c>
      <c r="AK407" s="68">
        <f t="shared" si="146"/>
        <v>16358.632982057561</v>
      </c>
      <c r="AL407" s="68">
        <f t="shared" si="147"/>
        <v>64521.947799968737</v>
      </c>
      <c r="AO407" s="67">
        <f t="shared" si="107"/>
        <v>-15442.0519974896</v>
      </c>
      <c r="AP407" s="67">
        <f t="shared" si="107"/>
        <v>-15292.626983167078</v>
      </c>
      <c r="AQ407" s="67">
        <f t="shared" si="107"/>
        <v>-15005.504990430187</v>
      </c>
      <c r="AR407" s="67">
        <f t="shared" si="107"/>
        <v>-21280.815595820895</v>
      </c>
      <c r="AS407" s="67">
        <f t="shared" si="107"/>
        <v>-42771.898225489756</v>
      </c>
      <c r="AT407" s="67">
        <f t="shared" si="107"/>
        <v>-335221.49498485448</v>
      </c>
      <c r="AU407" s="67">
        <f t="shared" si="107"/>
        <v>-134229.51314406752</v>
      </c>
      <c r="AV407" s="67">
        <f t="shared" si="107"/>
        <v>-13005.754212367485</v>
      </c>
      <c r="AW407" s="67">
        <f t="shared" si="107"/>
        <v>-14656.409393458491</v>
      </c>
      <c r="AX407" s="67">
        <f t="shared" si="107"/>
        <v>-27045.239497970695</v>
      </c>
      <c r="BA407" s="67">
        <f t="shared" si="108"/>
        <v>38803.428656035016</v>
      </c>
      <c r="BB407" s="67">
        <f t="shared" si="112"/>
        <v>40079.660427827817</v>
      </c>
      <c r="BC407" s="67">
        <f t="shared" si="113"/>
        <v>23480.246785704181</v>
      </c>
      <c r="BD407" s="67">
        <f t="shared" si="114"/>
        <v>71283.970476479735</v>
      </c>
      <c r="BE407" s="67">
        <f t="shared" si="115"/>
        <v>72881.959138806182</v>
      </c>
      <c r="BF407" s="67">
        <f t="shared" si="116"/>
        <v>1131450.5411206083</v>
      </c>
      <c r="BG407" s="67">
        <f t="shared" si="117"/>
        <v>149563.02107668869</v>
      </c>
      <c r="BH407" s="67">
        <f t="shared" si="118"/>
        <v>15851.925840239228</v>
      </c>
      <c r="BI407" s="67">
        <f t="shared" si="119"/>
        <v>16358.697900468134</v>
      </c>
      <c r="BJ407" s="67">
        <f t="shared" si="120"/>
        <v>64522.121062429491</v>
      </c>
      <c r="BK407" s="55"/>
    </row>
    <row r="408" spans="4:63">
      <c r="D408" s="52">
        <f t="shared" si="103"/>
        <v>3.75</v>
      </c>
      <c r="E408" s="67">
        <f t="shared" si="109"/>
        <v>8.7900474557743025E-2</v>
      </c>
      <c r="F408" s="67">
        <f t="shared" si="121"/>
        <v>0.11450933120442815</v>
      </c>
      <c r="G408" s="67">
        <f t="shared" si="122"/>
        <v>8.8888100215438207E-2</v>
      </c>
      <c r="H408" s="67">
        <f t="shared" si="123"/>
        <v>0.20357510596149048</v>
      </c>
      <c r="I408" s="67">
        <f t="shared" si="124"/>
        <v>0.26114610792565118</v>
      </c>
      <c r="J408" s="67">
        <f t="shared" si="125"/>
        <v>3.2317561278893252</v>
      </c>
      <c r="K408" s="67">
        <f t="shared" si="126"/>
        <v>0.63681368137241567</v>
      </c>
      <c r="L408" s="67">
        <f t="shared" si="127"/>
        <v>6.3667576701688031E-2</v>
      </c>
      <c r="M408" s="67">
        <f t="shared" si="128"/>
        <v>6.8961608353619266E-2</v>
      </c>
      <c r="N408" s="67">
        <f t="shared" si="129"/>
        <v>0.18678964880207616</v>
      </c>
      <c r="Q408" s="55">
        <f t="shared" si="110"/>
        <v>15459.291618499226</v>
      </c>
      <c r="R408" s="55">
        <f t="shared" si="130"/>
        <v>15928.305825788226</v>
      </c>
      <c r="S408" s="55">
        <f t="shared" si="131"/>
        <v>15205.714718790374</v>
      </c>
      <c r="T408" s="55">
        <f t="shared" si="132"/>
        <v>21560.399807884354</v>
      </c>
      <c r="U408" s="55">
        <f t="shared" si="133"/>
        <v>43774.601569642073</v>
      </c>
      <c r="V408" s="55">
        <f t="shared" si="134"/>
        <v>353983.70225366007</v>
      </c>
      <c r="W408" s="55">
        <f t="shared" si="135"/>
        <v>139473.93833999854</v>
      </c>
      <c r="X408" s="55">
        <f t="shared" si="136"/>
        <v>13368.871297503083</v>
      </c>
      <c r="Y408" s="55">
        <f t="shared" si="137"/>
        <v>15175.122028345173</v>
      </c>
      <c r="Z408" s="55">
        <f t="shared" si="138"/>
        <v>27615.313620452653</v>
      </c>
      <c r="AC408" s="68">
        <f t="shared" si="111"/>
        <v>38833.638949840628</v>
      </c>
      <c r="AD408" s="68">
        <f t="shared" si="139"/>
        <v>40641.659482412302</v>
      </c>
      <c r="AE408" s="68">
        <f t="shared" si="140"/>
        <v>24041.731951159883</v>
      </c>
      <c r="AF408" s="68">
        <f t="shared" si="141"/>
        <v>72457.025857472705</v>
      </c>
      <c r="AG408" s="68">
        <f t="shared" si="142"/>
        <v>74364.793335011316</v>
      </c>
      <c r="AH408" s="68">
        <f t="shared" si="143"/>
        <v>1200220.8948799097</v>
      </c>
      <c r="AI408" s="68">
        <f t="shared" si="144"/>
        <v>155180.40983942364</v>
      </c>
      <c r="AJ408" s="68">
        <f t="shared" si="145"/>
        <v>16316.903843830132</v>
      </c>
      <c r="AK408" s="68">
        <f t="shared" si="146"/>
        <v>16891.178960362391</v>
      </c>
      <c r="AL408" s="68">
        <f t="shared" si="147"/>
        <v>68426.501160248969</v>
      </c>
      <c r="AO408" s="67">
        <f t="shared" si="107"/>
        <v>-15459.203718024668</v>
      </c>
      <c r="AP408" s="67">
        <f t="shared" si="107"/>
        <v>-15928.191316457021</v>
      </c>
      <c r="AQ408" s="67">
        <f t="shared" si="107"/>
        <v>-15205.625830690158</v>
      </c>
      <c r="AR408" s="67">
        <f t="shared" si="107"/>
        <v>-21560.196232778391</v>
      </c>
      <c r="AS408" s="67">
        <f t="shared" si="107"/>
        <v>-43774.340423534144</v>
      </c>
      <c r="AT408" s="67">
        <f t="shared" si="107"/>
        <v>-353980.47049753217</v>
      </c>
      <c r="AU408" s="67">
        <f t="shared" si="107"/>
        <v>-139473.30152631717</v>
      </c>
      <c r="AV408" s="67">
        <f t="shared" si="107"/>
        <v>-13368.807629926381</v>
      </c>
      <c r="AW408" s="67">
        <f t="shared" si="107"/>
        <v>-15175.05306673682</v>
      </c>
      <c r="AX408" s="67">
        <f t="shared" si="107"/>
        <v>-27615.126830803849</v>
      </c>
      <c r="BA408" s="67">
        <f t="shared" si="108"/>
        <v>38833.726850315186</v>
      </c>
      <c r="BB408" s="67">
        <f t="shared" si="112"/>
        <v>40641.77399174351</v>
      </c>
      <c r="BC408" s="67">
        <f t="shared" si="113"/>
        <v>24041.820839260097</v>
      </c>
      <c r="BD408" s="67">
        <f t="shared" si="114"/>
        <v>72457.229432578664</v>
      </c>
      <c r="BE408" s="67">
        <f t="shared" si="115"/>
        <v>74365.054481119238</v>
      </c>
      <c r="BF408" s="67">
        <f t="shared" si="116"/>
        <v>1200224.1266360376</v>
      </c>
      <c r="BG408" s="67">
        <f t="shared" si="117"/>
        <v>155181.046653105</v>
      </c>
      <c r="BH408" s="67">
        <f t="shared" si="118"/>
        <v>16316.967511406834</v>
      </c>
      <c r="BI408" s="67">
        <f t="shared" si="119"/>
        <v>16891.247921970746</v>
      </c>
      <c r="BJ408" s="67">
        <f t="shared" si="120"/>
        <v>68426.687949897765</v>
      </c>
      <c r="BK408" s="55"/>
    </row>
    <row r="409" spans="4:63">
      <c r="D409" s="52">
        <f t="shared" si="103"/>
        <v>4</v>
      </c>
      <c r="E409" s="67">
        <f t="shared" si="109"/>
        <v>8.8872695559435957E-2</v>
      </c>
      <c r="F409" s="67">
        <f t="shared" si="121"/>
        <v>0.1200151686270293</v>
      </c>
      <c r="G409" s="67">
        <f t="shared" si="122"/>
        <v>9.2496071962056808E-2</v>
      </c>
      <c r="H409" s="67">
        <f t="shared" si="123"/>
        <v>0.21060020044687119</v>
      </c>
      <c r="I409" s="67">
        <f t="shared" si="124"/>
        <v>0.27249184079731653</v>
      </c>
      <c r="J409" s="67">
        <f t="shared" si="125"/>
        <v>3.5017943828683107</v>
      </c>
      <c r="K409" s="67">
        <f t="shared" si="126"/>
        <v>0.67666378137080596</v>
      </c>
      <c r="L409" s="67">
        <f t="shared" si="127"/>
        <v>6.6977625915543959E-2</v>
      </c>
      <c r="M409" s="67">
        <f t="shared" si="128"/>
        <v>7.288517461525458E-2</v>
      </c>
      <c r="N409" s="67">
        <f t="shared" si="129"/>
        <v>0.20039323414885044</v>
      </c>
      <c r="Q409" s="55">
        <f t="shared" si="110"/>
        <v>15472.671328282222</v>
      </c>
      <c r="R409" s="55">
        <f t="shared" si="130"/>
        <v>16531.52764023927</v>
      </c>
      <c r="S409" s="55">
        <f t="shared" si="131"/>
        <v>15376.690137192321</v>
      </c>
      <c r="T409" s="55">
        <f t="shared" si="132"/>
        <v>21797.557852397873</v>
      </c>
      <c r="U409" s="55">
        <f t="shared" si="133"/>
        <v>44638.780211404359</v>
      </c>
      <c r="V409" s="55">
        <f t="shared" si="134"/>
        <v>372766.90390329284</v>
      </c>
      <c r="W409" s="55">
        <f t="shared" si="135"/>
        <v>144331.94652476785</v>
      </c>
      <c r="X409" s="55">
        <f t="shared" si="136"/>
        <v>13686.775415148895</v>
      </c>
      <c r="Y409" s="55">
        <f t="shared" si="137"/>
        <v>15652.404126920217</v>
      </c>
      <c r="Z409" s="55">
        <f t="shared" si="138"/>
        <v>28096.132636851606</v>
      </c>
      <c r="AC409" s="68">
        <f t="shared" si="111"/>
        <v>38855.429896259309</v>
      </c>
      <c r="AD409" s="68">
        <f t="shared" si="139"/>
        <v>41189.935042223849</v>
      </c>
      <c r="AE409" s="68">
        <f t="shared" si="140"/>
        <v>24563.104614114476</v>
      </c>
      <c r="AF409" s="68">
        <f t="shared" si="141"/>
        <v>73340.888340990321</v>
      </c>
      <c r="AG409" s="68">
        <f t="shared" si="142"/>
        <v>75552.598247584683</v>
      </c>
      <c r="AH409" s="68">
        <f t="shared" si="143"/>
        <v>1267361.092563235</v>
      </c>
      <c r="AI409" s="68">
        <f t="shared" si="144"/>
        <v>160517.19359715359</v>
      </c>
      <c r="AJ409" s="68">
        <f t="shared" si="145"/>
        <v>16728.352884669112</v>
      </c>
      <c r="AK409" s="68">
        <f t="shared" si="146"/>
        <v>17374.688619285746</v>
      </c>
      <c r="AL409" s="68">
        <f t="shared" si="147"/>
        <v>72238.839484583936</v>
      </c>
      <c r="AO409" s="67">
        <f t="shared" si="107"/>
        <v>-15472.582455586662</v>
      </c>
      <c r="AP409" s="67">
        <f t="shared" si="107"/>
        <v>-16531.407625070642</v>
      </c>
      <c r="AQ409" s="67">
        <f t="shared" si="107"/>
        <v>-15376.597641120359</v>
      </c>
      <c r="AR409" s="67">
        <f t="shared" si="107"/>
        <v>-21797.347252197425</v>
      </c>
      <c r="AS409" s="67">
        <f t="shared" si="107"/>
        <v>-44638.50771956356</v>
      </c>
      <c r="AT409" s="67">
        <f t="shared" si="107"/>
        <v>-372763.40210890997</v>
      </c>
      <c r="AU409" s="67">
        <f t="shared" si="107"/>
        <v>-144331.26986098647</v>
      </c>
      <c r="AV409" s="67">
        <f t="shared" si="107"/>
        <v>-13686.708437522981</v>
      </c>
      <c r="AW409" s="67">
        <f t="shared" si="107"/>
        <v>-15652.331241745602</v>
      </c>
      <c r="AX409" s="67">
        <f t="shared" si="107"/>
        <v>-28095.932243617455</v>
      </c>
      <c r="BA409" s="67">
        <f t="shared" si="108"/>
        <v>38855.518768954869</v>
      </c>
      <c r="BB409" s="67">
        <f t="shared" si="112"/>
        <v>41190.055057392477</v>
      </c>
      <c r="BC409" s="67">
        <f t="shared" si="113"/>
        <v>24563.197110186436</v>
      </c>
      <c r="BD409" s="67">
        <f t="shared" si="114"/>
        <v>73341.098941190765</v>
      </c>
      <c r="BE409" s="67">
        <f t="shared" si="115"/>
        <v>75552.870739425474</v>
      </c>
      <c r="BF409" s="67">
        <f t="shared" si="116"/>
        <v>1267364.5943576179</v>
      </c>
      <c r="BG409" s="67">
        <f t="shared" si="117"/>
        <v>160517.87026093496</v>
      </c>
      <c r="BH409" s="67">
        <f t="shared" si="118"/>
        <v>16728.419862295028</v>
      </c>
      <c r="BI409" s="67">
        <f t="shared" si="119"/>
        <v>17374.761504460359</v>
      </c>
      <c r="BJ409" s="67">
        <f t="shared" si="120"/>
        <v>72239.039877818082</v>
      </c>
      <c r="BK409" s="55"/>
    </row>
    <row r="410" spans="4:63">
      <c r="D410" s="52">
        <f t="shared" si="103"/>
        <v>4.25</v>
      </c>
      <c r="E410" s="67">
        <f t="shared" si="109"/>
        <v>8.9702906114106168E-2</v>
      </c>
      <c r="F410" s="67">
        <f t="shared" si="121"/>
        <v>0.1254928748092779</v>
      </c>
      <c r="G410" s="67">
        <f t="shared" si="122"/>
        <v>9.5965718434519592E-2</v>
      </c>
      <c r="H410" s="67">
        <f t="shared" si="123"/>
        <v>0.21675939737336614</v>
      </c>
      <c r="I410" s="67">
        <f t="shared" si="124"/>
        <v>0.28281663189211081</v>
      </c>
      <c r="J410" s="67">
        <f t="shared" si="125"/>
        <v>3.7757199820416862</v>
      </c>
      <c r="K410" s="67">
        <f t="shared" si="126"/>
        <v>0.71588519340207668</v>
      </c>
      <c r="L410" s="67">
        <f t="shared" si="127"/>
        <v>7.0121125146566349E-2</v>
      </c>
      <c r="M410" s="67">
        <f t="shared" si="128"/>
        <v>7.6692746803550496E-2</v>
      </c>
      <c r="N410" s="67">
        <f t="shared" si="129"/>
        <v>0.2140647282023446</v>
      </c>
      <c r="Q410" s="55">
        <f t="shared" si="110"/>
        <v>15483.056986998887</v>
      </c>
      <c r="R410" s="55">
        <f t="shared" si="130"/>
        <v>17105.184264655902</v>
      </c>
      <c r="S410" s="55">
        <f t="shared" si="131"/>
        <v>15524.008492103556</v>
      </c>
      <c r="T410" s="55">
        <f t="shared" si="132"/>
        <v>22000.55465600617</v>
      </c>
      <c r="U410" s="55">
        <f t="shared" si="133"/>
        <v>45382.856341139399</v>
      </c>
      <c r="V410" s="55">
        <f t="shared" si="134"/>
        <v>391612.08893366548</v>
      </c>
      <c r="W410" s="55">
        <f t="shared" si="135"/>
        <v>148851.33261642166</v>
      </c>
      <c r="X410" s="55">
        <f t="shared" si="136"/>
        <v>13965.455653604662</v>
      </c>
      <c r="Y410" s="55">
        <f t="shared" si="137"/>
        <v>16092.957316499534</v>
      </c>
      <c r="Z410" s="55">
        <f t="shared" si="138"/>
        <v>28501.505345030026</v>
      </c>
      <c r="AC410" s="68">
        <f t="shared" si="111"/>
        <v>38870.811534631255</v>
      </c>
      <c r="AD410" s="68">
        <f t="shared" si="139"/>
        <v>41724.435657039889</v>
      </c>
      <c r="AE410" s="68">
        <f t="shared" si="140"/>
        <v>25049.980866732396</v>
      </c>
      <c r="AF410" s="68">
        <f t="shared" si="141"/>
        <v>73988.400438357203</v>
      </c>
      <c r="AG410" s="68">
        <f t="shared" si="142"/>
        <v>76492.549060105972</v>
      </c>
      <c r="AH410" s="68">
        <f t="shared" si="143"/>
        <v>1332920.6404567801</v>
      </c>
      <c r="AI410" s="68">
        <f t="shared" si="144"/>
        <v>165609.65352946796</v>
      </c>
      <c r="AJ410" s="68">
        <f t="shared" si="145"/>
        <v>17092.833532617908</v>
      </c>
      <c r="AK410" s="68">
        <f t="shared" si="146"/>
        <v>17815.14262532799</v>
      </c>
      <c r="AL410" s="68">
        <f t="shared" si="147"/>
        <v>75961.83895560613</v>
      </c>
      <c r="AO410" s="67">
        <f t="shared" si="107"/>
        <v>-15482.967284092772</v>
      </c>
      <c r="AP410" s="67">
        <f t="shared" si="107"/>
        <v>-17105.058771781092</v>
      </c>
      <c r="AQ410" s="67">
        <f t="shared" si="107"/>
        <v>-15523.912526385122</v>
      </c>
      <c r="AR410" s="67">
        <f t="shared" si="107"/>
        <v>-22000.337896608798</v>
      </c>
      <c r="AS410" s="67">
        <f t="shared" si="107"/>
        <v>-45382.573524507505</v>
      </c>
      <c r="AT410" s="67">
        <f t="shared" si="107"/>
        <v>-391608.31321368343</v>
      </c>
      <c r="AU410" s="67">
        <f t="shared" si="107"/>
        <v>-148850.61673122825</v>
      </c>
      <c r="AV410" s="67">
        <f t="shared" si="107"/>
        <v>-13965.385532479515</v>
      </c>
      <c r="AW410" s="67">
        <f t="shared" si="107"/>
        <v>-16092.880623752731</v>
      </c>
      <c r="AX410" s="67">
        <f t="shared" si="107"/>
        <v>-28501.291280301823</v>
      </c>
      <c r="BA410" s="67">
        <f t="shared" si="108"/>
        <v>38870.901237537371</v>
      </c>
      <c r="BB410" s="67">
        <f t="shared" si="112"/>
        <v>41724.561149914698</v>
      </c>
      <c r="BC410" s="67">
        <f t="shared" si="113"/>
        <v>25050.076832450832</v>
      </c>
      <c r="BD410" s="67">
        <f t="shared" si="114"/>
        <v>73988.617197754575</v>
      </c>
      <c r="BE410" s="67">
        <f t="shared" si="115"/>
        <v>76492.831876737866</v>
      </c>
      <c r="BF410" s="67">
        <f t="shared" si="116"/>
        <v>1332924.4161767622</v>
      </c>
      <c r="BG410" s="67">
        <f t="shared" si="117"/>
        <v>165610.36941466137</v>
      </c>
      <c r="BH410" s="67">
        <f t="shared" si="118"/>
        <v>17092.903653743055</v>
      </c>
      <c r="BI410" s="67">
        <f t="shared" si="119"/>
        <v>17815.219318074793</v>
      </c>
      <c r="BJ410" s="67">
        <f t="shared" si="120"/>
        <v>75962.053020334337</v>
      </c>
      <c r="BK410" s="55"/>
    </row>
    <row r="411" spans="4:63">
      <c r="D411" s="52">
        <f t="shared" si="103"/>
        <v>4.5</v>
      </c>
      <c r="E411" s="67">
        <f t="shared" si="109"/>
        <v>9.0407445428225278E-2</v>
      </c>
      <c r="F411" s="67">
        <f t="shared" si="121"/>
        <v>0.13093871551572892</v>
      </c>
      <c r="G411" s="67">
        <f t="shared" si="122"/>
        <v>9.9314330292096034E-2</v>
      </c>
      <c r="H411" s="67">
        <f t="shared" si="123"/>
        <v>0.22210969805965838</v>
      </c>
      <c r="I411" s="67">
        <f t="shared" si="124"/>
        <v>0.29216702669733891</v>
      </c>
      <c r="J411" s="67">
        <f t="shared" si="125"/>
        <v>4.0530470073851523</v>
      </c>
      <c r="K411" s="67">
        <f t="shared" si="126"/>
        <v>0.75451077572234904</v>
      </c>
      <c r="L411" s="67">
        <f t="shared" si="127"/>
        <v>7.3105931567378574E-2</v>
      </c>
      <c r="M411" s="67">
        <f t="shared" si="128"/>
        <v>8.0390387326521248E-2</v>
      </c>
      <c r="N411" s="67">
        <f t="shared" si="129"/>
        <v>0.22779564237421868</v>
      </c>
      <c r="Q411" s="55">
        <f t="shared" si="110"/>
        <v>15491.089795046109</v>
      </c>
      <c r="R411" s="55">
        <f t="shared" si="130"/>
        <v>17651.553236411295</v>
      </c>
      <c r="S411" s="55">
        <f t="shared" si="131"/>
        <v>15652.268035615663</v>
      </c>
      <c r="T411" s="55">
        <f t="shared" si="132"/>
        <v>22176.12305972811</v>
      </c>
      <c r="U411" s="55">
        <f t="shared" si="133"/>
        <v>46023.335618886093</v>
      </c>
      <c r="V411" s="55">
        <f t="shared" si="134"/>
        <v>410539.94612378097</v>
      </c>
      <c r="W411" s="55">
        <f t="shared" si="135"/>
        <v>153074.48490220541</v>
      </c>
      <c r="X411" s="55">
        <f t="shared" si="136"/>
        <v>14210.458709284787</v>
      </c>
      <c r="Y411" s="55">
        <f t="shared" si="137"/>
        <v>16501.014075810079</v>
      </c>
      <c r="Z411" s="55">
        <f t="shared" si="138"/>
        <v>28843.797748556939</v>
      </c>
      <c r="AC411" s="68">
        <f t="shared" si="111"/>
        <v>38881.468362964268</v>
      </c>
      <c r="AD411" s="68">
        <f t="shared" si="139"/>
        <v>42244.87068454035</v>
      </c>
      <c r="AE411" s="68">
        <f t="shared" si="140"/>
        <v>25507.185722332895</v>
      </c>
      <c r="AF411" s="68">
        <f t="shared" si="141"/>
        <v>74448.626947889075</v>
      </c>
      <c r="AG411" s="68">
        <f t="shared" si="142"/>
        <v>77228.684900920838</v>
      </c>
      <c r="AH411" s="68">
        <f t="shared" si="143"/>
        <v>1396927.4766260462</v>
      </c>
      <c r="AI411" s="68">
        <f t="shared" si="144"/>
        <v>170488.90737101555</v>
      </c>
      <c r="AJ411" s="68">
        <f t="shared" si="145"/>
        <v>17416.526717898596</v>
      </c>
      <c r="AK411" s="68">
        <f t="shared" si="146"/>
        <v>18218.099061512527</v>
      </c>
      <c r="AL411" s="68">
        <f t="shared" si="147"/>
        <v>79597.010954897341</v>
      </c>
      <c r="AO411" s="67">
        <f t="shared" si="107"/>
        <v>-15490.999387600681</v>
      </c>
      <c r="AP411" s="67">
        <f t="shared" si="107"/>
        <v>-17651.422297695779</v>
      </c>
      <c r="AQ411" s="67">
        <f t="shared" si="107"/>
        <v>-15652.168721285372</v>
      </c>
      <c r="AR411" s="67">
        <f t="shared" si="107"/>
        <v>-22175.900950030049</v>
      </c>
      <c r="AS411" s="67">
        <f t="shared" si="107"/>
        <v>-46023.043451859397</v>
      </c>
      <c r="AT411" s="67">
        <f t="shared" si="107"/>
        <v>-410535.89307677362</v>
      </c>
      <c r="AU411" s="67">
        <f t="shared" si="107"/>
        <v>-153073.73039142968</v>
      </c>
      <c r="AV411" s="67">
        <f t="shared" si="107"/>
        <v>-14210.385603353219</v>
      </c>
      <c r="AW411" s="67">
        <f t="shared" si="107"/>
        <v>-16500.933685422751</v>
      </c>
      <c r="AX411" s="67">
        <f t="shared" si="107"/>
        <v>-28843.569952914564</v>
      </c>
      <c r="BA411" s="67">
        <f t="shared" si="108"/>
        <v>38881.558770409698</v>
      </c>
      <c r="BB411" s="67">
        <f t="shared" si="112"/>
        <v>42245.001623255863</v>
      </c>
      <c r="BC411" s="67">
        <f t="shared" si="113"/>
        <v>25507.285036663186</v>
      </c>
      <c r="BD411" s="67">
        <f t="shared" si="114"/>
        <v>74448.84905758714</v>
      </c>
      <c r="BE411" s="67">
        <f t="shared" si="115"/>
        <v>77228.977067947533</v>
      </c>
      <c r="BF411" s="67">
        <f t="shared" si="116"/>
        <v>1396931.5296730537</v>
      </c>
      <c r="BG411" s="67">
        <f t="shared" si="117"/>
        <v>170489.66188179128</v>
      </c>
      <c r="BH411" s="67">
        <f t="shared" si="118"/>
        <v>17416.599823830162</v>
      </c>
      <c r="BI411" s="67">
        <f t="shared" si="119"/>
        <v>18218.179451899854</v>
      </c>
      <c r="BJ411" s="67">
        <f t="shared" si="120"/>
        <v>79597.23875053972</v>
      </c>
      <c r="BK411" s="55"/>
    </row>
    <row r="412" spans="4:63">
      <c r="D412" s="52">
        <f t="shared" si="103"/>
        <v>4.75</v>
      </c>
      <c r="E412" s="67">
        <f t="shared" si="109"/>
        <v>9.1002361803666207E-2</v>
      </c>
      <c r="F412" s="67">
        <f t="shared" si="121"/>
        <v>0.1363474628167593</v>
      </c>
      <c r="G412" s="67">
        <f t="shared" si="122"/>
        <v>0.10255919819405561</v>
      </c>
      <c r="H412" s="67">
        <f t="shared" si="123"/>
        <v>0.22672283030381141</v>
      </c>
      <c r="I412" s="67">
        <f t="shared" si="124"/>
        <v>0.3006098639031905</v>
      </c>
      <c r="J412" s="67">
        <f t="shared" si="125"/>
        <v>4.3332895408744108</v>
      </c>
      <c r="K412" s="67">
        <f t="shared" si="126"/>
        <v>0.79258652989019285</v>
      </c>
      <c r="L412" s="67">
        <f t="shared" si="127"/>
        <v>7.5943253563293261E-2</v>
      </c>
      <c r="M412" s="67">
        <f t="shared" si="128"/>
        <v>8.398658355538681E-2</v>
      </c>
      <c r="N412" s="67">
        <f t="shared" si="129"/>
        <v>0.24157748807613269</v>
      </c>
      <c r="Q412" s="55">
        <f t="shared" si="110"/>
        <v>15497.292884175473</v>
      </c>
      <c r="R412" s="55">
        <f t="shared" si="130"/>
        <v>18172.523665422126</v>
      </c>
      <c r="S412" s="55">
        <f t="shared" si="131"/>
        <v>15765.348175780806</v>
      </c>
      <c r="T412" s="55">
        <f t="shared" si="132"/>
        <v>22329.921258407998</v>
      </c>
      <c r="U412" s="55">
        <f t="shared" si="133"/>
        <v>46575.29959266528</v>
      </c>
      <c r="V412" s="55">
        <f t="shared" si="134"/>
        <v>429556.46023839392</v>
      </c>
      <c r="W412" s="55">
        <f t="shared" si="135"/>
        <v>157040.28934902957</v>
      </c>
      <c r="X412" s="55">
        <f t="shared" si="136"/>
        <v>14427.002890062457</v>
      </c>
      <c r="Y412" s="55">
        <f t="shared" si="137"/>
        <v>16880.505784115318</v>
      </c>
      <c r="Z412" s="55">
        <f t="shared" si="138"/>
        <v>29134.241187918218</v>
      </c>
      <c r="AC412" s="68">
        <f t="shared" si="111"/>
        <v>38888.728229343978</v>
      </c>
      <c r="AD412" s="68">
        <f t="shared" si="139"/>
        <v>42750.633251956213</v>
      </c>
      <c r="AE412" s="68">
        <f t="shared" si="140"/>
        <v>25938.83766101961</v>
      </c>
      <c r="AF412" s="68">
        <f t="shared" si="141"/>
        <v>74765.788930069975</v>
      </c>
      <c r="AG412" s="68">
        <f t="shared" si="142"/>
        <v>77801.345235029701</v>
      </c>
      <c r="AH412" s="68">
        <f t="shared" si="143"/>
        <v>1459391.9183415829</v>
      </c>
      <c r="AI412" s="68">
        <f t="shared" si="144"/>
        <v>175181.58482108908</v>
      </c>
      <c r="AJ412" s="68">
        <f t="shared" si="145"/>
        <v>17705.249412447494</v>
      </c>
      <c r="AK412" s="68">
        <f t="shared" si="146"/>
        <v>18588.79482603454</v>
      </c>
      <c r="AL412" s="68">
        <f t="shared" si="147"/>
        <v>83144.885995674267</v>
      </c>
      <c r="AO412" s="67">
        <f t="shared" si="107"/>
        <v>-15497.201881813669</v>
      </c>
      <c r="AP412" s="67">
        <f t="shared" si="107"/>
        <v>-18172.38731795931</v>
      </c>
      <c r="AQ412" s="67">
        <f t="shared" si="107"/>
        <v>-15765.245616582612</v>
      </c>
      <c r="AR412" s="67">
        <f t="shared" si="107"/>
        <v>-22329.694535577695</v>
      </c>
      <c r="AS412" s="67">
        <f t="shared" si="107"/>
        <v>-46574.998982801379</v>
      </c>
      <c r="AT412" s="67">
        <f t="shared" si="107"/>
        <v>-429552.12694885302</v>
      </c>
      <c r="AU412" s="67">
        <f t="shared" si="107"/>
        <v>-157039.49676249968</v>
      </c>
      <c r="AV412" s="67">
        <f t="shared" si="107"/>
        <v>-14426.926946808893</v>
      </c>
      <c r="AW412" s="67">
        <f t="shared" si="107"/>
        <v>-16880.421797531762</v>
      </c>
      <c r="AX412" s="67">
        <f t="shared" si="107"/>
        <v>-29133.999610430143</v>
      </c>
      <c r="BA412" s="67">
        <f t="shared" si="108"/>
        <v>38888.819231705784</v>
      </c>
      <c r="BB412" s="67">
        <f t="shared" si="112"/>
        <v>42750.769599419029</v>
      </c>
      <c r="BC412" s="67">
        <f t="shared" si="113"/>
        <v>25938.940220217803</v>
      </c>
      <c r="BD412" s="67">
        <f t="shared" si="114"/>
        <v>74766.015652900285</v>
      </c>
      <c r="BE412" s="67">
        <f t="shared" si="115"/>
        <v>77801.645844893603</v>
      </c>
      <c r="BF412" s="67">
        <f t="shared" si="116"/>
        <v>1459396.2516311237</v>
      </c>
      <c r="BG412" s="67">
        <f t="shared" si="117"/>
        <v>175182.37740761897</v>
      </c>
      <c r="BH412" s="67">
        <f t="shared" si="118"/>
        <v>17705.325355701058</v>
      </c>
      <c r="BI412" s="67">
        <f t="shared" si="119"/>
        <v>18588.878812618095</v>
      </c>
      <c r="BJ412" s="67">
        <f t="shared" si="120"/>
        <v>83145.127573162346</v>
      </c>
      <c r="BK412" s="55"/>
    </row>
    <row r="413" spans="4:63">
      <c r="D413" s="52">
        <f t="shared" si="103"/>
        <v>5</v>
      </c>
      <c r="E413" s="67">
        <f t="shared" si="109"/>
        <v>9.1503412637703174E-2</v>
      </c>
      <c r="F413" s="67">
        <f t="shared" si="121"/>
        <v>0.14171239508856803</v>
      </c>
      <c r="G413" s="67">
        <f t="shared" si="122"/>
        <v>0.10571761279966779</v>
      </c>
      <c r="H413" s="67">
        <f t="shared" si="123"/>
        <v>0.23068524838326909</v>
      </c>
      <c r="I413" s="67">
        <f t="shared" si="124"/>
        <v>0.30823227540274001</v>
      </c>
      <c r="J413" s="67">
        <f t="shared" si="125"/>
        <v>4.6159616644851624</v>
      </c>
      <c r="K413" s="67">
        <f t="shared" si="126"/>
        <v>0.83017160076662622</v>
      </c>
      <c r="L413" s="67">
        <f t="shared" si="127"/>
        <v>7.8647650732312294E-2</v>
      </c>
      <c r="M413" s="67">
        <f t="shared" si="128"/>
        <v>8.7492247824572822E-2</v>
      </c>
      <c r="N413" s="67">
        <f t="shared" si="129"/>
        <v>0.25540177671974662</v>
      </c>
      <c r="Q413" s="55">
        <f t="shared" si="110"/>
        <v>15502.089061126828</v>
      </c>
      <c r="R413" s="55">
        <f t="shared" si="130"/>
        <v>18669.681085223361</v>
      </c>
      <c r="S413" s="55">
        <f t="shared" si="131"/>
        <v>15866.550486090167</v>
      </c>
      <c r="T413" s="55">
        <f t="shared" si="132"/>
        <v>22466.743633723516</v>
      </c>
      <c r="U413" s="55">
        <f t="shared" si="133"/>
        <v>47052.567214297349</v>
      </c>
      <c r="V413" s="55">
        <f t="shared" si="134"/>
        <v>448654.91387484258</v>
      </c>
      <c r="W413" s="55">
        <f t="shared" si="135"/>
        <v>160785.06503952653</v>
      </c>
      <c r="X413" s="55">
        <f t="shared" si="136"/>
        <v>14620.016736652049</v>
      </c>
      <c r="Y413" s="55">
        <f t="shared" si="137"/>
        <v>17235.136429586266</v>
      </c>
      <c r="Z413" s="55">
        <f t="shared" si="138"/>
        <v>29383.035395457537</v>
      </c>
      <c r="AC413" s="68">
        <f t="shared" si="111"/>
        <v>38893.614793876397</v>
      </c>
      <c r="AD413" s="68">
        <f t="shared" si="139"/>
        <v>43240.831552422635</v>
      </c>
      <c r="AE413" s="68">
        <f t="shared" si="140"/>
        <v>26348.477632386963</v>
      </c>
      <c r="AF413" s="68">
        <f t="shared" si="141"/>
        <v>74978.401400198898</v>
      </c>
      <c r="AG413" s="68">
        <f t="shared" si="142"/>
        <v>78246.826869323355</v>
      </c>
      <c r="AH413" s="68">
        <f t="shared" si="143"/>
        <v>1520311.5334029994</v>
      </c>
      <c r="AI413" s="68">
        <f t="shared" si="144"/>
        <v>179710.75883094332</v>
      </c>
      <c r="AJ413" s="68">
        <f t="shared" si="145"/>
        <v>17964.506759946307</v>
      </c>
      <c r="AK413" s="68">
        <f t="shared" si="146"/>
        <v>18932.22060561907</v>
      </c>
      <c r="AL413" s="68">
        <f t="shared" si="147"/>
        <v>86605.284634064476</v>
      </c>
      <c r="AO413" s="67">
        <f t="shared" si="107"/>
        <v>-15501.99755771419</v>
      </c>
      <c r="AP413" s="67">
        <f t="shared" si="107"/>
        <v>-18669.539372828272</v>
      </c>
      <c r="AQ413" s="67">
        <f t="shared" si="107"/>
        <v>-15866.444768477368</v>
      </c>
      <c r="AR413" s="67">
        <f t="shared" si="107"/>
        <v>-22466.512948475134</v>
      </c>
      <c r="AS413" s="67">
        <f t="shared" si="107"/>
        <v>-47052.258982021944</v>
      </c>
      <c r="AT413" s="67">
        <f t="shared" si="107"/>
        <v>-448650.2979131781</v>
      </c>
      <c r="AU413" s="67">
        <f t="shared" si="107"/>
        <v>-160784.23486792576</v>
      </c>
      <c r="AV413" s="67">
        <f t="shared" si="107"/>
        <v>-14619.938089001316</v>
      </c>
      <c r="AW413" s="67">
        <f t="shared" si="107"/>
        <v>-17235.048937338441</v>
      </c>
      <c r="AX413" s="67">
        <f t="shared" si="107"/>
        <v>-29382.779993680815</v>
      </c>
      <c r="BA413" s="67">
        <f t="shared" si="108"/>
        <v>38893.706297289034</v>
      </c>
      <c r="BB413" s="67">
        <f t="shared" si="112"/>
        <v>43240.973264817723</v>
      </c>
      <c r="BC413" s="67">
        <f t="shared" si="113"/>
        <v>26348.583349999761</v>
      </c>
      <c r="BD413" s="67">
        <f t="shared" si="114"/>
        <v>74978.632085447287</v>
      </c>
      <c r="BE413" s="67">
        <f t="shared" si="115"/>
        <v>78247.13510159876</v>
      </c>
      <c r="BF413" s="67">
        <f t="shared" si="116"/>
        <v>1520316.149364664</v>
      </c>
      <c r="BG413" s="67">
        <f t="shared" si="117"/>
        <v>179711.58900254409</v>
      </c>
      <c r="BH413" s="67">
        <f t="shared" si="118"/>
        <v>17964.585407597038</v>
      </c>
      <c r="BI413" s="67">
        <f t="shared" si="119"/>
        <v>18932.308097866895</v>
      </c>
      <c r="BJ413" s="67">
        <f t="shared" si="120"/>
        <v>86605.540035841201</v>
      </c>
      <c r="BK413" s="55"/>
    </row>
    <row r="414" spans="4:63">
      <c r="D414" s="52">
        <f t="shared" si="103"/>
        <v>5.25</v>
      </c>
      <c r="E414" s="67">
        <f t="shared" si="109"/>
        <v>9.1926064423011683E-2</v>
      </c>
      <c r="F414" s="67">
        <f t="shared" si="121"/>
        <v>0.14702529701317602</v>
      </c>
      <c r="G414" s="67">
        <f t="shared" si="122"/>
        <v>0.10880686476820206</v>
      </c>
      <c r="H414" s="67">
        <f t="shared" si="123"/>
        <v>0.23409813305485572</v>
      </c>
      <c r="I414" s="67">
        <f t="shared" si="124"/>
        <v>0.31514168629194661</v>
      </c>
      <c r="J414" s="67">
        <f t="shared" si="125"/>
        <v>4.9005774601931087</v>
      </c>
      <c r="K414" s="67">
        <f t="shared" si="126"/>
        <v>0.86733827651511597</v>
      </c>
      <c r="L414" s="67">
        <f t="shared" si="127"/>
        <v>8.1237033885126819E-2</v>
      </c>
      <c r="M414" s="67">
        <f t="shared" si="128"/>
        <v>9.0920717431710651E-2</v>
      </c>
      <c r="N414" s="67">
        <f t="shared" si="129"/>
        <v>0.26926001971672053</v>
      </c>
      <c r="Q414" s="55">
        <f t="shared" si="110"/>
        <v>15505.816720039007</v>
      </c>
      <c r="R414" s="55">
        <f t="shared" si="130"/>
        <v>19144.37039624617</v>
      </c>
      <c r="S414" s="55">
        <f t="shared" si="131"/>
        <v>15958.716583286241</v>
      </c>
      <c r="T414" s="55">
        <f t="shared" si="132"/>
        <v>22590.697148197189</v>
      </c>
      <c r="U414" s="55">
        <f t="shared" si="133"/>
        <v>47467.814508361924</v>
      </c>
      <c r="V414" s="55">
        <f t="shared" si="134"/>
        <v>467817.47100881179</v>
      </c>
      <c r="W414" s="55">
        <f t="shared" si="135"/>
        <v>164343.26820931365</v>
      </c>
      <c r="X414" s="55">
        <f t="shared" si="136"/>
        <v>14794.177072348995</v>
      </c>
      <c r="Y414" s="55">
        <f t="shared" si="137"/>
        <v>17568.438294668656</v>
      </c>
      <c r="Z414" s="55">
        <f t="shared" si="138"/>
        <v>29599.454608697648</v>
      </c>
      <c r="AC414" s="68">
        <f t="shared" si="111"/>
        <v>38896.897342954508</v>
      </c>
      <c r="AD414" s="68">
        <f t="shared" si="139"/>
        <v>43714.320715652932</v>
      </c>
      <c r="AE414" s="68">
        <f t="shared" si="140"/>
        <v>26739.168810325409</v>
      </c>
      <c r="AF414" s="68">
        <f t="shared" si="141"/>
        <v>75118.63197044369</v>
      </c>
      <c r="AG414" s="68">
        <f t="shared" si="142"/>
        <v>78597.174490665275</v>
      </c>
      <c r="AH414" s="68">
        <f t="shared" si="143"/>
        <v>1579674.6537343974</v>
      </c>
      <c r="AI414" s="68">
        <f t="shared" si="144"/>
        <v>184096.64248442309</v>
      </c>
      <c r="AJ414" s="68">
        <f t="shared" si="145"/>
        <v>18199.536074108179</v>
      </c>
      <c r="AK414" s="68">
        <f t="shared" si="146"/>
        <v>19253.183021615223</v>
      </c>
      <c r="AL414" s="68">
        <f t="shared" si="147"/>
        <v>89977.513116008922</v>
      </c>
      <c r="AO414" s="67">
        <f t="shared" si="107"/>
        <v>-15505.724793974585</v>
      </c>
      <c r="AP414" s="67">
        <f t="shared" si="107"/>
        <v>-19144.223370949156</v>
      </c>
      <c r="AQ414" s="67">
        <f t="shared" si="107"/>
        <v>-15958.607776421473</v>
      </c>
      <c r="AR414" s="67">
        <f t="shared" si="107"/>
        <v>-22590.463050064132</v>
      </c>
      <c r="AS414" s="67">
        <f t="shared" si="107"/>
        <v>-47467.499366675635</v>
      </c>
      <c r="AT414" s="67">
        <f t="shared" si="107"/>
        <v>-467812.5704313516</v>
      </c>
      <c r="AU414" s="67">
        <f t="shared" si="107"/>
        <v>-164342.40087103713</v>
      </c>
      <c r="AV414" s="67">
        <f t="shared" si="107"/>
        <v>-14794.095835315111</v>
      </c>
      <c r="AW414" s="67">
        <f t="shared" si="107"/>
        <v>-17568.347373951226</v>
      </c>
      <c r="AX414" s="67">
        <f t="shared" si="107"/>
        <v>-29599.185348677933</v>
      </c>
      <c r="BA414" s="67">
        <f t="shared" si="108"/>
        <v>38896.98926901893</v>
      </c>
      <c r="BB414" s="67">
        <f t="shared" si="112"/>
        <v>43714.467740949942</v>
      </c>
      <c r="BC414" s="67">
        <f t="shared" si="113"/>
        <v>26739.277617190179</v>
      </c>
      <c r="BD414" s="67">
        <f t="shared" si="114"/>
        <v>75118.866068576739</v>
      </c>
      <c r="BE414" s="67">
        <f t="shared" si="115"/>
        <v>78597.489632351571</v>
      </c>
      <c r="BF414" s="67">
        <f t="shared" si="116"/>
        <v>1579679.5543118576</v>
      </c>
      <c r="BG414" s="67">
        <f t="shared" si="117"/>
        <v>184097.50982269962</v>
      </c>
      <c r="BH414" s="67">
        <f t="shared" si="118"/>
        <v>18199.617311142065</v>
      </c>
      <c r="BI414" s="67">
        <f t="shared" si="119"/>
        <v>19253.273942332653</v>
      </c>
      <c r="BJ414" s="67">
        <f t="shared" si="120"/>
        <v>89977.782376028641</v>
      </c>
      <c r="BK414" s="55"/>
    </row>
    <row r="415" spans="4:63">
      <c r="D415" s="52">
        <f t="shared" si="103"/>
        <v>5.5</v>
      </c>
      <c r="E415" s="67">
        <f t="shared" si="109"/>
        <v>9.2285492747668549E-2</v>
      </c>
      <c r="F415" s="67">
        <f t="shared" si="121"/>
        <v>0.1522764595784262</v>
      </c>
      <c r="G415" s="67">
        <f t="shared" si="122"/>
        <v>0.1118442447589279</v>
      </c>
      <c r="H415" s="67">
        <f t="shared" si="123"/>
        <v>0.23707739155477595</v>
      </c>
      <c r="I415" s="67">
        <f t="shared" si="124"/>
        <v>0.32146581486965425</v>
      </c>
      <c r="J415" s="67">
        <f t="shared" si="125"/>
        <v>5.1866510099739509</v>
      </c>
      <c r="K415" s="67">
        <f t="shared" si="126"/>
        <v>0.90417198860157721</v>
      </c>
      <c r="L415" s="67">
        <f t="shared" si="127"/>
        <v>8.3732665045117241E-2</v>
      </c>
      <c r="M415" s="67">
        <f t="shared" si="128"/>
        <v>9.4287754637637375E-2</v>
      </c>
      <c r="N415" s="67">
        <f t="shared" si="129"/>
        <v>0.28314372847871438</v>
      </c>
      <c r="Q415" s="55">
        <f t="shared" si="110"/>
        <v>15508.744110545895</v>
      </c>
      <c r="R415" s="55">
        <f t="shared" si="130"/>
        <v>19597.743457816945</v>
      </c>
      <c r="S415" s="55">
        <f t="shared" si="131"/>
        <v>16044.33001380763</v>
      </c>
      <c r="T415" s="55">
        <f t="shared" si="132"/>
        <v>22705.354098347769</v>
      </c>
      <c r="U415" s="55">
        <f t="shared" si="133"/>
        <v>47832.682645745161</v>
      </c>
      <c r="V415" s="55">
        <f t="shared" si="134"/>
        <v>487016.47657620593</v>
      </c>
      <c r="W415" s="55">
        <f t="shared" si="135"/>
        <v>167748.05592081574</v>
      </c>
      <c r="X415" s="55">
        <f t="shared" si="136"/>
        <v>14953.958241152041</v>
      </c>
      <c r="Y415" s="55">
        <f t="shared" si="137"/>
        <v>17883.817260354739</v>
      </c>
      <c r="Z415" s="55">
        <f t="shared" si="138"/>
        <v>29791.985187235252</v>
      </c>
      <c r="AC415" s="68">
        <f t="shared" si="111"/>
        <v>38899.138326563698</v>
      </c>
      <c r="AD415" s="68">
        <f t="shared" si="139"/>
        <v>44169.736328026163</v>
      </c>
      <c r="AE415" s="68">
        <f t="shared" si="140"/>
        <v>27113.574833246679</v>
      </c>
      <c r="AF415" s="68">
        <f t="shared" si="141"/>
        <v>75212.102690180778</v>
      </c>
      <c r="AG415" s="68">
        <f t="shared" si="142"/>
        <v>78880.262479705576</v>
      </c>
      <c r="AH415" s="68">
        <f t="shared" si="143"/>
        <v>1637462.963442578</v>
      </c>
      <c r="AI415" s="68">
        <f t="shared" si="144"/>
        <v>188357.12044689775</v>
      </c>
      <c r="AJ415" s="68">
        <f t="shared" si="145"/>
        <v>18415.354682975198</v>
      </c>
      <c r="AK415" s="68">
        <f t="shared" si="146"/>
        <v>19556.363602580604</v>
      </c>
      <c r="AL415" s="68">
        <f t="shared" si="147"/>
        <v>93260.50764620227</v>
      </c>
      <c r="AO415" s="67">
        <f t="shared" si="107"/>
        <v>-15508.651825053146</v>
      </c>
      <c r="AP415" s="67">
        <f t="shared" si="107"/>
        <v>-19597.591181357366</v>
      </c>
      <c r="AQ415" s="67">
        <f t="shared" si="107"/>
        <v>-16044.218169562871</v>
      </c>
      <c r="AR415" s="67">
        <f t="shared" si="107"/>
        <v>-22705.117020956215</v>
      </c>
      <c r="AS415" s="67">
        <f t="shared" si="107"/>
        <v>-47832.361179930289</v>
      </c>
      <c r="AT415" s="67">
        <f t="shared" si="107"/>
        <v>-487011.28992519598</v>
      </c>
      <c r="AU415" s="67">
        <f t="shared" si="107"/>
        <v>-167747.15174882713</v>
      </c>
      <c r="AV415" s="67">
        <f t="shared" si="107"/>
        <v>-14953.874508486995</v>
      </c>
      <c r="AW415" s="67">
        <f t="shared" si="107"/>
        <v>-17883.722972600102</v>
      </c>
      <c r="AX415" s="67">
        <f t="shared" si="107"/>
        <v>-29791.702043506772</v>
      </c>
      <c r="BA415" s="67">
        <f t="shared" si="108"/>
        <v>38899.230612056446</v>
      </c>
      <c r="BB415" s="67">
        <f t="shared" si="112"/>
        <v>44169.888604485743</v>
      </c>
      <c r="BC415" s="67">
        <f t="shared" si="113"/>
        <v>27113.686677491438</v>
      </c>
      <c r="BD415" s="67">
        <f t="shared" si="114"/>
        <v>75212.339767572339</v>
      </c>
      <c r="BE415" s="67">
        <f t="shared" si="115"/>
        <v>78880.58394552044</v>
      </c>
      <c r="BF415" s="67">
        <f t="shared" si="116"/>
        <v>1637468.150093588</v>
      </c>
      <c r="BG415" s="67">
        <f t="shared" si="117"/>
        <v>188358.02461888635</v>
      </c>
      <c r="BH415" s="67">
        <f t="shared" si="118"/>
        <v>18415.438415640241</v>
      </c>
      <c r="BI415" s="67">
        <f t="shared" si="119"/>
        <v>19556.457890335241</v>
      </c>
      <c r="BJ415" s="67">
        <f t="shared" si="120"/>
        <v>93260.790789930747</v>
      </c>
      <c r="BK415" s="55"/>
    </row>
    <row r="416" spans="4:63">
      <c r="D416" s="52">
        <f t="shared" si="103"/>
        <v>5.75</v>
      </c>
      <c r="E416" s="67">
        <f t="shared" si="109"/>
        <v>9.2596582295151872E-2</v>
      </c>
      <c r="F416" s="67">
        <f t="shared" si="121"/>
        <v>0.15745468007798347</v>
      </c>
      <c r="G416" s="67">
        <f t="shared" si="122"/>
        <v>0.11484704343111478</v>
      </c>
      <c r="H416" s="67">
        <f t="shared" si="123"/>
        <v>0.23975365759861486</v>
      </c>
      <c r="I416" s="67">
        <f t="shared" si="124"/>
        <v>0.3273526726375916</v>
      </c>
      <c r="J416" s="67">
        <f t="shared" si="125"/>
        <v>5.4736963958033904</v>
      </c>
      <c r="K416" s="67">
        <f t="shared" si="126"/>
        <v>0.94077131179437368</v>
      </c>
      <c r="L416" s="67">
        <f t="shared" si="127"/>
        <v>8.615915744835323E-2</v>
      </c>
      <c r="M416" s="67">
        <f t="shared" si="128"/>
        <v>9.7611546666395752E-2</v>
      </c>
      <c r="N416" s="67">
        <f t="shared" si="129"/>
        <v>0.29704441441738821</v>
      </c>
      <c r="Q416" s="55">
        <f t="shared" si="110"/>
        <v>15511.082105937581</v>
      </c>
      <c r="R416" s="55">
        <f t="shared" si="130"/>
        <v>20030.795689233382</v>
      </c>
      <c r="S416" s="55">
        <f t="shared" si="131"/>
        <v>16125.606874026396</v>
      </c>
      <c r="T416" s="55">
        <f t="shared" si="132"/>
        <v>22813.88834290623</v>
      </c>
      <c r="U416" s="55">
        <f t="shared" si="133"/>
        <v>48157.89868966279</v>
      </c>
      <c r="V416" s="55">
        <f t="shared" si="134"/>
        <v>506215.56026068371</v>
      </c>
      <c r="W416" s="55">
        <f t="shared" si="135"/>
        <v>171031.77032513512</v>
      </c>
      <c r="X416" s="55">
        <f t="shared" si="136"/>
        <v>15103.702514387867</v>
      </c>
      <c r="Y416" s="55">
        <f t="shared" si="137"/>
        <v>18184.593080312479</v>
      </c>
      <c r="Z416" s="55">
        <f t="shared" si="138"/>
        <v>29968.518993233767</v>
      </c>
      <c r="AC416" s="68">
        <f t="shared" si="111"/>
        <v>38900.738861235463</v>
      </c>
      <c r="AD416" s="68">
        <f t="shared" si="139"/>
        <v>44605.530589159804</v>
      </c>
      <c r="AE416" s="68">
        <f t="shared" si="140"/>
        <v>27474.021895231934</v>
      </c>
      <c r="AF416" s="68">
        <f t="shared" si="141"/>
        <v>75278.360533549974</v>
      </c>
      <c r="AG416" s="68">
        <f t="shared" si="142"/>
        <v>79120.323777656085</v>
      </c>
      <c r="AH416" s="68">
        <f t="shared" si="143"/>
        <v>1693653.4424809141</v>
      </c>
      <c r="AI416" s="68">
        <f t="shared" si="144"/>
        <v>192508.16110074217</v>
      </c>
      <c r="AJ416" s="68">
        <f t="shared" si="145"/>
        <v>18616.821410816439</v>
      </c>
      <c r="AK416" s="68">
        <f t="shared" si="146"/>
        <v>19846.381773882633</v>
      </c>
      <c r="AL416" s="68">
        <f t="shared" si="147"/>
        <v>96452.942843072495</v>
      </c>
      <c r="AO416" s="67">
        <f t="shared" si="107"/>
        <v>-15510.989509355286</v>
      </c>
      <c r="AP416" s="67">
        <f t="shared" si="107"/>
        <v>-20030.638234553306</v>
      </c>
      <c r="AQ416" s="67">
        <f t="shared" si="107"/>
        <v>-16125.492026982965</v>
      </c>
      <c r="AR416" s="67">
        <f t="shared" si="107"/>
        <v>-22813.648589248631</v>
      </c>
      <c r="AS416" s="67">
        <f t="shared" si="107"/>
        <v>-48157.57133699015</v>
      </c>
      <c r="AT416" s="67">
        <f t="shared" si="107"/>
        <v>-506210.08656428789</v>
      </c>
      <c r="AU416" s="67">
        <f t="shared" si="107"/>
        <v>-171030.82955382334</v>
      </c>
      <c r="AV416" s="67">
        <f t="shared" si="107"/>
        <v>-15103.616355230419</v>
      </c>
      <c r="AW416" s="67">
        <f t="shared" si="107"/>
        <v>-18184.495468765814</v>
      </c>
      <c r="AX416" s="67">
        <f t="shared" si="107"/>
        <v>-29968.221948819351</v>
      </c>
      <c r="BA416" s="67">
        <f t="shared" si="108"/>
        <v>38900.83145781776</v>
      </c>
      <c r="BB416" s="67">
        <f t="shared" si="112"/>
        <v>44605.68804383988</v>
      </c>
      <c r="BC416" s="67">
        <f t="shared" si="113"/>
        <v>27474.136742275365</v>
      </c>
      <c r="BD416" s="67">
        <f t="shared" si="114"/>
        <v>75278.600287207577</v>
      </c>
      <c r="BE416" s="67">
        <f t="shared" si="115"/>
        <v>79120.651130328726</v>
      </c>
      <c r="BF416" s="67">
        <f t="shared" si="116"/>
        <v>1693658.9161773098</v>
      </c>
      <c r="BG416" s="67">
        <f t="shared" si="117"/>
        <v>192509.10187205396</v>
      </c>
      <c r="BH416" s="67">
        <f t="shared" si="118"/>
        <v>18616.907569973886</v>
      </c>
      <c r="BI416" s="67">
        <f t="shared" si="119"/>
        <v>19846.479385429298</v>
      </c>
      <c r="BJ416" s="67">
        <f t="shared" si="120"/>
        <v>96453.23988748691</v>
      </c>
      <c r="BK416" s="55"/>
    </row>
    <row r="417" spans="4:63">
      <c r="D417" s="52">
        <f t="shared" si="103"/>
        <v>6</v>
      </c>
      <c r="E417" s="67">
        <f t="shared" si="109"/>
        <v>9.2873926844341037E-2</v>
      </c>
      <c r="F417" s="67">
        <f t="shared" si="121"/>
        <v>0.16254726211133474</v>
      </c>
      <c r="G417" s="67">
        <f t="shared" si="122"/>
        <v>0.11783255144403218</v>
      </c>
      <c r="H417" s="67">
        <f t="shared" si="123"/>
        <v>0.24227229138133796</v>
      </c>
      <c r="I417" s="67">
        <f t="shared" si="124"/>
        <v>0.33297056430037214</v>
      </c>
      <c r="J417" s="67">
        <f t="shared" si="125"/>
        <v>5.7612276996571286</v>
      </c>
      <c r="K417" s="67">
        <f t="shared" si="126"/>
        <v>0.97724796416431758</v>
      </c>
      <c r="L417" s="67">
        <f t="shared" si="127"/>
        <v>8.8544475543593709E-2</v>
      </c>
      <c r="M417" s="67">
        <f t="shared" si="128"/>
        <v>0.10091270570523424</v>
      </c>
      <c r="N417" s="67">
        <f t="shared" si="129"/>
        <v>0.310953588944402</v>
      </c>
      <c r="Q417" s="55">
        <f t="shared" si="110"/>
        <v>15512.995585883937</v>
      </c>
      <c r="R417" s="55">
        <f t="shared" si="130"/>
        <v>20444.394651468469</v>
      </c>
      <c r="S417" s="55">
        <f t="shared" si="131"/>
        <v>16204.578279472686</v>
      </c>
      <c r="T417" s="55">
        <f t="shared" si="132"/>
        <v>22919.199674610023</v>
      </c>
      <c r="U417" s="55">
        <f t="shared" si="133"/>
        <v>48453.42945192624</v>
      </c>
      <c r="V417" s="55">
        <f t="shared" si="134"/>
        <v>525370.60392236325</v>
      </c>
      <c r="W417" s="55">
        <f t="shared" si="135"/>
        <v>174226.38551370267</v>
      </c>
      <c r="X417" s="55">
        <f t="shared" si="136"/>
        <v>15247.720266516582</v>
      </c>
      <c r="Y417" s="55">
        <f t="shared" si="137"/>
        <v>18474.038510987095</v>
      </c>
      <c r="Z417" s="55">
        <f t="shared" si="138"/>
        <v>30136.623433167373</v>
      </c>
      <c r="AC417" s="68">
        <f t="shared" si="111"/>
        <v>38901.982353373984</v>
      </c>
      <c r="AD417" s="68">
        <f t="shared" si="139"/>
        <v>45020.012052324302</v>
      </c>
      <c r="AE417" s="68">
        <f t="shared" si="140"/>
        <v>27822.548493805207</v>
      </c>
      <c r="AF417" s="68">
        <f t="shared" si="141"/>
        <v>75332.234346028315</v>
      </c>
      <c r="AG417" s="68">
        <f t="shared" si="142"/>
        <v>79339.076277284083</v>
      </c>
      <c r="AH417" s="68">
        <f t="shared" si="143"/>
        <v>1748219.8536480113</v>
      </c>
      <c r="AI417" s="68">
        <f t="shared" si="144"/>
        <v>196564.14095527277</v>
      </c>
      <c r="AJ417" s="68">
        <f t="shared" si="145"/>
        <v>18808.71997789892</v>
      </c>
      <c r="AK417" s="68">
        <f t="shared" si="146"/>
        <v>20127.867360933233</v>
      </c>
      <c r="AL417" s="68">
        <f t="shared" si="147"/>
        <v>99553.314787570198</v>
      </c>
      <c r="AO417" s="67">
        <f t="shared" si="107"/>
        <v>-15512.902711957093</v>
      </c>
      <c r="AP417" s="67">
        <f t="shared" si="107"/>
        <v>-20444.232104206356</v>
      </c>
      <c r="AQ417" s="67">
        <f t="shared" si="107"/>
        <v>-16204.460446921241</v>
      </c>
      <c r="AR417" s="67">
        <f t="shared" si="107"/>
        <v>-22918.957402318643</v>
      </c>
      <c r="AS417" s="67">
        <f t="shared" si="107"/>
        <v>-48453.096481361943</v>
      </c>
      <c r="AT417" s="67">
        <f t="shared" si="107"/>
        <v>-525364.84269466356</v>
      </c>
      <c r="AU417" s="67">
        <f t="shared" si="107"/>
        <v>-174225.40826573852</v>
      </c>
      <c r="AV417" s="67">
        <f t="shared" si="107"/>
        <v>-15247.631722041038</v>
      </c>
      <c r="AW417" s="67">
        <f t="shared" si="107"/>
        <v>-18473.937598281391</v>
      </c>
      <c r="AX417" s="67">
        <f t="shared" si="107"/>
        <v>-30136.312479578428</v>
      </c>
      <c r="BA417" s="67">
        <f t="shared" si="108"/>
        <v>38902.075227300826</v>
      </c>
      <c r="BB417" s="67">
        <f t="shared" si="112"/>
        <v>45020.174599586411</v>
      </c>
      <c r="BC417" s="67">
        <f t="shared" si="113"/>
        <v>27822.666326356652</v>
      </c>
      <c r="BD417" s="67">
        <f t="shared" si="114"/>
        <v>75332.476618319692</v>
      </c>
      <c r="BE417" s="67">
        <f t="shared" si="115"/>
        <v>79339.40924784838</v>
      </c>
      <c r="BF417" s="67">
        <f t="shared" si="116"/>
        <v>1748225.614875711</v>
      </c>
      <c r="BG417" s="67">
        <f t="shared" si="117"/>
        <v>196565.11820323693</v>
      </c>
      <c r="BH417" s="67">
        <f t="shared" si="118"/>
        <v>18808.808522374464</v>
      </c>
      <c r="BI417" s="67">
        <f t="shared" si="119"/>
        <v>20127.968273638937</v>
      </c>
      <c r="BJ417" s="67">
        <f t="shared" si="120"/>
        <v>99553.625741159136</v>
      </c>
      <c r="BK417" s="55"/>
    </row>
    <row r="418" spans="4:63">
      <c r="D418" s="52">
        <f t="shared" si="103"/>
        <v>6.25</v>
      </c>
      <c r="E418" s="67">
        <f t="shared" si="109"/>
        <v>9.3128617181694948E-2</v>
      </c>
      <c r="F418" s="67">
        <f t="shared" si="121"/>
        <v>0.16754182121747041</v>
      </c>
      <c r="G418" s="67">
        <f t="shared" si="122"/>
        <v>0.12081445304501587</v>
      </c>
      <c r="H418" s="67">
        <f t="shared" si="123"/>
        <v>0.24475330312749133</v>
      </c>
      <c r="I418" s="67">
        <f t="shared" si="124"/>
        <v>0.3384580191379894</v>
      </c>
      <c r="J418" s="67">
        <f t="shared" si="125"/>
        <v>6.0488677949348562</v>
      </c>
      <c r="K418" s="67">
        <f t="shared" si="126"/>
        <v>1.0137013169304487</v>
      </c>
      <c r="L418" s="67">
        <f t="shared" si="127"/>
        <v>9.0911570676083228E-2</v>
      </c>
      <c r="M418" s="67">
        <f t="shared" si="128"/>
        <v>0.10420804652873018</v>
      </c>
      <c r="N418" s="67">
        <f t="shared" si="129"/>
        <v>0.32485756521976439</v>
      </c>
      <c r="Q418" s="55">
        <f t="shared" si="110"/>
        <v>15514.596967385311</v>
      </c>
      <c r="R418" s="55">
        <f t="shared" si="130"/>
        <v>20838.994665190035</v>
      </c>
      <c r="S418" s="55">
        <f t="shared" si="131"/>
        <v>16282.895426103005</v>
      </c>
      <c r="T418" s="55">
        <f t="shared" si="132"/>
        <v>23023.44487514022</v>
      </c>
      <c r="U418" s="55">
        <f t="shared" si="133"/>
        <v>48726.895024945967</v>
      </c>
      <c r="V418" s="55">
        <f t="shared" si="134"/>
        <v>544448.3267157285</v>
      </c>
      <c r="W418" s="55">
        <f t="shared" si="135"/>
        <v>177358.19247878293</v>
      </c>
      <c r="X418" s="55">
        <f t="shared" si="136"/>
        <v>15389.281315130282</v>
      </c>
      <c r="Y418" s="55">
        <f t="shared" si="137"/>
        <v>18754.745218888078</v>
      </c>
      <c r="Z418" s="55">
        <f t="shared" si="138"/>
        <v>30302.860509916893</v>
      </c>
      <c r="AC418" s="68">
        <f t="shared" si="111"/>
        <v>38903.037141772329</v>
      </c>
      <c r="AD418" s="68">
        <f t="shared" si="139"/>
        <v>45411.886494040693</v>
      </c>
      <c r="AE418" s="68">
        <f t="shared" si="140"/>
        <v>28160.735153916878</v>
      </c>
      <c r="AF418" s="68">
        <f t="shared" si="141"/>
        <v>75383.275719633239</v>
      </c>
      <c r="AG418" s="68">
        <f t="shared" si="142"/>
        <v>79552.067952729703</v>
      </c>
      <c r="AH418" s="68">
        <f t="shared" si="143"/>
        <v>1801156.0621008654</v>
      </c>
      <c r="AI418" s="68">
        <f t="shared" si="144"/>
        <v>200537.91161240192</v>
      </c>
      <c r="AJ418" s="68">
        <f t="shared" si="145"/>
        <v>18994.713844602771</v>
      </c>
      <c r="AK418" s="68">
        <f t="shared" si="146"/>
        <v>20404.43112832199</v>
      </c>
      <c r="AL418" s="68">
        <f t="shared" si="147"/>
        <v>102556.83184617737</v>
      </c>
      <c r="AO418" s="67">
        <f t="shared" si="107"/>
        <v>-15514.503838768129</v>
      </c>
      <c r="AP418" s="67">
        <f t="shared" si="107"/>
        <v>-20838.827123368817</v>
      </c>
      <c r="AQ418" s="67">
        <f t="shared" si="107"/>
        <v>-16282.77461164996</v>
      </c>
      <c r="AR418" s="67">
        <f t="shared" si="107"/>
        <v>-23023.200121837093</v>
      </c>
      <c r="AS418" s="67">
        <f t="shared" si="107"/>
        <v>-48726.556566926825</v>
      </c>
      <c r="AT418" s="67">
        <f t="shared" si="107"/>
        <v>-544442.27784793358</v>
      </c>
      <c r="AU418" s="67">
        <f t="shared" si="107"/>
        <v>-177357.178777466</v>
      </c>
      <c r="AV418" s="67">
        <f t="shared" si="107"/>
        <v>-15389.190403559605</v>
      </c>
      <c r="AW418" s="67">
        <f t="shared" si="107"/>
        <v>-18754.641010841548</v>
      </c>
      <c r="AX418" s="67">
        <f t="shared" si="107"/>
        <v>-30302.535652351671</v>
      </c>
      <c r="BA418" s="67">
        <f t="shared" si="108"/>
        <v>38903.130270389513</v>
      </c>
      <c r="BB418" s="67">
        <f t="shared" si="112"/>
        <v>45412.054035861911</v>
      </c>
      <c r="BC418" s="67">
        <f t="shared" si="113"/>
        <v>28160.855968369924</v>
      </c>
      <c r="BD418" s="67">
        <f t="shared" si="114"/>
        <v>75383.520472936361</v>
      </c>
      <c r="BE418" s="67">
        <f t="shared" si="115"/>
        <v>79552.406410748838</v>
      </c>
      <c r="BF418" s="67">
        <f t="shared" si="116"/>
        <v>1801162.1109686603</v>
      </c>
      <c r="BG418" s="67">
        <f t="shared" si="117"/>
        <v>200538.92531371885</v>
      </c>
      <c r="BH418" s="67">
        <f t="shared" si="118"/>
        <v>18994.804756173446</v>
      </c>
      <c r="BI418" s="67">
        <f t="shared" si="119"/>
        <v>20404.535336368521</v>
      </c>
      <c r="BJ418" s="67">
        <f t="shared" si="120"/>
        <v>102557.1567037426</v>
      </c>
      <c r="BK418" s="55"/>
    </row>
    <row r="419" spans="4:63">
      <c r="D419" s="52">
        <f t="shared" si="103"/>
        <v>6.5</v>
      </c>
      <c r="E419" s="67">
        <f t="shared" si="109"/>
        <v>9.3365125981629785E-2</v>
      </c>
      <c r="F419" s="67">
        <f t="shared" si="121"/>
        <v>0.17242866222681968</v>
      </c>
      <c r="G419" s="67">
        <f t="shared" si="122"/>
        <v>0.12379921965753418</v>
      </c>
      <c r="H419" s="67">
        <f t="shared" si="123"/>
        <v>0.24724636781494166</v>
      </c>
      <c r="I419" s="67">
        <f t="shared" si="124"/>
        <v>0.3438669579773509</v>
      </c>
      <c r="J419" s="67">
        <f t="shared" si="125"/>
        <v>6.3364571378842394</v>
      </c>
      <c r="K419" s="67">
        <f t="shared" si="126"/>
        <v>1.0501885232049977</v>
      </c>
      <c r="L419" s="67">
        <f t="shared" si="127"/>
        <v>9.3268899700451921E-2</v>
      </c>
      <c r="M419" s="67">
        <f t="shared" si="128"/>
        <v>0.10750355580184442</v>
      </c>
      <c r="N419" s="67">
        <f t="shared" si="129"/>
        <v>0.33873275530877972</v>
      </c>
      <c r="Q419" s="55">
        <f t="shared" si="110"/>
        <v>15515.945792898865</v>
      </c>
      <c r="R419" s="55">
        <f t="shared" si="130"/>
        <v>21214.429265782324</v>
      </c>
      <c r="S419" s="55">
        <f t="shared" si="131"/>
        <v>16361.626112914386</v>
      </c>
      <c r="T419" s="55">
        <f t="shared" si="132"/>
        <v>23127.556665295459</v>
      </c>
      <c r="U419" s="55">
        <f t="shared" si="133"/>
        <v>48982.084896413915</v>
      </c>
      <c r="V419" s="55">
        <f t="shared" si="134"/>
        <v>563445.77947006596</v>
      </c>
      <c r="W419" s="55">
        <f t="shared" si="135"/>
        <v>180442.06539979076</v>
      </c>
      <c r="X419" s="55">
        <f t="shared" si="136"/>
        <v>15529.517353227891</v>
      </c>
      <c r="Y419" s="55">
        <f t="shared" si="137"/>
        <v>19027.965577760067</v>
      </c>
      <c r="Z419" s="55">
        <f t="shared" si="138"/>
        <v>30471.904595081927</v>
      </c>
      <c r="AC419" s="68">
        <f t="shared" si="111"/>
        <v>38903.963232843125</v>
      </c>
      <c r="AD419" s="68">
        <f t="shared" si="139"/>
        <v>45780.805130190813</v>
      </c>
      <c r="AE419" s="68">
        <f t="shared" si="140"/>
        <v>28489.577281344536</v>
      </c>
      <c r="AF419" s="68">
        <f t="shared" si="141"/>
        <v>75435.041048350045</v>
      </c>
      <c r="AG419" s="68">
        <f t="shared" si="142"/>
        <v>79764.513636363481</v>
      </c>
      <c r="AH419" s="68">
        <f t="shared" si="143"/>
        <v>1852495.2987454559</v>
      </c>
      <c r="AI419" s="68">
        <f t="shared" si="144"/>
        <v>204440.83802144349</v>
      </c>
      <c r="AJ419" s="68">
        <f t="shared" si="145"/>
        <v>19176.248795795065</v>
      </c>
      <c r="AK419" s="68">
        <f t="shared" si="146"/>
        <v>20677.564036307111</v>
      </c>
      <c r="AL419" s="68">
        <f t="shared" si="147"/>
        <v>105453.15203107258</v>
      </c>
      <c r="AO419" s="67">
        <f t="shared" si="107"/>
        <v>-15515.852427772883</v>
      </c>
      <c r="AP419" s="67">
        <f t="shared" si="107"/>
        <v>-21214.256837120098</v>
      </c>
      <c r="AQ419" s="67">
        <f t="shared" si="107"/>
        <v>-16361.502313694727</v>
      </c>
      <c r="AR419" s="67">
        <f t="shared" si="107"/>
        <v>-23127.309418927645</v>
      </c>
      <c r="AS419" s="67">
        <f t="shared" si="107"/>
        <v>-48981.741029455938</v>
      </c>
      <c r="AT419" s="67">
        <f t="shared" si="107"/>
        <v>-563439.44301292812</v>
      </c>
      <c r="AU419" s="67">
        <f t="shared" si="107"/>
        <v>-180441.01521126757</v>
      </c>
      <c r="AV419" s="67">
        <f t="shared" si="107"/>
        <v>-15529.424084328191</v>
      </c>
      <c r="AW419" s="67">
        <f t="shared" si="107"/>
        <v>-19027.858074204265</v>
      </c>
      <c r="AX419" s="67">
        <f t="shared" si="107"/>
        <v>-30471.565862326617</v>
      </c>
      <c r="BA419" s="67">
        <f t="shared" si="108"/>
        <v>38904.056597969109</v>
      </c>
      <c r="BB419" s="67">
        <f t="shared" si="112"/>
        <v>45780.977558853039</v>
      </c>
      <c r="BC419" s="67">
        <f t="shared" si="113"/>
        <v>28489.701080564195</v>
      </c>
      <c r="BD419" s="67">
        <f t="shared" si="114"/>
        <v>75435.288294717859</v>
      </c>
      <c r="BE419" s="67">
        <f t="shared" si="115"/>
        <v>79764.857503321458</v>
      </c>
      <c r="BF419" s="67">
        <f t="shared" si="116"/>
        <v>1852501.6352025939</v>
      </c>
      <c r="BG419" s="67">
        <f t="shared" si="117"/>
        <v>204441.88820996668</v>
      </c>
      <c r="BH419" s="67">
        <f t="shared" si="118"/>
        <v>19176.342064694767</v>
      </c>
      <c r="BI419" s="67">
        <f t="shared" si="119"/>
        <v>20677.671539862913</v>
      </c>
      <c r="BJ419" s="67">
        <f t="shared" si="120"/>
        <v>105453.49076382788</v>
      </c>
      <c r="BK419" s="55"/>
    </row>
    <row r="420" spans="4:63">
      <c r="D420" s="52">
        <f t="shared" si="103"/>
        <v>6.75</v>
      </c>
      <c r="E420" s="67">
        <f t="shared" si="109"/>
        <v>9.3584665346640158E-2</v>
      </c>
      <c r="F420" s="67">
        <f t="shared" si="121"/>
        <v>0.17719983120494995</v>
      </c>
      <c r="G420" s="67">
        <f t="shared" si="122"/>
        <v>0.12678971629312175</v>
      </c>
      <c r="H420" s="67">
        <f t="shared" si="123"/>
        <v>0.24976353838498594</v>
      </c>
      <c r="I420" s="67">
        <f t="shared" si="124"/>
        <v>0.3492026152183404</v>
      </c>
      <c r="J420" s="67">
        <f t="shared" si="125"/>
        <v>6.6239449761769338</v>
      </c>
      <c r="K420" s="67">
        <f t="shared" si="126"/>
        <v>1.0867434364963822</v>
      </c>
      <c r="L420" s="67">
        <f t="shared" si="127"/>
        <v>9.5617113690574518E-2</v>
      </c>
      <c r="M420" s="67">
        <f t="shared" si="128"/>
        <v>0.11079940197419527</v>
      </c>
      <c r="N420" s="67">
        <f t="shared" si="129"/>
        <v>0.3525516115465972</v>
      </c>
      <c r="Q420" s="55">
        <f t="shared" si="110"/>
        <v>15517.078470659204</v>
      </c>
      <c r="R420" s="55">
        <f t="shared" si="130"/>
        <v>21570.334551920321</v>
      </c>
      <c r="S420" s="55">
        <f t="shared" si="131"/>
        <v>16441.560868996799</v>
      </c>
      <c r="T420" s="55">
        <f t="shared" si="132"/>
        <v>23231.873424664969</v>
      </c>
      <c r="U420" s="55">
        <f t="shared" si="133"/>
        <v>49220.87410086381</v>
      </c>
      <c r="V420" s="55">
        <f t="shared" si="134"/>
        <v>582374.91926706035</v>
      </c>
      <c r="W420" s="55">
        <f t="shared" si="135"/>
        <v>183486.75096810123</v>
      </c>
      <c r="X420" s="55">
        <f t="shared" si="136"/>
        <v>15668.466251675234</v>
      </c>
      <c r="Y420" s="55">
        <f t="shared" si="137"/>
        <v>19294.255926245311</v>
      </c>
      <c r="Z420" s="55">
        <f t="shared" si="138"/>
        <v>30647.453739206456</v>
      </c>
      <c r="AC420" s="68">
        <f t="shared" si="111"/>
        <v>38904.776762084126</v>
      </c>
      <c r="AD420" s="68">
        <f t="shared" si="139"/>
        <v>46126.923212531394</v>
      </c>
      <c r="AE420" s="68">
        <f t="shared" si="140"/>
        <v>28809.784829953587</v>
      </c>
      <c r="AF420" s="68">
        <f t="shared" si="141"/>
        <v>75488.303586976952</v>
      </c>
      <c r="AG420" s="68">
        <f t="shared" si="142"/>
        <v>79976.440371230259</v>
      </c>
      <c r="AH420" s="68">
        <f t="shared" si="143"/>
        <v>1902284.3196082567</v>
      </c>
      <c r="AI420" s="68">
        <f t="shared" si="144"/>
        <v>208283.18348399203</v>
      </c>
      <c r="AJ420" s="68">
        <f t="shared" si="145"/>
        <v>19353.643031058567</v>
      </c>
      <c r="AK420" s="68">
        <f t="shared" si="146"/>
        <v>20947.665143571445</v>
      </c>
      <c r="AL420" s="68">
        <f t="shared" si="147"/>
        <v>108230.68221813807</v>
      </c>
      <c r="AO420" s="67">
        <f t="shared" si="107"/>
        <v>-15516.984885993857</v>
      </c>
      <c r="AP420" s="67">
        <f t="shared" si="107"/>
        <v>-21570.157352089118</v>
      </c>
      <c r="AQ420" s="67">
        <f t="shared" si="107"/>
        <v>-16441.434079280505</v>
      </c>
      <c r="AR420" s="67">
        <f t="shared" si="107"/>
        <v>-23231.623661126585</v>
      </c>
      <c r="AS420" s="67">
        <f t="shared" si="107"/>
        <v>-49220.524898248594</v>
      </c>
      <c r="AT420" s="67">
        <f t="shared" si="107"/>
        <v>-582368.29532208422</v>
      </c>
      <c r="AU420" s="67">
        <f t="shared" si="107"/>
        <v>-183485.66422466474</v>
      </c>
      <c r="AV420" s="67">
        <f t="shared" si="107"/>
        <v>-15668.370634561543</v>
      </c>
      <c r="AW420" s="67">
        <f t="shared" si="107"/>
        <v>-19294.145126843337</v>
      </c>
      <c r="AX420" s="67">
        <f t="shared" si="107"/>
        <v>-30647.101187594908</v>
      </c>
      <c r="BA420" s="67">
        <f t="shared" si="108"/>
        <v>38904.870346749471</v>
      </c>
      <c r="BB420" s="67">
        <f t="shared" si="112"/>
        <v>46127.100412362597</v>
      </c>
      <c r="BC420" s="67">
        <f t="shared" si="113"/>
        <v>28809.911619669881</v>
      </c>
      <c r="BD420" s="67">
        <f t="shared" si="114"/>
        <v>75488.553350515343</v>
      </c>
      <c r="BE420" s="67">
        <f t="shared" si="115"/>
        <v>79976.789573845483</v>
      </c>
      <c r="BF420" s="67">
        <f t="shared" si="116"/>
        <v>1902290.9435532328</v>
      </c>
      <c r="BG420" s="67">
        <f t="shared" si="117"/>
        <v>208284.27022742853</v>
      </c>
      <c r="BH420" s="67">
        <f t="shared" si="118"/>
        <v>19353.738648172257</v>
      </c>
      <c r="BI420" s="67">
        <f t="shared" si="119"/>
        <v>20947.775942973418</v>
      </c>
      <c r="BJ420" s="67">
        <f t="shared" si="120"/>
        <v>108231.03476974962</v>
      </c>
      <c r="BK420" s="55"/>
    </row>
    <row r="421" spans="4:63">
      <c r="D421" s="52">
        <f t="shared" si="103"/>
        <v>7</v>
      </c>
      <c r="E421" s="67">
        <f t="shared" si="109"/>
        <v>9.3788447379220666E-2</v>
      </c>
      <c r="F421" s="67">
        <f t="shared" si="121"/>
        <v>0.18184759567801212</v>
      </c>
      <c r="G421" s="67">
        <f t="shared" si="122"/>
        <v>0.12978880796331316</v>
      </c>
      <c r="H421" s="67">
        <f t="shared" si="123"/>
        <v>0.25231686777892115</v>
      </c>
      <c r="I421" s="67">
        <f t="shared" si="124"/>
        <v>0.3544702252608416</v>
      </c>
      <c r="J421" s="67">
        <f t="shared" si="125"/>
        <v>6.9112805574845959</v>
      </c>
      <c r="K421" s="67">
        <f t="shared" si="126"/>
        <v>1.1233999103130197</v>
      </c>
      <c r="L421" s="67">
        <f t="shared" si="127"/>
        <v>9.7956863720325735E-2</v>
      </c>
      <c r="M421" s="67">
        <f t="shared" si="128"/>
        <v>0.11409575349540101</v>
      </c>
      <c r="N421" s="67">
        <f t="shared" si="129"/>
        <v>0.36628807249416151</v>
      </c>
      <c r="Q421" s="55">
        <f t="shared" si="110"/>
        <v>15518.027350309123</v>
      </c>
      <c r="R421" s="55">
        <f t="shared" si="130"/>
        <v>21906.47801417228</v>
      </c>
      <c r="S421" s="55">
        <f t="shared" si="131"/>
        <v>16523.498369178084</v>
      </c>
      <c r="T421" s="55">
        <f t="shared" si="132"/>
        <v>23336.730723583765</v>
      </c>
      <c r="U421" s="55">
        <f t="shared" si="133"/>
        <v>49444.98509322435</v>
      </c>
      <c r="V421" s="55">
        <f t="shared" si="134"/>
        <v>601245.98417132767</v>
      </c>
      <c r="W421" s="55">
        <f t="shared" si="135"/>
        <v>186500.43503840512</v>
      </c>
      <c r="X421" s="55">
        <f t="shared" si="136"/>
        <v>15806.164228183483</v>
      </c>
      <c r="Y421" s="55">
        <f t="shared" si="137"/>
        <v>19554.130792501517</v>
      </c>
      <c r="Z421" s="55">
        <f t="shared" si="138"/>
        <v>30833.269020335185</v>
      </c>
      <c r="AC421" s="68">
        <f t="shared" si="111"/>
        <v>38905.492300825455</v>
      </c>
      <c r="AD421" s="68">
        <f t="shared" si="139"/>
        <v>46450.434677310732</v>
      </c>
      <c r="AE421" s="68">
        <f t="shared" si="140"/>
        <v>29122.020535615735</v>
      </c>
      <c r="AF421" s="68">
        <f t="shared" si="141"/>
        <v>75543.867894070747</v>
      </c>
      <c r="AG421" s="68">
        <f t="shared" si="142"/>
        <v>80187.874911333798</v>
      </c>
      <c r="AH421" s="68">
        <f t="shared" si="143"/>
        <v>1950561.7413147537</v>
      </c>
      <c r="AI421" s="68">
        <f t="shared" si="144"/>
        <v>212074.43973115683</v>
      </c>
      <c r="AJ421" s="68">
        <f t="shared" si="145"/>
        <v>19527.196861962624</v>
      </c>
      <c r="AK421" s="68">
        <f t="shared" si="146"/>
        <v>21215.112538813933</v>
      </c>
      <c r="AL421" s="68">
        <f t="shared" si="147"/>
        <v>110879.89853087212</v>
      </c>
      <c r="AO421" s="67">
        <f t="shared" si="107"/>
        <v>-15517.933561861744</v>
      </c>
      <c r="AP421" s="67">
        <f t="shared" si="107"/>
        <v>-21906.296166576602</v>
      </c>
      <c r="AQ421" s="67">
        <f t="shared" si="107"/>
        <v>-16523.368580370119</v>
      </c>
      <c r="AR421" s="67">
        <f t="shared" si="107"/>
        <v>-23336.478406715985</v>
      </c>
      <c r="AS421" s="67">
        <f t="shared" si="107"/>
        <v>-49444.630622999088</v>
      </c>
      <c r="AT421" s="67">
        <f t="shared" si="107"/>
        <v>-601239.07289077016</v>
      </c>
      <c r="AU421" s="67">
        <f t="shared" si="107"/>
        <v>-186499.31163849481</v>
      </c>
      <c r="AV421" s="67">
        <f t="shared" si="107"/>
        <v>-15806.066271319763</v>
      </c>
      <c r="AW421" s="67">
        <f t="shared" si="107"/>
        <v>-19554.016696748022</v>
      </c>
      <c r="AX421" s="67">
        <f t="shared" si="107"/>
        <v>-30832.90273226269</v>
      </c>
      <c r="BA421" s="67">
        <f t="shared" si="108"/>
        <v>38905.586089272838</v>
      </c>
      <c r="BB421" s="67">
        <f t="shared" si="112"/>
        <v>46450.616524906407</v>
      </c>
      <c r="BC421" s="67">
        <f t="shared" si="113"/>
        <v>29122.150324423699</v>
      </c>
      <c r="BD421" s="67">
        <f t="shared" si="114"/>
        <v>75544.120210938519</v>
      </c>
      <c r="BE421" s="67">
        <f t="shared" si="115"/>
        <v>80188.229381559053</v>
      </c>
      <c r="BF421" s="67">
        <f t="shared" si="116"/>
        <v>1950568.6525953112</v>
      </c>
      <c r="BG421" s="67">
        <f t="shared" si="117"/>
        <v>212075.56313106715</v>
      </c>
      <c r="BH421" s="67">
        <f t="shared" si="118"/>
        <v>19527.294818826344</v>
      </c>
      <c r="BI421" s="67">
        <f t="shared" si="119"/>
        <v>21215.226634567429</v>
      </c>
      <c r="BJ421" s="67">
        <f t="shared" si="120"/>
        <v>110880.2648189446</v>
      </c>
      <c r="BK421" s="55"/>
    </row>
    <row r="422" spans="4:63">
      <c r="D422" s="52">
        <f t="shared" si="103"/>
        <v>7.25</v>
      </c>
      <c r="E422" s="67">
        <f t="shared" si="109"/>
        <v>9.3977684181865917E-2</v>
      </c>
      <c r="F422" s="67">
        <f t="shared" si="121"/>
        <v>0.18636444463274068</v>
      </c>
      <c r="G422" s="67">
        <f t="shared" si="122"/>
        <v>0.13279935967964307</v>
      </c>
      <c r="H422" s="67">
        <f t="shared" si="123"/>
        <v>0.25491840893804424</v>
      </c>
      <c r="I422" s="67">
        <f t="shared" si="124"/>
        <v>0.35967502250473821</v>
      </c>
      <c r="J422" s="67">
        <f t="shared" si="125"/>
        <v>7.1984131294788805</v>
      </c>
      <c r="K422" s="67">
        <f t="shared" si="126"/>
        <v>1.1601917981633283</v>
      </c>
      <c r="L422" s="67">
        <f t="shared" si="127"/>
        <v>0.10028880086358029</v>
      </c>
      <c r="M422" s="67">
        <f t="shared" si="128"/>
        <v>0.11739277881507994</v>
      </c>
      <c r="N422" s="67">
        <f t="shared" si="129"/>
        <v>0.37991756293821272</v>
      </c>
      <c r="Q422" s="55">
        <f t="shared" si="110"/>
        <v>15518.821016993294</v>
      </c>
      <c r="R422" s="55">
        <f t="shared" si="130"/>
        <v>22222.748939668476</v>
      </c>
      <c r="S422" s="55">
        <f t="shared" si="131"/>
        <v>16608.256219063649</v>
      </c>
      <c r="T422" s="55">
        <f t="shared" si="132"/>
        <v>23442.462947874574</v>
      </c>
      <c r="U422" s="55">
        <f t="shared" si="133"/>
        <v>49656.003855967523</v>
      </c>
      <c r="V422" s="55">
        <f t="shared" si="134"/>
        <v>620067.76760123856</v>
      </c>
      <c r="W422" s="55">
        <f t="shared" si="135"/>
        <v>189490.82221940652</v>
      </c>
      <c r="X422" s="55">
        <f t="shared" si="136"/>
        <v>15942.645948253754</v>
      </c>
      <c r="Y422" s="55">
        <f t="shared" si="137"/>
        <v>19808.067706144033</v>
      </c>
      <c r="Z422" s="55">
        <f t="shared" si="138"/>
        <v>31033.265473145431</v>
      </c>
      <c r="AC422" s="68">
        <f t="shared" si="111"/>
        <v>38906.122968341464</v>
      </c>
      <c r="AD422" s="68">
        <f t="shared" si="139"/>
        <v>46751.575027481427</v>
      </c>
      <c r="AE422" s="68">
        <f t="shared" si="140"/>
        <v>29426.904917168642</v>
      </c>
      <c r="AF422" s="68">
        <f t="shared" si="141"/>
        <v>75602.586280234507</v>
      </c>
      <c r="AG422" s="68">
        <f t="shared" si="142"/>
        <v>80398.843730759167</v>
      </c>
      <c r="AH422" s="68">
        <f t="shared" si="143"/>
        <v>1997359.550584774</v>
      </c>
      <c r="AI422" s="68">
        <f t="shared" si="144"/>
        <v>215823.43531776141</v>
      </c>
      <c r="AJ422" s="68">
        <f t="shared" si="145"/>
        <v>19697.194378807548</v>
      </c>
      <c r="AK422" s="68">
        <f t="shared" si="146"/>
        <v>21480.26554356542</v>
      </c>
      <c r="AL422" s="68">
        <f t="shared" si="147"/>
        <v>113393.15638540548</v>
      </c>
      <c r="AO422" s="67">
        <f t="shared" si="107"/>
        <v>-15518.727039309111</v>
      </c>
      <c r="AP422" s="67">
        <f t="shared" si="107"/>
        <v>-22222.562575223845</v>
      </c>
      <c r="AQ422" s="67">
        <f t="shared" si="107"/>
        <v>-16608.12341970397</v>
      </c>
      <c r="AR422" s="67">
        <f t="shared" si="107"/>
        <v>-23442.208029465637</v>
      </c>
      <c r="AS422" s="67">
        <f t="shared" si="107"/>
        <v>-49655.644180945019</v>
      </c>
      <c r="AT422" s="67">
        <f t="shared" si="107"/>
        <v>-620060.56918810913</v>
      </c>
      <c r="AU422" s="67">
        <f t="shared" si="107"/>
        <v>-189489.66202760834</v>
      </c>
      <c r="AV422" s="67">
        <f t="shared" si="107"/>
        <v>-15942.54565945289</v>
      </c>
      <c r="AW422" s="67">
        <f t="shared" si="107"/>
        <v>-19807.950313365218</v>
      </c>
      <c r="AX422" s="67">
        <f t="shared" si="107"/>
        <v>-31032.885555582492</v>
      </c>
      <c r="BA422" s="67">
        <f t="shared" si="108"/>
        <v>38906.216946025648</v>
      </c>
      <c r="BB422" s="67">
        <f t="shared" si="112"/>
        <v>46751.761391926062</v>
      </c>
      <c r="BC422" s="67">
        <f t="shared" si="113"/>
        <v>29427.037716528321</v>
      </c>
      <c r="BD422" s="67">
        <f t="shared" si="114"/>
        <v>75602.841198643451</v>
      </c>
      <c r="BE422" s="67">
        <f t="shared" si="115"/>
        <v>80399.203405781678</v>
      </c>
      <c r="BF422" s="67">
        <f t="shared" si="116"/>
        <v>1997366.7489979034</v>
      </c>
      <c r="BG422" s="67">
        <f t="shared" si="117"/>
        <v>215824.59550955959</v>
      </c>
      <c r="BH422" s="67">
        <f t="shared" si="118"/>
        <v>19697.29466760841</v>
      </c>
      <c r="BI422" s="67">
        <f t="shared" si="119"/>
        <v>21480.382936344235</v>
      </c>
      <c r="BJ422" s="67">
        <f t="shared" si="120"/>
        <v>113393.53630296842</v>
      </c>
      <c r="BK422" s="55"/>
    </row>
    <row r="423" spans="4:63">
      <c r="D423" s="52">
        <f t="shared" si="103"/>
        <v>7.5</v>
      </c>
      <c r="E423" s="67">
        <f t="shared" si="109"/>
        <v>9.4153587857070509E-2</v>
      </c>
      <c r="F423" s="67">
        <f t="shared" si="121"/>
        <v>0.19074308851645372</v>
      </c>
      <c r="G423" s="67">
        <f t="shared" si="122"/>
        <v>0.13582423645364608</v>
      </c>
      <c r="H423" s="67">
        <f t="shared" si="123"/>
        <v>0.25758021480365217</v>
      </c>
      <c r="I423" s="67">
        <f t="shared" si="124"/>
        <v>0.36482224134991398</v>
      </c>
      <c r="J423" s="67">
        <f t="shared" si="125"/>
        <v>7.4852919398314439</v>
      </c>
      <c r="K423" s="67">
        <f t="shared" si="126"/>
        <v>1.1971529535557255</v>
      </c>
      <c r="L423" s="67">
        <f t="shared" si="127"/>
        <v>0.10261357619421291</v>
      </c>
      <c r="M423" s="67">
        <f t="shared" si="128"/>
        <v>0.12069064638285038</v>
      </c>
      <c r="N423" s="67">
        <f t="shared" si="129"/>
        <v>0.39341699389128659</v>
      </c>
      <c r="Q423" s="55">
        <f t="shared" si="110"/>
        <v>15519.484584055261</v>
      </c>
      <c r="R423" s="55">
        <f t="shared" si="130"/>
        <v>22519.149760242657</v>
      </c>
      <c r="S423" s="55">
        <f t="shared" si="131"/>
        <v>16696.680996842537</v>
      </c>
      <c r="T423" s="55">
        <f t="shared" si="132"/>
        <v>23549.404832868677</v>
      </c>
      <c r="U423" s="55">
        <f t="shared" si="133"/>
        <v>49855.394398946883</v>
      </c>
      <c r="V423" s="55">
        <f t="shared" si="134"/>
        <v>638847.84055212536</v>
      </c>
      <c r="W423" s="55">
        <f t="shared" si="135"/>
        <v>192465.20347051317</v>
      </c>
      <c r="X423" s="55">
        <f t="shared" si="136"/>
        <v>16077.944618315263</v>
      </c>
      <c r="Y423" s="55">
        <f t="shared" si="137"/>
        <v>20056.511329814784</v>
      </c>
      <c r="Z423" s="55">
        <f t="shared" si="138"/>
        <v>31251.58564624234</v>
      </c>
      <c r="AC423" s="68">
        <f t="shared" si="111"/>
        <v>38906.68054384453</v>
      </c>
      <c r="AD423" s="68">
        <f t="shared" si="139"/>
        <v>47030.624369897072</v>
      </c>
      <c r="AE423" s="68">
        <f t="shared" si="140"/>
        <v>29725.020648524849</v>
      </c>
      <c r="AF423" s="68">
        <f t="shared" si="141"/>
        <v>75665.375071271963</v>
      </c>
      <c r="AG423" s="68">
        <f t="shared" si="142"/>
        <v>80609.373032537871</v>
      </c>
      <c r="AH423" s="68">
        <f t="shared" si="143"/>
        <v>2042704.3162598026</v>
      </c>
      <c r="AI423" s="68">
        <f t="shared" si="144"/>
        <v>219538.42652134917</v>
      </c>
      <c r="AJ423" s="68">
        <f t="shared" si="145"/>
        <v>19863.904938705622</v>
      </c>
      <c r="AK423" s="68">
        <f t="shared" si="146"/>
        <v>21743.466654329415</v>
      </c>
      <c r="AL423" s="68">
        <f t="shared" si="147"/>
        <v>115764.52429964871</v>
      </c>
      <c r="AO423" s="67">
        <f t="shared" si="107"/>
        <v>-15519.390430467403</v>
      </c>
      <c r="AP423" s="67">
        <f t="shared" si="107"/>
        <v>-22518.959017154142</v>
      </c>
      <c r="AQ423" s="67">
        <f t="shared" si="107"/>
        <v>-16696.545172606082</v>
      </c>
      <c r="AR423" s="67">
        <f t="shared" si="107"/>
        <v>-23549.147252653875</v>
      </c>
      <c r="AS423" s="67">
        <f t="shared" si="107"/>
        <v>-49855.029576705536</v>
      </c>
      <c r="AT423" s="67">
        <f t="shared" si="107"/>
        <v>-638840.35526018555</v>
      </c>
      <c r="AU423" s="67">
        <f t="shared" si="107"/>
        <v>-192464.0063175596</v>
      </c>
      <c r="AV423" s="67">
        <f t="shared" si="107"/>
        <v>-16077.842004739068</v>
      </c>
      <c r="AW423" s="67">
        <f t="shared" si="107"/>
        <v>-20056.390639168403</v>
      </c>
      <c r="AX423" s="67">
        <f t="shared" si="107"/>
        <v>-31251.192229248449</v>
      </c>
      <c r="BA423" s="67">
        <f t="shared" si="108"/>
        <v>38906.774697432389</v>
      </c>
      <c r="BB423" s="67">
        <f t="shared" si="112"/>
        <v>47030.815112985591</v>
      </c>
      <c r="BC423" s="67">
        <f t="shared" si="113"/>
        <v>29725.156472761304</v>
      </c>
      <c r="BD423" s="67">
        <f t="shared" si="114"/>
        <v>75665.632651486769</v>
      </c>
      <c r="BE423" s="67">
        <f t="shared" si="115"/>
        <v>80609.737854779218</v>
      </c>
      <c r="BF423" s="67">
        <f t="shared" si="116"/>
        <v>2042711.8015517425</v>
      </c>
      <c r="BG423" s="67">
        <f t="shared" si="117"/>
        <v>219539.62367430274</v>
      </c>
      <c r="BH423" s="67">
        <f t="shared" si="118"/>
        <v>19864.007552281815</v>
      </c>
      <c r="BI423" s="67">
        <f t="shared" si="119"/>
        <v>21743.587344975796</v>
      </c>
      <c r="BJ423" s="67">
        <f t="shared" si="120"/>
        <v>115764.91771664259</v>
      </c>
      <c r="BK423" s="55"/>
    </row>
    <row r="424" spans="4:63">
      <c r="D424" s="52">
        <f t="shared" si="103"/>
        <v>7.75</v>
      </c>
      <c r="E424" s="67">
        <f t="shared" si="109"/>
        <v>9.4317370507329051E-2</v>
      </c>
      <c r="F424" s="67">
        <f t="shared" si="121"/>
        <v>0.19497645923705287</v>
      </c>
      <c r="G424" s="67">
        <f t="shared" si="122"/>
        <v>0.13886630329685684</v>
      </c>
      <c r="H424" s="67">
        <f t="shared" si="123"/>
        <v>0.26031433831704193</v>
      </c>
      <c r="I424" s="67">
        <f t="shared" si="124"/>
        <v>0.36991711619625256</v>
      </c>
      <c r="J424" s="67">
        <f t="shared" si="125"/>
        <v>7.7718662362139419</v>
      </c>
      <c r="K424" s="67">
        <f t="shared" si="126"/>
        <v>1.2343172299986291</v>
      </c>
      <c r="L424" s="67">
        <f t="shared" si="127"/>
        <v>0.10493184078609831</v>
      </c>
      <c r="M424" s="67">
        <f t="shared" si="128"/>
        <v>0.1239895246483306</v>
      </c>
      <c r="N424" s="67">
        <f t="shared" si="129"/>
        <v>0.40676476259171429</v>
      </c>
      <c r="Q424" s="55">
        <f t="shared" si="110"/>
        <v>15520.039984640685</v>
      </c>
      <c r="R424" s="55">
        <f t="shared" si="130"/>
        <v>22795.788193239361</v>
      </c>
      <c r="S424" s="55">
        <f t="shared" si="131"/>
        <v>16789.657506246513</v>
      </c>
      <c r="T424" s="55">
        <f t="shared" si="132"/>
        <v>23657.89290878192</v>
      </c>
      <c r="U424" s="55">
        <f t="shared" si="133"/>
        <v>50044.511931894347</v>
      </c>
      <c r="V424" s="55">
        <f t="shared" si="134"/>
        <v>657592.73317487061</v>
      </c>
      <c r="W424" s="55">
        <f t="shared" si="135"/>
        <v>195430.51382480137</v>
      </c>
      <c r="X424" s="55">
        <f t="shared" si="136"/>
        <v>16212.092071783178</v>
      </c>
      <c r="Y424" s="55">
        <f t="shared" si="137"/>
        <v>20299.877026933045</v>
      </c>
      <c r="Z424" s="55">
        <f t="shared" si="138"/>
        <v>31492.65529889449</v>
      </c>
      <c r="AC424" s="68">
        <f t="shared" si="111"/>
        <v>38907.175578382943</v>
      </c>
      <c r="AD424" s="68">
        <f t="shared" si="139"/>
        <v>47287.910622816358</v>
      </c>
      <c r="AE424" s="68">
        <f t="shared" si="140"/>
        <v>30016.916400463448</v>
      </c>
      <c r="AF424" s="68">
        <f t="shared" si="141"/>
        <v>75733.230652538899</v>
      </c>
      <c r="AG424" s="68">
        <f t="shared" si="142"/>
        <v>80819.488757264728</v>
      </c>
      <c r="AH424" s="68">
        <f t="shared" si="143"/>
        <v>2086618.1736776773</v>
      </c>
      <c r="AI424" s="68">
        <f t="shared" si="144"/>
        <v>223227.17409693639</v>
      </c>
      <c r="AJ424" s="68">
        <f t="shared" si="145"/>
        <v>20027.584499359011</v>
      </c>
      <c r="AK424" s="68">
        <f t="shared" si="146"/>
        <v>22005.043261085339</v>
      </c>
      <c r="AL424" s="68">
        <f t="shared" si="147"/>
        <v>117989.63919754339</v>
      </c>
      <c r="AO424" s="67">
        <f t="shared" si="107"/>
        <v>-15519.945667270178</v>
      </c>
      <c r="AP424" s="67">
        <f t="shared" si="107"/>
        <v>-22795.593216780126</v>
      </c>
      <c r="AQ424" s="67">
        <f t="shared" si="107"/>
        <v>-16789.518639943217</v>
      </c>
      <c r="AR424" s="67">
        <f t="shared" si="107"/>
        <v>-23657.632594443603</v>
      </c>
      <c r="AS424" s="67">
        <f t="shared" si="107"/>
        <v>-50044.142014778154</v>
      </c>
      <c r="AT424" s="67">
        <f t="shared" si="107"/>
        <v>-657584.96130863437</v>
      </c>
      <c r="AU424" s="67">
        <f t="shared" si="107"/>
        <v>-195429.27950757137</v>
      </c>
      <c r="AV424" s="67">
        <f t="shared" si="107"/>
        <v>-16211.987139942392</v>
      </c>
      <c r="AW424" s="67">
        <f t="shared" si="107"/>
        <v>-20299.753037408398</v>
      </c>
      <c r="AX424" s="67">
        <f t="shared" si="107"/>
        <v>-31492.248534131897</v>
      </c>
      <c r="BA424" s="67">
        <f t="shared" si="108"/>
        <v>38907.269895753452</v>
      </c>
      <c r="BB424" s="67">
        <f t="shared" si="112"/>
        <v>47288.105599275594</v>
      </c>
      <c r="BC424" s="67">
        <f t="shared" si="113"/>
        <v>30017.055266766743</v>
      </c>
      <c r="BD424" s="67">
        <f t="shared" si="114"/>
        <v>75733.490966877216</v>
      </c>
      <c r="BE424" s="67">
        <f t="shared" si="115"/>
        <v>80819.858674380928</v>
      </c>
      <c r="BF424" s="67">
        <f t="shared" si="116"/>
        <v>2086625.9455439134</v>
      </c>
      <c r="BG424" s="67">
        <f t="shared" si="117"/>
        <v>223228.40841416639</v>
      </c>
      <c r="BH424" s="67">
        <f t="shared" si="118"/>
        <v>20027.689431199797</v>
      </c>
      <c r="BI424" s="67">
        <f t="shared" si="119"/>
        <v>22005.167250609986</v>
      </c>
      <c r="BJ424" s="67">
        <f t="shared" si="120"/>
        <v>117990.04596230599</v>
      </c>
      <c r="BK424" s="55"/>
    </row>
    <row r="425" spans="4:63">
      <c r="D425" s="52">
        <f t="shared" si="103"/>
        <v>8</v>
      </c>
      <c r="E425" s="67">
        <f t="shared" si="109"/>
        <v>9.4470244235136155E-2</v>
      </c>
      <c r="F425" s="67">
        <f t="shared" si="121"/>
        <v>0.19905771016302332</v>
      </c>
      <c r="G425" s="67">
        <f t="shared" si="122"/>
        <v>0.14192842522080995</v>
      </c>
      <c r="H425" s="67">
        <f t="shared" si="123"/>
        <v>0.26313283241951052</v>
      </c>
      <c r="I425" s="67">
        <f t="shared" si="124"/>
        <v>0.37496488144363771</v>
      </c>
      <c r="J425" s="67">
        <f t="shared" si="125"/>
        <v>8.0580852662980291</v>
      </c>
      <c r="K425" s="67">
        <f t="shared" si="126"/>
        <v>1.2717184810004569</v>
      </c>
      <c r="L425" s="67">
        <f t="shared" si="127"/>
        <v>0.10724424571311122</v>
      </c>
      <c r="M425" s="67">
        <f t="shared" si="128"/>
        <v>0.12728958206113891</v>
      </c>
      <c r="N425" s="67">
        <f t="shared" si="129"/>
        <v>0.41994075250362245</v>
      </c>
      <c r="Q425" s="55">
        <f t="shared" si="110"/>
        <v>15520.506262453611</v>
      </c>
      <c r="R425" s="55">
        <f t="shared" si="130"/>
        <v>23052.870039553934</v>
      </c>
      <c r="S425" s="55">
        <f t="shared" si="131"/>
        <v>16888.1171721463</v>
      </c>
      <c r="T425" s="55">
        <f t="shared" si="132"/>
        <v>23768.266858362367</v>
      </c>
      <c r="U425" s="55">
        <f t="shared" si="133"/>
        <v>50224.614935801161</v>
      </c>
      <c r="V425" s="55">
        <f t="shared" si="134"/>
        <v>676308.08434276329</v>
      </c>
      <c r="W425" s="55">
        <f t="shared" si="135"/>
        <v>198393.38190328187</v>
      </c>
      <c r="X425" s="55">
        <f t="shared" si="136"/>
        <v>16345.118848683744</v>
      </c>
      <c r="Y425" s="55">
        <f t="shared" si="137"/>
        <v>20538.553959151224</v>
      </c>
      <c r="Z425" s="55">
        <f t="shared" si="138"/>
        <v>31761.220484004931</v>
      </c>
      <c r="AC425" s="68">
        <f t="shared" si="111"/>
        <v>38907.617506661278</v>
      </c>
      <c r="AD425" s="68">
        <f t="shared" si="139"/>
        <v>47523.812908046959</v>
      </c>
      <c r="AE425" s="68">
        <f t="shared" si="140"/>
        <v>30303.110232697098</v>
      </c>
      <c r="AF425" s="68">
        <f t="shared" si="141"/>
        <v>75807.245248756692</v>
      </c>
      <c r="AG425" s="68">
        <f t="shared" si="142"/>
        <v>81029.216591474891</v>
      </c>
      <c r="AH425" s="68">
        <f t="shared" si="143"/>
        <v>2129119.6329134735</v>
      </c>
      <c r="AI425" s="68">
        <f t="shared" si="144"/>
        <v>226897.0084865854</v>
      </c>
      <c r="AJ425" s="68">
        <f t="shared" si="145"/>
        <v>20188.476819000363</v>
      </c>
      <c r="AK425" s="68">
        <f t="shared" si="146"/>
        <v>22265.309172916906</v>
      </c>
      <c r="AL425" s="68">
        <f t="shared" si="147"/>
        <v>120065.58063807464</v>
      </c>
      <c r="AO425" s="67">
        <f t="shared" ref="AO425:AX450" si="148">E425-Q425</f>
        <v>-15520.411792209376</v>
      </c>
      <c r="AP425" s="67">
        <f t="shared" si="148"/>
        <v>-23052.67098184377</v>
      </c>
      <c r="AQ425" s="67">
        <f t="shared" si="148"/>
        <v>-16887.975243721077</v>
      </c>
      <c r="AR425" s="67">
        <f t="shared" si="148"/>
        <v>-23768.003725529947</v>
      </c>
      <c r="AS425" s="67">
        <f t="shared" si="148"/>
        <v>-50224.23997091972</v>
      </c>
      <c r="AT425" s="67">
        <f t="shared" si="148"/>
        <v>-676300.02625749703</v>
      </c>
      <c r="AU425" s="67">
        <f t="shared" si="148"/>
        <v>-198392.11018480087</v>
      </c>
      <c r="AV425" s="67">
        <f t="shared" si="148"/>
        <v>-16345.01160443803</v>
      </c>
      <c r="AW425" s="67">
        <f t="shared" si="148"/>
        <v>-20538.426669569162</v>
      </c>
      <c r="AX425" s="67">
        <f t="shared" si="148"/>
        <v>-31760.800543252426</v>
      </c>
      <c r="BA425" s="67">
        <f t="shared" si="108"/>
        <v>38907.711976905513</v>
      </c>
      <c r="BB425" s="67">
        <f t="shared" si="112"/>
        <v>47524.011965757119</v>
      </c>
      <c r="BC425" s="67">
        <f t="shared" si="113"/>
        <v>30303.25216112232</v>
      </c>
      <c r="BD425" s="67">
        <f t="shared" si="114"/>
        <v>75807.508381589112</v>
      </c>
      <c r="BE425" s="67">
        <f t="shared" si="115"/>
        <v>81029.591556356332</v>
      </c>
      <c r="BF425" s="67">
        <f t="shared" si="116"/>
        <v>2129127.69099874</v>
      </c>
      <c r="BG425" s="67">
        <f t="shared" si="117"/>
        <v>226898.2802050664</v>
      </c>
      <c r="BH425" s="67">
        <f t="shared" si="118"/>
        <v>20188.584063246075</v>
      </c>
      <c r="BI425" s="67">
        <f t="shared" si="119"/>
        <v>22265.436462498968</v>
      </c>
      <c r="BJ425" s="67">
        <f t="shared" si="120"/>
        <v>120066.00057882714</v>
      </c>
      <c r="BK425" s="55"/>
    </row>
    <row r="426" spans="4:63">
      <c r="D426" s="52">
        <f t="shared" si="103"/>
        <v>8.25</v>
      </c>
      <c r="E426" s="67">
        <f t="shared" si="109"/>
        <v>9.4613421142986417E-2</v>
      </c>
      <c r="F426" s="67">
        <f t="shared" si="121"/>
        <v>0.20298021612343384</v>
      </c>
      <c r="G426" s="67">
        <f t="shared" si="122"/>
        <v>0.14501346723704003</v>
      </c>
      <c r="H426" s="67">
        <f t="shared" si="123"/>
        <v>0.26604775005235487</v>
      </c>
      <c r="I426" s="67">
        <f t="shared" si="124"/>
        <v>0.37997077149195313</v>
      </c>
      <c r="J426" s="67">
        <f t="shared" si="125"/>
        <v>8.343898277755363</v>
      </c>
      <c r="K426" s="67">
        <f t="shared" si="126"/>
        <v>1.3093905600696265</v>
      </c>
      <c r="L426" s="67">
        <f t="shared" si="127"/>
        <v>0.10955144204912637</v>
      </c>
      <c r="M426" s="67">
        <f t="shared" si="128"/>
        <v>0.13059098707089362</v>
      </c>
      <c r="N426" s="67">
        <f t="shared" si="129"/>
        <v>0.43292633331693325</v>
      </c>
      <c r="Q426" s="55">
        <f t="shared" si="110"/>
        <v>15520.89986186462</v>
      </c>
      <c r="R426" s="55">
        <f t="shared" si="130"/>
        <v>23290.692517532785</v>
      </c>
      <c r="S426" s="55">
        <f t="shared" si="131"/>
        <v>16993.045490107874</v>
      </c>
      <c r="T426" s="55">
        <f t="shared" si="132"/>
        <v>23880.870786707863</v>
      </c>
      <c r="U426" s="55">
        <f t="shared" si="133"/>
        <v>50396.876316585534</v>
      </c>
      <c r="V426" s="55">
        <f t="shared" si="134"/>
        <v>694998.76576323353</v>
      </c>
      <c r="W426" s="55">
        <f t="shared" si="135"/>
        <v>201360.17253944831</v>
      </c>
      <c r="X426" s="55">
        <f t="shared" si="136"/>
        <v>16477.054269425382</v>
      </c>
      <c r="Y426" s="55">
        <f t="shared" si="137"/>
        <v>20772.907789108522</v>
      </c>
      <c r="Z426" s="55">
        <f t="shared" si="138"/>
        <v>32062.365175804211</v>
      </c>
      <c r="AC426" s="68">
        <f t="shared" si="111"/>
        <v>38908.014758798701</v>
      </c>
      <c r="AD426" s="68">
        <f t="shared" si="139"/>
        <v>47738.765140885895</v>
      </c>
      <c r="AE426" s="68">
        <f t="shared" si="140"/>
        <v>30584.092602524815</v>
      </c>
      <c r="AF426" s="68">
        <f t="shared" si="141"/>
        <v>75888.622379992128</v>
      </c>
      <c r="AG426" s="68">
        <f t="shared" si="142"/>
        <v>81238.581975789479</v>
      </c>
      <c r="AH426" s="68">
        <f t="shared" si="143"/>
        <v>2170224.2494311859</v>
      </c>
      <c r="AI426" s="68">
        <f t="shared" si="144"/>
        <v>230554.88551944878</v>
      </c>
      <c r="AJ426" s="68">
        <f t="shared" si="145"/>
        <v>20346.81453976479</v>
      </c>
      <c r="AK426" s="68">
        <f t="shared" si="146"/>
        <v>22524.565976448834</v>
      </c>
      <c r="AL426" s="68">
        <f t="shared" si="147"/>
        <v>121990.76138134037</v>
      </c>
      <c r="AO426" s="67">
        <f t="shared" si="148"/>
        <v>-15520.805248443477</v>
      </c>
      <c r="AP426" s="67">
        <f t="shared" si="148"/>
        <v>-23290.489537316662</v>
      </c>
      <c r="AQ426" s="67">
        <f t="shared" si="148"/>
        <v>-16992.900476640636</v>
      </c>
      <c r="AR426" s="67">
        <f t="shared" si="148"/>
        <v>-23880.604738957809</v>
      </c>
      <c r="AS426" s="67">
        <f t="shared" si="148"/>
        <v>-50396.496345814041</v>
      </c>
      <c r="AT426" s="67">
        <f t="shared" si="148"/>
        <v>-694990.4218649558</v>
      </c>
      <c r="AU426" s="67">
        <f t="shared" si="148"/>
        <v>-201358.86314888822</v>
      </c>
      <c r="AV426" s="67">
        <f t="shared" si="148"/>
        <v>-16476.944717983333</v>
      </c>
      <c r="AW426" s="67">
        <f t="shared" si="148"/>
        <v>-20772.77719812145</v>
      </c>
      <c r="AX426" s="67">
        <f t="shared" si="148"/>
        <v>-32061.932249470894</v>
      </c>
      <c r="BA426" s="67">
        <f t="shared" si="108"/>
        <v>38908.109372219842</v>
      </c>
      <c r="BB426" s="67">
        <f t="shared" si="112"/>
        <v>47738.968121102022</v>
      </c>
      <c r="BC426" s="67">
        <f t="shared" si="113"/>
        <v>30584.237615992053</v>
      </c>
      <c r="BD426" s="67">
        <f t="shared" si="114"/>
        <v>75888.888427742175</v>
      </c>
      <c r="BE426" s="67">
        <f t="shared" si="115"/>
        <v>81238.961946560972</v>
      </c>
      <c r="BF426" s="67">
        <f t="shared" si="116"/>
        <v>2170232.5933294636</v>
      </c>
      <c r="BG426" s="67">
        <f t="shared" si="117"/>
        <v>230556.19491000887</v>
      </c>
      <c r="BH426" s="67">
        <f t="shared" si="118"/>
        <v>20346.924091206838</v>
      </c>
      <c r="BI426" s="67">
        <f t="shared" si="119"/>
        <v>22524.696567435905</v>
      </c>
      <c r="BJ426" s="67">
        <f t="shared" si="120"/>
        <v>121991.19430767369</v>
      </c>
      <c r="BK426" s="55"/>
    </row>
    <row r="427" spans="4:63">
      <c r="D427" s="52">
        <f t="shared" si="103"/>
        <v>8.5</v>
      </c>
      <c r="E427" s="67">
        <f t="shared" si="109"/>
        <v>9.4748113333374448E-2</v>
      </c>
      <c r="F427" s="67">
        <f t="shared" si="121"/>
        <v>0.20673757340793678</v>
      </c>
      <c r="G427" s="67">
        <f t="shared" si="122"/>
        <v>0.14812429435708171</v>
      </c>
      <c r="H427" s="67">
        <f t="shared" si="123"/>
        <v>0.269071144156872</v>
      </c>
      <c r="I427" s="67">
        <f t="shared" si="124"/>
        <v>0.38494002074108258</v>
      </c>
      <c r="J427" s="67">
        <f t="shared" si="125"/>
        <v>8.6292545182575981</v>
      </c>
      <c r="K427" s="67">
        <f t="shared" si="126"/>
        <v>1.3473673207145558</v>
      </c>
      <c r="L427" s="67">
        <f t="shared" si="127"/>
        <v>0.11185408086801846</v>
      </c>
      <c r="M427" s="67">
        <f t="shared" si="128"/>
        <v>0.13389390812721302</v>
      </c>
      <c r="N427" s="67">
        <f t="shared" si="129"/>
        <v>0.44570436094736432</v>
      </c>
      <c r="Q427" s="55">
        <f t="shared" si="110"/>
        <v>15521.23491752904</v>
      </c>
      <c r="R427" s="55">
        <f t="shared" si="130"/>
        <v>23509.638023907519</v>
      </c>
      <c r="S427" s="55">
        <f t="shared" si="131"/>
        <v>17105.488424176485</v>
      </c>
      <c r="T427" s="55">
        <f t="shared" si="132"/>
        <v>23996.054402261503</v>
      </c>
      <c r="U427" s="55">
        <f t="shared" si="133"/>
        <v>50562.393790038674</v>
      </c>
      <c r="V427" s="55">
        <f t="shared" si="134"/>
        <v>713668.98566899472</v>
      </c>
      <c r="W427" s="55">
        <f t="shared" si="135"/>
        <v>204337.02356770739</v>
      </c>
      <c r="X427" s="55">
        <f t="shared" si="136"/>
        <v>16607.926503233899</v>
      </c>
      <c r="Y427" s="55">
        <f t="shared" si="137"/>
        <v>21003.283050000693</v>
      </c>
      <c r="Z427" s="55">
        <f t="shared" si="138"/>
        <v>32401.508715669563</v>
      </c>
      <c r="AC427" s="68">
        <f t="shared" si="111"/>
        <v>38908.374872037704</v>
      </c>
      <c r="AD427" s="68">
        <f t="shared" si="139"/>
        <v>47933.259829561546</v>
      </c>
      <c r="AE427" s="68">
        <f t="shared" si="140"/>
        <v>30860.329044932198</v>
      </c>
      <c r="AF427" s="68">
        <f t="shared" si="141"/>
        <v>75978.691919216959</v>
      </c>
      <c r="AG427" s="68">
        <f t="shared" si="142"/>
        <v>81447.61011283721</v>
      </c>
      <c r="AH427" s="68">
        <f t="shared" si="143"/>
        <v>2209945.18635331</v>
      </c>
      <c r="AI427" s="68">
        <f t="shared" si="144"/>
        <v>234207.434211213</v>
      </c>
      <c r="AJ427" s="68">
        <f t="shared" si="145"/>
        <v>20502.820169123155</v>
      </c>
      <c r="AK427" s="68">
        <f t="shared" si="146"/>
        <v>22783.104248639869</v>
      </c>
      <c r="AL427" s="68">
        <f t="shared" si="147"/>
        <v>123764.83183123496</v>
      </c>
      <c r="AO427" s="67">
        <f t="shared" si="148"/>
        <v>-15521.140169415707</v>
      </c>
      <c r="AP427" s="67">
        <f t="shared" si="148"/>
        <v>-23509.431286334111</v>
      </c>
      <c r="AQ427" s="67">
        <f t="shared" si="148"/>
        <v>-17105.340299882129</v>
      </c>
      <c r="AR427" s="67">
        <f t="shared" si="148"/>
        <v>-23995.785331117346</v>
      </c>
      <c r="AS427" s="67">
        <f t="shared" si="148"/>
        <v>-50562.008850017934</v>
      </c>
      <c r="AT427" s="67">
        <f t="shared" si="148"/>
        <v>-713660.35641447641</v>
      </c>
      <c r="AU427" s="67">
        <f t="shared" si="148"/>
        <v>-204335.67620038669</v>
      </c>
      <c r="AV427" s="67">
        <f t="shared" si="148"/>
        <v>-16607.814649153031</v>
      </c>
      <c r="AW427" s="67">
        <f t="shared" si="148"/>
        <v>-21003.149156092564</v>
      </c>
      <c r="AX427" s="67">
        <f t="shared" si="148"/>
        <v>-32401.063011308615</v>
      </c>
      <c r="BA427" s="67">
        <f t="shared" si="108"/>
        <v>38908.469620151038</v>
      </c>
      <c r="BB427" s="67">
        <f t="shared" si="112"/>
        <v>47933.466567134958</v>
      </c>
      <c r="BC427" s="67">
        <f t="shared" si="113"/>
        <v>30860.477169226553</v>
      </c>
      <c r="BD427" s="67">
        <f t="shared" si="114"/>
        <v>75978.960990361113</v>
      </c>
      <c r="BE427" s="67">
        <f t="shared" si="115"/>
        <v>81447.99505285795</v>
      </c>
      <c r="BF427" s="67">
        <f t="shared" si="116"/>
        <v>2209953.8156078281</v>
      </c>
      <c r="BG427" s="67">
        <f t="shared" si="117"/>
        <v>234208.7815785337</v>
      </c>
      <c r="BH427" s="67">
        <f t="shared" si="118"/>
        <v>20502.932023204023</v>
      </c>
      <c r="BI427" s="67">
        <f t="shared" si="119"/>
        <v>22783.238142547998</v>
      </c>
      <c r="BJ427" s="67">
        <f t="shared" si="120"/>
        <v>123765.2775355959</v>
      </c>
      <c r="BK427" s="55"/>
    </row>
    <row r="428" spans="4:63">
      <c r="D428" s="52">
        <f t="shared" si="103"/>
        <v>8.75</v>
      </c>
      <c r="E428" s="67">
        <f t="shared" si="109"/>
        <v>9.4875532908794843E-2</v>
      </c>
      <c r="F428" s="67">
        <f t="shared" si="121"/>
        <v>0.21032359976676804</v>
      </c>
      <c r="G428" s="67">
        <f t="shared" si="122"/>
        <v>0.15126377159246962</v>
      </c>
      <c r="H428" s="67">
        <f t="shared" si="123"/>
        <v>0.27221506767435882</v>
      </c>
      <c r="I428" s="67">
        <f t="shared" si="124"/>
        <v>0.3898778635909097</v>
      </c>
      <c r="J428" s="67">
        <f t="shared" si="125"/>
        <v>8.9141032354763912</v>
      </c>
      <c r="K428" s="67">
        <f t="shared" si="126"/>
        <v>1.3856826164436624</v>
      </c>
      <c r="L428" s="67">
        <f t="shared" si="127"/>
        <v>0.11415281324366222</v>
      </c>
      <c r="M428" s="67">
        <f t="shared" si="128"/>
        <v>0.13719851367971542</v>
      </c>
      <c r="N428" s="67">
        <f t="shared" si="129"/>
        <v>0.45825917753642886</v>
      </c>
      <c r="Q428" s="55">
        <f t="shared" si="110"/>
        <v>15521.52354363932</v>
      </c>
      <c r="R428" s="55">
        <f t="shared" si="130"/>
        <v>23710.168223975492</v>
      </c>
      <c r="S428" s="55">
        <f t="shared" si="131"/>
        <v>17226.557633941506</v>
      </c>
      <c r="T428" s="55">
        <f t="shared" si="132"/>
        <v>24114.174107221552</v>
      </c>
      <c r="U428" s="55">
        <f t="shared" si="133"/>
        <v>50722.199619161234</v>
      </c>
      <c r="V428" s="55">
        <f t="shared" si="134"/>
        <v>732322.37599360384</v>
      </c>
      <c r="W428" s="55">
        <f t="shared" si="135"/>
        <v>207329.87762414545</v>
      </c>
      <c r="X428" s="55">
        <f t="shared" si="136"/>
        <v>16737.762631716545</v>
      </c>
      <c r="Y428" s="55">
        <f t="shared" si="137"/>
        <v>21230.005232350046</v>
      </c>
      <c r="Z428" s="55">
        <f t="shared" si="138"/>
        <v>32784.382697009423</v>
      </c>
      <c r="AC428" s="68">
        <f t="shared" si="111"/>
        <v>38908.704602413512</v>
      </c>
      <c r="AD428" s="68">
        <f t="shared" si="139"/>
        <v>48107.852094054113</v>
      </c>
      <c r="AE428" s="68">
        <f t="shared" si="140"/>
        <v>31132.262569762941</v>
      </c>
      <c r="AF428" s="68">
        <f t="shared" si="141"/>
        <v>76078.924659700322</v>
      </c>
      <c r="AG428" s="68">
        <f t="shared" si="142"/>
        <v>81656.325974959822</v>
      </c>
      <c r="AH428" s="68">
        <f t="shared" si="143"/>
        <v>2248293.6907438627</v>
      </c>
      <c r="AI428" s="68">
        <f t="shared" si="144"/>
        <v>237860.9979455187</v>
      </c>
      <c r="AJ428" s="68">
        <f t="shared" si="145"/>
        <v>20656.706971818046</v>
      </c>
      <c r="AK428" s="68">
        <f t="shared" si="146"/>
        <v>23041.204642095661</v>
      </c>
      <c r="AL428" s="68">
        <f t="shared" si="147"/>
        <v>125388.59608329614</v>
      </c>
      <c r="AO428" s="67">
        <f t="shared" si="148"/>
        <v>-15521.428668106411</v>
      </c>
      <c r="AP428" s="67">
        <f t="shared" si="148"/>
        <v>-23709.957900375724</v>
      </c>
      <c r="AQ428" s="67">
        <f t="shared" si="148"/>
        <v>-17226.406370169912</v>
      </c>
      <c r="AR428" s="67">
        <f t="shared" si="148"/>
        <v>-24113.901892153877</v>
      </c>
      <c r="AS428" s="67">
        <f t="shared" si="148"/>
        <v>-50721.809741297642</v>
      </c>
      <c r="AT428" s="67">
        <f t="shared" si="148"/>
        <v>-732313.46189036837</v>
      </c>
      <c r="AU428" s="67">
        <f t="shared" si="148"/>
        <v>-207328.49194152901</v>
      </c>
      <c r="AV428" s="67">
        <f t="shared" si="148"/>
        <v>-16737.648478903302</v>
      </c>
      <c r="AW428" s="67">
        <f t="shared" si="148"/>
        <v>-21229.868033836367</v>
      </c>
      <c r="AX428" s="67">
        <f t="shared" si="148"/>
        <v>-32783.924437831884</v>
      </c>
      <c r="BA428" s="67">
        <f t="shared" si="108"/>
        <v>38908.799477946421</v>
      </c>
      <c r="BB428" s="67">
        <f t="shared" si="112"/>
        <v>48108.062417653877</v>
      </c>
      <c r="BC428" s="67">
        <f t="shared" si="113"/>
        <v>31132.413833534534</v>
      </c>
      <c r="BD428" s="67">
        <f t="shared" si="114"/>
        <v>76079.196874767993</v>
      </c>
      <c r="BE428" s="67">
        <f t="shared" si="115"/>
        <v>81656.715852823414</v>
      </c>
      <c r="BF428" s="67">
        <f t="shared" si="116"/>
        <v>2248302.6048470982</v>
      </c>
      <c r="BG428" s="67">
        <f t="shared" si="117"/>
        <v>237862.38362813514</v>
      </c>
      <c r="BH428" s="67">
        <f t="shared" si="118"/>
        <v>20656.821124631289</v>
      </c>
      <c r="BI428" s="67">
        <f t="shared" si="119"/>
        <v>23041.341840609341</v>
      </c>
      <c r="BJ428" s="67">
        <f t="shared" si="120"/>
        <v>125389.05434247368</v>
      </c>
      <c r="BK428" s="55"/>
    </row>
    <row r="429" spans="4:63">
      <c r="D429" s="52">
        <f t="shared" si="103"/>
        <v>9</v>
      </c>
      <c r="E429" s="67">
        <f t="shared" si="109"/>
        <v>9.4996891971742214E-2</v>
      </c>
      <c r="F429" s="67">
        <f t="shared" si="121"/>
        <v>0.2137323344107471</v>
      </c>
      <c r="G429" s="67">
        <f t="shared" si="122"/>
        <v>0.15443476395473837</v>
      </c>
      <c r="H429" s="67">
        <f t="shared" si="123"/>
        <v>0.27549157354611237</v>
      </c>
      <c r="I429" s="67">
        <f t="shared" si="124"/>
        <v>0.39478953444131826</v>
      </c>
      <c r="J429" s="67">
        <f t="shared" si="125"/>
        <v>9.1983936770833967</v>
      </c>
      <c r="K429" s="67">
        <f t="shared" si="126"/>
        <v>1.4243703007653641</v>
      </c>
      <c r="L429" s="67">
        <f t="shared" si="127"/>
        <v>0.11644829024993238</v>
      </c>
      <c r="M429" s="67">
        <f t="shared" si="128"/>
        <v>0.14050497217801911</v>
      </c>
      <c r="N429" s="67">
        <f t="shared" si="129"/>
        <v>0.47057661145143559</v>
      </c>
      <c r="Q429" s="55">
        <f t="shared" si="110"/>
        <v>15521.776122907444</v>
      </c>
      <c r="R429" s="55">
        <f t="shared" si="130"/>
        <v>23892.81838290079</v>
      </c>
      <c r="S429" s="55">
        <f t="shared" si="131"/>
        <v>17357.434403618528</v>
      </c>
      <c r="T429" s="55">
        <f t="shared" si="132"/>
        <v>24235.593994945208</v>
      </c>
      <c r="U429" s="55">
        <f t="shared" si="133"/>
        <v>50877.269802226532</v>
      </c>
      <c r="V429" s="55">
        <f t="shared" si="134"/>
        <v>750962.06608874584</v>
      </c>
      <c r="W429" s="55">
        <f t="shared" si="135"/>
        <v>210344.50964840295</v>
      </c>
      <c r="X429" s="55">
        <f t="shared" si="136"/>
        <v>16866.58870797262</v>
      </c>
      <c r="Y429" s="55">
        <f t="shared" si="137"/>
        <v>21453.382629487947</v>
      </c>
      <c r="Z429" s="55">
        <f t="shared" si="138"/>
        <v>33216.987508445709</v>
      </c>
      <c r="AC429" s="68">
        <f t="shared" si="111"/>
        <v>38909.010036392363</v>
      </c>
      <c r="AD429" s="68">
        <f t="shared" si="139"/>
        <v>48263.163911852062</v>
      </c>
      <c r="AE429" s="68">
        <f t="shared" si="140"/>
        <v>31400.315814085709</v>
      </c>
      <c r="AF429" s="68">
        <f t="shared" si="141"/>
        <v>76190.946281433353</v>
      </c>
      <c r="AG429" s="68">
        <f t="shared" si="142"/>
        <v>81864.754311708166</v>
      </c>
      <c r="AH429" s="68">
        <f t="shared" si="143"/>
        <v>2285279.5012697759</v>
      </c>
      <c r="AI429" s="68">
        <f t="shared" si="144"/>
        <v>241521.67006810309</v>
      </c>
      <c r="AJ429" s="68">
        <f t="shared" si="145"/>
        <v>20808.679782919877</v>
      </c>
      <c r="AK429" s="68">
        <f t="shared" si="146"/>
        <v>23299.138858280839</v>
      </c>
      <c r="AL429" s="68">
        <f t="shared" si="147"/>
        <v>126863.93750951315</v>
      </c>
      <c r="AO429" s="67">
        <f t="shared" si="148"/>
        <v>-15521.681126015472</v>
      </c>
      <c r="AP429" s="67">
        <f t="shared" si="148"/>
        <v>-23892.60465056638</v>
      </c>
      <c r="AQ429" s="67">
        <f t="shared" si="148"/>
        <v>-17357.279968854575</v>
      </c>
      <c r="AR429" s="67">
        <f t="shared" si="148"/>
        <v>-24235.318503371662</v>
      </c>
      <c r="AS429" s="67">
        <f t="shared" si="148"/>
        <v>-50876.875012692093</v>
      </c>
      <c r="AT429" s="67">
        <f t="shared" si="148"/>
        <v>-750952.86769506871</v>
      </c>
      <c r="AU429" s="67">
        <f t="shared" si="148"/>
        <v>-210343.0852781022</v>
      </c>
      <c r="AV429" s="67">
        <f t="shared" si="148"/>
        <v>-16866.47225968237</v>
      </c>
      <c r="AW429" s="67">
        <f t="shared" si="148"/>
        <v>-21453.242124515768</v>
      </c>
      <c r="AX429" s="67">
        <f t="shared" si="148"/>
        <v>-33216.51693183426</v>
      </c>
      <c r="BA429" s="67">
        <f t="shared" si="108"/>
        <v>38909.105033284337</v>
      </c>
      <c r="BB429" s="67">
        <f t="shared" si="112"/>
        <v>48263.377644186476</v>
      </c>
      <c r="BC429" s="67">
        <f t="shared" si="113"/>
        <v>31400.470248849662</v>
      </c>
      <c r="BD429" s="67">
        <f t="shared" si="114"/>
        <v>76191.221773006895</v>
      </c>
      <c r="BE429" s="67">
        <f t="shared" si="115"/>
        <v>81865.149101242612</v>
      </c>
      <c r="BF429" s="67">
        <f t="shared" si="116"/>
        <v>2285288.6996634528</v>
      </c>
      <c r="BG429" s="67">
        <f t="shared" si="117"/>
        <v>241523.09443840384</v>
      </c>
      <c r="BH429" s="67">
        <f t="shared" si="118"/>
        <v>20808.796231210126</v>
      </c>
      <c r="BI429" s="67">
        <f t="shared" si="119"/>
        <v>23299.279363253019</v>
      </c>
      <c r="BJ429" s="67">
        <f t="shared" si="120"/>
        <v>126864.4080861246</v>
      </c>
      <c r="BK429" s="55"/>
    </row>
    <row r="430" spans="4:63">
      <c r="D430" s="52">
        <f t="shared" si="103"/>
        <v>9.25</v>
      </c>
      <c r="E430" s="67">
        <f t="shared" si="109"/>
        <v>9.5113402624711171E-2</v>
      </c>
      <c r="F430" s="67">
        <f t="shared" si="121"/>
        <v>0.216958038011277</v>
      </c>
      <c r="G430" s="67">
        <f t="shared" si="122"/>
        <v>0.1576401364554226</v>
      </c>
      <c r="H430" s="67">
        <f t="shared" si="123"/>
        <v>0.27891271471342954</v>
      </c>
      <c r="I430" s="67">
        <f t="shared" si="124"/>
        <v>0.39968026769219195</v>
      </c>
      <c r="J430" s="67">
        <f t="shared" si="125"/>
        <v>9.4820750907502713</v>
      </c>
      <c r="K430" s="67">
        <f t="shared" si="126"/>
        <v>1.4634642271880787</v>
      </c>
      <c r="L430" s="67">
        <f t="shared" si="127"/>
        <v>0.11874116296070365</v>
      </c>
      <c r="M430" s="67">
        <f t="shared" si="128"/>
        <v>0.14381345207174237</v>
      </c>
      <c r="N430" s="67">
        <f t="shared" si="129"/>
        <v>0.48264397728548858</v>
      </c>
      <c r="Q430" s="55">
        <f t="shared" si="110"/>
        <v>15522.00159535019</v>
      </c>
      <c r="R430" s="55">
        <f t="shared" si="130"/>
        <v>24058.191858492541</v>
      </c>
      <c r="S430" s="55">
        <f t="shared" si="131"/>
        <v>17499.372143773428</v>
      </c>
      <c r="T430" s="55">
        <f t="shared" si="132"/>
        <v>24360.686751381076</v>
      </c>
      <c r="U430" s="55">
        <f t="shared" si="133"/>
        <v>51028.532791142759</v>
      </c>
      <c r="V430" s="55">
        <f t="shared" si="134"/>
        <v>769590.74539767322</v>
      </c>
      <c r="W430" s="55">
        <f t="shared" si="135"/>
        <v>213386.55065038335</v>
      </c>
      <c r="X430" s="55">
        <f t="shared" si="136"/>
        <v>16994.429811626527</v>
      </c>
      <c r="Y430" s="55">
        <f t="shared" si="137"/>
        <v>21673.707976144186</v>
      </c>
      <c r="Z430" s="55">
        <f t="shared" si="138"/>
        <v>33705.529595817236</v>
      </c>
      <c r="AC430" s="68">
        <f t="shared" si="111"/>
        <v>38909.296702485219</v>
      </c>
      <c r="AD430" s="68">
        <f t="shared" si="139"/>
        <v>48399.888595265031</v>
      </c>
      <c r="AE430" s="68">
        <f t="shared" si="140"/>
        <v>31664.892981755693</v>
      </c>
      <c r="AF430" s="68">
        <f t="shared" si="141"/>
        <v>76316.550584958051</v>
      </c>
      <c r="AG430" s="68">
        <f t="shared" si="142"/>
        <v>82072.919657135761</v>
      </c>
      <c r="AH430" s="68">
        <f t="shared" si="143"/>
        <v>2320911.2008482348</v>
      </c>
      <c r="AI430" s="68">
        <f t="shared" si="144"/>
        <v>245195.32472849116</v>
      </c>
      <c r="AJ430" s="68">
        <f t="shared" si="145"/>
        <v>20958.935751093832</v>
      </c>
      <c r="AK430" s="68">
        <f t="shared" si="146"/>
        <v>23557.17052170906</v>
      </c>
      <c r="AL430" s="68">
        <f t="shared" si="147"/>
        <v>128193.75200372709</v>
      </c>
      <c r="AO430" s="67">
        <f t="shared" si="148"/>
        <v>-15521.906481947564</v>
      </c>
      <c r="AP430" s="67">
        <f t="shared" si="148"/>
        <v>-24057.97490045453</v>
      </c>
      <c r="AQ430" s="67">
        <f t="shared" si="148"/>
        <v>-17499.214503636973</v>
      </c>
      <c r="AR430" s="67">
        <f t="shared" si="148"/>
        <v>-24360.407838666364</v>
      </c>
      <c r="AS430" s="67">
        <f t="shared" si="148"/>
        <v>-51028.133110875067</v>
      </c>
      <c r="AT430" s="67">
        <f t="shared" si="148"/>
        <v>-769581.26332258247</v>
      </c>
      <c r="AU430" s="67">
        <f t="shared" si="148"/>
        <v>-213385.08718615616</v>
      </c>
      <c r="AV430" s="67">
        <f t="shared" si="148"/>
        <v>-16994.311070463566</v>
      </c>
      <c r="AW430" s="67">
        <f t="shared" si="148"/>
        <v>-21673.564162692113</v>
      </c>
      <c r="AX430" s="67">
        <f t="shared" si="148"/>
        <v>-33705.046951839948</v>
      </c>
      <c r="BA430" s="67">
        <f t="shared" si="108"/>
        <v>38909.391815887844</v>
      </c>
      <c r="BB430" s="67">
        <f t="shared" si="112"/>
        <v>48400.105553303045</v>
      </c>
      <c r="BC430" s="67">
        <f t="shared" si="113"/>
        <v>31665.050621892147</v>
      </c>
      <c r="BD430" s="67">
        <f t="shared" si="114"/>
        <v>76316.829497672763</v>
      </c>
      <c r="BE430" s="67">
        <f t="shared" si="115"/>
        <v>82073.31933740346</v>
      </c>
      <c r="BF430" s="67">
        <f t="shared" si="116"/>
        <v>2320920.6829233253</v>
      </c>
      <c r="BG430" s="67">
        <f t="shared" si="117"/>
        <v>245196.78819271835</v>
      </c>
      <c r="BH430" s="67">
        <f t="shared" si="118"/>
        <v>20959.054492256793</v>
      </c>
      <c r="BI430" s="67">
        <f t="shared" si="119"/>
        <v>23557.314335161132</v>
      </c>
      <c r="BJ430" s="67">
        <f t="shared" si="120"/>
        <v>128194.23464770438</v>
      </c>
      <c r="BK430" s="55"/>
    </row>
    <row r="431" spans="4:63">
      <c r="D431" s="52">
        <f t="shared" si="103"/>
        <v>9.5</v>
      </c>
      <c r="E431" s="67">
        <f t="shared" si="109"/>
        <v>9.5226276970196311E-2</v>
      </c>
      <c r="F431" s="67">
        <f t="shared" si="121"/>
        <v>0.21999519270034434</v>
      </c>
      <c r="G431" s="67">
        <f t="shared" si="122"/>
        <v>0.16088275410605693</v>
      </c>
      <c r="H431" s="67">
        <f t="shared" si="123"/>
        <v>0.28249054411760738</v>
      </c>
      <c r="I431" s="67">
        <f t="shared" si="124"/>
        <v>0.40455529774341448</v>
      </c>
      <c r="J431" s="67">
        <f t="shared" si="125"/>
        <v>9.7650967241486697</v>
      </c>
      <c r="K431" s="67">
        <f t="shared" si="126"/>
        <v>1.5029982492202238</v>
      </c>
      <c r="L431" s="67">
        <f t="shared" si="127"/>
        <v>0.12103208244985077</v>
      </c>
      <c r="M431" s="67">
        <f t="shared" si="128"/>
        <v>0.14712412181050352</v>
      </c>
      <c r="N431" s="67">
        <f t="shared" si="129"/>
        <v>0.49445007585748746</v>
      </c>
      <c r="Q431" s="55">
        <f t="shared" si="110"/>
        <v>15522.207746931328</v>
      </c>
      <c r="R431" s="55">
        <f t="shared" si="130"/>
        <v>24206.954683358108</v>
      </c>
      <c r="S431" s="55">
        <f t="shared" si="131"/>
        <v>17653.697341848274</v>
      </c>
      <c r="T431" s="55">
        <f t="shared" si="132"/>
        <v>24489.834457135428</v>
      </c>
      <c r="U431" s="55">
        <f t="shared" si="133"/>
        <v>51176.877804088545</v>
      </c>
      <c r="V431" s="55">
        <f t="shared" si="134"/>
        <v>788210.71700694982</v>
      </c>
      <c r="W431" s="55">
        <f t="shared" si="135"/>
        <v>216461.50820711243</v>
      </c>
      <c r="X431" s="55">
        <f t="shared" si="136"/>
        <v>17121.3101001223</v>
      </c>
      <c r="Y431" s="55">
        <f t="shared" si="137"/>
        <v>21891.25990879022</v>
      </c>
      <c r="Z431" s="55">
        <f t="shared" si="138"/>
        <v>34256.341541053298</v>
      </c>
      <c r="AC431" s="68">
        <f t="shared" si="111"/>
        <v>38909.569682841873</v>
      </c>
      <c r="AD431" s="68">
        <f t="shared" si="139"/>
        <v>48518.795501215231</v>
      </c>
      <c r="AE431" s="68">
        <f t="shared" si="140"/>
        <v>31926.381597141335</v>
      </c>
      <c r="AF431" s="68">
        <f t="shared" si="141"/>
        <v>76457.711838674775</v>
      </c>
      <c r="AG431" s="68">
        <f t="shared" si="142"/>
        <v>82280.846336896313</v>
      </c>
      <c r="AH431" s="68">
        <f t="shared" si="143"/>
        <v>2355196.5250520515</v>
      </c>
      <c r="AI431" s="68">
        <f t="shared" si="144"/>
        <v>248887.64365049911</v>
      </c>
      <c r="AJ431" s="68">
        <f t="shared" si="145"/>
        <v>21107.665019884676</v>
      </c>
      <c r="AK431" s="68">
        <f t="shared" si="146"/>
        <v>23815.555966280102</v>
      </c>
      <c r="AL431" s="68">
        <f t="shared" si="147"/>
        <v>129381.88717920856</v>
      </c>
      <c r="AO431" s="67">
        <f t="shared" si="148"/>
        <v>-15522.112520654358</v>
      </c>
      <c r="AP431" s="67">
        <f t="shared" si="148"/>
        <v>-24206.734688165408</v>
      </c>
      <c r="AQ431" s="67">
        <f t="shared" si="148"/>
        <v>-17653.536459094168</v>
      </c>
      <c r="AR431" s="67">
        <f t="shared" si="148"/>
        <v>-24489.551966591309</v>
      </c>
      <c r="AS431" s="67">
        <f t="shared" si="148"/>
        <v>-51176.473248790804</v>
      </c>
      <c r="AT431" s="67">
        <f t="shared" si="148"/>
        <v>-788200.95191022567</v>
      </c>
      <c r="AU431" s="67">
        <f t="shared" si="148"/>
        <v>-216460.00520886321</v>
      </c>
      <c r="AV431" s="67">
        <f t="shared" si="148"/>
        <v>-17121.18906803985</v>
      </c>
      <c r="AW431" s="67">
        <f t="shared" si="148"/>
        <v>-21891.11278466841</v>
      </c>
      <c r="AX431" s="67">
        <f t="shared" si="148"/>
        <v>-34255.847090977441</v>
      </c>
      <c r="BA431" s="67">
        <f t="shared" si="108"/>
        <v>38909.664909118845</v>
      </c>
      <c r="BB431" s="67">
        <f t="shared" si="112"/>
        <v>48519.015496407934</v>
      </c>
      <c r="BC431" s="67">
        <f t="shared" si="113"/>
        <v>31926.542479895441</v>
      </c>
      <c r="BD431" s="67">
        <f t="shared" si="114"/>
        <v>76457.994329218898</v>
      </c>
      <c r="BE431" s="67">
        <f t="shared" si="115"/>
        <v>82281.250892194061</v>
      </c>
      <c r="BF431" s="67">
        <f t="shared" si="116"/>
        <v>2355206.2901487756</v>
      </c>
      <c r="BG431" s="67">
        <f t="shared" si="117"/>
        <v>248889.14664874834</v>
      </c>
      <c r="BH431" s="67">
        <f t="shared" si="118"/>
        <v>21107.786051967127</v>
      </c>
      <c r="BI431" s="67">
        <f t="shared" si="119"/>
        <v>23815.703090401912</v>
      </c>
      <c r="BJ431" s="67">
        <f t="shared" si="120"/>
        <v>129382.38162928441</v>
      </c>
      <c r="BK431" s="55"/>
    </row>
    <row r="432" spans="4:63">
      <c r="D432" s="52">
        <f t="shared" si="103"/>
        <v>9.75</v>
      </c>
      <c r="E432" s="67">
        <f t="shared" si="109"/>
        <v>9.5336727110692243E-2</v>
      </c>
      <c r="F432" s="67">
        <f t="shared" si="121"/>
        <v>0.22283850207051933</v>
      </c>
      <c r="G432" s="67">
        <f t="shared" si="122"/>
        <v>0.16416548191817595</v>
      </c>
      <c r="H432" s="67">
        <f t="shared" si="123"/>
        <v>0.28623711469994284</v>
      </c>
      <c r="I432" s="67">
        <f t="shared" si="124"/>
        <v>0.4094198589948696</v>
      </c>
      <c r="J432" s="67">
        <f t="shared" si="125"/>
        <v>10.047407824950248</v>
      </c>
      <c r="K432" s="67">
        <f t="shared" si="126"/>
        <v>1.5430062203702173</v>
      </c>
      <c r="L432" s="67">
        <f t="shared" si="127"/>
        <v>0.12332169979124843</v>
      </c>
      <c r="M432" s="67">
        <f t="shared" si="128"/>
        <v>0.15043714984392087</v>
      </c>
      <c r="N432" s="67">
        <f t="shared" si="129"/>
        <v>0.5059851942121274</v>
      </c>
      <c r="Q432" s="55">
        <f t="shared" si="110"/>
        <v>15522.401498099985</v>
      </c>
      <c r="R432" s="55">
        <f t="shared" si="130"/>
        <v>24339.830171180412</v>
      </c>
      <c r="S432" s="55">
        <f t="shared" si="131"/>
        <v>17821.808852248949</v>
      </c>
      <c r="T432" s="55">
        <f t="shared" si="132"/>
        <v>24623.429286465671</v>
      </c>
      <c r="U432" s="55">
        <f t="shared" si="133"/>
        <v>51323.162783304273</v>
      </c>
      <c r="V432" s="55">
        <f t="shared" si="134"/>
        <v>806823.94361825567</v>
      </c>
      <c r="W432" s="55">
        <f t="shared" si="135"/>
        <v>219574.78407730421</v>
      </c>
      <c r="X432" s="55">
        <f t="shared" si="136"/>
        <v>17247.252856585779</v>
      </c>
      <c r="Y432" s="55">
        <f t="shared" si="137"/>
        <v>22106.304271714351</v>
      </c>
      <c r="Z432" s="55">
        <f t="shared" si="138"/>
        <v>34875.788196423491</v>
      </c>
      <c r="AC432" s="68">
        <f t="shared" si="111"/>
        <v>38909.833724829383</v>
      </c>
      <c r="AD432" s="68">
        <f t="shared" si="139"/>
        <v>48620.734969811696</v>
      </c>
      <c r="AE432" s="68">
        <f t="shared" si="140"/>
        <v>32185.154095835511</v>
      </c>
      <c r="AF432" s="68">
        <f t="shared" si="141"/>
        <v>76616.596062449826</v>
      </c>
      <c r="AG432" s="68">
        <f t="shared" si="142"/>
        <v>82488.55847515144</v>
      </c>
      <c r="AH432" s="68">
        <f t="shared" si="143"/>
        <v>2388142.6348851705</v>
      </c>
      <c r="AI432" s="68">
        <f t="shared" si="144"/>
        <v>252604.13939163304</v>
      </c>
      <c r="AJ432" s="68">
        <f t="shared" si="145"/>
        <v>21255.051353742983</v>
      </c>
      <c r="AK432" s="68">
        <f t="shared" si="146"/>
        <v>24074.544943341789</v>
      </c>
      <c r="AL432" s="68">
        <f t="shared" si="147"/>
        <v>130433.08594950059</v>
      </c>
      <c r="AO432" s="67">
        <f t="shared" si="148"/>
        <v>-15522.306161372875</v>
      </c>
      <c r="AP432" s="67">
        <f t="shared" si="148"/>
        <v>-24339.607332678341</v>
      </c>
      <c r="AQ432" s="67">
        <f t="shared" si="148"/>
        <v>-17821.644686767031</v>
      </c>
      <c r="AR432" s="67">
        <f t="shared" si="148"/>
        <v>-24623.143049350972</v>
      </c>
      <c r="AS432" s="67">
        <f t="shared" si="148"/>
        <v>-51322.753363445278</v>
      </c>
      <c r="AT432" s="67">
        <f t="shared" si="148"/>
        <v>-806813.89621043077</v>
      </c>
      <c r="AU432" s="67">
        <f t="shared" si="148"/>
        <v>-219573.24107108384</v>
      </c>
      <c r="AV432" s="67">
        <f t="shared" si="148"/>
        <v>-17247.129534885989</v>
      </c>
      <c r="AW432" s="67">
        <f t="shared" si="148"/>
        <v>-22106.153834564506</v>
      </c>
      <c r="AX432" s="67">
        <f t="shared" si="148"/>
        <v>-34875.282211229278</v>
      </c>
      <c r="BA432" s="67">
        <f t="shared" si="108"/>
        <v>38909.929061556497</v>
      </c>
      <c r="BB432" s="67">
        <f t="shared" si="112"/>
        <v>48620.957808313768</v>
      </c>
      <c r="BC432" s="67">
        <f t="shared" si="113"/>
        <v>32185.318261317429</v>
      </c>
      <c r="BD432" s="67">
        <f t="shared" si="114"/>
        <v>76616.882299564531</v>
      </c>
      <c r="BE432" s="67">
        <f t="shared" si="115"/>
        <v>82488.967895010428</v>
      </c>
      <c r="BF432" s="67">
        <f t="shared" si="116"/>
        <v>2388152.6822929955</v>
      </c>
      <c r="BG432" s="67">
        <f t="shared" si="117"/>
        <v>252605.68239785341</v>
      </c>
      <c r="BH432" s="67">
        <f t="shared" si="118"/>
        <v>21255.174675442773</v>
      </c>
      <c r="BI432" s="67">
        <f t="shared" si="119"/>
        <v>24074.695380491634</v>
      </c>
      <c r="BJ432" s="67">
        <f t="shared" si="120"/>
        <v>130433.59193469479</v>
      </c>
      <c r="BK432" s="55"/>
    </row>
    <row r="433" spans="4:63">
      <c r="D433" s="52">
        <f t="shared" si="103"/>
        <v>10</v>
      </c>
      <c r="E433" s="67">
        <f t="shared" si="109"/>
        <v>9.5445965148693565E-2</v>
      </c>
      <c r="F433" s="67">
        <f t="shared" si="121"/>
        <v>0.22548289117495571</v>
      </c>
      <c r="G433" s="67">
        <f t="shared" si="122"/>
        <v>0.16749118490331433</v>
      </c>
      <c r="H433" s="67">
        <f t="shared" si="123"/>
        <v>0.2901644794017329</v>
      </c>
      <c r="I433" s="67">
        <f t="shared" si="124"/>
        <v>0.41427918584644102</v>
      </c>
      <c r="J433" s="67">
        <f t="shared" si="125"/>
        <v>10.328957640826662</v>
      </c>
      <c r="K433" s="67">
        <f t="shared" si="126"/>
        <v>1.5835219941464767</v>
      </c>
      <c r="L433" s="67">
        <f t="shared" si="127"/>
        <v>0.12561066605877139</v>
      </c>
      <c r="M433" s="67">
        <f t="shared" si="128"/>
        <v>0.1537527046216127</v>
      </c>
      <c r="N433" s="67">
        <f t="shared" si="129"/>
        <v>0.51724110561989911</v>
      </c>
      <c r="Q433" s="55">
        <f t="shared" si="110"/>
        <v>15522.589192252482</v>
      </c>
      <c r="R433" s="55">
        <f t="shared" si="130"/>
        <v>24457.593488291066</v>
      </c>
      <c r="S433" s="55">
        <f t="shared" si="131"/>
        <v>18005.175441604642</v>
      </c>
      <c r="T433" s="55">
        <f t="shared" si="132"/>
        <v>24761.874099307723</v>
      </c>
      <c r="U433" s="55">
        <f t="shared" si="133"/>
        <v>51468.22203781471</v>
      </c>
      <c r="V433" s="55">
        <f t="shared" si="134"/>
        <v>825432.08718560694</v>
      </c>
      <c r="W433" s="55">
        <f t="shared" si="135"/>
        <v>222731.6892595588</v>
      </c>
      <c r="X433" s="55">
        <f t="shared" si="136"/>
        <v>17372.280534531343</v>
      </c>
      <c r="Y433" s="55">
        <f t="shared" si="137"/>
        <v>22319.095288992263</v>
      </c>
      <c r="Z433" s="55">
        <f t="shared" si="138"/>
        <v>35570.163218668851</v>
      </c>
      <c r="AC433" s="68">
        <f t="shared" si="111"/>
        <v>38910.093352597549</v>
      </c>
      <c r="AD433" s="68">
        <f t="shared" si="139"/>
        <v>48706.643482300817</v>
      </c>
      <c r="AE433" s="68">
        <f t="shared" si="140"/>
        <v>32441.569271727341</v>
      </c>
      <c r="AF433" s="68">
        <f t="shared" si="141"/>
        <v>76795.571046905665</v>
      </c>
      <c r="AG433" s="68">
        <f t="shared" si="142"/>
        <v>82696.080001294278</v>
      </c>
      <c r="AH433" s="68">
        <f t="shared" si="143"/>
        <v>2419756.3608807777</v>
      </c>
      <c r="AI433" s="68">
        <f t="shared" si="144"/>
        <v>256350.17555524819</v>
      </c>
      <c r="AJ433" s="68">
        <f t="shared" si="145"/>
        <v>21401.272714598126</v>
      </c>
      <c r="AK433" s="68">
        <f t="shared" si="146"/>
        <v>24334.381259723476</v>
      </c>
      <c r="AL433" s="68">
        <f t="shared" si="147"/>
        <v>131352.93303479839</v>
      </c>
      <c r="AO433" s="67">
        <f t="shared" si="148"/>
        <v>-15522.493746287333</v>
      </c>
      <c r="AP433" s="67">
        <f t="shared" si="148"/>
        <v>-24457.368005399891</v>
      </c>
      <c r="AQ433" s="67">
        <f t="shared" si="148"/>
        <v>-18005.007950419738</v>
      </c>
      <c r="AR433" s="67">
        <f t="shared" si="148"/>
        <v>-24761.583934828323</v>
      </c>
      <c r="AS433" s="67">
        <f t="shared" si="148"/>
        <v>-51467.807758628864</v>
      </c>
      <c r="AT433" s="67">
        <f t="shared" si="148"/>
        <v>-825421.75822796614</v>
      </c>
      <c r="AU433" s="67">
        <f t="shared" si="148"/>
        <v>-222730.10573756465</v>
      </c>
      <c r="AV433" s="67">
        <f t="shared" si="148"/>
        <v>-17372.154923865284</v>
      </c>
      <c r="AW433" s="67">
        <f t="shared" si="148"/>
        <v>-22318.941536287643</v>
      </c>
      <c r="AX433" s="67">
        <f t="shared" si="148"/>
        <v>-35569.645977563232</v>
      </c>
      <c r="BA433" s="67">
        <f t="shared" si="108"/>
        <v>38910.188798562696</v>
      </c>
      <c r="BB433" s="67">
        <f t="shared" si="112"/>
        <v>48706.868965191992</v>
      </c>
      <c r="BC433" s="67">
        <f t="shared" si="113"/>
        <v>32441.736762912245</v>
      </c>
      <c r="BD433" s="67">
        <f t="shared" si="114"/>
        <v>76795.861211385069</v>
      </c>
      <c r="BE433" s="67">
        <f t="shared" si="115"/>
        <v>82696.494280480125</v>
      </c>
      <c r="BF433" s="67">
        <f t="shared" si="116"/>
        <v>2419766.6898384187</v>
      </c>
      <c r="BG433" s="67">
        <f t="shared" si="117"/>
        <v>256351.75907724234</v>
      </c>
      <c r="BH433" s="67">
        <f t="shared" si="118"/>
        <v>21401.398325264185</v>
      </c>
      <c r="BI433" s="67">
        <f t="shared" si="119"/>
        <v>24334.535012428096</v>
      </c>
      <c r="BJ433" s="67">
        <f t="shared" si="120"/>
        <v>131353.450275904</v>
      </c>
      <c r="BK433" s="55"/>
    </row>
    <row r="434" spans="4:63">
      <c r="D434" s="52">
        <f t="shared" si="103"/>
        <v>10.25</v>
      </c>
      <c r="E434" s="67">
        <f t="shared" si="109"/>
        <v>9.5554900161071238E-2</v>
      </c>
      <c r="F434" s="67">
        <f t="shared" si="121"/>
        <v>0.22802657909238416</v>
      </c>
      <c r="G434" s="67">
        <f t="shared" si="122"/>
        <v>0.170839091727846</v>
      </c>
      <c r="H434" s="67">
        <f t="shared" si="123"/>
        <v>0.29418525439857446</v>
      </c>
      <c r="I434" s="67">
        <f t="shared" si="124"/>
        <v>0.4191372040980415</v>
      </c>
      <c r="J434" s="67">
        <f t="shared" si="125"/>
        <v>10.610114126158408</v>
      </c>
      <c r="K434" s="67">
        <f t="shared" si="126"/>
        <v>1.6243001326129736</v>
      </c>
      <c r="L434" s="67">
        <f t="shared" si="127"/>
        <v>0.12789946955782566</v>
      </c>
      <c r="M434" s="67">
        <f t="shared" si="128"/>
        <v>0.15706956488384635</v>
      </c>
      <c r="N434" s="67">
        <f t="shared" si="129"/>
        <v>0.52835554265008378</v>
      </c>
      <c r="Q434" s="55">
        <f t="shared" si="110"/>
        <v>15522.775385521054</v>
      </c>
      <c r="R434" s="55">
        <f t="shared" si="130"/>
        <v>24567.875830495304</v>
      </c>
      <c r="S434" s="55">
        <f t="shared" si="131"/>
        <v>18195.60927480266</v>
      </c>
      <c r="T434" s="55">
        <f t="shared" si="132"/>
        <v>24902.455737510147</v>
      </c>
      <c r="U434" s="55">
        <f t="shared" si="133"/>
        <v>51612.672029669629</v>
      </c>
      <c r="V434" s="55">
        <f t="shared" si="134"/>
        <v>843833.55717292719</v>
      </c>
      <c r="W434" s="55">
        <f t="shared" si="135"/>
        <v>225889.34356968859</v>
      </c>
      <c r="X434" s="55">
        <f t="shared" si="136"/>
        <v>17496.414287540407</v>
      </c>
      <c r="Y434" s="55">
        <f t="shared" si="137"/>
        <v>22529.831678874591</v>
      </c>
      <c r="Z434" s="55">
        <f t="shared" si="138"/>
        <v>36296.515230610363</v>
      </c>
      <c r="AC434" s="68">
        <f t="shared" si="111"/>
        <v>38910.351881343064</v>
      </c>
      <c r="AD434" s="68">
        <f t="shared" si="139"/>
        <v>48784.901654826994</v>
      </c>
      <c r="AE434" s="68">
        <f t="shared" si="140"/>
        <v>32695.900870697198</v>
      </c>
      <c r="AF434" s="68">
        <f t="shared" si="141"/>
        <v>76985.137134192686</v>
      </c>
      <c r="AG434" s="68">
        <f t="shared" si="142"/>
        <v>82903.252814104548</v>
      </c>
      <c r="AH434" s="68">
        <f t="shared" si="143"/>
        <v>2450516.0513317026</v>
      </c>
      <c r="AI434" s="68">
        <f t="shared" si="144"/>
        <v>260085.10392874951</v>
      </c>
      <c r="AJ434" s="68">
        <f t="shared" si="145"/>
        <v>21546.464562633882</v>
      </c>
      <c r="AK434" s="68">
        <f t="shared" si="146"/>
        <v>24593.324467753759</v>
      </c>
      <c r="AL434" s="68">
        <f t="shared" si="147"/>
        <v>132207.07053627304</v>
      </c>
      <c r="AO434" s="67">
        <f t="shared" si="148"/>
        <v>-15522.679830620893</v>
      </c>
      <c r="AP434" s="67">
        <f t="shared" si="148"/>
        <v>-24567.64780391621</v>
      </c>
      <c r="AQ434" s="67">
        <f t="shared" si="148"/>
        <v>-18195.438435710934</v>
      </c>
      <c r="AR434" s="67">
        <f t="shared" si="148"/>
        <v>-24902.161552255748</v>
      </c>
      <c r="AS434" s="67">
        <f t="shared" si="148"/>
        <v>-51612.252892465534</v>
      </c>
      <c r="AT434" s="67">
        <f t="shared" si="148"/>
        <v>-843822.94705880107</v>
      </c>
      <c r="AU434" s="67">
        <f t="shared" si="148"/>
        <v>-225887.71926955596</v>
      </c>
      <c r="AV434" s="67">
        <f t="shared" si="148"/>
        <v>-17496.28638807085</v>
      </c>
      <c r="AW434" s="67">
        <f t="shared" si="148"/>
        <v>-22529.674609309706</v>
      </c>
      <c r="AX434" s="67">
        <f t="shared" si="148"/>
        <v>-36295.986875067712</v>
      </c>
      <c r="BA434" s="67">
        <f t="shared" si="108"/>
        <v>38910.447436243223</v>
      </c>
      <c r="BB434" s="67">
        <f t="shared" si="112"/>
        <v>48785.129681406084</v>
      </c>
      <c r="BC434" s="67">
        <f t="shared" si="113"/>
        <v>32696.071709788925</v>
      </c>
      <c r="BD434" s="67">
        <f t="shared" si="114"/>
        <v>76985.431319447089</v>
      </c>
      <c r="BE434" s="67">
        <f t="shared" si="115"/>
        <v>82903.671951308643</v>
      </c>
      <c r="BF434" s="67">
        <f t="shared" si="116"/>
        <v>2450526.6614458286</v>
      </c>
      <c r="BG434" s="67">
        <f t="shared" si="117"/>
        <v>260086.72822888213</v>
      </c>
      <c r="BH434" s="67">
        <f t="shared" si="118"/>
        <v>21546.592462103439</v>
      </c>
      <c r="BI434" s="67">
        <f t="shared" si="119"/>
        <v>24593.481537318643</v>
      </c>
      <c r="BJ434" s="67">
        <f t="shared" si="120"/>
        <v>132207.59889181569</v>
      </c>
      <c r="BK434" s="55"/>
    </row>
    <row r="435" spans="4:63">
      <c r="D435" s="52">
        <f t="shared" si="103"/>
        <v>10.5</v>
      </c>
      <c r="E435" s="67">
        <f t="shared" si="109"/>
        <v>9.5662894792085937E-2</v>
      </c>
      <c r="F435" s="67">
        <f t="shared" si="121"/>
        <v>0.2305483086269329</v>
      </c>
      <c r="G435" s="67">
        <f t="shared" si="122"/>
        <v>0.17415809775075225</v>
      </c>
      <c r="H435" s="67">
        <f t="shared" si="123"/>
        <v>0.29817132006010455</v>
      </c>
      <c r="I435" s="67">
        <f t="shared" si="124"/>
        <v>0.42395328551294348</v>
      </c>
      <c r="J435" s="67">
        <f t="shared" si="125"/>
        <v>10.888843528469582</v>
      </c>
      <c r="K435" s="67">
        <f t="shared" si="126"/>
        <v>1.6647262538483341</v>
      </c>
      <c r="L435" s="67">
        <f t="shared" si="127"/>
        <v>0.13016851496343448</v>
      </c>
      <c r="M435" s="67">
        <f t="shared" si="128"/>
        <v>0.16035779235386616</v>
      </c>
      <c r="N435" s="67">
        <f t="shared" si="129"/>
        <v>0.53937403431600861</v>
      </c>
      <c r="Q435" s="55">
        <f t="shared" si="110"/>
        <v>15522.958375862348</v>
      </c>
      <c r="R435" s="55">
        <f t="shared" si="130"/>
        <v>24675.782127859788</v>
      </c>
      <c r="S435" s="55">
        <f t="shared" si="131"/>
        <v>18380.847163114064</v>
      </c>
      <c r="T435" s="55">
        <f t="shared" si="132"/>
        <v>25039.851687560902</v>
      </c>
      <c r="U435" s="55">
        <f t="shared" si="133"/>
        <v>51754.246024361608</v>
      </c>
      <c r="V435" s="55">
        <f t="shared" si="134"/>
        <v>861535.82338207308</v>
      </c>
      <c r="W435" s="55">
        <f t="shared" si="135"/>
        <v>228950.28677707637</v>
      </c>
      <c r="X435" s="55">
        <f t="shared" si="136"/>
        <v>17617.561917566087</v>
      </c>
      <c r="Y435" s="55">
        <f t="shared" si="137"/>
        <v>22735.042204947422</v>
      </c>
      <c r="Z435" s="55">
        <f t="shared" si="138"/>
        <v>36996.488654116605</v>
      </c>
      <c r="AC435" s="68">
        <f t="shared" si="111"/>
        <v>38910.605964182316</v>
      </c>
      <c r="AD435" s="68">
        <f t="shared" si="139"/>
        <v>48861.692405269765</v>
      </c>
      <c r="AE435" s="68">
        <f t="shared" si="140"/>
        <v>32943.947309682677</v>
      </c>
      <c r="AF435" s="68">
        <f t="shared" si="141"/>
        <v>77170.990771612051</v>
      </c>
      <c r="AG435" s="68">
        <f t="shared" si="142"/>
        <v>83106.361016125098</v>
      </c>
      <c r="AH435" s="68">
        <f t="shared" si="143"/>
        <v>2480375.3178400169</v>
      </c>
      <c r="AI435" s="68">
        <f t="shared" si="144"/>
        <v>263704.28937054146</v>
      </c>
      <c r="AJ435" s="68">
        <f t="shared" si="145"/>
        <v>21688.213446402373</v>
      </c>
      <c r="AK435" s="68">
        <f t="shared" si="146"/>
        <v>24845.186872987029</v>
      </c>
      <c r="AL435" s="68">
        <f t="shared" si="147"/>
        <v>133041.18205606568</v>
      </c>
      <c r="AO435" s="67">
        <f t="shared" si="148"/>
        <v>-15522.862712967557</v>
      </c>
      <c r="AP435" s="67">
        <f t="shared" si="148"/>
        <v>-24675.55157955116</v>
      </c>
      <c r="AQ435" s="67">
        <f t="shared" si="148"/>
        <v>-18380.673005016313</v>
      </c>
      <c r="AR435" s="67">
        <f t="shared" si="148"/>
        <v>-25039.553516240841</v>
      </c>
      <c r="AS435" s="67">
        <f t="shared" si="148"/>
        <v>-51753.822071076094</v>
      </c>
      <c r="AT435" s="67">
        <f t="shared" si="148"/>
        <v>-861524.93453854462</v>
      </c>
      <c r="AU435" s="67">
        <f t="shared" si="148"/>
        <v>-228948.62205082251</v>
      </c>
      <c r="AV435" s="67">
        <f t="shared" si="148"/>
        <v>-17617.431749051124</v>
      </c>
      <c r="AW435" s="67">
        <f t="shared" si="148"/>
        <v>-22734.881847155069</v>
      </c>
      <c r="AX435" s="67">
        <f t="shared" si="148"/>
        <v>-36995.949280082292</v>
      </c>
      <c r="BA435" s="67">
        <f t="shared" si="108"/>
        <v>38910.701627077106</v>
      </c>
      <c r="BB435" s="67">
        <f t="shared" si="112"/>
        <v>48861.922953578389</v>
      </c>
      <c r="BC435" s="67">
        <f t="shared" si="113"/>
        <v>32944.121467780431</v>
      </c>
      <c r="BD435" s="67">
        <f t="shared" si="114"/>
        <v>77171.288942932108</v>
      </c>
      <c r="BE435" s="67">
        <f t="shared" si="115"/>
        <v>83106.784969410612</v>
      </c>
      <c r="BF435" s="67">
        <f t="shared" si="116"/>
        <v>2480386.2066835454</v>
      </c>
      <c r="BG435" s="67">
        <f t="shared" si="117"/>
        <v>263705.95409679529</v>
      </c>
      <c r="BH435" s="67">
        <f t="shared" si="118"/>
        <v>21688.343614917336</v>
      </c>
      <c r="BI435" s="67">
        <f t="shared" si="119"/>
        <v>24845.347230779382</v>
      </c>
      <c r="BJ435" s="67">
        <f t="shared" si="120"/>
        <v>133041.72143010001</v>
      </c>
      <c r="BK435" s="55"/>
    </row>
    <row r="436" spans="4:63">
      <c r="D436" s="52">
        <f t="shared" si="103"/>
        <v>10.75</v>
      </c>
      <c r="E436" s="67">
        <f t="shared" si="109"/>
        <v>9.5769024896056626E-2</v>
      </c>
      <c r="F436" s="67">
        <f t="shared" si="121"/>
        <v>0.23302650050714971</v>
      </c>
      <c r="G436" s="67">
        <f t="shared" si="122"/>
        <v>0.177419801142678</v>
      </c>
      <c r="H436" s="67">
        <f t="shared" si="123"/>
        <v>0.30208856630760217</v>
      </c>
      <c r="I436" s="67">
        <f t="shared" si="124"/>
        <v>0.42868621729383288</v>
      </c>
      <c r="J436" s="67">
        <f t="shared" si="125"/>
        <v>11.162760668322111</v>
      </c>
      <c r="K436" s="67">
        <f t="shared" si="126"/>
        <v>1.7044544181980681</v>
      </c>
      <c r="L436" s="67">
        <f t="shared" si="127"/>
        <v>0.13239838530558809</v>
      </c>
      <c r="M436" s="67">
        <f t="shared" si="128"/>
        <v>0.16358924858454682</v>
      </c>
      <c r="N436" s="67">
        <f t="shared" si="129"/>
        <v>0.55020229174989621</v>
      </c>
      <c r="Q436" s="55">
        <f t="shared" si="110"/>
        <v>15523.135100046195</v>
      </c>
      <c r="R436" s="55">
        <f t="shared" si="130"/>
        <v>24779.548548476509</v>
      </c>
      <c r="S436" s="55">
        <f t="shared" si="131"/>
        <v>18557.988978683814</v>
      </c>
      <c r="T436" s="55">
        <f t="shared" si="132"/>
        <v>25171.832438939469</v>
      </c>
      <c r="U436" s="55">
        <f t="shared" si="133"/>
        <v>51890.607019985</v>
      </c>
      <c r="V436" s="55">
        <f t="shared" si="134"/>
        <v>878293.48954429082</v>
      </c>
      <c r="W436" s="55">
        <f t="shared" si="135"/>
        <v>231868.09420414318</v>
      </c>
      <c r="X436" s="55">
        <f t="shared" si="136"/>
        <v>17733.776845517426</v>
      </c>
      <c r="Y436" s="55">
        <f t="shared" si="137"/>
        <v>22931.484868020638</v>
      </c>
      <c r="Z436" s="55">
        <f t="shared" si="138"/>
        <v>37660.152978242892</v>
      </c>
      <c r="AC436" s="68">
        <f t="shared" si="111"/>
        <v>38910.851347704491</v>
      </c>
      <c r="AD436" s="68">
        <f t="shared" si="139"/>
        <v>48935.740077002134</v>
      </c>
      <c r="AE436" s="68">
        <f t="shared" si="140"/>
        <v>33181.742572104886</v>
      </c>
      <c r="AF436" s="68">
        <f t="shared" si="141"/>
        <v>77350.058390903388</v>
      </c>
      <c r="AG436" s="68">
        <f t="shared" si="142"/>
        <v>83302.046353929632</v>
      </c>
      <c r="AH436" s="68">
        <f t="shared" si="143"/>
        <v>2508875.1376228933</v>
      </c>
      <c r="AI436" s="68">
        <f t="shared" si="144"/>
        <v>267153.04611363437</v>
      </c>
      <c r="AJ436" s="68">
        <f t="shared" si="145"/>
        <v>21824.236084478085</v>
      </c>
      <c r="AK436" s="68">
        <f t="shared" si="146"/>
        <v>25086.02733621365</v>
      </c>
      <c r="AL436" s="68">
        <f t="shared" si="147"/>
        <v>133841.80606359127</v>
      </c>
      <c r="AO436" s="67">
        <f t="shared" si="148"/>
        <v>-15523.039331021298</v>
      </c>
      <c r="AP436" s="67">
        <f t="shared" si="148"/>
        <v>-24779.315521976001</v>
      </c>
      <c r="AQ436" s="67">
        <f t="shared" si="148"/>
        <v>-18557.811558882669</v>
      </c>
      <c r="AR436" s="67">
        <f t="shared" si="148"/>
        <v>-25171.530350373163</v>
      </c>
      <c r="AS436" s="67">
        <f t="shared" si="148"/>
        <v>-51890.178333767704</v>
      </c>
      <c r="AT436" s="67">
        <f t="shared" si="148"/>
        <v>-878282.3267836225</v>
      </c>
      <c r="AU436" s="67">
        <f t="shared" si="148"/>
        <v>-231866.389749725</v>
      </c>
      <c r="AV436" s="67">
        <f t="shared" si="148"/>
        <v>-17733.644447132119</v>
      </c>
      <c r="AW436" s="67">
        <f t="shared" si="148"/>
        <v>-22931.321278772055</v>
      </c>
      <c r="AX436" s="67">
        <f t="shared" si="148"/>
        <v>-37659.602775951142</v>
      </c>
      <c r="BA436" s="67">
        <f t="shared" si="108"/>
        <v>38910.947116729389</v>
      </c>
      <c r="BB436" s="67">
        <f t="shared" si="112"/>
        <v>48935.973103502642</v>
      </c>
      <c r="BC436" s="67">
        <f t="shared" si="113"/>
        <v>33181.919991906027</v>
      </c>
      <c r="BD436" s="67">
        <f t="shared" si="114"/>
        <v>77350.360479469702</v>
      </c>
      <c r="BE436" s="67">
        <f t="shared" si="115"/>
        <v>83302.475040146921</v>
      </c>
      <c r="BF436" s="67">
        <f t="shared" si="116"/>
        <v>2508886.3003835618</v>
      </c>
      <c r="BG436" s="67">
        <f t="shared" si="117"/>
        <v>267154.75056805258</v>
      </c>
      <c r="BH436" s="67">
        <f t="shared" si="118"/>
        <v>21824.368482863392</v>
      </c>
      <c r="BI436" s="67">
        <f t="shared" si="119"/>
        <v>25086.190925462233</v>
      </c>
      <c r="BJ436" s="67">
        <f t="shared" si="120"/>
        <v>133842.35626588302</v>
      </c>
      <c r="BK436" s="55"/>
    </row>
    <row r="437" spans="4:63">
      <c r="D437" s="52">
        <f t="shared" si="103"/>
        <v>11</v>
      </c>
      <c r="E437" s="67">
        <f t="shared" si="109"/>
        <v>9.5873322664038238E-2</v>
      </c>
      <c r="F437" s="67">
        <f t="shared" si="121"/>
        <v>0.23546190641053164</v>
      </c>
      <c r="G437" s="67">
        <f t="shared" si="122"/>
        <v>0.18062519123340892</v>
      </c>
      <c r="H437" s="67">
        <f t="shared" si="123"/>
        <v>0.30593818130808459</v>
      </c>
      <c r="I437" s="67">
        <f t="shared" si="124"/>
        <v>0.43333743501894034</v>
      </c>
      <c r="J437" s="67">
        <f t="shared" si="125"/>
        <v>11.431948629415734</v>
      </c>
      <c r="K437" s="67">
        <f t="shared" si="126"/>
        <v>1.7434966758861226</v>
      </c>
      <c r="L437" s="67">
        <f t="shared" si="127"/>
        <v>0.13458975694166253</v>
      </c>
      <c r="M437" s="67">
        <f t="shared" si="128"/>
        <v>0.16676491373119859</v>
      </c>
      <c r="N437" s="67">
        <f t="shared" si="129"/>
        <v>0.56084359934530403</v>
      </c>
      <c r="Q437" s="55">
        <f t="shared" si="110"/>
        <v>15523.305772713016</v>
      </c>
      <c r="R437" s="55">
        <f t="shared" si="130"/>
        <v>24879.352030929113</v>
      </c>
      <c r="S437" s="55">
        <f t="shared" si="131"/>
        <v>18727.476442154002</v>
      </c>
      <c r="T437" s="55">
        <f t="shared" si="132"/>
        <v>25298.641664337571</v>
      </c>
      <c r="U437" s="55">
        <f t="shared" si="133"/>
        <v>52021.960830508564</v>
      </c>
      <c r="V437" s="55">
        <f t="shared" si="134"/>
        <v>894179.44771052198</v>
      </c>
      <c r="W437" s="55">
        <f t="shared" si="135"/>
        <v>234651.58188311633</v>
      </c>
      <c r="X437" s="55">
        <f t="shared" si="136"/>
        <v>17845.295113650576</v>
      </c>
      <c r="Y437" s="55">
        <f t="shared" si="137"/>
        <v>23119.618572227937</v>
      </c>
      <c r="Z437" s="55">
        <f t="shared" si="138"/>
        <v>38290.181313044828</v>
      </c>
      <c r="AC437" s="68">
        <f t="shared" si="111"/>
        <v>38911.088329809885</v>
      </c>
      <c r="AD437" s="68">
        <f t="shared" si="139"/>
        <v>49007.146751815366</v>
      </c>
      <c r="AE437" s="68">
        <f t="shared" si="140"/>
        <v>33409.791085909426</v>
      </c>
      <c r="AF437" s="68">
        <f t="shared" si="141"/>
        <v>77522.603555989554</v>
      </c>
      <c r="AG437" s="68">
        <f t="shared" si="142"/>
        <v>83490.597643386209</v>
      </c>
      <c r="AH437" s="68">
        <f t="shared" si="143"/>
        <v>2536095.3580771321</v>
      </c>
      <c r="AI437" s="68">
        <f t="shared" si="144"/>
        <v>270442.00144930108</v>
      </c>
      <c r="AJ437" s="68">
        <f t="shared" si="145"/>
        <v>21954.802462262815</v>
      </c>
      <c r="AK437" s="68">
        <f t="shared" si="146"/>
        <v>25316.44860281203</v>
      </c>
      <c r="AL437" s="68">
        <f t="shared" si="147"/>
        <v>134610.50309821204</v>
      </c>
      <c r="AO437" s="67">
        <f t="shared" si="148"/>
        <v>-15523.209899390353</v>
      </c>
      <c r="AP437" s="67">
        <f t="shared" si="148"/>
        <v>-24879.116569022703</v>
      </c>
      <c r="AQ437" s="67">
        <f t="shared" si="148"/>
        <v>-18727.295816962767</v>
      </c>
      <c r="AR437" s="67">
        <f t="shared" si="148"/>
        <v>-25298.335726156263</v>
      </c>
      <c r="AS437" s="67">
        <f t="shared" si="148"/>
        <v>-52021.527493073547</v>
      </c>
      <c r="AT437" s="67">
        <f t="shared" si="148"/>
        <v>-894168.01576189254</v>
      </c>
      <c r="AU437" s="67">
        <f t="shared" si="148"/>
        <v>-234649.83838644045</v>
      </c>
      <c r="AV437" s="67">
        <f t="shared" si="148"/>
        <v>-17845.160523893635</v>
      </c>
      <c r="AW437" s="67">
        <f t="shared" si="148"/>
        <v>-23119.451807314206</v>
      </c>
      <c r="AX437" s="67">
        <f t="shared" si="148"/>
        <v>-38289.620469445486</v>
      </c>
      <c r="BA437" s="67">
        <f t="shared" si="108"/>
        <v>38911.18420313255</v>
      </c>
      <c r="BB437" s="67">
        <f t="shared" si="112"/>
        <v>49007.382213721779</v>
      </c>
      <c r="BC437" s="67">
        <f t="shared" si="113"/>
        <v>33409.971711100661</v>
      </c>
      <c r="BD437" s="67">
        <f t="shared" si="114"/>
        <v>77522.909494170861</v>
      </c>
      <c r="BE437" s="67">
        <f t="shared" si="115"/>
        <v>83491.030980821233</v>
      </c>
      <c r="BF437" s="67">
        <f t="shared" si="116"/>
        <v>2536106.7900257614</v>
      </c>
      <c r="BG437" s="67">
        <f t="shared" si="117"/>
        <v>270443.74494597694</v>
      </c>
      <c r="BH437" s="67">
        <f t="shared" si="118"/>
        <v>21954.937052019755</v>
      </c>
      <c r="BI437" s="67">
        <f t="shared" si="119"/>
        <v>25316.615367725761</v>
      </c>
      <c r="BJ437" s="67">
        <f t="shared" si="120"/>
        <v>134611.06394181139</v>
      </c>
      <c r="BK437" s="55"/>
    </row>
    <row r="438" spans="4:63">
      <c r="D438" s="52">
        <f t="shared" si="103"/>
        <v>12</v>
      </c>
      <c r="E438" s="67">
        <f t="shared" si="109"/>
        <v>9.6272966390557269E-2</v>
      </c>
      <c r="F438" s="67">
        <f t="shared" si="121"/>
        <v>0.24479379058839446</v>
      </c>
      <c r="G438" s="67">
        <f t="shared" si="122"/>
        <v>0.1929074678880037</v>
      </c>
      <c r="H438" s="67">
        <f t="shared" si="123"/>
        <v>0.32068897141825847</v>
      </c>
      <c r="I438" s="67">
        <f t="shared" si="124"/>
        <v>0.45115977216465059</v>
      </c>
      <c r="J438" s="67">
        <f t="shared" si="125"/>
        <v>12.463411545520357</v>
      </c>
      <c r="K438" s="67">
        <f t="shared" si="126"/>
        <v>1.893097129051347</v>
      </c>
      <c r="L438" s="67">
        <f t="shared" si="127"/>
        <v>0.14298656105144278</v>
      </c>
      <c r="M438" s="67">
        <f t="shared" si="128"/>
        <v>0.17893329161641167</v>
      </c>
      <c r="N438" s="67">
        <f t="shared" si="129"/>
        <v>0.60161850665888961</v>
      </c>
      <c r="Q438" s="55">
        <f t="shared" si="110"/>
        <v>15525.811434842719</v>
      </c>
      <c r="R438" s="55">
        <f t="shared" si="130"/>
        <v>26301.138327820787</v>
      </c>
      <c r="S438" s="55">
        <f t="shared" si="131"/>
        <v>21059.496194089304</v>
      </c>
      <c r="T438" s="55">
        <f t="shared" si="132"/>
        <v>27092.253200704446</v>
      </c>
      <c r="U438" s="55">
        <f t="shared" si="133"/>
        <v>53913.714070122951</v>
      </c>
      <c r="V438" s="55">
        <f t="shared" si="134"/>
        <v>1101351.2246270289</v>
      </c>
      <c r="W438" s="55">
        <f t="shared" si="135"/>
        <v>272263.06021123572</v>
      </c>
      <c r="X438" s="55">
        <f t="shared" si="136"/>
        <v>19409.018864694706</v>
      </c>
      <c r="Y438" s="55">
        <f t="shared" si="137"/>
        <v>25723.944193290208</v>
      </c>
      <c r="Z438" s="55">
        <f t="shared" si="138"/>
        <v>46569.32190358136</v>
      </c>
      <c r="AC438" s="68">
        <f t="shared" si="111"/>
        <v>38914.567621068294</v>
      </c>
      <c r="AD438" s="68">
        <f t="shared" si="139"/>
        <v>50043.836704378438</v>
      </c>
      <c r="AE438" s="68">
        <f t="shared" si="140"/>
        <v>36594.835488380515</v>
      </c>
      <c r="AF438" s="68">
        <f t="shared" si="141"/>
        <v>80013.148582021255</v>
      </c>
      <c r="AG438" s="68">
        <f t="shared" si="142"/>
        <v>86211.513588173184</v>
      </c>
      <c r="AH438" s="68">
        <f t="shared" si="143"/>
        <v>2906550.92821651</v>
      </c>
      <c r="AI438" s="68">
        <f t="shared" si="144"/>
        <v>314800.16869063413</v>
      </c>
      <c r="AJ438" s="68">
        <f t="shared" si="145"/>
        <v>23789.467746095703</v>
      </c>
      <c r="AK438" s="68">
        <f t="shared" si="146"/>
        <v>28485.797112707594</v>
      </c>
      <c r="AL438" s="68">
        <f t="shared" si="147"/>
        <v>145429.76984750901</v>
      </c>
      <c r="AO438" s="67">
        <f t="shared" si="148"/>
        <v>-15525.715161876329</v>
      </c>
      <c r="AP438" s="67">
        <f t="shared" si="148"/>
        <v>-26300.893534030198</v>
      </c>
      <c r="AQ438" s="67">
        <f t="shared" si="148"/>
        <v>-21059.303286621416</v>
      </c>
      <c r="AR438" s="67">
        <f t="shared" si="148"/>
        <v>-27091.93251173303</v>
      </c>
      <c r="AS438" s="67">
        <f t="shared" si="148"/>
        <v>-53913.262910350786</v>
      </c>
      <c r="AT438" s="67">
        <f t="shared" si="148"/>
        <v>-1101338.7612154833</v>
      </c>
      <c r="AU438" s="67">
        <f t="shared" si="148"/>
        <v>-272261.16711410665</v>
      </c>
      <c r="AV438" s="67">
        <f t="shared" si="148"/>
        <v>-19408.875878133655</v>
      </c>
      <c r="AW438" s="67">
        <f t="shared" si="148"/>
        <v>-25723.765259998592</v>
      </c>
      <c r="AX438" s="67">
        <f t="shared" si="148"/>
        <v>-46568.720285074698</v>
      </c>
      <c r="BA438" s="67">
        <f t="shared" si="108"/>
        <v>38914.663894034682</v>
      </c>
      <c r="BB438" s="67">
        <f t="shared" si="112"/>
        <v>50044.081498169027</v>
      </c>
      <c r="BC438" s="67">
        <f t="shared" si="113"/>
        <v>36595.0283958484</v>
      </c>
      <c r="BD438" s="67">
        <f t="shared" si="114"/>
        <v>80013.469270992675</v>
      </c>
      <c r="BE438" s="67">
        <f t="shared" si="115"/>
        <v>86211.964747945342</v>
      </c>
      <c r="BF438" s="67">
        <f t="shared" si="116"/>
        <v>2906563.3916280554</v>
      </c>
      <c r="BG438" s="67">
        <f t="shared" si="117"/>
        <v>314802.0617877632</v>
      </c>
      <c r="BH438" s="67">
        <f t="shared" si="118"/>
        <v>23789.610732656754</v>
      </c>
      <c r="BI438" s="67">
        <f t="shared" si="119"/>
        <v>28485.97604599921</v>
      </c>
      <c r="BJ438" s="67">
        <f t="shared" si="120"/>
        <v>145430.37146601567</v>
      </c>
      <c r="BK438" s="55"/>
    </row>
    <row r="439" spans="4:63">
      <c r="D439" s="52">
        <f t="shared" si="103"/>
        <v>13</v>
      </c>
      <c r="E439" s="67">
        <f t="shared" si="109"/>
        <v>9.6645717289008656E-2</v>
      </c>
      <c r="F439" s="67">
        <f t="shared" si="121"/>
        <v>0.25349771355958878</v>
      </c>
      <c r="G439" s="67">
        <f t="shared" si="122"/>
        <v>0.20436324550749987</v>
      </c>
      <c r="H439" s="67">
        <f t="shared" si="123"/>
        <v>0.33444715127091629</v>
      </c>
      <c r="I439" s="67">
        <f t="shared" si="124"/>
        <v>0.46778280849110915</v>
      </c>
      <c r="J439" s="67">
        <f t="shared" si="125"/>
        <v>13.425465252821535</v>
      </c>
      <c r="K439" s="67">
        <f t="shared" si="126"/>
        <v>2.0326306676152699</v>
      </c>
      <c r="L439" s="67">
        <f t="shared" si="127"/>
        <v>0.15081832736816461</v>
      </c>
      <c r="M439" s="67">
        <f t="shared" si="128"/>
        <v>0.19028283494320589</v>
      </c>
      <c r="N439" s="67">
        <f t="shared" si="129"/>
        <v>0.63964958866234389</v>
      </c>
      <c r="Q439" s="55">
        <f t="shared" si="110"/>
        <v>15527.990892217891</v>
      </c>
      <c r="R439" s="55">
        <f t="shared" si="130"/>
        <v>27478.241088561757</v>
      </c>
      <c r="S439" s="55">
        <f t="shared" si="131"/>
        <v>22895.835605033597</v>
      </c>
      <c r="T439" s="55">
        <f t="shared" si="132"/>
        <v>28561.125588709219</v>
      </c>
      <c r="U439" s="55">
        <f t="shared" si="133"/>
        <v>55507.017561341105</v>
      </c>
      <c r="V439" s="55">
        <f t="shared" si="134"/>
        <v>1254043.3783506278</v>
      </c>
      <c r="W439" s="55">
        <f t="shared" si="135"/>
        <v>301186.59335413243</v>
      </c>
      <c r="X439" s="55">
        <f t="shared" si="136"/>
        <v>20673.388912289651</v>
      </c>
      <c r="Y439" s="55">
        <f t="shared" si="137"/>
        <v>27791.76422211391</v>
      </c>
      <c r="Z439" s="55">
        <f t="shared" si="138"/>
        <v>52724.690705252455</v>
      </c>
      <c r="AC439" s="68">
        <f t="shared" si="111"/>
        <v>38917.594157322485</v>
      </c>
      <c r="AD439" s="68">
        <f t="shared" si="139"/>
        <v>50928.53768850684</v>
      </c>
      <c r="AE439" s="68">
        <f t="shared" si="140"/>
        <v>39155.479406427781</v>
      </c>
      <c r="AF439" s="68">
        <f t="shared" si="141"/>
        <v>82118.368545981051</v>
      </c>
      <c r="AG439" s="68">
        <f t="shared" si="142"/>
        <v>88510.550882698662</v>
      </c>
      <c r="AH439" s="68">
        <f t="shared" si="143"/>
        <v>3194068.0653026006</v>
      </c>
      <c r="AI439" s="68">
        <f t="shared" si="144"/>
        <v>348831.09469674272</v>
      </c>
      <c r="AJ439" s="68">
        <f t="shared" si="145"/>
        <v>25277.444729845247</v>
      </c>
      <c r="AK439" s="68">
        <f t="shared" si="146"/>
        <v>30980.346045707269</v>
      </c>
      <c r="AL439" s="68">
        <f t="shared" si="147"/>
        <v>154225.81288186452</v>
      </c>
      <c r="AO439" s="67">
        <f t="shared" si="148"/>
        <v>-15527.894246500602</v>
      </c>
      <c r="AP439" s="67">
        <f t="shared" si="148"/>
        <v>-27477.987590848199</v>
      </c>
      <c r="AQ439" s="67">
        <f t="shared" si="148"/>
        <v>-22895.631241788091</v>
      </c>
      <c r="AR439" s="67">
        <f t="shared" si="148"/>
        <v>-28560.791141557947</v>
      </c>
      <c r="AS439" s="67">
        <f t="shared" si="148"/>
        <v>-55506.549778532615</v>
      </c>
      <c r="AT439" s="67">
        <f t="shared" si="148"/>
        <v>-1254029.9528853751</v>
      </c>
      <c r="AU439" s="67">
        <f t="shared" si="148"/>
        <v>-301184.56072346482</v>
      </c>
      <c r="AV439" s="67">
        <f t="shared" si="148"/>
        <v>-20673.238093962282</v>
      </c>
      <c r="AW439" s="67">
        <f t="shared" si="148"/>
        <v>-27791.573939278966</v>
      </c>
      <c r="AX439" s="67">
        <f t="shared" si="148"/>
        <v>-52724.051055663789</v>
      </c>
      <c r="BA439" s="67">
        <f t="shared" si="108"/>
        <v>38917.690803039775</v>
      </c>
      <c r="BB439" s="67">
        <f t="shared" si="112"/>
        <v>50928.791186220398</v>
      </c>
      <c r="BC439" s="67">
        <f t="shared" si="113"/>
        <v>39155.683769673291</v>
      </c>
      <c r="BD439" s="67">
        <f t="shared" si="114"/>
        <v>82118.70299313232</v>
      </c>
      <c r="BE439" s="67">
        <f t="shared" si="115"/>
        <v>88511.018665507159</v>
      </c>
      <c r="BF439" s="67">
        <f t="shared" si="116"/>
        <v>3194081.4907678533</v>
      </c>
      <c r="BG439" s="67">
        <f t="shared" si="117"/>
        <v>348833.12732741033</v>
      </c>
      <c r="BH439" s="67">
        <f t="shared" si="118"/>
        <v>25277.595548172616</v>
      </c>
      <c r="BI439" s="67">
        <f t="shared" si="119"/>
        <v>30980.536328542214</v>
      </c>
      <c r="BJ439" s="67">
        <f t="shared" si="120"/>
        <v>154226.45253145319</v>
      </c>
      <c r="BK439" s="55"/>
    </row>
    <row r="440" spans="4:63">
      <c r="D440" s="52">
        <f t="shared" si="103"/>
        <v>14</v>
      </c>
      <c r="E440" s="67">
        <f t="shared" si="109"/>
        <v>9.6993385031741763E-2</v>
      </c>
      <c r="F440" s="67">
        <f t="shared" si="121"/>
        <v>0.26161593209344058</v>
      </c>
      <c r="G440" s="67">
        <f t="shared" si="122"/>
        <v>0.21504814086997773</v>
      </c>
      <c r="H440" s="67">
        <f t="shared" si="123"/>
        <v>0.34727951560152426</v>
      </c>
      <c r="I440" s="67">
        <f t="shared" si="124"/>
        <v>0.48328724735631551</v>
      </c>
      <c r="J440" s="67">
        <f t="shared" si="125"/>
        <v>14.322780436218842</v>
      </c>
      <c r="K440" s="67">
        <f t="shared" si="126"/>
        <v>2.162774714456269</v>
      </c>
      <c r="L440" s="67">
        <f t="shared" si="127"/>
        <v>0.15812307841842388</v>
      </c>
      <c r="M440" s="67">
        <f t="shared" si="128"/>
        <v>0.20086864473165028</v>
      </c>
      <c r="N440" s="67">
        <f t="shared" si="129"/>
        <v>0.67512148286506979</v>
      </c>
      <c r="Q440" s="55">
        <f t="shared" si="110"/>
        <v>15529.886649743081</v>
      </c>
      <c r="R440" s="55">
        <f t="shared" si="130"/>
        <v>28462.687079649637</v>
      </c>
      <c r="S440" s="55">
        <f t="shared" si="131"/>
        <v>24381.109372984902</v>
      </c>
      <c r="T440" s="55">
        <f t="shared" si="132"/>
        <v>29780.091377498124</v>
      </c>
      <c r="U440" s="55">
        <f t="shared" si="133"/>
        <v>56856.797729349804</v>
      </c>
      <c r="V440" s="55">
        <f t="shared" si="134"/>
        <v>1373135.2686741836</v>
      </c>
      <c r="W440" s="55">
        <f t="shared" si="135"/>
        <v>324256.72528428485</v>
      </c>
      <c r="X440" s="55">
        <f t="shared" si="136"/>
        <v>21713.519007772302</v>
      </c>
      <c r="Y440" s="55">
        <f t="shared" si="137"/>
        <v>29472.884600137841</v>
      </c>
      <c r="Z440" s="55">
        <f t="shared" si="138"/>
        <v>57546.462179090275</v>
      </c>
      <c r="AC440" s="68">
        <f t="shared" si="111"/>
        <v>38920.22688356039</v>
      </c>
      <c r="AD440" s="68">
        <f t="shared" si="139"/>
        <v>51685.862466985185</v>
      </c>
      <c r="AE440" s="68">
        <f t="shared" si="140"/>
        <v>41254.021400864534</v>
      </c>
      <c r="AF440" s="68">
        <f t="shared" si="141"/>
        <v>83906.841129351698</v>
      </c>
      <c r="AG440" s="68">
        <f t="shared" si="142"/>
        <v>90463.073769268376</v>
      </c>
      <c r="AH440" s="68">
        <f t="shared" si="143"/>
        <v>3424614.024339173</v>
      </c>
      <c r="AI440" s="68">
        <f t="shared" si="144"/>
        <v>375938.74590173125</v>
      </c>
      <c r="AJ440" s="68">
        <f t="shared" si="145"/>
        <v>26504.041539414917</v>
      </c>
      <c r="AK440" s="68">
        <f t="shared" si="146"/>
        <v>32997.430375903372</v>
      </c>
      <c r="AL440" s="68">
        <f t="shared" si="147"/>
        <v>161488.65547317045</v>
      </c>
      <c r="AO440" s="67">
        <f t="shared" si="148"/>
        <v>-15529.789656358049</v>
      </c>
      <c r="AP440" s="67">
        <f t="shared" si="148"/>
        <v>-28462.425463717544</v>
      </c>
      <c r="AQ440" s="67">
        <f t="shared" si="148"/>
        <v>-24380.89432484403</v>
      </c>
      <c r="AR440" s="67">
        <f t="shared" si="148"/>
        <v>-29779.744097982522</v>
      </c>
      <c r="AS440" s="67">
        <f t="shared" si="148"/>
        <v>-56856.314442102448</v>
      </c>
      <c r="AT440" s="67">
        <f t="shared" si="148"/>
        <v>-1373120.9458937475</v>
      </c>
      <c r="AU440" s="67">
        <f t="shared" si="148"/>
        <v>-324254.56250957039</v>
      </c>
      <c r="AV440" s="67">
        <f t="shared" si="148"/>
        <v>-21713.360884693884</v>
      </c>
      <c r="AW440" s="67">
        <f t="shared" si="148"/>
        <v>-29472.683731493107</v>
      </c>
      <c r="AX440" s="67">
        <f t="shared" si="148"/>
        <v>-57545.787057607413</v>
      </c>
      <c r="BA440" s="67">
        <f t="shared" si="108"/>
        <v>38920.323876945418</v>
      </c>
      <c r="BB440" s="67">
        <f t="shared" si="112"/>
        <v>51686.124082917282</v>
      </c>
      <c r="BC440" s="67">
        <f t="shared" si="113"/>
        <v>41254.236449005402</v>
      </c>
      <c r="BD440" s="67">
        <f t="shared" si="114"/>
        <v>83907.188408867296</v>
      </c>
      <c r="BE440" s="67">
        <f t="shared" si="115"/>
        <v>90463.55705651574</v>
      </c>
      <c r="BF440" s="67">
        <f t="shared" si="116"/>
        <v>3424628.3471196094</v>
      </c>
      <c r="BG440" s="67">
        <f t="shared" si="117"/>
        <v>375940.90867644572</v>
      </c>
      <c r="BH440" s="67">
        <f t="shared" si="118"/>
        <v>26504.199662493334</v>
      </c>
      <c r="BI440" s="67">
        <f t="shared" si="119"/>
        <v>32997.631244548102</v>
      </c>
      <c r="BJ440" s="67">
        <f t="shared" si="120"/>
        <v>161489.33059465332</v>
      </c>
      <c r="BK440" s="55"/>
    </row>
    <row r="441" spans="4:63">
      <c r="D441" s="52">
        <f t="shared" si="103"/>
        <v>15</v>
      </c>
      <c r="E441" s="67">
        <f t="shared" si="109"/>
        <v>9.7317657514623249E-2</v>
      </c>
      <c r="F441" s="67">
        <f t="shared" si="121"/>
        <v>0.2691878594164982</v>
      </c>
      <c r="G441" s="67">
        <f t="shared" si="122"/>
        <v>0.22501402818894978</v>
      </c>
      <c r="H441" s="67">
        <f t="shared" si="123"/>
        <v>0.35924836439380464</v>
      </c>
      <c r="I441" s="67">
        <f t="shared" si="124"/>
        <v>0.49774836142741341</v>
      </c>
      <c r="J441" s="67">
        <f t="shared" si="125"/>
        <v>15.159713480855276</v>
      </c>
      <c r="K441" s="67">
        <f t="shared" si="126"/>
        <v>2.2841611073082846</v>
      </c>
      <c r="L441" s="67">
        <f t="shared" si="127"/>
        <v>0.16493627811672626</v>
      </c>
      <c r="M441" s="67">
        <f t="shared" si="128"/>
        <v>0.21074211414363742</v>
      </c>
      <c r="N441" s="67">
        <f t="shared" si="129"/>
        <v>0.70820640214806818</v>
      </c>
      <c r="Q441" s="55">
        <f t="shared" si="110"/>
        <v>15531.535664801069</v>
      </c>
      <c r="R441" s="55">
        <f t="shared" si="130"/>
        <v>29292.202008406606</v>
      </c>
      <c r="S441" s="55">
        <f t="shared" si="131"/>
        <v>25603.228030097525</v>
      </c>
      <c r="T441" s="55">
        <f t="shared" si="132"/>
        <v>30801.310827575056</v>
      </c>
      <c r="U441" s="55">
        <f t="shared" si="133"/>
        <v>58005.489364313718</v>
      </c>
      <c r="V441" s="55">
        <f t="shared" si="134"/>
        <v>1468906.0018429395</v>
      </c>
      <c r="W441" s="55">
        <f t="shared" si="135"/>
        <v>343066.90436520806</v>
      </c>
      <c r="X441" s="55">
        <f t="shared" si="136"/>
        <v>22579.435764624312</v>
      </c>
      <c r="Y441" s="55">
        <f t="shared" si="137"/>
        <v>30860.968605500628</v>
      </c>
      <c r="Z441" s="55">
        <f t="shared" si="138"/>
        <v>61434.083714403903</v>
      </c>
      <c r="AC441" s="68">
        <f t="shared" si="111"/>
        <v>38922.517063642386</v>
      </c>
      <c r="AD441" s="68">
        <f t="shared" si="139"/>
        <v>52335.779873795778</v>
      </c>
      <c r="AE441" s="68">
        <f t="shared" si="140"/>
        <v>42996.407147340287</v>
      </c>
      <c r="AF441" s="68">
        <f t="shared" si="141"/>
        <v>85432.264725483328</v>
      </c>
      <c r="AG441" s="68">
        <f t="shared" si="142"/>
        <v>92128.007699113761</v>
      </c>
      <c r="AH441" s="68">
        <f t="shared" si="143"/>
        <v>3613230.9820310823</v>
      </c>
      <c r="AI441" s="68">
        <f t="shared" si="144"/>
        <v>398022.0690036749</v>
      </c>
      <c r="AJ441" s="68">
        <f t="shared" si="145"/>
        <v>27526.69121056348</v>
      </c>
      <c r="AK441" s="68">
        <f t="shared" si="146"/>
        <v>34656.82424741819</v>
      </c>
      <c r="AL441" s="68">
        <f t="shared" si="147"/>
        <v>167551.05015061059</v>
      </c>
      <c r="AO441" s="67">
        <f t="shared" si="148"/>
        <v>-15531.438347143554</v>
      </c>
      <c r="AP441" s="67">
        <f t="shared" si="148"/>
        <v>-29291.93282054719</v>
      </c>
      <c r="AQ441" s="67">
        <f t="shared" si="148"/>
        <v>-25603.003016069335</v>
      </c>
      <c r="AR441" s="67">
        <f t="shared" si="148"/>
        <v>-30800.951579210661</v>
      </c>
      <c r="AS441" s="67">
        <f t="shared" si="148"/>
        <v>-58004.991615952291</v>
      </c>
      <c r="AT441" s="67">
        <f t="shared" si="148"/>
        <v>-1468890.8421294587</v>
      </c>
      <c r="AU441" s="67">
        <f t="shared" si="148"/>
        <v>-343064.62020410073</v>
      </c>
      <c r="AV441" s="67">
        <f t="shared" si="148"/>
        <v>-22579.270828346194</v>
      </c>
      <c r="AW441" s="67">
        <f t="shared" si="148"/>
        <v>-30860.757863386483</v>
      </c>
      <c r="AX441" s="67">
        <f t="shared" si="148"/>
        <v>-61433.375508001758</v>
      </c>
      <c r="BA441" s="67">
        <f t="shared" si="108"/>
        <v>38922.6143812999</v>
      </c>
      <c r="BB441" s="67">
        <f t="shared" si="112"/>
        <v>52336.049061655198</v>
      </c>
      <c r="BC441" s="67">
        <f t="shared" si="113"/>
        <v>42996.632161368478</v>
      </c>
      <c r="BD441" s="67">
        <f t="shared" si="114"/>
        <v>85432.623973847716</v>
      </c>
      <c r="BE441" s="67">
        <f t="shared" si="115"/>
        <v>92128.505447475181</v>
      </c>
      <c r="BF441" s="67">
        <f t="shared" si="116"/>
        <v>3613246.1417445634</v>
      </c>
      <c r="BG441" s="67">
        <f t="shared" si="117"/>
        <v>398024.35316478222</v>
      </c>
      <c r="BH441" s="67">
        <f t="shared" si="118"/>
        <v>27526.856146841597</v>
      </c>
      <c r="BI441" s="67">
        <f t="shared" si="119"/>
        <v>34657.034989532331</v>
      </c>
      <c r="BJ441" s="67">
        <f t="shared" si="120"/>
        <v>167551.75835701273</v>
      </c>
      <c r="BK441" s="55"/>
    </row>
    <row r="442" spans="4:63">
      <c r="D442" s="52">
        <f t="shared" si="103"/>
        <v>16</v>
      </c>
      <c r="E442" s="67">
        <f t="shared" si="109"/>
        <v>9.7620109051620871E-2</v>
      </c>
      <c r="F442" s="67">
        <f t="shared" si="121"/>
        <v>0.27625025656023011</v>
      </c>
      <c r="G442" s="67">
        <f t="shared" si="122"/>
        <v>0.23430929095803837</v>
      </c>
      <c r="H442" s="67">
        <f t="shared" si="123"/>
        <v>0.37041180534059737</v>
      </c>
      <c r="I442" s="67">
        <f t="shared" si="124"/>
        <v>0.5112363581227729</v>
      </c>
      <c r="J442" s="67">
        <f t="shared" si="125"/>
        <v>15.94032762197838</v>
      </c>
      <c r="K442" s="67">
        <f t="shared" si="126"/>
        <v>2.3973791662766342</v>
      </c>
      <c r="L442" s="67">
        <f t="shared" si="127"/>
        <v>0.17129100393962751</v>
      </c>
      <c r="M442" s="67">
        <f t="shared" si="128"/>
        <v>0.21995117799209818</v>
      </c>
      <c r="N442" s="67">
        <f t="shared" si="129"/>
        <v>0.73906497084210776</v>
      </c>
      <c r="Q442" s="55">
        <f t="shared" si="110"/>
        <v>15532.970073497967</v>
      </c>
      <c r="R442" s="55">
        <f t="shared" si="130"/>
        <v>29995.180570445056</v>
      </c>
      <c r="S442" s="55">
        <f t="shared" si="131"/>
        <v>26620.807378287886</v>
      </c>
      <c r="T442" s="55">
        <f t="shared" si="132"/>
        <v>31662.935825305896</v>
      </c>
      <c r="U442" s="55">
        <f t="shared" si="133"/>
        <v>58986.595150043591</v>
      </c>
      <c r="V442" s="55">
        <f t="shared" si="134"/>
        <v>1547407.5294391683</v>
      </c>
      <c r="W442" s="55">
        <f t="shared" si="135"/>
        <v>358629.13356066472</v>
      </c>
      <c r="X442" s="55">
        <f t="shared" si="136"/>
        <v>23306.582108722399</v>
      </c>
      <c r="Y442" s="55">
        <f t="shared" si="137"/>
        <v>32019.61691722861</v>
      </c>
      <c r="Z442" s="55">
        <f t="shared" si="138"/>
        <v>64626.159499405527</v>
      </c>
      <c r="AC442" s="68">
        <f t="shared" si="111"/>
        <v>38924.509282927254</v>
      </c>
      <c r="AD442" s="68">
        <f t="shared" si="139"/>
        <v>52894.676924070962</v>
      </c>
      <c r="AE442" s="68">
        <f t="shared" si="140"/>
        <v>44456.675600932736</v>
      </c>
      <c r="AF442" s="68">
        <f t="shared" si="141"/>
        <v>86737.480409098353</v>
      </c>
      <c r="AG442" s="68">
        <f t="shared" si="142"/>
        <v>93552.30972788838</v>
      </c>
      <c r="AH442" s="68">
        <f t="shared" si="143"/>
        <v>3769648.7336385786</v>
      </c>
      <c r="AI442" s="68">
        <f t="shared" si="144"/>
        <v>416281.55015772907</v>
      </c>
      <c r="AJ442" s="68">
        <f t="shared" si="145"/>
        <v>28386.388825394759</v>
      </c>
      <c r="AK442" s="68">
        <f t="shared" si="146"/>
        <v>36038.310185609589</v>
      </c>
      <c r="AL442" s="68">
        <f t="shared" si="147"/>
        <v>172651.93815773507</v>
      </c>
      <c r="AO442" s="67">
        <f t="shared" si="148"/>
        <v>-15532.872453388914</v>
      </c>
      <c r="AP442" s="67">
        <f t="shared" si="148"/>
        <v>-29994.904320188496</v>
      </c>
      <c r="AQ442" s="67">
        <f t="shared" si="148"/>
        <v>-26620.573068996928</v>
      </c>
      <c r="AR442" s="67">
        <f t="shared" si="148"/>
        <v>-31662.565413500557</v>
      </c>
      <c r="AS442" s="67">
        <f t="shared" si="148"/>
        <v>-58986.08391368547</v>
      </c>
      <c r="AT442" s="67">
        <f t="shared" si="148"/>
        <v>-1547391.5891115463</v>
      </c>
      <c r="AU442" s="67">
        <f t="shared" si="148"/>
        <v>-358626.73618149845</v>
      </c>
      <c r="AV442" s="67">
        <f t="shared" si="148"/>
        <v>-23306.410817718461</v>
      </c>
      <c r="AW442" s="67">
        <f t="shared" si="148"/>
        <v>-32019.396966050619</v>
      </c>
      <c r="AX442" s="67">
        <f t="shared" si="148"/>
        <v>-64625.420434434687</v>
      </c>
      <c r="BA442" s="67">
        <f t="shared" si="108"/>
        <v>38924.606903036307</v>
      </c>
      <c r="BB442" s="67">
        <f t="shared" si="112"/>
        <v>52894.953174327522</v>
      </c>
      <c r="BC442" s="67">
        <f t="shared" si="113"/>
        <v>44456.909910223694</v>
      </c>
      <c r="BD442" s="67">
        <f t="shared" si="114"/>
        <v>86737.850820903695</v>
      </c>
      <c r="BE442" s="67">
        <f t="shared" si="115"/>
        <v>93552.820964246508</v>
      </c>
      <c r="BF442" s="67">
        <f t="shared" si="116"/>
        <v>3769664.6739662006</v>
      </c>
      <c r="BG442" s="67">
        <f t="shared" si="117"/>
        <v>416283.94753689534</v>
      </c>
      <c r="BH442" s="67">
        <f t="shared" si="118"/>
        <v>28386.560116398698</v>
      </c>
      <c r="BI442" s="67">
        <f t="shared" si="119"/>
        <v>36038.53013678758</v>
      </c>
      <c r="BJ442" s="67">
        <f t="shared" si="120"/>
        <v>172652.67722270591</v>
      </c>
      <c r="BK442" s="55"/>
    </row>
    <row r="443" spans="4:63">
      <c r="D443" s="52">
        <f t="shared" si="103"/>
        <v>17</v>
      </c>
      <c r="E443" s="67">
        <f t="shared" si="109"/>
        <v>9.7902208017957321E-2</v>
      </c>
      <c r="F443" s="67">
        <f t="shared" si="121"/>
        <v>0.28283741083255237</v>
      </c>
      <c r="G443" s="67">
        <f t="shared" si="122"/>
        <v>0.24297905684851973</v>
      </c>
      <c r="H443" s="67">
        <f t="shared" si="123"/>
        <v>0.38082403595152353</v>
      </c>
      <c r="I443" s="67">
        <f t="shared" si="124"/>
        <v>0.5238167204627413</v>
      </c>
      <c r="J443" s="67">
        <f t="shared" si="125"/>
        <v>16.66841267158479</v>
      </c>
      <c r="K443" s="67">
        <f t="shared" si="126"/>
        <v>2.5029785549345354</v>
      </c>
      <c r="L443" s="67">
        <f t="shared" si="127"/>
        <v>0.1772181075139305</v>
      </c>
      <c r="M443" s="67">
        <f t="shared" si="128"/>
        <v>0.22854054546024116</v>
      </c>
      <c r="N443" s="67">
        <f t="shared" si="129"/>
        <v>0.76784700454451726</v>
      </c>
      <c r="Q443" s="55">
        <f t="shared" si="110"/>
        <v>15534.217821294633</v>
      </c>
      <c r="R443" s="55">
        <f t="shared" si="130"/>
        <v>30593.597078549952</v>
      </c>
      <c r="S443" s="55">
        <f t="shared" si="131"/>
        <v>27475.408043721382</v>
      </c>
      <c r="T443" s="55">
        <f t="shared" si="132"/>
        <v>32393.866086584279</v>
      </c>
      <c r="U443" s="55">
        <f t="shared" si="133"/>
        <v>59827.017344817774</v>
      </c>
      <c r="V443" s="55">
        <f t="shared" si="134"/>
        <v>1612594.1806104479</v>
      </c>
      <c r="W443" s="55">
        <f t="shared" si="135"/>
        <v>371637.73570548679</v>
      </c>
      <c r="X443" s="55">
        <f t="shared" si="136"/>
        <v>23921.187208514835</v>
      </c>
      <c r="Y443" s="55">
        <f t="shared" si="137"/>
        <v>32994.498686595747</v>
      </c>
      <c r="Z443" s="55">
        <f t="shared" si="138"/>
        <v>67280.017004984664</v>
      </c>
      <c r="AC443" s="68">
        <f t="shared" si="111"/>
        <v>38926.242319611207</v>
      </c>
      <c r="AD443" s="68">
        <f t="shared" si="139"/>
        <v>53376.126388188713</v>
      </c>
      <c r="AE443" s="68">
        <f t="shared" si="140"/>
        <v>45689.08196251448</v>
      </c>
      <c r="AF443" s="68">
        <f t="shared" si="141"/>
        <v>87857.17498157949</v>
      </c>
      <c r="AG443" s="68">
        <f t="shared" si="142"/>
        <v>94773.964361263264</v>
      </c>
      <c r="AH443" s="68">
        <f t="shared" si="143"/>
        <v>3900624.9289425099</v>
      </c>
      <c r="AI443" s="68">
        <f t="shared" si="144"/>
        <v>431538.32035550254</v>
      </c>
      <c r="AJ443" s="68">
        <f t="shared" si="145"/>
        <v>29113.636763053091</v>
      </c>
      <c r="AK443" s="68">
        <f t="shared" si="146"/>
        <v>37198.418276021031</v>
      </c>
      <c r="AL443" s="68">
        <f t="shared" si="147"/>
        <v>176969.87995036191</v>
      </c>
      <c r="AO443" s="67">
        <f t="shared" si="148"/>
        <v>-15534.119919086615</v>
      </c>
      <c r="AP443" s="67">
        <f t="shared" si="148"/>
        <v>-30593.31424113912</v>
      </c>
      <c r="AQ443" s="67">
        <f t="shared" si="148"/>
        <v>-27475.165064664532</v>
      </c>
      <c r="AR443" s="67">
        <f t="shared" si="148"/>
        <v>-32393.485262548329</v>
      </c>
      <c r="AS443" s="67">
        <f t="shared" si="148"/>
        <v>-59826.493528097308</v>
      </c>
      <c r="AT443" s="67">
        <f t="shared" si="148"/>
        <v>-1612577.5121977762</v>
      </c>
      <c r="AU443" s="67">
        <f t="shared" si="148"/>
        <v>-371635.23272693186</v>
      </c>
      <c r="AV443" s="67">
        <f t="shared" si="148"/>
        <v>-23921.009990407321</v>
      </c>
      <c r="AW443" s="67">
        <f t="shared" si="148"/>
        <v>-32994.270146050287</v>
      </c>
      <c r="AX443" s="67">
        <f t="shared" si="148"/>
        <v>-67279.249157980114</v>
      </c>
      <c r="BA443" s="67">
        <f t="shared" si="108"/>
        <v>38926.340221819228</v>
      </c>
      <c r="BB443" s="67">
        <f t="shared" si="112"/>
        <v>53376.409225599549</v>
      </c>
      <c r="BC443" s="67">
        <f t="shared" si="113"/>
        <v>45689.324941571329</v>
      </c>
      <c r="BD443" s="67">
        <f t="shared" si="114"/>
        <v>87857.55580561544</v>
      </c>
      <c r="BE443" s="67">
        <f t="shared" si="115"/>
        <v>94774.488177983731</v>
      </c>
      <c r="BF443" s="67">
        <f t="shared" si="116"/>
        <v>3900641.5973551814</v>
      </c>
      <c r="BG443" s="67">
        <f t="shared" si="117"/>
        <v>431540.82333405747</v>
      </c>
      <c r="BH443" s="67">
        <f t="shared" si="118"/>
        <v>29113.813981160605</v>
      </c>
      <c r="BI443" s="67">
        <f t="shared" si="119"/>
        <v>37198.646816566492</v>
      </c>
      <c r="BJ443" s="67">
        <f t="shared" si="120"/>
        <v>176970.64779736646</v>
      </c>
      <c r="BK443" s="55"/>
    </row>
    <row r="444" spans="4:63">
      <c r="D444" s="52">
        <f t="shared" si="103"/>
        <v>18</v>
      </c>
      <c r="E444" s="67">
        <f t="shared" si="109"/>
        <v>9.8165323978940927E-2</v>
      </c>
      <c r="F444" s="67">
        <f t="shared" si="121"/>
        <v>0.28898130227964886</v>
      </c>
      <c r="G444" s="67">
        <f t="shared" si="122"/>
        <v>0.25106541680014099</v>
      </c>
      <c r="H444" s="67">
        <f t="shared" si="123"/>
        <v>0.39053560667705822</v>
      </c>
      <c r="I444" s="67">
        <f t="shared" si="124"/>
        <v>0.53555052498386391</v>
      </c>
      <c r="J444" s="67">
        <f t="shared" si="125"/>
        <v>17.34750341761929</v>
      </c>
      <c r="K444" s="67">
        <f t="shared" si="126"/>
        <v>2.6014719488907048</v>
      </c>
      <c r="L444" s="67">
        <f t="shared" si="127"/>
        <v>0.18274636439858019</v>
      </c>
      <c r="M444" s="67">
        <f t="shared" si="128"/>
        <v>0.23655191716064741</v>
      </c>
      <c r="N444" s="67">
        <f t="shared" si="129"/>
        <v>0.79469223746054185</v>
      </c>
      <c r="Q444" s="55">
        <f t="shared" si="110"/>
        <v>15535.303210743396</v>
      </c>
      <c r="R444" s="55">
        <f t="shared" si="130"/>
        <v>31104.823285951294</v>
      </c>
      <c r="S444" s="55">
        <f t="shared" si="131"/>
        <v>28197.803873084369</v>
      </c>
      <c r="T444" s="55">
        <f t="shared" si="132"/>
        <v>33016.575614769725</v>
      </c>
      <c r="U444" s="55">
        <f t="shared" si="133"/>
        <v>60548.650374025674</v>
      </c>
      <c r="V444" s="55">
        <f t="shared" si="134"/>
        <v>1667231.158503379</v>
      </c>
      <c r="W444" s="55">
        <f t="shared" si="135"/>
        <v>382594.90331622749</v>
      </c>
      <c r="X444" s="55">
        <f t="shared" si="136"/>
        <v>24443.292947093862</v>
      </c>
      <c r="Y444" s="55">
        <f t="shared" si="137"/>
        <v>33819.741915135615</v>
      </c>
      <c r="Z444" s="55">
        <f t="shared" si="138"/>
        <v>69506.356015214318</v>
      </c>
      <c r="AC444" s="68">
        <f t="shared" si="111"/>
        <v>38927.749902071489</v>
      </c>
      <c r="AD444" s="68">
        <f t="shared" si="139"/>
        <v>53791.455751743888</v>
      </c>
      <c r="AE444" s="68">
        <f t="shared" si="140"/>
        <v>46734.780517890125</v>
      </c>
      <c r="AF444" s="68">
        <f t="shared" si="141"/>
        <v>88819.76652871845</v>
      </c>
      <c r="AG444" s="68">
        <f t="shared" si="142"/>
        <v>95824.068438713613</v>
      </c>
      <c r="AH444" s="68">
        <f t="shared" si="143"/>
        <v>4011089.7543653515</v>
      </c>
      <c r="AI444" s="68">
        <f t="shared" si="144"/>
        <v>444385.01779437251</v>
      </c>
      <c r="AJ444" s="68">
        <f t="shared" si="145"/>
        <v>29731.836582156124</v>
      </c>
      <c r="AK444" s="68">
        <f t="shared" si="146"/>
        <v>38178.986038689007</v>
      </c>
      <c r="AL444" s="68">
        <f t="shared" si="147"/>
        <v>180642.317214251</v>
      </c>
      <c r="AO444" s="67">
        <f t="shared" si="148"/>
        <v>-15535.205045419416</v>
      </c>
      <c r="AP444" s="67">
        <f t="shared" si="148"/>
        <v>-31104.534304649012</v>
      </c>
      <c r="AQ444" s="67">
        <f t="shared" si="148"/>
        <v>-28197.552807667569</v>
      </c>
      <c r="AR444" s="67">
        <f t="shared" si="148"/>
        <v>-33016.18507916305</v>
      </c>
      <c r="AS444" s="67">
        <f t="shared" si="148"/>
        <v>-60548.114823500691</v>
      </c>
      <c r="AT444" s="67">
        <f t="shared" si="148"/>
        <v>-1667213.8109999613</v>
      </c>
      <c r="AU444" s="67">
        <f t="shared" si="148"/>
        <v>-382592.30184427858</v>
      </c>
      <c r="AV444" s="67">
        <f t="shared" si="148"/>
        <v>-24443.110200729461</v>
      </c>
      <c r="AW444" s="67">
        <f t="shared" si="148"/>
        <v>-33819.505363218457</v>
      </c>
      <c r="AX444" s="67">
        <f t="shared" si="148"/>
        <v>-69505.561322976864</v>
      </c>
      <c r="BA444" s="67">
        <f t="shared" si="108"/>
        <v>38927.848067395469</v>
      </c>
      <c r="BB444" s="67">
        <f t="shared" si="112"/>
        <v>53791.744733046165</v>
      </c>
      <c r="BC444" s="67">
        <f t="shared" si="113"/>
        <v>46735.031583306925</v>
      </c>
      <c r="BD444" s="67">
        <f t="shared" si="114"/>
        <v>88820.157064325133</v>
      </c>
      <c r="BE444" s="67">
        <f t="shared" si="115"/>
        <v>95824.603989238603</v>
      </c>
      <c r="BF444" s="67">
        <f t="shared" si="116"/>
        <v>4011107.1018687692</v>
      </c>
      <c r="BG444" s="67">
        <f t="shared" si="117"/>
        <v>444387.61926632142</v>
      </c>
      <c r="BH444" s="67">
        <f t="shared" si="118"/>
        <v>29732.019328520524</v>
      </c>
      <c r="BI444" s="67">
        <f t="shared" si="119"/>
        <v>38179.222590606165</v>
      </c>
      <c r="BJ444" s="67">
        <f t="shared" si="120"/>
        <v>180643.11190648846</v>
      </c>
      <c r="BK444" s="55"/>
    </row>
    <row r="445" spans="4:63">
      <c r="D445" s="52">
        <f t="shared" si="103"/>
        <v>19</v>
      </c>
      <c r="E445" s="67">
        <f t="shared" si="109"/>
        <v>9.8410734339082956E-2</v>
      </c>
      <c r="F445" s="67">
        <f t="shared" si="121"/>
        <v>0.29471175894624185</v>
      </c>
      <c r="G445" s="67">
        <f t="shared" si="122"/>
        <v>0.25860762936887666</v>
      </c>
      <c r="H445" s="67">
        <f t="shared" si="123"/>
        <v>0.39959366632645676</v>
      </c>
      <c r="I445" s="67">
        <f t="shared" si="124"/>
        <v>0.54649473826001849</v>
      </c>
      <c r="J445" s="67">
        <f t="shared" si="125"/>
        <v>17.980896785054856</v>
      </c>
      <c r="K445" s="67">
        <f t="shared" si="126"/>
        <v>2.693337524783689</v>
      </c>
      <c r="L445" s="67">
        <f t="shared" si="127"/>
        <v>0.18790261378743467</v>
      </c>
      <c r="M445" s="67">
        <f t="shared" si="128"/>
        <v>0.24402418758802341</v>
      </c>
      <c r="N445" s="67">
        <f t="shared" si="129"/>
        <v>0.81973100080044015</v>
      </c>
      <c r="Q445" s="55">
        <f t="shared" si="110"/>
        <v>15536.247377325366</v>
      </c>
      <c r="R445" s="55">
        <f t="shared" si="130"/>
        <v>31542.822966475404</v>
      </c>
      <c r="S445" s="55">
        <f t="shared" si="131"/>
        <v>28811.519272285612</v>
      </c>
      <c r="T445" s="55">
        <f t="shared" si="132"/>
        <v>33548.898285619165</v>
      </c>
      <c r="U445" s="55">
        <f t="shared" si="133"/>
        <v>61169.506744266488</v>
      </c>
      <c r="V445" s="55">
        <f t="shared" si="134"/>
        <v>1713345.7078605222</v>
      </c>
      <c r="W445" s="55">
        <f t="shared" si="135"/>
        <v>391877.91390942328</v>
      </c>
      <c r="X445" s="55">
        <f t="shared" si="136"/>
        <v>24888.588857358431</v>
      </c>
      <c r="Y445" s="55">
        <f t="shared" si="137"/>
        <v>34521.615348777865</v>
      </c>
      <c r="Z445" s="55">
        <f t="shared" si="138"/>
        <v>71386.694162971238</v>
      </c>
      <c r="AC445" s="68">
        <f t="shared" si="111"/>
        <v>38929.061367204398</v>
      </c>
      <c r="AD445" s="68">
        <f t="shared" si="139"/>
        <v>54150.178137607225</v>
      </c>
      <c r="AE445" s="68">
        <f t="shared" si="140"/>
        <v>47625.808569091401</v>
      </c>
      <c r="AF445" s="68">
        <f t="shared" si="141"/>
        <v>89648.761074986702</v>
      </c>
      <c r="AG445" s="68">
        <f t="shared" si="142"/>
        <v>96728.328246737714</v>
      </c>
      <c r="AH445" s="68">
        <f t="shared" si="143"/>
        <v>4104770.7402107655</v>
      </c>
      <c r="AI445" s="68">
        <f t="shared" si="144"/>
        <v>455266.16873148049</v>
      </c>
      <c r="AJ445" s="68">
        <f t="shared" si="145"/>
        <v>30259.364893570335</v>
      </c>
      <c r="AK445" s="68">
        <f t="shared" si="146"/>
        <v>39011.983525756812</v>
      </c>
      <c r="AL445" s="68">
        <f t="shared" si="147"/>
        <v>183777.45172008689</v>
      </c>
      <c r="AO445" s="67">
        <f t="shared" si="148"/>
        <v>-15536.148966591027</v>
      </c>
      <c r="AP445" s="67">
        <f t="shared" si="148"/>
        <v>-31542.528254716457</v>
      </c>
      <c r="AQ445" s="67">
        <f t="shared" si="148"/>
        <v>-28811.260664656242</v>
      </c>
      <c r="AR445" s="67">
        <f t="shared" si="148"/>
        <v>-33548.498691952838</v>
      </c>
      <c r="AS445" s="67">
        <f t="shared" si="148"/>
        <v>-61168.960249528231</v>
      </c>
      <c r="AT445" s="67">
        <f t="shared" si="148"/>
        <v>-1713327.726963737</v>
      </c>
      <c r="AU445" s="67">
        <f t="shared" si="148"/>
        <v>-391875.22057189851</v>
      </c>
      <c r="AV445" s="67">
        <f t="shared" si="148"/>
        <v>-24888.400954744644</v>
      </c>
      <c r="AW445" s="67">
        <f t="shared" si="148"/>
        <v>-34521.371324590276</v>
      </c>
      <c r="AX445" s="67">
        <f t="shared" si="148"/>
        <v>-71385.874431970442</v>
      </c>
      <c r="BA445" s="67">
        <f t="shared" si="108"/>
        <v>38929.159777938738</v>
      </c>
      <c r="BB445" s="67">
        <f t="shared" si="112"/>
        <v>54150.472849366168</v>
      </c>
      <c r="BC445" s="67">
        <f t="shared" si="113"/>
        <v>47626.067176720768</v>
      </c>
      <c r="BD445" s="67">
        <f t="shared" si="114"/>
        <v>89649.160668653029</v>
      </c>
      <c r="BE445" s="67">
        <f t="shared" si="115"/>
        <v>96728.874741475971</v>
      </c>
      <c r="BF445" s="67">
        <f t="shared" si="116"/>
        <v>4104788.7211075504</v>
      </c>
      <c r="BG445" s="67">
        <f t="shared" si="117"/>
        <v>455268.86206900526</v>
      </c>
      <c r="BH445" s="67">
        <f t="shared" si="118"/>
        <v>30259.552796184122</v>
      </c>
      <c r="BI445" s="67">
        <f t="shared" si="119"/>
        <v>39012.2275499444</v>
      </c>
      <c r="BJ445" s="67">
        <f t="shared" si="120"/>
        <v>183778.2714510877</v>
      </c>
      <c r="BK445" s="55"/>
    </row>
    <row r="446" spans="4:63">
      <c r="D446" s="52">
        <f t="shared" si="103"/>
        <v>20</v>
      </c>
      <c r="E446" s="67">
        <f t="shared" si="109"/>
        <v>9.863963054378258E-2</v>
      </c>
      <c r="F446" s="67">
        <f t="shared" si="121"/>
        <v>0.30005660168808734</v>
      </c>
      <c r="G446" s="67">
        <f t="shared" si="122"/>
        <v>0.26564231132371457</v>
      </c>
      <c r="H446" s="67">
        <f t="shared" si="123"/>
        <v>0.40804219097101624</v>
      </c>
      <c r="I446" s="67">
        <f t="shared" si="124"/>
        <v>0.55670249347004808</v>
      </c>
      <c r="J446" s="67">
        <f t="shared" si="125"/>
        <v>18.571667842169191</v>
      </c>
      <c r="K446" s="67">
        <f t="shared" si="126"/>
        <v>2.7790212817867754</v>
      </c>
      <c r="L446" s="67">
        <f t="shared" si="127"/>
        <v>0.19271188881115614</v>
      </c>
      <c r="M446" s="67">
        <f t="shared" si="128"/>
        <v>0.25099363394850205</v>
      </c>
      <c r="N446" s="67">
        <f t="shared" si="129"/>
        <v>0.84308485552588008</v>
      </c>
      <c r="Q446" s="55">
        <f t="shared" si="110"/>
        <v>15537.068702901135</v>
      </c>
      <c r="R446" s="55">
        <f t="shared" si="130"/>
        <v>31918.969975299329</v>
      </c>
      <c r="S446" s="55">
        <f t="shared" si="131"/>
        <v>29334.975969292649</v>
      </c>
      <c r="T446" s="55">
        <f t="shared" si="132"/>
        <v>34005.21209249676</v>
      </c>
      <c r="U446" s="55">
        <f t="shared" si="133"/>
        <v>61704.536282262656</v>
      </c>
      <c r="V446" s="55">
        <f t="shared" si="134"/>
        <v>1752476.0778957522</v>
      </c>
      <c r="W446" s="55">
        <f t="shared" si="135"/>
        <v>399778.3267038787</v>
      </c>
      <c r="X446" s="55">
        <f t="shared" si="136"/>
        <v>25269.589781287163</v>
      </c>
      <c r="Y446" s="55">
        <f t="shared" si="137"/>
        <v>35120.799038560828</v>
      </c>
      <c r="Z446" s="55">
        <f t="shared" si="138"/>
        <v>72983.09011768426</v>
      </c>
      <c r="AC446" s="68">
        <f t="shared" si="111"/>
        <v>38930.202232757896</v>
      </c>
      <c r="AD446" s="68">
        <f t="shared" si="139"/>
        <v>54460.324748932959</v>
      </c>
      <c r="AE446" s="68">
        <f t="shared" si="140"/>
        <v>48387.609479549275</v>
      </c>
      <c r="AF446" s="68">
        <f t="shared" si="141"/>
        <v>90363.754439302196</v>
      </c>
      <c r="AG446" s="68">
        <f t="shared" si="142"/>
        <v>97508.163258959845</v>
      </c>
      <c r="AH446" s="68">
        <f t="shared" si="143"/>
        <v>4184562.4601476276</v>
      </c>
      <c r="AI446" s="68">
        <f t="shared" si="144"/>
        <v>464524.89414092147</v>
      </c>
      <c r="AJ446" s="68">
        <f t="shared" si="145"/>
        <v>30710.915611467582</v>
      </c>
      <c r="AK446" s="68">
        <f t="shared" si="146"/>
        <v>39722.439119474569</v>
      </c>
      <c r="AL446" s="68">
        <f t="shared" si="147"/>
        <v>186461.97294460313</v>
      </c>
      <c r="AO446" s="67">
        <f t="shared" si="148"/>
        <v>-15536.970063270592</v>
      </c>
      <c r="AP446" s="67">
        <f t="shared" si="148"/>
        <v>-31918.66991869764</v>
      </c>
      <c r="AQ446" s="67">
        <f t="shared" si="148"/>
        <v>-29334.710326981327</v>
      </c>
      <c r="AR446" s="67">
        <f t="shared" si="148"/>
        <v>-34004.804050305793</v>
      </c>
      <c r="AS446" s="67">
        <f t="shared" si="148"/>
        <v>-61703.979579769184</v>
      </c>
      <c r="AT446" s="67">
        <f t="shared" si="148"/>
        <v>-1752457.5062279101</v>
      </c>
      <c r="AU446" s="67">
        <f t="shared" si="148"/>
        <v>-399775.54768259689</v>
      </c>
      <c r="AV446" s="67">
        <f t="shared" si="148"/>
        <v>-25269.39706939835</v>
      </c>
      <c r="AW446" s="67">
        <f t="shared" si="148"/>
        <v>-35120.54804492688</v>
      </c>
      <c r="AX446" s="67">
        <f t="shared" si="148"/>
        <v>-72982.247032828731</v>
      </c>
      <c r="BA446" s="67">
        <f t="shared" si="108"/>
        <v>38930.300872388441</v>
      </c>
      <c r="BB446" s="67">
        <f t="shared" si="112"/>
        <v>54460.624805534644</v>
      </c>
      <c r="BC446" s="67">
        <f t="shared" si="113"/>
        <v>48387.875121860598</v>
      </c>
      <c r="BD446" s="67">
        <f t="shared" si="114"/>
        <v>90364.162481493171</v>
      </c>
      <c r="BE446" s="67">
        <f t="shared" si="115"/>
        <v>97508.719961453317</v>
      </c>
      <c r="BF446" s="67">
        <f t="shared" si="116"/>
        <v>4184581.0318154697</v>
      </c>
      <c r="BG446" s="67">
        <f t="shared" si="117"/>
        <v>464527.67316220328</v>
      </c>
      <c r="BH446" s="67">
        <f t="shared" si="118"/>
        <v>30711.108323356395</v>
      </c>
      <c r="BI446" s="67">
        <f t="shared" si="119"/>
        <v>39722.690113108518</v>
      </c>
      <c r="BJ446" s="67">
        <f t="shared" si="120"/>
        <v>186462.81602945866</v>
      </c>
      <c r="BK446" s="55"/>
    </row>
    <row r="447" spans="4:63">
      <c r="D447" s="52">
        <f t="shared" si="103"/>
        <v>25</v>
      </c>
      <c r="E447" s="67">
        <f t="shared" si="109"/>
        <v>9.9581814151187373E-2</v>
      </c>
      <c r="F447" s="67">
        <f t="shared" si="121"/>
        <v>0.32205706789123667</v>
      </c>
      <c r="G447" s="67">
        <f t="shared" si="122"/>
        <v>0.29459850144426397</v>
      </c>
      <c r="H447" s="67">
        <f t="shared" si="123"/>
        <v>0.44281804685427606</v>
      </c>
      <c r="I447" s="67">
        <f t="shared" si="124"/>
        <v>0.59871970227397575</v>
      </c>
      <c r="J447" s="67">
        <f t="shared" si="125"/>
        <v>21.003402376486857</v>
      </c>
      <c r="K447" s="67">
        <f t="shared" si="126"/>
        <v>3.1317131552719775</v>
      </c>
      <c r="L447" s="67">
        <f t="shared" si="127"/>
        <v>0.21250784871707878</v>
      </c>
      <c r="M447" s="67">
        <f t="shared" si="128"/>
        <v>0.27968130101640726</v>
      </c>
      <c r="N447" s="67">
        <f t="shared" si="129"/>
        <v>0.93921409943753498</v>
      </c>
      <c r="Q447" s="55">
        <f t="shared" si="110"/>
        <v>15550.977943481097</v>
      </c>
      <c r="R447" s="55">
        <f t="shared" si="130"/>
        <v>37726.247187612433</v>
      </c>
      <c r="S447" s="55">
        <f t="shared" si="131"/>
        <v>37097.73703476099</v>
      </c>
      <c r="T447" s="55">
        <f t="shared" si="132"/>
        <v>40971.228220224963</v>
      </c>
      <c r="U447" s="55">
        <f t="shared" si="133"/>
        <v>70152.06971500894</v>
      </c>
      <c r="V447" s="55">
        <f t="shared" si="134"/>
        <v>2317106.4394143829</v>
      </c>
      <c r="W447" s="55">
        <f t="shared" si="135"/>
        <v>515550.26374174695</v>
      </c>
      <c r="X447" s="55">
        <f t="shared" si="136"/>
        <v>31021.619394450579</v>
      </c>
      <c r="Y447" s="55">
        <f t="shared" si="137"/>
        <v>44050.925357189793</v>
      </c>
      <c r="Z447" s="55">
        <f t="shared" si="138"/>
        <v>96080.381243808428</v>
      </c>
      <c r="AC447" s="68">
        <f t="shared" si="111"/>
        <v>38949.526998174231</v>
      </c>
      <c r="AD447" s="68">
        <f t="shared" si="139"/>
        <v>59469.821666842501</v>
      </c>
      <c r="AE447" s="68">
        <f t="shared" si="140"/>
        <v>59838.40493968263</v>
      </c>
      <c r="AF447" s="68">
        <f t="shared" si="141"/>
        <v>101716.86997460494</v>
      </c>
      <c r="AG447" s="68">
        <f t="shared" si="142"/>
        <v>109882.93904746576</v>
      </c>
      <c r="AH447" s="68">
        <f t="shared" si="143"/>
        <v>5358833.5823195502</v>
      </c>
      <c r="AI447" s="68">
        <f t="shared" si="144"/>
        <v>600060.60769225378</v>
      </c>
      <c r="AJ447" s="68">
        <f t="shared" si="145"/>
        <v>37544.971397450499</v>
      </c>
      <c r="AK447" s="68">
        <f t="shared" si="146"/>
        <v>50255.605374042651</v>
      </c>
      <c r="AL447" s="68">
        <f t="shared" si="147"/>
        <v>227174.20319036188</v>
      </c>
      <c r="AO447" s="67">
        <f t="shared" si="148"/>
        <v>-15550.878361666946</v>
      </c>
      <c r="AP447" s="67">
        <f t="shared" si="148"/>
        <v>-37725.925130544543</v>
      </c>
      <c r="AQ447" s="67">
        <f t="shared" si="148"/>
        <v>-37097.442436259546</v>
      </c>
      <c r="AR447" s="67">
        <f t="shared" si="148"/>
        <v>-40970.78540217811</v>
      </c>
      <c r="AS447" s="67">
        <f t="shared" si="148"/>
        <v>-70151.470995306663</v>
      </c>
      <c r="AT447" s="67">
        <f t="shared" si="148"/>
        <v>-2317085.4360120064</v>
      </c>
      <c r="AU447" s="67">
        <f t="shared" si="148"/>
        <v>-515547.1320285917</v>
      </c>
      <c r="AV447" s="67">
        <f t="shared" si="148"/>
        <v>-31021.406886601861</v>
      </c>
      <c r="AW447" s="67">
        <f t="shared" si="148"/>
        <v>-44050.64567588878</v>
      </c>
      <c r="AX447" s="67">
        <f t="shared" si="148"/>
        <v>-96079.442029708996</v>
      </c>
      <c r="BA447" s="67">
        <f t="shared" si="108"/>
        <v>38949.626579988384</v>
      </c>
      <c r="BB447" s="67">
        <f t="shared" si="112"/>
        <v>59470.143723910391</v>
      </c>
      <c r="BC447" s="67">
        <f t="shared" si="113"/>
        <v>59838.699538184075</v>
      </c>
      <c r="BD447" s="67">
        <f t="shared" si="114"/>
        <v>101717.31279265179</v>
      </c>
      <c r="BE447" s="67">
        <f t="shared" si="115"/>
        <v>109883.53776716803</v>
      </c>
      <c r="BF447" s="67">
        <f t="shared" si="116"/>
        <v>5358854.5857219268</v>
      </c>
      <c r="BG447" s="67">
        <f t="shared" si="117"/>
        <v>600063.73940540908</v>
      </c>
      <c r="BH447" s="67">
        <f t="shared" si="118"/>
        <v>37545.183905299215</v>
      </c>
      <c r="BI447" s="67">
        <f t="shared" si="119"/>
        <v>50255.885055343664</v>
      </c>
      <c r="BJ447" s="67">
        <f t="shared" si="120"/>
        <v>227175.14240446131</v>
      </c>
      <c r="BK447" s="55"/>
    </row>
    <row r="448" spans="4:63">
      <c r="D448" s="52">
        <f t="shared" si="103"/>
        <v>30</v>
      </c>
      <c r="E448" s="67">
        <f t="shared" si="109"/>
        <v>0.10024687906803997</v>
      </c>
      <c r="F448" s="67">
        <f t="shared" si="121"/>
        <v>0.33758667179340873</v>
      </c>
      <c r="G448" s="67">
        <f t="shared" si="122"/>
        <v>0.31503798481410955</v>
      </c>
      <c r="H448" s="67">
        <f t="shared" si="123"/>
        <v>0.46736549336014771</v>
      </c>
      <c r="I448" s="67">
        <f t="shared" si="124"/>
        <v>0.62837864694245049</v>
      </c>
      <c r="J448" s="67">
        <f t="shared" si="125"/>
        <v>22.719905734392082</v>
      </c>
      <c r="K448" s="67">
        <f t="shared" si="126"/>
        <v>3.3806699293768885</v>
      </c>
      <c r="L448" s="67">
        <f t="shared" si="127"/>
        <v>0.22648134424956215</v>
      </c>
      <c r="M448" s="67">
        <f t="shared" si="128"/>
        <v>0.2999312403735187</v>
      </c>
      <c r="N448" s="67">
        <f t="shared" si="129"/>
        <v>1.0070694379371159</v>
      </c>
      <c r="Q448" s="55">
        <f t="shared" si="110"/>
        <v>15557.903735482512</v>
      </c>
      <c r="R448" s="55">
        <f t="shared" si="130"/>
        <v>40308.696022376243</v>
      </c>
      <c r="S448" s="55">
        <f t="shared" si="131"/>
        <v>40412.819543487763</v>
      </c>
      <c r="T448" s="55">
        <f t="shared" si="132"/>
        <v>44032.679766609304</v>
      </c>
      <c r="U448" s="55">
        <f t="shared" si="133"/>
        <v>74002.077956255176</v>
      </c>
      <c r="V448" s="55">
        <f t="shared" si="134"/>
        <v>2552232.6565676741</v>
      </c>
      <c r="W448" s="55">
        <f t="shared" si="135"/>
        <v>564439.97659192304</v>
      </c>
      <c r="X448" s="55">
        <f t="shared" si="136"/>
        <v>33521.219957805421</v>
      </c>
      <c r="Y448" s="55">
        <f t="shared" si="137"/>
        <v>47882.787667656215</v>
      </c>
      <c r="Z448" s="55">
        <f t="shared" si="138"/>
        <v>105721.82157034543</v>
      </c>
      <c r="AC448" s="68">
        <f t="shared" si="111"/>
        <v>38959.152199266326</v>
      </c>
      <c r="AD448" s="68">
        <f t="shared" si="139"/>
        <v>61814.509667259437</v>
      </c>
      <c r="AE448" s="68">
        <f t="shared" si="140"/>
        <v>64792.875533558705</v>
      </c>
      <c r="AF448" s="68">
        <f t="shared" si="141"/>
        <v>106924.67616724967</v>
      </c>
      <c r="AG448" s="68">
        <f t="shared" si="142"/>
        <v>115555.21089952051</v>
      </c>
      <c r="AH448" s="68">
        <f t="shared" si="143"/>
        <v>5856695.1093776645</v>
      </c>
      <c r="AI448" s="68">
        <f t="shared" si="144"/>
        <v>657241.5896492881</v>
      </c>
      <c r="AJ448" s="68">
        <f t="shared" si="145"/>
        <v>40522.166967250378</v>
      </c>
      <c r="AK448" s="68">
        <f t="shared" si="146"/>
        <v>54752.66825905833</v>
      </c>
      <c r="AL448" s="68">
        <f t="shared" si="147"/>
        <v>244946.64968396115</v>
      </c>
      <c r="AO448" s="67">
        <f t="shared" si="148"/>
        <v>-15557.803488603444</v>
      </c>
      <c r="AP448" s="67">
        <f t="shared" si="148"/>
        <v>-40308.358435704453</v>
      </c>
      <c r="AQ448" s="67">
        <f t="shared" si="148"/>
        <v>-40412.504505502948</v>
      </c>
      <c r="AR448" s="67">
        <f t="shared" si="148"/>
        <v>-44032.212401115947</v>
      </c>
      <c r="AS448" s="67">
        <f t="shared" si="148"/>
        <v>-74001.449577608233</v>
      </c>
      <c r="AT448" s="67">
        <f t="shared" si="148"/>
        <v>-2552209.9366619396</v>
      </c>
      <c r="AU448" s="67">
        <f t="shared" si="148"/>
        <v>-564436.59592199372</v>
      </c>
      <c r="AV448" s="67">
        <f t="shared" si="148"/>
        <v>-33520.993476461168</v>
      </c>
      <c r="AW448" s="67">
        <f t="shared" si="148"/>
        <v>-47882.487736415846</v>
      </c>
      <c r="AX448" s="67">
        <f t="shared" si="148"/>
        <v>-105720.81450090749</v>
      </c>
      <c r="BA448" s="67">
        <f t="shared" si="108"/>
        <v>38959.252446145394</v>
      </c>
      <c r="BB448" s="67">
        <f t="shared" si="112"/>
        <v>61814.847253931228</v>
      </c>
      <c r="BC448" s="67">
        <f t="shared" si="113"/>
        <v>64793.19057154352</v>
      </c>
      <c r="BD448" s="67">
        <f t="shared" si="114"/>
        <v>106925.14353274302</v>
      </c>
      <c r="BE448" s="67">
        <f t="shared" si="115"/>
        <v>115555.83927816745</v>
      </c>
      <c r="BF448" s="67">
        <f t="shared" si="116"/>
        <v>5856717.8292833986</v>
      </c>
      <c r="BG448" s="67">
        <f t="shared" si="117"/>
        <v>657244.97031921742</v>
      </c>
      <c r="BH448" s="67">
        <f t="shared" si="118"/>
        <v>40522.39344859463</v>
      </c>
      <c r="BI448" s="67">
        <f t="shared" si="119"/>
        <v>54752.968190298699</v>
      </c>
      <c r="BJ448" s="67">
        <f t="shared" si="120"/>
        <v>244947.65675339909</v>
      </c>
      <c r="BK448" s="55"/>
    </row>
    <row r="449" spans="4:63">
      <c r="D449" s="52">
        <f t="shared" si="103"/>
        <v>40</v>
      </c>
      <c r="E449" s="67">
        <f t="shared" si="109"/>
        <v>0.10107151554951338</v>
      </c>
      <c r="F449" s="67">
        <f t="shared" si="121"/>
        <v>0.35684235284958016</v>
      </c>
      <c r="G449" s="67">
        <f t="shared" si="122"/>
        <v>0.3403815914638334</v>
      </c>
      <c r="H449" s="67">
        <f t="shared" si="123"/>
        <v>0.49780270242472541</v>
      </c>
      <c r="I449" s="67">
        <f t="shared" si="124"/>
        <v>0.66515377543873533</v>
      </c>
      <c r="J449" s="67">
        <f t="shared" si="125"/>
        <v>24.8482562963177</v>
      </c>
      <c r="K449" s="67">
        <f t="shared" si="126"/>
        <v>3.6893598527732587</v>
      </c>
      <c r="L449" s="67">
        <f t="shared" si="127"/>
        <v>0.24380755391391176</v>
      </c>
      <c r="M449" s="67">
        <f t="shared" si="128"/>
        <v>0.32503982499188189</v>
      </c>
      <c r="N449" s="67">
        <f t="shared" si="129"/>
        <v>1.0912055668646365</v>
      </c>
      <c r="Q449" s="55">
        <f t="shared" si="110"/>
        <v>15568.545686851263</v>
      </c>
      <c r="R449" s="55">
        <f t="shared" si="130"/>
        <v>43984.280954147769</v>
      </c>
      <c r="S449" s="55">
        <f t="shared" si="131"/>
        <v>45036.053469456558</v>
      </c>
      <c r="T449" s="55">
        <f t="shared" si="132"/>
        <v>48362.920125011042</v>
      </c>
      <c r="U449" s="55">
        <f t="shared" si="133"/>
        <v>79558.63394973168</v>
      </c>
      <c r="V449" s="55">
        <f t="shared" si="134"/>
        <v>2876476.3398705153</v>
      </c>
      <c r="W449" s="55">
        <f t="shared" si="135"/>
        <v>632273.46599288459</v>
      </c>
      <c r="X449" s="55">
        <f t="shared" si="136"/>
        <v>37036.586539921424</v>
      </c>
      <c r="Y449" s="55">
        <f t="shared" si="137"/>
        <v>53238.756175302115</v>
      </c>
      <c r="Z449" s="55">
        <f t="shared" si="138"/>
        <v>119031.24390804685</v>
      </c>
      <c r="AC449" s="68">
        <f t="shared" si="111"/>
        <v>38973.945692024834</v>
      </c>
      <c r="AD449" s="68">
        <f t="shared" si="139"/>
        <v>65255.193399439908</v>
      </c>
      <c r="AE449" s="68">
        <f t="shared" si="140"/>
        <v>71745.771437977644</v>
      </c>
      <c r="AF449" s="68">
        <f t="shared" si="141"/>
        <v>114470.12700536099</v>
      </c>
      <c r="AG449" s="68">
        <f t="shared" si="142"/>
        <v>123769.93764487375</v>
      </c>
      <c r="AH449" s="68">
        <f t="shared" si="143"/>
        <v>6548708.3957127761</v>
      </c>
      <c r="AI449" s="68">
        <f t="shared" si="144"/>
        <v>736545.02559845883</v>
      </c>
      <c r="AJ449" s="68">
        <f t="shared" si="145"/>
        <v>44714.411676709889</v>
      </c>
      <c r="AK449" s="68">
        <f t="shared" si="146"/>
        <v>61023.57080705736</v>
      </c>
      <c r="AL449" s="68">
        <f t="shared" si="147"/>
        <v>269998.31454484124</v>
      </c>
      <c r="AO449" s="67">
        <f t="shared" si="148"/>
        <v>-15568.444615335713</v>
      </c>
      <c r="AP449" s="67">
        <f t="shared" si="148"/>
        <v>-43983.92411179492</v>
      </c>
      <c r="AQ449" s="67">
        <f t="shared" si="148"/>
        <v>-45035.713087865093</v>
      </c>
      <c r="AR449" s="67">
        <f t="shared" si="148"/>
        <v>-48362.422322308616</v>
      </c>
      <c r="AS449" s="67">
        <f t="shared" si="148"/>
        <v>-79557.968795956243</v>
      </c>
      <c r="AT449" s="67">
        <f t="shared" si="148"/>
        <v>-2876451.4916142188</v>
      </c>
      <c r="AU449" s="67">
        <f t="shared" si="148"/>
        <v>-632269.77663303178</v>
      </c>
      <c r="AV449" s="67">
        <f t="shared" si="148"/>
        <v>-37036.342732367513</v>
      </c>
      <c r="AW449" s="67">
        <f t="shared" si="148"/>
        <v>-53238.43113547712</v>
      </c>
      <c r="AX449" s="67">
        <f t="shared" si="148"/>
        <v>-119030.15270247999</v>
      </c>
      <c r="BA449" s="67">
        <f t="shared" si="108"/>
        <v>38974.046763540384</v>
      </c>
      <c r="BB449" s="67">
        <f t="shared" si="112"/>
        <v>65255.550241792756</v>
      </c>
      <c r="BC449" s="67">
        <f t="shared" si="113"/>
        <v>71746.111819569109</v>
      </c>
      <c r="BD449" s="67">
        <f t="shared" si="114"/>
        <v>114470.62480806341</v>
      </c>
      <c r="BE449" s="67">
        <f t="shared" si="115"/>
        <v>123770.60279864918</v>
      </c>
      <c r="BF449" s="67">
        <f t="shared" si="116"/>
        <v>6548733.2439690726</v>
      </c>
      <c r="BG449" s="67">
        <f t="shared" si="117"/>
        <v>736548.71495831164</v>
      </c>
      <c r="BH449" s="67">
        <f t="shared" si="118"/>
        <v>44714.6554842638</v>
      </c>
      <c r="BI449" s="67">
        <f t="shared" si="119"/>
        <v>61023.895846882355</v>
      </c>
      <c r="BJ449" s="67">
        <f t="shared" si="120"/>
        <v>269999.40575040813</v>
      </c>
      <c r="BK449" s="55"/>
    </row>
    <row r="450" spans="4:63">
      <c r="D450" s="52">
        <f t="shared" ref="D450:D466" si="149">D361</f>
        <v>50</v>
      </c>
      <c r="E450" s="67">
        <f t="shared" si="109"/>
        <v>0.10148239983677376</v>
      </c>
      <c r="F450" s="67">
        <f t="shared" si="121"/>
        <v>0.36643670983502646</v>
      </c>
      <c r="G450" s="67">
        <f t="shared" si="122"/>
        <v>0.35300932500319065</v>
      </c>
      <c r="H450" s="67">
        <f t="shared" si="123"/>
        <v>0.51296837994889832</v>
      </c>
      <c r="I450" s="67">
        <f t="shared" si="124"/>
        <v>0.68347739172370359</v>
      </c>
      <c r="J450" s="67">
        <f t="shared" si="125"/>
        <v>25.908730606300367</v>
      </c>
      <c r="K450" s="67">
        <f t="shared" si="126"/>
        <v>3.8431680361470502</v>
      </c>
      <c r="L450" s="67">
        <f t="shared" si="127"/>
        <v>0.25244053034510283</v>
      </c>
      <c r="M450" s="67">
        <f t="shared" si="128"/>
        <v>0.33755045619340224</v>
      </c>
      <c r="N450" s="67">
        <f t="shared" si="129"/>
        <v>1.133127327717933</v>
      </c>
      <c r="Q450" s="55">
        <f t="shared" si="110"/>
        <v>15571.186574704576</v>
      </c>
      <c r="R450" s="55">
        <f t="shared" si="130"/>
        <v>44850.146633691365</v>
      </c>
      <c r="S450" s="55">
        <f t="shared" si="131"/>
        <v>46112.068804533068</v>
      </c>
      <c r="T450" s="55">
        <f t="shared" si="132"/>
        <v>49379.158757346537</v>
      </c>
      <c r="U450" s="55">
        <f t="shared" si="133"/>
        <v>80878.997568888502</v>
      </c>
      <c r="V450" s="55">
        <f t="shared" si="134"/>
        <v>2951460.1075777644</v>
      </c>
      <c r="W450" s="55">
        <f t="shared" si="135"/>
        <v>648014.76447339356</v>
      </c>
      <c r="X450" s="55">
        <f t="shared" si="136"/>
        <v>37858.781314322914</v>
      </c>
      <c r="Y450" s="55">
        <f t="shared" si="137"/>
        <v>54486.933823705207</v>
      </c>
      <c r="Z450" s="55">
        <f t="shared" si="138"/>
        <v>122110.92430295954</v>
      </c>
      <c r="AC450" s="68">
        <f t="shared" si="111"/>
        <v>38977.617515670703</v>
      </c>
      <c r="AD450" s="68">
        <f t="shared" si="139"/>
        <v>66081.638884379601</v>
      </c>
      <c r="AE450" s="68">
        <f t="shared" si="140"/>
        <v>73369.902153257441</v>
      </c>
      <c r="AF450" s="68">
        <f t="shared" si="141"/>
        <v>116267.54090946617</v>
      </c>
      <c r="AG450" s="68">
        <f t="shared" si="142"/>
        <v>125726.22017360572</v>
      </c>
      <c r="AH450" s="68">
        <f t="shared" si="143"/>
        <v>6709460.1684465474</v>
      </c>
      <c r="AI450" s="68">
        <f t="shared" si="144"/>
        <v>754943.52276149613</v>
      </c>
      <c r="AJ450" s="68">
        <f t="shared" si="145"/>
        <v>45695.639599247181</v>
      </c>
      <c r="AK450" s="68">
        <f t="shared" si="146"/>
        <v>62482.968037333194</v>
      </c>
      <c r="AL450" s="68">
        <f t="shared" si="147"/>
        <v>275865.46346143819</v>
      </c>
      <c r="AO450" s="67">
        <f t="shared" si="148"/>
        <v>-15571.085092304738</v>
      </c>
      <c r="AP450" s="67">
        <f t="shared" si="148"/>
        <v>-44849.780196981534</v>
      </c>
      <c r="AQ450" s="67">
        <f t="shared" si="148"/>
        <v>-46111.715795208067</v>
      </c>
      <c r="AR450" s="67">
        <f t="shared" si="148"/>
        <v>-49378.645788966591</v>
      </c>
      <c r="AS450" s="67">
        <f t="shared" si="148"/>
        <v>-80878.314091496781</v>
      </c>
      <c r="AT450" s="67">
        <f t="shared" ref="AT450:AX466" si="150">J450-V450</f>
        <v>-2951434.1988471583</v>
      </c>
      <c r="AU450" s="67">
        <f t="shared" si="150"/>
        <v>-648010.92130535736</v>
      </c>
      <c r="AV450" s="67">
        <f t="shared" si="150"/>
        <v>-37858.528873792566</v>
      </c>
      <c r="AW450" s="67">
        <f t="shared" si="150"/>
        <v>-54486.596273249015</v>
      </c>
      <c r="AX450" s="67">
        <f t="shared" si="150"/>
        <v>-122109.79117563182</v>
      </c>
      <c r="BA450" s="67">
        <f t="shared" ref="BA450:BA466" si="151">E450+AC450</f>
        <v>38977.718998070537</v>
      </c>
      <c r="BB450" s="67">
        <f t="shared" si="112"/>
        <v>66082.00532108944</v>
      </c>
      <c r="BC450" s="67">
        <f t="shared" si="113"/>
        <v>73370.255162582442</v>
      </c>
      <c r="BD450" s="67">
        <f t="shared" si="114"/>
        <v>116268.05387784612</v>
      </c>
      <c r="BE450" s="67">
        <f t="shared" si="115"/>
        <v>125726.90365099744</v>
      </c>
      <c r="BF450" s="67">
        <f t="shared" si="116"/>
        <v>6709486.0771771539</v>
      </c>
      <c r="BG450" s="67">
        <f t="shared" si="117"/>
        <v>754947.36592953233</v>
      </c>
      <c r="BH450" s="67">
        <f t="shared" si="118"/>
        <v>45695.892039777529</v>
      </c>
      <c r="BI450" s="67">
        <f t="shared" si="119"/>
        <v>62483.305587789386</v>
      </c>
      <c r="BJ450" s="67">
        <f t="shared" si="120"/>
        <v>275866.59658876591</v>
      </c>
      <c r="BK450" s="55"/>
    </row>
    <row r="451" spans="4:63">
      <c r="D451" s="52">
        <f t="shared" si="149"/>
        <v>60</v>
      </c>
      <c r="E451" s="67">
        <f t="shared" ref="E451:E466" si="152">E450+E362/$R$192</f>
        <v>0.1016871274971555</v>
      </c>
      <c r="F451" s="67">
        <f t="shared" si="121"/>
        <v>0.37121720478068199</v>
      </c>
      <c r="G451" s="67">
        <f t="shared" si="122"/>
        <v>0.35930123351269816</v>
      </c>
      <c r="H451" s="67">
        <f t="shared" si="123"/>
        <v>0.52052484724125825</v>
      </c>
      <c r="I451" s="67">
        <f t="shared" si="124"/>
        <v>0.69260733708317856</v>
      </c>
      <c r="J451" s="67">
        <f t="shared" si="125"/>
        <v>26.437123711389091</v>
      </c>
      <c r="K451" s="67">
        <f t="shared" si="126"/>
        <v>3.9198046720710851</v>
      </c>
      <c r="L451" s="67">
        <f t="shared" si="127"/>
        <v>0.25674200675023084</v>
      </c>
      <c r="M451" s="67">
        <f t="shared" si="128"/>
        <v>0.34378401716226653</v>
      </c>
      <c r="N451" s="67">
        <f t="shared" si="129"/>
        <v>1.1540153107454731</v>
      </c>
      <c r="Q451" s="55">
        <f t="shared" ref="Q451:Q466" si="153">(Q450^2+(Q362/$R$195)^2)^0.5</f>
        <v>15571.842143036934</v>
      </c>
      <c r="R451" s="55">
        <f t="shared" si="130"/>
        <v>45062.532140306532</v>
      </c>
      <c r="S451" s="55">
        <f t="shared" si="131"/>
        <v>46375.336499461933</v>
      </c>
      <c r="T451" s="55">
        <f t="shared" si="132"/>
        <v>49628.230033148131</v>
      </c>
      <c r="U451" s="55">
        <f t="shared" si="133"/>
        <v>81203.469946599565</v>
      </c>
      <c r="V451" s="55">
        <f t="shared" si="134"/>
        <v>2969782.5424523801</v>
      </c>
      <c r="W451" s="55">
        <f t="shared" si="135"/>
        <v>651863.86702384125</v>
      </c>
      <c r="X451" s="55">
        <f t="shared" si="136"/>
        <v>38060.150753054091</v>
      </c>
      <c r="Y451" s="55">
        <f t="shared" si="137"/>
        <v>54792.405960412922</v>
      </c>
      <c r="Z451" s="55">
        <f t="shared" si="138"/>
        <v>122863.53775530717</v>
      </c>
      <c r="AC451" s="68">
        <f t="shared" ref="AC451:AC466" si="154">(AC450^2+(AC362/$R$195)^2)^0.5</f>
        <v>38978.529044185874</v>
      </c>
      <c r="AD451" s="68">
        <f t="shared" si="139"/>
        <v>66285.219052322936</v>
      </c>
      <c r="AE451" s="68">
        <f t="shared" si="140"/>
        <v>73767.575034554233</v>
      </c>
      <c r="AF451" s="68">
        <f t="shared" si="141"/>
        <v>116709.48514956656</v>
      </c>
      <c r="AG451" s="68">
        <f t="shared" si="142"/>
        <v>126207.19643403897</v>
      </c>
      <c r="AH451" s="68">
        <f t="shared" si="143"/>
        <v>6748775.7902211696</v>
      </c>
      <c r="AI451" s="68">
        <f t="shared" si="144"/>
        <v>759442.14744025818</v>
      </c>
      <c r="AJ451" s="68">
        <f t="shared" si="145"/>
        <v>45935.995703425913</v>
      </c>
      <c r="AK451" s="68">
        <f t="shared" si="146"/>
        <v>62840.032529032855</v>
      </c>
      <c r="AL451" s="68">
        <f t="shared" si="147"/>
        <v>277302.83184185205</v>
      </c>
      <c r="AO451" s="67">
        <f t="shared" ref="AO451:AS466" si="155">E451-Q451</f>
        <v>-15571.740455909438</v>
      </c>
      <c r="AP451" s="67">
        <f t="shared" si="155"/>
        <v>-45062.16092310175</v>
      </c>
      <c r="AQ451" s="67">
        <f t="shared" si="155"/>
        <v>-46374.977198228422</v>
      </c>
      <c r="AR451" s="67">
        <f t="shared" si="155"/>
        <v>-49627.70950830089</v>
      </c>
      <c r="AS451" s="67">
        <f t="shared" si="155"/>
        <v>-81202.77733926248</v>
      </c>
      <c r="AT451" s="67">
        <f t="shared" si="150"/>
        <v>-2969756.1053286688</v>
      </c>
      <c r="AU451" s="67">
        <f t="shared" si="150"/>
        <v>-651859.94721916912</v>
      </c>
      <c r="AV451" s="67">
        <f t="shared" si="150"/>
        <v>-38059.894011047341</v>
      </c>
      <c r="AW451" s="67">
        <f t="shared" si="150"/>
        <v>-54792.062176395761</v>
      </c>
      <c r="AX451" s="67">
        <f t="shared" si="150"/>
        <v>-122862.38373999642</v>
      </c>
      <c r="BA451" s="67">
        <f t="shared" si="151"/>
        <v>38978.630731313373</v>
      </c>
      <c r="BB451" s="67">
        <f t="shared" si="112"/>
        <v>66285.590269527718</v>
      </c>
      <c r="BC451" s="67">
        <f t="shared" si="113"/>
        <v>73767.934335787751</v>
      </c>
      <c r="BD451" s="67">
        <f t="shared" si="114"/>
        <v>116710.00567441381</v>
      </c>
      <c r="BE451" s="67">
        <f t="shared" si="115"/>
        <v>126207.88904137605</v>
      </c>
      <c r="BF451" s="67">
        <f t="shared" si="116"/>
        <v>6748802.2273448808</v>
      </c>
      <c r="BG451" s="67">
        <f t="shared" si="117"/>
        <v>759446.06724493031</v>
      </c>
      <c r="BH451" s="67">
        <f t="shared" si="118"/>
        <v>45936.252445432663</v>
      </c>
      <c r="BI451" s="67">
        <f t="shared" si="119"/>
        <v>62840.376313050016</v>
      </c>
      <c r="BJ451" s="67">
        <f t="shared" si="120"/>
        <v>277303.9858571628</v>
      </c>
      <c r="BK451" s="55"/>
    </row>
    <row r="452" spans="4:63">
      <c r="D452" s="52">
        <f t="shared" si="149"/>
        <v>75</v>
      </c>
      <c r="E452" s="67">
        <f t="shared" si="152"/>
        <v>0.10182517259612496</v>
      </c>
      <c r="F452" s="67">
        <f t="shared" si="121"/>
        <v>0.37444062801848743</v>
      </c>
      <c r="G452" s="67">
        <f t="shared" si="122"/>
        <v>0.36354378252284281</v>
      </c>
      <c r="H452" s="67">
        <f t="shared" si="123"/>
        <v>0.5256200711757687</v>
      </c>
      <c r="I452" s="67">
        <f t="shared" si="124"/>
        <v>0.69876353604713126</v>
      </c>
      <c r="J452" s="67">
        <f t="shared" si="125"/>
        <v>26.793412052450318</v>
      </c>
      <c r="K452" s="67">
        <f t="shared" si="126"/>
        <v>3.9714797216031994</v>
      </c>
      <c r="L452" s="67">
        <f t="shared" si="127"/>
        <v>0.25964243424963912</v>
      </c>
      <c r="M452" s="67">
        <f t="shared" si="128"/>
        <v>0.34798722321304898</v>
      </c>
      <c r="N452" s="67">
        <f t="shared" si="129"/>
        <v>1.1680997958557542</v>
      </c>
      <c r="Q452" s="55">
        <f t="shared" si="153"/>
        <v>15572.140196111737</v>
      </c>
      <c r="R452" s="55">
        <f t="shared" si="130"/>
        <v>45158.765507617536</v>
      </c>
      <c r="S452" s="55">
        <f t="shared" si="131"/>
        <v>46494.541433030543</v>
      </c>
      <c r="T452" s="55">
        <f t="shared" si="132"/>
        <v>49741.060919340758</v>
      </c>
      <c r="U452" s="55">
        <f t="shared" si="133"/>
        <v>81350.567330449019</v>
      </c>
      <c r="V452" s="55">
        <f t="shared" si="134"/>
        <v>2978075.7850175188</v>
      </c>
      <c r="W452" s="55">
        <f t="shared" si="135"/>
        <v>653606.41295952385</v>
      </c>
      <c r="X452" s="55">
        <f t="shared" si="136"/>
        <v>38151.354367374028</v>
      </c>
      <c r="Y452" s="55">
        <f t="shared" si="137"/>
        <v>54930.730867902457</v>
      </c>
      <c r="Z452" s="55">
        <f t="shared" si="138"/>
        <v>123204.20238697267</v>
      </c>
      <c r="AC452" s="68">
        <f t="shared" si="154"/>
        <v>38978.94347478191</v>
      </c>
      <c r="AD452" s="68">
        <f t="shared" si="139"/>
        <v>66377.572802139097</v>
      </c>
      <c r="AE452" s="68">
        <f t="shared" si="140"/>
        <v>73947.674691862718</v>
      </c>
      <c r="AF452" s="68">
        <f t="shared" si="141"/>
        <v>116909.86806740296</v>
      </c>
      <c r="AG452" s="68">
        <f t="shared" si="142"/>
        <v>126425.27309482696</v>
      </c>
      <c r="AH452" s="68">
        <f t="shared" si="143"/>
        <v>6766575.5804436868</v>
      </c>
      <c r="AI452" s="68">
        <f t="shared" si="144"/>
        <v>761478.71383970021</v>
      </c>
      <c r="AJ452" s="68">
        <f t="shared" si="145"/>
        <v>46044.861656302768</v>
      </c>
      <c r="AK452" s="68">
        <f t="shared" si="146"/>
        <v>63001.707083677597</v>
      </c>
      <c r="AL452" s="68">
        <f t="shared" si="147"/>
        <v>277953.89104179654</v>
      </c>
      <c r="AO452" s="67">
        <f t="shared" si="155"/>
        <v>-15572.038370939141</v>
      </c>
      <c r="AP452" s="67">
        <f t="shared" si="155"/>
        <v>-45158.391066989519</v>
      </c>
      <c r="AQ452" s="67">
        <f t="shared" si="155"/>
        <v>-46494.177889248022</v>
      </c>
      <c r="AR452" s="67">
        <f t="shared" si="155"/>
        <v>-49740.535299269584</v>
      </c>
      <c r="AS452" s="67">
        <f t="shared" si="155"/>
        <v>-81349.868566912977</v>
      </c>
      <c r="AT452" s="67">
        <f t="shared" si="150"/>
        <v>-2978048.9916054662</v>
      </c>
      <c r="AU452" s="67">
        <f t="shared" si="150"/>
        <v>-653602.44147980225</v>
      </c>
      <c r="AV452" s="67">
        <f t="shared" si="150"/>
        <v>-38151.09472493978</v>
      </c>
      <c r="AW452" s="67">
        <f t="shared" si="150"/>
        <v>-54930.382880679244</v>
      </c>
      <c r="AX452" s="67">
        <f t="shared" si="150"/>
        <v>-123203.03428717681</v>
      </c>
      <c r="BA452" s="67">
        <f t="shared" si="151"/>
        <v>38979.045299954509</v>
      </c>
      <c r="BB452" s="67">
        <f t="shared" si="112"/>
        <v>66377.947242767113</v>
      </c>
      <c r="BC452" s="67">
        <f t="shared" si="113"/>
        <v>73948.038235645246</v>
      </c>
      <c r="BD452" s="67">
        <f t="shared" si="114"/>
        <v>116910.39368747413</v>
      </c>
      <c r="BE452" s="67">
        <f t="shared" si="115"/>
        <v>126425.971858363</v>
      </c>
      <c r="BF452" s="67">
        <f t="shared" si="116"/>
        <v>6766602.3738557389</v>
      </c>
      <c r="BG452" s="67">
        <f t="shared" si="117"/>
        <v>761482.68531942181</v>
      </c>
      <c r="BH452" s="67">
        <f t="shared" si="118"/>
        <v>46045.121298737016</v>
      </c>
      <c r="BI452" s="67">
        <f t="shared" si="119"/>
        <v>63002.055070900809</v>
      </c>
      <c r="BJ452" s="67">
        <f t="shared" si="120"/>
        <v>277955.05914159241</v>
      </c>
      <c r="BK452" s="55"/>
    </row>
    <row r="453" spans="4:63">
      <c r="D453" s="52">
        <f t="shared" si="149"/>
        <v>100</v>
      </c>
      <c r="E453" s="67">
        <f t="shared" si="152"/>
        <v>0.10189552832083408</v>
      </c>
      <c r="F453" s="67">
        <f t="shared" si="121"/>
        <v>0.37608346995661518</v>
      </c>
      <c r="G453" s="67">
        <f t="shared" si="122"/>
        <v>0.36570602958884496</v>
      </c>
      <c r="H453" s="67">
        <f t="shared" si="123"/>
        <v>0.52821689044094988</v>
      </c>
      <c r="I453" s="67">
        <f t="shared" si="124"/>
        <v>0.70190108922935801</v>
      </c>
      <c r="J453" s="67">
        <f t="shared" si="125"/>
        <v>26.974997089716425</v>
      </c>
      <c r="K453" s="67">
        <f t="shared" si="126"/>
        <v>3.9978162999124081</v>
      </c>
      <c r="L453" s="67">
        <f t="shared" si="127"/>
        <v>0.26112065897627196</v>
      </c>
      <c r="M453" s="67">
        <f t="shared" si="128"/>
        <v>0.35012941884340587</v>
      </c>
      <c r="N453" s="67">
        <f t="shared" si="129"/>
        <v>1.1752780598034505</v>
      </c>
      <c r="Q453" s="55">
        <f t="shared" si="153"/>
        <v>15572.217614703559</v>
      </c>
      <c r="R453" s="55">
        <f t="shared" si="130"/>
        <v>45183.728668304575</v>
      </c>
      <c r="S453" s="55">
        <f t="shared" si="131"/>
        <v>46525.455040135828</v>
      </c>
      <c r="T453" s="55">
        <f t="shared" si="132"/>
        <v>49770.326982369807</v>
      </c>
      <c r="U453" s="55">
        <f t="shared" si="133"/>
        <v>81388.732497083736</v>
      </c>
      <c r="V453" s="55">
        <f t="shared" si="134"/>
        <v>2980226.1856082994</v>
      </c>
      <c r="W453" s="55">
        <f t="shared" si="135"/>
        <v>654058.28110146523</v>
      </c>
      <c r="X453" s="55">
        <f t="shared" si="136"/>
        <v>38175.008929593198</v>
      </c>
      <c r="Y453" s="55">
        <f t="shared" si="137"/>
        <v>54966.603920989321</v>
      </c>
      <c r="Z453" s="55">
        <f t="shared" si="138"/>
        <v>123292.53629542992</v>
      </c>
      <c r="AC453" s="68">
        <f t="shared" si="154"/>
        <v>38979.051122740639</v>
      </c>
      <c r="AD453" s="68">
        <f t="shared" si="139"/>
        <v>66401.540747080959</v>
      </c>
      <c r="AE453" s="68">
        <f t="shared" si="140"/>
        <v>73994.384002584498</v>
      </c>
      <c r="AF453" s="68">
        <f t="shared" si="141"/>
        <v>116961.86152304383</v>
      </c>
      <c r="AG453" s="68">
        <f t="shared" si="142"/>
        <v>126481.85716442458</v>
      </c>
      <c r="AH453" s="68">
        <f t="shared" si="143"/>
        <v>6771191.434684569</v>
      </c>
      <c r="AI453" s="68">
        <f t="shared" si="144"/>
        <v>762006.82306291745</v>
      </c>
      <c r="AJ453" s="68">
        <f t="shared" si="145"/>
        <v>46073.09758784726</v>
      </c>
      <c r="AK453" s="68">
        <f t="shared" si="146"/>
        <v>63043.634343953243</v>
      </c>
      <c r="AL453" s="68">
        <f t="shared" si="147"/>
        <v>278122.75483736425</v>
      </c>
      <c r="AO453" s="67">
        <f t="shared" si="155"/>
        <v>-15572.115719175237</v>
      </c>
      <c r="AP453" s="67">
        <f t="shared" si="155"/>
        <v>-45183.352584834618</v>
      </c>
      <c r="AQ453" s="67">
        <f t="shared" si="155"/>
        <v>-46525.08933410624</v>
      </c>
      <c r="AR453" s="67">
        <f t="shared" si="155"/>
        <v>-49769.798765479369</v>
      </c>
      <c r="AS453" s="67">
        <f t="shared" si="155"/>
        <v>-81388.030595994511</v>
      </c>
      <c r="AT453" s="67">
        <f t="shared" si="150"/>
        <v>-2980199.2106112097</v>
      </c>
      <c r="AU453" s="67">
        <f t="shared" si="150"/>
        <v>-654054.28328516532</v>
      </c>
      <c r="AV453" s="67">
        <f t="shared" si="150"/>
        <v>-38174.747808934218</v>
      </c>
      <c r="AW453" s="67">
        <f t="shared" si="150"/>
        <v>-54966.253791570474</v>
      </c>
      <c r="AX453" s="67">
        <f t="shared" si="150"/>
        <v>-123291.36101737012</v>
      </c>
      <c r="BA453" s="67">
        <f t="shared" si="151"/>
        <v>38979.15301826896</v>
      </c>
      <c r="BB453" s="67">
        <f t="shared" si="112"/>
        <v>66401.916830550908</v>
      </c>
      <c r="BC453" s="67">
        <f t="shared" si="113"/>
        <v>73994.749708614094</v>
      </c>
      <c r="BD453" s="67">
        <f t="shared" si="114"/>
        <v>116962.38973993427</v>
      </c>
      <c r="BE453" s="67">
        <f t="shared" si="115"/>
        <v>126482.55906551381</v>
      </c>
      <c r="BF453" s="67">
        <f t="shared" si="116"/>
        <v>6771218.4096816592</v>
      </c>
      <c r="BG453" s="67">
        <f t="shared" si="117"/>
        <v>762010.82087921735</v>
      </c>
      <c r="BH453" s="67">
        <f t="shared" si="118"/>
        <v>46073.358708506239</v>
      </c>
      <c r="BI453" s="67">
        <f t="shared" si="119"/>
        <v>63043.984473372089</v>
      </c>
      <c r="BJ453" s="67">
        <f t="shared" si="120"/>
        <v>278123.93011542404</v>
      </c>
      <c r="BK453" s="55"/>
    </row>
    <row r="454" spans="4:63">
      <c r="D454" s="52">
        <f t="shared" si="149"/>
        <v>125</v>
      </c>
      <c r="E454" s="67">
        <f t="shared" si="152"/>
        <v>0.10190785772006131</v>
      </c>
      <c r="F454" s="67">
        <f t="shared" si="121"/>
        <v>0.37637136769636775</v>
      </c>
      <c r="G454" s="67">
        <f t="shared" si="122"/>
        <v>0.36608494981765166</v>
      </c>
      <c r="H454" s="67">
        <f t="shared" si="123"/>
        <v>0.52867196672043881</v>
      </c>
      <c r="I454" s="67">
        <f t="shared" si="124"/>
        <v>0.70245092573435131</v>
      </c>
      <c r="J454" s="67">
        <f t="shared" si="125"/>
        <v>27.006818727932803</v>
      </c>
      <c r="K454" s="67">
        <f t="shared" si="126"/>
        <v>4.0024316199818957</v>
      </c>
      <c r="L454" s="67">
        <f t="shared" si="127"/>
        <v>0.26137970858279036</v>
      </c>
      <c r="M454" s="67">
        <f t="shared" si="128"/>
        <v>0.3505048251839516</v>
      </c>
      <c r="N454" s="67">
        <f t="shared" si="129"/>
        <v>1.1765360055119976</v>
      </c>
      <c r="Q454" s="55">
        <f t="shared" si="153"/>
        <v>15572.219992250519</v>
      </c>
      <c r="R454" s="55">
        <f t="shared" si="130"/>
        <v>45184.495077755339</v>
      </c>
      <c r="S454" s="55">
        <f t="shared" si="131"/>
        <v>46526.404083148387</v>
      </c>
      <c r="T454" s="55">
        <f t="shared" si="132"/>
        <v>49771.225481427675</v>
      </c>
      <c r="U454" s="55">
        <f t="shared" si="133"/>
        <v>81389.9042799616</v>
      </c>
      <c r="V454" s="55">
        <f t="shared" si="134"/>
        <v>2980292.2006340888</v>
      </c>
      <c r="W454" s="55">
        <f t="shared" si="135"/>
        <v>654072.15319538757</v>
      </c>
      <c r="X454" s="55">
        <f t="shared" si="136"/>
        <v>38175.735137812568</v>
      </c>
      <c r="Y454" s="55">
        <f t="shared" si="137"/>
        <v>54967.705224941099</v>
      </c>
      <c r="Z454" s="55">
        <f t="shared" si="138"/>
        <v>123295.24806020362</v>
      </c>
      <c r="AC454" s="68">
        <f t="shared" si="154"/>
        <v>38979.054428643816</v>
      </c>
      <c r="AD454" s="68">
        <f t="shared" si="139"/>
        <v>66402.276674447596</v>
      </c>
      <c r="AE454" s="68">
        <f t="shared" si="140"/>
        <v>73995.817995818594</v>
      </c>
      <c r="AF454" s="68">
        <f t="shared" si="141"/>
        <v>116963.45789514035</v>
      </c>
      <c r="AG454" s="68">
        <f t="shared" si="142"/>
        <v>126483.59448110549</v>
      </c>
      <c r="AH454" s="68">
        <f t="shared" si="143"/>
        <v>6771333.1394443968</v>
      </c>
      <c r="AI454" s="68">
        <f t="shared" si="144"/>
        <v>762023.03569625947</v>
      </c>
      <c r="AJ454" s="68">
        <f t="shared" si="145"/>
        <v>46073.964449685125</v>
      </c>
      <c r="AK454" s="68">
        <f t="shared" si="146"/>
        <v>63044.921504032151</v>
      </c>
      <c r="AL454" s="68">
        <f t="shared" si="147"/>
        <v>278127.93908317859</v>
      </c>
      <c r="AO454" s="67">
        <f t="shared" si="155"/>
        <v>-15572.1180843928</v>
      </c>
      <c r="AP454" s="67">
        <f t="shared" si="155"/>
        <v>-45184.118706387642</v>
      </c>
      <c r="AQ454" s="67">
        <f t="shared" si="155"/>
        <v>-46526.037998198568</v>
      </c>
      <c r="AR454" s="67">
        <f t="shared" si="155"/>
        <v>-49770.696809460955</v>
      </c>
      <c r="AS454" s="67">
        <f t="shared" si="155"/>
        <v>-81389.201829035868</v>
      </c>
      <c r="AT454" s="67">
        <f t="shared" si="150"/>
        <v>-2980265.1938153608</v>
      </c>
      <c r="AU454" s="67">
        <f t="shared" si="150"/>
        <v>-654068.15076376754</v>
      </c>
      <c r="AV454" s="67">
        <f t="shared" si="150"/>
        <v>-38175.473758103988</v>
      </c>
      <c r="AW454" s="67">
        <f t="shared" si="150"/>
        <v>-54967.354720115916</v>
      </c>
      <c r="AX454" s="67">
        <f t="shared" si="150"/>
        <v>-123294.07152419811</v>
      </c>
      <c r="BA454" s="67">
        <f t="shared" si="151"/>
        <v>38979.156336501539</v>
      </c>
      <c r="BB454" s="67">
        <f t="shared" si="112"/>
        <v>66402.653045815299</v>
      </c>
      <c r="BC454" s="67">
        <f t="shared" si="113"/>
        <v>73996.184080768406</v>
      </c>
      <c r="BD454" s="67">
        <f t="shared" si="114"/>
        <v>116963.98656710707</v>
      </c>
      <c r="BE454" s="67">
        <f t="shared" si="115"/>
        <v>126484.29693203123</v>
      </c>
      <c r="BF454" s="67">
        <f t="shared" si="116"/>
        <v>6771360.1462631244</v>
      </c>
      <c r="BG454" s="67">
        <f t="shared" si="117"/>
        <v>762027.0381278795</v>
      </c>
      <c r="BH454" s="67">
        <f t="shared" si="118"/>
        <v>46074.225829393705</v>
      </c>
      <c r="BI454" s="67">
        <f t="shared" si="119"/>
        <v>63045.272008857333</v>
      </c>
      <c r="BJ454" s="67">
        <f t="shared" si="120"/>
        <v>278129.1156191841</v>
      </c>
      <c r="BK454" s="55"/>
    </row>
    <row r="455" spans="4:63">
      <c r="D455" s="52">
        <f t="shared" si="149"/>
        <v>150</v>
      </c>
      <c r="E455" s="67">
        <f t="shared" si="152"/>
        <v>0.10191001836990086</v>
      </c>
      <c r="F455" s="67">
        <f t="shared" si="121"/>
        <v>0.37642181996851337</v>
      </c>
      <c r="G455" s="67">
        <f t="shared" si="122"/>
        <v>0.36615135320977854</v>
      </c>
      <c r="H455" s="67">
        <f t="shared" si="123"/>
        <v>0.52875171598251891</v>
      </c>
      <c r="I455" s="67">
        <f t="shared" si="124"/>
        <v>0.70254728113126885</v>
      </c>
      <c r="J455" s="67">
        <f t="shared" si="125"/>
        <v>27.012395270328696</v>
      </c>
      <c r="K455" s="67">
        <f t="shared" si="126"/>
        <v>4.0032404258599303</v>
      </c>
      <c r="L455" s="67">
        <f t="shared" si="127"/>
        <v>0.26142510540062752</v>
      </c>
      <c r="M455" s="67">
        <f t="shared" si="128"/>
        <v>0.3505706127892127</v>
      </c>
      <c r="N455" s="67">
        <f t="shared" si="129"/>
        <v>1.176756452602991</v>
      </c>
      <c r="Q455" s="55">
        <f t="shared" si="153"/>
        <v>15572.220065265843</v>
      </c>
      <c r="R455" s="55">
        <f t="shared" si="130"/>
        <v>45184.518614261979</v>
      </c>
      <c r="S455" s="55">
        <f t="shared" si="131"/>
        <v>46526.433228297348</v>
      </c>
      <c r="T455" s="55">
        <f t="shared" si="132"/>
        <v>49771.253074403117</v>
      </c>
      <c r="U455" s="55">
        <f t="shared" si="133"/>
        <v>81389.940265572033</v>
      </c>
      <c r="V455" s="55">
        <f t="shared" si="134"/>
        <v>2980294.2279563467</v>
      </c>
      <c r="W455" s="55">
        <f t="shared" si="135"/>
        <v>654072.57920777006</v>
      </c>
      <c r="X455" s="55">
        <f t="shared" si="136"/>
        <v>38175.757439711902</v>
      </c>
      <c r="Y455" s="55">
        <f t="shared" si="137"/>
        <v>54967.739046035931</v>
      </c>
      <c r="Z455" s="55">
        <f t="shared" si="138"/>
        <v>123295.33133854004</v>
      </c>
      <c r="AC455" s="68">
        <f t="shared" si="154"/>
        <v>38979.054530169298</v>
      </c>
      <c r="AD455" s="68">
        <f t="shared" si="139"/>
        <v>66402.299274915029</v>
      </c>
      <c r="AE455" s="68">
        <f t="shared" si="140"/>
        <v>73995.862033831421</v>
      </c>
      <c r="AF455" s="68">
        <f t="shared" si="141"/>
        <v>116963.50691996196</v>
      </c>
      <c r="AG455" s="68">
        <f t="shared" si="142"/>
        <v>126483.6478343536</v>
      </c>
      <c r="AH455" s="68">
        <f t="shared" si="143"/>
        <v>6771337.4912020657</v>
      </c>
      <c r="AI455" s="68">
        <f t="shared" si="144"/>
        <v>762023.53358665411</v>
      </c>
      <c r="AJ455" s="68">
        <f t="shared" si="145"/>
        <v>46073.991071068645</v>
      </c>
      <c r="AK455" s="68">
        <f t="shared" si="146"/>
        <v>63044.961032769395</v>
      </c>
      <c r="AL455" s="68">
        <f t="shared" si="147"/>
        <v>278128.09829171962</v>
      </c>
      <c r="AO455" s="67">
        <f t="shared" si="155"/>
        <v>-15572.118155247474</v>
      </c>
      <c r="AP455" s="67">
        <f t="shared" si="155"/>
        <v>-45184.142192442014</v>
      </c>
      <c r="AQ455" s="67">
        <f t="shared" si="155"/>
        <v>-46526.067076944135</v>
      </c>
      <c r="AR455" s="67">
        <f t="shared" si="155"/>
        <v>-49770.724322687136</v>
      </c>
      <c r="AS455" s="67">
        <f t="shared" si="155"/>
        <v>-81389.237718290897</v>
      </c>
      <c r="AT455" s="67">
        <f t="shared" si="150"/>
        <v>-2980267.2155610765</v>
      </c>
      <c r="AU455" s="67">
        <f t="shared" si="150"/>
        <v>-654068.57596734422</v>
      </c>
      <c r="AV455" s="67">
        <f t="shared" si="150"/>
        <v>-38175.496014606499</v>
      </c>
      <c r="AW455" s="67">
        <f t="shared" si="150"/>
        <v>-54967.38847542314</v>
      </c>
      <c r="AX455" s="67">
        <f t="shared" si="150"/>
        <v>-123294.15458208743</v>
      </c>
      <c r="BA455" s="67">
        <f t="shared" si="151"/>
        <v>38979.156440187668</v>
      </c>
      <c r="BB455" s="67">
        <f t="shared" si="112"/>
        <v>66402.675696734994</v>
      </c>
      <c r="BC455" s="67">
        <f t="shared" si="113"/>
        <v>73996.228185184635</v>
      </c>
      <c r="BD455" s="67">
        <f t="shared" si="114"/>
        <v>116964.03567167795</v>
      </c>
      <c r="BE455" s="67">
        <f t="shared" si="115"/>
        <v>126484.35038163474</v>
      </c>
      <c r="BF455" s="67">
        <f t="shared" si="116"/>
        <v>6771364.5035973359</v>
      </c>
      <c r="BG455" s="67">
        <f t="shared" si="117"/>
        <v>762027.53682707995</v>
      </c>
      <c r="BH455" s="67">
        <f t="shared" si="118"/>
        <v>46074.252496174049</v>
      </c>
      <c r="BI455" s="67">
        <f t="shared" si="119"/>
        <v>63045.311603382186</v>
      </c>
      <c r="BJ455" s="67">
        <f t="shared" si="120"/>
        <v>278129.27504817222</v>
      </c>
      <c r="BK455" s="55"/>
    </row>
    <row r="456" spans="4:63">
      <c r="D456" s="52">
        <f t="shared" si="149"/>
        <v>175</v>
      </c>
      <c r="E456" s="67">
        <f t="shared" si="152"/>
        <v>0.10191039701022576</v>
      </c>
      <c r="F456" s="67">
        <f t="shared" si="121"/>
        <v>0.37643066141258597</v>
      </c>
      <c r="G456" s="67">
        <f t="shared" si="122"/>
        <v>0.36616298998752417</v>
      </c>
      <c r="H456" s="67">
        <f t="shared" si="123"/>
        <v>0.5287656915402198</v>
      </c>
      <c r="I456" s="67">
        <f t="shared" si="124"/>
        <v>0.70256416680988565</v>
      </c>
      <c r="J456" s="67">
        <f t="shared" si="125"/>
        <v>27.013372524387137</v>
      </c>
      <c r="K456" s="67">
        <f t="shared" si="126"/>
        <v>4.0033821640142717</v>
      </c>
      <c r="L456" s="67">
        <f t="shared" si="127"/>
        <v>0.26143306090805885</v>
      </c>
      <c r="M456" s="67">
        <f t="shared" si="128"/>
        <v>0.35058214165417456</v>
      </c>
      <c r="N456" s="67">
        <f t="shared" si="129"/>
        <v>1.1767950845722384</v>
      </c>
      <c r="Q456" s="55">
        <f t="shared" si="153"/>
        <v>15572.220067508169</v>
      </c>
      <c r="R456" s="55">
        <f t="shared" si="130"/>
        <v>45184.519337076446</v>
      </c>
      <c r="S456" s="55">
        <f t="shared" si="131"/>
        <v>46526.43412335516</v>
      </c>
      <c r="T456" s="55">
        <f t="shared" si="132"/>
        <v>49771.253921793163</v>
      </c>
      <c r="U456" s="55">
        <f t="shared" si="133"/>
        <v>81389.941370702945</v>
      </c>
      <c r="V456" s="55">
        <f t="shared" si="134"/>
        <v>2980294.2902161269</v>
      </c>
      <c r="W456" s="55">
        <f t="shared" si="135"/>
        <v>654072.59229076048</v>
      </c>
      <c r="X456" s="55">
        <f t="shared" si="136"/>
        <v>38175.758124611115</v>
      </c>
      <c r="Y456" s="55">
        <f t="shared" si="137"/>
        <v>54967.740084693702</v>
      </c>
      <c r="Z456" s="55">
        <f t="shared" si="138"/>
        <v>123295.33389604709</v>
      </c>
      <c r="AC456" s="68">
        <f t="shared" si="154"/>
        <v>38979.054533287184</v>
      </c>
      <c r="AD456" s="68">
        <f t="shared" si="139"/>
        <v>66402.299968983469</v>
      </c>
      <c r="AE456" s="68">
        <f t="shared" si="140"/>
        <v>73995.863386254365</v>
      </c>
      <c r="AF456" s="68">
        <f t="shared" si="141"/>
        <v>116963.50842553171</v>
      </c>
      <c r="AG456" s="68">
        <f t="shared" si="142"/>
        <v>126483.64947285086</v>
      </c>
      <c r="AH456" s="68">
        <f t="shared" si="143"/>
        <v>6771337.6248460794</v>
      </c>
      <c r="AI456" s="68">
        <f t="shared" si="144"/>
        <v>762023.54887704365</v>
      </c>
      <c r="AJ456" s="68">
        <f t="shared" si="145"/>
        <v>46073.991888620752</v>
      </c>
      <c r="AK456" s="68">
        <f t="shared" si="146"/>
        <v>63044.962246710871</v>
      </c>
      <c r="AL456" s="68">
        <f t="shared" si="147"/>
        <v>278128.10318107024</v>
      </c>
      <c r="AO456" s="67">
        <f t="shared" si="155"/>
        <v>-15572.118157111159</v>
      </c>
      <c r="AP456" s="67">
        <f t="shared" si="155"/>
        <v>-45184.142906415036</v>
      </c>
      <c r="AQ456" s="67">
        <f t="shared" si="155"/>
        <v>-46526.067960365173</v>
      </c>
      <c r="AR456" s="67">
        <f t="shared" si="155"/>
        <v>-49770.725156101624</v>
      </c>
      <c r="AS456" s="67">
        <f t="shared" si="155"/>
        <v>-81389.23880653613</v>
      </c>
      <c r="AT456" s="67">
        <f t="shared" si="150"/>
        <v>-2980267.2768436028</v>
      </c>
      <c r="AU456" s="67">
        <f t="shared" si="150"/>
        <v>-654068.58890859643</v>
      </c>
      <c r="AV456" s="67">
        <f t="shared" si="150"/>
        <v>-38175.496691550208</v>
      </c>
      <c r="AW456" s="67">
        <f t="shared" si="150"/>
        <v>-54967.389502552047</v>
      </c>
      <c r="AX456" s="67">
        <f t="shared" si="150"/>
        <v>-123294.15710096252</v>
      </c>
      <c r="BA456" s="67">
        <f t="shared" si="151"/>
        <v>38979.156443684195</v>
      </c>
      <c r="BB456" s="67">
        <f t="shared" si="112"/>
        <v>66402.676399644886</v>
      </c>
      <c r="BC456" s="67">
        <f t="shared" si="113"/>
        <v>73996.229549244352</v>
      </c>
      <c r="BD456" s="67">
        <f t="shared" si="114"/>
        <v>116964.03719122325</v>
      </c>
      <c r="BE456" s="67">
        <f t="shared" si="115"/>
        <v>126484.35203701767</v>
      </c>
      <c r="BF456" s="67">
        <f t="shared" si="116"/>
        <v>6771364.638218604</v>
      </c>
      <c r="BG456" s="67">
        <f t="shared" si="117"/>
        <v>762027.5522592077</v>
      </c>
      <c r="BH456" s="67">
        <f t="shared" si="118"/>
        <v>46074.253321681659</v>
      </c>
      <c r="BI456" s="67">
        <f t="shared" si="119"/>
        <v>63045.312828852526</v>
      </c>
      <c r="BJ456" s="67">
        <f t="shared" si="120"/>
        <v>278129.27997615479</v>
      </c>
      <c r="BK456" s="55"/>
    </row>
    <row r="457" spans="4:63">
      <c r="D457" s="52">
        <f t="shared" si="149"/>
        <v>200</v>
      </c>
      <c r="E457" s="67">
        <f t="shared" si="152"/>
        <v>0.10191046336456648</v>
      </c>
      <c r="F457" s="67">
        <f t="shared" si="121"/>
        <v>0.37643221082017386</v>
      </c>
      <c r="G457" s="67">
        <f t="shared" si="122"/>
        <v>0.36616502925979572</v>
      </c>
      <c r="H457" s="67">
        <f t="shared" si="123"/>
        <v>0.52876814066900113</v>
      </c>
      <c r="I457" s="67">
        <f t="shared" si="124"/>
        <v>0.70256712591909465</v>
      </c>
      <c r="J457" s="67">
        <f t="shared" si="125"/>
        <v>27.013543782027973</v>
      </c>
      <c r="K457" s="67">
        <f t="shared" si="126"/>
        <v>4.0034070027363207</v>
      </c>
      <c r="L457" s="67">
        <f t="shared" si="127"/>
        <v>0.2614344550608102</v>
      </c>
      <c r="M457" s="67">
        <f t="shared" si="128"/>
        <v>0.35058416201540799</v>
      </c>
      <c r="N457" s="67">
        <f t="shared" si="129"/>
        <v>1.1768018545824082</v>
      </c>
      <c r="Q457" s="55">
        <f t="shared" si="153"/>
        <v>15572.220067577033</v>
      </c>
      <c r="R457" s="55">
        <f t="shared" si="130"/>
        <v>45184.519359274338</v>
      </c>
      <c r="S457" s="55">
        <f t="shared" si="131"/>
        <v>46526.434150842717</v>
      </c>
      <c r="T457" s="55">
        <f t="shared" si="132"/>
        <v>49771.253947816818</v>
      </c>
      <c r="U457" s="55">
        <f t="shared" si="133"/>
        <v>81389.941404641912</v>
      </c>
      <c r="V457" s="55">
        <f t="shared" si="134"/>
        <v>2980294.2921281476</v>
      </c>
      <c r="W457" s="55">
        <f t="shared" si="135"/>
        <v>654072.59269254387</v>
      </c>
      <c r="X457" s="55">
        <f t="shared" si="136"/>
        <v>38175.758145644621</v>
      </c>
      <c r="Y457" s="55">
        <f t="shared" si="137"/>
        <v>54967.74011659126</v>
      </c>
      <c r="Z457" s="55">
        <f t="shared" si="138"/>
        <v>123295.33397458906</v>
      </c>
      <c r="AC457" s="68">
        <f t="shared" si="154"/>
        <v>38979.054533382936</v>
      </c>
      <c r="AD457" s="68">
        <f t="shared" si="139"/>
        <v>66402.299990298561</v>
      </c>
      <c r="AE457" s="68">
        <f t="shared" si="140"/>
        <v>73995.863427787757</v>
      </c>
      <c r="AF457" s="68">
        <f t="shared" si="141"/>
        <v>116963.50847176831</v>
      </c>
      <c r="AG457" s="68">
        <f t="shared" si="142"/>
        <v>126483.6495231697</v>
      </c>
      <c r="AH457" s="68">
        <f t="shared" si="143"/>
        <v>6771337.6289503351</v>
      </c>
      <c r="AI457" s="68">
        <f t="shared" si="144"/>
        <v>762023.54934661707</v>
      </c>
      <c r="AJ457" s="68">
        <f t="shared" si="145"/>
        <v>46073.991913728074</v>
      </c>
      <c r="AK457" s="68">
        <f t="shared" si="146"/>
        <v>63044.962283991452</v>
      </c>
      <c r="AL457" s="68">
        <f t="shared" si="147"/>
        <v>278128.10333122395</v>
      </c>
      <c r="AO457" s="67">
        <f t="shared" si="155"/>
        <v>-15572.118157113668</v>
      </c>
      <c r="AP457" s="67">
        <f t="shared" si="155"/>
        <v>-45184.14292706352</v>
      </c>
      <c r="AQ457" s="67">
        <f t="shared" si="155"/>
        <v>-46526.067985813454</v>
      </c>
      <c r="AR457" s="67">
        <f t="shared" si="155"/>
        <v>-49770.725179676148</v>
      </c>
      <c r="AS457" s="67">
        <f t="shared" si="155"/>
        <v>-81389.238837515994</v>
      </c>
      <c r="AT457" s="67">
        <f t="shared" si="150"/>
        <v>-2980267.2785843657</v>
      </c>
      <c r="AU457" s="67">
        <f t="shared" si="150"/>
        <v>-654068.58928554109</v>
      </c>
      <c r="AV457" s="67">
        <f t="shared" si="150"/>
        <v>-38175.49671118956</v>
      </c>
      <c r="AW457" s="67">
        <f t="shared" si="150"/>
        <v>-54967.389532429246</v>
      </c>
      <c r="AX457" s="67">
        <f t="shared" si="150"/>
        <v>-123294.15717273447</v>
      </c>
      <c r="BA457" s="67">
        <f t="shared" si="151"/>
        <v>38979.156443846303</v>
      </c>
      <c r="BB457" s="67">
        <f t="shared" si="112"/>
        <v>66402.676422509379</v>
      </c>
      <c r="BC457" s="67">
        <f t="shared" si="113"/>
        <v>73996.229592817021</v>
      </c>
      <c r="BD457" s="67">
        <f t="shared" si="114"/>
        <v>116964.03723990897</v>
      </c>
      <c r="BE457" s="67">
        <f t="shared" si="115"/>
        <v>126484.35209029562</v>
      </c>
      <c r="BF457" s="67">
        <f t="shared" si="116"/>
        <v>6771364.6424941169</v>
      </c>
      <c r="BG457" s="67">
        <f t="shared" si="117"/>
        <v>762027.55275361985</v>
      </c>
      <c r="BH457" s="67">
        <f t="shared" si="118"/>
        <v>46074.253348183134</v>
      </c>
      <c r="BI457" s="67">
        <f t="shared" si="119"/>
        <v>63045.312868153465</v>
      </c>
      <c r="BJ457" s="67">
        <f t="shared" si="120"/>
        <v>278129.28013307852</v>
      </c>
      <c r="BK457" s="55"/>
    </row>
    <row r="458" spans="4:63">
      <c r="D458" s="52">
        <f t="shared" si="149"/>
        <v>225</v>
      </c>
      <c r="E458" s="67">
        <f t="shared" si="152"/>
        <v>0.10191047499274827</v>
      </c>
      <c r="F458" s="67">
        <f t="shared" si="121"/>
        <v>0.37643248234413013</v>
      </c>
      <c r="G458" s="67">
        <f t="shared" si="122"/>
        <v>0.36616538662946352</v>
      </c>
      <c r="H458" s="67">
        <f t="shared" si="123"/>
        <v>0.52876856986345022</v>
      </c>
      <c r="I458" s="67">
        <f t="shared" si="124"/>
        <v>0.70256764448441322</v>
      </c>
      <c r="J458" s="67">
        <f t="shared" si="125"/>
        <v>27.013573793854775</v>
      </c>
      <c r="K458" s="67">
        <f t="shared" si="126"/>
        <v>4.003411355566481</v>
      </c>
      <c r="L458" s="67">
        <f t="shared" si="127"/>
        <v>0.26143469937733066</v>
      </c>
      <c r="M458" s="67">
        <f t="shared" si="128"/>
        <v>0.35058451607103508</v>
      </c>
      <c r="N458" s="67">
        <f t="shared" si="129"/>
        <v>1.1768030409842043</v>
      </c>
      <c r="Q458" s="55">
        <f t="shared" si="153"/>
        <v>15572.220067579148</v>
      </c>
      <c r="R458" s="55">
        <f t="shared" si="130"/>
        <v>45184.519359956044</v>
      </c>
      <c r="S458" s="55">
        <f t="shared" si="131"/>
        <v>46526.434151686874</v>
      </c>
      <c r="T458" s="55">
        <f t="shared" si="132"/>
        <v>49771.253948616017</v>
      </c>
      <c r="U458" s="55">
        <f t="shared" si="133"/>
        <v>81389.941405684192</v>
      </c>
      <c r="V458" s="55">
        <f t="shared" si="134"/>
        <v>2980294.292186866</v>
      </c>
      <c r="W458" s="55">
        <f t="shared" si="135"/>
        <v>654072.59270488285</v>
      </c>
      <c r="X458" s="55">
        <f t="shared" si="136"/>
        <v>38175.758146290565</v>
      </c>
      <c r="Y458" s="55">
        <f t="shared" si="137"/>
        <v>54967.740117570844</v>
      </c>
      <c r="Z458" s="55">
        <f t="shared" si="138"/>
        <v>123295.33397700111</v>
      </c>
      <c r="AC458" s="68">
        <f t="shared" si="154"/>
        <v>38979.054533385875</v>
      </c>
      <c r="AD458" s="68">
        <f t="shared" si="139"/>
        <v>66402.29999095315</v>
      </c>
      <c r="AE458" s="68">
        <f t="shared" si="140"/>
        <v>73995.863429063262</v>
      </c>
      <c r="AF458" s="68">
        <f t="shared" si="141"/>
        <v>116963.50847318824</v>
      </c>
      <c r="AG458" s="68">
        <f t="shared" si="142"/>
        <v>126483.64952471502</v>
      </c>
      <c r="AH458" s="68">
        <f t="shared" si="143"/>
        <v>6771337.6290763775</v>
      </c>
      <c r="AI458" s="68">
        <f t="shared" si="144"/>
        <v>762023.54936103779</v>
      </c>
      <c r="AJ458" s="68">
        <f t="shared" si="145"/>
        <v>46073.991914499129</v>
      </c>
      <c r="AK458" s="68">
        <f t="shared" si="146"/>
        <v>63044.962285136353</v>
      </c>
      <c r="AL458" s="68">
        <f t="shared" si="147"/>
        <v>278128.10333583521</v>
      </c>
      <c r="AO458" s="67">
        <f t="shared" si="155"/>
        <v>-15572.118157104156</v>
      </c>
      <c r="AP458" s="67">
        <f t="shared" si="155"/>
        <v>-45184.142927473702</v>
      </c>
      <c r="AQ458" s="67">
        <f t="shared" si="155"/>
        <v>-46526.067986300244</v>
      </c>
      <c r="AR458" s="67">
        <f t="shared" si="155"/>
        <v>-49770.725180046153</v>
      </c>
      <c r="AS458" s="67">
        <f t="shared" si="155"/>
        <v>-81389.238838039702</v>
      </c>
      <c r="AT458" s="67">
        <f t="shared" si="150"/>
        <v>-2980267.2786130724</v>
      </c>
      <c r="AU458" s="67">
        <f t="shared" si="150"/>
        <v>-654068.5892935273</v>
      </c>
      <c r="AV458" s="67">
        <f t="shared" si="150"/>
        <v>-38175.496711591186</v>
      </c>
      <c r="AW458" s="67">
        <f t="shared" si="150"/>
        <v>-54967.389533054775</v>
      </c>
      <c r="AX458" s="67">
        <f t="shared" si="150"/>
        <v>-123294.15717396012</v>
      </c>
      <c r="BA458" s="67">
        <f t="shared" si="151"/>
        <v>38979.156443860869</v>
      </c>
      <c r="BB458" s="67">
        <f t="shared" si="112"/>
        <v>66402.676423435492</v>
      </c>
      <c r="BC458" s="67">
        <f t="shared" si="113"/>
        <v>73996.229594449891</v>
      </c>
      <c r="BD458" s="67">
        <f t="shared" si="114"/>
        <v>116964.03724175809</v>
      </c>
      <c r="BE458" s="67">
        <f t="shared" si="115"/>
        <v>126484.35209235951</v>
      </c>
      <c r="BF458" s="67">
        <f t="shared" si="116"/>
        <v>6771364.6426501712</v>
      </c>
      <c r="BG458" s="67">
        <f t="shared" si="117"/>
        <v>762027.55277239333</v>
      </c>
      <c r="BH458" s="67">
        <f t="shared" si="118"/>
        <v>46074.253349198509</v>
      </c>
      <c r="BI458" s="67">
        <f t="shared" si="119"/>
        <v>63045.312869652422</v>
      </c>
      <c r="BJ458" s="67">
        <f t="shared" si="120"/>
        <v>278129.28013887617</v>
      </c>
      <c r="BK458" s="55"/>
    </row>
    <row r="459" spans="4:63">
      <c r="D459" s="52">
        <f t="shared" si="149"/>
        <v>250</v>
      </c>
      <c r="E459" s="67">
        <f t="shared" si="152"/>
        <v>0.10191047703051416</v>
      </c>
      <c r="F459" s="67">
        <f t="shared" si="121"/>
        <v>0.37643252992699949</v>
      </c>
      <c r="G459" s="67">
        <f t="shared" si="122"/>
        <v>0.3661654492562551</v>
      </c>
      <c r="H459" s="67">
        <f t="shared" si="123"/>
        <v>0.52876864507708399</v>
      </c>
      <c r="I459" s="67">
        <f t="shared" si="124"/>
        <v>0.70256773535973094</v>
      </c>
      <c r="J459" s="67">
        <f t="shared" si="125"/>
        <v>27.013579053239077</v>
      </c>
      <c r="K459" s="67">
        <f t="shared" si="126"/>
        <v>4.0034121183726494</v>
      </c>
      <c r="L459" s="67">
        <f t="shared" si="127"/>
        <v>0.26143474219226764</v>
      </c>
      <c r="M459" s="67">
        <f t="shared" si="128"/>
        <v>0.35058457811706178</v>
      </c>
      <c r="N459" s="67">
        <f t="shared" si="129"/>
        <v>1.1768032488936737</v>
      </c>
      <c r="Q459" s="55">
        <f t="shared" si="153"/>
        <v>15572.220067579214</v>
      </c>
      <c r="R459" s="55">
        <f t="shared" si="130"/>
        <v>45184.519359976977</v>
      </c>
      <c r="S459" s="55">
        <f t="shared" si="131"/>
        <v>46526.434151712798</v>
      </c>
      <c r="T459" s="55">
        <f t="shared" si="132"/>
        <v>49771.253948640559</v>
      </c>
      <c r="U459" s="55">
        <f t="shared" si="133"/>
        <v>81389.941405716192</v>
      </c>
      <c r="V459" s="55">
        <f t="shared" si="134"/>
        <v>2980294.2921886691</v>
      </c>
      <c r="W459" s="55">
        <f t="shared" si="135"/>
        <v>654072.59270526178</v>
      </c>
      <c r="X459" s="55">
        <f t="shared" si="136"/>
        <v>38175.758146310407</v>
      </c>
      <c r="Y459" s="55">
        <f t="shared" si="137"/>
        <v>54967.74011760093</v>
      </c>
      <c r="Z459" s="55">
        <f t="shared" si="138"/>
        <v>123295.33397707519</v>
      </c>
      <c r="AC459" s="68">
        <f t="shared" si="154"/>
        <v>38979.05453338597</v>
      </c>
      <c r="AD459" s="68">
        <f t="shared" si="139"/>
        <v>66402.299990973246</v>
      </c>
      <c r="AE459" s="68">
        <f t="shared" si="140"/>
        <v>73995.863429102435</v>
      </c>
      <c r="AF459" s="68">
        <f t="shared" si="141"/>
        <v>116963.50847323184</v>
      </c>
      <c r="AG459" s="68">
        <f t="shared" si="142"/>
        <v>126483.64952476247</v>
      </c>
      <c r="AH459" s="68">
        <f t="shared" si="143"/>
        <v>6771337.6290802481</v>
      </c>
      <c r="AI459" s="68">
        <f t="shared" si="144"/>
        <v>762023.54936148063</v>
      </c>
      <c r="AJ459" s="68">
        <f t="shared" si="145"/>
        <v>46073.991914522812</v>
      </c>
      <c r="AK459" s="68">
        <f t="shared" si="146"/>
        <v>63044.96228517151</v>
      </c>
      <c r="AL459" s="68">
        <f t="shared" si="147"/>
        <v>278128.10333597683</v>
      </c>
      <c r="AO459" s="67">
        <f t="shared" si="155"/>
        <v>-15572.118157102183</v>
      </c>
      <c r="AP459" s="67">
        <f t="shared" si="155"/>
        <v>-45184.14292744705</v>
      </c>
      <c r="AQ459" s="67">
        <f t="shared" si="155"/>
        <v>-46526.067986263544</v>
      </c>
      <c r="AR459" s="67">
        <f t="shared" si="155"/>
        <v>-49770.725179995483</v>
      </c>
      <c r="AS459" s="67">
        <f t="shared" si="155"/>
        <v>-81389.238837980825</v>
      </c>
      <c r="AT459" s="67">
        <f t="shared" si="150"/>
        <v>-2980267.2786096158</v>
      </c>
      <c r="AU459" s="67">
        <f t="shared" si="150"/>
        <v>-654068.58929314336</v>
      </c>
      <c r="AV459" s="67">
        <f t="shared" si="150"/>
        <v>-38175.496711568216</v>
      </c>
      <c r="AW459" s="67">
        <f t="shared" si="150"/>
        <v>-54967.389533022812</v>
      </c>
      <c r="AX459" s="67">
        <f t="shared" si="150"/>
        <v>-123294.1571738263</v>
      </c>
      <c r="BA459" s="67">
        <f t="shared" si="151"/>
        <v>38979.156443863001</v>
      </c>
      <c r="BB459" s="67">
        <f t="shared" si="112"/>
        <v>66402.676423503173</v>
      </c>
      <c r="BC459" s="67">
        <f t="shared" si="113"/>
        <v>73996.229594551696</v>
      </c>
      <c r="BD459" s="67">
        <f t="shared" si="114"/>
        <v>116964.03724187691</v>
      </c>
      <c r="BE459" s="67">
        <f t="shared" si="115"/>
        <v>126484.35209249784</v>
      </c>
      <c r="BF459" s="67">
        <f t="shared" si="116"/>
        <v>6771364.6426593009</v>
      </c>
      <c r="BG459" s="67">
        <f t="shared" si="117"/>
        <v>762027.55277359905</v>
      </c>
      <c r="BH459" s="67">
        <f t="shared" si="118"/>
        <v>46074.253349265004</v>
      </c>
      <c r="BI459" s="67">
        <f t="shared" si="119"/>
        <v>63045.312869749629</v>
      </c>
      <c r="BJ459" s="67">
        <f t="shared" si="120"/>
        <v>278129.28013922571</v>
      </c>
      <c r="BK459" s="55"/>
    </row>
    <row r="460" spans="4:63">
      <c r="D460" s="52">
        <f t="shared" si="149"/>
        <v>300</v>
      </c>
      <c r="E460" s="67">
        <f t="shared" si="152"/>
        <v>0.10191047765689067</v>
      </c>
      <c r="F460" s="67">
        <f t="shared" si="121"/>
        <v>0.37643254455320929</v>
      </c>
      <c r="G460" s="67">
        <f t="shared" si="122"/>
        <v>0.36616546850672499</v>
      </c>
      <c r="H460" s="67">
        <f t="shared" si="123"/>
        <v>0.528768668196547</v>
      </c>
      <c r="I460" s="67">
        <f t="shared" si="124"/>
        <v>0.70256776329334403</v>
      </c>
      <c r="J460" s="67">
        <f t="shared" si="125"/>
        <v>27.013580669889343</v>
      </c>
      <c r="K460" s="67">
        <f t="shared" si="126"/>
        <v>4.0034123528470147</v>
      </c>
      <c r="L460" s="67">
        <f t="shared" si="127"/>
        <v>0.26143475535289162</v>
      </c>
      <c r="M460" s="67">
        <f t="shared" si="128"/>
        <v>0.35058459718901386</v>
      </c>
      <c r="N460" s="67">
        <f t="shared" si="129"/>
        <v>1.1768033128017055</v>
      </c>
      <c r="Q460" s="55">
        <f t="shared" si="153"/>
        <v>15572.220067579219</v>
      </c>
      <c r="R460" s="55">
        <f t="shared" si="130"/>
        <v>45184.519359978956</v>
      </c>
      <c r="S460" s="55">
        <f t="shared" si="131"/>
        <v>46526.434151715242</v>
      </c>
      <c r="T460" s="55">
        <f t="shared" si="132"/>
        <v>49771.25394864288</v>
      </c>
      <c r="U460" s="55">
        <f t="shared" si="133"/>
        <v>81389.941405719219</v>
      </c>
      <c r="V460" s="55">
        <f t="shared" si="134"/>
        <v>2980294.2921888395</v>
      </c>
      <c r="W460" s="55">
        <f t="shared" si="135"/>
        <v>654072.59270529763</v>
      </c>
      <c r="X460" s="55">
        <f t="shared" si="136"/>
        <v>38175.758146312277</v>
      </c>
      <c r="Y460" s="55">
        <f t="shared" si="137"/>
        <v>54967.740117603767</v>
      </c>
      <c r="Z460" s="55">
        <f t="shared" si="138"/>
        <v>123295.33397708219</v>
      </c>
      <c r="AC460" s="68">
        <f t="shared" si="154"/>
        <v>38979.054533385977</v>
      </c>
      <c r="AD460" s="68">
        <f t="shared" si="139"/>
        <v>66402.299990975152</v>
      </c>
      <c r="AE460" s="68">
        <f t="shared" si="140"/>
        <v>73995.863429106132</v>
      </c>
      <c r="AF460" s="68">
        <f t="shared" si="141"/>
        <v>116963.50847323595</v>
      </c>
      <c r="AG460" s="68">
        <f t="shared" si="142"/>
        <v>126483.64952476695</v>
      </c>
      <c r="AH460" s="68">
        <f t="shared" si="143"/>
        <v>6771337.6290806141</v>
      </c>
      <c r="AI460" s="68">
        <f t="shared" si="144"/>
        <v>762023.54936152243</v>
      </c>
      <c r="AJ460" s="68">
        <f t="shared" si="145"/>
        <v>46073.991914525053</v>
      </c>
      <c r="AK460" s="68">
        <f t="shared" si="146"/>
        <v>63044.962285174828</v>
      </c>
      <c r="AL460" s="68">
        <f t="shared" si="147"/>
        <v>278128.10333599022</v>
      </c>
      <c r="AO460" s="67">
        <f t="shared" si="155"/>
        <v>-15572.118157101562</v>
      </c>
      <c r="AP460" s="67">
        <f t="shared" si="155"/>
        <v>-45184.142927434405</v>
      </c>
      <c r="AQ460" s="67">
        <f t="shared" si="155"/>
        <v>-46526.067986246737</v>
      </c>
      <c r="AR460" s="67">
        <f t="shared" si="155"/>
        <v>-49770.725179974681</v>
      </c>
      <c r="AS460" s="67">
        <f t="shared" si="155"/>
        <v>-81389.238837955927</v>
      </c>
      <c r="AT460" s="67">
        <f t="shared" si="150"/>
        <v>-2980267.2786081694</v>
      </c>
      <c r="AU460" s="67">
        <f t="shared" si="150"/>
        <v>-654068.58929294476</v>
      </c>
      <c r="AV460" s="67">
        <f t="shared" si="150"/>
        <v>-38175.496711556923</v>
      </c>
      <c r="AW460" s="67">
        <f t="shared" si="150"/>
        <v>-54967.389533006579</v>
      </c>
      <c r="AX460" s="67">
        <f t="shared" si="150"/>
        <v>-123294.15717376939</v>
      </c>
      <c r="BA460" s="67">
        <f t="shared" si="151"/>
        <v>38979.156443863634</v>
      </c>
      <c r="BB460" s="67">
        <f t="shared" si="112"/>
        <v>66402.676423519704</v>
      </c>
      <c r="BC460" s="67">
        <f t="shared" si="113"/>
        <v>73996.229594574645</v>
      </c>
      <c r="BD460" s="67">
        <f t="shared" si="114"/>
        <v>116964.03724190415</v>
      </c>
      <c r="BE460" s="67">
        <f t="shared" si="115"/>
        <v>126484.35209253024</v>
      </c>
      <c r="BF460" s="67">
        <f t="shared" si="116"/>
        <v>6771364.6426612837</v>
      </c>
      <c r="BG460" s="67">
        <f t="shared" si="117"/>
        <v>762027.5527738753</v>
      </c>
      <c r="BH460" s="67">
        <f t="shared" si="118"/>
        <v>46074.253349280407</v>
      </c>
      <c r="BI460" s="67">
        <f t="shared" si="119"/>
        <v>63045.312869772017</v>
      </c>
      <c r="BJ460" s="67">
        <f t="shared" si="120"/>
        <v>278129.28013930301</v>
      </c>
      <c r="BK460" s="55"/>
    </row>
    <row r="461" spans="4:63">
      <c r="D461" s="52">
        <f t="shared" si="149"/>
        <v>365</v>
      </c>
      <c r="E461" s="67">
        <f t="shared" si="152"/>
        <v>0.10191047768141476</v>
      </c>
      <c r="F461" s="67">
        <f t="shared" si="121"/>
        <v>0.37643254512585922</v>
      </c>
      <c r="G461" s="67">
        <f t="shared" si="122"/>
        <v>0.36616546926042537</v>
      </c>
      <c r="H461" s="67">
        <f t="shared" si="123"/>
        <v>0.52876866910172737</v>
      </c>
      <c r="I461" s="67">
        <f t="shared" si="124"/>
        <v>0.70256776438700952</v>
      </c>
      <c r="J461" s="67">
        <f t="shared" si="125"/>
        <v>27.013580733184934</v>
      </c>
      <c r="K461" s="67">
        <f t="shared" si="126"/>
        <v>4.0034123620272277</v>
      </c>
      <c r="L461" s="67">
        <f t="shared" si="127"/>
        <v>0.26143475586816045</v>
      </c>
      <c r="M461" s="67">
        <f t="shared" si="128"/>
        <v>0.35058459793572483</v>
      </c>
      <c r="N461" s="67">
        <f t="shared" si="129"/>
        <v>1.1768033153038526</v>
      </c>
      <c r="Q461" s="55">
        <f t="shared" si="153"/>
        <v>15572.220067579219</v>
      </c>
      <c r="R461" s="55">
        <f t="shared" si="130"/>
        <v>45184.519359978956</v>
      </c>
      <c r="S461" s="55">
        <f t="shared" si="131"/>
        <v>46526.43415171525</v>
      </c>
      <c r="T461" s="55">
        <f t="shared" si="132"/>
        <v>49771.253948642887</v>
      </c>
      <c r="U461" s="55">
        <f t="shared" si="133"/>
        <v>81389.941405719233</v>
      </c>
      <c r="V461" s="55">
        <f t="shared" si="134"/>
        <v>2980294.2921888395</v>
      </c>
      <c r="W461" s="55">
        <f t="shared" si="135"/>
        <v>654072.59270529763</v>
      </c>
      <c r="X461" s="55">
        <f t="shared" si="136"/>
        <v>38175.758146312277</v>
      </c>
      <c r="Y461" s="55">
        <f t="shared" si="137"/>
        <v>54967.740117603767</v>
      </c>
      <c r="Z461" s="55">
        <f t="shared" si="138"/>
        <v>123295.33397708221</v>
      </c>
      <c r="AC461" s="68">
        <f t="shared" si="154"/>
        <v>38979.054533385977</v>
      </c>
      <c r="AD461" s="68">
        <f t="shared" si="139"/>
        <v>66402.299990975152</v>
      </c>
      <c r="AE461" s="68">
        <f t="shared" si="140"/>
        <v>73995.863429106132</v>
      </c>
      <c r="AF461" s="68">
        <f t="shared" si="141"/>
        <v>116963.50847323595</v>
      </c>
      <c r="AG461" s="68">
        <f t="shared" si="142"/>
        <v>126483.64952476695</v>
      </c>
      <c r="AH461" s="68">
        <f t="shared" si="143"/>
        <v>6771337.6290806141</v>
      </c>
      <c r="AI461" s="68">
        <f t="shared" si="144"/>
        <v>762023.54936152254</v>
      </c>
      <c r="AJ461" s="68">
        <f t="shared" si="145"/>
        <v>46073.991914525053</v>
      </c>
      <c r="AK461" s="68">
        <f t="shared" si="146"/>
        <v>63044.962285174828</v>
      </c>
      <c r="AL461" s="68">
        <f t="shared" si="147"/>
        <v>278128.10333599022</v>
      </c>
      <c r="AO461" s="67">
        <f t="shared" si="155"/>
        <v>-15572.118157101539</v>
      </c>
      <c r="AP461" s="67">
        <f t="shared" si="155"/>
        <v>-45184.14292743383</v>
      </c>
      <c r="AQ461" s="67">
        <f t="shared" si="155"/>
        <v>-46526.067986245987</v>
      </c>
      <c r="AR461" s="67">
        <f t="shared" si="155"/>
        <v>-49770.725179973786</v>
      </c>
      <c r="AS461" s="67">
        <f t="shared" si="155"/>
        <v>-81389.23883795485</v>
      </c>
      <c r="AT461" s="67">
        <f t="shared" si="150"/>
        <v>-2980267.2786081065</v>
      </c>
      <c r="AU461" s="67">
        <f t="shared" si="150"/>
        <v>-654068.58929293556</v>
      </c>
      <c r="AV461" s="67">
        <f t="shared" si="150"/>
        <v>-38175.496711556407</v>
      </c>
      <c r="AW461" s="67">
        <f t="shared" si="150"/>
        <v>-54967.389533005829</v>
      </c>
      <c r="AX461" s="67">
        <f t="shared" si="150"/>
        <v>-123294.1571737669</v>
      </c>
      <c r="BA461" s="67">
        <f t="shared" si="151"/>
        <v>38979.156443863656</v>
      </c>
      <c r="BB461" s="67">
        <f t="shared" si="112"/>
        <v>66402.676423520272</v>
      </c>
      <c r="BC461" s="67">
        <f t="shared" si="113"/>
        <v>73996.229594575387</v>
      </c>
      <c r="BD461" s="67">
        <f t="shared" si="114"/>
        <v>116964.03724190505</v>
      </c>
      <c r="BE461" s="67">
        <f t="shared" si="115"/>
        <v>126484.35209253134</v>
      </c>
      <c r="BF461" s="67">
        <f t="shared" si="116"/>
        <v>6771364.6426613471</v>
      </c>
      <c r="BG461" s="67">
        <f t="shared" si="117"/>
        <v>762027.55277388461</v>
      </c>
      <c r="BH461" s="67">
        <f t="shared" si="118"/>
        <v>46074.253349280923</v>
      </c>
      <c r="BI461" s="67">
        <f t="shared" si="119"/>
        <v>63045.312869772766</v>
      </c>
      <c r="BJ461" s="67">
        <f t="shared" si="120"/>
        <v>278129.28013930551</v>
      </c>
      <c r="BK461" s="55"/>
    </row>
    <row r="462" spans="4:63">
      <c r="D462" s="52">
        <f t="shared" si="149"/>
        <v>730</v>
      </c>
      <c r="E462" s="67">
        <f t="shared" si="152"/>
        <v>0.10191047768288632</v>
      </c>
      <c r="F462" s="67">
        <f t="shared" si="121"/>
        <v>0.37643254516022084</v>
      </c>
      <c r="G462" s="67">
        <f t="shared" si="122"/>
        <v>0.3661654693056508</v>
      </c>
      <c r="H462" s="67">
        <f t="shared" si="123"/>
        <v>0.52876866915604237</v>
      </c>
      <c r="I462" s="67">
        <f t="shared" si="124"/>
        <v>0.70256776445263447</v>
      </c>
      <c r="J462" s="67">
        <f t="shared" si="125"/>
        <v>27.013580736982959</v>
      </c>
      <c r="K462" s="67">
        <f t="shared" si="126"/>
        <v>4.0034123625780822</v>
      </c>
      <c r="L462" s="67">
        <f t="shared" si="127"/>
        <v>0.26143475589907894</v>
      </c>
      <c r="M462" s="67">
        <f t="shared" si="128"/>
        <v>0.35058459798053088</v>
      </c>
      <c r="N462" s="67">
        <f t="shared" si="129"/>
        <v>1.1768033154539927</v>
      </c>
      <c r="Q462" s="55">
        <f t="shared" si="153"/>
        <v>15572.220067579219</v>
      </c>
      <c r="R462" s="55">
        <f t="shared" si="130"/>
        <v>45184.519359978956</v>
      </c>
      <c r="S462" s="55">
        <f t="shared" si="131"/>
        <v>46526.43415171525</v>
      </c>
      <c r="T462" s="55">
        <f t="shared" si="132"/>
        <v>49771.253948642887</v>
      </c>
      <c r="U462" s="55">
        <f t="shared" si="133"/>
        <v>81389.941405719233</v>
      </c>
      <c r="V462" s="55">
        <f t="shared" si="134"/>
        <v>2980294.2921888395</v>
      </c>
      <c r="W462" s="55">
        <f t="shared" si="135"/>
        <v>654072.59270529763</v>
      </c>
      <c r="X462" s="55">
        <f t="shared" si="136"/>
        <v>38175.758146312277</v>
      </c>
      <c r="Y462" s="55">
        <f t="shared" si="137"/>
        <v>54967.740117603767</v>
      </c>
      <c r="Z462" s="55">
        <f t="shared" si="138"/>
        <v>123295.33397708221</v>
      </c>
      <c r="AC462" s="68">
        <f t="shared" si="154"/>
        <v>38979.054533385977</v>
      </c>
      <c r="AD462" s="68">
        <f t="shared" si="139"/>
        <v>66402.299990975152</v>
      </c>
      <c r="AE462" s="68">
        <f t="shared" si="140"/>
        <v>73995.863429106132</v>
      </c>
      <c r="AF462" s="68">
        <f t="shared" si="141"/>
        <v>116963.50847323595</v>
      </c>
      <c r="AG462" s="68">
        <f t="shared" si="142"/>
        <v>126483.64952476695</v>
      </c>
      <c r="AH462" s="68">
        <f t="shared" si="143"/>
        <v>6771337.6290806141</v>
      </c>
      <c r="AI462" s="68">
        <f t="shared" si="144"/>
        <v>762023.54936152254</v>
      </c>
      <c r="AJ462" s="68">
        <f t="shared" si="145"/>
        <v>46073.991914525053</v>
      </c>
      <c r="AK462" s="68">
        <f t="shared" si="146"/>
        <v>63044.962285174828</v>
      </c>
      <c r="AL462" s="68">
        <f t="shared" si="147"/>
        <v>278128.10333599022</v>
      </c>
      <c r="AO462" s="67">
        <f t="shared" si="155"/>
        <v>-15572.118157101537</v>
      </c>
      <c r="AP462" s="67">
        <f t="shared" si="155"/>
        <v>-45184.142927433793</v>
      </c>
      <c r="AQ462" s="67">
        <f t="shared" si="155"/>
        <v>-46526.067986245944</v>
      </c>
      <c r="AR462" s="67">
        <f t="shared" si="155"/>
        <v>-49770.725179973728</v>
      </c>
      <c r="AS462" s="67">
        <f t="shared" si="155"/>
        <v>-81389.238837954777</v>
      </c>
      <c r="AT462" s="67">
        <f t="shared" si="150"/>
        <v>-2980267.2786081024</v>
      </c>
      <c r="AU462" s="67">
        <f t="shared" si="150"/>
        <v>-654068.5892929351</v>
      </c>
      <c r="AV462" s="67">
        <f t="shared" si="150"/>
        <v>-38175.496711556378</v>
      </c>
      <c r="AW462" s="67">
        <f t="shared" si="150"/>
        <v>-54967.389533005786</v>
      </c>
      <c r="AX462" s="67">
        <f t="shared" si="150"/>
        <v>-123294.15717376675</v>
      </c>
      <c r="BA462" s="67">
        <f t="shared" si="151"/>
        <v>38979.156443863663</v>
      </c>
      <c r="BB462" s="67">
        <f t="shared" si="112"/>
        <v>66402.676423520315</v>
      </c>
      <c r="BC462" s="67">
        <f t="shared" si="113"/>
        <v>73996.22959457543</v>
      </c>
      <c r="BD462" s="67">
        <f t="shared" si="114"/>
        <v>116964.03724190511</v>
      </c>
      <c r="BE462" s="67">
        <f t="shared" si="115"/>
        <v>126484.35209253141</v>
      </c>
      <c r="BF462" s="67">
        <f t="shared" si="116"/>
        <v>6771364.6426613508</v>
      </c>
      <c r="BG462" s="67">
        <f t="shared" si="117"/>
        <v>762027.55277388508</v>
      </c>
      <c r="BH462" s="67">
        <f t="shared" si="118"/>
        <v>46074.253349280953</v>
      </c>
      <c r="BI462" s="67">
        <f t="shared" si="119"/>
        <v>63045.31286977281</v>
      </c>
      <c r="BJ462" s="67">
        <f t="shared" si="120"/>
        <v>278129.28013930569</v>
      </c>
      <c r="BK462" s="55"/>
    </row>
    <row r="463" spans="4:63">
      <c r="D463" s="52">
        <f t="shared" si="149"/>
        <v>1460</v>
      </c>
      <c r="E463" s="67">
        <f t="shared" si="152"/>
        <v>0.10191047768288632</v>
      </c>
      <c r="F463" s="67">
        <f t="shared" si="121"/>
        <v>0.37643254516022084</v>
      </c>
      <c r="G463" s="67">
        <f t="shared" si="122"/>
        <v>0.3661654693056508</v>
      </c>
      <c r="H463" s="67">
        <f t="shared" si="123"/>
        <v>0.52876866915604237</v>
      </c>
      <c r="I463" s="67">
        <f t="shared" si="124"/>
        <v>0.70256776445263447</v>
      </c>
      <c r="J463" s="67">
        <f t="shared" si="125"/>
        <v>27.013580736982959</v>
      </c>
      <c r="K463" s="67">
        <f t="shared" si="126"/>
        <v>4.0034123625780822</v>
      </c>
      <c r="L463" s="67">
        <f t="shared" si="127"/>
        <v>0.26143475589907894</v>
      </c>
      <c r="M463" s="67">
        <f t="shared" si="128"/>
        <v>0.35058459798053088</v>
      </c>
      <c r="N463" s="67">
        <f t="shared" si="129"/>
        <v>1.1768033154539927</v>
      </c>
      <c r="Q463" s="55">
        <f t="shared" si="153"/>
        <v>15572.220067579219</v>
      </c>
      <c r="R463" s="55">
        <f t="shared" si="130"/>
        <v>45184.519359978956</v>
      </c>
      <c r="S463" s="55">
        <f t="shared" si="131"/>
        <v>46526.43415171525</v>
      </c>
      <c r="T463" s="55">
        <f t="shared" si="132"/>
        <v>49771.253948642887</v>
      </c>
      <c r="U463" s="55">
        <f t="shared" si="133"/>
        <v>81389.941405719233</v>
      </c>
      <c r="V463" s="55">
        <f t="shared" si="134"/>
        <v>2980294.2921888395</v>
      </c>
      <c r="W463" s="55">
        <f t="shared" si="135"/>
        <v>654072.59270529763</v>
      </c>
      <c r="X463" s="55">
        <f t="shared" si="136"/>
        <v>38175.758146312277</v>
      </c>
      <c r="Y463" s="55">
        <f t="shared" si="137"/>
        <v>54967.740117603767</v>
      </c>
      <c r="Z463" s="55">
        <f t="shared" si="138"/>
        <v>123295.33397708221</v>
      </c>
      <c r="AC463" s="68">
        <f t="shared" si="154"/>
        <v>38979.054533385977</v>
      </c>
      <c r="AD463" s="68">
        <f t="shared" si="139"/>
        <v>66402.299990975152</v>
      </c>
      <c r="AE463" s="68">
        <f t="shared" si="140"/>
        <v>73995.863429106132</v>
      </c>
      <c r="AF463" s="68">
        <f t="shared" si="141"/>
        <v>116963.50847323595</v>
      </c>
      <c r="AG463" s="68">
        <f t="shared" si="142"/>
        <v>126483.64952476695</v>
      </c>
      <c r="AH463" s="68">
        <f t="shared" si="143"/>
        <v>6771337.6290806141</v>
      </c>
      <c r="AI463" s="68">
        <f t="shared" si="144"/>
        <v>762023.54936152254</v>
      </c>
      <c r="AJ463" s="68">
        <f t="shared" si="145"/>
        <v>46073.991914525053</v>
      </c>
      <c r="AK463" s="68">
        <f t="shared" si="146"/>
        <v>63044.962285174828</v>
      </c>
      <c r="AL463" s="68">
        <f t="shared" si="147"/>
        <v>278128.10333599022</v>
      </c>
      <c r="AO463" s="67">
        <f t="shared" si="155"/>
        <v>-15572.118157101537</v>
      </c>
      <c r="AP463" s="67">
        <f t="shared" si="155"/>
        <v>-45184.142927433793</v>
      </c>
      <c r="AQ463" s="67">
        <f t="shared" si="155"/>
        <v>-46526.067986245944</v>
      </c>
      <c r="AR463" s="67">
        <f t="shared" si="155"/>
        <v>-49770.725179973728</v>
      </c>
      <c r="AS463" s="67">
        <f t="shared" si="155"/>
        <v>-81389.238837954777</v>
      </c>
      <c r="AT463" s="67">
        <f t="shared" si="150"/>
        <v>-2980267.2786081024</v>
      </c>
      <c r="AU463" s="67">
        <f t="shared" si="150"/>
        <v>-654068.5892929351</v>
      </c>
      <c r="AV463" s="67">
        <f t="shared" si="150"/>
        <v>-38175.496711556378</v>
      </c>
      <c r="AW463" s="67">
        <f t="shared" si="150"/>
        <v>-54967.389533005786</v>
      </c>
      <c r="AX463" s="67">
        <f t="shared" si="150"/>
        <v>-123294.15717376675</v>
      </c>
      <c r="BA463" s="67">
        <f t="shared" si="151"/>
        <v>38979.156443863663</v>
      </c>
      <c r="BB463" s="67">
        <f t="shared" si="112"/>
        <v>66402.676423520315</v>
      </c>
      <c r="BC463" s="67">
        <f t="shared" si="113"/>
        <v>73996.22959457543</v>
      </c>
      <c r="BD463" s="67">
        <f t="shared" si="114"/>
        <v>116964.03724190511</v>
      </c>
      <c r="BE463" s="67">
        <f t="shared" si="115"/>
        <v>126484.35209253141</v>
      </c>
      <c r="BF463" s="67">
        <f t="shared" si="116"/>
        <v>6771364.6426613508</v>
      </c>
      <c r="BG463" s="67">
        <f t="shared" si="117"/>
        <v>762027.55277388508</v>
      </c>
      <c r="BH463" s="67">
        <f t="shared" si="118"/>
        <v>46074.253349280953</v>
      </c>
      <c r="BI463" s="67">
        <f t="shared" si="119"/>
        <v>63045.31286977281</v>
      </c>
      <c r="BJ463" s="67">
        <f t="shared" si="120"/>
        <v>278129.28013930569</v>
      </c>
      <c r="BK463" s="55"/>
    </row>
    <row r="464" spans="4:63">
      <c r="D464" s="52">
        <f t="shared" si="149"/>
        <v>2920</v>
      </c>
      <c r="E464" s="67">
        <f t="shared" si="152"/>
        <v>0.10191047768288632</v>
      </c>
      <c r="F464" s="67">
        <f t="shared" si="121"/>
        <v>0.37643254516022084</v>
      </c>
      <c r="G464" s="67">
        <f t="shared" si="122"/>
        <v>0.3661654693056508</v>
      </c>
      <c r="H464" s="67">
        <f t="shared" si="123"/>
        <v>0.52876866915604237</v>
      </c>
      <c r="I464" s="67">
        <f t="shared" si="124"/>
        <v>0.70256776445263447</v>
      </c>
      <c r="J464" s="67">
        <f t="shared" si="125"/>
        <v>27.013580736982959</v>
      </c>
      <c r="K464" s="67">
        <f t="shared" si="126"/>
        <v>4.0034123625780822</v>
      </c>
      <c r="L464" s="67">
        <f t="shared" si="127"/>
        <v>0.26143475589907894</v>
      </c>
      <c r="M464" s="67">
        <f t="shared" si="128"/>
        <v>0.35058459798053088</v>
      </c>
      <c r="N464" s="67">
        <f t="shared" si="129"/>
        <v>1.1768033154539927</v>
      </c>
      <c r="Q464" s="55">
        <f t="shared" si="153"/>
        <v>15572.220067579219</v>
      </c>
      <c r="R464" s="55">
        <f t="shared" si="130"/>
        <v>45184.519359978956</v>
      </c>
      <c r="S464" s="55">
        <f t="shared" si="131"/>
        <v>46526.43415171525</v>
      </c>
      <c r="T464" s="55">
        <f t="shared" si="132"/>
        <v>49771.253948642887</v>
      </c>
      <c r="U464" s="55">
        <f t="shared" si="133"/>
        <v>81389.941405719233</v>
      </c>
      <c r="V464" s="55">
        <f t="shared" si="134"/>
        <v>2980294.2921888395</v>
      </c>
      <c r="W464" s="55">
        <f t="shared" si="135"/>
        <v>654072.59270529763</v>
      </c>
      <c r="X464" s="55">
        <f t="shared" si="136"/>
        <v>38175.758146312277</v>
      </c>
      <c r="Y464" s="55">
        <f t="shared" si="137"/>
        <v>54967.740117603767</v>
      </c>
      <c r="Z464" s="55">
        <f t="shared" si="138"/>
        <v>123295.33397708221</v>
      </c>
      <c r="AC464" s="68">
        <f t="shared" si="154"/>
        <v>38979.054533385977</v>
      </c>
      <c r="AD464" s="68">
        <f t="shared" si="139"/>
        <v>66402.299990975152</v>
      </c>
      <c r="AE464" s="68">
        <f t="shared" si="140"/>
        <v>73995.863429106132</v>
      </c>
      <c r="AF464" s="68">
        <f t="shared" si="141"/>
        <v>116963.50847323595</v>
      </c>
      <c r="AG464" s="68">
        <f t="shared" si="142"/>
        <v>126483.64952476695</v>
      </c>
      <c r="AH464" s="68">
        <f t="shared" si="143"/>
        <v>6771337.6290806141</v>
      </c>
      <c r="AI464" s="68">
        <f t="shared" si="144"/>
        <v>762023.54936152254</v>
      </c>
      <c r="AJ464" s="68">
        <f t="shared" si="145"/>
        <v>46073.991914525053</v>
      </c>
      <c r="AK464" s="68">
        <f t="shared" si="146"/>
        <v>63044.962285174828</v>
      </c>
      <c r="AL464" s="68">
        <f t="shared" si="147"/>
        <v>278128.10333599022</v>
      </c>
      <c r="AO464" s="67">
        <f t="shared" si="155"/>
        <v>-15572.118157101537</v>
      </c>
      <c r="AP464" s="67">
        <f t="shared" si="155"/>
        <v>-45184.142927433793</v>
      </c>
      <c r="AQ464" s="67">
        <f t="shared" si="155"/>
        <v>-46526.067986245944</v>
      </c>
      <c r="AR464" s="67">
        <f t="shared" si="155"/>
        <v>-49770.725179973728</v>
      </c>
      <c r="AS464" s="67">
        <f t="shared" si="155"/>
        <v>-81389.238837954777</v>
      </c>
      <c r="AT464" s="67">
        <f t="shared" si="150"/>
        <v>-2980267.2786081024</v>
      </c>
      <c r="AU464" s="67">
        <f t="shared" si="150"/>
        <v>-654068.5892929351</v>
      </c>
      <c r="AV464" s="67">
        <f t="shared" si="150"/>
        <v>-38175.496711556378</v>
      </c>
      <c r="AW464" s="67">
        <f t="shared" si="150"/>
        <v>-54967.389533005786</v>
      </c>
      <c r="AX464" s="67">
        <f t="shared" si="150"/>
        <v>-123294.15717376675</v>
      </c>
      <c r="BA464" s="67">
        <f t="shared" si="151"/>
        <v>38979.156443863663</v>
      </c>
      <c r="BB464" s="67">
        <f t="shared" si="112"/>
        <v>66402.676423520315</v>
      </c>
      <c r="BC464" s="67">
        <f t="shared" si="113"/>
        <v>73996.22959457543</v>
      </c>
      <c r="BD464" s="67">
        <f t="shared" si="114"/>
        <v>116964.03724190511</v>
      </c>
      <c r="BE464" s="67">
        <f t="shared" si="115"/>
        <v>126484.35209253141</v>
      </c>
      <c r="BF464" s="67">
        <f t="shared" si="116"/>
        <v>6771364.6426613508</v>
      </c>
      <c r="BG464" s="67">
        <f t="shared" si="117"/>
        <v>762027.55277388508</v>
      </c>
      <c r="BH464" s="67">
        <f t="shared" si="118"/>
        <v>46074.253349280953</v>
      </c>
      <c r="BI464" s="67">
        <f t="shared" si="119"/>
        <v>63045.31286977281</v>
      </c>
      <c r="BJ464" s="67">
        <f t="shared" si="120"/>
        <v>278129.28013930569</v>
      </c>
      <c r="BK464" s="55"/>
    </row>
    <row r="465" spans="4:63">
      <c r="D465" s="52">
        <f t="shared" si="149"/>
        <v>5840</v>
      </c>
      <c r="E465" s="67">
        <f t="shared" si="152"/>
        <v>0.10191047768288632</v>
      </c>
      <c r="F465" s="67">
        <f t="shared" si="121"/>
        <v>0.37643254516022084</v>
      </c>
      <c r="G465" s="67">
        <f t="shared" si="122"/>
        <v>0.3661654693056508</v>
      </c>
      <c r="H465" s="67">
        <f t="shared" si="123"/>
        <v>0.52876866915604237</v>
      </c>
      <c r="I465" s="67">
        <f t="shared" si="124"/>
        <v>0.70256776445263447</v>
      </c>
      <c r="J465" s="67">
        <f t="shared" si="125"/>
        <v>27.013580736982959</v>
      </c>
      <c r="K465" s="67">
        <f t="shared" si="126"/>
        <v>4.0034123625780822</v>
      </c>
      <c r="L465" s="67">
        <f t="shared" si="127"/>
        <v>0.26143475589907894</v>
      </c>
      <c r="M465" s="67">
        <f t="shared" si="128"/>
        <v>0.35058459798053088</v>
      </c>
      <c r="N465" s="67">
        <f t="shared" si="129"/>
        <v>1.1768033154539927</v>
      </c>
      <c r="Q465" s="55">
        <f t="shared" si="153"/>
        <v>15572.220067579219</v>
      </c>
      <c r="R465" s="55">
        <f t="shared" si="130"/>
        <v>45184.519359978956</v>
      </c>
      <c r="S465" s="55">
        <f t="shared" si="131"/>
        <v>46526.43415171525</v>
      </c>
      <c r="T465" s="55">
        <f t="shared" si="132"/>
        <v>49771.253948642887</v>
      </c>
      <c r="U465" s="55">
        <f t="shared" si="133"/>
        <v>81389.941405719233</v>
      </c>
      <c r="V465" s="55">
        <f t="shared" si="134"/>
        <v>2980294.2921888395</v>
      </c>
      <c r="W465" s="55">
        <f t="shared" si="135"/>
        <v>654072.59270529763</v>
      </c>
      <c r="X465" s="55">
        <f t="shared" si="136"/>
        <v>38175.758146312277</v>
      </c>
      <c r="Y465" s="55">
        <f t="shared" si="137"/>
        <v>54967.740117603767</v>
      </c>
      <c r="Z465" s="55">
        <f t="shared" si="138"/>
        <v>123295.33397708221</v>
      </c>
      <c r="AC465" s="68">
        <f t="shared" si="154"/>
        <v>38979.054533385977</v>
      </c>
      <c r="AD465" s="68">
        <f t="shared" si="139"/>
        <v>66402.299990975152</v>
      </c>
      <c r="AE465" s="68">
        <f t="shared" si="140"/>
        <v>73995.863429106132</v>
      </c>
      <c r="AF465" s="68">
        <f t="shared" si="141"/>
        <v>116963.50847323595</v>
      </c>
      <c r="AG465" s="68">
        <f t="shared" si="142"/>
        <v>126483.64952476695</v>
      </c>
      <c r="AH465" s="68">
        <f t="shared" si="143"/>
        <v>6771337.6290806141</v>
      </c>
      <c r="AI465" s="68">
        <f t="shared" si="144"/>
        <v>762023.54936152254</v>
      </c>
      <c r="AJ465" s="68">
        <f t="shared" si="145"/>
        <v>46073.991914525053</v>
      </c>
      <c r="AK465" s="68">
        <f t="shared" si="146"/>
        <v>63044.962285174828</v>
      </c>
      <c r="AL465" s="68">
        <f t="shared" si="147"/>
        <v>278128.10333599022</v>
      </c>
      <c r="AO465" s="67">
        <f t="shared" si="155"/>
        <v>-15572.118157101537</v>
      </c>
      <c r="AP465" s="67">
        <f t="shared" si="155"/>
        <v>-45184.142927433793</v>
      </c>
      <c r="AQ465" s="67">
        <f t="shared" si="155"/>
        <v>-46526.067986245944</v>
      </c>
      <c r="AR465" s="67">
        <f t="shared" si="155"/>
        <v>-49770.725179973728</v>
      </c>
      <c r="AS465" s="67">
        <f t="shared" si="155"/>
        <v>-81389.238837954777</v>
      </c>
      <c r="AT465" s="67">
        <f t="shared" si="150"/>
        <v>-2980267.2786081024</v>
      </c>
      <c r="AU465" s="67">
        <f t="shared" si="150"/>
        <v>-654068.5892929351</v>
      </c>
      <c r="AV465" s="67">
        <f t="shared" si="150"/>
        <v>-38175.496711556378</v>
      </c>
      <c r="AW465" s="67">
        <f t="shared" si="150"/>
        <v>-54967.389533005786</v>
      </c>
      <c r="AX465" s="67">
        <f t="shared" si="150"/>
        <v>-123294.15717376675</v>
      </c>
      <c r="BA465" s="67">
        <f t="shared" si="151"/>
        <v>38979.156443863663</v>
      </c>
      <c r="BB465" s="67">
        <f t="shared" ref="BB465:BB466" si="156">F465+AD465</f>
        <v>66402.676423520315</v>
      </c>
      <c r="BC465" s="67">
        <f t="shared" ref="BC465:BC466" si="157">G465+AE465</f>
        <v>73996.22959457543</v>
      </c>
      <c r="BD465" s="67">
        <f t="shared" ref="BD465:BD466" si="158">H465+AF465</f>
        <v>116964.03724190511</v>
      </c>
      <c r="BE465" s="67">
        <f t="shared" ref="BE465:BE466" si="159">I465+AG465</f>
        <v>126484.35209253141</v>
      </c>
      <c r="BF465" s="67">
        <f t="shared" ref="BF465:BF466" si="160">J465+AH465</f>
        <v>6771364.6426613508</v>
      </c>
      <c r="BG465" s="67">
        <f t="shared" ref="BG465:BG466" si="161">K465+AI465</f>
        <v>762027.55277388508</v>
      </c>
      <c r="BH465" s="67">
        <f t="shared" ref="BH465:BH466" si="162">L465+AJ465</f>
        <v>46074.253349280953</v>
      </c>
      <c r="BI465" s="67">
        <f t="shared" ref="BI465:BI466" si="163">M465+AK465</f>
        <v>63045.31286977281</v>
      </c>
      <c r="BJ465" s="67">
        <f t="shared" ref="BJ465:BJ466" si="164">N465+AL465</f>
        <v>278129.28013930569</v>
      </c>
      <c r="BK465" s="55"/>
    </row>
    <row r="466" spans="4:63">
      <c r="D466" s="52">
        <f t="shared" si="149"/>
        <v>7946.78</v>
      </c>
      <c r="E466" s="67">
        <f t="shared" si="152"/>
        <v>0.10191047768288632</v>
      </c>
      <c r="F466" s="67">
        <f t="shared" ref="F466" si="165">F465+F377/$R$192</f>
        <v>0.37643254516022084</v>
      </c>
      <c r="G466" s="67">
        <f t="shared" ref="G466" si="166">G465+G377/$R$192</f>
        <v>0.3661654693056508</v>
      </c>
      <c r="H466" s="67">
        <f t="shared" ref="H466" si="167">H465+H377/$R$192</f>
        <v>0.52876866915604237</v>
      </c>
      <c r="I466" s="67">
        <f t="shared" ref="I466" si="168">I465+I377/$R$192</f>
        <v>0.70256776445263447</v>
      </c>
      <c r="J466" s="67">
        <f t="shared" ref="J466" si="169">J465+J377/$R$192</f>
        <v>27.013580736982959</v>
      </c>
      <c r="K466" s="67">
        <f t="shared" ref="K466" si="170">K465+K377/$R$192</f>
        <v>4.0034123625780822</v>
      </c>
      <c r="L466" s="67">
        <f t="shared" ref="L466" si="171">L465+L377/$R$192</f>
        <v>0.26143475589907894</v>
      </c>
      <c r="M466" s="67">
        <f t="shared" ref="M466" si="172">M465+M377/$R$192</f>
        <v>0.35058459798053088</v>
      </c>
      <c r="N466" s="67">
        <f t="shared" ref="N466" si="173">N465+N377/$R$192</f>
        <v>1.1768033154539927</v>
      </c>
      <c r="Q466" s="55">
        <f t="shared" si="153"/>
        <v>15572.220067579219</v>
      </c>
      <c r="R466" s="55">
        <f t="shared" ref="R466" si="174">(R465^2+(R377/$R$195)^2)^0.5</f>
        <v>45184.519359978956</v>
      </c>
      <c r="S466" s="55">
        <f t="shared" ref="S466" si="175">(S465^2+(S377/$R$195)^2)^0.5</f>
        <v>46526.43415171525</v>
      </c>
      <c r="T466" s="55">
        <f t="shared" ref="T466" si="176">(T465^2+(T377/$R$195)^2)^0.5</f>
        <v>49771.253948642887</v>
      </c>
      <c r="U466" s="55">
        <f t="shared" ref="U466" si="177">(U465^2+(U377/$R$195)^2)^0.5</f>
        <v>81389.941405719233</v>
      </c>
      <c r="V466" s="55">
        <f t="shared" ref="V466" si="178">(V465^2+(V377/$R$195)^2)^0.5</f>
        <v>2980294.2921888395</v>
      </c>
      <c r="W466" s="55">
        <f t="shared" ref="W466" si="179">(W465^2+(W377/$R$195)^2)^0.5</f>
        <v>654072.59270529763</v>
      </c>
      <c r="X466" s="55">
        <f t="shared" ref="X466" si="180">(X465^2+(X377/$R$195)^2)^0.5</f>
        <v>38175.758146312277</v>
      </c>
      <c r="Y466" s="55">
        <f t="shared" ref="Y466" si="181">(Y465^2+(Y377/$R$195)^2)^0.5</f>
        <v>54967.740117603767</v>
      </c>
      <c r="Z466" s="55">
        <f t="shared" ref="Z466" si="182">(Z465^2+(Z377/$R$195)^2)^0.5</f>
        <v>123295.33397708221</v>
      </c>
      <c r="AC466" s="68">
        <f t="shared" si="154"/>
        <v>38979.054533385977</v>
      </c>
      <c r="AD466" s="68">
        <f t="shared" ref="AD466" si="183">(AD465^2+(AD377/$R$195)^2)^0.5</f>
        <v>66402.299990975152</v>
      </c>
      <c r="AE466" s="68">
        <f t="shared" ref="AE466" si="184">(AE465^2+(AE377/$R$195)^2)^0.5</f>
        <v>73995.863429106132</v>
      </c>
      <c r="AF466" s="68">
        <f t="shared" ref="AF466" si="185">(AF465^2+(AF377/$R$195)^2)^0.5</f>
        <v>116963.50847323595</v>
      </c>
      <c r="AG466" s="68">
        <f t="shared" ref="AG466" si="186">(AG465^2+(AG377/$R$195)^2)^0.5</f>
        <v>126483.64952476695</v>
      </c>
      <c r="AH466" s="68">
        <f t="shared" ref="AH466" si="187">(AH465^2+(AH377/$R$195)^2)^0.5</f>
        <v>6771337.6290806141</v>
      </c>
      <c r="AI466" s="68">
        <f t="shared" ref="AI466" si="188">(AI465^2+(AI377/$R$195)^2)^0.5</f>
        <v>762023.54936152254</v>
      </c>
      <c r="AJ466" s="68">
        <f t="shared" ref="AJ466" si="189">(AJ465^2+(AJ377/$R$195)^2)^0.5</f>
        <v>46073.991914525053</v>
      </c>
      <c r="AK466" s="68">
        <f t="shared" ref="AK466" si="190">(AK465^2+(AK377/$R$195)^2)^0.5</f>
        <v>63044.962285174828</v>
      </c>
      <c r="AL466" s="68">
        <f t="shared" ref="AL466" si="191">(AL465^2+(AL377/$R$195)^2)^0.5</f>
        <v>278128.10333599022</v>
      </c>
      <c r="AO466" s="67">
        <f t="shared" si="155"/>
        <v>-15572.118157101537</v>
      </c>
      <c r="AP466" s="67">
        <f t="shared" si="155"/>
        <v>-45184.142927433793</v>
      </c>
      <c r="AQ466" s="67">
        <f t="shared" si="155"/>
        <v>-46526.067986245944</v>
      </c>
      <c r="AR466" s="67">
        <f t="shared" si="155"/>
        <v>-49770.725179973728</v>
      </c>
      <c r="AS466" s="67">
        <f t="shared" si="155"/>
        <v>-81389.238837954777</v>
      </c>
      <c r="AT466" s="67">
        <f t="shared" si="150"/>
        <v>-2980267.2786081024</v>
      </c>
      <c r="AU466" s="67">
        <f t="shared" si="150"/>
        <v>-654068.5892929351</v>
      </c>
      <c r="AV466" s="67">
        <f t="shared" si="150"/>
        <v>-38175.496711556378</v>
      </c>
      <c r="AW466" s="67">
        <f t="shared" si="150"/>
        <v>-54967.389533005786</v>
      </c>
      <c r="AX466" s="67">
        <f t="shared" si="150"/>
        <v>-123294.15717376675</v>
      </c>
      <c r="BA466" s="67">
        <f t="shared" si="151"/>
        <v>38979.156443863663</v>
      </c>
      <c r="BB466" s="67">
        <f t="shared" si="156"/>
        <v>66402.676423520315</v>
      </c>
      <c r="BC466" s="67">
        <f t="shared" si="157"/>
        <v>73996.22959457543</v>
      </c>
      <c r="BD466" s="67">
        <f t="shared" si="158"/>
        <v>116964.03724190511</v>
      </c>
      <c r="BE466" s="67">
        <f t="shared" si="159"/>
        <v>126484.35209253141</v>
      </c>
      <c r="BF466" s="67">
        <f t="shared" si="160"/>
        <v>6771364.6426613508</v>
      </c>
      <c r="BG466" s="67">
        <f t="shared" si="161"/>
        <v>762027.55277388508</v>
      </c>
      <c r="BH466" s="67">
        <f t="shared" si="162"/>
        <v>46074.253349280953</v>
      </c>
      <c r="BI466" s="67">
        <f t="shared" si="163"/>
        <v>63045.31286977281</v>
      </c>
      <c r="BJ466" s="67">
        <f t="shared" si="164"/>
        <v>278129.28013930569</v>
      </c>
      <c r="BK466" s="55"/>
    </row>
    <row r="469" spans="4:63">
      <c r="D469" s="53" t="s">
        <v>77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56"/>
  <sheetViews>
    <sheetView tabSelected="1" topLeftCell="A32" zoomScaleNormal="100" zoomScalePageLayoutView="110" workbookViewId="0">
      <selection activeCell="D515" sqref="D515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7" width="9.125" style="42" bestFit="1" customWidth="1"/>
    <col min="18" max="19" width="8.875" style="42"/>
    <col min="20" max="24" width="7.625" style="42" customWidth="1"/>
    <col min="25" max="25" width="8.875" style="42"/>
    <col min="26" max="26" width="9" style="42" customWidth="1"/>
    <col min="27" max="28" width="8.875" style="42"/>
    <col min="29" max="29" width="9.125" style="42" bestFit="1" customWidth="1"/>
    <col min="30" max="16384" width="8.875" style="42"/>
  </cols>
  <sheetData>
    <row r="1" spans="1:14">
      <c r="A1" s="74">
        <v>43551</v>
      </c>
      <c r="D1" s="103" t="s">
        <v>134</v>
      </c>
      <c r="E1" s="99"/>
      <c r="F1" s="112"/>
      <c r="I1" s="53" t="s">
        <v>127</v>
      </c>
    </row>
    <row r="2" spans="1:14" ht="12">
      <c r="A2" s="53" t="s">
        <v>95</v>
      </c>
      <c r="B2" s="75"/>
      <c r="C2" s="75"/>
      <c r="D2" s="113">
        <v>5.0000000000000001E-3</v>
      </c>
      <c r="E2" s="114" t="s">
        <v>115</v>
      </c>
      <c r="F2" s="101"/>
      <c r="I2" s="42" t="s">
        <v>128</v>
      </c>
      <c r="J2" s="42" t="s">
        <v>129</v>
      </c>
    </row>
    <row r="3" spans="1:14" ht="12">
      <c r="A3" s="53"/>
      <c r="B3" s="53"/>
      <c r="C3" s="75"/>
      <c r="D3" s="115">
        <v>200</v>
      </c>
      <c r="E3" s="114" t="s">
        <v>124</v>
      </c>
      <c r="F3" s="101"/>
      <c r="G3" s="4"/>
      <c r="H3" s="4"/>
      <c r="I3" s="42" t="s">
        <v>130</v>
      </c>
      <c r="J3" s="42" t="s">
        <v>135</v>
      </c>
      <c r="L3" s="4"/>
      <c r="M3" s="4"/>
      <c r="N3" s="4"/>
    </row>
    <row r="4" spans="1:14" ht="12.75" thickBot="1">
      <c r="C4" s="75"/>
      <c r="D4" s="116">
        <f>D3*D2</f>
        <v>1</v>
      </c>
      <c r="E4" s="117" t="s">
        <v>125</v>
      </c>
      <c r="F4" s="102"/>
      <c r="G4" s="76"/>
      <c r="H4" s="76"/>
      <c r="I4" s="42" t="s">
        <v>131</v>
      </c>
      <c r="L4" s="76"/>
      <c r="M4" s="76"/>
      <c r="N4" s="76"/>
    </row>
    <row r="5" spans="1:14" ht="12">
      <c r="C5" s="75"/>
      <c r="G5" s="76"/>
      <c r="H5" s="76"/>
      <c r="M5" s="76"/>
      <c r="N5" s="76"/>
    </row>
    <row r="6" spans="1:14" ht="12">
      <c r="C6" s="75"/>
      <c r="G6" s="76"/>
      <c r="H6" s="76"/>
      <c r="M6" s="76"/>
      <c r="N6" s="76"/>
    </row>
    <row r="7" spans="1:14" ht="12">
      <c r="C7" s="75"/>
      <c r="G7" s="76"/>
      <c r="H7" s="76"/>
      <c r="M7" s="76"/>
      <c r="N7" s="76"/>
    </row>
    <row r="8" spans="1:14" ht="12">
      <c r="G8" s="76"/>
      <c r="H8" s="76"/>
      <c r="M8" s="76"/>
      <c r="N8" s="76"/>
    </row>
    <row r="9" spans="1:14" ht="12">
      <c r="D9" s="78"/>
      <c r="F9" s="76"/>
      <c r="G9" s="76"/>
      <c r="H9" s="76"/>
      <c r="M9" s="76"/>
      <c r="N9" s="76"/>
    </row>
    <row r="10" spans="1:14" ht="12">
      <c r="D10" s="78"/>
      <c r="F10" s="76"/>
      <c r="G10" s="76"/>
      <c r="H10" s="76"/>
      <c r="I10" s="53" t="s">
        <v>133</v>
      </c>
      <c r="L10" s="76"/>
      <c r="M10" s="76"/>
      <c r="N10" s="76"/>
    </row>
    <row r="11" spans="1:14" ht="12">
      <c r="D11" s="78"/>
      <c r="F11" s="76"/>
      <c r="G11" s="76"/>
      <c r="H11" s="76" t="s">
        <v>55</v>
      </c>
      <c r="N11" s="76"/>
    </row>
    <row r="12" spans="1:14" ht="12">
      <c r="D12" s="78"/>
      <c r="F12" s="76"/>
      <c r="G12" s="76"/>
      <c r="H12" s="76" t="s">
        <v>56</v>
      </c>
      <c r="I12" s="42" t="s">
        <v>146</v>
      </c>
      <c r="L12" s="76"/>
      <c r="M12" s="76"/>
      <c r="N12" s="76"/>
    </row>
    <row r="13" spans="1:14" ht="12">
      <c r="D13" s="78"/>
      <c r="F13" s="76"/>
      <c r="G13" s="76"/>
      <c r="H13" s="76" t="s">
        <v>58</v>
      </c>
      <c r="I13" s="42" t="s">
        <v>140</v>
      </c>
      <c r="L13" s="76"/>
      <c r="M13" s="76"/>
      <c r="N13" s="76"/>
    </row>
    <row r="14" spans="1:14" ht="12">
      <c r="D14" s="78"/>
      <c r="F14" s="76"/>
      <c r="G14" s="76"/>
      <c r="H14" s="76" t="s">
        <v>77</v>
      </c>
      <c r="I14" s="42" t="s">
        <v>141</v>
      </c>
      <c r="L14" s="76"/>
      <c r="M14" s="76"/>
      <c r="N14" s="76"/>
    </row>
    <row r="15" spans="1:14" ht="12">
      <c r="D15" s="78"/>
      <c r="F15" s="76"/>
      <c r="G15" s="76"/>
      <c r="H15" s="76" t="s">
        <v>136</v>
      </c>
      <c r="I15" s="42" t="s">
        <v>142</v>
      </c>
      <c r="L15" s="76"/>
      <c r="M15" s="76"/>
      <c r="N15" s="76"/>
    </row>
    <row r="16" spans="1:14" ht="12">
      <c r="D16" s="78"/>
      <c r="F16" s="76"/>
      <c r="G16" s="76"/>
      <c r="H16" s="76" t="s">
        <v>137</v>
      </c>
      <c r="I16" s="42" t="s">
        <v>143</v>
      </c>
      <c r="L16" s="76"/>
      <c r="M16" s="76"/>
      <c r="N16" s="76"/>
    </row>
    <row r="17" spans="4:29" ht="12">
      <c r="D17" s="75"/>
      <c r="E17" s="75" t="s">
        <v>132</v>
      </c>
      <c r="G17" s="76"/>
      <c r="H17" s="76" t="s">
        <v>138</v>
      </c>
      <c r="I17" s="42" t="s">
        <v>144</v>
      </c>
      <c r="L17" s="76"/>
      <c r="M17" s="76"/>
      <c r="N17" s="76"/>
    </row>
    <row r="18" spans="4:29" ht="12">
      <c r="D18" s="79" t="s">
        <v>2</v>
      </c>
      <c r="E18" s="87" t="s">
        <v>14</v>
      </c>
      <c r="F18" s="4"/>
      <c r="G18" s="76"/>
      <c r="H18" s="76" t="s">
        <v>139</v>
      </c>
      <c r="I18" s="42" t="s">
        <v>145</v>
      </c>
      <c r="K18" s="42" t="s">
        <v>87</v>
      </c>
      <c r="L18" s="76"/>
      <c r="M18" s="76"/>
      <c r="N18" s="76"/>
    </row>
    <row r="19" spans="4:29" ht="12">
      <c r="D19" s="77" t="s">
        <v>96</v>
      </c>
      <c r="E19" s="42">
        <f>319943.13/2220</f>
        <v>144.11852702702703</v>
      </c>
      <c r="F19" s="76"/>
      <c r="G19" s="76"/>
      <c r="H19" s="76"/>
      <c r="L19" s="76"/>
      <c r="M19" s="76"/>
      <c r="N19" s="76"/>
    </row>
    <row r="20" spans="4:29" ht="12">
      <c r="D20" s="77" t="s">
        <v>97</v>
      </c>
      <c r="E20" s="42">
        <f>464310.61/2220</f>
        <v>209.14892342342341</v>
      </c>
      <c r="F20" s="76"/>
      <c r="G20" s="76"/>
      <c r="H20" s="76"/>
      <c r="L20" s="76"/>
      <c r="M20" s="76"/>
      <c r="N20" s="76"/>
    </row>
    <row r="21" spans="4:29" ht="12">
      <c r="D21" s="78" t="s">
        <v>98</v>
      </c>
      <c r="E21" s="42">
        <f>428496.919/2220</f>
        <v>193.01663018018019</v>
      </c>
      <c r="F21" s="76"/>
      <c r="G21" s="76"/>
      <c r="H21" s="76"/>
      <c r="L21" s="76"/>
      <c r="M21" s="76"/>
      <c r="N21" s="76"/>
    </row>
    <row r="22" spans="4:29" ht="12">
      <c r="D22" s="78" t="s">
        <v>99</v>
      </c>
      <c r="E22" s="42">
        <f>401827.84/2220</f>
        <v>181.00353153153154</v>
      </c>
      <c r="F22" s="76"/>
      <c r="G22" s="76"/>
      <c r="H22" s="76"/>
      <c r="L22" s="76"/>
      <c r="M22" s="76"/>
      <c r="N22" s="76"/>
    </row>
    <row r="23" spans="4:29" ht="12">
      <c r="D23" s="78" t="s">
        <v>100</v>
      </c>
      <c r="E23" s="42">
        <f>394419.24/2220</f>
        <v>177.66632432432431</v>
      </c>
      <c r="F23" s="76"/>
      <c r="G23" s="76"/>
      <c r="H23" s="76"/>
      <c r="L23" s="76"/>
      <c r="M23" s="76"/>
      <c r="N23" s="76"/>
    </row>
    <row r="24" spans="4:29" ht="12">
      <c r="D24" s="78"/>
      <c r="F24" s="76"/>
      <c r="G24" s="76"/>
      <c r="H24" s="76"/>
      <c r="L24" s="76"/>
      <c r="M24" s="76"/>
      <c r="N24" s="76"/>
    </row>
    <row r="25" spans="4:29" s="36" customFormat="1" ht="12.75" thickBot="1">
      <c r="D25" s="35" t="str">
        <f>'[1]% Avg'!$B$1</f>
        <v>Ab + Ac-225 DOTA</v>
      </c>
      <c r="E25" s="35" t="s">
        <v>0</v>
      </c>
      <c r="R25" s="35" t="s">
        <v>1</v>
      </c>
    </row>
    <row r="26" spans="4:29" s="3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38" customFormat="1" ht="12">
      <c r="D27" s="6" t="s">
        <v>96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4:29" s="38" customFormat="1" ht="12">
      <c r="D28" s="11" t="s">
        <v>97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4:29" s="38" customFormat="1" ht="12">
      <c r="D29" s="39" t="s">
        <v>98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4:29" s="38" customFormat="1" ht="12">
      <c r="D30" s="39" t="s">
        <v>99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4:29" s="38" customFormat="1" ht="12.75" thickBot="1">
      <c r="D31" s="40" t="s">
        <v>100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4:29" s="37" customFormat="1" ht="12.75" thickBot="1">
      <c r="E32" s="37" t="s">
        <v>15</v>
      </c>
      <c r="N32" s="41"/>
      <c r="O32" s="41"/>
      <c r="P32" s="41"/>
      <c r="R32" s="35" t="s">
        <v>1</v>
      </c>
      <c r="AB32" s="41"/>
      <c r="AC32" s="41"/>
    </row>
    <row r="33" spans="2:29" s="3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37" customFormat="1" ht="12">
      <c r="D34" s="43" t="str">
        <f>D27</f>
        <v>Ab + Ac-225 DOTA @ 1 h</v>
      </c>
      <c r="E34" s="44">
        <f>E27*$D$3</f>
        <v>49.456792724017724</v>
      </c>
      <c r="F34" s="44">
        <f>F27*$D$3</f>
        <v>34.240317378468177</v>
      </c>
      <c r="G34" s="44">
        <f>G27*$D$3</f>
        <v>19.17651874309685</v>
      </c>
      <c r="H34" s="44">
        <f>H27*$D$3</f>
        <v>26.63987819320765</v>
      </c>
      <c r="I34" s="44">
        <f>I27*$D$3</f>
        <v>28.256865768647316</v>
      </c>
      <c r="J34" s="44">
        <f>J27*$D$3</f>
        <v>132.48223187592444</v>
      </c>
      <c r="K34" s="44">
        <f>K27*$D$3</f>
        <v>36.517426755399129</v>
      </c>
      <c r="L34" s="44">
        <f>L27*$D$3</f>
        <v>3.1120968554922346</v>
      </c>
      <c r="M34" s="44">
        <f>M27*$D$3</f>
        <v>6.2157547390040788</v>
      </c>
      <c r="N34" s="44">
        <f>N27*$D$3</f>
        <v>5.1983110408980959</v>
      </c>
      <c r="O34" s="45"/>
      <c r="P34" s="45"/>
      <c r="Q34" s="46"/>
      <c r="R34" s="47">
        <f>R27*$D$3</f>
        <v>1.2641246356755766</v>
      </c>
      <c r="S34" s="47">
        <f>S27*$D$3</f>
        <v>16.577471074848539</v>
      </c>
      <c r="T34" s="47">
        <f>T27*$D$3</f>
        <v>3.8050304981774157</v>
      </c>
      <c r="U34" s="47">
        <f>U27*$D$3</f>
        <v>1.3261704895064139</v>
      </c>
      <c r="V34" s="47">
        <f>V27*$D$3</f>
        <v>3.5352033114613794</v>
      </c>
      <c r="W34" s="47">
        <f>W27*$D$3</f>
        <v>19.083183345190307</v>
      </c>
      <c r="X34" s="47">
        <f>X27*$D$3</f>
        <v>2.867262198841277</v>
      </c>
      <c r="Y34" s="47">
        <f>Y27*$D$3</f>
        <v>0.74369205074619416</v>
      </c>
      <c r="Z34" s="47">
        <f>Z27*$D$3</f>
        <v>0.82003744724189531</v>
      </c>
      <c r="AA34" s="47">
        <f>AA27*$D$3</f>
        <v>8.28803361962447E-2</v>
      </c>
      <c r="AB34" s="26"/>
      <c r="AC34" s="26"/>
    </row>
    <row r="35" spans="2:29" s="37" customFormat="1" ht="12">
      <c r="D35" s="48" t="str">
        <f>D28</f>
        <v>Ab + Ac-225 DOTA @ 4 h</v>
      </c>
      <c r="E35" s="44">
        <f>E28*$D$3</f>
        <v>37.152719689795873</v>
      </c>
      <c r="F35" s="44">
        <f>F28*$D$3</f>
        <v>26.488243293046242</v>
      </c>
      <c r="G35" s="44">
        <f>G28*$D$3</f>
        <v>14.105872137706152</v>
      </c>
      <c r="H35" s="44">
        <f>H28*$D$3</f>
        <v>21.886998486810853</v>
      </c>
      <c r="I35" s="44">
        <f>I28*$D$3</f>
        <v>23.015825675719441</v>
      </c>
      <c r="J35" s="44">
        <f>J28*$D$3</f>
        <v>190.0189352424982</v>
      </c>
      <c r="K35" s="44">
        <f>K28*$D$3</f>
        <v>46.388658377782406</v>
      </c>
      <c r="L35" s="44">
        <f>L28*$D$3</f>
        <v>5.5530930366078399</v>
      </c>
      <c r="M35" s="44">
        <f>M28*$D$3</f>
        <v>5.8651521256706696</v>
      </c>
      <c r="N35" s="44">
        <f>N28*$D$3</f>
        <v>14.493873098597149</v>
      </c>
      <c r="O35" s="45"/>
      <c r="P35" s="45"/>
      <c r="Q35" s="46"/>
      <c r="R35" s="47">
        <f>R28*$D$3</f>
        <v>14.690033433979826</v>
      </c>
      <c r="S35" s="47">
        <f>S28*$D$3</f>
        <v>21.567333799616868</v>
      </c>
      <c r="T35" s="47">
        <f>T28*$D$3</f>
        <v>3.1990142973642897</v>
      </c>
      <c r="U35" s="47">
        <f>U28*$D$3</f>
        <v>7.4762992517955542</v>
      </c>
      <c r="V35" s="47">
        <f>V28*$D$3</f>
        <v>3.6428469616762751</v>
      </c>
      <c r="W35" s="47">
        <f>W28*$D$3</f>
        <v>66.165985901694228</v>
      </c>
      <c r="X35" s="47">
        <f>X28*$D$3</f>
        <v>17.893265799590573</v>
      </c>
      <c r="Y35" s="47">
        <f>Y28*$D$3</f>
        <v>0.53619168790171201</v>
      </c>
      <c r="Z35" s="47">
        <f>Z28*$D$3</f>
        <v>0.46564350616332911</v>
      </c>
      <c r="AA35" s="47">
        <f>AA28*$D$3</f>
        <v>2.2036229609981821</v>
      </c>
      <c r="AB35" s="26"/>
      <c r="AC35" s="26"/>
    </row>
    <row r="36" spans="2:29" s="37" customFormat="1" ht="12">
      <c r="D36" s="49" t="str">
        <f>D29</f>
        <v>Ab + Ac-225 DOTA @ 1 d</v>
      </c>
      <c r="E36" s="44">
        <f>E29*$D$3</f>
        <v>4.8368834544557791</v>
      </c>
      <c r="F36" s="44">
        <f>F29*$D$3</f>
        <v>7.5492215595295429</v>
      </c>
      <c r="G36" s="44">
        <f>G29*$D$3</f>
        <v>8.0453886795698928</v>
      </c>
      <c r="H36" s="44">
        <f>H29*$D$3</f>
        <v>20.406313009884123</v>
      </c>
      <c r="I36" s="44">
        <f>I29*$D$3</f>
        <v>24.85629934950077</v>
      </c>
      <c r="J36" s="44">
        <f>J29*$D$3</f>
        <v>237.97532012191959</v>
      </c>
      <c r="K36" s="44">
        <f>K29*$D$3</f>
        <v>56.482482059864772</v>
      </c>
      <c r="L36" s="44">
        <f>L29*$D$3</f>
        <v>5.8853193074210184</v>
      </c>
      <c r="M36" s="44">
        <f>M29*$D$3</f>
        <v>6.1370595756313211</v>
      </c>
      <c r="N36" s="44" t="e">
        <f>N29*$D$3</f>
        <v>#DIV/0!</v>
      </c>
      <c r="O36" s="45"/>
      <c r="P36" s="45"/>
      <c r="Q36" s="46"/>
      <c r="R36" s="47">
        <f>R29*$D$3</f>
        <v>2.0911233196478252</v>
      </c>
      <c r="S36" s="47">
        <f>S29*$D$3</f>
        <v>1.7979739443432463</v>
      </c>
      <c r="T36" s="47">
        <f>T29*$D$3</f>
        <v>1.2738400351022976</v>
      </c>
      <c r="U36" s="47">
        <f>U29*$D$3</f>
        <v>10.64811638733215</v>
      </c>
      <c r="V36" s="47">
        <f>V29*$D$3</f>
        <v>6.6111565378742343</v>
      </c>
      <c r="W36" s="47">
        <f>W29*$D$3</f>
        <v>120.87866519713965</v>
      </c>
      <c r="X36" s="47">
        <f>X29*$D$3</f>
        <v>2.3119130203343197</v>
      </c>
      <c r="Y36" s="47">
        <f>Y29*$D$3</f>
        <v>0.55268002822214679</v>
      </c>
      <c r="Z36" s="47">
        <f>Z29*$D$3</f>
        <v>0.36898745044691084</v>
      </c>
      <c r="AA36" s="47" t="e">
        <f>AA29*$D$3</f>
        <v>#DIV/0!</v>
      </c>
      <c r="AB36" s="26"/>
      <c r="AC36" s="26"/>
    </row>
    <row r="37" spans="2:29" s="37" customFormat="1" ht="12">
      <c r="B37" s="42"/>
      <c r="D37" s="49" t="str">
        <f>D30</f>
        <v>Ab + Ac-225 DOTA @ 6 d</v>
      </c>
      <c r="E37" s="44">
        <f>E30*$D$3</f>
        <v>0.32995105177781542</v>
      </c>
      <c r="F37" s="44">
        <f>F30*$D$3</f>
        <v>6.3050575326573028</v>
      </c>
      <c r="G37" s="44">
        <f>G30*$D$3</f>
        <v>3.7247419406316249</v>
      </c>
      <c r="H37" s="44">
        <f>H30*$D$3</f>
        <v>3.0960520411755983</v>
      </c>
      <c r="I37" s="44">
        <f>I30*$D$3</f>
        <v>6.9068007821686264</v>
      </c>
      <c r="J37" s="44">
        <f>J30*$D$3</f>
        <v>359.39811229870816</v>
      </c>
      <c r="K37" s="44">
        <f>K30*$D$3</f>
        <v>45.534843419079252</v>
      </c>
      <c r="L37" s="44">
        <f>L30*$D$3</f>
        <v>2.9637918722091054</v>
      </c>
      <c r="M37" s="44">
        <f>M30*$D$3</f>
        <v>4.1172003357436013</v>
      </c>
      <c r="N37" s="44">
        <f>N30*$D$3</f>
        <v>17.381002561148502</v>
      </c>
      <c r="O37" s="45"/>
      <c r="P37" s="45"/>
      <c r="Q37" s="46"/>
      <c r="R37" s="47">
        <f>R30*$D$3</f>
        <v>3.9621782156484653E-2</v>
      </c>
      <c r="S37" s="47">
        <f>S30*$D$3</f>
        <v>1.2258112909298613</v>
      </c>
      <c r="T37" s="47">
        <f>T30*$D$3</f>
        <v>1.7343244255153096</v>
      </c>
      <c r="U37" s="47">
        <f>U30*$D$3</f>
        <v>0.36288019188187981</v>
      </c>
      <c r="V37" s="47">
        <f>V30*$D$3</f>
        <v>0.36149430384236081</v>
      </c>
      <c r="W37" s="47">
        <f>W30*$D$3</f>
        <v>182.29163815340934</v>
      </c>
      <c r="X37" s="47">
        <f>X30*$D$3</f>
        <v>4.0866603668273775</v>
      </c>
      <c r="Y37" s="47">
        <f>Y30*$D$3</f>
        <v>0.36165541233848908</v>
      </c>
      <c r="Z37" s="47">
        <f>Z30*$D$3</f>
        <v>6.5452524668987405E-2</v>
      </c>
      <c r="AA37" s="47">
        <f>AA30*$D$3</f>
        <v>13.431844351744518</v>
      </c>
      <c r="AB37" s="26"/>
      <c r="AC37" s="26"/>
    </row>
    <row r="38" spans="2:29" s="37" customFormat="1" ht="12.75" thickBot="1">
      <c r="B38" s="42"/>
      <c r="D38" s="50" t="str">
        <f>D31</f>
        <v>Ab + Ac-225 DOTA @ 10 d</v>
      </c>
      <c r="E38" s="44">
        <f>E31*$D$3</f>
        <v>0.13610519374951011</v>
      </c>
      <c r="F38" s="44">
        <f>F31*$D$3</f>
        <v>3.1781254647457504</v>
      </c>
      <c r="G38" s="44">
        <f>G31*$D$3</f>
        <v>4.1829297767773612</v>
      </c>
      <c r="H38" s="44">
        <f>H31*$D$3</f>
        <v>5.0236223232894641</v>
      </c>
      <c r="I38" s="44">
        <f>I31*$D$3</f>
        <v>6.0696877977152344</v>
      </c>
      <c r="J38" s="44">
        <f>J31*$D$3</f>
        <v>351.28153083912008</v>
      </c>
      <c r="K38" s="44">
        <f>K31*$D$3</f>
        <v>50.948875991171093</v>
      </c>
      <c r="L38" s="44">
        <f>L31*$D$3</f>
        <v>2.8596686858886904</v>
      </c>
      <c r="M38" s="44">
        <f>M31*$D$3</f>
        <v>4.1441396918946323</v>
      </c>
      <c r="N38" s="44">
        <f>N31*$D$3</f>
        <v>13.886560182922505</v>
      </c>
      <c r="O38" s="45"/>
      <c r="P38" s="45"/>
      <c r="Q38" s="46"/>
      <c r="R38" s="47">
        <f>R31*$D$3</f>
        <v>4.1113073545984799E-2</v>
      </c>
      <c r="S38" s="47">
        <f>S31*$D$3</f>
        <v>0.27295860382229964</v>
      </c>
      <c r="T38" s="47">
        <f>T31*$D$3</f>
        <v>0.90244325271589121</v>
      </c>
      <c r="U38" s="47">
        <f>U31*$D$3</f>
        <v>1.7222553620306689</v>
      </c>
      <c r="V38" s="47">
        <f>V31*$D$3</f>
        <v>1.2484887707326788</v>
      </c>
      <c r="W38" s="47">
        <f>W31*$D$3</f>
        <v>132.30569263119983</v>
      </c>
      <c r="X38" s="47">
        <f>X31*$D$3</f>
        <v>3.9238203574143942</v>
      </c>
      <c r="Y38" s="47">
        <f>Y31*$D$3</f>
        <v>0.26028732946001026</v>
      </c>
      <c r="Z38" s="47">
        <f>Z31*$D$3</f>
        <v>0.30306274445352555</v>
      </c>
      <c r="AA38" s="47">
        <f>AA31*$D$3</f>
        <v>4.8595367580281055</v>
      </c>
      <c r="AB38" s="26"/>
      <c r="AC38" s="26"/>
    </row>
    <row r="39" spans="2:29" s="37" customFormat="1" ht="12">
      <c r="B39" s="42"/>
    </row>
    <row r="40" spans="2:29" s="37" customFormat="1" ht="12"/>
    <row r="41" spans="2:29" s="37" customFormat="1" ht="12.75" thickBot="1"/>
    <row r="42" spans="2:29" s="37" customFormat="1" ht="12">
      <c r="AA42" s="90" t="s">
        <v>118</v>
      </c>
      <c r="AB42" s="93"/>
      <c r="AC42" s="91" t="s">
        <v>117</v>
      </c>
    </row>
    <row r="43" spans="2:29" s="37" customFormat="1" ht="12">
      <c r="AA43" s="94" t="s">
        <v>119</v>
      </c>
      <c r="AB43" s="92"/>
      <c r="AC43" s="95"/>
    </row>
    <row r="44" spans="2:29" s="37" customFormat="1" ht="12.75" thickBot="1">
      <c r="AA44" s="88" t="s">
        <v>120</v>
      </c>
      <c r="AB44" s="96"/>
      <c r="AC44" s="89"/>
    </row>
    <row r="45" spans="2:29" s="37" customFormat="1" ht="12"/>
    <row r="46" spans="2:29" s="37" customFormat="1" ht="12"/>
    <row r="47" spans="2:29" s="37" customFormat="1" ht="12"/>
    <row r="48" spans="2:29" s="37" customFormat="1" ht="12"/>
    <row r="49" spans="19:101" s="37" customFormat="1" ht="12"/>
    <row r="50" spans="19:101" s="37" customFormat="1" ht="12"/>
    <row r="51" spans="19:101" s="37" customFormat="1" ht="12"/>
    <row r="52" spans="19:101">
      <c r="AA52" s="97"/>
      <c r="AB52" s="97"/>
      <c r="AC52" s="97"/>
      <c r="AD52" s="97"/>
      <c r="AE52" s="97"/>
      <c r="AF52" s="97"/>
      <c r="AG52" s="97"/>
      <c r="AH52" s="97"/>
      <c r="AI52" s="97"/>
      <c r="AJ52" s="97"/>
      <c r="AK52" s="97"/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  <c r="BJ52" s="97"/>
      <c r="BK52" s="97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7"/>
      <c r="CB52" s="97"/>
      <c r="CC52" s="97"/>
      <c r="CD52" s="97"/>
      <c r="CE52" s="97"/>
      <c r="CF52" s="97"/>
      <c r="CG52" s="97"/>
      <c r="CH52" s="97"/>
      <c r="CI52" s="97"/>
      <c r="CJ52" s="97"/>
      <c r="CK52" s="97"/>
      <c r="CL52" s="97"/>
      <c r="CM52" s="97"/>
      <c r="CN52" s="97"/>
      <c r="CO52" s="97"/>
      <c r="CP52" s="97"/>
      <c r="CQ52" s="97"/>
      <c r="CR52" s="97"/>
      <c r="CS52" s="97"/>
      <c r="CT52" s="97"/>
      <c r="CU52" s="97"/>
      <c r="CV52" s="97"/>
      <c r="CW52" s="97"/>
    </row>
    <row r="57" spans="19:101" ht="12" thickBot="1"/>
    <row r="58" spans="19:101">
      <c r="S58" s="42">
        <f>28.13*400*2220</f>
        <v>24979440</v>
      </c>
      <c r="T58" s="42" t="s">
        <v>159</v>
      </c>
      <c r="Z58" s="103" t="s">
        <v>121</v>
      </c>
      <c r="AA58" s="104"/>
      <c r="AB58" s="104"/>
      <c r="AC58" s="100" t="s">
        <v>117</v>
      </c>
    </row>
    <row r="59" spans="19:101">
      <c r="S59" s="55">
        <f>S58/R192</f>
        <v>4.0018327459147712E-3</v>
      </c>
      <c r="T59" s="42" t="s">
        <v>160</v>
      </c>
      <c r="Z59" s="105" t="s">
        <v>122</v>
      </c>
      <c r="AA59" s="106"/>
      <c r="AB59" s="106"/>
      <c r="AC59" s="107"/>
    </row>
    <row r="60" spans="19:101" ht="12" thickBot="1">
      <c r="S60" s="55">
        <f>S59*60*24</f>
        <v>5.7626391541172701</v>
      </c>
      <c r="T60" s="42" t="s">
        <v>161</v>
      </c>
      <c r="Z60" s="108" t="s">
        <v>123</v>
      </c>
      <c r="AA60" s="109"/>
      <c r="AB60" s="109"/>
      <c r="AC60" s="110"/>
    </row>
    <row r="61" spans="19:101" ht="12">
      <c r="AB61" s="92"/>
      <c r="AC61" s="92"/>
    </row>
    <row r="75" spans="4:88">
      <c r="D75" s="42" t="s">
        <v>17</v>
      </c>
      <c r="P75" s="42" t="s">
        <v>19</v>
      </c>
      <c r="AB75" s="42" t="s">
        <v>18</v>
      </c>
    </row>
    <row r="76" spans="4:88">
      <c r="D76" s="42" t="s">
        <v>16</v>
      </c>
      <c r="E76" s="42" t="str">
        <f>E33</f>
        <v>Blood</v>
      </c>
      <c r="F76" s="42" t="str">
        <f t="shared" ref="F76:N77" si="3">F33</f>
        <v>Thymus</v>
      </c>
      <c r="G76" s="42" t="str">
        <f t="shared" si="3"/>
        <v>Heart</v>
      </c>
      <c r="H76" s="42" t="str">
        <f t="shared" si="3"/>
        <v>Lungs</v>
      </c>
      <c r="I76" s="42" t="str">
        <f t="shared" si="3"/>
        <v>Kidneys</v>
      </c>
      <c r="J76" s="42" t="str">
        <f t="shared" si="3"/>
        <v>Spleen</v>
      </c>
      <c r="K76" s="42" t="str">
        <f t="shared" si="3"/>
        <v>Liver</v>
      </c>
      <c r="L76" s="42" t="str">
        <f t="shared" si="3"/>
        <v>ART</v>
      </c>
      <c r="M76" s="42" t="str">
        <f t="shared" si="3"/>
        <v>Carcass</v>
      </c>
      <c r="N76" s="42" t="str">
        <f t="shared" si="3"/>
        <v>Tumor</v>
      </c>
      <c r="Q76" s="42" t="str">
        <f t="shared" ref="Q76:Z76" si="4">E76</f>
        <v>Blood</v>
      </c>
      <c r="R76" s="42" t="str">
        <f t="shared" si="4"/>
        <v>Thymus</v>
      </c>
      <c r="S76" s="42" t="str">
        <f t="shared" si="4"/>
        <v>Heart</v>
      </c>
      <c r="T76" s="42" t="str">
        <f t="shared" si="4"/>
        <v>Lungs</v>
      </c>
      <c r="U76" s="42" t="str">
        <f t="shared" si="4"/>
        <v>Kidneys</v>
      </c>
      <c r="V76" s="42" t="str">
        <f t="shared" si="4"/>
        <v>Spleen</v>
      </c>
      <c r="W76" s="42" t="str">
        <f t="shared" si="4"/>
        <v>Liver</v>
      </c>
      <c r="X76" s="42" t="str">
        <f t="shared" si="4"/>
        <v>ART</v>
      </c>
      <c r="Y76" s="42" t="str">
        <f t="shared" si="4"/>
        <v>Carcass</v>
      </c>
      <c r="Z76" s="42" t="str">
        <f t="shared" si="4"/>
        <v>Tumor</v>
      </c>
      <c r="AC76" s="42" t="str">
        <f t="shared" ref="AC76:AL76" si="5">Q76</f>
        <v>Blood</v>
      </c>
      <c r="AD76" s="42" t="str">
        <f t="shared" si="5"/>
        <v>Thymus</v>
      </c>
      <c r="AE76" s="42" t="str">
        <f t="shared" si="5"/>
        <v>Heart</v>
      </c>
      <c r="AF76" s="42" t="str">
        <f t="shared" si="5"/>
        <v>Lungs</v>
      </c>
      <c r="AG76" s="42" t="str">
        <f t="shared" si="5"/>
        <v>Kidneys</v>
      </c>
      <c r="AH76" s="42" t="str">
        <f t="shared" si="5"/>
        <v>Spleen</v>
      </c>
      <c r="AI76" s="42" t="str">
        <f t="shared" si="5"/>
        <v>Liver</v>
      </c>
      <c r="AJ76" s="42" t="str">
        <f t="shared" si="5"/>
        <v>ART</v>
      </c>
      <c r="AK76" s="42" t="str">
        <f t="shared" si="5"/>
        <v>Carcass</v>
      </c>
      <c r="AL76" s="42" t="str">
        <f t="shared" si="5"/>
        <v>Tumor</v>
      </c>
    </row>
    <row r="77" spans="4:88">
      <c r="D77" s="42">
        <f>1/24</f>
        <v>4.1666666666666664E-2</v>
      </c>
      <c r="E77" s="51">
        <f>E34</f>
        <v>49.456792724017724</v>
      </c>
      <c r="F77" s="51">
        <f t="shared" si="3"/>
        <v>34.240317378468177</v>
      </c>
      <c r="G77" s="51">
        <f t="shared" si="3"/>
        <v>19.17651874309685</v>
      </c>
      <c r="H77" s="51">
        <f t="shared" si="3"/>
        <v>26.63987819320765</v>
      </c>
      <c r="I77" s="51">
        <f t="shared" si="3"/>
        <v>28.256865768647316</v>
      </c>
      <c r="J77" s="51">
        <f t="shared" si="3"/>
        <v>132.48223187592444</v>
      </c>
      <c r="K77" s="51">
        <f t="shared" si="3"/>
        <v>36.517426755399129</v>
      </c>
      <c r="L77" s="51">
        <f t="shared" si="3"/>
        <v>3.1120968554922346</v>
      </c>
      <c r="M77" s="51">
        <f t="shared" si="3"/>
        <v>6.2157547390040788</v>
      </c>
      <c r="N77" s="51">
        <f t="shared" si="3"/>
        <v>5.1983110408980959</v>
      </c>
      <c r="Q77" s="51">
        <f>E77-R34</f>
        <v>48.192668088342145</v>
      </c>
      <c r="R77" s="51">
        <f t="shared" ref="Q77:Z81" si="6">F77-S34</f>
        <v>17.662846303619638</v>
      </c>
      <c r="S77" s="51">
        <f t="shared" si="6"/>
        <v>15.371488244919433</v>
      </c>
      <c r="T77" s="51">
        <f t="shared" si="6"/>
        <v>25.313707703701237</v>
      </c>
      <c r="U77" s="51">
        <f t="shared" si="6"/>
        <v>24.721662457185936</v>
      </c>
      <c r="V77" s="51">
        <f t="shared" si="6"/>
        <v>113.39904853073413</v>
      </c>
      <c r="W77" s="51">
        <f t="shared" si="6"/>
        <v>33.650164556557854</v>
      </c>
      <c r="X77" s="51">
        <f t="shared" si="6"/>
        <v>2.3684048047460404</v>
      </c>
      <c r="Y77" s="51">
        <f t="shared" si="6"/>
        <v>5.3957172917621836</v>
      </c>
      <c r="Z77" s="51">
        <f t="shared" si="6"/>
        <v>5.1154307047018515</v>
      </c>
      <c r="AC77" s="51">
        <f t="shared" ref="AC77:AL81" si="7">E77+R34</f>
        <v>50.720917359693303</v>
      </c>
      <c r="AD77" s="51">
        <f t="shared" si="7"/>
        <v>50.817788453316716</v>
      </c>
      <c r="AE77" s="51">
        <f t="shared" si="7"/>
        <v>22.981549241274266</v>
      </c>
      <c r="AF77" s="51">
        <f t="shared" si="7"/>
        <v>27.966048682714064</v>
      </c>
      <c r="AG77" s="51">
        <f t="shared" si="7"/>
        <v>31.792069080108696</v>
      </c>
      <c r="AH77" s="51">
        <f t="shared" si="7"/>
        <v>151.56541522111473</v>
      </c>
      <c r="AI77" s="51">
        <f t="shared" si="7"/>
        <v>39.384688954240403</v>
      </c>
      <c r="AJ77" s="51">
        <f t="shared" si="7"/>
        <v>3.8557889062384287</v>
      </c>
      <c r="AK77" s="51">
        <f t="shared" si="7"/>
        <v>7.035792186245974</v>
      </c>
      <c r="AL77" s="51">
        <f t="shared" si="7"/>
        <v>5.2811913770943404</v>
      </c>
    </row>
    <row r="78" spans="4:88">
      <c r="D78" s="42">
        <f>4/24</f>
        <v>0.16666666666666666</v>
      </c>
      <c r="E78" s="51">
        <f t="shared" ref="E78:N81" si="8">E35</f>
        <v>37.152719689795873</v>
      </c>
      <c r="F78" s="51">
        <f t="shared" si="8"/>
        <v>26.488243293046242</v>
      </c>
      <c r="G78" s="51">
        <f t="shared" si="8"/>
        <v>14.105872137706152</v>
      </c>
      <c r="H78" s="51">
        <f t="shared" si="8"/>
        <v>21.886998486810853</v>
      </c>
      <c r="I78" s="51">
        <f t="shared" si="8"/>
        <v>23.015825675719441</v>
      </c>
      <c r="J78" s="51">
        <f t="shared" si="8"/>
        <v>190.0189352424982</v>
      </c>
      <c r="K78" s="51">
        <f t="shared" si="8"/>
        <v>46.388658377782406</v>
      </c>
      <c r="L78" s="51">
        <f t="shared" si="8"/>
        <v>5.5530930366078399</v>
      </c>
      <c r="M78" s="51">
        <f t="shared" si="8"/>
        <v>5.8651521256706696</v>
      </c>
      <c r="N78" s="51">
        <f t="shared" si="8"/>
        <v>14.493873098597149</v>
      </c>
      <c r="Q78" s="51">
        <f t="shared" si="6"/>
        <v>22.462686255816045</v>
      </c>
      <c r="R78" s="51">
        <f t="shared" si="6"/>
        <v>4.9209094934293738</v>
      </c>
      <c r="S78" s="51">
        <f t="shared" si="6"/>
        <v>10.906857840341862</v>
      </c>
      <c r="T78" s="51">
        <f t="shared" si="6"/>
        <v>14.410699235015299</v>
      </c>
      <c r="U78" s="51">
        <f t="shared" si="6"/>
        <v>19.372978714043164</v>
      </c>
      <c r="V78" s="51">
        <f t="shared" si="6"/>
        <v>123.85294934080397</v>
      </c>
      <c r="W78" s="51">
        <f t="shared" si="6"/>
        <v>28.495392578191833</v>
      </c>
      <c r="X78" s="51">
        <f t="shared" si="6"/>
        <v>5.0169013487061278</v>
      </c>
      <c r="Y78" s="51">
        <f t="shared" si="6"/>
        <v>5.3995086195073405</v>
      </c>
      <c r="Z78" s="51">
        <f t="shared" si="6"/>
        <v>12.290250137598967</v>
      </c>
      <c r="AC78" s="51">
        <f t="shared" si="7"/>
        <v>51.842753123775701</v>
      </c>
      <c r="AD78" s="51">
        <f t="shared" si="7"/>
        <v>48.055577092663114</v>
      </c>
      <c r="AE78" s="51">
        <f t="shared" si="7"/>
        <v>17.304886435070443</v>
      </c>
      <c r="AF78" s="51">
        <f t="shared" si="7"/>
        <v>29.363297738606406</v>
      </c>
      <c r="AG78" s="51">
        <f t="shared" si="7"/>
        <v>26.658672637395718</v>
      </c>
      <c r="AH78" s="51">
        <f t="shared" si="7"/>
        <v>256.18492114419246</v>
      </c>
      <c r="AI78" s="51">
        <f t="shared" si="7"/>
        <v>64.281924177372986</v>
      </c>
      <c r="AJ78" s="51">
        <f t="shared" si="7"/>
        <v>6.089284724509552</v>
      </c>
      <c r="AK78" s="51">
        <f t="shared" si="7"/>
        <v>6.3307956318339986</v>
      </c>
      <c r="AL78" s="51">
        <f t="shared" si="7"/>
        <v>16.697496059595331</v>
      </c>
    </row>
    <row r="79" spans="4:88">
      <c r="D79" s="42">
        <f>24/24</f>
        <v>1</v>
      </c>
      <c r="E79" s="51">
        <f t="shared" si="8"/>
        <v>4.8368834544557791</v>
      </c>
      <c r="F79" s="51">
        <f t="shared" si="8"/>
        <v>7.5492215595295429</v>
      </c>
      <c r="G79" s="51">
        <f t="shared" si="8"/>
        <v>8.0453886795698928</v>
      </c>
      <c r="H79" s="51">
        <f t="shared" si="8"/>
        <v>20.406313009884123</v>
      </c>
      <c r="I79" s="51">
        <f t="shared" si="8"/>
        <v>24.85629934950077</v>
      </c>
      <c r="J79" s="51">
        <f t="shared" si="8"/>
        <v>237.97532012191959</v>
      </c>
      <c r="K79" s="51">
        <f t="shared" si="8"/>
        <v>56.482482059864772</v>
      </c>
      <c r="L79" s="51">
        <f t="shared" si="8"/>
        <v>5.8853193074210184</v>
      </c>
      <c r="M79" s="51">
        <f t="shared" si="8"/>
        <v>6.1370595756313211</v>
      </c>
      <c r="N79" s="51"/>
      <c r="Q79" s="51">
        <f t="shared" si="6"/>
        <v>2.7457601348079539</v>
      </c>
      <c r="R79" s="51">
        <f t="shared" si="6"/>
        <v>5.7512476151862968</v>
      </c>
      <c r="S79" s="51">
        <f t="shared" si="6"/>
        <v>6.771548644467595</v>
      </c>
      <c r="T79" s="51">
        <f t="shared" si="6"/>
        <v>9.7581966225519725</v>
      </c>
      <c r="U79" s="51">
        <f t="shared" si="6"/>
        <v>18.245142811626536</v>
      </c>
      <c r="V79" s="51">
        <f t="shared" si="6"/>
        <v>117.09665492477994</v>
      </c>
      <c r="W79" s="51">
        <f t="shared" si="6"/>
        <v>54.170569039530449</v>
      </c>
      <c r="X79" s="51">
        <f t="shared" si="6"/>
        <v>5.3326392791988715</v>
      </c>
      <c r="Y79" s="51">
        <f t="shared" si="6"/>
        <v>5.7680721251844105</v>
      </c>
      <c r="Z79" s="51" t="e">
        <f t="shared" si="6"/>
        <v>#DIV/0!</v>
      </c>
      <c r="AC79" s="51">
        <f t="shared" si="7"/>
        <v>6.9280067741036042</v>
      </c>
      <c r="AD79" s="51">
        <f t="shared" si="7"/>
        <v>9.3471955038727899</v>
      </c>
      <c r="AE79" s="51">
        <f t="shared" si="7"/>
        <v>9.3192287146721906</v>
      </c>
      <c r="AF79" s="51">
        <f t="shared" si="7"/>
        <v>31.054429397216275</v>
      </c>
      <c r="AG79" s="51">
        <f t="shared" si="7"/>
        <v>31.467455887375003</v>
      </c>
      <c r="AH79" s="51">
        <f t="shared" si="7"/>
        <v>358.85398531905923</v>
      </c>
      <c r="AI79" s="51">
        <f t="shared" si="7"/>
        <v>58.794395080199095</v>
      </c>
      <c r="AJ79" s="51">
        <f t="shared" si="7"/>
        <v>6.4379993356431653</v>
      </c>
      <c r="AK79" s="51">
        <f t="shared" si="7"/>
        <v>6.5060470260782317</v>
      </c>
      <c r="AL79" s="51" t="e">
        <f t="shared" si="7"/>
        <v>#DIV/0!</v>
      </c>
      <c r="CJ79" s="42" t="s">
        <v>26</v>
      </c>
    </row>
    <row r="80" spans="4:88">
      <c r="D80" s="42">
        <f>6*24/24</f>
        <v>6</v>
      </c>
      <c r="E80" s="51">
        <f t="shared" si="8"/>
        <v>0.32995105177781542</v>
      </c>
      <c r="F80" s="51">
        <f t="shared" si="8"/>
        <v>6.3050575326573028</v>
      </c>
      <c r="G80" s="51">
        <f t="shared" si="8"/>
        <v>3.7247419406316249</v>
      </c>
      <c r="H80" s="51">
        <f t="shared" si="8"/>
        <v>3.0960520411755983</v>
      </c>
      <c r="I80" s="51">
        <f t="shared" si="8"/>
        <v>6.9068007821686264</v>
      </c>
      <c r="J80" s="51">
        <f t="shared" si="8"/>
        <v>359.39811229870816</v>
      </c>
      <c r="K80" s="51">
        <f t="shared" si="8"/>
        <v>45.534843419079252</v>
      </c>
      <c r="L80" s="51">
        <f t="shared" si="8"/>
        <v>2.9637918722091054</v>
      </c>
      <c r="M80" s="51">
        <f t="shared" si="8"/>
        <v>4.1172003357436013</v>
      </c>
      <c r="N80" s="51">
        <f t="shared" si="8"/>
        <v>17.381002561148502</v>
      </c>
      <c r="Q80" s="51">
        <f t="shared" si="6"/>
        <v>0.29032926962133077</v>
      </c>
      <c r="R80" s="51">
        <f t="shared" si="6"/>
        <v>5.0792462417274411</v>
      </c>
      <c r="S80" s="51">
        <f t="shared" si="6"/>
        <v>1.9904175151163153</v>
      </c>
      <c r="T80" s="51">
        <f t="shared" si="6"/>
        <v>2.7331718492937185</v>
      </c>
      <c r="U80" s="51">
        <f t="shared" si="6"/>
        <v>6.5453064783262658</v>
      </c>
      <c r="V80" s="51">
        <f t="shared" si="6"/>
        <v>177.10647414529882</v>
      </c>
      <c r="W80" s="51">
        <f t="shared" si="6"/>
        <v>41.448183052251878</v>
      </c>
      <c r="X80" s="51">
        <f t="shared" si="6"/>
        <v>2.6021364598706165</v>
      </c>
      <c r="Y80" s="51">
        <f t="shared" si="6"/>
        <v>4.0517478110746143</v>
      </c>
      <c r="Z80" s="51">
        <f t="shared" si="6"/>
        <v>3.9491582094039845</v>
      </c>
      <c r="AC80" s="51">
        <f t="shared" si="7"/>
        <v>0.36957283393430007</v>
      </c>
      <c r="AD80" s="51">
        <f t="shared" si="7"/>
        <v>7.5308688235871646</v>
      </c>
      <c r="AE80" s="51">
        <f t="shared" si="7"/>
        <v>5.459066366146935</v>
      </c>
      <c r="AF80" s="51">
        <f t="shared" si="7"/>
        <v>3.4589322330574781</v>
      </c>
      <c r="AG80" s="51">
        <f t="shared" si="7"/>
        <v>7.2682950860109869</v>
      </c>
      <c r="AH80" s="51">
        <f t="shared" si="7"/>
        <v>541.68975045211755</v>
      </c>
      <c r="AI80" s="51">
        <f t="shared" si="7"/>
        <v>49.621503785906626</v>
      </c>
      <c r="AJ80" s="51">
        <f t="shared" si="7"/>
        <v>3.3254472845475944</v>
      </c>
      <c r="AK80" s="51">
        <f t="shared" si="7"/>
        <v>4.1826528604125883</v>
      </c>
      <c r="AL80" s="51">
        <f t="shared" si="7"/>
        <v>30.812846912893022</v>
      </c>
    </row>
    <row r="81" spans="2:41">
      <c r="D81" s="42">
        <v>10</v>
      </c>
      <c r="E81" s="51">
        <f t="shared" si="8"/>
        <v>0.13610519374951011</v>
      </c>
      <c r="F81" s="51">
        <f t="shared" si="8"/>
        <v>3.1781254647457504</v>
      </c>
      <c r="G81" s="51">
        <f t="shared" si="8"/>
        <v>4.1829297767773612</v>
      </c>
      <c r="H81" s="51">
        <f t="shared" si="8"/>
        <v>5.0236223232894641</v>
      </c>
      <c r="I81" s="51">
        <f t="shared" si="8"/>
        <v>6.0696877977152344</v>
      </c>
      <c r="J81" s="51">
        <f t="shared" si="8"/>
        <v>351.28153083912008</v>
      </c>
      <c r="K81" s="51">
        <f t="shared" si="8"/>
        <v>50.948875991171093</v>
      </c>
      <c r="L81" s="51">
        <f t="shared" si="8"/>
        <v>2.8596686858886904</v>
      </c>
      <c r="M81" s="51">
        <f t="shared" si="8"/>
        <v>4.1441396918946323</v>
      </c>
      <c r="N81" s="51">
        <f t="shared" si="8"/>
        <v>13.886560182922505</v>
      </c>
      <c r="Q81" s="51">
        <f t="shared" si="6"/>
        <v>9.4992120203525307E-2</v>
      </c>
      <c r="R81" s="51">
        <f t="shared" si="6"/>
        <v>2.9051668609234507</v>
      </c>
      <c r="S81" s="51">
        <f t="shared" si="6"/>
        <v>3.28048652406147</v>
      </c>
      <c r="T81" s="51">
        <f t="shared" si="6"/>
        <v>3.301366961258795</v>
      </c>
      <c r="U81" s="51">
        <f t="shared" si="6"/>
        <v>4.8211990269825558</v>
      </c>
      <c r="V81" s="51">
        <f t="shared" si="6"/>
        <v>218.97583820792025</v>
      </c>
      <c r="W81" s="51">
        <f t="shared" si="6"/>
        <v>47.025055633756701</v>
      </c>
      <c r="X81" s="51">
        <f t="shared" si="6"/>
        <v>2.5993813564286801</v>
      </c>
      <c r="Y81" s="51">
        <f t="shared" si="6"/>
        <v>3.8410769474411066</v>
      </c>
      <c r="Z81" s="51">
        <f t="shared" si="6"/>
        <v>9.0270234248943986</v>
      </c>
      <c r="AC81" s="51">
        <f t="shared" si="7"/>
        <v>0.17721826729549489</v>
      </c>
      <c r="AD81" s="51">
        <f t="shared" si="7"/>
        <v>3.4510840685680502</v>
      </c>
      <c r="AE81" s="51">
        <f t="shared" si="7"/>
        <v>5.0853730294932529</v>
      </c>
      <c r="AF81" s="51">
        <f t="shared" si="7"/>
        <v>6.7458776853201332</v>
      </c>
      <c r="AG81" s="51">
        <f t="shared" si="7"/>
        <v>7.318176568447913</v>
      </c>
      <c r="AH81" s="51">
        <f t="shared" si="7"/>
        <v>483.58722347031994</v>
      </c>
      <c r="AI81" s="51">
        <f t="shared" si="7"/>
        <v>54.872696348585485</v>
      </c>
      <c r="AJ81" s="51">
        <f t="shared" si="7"/>
        <v>3.1199560153487007</v>
      </c>
      <c r="AK81" s="51">
        <f t="shared" si="7"/>
        <v>4.4472024363481575</v>
      </c>
      <c r="AL81" s="51">
        <f t="shared" si="7"/>
        <v>18.746096940950611</v>
      </c>
    </row>
    <row r="83" spans="2:41">
      <c r="D83" s="42">
        <f>D77</f>
        <v>4.1666666666666664E-2</v>
      </c>
      <c r="N83" s="51">
        <f>N77</f>
        <v>5.1983110408980959</v>
      </c>
      <c r="Z83" s="51">
        <f>Z77</f>
        <v>5.1154307047018515</v>
      </c>
      <c r="AL83" s="51">
        <f>AL77</f>
        <v>5.2811913770943404</v>
      </c>
    </row>
    <row r="84" spans="2:41">
      <c r="D84" s="42">
        <f>D78</f>
        <v>0.16666666666666666</v>
      </c>
      <c r="N84" s="51">
        <f>N78</f>
        <v>14.493873098597149</v>
      </c>
      <c r="Z84" s="51">
        <f>Z78</f>
        <v>12.290250137598967</v>
      </c>
      <c r="AL84" s="51">
        <f>AL78</f>
        <v>16.697496059595331</v>
      </c>
    </row>
    <row r="85" spans="2:41">
      <c r="D85" s="42">
        <f>D80</f>
        <v>6</v>
      </c>
      <c r="N85" s="51">
        <f>N80</f>
        <v>17.381002561148502</v>
      </c>
      <c r="Z85" s="51">
        <f>Z80</f>
        <v>3.9491582094039845</v>
      </c>
      <c r="AL85" s="51">
        <f>AL80</f>
        <v>30.812846912893022</v>
      </c>
    </row>
    <row r="86" spans="2:41">
      <c r="D86" s="42">
        <f>D81</f>
        <v>10</v>
      </c>
      <c r="N86" s="51">
        <f>N81</f>
        <v>13.886560182922505</v>
      </c>
      <c r="Z86" s="51">
        <f>Z81</f>
        <v>9.0270234248943986</v>
      </c>
      <c r="AL86" s="51">
        <f>AL81</f>
        <v>18.746096940950611</v>
      </c>
    </row>
    <row r="89" spans="2:41" ht="12" thickBot="1"/>
    <row r="90" spans="2:41" ht="12" thickBot="1">
      <c r="B90" s="53"/>
      <c r="C90" s="42" t="s">
        <v>74</v>
      </c>
      <c r="D90" s="53" t="s">
        <v>73</v>
      </c>
      <c r="E90" s="65">
        <v>10000000</v>
      </c>
      <c r="F90" s="53" t="s">
        <v>116</v>
      </c>
    </row>
    <row r="91" spans="2:41">
      <c r="D91" s="66" t="s">
        <v>75</v>
      </c>
      <c r="F91" s="42" t="s">
        <v>126</v>
      </c>
    </row>
    <row r="96" spans="2:41">
      <c r="AO96" s="53" t="s">
        <v>152</v>
      </c>
    </row>
    <row r="97" spans="1:42">
      <c r="AO97" s="53" t="s">
        <v>164</v>
      </c>
    </row>
    <row r="98" spans="1:42">
      <c r="D98" s="53" t="s">
        <v>21</v>
      </c>
      <c r="E98" s="42" t="s">
        <v>42</v>
      </c>
      <c r="P98" s="53" t="s">
        <v>62</v>
      </c>
      <c r="AB98" s="53" t="s">
        <v>61</v>
      </c>
      <c r="AO98" s="53" t="s">
        <v>153</v>
      </c>
    </row>
    <row r="99" spans="1:42">
      <c r="Q99" s="42" t="s">
        <v>20</v>
      </c>
    </row>
    <row r="100" spans="1:42">
      <c r="B100" s="53" t="s">
        <v>151</v>
      </c>
      <c r="C100" s="53" t="s">
        <v>71</v>
      </c>
      <c r="E100" s="53" t="s">
        <v>24</v>
      </c>
      <c r="H100" s="53" t="s">
        <v>25</v>
      </c>
      <c r="Q100" s="42" t="s">
        <v>22</v>
      </c>
      <c r="AC100" s="53" t="s">
        <v>24</v>
      </c>
      <c r="AF100" s="53" t="s">
        <v>25</v>
      </c>
    </row>
    <row r="101" spans="1:42">
      <c r="A101" s="53" t="s">
        <v>55</v>
      </c>
      <c r="B101" s="53" t="s">
        <v>66</v>
      </c>
      <c r="C101" s="53" t="s">
        <v>70</v>
      </c>
      <c r="D101" s="42" t="s">
        <v>16</v>
      </c>
      <c r="E101" s="42" t="str">
        <f t="shared" ref="E101:N101" si="9">E33</f>
        <v>Blood</v>
      </c>
      <c r="F101" s="42" t="str">
        <f t="shared" si="9"/>
        <v>Thymus</v>
      </c>
      <c r="G101" s="42" t="str">
        <f t="shared" si="9"/>
        <v>Heart</v>
      </c>
      <c r="H101" s="42" t="str">
        <f t="shared" si="9"/>
        <v>Lungs</v>
      </c>
      <c r="I101" s="42" t="str">
        <f t="shared" si="9"/>
        <v>Kidneys</v>
      </c>
      <c r="J101" s="42" t="str">
        <f t="shared" si="9"/>
        <v>Spleen</v>
      </c>
      <c r="K101" s="42" t="str">
        <f t="shared" si="9"/>
        <v>Liver</v>
      </c>
      <c r="L101" s="42" t="str">
        <f t="shared" si="9"/>
        <v>ART</v>
      </c>
      <c r="M101" s="42" t="str">
        <f t="shared" si="9"/>
        <v>Carcass</v>
      </c>
      <c r="N101" s="42" t="str">
        <f t="shared" si="9"/>
        <v>Tumor</v>
      </c>
      <c r="Q101" s="42" t="str">
        <f>Q76</f>
        <v>Blood</v>
      </c>
      <c r="R101" s="42" t="str">
        <f t="shared" ref="R101:Z101" si="10">R76</f>
        <v>Thymus</v>
      </c>
      <c r="S101" s="42" t="str">
        <f t="shared" si="10"/>
        <v>Heart</v>
      </c>
      <c r="T101" s="42" t="str">
        <f t="shared" si="10"/>
        <v>Lungs</v>
      </c>
      <c r="U101" s="42" t="str">
        <f t="shared" si="10"/>
        <v>Kidneys</v>
      </c>
      <c r="V101" s="42" t="str">
        <f t="shared" si="10"/>
        <v>Spleen</v>
      </c>
      <c r="W101" s="42" t="str">
        <f t="shared" si="10"/>
        <v>Liver</v>
      </c>
      <c r="X101" s="42" t="str">
        <f t="shared" si="10"/>
        <v>ART</v>
      </c>
      <c r="Y101" s="42" t="str">
        <f t="shared" si="10"/>
        <v>Carcass</v>
      </c>
      <c r="Z101" s="42" t="str">
        <f t="shared" si="10"/>
        <v>Tumor</v>
      </c>
      <c r="AC101" s="42" t="str">
        <f>AC76</f>
        <v>Blood</v>
      </c>
      <c r="AD101" s="42" t="str">
        <f t="shared" ref="AD101:AL101" si="11">AD76</f>
        <v>Thymus</v>
      </c>
      <c r="AE101" s="42" t="str">
        <f t="shared" si="11"/>
        <v>Heart</v>
      </c>
      <c r="AF101" s="42" t="str">
        <f t="shared" si="11"/>
        <v>Lungs</v>
      </c>
      <c r="AG101" s="42" t="str">
        <f t="shared" si="11"/>
        <v>Kidneys</v>
      </c>
      <c r="AH101" s="42" t="str">
        <f t="shared" si="11"/>
        <v>Spleen</v>
      </c>
      <c r="AI101" s="42" t="str">
        <f t="shared" si="11"/>
        <v>Liver</v>
      </c>
      <c r="AJ101" s="42" t="str">
        <f t="shared" si="11"/>
        <v>ART</v>
      </c>
      <c r="AK101" s="42" t="str">
        <f t="shared" si="11"/>
        <v>Carcass</v>
      </c>
      <c r="AL101" s="42" t="str">
        <f t="shared" si="11"/>
        <v>Tumor</v>
      </c>
      <c r="AO101" s="42" t="s">
        <v>148</v>
      </c>
      <c r="AP101" s="42" t="s">
        <v>168</v>
      </c>
    </row>
    <row r="102" spans="1:42">
      <c r="B102" s="42">
        <v>0</v>
      </c>
      <c r="C102" s="42">
        <v>0</v>
      </c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O102" s="42">
        <v>0</v>
      </c>
      <c r="AP102" s="42">
        <v>0</v>
      </c>
    </row>
    <row r="103" spans="1:42">
      <c r="B103" s="42">
        <v>4.0618843288930879</v>
      </c>
      <c r="C103" s="120">
        <f t="shared" ref="C103:C150" si="12">B103/$B$150</f>
        <v>1.336877258264682</v>
      </c>
      <c r="D103" s="42">
        <f>$D$77</f>
        <v>4.1666666666666664E-2</v>
      </c>
      <c r="E103" s="42">
        <f>_xll.SRS1Splines.Functions25.OneWay_Spline($D$77:$D$81,$E$77:$E$81,D103)</f>
        <v>49.456792724017703</v>
      </c>
      <c r="F103" s="42">
        <f>_xll.SRS1Splines.Functions25.OneWay_Spline($D$77:$D$81,F$77:F$81,$D103)</f>
        <v>34.240317378468198</v>
      </c>
      <c r="G103" s="42">
        <f>_xll.SRS1Splines.Functions25.OneWay_Spline($D$77:$D$81,G$77:G$81,$D103)</f>
        <v>19.176518743096899</v>
      </c>
      <c r="H103" s="42">
        <f>_xll.SRS1Splines.Functions25.OneWay_Spline($D$77:$D$81,H$77:H$81,$D103)</f>
        <v>26.6398781932077</v>
      </c>
      <c r="I103" s="42">
        <f>_xll.SRS1Splines.Functions25.OneWay_Spline($D$77:$D$81,I$77:I$81,$D103)</f>
        <v>28.256865768647302</v>
      </c>
      <c r="J103" s="42">
        <f>_xll.SRS1Splines.Functions25.OneWay_Spline($D$77:$D$81,J$77:J$81,$D103)</f>
        <v>132.48223187592399</v>
      </c>
      <c r="K103" s="42">
        <f>_xll.SRS1Splines.Functions25.OneWay_Spline($D$77:$D$81,K$77:K$81,$D103)</f>
        <v>36.5174267553991</v>
      </c>
      <c r="L103" s="42">
        <f>_xll.SRS1Splines.Functions25.OneWay_Spline($D$77:$D$81,L$77:L$81,$D103)</f>
        <v>3.1120968554922301</v>
      </c>
      <c r="M103" s="42">
        <f>_xll.SRS1Splines.Functions25.OneWay_Spline($D$77:$D$81,M$77:M$81,$D103)</f>
        <v>6.2157547390040797</v>
      </c>
      <c r="N103" s="42">
        <f>_xll.SRS1Splines.Functions25.OneWay_Spline(($D$83:$D$86),N$83:N$86,$D103)</f>
        <v>5.1983110408981004</v>
      </c>
      <c r="P103" s="42">
        <f>$D$77</f>
        <v>4.1666666666666664E-2</v>
      </c>
      <c r="Q103" s="42">
        <f>_xll.SRS1Splines.Functions25.OneWay_Spline($D$77:$D$81,Q$77:Q$81,P103)</f>
        <v>48.192668088342103</v>
      </c>
      <c r="R103" s="42">
        <f>_xll.SRS1Splines.Functions25.OneWay_Spline($D$77:$D$81,R$77:R$81,$D103)</f>
        <v>17.662846303619599</v>
      </c>
      <c r="S103" s="42">
        <f>_xll.SRS1Splines.Functions25.OneWay_Spline($D$77:$D$81,S$77:S$81,$D103)</f>
        <v>15.3714882449194</v>
      </c>
      <c r="T103" s="42">
        <f>_xll.SRS1Splines.Functions25.OneWay_Spline($D$77:$D$81,T$77:T$81,$D103)</f>
        <v>25.313707703701201</v>
      </c>
      <c r="U103" s="42">
        <f>_xll.SRS1Splines.Functions25.OneWay_Spline($D$77:$D$81,U$77:U$81,$D103)</f>
        <v>24.7216624571859</v>
      </c>
      <c r="V103" s="42">
        <f>_xll.SRS1Splines.Functions25.OneWay_Spline($D$77:$D$81,V$77:V$81,$D103)</f>
        <v>113.39904853073401</v>
      </c>
      <c r="W103" s="42">
        <f>_xll.SRS1Splines.Functions25.OneWay_Spline($D$77:$D$81,W$77:W$81,$D103)</f>
        <v>33.650164556557897</v>
      </c>
      <c r="X103" s="42">
        <f>_xll.SRS1Splines.Functions25.OneWay_Spline($D$77:$D$81,X$77:X$81,$D103)</f>
        <v>2.36840480474604</v>
      </c>
      <c r="Y103" s="42">
        <f>_xll.SRS1Splines.Functions25.OneWay_Spline($D$77:$D$81,Y$77:Y$81,$D103)</f>
        <v>5.3957172917621801</v>
      </c>
      <c r="Z103" s="42">
        <f>_xll.SRS1Splines.Functions25.OneWay_Spline($D$83:$D$86,Z$83:Z$86,$D103)</f>
        <v>5.1154307047018497</v>
      </c>
      <c r="AB103" s="42">
        <f>$D$77</f>
        <v>4.1666666666666664E-2</v>
      </c>
      <c r="AC103" s="42">
        <f>_xll.SRS1Splines.Functions25.OneWay_Spline($D$77:$D$81,AC$77:AC$81,AB103)</f>
        <v>50.720917359693303</v>
      </c>
      <c r="AD103" s="42">
        <f>_xll.SRS1Splines.Functions25.OneWay_Spline($D$77:$D$81,AD$77:AD$81,$D103)</f>
        <v>50.817788453316702</v>
      </c>
      <c r="AE103" s="42">
        <f>_xll.SRS1Splines.Functions25.OneWay_Spline($D$77:$D$81,AE$77:AE$81,$D103)</f>
        <v>22.981549241274301</v>
      </c>
      <c r="AF103" s="42">
        <f>_xll.SRS1Splines.Functions25.OneWay_Spline($D$77:$D$81,AF$77:AF$81,$D103)</f>
        <v>27.966048682714099</v>
      </c>
      <c r="AG103" s="42">
        <f>_xll.SRS1Splines.Functions25.OneWay_Spline($D$77:$D$81,AG$77:AG$81,$D103)</f>
        <v>31.7920690801087</v>
      </c>
      <c r="AH103" s="42">
        <f>_xll.SRS1Splines.Functions25.OneWay_Spline($D$77:$D$81,AH$77:AH$81,$D103)</f>
        <v>151.56541522111499</v>
      </c>
      <c r="AI103" s="42">
        <f>_xll.SRS1Splines.Functions25.OneWay_Spline($D$77:$D$81,AI$77:AI$81,$D103)</f>
        <v>39.384688954240403</v>
      </c>
      <c r="AJ103" s="42">
        <f>_xll.SRS1Splines.Functions25.OneWay_Spline($D$77:$D$81,AJ$77:AJ$81,$D103)</f>
        <v>3.8557889062384301</v>
      </c>
      <c r="AK103" s="42">
        <f>_xll.SRS1Splines.Functions25.OneWay_Spline($D$77:$D$81,AK$77:AK$81,$D103)</f>
        <v>7.0357921862459696</v>
      </c>
      <c r="AL103" s="42">
        <f>_xll.SRS1Splines.Functions25.OneWay_Spline($D$83:$D$86,AL$83:AL$86,$D103)</f>
        <v>5.2811913770943404</v>
      </c>
      <c r="AO103" s="42">
        <v>4.1666666999999998E-2</v>
      </c>
      <c r="AP103" s="42">
        <v>8527.7872812314818</v>
      </c>
    </row>
    <row r="104" spans="1:42">
      <c r="B104" s="42">
        <v>4.6154271648754603</v>
      </c>
      <c r="C104" s="120">
        <f t="shared" si="12"/>
        <v>1.519063349492404</v>
      </c>
      <c r="D104" s="42">
        <v>7.4999999999999997E-2</v>
      </c>
      <c r="E104" s="42">
        <f>_xll.SRS1Splines.Functions25.OneWay_Spline($D$77:$D$81,$E$77:$E$81,D104)</f>
        <v>45.900155392740999</v>
      </c>
      <c r="F104" s="42">
        <f>_xll.SRS1Splines.Functions25.OneWay_Spline($D$77:$D$81,F$77:F$81,$D104)</f>
        <v>31.973265860125998</v>
      </c>
      <c r="G104" s="42">
        <f>_xll.SRS1Splines.Functions25.OneWay_Spline($D$77:$D$81,G$77:G$81,$D104)</f>
        <v>17.576890831309498</v>
      </c>
      <c r="H104" s="42">
        <f>_xll.SRS1Splines.Functions25.OneWay_Spline($D$77:$D$81,H$77:H$81,$D104)</f>
        <v>25.0630046271202</v>
      </c>
      <c r="I104" s="42">
        <f>_xll.SRS1Splines.Functions25.OneWay_Spline($D$77:$D$81,I$77:I$81,$D104)</f>
        <v>26.4827452456089</v>
      </c>
      <c r="J104" s="42">
        <f>_xll.SRS1Splines.Functions25.OneWay_Spline($D$77:$D$81,J$77:J$81,$D104)</f>
        <v>151.01722052365301</v>
      </c>
      <c r="K104" s="42">
        <f>_xll.SRS1Splines.Functions25.OneWay_Spline($D$77:$D$81,K$77:K$81,$D104)</f>
        <v>39.662932639186103</v>
      </c>
      <c r="L104" s="42">
        <f>_xll.SRS1Splines.Functions25.OneWay_Spline($D$77:$D$81,L$77:L$81,$D104)</f>
        <v>3.9298525460580298</v>
      </c>
      <c r="M104" s="42">
        <f>_xll.SRS1Splines.Functions25.OneWay_Spline($D$77:$D$81,M$77:M$81,$D104)</f>
        <v>6.0966563826506297</v>
      </c>
      <c r="N104" s="42">
        <f>_xll.SRS1Splines.Functions25.OneWay_Spline(($D$83:$D$86),N$83:N$86,$D104)</f>
        <v>8.1832014371749207</v>
      </c>
      <c r="P104" s="42">
        <v>7.4999999999999997E-2</v>
      </c>
      <c r="Q104" s="42">
        <f>_xll.SRS1Splines.Functions25.OneWay_Spline($D$77:$D$81,Q$77:Q$81,P104)</f>
        <v>39.872063355051601</v>
      </c>
      <c r="R104" s="42">
        <f>_xll.SRS1Splines.Functions25.OneWay_Spline($D$77:$D$81,R$77:R$81,$D104)</f>
        <v>13.359856389675601</v>
      </c>
      <c r="S104" s="42">
        <f>_xll.SRS1Splines.Functions25.OneWay_Spline($D$77:$D$81,S$77:S$81,$D104)</f>
        <v>13.940883069143601</v>
      </c>
      <c r="T104" s="42">
        <f>_xll.SRS1Splines.Functions25.OneWay_Spline($D$77:$D$81,T$77:T$81,$D104)</f>
        <v>21.719562677768799</v>
      </c>
      <c r="U104" s="42">
        <f>_xll.SRS1Splines.Functions25.OneWay_Spline($D$77:$D$81,U$77:U$81,$D104)</f>
        <v>22.9371828759827</v>
      </c>
      <c r="V104" s="42">
        <f>_xll.SRS1Splines.Functions25.OneWay_Spline($D$77:$D$81,V$77:V$81,$D104)</f>
        <v>116.946407270156</v>
      </c>
      <c r="W104" s="42">
        <f>_xll.SRS1Splines.Functions25.OneWay_Spline($D$77:$D$81,W$77:W$81,$D104)</f>
        <v>31.8382859186645</v>
      </c>
      <c r="X104" s="42">
        <f>_xll.SRS1Splines.Functions25.OneWay_Spline($D$77:$D$81,X$77:X$81,$D104)</f>
        <v>3.2565002583718399</v>
      </c>
      <c r="Y104" s="42">
        <f>_xll.SRS1Splines.Functions25.OneWay_Spline($D$77:$D$81,Y$77:Y$81,$D104)</f>
        <v>5.3959868972907303</v>
      </c>
      <c r="Z104" s="42">
        <f>_xll.SRS1Splines.Functions25.OneWay_Spline($D$83:$D$86,Z$83:Z$86,$D104)</f>
        <v>7.4249929557974301</v>
      </c>
      <c r="AB104" s="42">
        <v>7.4999999999999997E-2</v>
      </c>
      <c r="AC104" s="42">
        <f>_xll.SRS1Splines.Functions25.OneWay_Spline($D$77:$D$81,AC$77:AC$81,AB104)</f>
        <v>51.225581176426502</v>
      </c>
      <c r="AD104" s="42">
        <f>_xll.SRS1Splines.Functions25.OneWay_Spline($D$77:$D$81,AD$77:AD$81,$D104)</f>
        <v>50.1588439853263</v>
      </c>
      <c r="AE104" s="42">
        <f>_xll.SRS1Splines.Functions25.OneWay_Spline($D$77:$D$81,AE$77:AE$81,$D104)</f>
        <v>21.212898593475401</v>
      </c>
      <c r="AF104" s="42">
        <f>_xll.SRS1Splines.Functions25.OneWay_Spline($D$77:$D$81,AF$77:AF$81,$D104)</f>
        <v>28.406446576471499</v>
      </c>
      <c r="AG104" s="42">
        <f>_xll.SRS1Splines.Functions25.OneWay_Spline($D$77:$D$81,AG$77:AG$81,$D104)</f>
        <v>30.0459519813528</v>
      </c>
      <c r="AH104" s="42">
        <f>_xll.SRS1Splines.Functions25.OneWay_Spline($D$77:$D$81,AH$77:AH$81,$D104)</f>
        <v>184.98233530450801</v>
      </c>
      <c r="AI104" s="42">
        <f>_xll.SRS1Splines.Functions25.OneWay_Spline($D$77:$D$81,AI$77:AI$81,$D104)</f>
        <v>47.803403887360403</v>
      </c>
      <c r="AJ104" s="42">
        <f>_xll.SRS1Splines.Functions25.OneWay_Spline($D$77:$D$81,AJ$77:AJ$81,$D104)</f>
        <v>4.60320483374423</v>
      </c>
      <c r="AK104" s="42">
        <f>_xll.SRS1Splines.Functions25.OneWay_Spline($D$77:$D$81,AK$77:AK$81,$D104)</f>
        <v>6.7973499385260396</v>
      </c>
      <c r="AL104" s="42">
        <f>_xll.SRS1Splines.Functions25.OneWay_Spline($D$83:$D$86,AL$83:AL$86,$D104)</f>
        <v>8.9227682400843307</v>
      </c>
      <c r="AO104" s="42">
        <v>7.4999999999999997E-2</v>
      </c>
      <c r="AP104" s="42">
        <v>8173.8912921060692</v>
      </c>
    </row>
    <row r="105" spans="1:42">
      <c r="B105" s="42">
        <v>4.9568302002078992</v>
      </c>
      <c r="C105" s="120">
        <f t="shared" si="12"/>
        <v>1.631428428574518</v>
      </c>
      <c r="D105" s="42">
        <v>0.1</v>
      </c>
      <c r="E105" s="42">
        <f>_xll.SRS1Splines.Functions25.OneWay_Spline($D$77:$D$81,$E$77:$E$81,D105)</f>
        <v>43.282718703214698</v>
      </c>
      <c r="F105" s="42">
        <f>_xll.SRS1Splines.Functions25.OneWay_Spline($D$77:$D$81,F$77:F$81,$D105)</f>
        <v>30.297180521745599</v>
      </c>
      <c r="G105" s="42">
        <f>_xll.SRS1Splines.Functions25.OneWay_Spline($D$77:$D$81,G$77:G$81,$D105)</f>
        <v>16.360391426003101</v>
      </c>
      <c r="H105" s="42">
        <f>_xll.SRS1Splines.Functions25.OneWay_Spline($D$77:$D$81,H$77:H$81,$D105)</f>
        <v>23.8429772353673</v>
      </c>
      <c r="I105" s="42">
        <f>_xll.SRS1Splines.Functions25.OneWay_Spline($D$77:$D$81,I$77:I$81,$D105)</f>
        <v>25.106786641797999</v>
      </c>
      <c r="J105" s="42">
        <f>_xll.SRS1Splines.Functions25.OneWay_Spline($D$77:$D$81,J$77:J$81,$D105)</f>
        <v>165.216104846208</v>
      </c>
      <c r="K105" s="42">
        <f>_xll.SRS1Splines.Functions25.OneWay_Spline($D$77:$D$81,K$77:K$81,$D105)</f>
        <v>42.063509022440897</v>
      </c>
      <c r="L105" s="42">
        <f>_xll.SRS1Splines.Functions25.OneWay_Spline($D$77:$D$81,L$77:L$81,$D105)</f>
        <v>4.5645699590513802</v>
      </c>
      <c r="M105" s="42">
        <f>_xll.SRS1Splines.Functions25.OneWay_Spline($D$77:$D$81,M$77:M$81,$D105)</f>
        <v>6.0046418335735003</v>
      </c>
      <c r="N105" s="42">
        <f>_xll.SRS1Splines.Functions25.OneWay_Spline(($D$83:$D$86),N$83:N$86,$D105)</f>
        <v>10.627244555340701</v>
      </c>
      <c r="P105" s="42">
        <v>0.1</v>
      </c>
      <c r="Q105" s="42">
        <f>_xll.SRS1Splines.Functions25.OneWay_Spline($D$77:$D$81,Q$77:Q$81,P105)</f>
        <v>33.489596531625502</v>
      </c>
      <c r="R105" s="42">
        <f>_xll.SRS1Splines.Functions25.OneWay_Spline($D$77:$D$81,R$77:R$81,$D105)</f>
        <v>10.013886271824999</v>
      </c>
      <c r="S105" s="42">
        <f>_xll.SRS1Splines.Functions25.OneWay_Spline($D$77:$D$81,S$77:S$81,$D105)</f>
        <v>12.8469672175396</v>
      </c>
      <c r="T105" s="42">
        <f>_xll.SRS1Splines.Functions25.OneWay_Spline($D$77:$D$81,T$77:T$81,$D105)</f>
        <v>18.944694938215001</v>
      </c>
      <c r="U105" s="42">
        <f>_xll.SRS1Splines.Functions25.OneWay_Spline($D$77:$D$81,U$77:U$81,$D105)</f>
        <v>21.553991089617199</v>
      </c>
      <c r="V105" s="42">
        <f>_xll.SRS1Splines.Functions25.OneWay_Spline($D$77:$D$81,V$77:V$81,$D105)</f>
        <v>119.69028251709599</v>
      </c>
      <c r="W105" s="42">
        <f>_xll.SRS1Splines.Functions25.OneWay_Spline($D$77:$D$81,W$77:W$81,$D105)</f>
        <v>30.4899562707377</v>
      </c>
      <c r="X105" s="42">
        <f>_xll.SRS1Splines.Functions25.OneWay_Spline($D$77:$D$81,X$77:X$81,$D105)</f>
        <v>3.9460222060883501</v>
      </c>
      <c r="Y105" s="42">
        <f>_xll.SRS1Splines.Functions25.OneWay_Spline($D$77:$D$81,Y$77:Y$81,$D105)</f>
        <v>5.3965429586933498</v>
      </c>
      <c r="Z105" s="42">
        <f>_xll.SRS1Splines.Functions25.OneWay_Spline($D$83:$D$86,Z$83:Z$86,$D105)</f>
        <v>9.3174997348392896</v>
      </c>
      <c r="AB105" s="42">
        <v>0.1</v>
      </c>
      <c r="AC105" s="42">
        <f>_xll.SRS1Splines.Functions25.OneWay_Spline($D$77:$D$81,AC$77:AC$81,AB105)</f>
        <v>51.510811490886503</v>
      </c>
      <c r="AD105" s="42">
        <f>_xll.SRS1Splines.Functions25.OneWay_Spline($D$77:$D$81,AD$77:AD$81,$D105)</f>
        <v>49.627577684518499</v>
      </c>
      <c r="AE105" s="42">
        <f>_xll.SRS1Splines.Functions25.OneWay_Spline($D$77:$D$81,AE$77:AE$81,$D105)</f>
        <v>19.873815634466698</v>
      </c>
      <c r="AF105" s="42">
        <f>_xll.SRS1Splines.Functions25.OneWay_Spline($D$77:$D$81,AF$77:AF$81,$D105)</f>
        <v>28.741259532519699</v>
      </c>
      <c r="AG105" s="42">
        <f>_xll.SRS1Splines.Functions25.OneWay_Spline($D$77:$D$81,AG$77:AG$81,$D105)</f>
        <v>28.698881009423001</v>
      </c>
      <c r="AH105" s="42">
        <f>_xll.SRS1Splines.Functions25.OneWay_Spline($D$77:$D$81,AH$77:AH$81,$D105)</f>
        <v>210.50650784989099</v>
      </c>
      <c r="AI105" s="42">
        <f>_xll.SRS1Splines.Functions25.OneWay_Spline($D$77:$D$81,AI$77:AI$81,$D105)</f>
        <v>54.340489131188797</v>
      </c>
      <c r="AJ105" s="42">
        <f>_xll.SRS1Splines.Functions25.OneWay_Spline($D$77:$D$81,AJ$77:AJ$81,$D105)</f>
        <v>5.1831177120144201</v>
      </c>
      <c r="AK105" s="42">
        <f>_xll.SRS1Splines.Functions25.OneWay_Spline($D$77:$D$81,AK$77:AK$81,$D105)</f>
        <v>6.6122482871366497</v>
      </c>
      <c r="AL105" s="42">
        <f>_xll.SRS1Splines.Functions25.OneWay_Spline($D$83:$D$86,AL$83:AL$86,$D105)</f>
        <v>11.895469273799501</v>
      </c>
      <c r="AO105" s="42">
        <v>0.1</v>
      </c>
      <c r="AP105" s="42">
        <v>7936.1973798706786</v>
      </c>
    </row>
    <row r="106" spans="1:42">
      <c r="B106" s="42">
        <v>5.1159404713998455</v>
      </c>
      <c r="C106" s="120">
        <f t="shared" si="12"/>
        <v>1.6837959717858741</v>
      </c>
      <c r="D106" s="42">
        <v>0.125</v>
      </c>
      <c r="E106" s="42">
        <f>_xll.SRS1Splines.Functions25.OneWay_Spline($D$77:$D$81,$E$77:$E$81,D106)</f>
        <v>40.795465733978403</v>
      </c>
      <c r="F106" s="42">
        <f>_xll.SRS1Splines.Functions25.OneWay_Spline($D$77:$D$81,F$77:F$81,$D106)</f>
        <v>28.718095458450801</v>
      </c>
      <c r="G106" s="42">
        <f>_xll.SRS1Splines.Functions25.OneWay_Spline($D$77:$D$81,G$77:G$81,$D106)</f>
        <v>15.2740271434138</v>
      </c>
      <c r="H106" s="42">
        <f>_xll.SRS1Splines.Functions25.OneWay_Spline($D$77:$D$81,H$77:H$81,$D106)</f>
        <v>22.789194016745899</v>
      </c>
      <c r="I106" s="42">
        <f>_xll.SRS1Splines.Functions25.OneWay_Spline($D$77:$D$81,I$77:I$81,$D106)</f>
        <v>23.933083234210201</v>
      </c>
      <c r="J106" s="42">
        <f>_xll.SRS1Splines.Functions25.OneWay_Spline($D$77:$D$81,J$77:J$81,$D106)</f>
        <v>177.71900346146799</v>
      </c>
      <c r="K106" s="42">
        <f>_xll.SRS1Splines.Functions25.OneWay_Spline($D$77:$D$81,K$77:K$81,$D106)</f>
        <v>44.192783624514902</v>
      </c>
      <c r="L106" s="42">
        <f>_xll.SRS1Splines.Functions25.OneWay_Spline($D$77:$D$81,L$77:L$81,$D106)</f>
        <v>5.1093941115518398</v>
      </c>
      <c r="M106" s="42">
        <f>_xll.SRS1Splines.Functions25.OneWay_Spline($D$77:$D$81,M$77:M$81,$D106)</f>
        <v>5.9262970019160397</v>
      </c>
      <c r="N106" s="42">
        <f>_xll.SRS1Splines.Functions25.OneWay_Spline(($D$83:$D$86),N$83:N$86,$D106)</f>
        <v>12.7684909132029</v>
      </c>
      <c r="P106" s="42">
        <v>0.125</v>
      </c>
      <c r="Q106" s="42">
        <f>_xll.SRS1Splines.Functions25.OneWay_Spline($D$77:$D$81,Q$77:Q$81,P106)</f>
        <v>27.883781930846801</v>
      </c>
      <c r="R106" s="42">
        <f>_xll.SRS1Splines.Functions25.OneWay_Spline($D$77:$D$81,R$77:R$81,$D106)</f>
        <v>7.1562135320785796</v>
      </c>
      <c r="S106" s="42">
        <f>_xll.SRS1Splines.Functions25.OneWay_Spline($D$77:$D$81,S$77:S$81,$D106)</f>
        <v>11.8802894444987</v>
      </c>
      <c r="T106" s="42">
        <f>_xll.SRS1Splines.Functions25.OneWay_Spline($D$77:$D$81,T$77:T$81,$D106)</f>
        <v>16.537952451669</v>
      </c>
      <c r="U106" s="42">
        <f>_xll.SRS1Splines.Functions25.OneWay_Spline($D$77:$D$81,U$77:U$81,$D106)</f>
        <v>20.363558184609101</v>
      </c>
      <c r="V106" s="42">
        <f>_xll.SRS1Splines.Functions25.OneWay_Spline($D$77:$D$81,V$77:V$81,$D106)</f>
        <v>122.027837386982</v>
      </c>
      <c r="W106" s="42">
        <f>_xll.SRS1Splines.Functions25.OneWay_Spline($D$77:$D$81,W$77:W$81,$D106)</f>
        <v>29.362965020746898</v>
      </c>
      <c r="X106" s="42">
        <f>_xll.SRS1Splines.Functions25.OneWay_Spline($D$77:$D$81,X$77:X$81,$D106)</f>
        <v>4.5375379762251402</v>
      </c>
      <c r="Y106" s="42">
        <f>_xll.SRS1Splines.Functions25.OneWay_Spline($D$77:$D$81,Y$77:Y$81,$D106)</f>
        <v>5.3974023263155901</v>
      </c>
      <c r="Z106" s="42">
        <f>_xll.SRS1Splines.Functions25.OneWay_Spline($D$83:$D$86,Z$83:Z$86,$D106)</f>
        <v>10.973007311435</v>
      </c>
      <c r="AB106" s="42">
        <v>0.125</v>
      </c>
      <c r="AC106" s="42">
        <f>_xll.SRS1Splines.Functions25.OneWay_Spline($D$77:$D$81,AC$77:AC$81,AB106)</f>
        <v>51.710938588235798</v>
      </c>
      <c r="AD106" s="42">
        <f>_xll.SRS1Splines.Functions25.OneWay_Spline($D$77:$D$81,AD$77:AD$81,$D106)</f>
        <v>49.0645474267263</v>
      </c>
      <c r="AE106" s="42">
        <f>_xll.SRS1Splines.Functions25.OneWay_Spline($D$77:$D$81,AE$77:AE$81,$D106)</f>
        <v>18.667764842328999</v>
      </c>
      <c r="AF106" s="42">
        <f>_xll.SRS1Splines.Functions25.OneWay_Spline($D$77:$D$81,AF$77:AF$81,$D106)</f>
        <v>29.040435581822798</v>
      </c>
      <c r="AG106" s="42">
        <f>_xll.SRS1Splines.Functions25.OneWay_Spline($D$77:$D$81,AG$77:AG$81,$D106)</f>
        <v>27.5527343239186</v>
      </c>
      <c r="AH106" s="42">
        <f>_xll.SRS1Splines.Functions25.OneWay_Spline($D$77:$D$81,AH$77:AH$81,$D106)</f>
        <v>233.109889784129</v>
      </c>
      <c r="AI106" s="42">
        <f>_xll.SRS1Splines.Functions25.OneWay_Spline($D$77:$D$81,AI$77:AI$81,$D106)</f>
        <v>59.919831000023599</v>
      </c>
      <c r="AJ106" s="42">
        <f>_xll.SRS1Splines.Functions25.OneWay_Spline($D$77:$D$81,AJ$77:AJ$81,$D106)</f>
        <v>5.6812502468785402</v>
      </c>
      <c r="AK106" s="42">
        <f>_xll.SRS1Splines.Functions25.OneWay_Spline($D$77:$D$81,AK$77:AK$81,$D106)</f>
        <v>6.4542850008776096</v>
      </c>
      <c r="AL106" s="42">
        <f>_xll.SRS1Splines.Functions25.OneWay_Spline($D$83:$D$86,AL$83:AL$86,$D106)</f>
        <v>14.511015201140999</v>
      </c>
      <c r="AO106" s="42">
        <v>0.125</v>
      </c>
      <c r="AP106" s="42">
        <v>7813.6028642527199</v>
      </c>
    </row>
    <row r="107" spans="1:42">
      <c r="B107" s="42">
        <v>5.5936144458606902</v>
      </c>
      <c r="C107" s="120">
        <f t="shared" si="12"/>
        <v>1.8410115450554436</v>
      </c>
      <c r="D107" s="42">
        <f>D106+0.125</f>
        <v>0.25</v>
      </c>
      <c r="E107" s="42">
        <f>_xll.SRS1Splines.Functions25.OneWay_Spline($D$77:$D$81,$E$77:$E$81,D107)</f>
        <v>31.0262316022893</v>
      </c>
      <c r="F107" s="42">
        <f>_xll.SRS1Splines.Functions25.OneWay_Spline($D$77:$D$81,F$77:F$81,$D107)</f>
        <v>22.893561655758699</v>
      </c>
      <c r="G107" s="42">
        <f>_xll.SRS1Splines.Functions25.OneWay_Spline($D$77:$D$81,G$77:G$81,$D107)</f>
        <v>12.9673422208771</v>
      </c>
      <c r="H107" s="42">
        <f>_xll.SRS1Splines.Functions25.OneWay_Spline($D$77:$D$81,H$77:H$81,$D107)</f>
        <v>21.620800018652901</v>
      </c>
      <c r="I107" s="42">
        <f>_xll.SRS1Splines.Functions25.OneWay_Spline($D$77:$D$81,I$77:I$81,$D107)</f>
        <v>23.067358938585301</v>
      </c>
      <c r="J107" s="42">
        <f>_xll.SRS1Splines.Functions25.OneWay_Spline($D$77:$D$81,J$77:J$81,$D107)</f>
        <v>198.766379993058</v>
      </c>
      <c r="K107" s="42">
        <f>_xll.SRS1Splines.Functions25.OneWay_Spline($D$77:$D$81,K$77:K$81,$D107)</f>
        <v>48.306484877378097</v>
      </c>
      <c r="L107" s="42">
        <f>_xll.SRS1Splines.Functions25.OneWay_Spline($D$77:$D$81,L$77:L$81,$D107)</f>
        <v>5.6162160280623397</v>
      </c>
      <c r="M107" s="42">
        <f>_xll.SRS1Splines.Functions25.OneWay_Spline($D$77:$D$81,M$77:M$81,$D107)</f>
        <v>5.8727655342695702</v>
      </c>
      <c r="N107" s="42">
        <f>_xll.SRS1Splines.Functions25.OneWay_Spline(($D$83:$D$86),N$83:N$86,$D107)</f>
        <v>14.575773301718501</v>
      </c>
      <c r="P107" s="42">
        <f>P106+0.125</f>
        <v>0.25</v>
      </c>
      <c r="Q107" s="42">
        <f>_xll.SRS1Splines.Functions25.OneWay_Spline($D$77:$D$81,Q$77:Q$81,P107)</f>
        <v>18.723836585420099</v>
      </c>
      <c r="R107" s="42">
        <f>_xll.SRS1Splines.Functions25.OneWay_Spline($D$77:$D$81,R$77:R$81,$D107)</f>
        <v>4.9441589608385703</v>
      </c>
      <c r="S107" s="42">
        <f>_xll.SRS1Splines.Functions25.OneWay_Spline($D$77:$D$81,S$77:S$81,$D107)</f>
        <v>10.135492486513799</v>
      </c>
      <c r="T107" s="42">
        <f>_xll.SRS1Splines.Functions25.OneWay_Spline($D$77:$D$81,T$77:T$81,$D107)</f>
        <v>13.547798812967001</v>
      </c>
      <c r="U107" s="42">
        <f>_xll.SRS1Splines.Functions25.OneWay_Spline($D$77:$D$81,U$77:U$81,$D107)</f>
        <v>19.169897448759802</v>
      </c>
      <c r="V107" s="42">
        <f>_xll.SRS1Splines.Functions25.OneWay_Spline($D$77:$D$81,V$77:V$81,$D107)</f>
        <v>123.663773097155</v>
      </c>
      <c r="W107" s="42">
        <f>_xll.SRS1Splines.Functions25.OneWay_Spline($D$77:$D$81,W$77:W$81,$D107)</f>
        <v>29.214297519109302</v>
      </c>
      <c r="X107" s="42">
        <f>_xll.SRS1Splines.Functions25.OneWay_Spline($D$77:$D$81,X$77:X$81,$D107)</f>
        <v>5.07689155549975</v>
      </c>
      <c r="Y107" s="42">
        <f>_xll.SRS1Splines.Functions25.OneWay_Spline($D$77:$D$81,Y$77:Y$81,$D107)</f>
        <v>5.4139230316310698</v>
      </c>
      <c r="Z107" s="42">
        <f>_xll.SRS1Splines.Functions25.OneWay_Spline($D$83:$D$86,Z$83:Z$86,$D107)</f>
        <v>12.285191982727101</v>
      </c>
      <c r="AB107" s="42">
        <f>AB106+0.125</f>
        <v>0.25</v>
      </c>
      <c r="AC107" s="42">
        <f>_xll.SRS1Splines.Functions25.OneWay_Spline($D$77:$D$81,AC$77:AC$81,AB107)</f>
        <v>50.6048155278054</v>
      </c>
      <c r="AD107" s="42">
        <f>_xll.SRS1Splines.Functions25.OneWay_Spline($D$77:$D$81,AD$77:AD$81,$D107)</f>
        <v>45.271190543820701</v>
      </c>
      <c r="AE107" s="42">
        <f>_xll.SRS1Splines.Functions25.OneWay_Spline($D$77:$D$81,AE$77:AE$81,$D107)</f>
        <v>15.799191955240399</v>
      </c>
      <c r="AF107" s="42">
        <f>_xll.SRS1Splines.Functions25.OneWay_Spline($D$77:$D$81,AF$77:AF$81,$D107)</f>
        <v>29.6846127537423</v>
      </c>
      <c r="AG107" s="42">
        <f>_xll.SRS1Splines.Functions25.OneWay_Spline($D$77:$D$81,AG$77:AG$81,$D107)</f>
        <v>26.793318568395101</v>
      </c>
      <c r="AH107" s="42">
        <f>_xll.SRS1Splines.Functions25.OneWay_Spline($D$77:$D$81,AH$77:AH$81,$D107)</f>
        <v>275.14353604201801</v>
      </c>
      <c r="AI107" s="42">
        <f>_xll.SRS1Splines.Functions25.OneWay_Spline($D$77:$D$81,AI$77:AI$81,$D107)</f>
        <v>64.155792036535004</v>
      </c>
      <c r="AJ107" s="42">
        <f>_xll.SRS1Splines.Functions25.OneWay_Spline($D$77:$D$81,AJ$77:AJ$81,$D107)</f>
        <v>6.15554050062494</v>
      </c>
      <c r="AK107" s="42">
        <f>_xll.SRS1Splines.Functions25.OneWay_Spline($D$77:$D$81,AK$77:AK$81,$D107)</f>
        <v>6.3357026708728403</v>
      </c>
      <c r="AL107" s="42">
        <f>_xll.SRS1Splines.Functions25.OneWay_Spline($D$83:$D$86,AL$83:AL$86,$D107)</f>
        <v>17.0979111144134</v>
      </c>
      <c r="AO107" s="42">
        <v>0.25</v>
      </c>
      <c r="AP107" s="42">
        <v>7331.1681800029146</v>
      </c>
    </row>
    <row r="108" spans="1:42">
      <c r="B108" s="42">
        <v>5.7328138831199995</v>
      </c>
      <c r="C108" s="120">
        <f t="shared" si="12"/>
        <v>1.88682588809606</v>
      </c>
      <c r="D108" s="42">
        <f t="shared" ref="D108:D114" si="13">D107+0.125</f>
        <v>0.375</v>
      </c>
      <c r="E108" s="42">
        <f>_xll.SRS1Splines.Functions25.OneWay_Spline($D$77:$D$81,$E$77:$E$81,D108)</f>
        <v>23.0849621556264</v>
      </c>
      <c r="F108" s="42">
        <f>_xll.SRS1Splines.Functions25.OneWay_Spline($D$77:$D$81,F$77:F$81,$D108)</f>
        <v>18.221861347552601</v>
      </c>
      <c r="G108" s="42">
        <f>_xll.SRS1Splines.Functions25.OneWay_Spline($D$77:$D$81,G$77:G$81,$D108)</f>
        <v>11.5219207300675</v>
      </c>
      <c r="H108" s="42">
        <f>_xll.SRS1Splines.Functions25.OneWay_Spline($D$77:$D$81,H$77:H$81,$D108)</f>
        <v>21.3180099055417</v>
      </c>
      <c r="I108" s="42">
        <f>_xll.SRS1Splines.Functions25.OneWay_Spline($D$77:$D$81,I$77:I$81,$D108)</f>
        <v>23.303399687247801</v>
      </c>
      <c r="J108" s="42">
        <f>_xll.SRS1Splines.Functions25.OneWay_Spline($D$77:$D$81,J$77:J$81,$D108)</f>
        <v>209.102622499483</v>
      </c>
      <c r="K108" s="42">
        <f>_xll.SRS1Splines.Functions25.OneWay_Spline($D$77:$D$81,K$77:K$81,$D108)</f>
        <v>50.804706238693399</v>
      </c>
      <c r="L108" s="42">
        <f>_xll.SRS1Splines.Functions25.OneWay_Spline($D$77:$D$81,L$77:L$81,$D108)</f>
        <v>5.6984420300886098</v>
      </c>
      <c r="M108" s="42">
        <f>_xll.SRS1Splines.Functions25.OneWay_Spline($D$77:$D$81,M$77:M$81,$D108)</f>
        <v>5.9076376647270203</v>
      </c>
      <c r="N108" s="42">
        <f>_xll.SRS1Splines.Functions25.OneWay_Spline(($D$83:$D$86),N$83:N$86,$D108)</f>
        <v>14.696414068546501</v>
      </c>
      <c r="P108" s="42">
        <f t="shared" ref="P108:P114" si="14">P107+0.125</f>
        <v>0.375</v>
      </c>
      <c r="Q108" s="42">
        <f>_xll.SRS1Splines.Functions25.OneWay_Spline($D$77:$D$81,Q$77:Q$81,P108)</f>
        <v>13.874897185143499</v>
      </c>
      <c r="R108" s="42">
        <f>_xll.SRS1Splines.Functions25.OneWay_Spline($D$77:$D$81,R$77:R$81,$D108)</f>
        <v>5.05064982495389</v>
      </c>
      <c r="S108" s="42">
        <f>_xll.SRS1Splines.Functions25.OneWay_Spline($D$77:$D$81,S$77:S$81,$D108)</f>
        <v>9.1723652410429803</v>
      </c>
      <c r="T108" s="42">
        <f>_xll.SRS1Splines.Functions25.OneWay_Spline($D$77:$D$81,T$77:T$81,$D108)</f>
        <v>12.4849953541448</v>
      </c>
      <c r="U108" s="42">
        <f>_xll.SRS1Splines.Functions25.OneWay_Spline($D$77:$D$81,U$77:U$81,$D108)</f>
        <v>18.937923195151399</v>
      </c>
      <c r="V108" s="42">
        <f>_xll.SRS1Splines.Functions25.OneWay_Spline($D$77:$D$81,V$77:V$81,$D108)</f>
        <v>122.7972783383</v>
      </c>
      <c r="W108" s="42">
        <f>_xll.SRS1Splines.Functions25.OneWay_Spline($D$77:$D$81,W$77:W$81,$D108)</f>
        <v>32.507138900275997</v>
      </c>
      <c r="X108" s="42">
        <f>_xll.SRS1Splines.Functions25.OneWay_Spline($D$77:$D$81,X$77:X$81,$D108)</f>
        <v>5.1550366932967</v>
      </c>
      <c r="Y108" s="42">
        <f>_xll.SRS1Splines.Functions25.OneWay_Spline($D$77:$D$81,Y$77:Y$81,$D108)</f>
        <v>5.4642054067915504</v>
      </c>
      <c r="Z108" s="42">
        <f>_xll.SRS1Splines.Functions25.OneWay_Spline($D$83:$D$86,Z$83:Z$86,$D108)</f>
        <v>12.259092633129599</v>
      </c>
      <c r="AB108" s="42">
        <f t="shared" ref="AB108:AB114" si="15">AB107+0.125</f>
        <v>0.375</v>
      </c>
      <c r="AC108" s="42">
        <f>_xll.SRS1Splines.Functions25.OneWay_Spline($D$77:$D$81,AC$77:AC$81,AB108)</f>
        <v>44.9272995369546</v>
      </c>
      <c r="AD108" s="42">
        <f>_xll.SRS1Splines.Functions25.OneWay_Spline($D$77:$D$81,AD$77:AD$81,$D108)</f>
        <v>39.073965552271197</v>
      </c>
      <c r="AE108" s="42">
        <f>_xll.SRS1Splines.Functions25.OneWay_Spline($D$77:$D$81,AE$77:AE$81,$D108)</f>
        <v>13.8714762190919</v>
      </c>
      <c r="AF108" s="42">
        <f>_xll.SRS1Splines.Functions25.OneWay_Spline($D$77:$D$81,AF$77:AF$81,$D108)</f>
        <v>30.103167839248201</v>
      </c>
      <c r="AG108" s="42">
        <f>_xll.SRS1Splines.Functions25.OneWay_Spline($D$77:$D$81,AG$77:AG$81,$D108)</f>
        <v>27.410045020205001</v>
      </c>
      <c r="AH108" s="42">
        <f>_xll.SRS1Splines.Functions25.OneWay_Spline($D$77:$D$81,AH$77:AH$81,$D108)</f>
        <v>298.24582789049299</v>
      </c>
      <c r="AI108" s="42">
        <f>_xll.SRS1Splines.Functions25.OneWay_Spline($D$77:$D$81,AI$77:AI$81,$D108)</f>
        <v>63.567824182412899</v>
      </c>
      <c r="AJ108" s="42">
        <f>_xll.SRS1Splines.Functions25.OneWay_Spline($D$77:$D$81,AJ$77:AJ$81,$D108)</f>
        <v>6.2418473668805099</v>
      </c>
      <c r="AK108" s="42">
        <f>_xll.SRS1Splines.Functions25.OneWay_Spline($D$77:$D$81,AK$77:AK$81,$D108)</f>
        <v>6.3581786621846597</v>
      </c>
      <c r="AL108" s="42">
        <f>_xll.SRS1Splines.Functions25.OneWay_Spline($D$83:$D$86,AL$83:AL$86,$D108)</f>
        <v>17.687731132211901</v>
      </c>
      <c r="AO108" s="42">
        <v>0.375</v>
      </c>
      <c r="AP108" s="42">
        <v>7118.0050969255626</v>
      </c>
    </row>
    <row r="109" spans="1:42">
      <c r="B109" s="42">
        <v>5.781702332814147</v>
      </c>
      <c r="C109" s="120">
        <f t="shared" si="12"/>
        <v>1.9029164143877662</v>
      </c>
      <c r="D109" s="42">
        <f t="shared" si="13"/>
        <v>0.5</v>
      </c>
      <c r="E109" s="42">
        <f>_xll.SRS1Splines.Functions25.OneWay_Spline($D$77:$D$81,$E$77:$E$81,D109)</f>
        <v>16.6148063360639</v>
      </c>
      <c r="F109" s="42">
        <f>_xll.SRS1Splines.Functions25.OneWay_Spline($D$77:$D$81,F$77:F$81,$D109)</f>
        <v>14.4070826324555</v>
      </c>
      <c r="G109" s="42">
        <f>_xll.SRS1Splines.Functions25.OneWay_Spline($D$77:$D$81,G$77:G$81,$D109)</f>
        <v>10.365423420145</v>
      </c>
      <c r="H109" s="42">
        <f>_xll.SRS1Splines.Functions25.OneWay_Spline($D$77:$D$81,H$77:H$81,$D109)</f>
        <v>21.100765354464802</v>
      </c>
      <c r="I109" s="42">
        <f>_xll.SRS1Splines.Functions25.OneWay_Spline($D$77:$D$81,I$77:I$81,$D109)</f>
        <v>23.663672408890498</v>
      </c>
      <c r="J109" s="42">
        <f>_xll.SRS1Splines.Functions25.OneWay_Spline($D$77:$D$81,J$77:J$81,$D109)</f>
        <v>216.82549221567101</v>
      </c>
      <c r="K109" s="42">
        <f>_xll.SRS1Splines.Functions25.OneWay_Spline($D$77:$D$81,K$77:K$81,$D109)</f>
        <v>52.848705534315101</v>
      </c>
      <c r="L109" s="42">
        <f>_xll.SRS1Splines.Functions25.OneWay_Spline($D$77:$D$81,L$77:L$81,$D109)</f>
        <v>5.7657178499282704</v>
      </c>
      <c r="M109" s="42">
        <f>_xll.SRS1Splines.Functions25.OneWay_Spline($D$77:$D$81,M$77:M$81,$D109)</f>
        <v>5.9608635480568202</v>
      </c>
      <c r="N109" s="42">
        <f>_xll.SRS1Splines.Functions25.OneWay_Spline(($D$83:$D$86),N$83:N$86,$D109)</f>
        <v>14.814403389949801</v>
      </c>
      <c r="P109" s="42">
        <f t="shared" si="14"/>
        <v>0.5</v>
      </c>
      <c r="Q109" s="42">
        <f>_xll.SRS1Splines.Functions25.OneWay_Spline($D$77:$D$81,Q$77:Q$81,P109)</f>
        <v>9.9224273260568392</v>
      </c>
      <c r="R109" s="42">
        <f>_xll.SRS1Splines.Functions25.OneWay_Spline($D$77:$D$81,R$77:R$81,$D109)</f>
        <v>5.2131885122878101</v>
      </c>
      <c r="S109" s="42">
        <f>_xll.SRS1Splines.Functions25.OneWay_Spline($D$77:$D$81,S$77:S$81,$D109)</f>
        <v>8.4132561511215709</v>
      </c>
      <c r="T109" s="42">
        <f>_xll.SRS1Splines.Functions25.OneWay_Spline($D$77:$D$81,T$77:T$81,$D109)</f>
        <v>11.657898355783001</v>
      </c>
      <c r="U109" s="42">
        <f>_xll.SRS1Splines.Functions25.OneWay_Spline($D$77:$D$81,U$77:U$81,$D109)</f>
        <v>18.770711002371499</v>
      </c>
      <c r="V109" s="42">
        <f>_xll.SRS1Splines.Functions25.OneWay_Spline($D$77:$D$81,V$77:V$81,$D109)</f>
        <v>121.47473370636401</v>
      </c>
      <c r="W109" s="42">
        <f>_xll.SRS1Splines.Functions25.OneWay_Spline($D$77:$D$81,W$77:W$81,$D109)</f>
        <v>37.533054692583001</v>
      </c>
      <c r="X109" s="42">
        <f>_xll.SRS1Splines.Functions25.OneWay_Spline($D$77:$D$81,X$77:X$81,$D109)</f>
        <v>5.2189736242214799</v>
      </c>
      <c r="Y109" s="42">
        <f>_xll.SRS1Splines.Functions25.OneWay_Spline($D$77:$D$81,Y$77:Y$81,$D109)</f>
        <v>5.5365223227763698</v>
      </c>
      <c r="Z109" s="42">
        <f>_xll.SRS1Splines.Functions25.OneWay_Spline($D$83:$D$86,Z$83:Z$86,$D109)</f>
        <v>12.211654192666201</v>
      </c>
      <c r="AB109" s="42">
        <f t="shared" si="15"/>
        <v>0.5</v>
      </c>
      <c r="AC109" s="42">
        <f>_xll.SRS1Splines.Functions25.OneWay_Spline($D$77:$D$81,AC$77:AC$81,AB109)</f>
        <v>36.242632294776499</v>
      </c>
      <c r="AD109" s="42">
        <f>_xll.SRS1Splines.Functions25.OneWay_Spline($D$77:$D$81,AD$77:AD$81,$D109)</f>
        <v>31.4554588371386</v>
      </c>
      <c r="AE109" s="42">
        <f>_xll.SRS1Splines.Functions25.OneWay_Spline($D$77:$D$81,AE$77:AE$81,$D109)</f>
        <v>12.3175906891684</v>
      </c>
      <c r="AF109" s="42">
        <f>_xll.SRS1Splines.Functions25.OneWay_Spline($D$77:$D$81,AF$77:AF$81,$D109)</f>
        <v>30.4456220001167</v>
      </c>
      <c r="AG109" s="42">
        <f>_xll.SRS1Splines.Functions25.OneWay_Spline($D$77:$D$81,AG$77:AG$81,$D109)</f>
        <v>28.3513643413884</v>
      </c>
      <c r="AH109" s="42">
        <f>_xll.SRS1Splines.Functions25.OneWay_Spline($D$77:$D$81,AH$77:AH$81,$D109)</f>
        <v>316.042377731849</v>
      </c>
      <c r="AI109" s="42">
        <f>_xll.SRS1Splines.Functions25.OneWay_Spline($D$77:$D$81,AI$77:AI$81,$D109)</f>
        <v>62.643846456585102</v>
      </c>
      <c r="AJ109" s="42">
        <f>_xll.SRS1Splines.Functions25.OneWay_Spline($D$77:$D$81,AJ$77:AJ$81,$D109)</f>
        <v>6.31246207563506</v>
      </c>
      <c r="AK109" s="42">
        <f>_xll.SRS1Splines.Functions25.OneWay_Spline($D$77:$D$81,AK$77:AK$81,$D109)</f>
        <v>6.3924841226079696</v>
      </c>
      <c r="AL109" s="42">
        <f>_xll.SRS1Splines.Functions25.OneWay_Spline($D$83:$D$86,AL$83:AL$86,$D109)</f>
        <v>18.2645880726961</v>
      </c>
      <c r="AO109" s="42">
        <v>0.5</v>
      </c>
      <c r="AP109" s="42">
        <v>7000.5824052970602</v>
      </c>
    </row>
    <row r="110" spans="1:42">
      <c r="B110" s="42">
        <v>5.7820389862931796</v>
      </c>
      <c r="C110" s="120">
        <f t="shared" si="12"/>
        <v>1.9030272162579309</v>
      </c>
      <c r="D110" s="42">
        <f t="shared" si="13"/>
        <v>0.625</v>
      </c>
      <c r="E110" s="42">
        <f>_xll.SRS1Splines.Functions25.OneWay_Spline($D$77:$D$81,$E$77:$E$81,D110)</f>
        <v>11.5853423498837</v>
      </c>
      <c r="F110" s="42">
        <f>_xll.SRS1Splines.Functions25.OneWay_Spline($D$77:$D$81,F$77:F$81,$D110)</f>
        <v>11.440827403286001</v>
      </c>
      <c r="G110" s="42">
        <f>_xll.SRS1Splines.Functions25.OneWay_Spline($D$77:$D$81,G$77:G$81,$D110)</f>
        <v>9.4686859256218092</v>
      </c>
      <c r="H110" s="42">
        <f>_xll.SRS1Splines.Functions25.OneWay_Spline($D$77:$D$81,H$77:H$81,$D110)</f>
        <v>20.935019877391401</v>
      </c>
      <c r="I110" s="42">
        <f>_xll.SRS1Splines.Functions25.OneWay_Spline($D$77:$D$81,I$77:I$81,$D110)</f>
        <v>24.0736379197253</v>
      </c>
      <c r="J110" s="42">
        <f>_xll.SRS1Splines.Functions25.OneWay_Spline($D$77:$D$81,J$77:J$81,$D110)</f>
        <v>222.75459298881501</v>
      </c>
      <c r="K110" s="42">
        <f>_xll.SRS1Splines.Functions25.OneWay_Spline($D$77:$D$81,K$77:K$81,$D110)</f>
        <v>54.438482764243098</v>
      </c>
      <c r="L110" s="42">
        <f>_xll.SRS1Splines.Functions25.OneWay_Spline($D$77:$D$81,L$77:L$81,$D110)</f>
        <v>5.8180434875813498</v>
      </c>
      <c r="M110" s="42">
        <f>_xll.SRS1Splines.Functions25.OneWay_Spline($D$77:$D$81,M$77:M$81,$D110)</f>
        <v>6.0214309325355497</v>
      </c>
      <c r="N110" s="42">
        <f>_xll.SRS1Splines.Functions25.OneWay_Spline(($D$83:$D$86),N$83:N$86,$D110)</f>
        <v>14.9297412659282</v>
      </c>
      <c r="P110" s="42">
        <f t="shared" si="14"/>
        <v>0.625</v>
      </c>
      <c r="Q110" s="42">
        <f>_xll.SRS1Splines.Functions25.OneWay_Spline($D$77:$D$81,Q$77:Q$81,P110)</f>
        <v>6.8498528498199303</v>
      </c>
      <c r="R110" s="42">
        <f>_xll.SRS1Splines.Functions25.OneWay_Spline($D$77:$D$81,R$77:R$81,$D110)</f>
        <v>5.3981463289091698</v>
      </c>
      <c r="S110" s="42">
        <f>_xll.SRS1Splines.Functions25.OneWay_Spline($D$77:$D$81,S$77:S$81,$D110)</f>
        <v>7.8258925816264497</v>
      </c>
      <c r="T110" s="42">
        <f>_xll.SRS1Splines.Functions25.OneWay_Spline($D$77:$D$81,T$77:T$81,$D110)</f>
        <v>11.0190889006624</v>
      </c>
      <c r="U110" s="42">
        <f>_xll.SRS1Splines.Functions25.OneWay_Spline($D$77:$D$81,U$77:U$81,$D110)</f>
        <v>18.643043869024599</v>
      </c>
      <c r="V110" s="42">
        <f>_xll.SRS1Splines.Functions25.OneWay_Spline($D$77:$D$81,V$77:V$81,$D110)</f>
        <v>119.96976912519401</v>
      </c>
      <c r="W110" s="42">
        <f>_xll.SRS1Splines.Functions25.OneWay_Spline($D$77:$D$81,W$77:W$81,$D110)</f>
        <v>43.252200249346203</v>
      </c>
      <c r="X110" s="42">
        <f>_xll.SRS1Splines.Functions25.OneWay_Spline($D$77:$D$81,X$77:X$81,$D110)</f>
        <v>5.2687023482740898</v>
      </c>
      <c r="Y110" s="42">
        <f>_xll.SRS1Splines.Functions25.OneWay_Spline($D$77:$D$81,Y$77:Y$81,$D110)</f>
        <v>5.6169706160967898</v>
      </c>
      <c r="Z110" s="42">
        <f>_xll.SRS1Splines.Functions25.OneWay_Spline($D$83:$D$86,Z$83:Z$86,$D110)</f>
        <v>12.1438615424539</v>
      </c>
      <c r="AB110" s="42">
        <f t="shared" si="15"/>
        <v>0.625</v>
      </c>
      <c r="AC110" s="42">
        <f>_xll.SRS1Splines.Functions25.OneWay_Spline($D$77:$D$81,AC$77:AC$81,AB110)</f>
        <v>26.3255915993368</v>
      </c>
      <c r="AD110" s="42">
        <f>_xll.SRS1Splines.Functions25.OneWay_Spline($D$77:$D$81,AD$77:AD$81,$D110)</f>
        <v>23.544599436577698</v>
      </c>
      <c r="AE110" s="42">
        <f>_xll.SRS1Splines.Functions25.OneWay_Spline($D$77:$D$81,AE$77:AE$81,$D110)</f>
        <v>11.111479269617201</v>
      </c>
      <c r="AF110" s="42">
        <f>_xll.SRS1Splines.Functions25.OneWay_Spline($D$77:$D$81,AF$77:AF$81,$D110)</f>
        <v>30.711975236347801</v>
      </c>
      <c r="AG110" s="42">
        <f>_xll.SRS1Splines.Functions25.OneWay_Spline($D$77:$D$81,AG$77:AG$81,$D110)</f>
        <v>29.422520810321299</v>
      </c>
      <c r="AH110" s="42">
        <f>_xll.SRS1Splines.Functions25.OneWay_Spline($D$77:$D$81,AH$77:AH$81,$D110)</f>
        <v>329.76732698073602</v>
      </c>
      <c r="AI110" s="42">
        <f>_xll.SRS1Splines.Functions25.OneWay_Spline($D$77:$D$81,AI$77:AI$81,$D110)</f>
        <v>61.5441867712508</v>
      </c>
      <c r="AJ110" s="42">
        <f>_xll.SRS1Splines.Functions25.OneWay_Spline($D$77:$D$81,AJ$77:AJ$81,$D110)</f>
        <v>6.3673846268886098</v>
      </c>
      <c r="AK110" s="42">
        <f>_xll.SRS1Splines.Functions25.OneWay_Spline($D$77:$D$81,AK$77:AK$81,$D110)</f>
        <v>6.4315213706758696</v>
      </c>
      <c r="AL110" s="42">
        <f>_xll.SRS1Splines.Functions25.OneWay_Spline($D$83:$D$86,AL$83:AL$86,$D110)</f>
        <v>18.828481935866101</v>
      </c>
      <c r="AO110" s="42">
        <v>0.625</v>
      </c>
      <c r="AP110" s="42">
        <v>6944.5479357509448</v>
      </c>
    </row>
    <row r="111" spans="1:42">
      <c r="B111" s="42">
        <v>5.7576279445854217</v>
      </c>
      <c r="C111" s="120">
        <f t="shared" si="12"/>
        <v>1.8949928745910558</v>
      </c>
      <c r="D111" s="42">
        <f t="shared" si="13"/>
        <v>0.75</v>
      </c>
      <c r="E111" s="42">
        <f>_xll.SRS1Splines.Functions25.OneWay_Spline($D$77:$D$81,$E$77:$E$81,D111)</f>
        <v>7.96614840336761</v>
      </c>
      <c r="F111" s="42">
        <f>_xll.SRS1Splines.Functions25.OneWay_Spline($D$77:$D$81,F$77:F$81,$D111)</f>
        <v>9.3146975528627802</v>
      </c>
      <c r="G111" s="42">
        <f>_xll.SRS1Splines.Functions25.OneWay_Spline($D$77:$D$81,G$77:G$81,$D111)</f>
        <v>8.8025438810101306</v>
      </c>
      <c r="H111" s="42">
        <f>_xll.SRS1Splines.Functions25.OneWay_Spline($D$77:$D$81,H$77:H$81,$D111)</f>
        <v>20.786726986290802</v>
      </c>
      <c r="I111" s="42">
        <f>_xll.SRS1Splines.Functions25.OneWay_Spline($D$77:$D$81,I$77:I$81,$D111)</f>
        <v>24.458757035963998</v>
      </c>
      <c r="J111" s="42">
        <f>_xll.SRS1Splines.Functions25.OneWay_Spline($D$77:$D$81,J$77:J$81,$D111)</f>
        <v>227.70952866610901</v>
      </c>
      <c r="K111" s="42">
        <f>_xll.SRS1Splines.Functions25.OneWay_Spline($D$77:$D$81,K$77:K$81,$D111)</f>
        <v>55.574037928477402</v>
      </c>
      <c r="L111" s="42">
        <f>_xll.SRS1Splines.Functions25.OneWay_Spline($D$77:$D$81,L$77:L$81,$D111)</f>
        <v>5.8554189430478303</v>
      </c>
      <c r="M111" s="42">
        <f>_xll.SRS1Splines.Functions25.OneWay_Spline($D$77:$D$81,M$77:M$81,$D111)</f>
        <v>6.0783275664398202</v>
      </c>
      <c r="N111" s="42">
        <f>_xll.SRS1Splines.Functions25.OneWay_Spline(($D$83:$D$86),N$83:N$86,$D111)</f>
        <v>15.0424276964819</v>
      </c>
      <c r="P111" s="42">
        <f t="shared" si="14"/>
        <v>0.75</v>
      </c>
      <c r="Q111" s="42">
        <f>_xll.SRS1Splines.Functions25.OneWay_Spline($D$77:$D$81,Q$77:Q$81,P111)</f>
        <v>4.6405995980928196</v>
      </c>
      <c r="R111" s="42">
        <f>_xll.SRS1Splines.Functions25.OneWay_Spline($D$77:$D$81,R$77:R$81,$D111)</f>
        <v>5.5718945808868003</v>
      </c>
      <c r="S111" s="42">
        <f>_xll.SRS1Splines.Functions25.OneWay_Spline($D$77:$D$81,S$77:S$81,$D111)</f>
        <v>7.3780018974344896</v>
      </c>
      <c r="T111" s="42">
        <f>_xll.SRS1Splines.Functions25.OneWay_Spline($D$77:$D$81,T$77:T$81,$D111)</f>
        <v>10.521148071563299</v>
      </c>
      <c r="U111" s="42">
        <f>_xll.SRS1Splines.Functions25.OneWay_Spline($D$77:$D$81,U$77:U$81,$D111)</f>
        <v>18.529704793715101</v>
      </c>
      <c r="V111" s="42">
        <f>_xll.SRS1Splines.Functions25.OneWay_Spline($D$77:$D$81,V$77:V$81,$D111)</f>
        <v>118.55601451864101</v>
      </c>
      <c r="W111" s="42">
        <f>_xll.SRS1Splines.Functions25.OneWay_Spline($D$77:$D$81,W$77:W$81,$D111)</f>
        <v>48.624730923881302</v>
      </c>
      <c r="X111" s="42">
        <f>_xll.SRS1Splines.Functions25.OneWay_Spline($D$77:$D$81,X$77:X$81,$D111)</f>
        <v>5.3042228654545198</v>
      </c>
      <c r="Y111" s="42">
        <f>_xll.SRS1Splines.Functions25.OneWay_Spline($D$77:$D$81,Y$77:Y$81,$D111)</f>
        <v>5.6916471232640902</v>
      </c>
      <c r="Z111" s="42">
        <f>_xll.SRS1Splines.Functions25.OneWay_Spline($D$83:$D$86,Z$83:Z$86,$D111)</f>
        <v>12.0566995636095</v>
      </c>
      <c r="AB111" s="42">
        <f t="shared" si="15"/>
        <v>0.75</v>
      </c>
      <c r="AC111" s="42">
        <f>_xll.SRS1Splines.Functions25.OneWay_Spline($D$77:$D$81,AC$77:AC$81,AB111)</f>
        <v>16.950955248701099</v>
      </c>
      <c r="AD111" s="42">
        <f>_xll.SRS1Splines.Functions25.OneWay_Spline($D$77:$D$81,AD$77:AD$81,$D111)</f>
        <v>16.470316388743299</v>
      </c>
      <c r="AE111" s="42">
        <f>_xll.SRS1Splines.Functions25.OneWay_Spline($D$77:$D$81,AE$77:AE$81,$D111)</f>
        <v>10.227085864585799</v>
      </c>
      <c r="AF111" s="42">
        <f>_xll.SRS1Splines.Functions25.OneWay_Spline($D$77:$D$81,AF$77:AF$81,$D111)</f>
        <v>30.902227547941401</v>
      </c>
      <c r="AG111" s="42">
        <f>_xll.SRS1Splines.Functions25.OneWay_Spline($D$77:$D$81,AG$77:AG$81,$D111)</f>
        <v>30.428758705379501</v>
      </c>
      <c r="AH111" s="42">
        <f>_xll.SRS1Splines.Functions25.OneWay_Spline($D$77:$D$81,AH$77:AH$81,$D111)</f>
        <v>340.65481705180099</v>
      </c>
      <c r="AI111" s="42">
        <f>_xll.SRS1Splines.Functions25.OneWay_Spline($D$77:$D$81,AI$77:AI$81,$D111)</f>
        <v>60.429173038609001</v>
      </c>
      <c r="AJ111" s="42">
        <f>_xll.SRS1Splines.Functions25.OneWay_Spline($D$77:$D$81,AJ$77:AJ$81,$D111)</f>
        <v>6.4066150206411399</v>
      </c>
      <c r="AK111" s="42">
        <f>_xll.SRS1Splines.Functions25.OneWay_Spline($D$77:$D$81,AK$77:AK$81,$D111)</f>
        <v>6.4681927249214803</v>
      </c>
      <c r="AL111" s="42">
        <f>_xll.SRS1Splines.Functions25.OneWay_Spline($D$83:$D$86,AL$83:AL$86,$D111)</f>
        <v>19.379412721721899</v>
      </c>
      <c r="AO111" s="42">
        <v>0.75</v>
      </c>
      <c r="AP111" s="42">
        <v>6912.6106152979046</v>
      </c>
    </row>
    <row r="112" spans="1:42">
      <c r="B112" s="42">
        <v>5.723149636733643</v>
      </c>
      <c r="C112" s="120">
        <f t="shared" si="12"/>
        <v>1.8836451202144431</v>
      </c>
      <c r="D112" s="42">
        <f t="shared" si="13"/>
        <v>0.875</v>
      </c>
      <c r="E112" s="42">
        <f>_xll.SRS1Splines.Functions25.OneWay_Spline($D$77:$D$81,$E$77:$E$81,D112)</f>
        <v>5.7268027027976798</v>
      </c>
      <c r="F112" s="42">
        <f>_xll.SRS1Splines.Functions25.OneWay_Spline($D$77:$D$81,F$77:F$81,$D112)</f>
        <v>8.02029497400442</v>
      </c>
      <c r="G112" s="42">
        <f>_xll.SRS1Splines.Functions25.OneWay_Spline($D$77:$D$81,G$77:G$81,$D112)</f>
        <v>8.3378329208221107</v>
      </c>
      <c r="H112" s="42">
        <f>_xll.SRS1Splines.Functions25.OneWay_Spline($D$77:$D$81,H$77:H$81,$D112)</f>
        <v>20.621840193132002</v>
      </c>
      <c r="I112" s="42">
        <f>_xll.SRS1Splines.Functions25.OneWay_Spline($D$77:$D$81,I$77:I$81,$D112)</f>
        <v>24.744490573818599</v>
      </c>
      <c r="J112" s="42">
        <f>_xll.SRS1Splines.Functions25.OneWay_Spline($D$77:$D$81,J$77:J$81,$D112)</f>
        <v>232.50990309474599</v>
      </c>
      <c r="K112" s="42">
        <f>_xll.SRS1Splines.Functions25.OneWay_Spline($D$77:$D$81,K$77:K$81,$D112)</f>
        <v>56.255371027017901</v>
      </c>
      <c r="L112" s="42">
        <f>_xll.SRS1Splines.Functions25.OneWay_Spline($D$77:$D$81,L$77:L$81,$D112)</f>
        <v>5.8778442163277198</v>
      </c>
      <c r="M112" s="42">
        <f>_xll.SRS1Splines.Functions25.OneWay_Spline($D$77:$D$81,M$77:M$81,$D112)</f>
        <v>6.1205411980462099</v>
      </c>
      <c r="N112" s="42">
        <f>_xll.SRS1Splines.Functions25.OneWay_Spline(($D$83:$D$86),N$83:N$86,$D112)</f>
        <v>15.1524626816108</v>
      </c>
      <c r="P112" s="42">
        <f t="shared" si="14"/>
        <v>0.875</v>
      </c>
      <c r="Q112" s="42">
        <f>_xll.SRS1Splines.Functions25.OneWay_Spline($D$77:$D$81,Q$77:Q$81,P112)</f>
        <v>3.2780934125355001</v>
      </c>
      <c r="R112" s="42">
        <f>_xll.SRS1Splines.Functions25.OneWay_Spline($D$77:$D$81,R$77:R$81,$D112)</f>
        <v>5.7008045742895597</v>
      </c>
      <c r="S112" s="42">
        <f>_xll.SRS1Splines.Functions25.OneWay_Spline($D$77:$D$81,S$77:S$81,$D112)</f>
        <v>7.0373114634225802</v>
      </c>
      <c r="T112" s="42">
        <f>_xll.SRS1Splines.Functions25.OneWay_Spline($D$77:$D$81,T$77:T$81,$D112)</f>
        <v>10.1166569512664</v>
      </c>
      <c r="U112" s="42">
        <f>_xll.SRS1Splines.Functions25.OneWay_Spline($D$77:$D$81,U$77:U$81,$D112)</f>
        <v>18.4054767750476</v>
      </c>
      <c r="V112" s="42">
        <f>_xll.SRS1Splines.Functions25.OneWay_Spline($D$77:$D$81,V$77:V$81,$D112)</f>
        <v>117.507099810553</v>
      </c>
      <c r="W112" s="42">
        <f>_xll.SRS1Splines.Functions25.OneWay_Spline($D$77:$D$81,W$77:W$81,$D112)</f>
        <v>52.610802069504103</v>
      </c>
      <c r="X112" s="42">
        <f>_xll.SRS1Splines.Functions25.OneWay_Spline($D$77:$D$81,X$77:X$81,$D112)</f>
        <v>5.3255351757627896</v>
      </c>
      <c r="Y112" s="42">
        <f>_xll.SRS1Splines.Functions25.OneWay_Spline($D$77:$D$81,Y$77:Y$81,$D112)</f>
        <v>5.7466486807895398</v>
      </c>
      <c r="Z112" s="42">
        <f>_xll.SRS1Splines.Functions25.OneWay_Spline($D$83:$D$86,Z$83:Z$86,$D112)</f>
        <v>11.9511531372499</v>
      </c>
      <c r="AB112" s="42">
        <f t="shared" si="15"/>
        <v>0.875</v>
      </c>
      <c r="AC112" s="42">
        <f>_xll.SRS1Splines.Functions25.OneWay_Spline($D$77:$D$81,AC$77:AC$81,AB112)</f>
        <v>9.8935010409347903</v>
      </c>
      <c r="AD112" s="42">
        <f>_xll.SRS1Splines.Functions25.OneWay_Spline($D$77:$D$81,AD$77:AD$81,$D112)</f>
        <v>11.361538731790001</v>
      </c>
      <c r="AE112" s="42">
        <f>_xll.SRS1Splines.Functions25.OneWay_Spline($D$77:$D$81,AE$77:AE$81,$D112)</f>
        <v>9.6383543782216208</v>
      </c>
      <c r="AF112" s="42">
        <f>_xll.SRS1Splines.Functions25.OneWay_Spline($D$77:$D$81,AF$77:AF$81,$D112)</f>
        <v>31.016378934897599</v>
      </c>
      <c r="AG112" s="42">
        <f>_xll.SRS1Splines.Functions25.OneWay_Spline($D$77:$D$81,AG$77:AG$81,$D112)</f>
        <v>31.175322304938799</v>
      </c>
      <c r="AH112" s="42">
        <f>_xll.SRS1Splines.Functions25.OneWay_Spline($D$77:$D$81,AH$77:AH$81,$D112)</f>
        <v>349.93898935969298</v>
      </c>
      <c r="AI112" s="42">
        <f>_xll.SRS1Splines.Functions25.OneWay_Spline($D$77:$D$81,AI$77:AI$81,$D112)</f>
        <v>59.459133170858699</v>
      </c>
      <c r="AJ112" s="42">
        <f>_xll.SRS1Splines.Functions25.OneWay_Spline($D$77:$D$81,AJ$77:AJ$81,$D112)</f>
        <v>6.4301532568926598</v>
      </c>
      <c r="AK112" s="42">
        <f>_xll.SRS1Splines.Functions25.OneWay_Spline($D$77:$D$81,AK$77:AK$81,$D112)</f>
        <v>6.4954005038779004</v>
      </c>
      <c r="AL112" s="42">
        <f>_xll.SRS1Splines.Functions25.OneWay_Spline($D$83:$D$86,AL$83:AL$86,$D112)</f>
        <v>19.9173804302634</v>
      </c>
      <c r="AO112" s="42">
        <v>0.875</v>
      </c>
      <c r="AP112" s="42">
        <v>6897.0892476411418</v>
      </c>
    </row>
    <row r="113" spans="2:42">
      <c r="B113" s="42">
        <v>5.6792524847605561</v>
      </c>
      <c r="C113" s="120">
        <f t="shared" si="12"/>
        <v>1.8691973665553916</v>
      </c>
      <c r="D113" s="42">
        <f t="shared" si="13"/>
        <v>1</v>
      </c>
      <c r="E113" s="42">
        <f>_xll.SRS1Splines.Functions25.OneWay_Spline($D$77:$D$81,$E$77:$E$81,D113)</f>
        <v>4.8368834544557799</v>
      </c>
      <c r="F113" s="42">
        <f>_xll.SRS1Splines.Functions25.OneWay_Spline($D$77:$D$81,F$77:F$81,$D113)</f>
        <v>7.5492215595295402</v>
      </c>
      <c r="G113" s="42">
        <f>_xll.SRS1Splines.Functions25.OneWay_Spline($D$77:$D$81,G$77:G$81,$D113)</f>
        <v>8.0453886795698892</v>
      </c>
      <c r="H113" s="42">
        <f>_xll.SRS1Splines.Functions25.OneWay_Spline($D$77:$D$81,H$77:H$81,$D113)</f>
        <v>20.406313009884101</v>
      </c>
      <c r="I113" s="42">
        <f>_xll.SRS1Splines.Functions25.OneWay_Spline($D$77:$D$81,I$77:I$81,$D113)</f>
        <v>24.856299349500802</v>
      </c>
      <c r="J113" s="42">
        <f>_xll.SRS1Splines.Functions25.OneWay_Spline($D$77:$D$81,J$77:J$81,$D113)</f>
        <v>237.97532012191999</v>
      </c>
      <c r="K113" s="42">
        <f>_xll.SRS1Splines.Functions25.OneWay_Spline($D$77:$D$81,K$77:K$81,$D113)</f>
        <v>56.4824820598648</v>
      </c>
      <c r="L113" s="42">
        <f>_xll.SRS1Splines.Functions25.OneWay_Spline($D$77:$D$81,L$77:L$81,$D113)</f>
        <v>5.8853193074210202</v>
      </c>
      <c r="M113" s="42">
        <f>_xll.SRS1Splines.Functions25.OneWay_Spline($D$77:$D$81,M$77:M$81,$D113)</f>
        <v>6.1370595756313202</v>
      </c>
      <c r="N113" s="42">
        <f>_xll.SRS1Splines.Functions25.OneWay_Spline(($D$83:$D$86),N$83:N$86,$D113)</f>
        <v>15.2598462213149</v>
      </c>
      <c r="P113" s="42">
        <f t="shared" si="14"/>
        <v>1</v>
      </c>
      <c r="Q113" s="42">
        <f>_xll.SRS1Splines.Functions25.OneWay_Spline($D$77:$D$81,Q$77:Q$81,P113)</f>
        <v>2.7457601348079499</v>
      </c>
      <c r="R113" s="42">
        <f>_xll.SRS1Splines.Functions25.OneWay_Spline($D$77:$D$81,R$77:R$81,$D113)</f>
        <v>5.7512476151863003</v>
      </c>
      <c r="S113" s="42">
        <f>_xll.SRS1Splines.Functions25.OneWay_Spline($D$77:$D$81,S$77:S$81,$D113)</f>
        <v>6.7715486444676003</v>
      </c>
      <c r="T113" s="42">
        <f>_xll.SRS1Splines.Functions25.OneWay_Spline($D$77:$D$81,T$77:T$81,$D113)</f>
        <v>9.7581966225519707</v>
      </c>
      <c r="U113" s="42">
        <f>_xll.SRS1Splines.Functions25.OneWay_Spline($D$77:$D$81,U$77:U$81,$D113)</f>
        <v>18.245142811626501</v>
      </c>
      <c r="V113" s="42">
        <f>_xll.SRS1Splines.Functions25.OneWay_Spline($D$77:$D$81,V$77:V$81,$D113)</f>
        <v>117.09665492478</v>
      </c>
      <c r="W113" s="42">
        <f>_xll.SRS1Splines.Functions25.OneWay_Spline($D$77:$D$81,W$77:W$81,$D113)</f>
        <v>54.170569039530399</v>
      </c>
      <c r="X113" s="42">
        <f>_xll.SRS1Splines.Functions25.OneWay_Spline($D$77:$D$81,X$77:X$81,$D113)</f>
        <v>5.3326392791988697</v>
      </c>
      <c r="Y113" s="42">
        <f>_xll.SRS1Splines.Functions25.OneWay_Spline($D$77:$D$81,Y$77:Y$81,$D113)</f>
        <v>5.7680721251844096</v>
      </c>
      <c r="Z113" s="42">
        <f>_xll.SRS1Splines.Functions25.OneWay_Spline($D$83:$D$86,Z$83:Z$86,$D113)</f>
        <v>11.828207144492</v>
      </c>
      <c r="AB113" s="42">
        <f t="shared" si="15"/>
        <v>1</v>
      </c>
      <c r="AC113" s="42">
        <f>_xll.SRS1Splines.Functions25.OneWay_Spline($D$77:$D$81,AC$77:AC$81,AB113)</f>
        <v>6.9280067741035998</v>
      </c>
      <c r="AD113" s="42">
        <f>_xll.SRS1Splines.Functions25.OneWay_Spline($D$77:$D$81,AD$77:AD$81,$D113)</f>
        <v>9.3471955038727899</v>
      </c>
      <c r="AE113" s="42">
        <f>_xll.SRS1Splines.Functions25.OneWay_Spline($D$77:$D$81,AE$77:AE$81,$D113)</f>
        <v>9.3192287146721906</v>
      </c>
      <c r="AF113" s="42">
        <f>_xll.SRS1Splines.Functions25.OneWay_Spline($D$77:$D$81,AF$77:AF$81,$D113)</f>
        <v>31.0544293972163</v>
      </c>
      <c r="AG113" s="42">
        <f>_xll.SRS1Splines.Functions25.OneWay_Spline($D$77:$D$81,AG$77:AG$81,$D113)</f>
        <v>31.467455887374999</v>
      </c>
      <c r="AH113" s="42">
        <f>_xll.SRS1Splines.Functions25.OneWay_Spline($D$77:$D$81,AH$77:AH$81,$D113)</f>
        <v>358.85398531905901</v>
      </c>
      <c r="AI113" s="42">
        <f>_xll.SRS1Splines.Functions25.OneWay_Spline($D$77:$D$81,AI$77:AI$81,$D113)</f>
        <v>58.794395080199102</v>
      </c>
      <c r="AJ113" s="42">
        <f>_xll.SRS1Splines.Functions25.OneWay_Spline($D$77:$D$81,AJ$77:AJ$81,$D113)</f>
        <v>6.4379993356431697</v>
      </c>
      <c r="AK113" s="42">
        <f>_xll.SRS1Splines.Functions25.OneWay_Spline($D$77:$D$81,AK$77:AK$81,$D113)</f>
        <v>6.5060470260782299</v>
      </c>
      <c r="AL113" s="42">
        <f>_xll.SRS1Splines.Functions25.OneWay_Spline($D$83:$D$86,AL$83:AL$86,$D113)</f>
        <v>20.442385061490601</v>
      </c>
      <c r="AO113" s="42">
        <v>1</v>
      </c>
      <c r="AP113" s="42">
        <v>6888.1585750213426</v>
      </c>
    </row>
    <row r="114" spans="2:42">
      <c r="B114" s="42">
        <v>5.6357114239335626</v>
      </c>
      <c r="C114" s="120">
        <f t="shared" si="12"/>
        <v>1.8548668122345133</v>
      </c>
      <c r="D114" s="42">
        <f t="shared" si="13"/>
        <v>1.125</v>
      </c>
      <c r="E114" s="42">
        <f>_xll.SRS1Splines.Functions25.OneWay_Spline($D$77:$D$81,$E$77:$E$81,D114)</f>
        <v>4.6146489791228902</v>
      </c>
      <c r="F114" s="42">
        <f>_xll.SRS1Splines.Functions25.OneWay_Spline($D$77:$D$81,F$77:F$81,$D114)</f>
        <v>7.4893072856104803</v>
      </c>
      <c r="G114" s="42">
        <f>_xll.SRS1Splines.Functions25.OneWay_Spline($D$77:$D$81,G$77:G$81,$D114)</f>
        <v>7.8320567468348203</v>
      </c>
      <c r="H114" s="42">
        <f>_xll.SRS1Splines.Functions25.OneWay_Spline($D$77:$D$81,H$77:H$81,$D114)</f>
        <v>20.134653196339102</v>
      </c>
      <c r="I114" s="42">
        <f>_xll.SRS1Splines.Functions25.OneWay_Spline($D$77:$D$81,I$77:I$81,$D114)</f>
        <v>24.824480250829499</v>
      </c>
      <c r="J114" s="42">
        <f>_xll.SRS1Splines.Functions25.OneWay_Spline($D$77:$D$81,J$77:J$81,$D114)</f>
        <v>243.97057048564901</v>
      </c>
      <c r="K114" s="42">
        <f>_xll.SRS1Splines.Functions25.OneWay_Spline($D$77:$D$81,K$77:K$81,$D114)</f>
        <v>56.462297351120803</v>
      </c>
      <c r="L114" s="42">
        <f>_xll.SRS1Splines.Functions25.OneWay_Spline($D$77:$D$81,L$77:L$81,$D114)</f>
        <v>5.88009136637901</v>
      </c>
      <c r="M114" s="42">
        <f>_xll.SRS1Splines.Functions25.OneWay_Spline($D$77:$D$81,M$77:M$81,$D114)</f>
        <v>6.1333354601577801</v>
      </c>
      <c r="N114" s="42">
        <f>_xll.SRS1Splines.Functions25.OneWay_Spline(($D$83:$D$86),N$83:N$86,$D114)</f>
        <v>15.3645783155941</v>
      </c>
      <c r="P114" s="42">
        <f t="shared" si="14"/>
        <v>1.125</v>
      </c>
      <c r="Q114" s="42">
        <f>_xll.SRS1Splines.Functions25.OneWay_Spline($D$77:$D$81,Q$77:Q$81,P114)</f>
        <v>2.6248208197779301</v>
      </c>
      <c r="R114" s="42">
        <f>_xll.SRS1Splines.Functions25.OneWay_Spline($D$77:$D$81,R$77:R$81,$D114)</f>
        <v>5.7508276143278803</v>
      </c>
      <c r="S114" s="42">
        <f>_xll.SRS1Splines.Functions25.OneWay_Spline($D$77:$D$81,S$77:S$81,$D114)</f>
        <v>6.5354802949558799</v>
      </c>
      <c r="T114" s="42">
        <f>_xll.SRS1Splines.Functions25.OneWay_Spline($D$77:$D$81,T$77:T$81,$D114)</f>
        <v>9.4113360243723498</v>
      </c>
      <c r="U114" s="42">
        <f>_xll.SRS1Splines.Functions25.OneWay_Spline($D$77:$D$81,U$77:U$81,$D114)</f>
        <v>18.0486280901724</v>
      </c>
      <c r="V114" s="42">
        <f>_xll.SRS1Splines.Functions25.OneWay_Spline($D$77:$D$81,V$77:V$81,$D114)</f>
        <v>117.17332721423099</v>
      </c>
      <c r="W114" s="42">
        <f>_xll.SRS1Splines.Functions25.OneWay_Spline($D$77:$D$81,W$77:W$81,$D114)</f>
        <v>54.147112140366403</v>
      </c>
      <c r="X114" s="42">
        <f>_xll.SRS1Splines.Functions25.OneWay_Spline($D$77:$D$81,X$77:X$81,$D114)</f>
        <v>5.3276091118536302</v>
      </c>
      <c r="Y114" s="42">
        <f>_xll.SRS1Splines.Functions25.OneWay_Spline($D$77:$D$81,Y$77:Y$81,$D114)</f>
        <v>5.7652285961240901</v>
      </c>
      <c r="Z114" s="42">
        <f>_xll.SRS1Splines.Functions25.OneWay_Spline($D$83:$D$86,Z$83:Z$86,$D114)</f>
        <v>11.688846466452601</v>
      </c>
      <c r="AB114" s="42">
        <f t="shared" si="15"/>
        <v>1.125</v>
      </c>
      <c r="AC114" s="42">
        <f>_xll.SRS1Splines.Functions25.OneWay_Spline($D$77:$D$81,AC$77:AC$81,AB114)</f>
        <v>6.6044771384678604</v>
      </c>
      <c r="AD114" s="42">
        <f>_xll.SRS1Splines.Functions25.OneWay_Spline($D$77:$D$81,AD$77:AD$81,$D114)</f>
        <v>9.2597280221752793</v>
      </c>
      <c r="AE114" s="42">
        <f>_xll.SRS1Splines.Functions25.OneWay_Spline($D$77:$D$81,AE$77:AE$81,$D114)</f>
        <v>9.1292024971563208</v>
      </c>
      <c r="AF114" s="42">
        <f>_xll.SRS1Splines.Functions25.OneWay_Spline($D$77:$D$81,AF$77:AF$81,$D114)</f>
        <v>31.0035501993199</v>
      </c>
      <c r="AG114" s="42">
        <f>_xll.SRS1Splines.Functions25.OneWay_Spline($D$77:$D$81,AG$77:AG$81,$D114)</f>
        <v>31.422838684647498</v>
      </c>
      <c r="AH114" s="42">
        <f>_xll.SRS1Splines.Functions25.OneWay_Spline($D$77:$D$81,AH$77:AH$81,$D114)</f>
        <v>367.88150122250403</v>
      </c>
      <c r="AI114" s="42">
        <f>_xll.SRS1Splines.Functions25.OneWay_Spline($D$77:$D$81,AI$77:AI$81,$D114)</f>
        <v>58.341483572543403</v>
      </c>
      <c r="AJ114" s="42">
        <f>_xll.SRS1Splines.Functions25.OneWay_Spline($D$77:$D$81,AJ$77:AJ$81,$D114)</f>
        <v>6.43257362090438</v>
      </c>
      <c r="AK114" s="42">
        <f>_xll.SRS1Splines.Functions25.OneWay_Spline($D$77:$D$81,AK$77:AK$81,$D114)</f>
        <v>6.5017632680852904</v>
      </c>
      <c r="AL114" s="42">
        <f>_xll.SRS1Splines.Functions25.OneWay_Spline($D$83:$D$86,AL$83:AL$86,$D114)</f>
        <v>20.954426615403602</v>
      </c>
      <c r="AO114" s="42">
        <v>1.125</v>
      </c>
      <c r="AP114" s="42">
        <v>6883.7959067651736</v>
      </c>
    </row>
    <row r="115" spans="2:42">
      <c r="B115" s="42">
        <v>5.5567534850469595</v>
      </c>
      <c r="C115" s="120">
        <f t="shared" si="12"/>
        <v>1.8288795944040839</v>
      </c>
      <c r="D115" s="52">
        <f>D114+0.2</f>
        <v>1.325</v>
      </c>
      <c r="E115" s="42">
        <f>_xll.SRS1Splines.Functions25.OneWay_Spline($D$77:$D$81,$E$77:$E$81,D115)</f>
        <v>4.2719384410874799</v>
      </c>
      <c r="F115" s="42">
        <f>_xll.SRS1Splines.Functions25.OneWay_Spline($D$77:$D$81,F$77:F$81,$D115)</f>
        <v>7.402566657985</v>
      </c>
      <c r="G115" s="42">
        <f>_xll.SRS1Splines.Functions25.OneWay_Spline($D$77:$D$81,G$77:G$81,$D115)</f>
        <v>7.5019593359799304</v>
      </c>
      <c r="H115" s="42">
        <f>_xll.SRS1Splines.Functions25.OneWay_Spline($D$77:$D$81,H$77:H$81,$D115)</f>
        <v>19.6231749159294</v>
      </c>
      <c r="I115" s="42">
        <f>_xll.SRS1Splines.Functions25.OneWay_Spline($D$77:$D$81,I$77:I$81,$D115)</f>
        <v>24.646915492762801</v>
      </c>
      <c r="J115" s="42">
        <f>_xll.SRS1Splines.Functions25.OneWay_Spline($D$77:$D$81,J$77:J$81,$D115)</f>
        <v>253.247271807955</v>
      </c>
      <c r="K115" s="42">
        <f>_xll.SRS1Splines.Functions25.OneWay_Spline($D$77:$D$81,K$77:K$81,$D115)</f>
        <v>56.3497337306163</v>
      </c>
      <c r="L115" s="42">
        <f>_xll.SRS1Splines.Functions25.OneWay_Spline($D$77:$D$81,L$77:L$81,$D115)</f>
        <v>5.8509219102039003</v>
      </c>
      <c r="M115" s="42">
        <f>_xll.SRS1Splines.Functions25.OneWay_Spline($D$77:$D$81,M$77:M$81,$D115)</f>
        <v>6.1125672674532501</v>
      </c>
      <c r="N115" s="42">
        <f>_xll.SRS1Splines.Functions25.OneWay_Spline(($D$83:$D$86),N$83:N$86,$D115)</f>
        <v>15.5266346599574</v>
      </c>
      <c r="P115" s="52">
        <f>P114+0.2</f>
        <v>1.325</v>
      </c>
      <c r="Q115" s="42">
        <f>_xll.SRS1Splines.Functions25.OneWay_Spline($D$77:$D$81,Q$77:Q$81,P115)</f>
        <v>2.4388574552181899</v>
      </c>
      <c r="R115" s="42">
        <f>_xll.SRS1Splines.Functions25.OneWay_Spline($D$77:$D$81,R$77:R$81,$D115)</f>
        <v>5.7484084093834298</v>
      </c>
      <c r="S115" s="42">
        <f>_xll.SRS1Splines.Functions25.OneWay_Spline($D$77:$D$81,S$77:S$81,$D115)</f>
        <v>6.1702018766734401</v>
      </c>
      <c r="T115" s="42">
        <f>_xll.SRS1Splines.Functions25.OneWay_Spline($D$77:$D$81,T$77:T$81,$D115)</f>
        <v>8.8746241316954109</v>
      </c>
      <c r="U115" s="42">
        <f>_xll.SRS1Splines.Functions25.OneWay_Spline($D$77:$D$81,U$77:U$81,$D115)</f>
        <v>17.695723914070701</v>
      </c>
      <c r="V115" s="42">
        <f>_xll.SRS1Splines.Functions25.OneWay_Spline($D$77:$D$81,V$77:V$81,$D115)</f>
        <v>117.604097521856</v>
      </c>
      <c r="W115" s="42">
        <f>_xll.SRS1Splines.Functions25.OneWay_Spline($D$77:$D$81,W$77:W$81,$D115)</f>
        <v>54.016300567645203</v>
      </c>
      <c r="X115" s="42">
        <f>_xll.SRS1Splines.Functions25.OneWay_Spline($D$77:$D$81,X$77:X$81,$D115)</f>
        <v>5.2995570938667997</v>
      </c>
      <c r="Y115" s="42">
        <f>_xll.SRS1Splines.Functions25.OneWay_Spline($D$77:$D$81,Y$77:Y$81,$D115)</f>
        <v>5.7493409779149101</v>
      </c>
      <c r="Z115" s="42">
        <f>_xll.SRS1Splines.Functions25.OneWay_Spline($D$83:$D$86,Z$83:Z$86,$D115)</f>
        <v>11.434185099472</v>
      </c>
      <c r="AB115" s="52">
        <f>AB114+0.2</f>
        <v>1.325</v>
      </c>
      <c r="AC115" s="42">
        <f>_xll.SRS1Splines.Functions25.OneWay_Spline($D$77:$D$81,AC$77:AC$81,AB115)</f>
        <v>6.1050194269567699</v>
      </c>
      <c r="AD115" s="42">
        <f>_xll.SRS1Splines.Functions25.OneWay_Spline($D$77:$D$81,AD$77:AD$81,$D115)</f>
        <v>9.1330973586791302</v>
      </c>
      <c r="AE115" s="42">
        <f>_xll.SRS1Splines.Functions25.OneWay_Spline($D$77:$D$81,AE$77:AE$81,$D115)</f>
        <v>8.8374073673233902</v>
      </c>
      <c r="AF115" s="42">
        <f>_xll.SRS1Splines.Functions25.OneWay_Spline($D$77:$D$81,AF$77:AF$81,$D115)</f>
        <v>30.719813297478002</v>
      </c>
      <c r="AG115" s="42">
        <f>_xll.SRS1Splines.Functions25.OneWay_Spline($D$77:$D$81,AG$77:AG$81,$D115)</f>
        <v>31.174022913287899</v>
      </c>
      <c r="AH115" s="42">
        <f>_xll.SRS1Splines.Functions25.OneWay_Spline($D$77:$D$81,AH$77:AH$81,$D115)</f>
        <v>381.85015367866998</v>
      </c>
      <c r="AI115" s="42">
        <f>_xll.SRS1Splines.Functions25.OneWay_Spline($D$77:$D$81,AI$77:AI$81,$D115)</f>
        <v>57.640674677659497</v>
      </c>
      <c r="AJ115" s="42">
        <f>_xll.SRS1Splines.Functions25.OneWay_Spline($D$77:$D$81,AJ$77:AJ$81,$D115)</f>
        <v>6.402286726541</v>
      </c>
      <c r="AK115" s="42">
        <f>_xll.SRS1Splines.Functions25.OneWay_Spline($D$77:$D$81,AK$77:AK$81,$D115)</f>
        <v>6.4778741292739097</v>
      </c>
      <c r="AL115" s="42">
        <f>_xll.SRS1Splines.Functions25.OneWay_Spline($D$83:$D$86,AL$83:AL$86,$D115)</f>
        <v>21.746729900850799</v>
      </c>
      <c r="AO115" s="42">
        <v>1.33</v>
      </c>
      <c r="AP115" s="42">
        <v>6880.378748225904</v>
      </c>
    </row>
    <row r="116" spans="2:42">
      <c r="B116" s="42">
        <v>5.4808287584433284</v>
      </c>
      <c r="C116" s="120">
        <f t="shared" si="12"/>
        <v>1.8038906897190461</v>
      </c>
      <c r="D116" s="52">
        <f t="shared" ref="D116:D117" si="16">D115+0.2</f>
        <v>1.5249999999999999</v>
      </c>
      <c r="E116" s="42">
        <f>_xll.SRS1Splines.Functions25.OneWay_Spline($D$77:$D$81,$E$77:$E$81,D116)</f>
        <v>3.9448984540663399</v>
      </c>
      <c r="F116" s="42">
        <f>_xll.SRS1Splines.Functions25.OneWay_Spline($D$77:$D$81,F$77:F$81,$D116)</f>
        <v>7.3262172883119598</v>
      </c>
      <c r="G116" s="42">
        <f>_xll.SRS1Splines.Functions25.OneWay_Spline($D$77:$D$81,G$77:G$81,$D116)</f>
        <v>7.1856879946896504</v>
      </c>
      <c r="H116" s="42">
        <f>_xll.SRS1Splines.Functions25.OneWay_Spline($D$77:$D$81,H$77:H$81,$D116)</f>
        <v>19.025388747721198</v>
      </c>
      <c r="I116" s="42">
        <f>_xll.SRS1Splines.Functions25.OneWay_Spline($D$77:$D$81,I$77:I$81,$D116)</f>
        <v>24.324827530281699</v>
      </c>
      <c r="J116" s="42">
        <f>_xll.SRS1Splines.Functions25.OneWay_Spline($D$77:$D$81,J$77:J$81,$D116)</f>
        <v>262.13542019529598</v>
      </c>
      <c r="K116" s="42">
        <f>_xll.SRS1Splines.Functions25.OneWay_Spline($D$77:$D$81,K$77:K$81,$D116)</f>
        <v>56.145735432183898</v>
      </c>
      <c r="L116" s="42">
        <f>_xll.SRS1Splines.Functions25.OneWay_Spline($D$77:$D$81,L$77:L$81,$D116)</f>
        <v>5.7980224102097999</v>
      </c>
      <c r="M116" s="42">
        <f>_xll.SRS1Splines.Functions25.OneWay_Spline($D$77:$D$81,M$77:M$81,$D116)</f>
        <v>6.0749292103771904</v>
      </c>
      <c r="N116" s="42">
        <f>_xll.SRS1Splines.Functions25.OneWay_Spline(($D$83:$D$86),N$83:N$86,$D116)</f>
        <v>15.6819033040333</v>
      </c>
      <c r="P116" s="52">
        <f t="shared" ref="P116:P117" si="17">P115+0.2</f>
        <v>1.5249999999999999</v>
      </c>
      <c r="Q116" s="42">
        <f>_xll.SRS1Splines.Functions25.OneWay_Spline($D$77:$D$81,Q$77:Q$81,P116)</f>
        <v>2.2620094406692899</v>
      </c>
      <c r="R116" s="42">
        <f>_xll.SRS1Splines.Functions25.OneWay_Spline($D$77:$D$81,R$77:R$81,$D116)</f>
        <v>5.7438388000439096</v>
      </c>
      <c r="S116" s="42">
        <f>_xll.SRS1Splines.Functions25.OneWay_Spline($D$77:$D$81,S$77:S$81,$D116)</f>
        <v>5.8202230780049202</v>
      </c>
      <c r="T116" s="42">
        <f>_xll.SRS1Splines.Functions25.OneWay_Spline($D$77:$D$81,T$77:T$81,$D116)</f>
        <v>8.3603923182929094</v>
      </c>
      <c r="U116" s="42">
        <f>_xll.SRS1Splines.Functions25.OneWay_Spline($D$77:$D$81,U$77:U$81,$D116)</f>
        <v>17.299362519880901</v>
      </c>
      <c r="V116" s="42">
        <f>_xll.SRS1Splines.Functions25.OneWay_Spline($D$77:$D$81,V$77:V$81,$D116)</f>
        <v>118.392465624206</v>
      </c>
      <c r="W116" s="42">
        <f>_xll.SRS1Splines.Functions25.OneWay_Spline($D$77:$D$81,W$77:W$81,$D116)</f>
        <v>53.779231627158303</v>
      </c>
      <c r="X116" s="42">
        <f>_xll.SRS1Splines.Functions25.OneWay_Spline($D$77:$D$81,X$77:X$81,$D116)</f>
        <v>5.2487176591990998</v>
      </c>
      <c r="Y116" s="42">
        <f>_xll.SRS1Splines.Functions25.OneWay_Spline($D$77:$D$81,Y$77:Y$81,$D116)</f>
        <v>5.7204753393960903</v>
      </c>
      <c r="Z116" s="42">
        <f>_xll.SRS1Splines.Functions25.OneWay_Spline($D$83:$D$86,Z$83:Z$86,$D116)</f>
        <v>11.1440575068849</v>
      </c>
      <c r="AB116" s="52">
        <f t="shared" ref="AB116:AB117" si="18">AB115+0.2</f>
        <v>1.5249999999999999</v>
      </c>
      <c r="AC116" s="42">
        <f>_xll.SRS1Splines.Functions25.OneWay_Spline($D$77:$D$81,AC$77:AC$81,AB116)</f>
        <v>5.6277874674633903</v>
      </c>
      <c r="AD116" s="42">
        <f>_xll.SRS1Splines.Functions25.OneWay_Spline($D$77:$D$81,AD$77:AD$81,$D116)</f>
        <v>9.0216366556167191</v>
      </c>
      <c r="AE116" s="42">
        <f>_xll.SRS1Splines.Functions25.OneWay_Spline($D$77:$D$81,AE$77:AE$81,$D116)</f>
        <v>8.5603713420937897</v>
      </c>
      <c r="AF116" s="42">
        <f>_xll.SRS1Splines.Functions25.OneWay_Spline($D$77:$D$81,AF$77:AF$81,$D116)</f>
        <v>30.205598803320999</v>
      </c>
      <c r="AG116" s="42">
        <f>_xll.SRS1Splines.Functions25.OneWay_Spline($D$77:$D$81,AG$77:AG$81,$D116)</f>
        <v>30.723095750915199</v>
      </c>
      <c r="AH116" s="42">
        <f>_xll.SRS1Splines.Functions25.OneWay_Spline($D$77:$D$81,AH$77:AH$81,$D116)</f>
        <v>395.23373168641001</v>
      </c>
      <c r="AI116" s="42">
        <f>_xll.SRS1Splines.Functions25.OneWay_Spline($D$77:$D$81,AI$77:AI$81,$D116)</f>
        <v>56.969219034917302</v>
      </c>
      <c r="AJ116" s="42">
        <f>_xll.SRS1Splines.Functions25.OneWay_Spline($D$77:$D$81,AJ$77:AJ$81,$D116)</f>
        <v>6.3473271612205098</v>
      </c>
      <c r="AK116" s="42">
        <f>_xll.SRS1Splines.Functions25.OneWay_Spline($D$77:$D$81,AK$77:AK$81,$D116)</f>
        <v>6.4345800023909003</v>
      </c>
      <c r="AL116" s="42">
        <f>_xll.SRS1Splines.Functions25.OneWay_Spline($D$83:$D$86,AL$83:AL$86,$D116)</f>
        <v>22.505847708373398</v>
      </c>
      <c r="AO116" s="42">
        <v>1.53</v>
      </c>
      <c r="AP116" s="42">
        <v>6879.2295439940081</v>
      </c>
    </row>
    <row r="117" spans="2:42">
      <c r="B117" s="42">
        <v>5.4053401492739956</v>
      </c>
      <c r="C117" s="120">
        <f t="shared" si="12"/>
        <v>1.7790453232130006</v>
      </c>
      <c r="D117" s="52">
        <f t="shared" si="16"/>
        <v>1.7249999999999999</v>
      </c>
      <c r="E117" s="42">
        <f>_xll.SRS1Splines.Functions25.OneWay_Spline($D$77:$D$81,$E$77:$E$81,D117)</f>
        <v>3.6333429260357599</v>
      </c>
      <c r="F117" s="42">
        <f>_xll.SRS1Splines.Functions25.OneWay_Spline($D$77:$D$81,F$77:F$81,$D117)</f>
        <v>7.2593036586187099</v>
      </c>
      <c r="G117" s="42">
        <f>_xll.SRS1Splines.Functions25.OneWay_Spline($D$77:$D$81,G$77:G$81,$D117)</f>
        <v>6.8832427229639697</v>
      </c>
      <c r="H117" s="42">
        <f>_xll.SRS1Splines.Functions25.OneWay_Spline($D$77:$D$81,H$77:H$81,$D117)</f>
        <v>18.350715238389199</v>
      </c>
      <c r="I117" s="42">
        <f>_xll.SRS1Splines.Functions25.OneWay_Spline($D$77:$D$81,I$77:I$81,$D117)</f>
        <v>23.871197949820701</v>
      </c>
      <c r="J117" s="42">
        <f>_xll.SRS1Splines.Functions25.OneWay_Spline($D$77:$D$81,J$77:J$81,$D117)</f>
        <v>270.63501564767103</v>
      </c>
      <c r="K117" s="42">
        <f>_xll.SRS1Splines.Functions25.OneWay_Spline($D$77:$D$81,K$77:K$81,$D117)</f>
        <v>55.8587102422998</v>
      </c>
      <c r="L117" s="42">
        <f>_xll.SRS1Splines.Functions25.OneWay_Spline($D$77:$D$81,L$77:L$81,$D117)</f>
        <v>5.7235366412081001</v>
      </c>
      <c r="M117" s="42">
        <f>_xll.SRS1Splines.Functions25.OneWay_Spline($D$77:$D$81,M$77:M$81,$D117)</f>
        <v>6.0219725408258098</v>
      </c>
      <c r="N117" s="42">
        <f>_xll.SRS1Splines.Functions25.OneWay_Spline(($D$83:$D$86),N$83:N$86,$D117)</f>
        <v>15.8303842478216</v>
      </c>
      <c r="P117" s="52">
        <f t="shared" si="17"/>
        <v>1.7249999999999999</v>
      </c>
      <c r="Q117" s="42">
        <f>_xll.SRS1Splines.Functions25.OneWay_Spline($D$77:$D$81,Q$77:Q$81,P117)</f>
        <v>2.0940892524677999</v>
      </c>
      <c r="R117" s="42">
        <f>_xll.SRS1Splines.Functions25.OneWay_Spline($D$77:$D$81,R$77:R$81,$D117)</f>
        <v>5.7371187863093196</v>
      </c>
      <c r="S117" s="42">
        <f>_xll.SRS1Splines.Functions25.OneWay_Spline($D$77:$D$81,S$77:S$81,$D117)</f>
        <v>5.48554389895033</v>
      </c>
      <c r="T117" s="42">
        <f>_xll.SRS1Splines.Functions25.OneWay_Spline($D$77:$D$81,T$77:T$81,$D117)</f>
        <v>7.8686405841648304</v>
      </c>
      <c r="U117" s="42">
        <f>_xll.SRS1Splines.Functions25.OneWay_Spline($D$77:$D$81,U$77:U$81,$D117)</f>
        <v>16.864005104372499</v>
      </c>
      <c r="V117" s="42">
        <f>_xll.SRS1Splines.Functions25.OneWay_Spline($D$77:$D$81,V$77:V$81,$D117)</f>
        <v>119.51375081968099</v>
      </c>
      <c r="W117" s="42">
        <f>_xll.SRS1Splines.Functions25.OneWay_Spline($D$77:$D$81,W$77:W$81,$D117)</f>
        <v>53.445676111343801</v>
      </c>
      <c r="X117" s="42">
        <f>_xll.SRS1Splines.Functions25.OneWay_Spline($D$77:$D$81,X$77:X$81,$D117)</f>
        <v>5.1771851891164804</v>
      </c>
      <c r="Y117" s="42">
        <f>_xll.SRS1Splines.Functions25.OneWay_Spline($D$77:$D$81,Y$77:Y$81,$D117)</f>
        <v>5.6797475736117704</v>
      </c>
      <c r="Z117" s="42">
        <f>_xll.SRS1Splines.Functions25.OneWay_Spline($D$83:$D$86,Z$83:Z$86,$D117)</f>
        <v>10.822497761746099</v>
      </c>
      <c r="AB117" s="52">
        <f t="shared" si="18"/>
        <v>1.7249999999999999</v>
      </c>
      <c r="AC117" s="42">
        <f>_xll.SRS1Splines.Functions25.OneWay_Spline($D$77:$D$81,AC$77:AC$81,AB117)</f>
        <v>5.17259659960372</v>
      </c>
      <c r="AD117" s="42">
        <f>_xll.SRS1Splines.Functions25.OneWay_Spline($D$77:$D$81,AD$77:AD$81,$D117)</f>
        <v>8.9239509740976004</v>
      </c>
      <c r="AE117" s="42">
        <f>_xll.SRS1Splines.Functions25.OneWay_Spline($D$77:$D$81,AE$77:AE$81,$D117)</f>
        <v>8.2977356758643293</v>
      </c>
      <c r="AF117" s="42">
        <f>_xll.SRS1Splines.Functions25.OneWay_Spline($D$77:$D$81,AF$77:AF$81,$D117)</f>
        <v>29.482100058671101</v>
      </c>
      <c r="AG117" s="42">
        <f>_xll.SRS1Splines.Functions25.OneWay_Spline($D$77:$D$81,AG$77:AG$81,$D117)</f>
        <v>30.088642153025098</v>
      </c>
      <c r="AH117" s="42">
        <f>_xll.SRS1Splines.Functions25.OneWay_Spline($D$77:$D$81,AH$77:AH$81,$D117)</f>
        <v>408.032235245724</v>
      </c>
      <c r="AI117" s="42">
        <f>_xll.SRS1Splines.Functions25.OneWay_Spline($D$77:$D$81,AI$77:AI$81,$D117)</f>
        <v>56.327116644316803</v>
      </c>
      <c r="AJ117" s="42">
        <f>_xll.SRS1Splines.Functions25.OneWay_Spline($D$77:$D$81,AJ$77:AJ$81,$D117)</f>
        <v>6.2698880932997199</v>
      </c>
      <c r="AK117" s="42">
        <f>_xll.SRS1Splines.Functions25.OneWay_Spline($D$77:$D$81,AK$77:AK$81,$D117)</f>
        <v>6.3736652541554797</v>
      </c>
      <c r="AL117" s="42">
        <f>_xll.SRS1Splines.Functions25.OneWay_Spline($D$83:$D$86,AL$83:AL$86,$D117)</f>
        <v>23.2317800379716</v>
      </c>
      <c r="AO117" s="42">
        <v>1.73</v>
      </c>
      <c r="AP117" s="42">
        <v>6878.811261921438</v>
      </c>
    </row>
    <row r="118" spans="2:42">
      <c r="B118" s="42">
        <v>5.3047651223178489</v>
      </c>
      <c r="C118" s="120">
        <f t="shared" si="12"/>
        <v>1.745943330295425</v>
      </c>
      <c r="D118" s="42">
        <v>2</v>
      </c>
      <c r="E118" s="42">
        <f>_xll.SRS1Splines.Functions25.OneWay_Spline($D$77:$D$81,$E$77:$E$81,D118)</f>
        <v>3.22989545813398</v>
      </c>
      <c r="F118" s="42">
        <f>_xll.SRS1Splines.Functions25.OneWay_Spline($D$77:$D$81,F$77:F$81,$D118)</f>
        <v>7.1809490075753599</v>
      </c>
      <c r="G118" s="42">
        <f>_xll.SRS1Splines.Functions25.OneWay_Spline($D$77:$D$81,G$77:G$81,$D118)</f>
        <v>6.4899558535521198</v>
      </c>
      <c r="H118" s="42">
        <f>_xll.SRS1Splines.Functions25.OneWay_Spline($D$77:$D$81,H$77:H$81,$D118)</f>
        <v>17.3148012860423</v>
      </c>
      <c r="I118" s="42">
        <f>_xll.SRS1Splines.Functions25.OneWay_Spline($D$77:$D$81,I$77:I$81,$D118)</f>
        <v>23.056520537254499</v>
      </c>
      <c r="J118" s="42">
        <f>_xll.SRS1Splines.Functions25.OneWay_Spline($D$77:$D$81,J$77:J$81,$D118)</f>
        <v>281.68752530556401</v>
      </c>
      <c r="K118" s="42">
        <f>_xll.SRS1Splines.Functions25.OneWay_Spline($D$77:$D$81,K$77:K$81,$D118)</f>
        <v>55.343927641223097</v>
      </c>
      <c r="L118" s="42">
        <f>_xll.SRS1Splines.Functions25.OneWay_Spline($D$77:$D$81,L$77:L$81,$D118)</f>
        <v>5.5898103090646103</v>
      </c>
      <c r="M118" s="42">
        <f>_xll.SRS1Splines.Functions25.OneWay_Spline($D$77:$D$81,M$77:M$81,$D118)</f>
        <v>5.9269942146829999</v>
      </c>
      <c r="N118" s="42">
        <f>_xll.SRS1Splines.Functions25.OneWay_Spline(($D$83:$D$86),N$83:N$86,$D118)</f>
        <v>16.023462503655001</v>
      </c>
      <c r="P118" s="42">
        <v>2</v>
      </c>
      <c r="Q118" s="42">
        <f>_xll.SRS1Splines.Functions25.OneWay_Spline($D$77:$D$81,Q$77:Q$81,P118)</f>
        <v>1.87743199529419</v>
      </c>
      <c r="R118" s="42">
        <f>_xll.SRS1Splines.Functions25.OneWay_Spline($D$77:$D$81,R$77:R$81,$D118)</f>
        <v>5.7243675602479396</v>
      </c>
      <c r="S118" s="42">
        <f>_xll.SRS1Splines.Functions25.OneWay_Spline($D$77:$D$81,S$77:S$81,$D118)</f>
        <v>5.05034143790113</v>
      </c>
      <c r="T118" s="42">
        <f>_xll.SRS1Splines.Functions25.OneWay_Spline($D$77:$D$81,T$77:T$81,$D118)</f>
        <v>7.229187704179</v>
      </c>
      <c r="U118" s="42">
        <f>_xll.SRS1Splines.Functions25.OneWay_Spline($D$77:$D$81,U$77:U$81,$D118)</f>
        <v>16.209910302071101</v>
      </c>
      <c r="V118" s="42">
        <f>_xll.SRS1Splines.Functions25.OneWay_Spline($D$77:$D$81,V$77:V$81,$D118)</f>
        <v>121.55377282674201</v>
      </c>
      <c r="W118" s="42">
        <f>_xll.SRS1Splines.Functions25.OneWay_Spline($D$77:$D$81,W$77:W$81,$D118)</f>
        <v>52.847440896853499</v>
      </c>
      <c r="X118" s="42">
        <f>_xll.SRS1Splines.Functions25.OneWay_Spline($D$77:$D$81,X$77:X$81,$D118)</f>
        <v>5.0488873942640904</v>
      </c>
      <c r="Y118" s="42">
        <f>_xll.SRS1Splines.Functions25.OneWay_Spline($D$77:$D$81,Y$77:Y$81,$D118)</f>
        <v>5.6064280656076697</v>
      </c>
      <c r="Z118" s="42">
        <f>_xll.SRS1Splines.Functions25.OneWay_Spline($D$83:$D$86,Z$83:Z$86,$D118)</f>
        <v>10.3364405461153</v>
      </c>
      <c r="AB118" s="42">
        <v>2</v>
      </c>
      <c r="AC118" s="42">
        <f>_xll.SRS1Splines.Functions25.OneWay_Spline($D$77:$D$81,AC$77:AC$81,AB118)</f>
        <v>4.5823589209737596</v>
      </c>
      <c r="AD118" s="42">
        <f>_xll.SRS1Splines.Functions25.OneWay_Spline($D$77:$D$81,AD$77:AD$81,$D118)</f>
        <v>8.8095628065082394</v>
      </c>
      <c r="AE118" s="42">
        <f>_xll.SRS1Splines.Functions25.OneWay_Spline($D$77:$D$81,AE$77:AE$81,$D118)</f>
        <v>7.9594657361353898</v>
      </c>
      <c r="AF118" s="42">
        <f>_xll.SRS1Splines.Functions25.OneWay_Spline($D$77:$D$81,AF$77:AF$81,$D118)</f>
        <v>28.1844976921438</v>
      </c>
      <c r="AG118" s="42">
        <f>_xll.SRS1Splines.Functions25.OneWay_Spline($D$77:$D$81,AG$77:AG$81,$D118)</f>
        <v>28.950743164033099</v>
      </c>
      <c r="AH118" s="42">
        <f>_xll.SRS1Splines.Functions25.OneWay_Spline($D$77:$D$81,AH$77:AH$81,$D118)</f>
        <v>424.67486076696002</v>
      </c>
      <c r="AI118" s="42">
        <f>_xll.SRS1Splines.Functions25.OneWay_Spline($D$77:$D$81,AI$77:AI$81,$D118)</f>
        <v>55.492154214253802</v>
      </c>
      <c r="AJ118" s="42">
        <f>_xll.SRS1Splines.Functions25.OneWay_Spline($D$77:$D$81,AJ$77:AJ$81,$D118)</f>
        <v>6.13073322386514</v>
      </c>
      <c r="AK118" s="42">
        <f>_xll.SRS1Splines.Functions25.OneWay_Spline($D$77:$D$81,AK$77:AK$81,$D118)</f>
        <v>6.2644140328490003</v>
      </c>
      <c r="AL118" s="42">
        <f>_xll.SRS1Splines.Functions25.OneWay_Spline($D$83:$D$86,AL$83:AL$86,$D118)</f>
        <v>24.175751327995499</v>
      </c>
      <c r="AO118" s="42">
        <v>2</v>
      </c>
      <c r="AP118" s="42">
        <v>6878.6329916192872</v>
      </c>
    </row>
    <row r="119" spans="2:42">
      <c r="B119" s="42">
        <v>5.213213290382976</v>
      </c>
      <c r="C119" s="120">
        <f t="shared" si="12"/>
        <v>1.7158111177172408</v>
      </c>
      <c r="D119" s="42">
        <f>D118+0.25</f>
        <v>2.25</v>
      </c>
      <c r="E119" s="42">
        <f>_xll.SRS1Splines.Functions25.OneWay_Spline($D$77:$D$81,$E$77:$E$81,D119)</f>
        <v>2.88781683977186</v>
      </c>
      <c r="F119" s="42">
        <f>_xll.SRS1Splines.Functions25.OneWay_Spline($D$77:$D$81,F$77:F$81,$D119)</f>
        <v>7.1215401752922096</v>
      </c>
      <c r="G119" s="42">
        <f>_xll.SRS1Splines.Functions25.OneWay_Spline($D$77:$D$81,G$77:G$81,$D119)</f>
        <v>6.1551057312844</v>
      </c>
      <c r="H119" s="42">
        <f>_xll.SRS1Splines.Functions25.OneWay_Spline($D$77:$D$81,H$77:H$81,$D119)</f>
        <v>16.2829810655711</v>
      </c>
      <c r="I119" s="42">
        <f>_xll.SRS1Splines.Functions25.OneWay_Spline($D$77:$D$81,I$77:I$81,$D119)</f>
        <v>22.149789376220799</v>
      </c>
      <c r="J119" s="42">
        <f>_xll.SRS1Splines.Functions25.OneWay_Spline($D$77:$D$81,J$77:J$81,$D119)</f>
        <v>291.09779169926497</v>
      </c>
      <c r="K119" s="42">
        <f>_xll.SRS1Splines.Functions25.OneWay_Spline($D$77:$D$81,K$77:K$81,$D119)</f>
        <v>54.771913522242002</v>
      </c>
      <c r="L119" s="42">
        <f>_xll.SRS1Splines.Functions25.OneWay_Spline($D$77:$D$81,L$77:L$81,$D119)</f>
        <v>5.4410325815660796</v>
      </c>
      <c r="M119" s="42">
        <f>_xll.SRS1Splines.Functions25.OneWay_Spline($D$77:$D$81,M$77:M$81,$D119)</f>
        <v>5.8214565693988698</v>
      </c>
      <c r="N119" s="42">
        <f>_xll.SRS1Splines.Functions25.OneWay_Spline(($D$83:$D$86),N$83:N$86,$D119)</f>
        <v>16.187852119992101</v>
      </c>
      <c r="P119" s="42">
        <f>P118+0.25</f>
        <v>2.25</v>
      </c>
      <c r="Q119" s="42">
        <f>_xll.SRS1Splines.Functions25.OneWay_Spline($D$77:$D$81,Q$77:Q$81,P119)</f>
        <v>1.69440020348621</v>
      </c>
      <c r="R119" s="42">
        <f>_xll.SRS1Splines.Functions25.OneWay_Spline($D$77:$D$81,R$77:R$81,$D119)</f>
        <v>5.7092475293451201</v>
      </c>
      <c r="S119" s="42">
        <f>_xll.SRS1Splines.Functions25.OneWay_Spline($D$77:$D$81,S$77:S$81,$D119)</f>
        <v>4.6798037753764099</v>
      </c>
      <c r="T119" s="42">
        <f>_xll.SRS1Splines.Functions25.OneWay_Spline($D$77:$D$81,T$77:T$81,$D119)</f>
        <v>6.6847482842514898</v>
      </c>
      <c r="U119" s="42">
        <f>_xll.SRS1Splines.Functions25.OneWay_Spline($D$77:$D$81,U$77:U$81,$D119)</f>
        <v>15.5683788350235</v>
      </c>
      <c r="V119" s="42">
        <f>_xll.SRS1Splines.Functions25.OneWay_Spline($D$77:$D$81,V$77:V$81,$D119)</f>
        <v>123.860049582812</v>
      </c>
      <c r="W119" s="42">
        <f>_xll.SRS1Splines.Functions25.OneWay_Spline($D$77:$D$81,W$77:W$81,$D119)</f>
        <v>52.182696229018198</v>
      </c>
      <c r="X119" s="42">
        <f>_xll.SRS1Splines.Functions25.OneWay_Spline($D$77:$D$81,X$77:X$81,$D119)</f>
        <v>4.9063210773634296</v>
      </c>
      <c r="Y119" s="42">
        <f>_xll.SRS1Splines.Functions25.OneWay_Spline($D$77:$D$81,Y$77:Y$81,$D119)</f>
        <v>5.5245844429368098</v>
      </c>
      <c r="Z119" s="42">
        <f>_xll.SRS1Splines.Functions25.OneWay_Spline($D$83:$D$86,Z$83:Z$86,$D119)</f>
        <v>9.8584449107199603</v>
      </c>
      <c r="AB119" s="42">
        <f>AB118+0.25</f>
        <v>2.25</v>
      </c>
      <c r="AC119" s="42">
        <f>_xll.SRS1Splines.Functions25.OneWay_Spline($D$77:$D$81,AC$77:AC$81,AB119)</f>
        <v>4.0812334760575197</v>
      </c>
      <c r="AD119" s="42">
        <f>_xll.SRS1Splines.Functions25.OneWay_Spline($D$77:$D$81,AD$77:AD$81,$D119)</f>
        <v>8.7228332075246104</v>
      </c>
      <c r="AE119" s="42">
        <f>_xll.SRS1Splines.Functions25.OneWay_Spline($D$77:$D$81,AE$77:AE$81,$D119)</f>
        <v>7.6741998750815004</v>
      </c>
      <c r="AF119" s="42">
        <f>_xll.SRS1Splines.Functions25.OneWay_Spline($D$77:$D$81,AF$77:AF$81,$D119)</f>
        <v>26.742632965316499</v>
      </c>
      <c r="AG119" s="42">
        <f>_xll.SRS1Splines.Functions25.OneWay_Spline($D$77:$D$81,AG$77:AG$81,$D119)</f>
        <v>27.6863370121619</v>
      </c>
      <c r="AH119" s="42">
        <f>_xll.SRS1Splines.Functions25.OneWay_Spline($D$77:$D$81,AH$77:AH$81,$D119)</f>
        <v>438.84463256477198</v>
      </c>
      <c r="AI119" s="42">
        <f>_xll.SRS1Splines.Functions25.OneWay_Spline($D$77:$D$81,AI$77:AI$81,$D119)</f>
        <v>54.781255138946101</v>
      </c>
      <c r="AJ119" s="42">
        <f>_xll.SRS1Splines.Functions25.OneWay_Spline($D$77:$D$81,AJ$77:AJ$81,$D119)</f>
        <v>5.9757440857687296</v>
      </c>
      <c r="AK119" s="42">
        <f>_xll.SRS1Splines.Functions25.OneWay_Spline($D$77:$D$81,AK$77:AK$81,$D119)</f>
        <v>6.1430166876929704</v>
      </c>
      <c r="AL119" s="42">
        <f>_xll.SRS1Splines.Functions25.OneWay_Spline($D$83:$D$86,AL$83:AL$86,$D119)</f>
        <v>24.979462121479202</v>
      </c>
      <c r="AO119" s="42">
        <v>2.25</v>
      </c>
      <c r="AP119" s="42">
        <v>6878.5890830052485</v>
      </c>
    </row>
    <row r="120" spans="2:42">
      <c r="B120" s="42">
        <v>5.123216939769021</v>
      </c>
      <c r="C120" s="120">
        <f t="shared" si="12"/>
        <v>1.6861908565968564</v>
      </c>
      <c r="D120" s="42">
        <f t="shared" ref="D120:D138" si="19">D119+0.25</f>
        <v>2.5</v>
      </c>
      <c r="E120" s="42">
        <f>_xll.SRS1Splines.Functions25.OneWay_Spline($D$77:$D$81,$E$77:$E$81,D120)</f>
        <v>2.5688786517294799</v>
      </c>
      <c r="F120" s="42">
        <f>_xll.SRS1Splines.Functions25.OneWay_Spline($D$77:$D$81,F$77:F$81,$D120)</f>
        <v>7.0714625732106002</v>
      </c>
      <c r="G120" s="42">
        <f>_xll.SRS1Splines.Functions25.OneWay_Spline($D$77:$D$81,G$77:G$81,$D120)</f>
        <v>5.84185884271138</v>
      </c>
      <c r="H120" s="42">
        <f>_xll.SRS1Splines.Functions25.OneWay_Spline($D$77:$D$81,H$77:H$81,$D120)</f>
        <v>15.1843829397436</v>
      </c>
      <c r="I120" s="42">
        <f>_xll.SRS1Splines.Functions25.OneWay_Spline($D$77:$D$81,I$77:I$81,$D120)</f>
        <v>21.1110529540084</v>
      </c>
      <c r="J120" s="42">
        <f>_xll.SRS1Splines.Functions25.OneWay_Spline($D$77:$D$81,J$77:J$81,$D120)</f>
        <v>299.90094413208197</v>
      </c>
      <c r="K120" s="42">
        <f>_xll.SRS1Splines.Functions25.OneWay_Spline($D$77:$D$81,K$77:K$81,$D120)</f>
        <v>54.117792113455103</v>
      </c>
      <c r="L120" s="42">
        <f>_xll.SRS1Splines.Functions25.OneWay_Spline($D$77:$D$81,L$77:L$81,$D120)</f>
        <v>5.2706687832607102</v>
      </c>
      <c r="M120" s="42">
        <f>_xll.SRS1Splines.Functions25.OneWay_Spline($D$77:$D$81,M$77:M$81,$D120)</f>
        <v>5.7007699798155702</v>
      </c>
      <c r="N120" s="42">
        <f>_xll.SRS1Splines.Functions25.OneWay_Spline(($D$83:$D$86),N$83:N$86,$D120)</f>
        <v>16.34163595463</v>
      </c>
      <c r="P120" s="42">
        <f t="shared" ref="P120:P138" si="20">P119+0.25</f>
        <v>2.5</v>
      </c>
      <c r="Q120" s="42">
        <f>_xll.SRS1Splines.Functions25.OneWay_Spline($D$77:$D$81,Q$77:Q$81,P120)</f>
        <v>1.5242559945960801</v>
      </c>
      <c r="R120" s="42">
        <f>_xll.SRS1Splines.Functions25.OneWay_Spline($D$77:$D$81,R$77:R$81,$D120)</f>
        <v>5.6907674915750004</v>
      </c>
      <c r="S120" s="42">
        <f>_xll.SRS1Splines.Functions25.OneWay_Spline($D$77:$D$81,S$77:S$81,$D120)</f>
        <v>4.3331717684984401</v>
      </c>
      <c r="T120" s="42">
        <f>_xll.SRS1Splines.Functions25.OneWay_Spline($D$77:$D$81,T$77:T$81,$D120)</f>
        <v>6.1754339881902602</v>
      </c>
      <c r="U120" s="42">
        <f>_xll.SRS1Splines.Functions25.OneWay_Spline($D$77:$D$81,U$77:U$81,$D120)</f>
        <v>14.891184581994001</v>
      </c>
      <c r="V120" s="42">
        <f>_xll.SRS1Splines.Functions25.OneWay_Spline($D$77:$D$81,V$77:V$81,$D120)</f>
        <v>126.546716260498</v>
      </c>
      <c r="W120" s="42">
        <f>_xll.SRS1Splines.Functions25.OneWay_Spline($D$77:$D$81,W$77:W$81,$D120)</f>
        <v>51.422533666278298</v>
      </c>
      <c r="X120" s="42">
        <f>_xll.SRS1Splines.Functions25.OneWay_Spline($D$77:$D$81,X$77:X$81,$D120)</f>
        <v>4.7432845990160697</v>
      </c>
      <c r="Y120" s="42">
        <f>_xll.SRS1Splines.Functions25.OneWay_Spline($D$77:$D$81,Y$77:Y$81,$D120)</f>
        <v>5.4305267343589696</v>
      </c>
      <c r="Z120" s="42">
        <f>_xll.SRS1Splines.Functions25.OneWay_Spline($D$83:$D$86,Z$83:Z$86,$D120)</f>
        <v>9.3541857788743297</v>
      </c>
      <c r="AB120" s="42">
        <f t="shared" ref="AB120:AB138" si="21">AB119+0.25</f>
        <v>2.5</v>
      </c>
      <c r="AC120" s="42">
        <f>_xll.SRS1Splines.Functions25.OneWay_Spline($D$77:$D$81,AC$77:AC$81,AB120)</f>
        <v>3.6135013088628698</v>
      </c>
      <c r="AD120" s="42">
        <f>_xll.SRS1Splines.Functions25.OneWay_Spline($D$77:$D$81,AD$77:AD$81,$D120)</f>
        <v>8.6497260586431093</v>
      </c>
      <c r="AE120" s="42">
        <f>_xll.SRS1Splines.Functions25.OneWay_Spline($D$77:$D$81,AE$77:AE$81,$D120)</f>
        <v>7.4094026174472596</v>
      </c>
      <c r="AF120" s="42">
        <f>_xll.SRS1Splines.Functions25.OneWay_Spline($D$77:$D$81,AF$77:AF$81,$D120)</f>
        <v>25.093802009758001</v>
      </c>
      <c r="AG120" s="42">
        <f>_xll.SRS1Splines.Functions25.OneWay_Spline($D$77:$D$81,AG$77:AG$81,$D120)</f>
        <v>26.2404371542804</v>
      </c>
      <c r="AH120" s="42">
        <f>_xll.SRS1Splines.Functions25.OneWay_Spline($D$77:$D$81,AH$77:AH$81,$D120)</f>
        <v>452.10022553691903</v>
      </c>
      <c r="AI120" s="42">
        <f>_xll.SRS1Splines.Functions25.OneWay_Spline($D$77:$D$81,AI$77:AI$81,$D120)</f>
        <v>54.116220520109898</v>
      </c>
      <c r="AJ120" s="42">
        <f>_xll.SRS1Splines.Functions25.OneWay_Spline($D$77:$D$81,AJ$77:AJ$81,$D120)</f>
        <v>5.7980529675053498</v>
      </c>
      <c r="AK120" s="42">
        <f>_xll.SRS1Splines.Functions25.OneWay_Spline($D$77:$D$81,AK$77:AK$81,$D120)</f>
        <v>6.0041938862944502</v>
      </c>
      <c r="AL120" s="42">
        <f>_xll.SRS1Splines.Functions25.OneWay_Spline($D$83:$D$86,AL$83:AL$86,$D120)</f>
        <v>25.7313206057059</v>
      </c>
      <c r="AO120" s="42">
        <v>2.5</v>
      </c>
      <c r="AP120" s="42">
        <v>6878.5766644798587</v>
      </c>
    </row>
    <row r="121" spans="2:42">
      <c r="B121" s="42">
        <v>5.0347673818922694</v>
      </c>
      <c r="C121" s="120">
        <f t="shared" si="12"/>
        <v>1.6570796872836675</v>
      </c>
      <c r="D121" s="42">
        <f t="shared" si="19"/>
        <v>2.75</v>
      </c>
      <c r="E121" s="42">
        <f>_xll.SRS1Splines.Functions25.OneWay_Spline($D$77:$D$81,$E$77:$E$81,D121)</f>
        <v>2.27271743302301</v>
      </c>
      <c r="F121" s="42">
        <f>_xll.SRS1Splines.Functions25.OneWay_Spline($D$77:$D$81,F$77:F$81,$D121)</f>
        <v>7.0288499552902302</v>
      </c>
      <c r="G121" s="42">
        <f>_xll.SRS1Splines.Functions25.OneWay_Spline($D$77:$D$81,G$77:G$81,$D121)</f>
        <v>5.5502151878330404</v>
      </c>
      <c r="H121" s="42">
        <f>_xll.SRS1Splines.Functions25.OneWay_Spline($D$77:$D$81,H$77:H$81,$D121)</f>
        <v>14.0374064137837</v>
      </c>
      <c r="I121" s="42">
        <f>_xll.SRS1Splines.Functions25.OneWay_Spline($D$77:$D$81,I$77:I$81,$D121)</f>
        <v>19.965665931622699</v>
      </c>
      <c r="J121" s="42">
        <f>_xll.SRS1Splines.Functions25.OneWay_Spline($D$77:$D$81,J$77:J$81,$D121)</f>
        <v>308.09698260401501</v>
      </c>
      <c r="K121" s="42">
        <f>_xll.SRS1Splines.Functions25.OneWay_Spline($D$77:$D$81,K$77:K$81,$D121)</f>
        <v>53.3979848728235</v>
      </c>
      <c r="L121" s="42">
        <f>_xll.SRS1Splines.Functions25.OneWay_Spline($D$77:$D$81,L$77:L$81,$D121)</f>
        <v>5.0829059743269704</v>
      </c>
      <c r="M121" s="42">
        <f>_xll.SRS1Splines.Functions25.OneWay_Spline($D$77:$D$81,M$77:M$81,$D121)</f>
        <v>5.5679642347929601</v>
      </c>
      <c r="N121" s="42">
        <f>_xll.SRS1Splines.Functions25.OneWay_Spline(($D$83:$D$86),N$83:N$86,$D121)</f>
        <v>16.484814007568801</v>
      </c>
      <c r="P121" s="42">
        <f t="shared" si="20"/>
        <v>2.75</v>
      </c>
      <c r="Q121" s="42">
        <f>_xll.SRS1Splines.Functions25.OneWay_Spline($D$77:$D$81,Q$77:Q$81,P121)</f>
        <v>1.3666331114686601</v>
      </c>
      <c r="R121" s="42">
        <f>_xll.SRS1Splines.Functions25.OneWay_Spline($D$77:$D$81,R$77:R$81,$D121)</f>
        <v>5.6689274469375901</v>
      </c>
      <c r="S121" s="42">
        <f>_xll.SRS1Splines.Functions25.OneWay_Spline($D$77:$D$81,S$77:S$81,$D121)</f>
        <v>4.0104454172672304</v>
      </c>
      <c r="T121" s="42">
        <f>_xll.SRS1Splines.Functions25.OneWay_Spline($D$77:$D$81,T$77:T$81,$D121)</f>
        <v>5.70124481599533</v>
      </c>
      <c r="U121" s="42">
        <f>_xll.SRS1Splines.Functions25.OneWay_Spline($D$77:$D$81,U$77:U$81,$D121)</f>
        <v>14.187040817923499</v>
      </c>
      <c r="V121" s="42">
        <f>_xll.SRS1Splines.Functions25.OneWay_Spline($D$77:$D$81,V$77:V$81,$D121)</f>
        <v>129.56556836449201</v>
      </c>
      <c r="W121" s="42">
        <f>_xll.SRS1Splines.Functions25.OneWay_Spline($D$77:$D$81,W$77:W$81,$D121)</f>
        <v>50.586036787614702</v>
      </c>
      <c r="X121" s="42">
        <f>_xll.SRS1Splines.Functions25.OneWay_Spline($D$77:$D$81,X$77:X$81,$D121)</f>
        <v>4.5638685476320502</v>
      </c>
      <c r="Y121" s="42">
        <f>_xll.SRS1Splines.Functions25.OneWay_Spline($D$77:$D$81,Y$77:Y$81,$D121)</f>
        <v>5.3264344184760199</v>
      </c>
      <c r="Z121" s="42">
        <f>_xll.SRS1Splines.Functions25.OneWay_Spline($D$83:$D$86,Z$83:Z$86,$D121)</f>
        <v>8.8315421995134997</v>
      </c>
      <c r="AB121" s="42">
        <f t="shared" si="21"/>
        <v>2.75</v>
      </c>
      <c r="AC121" s="42">
        <f>_xll.SRS1Splines.Functions25.OneWay_Spline($D$77:$D$81,AC$77:AC$81,AB121)</f>
        <v>3.1788017545773699</v>
      </c>
      <c r="AD121" s="42">
        <f>_xll.SRS1Splines.Functions25.OneWay_Spline($D$77:$D$81,AD$77:AD$81,$D121)</f>
        <v>8.5875168698433306</v>
      </c>
      <c r="AE121" s="42">
        <f>_xll.SRS1Splines.Functions25.OneWay_Spline($D$77:$D$81,AE$77:AE$81,$D121)</f>
        <v>7.1643732882264803</v>
      </c>
      <c r="AF121" s="42">
        <f>_xll.SRS1Splines.Functions25.OneWay_Spline($D$77:$D$81,AF$77:AF$81,$D121)</f>
        <v>23.279398071214501</v>
      </c>
      <c r="AG121" s="42">
        <f>_xll.SRS1Splines.Functions25.OneWay_Spline($D$77:$D$81,AG$77:AG$81,$D121)</f>
        <v>24.649342331590699</v>
      </c>
      <c r="AH121" s="42">
        <f>_xll.SRS1Splines.Functions25.OneWay_Spline($D$77:$D$81,AH$77:AH$81,$D121)</f>
        <v>464.44163968340001</v>
      </c>
      <c r="AI121" s="42">
        <f>_xll.SRS1Splines.Functions25.OneWay_Spline($D$77:$D$81,AI$77:AI$81,$D121)</f>
        <v>53.497050357745202</v>
      </c>
      <c r="AJ121" s="42">
        <f>_xll.SRS1Splines.Functions25.OneWay_Spline($D$77:$D$81,AJ$77:AJ$81,$D121)</f>
        <v>5.6019434010218898</v>
      </c>
      <c r="AK121" s="42">
        <f>_xll.SRS1Splines.Functions25.OneWay_Spline($D$77:$D$81,AK$77:AK$81,$D121)</f>
        <v>5.8514307199019404</v>
      </c>
      <c r="AL121" s="42">
        <f>_xll.SRS1Splines.Functions25.OneWay_Spline($D$83:$D$86,AL$83:AL$86,$D121)</f>
        <v>26.431326780675501</v>
      </c>
      <c r="AO121" s="42">
        <v>2.75</v>
      </c>
      <c r="AP121" s="42">
        <v>6878.5731524125122</v>
      </c>
    </row>
    <row r="122" spans="2:42">
      <c r="B122" s="42">
        <v>4.9478429603168541</v>
      </c>
      <c r="C122" s="120">
        <f t="shared" si="12"/>
        <v>1.6284704820521507</v>
      </c>
      <c r="D122" s="42">
        <f t="shared" si="19"/>
        <v>3</v>
      </c>
      <c r="E122" s="42">
        <f>_xll.SRS1Splines.Functions25.OneWay_Spline($D$77:$D$81,$E$77:$E$81,D122)</f>
        <v>1.99896972266868</v>
      </c>
      <c r="F122" s="42">
        <f>_xll.SRS1Splines.Functions25.OneWay_Spline($D$77:$D$81,F$77:F$81,$D122)</f>
        <v>6.99183607549078</v>
      </c>
      <c r="G122" s="42">
        <f>_xll.SRS1Splines.Functions25.OneWay_Spline($D$77:$D$81,G$77:G$81,$D122)</f>
        <v>5.2801747666493997</v>
      </c>
      <c r="H122" s="42">
        <f>_xll.SRS1Splines.Functions25.OneWay_Spline($D$77:$D$81,H$77:H$81,$D122)</f>
        <v>12.860450992915601</v>
      </c>
      <c r="I122" s="42">
        <f>_xll.SRS1Splines.Functions25.OneWay_Spline($D$77:$D$81,I$77:I$81,$D122)</f>
        <v>18.738982970068701</v>
      </c>
      <c r="J122" s="42">
        <f>_xll.SRS1Splines.Functions25.OneWay_Spline($D$77:$D$81,J$77:J$81,$D122)</f>
        <v>315.68590711506403</v>
      </c>
      <c r="K122" s="42">
        <f>_xll.SRS1Splines.Functions25.OneWay_Spline($D$77:$D$81,K$77:K$81,$D122)</f>
        <v>52.628913258308302</v>
      </c>
      <c r="L122" s="42">
        <f>_xll.SRS1Splines.Functions25.OneWay_Spline($D$77:$D$81,L$77:L$81,$D122)</f>
        <v>4.8819312149433296</v>
      </c>
      <c r="M122" s="42">
        <f>_xll.SRS1Splines.Functions25.OneWay_Spline($D$77:$D$81,M$77:M$81,$D122)</f>
        <v>5.4260691231908398</v>
      </c>
      <c r="N122" s="42">
        <f>_xll.SRS1Splines.Functions25.OneWay_Spline(($D$83:$D$86),N$83:N$86,$D122)</f>
        <v>16.6173862788084</v>
      </c>
      <c r="P122" s="42">
        <f t="shared" si="20"/>
        <v>3</v>
      </c>
      <c r="Q122" s="42">
        <f>_xll.SRS1Splines.Functions25.OneWay_Spline($D$77:$D$81,Q$77:Q$81,P122)</f>
        <v>1.2211652969487901</v>
      </c>
      <c r="R122" s="42">
        <f>_xll.SRS1Splines.Functions25.OneWay_Spline($D$77:$D$81,R$77:R$81,$D122)</f>
        <v>5.6437273954328804</v>
      </c>
      <c r="S122" s="42">
        <f>_xll.SRS1Splines.Functions25.OneWay_Spline($D$77:$D$81,S$77:S$81,$D122)</f>
        <v>3.7116247216827798</v>
      </c>
      <c r="T122" s="42">
        <f>_xll.SRS1Splines.Functions25.OneWay_Spline($D$77:$D$81,T$77:T$81,$D122)</f>
        <v>5.2621807676666901</v>
      </c>
      <c r="U122" s="42">
        <f>_xll.SRS1Splines.Functions25.OneWay_Spline($D$77:$D$81,U$77:U$81,$D122)</f>
        <v>13.4646608177526</v>
      </c>
      <c r="V122" s="42">
        <f>_xll.SRS1Splines.Functions25.OneWay_Spline($D$77:$D$81,V$77:V$81,$D122)</f>
        <v>132.868401399486</v>
      </c>
      <c r="W122" s="42">
        <f>_xll.SRS1Splines.Functions25.OneWay_Spline($D$77:$D$81,W$77:W$81,$D122)</f>
        <v>49.692289172008401</v>
      </c>
      <c r="X122" s="42">
        <f>_xll.SRS1Splines.Functions25.OneWay_Spline($D$77:$D$81,X$77:X$81,$D122)</f>
        <v>4.3721635116213902</v>
      </c>
      <c r="Y122" s="42">
        <f>_xll.SRS1Splines.Functions25.OneWay_Spline($D$77:$D$81,Y$77:Y$81,$D122)</f>
        <v>5.2144869738897999</v>
      </c>
      <c r="Z122" s="42">
        <f>_xll.SRS1Splines.Functions25.OneWay_Spline($D$83:$D$86,Z$83:Z$86,$D122)</f>
        <v>8.2983932215725495</v>
      </c>
      <c r="AB122" s="42">
        <f t="shared" si="21"/>
        <v>3</v>
      </c>
      <c r="AC122" s="42">
        <f>_xll.SRS1Splines.Functions25.OneWay_Spline($D$77:$D$81,AC$77:AC$81,AB122)</f>
        <v>2.7767741483885602</v>
      </c>
      <c r="AD122" s="42">
        <f>_xll.SRS1Splines.Functions25.OneWay_Spline($D$77:$D$81,AD$77:AD$81,$D122)</f>
        <v>8.5334811511048301</v>
      </c>
      <c r="AE122" s="42">
        <f>_xll.SRS1Splines.Functions25.OneWay_Spline($D$77:$D$81,AE$77:AE$81,$D122)</f>
        <v>6.9384112124129098</v>
      </c>
      <c r="AF122" s="42">
        <f>_xll.SRS1Splines.Functions25.OneWay_Spline($D$77:$D$81,AF$77:AF$81,$D122)</f>
        <v>21.3408143954324</v>
      </c>
      <c r="AG122" s="42">
        <f>_xll.SRS1Splines.Functions25.OneWay_Spline($D$77:$D$81,AG$77:AG$81,$D122)</f>
        <v>22.949351285294899</v>
      </c>
      <c r="AH122" s="42">
        <f>_xll.SRS1Splines.Functions25.OneWay_Spline($D$77:$D$81,AH$77:AH$81,$D122)</f>
        <v>475.86887500421699</v>
      </c>
      <c r="AI122" s="42">
        <f>_xll.SRS1Splines.Functions25.OneWay_Spline($D$77:$D$81,AI$77:AI$81,$D122)</f>
        <v>52.923744651851898</v>
      </c>
      <c r="AJ122" s="42">
        <f>_xll.SRS1Splines.Functions25.OneWay_Spline($D$77:$D$81,AJ$77:AJ$81,$D122)</f>
        <v>5.3916989182652602</v>
      </c>
      <c r="AK122" s="42">
        <f>_xll.SRS1Splines.Functions25.OneWay_Spline($D$77:$D$81,AK$77:AK$81,$D122)</f>
        <v>5.6882122797639303</v>
      </c>
      <c r="AL122" s="42">
        <f>_xll.SRS1Splines.Functions25.OneWay_Spline($D$83:$D$86,AL$83:AL$86,$D122)</f>
        <v>27.079480646388198</v>
      </c>
      <c r="AO122" s="42">
        <v>3</v>
      </c>
      <c r="AP122" s="42">
        <v>6878.5721591221318</v>
      </c>
    </row>
    <row r="123" spans="2:42">
      <c r="B123" s="42">
        <v>4.862418747293682</v>
      </c>
      <c r="C123" s="120">
        <f t="shared" si="12"/>
        <v>1.6003550364981021</v>
      </c>
      <c r="D123" s="42">
        <f t="shared" si="19"/>
        <v>3.25</v>
      </c>
      <c r="E123" s="42">
        <f>_xll.SRS1Splines.Functions25.OneWay_Spline($D$77:$D$81,$E$77:$E$81,D123)</f>
        <v>1.7472720596826601</v>
      </c>
      <c r="F123" s="42">
        <f>_xll.SRS1Splines.Functions25.OneWay_Spline($D$77:$D$81,F$77:F$81,$D123)</f>
        <v>6.95855468777195</v>
      </c>
      <c r="G123" s="42">
        <f>_xll.SRS1Splines.Functions25.OneWay_Spline($D$77:$D$81,G$77:G$81,$D123)</f>
        <v>5.0317375791604499</v>
      </c>
      <c r="H123" s="42">
        <f>_xll.SRS1Splines.Functions25.OneWay_Spline($D$77:$D$81,H$77:H$81,$D123)</f>
        <v>11.671916182363001</v>
      </c>
      <c r="I123" s="42">
        <f>_xll.SRS1Splines.Functions25.OneWay_Spline($D$77:$D$81,I$77:I$81,$D123)</f>
        <v>17.4563587303515</v>
      </c>
      <c r="J123" s="42">
        <f>_xll.SRS1Splines.Functions25.OneWay_Spline($D$77:$D$81,J$77:J$81,$D123)</f>
        <v>322.66771766522999</v>
      </c>
      <c r="K123" s="42">
        <f>_xll.SRS1Splines.Functions25.OneWay_Spline($D$77:$D$81,K$77:K$81,$D123)</f>
        <v>51.826998727870702</v>
      </c>
      <c r="L123" s="42">
        <f>_xll.SRS1Splines.Functions25.OneWay_Spline($D$77:$D$81,L$77:L$81,$D123)</f>
        <v>4.6719315652882401</v>
      </c>
      <c r="M123" s="42">
        <f>_xll.SRS1Splines.Functions25.OneWay_Spline($D$77:$D$81,M$77:M$81,$D123)</f>
        <v>5.27811443386907</v>
      </c>
      <c r="N123" s="42">
        <f>_xll.SRS1Splines.Functions25.OneWay_Spline(($D$83:$D$86),N$83:N$86,$D123)</f>
        <v>16.739352768348802</v>
      </c>
      <c r="P123" s="42">
        <f t="shared" si="20"/>
        <v>3.25</v>
      </c>
      <c r="Q123" s="42">
        <f>_xll.SRS1Splines.Functions25.OneWay_Spline($D$77:$D$81,Q$77:Q$81,P123)</f>
        <v>1.0874862938812999</v>
      </c>
      <c r="R123" s="42">
        <f>_xll.SRS1Splines.Functions25.OneWay_Spline($D$77:$D$81,R$77:R$81,$D123)</f>
        <v>5.6151673370608801</v>
      </c>
      <c r="S123" s="42">
        <f>_xll.SRS1Splines.Functions25.OneWay_Spline($D$77:$D$81,S$77:S$81,$D123)</f>
        <v>3.43670968174508</v>
      </c>
      <c r="T123" s="42">
        <f>_xll.SRS1Splines.Functions25.OneWay_Spline($D$77:$D$81,T$77:T$81,$D123)</f>
        <v>4.8582418432043397</v>
      </c>
      <c r="U123" s="42">
        <f>_xll.SRS1Splines.Functions25.OneWay_Spline($D$77:$D$81,U$77:U$81,$D123)</f>
        <v>12.7327578564222</v>
      </c>
      <c r="V123" s="42">
        <f>_xll.SRS1Splines.Functions25.OneWay_Spline($D$77:$D$81,V$77:V$81,$D123)</f>
        <v>136.407010870172</v>
      </c>
      <c r="W123" s="42">
        <f>_xll.SRS1Splines.Functions25.OneWay_Spline($D$77:$D$81,W$77:W$81,$D123)</f>
        <v>48.760374398440199</v>
      </c>
      <c r="X123" s="42">
        <f>_xll.SRS1Splines.Functions25.OneWay_Spline($D$77:$D$81,X$77:X$81,$D123)</f>
        <v>4.1722600793941496</v>
      </c>
      <c r="Y123" s="42">
        <f>_xll.SRS1Splines.Functions25.OneWay_Spline($D$77:$D$81,Y$77:Y$81,$D123)</f>
        <v>5.0968638792021697</v>
      </c>
      <c r="Z123" s="42">
        <f>_xll.SRS1Splines.Functions25.OneWay_Spline($D$83:$D$86,Z$83:Z$86,$D123)</f>
        <v>7.76261789398656</v>
      </c>
      <c r="AB123" s="42">
        <f t="shared" si="21"/>
        <v>3.25</v>
      </c>
      <c r="AC123" s="42">
        <f>_xll.SRS1Splines.Functions25.OneWay_Spline($D$77:$D$81,AC$77:AC$81,AB123)</f>
        <v>2.40705782548401</v>
      </c>
      <c r="AD123" s="42">
        <f>_xll.SRS1Splines.Functions25.OneWay_Spline($D$77:$D$81,AD$77:AD$81,$D123)</f>
        <v>8.4848944124071899</v>
      </c>
      <c r="AE123" s="42">
        <f>_xll.SRS1Splines.Functions25.OneWay_Spline($D$77:$D$81,AE$77:AE$81,$D123)</f>
        <v>6.7308157150003298</v>
      </c>
      <c r="AF123" s="42">
        <f>_xll.SRS1Splines.Functions25.OneWay_Spline($D$77:$D$81,AF$77:AF$81,$D123)</f>
        <v>19.3194442281577</v>
      </c>
      <c r="AG123" s="42">
        <f>_xll.SRS1Splines.Functions25.OneWay_Spline($D$77:$D$81,AG$77:AG$81,$D123)</f>
        <v>21.176762756595</v>
      </c>
      <c r="AH123" s="42">
        <f>_xll.SRS1Splines.Functions25.OneWay_Spline($D$77:$D$81,AH$77:AH$81,$D123)</f>
        <v>486.381931499367</v>
      </c>
      <c r="AI123" s="42">
        <f>_xll.SRS1Splines.Functions25.OneWay_Spline($D$77:$D$81,AI$77:AI$81,$D123)</f>
        <v>52.3963034024301</v>
      </c>
      <c r="AJ123" s="42">
        <f>_xll.SRS1Splines.Functions25.OneWay_Spline($D$77:$D$81,AJ$77:AJ$81,$D123)</f>
        <v>5.1716030511823403</v>
      </c>
      <c r="AK123" s="42">
        <f>_xll.SRS1Splines.Functions25.OneWay_Spline($D$77:$D$81,AK$77:AK$81,$D123)</f>
        <v>5.5180236571289196</v>
      </c>
      <c r="AL123" s="42">
        <f>_xll.SRS1Splines.Functions25.OneWay_Spline($D$83:$D$86,AL$83:AL$86,$D123)</f>
        <v>27.675782202843799</v>
      </c>
      <c r="AO123" s="42">
        <v>3.25</v>
      </c>
      <c r="AP123" s="42">
        <v>6878.5718782057138</v>
      </c>
    </row>
    <row r="124" spans="2:42">
      <c r="B124" s="42">
        <v>4.7784692323015427</v>
      </c>
      <c r="C124" s="120">
        <f t="shared" si="12"/>
        <v>1.5727249544110711</v>
      </c>
      <c r="D124" s="42">
        <f t="shared" si="19"/>
        <v>3.5</v>
      </c>
      <c r="E124" s="42">
        <f>_xll.SRS1Splines.Functions25.OneWay_Spline($D$77:$D$81,$E$77:$E$81,D124)</f>
        <v>1.5172609830811501</v>
      </c>
      <c r="F124" s="42">
        <f>_xll.SRS1Splines.Functions25.OneWay_Spline($D$77:$D$81,F$77:F$81,$D124)</f>
        <v>6.9271395460934198</v>
      </c>
      <c r="G124" s="42">
        <f>_xll.SRS1Splines.Functions25.OneWay_Spline($D$77:$D$81,G$77:G$81,$D124)</f>
        <v>4.8049036253661903</v>
      </c>
      <c r="H124" s="42">
        <f>_xll.SRS1Splines.Functions25.OneWay_Spline($D$77:$D$81,H$77:H$81,$D124)</f>
        <v>10.490201487349999</v>
      </c>
      <c r="I124" s="42">
        <f>_xll.SRS1Splines.Functions25.OneWay_Spline($D$77:$D$81,I$77:I$81,$D124)</f>
        <v>16.143147873476401</v>
      </c>
      <c r="J124" s="42">
        <f>_xll.SRS1Splines.Functions25.OneWay_Spline($D$77:$D$81,J$77:J$81,$D124)</f>
        <v>329.04241425451102</v>
      </c>
      <c r="K124" s="42">
        <f>_xll.SRS1Splines.Functions25.OneWay_Spline($D$77:$D$81,K$77:K$81,$D124)</f>
        <v>51.008662739472001</v>
      </c>
      <c r="L124" s="42">
        <f>_xll.SRS1Splines.Functions25.OneWay_Spline($D$77:$D$81,L$77:L$81,$D124)</f>
        <v>4.4570940855401897</v>
      </c>
      <c r="M124" s="42">
        <f>_xll.SRS1Splines.Functions25.OneWay_Spline($D$77:$D$81,M$77:M$81,$D124)</f>
        <v>5.1271299556874599</v>
      </c>
      <c r="N124" s="42">
        <f>_xll.SRS1Splines.Functions25.OneWay_Spline(($D$83:$D$86),N$83:N$86,$D124)</f>
        <v>16.850713476190101</v>
      </c>
      <c r="P124" s="42">
        <f t="shared" si="20"/>
        <v>3.5</v>
      </c>
      <c r="Q124" s="42">
        <f>_xll.SRS1Splines.Functions25.OneWay_Spline($D$77:$D$81,Q$77:Q$81,P124)</f>
        <v>0.96522984511105103</v>
      </c>
      <c r="R124" s="42">
        <f>_xll.SRS1Splines.Functions25.OneWay_Spline($D$77:$D$81,R$77:R$81,$D124)</f>
        <v>5.5832472718215804</v>
      </c>
      <c r="S124" s="42">
        <f>_xll.SRS1Splines.Functions25.OneWay_Spline($D$77:$D$81,S$77:S$81,$D124)</f>
        <v>3.18570029745413</v>
      </c>
      <c r="T124" s="42">
        <f>_xll.SRS1Splines.Functions25.OneWay_Spline($D$77:$D$81,T$77:T$81,$D124)</f>
        <v>4.4894280426082798</v>
      </c>
      <c r="U124" s="42">
        <f>_xll.SRS1Splines.Functions25.OneWay_Spline($D$77:$D$81,U$77:U$81,$D124)</f>
        <v>12.0000452088731</v>
      </c>
      <c r="V124" s="42">
        <f>_xll.SRS1Splines.Functions25.OneWay_Spline($D$77:$D$81,V$77:V$81,$D124)</f>
        <v>140.13319228124101</v>
      </c>
      <c r="W124" s="42">
        <f>_xll.SRS1Splines.Functions25.OneWay_Spline($D$77:$D$81,W$77:W$81,$D124)</f>
        <v>47.809376045891199</v>
      </c>
      <c r="X124" s="42">
        <f>_xll.SRS1Splines.Functions25.OneWay_Spline($D$77:$D$81,X$77:X$81,$D124)</f>
        <v>3.9682488393603501</v>
      </c>
      <c r="Y124" s="42">
        <f>_xll.SRS1Splines.Functions25.OneWay_Spline($D$77:$D$81,Y$77:Y$81,$D124)</f>
        <v>4.9757446130149798</v>
      </c>
      <c r="Z124" s="42">
        <f>_xll.SRS1Splines.Functions25.OneWay_Spline($D$83:$D$86,Z$83:Z$86,$D124)</f>
        <v>7.2320952656906403</v>
      </c>
      <c r="AB124" s="42">
        <f t="shared" si="21"/>
        <v>3.5</v>
      </c>
      <c r="AC124" s="42">
        <f>_xll.SRS1Splines.Functions25.OneWay_Spline($D$77:$D$81,AC$77:AC$81,AB124)</f>
        <v>2.0692921210512498</v>
      </c>
      <c r="AD124" s="42">
        <f>_xll.SRS1Splines.Functions25.OneWay_Spline($D$77:$D$81,AD$77:AD$81,$D124)</f>
        <v>8.4390321637299799</v>
      </c>
      <c r="AE124" s="42">
        <f>_xll.SRS1Splines.Functions25.OneWay_Spline($D$77:$D$81,AE$77:AE$81,$D124)</f>
        <v>6.5408861209825204</v>
      </c>
      <c r="AF124" s="42">
        <f>_xll.SRS1Splines.Functions25.OneWay_Spline($D$77:$D$81,AF$77:AF$81,$D124)</f>
        <v>17.2566808151369</v>
      </c>
      <c r="AG124" s="42">
        <f>_xll.SRS1Splines.Functions25.OneWay_Spline($D$77:$D$81,AG$77:AG$81,$D124)</f>
        <v>19.367875486692999</v>
      </c>
      <c r="AH124" s="42">
        <f>_xll.SRS1Splines.Functions25.OneWay_Spline($D$77:$D$81,AH$77:AH$81,$D124)</f>
        <v>495.980809168853</v>
      </c>
      <c r="AI124" s="42">
        <f>_xll.SRS1Splines.Functions25.OneWay_Spline($D$77:$D$81,AI$77:AI$81,$D124)</f>
        <v>51.9147266094797</v>
      </c>
      <c r="AJ124" s="42">
        <f>_xll.SRS1Splines.Functions25.OneWay_Spline($D$77:$D$81,AJ$77:AJ$81,$D124)</f>
        <v>4.9459393317200302</v>
      </c>
      <c r="AK124" s="42">
        <f>_xll.SRS1Splines.Functions25.OneWay_Spline($D$77:$D$81,AK$77:AK$81,$D124)</f>
        <v>5.34434994324541</v>
      </c>
      <c r="AL124" s="42">
        <f>_xll.SRS1Splines.Functions25.OneWay_Spline($D$83:$D$86,AL$83:AL$86,$D124)</f>
        <v>28.220231450042402</v>
      </c>
      <c r="AO124" s="42">
        <v>3.5</v>
      </c>
      <c r="AP124" s="42">
        <v>6878.571798760333</v>
      </c>
    </row>
    <row r="125" spans="2:42">
      <c r="B125" s="42">
        <v>4.6959690621322761</v>
      </c>
      <c r="C125" s="120">
        <f t="shared" si="12"/>
        <v>1.5455718913566352</v>
      </c>
      <c r="D125" s="42">
        <f t="shared" si="19"/>
        <v>3.75</v>
      </c>
      <c r="E125" s="42">
        <f>_xll.SRS1Splines.Functions25.OneWay_Spline($D$77:$D$81,$E$77:$E$81,D125)</f>
        <v>1.3085730318803599</v>
      </c>
      <c r="F125" s="42">
        <f>_xll.SRS1Splines.Functions25.OneWay_Spline($D$77:$D$81,F$77:F$81,$D125)</f>
        <v>6.8957244044149002</v>
      </c>
      <c r="G125" s="42">
        <f>_xll.SRS1Splines.Functions25.OneWay_Spline($D$77:$D$81,G$77:G$81,$D125)</f>
        <v>4.5996729052666296</v>
      </c>
      <c r="H125" s="42">
        <f>_xll.SRS1Splines.Functions25.OneWay_Spline($D$77:$D$81,H$77:H$81,$D125)</f>
        <v>9.3337064131006606</v>
      </c>
      <c r="I125" s="42">
        <f>_xll.SRS1Splines.Functions25.OneWay_Spline($D$77:$D$81,I$77:I$81,$D125)</f>
        <v>14.8247050604484</v>
      </c>
      <c r="J125" s="42">
        <f>_xll.SRS1Splines.Functions25.OneWay_Spline($D$77:$D$81,J$77:J$81,$D125)</f>
        <v>334.80999688290802</v>
      </c>
      <c r="K125" s="42">
        <f>_xll.SRS1Splines.Functions25.OneWay_Spline($D$77:$D$81,K$77:K$81,$D125)</f>
        <v>50.1903267510733</v>
      </c>
      <c r="L125" s="42">
        <f>_xll.SRS1Splines.Functions25.OneWay_Spline($D$77:$D$81,L$77:L$81,$D125)</f>
        <v>4.2416058358776398</v>
      </c>
      <c r="M125" s="42">
        <f>_xll.SRS1Splines.Functions25.OneWay_Spline($D$77:$D$81,M$77:M$81,$D125)</f>
        <v>4.9761454775058498</v>
      </c>
      <c r="N125" s="42">
        <f>_xll.SRS1Splines.Functions25.OneWay_Spline(($D$83:$D$86),N$83:N$86,$D125)</f>
        <v>16.9514684023322</v>
      </c>
      <c r="P125" s="42">
        <f t="shared" si="20"/>
        <v>3.75</v>
      </c>
      <c r="Q125" s="42">
        <f>_xll.SRS1Splines.Functions25.OneWay_Spline($D$77:$D$81,Q$77:Q$81,P125)</f>
        <v>0.85402969348286895</v>
      </c>
      <c r="R125" s="42">
        <f>_xll.SRS1Splines.Functions25.OneWay_Spline($D$77:$D$81,R$77:R$81,$D125)</f>
        <v>5.5479671997149902</v>
      </c>
      <c r="S125" s="42">
        <f>_xll.SRS1Splines.Functions25.OneWay_Spline($D$77:$D$81,S$77:S$81,$D125)</f>
        <v>2.9585965688099498</v>
      </c>
      <c r="T125" s="42">
        <f>_xll.SRS1Splines.Functions25.OneWay_Spline($D$77:$D$81,T$77:T$81,$D125)</f>
        <v>4.1557393658785102</v>
      </c>
      <c r="U125" s="42">
        <f>_xll.SRS1Splines.Functions25.OneWay_Spline($D$77:$D$81,U$77:U$81,$D125)</f>
        <v>11.2752361500461</v>
      </c>
      <c r="V125" s="42">
        <f>_xll.SRS1Splines.Functions25.OneWay_Spline($D$77:$D$81,V$77:V$81,$D125)</f>
        <v>143.99874113738699</v>
      </c>
      <c r="W125" s="42">
        <f>_xll.SRS1Splines.Functions25.OneWay_Spline($D$77:$D$81,W$77:W$81,$D125)</f>
        <v>46.858377693342099</v>
      </c>
      <c r="X125" s="42">
        <f>_xll.SRS1Splines.Functions25.OneWay_Spline($D$77:$D$81,X$77:X$81,$D125)</f>
        <v>3.7642203799300402</v>
      </c>
      <c r="Y125" s="42">
        <f>_xll.SRS1Splines.Functions25.OneWay_Spline($D$77:$D$81,Y$77:Y$81,$D125)</f>
        <v>4.85330865393008</v>
      </c>
      <c r="Z125" s="42">
        <f>_xll.SRS1Splines.Functions25.OneWay_Spline($D$83:$D$86,Z$83:Z$86,$D125)</f>
        <v>6.7147043856198598</v>
      </c>
      <c r="AB125" s="42">
        <f t="shared" si="21"/>
        <v>3.75</v>
      </c>
      <c r="AC125" s="42">
        <f>_xll.SRS1Splines.Functions25.OneWay_Spline($D$77:$D$81,AC$77:AC$81,AB125)</f>
        <v>1.7631163702778501</v>
      </c>
      <c r="AD125" s="42">
        <f>_xll.SRS1Splines.Functions25.OneWay_Spline($D$77:$D$81,AD$77:AD$81,$D125)</f>
        <v>8.3931699150527592</v>
      </c>
      <c r="AE125" s="42">
        <f>_xll.SRS1Splines.Functions25.OneWay_Spline($D$77:$D$81,AE$77:AE$81,$D125)</f>
        <v>6.3679217553532501</v>
      </c>
      <c r="AF125" s="42">
        <f>_xll.SRS1Splines.Functions25.OneWay_Spline($D$77:$D$81,AF$77:AF$81,$D125)</f>
        <v>15.193917402116</v>
      </c>
      <c r="AG125" s="42">
        <f>_xll.SRS1Splines.Functions25.OneWay_Spline($D$77:$D$81,AG$77:AG$81,$D125)</f>
        <v>17.558988216791001</v>
      </c>
      <c r="AH125" s="42">
        <f>_xll.SRS1Splines.Functions25.OneWay_Spline($D$77:$D$81,AH$77:AH$81,$D125)</f>
        <v>504.665508012673</v>
      </c>
      <c r="AI125" s="42">
        <f>_xll.SRS1Splines.Functions25.OneWay_Spline($D$77:$D$81,AI$77:AI$81,$D125)</f>
        <v>51.479014273000899</v>
      </c>
      <c r="AJ125" s="42">
        <f>_xll.SRS1Splines.Functions25.OneWay_Spline($D$77:$D$81,AJ$77:AJ$81,$D125)</f>
        <v>4.7189912918252297</v>
      </c>
      <c r="AK125" s="42">
        <f>_xll.SRS1Splines.Functions25.OneWay_Spline($D$77:$D$81,AK$77:AK$81,$D125)</f>
        <v>5.1706762293619004</v>
      </c>
      <c r="AL125" s="42">
        <f>_xll.SRS1Splines.Functions25.OneWay_Spline($D$83:$D$86,AL$83:AL$86,$D125)</f>
        <v>28.712828387984</v>
      </c>
      <c r="AO125" s="42">
        <v>3.75</v>
      </c>
      <c r="AP125" s="42">
        <v>6878.5717762903751</v>
      </c>
    </row>
    <row r="126" spans="2:42">
      <c r="B126" s="42">
        <v>4.614893244521503</v>
      </c>
      <c r="C126" s="120">
        <f t="shared" si="12"/>
        <v>1.5188876216968454</v>
      </c>
      <c r="D126" s="42">
        <f t="shared" si="19"/>
        <v>4</v>
      </c>
      <c r="E126" s="42">
        <f>_xll.SRS1Splines.Functions25.OneWay_Spline($D$77:$D$81,$E$77:$E$81,D126)</f>
        <v>1.12084474509648</v>
      </c>
      <c r="F126" s="42">
        <f>_xll.SRS1Splines.Functions25.OneWay_Spline($D$77:$D$81,F$77:F$81,$D126)</f>
        <v>6.8624430166960702</v>
      </c>
      <c r="G126" s="42">
        <f>_xll.SRS1Splines.Functions25.OneWay_Spline($D$77:$D$81,G$77:G$81,$D126)</f>
        <v>4.4160454188617502</v>
      </c>
      <c r="H126" s="42">
        <f>_xll.SRS1Splines.Functions25.OneWay_Spline($D$77:$D$81,H$77:H$81,$D126)</f>
        <v>8.2208304648388797</v>
      </c>
      <c r="I126" s="42">
        <f>_xll.SRS1Splines.Functions25.OneWay_Spline($D$77:$D$81,I$77:I$81,$D126)</f>
        <v>13.526384952272799</v>
      </c>
      <c r="J126" s="42">
        <f>_xll.SRS1Splines.Functions25.OneWay_Spline($D$77:$D$81,J$77:J$81,$D126)</f>
        <v>339.97046555042198</v>
      </c>
      <c r="K126" s="42">
        <f>_xll.SRS1Splines.Functions25.OneWay_Spline($D$77:$D$81,K$77:K$81,$D126)</f>
        <v>49.3884122206358</v>
      </c>
      <c r="L126" s="42">
        <f>_xll.SRS1Splines.Functions25.OneWay_Spline($D$77:$D$81,L$77:L$81,$D126)</f>
        <v>4.0296538764790499</v>
      </c>
      <c r="M126" s="42">
        <f>_xll.SRS1Splines.Functions25.OneWay_Spline($D$77:$D$81,M$77:M$81,$D126)</f>
        <v>4.82819078818408</v>
      </c>
      <c r="N126" s="42">
        <f>_xll.SRS1Splines.Functions25.OneWay_Spline(($D$83:$D$86),N$83:N$86,$D126)</f>
        <v>17.0416175467751</v>
      </c>
      <c r="P126" s="42">
        <f t="shared" si="20"/>
        <v>4</v>
      </c>
      <c r="Q126" s="42">
        <f>_xll.SRS1Splines.Functions25.OneWay_Spline($D$77:$D$81,Q$77:Q$81,P126)</f>
        <v>0.75351958184160095</v>
      </c>
      <c r="R126" s="42">
        <f>_xll.SRS1Splines.Functions25.OneWay_Spline($D$77:$D$81,R$77:R$81,$D126)</f>
        <v>5.5093271207411103</v>
      </c>
      <c r="S126" s="42">
        <f>_xll.SRS1Splines.Functions25.OneWay_Spline($D$77:$D$81,S$77:S$81,$D126)</f>
        <v>2.7553984958125199</v>
      </c>
      <c r="T126" s="42">
        <f>_xll.SRS1Splines.Functions25.OneWay_Spline($D$77:$D$81,T$77:T$81,$D126)</f>
        <v>3.85717581301504</v>
      </c>
      <c r="U126" s="42">
        <f>_xll.SRS1Splines.Functions25.OneWay_Spline($D$77:$D$81,U$77:U$81,$D126)</f>
        <v>10.5670439548819</v>
      </c>
      <c r="V126" s="42">
        <f>_xll.SRS1Splines.Functions25.OneWay_Spline($D$77:$D$81,V$77:V$81,$D126)</f>
        <v>147.955452943301</v>
      </c>
      <c r="W126" s="42">
        <f>_xll.SRS1Splines.Functions25.OneWay_Spline($D$77:$D$81,W$77:W$81,$D126)</f>
        <v>45.926462919773897</v>
      </c>
      <c r="X126" s="42">
        <f>_xll.SRS1Splines.Functions25.OneWay_Spline($D$77:$D$81,X$77:X$81,$D126)</f>
        <v>3.5642652895132598</v>
      </c>
      <c r="Y126" s="42">
        <f>_xll.SRS1Splines.Functions25.OneWay_Spline($D$77:$D$81,Y$77:Y$81,$D126)</f>
        <v>4.7317354805493297</v>
      </c>
      <c r="Z126" s="42">
        <f>_xll.SRS1Splines.Functions25.OneWay_Spline($D$83:$D$86,Z$83:Z$86,$D126)</f>
        <v>6.2183243027093198</v>
      </c>
      <c r="AB126" s="42">
        <f t="shared" si="21"/>
        <v>4</v>
      </c>
      <c r="AC126" s="42">
        <f>_xll.SRS1Splines.Functions25.OneWay_Spline($D$77:$D$81,AC$77:AC$81,AB126)</f>
        <v>1.48816990835136</v>
      </c>
      <c r="AD126" s="42">
        <f>_xll.SRS1Splines.Functions25.OneWay_Spline($D$77:$D$81,AD$77:AD$81,$D126)</f>
        <v>8.3445831763551208</v>
      </c>
      <c r="AE126" s="42">
        <f>_xll.SRS1Splines.Functions25.OneWay_Spline($D$77:$D$81,AE$77:AE$81,$D126)</f>
        <v>6.2112219431062998</v>
      </c>
      <c r="AF126" s="42">
        <f>_xll.SRS1Splines.Functions25.OneWay_Spline($D$77:$D$81,AF$77:AF$81,$D126)</f>
        <v>13.172547234841399</v>
      </c>
      <c r="AG126" s="42">
        <f>_xll.SRS1Splines.Functions25.OneWay_Spline($D$77:$D$81,AG$77:AG$81,$D126)</f>
        <v>15.7863996880911</v>
      </c>
      <c r="AH126" s="42">
        <f>_xll.SRS1Splines.Functions25.OneWay_Spline($D$77:$D$81,AH$77:AH$81,$D126)</f>
        <v>512.43602803082797</v>
      </c>
      <c r="AI126" s="42">
        <f>_xll.SRS1Splines.Functions25.OneWay_Spline($D$77:$D$81,AI$77:AI$81,$D126)</f>
        <v>51.089166392993398</v>
      </c>
      <c r="AJ126" s="42">
        <f>_xll.SRS1Splines.Functions25.OneWay_Spline($D$77:$D$81,AJ$77:AJ$81,$D126)</f>
        <v>4.4950424634448396</v>
      </c>
      <c r="AK126" s="42">
        <f>_xll.SRS1Splines.Functions25.OneWay_Spline($D$77:$D$81,AK$77:AK$81,$D126)</f>
        <v>5.0004876067268897</v>
      </c>
      <c r="AL126" s="42">
        <f>_xll.SRS1Splines.Functions25.OneWay_Spline($D$83:$D$86,AL$83:AL$86,$D126)</f>
        <v>29.153573016668599</v>
      </c>
      <c r="AO126" s="42">
        <v>4</v>
      </c>
      <c r="AP126" s="42">
        <v>6878.5717699353318</v>
      </c>
    </row>
    <row r="127" spans="2:42">
      <c r="B127" s="42">
        <v>4.5352171962326793</v>
      </c>
      <c r="C127" s="120">
        <f t="shared" si="12"/>
        <v>1.492664054416003</v>
      </c>
      <c r="D127" s="42">
        <f t="shared" si="19"/>
        <v>4.25</v>
      </c>
      <c r="E127" s="42">
        <f>_xll.SRS1Splines.Functions25.OneWay_Spline($D$77:$D$81,$E$77:$E$81,D127)</f>
        <v>0.95371266174570601</v>
      </c>
      <c r="F127" s="42">
        <f>_xll.SRS1Splines.Functions25.OneWay_Spline($D$77:$D$81,F$77:F$81,$D127)</f>
        <v>6.82542913689662</v>
      </c>
      <c r="G127" s="42">
        <f>_xll.SRS1Splines.Functions25.OneWay_Spline($D$77:$D$81,G$77:G$81,$D127)</f>
        <v>4.2540211661515599</v>
      </c>
      <c r="H127" s="42">
        <f>_xll.SRS1Splines.Functions25.OneWay_Spline($D$77:$D$81,H$77:H$81,$D127)</f>
        <v>7.1699731477886699</v>
      </c>
      <c r="I127" s="42">
        <f>_xll.SRS1Splines.Functions25.OneWay_Spline($D$77:$D$81,I$77:I$81,$D127)</f>
        <v>12.2735422099546</v>
      </c>
      <c r="J127" s="42">
        <f>_xll.SRS1Splines.Functions25.OneWay_Spline($D$77:$D$81,J$77:J$81,$D127)</f>
        <v>344.52382025705202</v>
      </c>
      <c r="K127" s="42">
        <f>_xll.SRS1Splines.Functions25.OneWay_Spline($D$77:$D$81,K$77:K$81,$D127)</f>
        <v>48.619340606120602</v>
      </c>
      <c r="L127" s="42">
        <f>_xll.SRS1Splines.Functions25.OneWay_Spline($D$77:$D$81,L$77:L$81,$D127)</f>
        <v>3.8254252675228901</v>
      </c>
      <c r="M127" s="42">
        <f>_xll.SRS1Splines.Functions25.OneWay_Spline($D$77:$D$81,M$77:M$81,$D127)</f>
        <v>4.6862956765819703</v>
      </c>
      <c r="N127" s="42">
        <f>_xll.SRS1Splines.Functions25.OneWay_Spline(($D$83:$D$86),N$83:N$86,$D127)</f>
        <v>17.121160909518899</v>
      </c>
      <c r="P127" s="42">
        <f t="shared" si="20"/>
        <v>4.25</v>
      </c>
      <c r="Q127" s="42">
        <f>_xll.SRS1Splines.Functions25.OneWay_Spline($D$77:$D$81,Q$77:Q$81,P127)</f>
        <v>0.66333325303208801</v>
      </c>
      <c r="R127" s="42">
        <f>_xll.SRS1Splines.Functions25.OneWay_Spline($D$77:$D$81,R$77:R$81,$D127)</f>
        <v>5.4673270348999301</v>
      </c>
      <c r="S127" s="42">
        <f>_xll.SRS1Splines.Functions25.OneWay_Spline($D$77:$D$81,S$77:S$81,$D127)</f>
        <v>2.5761060784618501</v>
      </c>
      <c r="T127" s="42">
        <f>_xll.SRS1Splines.Functions25.OneWay_Spline($D$77:$D$81,T$77:T$81,$D127)</f>
        <v>3.5937373840178499</v>
      </c>
      <c r="U127" s="42">
        <f>_xll.SRS1Splines.Functions25.OneWay_Spline($D$77:$D$81,U$77:U$81,$D127)</f>
        <v>9.8841818983213408</v>
      </c>
      <c r="V127" s="42">
        <f>_xll.SRS1Splines.Functions25.OneWay_Spline($D$77:$D$81,V$77:V$81,$D127)</f>
        <v>151.95512320367499</v>
      </c>
      <c r="W127" s="42">
        <f>_xll.SRS1Splines.Functions25.OneWay_Spline($D$77:$D$81,W$77:W$81,$D127)</f>
        <v>45.032715304167603</v>
      </c>
      <c r="X127" s="42">
        <f>_xll.SRS1Splines.Functions25.OneWay_Spline($D$77:$D$81,X$77:X$81,$D127)</f>
        <v>3.37247415652004</v>
      </c>
      <c r="Y127" s="42">
        <f>_xll.SRS1Splines.Functions25.OneWay_Spline($D$77:$D$81,Y$77:Y$81,$D127)</f>
        <v>4.6132045714745598</v>
      </c>
      <c r="Z127" s="42">
        <f>_xll.SRS1Splines.Functions25.OneWay_Spline($D$83:$D$86,Z$83:Z$86,$D127)</f>
        <v>5.7508340658941002</v>
      </c>
      <c r="AB127" s="42">
        <f t="shared" si="21"/>
        <v>4.25</v>
      </c>
      <c r="AC127" s="42">
        <f>_xll.SRS1Splines.Functions25.OneWay_Spline($D$77:$D$81,AC$77:AC$81,AB127)</f>
        <v>1.2440920704593199</v>
      </c>
      <c r="AD127" s="42">
        <f>_xll.SRS1Splines.Functions25.OneWay_Spline($D$77:$D$81,AD$77:AD$81,$D127)</f>
        <v>8.2905474576166291</v>
      </c>
      <c r="AE127" s="42">
        <f>_xll.SRS1Splines.Functions25.OneWay_Spline($D$77:$D$81,AE$77:AE$81,$D127)</f>
        <v>6.0700860092354398</v>
      </c>
      <c r="AF127" s="42">
        <f>_xll.SRS1Splines.Functions25.OneWay_Spline($D$77:$D$81,AF$77:AF$81,$D127)</f>
        <v>11.2339635590592</v>
      </c>
      <c r="AG127" s="42">
        <f>_xll.SRS1Splines.Functions25.OneWay_Spline($D$77:$D$81,AG$77:AG$81,$D127)</f>
        <v>14.0864086417953</v>
      </c>
      <c r="AH127" s="42">
        <f>_xll.SRS1Splines.Functions25.OneWay_Spline($D$77:$D$81,AH$77:AH$81,$D127)</f>
        <v>519.29236922331802</v>
      </c>
      <c r="AI127" s="42">
        <f>_xll.SRS1Splines.Functions25.OneWay_Spline($D$77:$D$81,AI$77:AI$81,$D127)</f>
        <v>50.745182969457503</v>
      </c>
      <c r="AJ127" s="42">
        <f>_xll.SRS1Splines.Functions25.OneWay_Spline($D$77:$D$81,AJ$77:AJ$81,$D127)</f>
        <v>4.2783763785257403</v>
      </c>
      <c r="AK127" s="42">
        <f>_xll.SRS1Splines.Functions25.OneWay_Spline($D$77:$D$81,AK$77:AK$81,$D127)</f>
        <v>4.8372691665888796</v>
      </c>
      <c r="AL127" s="42">
        <f>_xll.SRS1Splines.Functions25.OneWay_Spline($D$83:$D$86,AL$83:AL$86,$D127)</f>
        <v>29.5424653360962</v>
      </c>
      <c r="AO127" s="42">
        <v>4.25</v>
      </c>
      <c r="AP127" s="42">
        <v>6878.571768137962</v>
      </c>
    </row>
    <row r="128" spans="2:42">
      <c r="B128" s="42">
        <v>4.4569167525971123</v>
      </c>
      <c r="C128" s="120">
        <f t="shared" si="12"/>
        <v>1.4668932362605409</v>
      </c>
      <c r="D128" s="42">
        <f t="shared" si="19"/>
        <v>4.5</v>
      </c>
      <c r="E128" s="42">
        <f>_xll.SRS1Splines.Functions25.OneWay_Spline($D$77:$D$81,$E$77:$E$81,D128)</f>
        <v>0.80681332084423496</v>
      </c>
      <c r="F128" s="42">
        <f>_xll.SRS1Splines.Functions25.OneWay_Spline($D$77:$D$81,F$77:F$81,$D128)</f>
        <v>6.7828165189762402</v>
      </c>
      <c r="G128" s="42">
        <f>_xll.SRS1Splines.Functions25.OneWay_Spline($D$77:$D$81,G$77:G$81,$D128)</f>
        <v>4.1136001471360704</v>
      </c>
      <c r="H128" s="42">
        <f>_xll.SRS1Splines.Functions25.OneWay_Spline($D$77:$D$81,H$77:H$81,$D128)</f>
        <v>6.1995339671740002</v>
      </c>
      <c r="I128" s="42">
        <f>_xll.SRS1Splines.Functions25.OneWay_Spline($D$77:$D$81,I$77:I$81,$D128)</f>
        <v>11.091531494499</v>
      </c>
      <c r="J128" s="42">
        <f>_xll.SRS1Splines.Functions25.OneWay_Spline($D$77:$D$81,J$77:J$81,$D128)</f>
        <v>348.47006100279702</v>
      </c>
      <c r="K128" s="42">
        <f>_xll.SRS1Splines.Functions25.OneWay_Spline($D$77:$D$81,K$77:K$81,$D128)</f>
        <v>47.8995333654889</v>
      </c>
      <c r="L128" s="42">
        <f>_xll.SRS1Splines.Functions25.OneWay_Spline($D$77:$D$81,L$77:L$81,$D128)</f>
        <v>3.6331070691876302</v>
      </c>
      <c r="M128" s="42">
        <f>_xll.SRS1Splines.Functions25.OneWay_Spline($D$77:$D$81,M$77:M$81,$D128)</f>
        <v>4.5534899315593496</v>
      </c>
      <c r="N128" s="42">
        <f>_xll.SRS1Splines.Functions25.OneWay_Spline(($D$83:$D$86),N$83:N$86,$D128)</f>
        <v>17.1900984905635</v>
      </c>
      <c r="P128" s="42">
        <f t="shared" si="20"/>
        <v>4.5</v>
      </c>
      <c r="Q128" s="42">
        <f>_xll.SRS1Splines.Functions25.OneWay_Spline($D$77:$D$81,Q$77:Q$81,P128)</f>
        <v>0.58310444989917098</v>
      </c>
      <c r="R128" s="42">
        <f>_xll.SRS1Splines.Functions25.OneWay_Spline($D$77:$D$81,R$77:R$81,$D128)</f>
        <v>5.4219669421914602</v>
      </c>
      <c r="S128" s="42">
        <f>_xll.SRS1Splines.Functions25.OneWay_Spline($D$77:$D$81,S$77:S$81,$D128)</f>
        <v>2.4207193167579302</v>
      </c>
      <c r="T128" s="42">
        <f>_xll.SRS1Splines.Functions25.OneWay_Spline($D$77:$D$81,T$77:T$81,$D128)</f>
        <v>3.36542407888696</v>
      </c>
      <c r="U128" s="42">
        <f>_xll.SRS1Splines.Functions25.OneWay_Spline($D$77:$D$81,U$77:U$81,$D128)</f>
        <v>9.2353632553052503</v>
      </c>
      <c r="V128" s="42">
        <f>_xll.SRS1Splines.Functions25.OneWay_Spline($D$77:$D$81,V$77:V$81,$D128)</f>
        <v>155.94954742319999</v>
      </c>
      <c r="W128" s="42">
        <f>_xll.SRS1Splines.Functions25.OneWay_Spline($D$77:$D$81,W$77:W$81,$D128)</f>
        <v>44.1962184255041</v>
      </c>
      <c r="X128" s="42">
        <f>_xll.SRS1Splines.Functions25.OneWay_Spline($D$77:$D$81,X$77:X$81,$D128)</f>
        <v>3.1929375693604301</v>
      </c>
      <c r="Y128" s="42">
        <f>_xll.SRS1Splines.Functions25.OneWay_Spline($D$77:$D$81,Y$77:Y$81,$D128)</f>
        <v>4.4998954053076403</v>
      </c>
      <c r="Z128" s="42">
        <f>_xll.SRS1Splines.Functions25.OneWay_Spline($D$83:$D$86,Z$83:Z$86,$D128)</f>
        <v>5.3201127241092898</v>
      </c>
      <c r="AB128" s="42">
        <f t="shared" si="21"/>
        <v>4.5</v>
      </c>
      <c r="AC128" s="42">
        <f>_xll.SRS1Splines.Functions25.OneWay_Spline($D$77:$D$81,AC$77:AC$81,AB128)</f>
        <v>1.0305221917892999</v>
      </c>
      <c r="AD128" s="42">
        <f>_xll.SRS1Splines.Functions25.OneWay_Spline($D$77:$D$81,AD$77:AD$81,$D128)</f>
        <v>8.2283382688168505</v>
      </c>
      <c r="AE128" s="42">
        <f>_xll.SRS1Splines.Functions25.OneWay_Spline($D$77:$D$81,AE$77:AE$81,$D128)</f>
        <v>5.9438132787344404</v>
      </c>
      <c r="AF128" s="42">
        <f>_xll.SRS1Splines.Functions25.OneWay_Spline($D$77:$D$81,AF$77:AF$81,$D128)</f>
        <v>9.4195596205157806</v>
      </c>
      <c r="AG128" s="42">
        <f>_xll.SRS1Splines.Functions25.OneWay_Spline($D$77:$D$81,AG$77:AG$81,$D128)</f>
        <v>12.495313819105601</v>
      </c>
      <c r="AH128" s="42">
        <f>_xll.SRS1Splines.Functions25.OneWay_Spline($D$77:$D$81,AH$77:AH$81,$D128)</f>
        <v>525.23453159014196</v>
      </c>
      <c r="AI128" s="42">
        <f>_xll.SRS1Splines.Functions25.OneWay_Spline($D$77:$D$81,AI$77:AI$81,$D128)</f>
        <v>50.447064002392899</v>
      </c>
      <c r="AJ128" s="42">
        <f>_xll.SRS1Splines.Functions25.OneWay_Spline($D$77:$D$81,AJ$77:AJ$81,$D128)</f>
        <v>4.0732765690148298</v>
      </c>
      <c r="AK128" s="42">
        <f>_xll.SRS1Splines.Functions25.OneWay_Spline($D$77:$D$81,AK$77:AK$81,$D128)</f>
        <v>4.6845060001963699</v>
      </c>
      <c r="AL128" s="42">
        <f>_xll.SRS1Splines.Functions25.OneWay_Spline($D$83:$D$86,AL$83:AL$86,$D128)</f>
        <v>29.8795053462668</v>
      </c>
      <c r="AO128" s="42">
        <v>4.5</v>
      </c>
      <c r="AP128" s="42">
        <v>6878.5717676296135</v>
      </c>
    </row>
    <row r="129" spans="2:42">
      <c r="B129" s="42">
        <v>4.3799681644711175</v>
      </c>
      <c r="C129" s="120">
        <f t="shared" si="12"/>
        <v>1.4415673507375399</v>
      </c>
      <c r="D129" s="42">
        <f t="shared" si="19"/>
        <v>4.75</v>
      </c>
      <c r="E129" s="42">
        <f>_xll.SRS1Splines.Functions25.OneWay_Spline($D$77:$D$81,$E$77:$E$81,D129)</f>
        <v>0.67978326140826495</v>
      </c>
      <c r="F129" s="42">
        <f>_xll.SRS1Splines.Functions25.OneWay_Spline($D$77:$D$81,F$77:F$81,$D129)</f>
        <v>6.7327389168946397</v>
      </c>
      <c r="G129" s="42">
        <f>_xll.SRS1Splines.Functions25.OneWay_Spline($D$77:$D$81,G$77:G$81,$D129)</f>
        <v>3.99478236181527</v>
      </c>
      <c r="H129" s="42">
        <f>_xll.SRS1Splines.Functions25.OneWay_Spline($D$77:$D$81,H$77:H$81,$D129)</f>
        <v>5.3279124282188697</v>
      </c>
      <c r="I129" s="42">
        <f>_xll.SRS1Splines.Functions25.OneWay_Spline($D$77:$D$81,I$77:I$81,$D129)</f>
        <v>10.0057074669112</v>
      </c>
      <c r="J129" s="42">
        <f>_xll.SRS1Splines.Functions25.OneWay_Spline($D$77:$D$81,J$77:J$81,$D129)</f>
        <v>351.80918778765903</v>
      </c>
      <c r="K129" s="42">
        <f>_xll.SRS1Splines.Functions25.OneWay_Spline($D$77:$D$81,K$77:K$81,$D129)</f>
        <v>47.245411956702</v>
      </c>
      <c r="L129" s="42">
        <f>_xll.SRS1Splines.Functions25.OneWay_Spline($D$77:$D$81,L$77:L$81,$D129)</f>
        <v>3.4568863416517401</v>
      </c>
      <c r="M129" s="42">
        <f>_xll.SRS1Splines.Functions25.OneWay_Spline($D$77:$D$81,M$77:M$81,$D129)</f>
        <v>4.4328033419760597</v>
      </c>
      <c r="N129" s="42">
        <f>_xll.SRS1Splines.Functions25.OneWay_Spline(($D$83:$D$86),N$83:N$86,$D129)</f>
        <v>17.248430289908899</v>
      </c>
      <c r="P129" s="42">
        <f t="shared" si="20"/>
        <v>4.75</v>
      </c>
      <c r="Q129" s="42">
        <f>_xll.SRS1Splines.Functions25.OneWay_Spline($D$77:$D$81,Q$77:Q$81,P129)</f>
        <v>0.51246691528769195</v>
      </c>
      <c r="R129" s="42">
        <f>_xll.SRS1Splines.Functions25.OneWay_Spline($D$77:$D$81,R$77:R$81,$D129)</f>
        <v>5.3732468426156901</v>
      </c>
      <c r="S129" s="42">
        <f>_xll.SRS1Splines.Functions25.OneWay_Spline($D$77:$D$81,S$77:S$81,$D129)</f>
        <v>2.2892382107007698</v>
      </c>
      <c r="T129" s="42">
        <f>_xll.SRS1Splines.Functions25.OneWay_Spline($D$77:$D$81,T$77:T$81,$D129)</f>
        <v>3.1722358976223601</v>
      </c>
      <c r="U129" s="42">
        <f>_xll.SRS1Splines.Functions25.OneWay_Spline($D$77:$D$81,U$77:U$81,$D129)</f>
        <v>8.6293013007743795</v>
      </c>
      <c r="V129" s="42">
        <f>_xll.SRS1Splines.Functions25.OneWay_Spline($D$77:$D$81,V$77:V$81,$D129)</f>
        <v>159.89052110656999</v>
      </c>
      <c r="W129" s="42">
        <f>_xll.SRS1Splines.Functions25.OneWay_Spline($D$77:$D$81,W$77:W$81,$D129)</f>
        <v>43.436055862764199</v>
      </c>
      <c r="X129" s="42">
        <f>_xll.SRS1Splines.Functions25.OneWay_Spline($D$77:$D$81,X$77:X$81,$D129)</f>
        <v>3.0297461164444601</v>
      </c>
      <c r="Y129" s="42">
        <f>_xll.SRS1Splines.Functions25.OneWay_Spline($D$77:$D$81,Y$77:Y$81,$D129)</f>
        <v>4.3939874606504299</v>
      </c>
      <c r="Z129" s="42">
        <f>_xll.SRS1Splines.Functions25.OneWay_Spline($D$83:$D$86,Z$83:Z$86,$D129)</f>
        <v>4.9340393262899802</v>
      </c>
      <c r="AB129" s="42">
        <f t="shared" si="21"/>
        <v>4.75</v>
      </c>
      <c r="AC129" s="42">
        <f>_xll.SRS1Splines.Functions25.OneWay_Spline($D$77:$D$81,AC$77:AC$81,AB129)</f>
        <v>0.84709960752883695</v>
      </c>
      <c r="AD129" s="42">
        <f>_xll.SRS1Splines.Functions25.OneWay_Spline($D$77:$D$81,AD$77:AD$81,$D129)</f>
        <v>8.1552311199353493</v>
      </c>
      <c r="AE129" s="42">
        <f>_xll.SRS1Splines.Functions25.OneWay_Spline($D$77:$D$81,AE$77:AE$81,$D129)</f>
        <v>5.8317030765970701</v>
      </c>
      <c r="AF129" s="42">
        <f>_xll.SRS1Splines.Functions25.OneWay_Spline($D$77:$D$81,AF$77:AF$81,$D129)</f>
        <v>7.7707286649573</v>
      </c>
      <c r="AG129" s="42">
        <f>_xll.SRS1Splines.Functions25.OneWay_Spline($D$77:$D$81,AG$77:AG$81,$D129)</f>
        <v>11.049413961224101</v>
      </c>
      <c r="AH129" s="42">
        <f>_xll.SRS1Splines.Functions25.OneWay_Spline($D$77:$D$81,AH$77:AH$81,$D129)</f>
        <v>530.26251513130103</v>
      </c>
      <c r="AI129" s="42">
        <f>_xll.SRS1Splines.Functions25.OneWay_Spline($D$77:$D$81,AI$77:AI$81,$D129)</f>
        <v>50.194809491799901</v>
      </c>
      <c r="AJ129" s="42">
        <f>_xll.SRS1Splines.Functions25.OneWay_Spline($D$77:$D$81,AJ$77:AJ$81,$D129)</f>
        <v>3.8840265668590099</v>
      </c>
      <c r="AK129" s="42">
        <f>_xll.SRS1Splines.Functions25.OneWay_Spline($D$77:$D$81,AK$77:AK$81,$D129)</f>
        <v>4.5456831987978497</v>
      </c>
      <c r="AL129" s="42">
        <f>_xll.SRS1Splines.Functions25.OneWay_Spline($D$83:$D$86,AL$83:AL$86,$D129)</f>
        <v>30.1646930471804</v>
      </c>
      <c r="AO129" s="42">
        <v>4.75</v>
      </c>
      <c r="AP129" s="42">
        <v>6878.5717674858388</v>
      </c>
    </row>
    <row r="130" spans="2:42">
      <c r="B130" s="42">
        <v>4.3043480922607609</v>
      </c>
      <c r="C130" s="120">
        <f t="shared" si="12"/>
        <v>1.4166787161481083</v>
      </c>
      <c r="D130" s="42">
        <f t="shared" si="19"/>
        <v>5</v>
      </c>
      <c r="E130" s="42">
        <f>_xll.SRS1Splines.Functions25.OneWay_Spline($D$77:$D$81,$E$77:$E$81,D130)</f>
        <v>0.57225902245399296</v>
      </c>
      <c r="F130" s="42">
        <f>_xll.SRS1Splines.Functions25.OneWay_Spline($D$77:$D$81,F$77:F$81,$D130)</f>
        <v>6.6733300846114796</v>
      </c>
      <c r="G130" s="42">
        <f>_xll.SRS1Splines.Functions25.OneWay_Spline($D$77:$D$81,G$77:G$81,$D130)</f>
        <v>3.8975678101891602</v>
      </c>
      <c r="H130" s="42">
        <f>_xll.SRS1Splines.Functions25.OneWay_Spline($D$77:$D$81,H$77:H$81,$D130)</f>
        <v>4.57350803614725</v>
      </c>
      <c r="I130" s="42">
        <f>_xll.SRS1Splines.Functions25.OneWay_Spline($D$77:$D$81,I$77:I$81,$D130)</f>
        <v>9.0414247881962506</v>
      </c>
      <c r="J130" s="42">
        <f>_xll.SRS1Splines.Functions25.OneWay_Spline($D$77:$D$81,J$77:J$81,$D130)</f>
        <v>354.54120061163701</v>
      </c>
      <c r="K130" s="42">
        <f>_xll.SRS1Splines.Functions25.OneWay_Spline($D$77:$D$81,K$77:K$81,$D130)</f>
        <v>46.673397837720898</v>
      </c>
      <c r="L130" s="42">
        <f>_xll.SRS1Splines.Functions25.OneWay_Spline($D$77:$D$81,L$77:L$81,$D130)</f>
        <v>3.30095014509368</v>
      </c>
      <c r="M130" s="42">
        <f>_xll.SRS1Splines.Functions25.OneWay_Spline($D$77:$D$81,M$77:M$81,$D130)</f>
        <v>4.3272656966919198</v>
      </c>
      <c r="N130" s="42">
        <f>_xll.SRS1Splines.Functions25.OneWay_Spline(($D$83:$D$86),N$83:N$86,$D130)</f>
        <v>17.296156307555201</v>
      </c>
      <c r="P130" s="42">
        <f t="shared" si="20"/>
        <v>5</v>
      </c>
      <c r="Q130" s="42">
        <f>_xll.SRS1Splines.Functions25.OneWay_Spline($D$77:$D$81,Q$77:Q$81,P130)</f>
        <v>0.45105439204249398</v>
      </c>
      <c r="R130" s="42">
        <f>_xll.SRS1Splines.Functions25.OneWay_Spline($D$77:$D$81,R$77:R$81,$D130)</f>
        <v>5.3211667361726303</v>
      </c>
      <c r="S130" s="42">
        <f>_xll.SRS1Splines.Functions25.OneWay_Spline($D$77:$D$81,S$77:S$81,$D130)</f>
        <v>2.18166276029037</v>
      </c>
      <c r="T130" s="42">
        <f>_xll.SRS1Splines.Functions25.OneWay_Spline($D$77:$D$81,T$77:T$81,$D130)</f>
        <v>3.0141728402240502</v>
      </c>
      <c r="U130" s="42">
        <f>_xll.SRS1Splines.Functions25.OneWay_Spline($D$77:$D$81,U$77:U$81,$D130)</f>
        <v>8.0747093096695401</v>
      </c>
      <c r="V130" s="42">
        <f>_xll.SRS1Splines.Functions25.OneWay_Spline($D$77:$D$81,V$77:V$81,$D130)</f>
        <v>163.729839758476</v>
      </c>
      <c r="W130" s="42">
        <f>_xll.SRS1Splines.Functions25.OneWay_Spline($D$77:$D$81,W$77:W$81,$D130)</f>
        <v>42.771311194928799</v>
      </c>
      <c r="X130" s="42">
        <f>_xll.SRS1Splines.Functions25.OneWay_Spline($D$77:$D$81,X$77:X$81,$D130)</f>
        <v>2.8869903861821702</v>
      </c>
      <c r="Y130" s="42">
        <f>_xll.SRS1Splines.Functions25.OneWay_Spline($D$77:$D$81,Y$77:Y$81,$D130)</f>
        <v>4.2976602161047603</v>
      </c>
      <c r="Z130" s="42">
        <f>_xll.SRS1Splines.Functions25.OneWay_Spline($D$83:$D$86,Z$83:Z$86,$D130)</f>
        <v>4.6004929213712602</v>
      </c>
      <c r="AB130" s="42">
        <f t="shared" si="21"/>
        <v>5</v>
      </c>
      <c r="AC130" s="42">
        <f>_xll.SRS1Splines.Functions25.OneWay_Spline($D$77:$D$81,AC$77:AC$81,AB130)</f>
        <v>0.69346365286549105</v>
      </c>
      <c r="AD130" s="42">
        <f>_xll.SRS1Splines.Functions25.OneWay_Spline($D$77:$D$81,AD$77:AD$81,$D130)</f>
        <v>8.0685015209517097</v>
      </c>
      <c r="AE130" s="42">
        <f>_xll.SRS1Splines.Functions25.OneWay_Spline($D$77:$D$81,AE$77:AE$81,$D130)</f>
        <v>5.7330547278171204</v>
      </c>
      <c r="AF130" s="42">
        <f>_xll.SRS1Splines.Functions25.OneWay_Spline($D$77:$D$81,AF$77:AF$81,$D130)</f>
        <v>6.3288639381299996</v>
      </c>
      <c r="AG130" s="42">
        <f>_xll.SRS1Splines.Functions25.OneWay_Spline($D$77:$D$81,AG$77:AG$81,$D130)</f>
        <v>9.7850078093528392</v>
      </c>
      <c r="AH130" s="42">
        <f>_xll.SRS1Splines.Functions25.OneWay_Spline($D$77:$D$81,AH$77:AH$81,$D130)</f>
        <v>534.37631984679501</v>
      </c>
      <c r="AI130" s="42">
        <f>_xll.SRS1Splines.Functions25.OneWay_Spline($D$77:$D$81,AI$77:AI$81,$D130)</f>
        <v>49.988419437678303</v>
      </c>
      <c r="AJ130" s="42">
        <f>_xll.SRS1Splines.Functions25.OneWay_Spline($D$77:$D$81,AJ$77:AJ$81,$D130)</f>
        <v>3.7149099040051801</v>
      </c>
      <c r="AK130" s="42">
        <f>_xll.SRS1Splines.Functions25.OneWay_Spline($D$77:$D$81,AK$77:AK$81,$D130)</f>
        <v>4.4242858536418099</v>
      </c>
      <c r="AL130" s="42">
        <f>_xll.SRS1Splines.Functions25.OneWay_Spline($D$83:$D$86,AL$83:AL$86,$D130)</f>
        <v>30.398028438836899</v>
      </c>
      <c r="AO130" s="42">
        <v>5</v>
      </c>
      <c r="AP130" s="42">
        <v>6878.5717674451726</v>
      </c>
    </row>
    <row r="131" spans="2:42">
      <c r="B131" s="42">
        <v>4.2300335991808602</v>
      </c>
      <c r="C131" s="120">
        <f t="shared" si="12"/>
        <v>1.3922197833687346</v>
      </c>
      <c r="D131" s="42">
        <f t="shared" si="19"/>
        <v>5.25</v>
      </c>
      <c r="E131" s="42">
        <f>_xll.SRS1Splines.Functions25.OneWay_Spline($D$77:$D$81,$E$77:$E$81,D131)</f>
        <v>0.48387714299761497</v>
      </c>
      <c r="F131" s="42">
        <f>_xll.SRS1Splines.Functions25.OneWay_Spline($D$77:$D$81,F$77:F$81,$D131)</f>
        <v>6.6027237760864903</v>
      </c>
      <c r="G131" s="42">
        <f>_xll.SRS1Splines.Functions25.OneWay_Spline($D$77:$D$81,G$77:G$81,$D131)</f>
        <v>3.82195649225774</v>
      </c>
      <c r="H131" s="42">
        <f>_xll.SRS1Splines.Functions25.OneWay_Spline($D$77:$D$81,H$77:H$81,$D131)</f>
        <v>3.95472029618313</v>
      </c>
      <c r="I131" s="42">
        <f>_xll.SRS1Splines.Functions25.OneWay_Spline($D$77:$D$81,I$77:I$81,$D131)</f>
        <v>8.2240381193593795</v>
      </c>
      <c r="J131" s="42">
        <f>_xll.SRS1Splines.Functions25.OneWay_Spline($D$77:$D$81,J$77:J$81,$D131)</f>
        <v>356.66609947473</v>
      </c>
      <c r="K131" s="42">
        <f>_xll.SRS1Splines.Functions25.OneWay_Spline($D$77:$D$81,K$77:K$81,$D131)</f>
        <v>46.199912466507001</v>
      </c>
      <c r="L131" s="42">
        <f>_xll.SRS1Splines.Functions25.OneWay_Spline($D$77:$D$81,L$77:L$81,$D131)</f>
        <v>3.1694855396919199</v>
      </c>
      <c r="M131" s="42">
        <f>_xll.SRS1Splines.Functions25.OneWay_Spline($D$77:$D$81,M$77:M$81,$D131)</f>
        <v>4.2399067845667799</v>
      </c>
      <c r="N131" s="42">
        <f>_xll.SRS1Splines.Functions25.OneWay_Spline(($D$83:$D$86),N$83:N$86,$D131)</f>
        <v>17.333276543502201</v>
      </c>
      <c r="P131" s="42">
        <f t="shared" si="20"/>
        <v>5.25</v>
      </c>
      <c r="Q131" s="42">
        <f>_xll.SRS1Splines.Functions25.OneWay_Spline($D$77:$D$81,Q$77:Q$81,P131)</f>
        <v>0.39850062300841699</v>
      </c>
      <c r="R131" s="42">
        <f>_xll.SRS1Splines.Functions25.OneWay_Spline($D$77:$D$81,R$77:R$81,$D131)</f>
        <v>5.2657266228622701</v>
      </c>
      <c r="S131" s="42">
        <f>_xll.SRS1Splines.Functions25.OneWay_Spline($D$77:$D$81,S$77:S$81,$D131)</f>
        <v>2.09799296552672</v>
      </c>
      <c r="T131" s="42">
        <f>_xll.SRS1Splines.Functions25.OneWay_Spline($D$77:$D$81,T$77:T$81,$D131)</f>
        <v>2.8912349066920302</v>
      </c>
      <c r="U131" s="42">
        <f>_xll.SRS1Splines.Functions25.OneWay_Spline($D$77:$D$81,U$77:U$81,$D131)</f>
        <v>7.5803005569315198</v>
      </c>
      <c r="V131" s="42">
        <f>_xll.SRS1Splines.Functions25.OneWay_Spline($D$77:$D$81,V$77:V$81,$D131)</f>
        <v>167.419298883609</v>
      </c>
      <c r="W131" s="42">
        <f>_xll.SRS1Splines.Functions25.OneWay_Spline($D$77:$D$81,W$77:W$81,$D131)</f>
        <v>42.221068000979102</v>
      </c>
      <c r="X131" s="42">
        <f>_xll.SRS1Splines.Functions25.OneWay_Spline($D$77:$D$81,X$77:X$81,$D131)</f>
        <v>2.76876096698361</v>
      </c>
      <c r="Y131" s="42">
        <f>_xll.SRS1Splines.Functions25.OneWay_Spline($D$77:$D$81,Y$77:Y$81,$D131)</f>
        <v>4.2130931502724902</v>
      </c>
      <c r="Z131" s="42">
        <f>_xll.SRS1Splines.Functions25.OneWay_Spline($D$83:$D$86,Z$83:Z$86,$D131)</f>
        <v>4.3273525582882097</v>
      </c>
      <c r="AB131" s="42">
        <f t="shared" si="21"/>
        <v>5.25</v>
      </c>
      <c r="AC131" s="42">
        <f>_xll.SRS1Splines.Functions25.OneWay_Spline($D$77:$D$81,AC$77:AC$81,AB131)</f>
        <v>0.56925366298681102</v>
      </c>
      <c r="AD131" s="42">
        <f>_xll.SRS1Splines.Functions25.OneWay_Spline($D$77:$D$81,AD$77:AD$81,$D131)</f>
        <v>7.9654249818454996</v>
      </c>
      <c r="AE131" s="42">
        <f>_xll.SRS1Splines.Functions25.OneWay_Spline($D$77:$D$81,AE$77:AE$81,$D131)</f>
        <v>5.64716755738836</v>
      </c>
      <c r="AF131" s="42">
        <f>_xll.SRS1Splines.Functions25.OneWay_Spline($D$77:$D$81,AF$77:AF$81,$D131)</f>
        <v>5.1353586857801297</v>
      </c>
      <c r="AG131" s="42">
        <f>_xll.SRS1Splines.Functions25.OneWay_Spline($D$77:$D$81,AG$77:AG$81,$D131)</f>
        <v>8.7383941046938496</v>
      </c>
      <c r="AH131" s="42">
        <f>_xll.SRS1Splines.Functions25.OneWay_Spline($D$77:$D$81,AH$77:AH$81,$D131)</f>
        <v>537.57594573662402</v>
      </c>
      <c r="AI131" s="42">
        <f>_xll.SRS1Splines.Functions25.OneWay_Spline($D$77:$D$81,AI$77:AI$81,$D131)</f>
        <v>49.827893840028203</v>
      </c>
      <c r="AJ131" s="42">
        <f>_xll.SRS1Splines.Functions25.OneWay_Spline($D$77:$D$81,AJ$77:AJ$81,$D131)</f>
        <v>3.5702101124002299</v>
      </c>
      <c r="AK131" s="42">
        <f>_xll.SRS1Splines.Functions25.OneWay_Spline($D$77:$D$81,AK$77:AK$81,$D131)</f>
        <v>4.3237990559767798</v>
      </c>
      <c r="AL131" s="42">
        <f>_xll.SRS1Splines.Functions25.OneWay_Spline($D$83:$D$86,AL$83:AL$86,$D131)</f>
        <v>30.579511521236501</v>
      </c>
      <c r="AO131" s="42">
        <v>5.25</v>
      </c>
      <c r="AP131" s="42">
        <v>6878.571767433672</v>
      </c>
    </row>
    <row r="132" spans="2:42">
      <c r="B132" s="42">
        <v>4.1570021443518987</v>
      </c>
      <c r="C132" s="120">
        <f t="shared" si="12"/>
        <v>1.3681831335792933</v>
      </c>
      <c r="D132" s="42">
        <f t="shared" si="19"/>
        <v>5.5</v>
      </c>
      <c r="E132" s="42">
        <f>_xll.SRS1Splines.Functions25.OneWay_Spline($D$77:$D$81,$E$77:$E$81,D132)</f>
        <v>0.41427416205532802</v>
      </c>
      <c r="F132" s="42">
        <f>_xll.SRS1Splines.Functions25.OneWay_Spline($D$77:$D$81,F$77:F$81,$D132)</f>
        <v>6.5190537452793302</v>
      </c>
      <c r="G132" s="42">
        <f>_xll.SRS1Splines.Functions25.OneWay_Spline($D$77:$D$81,G$77:G$81,$D132)</f>
        <v>3.7679484080210099</v>
      </c>
      <c r="H132" s="42">
        <f>_xll.SRS1Splines.Functions25.OneWay_Spline($D$77:$D$81,H$77:H$81,$D132)</f>
        <v>3.4899487135504899</v>
      </c>
      <c r="I132" s="42">
        <f>_xll.SRS1Splines.Functions25.OneWay_Spline($D$77:$D$81,I$77:I$81,$D132)</f>
        <v>7.5789021214057302</v>
      </c>
      <c r="J132" s="42">
        <f>_xll.SRS1Splines.Functions25.OneWay_Spline($D$77:$D$81,J$77:J$81,$D132)</f>
        <v>358.18388437694</v>
      </c>
      <c r="K132" s="42">
        <f>_xll.SRS1Splines.Functions25.OneWay_Spline($D$77:$D$81,K$77:K$81,$D132)</f>
        <v>45.841377301021197</v>
      </c>
      <c r="L132" s="42">
        <f>_xll.SRS1Splines.Functions25.OneWay_Spline($D$77:$D$81,L$77:L$81,$D132)</f>
        <v>3.0666795856249198</v>
      </c>
      <c r="M132" s="42">
        <f>_xll.SRS1Splines.Functions25.OneWay_Spline($D$77:$D$81,M$77:M$81,$D132)</f>
        <v>4.1737563944604599</v>
      </c>
      <c r="N132" s="42">
        <f>_xll.SRS1Splines.Functions25.OneWay_Spline(($D$83:$D$86),N$83:N$86,$D132)</f>
        <v>17.359790997750199</v>
      </c>
      <c r="P132" s="42">
        <f t="shared" si="20"/>
        <v>5.5</v>
      </c>
      <c r="Q132" s="42">
        <f>_xll.SRS1Splines.Functions25.OneWay_Spline($D$77:$D$81,Q$77:Q$81,P132)</f>
        <v>0.354439351030303</v>
      </c>
      <c r="R132" s="42">
        <f>_xll.SRS1Splines.Functions25.OneWay_Spline($D$77:$D$81,R$77:R$81,$D132)</f>
        <v>5.2069265026846203</v>
      </c>
      <c r="S132" s="42">
        <f>_xll.SRS1Splines.Functions25.OneWay_Spline($D$77:$D$81,S$77:S$81,$D132)</f>
        <v>2.0382288264098301</v>
      </c>
      <c r="T132" s="42">
        <f>_xll.SRS1Splines.Functions25.OneWay_Spline($D$77:$D$81,T$77:T$81,$D132)</f>
        <v>2.8034220970263002</v>
      </c>
      <c r="U132" s="42">
        <f>_xll.SRS1Splines.Functions25.OneWay_Spline($D$77:$D$81,U$77:U$81,$D132)</f>
        <v>7.1547883175011</v>
      </c>
      <c r="V132" s="42">
        <f>_xll.SRS1Splines.Functions25.OneWay_Spline($D$77:$D$81,V$77:V$81,$D132)</f>
        <v>170.91069398666301</v>
      </c>
      <c r="W132" s="42">
        <f>_xll.SRS1Splines.Functions25.OneWay_Spline($D$77:$D$81,W$77:W$81,$D132)</f>
        <v>41.804409859895699</v>
      </c>
      <c r="X132" s="42">
        <f>_xll.SRS1Splines.Functions25.OneWay_Spline($D$77:$D$81,X$77:X$81,$D132)</f>
        <v>2.6791484472587999</v>
      </c>
      <c r="Y132" s="42">
        <f>_xll.SRS1Splines.Functions25.OneWay_Spline($D$77:$D$81,Y$77:Y$81,$D132)</f>
        <v>4.14246574175547</v>
      </c>
      <c r="Z132" s="42">
        <f>_xll.SRS1Splines.Functions25.OneWay_Spline($D$83:$D$86,Z$83:Z$86,$D132)</f>
        <v>4.1224972859759204</v>
      </c>
      <c r="AB132" s="42">
        <f t="shared" si="21"/>
        <v>5.5</v>
      </c>
      <c r="AC132" s="42">
        <f>_xll.SRS1Splines.Functions25.OneWay_Spline($D$77:$D$81,AC$77:AC$81,AB132)</f>
        <v>0.47410897308035199</v>
      </c>
      <c r="AD132" s="42">
        <f>_xll.SRS1Splines.Functions25.OneWay_Spline($D$77:$D$81,AD$77:AD$81,$D132)</f>
        <v>7.8432770125962898</v>
      </c>
      <c r="AE132" s="42">
        <f>_xll.SRS1Splines.Functions25.OneWay_Spline($D$77:$D$81,AE$77:AE$81,$D132)</f>
        <v>5.5733408903045598</v>
      </c>
      <c r="AF132" s="42">
        <f>_xll.SRS1Splines.Functions25.OneWay_Spline($D$77:$D$81,AF$77:AF$81,$D132)</f>
        <v>4.2316061536539404</v>
      </c>
      <c r="AG132" s="42">
        <f>_xll.SRS1Splines.Functions25.OneWay_Spline($D$77:$D$81,AG$77:AG$81,$D132)</f>
        <v>7.9458715884491804</v>
      </c>
      <c r="AH132" s="42">
        <f>_xll.SRS1Splines.Functions25.OneWay_Spline($D$77:$D$81,AH$77:AH$81,$D132)</f>
        <v>539.86139280078703</v>
      </c>
      <c r="AI132" s="42">
        <f>_xll.SRS1Splines.Functions25.OneWay_Spline($D$77:$D$81,AI$77:AI$81,$D132)</f>
        <v>49.713232698849602</v>
      </c>
      <c r="AJ132" s="42">
        <f>_xll.SRS1Splines.Functions25.OneWay_Spline($D$77:$D$81,AJ$77:AJ$81,$D132)</f>
        <v>3.45421072399105</v>
      </c>
      <c r="AK132" s="42">
        <f>_xll.SRS1Splines.Functions25.OneWay_Spline($D$77:$D$81,AK$77:AK$81,$D132)</f>
        <v>4.2477078970512299</v>
      </c>
      <c r="AL132" s="42">
        <f>_xll.SRS1Splines.Functions25.OneWay_Spline($D$83:$D$86,AL$83:AL$86,$D132)</f>
        <v>30.709142294378999</v>
      </c>
      <c r="AO132" s="42">
        <v>5.5</v>
      </c>
      <c r="AP132" s="42">
        <v>6878.5717674304187</v>
      </c>
    </row>
    <row r="133" spans="2:42">
      <c r="B133" s="42">
        <v>4.0852315758698081</v>
      </c>
      <c r="C133" s="120">
        <f t="shared" si="12"/>
        <v>1.3445614759821205</v>
      </c>
      <c r="D133" s="42">
        <f t="shared" si="19"/>
        <v>5.75</v>
      </c>
      <c r="E133" s="42">
        <f>_xll.SRS1Splines.Functions25.OneWay_Spline($D$77:$D$81,$E$77:$E$81,D133)</f>
        <v>0.36308661864332997</v>
      </c>
      <c r="F133" s="42">
        <f>_xll.SRS1Splines.Functions25.OneWay_Spline($D$77:$D$81,F$77:F$81,$D133)</f>
        <v>6.4204537461497004</v>
      </c>
      <c r="G133" s="42">
        <f>_xll.SRS1Splines.Functions25.OneWay_Spline($D$77:$D$81,G$77:G$81,$D133)</f>
        <v>3.7355435574789699</v>
      </c>
      <c r="H133" s="42">
        <f>_xll.SRS1Splines.Functions25.OneWay_Spline($D$77:$D$81,H$77:H$81,$D133)</f>
        <v>3.1975927934733201</v>
      </c>
      <c r="I133" s="42">
        <f>_xll.SRS1Splines.Functions25.OneWay_Spline($D$77:$D$81,I$77:I$81,$D133)</f>
        <v>7.1313714553404202</v>
      </c>
      <c r="J133" s="42">
        <f>_xll.SRS1Splines.Functions25.OneWay_Spline($D$77:$D$81,J$77:J$81,$D133)</f>
        <v>359.09455531826598</v>
      </c>
      <c r="K133" s="42">
        <f>_xll.SRS1Splines.Functions25.OneWay_Spline($D$77:$D$81,K$77:K$81,$D133)</f>
        <v>45.614213799224899</v>
      </c>
      <c r="L133" s="42">
        <f>_xll.SRS1Splines.Functions25.OneWay_Spline($D$77:$D$81,L$77:L$81,$D133)</f>
        <v>2.9967193430711601</v>
      </c>
      <c r="M133" s="42">
        <f>_xll.SRS1Splines.Functions25.OneWay_Spline($D$77:$D$81,M$77:M$81,$D133)</f>
        <v>4.1318443152327902</v>
      </c>
      <c r="N133" s="42">
        <f>_xll.SRS1Splines.Functions25.OneWay_Spline(($D$83:$D$86),N$83:N$86,$D133)</f>
        <v>17.3756996702989</v>
      </c>
      <c r="P133" s="42">
        <f t="shared" si="20"/>
        <v>5.75</v>
      </c>
      <c r="Q133" s="42">
        <f>_xll.SRS1Splines.Functions25.OneWay_Spline($D$77:$D$81,Q$77:Q$81,P133)</f>
        <v>0.31850431895299403</v>
      </c>
      <c r="R133" s="42">
        <f>_xll.SRS1Splines.Functions25.OneWay_Spline($D$77:$D$81,R$77:R$81,$D133)</f>
        <v>5.14476637563968</v>
      </c>
      <c r="S133" s="42">
        <f>_xll.SRS1Splines.Functions25.OneWay_Spline($D$77:$D$81,S$77:S$81,$D133)</f>
        <v>2.00237034293969</v>
      </c>
      <c r="T133" s="42">
        <f>_xll.SRS1Splines.Functions25.OneWay_Spline($D$77:$D$81,T$77:T$81,$D133)</f>
        <v>2.7507344112268601</v>
      </c>
      <c r="U133" s="42">
        <f>_xll.SRS1Splines.Functions25.OneWay_Spline($D$77:$D$81,U$77:U$81,$D133)</f>
        <v>6.8068858663190897</v>
      </c>
      <c r="V133" s="42">
        <f>_xll.SRS1Splines.Functions25.OneWay_Spline($D$77:$D$81,V$77:V$81,$D133)</f>
        <v>174.15582057232899</v>
      </c>
      <c r="W133" s="42">
        <f>_xll.SRS1Splines.Functions25.OneWay_Spline($D$77:$D$81,W$77:W$81,$D133)</f>
        <v>41.540420350659602</v>
      </c>
      <c r="X133" s="42">
        <f>_xll.SRS1Splines.Functions25.OneWay_Spline($D$77:$D$81,X$77:X$81,$D133)</f>
        <v>2.62224341541779</v>
      </c>
      <c r="Y133" s="42">
        <f>_xll.SRS1Splines.Functions25.OneWay_Spline($D$77:$D$81,Y$77:Y$81,$D133)</f>
        <v>4.0879574691555698</v>
      </c>
      <c r="Z133" s="42">
        <f>_xll.SRS1Splines.Functions25.OneWay_Spline($D$83:$D$86,Z$83:Z$86,$D133)</f>
        <v>3.9938061533694902</v>
      </c>
      <c r="AB133" s="42">
        <f t="shared" si="21"/>
        <v>5.75</v>
      </c>
      <c r="AC133" s="42">
        <f>_xll.SRS1Splines.Functions25.OneWay_Spline($D$77:$D$81,AC$77:AC$81,AB133)</f>
        <v>0.40766891833366498</v>
      </c>
      <c r="AD133" s="42">
        <f>_xll.SRS1Splines.Functions25.OneWay_Spline($D$77:$D$81,AD$77:AD$81,$D133)</f>
        <v>7.6993331231836599</v>
      </c>
      <c r="AE133" s="42">
        <f>_xll.SRS1Splines.Functions25.OneWay_Spline($D$77:$D$81,AE$77:AE$81,$D133)</f>
        <v>5.5108740515594903</v>
      </c>
      <c r="AF133" s="42">
        <f>_xll.SRS1Splines.Functions25.OneWay_Spline($D$77:$D$81,AF$77:AF$81,$D133)</f>
        <v>3.65899958749764</v>
      </c>
      <c r="AG133" s="42">
        <f>_xll.SRS1Splines.Functions25.OneWay_Spline($D$77:$D$81,AG$77:AG$81,$D133)</f>
        <v>7.4437390018208696</v>
      </c>
      <c r="AH133" s="42">
        <f>_xll.SRS1Splines.Functions25.OneWay_Spline($D$77:$D$81,AH$77:AH$81,$D133)</f>
        <v>541.23266103928495</v>
      </c>
      <c r="AI133" s="42">
        <f>_xll.SRS1Splines.Functions25.OneWay_Spline($D$77:$D$81,AI$77:AI$81,$D133)</f>
        <v>49.6444360141424</v>
      </c>
      <c r="AJ133" s="42">
        <f>_xll.SRS1Splines.Functions25.OneWay_Spline($D$77:$D$81,AJ$77:AJ$81,$D133)</f>
        <v>3.3711952707245398</v>
      </c>
      <c r="AK133" s="42">
        <f>_xll.SRS1Splines.Functions25.OneWay_Spline($D$77:$D$81,AK$77:AK$81,$D133)</f>
        <v>4.1994974681136599</v>
      </c>
      <c r="AL133" s="42">
        <f>_xll.SRS1Splines.Functions25.OneWay_Spline($D$83:$D$86,AL$83:AL$86,$D133)</f>
        <v>30.7869207582645</v>
      </c>
      <c r="AO133" s="42">
        <v>5.75</v>
      </c>
      <c r="AP133" s="42">
        <v>6878.5717674294974</v>
      </c>
    </row>
    <row r="134" spans="2:42">
      <c r="B134" s="42">
        <v>4.0147001252548176</v>
      </c>
      <c r="C134" s="120">
        <f t="shared" si="12"/>
        <v>1.3213476459749782</v>
      </c>
      <c r="D134" s="42">
        <f t="shared" si="19"/>
        <v>6</v>
      </c>
      <c r="E134" s="42">
        <f>_xll.SRS1Splines.Functions25.OneWay_Spline($D$77:$D$81,$E$77:$E$81,D134)</f>
        <v>0.32995105177781497</v>
      </c>
      <c r="F134" s="42">
        <f>_xll.SRS1Splines.Functions25.OneWay_Spline($D$77:$D$81,F$77:F$81,$D134)</f>
        <v>6.3050575326573002</v>
      </c>
      <c r="G134" s="42">
        <f>_xll.SRS1Splines.Functions25.OneWay_Spline($D$77:$D$81,G$77:G$81,$D134)</f>
        <v>3.72474194063162</v>
      </c>
      <c r="H134" s="42">
        <f>_xll.SRS1Splines.Functions25.OneWay_Spline($D$77:$D$81,H$77:H$81,$D134)</f>
        <v>3.0960520411756001</v>
      </c>
      <c r="I134" s="42">
        <f>_xll.SRS1Splines.Functions25.OneWay_Spline($D$77:$D$81,I$77:I$81,$D134)</f>
        <v>6.9068007821686299</v>
      </c>
      <c r="J134" s="42">
        <f>_xll.SRS1Splines.Functions25.OneWay_Spline($D$77:$D$81,J$77:J$81,$D134)</f>
        <v>359.39811229870799</v>
      </c>
      <c r="K134" s="42">
        <f>_xll.SRS1Splines.Functions25.OneWay_Spline($D$77:$D$81,K$77:K$81,$D134)</f>
        <v>45.534843419079301</v>
      </c>
      <c r="L134" s="42">
        <f>_xll.SRS1Splines.Functions25.OneWay_Spline($D$77:$D$81,L$77:L$81,$D134)</f>
        <v>2.9637918722091099</v>
      </c>
      <c r="M134" s="42">
        <f>_xll.SRS1Splines.Functions25.OneWay_Spline($D$77:$D$81,M$77:M$81,$D134)</f>
        <v>4.1172003357435996</v>
      </c>
      <c r="N134" s="42">
        <f>_xll.SRS1Splines.Functions25.OneWay_Spline(($D$83:$D$86),N$83:N$86,$D134)</f>
        <v>17.381002561148499</v>
      </c>
      <c r="P134" s="42">
        <f t="shared" si="20"/>
        <v>6</v>
      </c>
      <c r="Q134" s="42">
        <f>_xll.SRS1Splines.Functions25.OneWay_Spline($D$77:$D$81,Q$77:Q$81,P134)</f>
        <v>0.29032926962133099</v>
      </c>
      <c r="R134" s="42">
        <f>_xll.SRS1Splines.Functions25.OneWay_Spline($D$77:$D$81,R$77:R$81,$D134)</f>
        <v>5.0792462417274402</v>
      </c>
      <c r="S134" s="42">
        <f>_xll.SRS1Splines.Functions25.OneWay_Spline($D$77:$D$81,S$77:S$81,$D134)</f>
        <v>1.9904175151163199</v>
      </c>
      <c r="T134" s="42">
        <f>_xll.SRS1Splines.Functions25.OneWay_Spline($D$77:$D$81,T$77:T$81,$D134)</f>
        <v>2.7331718492937198</v>
      </c>
      <c r="U134" s="42">
        <f>_xll.SRS1Splines.Functions25.OneWay_Spline($D$77:$D$81,U$77:U$81,$D134)</f>
        <v>6.5453064783262702</v>
      </c>
      <c r="V134" s="42">
        <f>_xll.SRS1Splines.Functions25.OneWay_Spline($D$77:$D$81,V$77:V$81,$D134)</f>
        <v>177.10647414529899</v>
      </c>
      <c r="W134" s="42">
        <f>_xll.SRS1Splines.Functions25.OneWay_Spline($D$77:$D$81,W$77:W$81,$D134)</f>
        <v>41.448183052251899</v>
      </c>
      <c r="X134" s="42">
        <f>_xll.SRS1Splines.Functions25.OneWay_Spline($D$77:$D$81,X$77:X$81,$D134)</f>
        <v>2.60213645987062</v>
      </c>
      <c r="Y134" s="42">
        <f>_xll.SRS1Splines.Functions25.OneWay_Spline($D$77:$D$81,Y$77:Y$81,$D134)</f>
        <v>4.0517478110746099</v>
      </c>
      <c r="Z134" s="42">
        <f>_xll.SRS1Splines.Functions25.OneWay_Spline($D$83:$D$86,Z$83:Z$86,$D134)</f>
        <v>3.9491582094039801</v>
      </c>
      <c r="AB134" s="42">
        <f t="shared" si="21"/>
        <v>6</v>
      </c>
      <c r="AC134" s="42">
        <f>_xll.SRS1Splines.Functions25.OneWay_Spline($D$77:$D$81,AC$77:AC$81,AB134)</f>
        <v>0.36957283393430002</v>
      </c>
      <c r="AD134" s="42">
        <f>_xll.SRS1Splines.Functions25.OneWay_Spline($D$77:$D$81,AD$77:AD$81,$D134)</f>
        <v>7.5308688235871601</v>
      </c>
      <c r="AE134" s="42">
        <f>_xll.SRS1Splines.Functions25.OneWay_Spline($D$77:$D$81,AE$77:AE$81,$D134)</f>
        <v>5.4590663661469403</v>
      </c>
      <c r="AF134" s="42">
        <f>_xll.SRS1Splines.Functions25.OneWay_Spline($D$77:$D$81,AF$77:AF$81,$D134)</f>
        <v>3.4589322330574799</v>
      </c>
      <c r="AG134" s="42">
        <f>_xll.SRS1Splines.Functions25.OneWay_Spline($D$77:$D$81,AG$77:AG$81,$D134)</f>
        <v>7.2682950860109896</v>
      </c>
      <c r="AH134" s="42">
        <f>_xll.SRS1Splines.Functions25.OneWay_Spline($D$77:$D$81,AH$77:AH$81,$D134)</f>
        <v>541.68975045211801</v>
      </c>
      <c r="AI134" s="42">
        <f>_xll.SRS1Splines.Functions25.OneWay_Spline($D$77:$D$81,AI$77:AI$81,$D134)</f>
        <v>49.621503785906597</v>
      </c>
      <c r="AJ134" s="42">
        <f>_xll.SRS1Splines.Functions25.OneWay_Spline($D$77:$D$81,AJ$77:AJ$81,$D134)</f>
        <v>3.32544728454759</v>
      </c>
      <c r="AK134" s="42">
        <f>_xll.SRS1Splines.Functions25.OneWay_Spline($D$77:$D$81,AK$77:AK$81,$D134)</f>
        <v>4.1826528604125901</v>
      </c>
      <c r="AL134" s="42">
        <f>_xll.SRS1Splines.Functions25.OneWay_Spline($D$83:$D$86,AL$83:AL$86,$D134)</f>
        <v>30.812846912893001</v>
      </c>
      <c r="AO134" s="42">
        <v>6</v>
      </c>
      <c r="AP134" s="42">
        <v>6878.57176742924</v>
      </c>
    </row>
    <row r="135" spans="2:42">
      <c r="B135" s="42">
        <v>3.9453863986922619</v>
      </c>
      <c r="C135" s="120">
        <f t="shared" si="12"/>
        <v>1.298534602268165</v>
      </c>
      <c r="D135" s="42">
        <f t="shared" si="19"/>
        <v>6.25</v>
      </c>
      <c r="E135" s="42">
        <f>_xll.SRS1Splines.Functions25.OneWay_Spline($D$77:$D$81,$E$77:$E$81,D135)</f>
        <v>0.30647752990720001</v>
      </c>
      <c r="F135" s="42">
        <f>_xll.SRS1Splines.Functions25.OneWay_Spline($D$77:$D$81,F$77:F$81,$D135)</f>
        <v>6.1755108355211101</v>
      </c>
      <c r="G135" s="42">
        <f>_xll.SRS1Splines.Functions25.OneWay_Spline($D$77:$D$81,G$77:G$81,$D135)</f>
        <v>3.72653173686657</v>
      </c>
      <c r="H135" s="42">
        <f>_xll.SRS1Splines.Functions25.OneWay_Spline($D$77:$D$81,H$77:H$81,$D135)</f>
        <v>3.1035816125901099</v>
      </c>
      <c r="I135" s="42">
        <f>_xll.SRS1Splines.Functions25.OneWay_Spline($D$77:$D$81,I$77:I$81,$D135)</f>
        <v>6.8054316317074699</v>
      </c>
      <c r="J135" s="42">
        <f>_xll.SRS1Splines.Functions25.OneWay_Spline($D$77:$D$81,J$77:J$81,$D135)</f>
        <v>359.36640690238198</v>
      </c>
      <c r="K135" s="42">
        <f>_xll.SRS1Splines.Functions25.OneWay_Spline($D$77:$D$81,K$77:K$81,$D135)</f>
        <v>45.555991983814003</v>
      </c>
      <c r="L135" s="42">
        <f>_xll.SRS1Splines.Functions25.OneWay_Spline($D$77:$D$81,L$77:L$81,$D135)</f>
        <v>2.9511832051156199</v>
      </c>
      <c r="M135" s="42">
        <f>_xll.SRS1Splines.Functions25.OneWay_Spline($D$77:$D$81,M$77:M$81,$D135)</f>
        <v>4.1173055676035704</v>
      </c>
      <c r="N135" s="42">
        <f>_xll.SRS1Splines.Functions25.OneWay_Spline(($D$83:$D$86),N$83:N$86,$D135)</f>
        <v>17.362710108307201</v>
      </c>
      <c r="P135" s="42">
        <f t="shared" si="20"/>
        <v>6.25</v>
      </c>
      <c r="Q135" s="42">
        <f>_xll.SRS1Splines.Functions25.OneWay_Spline($D$77:$D$81,Q$77:Q$81,P135)</f>
        <v>0.266675161684018</v>
      </c>
      <c r="R135" s="42">
        <f>_xll.SRS1Splines.Functions25.OneWay_Spline($D$77:$D$81,R$77:R$81,$D135)</f>
        <v>5.0063929458200898</v>
      </c>
      <c r="S135" s="42">
        <f>_xll.SRS1Splines.Functions25.OneWay_Spline($D$77:$D$81,S$77:S$81,$D135)</f>
        <v>1.99545684718251</v>
      </c>
      <c r="T135" s="42">
        <f>_xll.SRS1Splines.Functions25.OneWay_Spline($D$77:$D$81,T$77:T$81,$D135)</f>
        <v>2.73539136144983</v>
      </c>
      <c r="U135" s="42">
        <f>_xll.SRS1Splines.Functions25.OneWay_Spline($D$77:$D$81,U$77:U$81,$D135)</f>
        <v>6.3365278416401098</v>
      </c>
      <c r="V135" s="42">
        <f>_xll.SRS1Splines.Functions25.OneWay_Spline($D$77:$D$81,V$77:V$81,$D135)</f>
        <v>179.88316594384301</v>
      </c>
      <c r="W135" s="42">
        <f>_xll.SRS1Splines.Functions25.OneWay_Spline($D$77:$D$81,W$77:W$81,$D135)</f>
        <v>41.469967710773403</v>
      </c>
      <c r="X135" s="42">
        <f>_xll.SRS1Splines.Functions25.OneWay_Spline($D$77:$D$81,X$77:X$81,$D135)</f>
        <v>2.6018028340631898</v>
      </c>
      <c r="Y135" s="42">
        <f>_xll.SRS1Splines.Functions25.OneWay_Spline($D$77:$D$81,Y$77:Y$81,$D135)</f>
        <v>4.0262368861814899</v>
      </c>
      <c r="Z135" s="42">
        <f>_xll.SRS1Splines.Functions25.OneWay_Spline($D$83:$D$86,Z$83:Z$86,$D135)</f>
        <v>3.97150463203976</v>
      </c>
      <c r="AB135" s="42">
        <f t="shared" si="21"/>
        <v>6.25</v>
      </c>
      <c r="AC135" s="42">
        <f>_xll.SRS1Splines.Functions25.OneWay_Spline($D$77:$D$81,AC$77:AC$81,AB135)</f>
        <v>0.34627989813038201</v>
      </c>
      <c r="AD135" s="42">
        <f>_xll.SRS1Splines.Functions25.OneWay_Spline($D$77:$D$81,AD$77:AD$81,$D135)</f>
        <v>7.3446287252221403</v>
      </c>
      <c r="AE135" s="42">
        <f>_xll.SRS1Splines.Functions25.OneWay_Spline($D$77:$D$81,AE$77:AE$81,$D135)</f>
        <v>5.4138144386615297</v>
      </c>
      <c r="AF135" s="42">
        <f>_xll.SRS1Splines.Functions25.OneWay_Spline($D$77:$D$81,AF$77:AF$81,$D135)</f>
        <v>3.47177186373038</v>
      </c>
      <c r="AG135" s="42">
        <f>_xll.SRS1Splines.Functions25.OneWay_Spline($D$77:$D$81,AG$77:AG$81,$D135)</f>
        <v>7.2684899355517603</v>
      </c>
      <c r="AH135" s="42">
        <f>_xll.SRS1Splines.Functions25.OneWay_Spline($D$77:$D$81,AH$77:AH$81,$D135)</f>
        <v>541.46278745609504</v>
      </c>
      <c r="AI135" s="42">
        <f>_xll.SRS1Splines.Functions25.OneWay_Spline($D$77:$D$81,AI$77:AI$81,$D135)</f>
        <v>49.642016256854603</v>
      </c>
      <c r="AJ135" s="42">
        <f>_xll.SRS1Splines.Functions25.OneWay_Spline($D$77:$D$81,AJ$77:AJ$81,$D135)</f>
        <v>3.3005635761680399</v>
      </c>
      <c r="AK135" s="42">
        <f>_xll.SRS1Splines.Functions25.OneWay_Spline($D$77:$D$81,AK$77:AK$81,$D135)</f>
        <v>4.1836862571935898</v>
      </c>
      <c r="AL135" s="42">
        <f>_xll.SRS1Splines.Functions25.OneWay_Spline($D$83:$D$86,AL$83:AL$86,$D135)</f>
        <v>30.753915584574699</v>
      </c>
      <c r="AO135" s="42">
        <v>6.25</v>
      </c>
      <c r="AP135" s="42">
        <v>6878.5717674291654</v>
      </c>
    </row>
    <row r="136" spans="2:42">
      <c r="B136" s="42">
        <v>3.8772693725024547</v>
      </c>
      <c r="C136" s="120">
        <f t="shared" si="12"/>
        <v>1.2761154253935274</v>
      </c>
      <c r="D136" s="42">
        <f t="shared" si="19"/>
        <v>6.5</v>
      </c>
      <c r="E136" s="42">
        <f>_xll.SRS1Splines.Functions25.OneWay_Spline($D$77:$D$81,$E$77:$E$81,D136)</f>
        <v>0.284518428802431</v>
      </c>
      <c r="F136" s="42">
        <f>_xll.SRS1Splines.Functions25.OneWay_Spline($D$77:$D$81,F$77:F$81,$D136)</f>
        <v>6.0358880138140902</v>
      </c>
      <c r="G136" s="42">
        <f>_xll.SRS1Splines.Functions25.OneWay_Spline($D$77:$D$81,G$77:G$81,$D136)</f>
        <v>3.7319011255714001</v>
      </c>
      <c r="H136" s="42">
        <f>_xll.SRS1Splines.Functions25.OneWay_Spline($D$77:$D$81,H$77:H$81,$D136)</f>
        <v>3.1261703268336301</v>
      </c>
      <c r="I136" s="42">
        <f>_xll.SRS1Splines.Functions25.OneWay_Spline($D$77:$D$81,I$77:I$81,$D136)</f>
        <v>6.7106024264373598</v>
      </c>
      <c r="J136" s="42">
        <f>_xll.SRS1Splines.Functions25.OneWay_Spline($D$77:$D$81,J$77:J$81,$D136)</f>
        <v>359.27129071340198</v>
      </c>
      <c r="K136" s="42">
        <f>_xll.SRS1Splines.Functions25.OneWay_Spline($D$77:$D$81,K$77:K$81,$D136)</f>
        <v>45.619437678018201</v>
      </c>
      <c r="L136" s="42">
        <f>_xll.SRS1Splines.Functions25.OneWay_Spline($D$77:$D$81,L$77:L$81,$D136)</f>
        <v>2.9393880004152599</v>
      </c>
      <c r="M136" s="42">
        <f>_xll.SRS1Splines.Functions25.OneWay_Spline($D$77:$D$81,M$77:M$81,$D136)</f>
        <v>4.1176212631834597</v>
      </c>
      <c r="N136" s="42">
        <f>_xll.SRS1Splines.Functions25.OneWay_Spline(($D$83:$D$86),N$83:N$86,$D136)</f>
        <v>17.309070693063799</v>
      </c>
      <c r="P136" s="42">
        <f t="shared" si="20"/>
        <v>6.5</v>
      </c>
      <c r="Q136" s="42">
        <f>_xll.SRS1Splines.Functions25.OneWay_Spline($D$77:$D$81,Q$77:Q$81,P136)</f>
        <v>0.24454712522653299</v>
      </c>
      <c r="R136" s="42">
        <f>_xll.SRS1Splines.Functions25.OneWay_Spline($D$77:$D$81,R$77:R$81,$D136)</f>
        <v>4.9225961780069403</v>
      </c>
      <c r="S136" s="42">
        <f>_xll.SRS1Splines.Functions25.OneWay_Spline($D$77:$D$81,S$77:S$81,$D136)</f>
        <v>2.0105748433810802</v>
      </c>
      <c r="T136" s="42">
        <f>_xll.SRS1Splines.Functions25.OneWay_Spline($D$77:$D$81,T$77:T$81,$D136)</f>
        <v>2.7420498979181702</v>
      </c>
      <c r="U136" s="42">
        <f>_xll.SRS1Splines.Functions25.OneWay_Spline($D$77:$D$81,U$77:U$81,$D136)</f>
        <v>6.14121879441758</v>
      </c>
      <c r="V136" s="42">
        <f>_xll.SRS1Splines.Functions25.OneWay_Spline($D$77:$D$81,V$77:V$81,$D136)</f>
        <v>182.638543536436</v>
      </c>
      <c r="W136" s="42">
        <f>_xll.SRS1Splines.Functions25.OneWay_Spline($D$77:$D$81,W$77:W$81,$D136)</f>
        <v>41.535321686337902</v>
      </c>
      <c r="X136" s="42">
        <f>_xll.SRS1Splines.Functions25.OneWay_Spline($D$77:$D$81,X$77:X$81,$D136)</f>
        <v>2.6014907325014098</v>
      </c>
      <c r="Y136" s="42">
        <f>_xll.SRS1Splines.Functions25.OneWay_Spline($D$77:$D$81,Y$77:Y$81,$D136)</f>
        <v>4.00237182741051</v>
      </c>
      <c r="Z136" s="42">
        <f>_xll.SRS1Splines.Functions25.OneWay_Spline($D$83:$D$86,Z$83:Z$86,$D136)</f>
        <v>4.0378742968436896</v>
      </c>
      <c r="AB136" s="42">
        <f t="shared" si="21"/>
        <v>6.5</v>
      </c>
      <c r="AC136" s="42">
        <f>_xll.SRS1Splines.Functions25.OneWay_Spline($D$77:$D$81,AC$77:AC$81,AB136)</f>
        <v>0.32448973237833001</v>
      </c>
      <c r="AD136" s="42">
        <f>_xll.SRS1Splines.Functions25.OneWay_Spline($D$77:$D$81,AD$77:AD$81,$D136)</f>
        <v>7.1491798496212402</v>
      </c>
      <c r="AE136" s="42">
        <f>_xll.SRS1Splines.Functions25.OneWay_Spline($D$77:$D$81,AE$77:AE$81,$D136)</f>
        <v>5.3714819903687303</v>
      </c>
      <c r="AF136" s="42">
        <f>_xll.SRS1Splines.Functions25.OneWay_Spline($D$77:$D$81,AF$77:AF$81,$D136)</f>
        <v>3.5102907557490801</v>
      </c>
      <c r="AG136" s="42">
        <f>_xll.SRS1Splines.Functions25.OneWay_Spline($D$77:$D$81,AG$77:AG$81,$D136)</f>
        <v>7.2690744841740598</v>
      </c>
      <c r="AH136" s="42">
        <f>_xll.SRS1Splines.Functions25.OneWay_Spline($D$77:$D$81,AH$77:AH$81,$D136)</f>
        <v>540.78189846802695</v>
      </c>
      <c r="AI136" s="42">
        <f>_xll.SRS1Splines.Functions25.OneWay_Spline($D$77:$D$81,AI$77:AI$81,$D136)</f>
        <v>49.703553669698501</v>
      </c>
      <c r="AJ136" s="42">
        <f>_xll.SRS1Splines.Functions25.OneWay_Spline($D$77:$D$81,AJ$77:AJ$81,$D136)</f>
        <v>3.2772852683290998</v>
      </c>
      <c r="AK136" s="42">
        <f>_xll.SRS1Splines.Functions25.OneWay_Spline($D$77:$D$81,AK$77:AK$81,$D136)</f>
        <v>4.1867864475365799</v>
      </c>
      <c r="AL136" s="42">
        <f>_xll.SRS1Splines.Functions25.OneWay_Spline($D$83:$D$86,AL$83:AL$86,$D136)</f>
        <v>30.580267089284</v>
      </c>
      <c r="AO136" s="42">
        <v>6.5</v>
      </c>
      <c r="AP136" s="42">
        <v>6878.5717674291445</v>
      </c>
    </row>
    <row r="137" spans="2:42">
      <c r="B137" s="42">
        <v>3.8103283860746195</v>
      </c>
      <c r="C137" s="120">
        <f t="shared" si="12"/>
        <v>1.2540833153788227</v>
      </c>
      <c r="D137" s="42">
        <f t="shared" si="19"/>
        <v>6.75</v>
      </c>
      <c r="E137" s="42">
        <f>_xll.SRS1Splines.Functions25.OneWay_Spline($D$77:$D$81,$E$77:$E$81,D137)</f>
        <v>0.26407374846350901</v>
      </c>
      <c r="F137" s="42">
        <f>_xll.SRS1Splines.Functions25.OneWay_Spline($D$77:$D$81,F$77:F$81,$D137)</f>
        <v>5.88646576402689</v>
      </c>
      <c r="G137" s="42">
        <f>_xll.SRS1Splines.Functions25.OneWay_Spline($D$77:$D$81,G$77:G$81,$D137)</f>
        <v>3.74085010674612</v>
      </c>
      <c r="H137" s="42">
        <f>_xll.SRS1Splines.Functions25.OneWay_Spline($D$77:$D$81,H$77:H$81,$D137)</f>
        <v>3.1638181839061601</v>
      </c>
      <c r="I137" s="42">
        <f>_xll.SRS1Splines.Functions25.OneWay_Spline($D$77:$D$81,I$77:I$81,$D137)</f>
        <v>6.6223131663582899</v>
      </c>
      <c r="J137" s="42">
        <f>_xll.SRS1Splines.Functions25.OneWay_Spline($D$77:$D$81,J$77:J$81,$D137)</f>
        <v>359.11276373176997</v>
      </c>
      <c r="K137" s="42">
        <f>_xll.SRS1Splines.Functions25.OneWay_Spline($D$77:$D$81,K$77:K$81,$D137)</f>
        <v>45.725180501691902</v>
      </c>
      <c r="L137" s="42">
        <f>_xll.SRS1Splines.Functions25.OneWay_Spline($D$77:$D$81,L$77:L$81,$D137)</f>
        <v>2.9284062581080299</v>
      </c>
      <c r="M137" s="42">
        <f>_xll.SRS1Splines.Functions25.OneWay_Spline($D$77:$D$81,M$77:M$81,$D137)</f>
        <v>4.1181474224832897</v>
      </c>
      <c r="N137" s="42">
        <f>_xll.SRS1Splines.Functions25.OneWay_Spline(($D$83:$D$86),N$83:N$86,$D137)</f>
        <v>17.2219412303388</v>
      </c>
      <c r="P137" s="42">
        <f t="shared" si="20"/>
        <v>6.75</v>
      </c>
      <c r="Q137" s="42">
        <f>_xll.SRS1Splines.Functions25.OneWay_Spline($D$77:$D$81,Q$77:Q$81,P137)</f>
        <v>0.22394516024887301</v>
      </c>
      <c r="R137" s="42">
        <f>_xll.SRS1Splines.Functions25.OneWay_Spline($D$77:$D$81,R$77:R$81,$D137)</f>
        <v>4.8284002061137299</v>
      </c>
      <c r="S137" s="42">
        <f>_xll.SRS1Splines.Functions25.OneWay_Spline($D$77:$D$81,S$77:S$81,$D137)</f>
        <v>2.0357715037120401</v>
      </c>
      <c r="T137" s="42">
        <f>_xll.SRS1Splines.Functions25.OneWay_Spline($D$77:$D$81,T$77:T$81,$D137)</f>
        <v>2.7531474586987401</v>
      </c>
      <c r="U137" s="42">
        <f>_xll.SRS1Splines.Functions25.OneWay_Spline($D$77:$D$81,U$77:U$81,$D137)</f>
        <v>5.9593793366586798</v>
      </c>
      <c r="V137" s="42">
        <f>_xll.SRS1Splines.Functions25.OneWay_Spline($D$77:$D$81,V$77:V$81,$D137)</f>
        <v>185.372606923078</v>
      </c>
      <c r="W137" s="42">
        <f>_xll.SRS1Splines.Functions25.OneWay_Spline($D$77:$D$81,W$77:W$81,$D137)</f>
        <v>41.644244978945402</v>
      </c>
      <c r="X137" s="42">
        <f>_xll.SRS1Splines.Functions25.OneWay_Spline($D$77:$D$81,X$77:X$81,$D137)</f>
        <v>2.6012001551852699</v>
      </c>
      <c r="Y137" s="42">
        <f>_xll.SRS1Splines.Functions25.OneWay_Spline($D$77:$D$81,Y$77:Y$81,$D137)</f>
        <v>3.98015263476166</v>
      </c>
      <c r="Z137" s="42">
        <f>_xll.SRS1Splines.Functions25.OneWay_Spline($D$83:$D$86,Z$83:Z$86,$D137)</f>
        <v>4.1472627991606599</v>
      </c>
      <c r="AB137" s="42">
        <f t="shared" si="21"/>
        <v>6.75</v>
      </c>
      <c r="AC137" s="42">
        <f>_xll.SRS1Splines.Functions25.OneWay_Spline($D$77:$D$81,AC$77:AC$81,AB137)</f>
        <v>0.304202336678144</v>
      </c>
      <c r="AD137" s="42">
        <f>_xll.SRS1Splines.Functions25.OneWay_Spline($D$77:$D$81,AD$77:AD$81,$D137)</f>
        <v>6.9445313219400502</v>
      </c>
      <c r="AE137" s="42">
        <f>_xll.SRS1Splines.Functions25.OneWay_Spline($D$77:$D$81,AE$77:AE$81,$D137)</f>
        <v>5.3320690212685404</v>
      </c>
      <c r="AF137" s="42">
        <f>_xll.SRS1Splines.Functions25.OneWay_Spline($D$77:$D$81,AF$77:AF$81,$D137)</f>
        <v>3.5744889091135899</v>
      </c>
      <c r="AG137" s="42">
        <f>_xll.SRS1Splines.Functions25.OneWay_Spline($D$77:$D$81,AG$77:AG$81,$D137)</f>
        <v>7.2700487318779103</v>
      </c>
      <c r="AH137" s="42">
        <f>_xll.SRS1Splines.Functions25.OneWay_Spline($D$77:$D$81,AH$77:AH$81,$D137)</f>
        <v>539.64708348791396</v>
      </c>
      <c r="AI137" s="42">
        <f>_xll.SRS1Splines.Functions25.OneWay_Spline($D$77:$D$81,AI$77:AI$81,$D137)</f>
        <v>49.806116024438303</v>
      </c>
      <c r="AJ137" s="42">
        <f>_xll.SRS1Splines.Functions25.OneWay_Spline($D$77:$D$81,AJ$77:AJ$81,$D137)</f>
        <v>3.2556123610307801</v>
      </c>
      <c r="AK137" s="42">
        <f>_xll.SRS1Splines.Functions25.OneWay_Spline($D$77:$D$81,AK$77:AK$81,$D137)</f>
        <v>4.1919534314415703</v>
      </c>
      <c r="AL137" s="42">
        <f>_xll.SRS1Splines.Functions25.OneWay_Spline($D$83:$D$86,AL$83:AL$86,$D137)</f>
        <v>30.2966196615169</v>
      </c>
      <c r="AO137" s="42">
        <v>6.75</v>
      </c>
      <c r="AP137" s="42">
        <v>6878.5717674291409</v>
      </c>
    </row>
    <row r="138" spans="2:42">
      <c r="B138" s="42">
        <v>3.7445431343177087</v>
      </c>
      <c r="C138" s="120">
        <f t="shared" si="12"/>
        <v>1.2324315892630775</v>
      </c>
      <c r="D138" s="42">
        <f t="shared" si="19"/>
        <v>7</v>
      </c>
      <c r="E138" s="42">
        <f>_xll.SRS1Splines.Functions25.OneWay_Spline($D$77:$D$81,$E$77:$E$81,D138)</f>
        <v>0.245143488890432</v>
      </c>
      <c r="F138" s="42">
        <f>_xll.SRS1Splines.Functions25.OneWay_Spline($D$77:$D$81,F$77:F$81,$D138)</f>
        <v>5.7275207826501804</v>
      </c>
      <c r="G138" s="42">
        <f>_xll.SRS1Splines.Functions25.OneWay_Spline($D$77:$D$81,G$77:G$81,$D138)</f>
        <v>3.7533786803907301</v>
      </c>
      <c r="H138" s="42">
        <f>_xll.SRS1Splines.Functions25.OneWay_Spline($D$77:$D$81,H$77:H$81,$D138)</f>
        <v>3.2165251838077098</v>
      </c>
      <c r="I138" s="42">
        <f>_xll.SRS1Splines.Functions25.OneWay_Spline($D$77:$D$81,I$77:I$81,$D138)</f>
        <v>6.54056385147027</v>
      </c>
      <c r="J138" s="42">
        <f>_xll.SRS1Splines.Functions25.OneWay_Spline($D$77:$D$81,J$77:J$81,$D138)</f>
        <v>358.89082595748403</v>
      </c>
      <c r="K138" s="42">
        <f>_xll.SRS1Splines.Functions25.OneWay_Spline($D$77:$D$81,K$77:K$81,$D138)</f>
        <v>45.873220454835</v>
      </c>
      <c r="L138" s="42">
        <f>_xll.SRS1Splines.Functions25.OneWay_Spline($D$77:$D$81,L$77:L$81,$D138)</f>
        <v>2.9182379781939201</v>
      </c>
      <c r="M138" s="42">
        <f>_xll.SRS1Splines.Functions25.OneWay_Spline($D$77:$D$81,M$77:M$81,$D138)</f>
        <v>4.11888404550304</v>
      </c>
      <c r="N138" s="42">
        <f>_xll.SRS1Splines.Functions25.OneWay_Spline(($D$83:$D$86),N$83:N$86,$D138)</f>
        <v>17.1031786350526</v>
      </c>
      <c r="P138" s="42">
        <f t="shared" si="20"/>
        <v>7</v>
      </c>
      <c r="Q138" s="42">
        <f>_xll.SRS1Splines.Functions25.OneWay_Spline($D$77:$D$81,Q$77:Q$81,P138)</f>
        <v>0.204869266751041</v>
      </c>
      <c r="R138" s="42">
        <f>_xll.SRS1Splines.Functions25.OneWay_Spline($D$77:$D$81,R$77:R$81,$D138)</f>
        <v>4.7243492979662003</v>
      </c>
      <c r="S138" s="42">
        <f>_xll.SRS1Splines.Functions25.OneWay_Spline($D$77:$D$81,S$77:S$81,$D138)</f>
        <v>2.07104682817539</v>
      </c>
      <c r="T138" s="42">
        <f>_xll.SRS1Splines.Functions25.OneWay_Spline($D$77:$D$81,T$77:T$81,$D138)</f>
        <v>2.7686840437915401</v>
      </c>
      <c r="U138" s="42">
        <f>_xll.SRS1Splines.Functions25.OneWay_Spline($D$77:$D$81,U$77:U$81,$D138)</f>
        <v>5.7910094683633897</v>
      </c>
      <c r="V138" s="42">
        <f>_xll.SRS1Splines.Functions25.OneWay_Spline($D$77:$D$81,V$77:V$81,$D138)</f>
        <v>188.08535610377001</v>
      </c>
      <c r="W138" s="42">
        <f>_xll.SRS1Splines.Functions25.OneWay_Spline($D$77:$D$81,W$77:W$81,$D138)</f>
        <v>41.796737588595903</v>
      </c>
      <c r="X138" s="42">
        <f>_xll.SRS1Splines.Functions25.OneWay_Spline($D$77:$D$81,X$77:X$81,$D138)</f>
        <v>2.6009311021147701</v>
      </c>
      <c r="Y138" s="42">
        <f>_xll.SRS1Splines.Functions25.OneWay_Spline($D$77:$D$81,Y$77:Y$81,$D138)</f>
        <v>3.9595793082349502</v>
      </c>
      <c r="Z138" s="42">
        <f>_xll.SRS1Splines.Functions25.OneWay_Spline($D$83:$D$86,Z$83:Z$86,$D138)</f>
        <v>4.2986657343355601</v>
      </c>
      <c r="AB138" s="42">
        <f t="shared" si="21"/>
        <v>7</v>
      </c>
      <c r="AC138" s="42">
        <f>_xll.SRS1Splines.Functions25.OneWay_Spline($D$77:$D$81,AC$77:AC$81,AB138)</f>
        <v>0.285417711029823</v>
      </c>
      <c r="AD138" s="42">
        <f>_xll.SRS1Splines.Functions25.OneWay_Spline($D$77:$D$81,AD$77:AD$81,$D138)</f>
        <v>6.7306922673341596</v>
      </c>
      <c r="AE138" s="42">
        <f>_xll.SRS1Splines.Functions25.OneWay_Spline($D$77:$D$81,AE$77:AE$81,$D138)</f>
        <v>5.2955755313609503</v>
      </c>
      <c r="AF138" s="42">
        <f>_xll.SRS1Splines.Functions25.OneWay_Spline($D$77:$D$81,AF$77:AF$81,$D138)</f>
        <v>3.6643663238238902</v>
      </c>
      <c r="AG138" s="42">
        <f>_xll.SRS1Splines.Functions25.OneWay_Spline($D$77:$D$81,AG$77:AG$81,$D138)</f>
        <v>7.2714126786633004</v>
      </c>
      <c r="AH138" s="42">
        <f>_xll.SRS1Splines.Functions25.OneWay_Spline($D$77:$D$81,AH$77:AH$81,$D138)</f>
        <v>538.05834251575504</v>
      </c>
      <c r="AI138" s="42">
        <f>_xll.SRS1Splines.Functions25.OneWay_Spline($D$77:$D$81,AI$77:AI$81,$D138)</f>
        <v>49.949703321074097</v>
      </c>
      <c r="AJ138" s="42">
        <f>_xll.SRS1Splines.Functions25.OneWay_Spline($D$77:$D$81,AJ$77:AJ$81,$D138)</f>
        <v>3.2355448542730798</v>
      </c>
      <c r="AK138" s="42">
        <f>_xll.SRS1Splines.Functions25.OneWay_Spline($D$77:$D$81,AK$77:AK$81,$D138)</f>
        <v>4.19918720890856</v>
      </c>
      <c r="AL138" s="42">
        <f>_xll.SRS1Splines.Functions25.OneWay_Spline($D$83:$D$86,AL$83:AL$86,$D138)</f>
        <v>29.907691535769601</v>
      </c>
      <c r="AO138" s="42">
        <v>7</v>
      </c>
      <c r="AP138" s="42">
        <v>6878.5717674291354</v>
      </c>
    </row>
    <row r="139" spans="2:42">
      <c r="B139" s="42">
        <v>3.6798936639133872</v>
      </c>
      <c r="C139" s="120">
        <f t="shared" si="12"/>
        <v>1.2111536798633418</v>
      </c>
      <c r="D139" s="42">
        <f>D138+0.25</f>
        <v>7.25</v>
      </c>
      <c r="E139" s="42">
        <f>_xll.SRS1Splines.Functions25.OneWay_Spline($D$77:$D$81,$E$77:$E$81,D139)</f>
        <v>0.22772765008320101</v>
      </c>
      <c r="F139" s="42">
        <f>_xll.SRS1Splines.Functions25.OneWay_Spline($D$77:$D$81,F$77:F$81,$D139)</f>
        <v>5.5593297661746002</v>
      </c>
      <c r="G139" s="42">
        <f>_xll.SRS1Splines.Functions25.OneWay_Spline($D$77:$D$81,G$77:G$81,$D139)</f>
        <v>3.76948684650523</v>
      </c>
      <c r="H139" s="42">
        <f>_xll.SRS1Splines.Functions25.OneWay_Spline($D$77:$D$81,H$77:H$81,$D139)</f>
        <v>3.28429132653828</v>
      </c>
      <c r="I139" s="42">
        <f>_xll.SRS1Splines.Functions25.OneWay_Spline($D$77:$D$81,I$77:I$81,$D139)</f>
        <v>6.4653544817732804</v>
      </c>
      <c r="J139" s="42">
        <f>_xll.SRS1Splines.Functions25.OneWay_Spline($D$77:$D$81,J$77:J$81,$D139)</f>
        <v>358.60547739054499</v>
      </c>
      <c r="K139" s="42">
        <f>_xll.SRS1Splines.Functions25.OneWay_Spline($D$77:$D$81,K$77:K$81,$D139)</f>
        <v>46.063557537447601</v>
      </c>
      <c r="L139" s="42">
        <f>_xll.SRS1Splines.Functions25.OneWay_Spline($D$77:$D$81,L$77:L$81,$D139)</f>
        <v>2.9088831606729499</v>
      </c>
      <c r="M139" s="42">
        <f>_xll.SRS1Splines.Functions25.OneWay_Spline($D$77:$D$81,M$77:M$81,$D139)</f>
        <v>4.1198311322427301</v>
      </c>
      <c r="N139" s="42">
        <f>_xll.SRS1Splines.Functions25.OneWay_Spline(($D$83:$D$86),N$83:N$86,$D139)</f>
        <v>16.954639822125799</v>
      </c>
      <c r="P139" s="42">
        <f>P138+0.25</f>
        <v>7.25</v>
      </c>
      <c r="Q139" s="42">
        <f>_xll.SRS1Splines.Functions25.OneWay_Spline($D$77:$D$81,Q$77:Q$81,P139)</f>
        <v>0.187319444733035</v>
      </c>
      <c r="R139" s="42">
        <f>_xll.SRS1Splines.Functions25.OneWay_Spline($D$77:$D$81,R$77:R$81,$D139)</f>
        <v>4.6109877213900603</v>
      </c>
      <c r="S139" s="42">
        <f>_xll.SRS1Splines.Functions25.OneWay_Spline($D$77:$D$81,S$77:S$81,$D139)</f>
        <v>2.1164008167711201</v>
      </c>
      <c r="T139" s="42">
        <f>_xll.SRS1Splines.Functions25.OneWay_Spline($D$77:$D$81,T$77:T$81,$D139)</f>
        <v>2.78865965319656</v>
      </c>
      <c r="U139" s="42">
        <f>_xll.SRS1Splines.Functions25.OneWay_Spline($D$77:$D$81,U$77:U$81,$D139)</f>
        <v>5.6361091895317301</v>
      </c>
      <c r="V139" s="42">
        <f>_xll.SRS1Splines.Functions25.OneWay_Spline($D$77:$D$81,V$77:V$81,$D139)</f>
        <v>190.77679107851199</v>
      </c>
      <c r="W139" s="42">
        <f>_xll.SRS1Splines.Functions25.OneWay_Spline($D$77:$D$81,W$77:W$81,$D139)</f>
        <v>41.992799515289498</v>
      </c>
      <c r="X139" s="42">
        <f>_xll.SRS1Splines.Functions25.OneWay_Spline($D$77:$D$81,X$77:X$81,$D139)</f>
        <v>2.6006835732899098</v>
      </c>
      <c r="Y139" s="42">
        <f>_xll.SRS1Splines.Functions25.OneWay_Spline($D$77:$D$81,Y$77:Y$81,$D139)</f>
        <v>3.94065184783038</v>
      </c>
      <c r="Z139" s="42">
        <f>_xll.SRS1Splines.Functions25.OneWay_Spline($D$83:$D$86,Z$83:Z$86,$D139)</f>
        <v>4.4910786977132897</v>
      </c>
      <c r="AB139" s="42">
        <f>AB138+0.25</f>
        <v>7.25</v>
      </c>
      <c r="AC139" s="42">
        <f>_xll.SRS1Splines.Functions25.OneWay_Spline($D$77:$D$81,AC$77:AC$81,AB139)</f>
        <v>0.26813585543336799</v>
      </c>
      <c r="AD139" s="42">
        <f>_xll.SRS1Splines.Functions25.OneWay_Spline($D$77:$D$81,AD$77:AD$81,$D139)</f>
        <v>6.5076718109591303</v>
      </c>
      <c r="AE139" s="42">
        <f>_xll.SRS1Splines.Functions25.OneWay_Spline($D$77:$D$81,AE$77:AE$81,$D139)</f>
        <v>5.2620015206459696</v>
      </c>
      <c r="AF139" s="42">
        <f>_xll.SRS1Splines.Functions25.OneWay_Spline($D$77:$D$81,AF$77:AF$81,$D139)</f>
        <v>3.7799229998800001</v>
      </c>
      <c r="AG139" s="42">
        <f>_xll.SRS1Splines.Functions25.OneWay_Spline($D$77:$D$81,AG$77:AG$81,$D139)</f>
        <v>7.2731663245302203</v>
      </c>
      <c r="AH139" s="42">
        <f>_xll.SRS1Splines.Functions25.OneWay_Spline($D$77:$D$81,AH$77:AH$81,$D139)</f>
        <v>536.015675551551</v>
      </c>
      <c r="AI139" s="42">
        <f>_xll.SRS1Splines.Functions25.OneWay_Spline($D$77:$D$81,AI$77:AI$81,$D139)</f>
        <v>50.134315559605703</v>
      </c>
      <c r="AJ139" s="42">
        <f>_xll.SRS1Splines.Functions25.OneWay_Spline($D$77:$D$81,AJ$77:AJ$81,$D139)</f>
        <v>3.21708274805599</v>
      </c>
      <c r="AK139" s="42">
        <f>_xll.SRS1Splines.Functions25.OneWay_Spline($D$77:$D$81,AK$77:AK$81,$D139)</f>
        <v>4.20848777993755</v>
      </c>
      <c r="AL139" s="42">
        <f>_xll.SRS1Splines.Functions25.OneWay_Spline($D$83:$D$86,AL$83:AL$86,$D139)</f>
        <v>29.418200946538299</v>
      </c>
      <c r="AO139" s="42">
        <v>7.25</v>
      </c>
      <c r="AP139" s="42">
        <v>6878.5717674291354</v>
      </c>
    </row>
    <row r="140" spans="2:42">
      <c r="B140" s="42">
        <v>3.6163603654616296</v>
      </c>
      <c r="C140" s="120">
        <f t="shared" si="12"/>
        <v>1.1902431331895906</v>
      </c>
      <c r="D140" s="42">
        <f t="shared" ref="D140:D154" si="22">D139+0.25</f>
        <v>7.5</v>
      </c>
      <c r="E140" s="42">
        <f>_xll.SRS1Splines.Functions25.OneWay_Spline($D$77:$D$81,$E$77:$E$81,D140)</f>
        <v>0.211826232041817</v>
      </c>
      <c r="F140" s="42">
        <f>_xll.SRS1Splines.Functions25.OneWay_Spline($D$77:$D$81,F$77:F$81,$D140)</f>
        <v>5.3821694110908096</v>
      </c>
      <c r="G140" s="42">
        <f>_xll.SRS1Splines.Functions25.OneWay_Spline($D$77:$D$81,G$77:G$81,$D140)</f>
        <v>3.7891746050896198</v>
      </c>
      <c r="H140" s="42">
        <f>_xll.SRS1Splines.Functions25.OneWay_Spline($D$77:$D$81,H$77:H$81,$D140)</f>
        <v>3.3671166120978602</v>
      </c>
      <c r="I140" s="42">
        <f>_xll.SRS1Splines.Functions25.OneWay_Spline($D$77:$D$81,I$77:I$81,$D140)</f>
        <v>6.3966850572673399</v>
      </c>
      <c r="J140" s="42">
        <f>_xll.SRS1Splines.Functions25.OneWay_Spline($D$77:$D$81,J$77:J$81,$D140)</f>
        <v>358.256718030954</v>
      </c>
      <c r="K140" s="42">
        <f>_xll.SRS1Splines.Functions25.OneWay_Spline($D$77:$D$81,K$77:K$81,$D140)</f>
        <v>46.296191749529697</v>
      </c>
      <c r="L140" s="42">
        <f>_xll.SRS1Splines.Functions25.OneWay_Spline($D$77:$D$81,L$77:L$81,$D140)</f>
        <v>2.9003418055451</v>
      </c>
      <c r="M140" s="42">
        <f>_xll.SRS1Splines.Functions25.OneWay_Spline($D$77:$D$81,M$77:M$81,$D140)</f>
        <v>4.1209886827023396</v>
      </c>
      <c r="N140" s="42">
        <f>_xll.SRS1Splines.Functions25.OneWay_Spline(($D$83:$D$86),N$83:N$86,$D140)</f>
        <v>16.778181706479</v>
      </c>
      <c r="P140" s="42">
        <f t="shared" ref="P140:P154" si="23">P139+0.25</f>
        <v>7.5</v>
      </c>
      <c r="Q140" s="42">
        <f>_xll.SRS1Splines.Functions25.OneWay_Spline($D$77:$D$81,Q$77:Q$81,P140)</f>
        <v>0.17129569419485599</v>
      </c>
      <c r="R140" s="42">
        <f>_xll.SRS1Splines.Functions25.OneWay_Spline($D$77:$D$81,R$77:R$81,$D140)</f>
        <v>4.4888597442110498</v>
      </c>
      <c r="S140" s="42">
        <f>_xll.SRS1Splines.Functions25.OneWay_Spline($D$77:$D$81,S$77:S$81,$D140)</f>
        <v>2.1718334694992301</v>
      </c>
      <c r="T140" s="42">
        <f>_xll.SRS1Splines.Functions25.OneWay_Spline($D$77:$D$81,T$77:T$81,$D140)</f>
        <v>2.8130742869138099</v>
      </c>
      <c r="U140" s="42">
        <f>_xll.SRS1Splines.Functions25.OneWay_Spline($D$77:$D$81,U$77:U$81,$D140)</f>
        <v>5.4946785001636904</v>
      </c>
      <c r="V140" s="42">
        <f>_xll.SRS1Splines.Functions25.OneWay_Spline($D$77:$D$81,V$77:V$81,$D140)</f>
        <v>193.446911847302</v>
      </c>
      <c r="W140" s="42">
        <f>_xll.SRS1Splines.Functions25.OneWay_Spline($D$77:$D$81,W$77:W$81,$D140)</f>
        <v>42.232430759026002</v>
      </c>
      <c r="X140" s="42">
        <f>_xll.SRS1Splines.Functions25.OneWay_Spline($D$77:$D$81,X$77:X$81,$D140)</f>
        <v>2.6004575687106901</v>
      </c>
      <c r="Y140" s="42">
        <f>_xll.SRS1Splines.Functions25.OneWay_Spline($D$77:$D$81,Y$77:Y$81,$D140)</f>
        <v>3.92337025354795</v>
      </c>
      <c r="Z140" s="42">
        <f>_xll.SRS1Splines.Functions25.OneWay_Spline($D$83:$D$86,Z$83:Z$86,$D140)</f>
        <v>4.72349728463875</v>
      </c>
      <c r="AB140" s="42">
        <f t="shared" ref="AB140:AB154" si="24">AB139+0.25</f>
        <v>7.5</v>
      </c>
      <c r="AC140" s="42">
        <f>_xll.SRS1Splines.Functions25.OneWay_Spline($D$77:$D$81,AC$77:AC$81,AB140)</f>
        <v>0.25235676988877798</v>
      </c>
      <c r="AD140" s="42">
        <f>_xll.SRS1Splines.Functions25.OneWay_Spline($D$77:$D$81,AD$77:AD$81,$D140)</f>
        <v>6.2754790779705596</v>
      </c>
      <c r="AE140" s="42">
        <f>_xll.SRS1Splines.Functions25.OneWay_Spline($D$77:$D$81,AE$77:AE$81,$D140)</f>
        <v>5.2313469891236002</v>
      </c>
      <c r="AF140" s="42">
        <f>_xll.SRS1Splines.Functions25.OneWay_Spline($D$77:$D$81,AF$77:AF$81,$D140)</f>
        <v>3.92115893728191</v>
      </c>
      <c r="AG140" s="42">
        <f>_xll.SRS1Splines.Functions25.OneWay_Spline($D$77:$D$81,AG$77:AG$81,$D140)</f>
        <v>7.2753096694786796</v>
      </c>
      <c r="AH140" s="42">
        <f>_xll.SRS1Splines.Functions25.OneWay_Spline($D$77:$D$81,AH$77:AH$81,$D140)</f>
        <v>533.51908259530205</v>
      </c>
      <c r="AI140" s="42">
        <f>_xll.SRS1Splines.Functions25.OneWay_Spline($D$77:$D$81,AI$77:AI$81,$D140)</f>
        <v>50.3599527400333</v>
      </c>
      <c r="AJ140" s="42">
        <f>_xll.SRS1Splines.Functions25.OneWay_Spline($D$77:$D$81,AJ$77:AJ$81,$D140)</f>
        <v>3.2002260423795201</v>
      </c>
      <c r="AK140" s="42">
        <f>_xll.SRS1Splines.Functions25.OneWay_Spline($D$77:$D$81,AK$77:AK$81,$D140)</f>
        <v>4.2198551445285304</v>
      </c>
      <c r="AL140" s="42">
        <f>_xll.SRS1Splines.Functions25.OneWay_Spline($D$83:$D$86,AL$83:AL$86,$D140)</f>
        <v>28.8328661283192</v>
      </c>
      <c r="AO140" s="42">
        <v>7.5</v>
      </c>
      <c r="AP140" s="42">
        <v>6878.5717674291354</v>
      </c>
    </row>
    <row r="141" spans="2:42">
      <c r="B141" s="42">
        <v>3.5539239682725925</v>
      </c>
      <c r="C141" s="120">
        <f t="shared" si="12"/>
        <v>1.1696936067305861</v>
      </c>
      <c r="D141" s="42">
        <f t="shared" si="22"/>
        <v>7.75</v>
      </c>
      <c r="E141" s="42">
        <f>_xll.SRS1Splines.Functions25.OneWay_Spline($D$77:$D$81,$E$77:$E$81,D141)</f>
        <v>0.197439234766279</v>
      </c>
      <c r="F141" s="42">
        <f>_xll.SRS1Splines.Functions25.OneWay_Spline($D$77:$D$81,F$77:F$81,$D141)</f>
        <v>5.1963164138894697</v>
      </c>
      <c r="G141" s="42">
        <f>_xll.SRS1Splines.Functions25.OneWay_Spline($D$77:$D$81,G$77:G$81,$D141)</f>
        <v>3.81244195614389</v>
      </c>
      <c r="H141" s="42">
        <f>_xll.SRS1Splines.Functions25.OneWay_Spline($D$77:$D$81,H$77:H$81,$D141)</f>
        <v>3.46500104048646</v>
      </c>
      <c r="I141" s="42">
        <f>_xll.SRS1Splines.Functions25.OneWay_Spline($D$77:$D$81,I$77:I$81,$D141)</f>
        <v>6.3345555779524396</v>
      </c>
      <c r="J141" s="42">
        <f>_xll.SRS1Splines.Functions25.OneWay_Spline($D$77:$D$81,J$77:J$81,$D141)</f>
        <v>357.84454787870902</v>
      </c>
      <c r="K141" s="42">
        <f>_xll.SRS1Splines.Functions25.OneWay_Spline($D$77:$D$81,K$77:K$81,$D141)</f>
        <v>46.571123091081198</v>
      </c>
      <c r="L141" s="42">
        <f>_xll.SRS1Splines.Functions25.OneWay_Spline($D$77:$D$81,L$77:L$81,$D141)</f>
        <v>2.8926139128103801</v>
      </c>
      <c r="M141" s="42">
        <f>_xll.SRS1Splines.Functions25.OneWay_Spline($D$77:$D$81,M$77:M$81,$D141)</f>
        <v>4.1223566968818801</v>
      </c>
      <c r="N141" s="42">
        <f>_xll.SRS1Splines.Functions25.OneWay_Spline(($D$83:$D$86),N$83:N$86,$D141)</f>
        <v>16.575661203032599</v>
      </c>
      <c r="P141" s="42">
        <f t="shared" si="23"/>
        <v>7.75</v>
      </c>
      <c r="Q141" s="42">
        <f>_xll.SRS1Splines.Functions25.OneWay_Spline($D$77:$D$81,Q$77:Q$81,P141)</f>
        <v>0.15679801513650299</v>
      </c>
      <c r="R141" s="42">
        <f>_xll.SRS1Splines.Functions25.OneWay_Spline($D$77:$D$81,R$77:R$81,$D141)</f>
        <v>4.3585096342548999</v>
      </c>
      <c r="S141" s="42">
        <f>_xll.SRS1Splines.Functions25.OneWay_Spline($D$77:$D$81,S$77:S$81,$D141)</f>
        <v>2.2373447863597198</v>
      </c>
      <c r="T141" s="42">
        <f>_xll.SRS1Splines.Functions25.OneWay_Spline($D$77:$D$81,T$77:T$81,$D141)</f>
        <v>2.8419279449432802</v>
      </c>
      <c r="U141" s="42">
        <f>_xll.SRS1Splines.Functions25.OneWay_Spline($D$77:$D$81,U$77:U$81,$D141)</f>
        <v>5.3667174002592803</v>
      </c>
      <c r="V141" s="42">
        <f>_xll.SRS1Splines.Functions25.OneWay_Spline($D$77:$D$81,V$77:V$81,$D141)</f>
        <v>196.09571841014201</v>
      </c>
      <c r="W141" s="42">
        <f>_xll.SRS1Splines.Functions25.OneWay_Spline($D$77:$D$81,W$77:W$81,$D141)</f>
        <v>42.5156313198055</v>
      </c>
      <c r="X141" s="42">
        <f>_xll.SRS1Splines.Functions25.OneWay_Spline($D$77:$D$81,X$77:X$81,$D141)</f>
        <v>2.60025308837711</v>
      </c>
      <c r="Y141" s="42">
        <f>_xll.SRS1Splines.Functions25.OneWay_Spline($D$77:$D$81,Y$77:Y$81,$D141)</f>
        <v>3.9077345253876499</v>
      </c>
      <c r="Z141" s="42">
        <f>_xll.SRS1Splines.Functions25.OneWay_Spline($D$83:$D$86,Z$83:Z$86,$D141)</f>
        <v>4.9949170904568199</v>
      </c>
      <c r="AB141" s="42">
        <f t="shared" si="24"/>
        <v>7.75</v>
      </c>
      <c r="AC141" s="42">
        <f>_xll.SRS1Splines.Functions25.OneWay_Spline($D$77:$D$81,AC$77:AC$81,AB141)</f>
        <v>0.23808045439605399</v>
      </c>
      <c r="AD141" s="42">
        <f>_xll.SRS1Splines.Functions25.OneWay_Spline($D$77:$D$81,AD$77:AD$81,$D141)</f>
        <v>6.0341231935240396</v>
      </c>
      <c r="AE141" s="42">
        <f>_xll.SRS1Splines.Functions25.OneWay_Spline($D$77:$D$81,AE$77:AE$81,$D141)</f>
        <v>5.2036119367938296</v>
      </c>
      <c r="AF141" s="42">
        <f>_xll.SRS1Splines.Functions25.OneWay_Spline($D$77:$D$81,AF$77:AF$81,$D141)</f>
        <v>4.08807413602963</v>
      </c>
      <c r="AG141" s="42">
        <f>_xll.SRS1Splines.Functions25.OneWay_Spline($D$77:$D$81,AG$77:AG$81,$D141)</f>
        <v>7.2778427135086803</v>
      </c>
      <c r="AH141" s="42">
        <f>_xll.SRS1Splines.Functions25.OneWay_Spline($D$77:$D$81,AH$77:AH$81,$D141)</f>
        <v>530.56856364700798</v>
      </c>
      <c r="AI141" s="42">
        <f>_xll.SRS1Splines.Functions25.OneWay_Spline($D$77:$D$81,AI$77:AI$81,$D141)</f>
        <v>50.626614862356902</v>
      </c>
      <c r="AJ141" s="42">
        <f>_xll.SRS1Splines.Functions25.OneWay_Spline($D$77:$D$81,AJ$77:AJ$81,$D141)</f>
        <v>3.1849747372436599</v>
      </c>
      <c r="AK141" s="42">
        <f>_xll.SRS1Splines.Functions25.OneWay_Spline($D$77:$D$81,AK$77:AK$81,$D141)</f>
        <v>4.2332893026815102</v>
      </c>
      <c r="AL141" s="42">
        <f>_xll.SRS1Splines.Functions25.OneWay_Spline($D$83:$D$86,AL$83:AL$86,$D141)</f>
        <v>28.1564053156083</v>
      </c>
      <c r="AO141" s="42">
        <v>7.75</v>
      </c>
      <c r="AP141" s="42">
        <v>6878.5717674291354</v>
      </c>
    </row>
    <row r="142" spans="2:42">
      <c r="B142" s="42">
        <v>3.4925655343626407</v>
      </c>
      <c r="C142" s="120">
        <f t="shared" si="12"/>
        <v>1.1494988674778055</v>
      </c>
      <c r="D142" s="42">
        <f t="shared" si="22"/>
        <v>8</v>
      </c>
      <c r="E142" s="42">
        <f>_xll.SRS1Splines.Functions25.OneWay_Spline($D$77:$D$81,$E$77:$E$81,D142)</f>
        <v>0.184566658256586</v>
      </c>
      <c r="F142" s="42">
        <f>_xll.SRS1Splines.Functions25.OneWay_Spline($D$77:$D$81,F$77:F$81,$D142)</f>
        <v>5.0020474710612302</v>
      </c>
      <c r="G142" s="42">
        <f>_xll.SRS1Splines.Functions25.OneWay_Spline($D$77:$D$81,G$77:G$81,$D142)</f>
        <v>3.8392888996680599</v>
      </c>
      <c r="H142" s="42">
        <f>_xll.SRS1Splines.Functions25.OneWay_Spline($D$77:$D$81,H$77:H$81,$D142)</f>
        <v>3.5779446117040599</v>
      </c>
      <c r="I142" s="42">
        <f>_xll.SRS1Splines.Functions25.OneWay_Spline($D$77:$D$81,I$77:I$81,$D142)</f>
        <v>6.2789660438285804</v>
      </c>
      <c r="J142" s="42">
        <f>_xll.SRS1Splines.Functions25.OneWay_Spline($D$77:$D$81,J$77:J$81,$D142)</f>
        <v>357.36896693381101</v>
      </c>
      <c r="K142" s="42">
        <f>_xll.SRS1Splines.Functions25.OneWay_Spline($D$77:$D$81,K$77:K$81,$D142)</f>
        <v>46.888351562102201</v>
      </c>
      <c r="L142" s="42">
        <f>_xll.SRS1Splines.Functions25.OneWay_Spline($D$77:$D$81,L$77:L$81,$D142)</f>
        <v>2.88569948246879</v>
      </c>
      <c r="M142" s="42">
        <f>_xll.SRS1Splines.Functions25.OneWay_Spline($D$77:$D$81,M$77:M$81,$D142)</f>
        <v>4.1239351747813604</v>
      </c>
      <c r="N142" s="42">
        <f>_xll.SRS1Splines.Functions25.OneWay_Spline(($D$83:$D$86),N$83:N$86,$D142)</f>
        <v>16.348935226707201</v>
      </c>
      <c r="P142" s="42">
        <f t="shared" si="23"/>
        <v>8</v>
      </c>
      <c r="Q142" s="42">
        <f>_xll.SRS1Splines.Functions25.OneWay_Spline($D$77:$D$81,Q$77:Q$81,P142)</f>
        <v>0.14382640755797699</v>
      </c>
      <c r="R142" s="42">
        <f>_xll.SRS1Splines.Functions25.OneWay_Spline($D$77:$D$81,R$77:R$81,$D142)</f>
        <v>4.22048165934733</v>
      </c>
      <c r="S142" s="42">
        <f>_xll.SRS1Splines.Functions25.OneWay_Spline($D$77:$D$81,S$77:S$81,$D142)</f>
        <v>2.3129347673526</v>
      </c>
      <c r="T142" s="42">
        <f>_xll.SRS1Splines.Functions25.OneWay_Spline($D$77:$D$81,T$77:T$81,$D142)</f>
        <v>2.8752206272849898</v>
      </c>
      <c r="U142" s="42">
        <f>_xll.SRS1Splines.Functions25.OneWay_Spline($D$77:$D$81,U$77:U$81,$D142)</f>
        <v>5.2522258898184804</v>
      </c>
      <c r="V142" s="42">
        <f>_xll.SRS1Splines.Functions25.OneWay_Spline($D$77:$D$81,V$77:V$81,$D142)</f>
        <v>198.72321076703099</v>
      </c>
      <c r="W142" s="42">
        <f>_xll.SRS1Splines.Functions25.OneWay_Spline($D$77:$D$81,W$77:W$81,$D142)</f>
        <v>42.842401197628099</v>
      </c>
      <c r="X142" s="42">
        <f>_xll.SRS1Splines.Functions25.OneWay_Spline($D$77:$D$81,X$77:X$81,$D142)</f>
        <v>2.6000701322891602</v>
      </c>
      <c r="Y142" s="42">
        <f>_xll.SRS1Splines.Functions25.OneWay_Spline($D$77:$D$81,Y$77:Y$81,$D142)</f>
        <v>3.8937446633494801</v>
      </c>
      <c r="Z142" s="42">
        <f>_xll.SRS1Splines.Functions25.OneWay_Spline($D$83:$D$86,Z$83:Z$86,$D142)</f>
        <v>5.30433371051239</v>
      </c>
      <c r="AB142" s="42">
        <f t="shared" si="24"/>
        <v>8</v>
      </c>
      <c r="AC142" s="42">
        <f>_xll.SRS1Splines.Functions25.OneWay_Spline($D$77:$D$81,AC$77:AC$81,AB142)</f>
        <v>0.22530690895519601</v>
      </c>
      <c r="AD142" s="42">
        <f>_xll.SRS1Splines.Functions25.OneWay_Spline($D$77:$D$81,AD$77:AD$81,$D142)</f>
        <v>5.7836132827751303</v>
      </c>
      <c r="AE142" s="42">
        <f>_xll.SRS1Splines.Functions25.OneWay_Spline($D$77:$D$81,AE$77:AE$81,$D142)</f>
        <v>5.1787963636566703</v>
      </c>
      <c r="AF142" s="42">
        <f>_xll.SRS1Splines.Functions25.OneWay_Spline($D$77:$D$81,AF$77:AF$81,$D142)</f>
        <v>4.2806685961231397</v>
      </c>
      <c r="AG142" s="42">
        <f>_xll.SRS1Splines.Functions25.OneWay_Spline($D$77:$D$81,AG$77:AG$81,$D142)</f>
        <v>7.2807654566202196</v>
      </c>
      <c r="AH142" s="42">
        <f>_xll.SRS1Splines.Functions25.OneWay_Spline($D$77:$D$81,AH$77:AH$81,$D142)</f>
        <v>527.16411870666798</v>
      </c>
      <c r="AI142" s="42">
        <f>_xll.SRS1Splines.Functions25.OneWay_Spline($D$77:$D$81,AI$77:AI$81,$D142)</f>
        <v>50.934301926576303</v>
      </c>
      <c r="AJ142" s="42">
        <f>_xll.SRS1Splines.Functions25.OneWay_Spline($D$77:$D$81,AJ$77:AJ$81,$D142)</f>
        <v>3.1713288326484199</v>
      </c>
      <c r="AK142" s="42">
        <f>_xll.SRS1Splines.Functions25.OneWay_Spline($D$77:$D$81,AK$77:AK$81,$D142)</f>
        <v>4.2487902543964804</v>
      </c>
      <c r="AL142" s="42">
        <f>_xll.SRS1Splines.Functions25.OneWay_Spline($D$83:$D$86,AL$83:AL$86,$D142)</f>
        <v>27.393536742902</v>
      </c>
      <c r="AO142" s="42">
        <v>8</v>
      </c>
      <c r="AP142" s="42">
        <v>6878.5717674291363</v>
      </c>
    </row>
    <row r="143" spans="2:42">
      <c r="B143" s="42">
        <v>3.4322664527063216</v>
      </c>
      <c r="C143" s="120">
        <f t="shared" si="12"/>
        <v>1.1296527900336095</v>
      </c>
      <c r="D143" s="42">
        <f t="shared" si="22"/>
        <v>8.25</v>
      </c>
      <c r="E143" s="42">
        <f>_xll.SRS1Splines.Functions25.OneWay_Spline($D$77:$D$81,$E$77:$E$81,D143)</f>
        <v>0.17320850251274</v>
      </c>
      <c r="F143" s="42">
        <f>_xll.SRS1Splines.Functions25.OneWay_Spline($D$77:$D$81,F$77:F$81,$D143)</f>
        <v>4.7996392790967501</v>
      </c>
      <c r="G143" s="42">
        <f>_xll.SRS1Splines.Functions25.OneWay_Spline($D$77:$D$81,G$77:G$81,$D143)</f>
        <v>3.8697154356621102</v>
      </c>
      <c r="H143" s="42">
        <f>_xll.SRS1Splines.Functions25.OneWay_Spline($D$77:$D$81,H$77:H$81,$D143)</f>
        <v>3.7059473257506901</v>
      </c>
      <c r="I143" s="42">
        <f>_xll.SRS1Splines.Functions25.OneWay_Spline($D$77:$D$81,I$77:I$81,$D143)</f>
        <v>6.2299164548957702</v>
      </c>
      <c r="J143" s="42">
        <f>_xll.SRS1Splines.Functions25.OneWay_Spline($D$77:$D$81,J$77:J$81,$D143)</f>
        <v>356.82997519626002</v>
      </c>
      <c r="K143" s="42">
        <f>_xll.SRS1Splines.Functions25.OneWay_Spline($D$77:$D$81,K$77:K$81,$D143)</f>
        <v>47.247877162592701</v>
      </c>
      <c r="L143" s="42">
        <f>_xll.SRS1Splines.Functions25.OneWay_Spline($D$77:$D$81,L$77:L$81,$D143)</f>
        <v>2.87959851452033</v>
      </c>
      <c r="M143" s="42">
        <f>_xll.SRS1Splines.Functions25.OneWay_Spline($D$77:$D$81,M$77:M$81,$D143)</f>
        <v>4.1257241164007601</v>
      </c>
      <c r="N143" s="42">
        <f>_xll.SRS1Splines.Functions25.OneWay_Spline(($D$83:$D$86),N$83:N$86,$D143)</f>
        <v>16.099860692423299</v>
      </c>
      <c r="P143" s="42">
        <f t="shared" si="23"/>
        <v>8.25</v>
      </c>
      <c r="Q143" s="42">
        <f>_xll.SRS1Splines.Functions25.OneWay_Spline($D$77:$D$81,Q$77:Q$81,P143)</f>
        <v>0.13238087145927699</v>
      </c>
      <c r="R143" s="42">
        <f>_xll.SRS1Splines.Functions25.OneWay_Spline($D$77:$D$81,R$77:R$81,$D143)</f>
        <v>4.0753200873140898</v>
      </c>
      <c r="S143" s="42">
        <f>_xll.SRS1Splines.Functions25.OneWay_Spline($D$77:$D$81,S$77:S$81,$D143)</f>
        <v>2.3986034124778701</v>
      </c>
      <c r="T143" s="42">
        <f>_xll.SRS1Splines.Functions25.OneWay_Spline($D$77:$D$81,T$77:T$81,$D143)</f>
        <v>2.9129523339389198</v>
      </c>
      <c r="U143" s="42">
        <f>_xll.SRS1Splines.Functions25.OneWay_Spline($D$77:$D$81,U$77:U$81,$D143)</f>
        <v>5.15120396884131</v>
      </c>
      <c r="V143" s="42">
        <f>_xll.SRS1Splines.Functions25.OneWay_Spline($D$77:$D$81,V$77:V$81,$D143)</f>
        <v>201.32938891796999</v>
      </c>
      <c r="W143" s="42">
        <f>_xll.SRS1Splines.Functions25.OneWay_Spline($D$77:$D$81,W$77:W$81,$D143)</f>
        <v>43.2127403924936</v>
      </c>
      <c r="X143" s="42">
        <f>_xll.SRS1Splines.Functions25.OneWay_Spline($D$77:$D$81,X$77:X$81,$D143)</f>
        <v>2.5999087004468602</v>
      </c>
      <c r="Y143" s="42">
        <f>_xll.SRS1Splines.Functions25.OneWay_Spline($D$77:$D$81,Y$77:Y$81,$D143)</f>
        <v>3.8814006674334598</v>
      </c>
      <c r="Z143" s="42">
        <f>_xll.SRS1Splines.Functions25.OneWay_Spline($D$83:$D$86,Z$83:Z$86,$D143)</f>
        <v>5.6507427401503696</v>
      </c>
      <c r="AB143" s="42">
        <f t="shared" si="24"/>
        <v>8.25</v>
      </c>
      <c r="AC143" s="42">
        <f>_xll.SRS1Splines.Functions25.OneWay_Spline($D$77:$D$81,AC$77:AC$81,AB143)</f>
        <v>0.21403613356620399</v>
      </c>
      <c r="AD143" s="42">
        <f>_xll.SRS1Splines.Functions25.OneWay_Spline($D$77:$D$81,AD$77:AD$81,$D143)</f>
        <v>5.5239584708794203</v>
      </c>
      <c r="AE143" s="42">
        <f>_xll.SRS1Splines.Functions25.OneWay_Spline($D$77:$D$81,AE$77:AE$81,$D143)</f>
        <v>5.1569002697121196</v>
      </c>
      <c r="AF143" s="42">
        <f>_xll.SRS1Splines.Functions25.OneWay_Spline($D$77:$D$81,AF$77:AF$81,$D143)</f>
        <v>4.4989423175624603</v>
      </c>
      <c r="AG143" s="42">
        <f>_xll.SRS1Splines.Functions25.OneWay_Spline($D$77:$D$81,AG$77:AG$81,$D143)</f>
        <v>7.2840778988133001</v>
      </c>
      <c r="AH143" s="42">
        <f>_xll.SRS1Splines.Functions25.OneWay_Spline($D$77:$D$81,AH$77:AH$81,$D143)</f>
        <v>523.30574777428296</v>
      </c>
      <c r="AI143" s="42">
        <f>_xll.SRS1Splines.Functions25.OneWay_Spline($D$77:$D$81,AI$77:AI$81,$D143)</f>
        <v>51.283013932691702</v>
      </c>
      <c r="AJ143" s="42">
        <f>_xll.SRS1Splines.Functions25.OneWay_Spline($D$77:$D$81,AJ$77:AJ$81,$D143)</f>
        <v>3.1592883285937998</v>
      </c>
      <c r="AK143" s="42">
        <f>_xll.SRS1Splines.Functions25.OneWay_Spline($D$77:$D$81,AK$77:AK$81,$D143)</f>
        <v>4.26635799967345</v>
      </c>
      <c r="AL143" s="42">
        <f>_xll.SRS1Splines.Functions25.OneWay_Spline($D$83:$D$86,AL$83:AL$86,$D143)</f>
        <v>26.548978644696199</v>
      </c>
      <c r="AO143" s="42">
        <v>8.25</v>
      </c>
      <c r="AP143" s="42">
        <v>6878.5717674291354</v>
      </c>
    </row>
    <row r="144" spans="2:42">
      <c r="B144" s="42">
        <v>3.3730084335796384</v>
      </c>
      <c r="C144" s="120">
        <f t="shared" si="12"/>
        <v>1.1101493547494579</v>
      </c>
      <c r="D144" s="42">
        <f t="shared" si="22"/>
        <v>8.5</v>
      </c>
      <c r="E144" s="42">
        <f>_xll.SRS1Splines.Functions25.OneWay_Spline($D$77:$D$81,$E$77:$E$81,D144)</f>
        <v>0.163364767534741</v>
      </c>
      <c r="F144" s="42">
        <f>_xll.SRS1Splines.Functions25.OneWay_Spline($D$77:$D$81,F$77:F$81,$D144)</f>
        <v>4.5893685344866899</v>
      </c>
      <c r="G144" s="42">
        <f>_xll.SRS1Splines.Functions25.OneWay_Spline($D$77:$D$81,G$77:G$81,$D144)</f>
        <v>3.9037215641260499</v>
      </c>
      <c r="H144" s="42">
        <f>_xll.SRS1Splines.Functions25.OneWay_Spline($D$77:$D$81,H$77:H$81,$D144)</f>
        <v>3.8490091826263302</v>
      </c>
      <c r="I144" s="42">
        <f>_xll.SRS1Splines.Functions25.OneWay_Spline($D$77:$D$81,I$77:I$81,$D144)</f>
        <v>6.1874068111539904</v>
      </c>
      <c r="J144" s="42">
        <f>_xll.SRS1Splines.Functions25.OneWay_Spline($D$77:$D$81,J$77:J$81,$D144)</f>
        <v>356.22757266605697</v>
      </c>
      <c r="K144" s="42">
        <f>_xll.SRS1Splines.Functions25.OneWay_Spline($D$77:$D$81,K$77:K$81,$D144)</f>
        <v>47.649699892552597</v>
      </c>
      <c r="L144" s="42">
        <f>_xll.SRS1Splines.Functions25.OneWay_Spline($D$77:$D$81,L$77:L$81,$D144)</f>
        <v>2.8743110089649999</v>
      </c>
      <c r="M144" s="42">
        <f>_xll.SRS1Splines.Functions25.OneWay_Spline($D$77:$D$81,M$77:M$81,$D144)</f>
        <v>4.1277235217400996</v>
      </c>
      <c r="N144" s="42">
        <f>_xll.SRS1Splines.Functions25.OneWay_Spline(($D$83:$D$86),N$83:N$86,$D144)</f>
        <v>15.8302945151014</v>
      </c>
      <c r="P144" s="42">
        <f t="shared" si="23"/>
        <v>8.5</v>
      </c>
      <c r="Q144" s="42">
        <f>_xll.SRS1Splines.Functions25.OneWay_Spline($D$77:$D$81,Q$77:Q$81,P144)</f>
        <v>0.12246140684040401</v>
      </c>
      <c r="R144" s="42">
        <f>_xll.SRS1Splines.Functions25.OneWay_Spline($D$77:$D$81,R$77:R$81,$D144)</f>
        <v>3.9235691859808801</v>
      </c>
      <c r="S144" s="42">
        <f>_xll.SRS1Splines.Functions25.OneWay_Spline($D$77:$D$81,S$77:S$81,$D144)</f>
        <v>2.4943507217355201</v>
      </c>
      <c r="T144" s="42">
        <f>_xll.SRS1Splines.Functions25.OneWay_Spline($D$77:$D$81,T$77:T$81,$D144)</f>
        <v>2.9551230649050799</v>
      </c>
      <c r="U144" s="42">
        <f>_xll.SRS1Splines.Functions25.OneWay_Spline($D$77:$D$81,U$77:U$81,$D144)</f>
        <v>5.0636516373277596</v>
      </c>
      <c r="V144" s="42">
        <f>_xll.SRS1Splines.Functions25.OneWay_Spline($D$77:$D$81,V$77:V$81,$D144)</f>
        <v>203.914252862957</v>
      </c>
      <c r="W144" s="42">
        <f>_xll.SRS1Splines.Functions25.OneWay_Spline($D$77:$D$81,W$77:W$81,$D144)</f>
        <v>43.626648904402202</v>
      </c>
      <c r="X144" s="42">
        <f>_xll.SRS1Splines.Functions25.OneWay_Spline($D$77:$D$81,X$77:X$81,$D144)</f>
        <v>2.5997687928501998</v>
      </c>
      <c r="Y144" s="42">
        <f>_xll.SRS1Splines.Functions25.OneWay_Spline($D$77:$D$81,Y$77:Y$81,$D144)</f>
        <v>3.8707025376395698</v>
      </c>
      <c r="Z144" s="42">
        <f>_xll.SRS1Splines.Functions25.OneWay_Spline($D$83:$D$86,Z$83:Z$86,$D144)</f>
        <v>6.0331397747156297</v>
      </c>
      <c r="AB144" s="42">
        <f t="shared" si="24"/>
        <v>8.5</v>
      </c>
      <c r="AC144" s="42">
        <f>_xll.SRS1Splines.Functions25.OneWay_Spline($D$77:$D$81,AC$77:AC$81,AB144)</f>
        <v>0.204268128229077</v>
      </c>
      <c r="AD144" s="42">
        <f>_xll.SRS1Splines.Functions25.OneWay_Spline($D$77:$D$81,AD$77:AD$81,$D144)</f>
        <v>5.2551678829924997</v>
      </c>
      <c r="AE144" s="42">
        <f>_xll.SRS1Splines.Functions25.OneWay_Spline($D$77:$D$81,AE$77:AE$81,$D144)</f>
        <v>5.1379236549601801</v>
      </c>
      <c r="AF144" s="42">
        <f>_xll.SRS1Splines.Functions25.OneWay_Spline($D$77:$D$81,AF$77:AF$81,$D144)</f>
        <v>4.7428953003475796</v>
      </c>
      <c r="AG144" s="42">
        <f>_xll.SRS1Splines.Functions25.OneWay_Spline($D$77:$D$81,AG$77:AG$81,$D144)</f>
        <v>7.2877800400879096</v>
      </c>
      <c r="AH144" s="42">
        <f>_xll.SRS1Splines.Functions25.OneWay_Spline($D$77:$D$81,AH$77:AH$81,$D144)</f>
        <v>518.99345084985305</v>
      </c>
      <c r="AI144" s="42">
        <f>_xll.SRS1Splines.Functions25.OneWay_Spline($D$77:$D$81,AI$77:AI$81,$D144)</f>
        <v>51.672750880703099</v>
      </c>
      <c r="AJ144" s="42">
        <f>_xll.SRS1Splines.Functions25.OneWay_Spline($D$77:$D$81,AJ$77:AJ$81,$D144)</f>
        <v>3.1488532250798</v>
      </c>
      <c r="AK144" s="42">
        <f>_xll.SRS1Splines.Functions25.OneWay_Spline($D$77:$D$81,AK$77:AK$81,$D144)</f>
        <v>4.2859925385124198</v>
      </c>
      <c r="AL144" s="42">
        <f>_xll.SRS1Splines.Functions25.OneWay_Spline($D$83:$D$86,AL$83:AL$86,$D144)</f>
        <v>25.627449255487299</v>
      </c>
      <c r="AO144" s="42">
        <v>8.5</v>
      </c>
      <c r="AP144" s="42">
        <v>6878.5717674291382</v>
      </c>
    </row>
    <row r="145" spans="1:42">
      <c r="A145" s="53"/>
      <c r="B145" s="42">
        <v>3.3147735029838699</v>
      </c>
      <c r="C145" s="120">
        <f t="shared" si="12"/>
        <v>1.090982645890636</v>
      </c>
      <c r="D145" s="42">
        <f t="shared" si="22"/>
        <v>8.75</v>
      </c>
      <c r="E145" s="42">
        <f>_xll.SRS1Splines.Functions25.OneWay_Spline($D$77:$D$81,$E$77:$E$81,D145)</f>
        <v>0.155035453322587</v>
      </c>
      <c r="F145" s="42">
        <f>_xll.SRS1Splines.Functions25.OneWay_Spline($D$77:$D$81,F$77:F$81,$D145)</f>
        <v>4.3715119337216999</v>
      </c>
      <c r="G145" s="42">
        <f>_xll.SRS1Splines.Functions25.OneWay_Spline($D$77:$D$81,G$77:G$81,$D145)</f>
        <v>3.9413072850598798</v>
      </c>
      <c r="H145" s="42">
        <f>_xll.SRS1Splines.Functions25.OneWay_Spline($D$77:$D$81,H$77:H$81,$D145)</f>
        <v>4.0071301823309797</v>
      </c>
      <c r="I145" s="42">
        <f>_xll.SRS1Splines.Functions25.OneWay_Spline($D$77:$D$81,I$77:I$81,$D145)</f>
        <v>6.1514371126032596</v>
      </c>
      <c r="J145" s="42">
        <f>_xll.SRS1Splines.Functions25.OneWay_Spline($D$77:$D$81,J$77:J$81,$D145)</f>
        <v>355.56175934319998</v>
      </c>
      <c r="K145" s="42">
        <f>_xll.SRS1Splines.Functions25.OneWay_Spline($D$77:$D$81,K$77:K$81,$D145)</f>
        <v>48.093819751981997</v>
      </c>
      <c r="L145" s="42">
        <f>_xll.SRS1Splines.Functions25.OneWay_Spline($D$77:$D$81,L$77:L$81,$D145)</f>
        <v>2.86983696580279</v>
      </c>
      <c r="M145" s="42">
        <f>_xll.SRS1Splines.Functions25.OneWay_Spline($D$77:$D$81,M$77:M$81,$D145)</f>
        <v>4.1299333907993603</v>
      </c>
      <c r="N145" s="42">
        <f>_xll.SRS1Splines.Functions25.OneWay_Spline(($D$83:$D$86),N$83:N$86,$D145)</f>
        <v>15.542093609662199</v>
      </c>
      <c r="P145" s="42">
        <f t="shared" si="23"/>
        <v>8.75</v>
      </c>
      <c r="Q145" s="42">
        <f>_xll.SRS1Splines.Functions25.OneWay_Spline($D$77:$D$81,Q$77:Q$81,P145)</f>
        <v>0.114068013701358</v>
      </c>
      <c r="R145" s="42">
        <f>_xll.SRS1Splines.Functions25.OneWay_Spline($D$77:$D$81,R$77:R$81,$D145)</f>
        <v>3.7657732231734502</v>
      </c>
      <c r="S145" s="42">
        <f>_xll.SRS1Splines.Functions25.OneWay_Spline($D$77:$D$81,S$77:S$81,$D145)</f>
        <v>2.6001766951255498</v>
      </c>
      <c r="T145" s="42">
        <f>_xll.SRS1Splines.Functions25.OneWay_Spline($D$77:$D$81,T$77:T$81,$D145)</f>
        <v>3.0017328201834599</v>
      </c>
      <c r="U145" s="42">
        <f>_xll.SRS1Splines.Functions25.OneWay_Spline($D$77:$D$81,U$77:U$81,$D145)</f>
        <v>4.9895688952778396</v>
      </c>
      <c r="V145" s="42">
        <f>_xll.SRS1Splines.Functions25.OneWay_Spline($D$77:$D$81,V$77:V$81,$D145)</f>
        <v>206.47780260199499</v>
      </c>
      <c r="W145" s="42">
        <f>_xll.SRS1Splines.Functions25.OneWay_Spline($D$77:$D$81,W$77:W$81,$D145)</f>
        <v>44.084126733353798</v>
      </c>
      <c r="X145" s="42">
        <f>_xll.SRS1Splines.Functions25.OneWay_Spline($D$77:$D$81,X$77:X$81,$D145)</f>
        <v>2.5996504094991799</v>
      </c>
      <c r="Y145" s="42">
        <f>_xll.SRS1Splines.Functions25.OneWay_Spline($D$77:$D$81,Y$77:Y$81,$D145)</f>
        <v>3.86165027396782</v>
      </c>
      <c r="Z145" s="42">
        <f>_xll.SRS1Splines.Functions25.OneWay_Spline($D$83:$D$86,Z$83:Z$86,$D145)</f>
        <v>6.4505204095530901</v>
      </c>
      <c r="AB145" s="42">
        <f t="shared" si="24"/>
        <v>8.75</v>
      </c>
      <c r="AC145" s="42">
        <f>_xll.SRS1Splines.Functions25.OneWay_Spline($D$77:$D$81,AC$77:AC$81,AB145)</f>
        <v>0.19600289294381601</v>
      </c>
      <c r="AD145" s="42">
        <f>_xll.SRS1Splines.Functions25.OneWay_Spline($D$77:$D$81,AD$77:AD$81,$D145)</f>
        <v>4.97725064426995</v>
      </c>
      <c r="AE145" s="42">
        <f>_xll.SRS1Splines.Functions25.OneWay_Spline($D$77:$D$81,AE$77:AE$81,$D145)</f>
        <v>5.1218665194008404</v>
      </c>
      <c r="AF145" s="42">
        <f>_xll.SRS1Splines.Functions25.OneWay_Spline($D$77:$D$81,AF$77:AF$81,$D145)</f>
        <v>5.0125275444785</v>
      </c>
      <c r="AG145" s="42">
        <f>_xll.SRS1Splines.Functions25.OneWay_Spline($D$77:$D$81,AG$77:AG$81,$D145)</f>
        <v>7.2918718804440701</v>
      </c>
      <c r="AH145" s="42">
        <f>_xll.SRS1Splines.Functions25.OneWay_Spline($D$77:$D$81,AH$77:AH$81,$D145)</f>
        <v>514.22722793337698</v>
      </c>
      <c r="AI145" s="42">
        <f>_xll.SRS1Splines.Functions25.OneWay_Spline($D$77:$D$81,AI$77:AI$81,$D145)</f>
        <v>52.103512770610301</v>
      </c>
      <c r="AJ145" s="42">
        <f>_xll.SRS1Splines.Functions25.OneWay_Spline($D$77:$D$81,AJ$77:AJ$81,$D145)</f>
        <v>3.1400235221064099</v>
      </c>
      <c r="AK145" s="42">
        <f>_xll.SRS1Splines.Functions25.OneWay_Spline($D$77:$D$81,AK$77:AK$81,$D145)</f>
        <v>4.3076938709133801</v>
      </c>
      <c r="AL145" s="42">
        <f>_xll.SRS1Splines.Functions25.OneWay_Spline($D$83:$D$86,AL$83:AL$86,$D145)</f>
        <v>24.633666809771199</v>
      </c>
      <c r="AO145" s="42">
        <v>8.75</v>
      </c>
      <c r="AP145" s="42">
        <v>6878.5717674291336</v>
      </c>
    </row>
    <row r="146" spans="1:42">
      <c r="A146" s="53"/>
      <c r="B146" s="42">
        <v>3.257543997095742</v>
      </c>
      <c r="C146" s="120">
        <f t="shared" si="12"/>
        <v>1.0721468498096549</v>
      </c>
      <c r="D146" s="42">
        <f t="shared" si="22"/>
        <v>9</v>
      </c>
      <c r="E146" s="42">
        <f>_xll.SRS1Splines.Functions25.OneWay_Spline($D$77:$D$81,$E$77:$E$81,D146)</f>
        <v>0.148220559876279</v>
      </c>
      <c r="F146" s="42">
        <f>_xll.SRS1Splines.Functions25.OneWay_Spline($D$77:$D$81,F$77:F$81,$D146)</f>
        <v>4.1463461732924296</v>
      </c>
      <c r="G146" s="42">
        <f>_xll.SRS1Splines.Functions25.OneWay_Spline($D$77:$D$81,G$77:G$81,$D146)</f>
        <v>3.9824725984636</v>
      </c>
      <c r="H146" s="42">
        <f>_xll.SRS1Splines.Functions25.OneWay_Spline($D$77:$D$81,H$77:H$81,$D146)</f>
        <v>4.1803103248646503</v>
      </c>
      <c r="I146" s="42">
        <f>_xll.SRS1Splines.Functions25.OneWay_Spline($D$77:$D$81,I$77:I$81,$D146)</f>
        <v>6.12200735924357</v>
      </c>
      <c r="J146" s="42">
        <f>_xll.SRS1Splines.Functions25.OneWay_Spline($D$77:$D$81,J$77:J$81,$D146)</f>
        <v>354.83253522769002</v>
      </c>
      <c r="K146" s="42">
        <f>_xll.SRS1Splines.Functions25.OneWay_Spline($D$77:$D$81,K$77:K$81,$D146)</f>
        <v>48.580236740880899</v>
      </c>
      <c r="L146" s="42">
        <f>_xll.SRS1Splines.Functions25.OneWay_Spline($D$77:$D$81,L$77:L$81,$D146)</f>
        <v>2.8661763850337199</v>
      </c>
      <c r="M146" s="42">
        <f>_xll.SRS1Splines.Functions25.OneWay_Spline($D$77:$D$81,M$77:M$81,$D146)</f>
        <v>4.1323537235785599</v>
      </c>
      <c r="N146" s="42">
        <f>_xll.SRS1Splines.Functions25.OneWay_Spline(($D$83:$D$86),N$83:N$86,$D146)</f>
        <v>15.237114891026</v>
      </c>
      <c r="P146" s="42">
        <f t="shared" si="23"/>
        <v>9</v>
      </c>
      <c r="Q146" s="42">
        <f>_xll.SRS1Splines.Functions25.OneWay_Spline($D$77:$D$81,Q$77:Q$81,P146)</f>
        <v>0.107200692042138</v>
      </c>
      <c r="R146" s="42">
        <f>_xll.SRS1Splines.Functions25.OneWay_Spline($D$77:$D$81,R$77:R$81,$D146)</f>
        <v>3.6024764667175302</v>
      </c>
      <c r="S146" s="42">
        <f>_xll.SRS1Splines.Functions25.OneWay_Spline($D$77:$D$81,S$77:S$81,$D146)</f>
        <v>2.7160813326479598</v>
      </c>
      <c r="T146" s="42">
        <f>_xll.SRS1Splines.Functions25.OneWay_Spline($D$77:$D$81,T$77:T$81,$D146)</f>
        <v>3.0527815997740699</v>
      </c>
      <c r="U146" s="42">
        <f>_xll.SRS1Splines.Functions25.OneWay_Spline($D$77:$D$81,U$77:U$81,$D146)</f>
        <v>4.9289557426915396</v>
      </c>
      <c r="V146" s="42">
        <f>_xll.SRS1Splines.Functions25.OneWay_Spline($D$77:$D$81,V$77:V$81,$D146)</f>
        <v>209.02003813508099</v>
      </c>
      <c r="W146" s="42">
        <f>_xll.SRS1Splines.Functions25.OneWay_Spline($D$77:$D$81,W$77:W$81,$D146)</f>
        <v>44.585173879348297</v>
      </c>
      <c r="X146" s="42">
        <f>_xll.SRS1Splines.Functions25.OneWay_Spline($D$77:$D$81,X$77:X$81,$D146)</f>
        <v>2.5995535503938001</v>
      </c>
      <c r="Y146" s="42">
        <f>_xll.SRS1Splines.Functions25.OneWay_Spline($D$77:$D$81,Y$77:Y$81,$D146)</f>
        <v>3.8542438764182001</v>
      </c>
      <c r="Z146" s="42">
        <f>_xll.SRS1Splines.Functions25.OneWay_Spline($D$83:$D$86,Z$83:Z$86,$D146)</f>
        <v>6.9018802400076202</v>
      </c>
      <c r="AB146" s="42">
        <f t="shared" si="24"/>
        <v>9</v>
      </c>
      <c r="AC146" s="42">
        <f>_xll.SRS1Splines.Functions25.OneWay_Spline($D$77:$D$81,AC$77:AC$81,AB146)</f>
        <v>0.18924042771041999</v>
      </c>
      <c r="AD146" s="42">
        <f>_xll.SRS1Splines.Functions25.OneWay_Spline($D$77:$D$81,AD$77:AD$81,$D146)</f>
        <v>4.6902158798673401</v>
      </c>
      <c r="AE146" s="42">
        <f>_xll.SRS1Splines.Functions25.OneWay_Spline($D$77:$D$81,AE$77:AE$81,$D146)</f>
        <v>5.1087288630341101</v>
      </c>
      <c r="AF146" s="42">
        <f>_xll.SRS1Splines.Functions25.OneWay_Spline($D$77:$D$81,AF$77:AF$81,$D146)</f>
        <v>5.3078390499552199</v>
      </c>
      <c r="AG146" s="42">
        <f>_xll.SRS1Splines.Functions25.OneWay_Spline($D$77:$D$81,AG$77:AG$81,$D146)</f>
        <v>7.2963534198817603</v>
      </c>
      <c r="AH146" s="42">
        <f>_xll.SRS1Splines.Functions25.OneWay_Spline($D$77:$D$81,AH$77:AH$81,$D146)</f>
        <v>509.00707902485601</v>
      </c>
      <c r="AI146" s="42">
        <f>_xll.SRS1Splines.Functions25.OneWay_Spline($D$77:$D$81,AI$77:AI$81,$D146)</f>
        <v>52.575299602413502</v>
      </c>
      <c r="AJ146" s="42">
        <f>_xll.SRS1Splines.Functions25.OneWay_Spline($D$77:$D$81,AJ$77:AJ$81,$D146)</f>
        <v>3.1327992196736298</v>
      </c>
      <c r="AK146" s="42">
        <f>_xll.SRS1Splines.Functions25.OneWay_Spline($D$77:$D$81,AK$77:AK$81,$D146)</f>
        <v>4.3314619968763504</v>
      </c>
      <c r="AL146" s="42">
        <f>_xll.SRS1Splines.Functions25.OneWay_Spline($D$83:$D$86,AL$83:AL$86,$D146)</f>
        <v>23.5723495420443</v>
      </c>
      <c r="AO146" s="42">
        <v>9</v>
      </c>
      <c r="AP146" s="42">
        <v>6878.5717674291354</v>
      </c>
    </row>
    <row r="147" spans="1:42">
      <c r="B147" s="42">
        <v>3.2035334591853522</v>
      </c>
      <c r="C147" s="120">
        <f t="shared" si="12"/>
        <v>1.0543705041551446</v>
      </c>
      <c r="D147" s="42">
        <f t="shared" si="22"/>
        <v>9.25</v>
      </c>
      <c r="E147" s="42">
        <f>_xll.SRS1Splines.Functions25.OneWay_Spline($D$77:$D$81,$E$77:$E$81,D147)</f>
        <v>0.142920087195818</v>
      </c>
      <c r="F147" s="42">
        <f>_xll.SRS1Splines.Functions25.OneWay_Spline($D$77:$D$81,F$77:F$81,$D147)</f>
        <v>3.9141479496895499</v>
      </c>
      <c r="G147" s="42">
        <f>_xll.SRS1Splines.Functions25.OneWay_Spline($D$77:$D$81,G$77:G$81,$D147)</f>
        <v>4.0272175043372096</v>
      </c>
      <c r="H147" s="42">
        <f>_xll.SRS1Splines.Functions25.OneWay_Spline($D$77:$D$81,H$77:H$81,$D147)</f>
        <v>4.3685496102273298</v>
      </c>
      <c r="I147" s="42">
        <f>_xll.SRS1Splines.Functions25.OneWay_Spline($D$77:$D$81,I$77:I$81,$D147)</f>
        <v>6.0991175510749196</v>
      </c>
      <c r="J147" s="42">
        <f>_xll.SRS1Splines.Functions25.OneWay_Spline($D$77:$D$81,J$77:J$81,$D147)</f>
        <v>354.03990031952702</v>
      </c>
      <c r="K147" s="42">
        <f>_xll.SRS1Splines.Functions25.OneWay_Spline($D$77:$D$81,K$77:K$81,$D147)</f>
        <v>49.108950859249298</v>
      </c>
      <c r="L147" s="42">
        <f>_xll.SRS1Splines.Functions25.OneWay_Spline($D$77:$D$81,L$77:L$81,$D147)</f>
        <v>2.8633292666577699</v>
      </c>
      <c r="M147" s="42">
        <f>_xll.SRS1Splines.Functions25.OneWay_Spline($D$77:$D$81,M$77:M$81,$D147)</f>
        <v>4.1349845200776798</v>
      </c>
      <c r="N147" s="42">
        <f>_xll.SRS1Splines.Functions25.OneWay_Spline(($D$83:$D$86),N$83:N$86,$D147)</f>
        <v>14.917215274113399</v>
      </c>
      <c r="P147" s="42">
        <f t="shared" si="23"/>
        <v>9.25</v>
      </c>
      <c r="Q147" s="42">
        <f>_xll.SRS1Splines.Functions25.OneWay_Spline($D$77:$D$81,Q$77:Q$81,P147)</f>
        <v>0.101859441862745</v>
      </c>
      <c r="R147" s="42">
        <f>_xll.SRS1Splines.Functions25.OneWay_Spline($D$77:$D$81,R$77:R$81,$D147)</f>
        <v>3.43422318443884</v>
      </c>
      <c r="S147" s="42">
        <f>_xll.SRS1Splines.Functions25.OneWay_Spline($D$77:$D$81,S$77:S$81,$D147)</f>
        <v>2.84206463430277</v>
      </c>
      <c r="T147" s="42">
        <f>_xll.SRS1Splines.Functions25.OneWay_Spline($D$77:$D$81,T$77:T$81,$D147)</f>
        <v>3.1082694036769101</v>
      </c>
      <c r="U147" s="42">
        <f>_xll.SRS1Splines.Functions25.OneWay_Spline($D$77:$D$81,U$77:U$81,$D147)</f>
        <v>4.8818121795688603</v>
      </c>
      <c r="V147" s="42">
        <f>_xll.SRS1Splines.Functions25.OneWay_Spline($D$77:$D$81,V$77:V$81,$D147)</f>
        <v>211.54095946221699</v>
      </c>
      <c r="W147" s="42">
        <f>_xll.SRS1Splines.Functions25.OneWay_Spline($D$77:$D$81,W$77:W$81,$D147)</f>
        <v>45.129790342385903</v>
      </c>
      <c r="X147" s="42">
        <f>_xll.SRS1Splines.Functions25.OneWay_Spline($D$77:$D$81,X$77:X$81,$D147)</f>
        <v>2.5994782155340599</v>
      </c>
      <c r="Y147" s="42">
        <f>_xll.SRS1Splines.Functions25.OneWay_Spline($D$77:$D$81,Y$77:Y$81,$D147)</f>
        <v>3.8484833449907199</v>
      </c>
      <c r="Z147" s="42">
        <f>_xll.SRS1Splines.Functions25.OneWay_Spline($D$83:$D$86,Z$83:Z$86,$D147)</f>
        <v>7.3862148614241203</v>
      </c>
      <c r="AB147" s="42">
        <f t="shared" si="24"/>
        <v>9.25</v>
      </c>
      <c r="AC147" s="42">
        <f>_xll.SRS1Splines.Functions25.OneWay_Spline($D$77:$D$81,AC$77:AC$81,AB147)</f>
        <v>0.18398073252889</v>
      </c>
      <c r="AD147" s="42">
        <f>_xll.SRS1Splines.Functions25.OneWay_Spline($D$77:$D$81,AD$77:AD$81,$D147)</f>
        <v>4.3940727149402701</v>
      </c>
      <c r="AE147" s="42">
        <f>_xll.SRS1Splines.Functions25.OneWay_Spline($D$77:$D$81,AE$77:AE$81,$D147)</f>
        <v>5.0985106858599796</v>
      </c>
      <c r="AF147" s="42">
        <f>_xll.SRS1Splines.Functions25.OneWay_Spline($D$77:$D$81,AF$77:AF$81,$D147)</f>
        <v>5.62882981677775</v>
      </c>
      <c r="AG147" s="42">
        <f>_xll.SRS1Splines.Functions25.OneWay_Spline($D$77:$D$81,AG$77:AG$81,$D147)</f>
        <v>7.3012246584009901</v>
      </c>
      <c r="AH147" s="42">
        <f>_xll.SRS1Splines.Functions25.OneWay_Spline($D$77:$D$81,AH$77:AH$81,$D147)</f>
        <v>503.33300412429003</v>
      </c>
      <c r="AI147" s="42">
        <f>_xll.SRS1Splines.Functions25.OneWay_Spline($D$77:$D$81,AI$77:AI$81,$D147)</f>
        <v>53.0881113761126</v>
      </c>
      <c r="AJ147" s="42">
        <f>_xll.SRS1Splines.Functions25.OneWay_Spline($D$77:$D$81,AJ$77:AJ$81,$D147)</f>
        <v>3.1271803177814701</v>
      </c>
      <c r="AK147" s="42">
        <f>_xll.SRS1Splines.Functions25.OneWay_Spline($D$77:$D$81,AK$77:AK$81,$D147)</f>
        <v>4.3572969164012996</v>
      </c>
      <c r="AL147" s="42">
        <f>_xll.SRS1Splines.Functions25.OneWay_Spline($D$83:$D$86,AL$83:AL$86,$D147)</f>
        <v>22.448215686802602</v>
      </c>
      <c r="AO147" s="42">
        <v>9.25</v>
      </c>
      <c r="AP147" s="42">
        <v>6878.5717674291382</v>
      </c>
    </row>
    <row r="148" spans="1:42">
      <c r="B148" s="42">
        <v>3.1460321258634334</v>
      </c>
      <c r="C148" s="120">
        <f t="shared" si="12"/>
        <v>1.0354452422290081</v>
      </c>
      <c r="D148" s="42">
        <f t="shared" si="22"/>
        <v>9.5</v>
      </c>
      <c r="E148" s="42">
        <f>_xll.SRS1Splines.Functions25.OneWay_Spline($D$77:$D$81,$E$77:$E$81,D148)</f>
        <v>0.139134035281202</v>
      </c>
      <c r="F148" s="42">
        <f>_xll.SRS1Splines.Functions25.OneWay_Spline($D$77:$D$81,F$77:F$81,$D148)</f>
        <v>3.6751939594037002</v>
      </c>
      <c r="G148" s="42">
        <f>_xll.SRS1Splines.Functions25.OneWay_Spline($D$77:$D$81,G$77:G$81,$D148)</f>
        <v>4.0755420026806997</v>
      </c>
      <c r="H148" s="42">
        <f>_xll.SRS1Splines.Functions25.OneWay_Spline($D$77:$D$81,H$77:H$81,$D148)</f>
        <v>4.5718480384190299</v>
      </c>
      <c r="I148" s="42">
        <f>_xll.SRS1Splines.Functions25.OneWay_Spline($D$77:$D$81,I$77:I$81,$D148)</f>
        <v>6.08276768809732</v>
      </c>
      <c r="J148" s="42">
        <f>_xll.SRS1Splines.Functions25.OneWay_Spline($D$77:$D$81,J$77:J$81,$D148)</f>
        <v>353.183854618711</v>
      </c>
      <c r="K148" s="42">
        <f>_xll.SRS1Splines.Functions25.OneWay_Spline($D$77:$D$81,K$77:K$81,$D148)</f>
        <v>49.6799621070871</v>
      </c>
      <c r="L148" s="42">
        <f>_xll.SRS1Splines.Functions25.OneWay_Spline($D$77:$D$81,L$77:L$81,$D148)</f>
        <v>2.8612956106749499</v>
      </c>
      <c r="M148" s="42">
        <f>_xll.SRS1Splines.Functions25.OneWay_Spline($D$77:$D$81,M$77:M$81,$D148)</f>
        <v>4.1378257802967298</v>
      </c>
      <c r="N148" s="42">
        <f>_xll.SRS1Splines.Functions25.OneWay_Spline(($D$83:$D$86),N$83:N$86,$D148)</f>
        <v>14.5842516738449</v>
      </c>
      <c r="P148" s="42">
        <f t="shared" si="23"/>
        <v>9.5</v>
      </c>
      <c r="Q148" s="42">
        <f>_xll.SRS1Splines.Functions25.OneWay_Spline($D$77:$D$81,Q$77:Q$81,P148)</f>
        <v>9.8044263163178505E-2</v>
      </c>
      <c r="R148" s="42">
        <f>_xll.SRS1Splines.Functions25.OneWay_Spline($D$77:$D$81,R$77:R$81,$D148)</f>
        <v>3.2615576441631098</v>
      </c>
      <c r="S148" s="42">
        <f>_xll.SRS1Splines.Functions25.OneWay_Spline($D$77:$D$81,S$77:S$81,$D148)</f>
        <v>2.9781266000899498</v>
      </c>
      <c r="T148" s="42">
        <f>_xll.SRS1Splines.Functions25.OneWay_Spline($D$77:$D$81,T$77:T$81,$D148)</f>
        <v>3.1681962318919799</v>
      </c>
      <c r="U148" s="42">
        <f>_xll.SRS1Splines.Functions25.OneWay_Spline($D$77:$D$81,U$77:U$81,$D148)</f>
        <v>4.8481382059097999</v>
      </c>
      <c r="V148" s="42">
        <f>_xll.SRS1Splines.Functions25.OneWay_Spline($D$77:$D$81,V$77:V$81,$D148)</f>
        <v>214.04056658340201</v>
      </c>
      <c r="W148" s="42">
        <f>_xll.SRS1Splines.Functions25.OneWay_Spline($D$77:$D$81,W$77:W$81,$D148)</f>
        <v>45.717976122466503</v>
      </c>
      <c r="X148" s="42">
        <f>_xll.SRS1Splines.Functions25.OneWay_Spline($D$77:$D$81,X$77:X$81,$D148)</f>
        <v>2.5994244049199602</v>
      </c>
      <c r="Y148" s="42">
        <f>_xll.SRS1Splines.Functions25.OneWay_Spline($D$77:$D$81,Y$77:Y$81,$D148)</f>
        <v>3.8443686796853802</v>
      </c>
      <c r="Z148" s="42">
        <f>_xll.SRS1Splines.Functions25.OneWay_Spline($D$83:$D$86,Z$83:Z$86,$D148)</f>
        <v>7.9025198691474898</v>
      </c>
      <c r="AB148" s="42">
        <f t="shared" si="24"/>
        <v>9.5</v>
      </c>
      <c r="AC148" s="42">
        <f>_xll.SRS1Splines.Functions25.OneWay_Spline($D$77:$D$81,AC$77:AC$81,AB148)</f>
        <v>0.180223807399226</v>
      </c>
      <c r="AD148" s="42">
        <f>_xll.SRS1Splines.Functions25.OneWay_Spline($D$77:$D$81,AD$77:AD$81,$D148)</f>
        <v>4.0888302746443097</v>
      </c>
      <c r="AE148" s="42">
        <f>_xll.SRS1Splines.Functions25.OneWay_Spline($D$77:$D$81,AE$77:AE$81,$D148)</f>
        <v>5.0912119878784701</v>
      </c>
      <c r="AF148" s="42">
        <f>_xll.SRS1Splines.Functions25.OneWay_Spline($D$77:$D$81,AF$77:AF$81,$D148)</f>
        <v>5.9754998449460697</v>
      </c>
      <c r="AG148" s="42">
        <f>_xll.SRS1Splines.Functions25.OneWay_Spline($D$77:$D$81,AG$77:AG$81,$D148)</f>
        <v>7.3064855960017603</v>
      </c>
      <c r="AH148" s="42">
        <f>_xll.SRS1Splines.Functions25.OneWay_Spline($D$77:$D$81,AH$77:AH$81,$D148)</f>
        <v>497.20500323167897</v>
      </c>
      <c r="AI148" s="42">
        <f>_xll.SRS1Splines.Functions25.OneWay_Spline($D$77:$D$81,AI$77:AI$81,$D148)</f>
        <v>53.641948091707597</v>
      </c>
      <c r="AJ148" s="42">
        <f>_xll.SRS1Splines.Functions25.OneWay_Spline($D$77:$D$81,AJ$77:AJ$81,$D148)</f>
        <v>3.1231668164299302</v>
      </c>
      <c r="AK148" s="42">
        <f>_xll.SRS1Splines.Functions25.OneWay_Spline($D$77:$D$81,AK$77:AK$81,$D148)</f>
        <v>4.3851986294882597</v>
      </c>
      <c r="AL148" s="42">
        <f>_xll.SRS1Splines.Functions25.OneWay_Spline($D$83:$D$86,AL$83:AL$86,$D148)</f>
        <v>21.265983478542299</v>
      </c>
      <c r="AO148" s="42">
        <v>9.5</v>
      </c>
      <c r="AP148" s="42">
        <v>6878.5717674291354</v>
      </c>
    </row>
    <row r="149" spans="1:42">
      <c r="B149" s="42">
        <v>3.0917159370153362</v>
      </c>
      <c r="C149" s="120">
        <f t="shared" si="12"/>
        <v>1.0175682984888552</v>
      </c>
      <c r="D149" s="42">
        <f t="shared" si="22"/>
        <v>9.75</v>
      </c>
      <c r="E149" s="42">
        <f>_xll.SRS1Splines.Functions25.OneWay_Spline($D$77:$D$81,$E$77:$E$81,D149)</f>
        <v>0.136862404132433</v>
      </c>
      <c r="F149" s="42">
        <f>_xll.SRS1Splines.Functions25.OneWay_Spline($D$77:$D$81,F$77:F$81,$D149)</f>
        <v>3.4297608989255499</v>
      </c>
      <c r="G149" s="42">
        <f>_xll.SRS1Splines.Functions25.OneWay_Spline($D$77:$D$81,G$77:G$81,$D149)</f>
        <v>4.1274460934940898</v>
      </c>
      <c r="H149" s="42">
        <f>_xll.SRS1Splines.Functions25.OneWay_Spline($D$77:$D$81,H$77:H$81,$D149)</f>
        <v>4.7902056094397398</v>
      </c>
      <c r="I149" s="42">
        <f>_xll.SRS1Splines.Functions25.OneWay_Spline($D$77:$D$81,I$77:I$81,$D149)</f>
        <v>6.0729577703107598</v>
      </c>
      <c r="J149" s="42">
        <f>_xll.SRS1Splines.Functions25.OneWay_Spline($D$77:$D$81,J$77:J$81,$D149)</f>
        <v>352.264398125242</v>
      </c>
      <c r="K149" s="42">
        <f>_xll.SRS1Splines.Functions25.OneWay_Spline($D$77:$D$81,K$77:K$81,$D149)</f>
        <v>50.293270484394299</v>
      </c>
      <c r="L149" s="42">
        <f>_xll.SRS1Splines.Functions25.OneWay_Spline($D$77:$D$81,L$77:L$81,$D149)</f>
        <v>2.86007541708525</v>
      </c>
      <c r="M149" s="42">
        <f>_xll.SRS1Splines.Functions25.OneWay_Spline($D$77:$D$81,M$77:M$81,$D149)</f>
        <v>4.1408775042357204</v>
      </c>
      <c r="N149" s="42">
        <f>_xll.SRS1Splines.Functions25.OneWay_Spline(($D$83:$D$86),N$83:N$86,$D149)</f>
        <v>14.2400810051411</v>
      </c>
      <c r="P149" s="42">
        <f t="shared" si="23"/>
        <v>9.75</v>
      </c>
      <c r="Q149" s="42">
        <f>_xll.SRS1Splines.Functions25.OneWay_Spline($D$77:$D$81,Q$77:Q$81,P149)</f>
        <v>9.57551559434386E-2</v>
      </c>
      <c r="R149" s="42">
        <f>_xll.SRS1Splines.Functions25.OneWay_Spline($D$77:$D$81,R$77:R$81,$D149)</f>
        <v>3.0850241137160701</v>
      </c>
      <c r="S149" s="42">
        <f>_xll.SRS1Splines.Functions25.OneWay_Spline($D$77:$D$81,S$77:S$81,$D149)</f>
        <v>3.12426723000952</v>
      </c>
      <c r="T149" s="42">
        <f>_xll.SRS1Splines.Functions25.OneWay_Spline($D$77:$D$81,T$77:T$81,$D149)</f>
        <v>3.23256208441927</v>
      </c>
      <c r="U149" s="42">
        <f>_xll.SRS1Splines.Functions25.OneWay_Spline($D$77:$D$81,U$77:U$81,$D149)</f>
        <v>4.8279338217143701</v>
      </c>
      <c r="V149" s="42">
        <f>_xll.SRS1Splines.Functions25.OneWay_Spline($D$77:$D$81,V$77:V$81,$D149)</f>
        <v>216.518859498636</v>
      </c>
      <c r="W149" s="42">
        <f>_xll.SRS1Splines.Functions25.OneWay_Spline($D$77:$D$81,W$77:W$81,$D149)</f>
        <v>46.349731219590097</v>
      </c>
      <c r="X149" s="42">
        <f>_xll.SRS1Splines.Functions25.OneWay_Spline($D$77:$D$81,X$77:X$81,$D149)</f>
        <v>2.5993921185515001</v>
      </c>
      <c r="Y149" s="42">
        <f>_xll.SRS1Splines.Functions25.OneWay_Spline($D$77:$D$81,Y$77:Y$81,$D149)</f>
        <v>3.84189988050217</v>
      </c>
      <c r="Z149" s="42">
        <f>_xll.SRS1Splines.Functions25.OneWay_Spline($D$83:$D$86,Z$83:Z$86,$D149)</f>
        <v>8.4497908585226202</v>
      </c>
      <c r="AB149" s="42">
        <f t="shared" si="24"/>
        <v>9.75</v>
      </c>
      <c r="AC149" s="42">
        <f>_xll.SRS1Splines.Functions25.OneWay_Spline($D$77:$D$81,AC$77:AC$81,AB149)</f>
        <v>0.177969652321428</v>
      </c>
      <c r="AD149" s="42">
        <f>_xll.SRS1Splines.Functions25.OneWay_Spline($D$77:$D$81,AD$77:AD$81,$D149)</f>
        <v>3.7744976841350399</v>
      </c>
      <c r="AE149" s="42">
        <f>_xll.SRS1Splines.Functions25.OneWay_Spline($D$77:$D$81,AE$77:AE$81,$D149)</f>
        <v>5.0868327690895603</v>
      </c>
      <c r="AF149" s="42">
        <f>_xll.SRS1Splines.Functions25.OneWay_Spline($D$77:$D$81,AF$77:AF$81,$D149)</f>
        <v>6.3478491344602004</v>
      </c>
      <c r="AG149" s="42">
        <f>_xll.SRS1Splines.Functions25.OneWay_Spline($D$77:$D$81,AG$77:AG$81,$D149)</f>
        <v>7.31213623268407</v>
      </c>
      <c r="AH149" s="42">
        <f>_xll.SRS1Splines.Functions25.OneWay_Spline($D$77:$D$81,AH$77:AH$81,$D149)</f>
        <v>490.62307634702199</v>
      </c>
      <c r="AI149" s="42">
        <f>_xll.SRS1Splines.Functions25.OneWay_Spline($D$77:$D$81,AI$77:AI$81,$D149)</f>
        <v>54.236809749198599</v>
      </c>
      <c r="AJ149" s="42">
        <f>_xll.SRS1Splines.Functions25.OneWay_Spline($D$77:$D$81,AJ$77:AJ$81,$D149)</f>
        <v>3.1207587156190102</v>
      </c>
      <c r="AK149" s="42">
        <f>_xll.SRS1Splines.Functions25.OneWay_Spline($D$77:$D$81,AK$77:AK$81,$D149)</f>
        <v>4.4151671361372102</v>
      </c>
      <c r="AL149" s="42">
        <f>_xll.SRS1Splines.Functions25.OneWay_Spline($D$83:$D$86,AL$83:AL$86,$D149)</f>
        <v>20.030371151759599</v>
      </c>
      <c r="AO149" s="42">
        <v>9.75</v>
      </c>
      <c r="AP149" s="42">
        <v>6878.5717674291373</v>
      </c>
    </row>
    <row r="150" spans="1:42">
      <c r="B150" s="42">
        <v>3.038337516613582</v>
      </c>
      <c r="C150" s="120">
        <f t="shared" si="12"/>
        <v>1</v>
      </c>
      <c r="D150" s="42">
        <f t="shared" si="22"/>
        <v>10</v>
      </c>
      <c r="E150" s="42">
        <f>_xll.SRS1Splines.Functions25.OneWay_Spline($D$77:$D$81,$E$77:$E$81,D150)</f>
        <v>0.13610519374951</v>
      </c>
      <c r="F150" s="42">
        <f>_xll.SRS1Splines.Functions25.OneWay_Spline($D$77:$D$81,F$77:F$81,$D150)</f>
        <v>3.17812546474575</v>
      </c>
      <c r="G150" s="42">
        <f>_xll.SRS1Splines.Functions25.OneWay_Spline($D$77:$D$81,G$77:G$81,$D150)</f>
        <v>4.1829297767773603</v>
      </c>
      <c r="H150" s="42">
        <f>_xll.SRS1Splines.Functions25.OneWay_Spline($D$77:$D$81,H$77:H$81,$D150)</f>
        <v>5.0236223232894597</v>
      </c>
      <c r="I150" s="42">
        <f>_xll.SRS1Splines.Functions25.OneWay_Spline($D$77:$D$81,I$77:I$81,$D150)</f>
        <v>6.0696877977152299</v>
      </c>
      <c r="J150" s="42">
        <f>_xll.SRS1Splines.Functions25.OneWay_Spline($D$77:$D$81,J$77:J$81,$D150)</f>
        <v>351.28153083912002</v>
      </c>
      <c r="K150" s="42">
        <f>_xll.SRS1Splines.Functions25.OneWay_Spline($D$77:$D$81,K$77:K$81,$D150)</f>
        <v>50.9488759911711</v>
      </c>
      <c r="L150" s="42">
        <f>_xll.SRS1Splines.Functions25.OneWay_Spline($D$77:$D$81,L$77:L$81,$D150)</f>
        <v>2.8596686858886899</v>
      </c>
      <c r="M150" s="42">
        <f>_xll.SRS1Splines.Functions25.OneWay_Spline($D$77:$D$81,M$77:M$81,$D150)</f>
        <v>4.1441396918946296</v>
      </c>
      <c r="N150" s="42">
        <f>_xll.SRS1Splines.Functions25.OneWay_Spline(($D$83:$D$86),N$83:N$86,$D150)</f>
        <v>13.8865601829225</v>
      </c>
      <c r="P150" s="42">
        <f t="shared" si="23"/>
        <v>10</v>
      </c>
      <c r="Q150" s="42">
        <f>_xll.SRS1Splines.Functions25.OneWay_Spline($D$77:$D$81,Q$77:Q$81,P150)</f>
        <v>9.4992120203525293E-2</v>
      </c>
      <c r="R150" s="42">
        <f>_xll.SRS1Splines.Functions25.OneWay_Spline($D$77:$D$81,R$77:R$81,$D150)</f>
        <v>2.9051668609234498</v>
      </c>
      <c r="S150" s="42">
        <f>_xll.SRS1Splines.Functions25.OneWay_Spline($D$77:$D$81,S$77:S$81,$D150)</f>
        <v>3.28048652406147</v>
      </c>
      <c r="T150" s="42">
        <f>_xll.SRS1Splines.Functions25.OneWay_Spline($D$77:$D$81,T$77:T$81,$D150)</f>
        <v>3.3013669612587999</v>
      </c>
      <c r="U150" s="42">
        <f>_xll.SRS1Splines.Functions25.OneWay_Spline($D$77:$D$81,U$77:U$81,$D150)</f>
        <v>4.8211990269825602</v>
      </c>
      <c r="V150" s="42">
        <f>_xll.SRS1Splines.Functions25.OneWay_Spline($D$77:$D$81,V$77:V$81,$D150)</f>
        <v>218.97583820791999</v>
      </c>
      <c r="W150" s="42">
        <f>_xll.SRS1Splines.Functions25.OneWay_Spline($D$77:$D$81,W$77:W$81,$D150)</f>
        <v>47.025055633756701</v>
      </c>
      <c r="X150" s="42">
        <f>_xll.SRS1Splines.Functions25.OneWay_Spline($D$77:$D$81,X$77:X$81,$D150)</f>
        <v>2.5993813564286801</v>
      </c>
      <c r="Y150" s="42">
        <f>_xll.SRS1Splines.Functions25.OneWay_Spline($D$77:$D$81,Y$77:Y$81,$D150)</f>
        <v>3.8410769474411102</v>
      </c>
      <c r="Z150" s="42">
        <f>_xll.SRS1Splines.Functions25.OneWay_Spline($D$83:$D$86,Z$83:Z$86,$D150)</f>
        <v>9.0270234248944003</v>
      </c>
      <c r="AB150" s="42">
        <f t="shared" si="24"/>
        <v>10</v>
      </c>
      <c r="AC150" s="42">
        <f>_xll.SRS1Splines.Functions25.OneWay_Spline($D$77:$D$81,AC$77:AC$81,AB150)</f>
        <v>0.177218267295495</v>
      </c>
      <c r="AD150" s="42">
        <f>_xll.SRS1Splines.Functions25.OneWay_Spline($D$77:$D$81,AD$77:AD$81,$D150)</f>
        <v>3.4510840685680502</v>
      </c>
      <c r="AE150" s="42">
        <f>_xll.SRS1Splines.Functions25.OneWay_Spline($D$77:$D$81,AE$77:AE$81,$D150)</f>
        <v>5.0853730294932502</v>
      </c>
      <c r="AF150" s="42">
        <f>_xll.SRS1Splines.Functions25.OneWay_Spline($D$77:$D$81,AF$77:AF$81,$D150)</f>
        <v>6.7458776853201297</v>
      </c>
      <c r="AG150" s="42">
        <f>_xll.SRS1Splines.Functions25.OneWay_Spline($D$77:$D$81,AG$77:AG$81,$D150)</f>
        <v>7.3181765684479103</v>
      </c>
      <c r="AH150" s="42">
        <f>_xll.SRS1Splines.Functions25.OneWay_Spline($D$77:$D$81,AH$77:AH$81,$D150)</f>
        <v>483.58722347032</v>
      </c>
      <c r="AI150" s="42">
        <f>_xll.SRS1Splines.Functions25.OneWay_Spline($D$77:$D$81,AI$77:AI$81,$D150)</f>
        <v>54.872696348585499</v>
      </c>
      <c r="AJ150" s="42">
        <f>_xll.SRS1Splines.Functions25.OneWay_Spline($D$77:$D$81,AJ$77:AJ$81,$D150)</f>
        <v>3.1199560153486998</v>
      </c>
      <c r="AK150" s="42">
        <f>_xll.SRS1Splines.Functions25.OneWay_Spline($D$77:$D$81,AK$77:AK$81,$D150)</f>
        <v>4.4472024363481601</v>
      </c>
      <c r="AL150" s="42">
        <f>_xll.SRS1Splines.Functions25.OneWay_Spline($D$83:$D$86,AL$83:AL$86,$D150)</f>
        <v>18.746096940950601</v>
      </c>
      <c r="AO150" s="42">
        <v>10</v>
      </c>
      <c r="AP150" s="42">
        <v>6878.5717674291363</v>
      </c>
    </row>
    <row r="151" spans="1:42" s="57" customFormat="1">
      <c r="A151" s="59" t="s">
        <v>63</v>
      </c>
      <c r="B151" s="61">
        <v>2.9858806734771233</v>
      </c>
      <c r="C151" s="57">
        <f>B151/$B$150</f>
        <v>0.98273501780179928</v>
      </c>
      <c r="D151" s="57">
        <f t="shared" si="22"/>
        <v>10.25</v>
      </c>
      <c r="E151" s="57">
        <f>E$150*$C151*(2^(-($D151-$D$151)/$E$90))</f>
        <v>0.13375534000234204</v>
      </c>
      <c r="F151" s="57">
        <f t="shared" ref="F151:N151" si="25">F$150*$C151*(2^(-($D151-$D$151)/$E$90))</f>
        <v>3.1232551851732664</v>
      </c>
      <c r="G151" s="57">
        <f t="shared" si="25"/>
        <v>4.1107115686449758</v>
      </c>
      <c r="H151" s="57">
        <f t="shared" si="25"/>
        <v>4.9368895733073836</v>
      </c>
      <c r="I151" s="57">
        <f t="shared" si="25"/>
        <v>5.9648947459390405</v>
      </c>
      <c r="J151" s="57">
        <f t="shared" si="25"/>
        <v>345.21666146262589</v>
      </c>
      <c r="K151" s="57">
        <f t="shared" si="25"/>
        <v>50.069244554165195</v>
      </c>
      <c r="L151" s="57">
        <f t="shared" si="25"/>
        <v>2.8102965569340697</v>
      </c>
      <c r="M151" s="57">
        <f t="shared" si="25"/>
        <v>4.0725911938872121</v>
      </c>
      <c r="N151" s="57">
        <f t="shared" si="25"/>
        <v>13.646808968570101</v>
      </c>
      <c r="P151" s="57">
        <f t="shared" si="23"/>
        <v>10.25</v>
      </c>
      <c r="Q151" s="57">
        <f>Q$150*$C151*(2^(-($D151-$D$151)/$E$90))</f>
        <v>9.335208293924209E-2</v>
      </c>
      <c r="R151" s="57">
        <f t="shared" ref="R151:Z151" si="26">R$150*$C151*(2^(-($D151-$D$151)/$E$90))</f>
        <v>2.8550092067868036</v>
      </c>
      <c r="S151" s="57">
        <f t="shared" si="26"/>
        <v>3.2238489826221115</v>
      </c>
      <c r="T151" s="57">
        <f t="shared" si="26"/>
        <v>3.2443689194429388</v>
      </c>
      <c r="U151" s="57">
        <f t="shared" si="26"/>
        <v>4.7379611116077234</v>
      </c>
      <c r="V151" s="57">
        <f t="shared" si="26"/>
        <v>215.19522425942418</v>
      </c>
      <c r="W151" s="57">
        <f t="shared" si="26"/>
        <v>46.213168885370493</v>
      </c>
      <c r="X151" s="57">
        <f t="shared" si="26"/>
        <v>2.554503083583604</v>
      </c>
      <c r="Y151" s="57">
        <f t="shared" si="26"/>
        <v>3.7747608223216202</v>
      </c>
      <c r="Z151" s="57">
        <f t="shared" si="26"/>
        <v>8.871172026160858</v>
      </c>
      <c r="AB151" s="57">
        <f t="shared" si="24"/>
        <v>10.25</v>
      </c>
      <c r="AC151" s="57">
        <f>AC$150*$C151*(2^(-($D151-$D$151)/$E$90))</f>
        <v>0.17415859706544232</v>
      </c>
      <c r="AD151" s="57">
        <f t="shared" ref="AD151:AL151" si="27">AD$150*$C151*(2^(-($D151-$D$151)/$E$90))</f>
        <v>3.3915011635597287</v>
      </c>
      <c r="AE151" s="57">
        <f t="shared" si="27"/>
        <v>4.9975741546678396</v>
      </c>
      <c r="AF151" s="57">
        <f t="shared" si="27"/>
        <v>6.6294102271718378</v>
      </c>
      <c r="AG151" s="57">
        <f t="shared" si="27"/>
        <v>7.1918283802703673</v>
      </c>
      <c r="AH151" s="57">
        <f t="shared" si="27"/>
        <v>475.23809866582764</v>
      </c>
      <c r="AI151" s="57">
        <f t="shared" si="27"/>
        <v>53.925320222959897</v>
      </c>
      <c r="AJ151" s="57">
        <f t="shared" si="27"/>
        <v>3.0660900302845353</v>
      </c>
      <c r="AK151" s="57">
        <f t="shared" si="27"/>
        <v>4.3704215654528147</v>
      </c>
      <c r="AL151" s="57">
        <f t="shared" si="27"/>
        <v>18.422445910979345</v>
      </c>
      <c r="AO151" s="57">
        <v>10.25</v>
      </c>
      <c r="AP151" s="57">
        <v>6878.5717674291354</v>
      </c>
    </row>
    <row r="152" spans="1:42" s="57" customFormat="1">
      <c r="A152" s="59" t="s">
        <v>64</v>
      </c>
      <c r="B152" s="61">
        <v>2.9343294969232629</v>
      </c>
      <c r="C152" s="57">
        <f t="shared" ref="C152:C183" si="28">B152/$B$150</f>
        <v>0.96576811525329076</v>
      </c>
      <c r="D152" s="57">
        <f t="shared" si="22"/>
        <v>10.5</v>
      </c>
      <c r="E152" s="57">
        <f t="shared" ref="E152:N177" si="29">E$150*$C152*(2^(-($D152-$D$151)/$E$90))</f>
        <v>0.13144605416586169</v>
      </c>
      <c r="F152" s="57">
        <f t="shared" si="29"/>
        <v>3.0693321869385177</v>
      </c>
      <c r="G152" s="57">
        <f t="shared" si="29"/>
        <v>4.0397401367517771</v>
      </c>
      <c r="H152" s="57">
        <f t="shared" si="29"/>
        <v>4.8516541788348588</v>
      </c>
      <c r="I152" s="57">
        <f t="shared" si="29"/>
        <v>5.8619108429961599</v>
      </c>
      <c r="J152" s="57">
        <f t="shared" si="29"/>
        <v>339.25649608292059</v>
      </c>
      <c r="K152" s="57">
        <f t="shared" si="29"/>
        <v>49.204799087612756</v>
      </c>
      <c r="L152" s="57">
        <f t="shared" si="29"/>
        <v>2.7617767891616296</v>
      </c>
      <c r="M152" s="57">
        <f t="shared" si="29"/>
        <v>4.0022779102332375</v>
      </c>
      <c r="N152" s="57">
        <f t="shared" si="29"/>
        <v>13.411196822814123</v>
      </c>
      <c r="P152" s="57">
        <f t="shared" si="23"/>
        <v>10.5</v>
      </c>
      <c r="Q152" s="57">
        <f t="shared" ref="Q152:Z177" si="30">Q$150*$C152*(2^(-($D152-$D$151)/$E$90))</f>
        <v>9.1740359303133387E-2</v>
      </c>
      <c r="R152" s="57">
        <f t="shared" si="30"/>
        <v>2.8057174751509799</v>
      </c>
      <c r="S152" s="57">
        <f t="shared" si="30"/>
        <v>3.1681892325561289</v>
      </c>
      <c r="T152" s="57">
        <f t="shared" si="30"/>
        <v>3.1883548926844147</v>
      </c>
      <c r="U152" s="57">
        <f t="shared" si="30"/>
        <v>4.6561602168648379</v>
      </c>
      <c r="V152" s="57">
        <f t="shared" si="30"/>
        <v>211.47987888740539</v>
      </c>
      <c r="W152" s="57">
        <f t="shared" si="30"/>
        <v>45.415298562107196</v>
      </c>
      <c r="X152" s="57">
        <f t="shared" si="30"/>
        <v>2.5103995899207585</v>
      </c>
      <c r="Y152" s="57">
        <f t="shared" si="30"/>
        <v>3.7095895797907752</v>
      </c>
      <c r="Z152" s="57">
        <f t="shared" si="30"/>
        <v>8.718011248335948</v>
      </c>
      <c r="AB152" s="57">
        <f t="shared" si="24"/>
        <v>10.5</v>
      </c>
      <c r="AC152" s="57">
        <f t="shared" ref="AC152:AL177" si="31">AC$150*$C152*(2^(-($D152-$D$151)/$E$90))</f>
        <v>0.17115174902859029</v>
      </c>
      <c r="AD152" s="57">
        <f t="shared" si="31"/>
        <v>3.3329468987260555</v>
      </c>
      <c r="AE152" s="57">
        <f t="shared" si="31"/>
        <v>4.9112910409474253</v>
      </c>
      <c r="AF152" s="57">
        <f t="shared" si="31"/>
        <v>6.5149534649853127</v>
      </c>
      <c r="AG152" s="57">
        <f t="shared" si="31"/>
        <v>7.0676614691274917</v>
      </c>
      <c r="AH152" s="57">
        <f t="shared" si="31"/>
        <v>467.03311327843574</v>
      </c>
      <c r="AI152" s="57">
        <f t="shared" si="31"/>
        <v>52.994299613118315</v>
      </c>
      <c r="AJ152" s="57">
        <f t="shared" si="31"/>
        <v>3.0131539884025011</v>
      </c>
      <c r="AK152" s="57">
        <f t="shared" si="31"/>
        <v>4.2949662406757119</v>
      </c>
      <c r="AL152" s="57">
        <f t="shared" si="31"/>
        <v>18.104382397292298</v>
      </c>
      <c r="AO152" s="57">
        <v>10.5</v>
      </c>
      <c r="AP152" s="57">
        <v>6878.5717674291363</v>
      </c>
    </row>
    <row r="153" spans="1:42" s="57" customFormat="1">
      <c r="B153" s="61">
        <v>2.8836683505124281</v>
      </c>
      <c r="C153" s="57">
        <f t="shared" si="28"/>
        <v>0.94909414597442665</v>
      </c>
      <c r="D153" s="57">
        <f t="shared" si="22"/>
        <v>10.75</v>
      </c>
      <c r="E153" s="57">
        <f t="shared" si="29"/>
        <v>0.12917663814745386</v>
      </c>
      <c r="F153" s="57">
        <f t="shared" si="29"/>
        <v>3.0163401692240592</v>
      </c>
      <c r="G153" s="57">
        <f t="shared" si="29"/>
        <v>3.9699940265719968</v>
      </c>
      <c r="H153" s="57">
        <f t="shared" si="29"/>
        <v>4.7678903733779832</v>
      </c>
      <c r="I153" s="57">
        <f t="shared" si="29"/>
        <v>5.7607049570531119</v>
      </c>
      <c r="J153" s="57">
        <f t="shared" si="29"/>
        <v>333.39923295360671</v>
      </c>
      <c r="K153" s="57">
        <f t="shared" si="29"/>
        <v>48.35527827133123</v>
      </c>
      <c r="L153" s="57">
        <f t="shared" si="29"/>
        <v>2.7140947151399804</v>
      </c>
      <c r="M153" s="57">
        <f t="shared" si="29"/>
        <v>3.9331785853638723</v>
      </c>
      <c r="N153" s="57">
        <f t="shared" si="29"/>
        <v>13.179652520561351</v>
      </c>
      <c r="P153" s="57">
        <f t="shared" si="23"/>
        <v>10.75</v>
      </c>
      <c r="Q153" s="57">
        <f t="shared" si="30"/>
        <v>9.0156462074279992E-2</v>
      </c>
      <c r="R153" s="57">
        <f t="shared" si="30"/>
        <v>2.7572767652214152</v>
      </c>
      <c r="S153" s="57">
        <f t="shared" si="30"/>
        <v>3.1134904480293781</v>
      </c>
      <c r="T153" s="57">
        <f t="shared" si="30"/>
        <v>3.1333079480519284</v>
      </c>
      <c r="U153" s="57">
        <f t="shared" si="30"/>
        <v>4.5757716145025871</v>
      </c>
      <c r="V153" s="57">
        <f t="shared" si="30"/>
        <v>207.8286789501868</v>
      </c>
      <c r="W153" s="57">
        <f t="shared" si="30"/>
        <v>44.631203469320553</v>
      </c>
      <c r="X153" s="57">
        <f t="shared" si="30"/>
        <v>2.4670575430398243</v>
      </c>
      <c r="Y153" s="57">
        <f t="shared" si="30"/>
        <v>3.6455435187087653</v>
      </c>
      <c r="Z153" s="57">
        <f t="shared" si="30"/>
        <v>8.5674947912145463</v>
      </c>
      <c r="AB153" s="57">
        <f t="shared" si="24"/>
        <v>10.75</v>
      </c>
      <c r="AC153" s="57">
        <f t="shared" si="31"/>
        <v>0.16819681422062802</v>
      </c>
      <c r="AD153" s="57">
        <f t="shared" si="31"/>
        <v>3.2754035732267037</v>
      </c>
      <c r="AE153" s="57">
        <f t="shared" si="31"/>
        <v>4.826497605114616</v>
      </c>
      <c r="AF153" s="57">
        <f t="shared" si="31"/>
        <v>6.4024727987040482</v>
      </c>
      <c r="AG153" s="57">
        <f t="shared" si="31"/>
        <v>6.9456382996036456</v>
      </c>
      <c r="AH153" s="57">
        <f t="shared" si="31"/>
        <v>458.9697869570266</v>
      </c>
      <c r="AI153" s="57">
        <f t="shared" si="31"/>
        <v>52.07935307334192</v>
      </c>
      <c r="AJ153" s="57">
        <f t="shared" si="31"/>
        <v>2.9611318872401364</v>
      </c>
      <c r="AK153" s="57">
        <f t="shared" si="31"/>
        <v>4.2208136520189896</v>
      </c>
      <c r="AL153" s="57">
        <f t="shared" si="31"/>
        <v>17.791810249908153</v>
      </c>
      <c r="AO153" s="57">
        <v>10.75</v>
      </c>
      <c r="AP153" s="57">
        <v>6878.5717674291345</v>
      </c>
    </row>
    <row r="154" spans="1:42" s="57" customFormat="1">
      <c r="A154" s="57" t="s">
        <v>147</v>
      </c>
      <c r="B154" s="61">
        <v>2.8338818678880977</v>
      </c>
      <c r="C154" s="57">
        <f t="shared" si="28"/>
        <v>0.93270805247688116</v>
      </c>
      <c r="D154" s="57">
        <f t="shared" si="22"/>
        <v>11</v>
      </c>
      <c r="E154" s="57">
        <f t="shared" si="29"/>
        <v>0.12694640359465326</v>
      </c>
      <c r="F154" s="57">
        <f t="shared" si="29"/>
        <v>2.9642630586498933</v>
      </c>
      <c r="G154" s="57">
        <f t="shared" si="29"/>
        <v>3.9014520829245232</v>
      </c>
      <c r="H154" s="57">
        <f t="shared" si="29"/>
        <v>4.6855727499503246</v>
      </c>
      <c r="I154" s="57">
        <f t="shared" si="29"/>
        <v>5.661246390643881</v>
      </c>
      <c r="J154" s="57">
        <f t="shared" si="29"/>
        <v>327.64309546718607</v>
      </c>
      <c r="K154" s="57">
        <f t="shared" si="29"/>
        <v>47.520424431212639</v>
      </c>
      <c r="L154" s="57">
        <f t="shared" si="29"/>
        <v>2.6672358720853313</v>
      </c>
      <c r="M154" s="57">
        <f t="shared" si="29"/>
        <v>3.8652722602789842</v>
      </c>
      <c r="N154" s="57">
        <f t="shared" si="29"/>
        <v>12.952105830487957</v>
      </c>
      <c r="P154" s="57">
        <f t="shared" si="23"/>
        <v>11</v>
      </c>
      <c r="Q154" s="57">
        <f t="shared" si="30"/>
        <v>8.8599910829721365E-2</v>
      </c>
      <c r="R154" s="57">
        <f t="shared" si="30"/>
        <v>2.7096723841071482</v>
      </c>
      <c r="S154" s="57">
        <f t="shared" si="30"/>
        <v>3.0597360379704668</v>
      </c>
      <c r="T154" s="57">
        <f t="shared" si="30"/>
        <v>3.079211388871208</v>
      </c>
      <c r="U154" s="57">
        <f t="shared" si="30"/>
        <v>4.4967709212910254</v>
      </c>
      <c r="V154" s="57">
        <f t="shared" si="30"/>
        <v>204.24051697674599</v>
      </c>
      <c r="W154" s="57">
        <f t="shared" si="30"/>
        <v>43.860645777636918</v>
      </c>
      <c r="X154" s="57">
        <f t="shared" si="30"/>
        <v>2.4244637965610361</v>
      </c>
      <c r="Y154" s="57">
        <f t="shared" si="30"/>
        <v>3.5826032128162875</v>
      </c>
      <c r="Z154" s="57">
        <f t="shared" si="30"/>
        <v>8.4195770005959751</v>
      </c>
      <c r="AB154" s="57">
        <f t="shared" si="24"/>
        <v>11</v>
      </c>
      <c r="AC154" s="57">
        <f t="shared" si="31"/>
        <v>0.16529289635958538</v>
      </c>
      <c r="AD154" s="57">
        <f t="shared" si="31"/>
        <v>3.2188537331926388</v>
      </c>
      <c r="AE154" s="57">
        <f t="shared" si="31"/>
        <v>4.7431681278785796</v>
      </c>
      <c r="AF154" s="57">
        <f t="shared" si="31"/>
        <v>6.2919341110294509</v>
      </c>
      <c r="AG154" s="57">
        <f t="shared" si="31"/>
        <v>6.8257218599967464</v>
      </c>
      <c r="AH154" s="57">
        <f t="shared" si="31"/>
        <v>451.04567395762604</v>
      </c>
      <c r="AI154" s="57">
        <f t="shared" si="31"/>
        <v>51.180203084788367</v>
      </c>
      <c r="AJ154" s="57">
        <f t="shared" si="31"/>
        <v>2.9100079476096266</v>
      </c>
      <c r="AK154" s="57">
        <f t="shared" si="31"/>
        <v>4.1479413077416911</v>
      </c>
      <c r="AL154" s="57">
        <f t="shared" si="31"/>
        <v>17.484634660379939</v>
      </c>
      <c r="AO154" s="57">
        <v>11</v>
      </c>
      <c r="AP154" s="57">
        <v>6878.5717674291363</v>
      </c>
    </row>
    <row r="155" spans="1:42" s="57" customFormat="1">
      <c r="B155" s="61">
        <v>2.6431844378555978</v>
      </c>
      <c r="C155" s="57">
        <f t="shared" si="28"/>
        <v>0.86994431112498416</v>
      </c>
      <c r="D155" s="57">
        <f>D154+1</f>
        <v>12</v>
      </c>
      <c r="E155" s="57">
        <f t="shared" si="29"/>
        <v>0.11840392465446346</v>
      </c>
      <c r="F155" s="57">
        <f t="shared" si="29"/>
        <v>2.7647918327256504</v>
      </c>
      <c r="G155" s="57">
        <f t="shared" si="29"/>
        <v>3.6389155217395324</v>
      </c>
      <c r="H155" s="57">
        <f t="shared" si="29"/>
        <v>4.3702711312689146</v>
      </c>
      <c r="I155" s="57">
        <f t="shared" si="29"/>
        <v>5.2802897294239202</v>
      </c>
      <c r="J155" s="57">
        <f t="shared" si="29"/>
        <v>305.59533228782095</v>
      </c>
      <c r="K155" s="57">
        <f t="shared" si="29"/>
        <v>44.322679450356716</v>
      </c>
      <c r="L155" s="57">
        <f t="shared" si="29"/>
        <v>2.4877522032248822</v>
      </c>
      <c r="M155" s="57">
        <f t="shared" si="29"/>
        <v>3.6051703121610648</v>
      </c>
      <c r="N155" s="57">
        <f t="shared" si="29"/>
        <v>12.080532566850319</v>
      </c>
      <c r="P155" s="57">
        <f>P154+1</f>
        <v>12</v>
      </c>
      <c r="Q155" s="57">
        <f t="shared" si="30"/>
        <v>8.2637844548723846E-2</v>
      </c>
      <c r="R155" s="57">
        <f t="shared" si="30"/>
        <v>2.5273330769617504</v>
      </c>
      <c r="S155" s="57">
        <f t="shared" si="30"/>
        <v>2.8538402431564478</v>
      </c>
      <c r="T155" s="57">
        <f t="shared" si="30"/>
        <v>2.8720050585066619</v>
      </c>
      <c r="U155" s="57">
        <f t="shared" si="30"/>
        <v>4.1941741575682583</v>
      </c>
      <c r="V155" s="57">
        <f t="shared" si="30"/>
        <v>190.49676161540225</v>
      </c>
      <c r="W155" s="57">
        <f t="shared" si="30"/>
        <v>40.909174666608394</v>
      </c>
      <c r="X155" s="57">
        <f t="shared" si="30"/>
        <v>2.2613167491700259</v>
      </c>
      <c r="Y155" s="57">
        <f t="shared" si="30"/>
        <v>3.3415226336904658</v>
      </c>
      <c r="Z155" s="57">
        <f t="shared" si="30"/>
        <v>7.8530067223031406</v>
      </c>
      <c r="AB155" s="57">
        <f>AB154+1</f>
        <v>12</v>
      </c>
      <c r="AC155" s="57">
        <f t="shared" si="31"/>
        <v>0.15417000476020337</v>
      </c>
      <c r="AD155" s="57">
        <f t="shared" si="31"/>
        <v>3.0022505884895505</v>
      </c>
      <c r="AE155" s="57">
        <f t="shared" si="31"/>
        <v>4.423990800322616</v>
      </c>
      <c r="AF155" s="57">
        <f t="shared" si="31"/>
        <v>5.8685372040311776</v>
      </c>
      <c r="AG155" s="57">
        <f t="shared" si="31"/>
        <v>6.3664053012795918</v>
      </c>
      <c r="AH155" s="57">
        <f t="shared" si="31"/>
        <v>420.69390296023954</v>
      </c>
      <c r="AI155" s="57">
        <f t="shared" si="31"/>
        <v>47.736184234105039</v>
      </c>
      <c r="AJ155" s="57">
        <f t="shared" si="31"/>
        <v>2.7141876572797394</v>
      </c>
      <c r="AK155" s="57">
        <f t="shared" si="31"/>
        <v>3.868817990631674</v>
      </c>
      <c r="AL155" s="57">
        <f t="shared" si="31"/>
        <v>16.3080584113975</v>
      </c>
      <c r="AO155" s="57">
        <v>12</v>
      </c>
      <c r="AP155" s="57">
        <v>6878.5717674291345</v>
      </c>
    </row>
    <row r="156" spans="1:42" s="57" customFormat="1">
      <c r="B156" s="61">
        <v>2.4653194082907532</v>
      </c>
      <c r="C156" s="57">
        <f t="shared" si="28"/>
        <v>0.81140406383768271</v>
      </c>
      <c r="D156" s="57">
        <f t="shared" ref="D156:D163" si="32">D155+1</f>
        <v>13</v>
      </c>
      <c r="E156" s="57">
        <f t="shared" si="29"/>
        <v>0.11043628626690047</v>
      </c>
      <c r="F156" s="57">
        <f t="shared" si="29"/>
        <v>2.5787434259322768</v>
      </c>
      <c r="G156" s="57">
        <f t="shared" si="29"/>
        <v>3.3940455726671321</v>
      </c>
      <c r="H156" s="57">
        <f t="shared" si="29"/>
        <v>4.0761867913184142</v>
      </c>
      <c r="I156" s="57">
        <f t="shared" si="29"/>
        <v>4.9249684065168529</v>
      </c>
      <c r="J156" s="57">
        <f t="shared" si="29"/>
        <v>285.03120734262023</v>
      </c>
      <c r="K156" s="57">
        <f t="shared" si="29"/>
        <v>41.340117147131572</v>
      </c>
      <c r="L156" s="57">
        <f t="shared" si="29"/>
        <v>2.3203463506654862</v>
      </c>
      <c r="M156" s="57">
        <f t="shared" si="29"/>
        <v>3.3625711461561889</v>
      </c>
      <c r="N156" s="57">
        <f t="shared" si="29"/>
        <v>11.267609217368987</v>
      </c>
      <c r="P156" s="57">
        <f t="shared" ref="P156:P163" si="33">P155+1</f>
        <v>13</v>
      </c>
      <c r="Q156" s="57">
        <f t="shared" si="30"/>
        <v>7.7076977673631988E-2</v>
      </c>
      <c r="R156" s="57">
        <f t="shared" si="30"/>
        <v>2.3572637477488603</v>
      </c>
      <c r="S156" s="57">
        <f t="shared" si="30"/>
        <v>2.6617995896079902</v>
      </c>
      <c r="T156" s="57">
        <f t="shared" si="30"/>
        <v>2.6787420579751147</v>
      </c>
      <c r="U156" s="57">
        <f t="shared" si="30"/>
        <v>3.9119397373876104</v>
      </c>
      <c r="V156" s="57">
        <f t="shared" si="30"/>
        <v>177.67785113601803</v>
      </c>
      <c r="W156" s="57">
        <f t="shared" si="30"/>
        <v>38.156313970238713</v>
      </c>
      <c r="X156" s="57">
        <f t="shared" si="30"/>
        <v>2.1091481940338164</v>
      </c>
      <c r="Y156" s="57">
        <f t="shared" si="30"/>
        <v>3.1166648505823518</v>
      </c>
      <c r="Z156" s="57">
        <f t="shared" si="30"/>
        <v>7.3245620951422605</v>
      </c>
      <c r="AB156" s="57">
        <f t="shared" ref="AB156:AB163" si="34">AB155+1</f>
        <v>13</v>
      </c>
      <c r="AC156" s="57">
        <f t="shared" si="31"/>
        <v>0.14379559486016916</v>
      </c>
      <c r="AD156" s="57">
        <f t="shared" si="31"/>
        <v>2.8002231041156929</v>
      </c>
      <c r="AE156" s="57">
        <f t="shared" si="31"/>
        <v>4.1262915557262732</v>
      </c>
      <c r="AF156" s="57">
        <f t="shared" si="31"/>
        <v>5.473631524661724</v>
      </c>
      <c r="AG156" s="57">
        <f t="shared" si="31"/>
        <v>5.9379970756461029</v>
      </c>
      <c r="AH156" s="57">
        <f t="shared" si="31"/>
        <v>392.38456354922238</v>
      </c>
      <c r="AI156" s="57">
        <f t="shared" si="31"/>
        <v>44.523920324024431</v>
      </c>
      <c r="AJ156" s="57">
        <f t="shared" si="31"/>
        <v>2.5315445072971552</v>
      </c>
      <c r="AK156" s="57">
        <f t="shared" si="31"/>
        <v>3.6084774417300349</v>
      </c>
      <c r="AL156" s="57">
        <f t="shared" si="31"/>
        <v>15.210656339595715</v>
      </c>
      <c r="AO156" s="57">
        <v>13</v>
      </c>
      <c r="AP156" s="57">
        <v>6878.5717674291363</v>
      </c>
    </row>
    <row r="157" spans="1:42" s="57" customFormat="1">
      <c r="B157" s="61">
        <v>2.2994232641078143</v>
      </c>
      <c r="C157" s="57">
        <f t="shared" si="28"/>
        <v>0.75680310417608443</v>
      </c>
      <c r="D157" s="57">
        <f t="shared" si="32"/>
        <v>14</v>
      </c>
      <c r="E157" s="57">
        <f t="shared" si="29"/>
        <v>0.10300480635005393</v>
      </c>
      <c r="F157" s="57">
        <f t="shared" si="29"/>
        <v>2.4052145919926713</v>
      </c>
      <c r="G157" s="57">
        <f t="shared" si="29"/>
        <v>3.165653416766673</v>
      </c>
      <c r="H157" s="57">
        <f t="shared" si="29"/>
        <v>3.8018919802470932</v>
      </c>
      <c r="I157" s="57">
        <f t="shared" si="29"/>
        <v>4.5935573726861794</v>
      </c>
      <c r="J157" s="57">
        <f t="shared" si="29"/>
        <v>265.85088387609255</v>
      </c>
      <c r="K157" s="57">
        <f t="shared" si="29"/>
        <v>38.558257481944068</v>
      </c>
      <c r="L157" s="57">
        <f t="shared" si="29"/>
        <v>2.1642055758532592</v>
      </c>
      <c r="M157" s="57">
        <f t="shared" si="29"/>
        <v>3.1362969677467971</v>
      </c>
      <c r="N157" s="57">
        <f t="shared" si="29"/>
        <v>10.50938912105587</v>
      </c>
      <c r="P157" s="57">
        <f t="shared" si="33"/>
        <v>14</v>
      </c>
      <c r="Q157" s="57">
        <f t="shared" si="30"/>
        <v>7.1890312755830424E-2</v>
      </c>
      <c r="R157" s="57">
        <f t="shared" si="30"/>
        <v>2.1986387270036958</v>
      </c>
      <c r="S157" s="57">
        <f t="shared" si="30"/>
        <v>2.4826817392935072</v>
      </c>
      <c r="T157" s="57">
        <f t="shared" si="30"/>
        <v>2.4984841148734853</v>
      </c>
      <c r="U157" s="57">
        <f t="shared" si="30"/>
        <v>3.6486974410643676</v>
      </c>
      <c r="V157" s="57">
        <f t="shared" si="30"/>
        <v>165.72155101927362</v>
      </c>
      <c r="W157" s="57">
        <f t="shared" si="30"/>
        <v>35.588698827101595</v>
      </c>
      <c r="X157" s="57">
        <f t="shared" si="30"/>
        <v>1.9672193681428902</v>
      </c>
      <c r="Y157" s="57">
        <f t="shared" si="30"/>
        <v>2.9069382016015259</v>
      </c>
      <c r="Z157" s="57">
        <f t="shared" si="30"/>
        <v>6.8316775736708131</v>
      </c>
      <c r="AB157" s="57">
        <f t="shared" si="34"/>
        <v>14</v>
      </c>
      <c r="AC157" s="57">
        <f t="shared" si="31"/>
        <v>0.13411929994427768</v>
      </c>
      <c r="AD157" s="57">
        <f t="shared" si="31"/>
        <v>2.6117904569816468</v>
      </c>
      <c r="AE157" s="57">
        <f t="shared" si="31"/>
        <v>3.8486250942398383</v>
      </c>
      <c r="AF157" s="57">
        <f t="shared" si="31"/>
        <v>5.1052998456207082</v>
      </c>
      <c r="AG157" s="57">
        <f t="shared" si="31"/>
        <v>5.5384173043080001</v>
      </c>
      <c r="AH157" s="57">
        <f t="shared" si="31"/>
        <v>365.9802167329114</v>
      </c>
      <c r="AI157" s="57">
        <f t="shared" si="31"/>
        <v>41.527816136786548</v>
      </c>
      <c r="AJ157" s="57">
        <f t="shared" si="31"/>
        <v>2.3611917835636285</v>
      </c>
      <c r="AK157" s="57">
        <f t="shared" si="31"/>
        <v>3.3656557338920763</v>
      </c>
      <c r="AL157" s="57">
        <f t="shared" si="31"/>
        <v>14.187100668440927</v>
      </c>
      <c r="AO157" s="57">
        <v>14</v>
      </c>
      <c r="AP157" s="57">
        <v>6878.5717674291373</v>
      </c>
    </row>
    <row r="158" spans="1:42" s="57" customFormat="1">
      <c r="B158" s="61">
        <v>2.1446905945198971</v>
      </c>
      <c r="C158" s="57">
        <f t="shared" si="28"/>
        <v>0.70587634941567967</v>
      </c>
      <c r="D158" s="57">
        <f t="shared" si="32"/>
        <v>15</v>
      </c>
      <c r="E158" s="57">
        <f t="shared" si="29"/>
        <v>9.6073405668732792E-2</v>
      </c>
      <c r="F158" s="57">
        <f t="shared" si="29"/>
        <v>2.2433628624238127</v>
      </c>
      <c r="G158" s="57">
        <f t="shared" si="29"/>
        <v>2.9526302285551105</v>
      </c>
      <c r="H158" s="57">
        <f t="shared" si="29"/>
        <v>3.5460550188859181</v>
      </c>
      <c r="I158" s="57">
        <f t="shared" si="29"/>
        <v>4.2844476541113039</v>
      </c>
      <c r="J158" s="57">
        <f t="shared" si="29"/>
        <v>247.96124296587877</v>
      </c>
      <c r="K158" s="57">
        <f t="shared" si="29"/>
        <v>35.963594750647523</v>
      </c>
      <c r="L158" s="57">
        <f t="shared" si="29"/>
        <v>2.0185718279288314</v>
      </c>
      <c r="M158" s="57">
        <f t="shared" si="29"/>
        <v>2.9252492340596183</v>
      </c>
      <c r="N158" s="57">
        <f t="shared" si="29"/>
        <v>9.8021911805403743</v>
      </c>
      <c r="P158" s="57">
        <f t="shared" si="33"/>
        <v>15</v>
      </c>
      <c r="Q158" s="57">
        <f t="shared" si="30"/>
        <v>6.7052668955766212E-2</v>
      </c>
      <c r="R158" s="57">
        <f t="shared" si="30"/>
        <v>2.0506879030533871</v>
      </c>
      <c r="S158" s="57">
        <f t="shared" si="30"/>
        <v>2.3156170895065751</v>
      </c>
      <c r="T158" s="57">
        <f t="shared" si="30"/>
        <v>2.330356091436887</v>
      </c>
      <c r="U158" s="57">
        <f t="shared" si="30"/>
        <v>3.4031692484965359</v>
      </c>
      <c r="V158" s="57">
        <f t="shared" si="30"/>
        <v>154.5698143931119</v>
      </c>
      <c r="W158" s="57">
        <f t="shared" si="30"/>
        <v>33.193863672912933</v>
      </c>
      <c r="X158" s="57">
        <f t="shared" si="30"/>
        <v>1.8348412185028216</v>
      </c>
      <c r="Y158" s="57">
        <f t="shared" si="30"/>
        <v>2.7113244807945192</v>
      </c>
      <c r="Z158" s="57">
        <f t="shared" si="30"/>
        <v>6.3719602433184575</v>
      </c>
      <c r="AB158" s="57">
        <f t="shared" si="34"/>
        <v>15</v>
      </c>
      <c r="AC158" s="57">
        <f t="shared" si="31"/>
        <v>0.12509414238169961</v>
      </c>
      <c r="AD158" s="57">
        <f t="shared" si="31"/>
        <v>2.4360378217942387</v>
      </c>
      <c r="AE158" s="57">
        <f t="shared" si="31"/>
        <v>3.5896433676036459</v>
      </c>
      <c r="AF158" s="57">
        <f t="shared" si="31"/>
        <v>4.7617539463349567</v>
      </c>
      <c r="AG158" s="57">
        <f t="shared" si="31"/>
        <v>5.1657260597260803</v>
      </c>
      <c r="AH158" s="57">
        <f t="shared" si="31"/>
        <v>341.3526715386455</v>
      </c>
      <c r="AI158" s="57">
        <f t="shared" si="31"/>
        <v>38.733325828382114</v>
      </c>
      <c r="AJ158" s="57">
        <f t="shared" si="31"/>
        <v>2.2023024373548412</v>
      </c>
      <c r="AK158" s="57">
        <f t="shared" si="31"/>
        <v>3.139173987324726</v>
      </c>
      <c r="AL158" s="57">
        <f t="shared" si="31"/>
        <v>13.23242211776229</v>
      </c>
      <c r="AO158" s="57">
        <v>15</v>
      </c>
      <c r="AP158" s="57">
        <v>6878.5717674291345</v>
      </c>
    </row>
    <row r="159" spans="1:42" s="57" customFormat="1">
      <c r="B159" s="61">
        <v>2.0017641908686312</v>
      </c>
      <c r="C159" s="57">
        <f t="shared" si="28"/>
        <v>0.65883535977257823</v>
      </c>
      <c r="D159" s="57">
        <f t="shared" si="32"/>
        <v>16</v>
      </c>
      <c r="E159" s="57">
        <f t="shared" si="29"/>
        <v>8.9670878551675687E-2</v>
      </c>
      <c r="F159" s="57">
        <f t="shared" si="29"/>
        <v>2.0938605994396888</v>
      </c>
      <c r="G159" s="57">
        <f t="shared" si="29"/>
        <v>2.7558609460114076</v>
      </c>
      <c r="H159" s="57">
        <f t="shared" si="29"/>
        <v>3.3097387015974751</v>
      </c>
      <c r="I159" s="57">
        <f t="shared" si="29"/>
        <v>3.9989233501052173</v>
      </c>
      <c r="J159" s="57">
        <f t="shared" si="29"/>
        <v>231.43660151054928</v>
      </c>
      <c r="K159" s="57">
        <f t="shared" si="29"/>
        <v>33.566907665234751</v>
      </c>
      <c r="L159" s="57">
        <f t="shared" si="29"/>
        <v>1.884050096591394</v>
      </c>
      <c r="M159" s="57">
        <f t="shared" si="29"/>
        <v>2.7303046766677843</v>
      </c>
      <c r="N159" s="57">
        <f t="shared" si="29"/>
        <v>9.1489532277151753</v>
      </c>
      <c r="P159" s="57">
        <f t="shared" si="33"/>
        <v>16</v>
      </c>
      <c r="Q159" s="57">
        <f t="shared" si="30"/>
        <v>6.2584142746331908E-2</v>
      </c>
      <c r="R159" s="57">
        <f t="shared" si="30"/>
        <v>1.9140258911622718</v>
      </c>
      <c r="S159" s="57">
        <f t="shared" si="30"/>
        <v>2.1612996579021719</v>
      </c>
      <c r="T159" s="57">
        <f t="shared" si="30"/>
        <v>2.1750564227723914</v>
      </c>
      <c r="U159" s="57">
        <f t="shared" si="30"/>
        <v>3.1763751295021141</v>
      </c>
      <c r="V159" s="57">
        <f t="shared" si="30"/>
        <v>144.26896764741917</v>
      </c>
      <c r="W159" s="57">
        <f t="shared" si="30"/>
        <v>30.98175709871153</v>
      </c>
      <c r="X159" s="57">
        <f t="shared" si="30"/>
        <v>1.7125636685899455</v>
      </c>
      <c r="Y159" s="57">
        <f t="shared" si="30"/>
        <v>2.5306363039718529</v>
      </c>
      <c r="Z159" s="57">
        <f t="shared" si="30"/>
        <v>5.9473198554537268</v>
      </c>
      <c r="AB159" s="57">
        <f t="shared" si="34"/>
        <v>16</v>
      </c>
      <c r="AC159" s="57">
        <f t="shared" si="31"/>
        <v>0.11675761435701966</v>
      </c>
      <c r="AD159" s="57">
        <f t="shared" si="31"/>
        <v>2.2736953077171056</v>
      </c>
      <c r="AE159" s="57">
        <f t="shared" si="31"/>
        <v>3.3504222341206433</v>
      </c>
      <c r="AF159" s="57">
        <f t="shared" si="31"/>
        <v>4.4444209804225654</v>
      </c>
      <c r="AG159" s="57">
        <f t="shared" si="31"/>
        <v>4.8214715707083275</v>
      </c>
      <c r="AH159" s="57">
        <f t="shared" si="31"/>
        <v>318.60423537367933</v>
      </c>
      <c r="AI159" s="57">
        <f t="shared" si="31"/>
        <v>36.152058231757984</v>
      </c>
      <c r="AJ159" s="57">
        <f t="shared" si="31"/>
        <v>2.055536524592843</v>
      </c>
      <c r="AK159" s="57">
        <f t="shared" si="31"/>
        <v>2.9299730493637224</v>
      </c>
      <c r="AL159" s="57">
        <f t="shared" si="31"/>
        <v>12.350586599976625</v>
      </c>
      <c r="AO159" s="57">
        <v>16</v>
      </c>
      <c r="AP159" s="57">
        <v>6878.5717674291373</v>
      </c>
    </row>
    <row r="160" spans="1:42" s="57" customFormat="1">
      <c r="B160" s="61">
        <v>1.865761381033862</v>
      </c>
      <c r="C160" s="57">
        <f t="shared" si="28"/>
        <v>0.61407311427117894</v>
      </c>
      <c r="D160" s="57">
        <f t="shared" si="32"/>
        <v>17</v>
      </c>
      <c r="E160" s="57">
        <f t="shared" si="29"/>
        <v>8.3578501089998036E-2</v>
      </c>
      <c r="F160" s="57">
        <f t="shared" si="29"/>
        <v>1.9516004885769431</v>
      </c>
      <c r="G160" s="57">
        <f t="shared" si="29"/>
        <v>2.5686235130099919</v>
      </c>
      <c r="H160" s="57">
        <f t="shared" si="29"/>
        <v>3.0848699616527182</v>
      </c>
      <c r="I160" s="57">
        <f t="shared" si="29"/>
        <v>3.7272303447208941</v>
      </c>
      <c r="J160" s="57">
        <f t="shared" si="29"/>
        <v>215.71244270198378</v>
      </c>
      <c r="K160" s="57">
        <f t="shared" si="29"/>
        <v>31.286320310444431</v>
      </c>
      <c r="L160" s="57">
        <f t="shared" si="29"/>
        <v>1.7560448341189157</v>
      </c>
      <c r="M160" s="57">
        <f t="shared" si="29"/>
        <v>2.5448035759279497</v>
      </c>
      <c r="N160" s="57">
        <f t="shared" si="29"/>
        <v>8.5273592683077908</v>
      </c>
      <c r="P160" s="57">
        <f t="shared" si="33"/>
        <v>17</v>
      </c>
      <c r="Q160" s="57">
        <f t="shared" si="30"/>
        <v>5.8332079792510837E-2</v>
      </c>
      <c r="R160" s="57">
        <f t="shared" si="30"/>
        <v>1.7839840270841312</v>
      </c>
      <c r="S160" s="57">
        <f t="shared" si="30"/>
        <v>2.0144576336417916</v>
      </c>
      <c r="T160" s="57">
        <f t="shared" si="30"/>
        <v>2.0272797427397626</v>
      </c>
      <c r="U160" s="57">
        <f t="shared" si="30"/>
        <v>2.9605673158465353</v>
      </c>
      <c r="V160" s="57">
        <f t="shared" si="30"/>
        <v>134.46711200475235</v>
      </c>
      <c r="W160" s="57">
        <f t="shared" si="30"/>
        <v>28.876808851075186</v>
      </c>
      <c r="X160" s="57">
        <f t="shared" si="30"/>
        <v>1.5962094578949688</v>
      </c>
      <c r="Y160" s="57">
        <f t="shared" si="30"/>
        <v>2.3587009796944578</v>
      </c>
      <c r="Z160" s="57">
        <f t="shared" si="30"/>
        <v>5.5432497935788048</v>
      </c>
      <c r="AB160" s="57">
        <f t="shared" si="34"/>
        <v>17</v>
      </c>
      <c r="AC160" s="57">
        <f t="shared" si="31"/>
        <v>0.10882492238748545</v>
      </c>
      <c r="AD160" s="57">
        <f t="shared" si="31"/>
        <v>2.1192169500697551</v>
      </c>
      <c r="AE160" s="57">
        <f t="shared" si="31"/>
        <v>3.1227893923781913</v>
      </c>
      <c r="AF160" s="57">
        <f t="shared" si="31"/>
        <v>4.1424601805656796</v>
      </c>
      <c r="AG160" s="57">
        <f t="shared" si="31"/>
        <v>4.4938933735952586</v>
      </c>
      <c r="AH160" s="57">
        <f t="shared" si="31"/>
        <v>296.95777339921523</v>
      </c>
      <c r="AI160" s="57">
        <f t="shared" si="31"/>
        <v>33.69583176981368</v>
      </c>
      <c r="AJ160" s="57">
        <f t="shared" si="31"/>
        <v>1.9158802103428625</v>
      </c>
      <c r="AK160" s="57">
        <f t="shared" si="31"/>
        <v>2.7309061721614487</v>
      </c>
      <c r="AL160" s="57">
        <f t="shared" si="31"/>
        <v>11.511468743036778</v>
      </c>
      <c r="AO160" s="57">
        <v>17</v>
      </c>
      <c r="AP160" s="57">
        <v>6878.5717674291373</v>
      </c>
    </row>
    <row r="161" spans="2:42" s="57" customFormat="1">
      <c r="B161" s="61">
        <v>1.7402106641484119</v>
      </c>
      <c r="C161" s="57">
        <f t="shared" si="28"/>
        <v>0.57275093850928915</v>
      </c>
      <c r="D161" s="57">
        <f t="shared" si="32"/>
        <v>18</v>
      </c>
      <c r="E161" s="57">
        <f t="shared" si="29"/>
        <v>7.7954335579792616E-2</v>
      </c>
      <c r="F161" s="57">
        <f t="shared" si="29"/>
        <v>1.8202733648021898</v>
      </c>
      <c r="G161" s="57">
        <f t="shared" si="29"/>
        <v>2.3957756683828482</v>
      </c>
      <c r="H161" s="57">
        <f t="shared" si="29"/>
        <v>2.8772828547349527</v>
      </c>
      <c r="I161" s="57">
        <f t="shared" si="29"/>
        <v>3.476417515105803</v>
      </c>
      <c r="J161" s="57">
        <f t="shared" si="29"/>
        <v>201.19671838837976</v>
      </c>
      <c r="K161" s="57">
        <f t="shared" si="29"/>
        <v>29.181000864217861</v>
      </c>
      <c r="L161" s="57">
        <f t="shared" si="29"/>
        <v>1.6378770438184989</v>
      </c>
      <c r="M161" s="57">
        <f t="shared" si="29"/>
        <v>2.3735586227961663</v>
      </c>
      <c r="N161" s="57">
        <f t="shared" si="29"/>
        <v>7.9535361048808175</v>
      </c>
      <c r="P161" s="57">
        <f t="shared" si="33"/>
        <v>18</v>
      </c>
      <c r="Q161" s="57">
        <f t="shared" si="30"/>
        <v>5.4406796770812192E-2</v>
      </c>
      <c r="R161" s="57">
        <f t="shared" si="30"/>
        <v>1.6639361522714458</v>
      </c>
      <c r="S161" s="57">
        <f t="shared" si="30"/>
        <v>1.8789007260980874</v>
      </c>
      <c r="T161" s="57">
        <f t="shared" si="30"/>
        <v>1.8908600096749446</v>
      </c>
      <c r="U161" s="57">
        <f t="shared" si="30"/>
        <v>2.7613447840797121</v>
      </c>
      <c r="V161" s="57">
        <f t="shared" si="30"/>
        <v>125.41854947095302</v>
      </c>
      <c r="W161" s="57">
        <f t="shared" si="30"/>
        <v>26.933630279230137</v>
      </c>
      <c r="X161" s="57">
        <f t="shared" si="30"/>
        <v>1.4887973116722251</v>
      </c>
      <c r="Y161" s="57">
        <f t="shared" si="30"/>
        <v>2.1999792447281807</v>
      </c>
      <c r="Z161" s="57">
        <f t="shared" si="30"/>
        <v>5.1702333611600348</v>
      </c>
      <c r="AB161" s="57">
        <f t="shared" si="34"/>
        <v>18</v>
      </c>
      <c r="AC161" s="57">
        <f t="shared" si="31"/>
        <v>0.1015018743887732</v>
      </c>
      <c r="AD161" s="57">
        <f t="shared" si="31"/>
        <v>1.9766105773329339</v>
      </c>
      <c r="AE161" s="57">
        <f t="shared" si="31"/>
        <v>2.9126506106676082</v>
      </c>
      <c r="AF161" s="57">
        <f t="shared" si="31"/>
        <v>3.8637056997949664</v>
      </c>
      <c r="AG161" s="57">
        <f t="shared" si="31"/>
        <v>4.1914902461318997</v>
      </c>
      <c r="AH161" s="57">
        <f t="shared" si="31"/>
        <v>276.97488730580648</v>
      </c>
      <c r="AI161" s="57">
        <f t="shared" si="31"/>
        <v>31.428371449205585</v>
      </c>
      <c r="AJ161" s="57">
        <f t="shared" si="31"/>
        <v>1.7869567759647726</v>
      </c>
      <c r="AK161" s="57">
        <f t="shared" si="31"/>
        <v>2.5471380008641575</v>
      </c>
      <c r="AL161" s="57">
        <f t="shared" si="31"/>
        <v>10.7368388486016</v>
      </c>
      <c r="AO161" s="57">
        <v>18</v>
      </c>
      <c r="AP161" s="57">
        <v>6878.5717674291336</v>
      </c>
    </row>
    <row r="162" spans="2:42" s="57" customFormat="1">
      <c r="B162" s="61">
        <v>1.6231084990247604</v>
      </c>
      <c r="C162" s="57">
        <f t="shared" si="28"/>
        <v>0.53420941226892293</v>
      </c>
      <c r="D162" s="57">
        <f t="shared" si="32"/>
        <v>19</v>
      </c>
      <c r="E162" s="57">
        <f t="shared" si="29"/>
        <v>7.2708631461600212E-2</v>
      </c>
      <c r="F162" s="57">
        <f t="shared" si="29"/>
        <v>1.697783506926293</v>
      </c>
      <c r="G162" s="57">
        <f t="shared" si="29"/>
        <v>2.2345591023454507</v>
      </c>
      <c r="H162" s="57">
        <f t="shared" si="29"/>
        <v>2.6836647011322166</v>
      </c>
      <c r="I162" s="57">
        <f t="shared" si="29"/>
        <v>3.2424823844948776</v>
      </c>
      <c r="J162" s="57">
        <f t="shared" si="29"/>
        <v>187.65778631530202</v>
      </c>
      <c r="K162" s="57">
        <f t="shared" si="29"/>
        <v>27.217352591573437</v>
      </c>
      <c r="L162" s="57">
        <f t="shared" si="29"/>
        <v>1.5276610014399827</v>
      </c>
      <c r="M162" s="57">
        <f t="shared" si="29"/>
        <v>2.2138370864663708</v>
      </c>
      <c r="N162" s="57">
        <f t="shared" si="29"/>
        <v>7.4183266545115121</v>
      </c>
      <c r="P162" s="57">
        <f t="shared" si="33"/>
        <v>19</v>
      </c>
      <c r="Q162" s="57">
        <f t="shared" si="30"/>
        <v>5.074565392666372E-2</v>
      </c>
      <c r="R162" s="57">
        <f t="shared" si="30"/>
        <v>1.5519665400432048</v>
      </c>
      <c r="S162" s="57">
        <f t="shared" si="30"/>
        <v>1.7524657150975917</v>
      </c>
      <c r="T162" s="57">
        <f t="shared" si="30"/>
        <v>1.7636202344154353</v>
      </c>
      <c r="U162" s="57">
        <f t="shared" si="30"/>
        <v>2.5755283365677037</v>
      </c>
      <c r="V162" s="57">
        <f t="shared" si="30"/>
        <v>116.9788828819912</v>
      </c>
      <c r="W162" s="57">
        <f t="shared" si="30"/>
        <v>25.121212095907783</v>
      </c>
      <c r="X162" s="57">
        <f t="shared" si="30"/>
        <v>1.3886131444811805</v>
      </c>
      <c r="Y162" s="57">
        <f t="shared" si="30"/>
        <v>2.0519382140635574</v>
      </c>
      <c r="Z162" s="57">
        <f t="shared" si="30"/>
        <v>4.8223179535956691</v>
      </c>
      <c r="AB162" s="57">
        <f t="shared" si="34"/>
        <v>19</v>
      </c>
      <c r="AC162" s="57">
        <f t="shared" si="31"/>
        <v>9.4671608996536871E-2</v>
      </c>
      <c r="AD162" s="57">
        <f t="shared" si="31"/>
        <v>1.8436004738093807</v>
      </c>
      <c r="AE162" s="57">
        <f t="shared" si="31"/>
        <v>2.7166524895933097</v>
      </c>
      <c r="AF162" s="57">
        <f t="shared" si="31"/>
        <v>3.603709167849003</v>
      </c>
      <c r="AG162" s="57">
        <f t="shared" si="31"/>
        <v>3.9094364324220567</v>
      </c>
      <c r="AH162" s="57">
        <f t="shared" si="31"/>
        <v>258.33668974861286</v>
      </c>
      <c r="AI162" s="57">
        <f t="shared" si="31"/>
        <v>29.313493087239095</v>
      </c>
      <c r="AJ162" s="57">
        <f t="shared" si="31"/>
        <v>1.6667088583987855</v>
      </c>
      <c r="AK162" s="57">
        <f t="shared" si="31"/>
        <v>2.3757359588691895</v>
      </c>
      <c r="AL162" s="57">
        <f t="shared" si="31"/>
        <v>10.014335355427356</v>
      </c>
      <c r="AO162" s="57">
        <v>19</v>
      </c>
      <c r="AP162" s="57">
        <v>6878.5717674291363</v>
      </c>
    </row>
    <row r="163" spans="2:42" s="57" customFormat="1">
      <c r="B163" s="61">
        <v>1.5128321147522239</v>
      </c>
      <c r="C163" s="57">
        <f t="shared" si="28"/>
        <v>0.49791443724737017</v>
      </c>
      <c r="D163" s="57">
        <f t="shared" si="32"/>
        <v>20</v>
      </c>
      <c r="E163" s="57">
        <f t="shared" si="29"/>
        <v>6.7768695152878103E-2</v>
      </c>
      <c r="F163" s="57">
        <f t="shared" si="29"/>
        <v>1.5824334828422311</v>
      </c>
      <c r="G163" s="57">
        <f t="shared" si="29"/>
        <v>2.0827397182948566</v>
      </c>
      <c r="H163" s="57">
        <f t="shared" si="29"/>
        <v>2.5013323915967192</v>
      </c>
      <c r="I163" s="57">
        <f t="shared" si="29"/>
        <v>3.0221831416186373</v>
      </c>
      <c r="J163" s="57">
        <f t="shared" si="29"/>
        <v>174.90802753703423</v>
      </c>
      <c r="K163" s="57">
        <f t="shared" si="29"/>
        <v>25.368163773249801</v>
      </c>
      <c r="L163" s="57">
        <f t="shared" si="29"/>
        <v>1.4238693621706104</v>
      </c>
      <c r="M163" s="57">
        <f t="shared" si="29"/>
        <v>2.0634255880625454</v>
      </c>
      <c r="N163" s="57">
        <f t="shared" si="29"/>
        <v>6.9143141259586072</v>
      </c>
      <c r="P163" s="57">
        <f t="shared" si="33"/>
        <v>20</v>
      </c>
      <c r="Q163" s="57">
        <f t="shared" si="30"/>
        <v>4.7297916109255267E-2</v>
      </c>
      <c r="R163" s="57">
        <f t="shared" si="30"/>
        <v>1.4465235450787042</v>
      </c>
      <c r="S163" s="57">
        <f t="shared" si="30"/>
        <v>1.6334004976429994</v>
      </c>
      <c r="T163" s="57">
        <f t="shared" si="30"/>
        <v>1.6437971617533265</v>
      </c>
      <c r="U163" s="57">
        <f t="shared" si="30"/>
        <v>2.4005429780456846</v>
      </c>
      <c r="V163" s="57">
        <f t="shared" si="30"/>
        <v>109.03115756676928</v>
      </c>
      <c r="W163" s="57">
        <f t="shared" si="30"/>
        <v>23.414438288492306</v>
      </c>
      <c r="X163" s="57">
        <f t="shared" si="30"/>
        <v>1.2942686305865105</v>
      </c>
      <c r="Y163" s="57">
        <f t="shared" si="30"/>
        <v>1.9125263741878427</v>
      </c>
      <c r="Z163" s="57">
        <f t="shared" si="30"/>
        <v>4.4946822510346758</v>
      </c>
      <c r="AB163" s="57">
        <f t="shared" si="34"/>
        <v>20</v>
      </c>
      <c r="AC163" s="57">
        <f t="shared" si="31"/>
        <v>8.8239474196501078E-2</v>
      </c>
      <c r="AD163" s="57">
        <f t="shared" si="31"/>
        <v>1.7183434206057582</v>
      </c>
      <c r="AE163" s="57">
        <f t="shared" si="31"/>
        <v>2.5320789389467144</v>
      </c>
      <c r="AF163" s="57">
        <f t="shared" si="31"/>
        <v>3.3588676214401159</v>
      </c>
      <c r="AG163" s="57">
        <f t="shared" si="31"/>
        <v>3.6438233051915954</v>
      </c>
      <c r="AH163" s="57">
        <f t="shared" si="31"/>
        <v>240.78489750729912</v>
      </c>
      <c r="AI163" s="57">
        <f t="shared" si="31"/>
        <v>27.321889258007289</v>
      </c>
      <c r="AJ163" s="57">
        <f t="shared" si="31"/>
        <v>1.5534700937547103</v>
      </c>
      <c r="AK163" s="57">
        <f t="shared" si="31"/>
        <v>2.2143248019372535</v>
      </c>
      <c r="AL163" s="57">
        <f t="shared" si="31"/>
        <v>9.3339460008825395</v>
      </c>
      <c r="AO163" s="57">
        <v>20</v>
      </c>
      <c r="AP163" s="57">
        <v>6878.5717674291373</v>
      </c>
    </row>
    <row r="164" spans="2:42" s="57" customFormat="1">
      <c r="B164" s="61">
        <v>1.0678724104406803</v>
      </c>
      <c r="C164" s="57">
        <f t="shared" si="28"/>
        <v>0.35146602528572635</v>
      </c>
      <c r="D164" s="57">
        <f>D163+5</f>
        <v>25</v>
      </c>
      <c r="E164" s="57">
        <f t="shared" si="29"/>
        <v>4.7836302560401549E-2</v>
      </c>
      <c r="F164" s="57">
        <f t="shared" si="29"/>
        <v>1.1170019829389635</v>
      </c>
      <c r="G164" s="57">
        <f t="shared" si="29"/>
        <v>1.4701561996164094</v>
      </c>
      <c r="H164" s="57">
        <f t="shared" si="29"/>
        <v>1.7656307653353391</v>
      </c>
      <c r="I164" s="57">
        <f t="shared" si="29"/>
        <v>2.1332868639315126</v>
      </c>
      <c r="J164" s="57">
        <f t="shared" si="29"/>
        <v>123.46339717224546</v>
      </c>
      <c r="K164" s="57">
        <f t="shared" si="29"/>
        <v>17.906780629632024</v>
      </c>
      <c r="L164" s="57">
        <f t="shared" si="29"/>
        <v>1.0050753590817305</v>
      </c>
      <c r="M164" s="57">
        <f t="shared" si="29"/>
        <v>1.4565228166008504</v>
      </c>
      <c r="N164" s="57">
        <f t="shared" si="29"/>
        <v>4.8806491224431863</v>
      </c>
      <c r="P164" s="57">
        <f>P163+5</f>
        <v>25</v>
      </c>
      <c r="Q164" s="57">
        <f t="shared" si="30"/>
        <v>3.3386468787317887E-2</v>
      </c>
      <c r="R164" s="57">
        <f t="shared" si="30"/>
        <v>1.0210664054698242</v>
      </c>
      <c r="S164" s="57">
        <f t="shared" si="30"/>
        <v>1.1529783808186926</v>
      </c>
      <c r="T164" s="57">
        <f t="shared" si="30"/>
        <v>1.1603171375835757</v>
      </c>
      <c r="U164" s="57">
        <f t="shared" si="30"/>
        <v>1.694485926695076</v>
      </c>
      <c r="V164" s="57">
        <f t="shared" si="30"/>
        <v>76.962488802667835</v>
      </c>
      <c r="W164" s="57">
        <f t="shared" si="30"/>
        <v>16.527692494645887</v>
      </c>
      <c r="X164" s="57">
        <f t="shared" si="30"/>
        <v>0.91359329949476664</v>
      </c>
      <c r="Y164" s="57">
        <f t="shared" si="30"/>
        <v>1.3500066672969122</v>
      </c>
      <c r="Z164" s="57">
        <f t="shared" si="30"/>
        <v>3.1726887995751842</v>
      </c>
      <c r="AB164" s="57">
        <f>AB163+5</f>
        <v>25</v>
      </c>
      <c r="AC164" s="57">
        <f t="shared" si="31"/>
        <v>6.2286136333485322E-2</v>
      </c>
      <c r="AD164" s="57">
        <f t="shared" si="31"/>
        <v>1.2129375604081027</v>
      </c>
      <c r="AE164" s="57">
        <f t="shared" si="31"/>
        <v>1.7873340184141264</v>
      </c>
      <c r="AF164" s="57">
        <f t="shared" si="31"/>
        <v>2.3709443930871061</v>
      </c>
      <c r="AG164" s="57">
        <f t="shared" si="31"/>
        <v>2.5720878011679527</v>
      </c>
      <c r="AH164" s="57">
        <f t="shared" si="31"/>
        <v>169.96430554182305</v>
      </c>
      <c r="AI164" s="57">
        <f t="shared" si="31"/>
        <v>19.285868764618158</v>
      </c>
      <c r="AJ164" s="57">
        <f t="shared" si="31"/>
        <v>1.0965574186686946</v>
      </c>
      <c r="AK164" s="57">
        <f t="shared" si="31"/>
        <v>1.5630389659047923</v>
      </c>
      <c r="AL164" s="57">
        <f t="shared" si="31"/>
        <v>6.5886094453111879</v>
      </c>
      <c r="AO164" s="57">
        <v>25</v>
      </c>
      <c r="AP164" s="57">
        <v>6878.5717674291373</v>
      </c>
    </row>
    <row r="165" spans="2:42" s="57" customFormat="1">
      <c r="B165" s="61">
        <v>0.75431117150150273</v>
      </c>
      <c r="C165" s="57">
        <f t="shared" si="28"/>
        <v>0.24826444309657536</v>
      </c>
      <c r="D165" s="57">
        <f>D164+5</f>
        <v>30</v>
      </c>
      <c r="E165" s="57">
        <f t="shared" si="29"/>
        <v>3.3790033871345174E-2</v>
      </c>
      <c r="F165" s="57">
        <f t="shared" si="29"/>
        <v>0.78901446846167944</v>
      </c>
      <c r="G165" s="57">
        <f t="shared" si="29"/>
        <v>1.0384713099111558</v>
      </c>
      <c r="H165" s="57">
        <f t="shared" si="29"/>
        <v>1.2471850910642246</v>
      </c>
      <c r="I165" s="57">
        <f t="shared" si="29"/>
        <v>1.5068855979937685</v>
      </c>
      <c r="J165" s="57">
        <f t="shared" si="29"/>
        <v>87.210594235494284</v>
      </c>
      <c r="K165" s="57">
        <f t="shared" si="29"/>
        <v>12.648777008591079</v>
      </c>
      <c r="L165" s="57">
        <f t="shared" si="29"/>
        <v>0.70995308184080119</v>
      </c>
      <c r="M165" s="57">
        <f t="shared" si="29"/>
        <v>1.0288411242734785</v>
      </c>
      <c r="N165" s="57">
        <f t="shared" si="29"/>
        <v>3.4475344107808068</v>
      </c>
      <c r="P165" s="57">
        <f>P164+5</f>
        <v>30</v>
      </c>
      <c r="Q165" s="57">
        <f t="shared" si="30"/>
        <v>2.3583133536368577E-2</v>
      </c>
      <c r="R165" s="57">
        <f t="shared" si="30"/>
        <v>0.72124864546446676</v>
      </c>
      <c r="S165" s="57">
        <f t="shared" si="30"/>
        <v>0.81442704505850294</v>
      </c>
      <c r="T165" s="57">
        <f t="shared" si="30"/>
        <v>0.81961090807437575</v>
      </c>
      <c r="U165" s="57">
        <f t="shared" si="30"/>
        <v>1.1969306529334676</v>
      </c>
      <c r="V165" s="57">
        <f t="shared" si="30"/>
        <v>54.363840102012681</v>
      </c>
      <c r="W165" s="57">
        <f t="shared" si="30"/>
        <v>11.674633266316853</v>
      </c>
      <c r="X165" s="57">
        <f t="shared" si="30"/>
        <v>0.6453330814099405</v>
      </c>
      <c r="Y165" s="57">
        <f t="shared" si="30"/>
        <v>0.95360152379890728</v>
      </c>
      <c r="Z165" s="57">
        <f t="shared" si="30"/>
        <v>2.2410858754293956</v>
      </c>
      <c r="AB165" s="57">
        <f>AB164+5</f>
        <v>30</v>
      </c>
      <c r="AC165" s="57">
        <f t="shared" si="31"/>
        <v>4.3996934206321843E-2</v>
      </c>
      <c r="AD165" s="57">
        <f t="shared" si="31"/>
        <v>0.8567802914588919</v>
      </c>
      <c r="AE165" s="57">
        <f t="shared" si="31"/>
        <v>1.2625155747638086</v>
      </c>
      <c r="AF165" s="57">
        <f t="shared" si="31"/>
        <v>1.6747592740540762</v>
      </c>
      <c r="AG165" s="57">
        <f t="shared" si="31"/>
        <v>1.8168405430540724</v>
      </c>
      <c r="AH165" s="57">
        <f t="shared" si="31"/>
        <v>120.05734836897588</v>
      </c>
      <c r="AI165" s="57">
        <f t="shared" si="31"/>
        <v>13.622920750865305</v>
      </c>
      <c r="AJ165" s="57">
        <f t="shared" si="31"/>
        <v>0.77457308227166188</v>
      </c>
      <c r="AK165" s="57">
        <f t="shared" si="31"/>
        <v>1.1040807247480526</v>
      </c>
      <c r="AL165" s="57">
        <f t="shared" si="31"/>
        <v>4.653982946132218</v>
      </c>
      <c r="AO165" s="57">
        <v>30</v>
      </c>
      <c r="AP165" s="57">
        <v>6878.5717674291354</v>
      </c>
    </row>
    <row r="166" spans="2:42" s="57" customFormat="1">
      <c r="B166" s="61">
        <v>0.37532087143131643</v>
      </c>
      <c r="C166" s="57">
        <f t="shared" si="28"/>
        <v>0.12352836687137876</v>
      </c>
      <c r="D166" s="57">
        <f>D165+10</f>
        <v>40</v>
      </c>
      <c r="E166" s="57">
        <f t="shared" si="29"/>
        <v>1.6812817636626315E-2</v>
      </c>
      <c r="F166" s="57">
        <f t="shared" si="29"/>
        <v>0.39258783881111747</v>
      </c>
      <c r="G166" s="57">
        <f t="shared" si="29"/>
        <v>0.51670941854873165</v>
      </c>
      <c r="H166" s="57">
        <f t="shared" si="29"/>
        <v>0.620558581711396</v>
      </c>
      <c r="I166" s="57">
        <f t="shared" si="29"/>
        <v>0.74977707494435375</v>
      </c>
      <c r="J166" s="57">
        <f t="shared" si="29"/>
        <v>43.393144334981045</v>
      </c>
      <c r="K166" s="57">
        <f t="shared" si="29"/>
        <v>6.2936184669567927</v>
      </c>
      <c r="L166" s="57">
        <f t="shared" si="29"/>
        <v>0.35324947412001645</v>
      </c>
      <c r="M166" s="57">
        <f t="shared" si="29"/>
        <v>0.51191775259333194</v>
      </c>
      <c r="N166" s="57">
        <f t="shared" si="29"/>
        <v>1.7153805635455601</v>
      </c>
      <c r="P166" s="57">
        <f>P165+10</f>
        <v>40</v>
      </c>
      <c r="Q166" s="57">
        <f t="shared" si="30"/>
        <v>1.1734197277127101E-2</v>
      </c>
      <c r="R166" s="57">
        <f t="shared" si="30"/>
        <v>0.35886977778797607</v>
      </c>
      <c r="S166" s="57">
        <f t="shared" si="30"/>
        <v>0.40523230722526488</v>
      </c>
      <c r="T166" s="57">
        <f t="shared" si="30"/>
        <v>0.40781162821295497</v>
      </c>
      <c r="U166" s="57">
        <f t="shared" si="30"/>
        <v>0.59555361406500207</v>
      </c>
      <c r="V166" s="57">
        <f t="shared" si="30"/>
        <v>27.049671898581767</v>
      </c>
      <c r="W166" s="57">
        <f t="shared" si="30"/>
        <v>5.8089163458202311</v>
      </c>
      <c r="X166" s="57">
        <f t="shared" si="30"/>
        <v>0.32109667169728473</v>
      </c>
      <c r="Y166" s="57">
        <f t="shared" si="30"/>
        <v>0.47448098391035248</v>
      </c>
      <c r="Z166" s="57">
        <f t="shared" si="30"/>
        <v>1.1150911619406871</v>
      </c>
      <c r="AB166" s="57">
        <f>AB165+10</f>
        <v>40</v>
      </c>
      <c r="AC166" s="57">
        <f t="shared" si="31"/>
        <v>2.189143799612556E-2</v>
      </c>
      <c r="AD166" s="57">
        <f t="shared" si="31"/>
        <v>0.42630589983425887</v>
      </c>
      <c r="AE166" s="57">
        <f t="shared" si="31"/>
        <v>0.62818652987219825</v>
      </c>
      <c r="AF166" s="57">
        <f t="shared" si="31"/>
        <v>0.8333055352098383</v>
      </c>
      <c r="AG166" s="57">
        <f t="shared" si="31"/>
        <v>0.90400053582370676</v>
      </c>
      <c r="AH166" s="57">
        <f t="shared" si="31"/>
        <v>59.736616771380312</v>
      </c>
      <c r="AI166" s="57">
        <f t="shared" si="31"/>
        <v>6.7783205880933552</v>
      </c>
      <c r="AJ166" s="57">
        <f t="shared" si="31"/>
        <v>0.38540227654274822</v>
      </c>
      <c r="AK166" s="57">
        <f t="shared" si="31"/>
        <v>0.54935452127631268</v>
      </c>
      <c r="AL166" s="57">
        <f t="shared" si="31"/>
        <v>2.3156699651504336</v>
      </c>
      <c r="AO166" s="57">
        <v>40</v>
      </c>
      <c r="AP166" s="57">
        <v>6878.5717674291363</v>
      </c>
    </row>
    <row r="167" spans="2:42" s="57" customFormat="1">
      <c r="B167" s="61">
        <v>0.18700790935510928</v>
      </c>
      <c r="C167" s="57">
        <f t="shared" si="28"/>
        <v>6.1549419158521051E-2</v>
      </c>
      <c r="D167" s="57">
        <f t="shared" ref="D167:D168" si="35">D166+10</f>
        <v>50</v>
      </c>
      <c r="E167" s="57">
        <f t="shared" si="29"/>
        <v>8.3771725384197467E-3</v>
      </c>
      <c r="F167" s="57">
        <f t="shared" si="29"/>
        <v>0.19561123740743688</v>
      </c>
      <c r="G167" s="57">
        <f t="shared" si="29"/>
        <v>0.25745618878180176</v>
      </c>
      <c r="H167" s="57">
        <f t="shared" si="29"/>
        <v>0.30920018414216011</v>
      </c>
      <c r="I167" s="57">
        <f t="shared" si="29"/>
        <v>0.37358472909844059</v>
      </c>
      <c r="J167" s="57">
        <f t="shared" si="29"/>
        <v>21.621114612388702</v>
      </c>
      <c r="K167" s="57">
        <f t="shared" si="29"/>
        <v>3.1358650839004318</v>
      </c>
      <c r="L167" s="57">
        <f t="shared" si="29"/>
        <v>0.17601046164699991</v>
      </c>
      <c r="M167" s="57">
        <f t="shared" si="29"/>
        <v>0.25506868816635403</v>
      </c>
      <c r="N167" s="57">
        <f t="shared" si="29"/>
        <v>0.85470735842444867</v>
      </c>
      <c r="P167" s="57">
        <f t="shared" ref="P167:P168" si="36">P166+10</f>
        <v>50</v>
      </c>
      <c r="Q167" s="57">
        <f t="shared" si="30"/>
        <v>5.8466937139796307E-3</v>
      </c>
      <c r="R167" s="57">
        <f t="shared" si="30"/>
        <v>0.17881084017738039</v>
      </c>
      <c r="S167" s="57">
        <f t="shared" si="30"/>
        <v>0.20191148379392934</v>
      </c>
      <c r="T167" s="57">
        <f t="shared" si="30"/>
        <v>0.20319665903420409</v>
      </c>
      <c r="U167" s="57">
        <f t="shared" si="30"/>
        <v>0.29674118215815487</v>
      </c>
      <c r="V167" s="57">
        <f t="shared" si="30"/>
        <v>13.477798516556883</v>
      </c>
      <c r="W167" s="57">
        <f t="shared" si="30"/>
        <v>2.8943568854380008</v>
      </c>
      <c r="X167" s="57">
        <f t="shared" si="30"/>
        <v>0.15998997184508992</v>
      </c>
      <c r="Y167" s="57">
        <f t="shared" si="30"/>
        <v>0.23641540367137284</v>
      </c>
      <c r="Z167" s="57">
        <f t="shared" si="30"/>
        <v>0.55560651769006708</v>
      </c>
      <c r="AB167" s="57">
        <f t="shared" ref="AB167:AB168" si="37">AB166+10</f>
        <v>50</v>
      </c>
      <c r="AC167" s="57">
        <f t="shared" si="31"/>
        <v>1.0907651362859884E-2</v>
      </c>
      <c r="AD167" s="57">
        <f t="shared" si="31"/>
        <v>0.21241163463749335</v>
      </c>
      <c r="AE167" s="57">
        <f t="shared" si="31"/>
        <v>0.3130008937696741</v>
      </c>
      <c r="AF167" s="57">
        <f t="shared" si="31"/>
        <v>0.41520370925011674</v>
      </c>
      <c r="AG167" s="57">
        <f t="shared" si="31"/>
        <v>0.45042827603872687</v>
      </c>
      <c r="AH167" s="57">
        <f t="shared" si="31"/>
        <v>29.764430708220516</v>
      </c>
      <c r="AI167" s="57">
        <f t="shared" si="31"/>
        <v>3.3773732823628628</v>
      </c>
      <c r="AJ167" s="57">
        <f t="shared" si="31"/>
        <v>0.19203095144890989</v>
      </c>
      <c r="AK167" s="57">
        <f t="shared" si="31"/>
        <v>0.27372197266133591</v>
      </c>
      <c r="AL167" s="57">
        <f t="shared" si="31"/>
        <v>1.1538081991588303</v>
      </c>
      <c r="AO167" s="57">
        <v>50</v>
      </c>
      <c r="AP167" s="57">
        <v>6878.5717674291363</v>
      </c>
    </row>
    <row r="168" spans="2:42" s="57" customFormat="1">
      <c r="B168" s="61">
        <v>9.324375629594954E-2</v>
      </c>
      <c r="C168" s="57">
        <f t="shared" si="28"/>
        <v>3.0689071173328881E-2</v>
      </c>
      <c r="D168" s="57">
        <f t="shared" si="35"/>
        <v>60</v>
      </c>
      <c r="E168" s="57">
        <f t="shared" si="29"/>
        <v>4.1769275742663762E-3</v>
      </c>
      <c r="F168" s="57">
        <f t="shared" si="29"/>
        <v>9.7533382249951478E-2</v>
      </c>
      <c r="G168" s="57">
        <f t="shared" si="29"/>
        <v>0.12836978696049323</v>
      </c>
      <c r="H168" s="57">
        <f t="shared" si="29"/>
        <v>0.1541697713862841</v>
      </c>
      <c r="I168" s="57">
        <f t="shared" si="29"/>
        <v>0.18627243847963862</v>
      </c>
      <c r="J168" s="57">
        <f t="shared" si="29"/>
        <v>10.78046672629425</v>
      </c>
      <c r="K168" s="57">
        <f t="shared" si="29"/>
        <v>1.5635682896646763</v>
      </c>
      <c r="L168" s="57">
        <f t="shared" si="29"/>
        <v>8.7760273199696051E-2</v>
      </c>
      <c r="M168" s="57">
        <f t="shared" si="29"/>
        <v>0.12717935938979374</v>
      </c>
      <c r="N168" s="57">
        <f t="shared" si="29"/>
        <v>0.42616416421630748</v>
      </c>
      <c r="P168" s="57">
        <f t="shared" si="36"/>
        <v>60</v>
      </c>
      <c r="Q168" s="57">
        <f t="shared" si="30"/>
        <v>2.9152098849832418E-3</v>
      </c>
      <c r="R168" s="57">
        <f t="shared" si="30"/>
        <v>8.9156565116602943E-2</v>
      </c>
      <c r="S168" s="57">
        <f t="shared" si="30"/>
        <v>0.10067473725197898</v>
      </c>
      <c r="T168" s="57">
        <f t="shared" si="30"/>
        <v>0.10131553626551831</v>
      </c>
      <c r="U168" s="57">
        <f t="shared" si="30"/>
        <v>0.14795760986088144</v>
      </c>
      <c r="V168" s="57">
        <f t="shared" si="30"/>
        <v>6.7201419101763458</v>
      </c>
      <c r="W168" s="57">
        <f t="shared" si="30"/>
        <v>1.443150302695601</v>
      </c>
      <c r="X168" s="57">
        <f t="shared" si="30"/>
        <v>7.9772324366130062E-2</v>
      </c>
      <c r="Y168" s="57">
        <f t="shared" si="30"/>
        <v>0.11787867732786982</v>
      </c>
      <c r="Z168" s="57">
        <f t="shared" si="30"/>
        <v>0.27703000905595981</v>
      </c>
      <c r="AB168" s="57">
        <f t="shared" si="37"/>
        <v>60</v>
      </c>
      <c r="AC168" s="57">
        <f t="shared" si="31"/>
        <v>5.4386452635495196E-3</v>
      </c>
      <c r="AD168" s="57">
        <f t="shared" si="31"/>
        <v>0.10591019938330001</v>
      </c>
      <c r="AE168" s="57">
        <f t="shared" si="31"/>
        <v>0.15606483666900747</v>
      </c>
      <c r="AF168" s="57">
        <f t="shared" si="31"/>
        <v>0.20702400650705022</v>
      </c>
      <c r="AG168" s="57">
        <f t="shared" si="31"/>
        <v>0.22458726709839616</v>
      </c>
      <c r="AH168" s="57">
        <f t="shared" si="31"/>
        <v>14.840791542412155</v>
      </c>
      <c r="AI168" s="57">
        <f t="shared" si="31"/>
        <v>1.6839862766337514</v>
      </c>
      <c r="AJ168" s="57">
        <f t="shared" si="31"/>
        <v>9.5748222033262054E-2</v>
      </c>
      <c r="AK168" s="57">
        <f t="shared" si="31"/>
        <v>0.13648004145171802</v>
      </c>
      <c r="AL168" s="57">
        <f t="shared" si="31"/>
        <v>0.5752983193766551</v>
      </c>
      <c r="AO168" s="57">
        <v>60</v>
      </c>
      <c r="AP168" s="57">
        <v>6878.5717674291391</v>
      </c>
    </row>
    <row r="169" spans="2:42" s="57" customFormat="1">
      <c r="B169" s="61">
        <v>3.2845498356363717E-2</v>
      </c>
      <c r="C169" s="57">
        <f t="shared" si="28"/>
        <v>1.0810352101030596E-2</v>
      </c>
      <c r="D169" s="57">
        <f>D168+15</f>
        <v>75</v>
      </c>
      <c r="E169" s="57">
        <f t="shared" si="29"/>
        <v>1.4713384636410253E-3</v>
      </c>
      <c r="F169" s="57">
        <f t="shared" si="29"/>
        <v>3.4356501098432669E-2</v>
      </c>
      <c r="G169" s="57">
        <f t="shared" si="29"/>
        <v>4.5218740752896919E-2</v>
      </c>
      <c r="H169" s="57">
        <f t="shared" si="29"/>
        <v>5.4306882400570279E-2</v>
      </c>
      <c r="I169" s="57">
        <f t="shared" si="29"/>
        <v>6.5615167746698538E-2</v>
      </c>
      <c r="J169" s="57">
        <f t="shared" si="29"/>
        <v>3.7974599914351845</v>
      </c>
      <c r="K169" s="57">
        <f t="shared" si="29"/>
        <v>0.55077281667185962</v>
      </c>
      <c r="L169" s="57">
        <f t="shared" si="29"/>
        <v>3.0913886640956807E-2</v>
      </c>
      <c r="M169" s="57">
        <f t="shared" si="29"/>
        <v>4.4799408159308308E-2</v>
      </c>
      <c r="N169" s="57">
        <f t="shared" si="29"/>
        <v>0.15011793129954223</v>
      </c>
      <c r="P169" s="57">
        <f>P168+15</f>
        <v>75</v>
      </c>
      <c r="Q169" s="57">
        <f t="shared" si="30"/>
        <v>1.0268936573830172E-3</v>
      </c>
      <c r="R169" s="57">
        <f t="shared" si="30"/>
        <v>3.1405735725550284E-2</v>
      </c>
      <c r="S169" s="57">
        <f t="shared" si="30"/>
        <v>3.5463055224702382E-2</v>
      </c>
      <c r="T169" s="57">
        <f t="shared" si="30"/>
        <v>3.5688779089749108E-2</v>
      </c>
      <c r="U169" s="57">
        <f t="shared" si="30"/>
        <v>5.2118625115242269E-2</v>
      </c>
      <c r="V169" s="57">
        <f t="shared" si="30"/>
        <v>2.3671952883466405</v>
      </c>
      <c r="W169" s="57">
        <f t="shared" si="30"/>
        <v>0.50835512740346411</v>
      </c>
      <c r="X169" s="57">
        <f t="shared" si="30"/>
        <v>2.8100101590712939E-2</v>
      </c>
      <c r="Y169" s="57">
        <f t="shared" si="30"/>
        <v>4.1523207887100261E-2</v>
      </c>
      <c r="Z169" s="57">
        <f t="shared" si="30"/>
        <v>9.7584863673018288E-2</v>
      </c>
      <c r="AB169" s="57">
        <f>AB168+15</f>
        <v>75</v>
      </c>
      <c r="AC169" s="57">
        <f t="shared" si="31"/>
        <v>1.9157832698990366E-3</v>
      </c>
      <c r="AD169" s="57">
        <f t="shared" si="31"/>
        <v>3.7307266471315055E-2</v>
      </c>
      <c r="AE169" s="57">
        <f t="shared" si="31"/>
        <v>5.4974426281091442E-2</v>
      </c>
      <c r="AF169" s="57">
        <f t="shared" si="31"/>
        <v>7.2924985711391554E-2</v>
      </c>
      <c r="AG169" s="57">
        <f t="shared" si="31"/>
        <v>7.911171037815494E-2</v>
      </c>
      <c r="AH169" s="57">
        <f t="shared" si="31"/>
        <v>5.2277246945237277</v>
      </c>
      <c r="AI169" s="57">
        <f t="shared" si="31"/>
        <v>0.59319050594025524</v>
      </c>
      <c r="AJ169" s="57">
        <f t="shared" si="31"/>
        <v>3.3727671691200681E-2</v>
      </c>
      <c r="AK169" s="57">
        <f t="shared" si="31"/>
        <v>4.8075608431516481E-2</v>
      </c>
      <c r="AL169" s="57">
        <f t="shared" si="31"/>
        <v>0.20265099892606619</v>
      </c>
      <c r="AO169" s="57">
        <v>75</v>
      </c>
      <c r="AP169" s="57">
        <v>6878.5717674291373</v>
      </c>
    </row>
    <row r="170" spans="2:42" s="57" customFormat="1">
      <c r="B170" s="61">
        <v>5.7474486684709692E-3</v>
      </c>
      <c r="C170" s="57">
        <f t="shared" si="28"/>
        <v>1.8916425963356638E-3</v>
      </c>
      <c r="D170" s="57">
        <f>D169+25</f>
        <v>100</v>
      </c>
      <c r="E170" s="57">
        <f t="shared" si="29"/>
        <v>2.5746078041163857E-4</v>
      </c>
      <c r="F170" s="57">
        <f t="shared" si="29"/>
        <v>6.0118401058628828E-3</v>
      </c>
      <c r="G170" s="57">
        <f t="shared" si="29"/>
        <v>7.9125589190828186E-3</v>
      </c>
      <c r="H170" s="57">
        <f t="shared" si="29"/>
        <v>9.5028388573311848E-3</v>
      </c>
      <c r="I170" s="57">
        <f t="shared" si="29"/>
        <v>1.1481608557354478E-2</v>
      </c>
      <c r="J170" s="57">
        <f t="shared" si="29"/>
        <v>0.66449497320788709</v>
      </c>
      <c r="K170" s="57">
        <f t="shared" si="29"/>
        <v>9.6376464500862832E-2</v>
      </c>
      <c r="L170" s="57">
        <f t="shared" si="29"/>
        <v>5.4094374454411861E-3</v>
      </c>
      <c r="M170" s="57">
        <f t="shared" si="29"/>
        <v>7.8391823986796259E-3</v>
      </c>
      <c r="N170" s="57">
        <f t="shared" si="29"/>
        <v>2.6268245343438888E-2</v>
      </c>
      <c r="P170" s="57">
        <f>P169+25</f>
        <v>100</v>
      </c>
      <c r="Q170" s="57">
        <f t="shared" si="30"/>
        <v>1.7969002303884417E-4</v>
      </c>
      <c r="R170" s="57">
        <f t="shared" si="30"/>
        <v>5.4955031959761239E-3</v>
      </c>
      <c r="S170" s="57">
        <f t="shared" si="30"/>
        <v>6.205469441299483E-3</v>
      </c>
      <c r="T170" s="57">
        <f t="shared" si="30"/>
        <v>6.2449675200139118E-3</v>
      </c>
      <c r="U170" s="57">
        <f t="shared" si="30"/>
        <v>9.1199287096362658E-3</v>
      </c>
      <c r="V170" s="57">
        <f t="shared" si="30"/>
        <v>0.414221446244455</v>
      </c>
      <c r="W170" s="57">
        <f t="shared" si="30"/>
        <v>8.8954044947394298E-2</v>
      </c>
      <c r="X170" s="57">
        <f t="shared" si="30"/>
        <v>4.9170699087741536E-3</v>
      </c>
      <c r="Y170" s="57">
        <f t="shared" si="30"/>
        <v>7.2658995683102141E-3</v>
      </c>
      <c r="Z170" s="57">
        <f t="shared" si="30"/>
        <v>1.7075795799863239E-2</v>
      </c>
      <c r="AB170" s="57">
        <f>AB169+25</f>
        <v>100</v>
      </c>
      <c r="AC170" s="57">
        <f t="shared" si="31"/>
        <v>3.3523153778443354E-4</v>
      </c>
      <c r="AD170" s="57">
        <f t="shared" si="31"/>
        <v>6.5281770157496425E-3</v>
      </c>
      <c r="AE170" s="57">
        <f t="shared" si="31"/>
        <v>9.6196483968661543E-3</v>
      </c>
      <c r="AF170" s="57">
        <f t="shared" si="31"/>
        <v>1.2760710194648479E-2</v>
      </c>
      <c r="AG170" s="57">
        <f t="shared" si="31"/>
        <v>1.3843288405072708E-2</v>
      </c>
      <c r="AH170" s="57">
        <f t="shared" si="31"/>
        <v>0.91476850017131917</v>
      </c>
      <c r="AI170" s="57">
        <f t="shared" si="31"/>
        <v>0.10379888405433135</v>
      </c>
      <c r="AJ170" s="57">
        <f t="shared" si="31"/>
        <v>5.9018049821082195E-3</v>
      </c>
      <c r="AK170" s="57">
        <f t="shared" si="31"/>
        <v>8.4124652290490567E-3</v>
      </c>
      <c r="AL170" s="57">
        <f t="shared" si="31"/>
        <v>3.5460694887014539E-2</v>
      </c>
      <c r="AO170" s="57">
        <v>100</v>
      </c>
      <c r="AP170" s="57">
        <v>6878.5717674291409</v>
      </c>
    </row>
    <row r="171" spans="2:42" s="57" customFormat="1">
      <c r="B171" s="61">
        <v>1.0099246464449004E-3</v>
      </c>
      <c r="C171" s="57">
        <f t="shared" si="28"/>
        <v>3.3239383081130658E-4</v>
      </c>
      <c r="D171" s="57">
        <f t="shared" ref="D171:D175" si="38">D170+25</f>
        <v>125</v>
      </c>
      <c r="E171" s="57">
        <f t="shared" si="29"/>
        <v>4.524016690815343E-5</v>
      </c>
      <c r="F171" s="57">
        <f t="shared" si="29"/>
        <v>1.056380895682521E-3</v>
      </c>
      <c r="G171" s="57">
        <f t="shared" si="29"/>
        <v>1.3903689936679881E-3</v>
      </c>
      <c r="H171" s="57">
        <f t="shared" si="29"/>
        <v>1.6698077871106875E-3</v>
      </c>
      <c r="I171" s="57">
        <f t="shared" si="29"/>
        <v>2.0175107318416187E-3</v>
      </c>
      <c r="J171" s="57">
        <f t="shared" si="29"/>
        <v>0.11676288500908621</v>
      </c>
      <c r="K171" s="57">
        <f t="shared" si="29"/>
        <v>1.693495736735388E-2</v>
      </c>
      <c r="L171" s="57">
        <f t="shared" si="29"/>
        <v>9.5052866894794659E-4</v>
      </c>
      <c r="M171" s="57">
        <f t="shared" si="29"/>
        <v>1.3774755113097332E-3</v>
      </c>
      <c r="N171" s="57">
        <f t="shared" si="29"/>
        <v>4.6157702226392316E-3</v>
      </c>
      <c r="P171" s="57">
        <f t="shared" ref="P171:P175" si="39">P170+25</f>
        <v>125</v>
      </c>
      <c r="Q171" s="57">
        <f t="shared" si="30"/>
        <v>3.1574543590716791E-5</v>
      </c>
      <c r="R171" s="57">
        <f t="shared" si="30"/>
        <v>9.6565186135438125E-4</v>
      </c>
      <c r="S171" s="57">
        <f t="shared" si="30"/>
        <v>1.090404809691719E-3</v>
      </c>
      <c r="T171" s="57">
        <f t="shared" si="30"/>
        <v>1.0973452829969547E-3</v>
      </c>
      <c r="U171" s="57">
        <f t="shared" si="30"/>
        <v>1.6025240673734626E-3</v>
      </c>
      <c r="V171" s="57">
        <f t="shared" si="30"/>
        <v>7.2785638787680476E-2</v>
      </c>
      <c r="W171" s="57">
        <f t="shared" si="30"/>
        <v>1.5630714061152521E-2</v>
      </c>
      <c r="X171" s="57">
        <f t="shared" si="30"/>
        <v>8.6401145454597413E-4</v>
      </c>
      <c r="Y171" s="57">
        <f t="shared" si="30"/>
        <v>1.2767401259433709E-3</v>
      </c>
      <c r="Z171" s="57">
        <f t="shared" si="30"/>
        <v>3.0005030313364051E-3</v>
      </c>
      <c r="AB171" s="57">
        <f t="shared" ref="AB171:AB175" si="40">AB170+25</f>
        <v>125</v>
      </c>
      <c r="AC171" s="57">
        <f t="shared" si="31"/>
        <v>5.890579022559017E-5</v>
      </c>
      <c r="AD171" s="57">
        <f t="shared" si="31"/>
        <v>1.1471099300106606E-3</v>
      </c>
      <c r="AE171" s="57">
        <f t="shared" si="31"/>
        <v>1.690333177644257E-3</v>
      </c>
      <c r="AF171" s="57">
        <f t="shared" si="31"/>
        <v>2.2422702912244237E-3</v>
      </c>
      <c r="AG171" s="57">
        <f t="shared" si="31"/>
        <v>2.4324973963097784E-3</v>
      </c>
      <c r="AH171" s="57">
        <f t="shared" si="31"/>
        <v>0.16074013123049194</v>
      </c>
      <c r="AI171" s="57">
        <f t="shared" si="31"/>
        <v>1.823920067355524E-2</v>
      </c>
      <c r="AJ171" s="57">
        <f t="shared" si="31"/>
        <v>1.0370458833499191E-3</v>
      </c>
      <c r="AK171" s="57">
        <f t="shared" si="31"/>
        <v>1.478210896676099E-3</v>
      </c>
      <c r="AL171" s="57">
        <f t="shared" si="31"/>
        <v>6.2310374139420586E-3</v>
      </c>
      <c r="AO171" s="57">
        <v>125</v>
      </c>
      <c r="AP171" s="57">
        <v>6878.57176742913</v>
      </c>
    </row>
    <row r="172" spans="2:42" s="57" customFormat="1">
      <c r="B172" s="61">
        <v>1.7746096578330768E-4</v>
      </c>
      <c r="C172" s="57">
        <f t="shared" si="28"/>
        <v>5.8407258842361619E-5</v>
      </c>
      <c r="D172" s="57">
        <f t="shared" si="38"/>
        <v>150</v>
      </c>
      <c r="E172" s="57">
        <f t="shared" si="29"/>
        <v>7.9494542765125299E-6</v>
      </c>
      <c r="F172" s="57">
        <f t="shared" si="29"/>
        <v>1.8562379855623573E-4</v>
      </c>
      <c r="G172" s="57">
        <f t="shared" si="29"/>
        <v>2.4431109560412427E-4</v>
      </c>
      <c r="H172" s="57">
        <f t="shared" si="29"/>
        <v>2.9341316713419675E-4</v>
      </c>
      <c r="I172" s="57">
        <f t="shared" si="29"/>
        <v>3.5451039222973788E-4</v>
      </c>
      <c r="J172" s="57">
        <f t="shared" si="29"/>
        <v>2.0517192552756382E-2</v>
      </c>
      <c r="K172" s="57">
        <f t="shared" si="29"/>
        <v>2.9757553622598611E-3</v>
      </c>
      <c r="L172" s="57">
        <f t="shared" si="29"/>
        <v>1.670237912175828E-4</v>
      </c>
      <c r="M172" s="57">
        <f t="shared" si="29"/>
        <v>2.4204549502223301E-4</v>
      </c>
      <c r="N172" s="57">
        <f t="shared" si="29"/>
        <v>8.1106805839714191E-4</v>
      </c>
      <c r="P172" s="57">
        <f t="shared" si="39"/>
        <v>150</v>
      </c>
      <c r="Q172" s="57">
        <f t="shared" si="30"/>
        <v>5.5481756087623594E-6</v>
      </c>
      <c r="R172" s="57">
        <f t="shared" si="30"/>
        <v>1.6968118916206712E-4</v>
      </c>
      <c r="S172" s="57">
        <f t="shared" si="30"/>
        <v>1.9160236952997295E-4</v>
      </c>
      <c r="T172" s="57">
        <f t="shared" si="30"/>
        <v>1.9282192681651744E-4</v>
      </c>
      <c r="U172" s="57">
        <f t="shared" si="30"/>
        <v>2.8159029179665337E-4</v>
      </c>
      <c r="V172" s="57">
        <f t="shared" si="30"/>
        <v>1.2789654571878764E-2</v>
      </c>
      <c r="W172" s="57">
        <f t="shared" si="30"/>
        <v>2.7465779909839239E-3</v>
      </c>
      <c r="X172" s="57">
        <f t="shared" si="30"/>
        <v>1.5182126905589381E-4</v>
      </c>
      <c r="Y172" s="57">
        <f t="shared" si="30"/>
        <v>2.2434460232609131E-4</v>
      </c>
      <c r="Z172" s="57">
        <f t="shared" si="30"/>
        <v>5.2723858651032508E-4</v>
      </c>
      <c r="AB172" s="57">
        <f t="shared" si="40"/>
        <v>150</v>
      </c>
      <c r="AC172" s="57">
        <f t="shared" si="31"/>
        <v>1.0350732944262719E-5</v>
      </c>
      <c r="AD172" s="57">
        <f t="shared" si="31"/>
        <v>2.0156640795040431E-4</v>
      </c>
      <c r="AE172" s="57">
        <f t="shared" si="31"/>
        <v>2.9701982167827553E-4</v>
      </c>
      <c r="AF172" s="57">
        <f t="shared" si="31"/>
        <v>3.940044074518767E-4</v>
      </c>
      <c r="AG172" s="57">
        <f t="shared" si="31"/>
        <v>4.2743049266282299E-4</v>
      </c>
      <c r="AH172" s="57">
        <f t="shared" si="31"/>
        <v>2.8244730533633997E-2</v>
      </c>
      <c r="AI172" s="57">
        <f t="shared" si="31"/>
        <v>3.2049327335357983E-3</v>
      </c>
      <c r="AJ172" s="57">
        <f t="shared" si="31"/>
        <v>1.8222631337927179E-4</v>
      </c>
      <c r="AK172" s="57">
        <f t="shared" si="31"/>
        <v>2.5974638771837535E-4</v>
      </c>
      <c r="AL172" s="57">
        <f t="shared" si="31"/>
        <v>1.0948975302839589E-3</v>
      </c>
      <c r="AO172" s="57">
        <v>150</v>
      </c>
      <c r="AP172" s="57">
        <v>6878.5717674291318</v>
      </c>
    </row>
    <row r="173" spans="2:42" s="57" customFormat="1">
      <c r="B173" s="61">
        <v>3.0858879304284029E-5</v>
      </c>
      <c r="C173" s="57">
        <f t="shared" si="28"/>
        <v>1.0156501420776383E-5</v>
      </c>
      <c r="D173" s="57">
        <f t="shared" si="38"/>
        <v>175</v>
      </c>
      <c r="E173" s="57">
        <f t="shared" si="29"/>
        <v>1.3823368078686749E-6</v>
      </c>
      <c r="F173" s="57">
        <f t="shared" si="29"/>
        <v>3.2278267191097587E-5</v>
      </c>
      <c r="G173" s="57">
        <f t="shared" si="29"/>
        <v>4.2483447074113312E-5</v>
      </c>
      <c r="H173" s="57">
        <f t="shared" si="29"/>
        <v>5.1021844611560018E-5</v>
      </c>
      <c r="I173" s="57">
        <f t="shared" si="29"/>
        <v>6.1646088763481346E-5</v>
      </c>
      <c r="J173" s="57">
        <f t="shared" si="29"/>
        <v>3.5677506245430763E-3</v>
      </c>
      <c r="K173" s="57">
        <f t="shared" si="29"/>
        <v>5.1745642221229335E-4</v>
      </c>
      <c r="L173" s="57">
        <f t="shared" si="29"/>
        <v>2.9043897399599506E-5</v>
      </c>
      <c r="M173" s="57">
        <f t="shared" si="29"/>
        <v>4.2089480020861591E-5</v>
      </c>
      <c r="N173" s="57">
        <f t="shared" si="29"/>
        <v>1.4103725762931396E-4</v>
      </c>
      <c r="P173" s="57">
        <f t="shared" si="39"/>
        <v>175</v>
      </c>
      <c r="Q173" s="57">
        <f t="shared" si="30"/>
        <v>9.6477658638424574E-7</v>
      </c>
      <c r="R173" s="57">
        <f t="shared" si="30"/>
        <v>2.9505994401989811E-5</v>
      </c>
      <c r="S173" s="57">
        <f t="shared" si="30"/>
        <v>3.3317885563376332E-5</v>
      </c>
      <c r="T173" s="57">
        <f t="shared" si="30"/>
        <v>3.3529955331671732E-5</v>
      </c>
      <c r="U173" s="57">
        <f t="shared" si="30"/>
        <v>4.8965955592584638E-5</v>
      </c>
      <c r="V173" s="57">
        <f t="shared" si="30"/>
        <v>2.2240030145050456E-3</v>
      </c>
      <c r="W173" s="57">
        <f t="shared" si="30"/>
        <v>4.7760459027191329E-4</v>
      </c>
      <c r="X173" s="57">
        <f t="shared" si="30"/>
        <v>2.6400318956909053E-5</v>
      </c>
      <c r="Y173" s="57">
        <f t="shared" si="30"/>
        <v>3.9011457976215656E-5</v>
      </c>
      <c r="Z173" s="57">
        <f t="shared" si="30"/>
        <v>9.1681929263402588E-5</v>
      </c>
      <c r="AB173" s="57">
        <f t="shared" si="40"/>
        <v>175</v>
      </c>
      <c r="AC173" s="57">
        <f t="shared" si="31"/>
        <v>1.7998970293531075E-6</v>
      </c>
      <c r="AD173" s="57">
        <f t="shared" si="31"/>
        <v>3.5050539980205371E-5</v>
      </c>
      <c r="AE173" s="57">
        <f t="shared" si="31"/>
        <v>5.1649008584850285E-5</v>
      </c>
      <c r="AF173" s="57">
        <f t="shared" si="31"/>
        <v>6.8513733891448398E-5</v>
      </c>
      <c r="AG173" s="57">
        <f t="shared" si="31"/>
        <v>7.4326221934378162E-5</v>
      </c>
      <c r="AH173" s="57">
        <f t="shared" si="31"/>
        <v>4.9114982345811057E-3</v>
      </c>
      <c r="AI173" s="57">
        <f t="shared" si="31"/>
        <v>5.5730825415267347E-4</v>
      </c>
      <c r="AJ173" s="57">
        <f t="shared" si="31"/>
        <v>3.1687475842289959E-5</v>
      </c>
      <c r="AK173" s="57">
        <f t="shared" si="31"/>
        <v>4.5167502065507641E-5</v>
      </c>
      <c r="AL173" s="57">
        <f t="shared" si="31"/>
        <v>1.9039258599522533E-4</v>
      </c>
      <c r="AO173" s="57">
        <v>175</v>
      </c>
      <c r="AP173" s="57">
        <v>6878.57176742913</v>
      </c>
    </row>
    <row r="174" spans="2:42" s="57" customFormat="1">
      <c r="B174" s="61">
        <v>5.4337710011669821E-6</v>
      </c>
      <c r="C174" s="57">
        <f t="shared" si="28"/>
        <v>1.7884026943863897E-6</v>
      </c>
      <c r="D174" s="57">
        <f t="shared" si="38"/>
        <v>200</v>
      </c>
      <c r="E174" s="57">
        <f t="shared" si="29"/>
        <v>2.4340769378870899E-7</v>
      </c>
      <c r="F174" s="57">
        <f t="shared" si="29"/>
        <v>5.6836933891636814E-6</v>
      </c>
      <c r="G174" s="57">
        <f t="shared" si="29"/>
        <v>7.4806644933721508E-6</v>
      </c>
      <c r="H174" s="57">
        <f t="shared" si="29"/>
        <v>8.9841415341416106E-6</v>
      </c>
      <c r="I174" s="57">
        <f t="shared" si="29"/>
        <v>1.0854903241814394E-5</v>
      </c>
      <c r="J174" s="57">
        <f t="shared" si="29"/>
        <v>6.2822457348307693E-4</v>
      </c>
      <c r="K174" s="57">
        <f t="shared" si="29"/>
        <v>9.1115908691636759E-5</v>
      </c>
      <c r="L174" s="57">
        <f t="shared" si="29"/>
        <v>5.1141719184721422E-6</v>
      </c>
      <c r="M174" s="57">
        <f t="shared" si="29"/>
        <v>7.411293113463236E-6</v>
      </c>
      <c r="N174" s="57">
        <f t="shared" si="29"/>
        <v>2.4834435010643728E-5</v>
      </c>
      <c r="P174" s="57">
        <f t="shared" si="39"/>
        <v>200</v>
      </c>
      <c r="Q174" s="57">
        <f t="shared" si="30"/>
        <v>1.6988192933616956E-7</v>
      </c>
      <c r="R174" s="57">
        <f t="shared" si="30"/>
        <v>5.1955399070970857E-6</v>
      </c>
      <c r="S174" s="57">
        <f t="shared" si="30"/>
        <v>5.8667537757324955E-6</v>
      </c>
      <c r="T174" s="57">
        <f t="shared" si="30"/>
        <v>5.9040959147316579E-6</v>
      </c>
      <c r="U174" s="57">
        <f t="shared" si="30"/>
        <v>8.6221319269707717E-6</v>
      </c>
      <c r="V174" s="57">
        <f t="shared" si="30"/>
        <v>3.9161182836074663E-4</v>
      </c>
      <c r="W174" s="57">
        <f t="shared" si="30"/>
        <v>8.4098630087286186E-5</v>
      </c>
      <c r="X174" s="57">
        <f t="shared" si="30"/>
        <v>4.6486794795657763E-6</v>
      </c>
      <c r="Y174" s="57">
        <f t="shared" si="30"/>
        <v>6.8693020132817732E-6</v>
      </c>
      <c r="Z174" s="57">
        <f t="shared" si="30"/>
        <v>1.6143740683945134E-5</v>
      </c>
      <c r="AB174" s="57">
        <f t="shared" si="40"/>
        <v>200</v>
      </c>
      <c r="AC174" s="57">
        <f t="shared" si="31"/>
        <v>3.1693345824124903E-7</v>
      </c>
      <c r="AD174" s="57">
        <f t="shared" si="31"/>
        <v>6.171846871230278E-6</v>
      </c>
      <c r="AE174" s="57">
        <f t="shared" si="31"/>
        <v>9.0945752110118052E-6</v>
      </c>
      <c r="AF174" s="57">
        <f t="shared" si="31"/>
        <v>1.2064187153551579E-5</v>
      </c>
      <c r="AG174" s="57">
        <f t="shared" si="31"/>
        <v>1.3087674556658036E-5</v>
      </c>
      <c r="AH174" s="57">
        <f t="shared" si="31"/>
        <v>8.6483731860540717E-4</v>
      </c>
      <c r="AI174" s="57">
        <f t="shared" si="31"/>
        <v>9.8133187295987344E-5</v>
      </c>
      <c r="AJ174" s="57">
        <f t="shared" si="31"/>
        <v>5.579664357378508E-6</v>
      </c>
      <c r="AK174" s="57">
        <f t="shared" si="31"/>
        <v>7.9532842136447182E-6</v>
      </c>
      <c r="AL174" s="57">
        <f t="shared" si="31"/>
        <v>3.3525129337342324E-5</v>
      </c>
      <c r="AO174" s="57">
        <v>200</v>
      </c>
      <c r="AP174" s="57">
        <v>6878.57176742913</v>
      </c>
    </row>
    <row r="175" spans="2:42" s="57" customFormat="1">
      <c r="B175" s="61">
        <v>9.4620124594085837E-7</v>
      </c>
      <c r="C175" s="57">
        <f t="shared" si="28"/>
        <v>3.1142071635130884E-7</v>
      </c>
      <c r="D175" s="57">
        <f t="shared" si="38"/>
        <v>225</v>
      </c>
      <c r="E175" s="57">
        <f t="shared" si="29"/>
        <v>4.2385346011806081E-8</v>
      </c>
      <c r="F175" s="57">
        <f t="shared" si="29"/>
        <v>9.8971937647063968E-7</v>
      </c>
      <c r="G175" s="57">
        <f t="shared" si="29"/>
        <v>1.3026315972782891E-6</v>
      </c>
      <c r="H175" s="57">
        <f t="shared" si="29"/>
        <v>1.5644367752573255E-6</v>
      </c>
      <c r="I175" s="57">
        <f t="shared" si="29"/>
        <v>1.890198385546352E-6</v>
      </c>
      <c r="J175" s="57">
        <f t="shared" si="29"/>
        <v>1.0939471758568827E-4</v>
      </c>
      <c r="K175" s="57">
        <f t="shared" si="29"/>
        <v>1.5866299281515562E-5</v>
      </c>
      <c r="L175" s="57">
        <f t="shared" si="29"/>
        <v>8.9054681449990813E-7</v>
      </c>
      <c r="M175" s="57">
        <f t="shared" si="29"/>
        <v>1.2905517410708341E-6</v>
      </c>
      <c r="N175" s="57">
        <f t="shared" si="29"/>
        <v>4.3244981477355151E-6</v>
      </c>
      <c r="P175" s="57">
        <f t="shared" si="39"/>
        <v>225</v>
      </c>
      <c r="Q175" s="57">
        <f t="shared" si="30"/>
        <v>2.958207377913519E-8</v>
      </c>
      <c r="R175" s="57">
        <f t="shared" si="30"/>
        <v>9.0471567785205289E-7</v>
      </c>
      <c r="S175" s="57">
        <f t="shared" si="30"/>
        <v>1.0215962563876297E-6</v>
      </c>
      <c r="T175" s="57">
        <f t="shared" si="30"/>
        <v>1.0280987603046766E-6</v>
      </c>
      <c r="U175" s="57">
        <f t="shared" si="30"/>
        <v>1.5013989056620722E-6</v>
      </c>
      <c r="V175" s="57">
        <f t="shared" si="30"/>
        <v>6.8192597321080334E-5</v>
      </c>
      <c r="W175" s="57">
        <f t="shared" si="30"/>
        <v>1.4644358524109476E-5</v>
      </c>
      <c r="X175" s="57">
        <f t="shared" si="30"/>
        <v>8.0948915448176342E-7</v>
      </c>
      <c r="Y175" s="57">
        <f t="shared" si="30"/>
        <v>1.1961731289615057E-6</v>
      </c>
      <c r="Z175" s="57">
        <f t="shared" si="30"/>
        <v>2.8111602561250929E-6</v>
      </c>
      <c r="AB175" s="57">
        <f t="shared" si="40"/>
        <v>225</v>
      </c>
      <c r="AC175" s="57">
        <f t="shared" si="31"/>
        <v>5.5188618244477064E-8</v>
      </c>
      <c r="AD175" s="57">
        <f t="shared" si="31"/>
        <v>1.074723075089226E-6</v>
      </c>
      <c r="AE175" s="57">
        <f t="shared" si="31"/>
        <v>1.583666938168948E-6</v>
      </c>
      <c r="AF175" s="57">
        <f t="shared" si="31"/>
        <v>2.1007747902099775E-6</v>
      </c>
      <c r="AG175" s="57">
        <f t="shared" si="31"/>
        <v>2.2789978654306357E-6</v>
      </c>
      <c r="AH175" s="57">
        <f t="shared" si="31"/>
        <v>1.5059683785029619E-4</v>
      </c>
      <c r="AI175" s="57">
        <f t="shared" si="31"/>
        <v>1.7088240038921645E-5</v>
      </c>
      <c r="AJ175" s="57">
        <f t="shared" si="31"/>
        <v>9.7160447451805262E-7</v>
      </c>
      <c r="AK175" s="57">
        <f t="shared" si="31"/>
        <v>1.3849303531801658E-6</v>
      </c>
      <c r="AL175" s="57">
        <f t="shared" si="31"/>
        <v>5.8378360393459369E-6</v>
      </c>
      <c r="AO175" s="57">
        <v>225</v>
      </c>
      <c r="AP175" s="57">
        <v>6878.5717674291373</v>
      </c>
    </row>
    <row r="176" spans="2:42" s="57" customFormat="1">
      <c r="B176" s="61">
        <v>1.6800954125845271E-7</v>
      </c>
      <c r="C176" s="57">
        <f t="shared" si="28"/>
        <v>5.5296536457776389E-8</v>
      </c>
      <c r="D176" s="57">
        <v>250</v>
      </c>
      <c r="E176" s="57">
        <f t="shared" si="29"/>
        <v>7.526020738277949E-9</v>
      </c>
      <c r="F176" s="57">
        <f t="shared" si="29"/>
        <v>1.7573641018098088E-7</v>
      </c>
      <c r="G176" s="57">
        <f t="shared" si="29"/>
        <v>2.3129768511791348E-7</v>
      </c>
      <c r="H176" s="57">
        <f t="shared" si="29"/>
        <v>2.7778429863547108E-7</v>
      </c>
      <c r="I176" s="57">
        <f t="shared" si="29"/>
        <v>3.3562713502725459E-7</v>
      </c>
      <c r="J176" s="57">
        <f t="shared" si="29"/>
        <v>1.942432917684863E-5</v>
      </c>
      <c r="K176" s="57">
        <f t="shared" si="29"/>
        <v>2.8172495607125628E-6</v>
      </c>
      <c r="L176" s="57">
        <f t="shared" si="29"/>
        <v>1.5812714593545638E-7</v>
      </c>
      <c r="M176" s="57">
        <f t="shared" si="29"/>
        <v>2.291527634200371E-7</v>
      </c>
      <c r="N176" s="57">
        <f t="shared" si="29"/>
        <v>7.6786592076980041E-7</v>
      </c>
      <c r="P176" s="57">
        <v>250</v>
      </c>
      <c r="Q176" s="57">
        <f t="shared" si="30"/>
        <v>5.2526479477370938E-9</v>
      </c>
      <c r="R176" s="57">
        <f t="shared" si="30"/>
        <v>1.6064299562077846E-7</v>
      </c>
      <c r="S176" s="57">
        <f t="shared" si="30"/>
        <v>1.8139652816751424E-7</v>
      </c>
      <c r="T176" s="57">
        <f t="shared" si="30"/>
        <v>1.8255112483676869E-7</v>
      </c>
      <c r="U176" s="57">
        <f t="shared" si="30"/>
        <v>2.6659117746244604E-7</v>
      </c>
      <c r="V176" s="57">
        <f t="shared" si="30"/>
        <v>1.210840419923752E-5</v>
      </c>
      <c r="W176" s="57">
        <f t="shared" si="30"/>
        <v>2.6002794909477979E-6</v>
      </c>
      <c r="X176" s="57">
        <f t="shared" si="30"/>
        <v>1.4373439731608879E-7</v>
      </c>
      <c r="Y176" s="57">
        <f t="shared" si="30"/>
        <v>2.1239472181323158E-7</v>
      </c>
      <c r="Z176" s="57">
        <f t="shared" si="30"/>
        <v>4.9915483479425039E-7</v>
      </c>
      <c r="AB176" s="57">
        <v>250</v>
      </c>
      <c r="AC176" s="57">
        <f t="shared" si="31"/>
        <v>9.7993935288188223E-9</v>
      </c>
      <c r="AD176" s="57">
        <f t="shared" si="31"/>
        <v>1.9082982474118331E-7</v>
      </c>
      <c r="AE176" s="57">
        <f t="shared" si="31"/>
        <v>2.8119884206831272E-7</v>
      </c>
      <c r="AF176" s="57">
        <f t="shared" si="31"/>
        <v>3.7301747243417398E-7</v>
      </c>
      <c r="AG176" s="57">
        <f t="shared" si="31"/>
        <v>4.0466309259206377E-7</v>
      </c>
      <c r="AH176" s="57">
        <f t="shared" si="31"/>
        <v>2.6740254154459734E-5</v>
      </c>
      <c r="AI176" s="57">
        <f t="shared" si="31"/>
        <v>3.0342196304773272E-6</v>
      </c>
      <c r="AJ176" s="57">
        <f t="shared" si="31"/>
        <v>1.72519894554824E-7</v>
      </c>
      <c r="AK176" s="57">
        <f t="shared" si="31"/>
        <v>2.4591080502684323E-7</v>
      </c>
      <c r="AL176" s="57">
        <f t="shared" si="31"/>
        <v>1.0365770067453504E-6</v>
      </c>
      <c r="AO176" s="57">
        <v>250</v>
      </c>
      <c r="AP176" s="57">
        <v>6878.5717674291336</v>
      </c>
    </row>
    <row r="177" spans="2:42" s="57" customFormat="1">
      <c r="B177" s="61">
        <v>5.1947728286328469E-9</v>
      </c>
      <c r="C177" s="57">
        <f t="shared" si="28"/>
        <v>1.7097418572584219E-9</v>
      </c>
      <c r="D177" s="57">
        <v>300</v>
      </c>
      <c r="E177" s="57">
        <f t="shared" si="29"/>
        <v>2.3270007316266855E-10</v>
      </c>
      <c r="F177" s="57">
        <f t="shared" si="29"/>
        <v>5.4336650041992874E-9</v>
      </c>
      <c r="G177" s="57">
        <f t="shared" si="29"/>
        <v>7.1515864918556854E-9</v>
      </c>
      <c r="H177" s="57">
        <f t="shared" si="29"/>
        <v>8.5889248600057984E-9</v>
      </c>
      <c r="I177" s="57">
        <f t="shared" si="29"/>
        <v>1.0377390867260535E-8</v>
      </c>
      <c r="J177" s="57">
        <f t="shared" ref="F177:R183" si="41">J$150*$C177*(2^(-($D177-$D$151)/$E$90))</f>
        <v>6.0058867464968964E-7</v>
      </c>
      <c r="K177" s="57">
        <f t="shared" si="41"/>
        <v>8.7107676379498386E-8</v>
      </c>
      <c r="L177" s="57">
        <f t="shared" si="41"/>
        <v>4.8891970548308786E-9</v>
      </c>
      <c r="M177" s="57">
        <f t="shared" si="41"/>
        <v>7.0852667920592912E-9</v>
      </c>
      <c r="N177" s="57">
        <f t="shared" si="41"/>
        <v>2.3741956361275885E-8</v>
      </c>
      <c r="P177" s="57">
        <v>300</v>
      </c>
      <c r="Q177" s="57">
        <f t="shared" si="30"/>
        <v>1.6240874218157397E-10</v>
      </c>
      <c r="R177" s="57">
        <f t="shared" si="30"/>
        <v>4.9669856268000111E-9</v>
      </c>
      <c r="S177" s="57">
        <f t="shared" si="30"/>
        <v>5.6086724769898841E-9</v>
      </c>
      <c r="T177" s="57">
        <f t="shared" si="30"/>
        <v>5.6443719174714105E-9</v>
      </c>
      <c r="U177" s="57">
        <f t="shared" si="30"/>
        <v>8.2428402282382935E-9</v>
      </c>
      <c r="V177" s="57">
        <f t="shared" ref="R177:AD183" si="42">V$150*$C177*(2^(-($D177-$D$151)/$E$90))</f>
        <v>3.7438463711839878E-7</v>
      </c>
      <c r="W177" s="57">
        <f t="shared" si="42"/>
        <v>8.0399091210236334E-8</v>
      </c>
      <c r="X177" s="57">
        <f t="shared" si="42"/>
        <v>4.4441818504873045E-9</v>
      </c>
      <c r="Y177" s="57">
        <f t="shared" si="42"/>
        <v>6.5671181390622269E-9</v>
      </c>
      <c r="Z177" s="57">
        <f t="shared" si="42"/>
        <v>1.5433569825998005E-8</v>
      </c>
      <c r="AB177" s="57">
        <v>300</v>
      </c>
      <c r="AC177" s="57">
        <f t="shared" si="31"/>
        <v>3.0299140414376364E-10</v>
      </c>
      <c r="AD177" s="57">
        <f t="shared" si="31"/>
        <v>5.9003443815985629E-9</v>
      </c>
      <c r="AE177" s="57">
        <f t="shared" si="31"/>
        <v>8.6945005067214867E-9</v>
      </c>
      <c r="AF177" s="57">
        <f t="shared" si="31"/>
        <v>1.1533477802540204E-8</v>
      </c>
      <c r="AG177" s="57">
        <f t="shared" si="31"/>
        <v>1.2511941506282793E-8</v>
      </c>
      <c r="AH177" s="57">
        <f t="shared" ref="AD177:AP183" si="43">AH$150*$C177*(2^(-($D177-$D$151)/$E$90))</f>
        <v>8.2679271218098055E-7</v>
      </c>
      <c r="AI177" s="57">
        <f t="shared" si="43"/>
        <v>9.3816261548760411E-8</v>
      </c>
      <c r="AJ177" s="57">
        <f t="shared" si="43"/>
        <v>5.3342122591744527E-9</v>
      </c>
      <c r="AK177" s="57">
        <f t="shared" si="43"/>
        <v>7.6034154450563745E-9</v>
      </c>
      <c r="AL177" s="57">
        <f t="shared" si="43"/>
        <v>3.2050342896553765E-8</v>
      </c>
      <c r="AO177" s="57">
        <v>300</v>
      </c>
      <c r="AP177" s="57">
        <v>6878.5717674291336</v>
      </c>
    </row>
    <row r="178" spans="2:42" s="57" customFormat="1">
      <c r="B178" s="61">
        <v>5.4957015487708952E-11</v>
      </c>
      <c r="C178" s="57">
        <f t="shared" si="28"/>
        <v>1.8087857319078229E-11</v>
      </c>
      <c r="D178" s="57">
        <v>365</v>
      </c>
      <c r="E178" s="57">
        <f t="shared" ref="E178:E183" si="44">E$150*$C178*(2^(-($D178-$D$151)/$E$90))</f>
        <v>2.4617907902332053E-12</v>
      </c>
      <c r="F178" s="57">
        <f t="shared" si="41"/>
        <v>5.7484066432585197E-11</v>
      </c>
      <c r="G178" s="57">
        <f t="shared" si="41"/>
        <v>7.5658376561400069E-11</v>
      </c>
      <c r="H178" s="57">
        <f t="shared" si="41"/>
        <v>9.0864329482124929E-11</v>
      </c>
      <c r="I178" s="57">
        <f t="shared" si="41"/>
        <v>1.0978494727766414E-10</v>
      </c>
      <c r="J178" s="57">
        <f t="shared" si="41"/>
        <v>6.353773971258761E-9</v>
      </c>
      <c r="K178" s="57">
        <f t="shared" si="41"/>
        <v>9.2153333926869501E-10</v>
      </c>
      <c r="L178" s="57">
        <f t="shared" si="41"/>
        <v>5.1724007292443343E-11</v>
      </c>
      <c r="M178" s="57">
        <f t="shared" si="41"/>
        <v>7.4956764293080468E-11</v>
      </c>
      <c r="N178" s="57">
        <f t="shared" si="41"/>
        <v>2.5117194299913199E-10</v>
      </c>
      <c r="P178" s="57">
        <v>365</v>
      </c>
      <c r="Q178" s="57">
        <f t="shared" ref="Q178:Q183" si="45">Q$150*$C178*(2^(-($D178-$D$151)/$E$90))</f>
        <v>1.718161667600624E-12</v>
      </c>
      <c r="R178" s="57">
        <f t="shared" si="42"/>
        <v>5.2546951554799187E-11</v>
      </c>
      <c r="S178" s="57">
        <f t="shared" si="42"/>
        <v>5.9335513142001165E-11</v>
      </c>
      <c r="T178" s="57">
        <f t="shared" si="42"/>
        <v>5.9713186223919211E-11</v>
      </c>
      <c r="U178" s="57">
        <f t="shared" si="42"/>
        <v>8.7203015811067724E-11</v>
      </c>
      <c r="V178" s="57">
        <f t="shared" si="42"/>
        <v>3.9607063252558248E-9</v>
      </c>
      <c r="W178" s="57">
        <f t="shared" si="42"/>
        <v>8.5056158167221376E-10</v>
      </c>
      <c r="X178" s="57">
        <f t="shared" si="42"/>
        <v>4.7016082981646378E-11</v>
      </c>
      <c r="Y178" s="57">
        <f t="shared" si="42"/>
        <v>6.9475143404082185E-11</v>
      </c>
      <c r="Z178" s="57">
        <f t="shared" si="42"/>
        <v>1.6327549683021881E-10</v>
      </c>
      <c r="AB178" s="57">
        <v>365</v>
      </c>
      <c r="AC178" s="57">
        <f t="shared" ref="AC178:AC183" si="46">AC$150*$C178*(2^(-($D178-$D$151)/$E$90))</f>
        <v>3.2054199128657914E-12</v>
      </c>
      <c r="AD178" s="57">
        <f t="shared" si="43"/>
        <v>6.24211813103712E-11</v>
      </c>
      <c r="AE178" s="57">
        <f t="shared" si="43"/>
        <v>9.1981239980798948E-11</v>
      </c>
      <c r="AF178" s="57">
        <f t="shared" si="43"/>
        <v>1.2201547274033087E-10</v>
      </c>
      <c r="AG178" s="57">
        <f t="shared" si="43"/>
        <v>1.3236687874426074E-10</v>
      </c>
      <c r="AH178" s="57">
        <f t="shared" si="43"/>
        <v>8.7468416172616957E-9</v>
      </c>
      <c r="AI178" s="57">
        <f t="shared" si="43"/>
        <v>9.9250509686517636E-10</v>
      </c>
      <c r="AJ178" s="57">
        <f t="shared" si="43"/>
        <v>5.6431931603240295E-11</v>
      </c>
      <c r="AK178" s="57">
        <f t="shared" si="43"/>
        <v>8.0438385182078971E-11</v>
      </c>
      <c r="AL178" s="57">
        <f t="shared" si="43"/>
        <v>3.3906838916804517E-10</v>
      </c>
      <c r="AO178" s="57">
        <v>365</v>
      </c>
      <c r="AP178" s="57">
        <v>6878.5717674291363</v>
      </c>
    </row>
    <row r="179" spans="2:42" s="57" customFormat="1">
      <c r="B179" s="61">
        <v>4.9728735484983645E-22</v>
      </c>
      <c r="C179" s="57">
        <f t="shared" si="28"/>
        <v>1.6367087334131807E-22</v>
      </c>
      <c r="D179" s="57">
        <f>365*2</f>
        <v>730</v>
      </c>
      <c r="E179" s="57">
        <f t="shared" si="44"/>
        <v>2.2275344598906522E-23</v>
      </c>
      <c r="F179" s="57">
        <f t="shared" si="41"/>
        <v>5.2014062032093758E-22</v>
      </c>
      <c r="G179" s="57">
        <f t="shared" si="41"/>
        <v>6.8458961516358956E-22</v>
      </c>
      <c r="H179" s="57">
        <f t="shared" si="41"/>
        <v>8.221796340261628E-22</v>
      </c>
      <c r="I179" s="57">
        <f t="shared" si="41"/>
        <v>9.9338154244662355E-22</v>
      </c>
      <c r="J179" s="57">
        <f t="shared" si="41"/>
        <v>5.7491686651384527E-20</v>
      </c>
      <c r="K179" s="57">
        <f t="shared" si="41"/>
        <v>8.3384310206338267E-21</v>
      </c>
      <c r="L179" s="57">
        <f t="shared" si="41"/>
        <v>4.6802112147246458E-22</v>
      </c>
      <c r="M179" s="57">
        <f t="shared" si="41"/>
        <v>6.7824112482328786E-22</v>
      </c>
      <c r="N179" s="57">
        <f t="shared" si="41"/>
        <v>2.2727120460762484E-21</v>
      </c>
      <c r="P179" s="57">
        <f>365*2</f>
        <v>730</v>
      </c>
      <c r="Q179" s="57">
        <f t="shared" si="45"/>
        <v>1.5546667643033235E-23</v>
      </c>
      <c r="R179" s="57">
        <f t="shared" si="42"/>
        <v>4.7546747601339333E-22</v>
      </c>
      <c r="S179" s="57">
        <f t="shared" si="42"/>
        <v>5.3689330849507992E-22</v>
      </c>
      <c r="T179" s="57">
        <f t="shared" si="42"/>
        <v>5.4031065739362651E-22</v>
      </c>
      <c r="U179" s="57">
        <f t="shared" si="42"/>
        <v>7.8905048916501021E-22</v>
      </c>
      <c r="V179" s="57">
        <f t="shared" si="42"/>
        <v>3.5838178695024121E-20</v>
      </c>
      <c r="W179" s="57">
        <f t="shared" si="42"/>
        <v>7.6962479547438457E-21</v>
      </c>
      <c r="X179" s="57">
        <f t="shared" si="42"/>
        <v>4.254217922424461E-22</v>
      </c>
      <c r="Y179" s="57">
        <f t="shared" si="42"/>
        <v>6.2864105533426587E-22</v>
      </c>
      <c r="Z179" s="57">
        <f t="shared" si="42"/>
        <v>1.477387100024962E-21</v>
      </c>
      <c r="AB179" s="57">
        <f>365*2</f>
        <v>730</v>
      </c>
      <c r="AC179" s="57">
        <f t="shared" si="46"/>
        <v>2.9004021554779865E-23</v>
      </c>
      <c r="AD179" s="57">
        <f t="shared" si="43"/>
        <v>5.6481376462848193E-22</v>
      </c>
      <c r="AE179" s="57">
        <f t="shared" si="43"/>
        <v>8.322859218320991E-22</v>
      </c>
      <c r="AF179" s="57">
        <f t="shared" si="43"/>
        <v>1.1040486106587008E-21</v>
      </c>
      <c r="AG179" s="57">
        <f t="shared" si="43"/>
        <v>1.1977125957282386E-21</v>
      </c>
      <c r="AH179" s="57">
        <f t="shared" si="43"/>
        <v>7.9145194607744915E-20</v>
      </c>
      <c r="AI179" s="57">
        <f t="shared" si="43"/>
        <v>8.9806140865238077E-21</v>
      </c>
      <c r="AJ179" s="57">
        <f t="shared" si="43"/>
        <v>5.1062045070248316E-22</v>
      </c>
      <c r="AK179" s="57">
        <f t="shared" si="43"/>
        <v>7.2784119431231163E-22</v>
      </c>
      <c r="AL179" s="57">
        <f t="shared" si="43"/>
        <v>3.0680369921275353E-21</v>
      </c>
      <c r="AO179" s="57">
        <v>730</v>
      </c>
      <c r="AP179" s="57">
        <v>6878.5717674291373</v>
      </c>
    </row>
    <row r="180" spans="2:42" s="57" customFormat="1">
      <c r="B180" s="61">
        <v>4.1173392527644639E-44</v>
      </c>
      <c r="C180" s="57">
        <f t="shared" si="28"/>
        <v>1.3551289908546754E-44</v>
      </c>
      <c r="D180" s="57">
        <f>D179*2</f>
        <v>1460</v>
      </c>
      <c r="E180" s="57">
        <f t="shared" si="44"/>
        <v>1.8442156058416693E-45</v>
      </c>
      <c r="F180" s="57">
        <f t="shared" si="41"/>
        <v>4.3063371925349633E-44</v>
      </c>
      <c r="G180" s="57">
        <f t="shared" si="41"/>
        <v>5.6678398229754495E-44</v>
      </c>
      <c r="H180" s="57">
        <f t="shared" si="41"/>
        <v>6.8069721891111603E-44</v>
      </c>
      <c r="I180" s="57">
        <f t="shared" si="41"/>
        <v>8.2243833984281594E-44</v>
      </c>
      <c r="J180" s="57">
        <f t="shared" si="41"/>
        <v>4.7598395283118223E-42</v>
      </c>
      <c r="K180" s="57">
        <f t="shared" si="41"/>
        <v>6.9035361263242001E-43</v>
      </c>
      <c r="L180" s="57">
        <f t="shared" si="41"/>
        <v>3.8748305430274208E-44</v>
      </c>
      <c r="M180" s="57">
        <f t="shared" si="41"/>
        <v>5.6152795363898291E-44</v>
      </c>
      <c r="N180" s="57">
        <f t="shared" si="41"/>
        <v>1.881618937183095E-43</v>
      </c>
      <c r="P180" s="57">
        <f>P179*2</f>
        <v>1460</v>
      </c>
      <c r="Q180" s="57">
        <f t="shared" si="45"/>
        <v>1.2871364103396663E-45</v>
      </c>
      <c r="R180" s="57">
        <f t="shared" si="42"/>
        <v>3.9364802436191893E-44</v>
      </c>
      <c r="S180" s="57">
        <f t="shared" si="42"/>
        <v>4.4450356931726106E-44</v>
      </c>
      <c r="T180" s="57">
        <f t="shared" si="42"/>
        <v>4.4733285356977704E-44</v>
      </c>
      <c r="U180" s="57">
        <f t="shared" si="42"/>
        <v>6.5326900755849512E-44</v>
      </c>
      <c r="V180" s="57">
        <f t="shared" si="42"/>
        <v>2.9671068898997134E-42</v>
      </c>
      <c r="W180" s="57">
        <f t="shared" si="42"/>
        <v>6.3718612843647672E-43</v>
      </c>
      <c r="X180" s="57">
        <f t="shared" si="42"/>
        <v>3.5221430799196945E-44</v>
      </c>
      <c r="Y180" s="57">
        <f t="shared" si="42"/>
        <v>5.2046316930025908E-44</v>
      </c>
      <c r="Z180" s="57">
        <f t="shared" si="42"/>
        <v>1.2231551945862834E-43</v>
      </c>
      <c r="AB180" s="57">
        <f>AB179*2</f>
        <v>1460</v>
      </c>
      <c r="AC180" s="57">
        <f t="shared" si="46"/>
        <v>2.4012948013436768E-45</v>
      </c>
      <c r="AD180" s="57">
        <f t="shared" si="43"/>
        <v>4.6761941414507368E-44</v>
      </c>
      <c r="AE180" s="57">
        <f t="shared" si="43"/>
        <v>6.8906439527782863E-44</v>
      </c>
      <c r="AF180" s="57">
        <f t="shared" si="43"/>
        <v>9.1406158425245636E-44</v>
      </c>
      <c r="AG180" s="57">
        <f t="shared" si="43"/>
        <v>9.9160767212713825E-44</v>
      </c>
      <c r="AH180" s="57">
        <f t="shared" si="43"/>
        <v>6.5525721667239307E-42</v>
      </c>
      <c r="AI180" s="57">
        <f t="shared" si="43"/>
        <v>7.4352109682836337E-43</v>
      </c>
      <c r="AJ180" s="57">
        <f t="shared" si="43"/>
        <v>4.227518006135147E-44</v>
      </c>
      <c r="AK180" s="57">
        <f t="shared" si="43"/>
        <v>6.0259273797770833E-44</v>
      </c>
      <c r="AL180" s="57">
        <f t="shared" si="43"/>
        <v>2.5400826797799066E-43</v>
      </c>
      <c r="AO180" s="57">
        <v>1460</v>
      </c>
      <c r="AP180" s="57">
        <v>6878.5717674291354</v>
      </c>
    </row>
    <row r="181" spans="2:42" s="57" customFormat="1">
      <c r="B181" s="61">
        <v>2.8781029399252821E-88</v>
      </c>
      <c r="C181" s="57">
        <f t="shared" si="28"/>
        <v>9.4726241709087954E-89</v>
      </c>
      <c r="D181" s="57">
        <f>D180*2</f>
        <v>2920</v>
      </c>
      <c r="E181" s="57">
        <f t="shared" si="44"/>
        <v>1.2890133427099819E-89</v>
      </c>
      <c r="F181" s="57">
        <f t="shared" si="41"/>
        <v>3.0099116837548178E-88</v>
      </c>
      <c r="G181" s="57">
        <f t="shared" si="41"/>
        <v>3.9615330946210238E-88</v>
      </c>
      <c r="H181" s="57">
        <f t="shared" si="41"/>
        <v>4.7577289485171792E-88</v>
      </c>
      <c r="I181" s="57">
        <f t="shared" si="41"/>
        <v>5.7484276255747687E-88</v>
      </c>
      <c r="J181" s="57">
        <f t="shared" si="41"/>
        <v>3.3268868573271759E-86</v>
      </c>
      <c r="K181" s="57">
        <f t="shared" si="41"/>
        <v>4.8252222519562915E-87</v>
      </c>
      <c r="L181" s="57">
        <f t="shared" si="41"/>
        <v>2.7083103813249681E-88</v>
      </c>
      <c r="M181" s="57">
        <f t="shared" si="41"/>
        <v>3.9247961152293961E-88</v>
      </c>
      <c r="N181" s="57">
        <f t="shared" si="41"/>
        <v>1.3151563777261593E-87</v>
      </c>
      <c r="P181" s="57">
        <f>P180*2</f>
        <v>2920</v>
      </c>
      <c r="Q181" s="57">
        <f t="shared" si="45"/>
        <v>8.9964318790072158E-90</v>
      </c>
      <c r="R181" s="57">
        <f t="shared" si="42"/>
        <v>2.7514004009436874E-88</v>
      </c>
      <c r="S181" s="57">
        <f t="shared" si="42"/>
        <v>3.1068549139115779E-88</v>
      </c>
      <c r="T181" s="57">
        <f t="shared" si="42"/>
        <v>3.1266301784753323E-88</v>
      </c>
      <c r="U181" s="57">
        <f t="shared" si="42"/>
        <v>4.5660196370450967E-88</v>
      </c>
      <c r="V181" s="57">
        <f t="shared" si="42"/>
        <v>2.0738575024593967E-86</v>
      </c>
      <c r="W181" s="57">
        <f t="shared" si="42"/>
        <v>4.4536084541454035E-87</v>
      </c>
      <c r="X181" s="57">
        <f t="shared" si="42"/>
        <v>2.4617996998664884E-88</v>
      </c>
      <c r="Y181" s="57">
        <f t="shared" si="42"/>
        <v>3.6377740622739052E-88</v>
      </c>
      <c r="Z181" s="57">
        <f t="shared" si="42"/>
        <v>8.5492355721997069E-88</v>
      </c>
      <c r="AB181" s="57">
        <f>AB180*2</f>
        <v>2920</v>
      </c>
      <c r="AC181" s="57">
        <f t="shared" si="46"/>
        <v>1.678383497519245E-89</v>
      </c>
      <c r="AD181" s="57">
        <f t="shared" si="43"/>
        <v>3.2684229665659482E-88</v>
      </c>
      <c r="AE181" s="57">
        <f t="shared" si="43"/>
        <v>4.816211275330469E-88</v>
      </c>
      <c r="AF181" s="57">
        <f t="shared" si="43"/>
        <v>6.3888277185590361E-88</v>
      </c>
      <c r="AG181" s="57">
        <f t="shared" si="43"/>
        <v>6.9308356141044524E-88</v>
      </c>
      <c r="AH181" s="57">
        <f t="shared" si="43"/>
        <v>4.5799162121949547E-86</v>
      </c>
      <c r="AI181" s="57">
        <f t="shared" si="43"/>
        <v>5.1968360497671795E-87</v>
      </c>
      <c r="AJ181" s="57">
        <f t="shared" si="43"/>
        <v>2.9548210627834484E-88</v>
      </c>
      <c r="AK181" s="57">
        <f t="shared" si="43"/>
        <v>4.2118181681848976E-88</v>
      </c>
      <c r="AL181" s="57">
        <f t="shared" si="43"/>
        <v>1.7753891982323485E-87</v>
      </c>
      <c r="AO181" s="57">
        <v>2920</v>
      </c>
      <c r="AP181" s="57">
        <v>6878.5717674291373</v>
      </c>
    </row>
    <row r="182" spans="2:42" s="57" customFormat="1">
      <c r="B182" s="61">
        <v>1.4683964131346018E-176</v>
      </c>
      <c r="C182" s="57">
        <f t="shared" si="28"/>
        <v>4.8328943216658226E-177</v>
      </c>
      <c r="D182" s="57">
        <f>D181*2</f>
        <v>5840</v>
      </c>
      <c r="E182" s="57">
        <f t="shared" si="44"/>
        <v>6.5751627024106033E-178</v>
      </c>
      <c r="F182" s="57">
        <f t="shared" si="41"/>
        <v>1.53533391663482E-176</v>
      </c>
      <c r="G182" s="57">
        <f t="shared" si="41"/>
        <v>2.0207490322292148E-176</v>
      </c>
      <c r="H182" s="57">
        <f t="shared" si="41"/>
        <v>2.426882708964152E-176</v>
      </c>
      <c r="I182" s="57">
        <f t="shared" si="41"/>
        <v>2.9322308519881608E-176</v>
      </c>
      <c r="J182" s="57">
        <f t="shared" si="41"/>
        <v>1.6970206323426197E-174</v>
      </c>
      <c r="K182" s="57">
        <f t="shared" si="41"/>
        <v>2.4613105489818777E-175</v>
      </c>
      <c r="L182" s="57">
        <f t="shared" si="41"/>
        <v>1.3814893000565272E-176</v>
      </c>
      <c r="M182" s="57">
        <f t="shared" si="41"/>
        <v>2.002009767964717E-176</v>
      </c>
      <c r="N182" s="57">
        <f t="shared" si="41"/>
        <v>6.7085164102975976E-176</v>
      </c>
      <c r="P182" s="57">
        <f>P181*2</f>
        <v>5840</v>
      </c>
      <c r="Q182" s="57">
        <f t="shared" si="45"/>
        <v>4.5890140455229535E-178</v>
      </c>
      <c r="R182" s="57">
        <f t="shared" si="42"/>
        <v>1.4034692036351428E-176</v>
      </c>
      <c r="S182" s="57">
        <f t="shared" si="42"/>
        <v>1.584783948690954E-176</v>
      </c>
      <c r="T182" s="57">
        <f t="shared" si="42"/>
        <v>1.5948711663854224E-176</v>
      </c>
      <c r="U182" s="57">
        <f t="shared" si="42"/>
        <v>2.3290931925386684E-176</v>
      </c>
      <c r="V182" s="57">
        <f t="shared" si="42"/>
        <v>1.0578595308887674E-174</v>
      </c>
      <c r="W182" s="57">
        <f t="shared" si="42"/>
        <v>2.2717530710173494E-175</v>
      </c>
      <c r="X182" s="57">
        <f t="shared" si="42"/>
        <v>1.255746005959664E-176</v>
      </c>
      <c r="Y182" s="57">
        <f t="shared" si="42"/>
        <v>1.855601919819822E-176</v>
      </c>
      <c r="Z182" s="57">
        <f t="shared" si="42"/>
        <v>4.3609024830006663E-176</v>
      </c>
      <c r="AB182" s="57">
        <f>AB181*2</f>
        <v>5840</v>
      </c>
      <c r="AC182" s="57">
        <f t="shared" si="46"/>
        <v>8.5613113592982679E-178</v>
      </c>
      <c r="AD182" s="57">
        <f t="shared" si="43"/>
        <v>1.6671986296344972E-176</v>
      </c>
      <c r="AE182" s="57">
        <f t="shared" si="43"/>
        <v>2.4567141157674756E-176</v>
      </c>
      <c r="AF182" s="57">
        <f t="shared" si="43"/>
        <v>3.2588942515428865E-176</v>
      </c>
      <c r="AG182" s="57">
        <f t="shared" si="43"/>
        <v>3.5353685114376581E-176</v>
      </c>
      <c r="AH182" s="57">
        <f t="shared" si="43"/>
        <v>2.3361817337964717E-174</v>
      </c>
      <c r="AI182" s="57">
        <f t="shared" si="43"/>
        <v>2.6508680269464057E-175</v>
      </c>
      <c r="AJ182" s="57">
        <f t="shared" si="43"/>
        <v>1.5072325941533905E-176</v>
      </c>
      <c r="AK182" s="57">
        <f t="shared" si="43"/>
        <v>2.1484176161096172E-176</v>
      </c>
      <c r="AL182" s="57">
        <f t="shared" si="43"/>
        <v>9.0561303375945303E-176</v>
      </c>
      <c r="AO182" s="57">
        <v>5840</v>
      </c>
      <c r="AP182" s="57">
        <v>6878.5717674291345</v>
      </c>
    </row>
    <row r="183" spans="2:42" s="57" customFormat="1">
      <c r="B183" s="61">
        <v>2.2748109281844941E-240</v>
      </c>
      <c r="C183" s="57">
        <f t="shared" si="28"/>
        <v>7.4870251107583131E-241</v>
      </c>
      <c r="D183" s="58">
        <f>365*21.772</f>
        <v>7946.78</v>
      </c>
      <c r="E183" s="57">
        <f t="shared" si="44"/>
        <v>1.0184625742302165E-241</v>
      </c>
      <c r="F183" s="57">
        <f t="shared" si="41"/>
        <v>2.3781618855843349E-240</v>
      </c>
      <c r="G183" s="57">
        <f t="shared" si="41"/>
        <v>3.1300476571976757E-240</v>
      </c>
      <c r="H183" s="57">
        <f t="shared" si="41"/>
        <v>3.7591301128111308E-240</v>
      </c>
      <c r="I183" s="57">
        <f t="shared" si="41"/>
        <v>4.5418912305519866E-240</v>
      </c>
      <c r="J183" s="57">
        <f t="shared" si="41"/>
        <v>2.6286071994899853E-238</v>
      </c>
      <c r="K183" s="57">
        <f t="shared" si="41"/>
        <v>3.8124572594637664E-239</v>
      </c>
      <c r="L183" s="57">
        <f t="shared" si="41"/>
        <v>2.1398636238936477E-240</v>
      </c>
      <c r="M183" s="57">
        <f t="shared" si="41"/>
        <v>3.1010213955129212E-240</v>
      </c>
      <c r="N183" s="57">
        <f t="shared" si="41"/>
        <v>1.0391184525353935E-239</v>
      </c>
      <c r="P183" s="58">
        <f>365*21.772</f>
        <v>7946.78</v>
      </c>
      <c r="Q183" s="57">
        <f t="shared" si="45"/>
        <v>7.108172481067925E-242</v>
      </c>
      <c r="R183" s="57">
        <f t="shared" si="42"/>
        <v>2.1739094873850585E-240</v>
      </c>
      <c r="S183" s="57">
        <f t="shared" si="42"/>
        <v>2.4547577193652889E-240</v>
      </c>
      <c r="T183" s="57">
        <f t="shared" si="42"/>
        <v>2.4703823573627068E-240</v>
      </c>
      <c r="U183" s="57">
        <f t="shared" si="42"/>
        <v>3.6076586327291057E-240</v>
      </c>
      <c r="V183" s="57">
        <f t="shared" si="42"/>
        <v>1.6385759406500275E-238</v>
      </c>
      <c r="W183" s="57">
        <f t="shared" si="42"/>
        <v>3.518841411902212E-239</v>
      </c>
      <c r="X183" s="57">
        <f t="shared" si="42"/>
        <v>1.9450930230823141E-240</v>
      </c>
      <c r="Y183" s="57">
        <f t="shared" si="42"/>
        <v>2.8742423473617794E-240</v>
      </c>
      <c r="Z183" s="57">
        <f t="shared" si="42"/>
        <v>6.7548381231318831E-240</v>
      </c>
      <c r="AB183" s="58">
        <f>365*21.772</f>
        <v>7946.78</v>
      </c>
      <c r="AC183" s="57">
        <f t="shared" si="46"/>
        <v>1.3261079003536425E-241</v>
      </c>
      <c r="AD183" s="57">
        <f t="shared" si="43"/>
        <v>2.5824142837836109E-240</v>
      </c>
      <c r="AE183" s="57">
        <f t="shared" si="43"/>
        <v>3.805337595030062E-240</v>
      </c>
      <c r="AF183" s="57">
        <f t="shared" si="43"/>
        <v>5.0478778682595618E-240</v>
      </c>
      <c r="AG183" s="57">
        <f t="shared" si="43"/>
        <v>5.4761238283748766E-240</v>
      </c>
      <c r="AH183" s="57">
        <f t="shared" si="43"/>
        <v>3.6186384583299427E-238</v>
      </c>
      <c r="AI183" s="57">
        <f t="shared" si="43"/>
        <v>4.1060731070253212E-239</v>
      </c>
      <c r="AJ183" s="57">
        <f t="shared" si="43"/>
        <v>2.3346342247049811E-240</v>
      </c>
      <c r="AK183" s="57">
        <f t="shared" si="43"/>
        <v>3.3278004436640709E-240</v>
      </c>
      <c r="AL183" s="57">
        <f t="shared" si="43"/>
        <v>1.4027530927575986E-239</v>
      </c>
      <c r="AO183" s="57">
        <v>7946.78</v>
      </c>
      <c r="AP183" s="57">
        <v>6878.5717674291363</v>
      </c>
    </row>
    <row r="188" spans="2:42"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</row>
    <row r="189" spans="2:42"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</row>
    <row r="190" spans="2:42"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42">
        <v>1</v>
      </c>
      <c r="P190" s="42" t="s">
        <v>48</v>
      </c>
      <c r="Q190" s="42" t="s">
        <v>49</v>
      </c>
      <c r="R190" s="42">
        <v>1</v>
      </c>
      <c r="S190" s="42" t="s">
        <v>50</v>
      </c>
    </row>
    <row r="191" spans="2:42"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Q191" s="42" t="s">
        <v>49</v>
      </c>
      <c r="R191" s="55">
        <v>6242000000000</v>
      </c>
      <c r="S191" s="42" t="s">
        <v>52</v>
      </c>
    </row>
    <row r="192" spans="2:42"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Q192" s="42" t="s">
        <v>49</v>
      </c>
      <c r="R192" s="55">
        <f>R191/1000</f>
        <v>6242000000</v>
      </c>
      <c r="S192" s="42" t="s">
        <v>51</v>
      </c>
    </row>
    <row r="193" spans="2:38"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</row>
    <row r="194" spans="2:38"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53">
        <v>1</v>
      </c>
      <c r="P194" s="53" t="s">
        <v>60</v>
      </c>
      <c r="Q194" s="53" t="s">
        <v>49</v>
      </c>
      <c r="R194" s="56">
        <f>R192/1000</f>
        <v>6242000</v>
      </c>
      <c r="S194" s="53" t="s">
        <v>51</v>
      </c>
    </row>
    <row r="195" spans="2:38"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53">
        <v>1</v>
      </c>
      <c r="P195" s="53" t="s">
        <v>76</v>
      </c>
      <c r="Q195" s="53" t="s">
        <v>49</v>
      </c>
      <c r="R195" s="56">
        <f>R194/1000</f>
        <v>6242</v>
      </c>
      <c r="S195" s="53" t="s">
        <v>51</v>
      </c>
    </row>
    <row r="196" spans="2:38">
      <c r="D196" s="119"/>
      <c r="E196" s="75"/>
      <c r="F196" s="75"/>
      <c r="G196" s="119"/>
      <c r="H196" s="119"/>
      <c r="I196" s="119"/>
      <c r="J196" s="119"/>
      <c r="K196" s="119"/>
      <c r="L196" s="119"/>
      <c r="M196" s="119"/>
      <c r="N196" s="119"/>
    </row>
    <row r="197" spans="2:38"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</row>
    <row r="198" spans="2:38">
      <c r="D198" s="119"/>
      <c r="E198" s="75" t="s">
        <v>154</v>
      </c>
      <c r="F198" s="119"/>
      <c r="G198" s="119"/>
      <c r="H198" s="119"/>
      <c r="I198" s="119"/>
      <c r="J198" s="119"/>
      <c r="K198" s="119"/>
      <c r="L198" s="119"/>
      <c r="M198" s="119"/>
      <c r="N198" s="119"/>
      <c r="R198" s="42">
        <v>28089016730.294498</v>
      </c>
      <c r="S198" s="42" t="s">
        <v>51</v>
      </c>
    </row>
    <row r="199" spans="2:38">
      <c r="D199" s="119"/>
      <c r="E199" s="75" t="s">
        <v>155</v>
      </c>
      <c r="F199" s="119"/>
      <c r="G199" s="119"/>
      <c r="H199" s="119" t="s">
        <v>166</v>
      </c>
      <c r="I199" s="119"/>
      <c r="J199" s="119"/>
      <c r="K199" s="119"/>
      <c r="L199" s="119"/>
      <c r="M199" s="119"/>
      <c r="N199" s="119"/>
      <c r="S199" s="55">
        <f>R198/R195</f>
        <v>4500002.6802778756</v>
      </c>
    </row>
    <row r="200" spans="2:38">
      <c r="E200" s="53" t="s">
        <v>156</v>
      </c>
    </row>
    <row r="201" spans="2:38">
      <c r="E201" s="53"/>
      <c r="F201" s="98" t="s">
        <v>157</v>
      </c>
      <c r="G201" s="98" t="s">
        <v>169</v>
      </c>
    </row>
    <row r="202" spans="2:38">
      <c r="E202" s="53"/>
    </row>
    <row r="203" spans="2:38">
      <c r="D203" s="53" t="s">
        <v>158</v>
      </c>
    </row>
    <row r="204" spans="2:38">
      <c r="B204" s="42" t="s">
        <v>150</v>
      </c>
      <c r="D204" s="53" t="str">
        <f>D98</f>
        <v>Average</v>
      </c>
      <c r="E204" s="53"/>
      <c r="F204" s="53"/>
      <c r="P204" s="53" t="str">
        <f>P98</f>
        <v>Average -STDEV</v>
      </c>
      <c r="AB204" s="53" t="str">
        <f>AB98</f>
        <v>Average +STDEV</v>
      </c>
    </row>
    <row r="205" spans="2:38">
      <c r="E205" s="53" t="str">
        <f t="shared" ref="D205:O220" si="47">E101</f>
        <v>Blood</v>
      </c>
      <c r="F205" s="53" t="str">
        <f t="shared" si="47"/>
        <v>Thymus</v>
      </c>
      <c r="G205" s="53" t="str">
        <f t="shared" si="47"/>
        <v>Heart</v>
      </c>
      <c r="H205" s="53" t="str">
        <f t="shared" si="47"/>
        <v>Lungs</v>
      </c>
      <c r="I205" s="53" t="str">
        <f t="shared" si="47"/>
        <v>Kidneys</v>
      </c>
      <c r="J205" s="53" t="str">
        <f t="shared" si="47"/>
        <v>Spleen</v>
      </c>
      <c r="K205" s="53" t="str">
        <f t="shared" si="47"/>
        <v>Liver</v>
      </c>
      <c r="L205" s="53" t="str">
        <f t="shared" si="47"/>
        <v>ART</v>
      </c>
      <c r="M205" s="53" t="str">
        <f t="shared" si="47"/>
        <v>Carcass</v>
      </c>
      <c r="N205" s="53" t="str">
        <f t="shared" si="47"/>
        <v>Tumor</v>
      </c>
      <c r="O205" s="53"/>
      <c r="Q205" s="53" t="str">
        <f t="shared" ref="P205:Z206" si="48">Q101</f>
        <v>Blood</v>
      </c>
      <c r="R205" s="53" t="str">
        <f t="shared" si="48"/>
        <v>Thymus</v>
      </c>
      <c r="S205" s="53" t="str">
        <f t="shared" si="48"/>
        <v>Heart</v>
      </c>
      <c r="T205" s="53" t="str">
        <f t="shared" si="48"/>
        <v>Lungs</v>
      </c>
      <c r="U205" s="53" t="str">
        <f t="shared" si="48"/>
        <v>Kidneys</v>
      </c>
      <c r="V205" s="53" t="str">
        <f t="shared" si="48"/>
        <v>Spleen</v>
      </c>
      <c r="W205" s="53" t="str">
        <f t="shared" si="48"/>
        <v>Liver</v>
      </c>
      <c r="X205" s="53" t="str">
        <f t="shared" si="48"/>
        <v>ART</v>
      </c>
      <c r="Y205" s="53" t="str">
        <f t="shared" si="48"/>
        <v>Carcass</v>
      </c>
      <c r="Z205" s="53" t="str">
        <f t="shared" si="48"/>
        <v>Tumor</v>
      </c>
      <c r="AA205" s="53"/>
      <c r="AC205" s="53" t="str">
        <f t="shared" ref="AB205:AL206" si="49">AC101</f>
        <v>Blood</v>
      </c>
      <c r="AD205" s="53" t="str">
        <f t="shared" si="49"/>
        <v>Thymus</v>
      </c>
      <c r="AE205" s="53" t="str">
        <f t="shared" si="49"/>
        <v>Heart</v>
      </c>
      <c r="AF205" s="53" t="str">
        <f t="shared" si="49"/>
        <v>Lungs</v>
      </c>
      <c r="AG205" s="53" t="str">
        <f t="shared" si="49"/>
        <v>Kidneys</v>
      </c>
      <c r="AH205" s="53" t="str">
        <f t="shared" si="49"/>
        <v>Spleen</v>
      </c>
      <c r="AI205" s="53" t="str">
        <f t="shared" si="49"/>
        <v>Liver</v>
      </c>
      <c r="AJ205" s="53" t="str">
        <f t="shared" si="49"/>
        <v>ART</v>
      </c>
      <c r="AK205" s="53" t="str">
        <f t="shared" si="49"/>
        <v>Carcass</v>
      </c>
      <c r="AL205" s="53" t="str">
        <f t="shared" si="49"/>
        <v>Tumor</v>
      </c>
    </row>
    <row r="206" spans="2:38">
      <c r="D206" s="42">
        <f t="shared" si="47"/>
        <v>0</v>
      </c>
      <c r="E206" s="42">
        <f t="shared" si="47"/>
        <v>0</v>
      </c>
      <c r="F206" s="42">
        <f t="shared" si="47"/>
        <v>0</v>
      </c>
      <c r="G206" s="42">
        <f t="shared" si="47"/>
        <v>0</v>
      </c>
      <c r="H206" s="42">
        <f t="shared" si="47"/>
        <v>0</v>
      </c>
      <c r="I206" s="42">
        <f t="shared" si="47"/>
        <v>0</v>
      </c>
      <c r="J206" s="42">
        <f t="shared" si="47"/>
        <v>0</v>
      </c>
      <c r="K206" s="42">
        <f t="shared" si="47"/>
        <v>0</v>
      </c>
      <c r="L206" s="42">
        <f t="shared" si="47"/>
        <v>0</v>
      </c>
      <c r="M206" s="42">
        <f t="shared" si="47"/>
        <v>0</v>
      </c>
      <c r="N206" s="42">
        <f t="shared" si="47"/>
        <v>0</v>
      </c>
      <c r="Q206" s="42">
        <f t="shared" si="48"/>
        <v>0</v>
      </c>
      <c r="R206" s="42">
        <f t="shared" si="48"/>
        <v>0</v>
      </c>
      <c r="S206" s="42">
        <f t="shared" si="48"/>
        <v>0</v>
      </c>
      <c r="T206" s="42">
        <f t="shared" si="48"/>
        <v>0</v>
      </c>
      <c r="U206" s="42">
        <f t="shared" si="48"/>
        <v>0</v>
      </c>
      <c r="V206" s="42">
        <f t="shared" si="48"/>
        <v>0</v>
      </c>
      <c r="W206" s="42">
        <f t="shared" si="48"/>
        <v>0</v>
      </c>
      <c r="X206" s="42">
        <f t="shared" si="48"/>
        <v>0</v>
      </c>
      <c r="Y206" s="42">
        <f t="shared" si="48"/>
        <v>0</v>
      </c>
      <c r="Z206" s="42">
        <f t="shared" si="48"/>
        <v>0</v>
      </c>
      <c r="AC206" s="42">
        <f t="shared" si="49"/>
        <v>0</v>
      </c>
      <c r="AD206" s="42">
        <f t="shared" si="49"/>
        <v>0</v>
      </c>
      <c r="AE206" s="42">
        <f t="shared" si="49"/>
        <v>0</v>
      </c>
      <c r="AF206" s="42">
        <f t="shared" si="49"/>
        <v>0</v>
      </c>
      <c r="AG206" s="42">
        <f t="shared" si="49"/>
        <v>0</v>
      </c>
      <c r="AH206" s="42">
        <f t="shared" si="49"/>
        <v>0</v>
      </c>
      <c r="AI206" s="42">
        <f t="shared" si="49"/>
        <v>0</v>
      </c>
      <c r="AJ206" s="42">
        <f t="shared" si="49"/>
        <v>0</v>
      </c>
      <c r="AK206" s="42">
        <f t="shared" si="49"/>
        <v>0</v>
      </c>
      <c r="AL206" s="42">
        <f t="shared" si="49"/>
        <v>0</v>
      </c>
    </row>
    <row r="207" spans="2:38">
      <c r="D207" s="42">
        <f t="shared" si="47"/>
        <v>4.1666666666666664E-2</v>
      </c>
      <c r="E207" s="42">
        <f>E103*2220*$AP103</f>
        <v>936300557.67648327</v>
      </c>
      <c r="F207" s="42">
        <f t="shared" ref="F207:N207" si="50">F103*2220*$AP103</f>
        <v>648226997.56085539</v>
      </c>
      <c r="G207" s="42">
        <f t="shared" si="50"/>
        <v>363043865.25120705</v>
      </c>
      <c r="H207" s="42">
        <f t="shared" si="50"/>
        <v>504337856.03369546</v>
      </c>
      <c r="I207" s="42">
        <f t="shared" si="50"/>
        <v>534950159.93072528</v>
      </c>
      <c r="J207" s="42">
        <f t="shared" si="50"/>
        <v>2508112248.1970754</v>
      </c>
      <c r="K207" s="42">
        <f t="shared" si="50"/>
        <v>691336521.29014814</v>
      </c>
      <c r="L207" s="42">
        <f t="shared" si="50"/>
        <v>58917245.960544221</v>
      </c>
      <c r="M207" s="42">
        <f t="shared" si="50"/>
        <v>117674727.93850394</v>
      </c>
      <c r="N207" s="42">
        <f t="shared" si="50"/>
        <v>98412801.528172329</v>
      </c>
      <c r="Q207" s="42">
        <f>Q103*$AP103*2220</f>
        <v>912368544.77867055</v>
      </c>
      <c r="R207" s="42">
        <f t="shared" ref="R207:Z207" si="51">R103*$AP103*2220</f>
        <v>334387491.24954528</v>
      </c>
      <c r="S207" s="42">
        <f t="shared" si="51"/>
        <v>291008215.92594284</v>
      </c>
      <c r="T207" s="42">
        <f t="shared" si="51"/>
        <v>479231210.40408456</v>
      </c>
      <c r="U207" s="42">
        <f t="shared" si="51"/>
        <v>468022794.65469879</v>
      </c>
      <c r="V207" s="42">
        <f t="shared" si="51"/>
        <v>2146835379.556402</v>
      </c>
      <c r="W207" s="42">
        <f t="shared" si="51"/>
        <v>637054408.60320914</v>
      </c>
      <c r="X207" s="42">
        <f t="shared" si="51"/>
        <v>44837900.263000198</v>
      </c>
      <c r="Y207" s="42">
        <f t="shared" si="51"/>
        <v>102150035.03225885</v>
      </c>
      <c r="Z207" s="42">
        <f t="shared" si="51"/>
        <v>96843736.881501898</v>
      </c>
      <c r="AC207" s="42">
        <f>AC103*$AP103*2220</f>
        <v>960232570.57429612</v>
      </c>
      <c r="AD207" s="42">
        <f t="shared" ref="AD207:AL207" si="52">AD103*$AP103*2220</f>
        <v>962066503.87216377</v>
      </c>
      <c r="AE207" s="42">
        <f t="shared" si="52"/>
        <v>435079514.57646942</v>
      </c>
      <c r="AF207" s="42">
        <f t="shared" si="52"/>
        <v>529444501.66330439</v>
      </c>
      <c r="AG207" s="42">
        <f t="shared" si="52"/>
        <v>601877525.2067517</v>
      </c>
      <c r="AH207" s="42">
        <f t="shared" si="52"/>
        <v>2869389116.8377681</v>
      </c>
      <c r="AI207" s="42">
        <f t="shared" si="52"/>
        <v>745618633.97708905</v>
      </c>
      <c r="AJ207" s="42">
        <f t="shared" si="52"/>
        <v>72996591.658088446</v>
      </c>
      <c r="AK207" s="42">
        <f t="shared" si="52"/>
        <v>133199420.84474881</v>
      </c>
      <c r="AL207" s="42">
        <f t="shared" si="52"/>
        <v>99981866.174842566</v>
      </c>
    </row>
    <row r="208" spans="2:38">
      <c r="D208" s="42">
        <f t="shared" si="47"/>
        <v>7.4999999999999997E-2</v>
      </c>
      <c r="E208" s="42">
        <f t="shared" ref="E208:N271" si="53">E104*2220*$AP104</f>
        <v>832905994.64571118</v>
      </c>
      <c r="F208" s="42">
        <f t="shared" si="53"/>
        <v>580188118.65529311</v>
      </c>
      <c r="G208" s="42">
        <f t="shared" si="53"/>
        <v>318950940.69651413</v>
      </c>
      <c r="H208" s="42">
        <f t="shared" si="53"/>
        <v>454794251.11190289</v>
      </c>
      <c r="I208" s="42">
        <f t="shared" si="53"/>
        <v>480556919.27420408</v>
      </c>
      <c r="J208" s="42">
        <f t="shared" si="53"/>
        <v>2740364323.2278953</v>
      </c>
      <c r="K208" s="42">
        <f t="shared" si="53"/>
        <v>719725109.37580907</v>
      </c>
      <c r="L208" s="42">
        <f t="shared" si="53"/>
        <v>71311256.262175798</v>
      </c>
      <c r="M208" s="42">
        <f t="shared" si="53"/>
        <v>110630162.46798614</v>
      </c>
      <c r="N208" s="42">
        <f t="shared" si="53"/>
        <v>148492689.71090016</v>
      </c>
      <c r="Q208" s="42">
        <f t="shared" ref="Q208:Z271" si="54">Q104*$AP104*2220</f>
        <v>723520003.43267035</v>
      </c>
      <c r="R208" s="42">
        <f t="shared" si="54"/>
        <v>242428470.6523326</v>
      </c>
      <c r="S208" s="42">
        <f t="shared" si="54"/>
        <v>252971803.2453748</v>
      </c>
      <c r="T208" s="42">
        <f t="shared" si="54"/>
        <v>394124024.21316934</v>
      </c>
      <c r="U208" s="42">
        <f t="shared" si="54"/>
        <v>416219007.41347551</v>
      </c>
      <c r="V208" s="42">
        <f t="shared" si="54"/>
        <v>2122114028.463532</v>
      </c>
      <c r="W208" s="42">
        <f t="shared" si="54"/>
        <v>577738767.41806412</v>
      </c>
      <c r="X208" s="42">
        <f t="shared" si="54"/>
        <v>59092579.612315774</v>
      </c>
      <c r="Y208" s="42">
        <f t="shared" si="54"/>
        <v>97915786.892824575</v>
      </c>
      <c r="Z208" s="42">
        <f t="shared" si="54"/>
        <v>134734209.28905818</v>
      </c>
      <c r="AC208" s="42">
        <f t="shared" ref="AC208:AL271" si="55">AC104*$AP104*2220</f>
        <v>929541376.84256458</v>
      </c>
      <c r="AD208" s="42">
        <f t="shared" si="55"/>
        <v>910184322.52375948</v>
      </c>
      <c r="AE208" s="42">
        <f t="shared" si="55"/>
        <v>384930078.14765364</v>
      </c>
      <c r="AF208" s="42">
        <f t="shared" si="55"/>
        <v>515464478.01063454</v>
      </c>
      <c r="AG208" s="42">
        <f t="shared" si="55"/>
        <v>545215006.4847852</v>
      </c>
      <c r="AH208" s="42">
        <f t="shared" si="55"/>
        <v>3356696609.4204979</v>
      </c>
      <c r="AI208" s="42">
        <f t="shared" si="55"/>
        <v>867442415.42479265</v>
      </c>
      <c r="AJ208" s="42">
        <f t="shared" si="55"/>
        <v>83529932.912036002</v>
      </c>
      <c r="AK208" s="42">
        <f t="shared" si="55"/>
        <v>123344974.8276529</v>
      </c>
      <c r="AL208" s="42">
        <f t="shared" si="55"/>
        <v>161912897.51441512</v>
      </c>
    </row>
    <row r="209" spans="4:38">
      <c r="D209" s="42">
        <f t="shared" si="47"/>
        <v>0.1</v>
      </c>
      <c r="E209" s="42">
        <f t="shared" si="53"/>
        <v>762570441.26081324</v>
      </c>
      <c r="F209" s="42">
        <f t="shared" si="53"/>
        <v>533786578.37660503</v>
      </c>
      <c r="G209" s="42">
        <f t="shared" si="53"/>
        <v>288243236.16252404</v>
      </c>
      <c r="H209" s="42">
        <f t="shared" si="53"/>
        <v>420074113.08927679</v>
      </c>
      <c r="I209" s="42">
        <f t="shared" si="53"/>
        <v>442340359.88721293</v>
      </c>
      <c r="J209" s="42">
        <f t="shared" si="53"/>
        <v>2910836512.8322721</v>
      </c>
      <c r="K209" s="42">
        <f t="shared" si="53"/>
        <v>741089968.40437782</v>
      </c>
      <c r="L209" s="42">
        <f t="shared" si="53"/>
        <v>80420228.491357148</v>
      </c>
      <c r="M209" s="42">
        <f t="shared" si="53"/>
        <v>105791930.5864027</v>
      </c>
      <c r="N209" s="42">
        <f t="shared" si="53"/>
        <v>187234601.07765436</v>
      </c>
      <c r="Q209" s="42">
        <f t="shared" si="54"/>
        <v>590031707.10881174</v>
      </c>
      <c r="R209" s="42">
        <f t="shared" si="54"/>
        <v>176428235.14397275</v>
      </c>
      <c r="S209" s="42">
        <f t="shared" si="54"/>
        <v>226342470.00789145</v>
      </c>
      <c r="T209" s="42">
        <f t="shared" si="54"/>
        <v>333774421.09506685</v>
      </c>
      <c r="U209" s="42">
        <f t="shared" si="54"/>
        <v>379745935.29681063</v>
      </c>
      <c r="V209" s="42">
        <f t="shared" si="54"/>
        <v>2108746268.4481118</v>
      </c>
      <c r="W209" s="42">
        <f t="shared" si="54"/>
        <v>537182970.57140422</v>
      </c>
      <c r="X209" s="42">
        <f t="shared" si="54"/>
        <v>69522432.626171127</v>
      </c>
      <c r="Y209" s="42">
        <f t="shared" si="54"/>
        <v>95078226.797894627</v>
      </c>
      <c r="Z209" s="42">
        <f t="shared" si="54"/>
        <v>164159047.70132166</v>
      </c>
      <c r="AC209" s="42">
        <f t="shared" si="55"/>
        <v>907535927.15954876</v>
      </c>
      <c r="AD209" s="42">
        <f t="shared" si="55"/>
        <v>874356439.41603351</v>
      </c>
      <c r="AE209" s="42">
        <f t="shared" si="55"/>
        <v>350144002.31715834</v>
      </c>
      <c r="AF209" s="42">
        <f t="shared" si="55"/>
        <v>506373805.08348852</v>
      </c>
      <c r="AG209" s="42">
        <f t="shared" si="55"/>
        <v>505627165.0842911</v>
      </c>
      <c r="AH209" s="42">
        <f t="shared" si="55"/>
        <v>3708779055.2177496</v>
      </c>
      <c r="AI209" s="42">
        <f t="shared" si="55"/>
        <v>957390201.36970615</v>
      </c>
      <c r="AJ209" s="42">
        <f t="shared" si="55"/>
        <v>91318024.356543332</v>
      </c>
      <c r="AK209" s="42">
        <f t="shared" si="55"/>
        <v>116496958.71977074</v>
      </c>
      <c r="AL209" s="42">
        <f t="shared" si="55"/>
        <v>209578638.42439267</v>
      </c>
    </row>
    <row r="210" spans="4:38">
      <c r="D210" s="42">
        <f t="shared" si="47"/>
        <v>0.125</v>
      </c>
      <c r="E210" s="42">
        <f t="shared" si="53"/>
        <v>707646240.75473285</v>
      </c>
      <c r="F210" s="42">
        <f t="shared" si="53"/>
        <v>498149780.30467594</v>
      </c>
      <c r="G210" s="42">
        <f t="shared" si="53"/>
        <v>264946304.56492314</v>
      </c>
      <c r="H210" s="42">
        <f t="shared" si="53"/>
        <v>395305879.84802985</v>
      </c>
      <c r="I210" s="42">
        <f t="shared" si="53"/>
        <v>415148009.11447632</v>
      </c>
      <c r="J210" s="42">
        <f t="shared" si="53"/>
        <v>3082749086.1426368</v>
      </c>
      <c r="K210" s="42">
        <f t="shared" si="53"/>
        <v>766576790.77133894</v>
      </c>
      <c r="L210" s="42">
        <f t="shared" si="53"/>
        <v>88628563.751450717</v>
      </c>
      <c r="M210" s="42">
        <f t="shared" si="53"/>
        <v>102798723.32745531</v>
      </c>
      <c r="N210" s="42">
        <f t="shared" si="53"/>
        <v>221484776.12092316</v>
      </c>
      <c r="Q210" s="42">
        <f t="shared" si="54"/>
        <v>483677612.36155939</v>
      </c>
      <c r="R210" s="42">
        <f t="shared" si="54"/>
        <v>124133099.42422625</v>
      </c>
      <c r="S210" s="42">
        <f t="shared" si="54"/>
        <v>206077857.26234379</v>
      </c>
      <c r="T210" s="42">
        <f t="shared" si="54"/>
        <v>286870603.67242432</v>
      </c>
      <c r="U210" s="42">
        <f t="shared" si="54"/>
        <v>353230319.55795765</v>
      </c>
      <c r="V210" s="42">
        <f t="shared" si="54"/>
        <v>2116719072.5905828</v>
      </c>
      <c r="W210" s="42">
        <f t="shared" si="54"/>
        <v>509335815.64771408</v>
      </c>
      <c r="X210" s="42">
        <f t="shared" si="54"/>
        <v>78709033.795467913</v>
      </c>
      <c r="Y210" s="42">
        <f t="shared" si="54"/>
        <v>93624411.373660818</v>
      </c>
      <c r="Z210" s="42">
        <f t="shared" si="54"/>
        <v>190339961.41496992</v>
      </c>
      <c r="AC210" s="42">
        <f t="shared" si="55"/>
        <v>896988198.06304336</v>
      </c>
      <c r="AD210" s="42">
        <f t="shared" si="55"/>
        <v>851083372.04094517</v>
      </c>
      <c r="AE210" s="42">
        <f t="shared" si="55"/>
        <v>323814751.86750418</v>
      </c>
      <c r="AF210" s="42">
        <f t="shared" si="55"/>
        <v>503741156.02363545</v>
      </c>
      <c r="AG210" s="42">
        <f t="shared" si="55"/>
        <v>477935194.9056294</v>
      </c>
      <c r="AH210" s="42">
        <f t="shared" si="55"/>
        <v>4043570387.5564518</v>
      </c>
      <c r="AI210" s="42">
        <f t="shared" si="55"/>
        <v>1039381274.1426578</v>
      </c>
      <c r="AJ210" s="42">
        <f t="shared" si="55"/>
        <v>98548093.707433522</v>
      </c>
      <c r="AK210" s="42">
        <f t="shared" si="55"/>
        <v>111957307.88842466</v>
      </c>
      <c r="AL210" s="42">
        <f t="shared" si="55"/>
        <v>251710948.06424716</v>
      </c>
    </row>
    <row r="211" spans="4:38">
      <c r="D211" s="42">
        <f t="shared" si="47"/>
        <v>0.25</v>
      </c>
      <c r="E211" s="42">
        <f t="shared" si="53"/>
        <v>504957918.54719126</v>
      </c>
      <c r="F211" s="42">
        <f t="shared" si="53"/>
        <v>372597142.63754529</v>
      </c>
      <c r="G211" s="42">
        <f t="shared" si="53"/>
        <v>211046002.00496358</v>
      </c>
      <c r="H211" s="42">
        <f t="shared" si="53"/>
        <v>351882700.89295912</v>
      </c>
      <c r="I211" s="42">
        <f t="shared" si="53"/>
        <v>375425727.02092248</v>
      </c>
      <c r="J211" s="42">
        <f t="shared" si="53"/>
        <v>3234961267.7760339</v>
      </c>
      <c r="K211" s="42">
        <f t="shared" si="53"/>
        <v>786197381.90223432</v>
      </c>
      <c r="L211" s="42">
        <f t="shared" si="53"/>
        <v>91405001.806035623</v>
      </c>
      <c r="M211" s="42">
        <f t="shared" si="53"/>
        <v>95580394.625869855</v>
      </c>
      <c r="N211" s="42">
        <f t="shared" si="53"/>
        <v>237223528.85125822</v>
      </c>
      <c r="Q211" s="42">
        <f t="shared" si="54"/>
        <v>304734060.86138588</v>
      </c>
      <c r="R211" s="42">
        <f t="shared" si="54"/>
        <v>80467143.088278726</v>
      </c>
      <c r="S211" s="42">
        <f t="shared" si="54"/>
        <v>164957100.01285067</v>
      </c>
      <c r="T211" s="42">
        <f t="shared" si="54"/>
        <v>220493045.27808496</v>
      </c>
      <c r="U211" s="42">
        <f t="shared" si="54"/>
        <v>311993787.6623925</v>
      </c>
      <c r="V211" s="42">
        <f t="shared" si="54"/>
        <v>2012651818.7346985</v>
      </c>
      <c r="W211" s="42">
        <f t="shared" si="54"/>
        <v>475468340.98857546</v>
      </c>
      <c r="X211" s="42">
        <f t="shared" si="54"/>
        <v>82627391.731511697</v>
      </c>
      <c r="Y211" s="42">
        <f t="shared" si="54"/>
        <v>88112644.173822507</v>
      </c>
      <c r="Z211" s="42">
        <f t="shared" si="54"/>
        <v>199943874.97877073</v>
      </c>
      <c r="AC211" s="42">
        <f t="shared" si="55"/>
        <v>823603157.64224875</v>
      </c>
      <c r="AD211" s="42">
        <f t="shared" si="55"/>
        <v>736797379.72026992</v>
      </c>
      <c r="AE211" s="42">
        <f t="shared" si="55"/>
        <v>257134903.99707651</v>
      </c>
      <c r="AF211" s="42">
        <f t="shared" si="55"/>
        <v>483122812.37219626</v>
      </c>
      <c r="AG211" s="42">
        <f t="shared" si="55"/>
        <v>436066440.44616473</v>
      </c>
      <c r="AH211" s="42">
        <f t="shared" si="55"/>
        <v>4478014250.7296953</v>
      </c>
      <c r="AI211" s="42">
        <f t="shared" si="55"/>
        <v>1044147920.5333081</v>
      </c>
      <c r="AJ211" s="42">
        <f t="shared" si="55"/>
        <v>100182611.8805597</v>
      </c>
      <c r="AK211" s="42">
        <f t="shared" si="55"/>
        <v>103114786.03743063</v>
      </c>
      <c r="AL211" s="42">
        <f t="shared" si="55"/>
        <v>278271809.43244261</v>
      </c>
    </row>
    <row r="212" spans="4:38">
      <c r="D212" s="42">
        <f t="shared" si="47"/>
        <v>0.375</v>
      </c>
      <c r="E212" s="42">
        <f t="shared" si="53"/>
        <v>364787909.79510301</v>
      </c>
      <c r="F212" s="42">
        <f t="shared" si="53"/>
        <v>287941330.32311767</v>
      </c>
      <c r="G212" s="42">
        <f t="shared" si="53"/>
        <v>182069060.87224394</v>
      </c>
      <c r="H212" s="42">
        <f t="shared" si="53"/>
        <v>336866581.02398115</v>
      </c>
      <c r="I212" s="42">
        <f t="shared" si="53"/>
        <v>368239653.40394199</v>
      </c>
      <c r="J212" s="42">
        <f t="shared" si="53"/>
        <v>3304233642.6646447</v>
      </c>
      <c r="K212" s="42">
        <f t="shared" si="53"/>
        <v>802814510.65971267</v>
      </c>
      <c r="L212" s="42">
        <f t="shared" si="53"/>
        <v>90046617.500646383</v>
      </c>
      <c r="M212" s="42">
        <f t="shared" si="53"/>
        <v>93352320.918462321</v>
      </c>
      <c r="N212" s="42">
        <f t="shared" si="53"/>
        <v>232232313.54710245</v>
      </c>
      <c r="Q212" s="42">
        <f t="shared" si="54"/>
        <v>219250727.32063645</v>
      </c>
      <c r="R212" s="42">
        <f t="shared" si="54"/>
        <v>79810223.656913728</v>
      </c>
      <c r="S212" s="42">
        <f t="shared" si="54"/>
        <v>144941452.43126711</v>
      </c>
      <c r="T212" s="42">
        <f t="shared" si="54"/>
        <v>197287538.45628613</v>
      </c>
      <c r="U212" s="42">
        <f t="shared" si="54"/>
        <v>299256519.09876496</v>
      </c>
      <c r="V212" s="42">
        <f t="shared" si="54"/>
        <v>1940439069.8833463</v>
      </c>
      <c r="W212" s="42">
        <f t="shared" si="54"/>
        <v>513676876.44056255</v>
      </c>
      <c r="X212" s="42">
        <f t="shared" si="54"/>
        <v>81459741.956147745</v>
      </c>
      <c r="Y212" s="42">
        <f t="shared" si="54"/>
        <v>86345217.098342851</v>
      </c>
      <c r="Z212" s="42">
        <f t="shared" si="54"/>
        <v>193717830.13878402</v>
      </c>
      <c r="AC212" s="42">
        <f t="shared" si="55"/>
        <v>709939898.5512203</v>
      </c>
      <c r="AD212" s="42">
        <f t="shared" si="55"/>
        <v>617445682.82711577</v>
      </c>
      <c r="AE212" s="42">
        <f t="shared" si="55"/>
        <v>219196669.31321889</v>
      </c>
      <c r="AF212" s="42">
        <f t="shared" si="55"/>
        <v>475689394.6916911</v>
      </c>
      <c r="AG212" s="42">
        <f t="shared" si="55"/>
        <v>433132745.15692788</v>
      </c>
      <c r="AH212" s="42">
        <f t="shared" si="55"/>
        <v>4712872017.1961145</v>
      </c>
      <c r="AI212" s="42">
        <f t="shared" si="55"/>
        <v>1004496934.2985604</v>
      </c>
      <c r="AJ212" s="42">
        <f t="shared" si="55"/>
        <v>98633493.045144856</v>
      </c>
      <c r="AK212" s="42">
        <f t="shared" si="55"/>
        <v>100471756.83659816</v>
      </c>
      <c r="AL212" s="42">
        <f t="shared" si="55"/>
        <v>279501019.98173589</v>
      </c>
    </row>
    <row r="213" spans="4:38">
      <c r="D213" s="42">
        <f t="shared" si="47"/>
        <v>0.5</v>
      </c>
      <c r="E213" s="42">
        <f t="shared" si="53"/>
        <v>258215572.40614083</v>
      </c>
      <c r="F213" s="42">
        <f t="shared" si="53"/>
        <v>223904691.59831199</v>
      </c>
      <c r="G213" s="42">
        <f t="shared" si="53"/>
        <v>161092081.81711698</v>
      </c>
      <c r="H213" s="42">
        <f t="shared" si="53"/>
        <v>327933175.62686515</v>
      </c>
      <c r="I213" s="42">
        <f t="shared" si="53"/>
        <v>367764064.93707097</v>
      </c>
      <c r="J213" s="42">
        <f t="shared" si="53"/>
        <v>3369748491.3312807</v>
      </c>
      <c r="K213" s="42">
        <f t="shared" si="53"/>
        <v>821337214.19587874</v>
      </c>
      <c r="L213" s="42">
        <f t="shared" si="53"/>
        <v>89606710.113735393</v>
      </c>
      <c r="M213" s="42">
        <f t="shared" si="53"/>
        <v>92639526.574285075</v>
      </c>
      <c r="N213" s="42">
        <f t="shared" si="53"/>
        <v>230234982.81097564</v>
      </c>
      <c r="Q213" s="42">
        <f t="shared" si="54"/>
        <v>154207349.74772364</v>
      </c>
      <c r="R213" s="42">
        <f t="shared" si="54"/>
        <v>81019689.819653735</v>
      </c>
      <c r="S213" s="42">
        <f t="shared" si="54"/>
        <v>130752878.42181364</v>
      </c>
      <c r="T213" s="42">
        <f t="shared" si="54"/>
        <v>181178813.40916392</v>
      </c>
      <c r="U213" s="42">
        <f t="shared" si="54"/>
        <v>291721118.3754217</v>
      </c>
      <c r="V213" s="42">
        <f t="shared" si="54"/>
        <v>1887874421.3098772</v>
      </c>
      <c r="W213" s="42">
        <f t="shared" si="54"/>
        <v>583312197.90144634</v>
      </c>
      <c r="X213" s="42">
        <f t="shared" si="54"/>
        <v>81109597.938904196</v>
      </c>
      <c r="Y213" s="42">
        <f t="shared" si="54"/>
        <v>86044715.285785109</v>
      </c>
      <c r="Z213" s="42">
        <f t="shared" si="54"/>
        <v>189784895.0872674</v>
      </c>
      <c r="AC213" s="42">
        <f t="shared" si="55"/>
        <v>563257365.40110862</v>
      </c>
      <c r="AD213" s="42">
        <f t="shared" si="55"/>
        <v>488858500.3425169</v>
      </c>
      <c r="AE213" s="42">
        <f t="shared" si="55"/>
        <v>191431285.21241987</v>
      </c>
      <c r="AF213" s="42">
        <f t="shared" si="55"/>
        <v>473164330.23699933</v>
      </c>
      <c r="AG213" s="42">
        <f t="shared" si="55"/>
        <v>440616858.47136801</v>
      </c>
      <c r="AH213" s="42">
        <f t="shared" si="55"/>
        <v>4911707173.7087812</v>
      </c>
      <c r="AI213" s="42">
        <f t="shared" si="55"/>
        <v>973566368.65510261</v>
      </c>
      <c r="AJ213" s="42">
        <f t="shared" si="55"/>
        <v>98103822.288566589</v>
      </c>
      <c r="AK213" s="42">
        <f t="shared" si="55"/>
        <v>99347468.362211779</v>
      </c>
      <c r="AL213" s="42">
        <f t="shared" si="55"/>
        <v>283855313.661807</v>
      </c>
    </row>
    <row r="214" spans="4:38">
      <c r="D214" s="42">
        <f t="shared" si="47"/>
        <v>0.625</v>
      </c>
      <c r="E214" s="42">
        <f t="shared" si="53"/>
        <v>178610022.96789333</v>
      </c>
      <c r="F214" s="42">
        <f t="shared" si="53"/>
        <v>176382051.00543526</v>
      </c>
      <c r="G214" s="42">
        <f t="shared" si="53"/>
        <v>145977750.12389314</v>
      </c>
      <c r="H214" s="42">
        <f t="shared" si="53"/>
        <v>322753032.94526446</v>
      </c>
      <c r="I214" s="42">
        <f t="shared" si="53"/>
        <v>371140782.19760567</v>
      </c>
      <c r="J214" s="42">
        <f t="shared" si="53"/>
        <v>3434184486.6013279</v>
      </c>
      <c r="K214" s="42">
        <f t="shared" si="53"/>
        <v>839272449.89495993</v>
      </c>
      <c r="L214" s="42">
        <f t="shared" si="53"/>
        <v>89696173.799778894</v>
      </c>
      <c r="M214" s="42">
        <f t="shared" si="53"/>
        <v>92831776.97123073</v>
      </c>
      <c r="N214" s="42">
        <f t="shared" si="53"/>
        <v>230170274.6349062</v>
      </c>
      <c r="Q214" s="42">
        <f t="shared" si="54"/>
        <v>105603471.85988069</v>
      </c>
      <c r="R214" s="42">
        <f t="shared" si="54"/>
        <v>83222662.79858312</v>
      </c>
      <c r="S214" s="42">
        <f t="shared" si="54"/>
        <v>120650975.30437656</v>
      </c>
      <c r="T214" s="42">
        <f t="shared" si="54"/>
        <v>169880152.1952717</v>
      </c>
      <c r="U214" s="42">
        <f t="shared" si="54"/>
        <v>287417876.23318297</v>
      </c>
      <c r="V214" s="42">
        <f t="shared" si="54"/>
        <v>1849561503.8185613</v>
      </c>
      <c r="W214" s="42">
        <f t="shared" si="54"/>
        <v>666814691.06738973</v>
      </c>
      <c r="X214" s="42">
        <f t="shared" si="54"/>
        <v>81227038.357280418</v>
      </c>
      <c r="Y214" s="42">
        <f t="shared" si="54"/>
        <v>86596254.167758852</v>
      </c>
      <c r="Z214" s="42">
        <f t="shared" si="54"/>
        <v>187220655.5068596</v>
      </c>
      <c r="AC214" s="42">
        <f t="shared" si="55"/>
        <v>405858918.81288487</v>
      </c>
      <c r="AD214" s="42">
        <f t="shared" si="55"/>
        <v>362984650.7021181</v>
      </c>
      <c r="AE214" s="42">
        <f t="shared" si="55"/>
        <v>171304524.94341019</v>
      </c>
      <c r="AF214" s="42">
        <f t="shared" si="55"/>
        <v>473483340.99151742</v>
      </c>
      <c r="AG214" s="42">
        <f t="shared" si="55"/>
        <v>453603955.6705513</v>
      </c>
      <c r="AH214" s="42">
        <f t="shared" si="55"/>
        <v>5083988721.8940334</v>
      </c>
      <c r="AI214" s="42">
        <f t="shared" si="55"/>
        <v>948820352.543468</v>
      </c>
      <c r="AJ214" s="42">
        <f t="shared" si="55"/>
        <v>98165309.242277339</v>
      </c>
      <c r="AK214" s="42">
        <f t="shared" si="55"/>
        <v>99154098.777792737</v>
      </c>
      <c r="AL214" s="42">
        <f t="shared" si="55"/>
        <v>290276755.7015152</v>
      </c>
    </row>
    <row r="215" spans="4:38">
      <c r="D215" s="42">
        <f t="shared" si="47"/>
        <v>0.75</v>
      </c>
      <c r="E215" s="42">
        <f t="shared" si="53"/>
        <v>122248478.07586943</v>
      </c>
      <c r="F215" s="42">
        <f t="shared" si="53"/>
        <v>142943307.34450325</v>
      </c>
      <c r="G215" s="42">
        <f t="shared" si="53"/>
        <v>135083799.36716166</v>
      </c>
      <c r="H215" s="42">
        <f t="shared" si="53"/>
        <v>318993020.16246772</v>
      </c>
      <c r="I215" s="42">
        <f t="shared" si="53"/>
        <v>375343977.02282941</v>
      </c>
      <c r="J215" s="42">
        <f t="shared" si="53"/>
        <v>3494429417.2372575</v>
      </c>
      <c r="K215" s="42">
        <f t="shared" si="53"/>
        <v>852838939.63298202</v>
      </c>
      <c r="L215" s="42">
        <f t="shared" si="53"/>
        <v>89857233.136858091</v>
      </c>
      <c r="M215" s="42">
        <f t="shared" si="53"/>
        <v>93277987.883046106</v>
      </c>
      <c r="N215" s="42">
        <f t="shared" si="53"/>
        <v>230841028.73150542</v>
      </c>
      <c r="Q215" s="42">
        <f t="shared" si="54"/>
        <v>71214620.855734423</v>
      </c>
      <c r="R215" s="42">
        <f t="shared" si="54"/>
        <v>85506269.532292902</v>
      </c>
      <c r="S215" s="42">
        <f t="shared" si="54"/>
        <v>113222784.40368409</v>
      </c>
      <c r="T215" s="42">
        <f t="shared" si="54"/>
        <v>161457491.6550332</v>
      </c>
      <c r="U215" s="42">
        <f t="shared" si="54"/>
        <v>284356767.6029247</v>
      </c>
      <c r="V215" s="42">
        <f t="shared" si="54"/>
        <v>1819360073.121114</v>
      </c>
      <c r="W215" s="42">
        <f t="shared" si="54"/>
        <v>746194905.15394616</v>
      </c>
      <c r="X215" s="42">
        <f t="shared" si="54"/>
        <v>81398580.57413587</v>
      </c>
      <c r="Y215" s="42">
        <f t="shared" si="54"/>
        <v>87343991.516627386</v>
      </c>
      <c r="Z215" s="42">
        <f t="shared" si="54"/>
        <v>185022058.04327953</v>
      </c>
      <c r="AC215" s="42">
        <f t="shared" si="55"/>
        <v>260129284.08537632</v>
      </c>
      <c r="AD215" s="42">
        <f t="shared" si="55"/>
        <v>252753402.2716352</v>
      </c>
      <c r="AE215" s="42">
        <f t="shared" si="55"/>
        <v>156944814.33063966</v>
      </c>
      <c r="AF215" s="42">
        <f t="shared" si="55"/>
        <v>474225446.92903739</v>
      </c>
      <c r="AG215" s="42">
        <f t="shared" si="55"/>
        <v>466959596.1704616</v>
      </c>
      <c r="AH215" s="42">
        <f t="shared" si="55"/>
        <v>5227687312.0003128</v>
      </c>
      <c r="AI215" s="42">
        <f t="shared" si="55"/>
        <v>927345821.50520468</v>
      </c>
      <c r="AJ215" s="42">
        <f t="shared" si="55"/>
        <v>98315885.699580297</v>
      </c>
      <c r="AK215" s="42">
        <f t="shared" si="55"/>
        <v>99260856.876428485</v>
      </c>
      <c r="AL215" s="42">
        <f t="shared" si="55"/>
        <v>297396381.69847918</v>
      </c>
    </row>
    <row r="216" spans="4:38">
      <c r="D216" s="42">
        <f t="shared" si="47"/>
        <v>0.875</v>
      </c>
      <c r="E216" s="42">
        <f t="shared" si="53"/>
        <v>87686157.945518389</v>
      </c>
      <c r="F216" s="42">
        <f t="shared" si="53"/>
        <v>122803052.30641793</v>
      </c>
      <c r="G216" s="42">
        <f t="shared" si="53"/>
        <v>127665046.68676375</v>
      </c>
      <c r="H216" s="42">
        <f t="shared" si="53"/>
        <v>315752092.42302674</v>
      </c>
      <c r="I216" s="42">
        <f t="shared" si="53"/>
        <v>378876210.92259288</v>
      </c>
      <c r="J216" s="42">
        <f t="shared" si="53"/>
        <v>3560084246.7827816</v>
      </c>
      <c r="K216" s="42">
        <f t="shared" si="53"/>
        <v>861356258.48416817</v>
      </c>
      <c r="L216" s="42">
        <f t="shared" si="53"/>
        <v>89998835.839110762</v>
      </c>
      <c r="M216" s="42">
        <f t="shared" si="53"/>
        <v>93714899.928671911</v>
      </c>
      <c r="N216" s="42">
        <f t="shared" si="53"/>
        <v>232007510.10929975</v>
      </c>
      <c r="Q216" s="42">
        <f t="shared" si="54"/>
        <v>50192652.27896332</v>
      </c>
      <c r="R216" s="42">
        <f t="shared" si="54"/>
        <v>87288086.609563828</v>
      </c>
      <c r="S216" s="42">
        <f t="shared" si="54"/>
        <v>107752062.80321544</v>
      </c>
      <c r="T216" s="42">
        <f t="shared" si="54"/>
        <v>154901578.65505078</v>
      </c>
      <c r="U216" s="42">
        <f t="shared" si="54"/>
        <v>281816159.4376148</v>
      </c>
      <c r="V216" s="42">
        <f t="shared" si="54"/>
        <v>1799214439.2671881</v>
      </c>
      <c r="W216" s="42">
        <f t="shared" si="54"/>
        <v>805552301.92464387</v>
      </c>
      <c r="X216" s="42">
        <f t="shared" si="54"/>
        <v>81542134.905087829</v>
      </c>
      <c r="Y216" s="42">
        <f t="shared" si="54"/>
        <v>87990030.394263208</v>
      </c>
      <c r="Z216" s="42">
        <f t="shared" si="54"/>
        <v>182990536.95564255</v>
      </c>
      <c r="AC216" s="42">
        <f t="shared" si="55"/>
        <v>151484718.42512628</v>
      </c>
      <c r="AD216" s="42">
        <f t="shared" si="55"/>
        <v>173962633.50458556</v>
      </c>
      <c r="AE216" s="42">
        <f t="shared" si="55"/>
        <v>147578030.57031173</v>
      </c>
      <c r="AF216" s="42">
        <f t="shared" si="55"/>
        <v>474908468.70887285</v>
      </c>
      <c r="AG216" s="42">
        <f t="shared" si="55"/>
        <v>477342136.17973179</v>
      </c>
      <c r="AH216" s="42">
        <f t="shared" si="55"/>
        <v>5358104178.6717844</v>
      </c>
      <c r="AI216" s="42">
        <f t="shared" si="55"/>
        <v>910410784.70827889</v>
      </c>
      <c r="AJ216" s="42">
        <f t="shared" si="55"/>
        <v>98455536.773133844</v>
      </c>
      <c r="AK216" s="42">
        <f t="shared" si="55"/>
        <v>99454572.483210444</v>
      </c>
      <c r="AL216" s="42">
        <f t="shared" si="55"/>
        <v>304965729.90298009</v>
      </c>
    </row>
    <row r="217" spans="4:38">
      <c r="D217" s="42">
        <f t="shared" si="47"/>
        <v>1</v>
      </c>
      <c r="E217" s="42">
        <f t="shared" si="53"/>
        <v>73964228.93987833</v>
      </c>
      <c r="F217" s="42">
        <f t="shared" si="53"/>
        <v>115440522.18842086</v>
      </c>
      <c r="G217" s="42">
        <f t="shared" si="53"/>
        <v>123027766.91008091</v>
      </c>
      <c r="H217" s="42">
        <f t="shared" si="53"/>
        <v>312047462.2747981</v>
      </c>
      <c r="I217" s="42">
        <f t="shared" si="53"/>
        <v>380095371.94678622</v>
      </c>
      <c r="J217" s="42">
        <f t="shared" si="53"/>
        <v>3639050067.1095796</v>
      </c>
      <c r="K217" s="42">
        <f t="shared" si="53"/>
        <v>863713850.76890612</v>
      </c>
      <c r="L217" s="42">
        <f t="shared" si="53"/>
        <v>89996608.092214718</v>
      </c>
      <c r="M217" s="42">
        <f t="shared" si="53"/>
        <v>93846147.781689823</v>
      </c>
      <c r="N217" s="42">
        <f t="shared" si="53"/>
        <v>233349174.1383431</v>
      </c>
      <c r="Q217" s="42">
        <f t="shared" si="54"/>
        <v>41987373.302914687</v>
      </c>
      <c r="R217" s="42">
        <f t="shared" si="54"/>
        <v>87946422.382308766</v>
      </c>
      <c r="S217" s="42">
        <f t="shared" si="54"/>
        <v>103548571.9126713</v>
      </c>
      <c r="T217" s="42">
        <f t="shared" si="54"/>
        <v>149219532.74807397</v>
      </c>
      <c r="U217" s="42">
        <f t="shared" si="54"/>
        <v>278999469.94107485</v>
      </c>
      <c r="V217" s="42">
        <f t="shared" si="54"/>
        <v>1790608327.5526934</v>
      </c>
      <c r="W217" s="42">
        <f t="shared" si="54"/>
        <v>828360742.60840786</v>
      </c>
      <c r="X217" s="42">
        <f t="shared" si="54"/>
        <v>81545184.252290711</v>
      </c>
      <c r="Y217" s="42">
        <f t="shared" si="54"/>
        <v>88203697.944355875</v>
      </c>
      <c r="Z217" s="42">
        <f t="shared" si="54"/>
        <v>180873537.56220403</v>
      </c>
      <c r="AC217" s="42">
        <f t="shared" si="55"/>
        <v>105941084.57684182</v>
      </c>
      <c r="AD217" s="42">
        <f t="shared" si="55"/>
        <v>142934621.99453309</v>
      </c>
      <c r="AE217" s="42">
        <f t="shared" si="55"/>
        <v>142506961.90749073</v>
      </c>
      <c r="AF217" s="42">
        <f t="shared" si="55"/>
        <v>474875391.80152333</v>
      </c>
      <c r="AG217" s="42">
        <f t="shared" si="55"/>
        <v>481191273.95249599</v>
      </c>
      <c r="AH217" s="42">
        <f t="shared" si="55"/>
        <v>5487491806.6664515</v>
      </c>
      <c r="AI217" s="42">
        <f t="shared" si="55"/>
        <v>899066958.92940271</v>
      </c>
      <c r="AJ217" s="42">
        <f t="shared" si="55"/>
        <v>98448031.932138696</v>
      </c>
      <c r="AK217" s="42">
        <f t="shared" si="55"/>
        <v>99488597.619023755</v>
      </c>
      <c r="AL217" s="42">
        <f t="shared" si="55"/>
        <v>312599065.70053214</v>
      </c>
    </row>
    <row r="218" spans="4:38">
      <c r="D218" s="42">
        <f t="shared" si="47"/>
        <v>1.125</v>
      </c>
      <c r="E218" s="42">
        <f t="shared" si="53"/>
        <v>70521189.893090218</v>
      </c>
      <c r="F218" s="42">
        <f t="shared" si="53"/>
        <v>114451795.49856628</v>
      </c>
      <c r="G218" s="42">
        <f t="shared" si="53"/>
        <v>119689701.9894193</v>
      </c>
      <c r="H218" s="42">
        <f t="shared" si="53"/>
        <v>307698312.03075182</v>
      </c>
      <c r="I218" s="42">
        <f t="shared" si="53"/>
        <v>379368375.29487723</v>
      </c>
      <c r="J218" s="42">
        <f t="shared" si="53"/>
        <v>3728364824.1462102</v>
      </c>
      <c r="K218" s="42">
        <f t="shared" si="53"/>
        <v>862858347.69069171</v>
      </c>
      <c r="L218" s="42">
        <f t="shared" si="53"/>
        <v>89859714.512012839</v>
      </c>
      <c r="M218" s="42">
        <f t="shared" si="53"/>
        <v>93729797.568703026</v>
      </c>
      <c r="N218" s="42">
        <f t="shared" si="53"/>
        <v>234801899.32609236</v>
      </c>
      <c r="Q218" s="42">
        <f t="shared" si="54"/>
        <v>40112582.409698099</v>
      </c>
      <c r="R218" s="42">
        <f t="shared" si="54"/>
        <v>87884302.374289706</v>
      </c>
      <c r="S218" s="42">
        <f t="shared" si="54"/>
        <v>99875385.757019058</v>
      </c>
      <c r="T218" s="42">
        <f t="shared" si="54"/>
        <v>143824290.41192052</v>
      </c>
      <c r="U218" s="42">
        <f t="shared" si="54"/>
        <v>275819620.21707964</v>
      </c>
      <c r="V218" s="42">
        <f t="shared" si="54"/>
        <v>1790645939.9758227</v>
      </c>
      <c r="W218" s="42">
        <f t="shared" si="54"/>
        <v>827477624.99132013</v>
      </c>
      <c r="X218" s="42">
        <f t="shared" si="54"/>
        <v>81416665.829390764</v>
      </c>
      <c r="Y218" s="42">
        <f t="shared" si="54"/>
        <v>88104378.565673277</v>
      </c>
      <c r="Z218" s="42">
        <f t="shared" si="54"/>
        <v>178629266.28247201</v>
      </c>
      <c r="AC218" s="42">
        <f t="shared" si="55"/>
        <v>100929797.37648247</v>
      </c>
      <c r="AD218" s="42">
        <f t="shared" si="55"/>
        <v>141507412.84211591</v>
      </c>
      <c r="AE218" s="42">
        <f t="shared" si="55"/>
        <v>139512718.25594029</v>
      </c>
      <c r="AF218" s="42">
        <f t="shared" si="55"/>
        <v>473797088.54513252</v>
      </c>
      <c r="AG218" s="42">
        <f t="shared" si="55"/>
        <v>480204666.4622277</v>
      </c>
      <c r="AH218" s="42">
        <f t="shared" si="55"/>
        <v>5621975002.4840221</v>
      </c>
      <c r="AI218" s="42">
        <f t="shared" si="55"/>
        <v>891576122.10104585</v>
      </c>
      <c r="AJ218" s="42">
        <f t="shared" si="55"/>
        <v>98302763.194634795</v>
      </c>
      <c r="AK218" s="42">
        <f t="shared" si="55"/>
        <v>99360121.244955733</v>
      </c>
      <c r="AL218" s="42">
        <f t="shared" si="55"/>
        <v>320226111.48347288</v>
      </c>
    </row>
    <row r="219" spans="4:38">
      <c r="D219" s="42">
        <f t="shared" si="47"/>
        <v>1.325</v>
      </c>
      <c r="E219" s="42">
        <f t="shared" si="53"/>
        <v>65251470.909608461</v>
      </c>
      <c r="F219" s="42">
        <f t="shared" si="53"/>
        <v>113070066.34135495</v>
      </c>
      <c r="G219" s="42">
        <f t="shared" si="53"/>
        <v>114588233.91943534</v>
      </c>
      <c r="H219" s="42">
        <f t="shared" si="53"/>
        <v>299733023.97470224</v>
      </c>
      <c r="I219" s="42">
        <f t="shared" si="53"/>
        <v>376467852.11590946</v>
      </c>
      <c r="J219" s="42">
        <f t="shared" si="53"/>
        <v>3868210466.3258862</v>
      </c>
      <c r="K219" s="42">
        <f t="shared" si="53"/>
        <v>860710673.15087223</v>
      </c>
      <c r="L219" s="42">
        <f t="shared" si="53"/>
        <v>89369560.466061622</v>
      </c>
      <c r="M219" s="42">
        <f t="shared" si="53"/>
        <v>93366046.991472304</v>
      </c>
      <c r="N219" s="42">
        <f t="shared" si="53"/>
        <v>237160662.26376173</v>
      </c>
      <c r="Q219" s="42">
        <f t="shared" si="54"/>
        <v>37252183.8707349</v>
      </c>
      <c r="R219" s="42">
        <f t="shared" si="54"/>
        <v>87803724.064419508</v>
      </c>
      <c r="S219" s="42">
        <f t="shared" si="54"/>
        <v>94246383.419251114</v>
      </c>
      <c r="T219" s="42">
        <f t="shared" si="54"/>
        <v>135554921.10874593</v>
      </c>
      <c r="U219" s="42">
        <f t="shared" si="54"/>
        <v>270292287.71131581</v>
      </c>
      <c r="V219" s="42">
        <f t="shared" si="54"/>
        <v>1796336827.9119358</v>
      </c>
      <c r="W219" s="42">
        <f t="shared" si="54"/>
        <v>825068786.39316773</v>
      </c>
      <c r="X219" s="42">
        <f t="shared" si="54"/>
        <v>80947771.208105132</v>
      </c>
      <c r="Y219" s="42">
        <f t="shared" si="54"/>
        <v>87817968.527265191</v>
      </c>
      <c r="Z219" s="42">
        <f t="shared" si="54"/>
        <v>174650783.63894835</v>
      </c>
      <c r="AC219" s="42">
        <f t="shared" si="55"/>
        <v>93250757.948482007</v>
      </c>
      <c r="AD219" s="42">
        <f t="shared" si="55"/>
        <v>139502955.11813754</v>
      </c>
      <c r="AE219" s="42">
        <f t="shared" si="55"/>
        <v>134986455.84379408</v>
      </c>
      <c r="AF219" s="42">
        <f t="shared" si="55"/>
        <v>469227970.24638605</v>
      </c>
      <c r="AG219" s="42">
        <f t="shared" si="55"/>
        <v>476165768.14343148</v>
      </c>
      <c r="AH219" s="42">
        <f t="shared" si="55"/>
        <v>5832547574.8780861</v>
      </c>
      <c r="AI219" s="42">
        <f t="shared" si="55"/>
        <v>880429074.24996865</v>
      </c>
      <c r="AJ219" s="42">
        <f t="shared" si="55"/>
        <v>97791349.724018097</v>
      </c>
      <c r="AK219" s="42">
        <f t="shared" si="55"/>
        <v>98945905.033879668</v>
      </c>
      <c r="AL219" s="42">
        <f t="shared" si="55"/>
        <v>332169138.92215431</v>
      </c>
    </row>
    <row r="220" spans="4:38">
      <c r="D220" s="42">
        <f t="shared" si="47"/>
        <v>1.5249999999999999</v>
      </c>
      <c r="E220" s="42">
        <f t="shared" si="53"/>
        <v>60246053.625058189</v>
      </c>
      <c r="F220" s="42">
        <f t="shared" si="53"/>
        <v>111885181.52235517</v>
      </c>
      <c r="G220" s="42">
        <f t="shared" si="53"/>
        <v>109739033.66632245</v>
      </c>
      <c r="H220" s="42">
        <f t="shared" si="53"/>
        <v>290553636.31763452</v>
      </c>
      <c r="I220" s="42">
        <f t="shared" si="53"/>
        <v>371486080.2814973</v>
      </c>
      <c r="J220" s="42">
        <f t="shared" si="53"/>
        <v>4003303194.2391753</v>
      </c>
      <c r="K220" s="42">
        <f t="shared" si="53"/>
        <v>857451472.33865845</v>
      </c>
      <c r="L220" s="42">
        <f t="shared" si="53"/>
        <v>88546758.075541213</v>
      </c>
      <c r="M220" s="42">
        <f t="shared" si="53"/>
        <v>92775648.153771684</v>
      </c>
      <c r="N220" s="42">
        <f t="shared" si="53"/>
        <v>239492295.78366211</v>
      </c>
      <c r="Q220" s="42">
        <f t="shared" si="54"/>
        <v>34545158.424161099</v>
      </c>
      <c r="R220" s="42">
        <f t="shared" si="54"/>
        <v>87719271.963626564</v>
      </c>
      <c r="S220" s="42">
        <f t="shared" si="54"/>
        <v>88885804.222880766</v>
      </c>
      <c r="T220" s="42">
        <f t="shared" si="54"/>
        <v>127678988.39454612</v>
      </c>
      <c r="U220" s="42">
        <f t="shared" si="54"/>
        <v>264193954.34064066</v>
      </c>
      <c r="V220" s="42">
        <f t="shared" si="54"/>
        <v>1808076663.0244989</v>
      </c>
      <c r="W220" s="42">
        <f t="shared" si="54"/>
        <v>821310487.51951456</v>
      </c>
      <c r="X220" s="42">
        <f t="shared" si="54"/>
        <v>80157836.568125069</v>
      </c>
      <c r="Y220" s="42">
        <f t="shared" si="54"/>
        <v>87362467.772227272</v>
      </c>
      <c r="Z220" s="42">
        <f t="shared" si="54"/>
        <v>170190815.80375439</v>
      </c>
      <c r="AC220" s="42">
        <f t="shared" si="55"/>
        <v>85946948.825955287</v>
      </c>
      <c r="AD220" s="42">
        <f t="shared" si="55"/>
        <v>137777438.90462518</v>
      </c>
      <c r="AE220" s="42">
        <f t="shared" si="55"/>
        <v>130733045.96588254</v>
      </c>
      <c r="AF220" s="42">
        <f t="shared" si="55"/>
        <v>461296569.8536756</v>
      </c>
      <c r="AG220" s="42">
        <f t="shared" si="55"/>
        <v>469199726.09928882</v>
      </c>
      <c r="AH220" s="42">
        <f t="shared" si="55"/>
        <v>6035965911.6363382</v>
      </c>
      <c r="AI220" s="42">
        <f t="shared" si="55"/>
        <v>870027622.99685693</v>
      </c>
      <c r="AJ220" s="42">
        <f t="shared" si="55"/>
        <v>96935679.582957521</v>
      </c>
      <c r="AK220" s="42">
        <f t="shared" si="55"/>
        <v>98268195.339521945</v>
      </c>
      <c r="AL220" s="42">
        <f t="shared" si="55"/>
        <v>343706821.27912009</v>
      </c>
    </row>
    <row r="221" spans="4:38">
      <c r="D221" s="42">
        <f t="shared" ref="D221:D284" si="56">D117</f>
        <v>1.7249999999999999</v>
      </c>
      <c r="E221" s="42">
        <f t="shared" si="53"/>
        <v>55484638.128442973</v>
      </c>
      <c r="F221" s="42">
        <f t="shared" si="53"/>
        <v>110856543.06856281</v>
      </c>
      <c r="G221" s="42">
        <f t="shared" si="53"/>
        <v>105113731.18600461</v>
      </c>
      <c r="H221" s="42">
        <f t="shared" si="53"/>
        <v>280233056.75444186</v>
      </c>
      <c r="I221" s="42">
        <f t="shared" si="53"/>
        <v>364536132.94997734</v>
      </c>
      <c r="J221" s="42">
        <f t="shared" si="53"/>
        <v>4132856769.5866146</v>
      </c>
      <c r="K221" s="42">
        <f t="shared" si="53"/>
        <v>853016185.70232689</v>
      </c>
      <c r="L221" s="42">
        <f t="shared" si="53"/>
        <v>87403904.838348269</v>
      </c>
      <c r="M221" s="42">
        <f t="shared" si="53"/>
        <v>91961307.822847605</v>
      </c>
      <c r="N221" s="42">
        <f t="shared" si="53"/>
        <v>241745180.4866989</v>
      </c>
      <c r="Q221" s="42">
        <f t="shared" si="54"/>
        <v>31978755.308024008</v>
      </c>
      <c r="R221" s="42">
        <f t="shared" si="54"/>
        <v>87611317.246505231</v>
      </c>
      <c r="S221" s="42">
        <f t="shared" si="54"/>
        <v>83769526.952697992</v>
      </c>
      <c r="T221" s="42">
        <f t="shared" si="54"/>
        <v>120161703.49533056</v>
      </c>
      <c r="U221" s="42">
        <f t="shared" si="54"/>
        <v>257529564.27738914</v>
      </c>
      <c r="V221" s="42">
        <f t="shared" si="54"/>
        <v>1825089827.906225</v>
      </c>
      <c r="W221" s="42">
        <f t="shared" si="54"/>
        <v>816166835.59329236</v>
      </c>
      <c r="X221" s="42">
        <f t="shared" si="54"/>
        <v>79060593.120363027</v>
      </c>
      <c r="Y221" s="42">
        <f t="shared" si="54"/>
        <v>86735203.694794163</v>
      </c>
      <c r="Z221" s="42">
        <f t="shared" si="54"/>
        <v>165269941.25807333</v>
      </c>
      <c r="AC221" s="42">
        <f t="shared" si="55"/>
        <v>78990520.948861942</v>
      </c>
      <c r="AD221" s="42">
        <f t="shared" si="55"/>
        <v>136277307.30443534</v>
      </c>
      <c r="AE221" s="42">
        <f t="shared" si="55"/>
        <v>126714397.90659392</v>
      </c>
      <c r="AF221" s="42">
        <f t="shared" si="55"/>
        <v>450220000.23727286</v>
      </c>
      <c r="AG221" s="42">
        <f t="shared" si="55"/>
        <v>459482480.9059</v>
      </c>
      <c r="AH221" s="42">
        <f t="shared" si="55"/>
        <v>6231044351.778286</v>
      </c>
      <c r="AI221" s="42">
        <f t="shared" si="55"/>
        <v>860169201.6003654</v>
      </c>
      <c r="AJ221" s="42">
        <f t="shared" si="55"/>
        <v>95747216.556333482</v>
      </c>
      <c r="AK221" s="42">
        <f t="shared" si="55"/>
        <v>97331993.53260462</v>
      </c>
      <c r="AL221" s="42">
        <f t="shared" si="55"/>
        <v>354771606.95449114</v>
      </c>
    </row>
    <row r="222" spans="4:38">
      <c r="D222" s="42">
        <f t="shared" si="56"/>
        <v>2</v>
      </c>
      <c r="E222" s="42">
        <f t="shared" si="53"/>
        <v>49322329.316319749</v>
      </c>
      <c r="F222" s="42">
        <f t="shared" si="53"/>
        <v>109657150.3153089</v>
      </c>
      <c r="G222" s="42">
        <f t="shared" si="53"/>
        <v>99105294.275439829</v>
      </c>
      <c r="H222" s="42">
        <f t="shared" si="53"/>
        <v>264406802.68029583</v>
      </c>
      <c r="I222" s="42">
        <f t="shared" si="53"/>
        <v>352086101.10370433</v>
      </c>
      <c r="J222" s="42">
        <f t="shared" si="53"/>
        <v>4301527732.8656693</v>
      </c>
      <c r="K222" s="42">
        <f t="shared" si="53"/>
        <v>845133057.76033127</v>
      </c>
      <c r="L222" s="42">
        <f t="shared" si="53"/>
        <v>85359563.011592463</v>
      </c>
      <c r="M222" s="42">
        <f t="shared" si="53"/>
        <v>90508551.840686381</v>
      </c>
      <c r="N222" s="42">
        <f t="shared" si="53"/>
        <v>244687329.55510721</v>
      </c>
      <c r="Q222" s="42">
        <f t="shared" si="54"/>
        <v>28669447.770421974</v>
      </c>
      <c r="R222" s="42">
        <f t="shared" si="54"/>
        <v>87414328.294490233</v>
      </c>
      <c r="S222" s="42">
        <f t="shared" si="54"/>
        <v>77121568.418788925</v>
      </c>
      <c r="T222" s="42">
        <f t="shared" si="54"/>
        <v>110393782.47895464</v>
      </c>
      <c r="U222" s="42">
        <f t="shared" si="54"/>
        <v>247534492.82493472</v>
      </c>
      <c r="V222" s="42">
        <f t="shared" si="54"/>
        <v>1856194818.2884483</v>
      </c>
      <c r="W222" s="42">
        <f t="shared" si="54"/>
        <v>807010294.05615795</v>
      </c>
      <c r="X222" s="42">
        <f t="shared" si="54"/>
        <v>77099364.350565672</v>
      </c>
      <c r="Y222" s="42">
        <f t="shared" si="54"/>
        <v>85613325.547048867</v>
      </c>
      <c r="Z222" s="42">
        <f t="shared" si="54"/>
        <v>157843289.72325239</v>
      </c>
      <c r="AC222" s="42">
        <f t="shared" si="55"/>
        <v>69975210.862217352</v>
      </c>
      <c r="AD222" s="42">
        <f t="shared" si="55"/>
        <v>134527003.58494931</v>
      </c>
      <c r="AE222" s="42">
        <f t="shared" si="55"/>
        <v>121545540.81030209</v>
      </c>
      <c r="AF222" s="42">
        <f t="shared" si="55"/>
        <v>430393210.80382359</v>
      </c>
      <c r="AG222" s="42">
        <f t="shared" si="55"/>
        <v>442094212.27323246</v>
      </c>
      <c r="AH222" s="42">
        <f t="shared" si="55"/>
        <v>6485025167.7221231</v>
      </c>
      <c r="AI222" s="42">
        <f t="shared" si="55"/>
        <v>847396561.31430495</v>
      </c>
      <c r="AJ222" s="42">
        <f t="shared" si="55"/>
        <v>93619761.672619402</v>
      </c>
      <c r="AK222" s="42">
        <f t="shared" si="55"/>
        <v>95661143.18772988</v>
      </c>
      <c r="AL222" s="42">
        <f t="shared" si="55"/>
        <v>369177387.91389263</v>
      </c>
    </row>
    <row r="223" spans="4:38">
      <c r="D223" s="42">
        <f t="shared" si="56"/>
        <v>2.25</v>
      </c>
      <c r="E223" s="42">
        <f t="shared" si="53"/>
        <v>44098313.960857019</v>
      </c>
      <c r="F223" s="42">
        <f t="shared" si="53"/>
        <v>108749249.67876518</v>
      </c>
      <c r="G223" s="42">
        <f t="shared" si="53"/>
        <v>93991343.655262113</v>
      </c>
      <c r="H223" s="42">
        <f t="shared" si="53"/>
        <v>248648737.46804914</v>
      </c>
      <c r="I223" s="42">
        <f t="shared" si="53"/>
        <v>338237644.65498644</v>
      </c>
      <c r="J223" s="42">
        <f t="shared" si="53"/>
        <v>4445199444.39429</v>
      </c>
      <c r="K223" s="42">
        <f t="shared" si="53"/>
        <v>836392739.82887113</v>
      </c>
      <c r="L223" s="42">
        <f t="shared" si="53"/>
        <v>83087112.641156584</v>
      </c>
      <c r="M223" s="42">
        <f t="shared" si="53"/>
        <v>88896364.88411288</v>
      </c>
      <c r="N223" s="42">
        <f t="shared" si="53"/>
        <v>247196073.97113588</v>
      </c>
      <c r="Q223" s="42">
        <f t="shared" si="54"/>
        <v>25874283.687111501</v>
      </c>
      <c r="R223" s="42">
        <f t="shared" si="54"/>
        <v>87182880.355112225</v>
      </c>
      <c r="S223" s="42">
        <f t="shared" si="54"/>
        <v>71462792.695002243</v>
      </c>
      <c r="T223" s="42">
        <f t="shared" si="54"/>
        <v>102079233.18693261</v>
      </c>
      <c r="U223" s="42">
        <f t="shared" si="54"/>
        <v>237736427.1421954</v>
      </c>
      <c r="V223" s="42">
        <f t="shared" si="54"/>
        <v>1891400894.4354191</v>
      </c>
      <c r="W223" s="42">
        <f t="shared" si="54"/>
        <v>796854180.6180023</v>
      </c>
      <c r="X223" s="42">
        <f t="shared" si="54"/>
        <v>74921817.853044808</v>
      </c>
      <c r="Y223" s="42">
        <f t="shared" si="54"/>
        <v>84362988.646863207</v>
      </c>
      <c r="Z223" s="42">
        <f t="shared" si="54"/>
        <v>150543065.21499708</v>
      </c>
      <c r="AC223" s="42">
        <f t="shared" si="55"/>
        <v>62322344.234602697</v>
      </c>
      <c r="AD223" s="42">
        <f t="shared" si="55"/>
        <v>133201743.30862285</v>
      </c>
      <c r="AE223" s="42">
        <f t="shared" si="55"/>
        <v>117188621.80900958</v>
      </c>
      <c r="AF223" s="42">
        <f t="shared" si="55"/>
        <v>408372514.62861401</v>
      </c>
      <c r="AG223" s="42">
        <f t="shared" si="55"/>
        <v>422783316.8549794</v>
      </c>
      <c r="AH223" s="42">
        <f t="shared" si="55"/>
        <v>6701362815.1039886</v>
      </c>
      <c r="AI223" s="42">
        <f t="shared" si="55"/>
        <v>836535390.68561721</v>
      </c>
      <c r="AJ223" s="42">
        <f t="shared" si="55"/>
        <v>91252407.42926836</v>
      </c>
      <c r="AK223" s="42">
        <f t="shared" si="55"/>
        <v>93806738.30479832</v>
      </c>
      <c r="AL223" s="42">
        <f t="shared" si="55"/>
        <v>381448071.09489292</v>
      </c>
    </row>
    <row r="224" spans="4:38">
      <c r="D224" s="42">
        <f t="shared" si="56"/>
        <v>2.5</v>
      </c>
      <c r="E224" s="42">
        <f t="shared" si="53"/>
        <v>39227907.819820479</v>
      </c>
      <c r="F224" s="42">
        <f t="shared" si="53"/>
        <v>107984346.31642066</v>
      </c>
      <c r="G224" s="42">
        <f t="shared" si="53"/>
        <v>89207756.08610478</v>
      </c>
      <c r="H224" s="42">
        <f t="shared" si="53"/>
        <v>231872211.58153903</v>
      </c>
      <c r="I224" s="42">
        <f t="shared" si="53"/>
        <v>322375071.59073049</v>
      </c>
      <c r="J224" s="42">
        <f t="shared" si="53"/>
        <v>4579619431.836565</v>
      </c>
      <c r="K224" s="42">
        <f t="shared" si="53"/>
        <v>826402507.96182132</v>
      </c>
      <c r="L224" s="42">
        <f t="shared" si="53"/>
        <v>80485432.44320184</v>
      </c>
      <c r="M224" s="42">
        <f t="shared" si="53"/>
        <v>87053267.043053269</v>
      </c>
      <c r="N224" s="42">
        <f t="shared" si="53"/>
        <v>249543974.53601336</v>
      </c>
      <c r="Q224" s="42">
        <f t="shared" si="54"/>
        <v>23276060.007571138</v>
      </c>
      <c r="R224" s="42">
        <f t="shared" si="54"/>
        <v>86900524.644573003</v>
      </c>
      <c r="S224" s="42">
        <f t="shared" si="54"/>
        <v>66169440.346147366</v>
      </c>
      <c r="T224" s="42">
        <f t="shared" si="54"/>
        <v>94301595.395726919</v>
      </c>
      <c r="U224" s="42">
        <f t="shared" si="54"/>
        <v>227394943.59420896</v>
      </c>
      <c r="V224" s="42">
        <f t="shared" si="54"/>
        <v>1932424062.5479543</v>
      </c>
      <c r="W224" s="42">
        <f t="shared" si="54"/>
        <v>785244725.03374779</v>
      </c>
      <c r="X224" s="42">
        <f t="shared" si="54"/>
        <v>72432043.797828585</v>
      </c>
      <c r="Y224" s="42">
        <f t="shared" si="54"/>
        <v>82926533.725166276</v>
      </c>
      <c r="Z224" s="42">
        <f t="shared" si="54"/>
        <v>142842534.51057899</v>
      </c>
      <c r="AC224" s="42">
        <f t="shared" si="55"/>
        <v>55179755.63206967</v>
      </c>
      <c r="AD224" s="42">
        <f t="shared" si="55"/>
        <v>132085124.48289935</v>
      </c>
      <c r="AE224" s="42">
        <f t="shared" si="55"/>
        <v>113144839.55148132</v>
      </c>
      <c r="AF224" s="42">
        <f t="shared" si="55"/>
        <v>383193402.85882616</v>
      </c>
      <c r="AG224" s="42">
        <f t="shared" si="55"/>
        <v>400703026.25890726</v>
      </c>
      <c r="AH224" s="42">
        <f t="shared" si="55"/>
        <v>6903769456.2732182</v>
      </c>
      <c r="AI224" s="42">
        <f t="shared" si="55"/>
        <v>826378509.03963232</v>
      </c>
      <c r="AJ224" s="42">
        <f t="shared" si="55"/>
        <v>88538821.088575095</v>
      </c>
      <c r="AK224" s="42">
        <f t="shared" si="55"/>
        <v>91686683.660716355</v>
      </c>
      <c r="AL224" s="42">
        <f t="shared" si="55"/>
        <v>392928592.45154154</v>
      </c>
    </row>
    <row r="225" spans="4:38">
      <c r="D225" s="42">
        <f t="shared" si="56"/>
        <v>2.75</v>
      </c>
      <c r="E225" s="42">
        <f t="shared" si="53"/>
        <v>34705377.921542548</v>
      </c>
      <c r="F225" s="42">
        <f t="shared" si="53"/>
        <v>107333578.08044548</v>
      </c>
      <c r="G225" s="42">
        <f t="shared" si="53"/>
        <v>84754185.822131947</v>
      </c>
      <c r="H225" s="42">
        <f t="shared" si="53"/>
        <v>214357265.68992978</v>
      </c>
      <c r="I225" s="42">
        <f t="shared" si="53"/>
        <v>304884351.89699942</v>
      </c>
      <c r="J225" s="42">
        <f t="shared" si="53"/>
        <v>4704774144.9920073</v>
      </c>
      <c r="K225" s="42">
        <f t="shared" si="53"/>
        <v>815410318.20887566</v>
      </c>
      <c r="L225" s="42">
        <f t="shared" si="53"/>
        <v>77618172.068158716</v>
      </c>
      <c r="M225" s="42">
        <f t="shared" si="53"/>
        <v>85025221.443868652</v>
      </c>
      <c r="N225" s="42">
        <f t="shared" si="53"/>
        <v>251730237.90204772</v>
      </c>
      <c r="Q225" s="42">
        <f t="shared" si="54"/>
        <v>20869078.54203679</v>
      </c>
      <c r="R225" s="42">
        <f t="shared" si="54"/>
        <v>86566973.34964408</v>
      </c>
      <c r="S225" s="42">
        <f t="shared" si="54"/>
        <v>61241235.631674968</v>
      </c>
      <c r="T225" s="42">
        <f t="shared" si="54"/>
        <v>87060473.549133003</v>
      </c>
      <c r="U225" s="42">
        <f t="shared" si="54"/>
        <v>216642247.74281484</v>
      </c>
      <c r="V225" s="42">
        <f t="shared" si="54"/>
        <v>1978522252.8645189</v>
      </c>
      <c r="W225" s="42">
        <f t="shared" si="54"/>
        <v>772470655.06600881</v>
      </c>
      <c r="X225" s="42">
        <f t="shared" si="54"/>
        <v>69692246.131597385</v>
      </c>
      <c r="Y225" s="42">
        <f t="shared" si="54"/>
        <v>81336956.711613521</v>
      </c>
      <c r="Z225" s="42">
        <f t="shared" si="54"/>
        <v>134861468.13089719</v>
      </c>
      <c r="AC225" s="42">
        <f t="shared" si="55"/>
        <v>48541677.301048465</v>
      </c>
      <c r="AD225" s="42">
        <f t="shared" si="55"/>
        <v>131135095.83068238</v>
      </c>
      <c r="AE225" s="42">
        <f t="shared" si="55"/>
        <v>109403077.97444835</v>
      </c>
      <c r="AF225" s="42">
        <f t="shared" si="55"/>
        <v>355486474.52089494</v>
      </c>
      <c r="AG225" s="42">
        <f t="shared" si="55"/>
        <v>376406115.73848516</v>
      </c>
      <c r="AH225" s="42">
        <f t="shared" si="55"/>
        <v>7092224661.7668724</v>
      </c>
      <c r="AI225" s="42">
        <f t="shared" si="55"/>
        <v>816923090.99938285</v>
      </c>
      <c r="AJ225" s="42">
        <f t="shared" si="55"/>
        <v>85544098.004720017</v>
      </c>
      <c r="AK225" s="42">
        <f t="shared" si="55"/>
        <v>89353877.241924867</v>
      </c>
      <c r="AL225" s="42">
        <f t="shared" si="55"/>
        <v>403617788.8031559</v>
      </c>
    </row>
    <row r="226" spans="4:38">
      <c r="D226" s="42">
        <f t="shared" si="56"/>
        <v>3</v>
      </c>
      <c r="E226" s="42">
        <f t="shared" si="53"/>
        <v>30525127.608434655</v>
      </c>
      <c r="F226" s="42">
        <f t="shared" si="53"/>
        <v>106768344.71343692</v>
      </c>
      <c r="G226" s="42">
        <f t="shared" si="53"/>
        <v>80630540.182285741</v>
      </c>
      <c r="H226" s="42">
        <f t="shared" si="53"/>
        <v>196384619.14104491</v>
      </c>
      <c r="I226" s="42">
        <f t="shared" si="53"/>
        <v>286152331.33695585</v>
      </c>
      <c r="J226" s="42">
        <f t="shared" si="53"/>
        <v>4820659607.5937462</v>
      </c>
      <c r="K226" s="42">
        <f t="shared" si="53"/>
        <v>803666146.05766594</v>
      </c>
      <c r="L226" s="42">
        <f t="shared" si="53"/>
        <v>74549189.826045796</v>
      </c>
      <c r="M226" s="42">
        <f t="shared" si="53"/>
        <v>82858409.769441098</v>
      </c>
      <c r="N226" s="42">
        <f t="shared" si="53"/>
        <v>253754637.16483289</v>
      </c>
      <c r="Q226" s="42">
        <f t="shared" si="54"/>
        <v>18647719.421477288</v>
      </c>
      <c r="R226" s="42">
        <f t="shared" si="54"/>
        <v>86182145.221696824</v>
      </c>
      <c r="S226" s="42">
        <f t="shared" si="54"/>
        <v>56678106.216002047</v>
      </c>
      <c r="T226" s="42">
        <f t="shared" si="54"/>
        <v>80355764.076922849</v>
      </c>
      <c r="U226" s="42">
        <f t="shared" si="54"/>
        <v>205611163.09329477</v>
      </c>
      <c r="V226" s="42">
        <f t="shared" si="54"/>
        <v>2028957648.4597223</v>
      </c>
      <c r="W226" s="42">
        <f t="shared" si="54"/>
        <v>758822632.94400346</v>
      </c>
      <c r="X226" s="42">
        <f t="shared" si="54"/>
        <v>66764817.697694175</v>
      </c>
      <c r="Y226" s="42">
        <f t="shared" si="54"/>
        <v>79627459.328401521</v>
      </c>
      <c r="Z226" s="42">
        <f t="shared" si="54"/>
        <v>126720034.40617199</v>
      </c>
      <c r="AC226" s="42">
        <f t="shared" si="55"/>
        <v>42402535.795391873</v>
      </c>
      <c r="AD226" s="42">
        <f t="shared" si="55"/>
        <v>130309928.22337063</v>
      </c>
      <c r="AE226" s="42">
        <f t="shared" si="55"/>
        <v>105952524.07122229</v>
      </c>
      <c r="AF226" s="42">
        <f t="shared" si="55"/>
        <v>325883416.49257934</v>
      </c>
      <c r="AG226" s="42">
        <f t="shared" si="55"/>
        <v>350446466.78249389</v>
      </c>
      <c r="AH226" s="42">
        <f t="shared" si="55"/>
        <v>7266722436.8928442</v>
      </c>
      <c r="AI226" s="42">
        <f t="shared" si="55"/>
        <v>808168348.27155244</v>
      </c>
      <c r="AJ226" s="42">
        <f t="shared" si="55"/>
        <v>82333561.954397306</v>
      </c>
      <c r="AK226" s="42">
        <f t="shared" si="55"/>
        <v>86861448.542528972</v>
      </c>
      <c r="AL226" s="42">
        <f t="shared" si="55"/>
        <v>413515318.88016605</v>
      </c>
    </row>
    <row r="227" spans="4:38">
      <c r="D227" s="42">
        <f t="shared" si="56"/>
        <v>3.25</v>
      </c>
      <c r="E227" s="42">
        <f t="shared" si="53"/>
        <v>26681594.926343143</v>
      </c>
      <c r="F227" s="42">
        <f t="shared" si="53"/>
        <v>106260119.26594758</v>
      </c>
      <c r="G227" s="42">
        <f t="shared" si="53"/>
        <v>76836794.315363199</v>
      </c>
      <c r="H227" s="42">
        <f t="shared" si="53"/>
        <v>178235174.00524345</v>
      </c>
      <c r="I227" s="42">
        <f t="shared" si="53"/>
        <v>266566096.53379589</v>
      </c>
      <c r="J227" s="42">
        <f t="shared" si="53"/>
        <v>4927274656.9958563</v>
      </c>
      <c r="K227" s="42">
        <f t="shared" si="53"/>
        <v>791420533.87856305</v>
      </c>
      <c r="L227" s="42">
        <f t="shared" si="53"/>
        <v>71342401.921803102</v>
      </c>
      <c r="M227" s="42">
        <f t="shared" si="53"/>
        <v>80599074.722774878</v>
      </c>
      <c r="N227" s="42">
        <f t="shared" si="53"/>
        <v>255617107.49003842</v>
      </c>
      <c r="Q227" s="42">
        <f t="shared" si="54"/>
        <v>16606382.858637862</v>
      </c>
      <c r="R227" s="42">
        <f t="shared" si="54"/>
        <v>85746017.342200249</v>
      </c>
      <c r="S227" s="42">
        <f t="shared" si="54"/>
        <v>52480033.14630802</v>
      </c>
      <c r="T227" s="42">
        <f t="shared" si="54"/>
        <v>74187439.898816615</v>
      </c>
      <c r="U227" s="42">
        <f t="shared" si="54"/>
        <v>194434682.07347873</v>
      </c>
      <c r="V227" s="42">
        <f t="shared" si="54"/>
        <v>2082993652.2948992</v>
      </c>
      <c r="W227" s="42">
        <f t="shared" si="54"/>
        <v>744591863.03952157</v>
      </c>
      <c r="X227" s="42">
        <f t="shared" si="54"/>
        <v>63712203.688511677</v>
      </c>
      <c r="Y227" s="42">
        <f t="shared" si="54"/>
        <v>77831300.893280014</v>
      </c>
      <c r="Z227" s="42">
        <f t="shared" si="54"/>
        <v>118538509.82596797</v>
      </c>
      <c r="AC227" s="42">
        <f t="shared" si="55"/>
        <v>36756806.99404826</v>
      </c>
      <c r="AD227" s="42">
        <f t="shared" si="55"/>
        <v>129567982.53029814</v>
      </c>
      <c r="AE227" s="42">
        <f t="shared" si="55"/>
        <v>102782447.32198171</v>
      </c>
      <c r="AF227" s="42">
        <f t="shared" si="55"/>
        <v>295016212.41021973</v>
      </c>
      <c r="AG227" s="42">
        <f t="shared" si="55"/>
        <v>323378264.18706566</v>
      </c>
      <c r="AH227" s="42">
        <f t="shared" si="55"/>
        <v>7427261028.8952112</v>
      </c>
      <c r="AI227" s="42">
        <f t="shared" si="55"/>
        <v>800114060.81507587</v>
      </c>
      <c r="AJ227" s="42">
        <f t="shared" si="55"/>
        <v>78972600.155094683</v>
      </c>
      <c r="AK227" s="42">
        <f t="shared" si="55"/>
        <v>84262591.619665861</v>
      </c>
      <c r="AL227" s="42">
        <f t="shared" si="55"/>
        <v>422621082.91257715</v>
      </c>
    </row>
    <row r="228" spans="4:38">
      <c r="D228" s="42">
        <f t="shared" si="56"/>
        <v>3.5</v>
      </c>
      <c r="E228" s="42">
        <f t="shared" si="53"/>
        <v>23169226.71327066</v>
      </c>
      <c r="F228" s="42">
        <f t="shared" si="53"/>
        <v>105780395.33579513</v>
      </c>
      <c r="G228" s="42">
        <f t="shared" si="53"/>
        <v>73372941.552515462</v>
      </c>
      <c r="H228" s="42">
        <f t="shared" si="53"/>
        <v>160189881.13352269</v>
      </c>
      <c r="I228" s="42">
        <f t="shared" si="53"/>
        <v>246512799.78668198</v>
      </c>
      <c r="J228" s="42">
        <f t="shared" si="53"/>
        <v>5024618954.25735</v>
      </c>
      <c r="K228" s="42">
        <f t="shared" si="53"/>
        <v>778924182.80710423</v>
      </c>
      <c r="L228" s="42">
        <f t="shared" si="53"/>
        <v>68061740.532304466</v>
      </c>
      <c r="M228" s="42">
        <f t="shared" si="53"/>
        <v>78293475.978331789</v>
      </c>
      <c r="N228" s="42">
        <f t="shared" si="53"/>
        <v>257317630.36401248</v>
      </c>
      <c r="Q228" s="42">
        <f t="shared" si="54"/>
        <v>14739474.198023951</v>
      </c>
      <c r="R228" s="42">
        <f t="shared" si="54"/>
        <v>85258583.249395624</v>
      </c>
      <c r="S228" s="42">
        <f t="shared" si="54"/>
        <v>48647011.460322246</v>
      </c>
      <c r="T228" s="42">
        <f t="shared" si="54"/>
        <v>68555493.940717027</v>
      </c>
      <c r="U228" s="42">
        <f t="shared" si="54"/>
        <v>183245843.07787988</v>
      </c>
      <c r="V228" s="42">
        <f t="shared" si="54"/>
        <v>2139894018.3811281</v>
      </c>
      <c r="W228" s="42">
        <f t="shared" si="54"/>
        <v>730069701.24402094</v>
      </c>
      <c r="X228" s="42">
        <f t="shared" si="54"/>
        <v>60596863.71629031</v>
      </c>
      <c r="Y228" s="42">
        <f t="shared" si="54"/>
        <v>75981756.791879043</v>
      </c>
      <c r="Z228" s="42">
        <f t="shared" si="54"/>
        <v>110437200.1199716</v>
      </c>
      <c r="AC228" s="42">
        <f t="shared" si="55"/>
        <v>31598979.228517376</v>
      </c>
      <c r="AD228" s="42">
        <f t="shared" si="55"/>
        <v>128867644.80358703</v>
      </c>
      <c r="AE228" s="42">
        <f t="shared" si="55"/>
        <v>99882139.679738984</v>
      </c>
      <c r="AF228" s="42">
        <f t="shared" si="55"/>
        <v>263516925.9493643</v>
      </c>
      <c r="AG228" s="42">
        <f t="shared" si="55"/>
        <v>295755775.116763</v>
      </c>
      <c r="AH228" s="42">
        <f t="shared" si="55"/>
        <v>7573839926.8189497</v>
      </c>
      <c r="AI228" s="42">
        <f t="shared" si="55"/>
        <v>792760167.15982974</v>
      </c>
      <c r="AJ228" s="42">
        <f t="shared" si="55"/>
        <v>75526617.348318622</v>
      </c>
      <c r="AK228" s="42">
        <f t="shared" si="55"/>
        <v>81610518.461137667</v>
      </c>
      <c r="AL228" s="42">
        <f t="shared" si="55"/>
        <v>430935051.81898743</v>
      </c>
    </row>
    <row r="229" spans="4:38">
      <c r="D229" s="42">
        <f t="shared" si="56"/>
        <v>3.75</v>
      </c>
      <c r="E229" s="42">
        <f t="shared" si="53"/>
        <v>19982472.02396147</v>
      </c>
      <c r="F229" s="42">
        <f t="shared" si="53"/>
        <v>105300672.2889329</v>
      </c>
      <c r="G229" s="42">
        <f t="shared" si="53"/>
        <v>70238980.102462783</v>
      </c>
      <c r="H229" s="42">
        <f t="shared" ref="F229:N244" si="57">H125*2220*$AP125</f>
        <v>142529704.292963</v>
      </c>
      <c r="I229" s="42">
        <f t="shared" si="57"/>
        <v>226379611.1617974</v>
      </c>
      <c r="J229" s="42">
        <f t="shared" si="57"/>
        <v>5112692400.8525791</v>
      </c>
      <c r="K229" s="42">
        <f t="shared" si="57"/>
        <v>766427838.3726486</v>
      </c>
      <c r="L229" s="42">
        <f t="shared" si="57"/>
        <v>64771142.219172575</v>
      </c>
      <c r="M229" s="42">
        <f t="shared" si="57"/>
        <v>75987877.916556537</v>
      </c>
      <c r="N229" s="42">
        <f t="shared" si="57"/>
        <v>258856200.50409204</v>
      </c>
      <c r="Q229" s="42">
        <f t="shared" si="54"/>
        <v>13041400.091465505</v>
      </c>
      <c r="R229" s="42">
        <f t="shared" si="54"/>
        <v>84719841.122552305</v>
      </c>
      <c r="S229" s="42">
        <f t="shared" si="54"/>
        <v>45179039.859533377</v>
      </c>
      <c r="T229" s="42">
        <f t="shared" ref="R229:Z244" si="58">T125*$AP125*2220</f>
        <v>63459924.356086738</v>
      </c>
      <c r="U229" s="42">
        <f t="shared" si="58"/>
        <v>172177696.95902961</v>
      </c>
      <c r="V229" s="42">
        <f t="shared" si="58"/>
        <v>2198922602.0719218</v>
      </c>
      <c r="W229" s="42">
        <f t="shared" si="58"/>
        <v>715547545.71087396</v>
      </c>
      <c r="X229" s="42">
        <f t="shared" si="58"/>
        <v>57481261.344574854</v>
      </c>
      <c r="Y229" s="42">
        <f t="shared" si="58"/>
        <v>74112106.881379396</v>
      </c>
      <c r="Z229" s="42">
        <f t="shared" si="58"/>
        <v>102536418.88218869</v>
      </c>
      <c r="AC229" s="42">
        <f t="shared" si="55"/>
        <v>26923543.956457425</v>
      </c>
      <c r="AD229" s="42">
        <f t="shared" si="55"/>
        <v>128167308.1546669</v>
      </c>
      <c r="AE229" s="42">
        <f t="shared" si="55"/>
        <v>97240899.229196295</v>
      </c>
      <c r="AF229" s="42">
        <f t="shared" ref="AD229:AL244" si="59">AF125*$AP125*2220</f>
        <v>232017642.13793069</v>
      </c>
      <c r="AG229" s="42">
        <f t="shared" si="59"/>
        <v>268133288.90547913</v>
      </c>
      <c r="AH229" s="42">
        <f t="shared" si="59"/>
        <v>7706458982.1407413</v>
      </c>
      <c r="AI229" s="42">
        <f t="shared" si="59"/>
        <v>786106650.12191963</v>
      </c>
      <c r="AJ229" s="42">
        <f t="shared" si="59"/>
        <v>72061023.093770161</v>
      </c>
      <c r="AK229" s="42">
        <f t="shared" si="59"/>
        <v>78958446.017885953</v>
      </c>
      <c r="AL229" s="42">
        <f t="shared" si="59"/>
        <v>438457217.14686394</v>
      </c>
    </row>
    <row r="230" spans="4:38">
      <c r="D230" s="42">
        <f t="shared" si="56"/>
        <v>4</v>
      </c>
      <c r="E230" s="42">
        <f t="shared" si="53"/>
        <v>17115780.469064243</v>
      </c>
      <c r="F230" s="42">
        <f t="shared" si="57"/>
        <v>104792451.11250669</v>
      </c>
      <c r="G230" s="42">
        <f t="shared" si="57"/>
        <v>67434909.483514994</v>
      </c>
      <c r="H230" s="42">
        <f t="shared" si="57"/>
        <v>125535610.64112046</v>
      </c>
      <c r="I230" s="42">
        <f t="shared" si="57"/>
        <v>206553705.49399948</v>
      </c>
      <c r="J230" s="42">
        <f t="shared" si="57"/>
        <v>5191494968.2221289</v>
      </c>
      <c r="K230" s="42">
        <f t="shared" si="57"/>
        <v>754182258.49940395</v>
      </c>
      <c r="L230" s="42">
        <f t="shared" si="57"/>
        <v>61534544.742137581</v>
      </c>
      <c r="M230" s="42">
        <f t="shared" si="57"/>
        <v>73728546.219131917</v>
      </c>
      <c r="N230" s="42">
        <f t="shared" si="57"/>
        <v>260232816.40424562</v>
      </c>
      <c r="Q230" s="42">
        <f t="shared" si="54"/>
        <v>11506567.522723028</v>
      </c>
      <c r="R230" s="42">
        <f t="shared" si="58"/>
        <v>84129790.449032962</v>
      </c>
      <c r="S230" s="42">
        <f t="shared" si="58"/>
        <v>42076118.004244573</v>
      </c>
      <c r="T230" s="42">
        <f t="shared" si="58"/>
        <v>58900730.663163409</v>
      </c>
      <c r="U230" s="42">
        <f t="shared" si="58"/>
        <v>161363297.93217048</v>
      </c>
      <c r="V230" s="42">
        <f t="shared" si="58"/>
        <v>2259343288.0488043</v>
      </c>
      <c r="W230" s="42">
        <f t="shared" si="58"/>
        <v>701316806.35912359</v>
      </c>
      <c r="X230" s="42">
        <f t="shared" si="58"/>
        <v>54427861.214233965</v>
      </c>
      <c r="Y230" s="42">
        <f t="shared" si="58"/>
        <v>72255632.260463774</v>
      </c>
      <c r="Z230" s="42">
        <f t="shared" si="58"/>
        <v>94956481.810920477</v>
      </c>
      <c r="AC230" s="42">
        <f t="shared" si="55"/>
        <v>22724993.415405471</v>
      </c>
      <c r="AD230" s="42">
        <f t="shared" si="59"/>
        <v>127425367.67663307</v>
      </c>
      <c r="AE230" s="42">
        <f t="shared" si="59"/>
        <v>94848025.730531588</v>
      </c>
      <c r="AF230" s="42">
        <f t="shared" si="59"/>
        <v>201150451.6359379</v>
      </c>
      <c r="AG230" s="42">
        <f t="shared" si="59"/>
        <v>241065100.80039099</v>
      </c>
      <c r="AH230" s="42">
        <f t="shared" si="59"/>
        <v>7825118151.8096294</v>
      </c>
      <c r="AI230" s="42">
        <f t="shared" si="59"/>
        <v>780153504.89482868</v>
      </c>
      <c r="AJ230" s="42">
        <f t="shared" si="59"/>
        <v>68641228.270041183</v>
      </c>
      <c r="AK230" s="42">
        <f t="shared" si="59"/>
        <v>76359592.610345617</v>
      </c>
      <c r="AL230" s="42">
        <f t="shared" si="59"/>
        <v>445187576.44635522</v>
      </c>
    </row>
    <row r="231" spans="4:38">
      <c r="D231" s="42">
        <f t="shared" si="56"/>
        <v>4.25</v>
      </c>
      <c r="E231" s="42">
        <f t="shared" si="53"/>
        <v>14563601.797799386</v>
      </c>
      <c r="F231" s="42">
        <f t="shared" si="57"/>
        <v>104227233.24959303</v>
      </c>
      <c r="G231" s="42">
        <f t="shared" si="57"/>
        <v>64960729.565904222</v>
      </c>
      <c r="H231" s="42">
        <f t="shared" si="57"/>
        <v>109488568.21736385</v>
      </c>
      <c r="I231" s="42">
        <f t="shared" si="57"/>
        <v>187422258.88778418</v>
      </c>
      <c r="J231" s="42">
        <f t="shared" si="57"/>
        <v>5261026648.1060543</v>
      </c>
      <c r="K231" s="42">
        <f t="shared" si="57"/>
        <v>742438204.56681347</v>
      </c>
      <c r="L231" s="42">
        <f t="shared" si="57"/>
        <v>58415886.186796129</v>
      </c>
      <c r="M231" s="42">
        <f t="shared" si="57"/>
        <v>71561746.926545888</v>
      </c>
      <c r="N231" s="42">
        <f t="shared" si="57"/>
        <v>261447477.63532001</v>
      </c>
      <c r="Q231" s="42">
        <f t="shared" si="54"/>
        <v>10129383.559525471</v>
      </c>
      <c r="R231" s="42">
        <f t="shared" si="58"/>
        <v>83488431.084557012</v>
      </c>
      <c r="S231" s="42">
        <f t="shared" si="58"/>
        <v>39338245.805540539</v>
      </c>
      <c r="T231" s="42">
        <f t="shared" si="58"/>
        <v>54877912.736211888</v>
      </c>
      <c r="U231" s="42">
        <f t="shared" si="58"/>
        <v>150935701.11639228</v>
      </c>
      <c r="V231" s="42">
        <f t="shared" si="58"/>
        <v>2320419969.4938483</v>
      </c>
      <c r="W231" s="42">
        <f t="shared" si="58"/>
        <v>687668896.37712836</v>
      </c>
      <c r="X231" s="42">
        <f t="shared" si="58"/>
        <v>51499128.258426264</v>
      </c>
      <c r="Y231" s="42">
        <f t="shared" si="58"/>
        <v>70445614.37169756</v>
      </c>
      <c r="Z231" s="42">
        <f t="shared" si="58"/>
        <v>87817705.164569557</v>
      </c>
      <c r="AC231" s="42">
        <f t="shared" si="55"/>
        <v>18997820.036073238</v>
      </c>
      <c r="AD231" s="42">
        <f t="shared" si="59"/>
        <v>126600219.01930074</v>
      </c>
      <c r="AE231" s="42">
        <f t="shared" si="59"/>
        <v>92692819.402317405</v>
      </c>
      <c r="AF231" s="42">
        <f t="shared" si="59"/>
        <v>171547446.57123032</v>
      </c>
      <c r="AG231" s="42">
        <f t="shared" si="59"/>
        <v>215105507.61135525</v>
      </c>
      <c r="AH231" s="42">
        <f t="shared" si="59"/>
        <v>7929817423.3747578</v>
      </c>
      <c r="AI231" s="42">
        <f t="shared" si="59"/>
        <v>774900730.13280666</v>
      </c>
      <c r="AJ231" s="42">
        <f t="shared" si="59"/>
        <v>65332644.115165986</v>
      </c>
      <c r="AK231" s="42">
        <f t="shared" si="59"/>
        <v>73867176.935685173</v>
      </c>
      <c r="AL231" s="42">
        <f t="shared" si="59"/>
        <v>451126129.00898582</v>
      </c>
    </row>
    <row r="232" spans="4:38">
      <c r="D232" s="42">
        <f t="shared" si="56"/>
        <v>4.5</v>
      </c>
      <c r="E232" s="42">
        <f t="shared" si="53"/>
        <v>12320385.793724759</v>
      </c>
      <c r="F232" s="42">
        <f t="shared" si="57"/>
        <v>103576520.27162066</v>
      </c>
      <c r="G232" s="42">
        <f t="shared" si="57"/>
        <v>62816440.314603977</v>
      </c>
      <c r="H232" s="42">
        <f t="shared" si="57"/>
        <v>94669545.288321853</v>
      </c>
      <c r="I232" s="42">
        <f t="shared" si="57"/>
        <v>169372447.78319484</v>
      </c>
      <c r="J232" s="42">
        <f t="shared" si="57"/>
        <v>5321287438.1211796</v>
      </c>
      <c r="K232" s="42">
        <f t="shared" si="57"/>
        <v>731446438.91687584</v>
      </c>
      <c r="L232" s="42">
        <f t="shared" si="57"/>
        <v>55479104.727054916</v>
      </c>
      <c r="M232" s="42">
        <f t="shared" si="57"/>
        <v>69533746.178049847</v>
      </c>
      <c r="N232" s="42">
        <f t="shared" si="57"/>
        <v>262500184.07511684</v>
      </c>
      <c r="Q232" s="42">
        <f t="shared" si="54"/>
        <v>8904255.2907755077</v>
      </c>
      <c r="R232" s="42">
        <f t="shared" si="58"/>
        <v>82795762.988545924</v>
      </c>
      <c r="S232" s="42">
        <f t="shared" si="58"/>
        <v>36965423.240126975</v>
      </c>
      <c r="T232" s="42">
        <f t="shared" si="58"/>
        <v>51391470.542394683</v>
      </c>
      <c r="U232" s="42">
        <f t="shared" si="58"/>
        <v>141027961.87287748</v>
      </c>
      <c r="V232" s="42">
        <f t="shared" si="58"/>
        <v>2381416542.0572424</v>
      </c>
      <c r="W232" s="42">
        <f t="shared" si="58"/>
        <v>674895229.86081457</v>
      </c>
      <c r="X232" s="42">
        <f t="shared" si="58"/>
        <v>48757527.48930259</v>
      </c>
      <c r="Y232" s="42">
        <f t="shared" si="58"/>
        <v>68715334.752762482</v>
      </c>
      <c r="Z232" s="42">
        <f t="shared" si="58"/>
        <v>81240405.349956825</v>
      </c>
      <c r="AC232" s="42">
        <f t="shared" si="55"/>
        <v>15736516.296674024</v>
      </c>
      <c r="AD232" s="42">
        <f t="shared" si="59"/>
        <v>125650257.98906562</v>
      </c>
      <c r="AE232" s="42">
        <f t="shared" si="59"/>
        <v>90764580.588785693</v>
      </c>
      <c r="AF232" s="42">
        <f t="shared" si="59"/>
        <v>143840719.44958797</v>
      </c>
      <c r="AG232" s="42">
        <f t="shared" si="59"/>
        <v>190808806.55757374</v>
      </c>
      <c r="AH232" s="42">
        <f t="shared" si="59"/>
        <v>8020556793.2438555</v>
      </c>
      <c r="AI232" s="42">
        <f t="shared" si="59"/>
        <v>770348325.458794</v>
      </c>
      <c r="AJ232" s="42">
        <f t="shared" si="59"/>
        <v>62200681.964807227</v>
      </c>
      <c r="AK232" s="42">
        <f t="shared" si="59"/>
        <v>71534417.794497848</v>
      </c>
      <c r="AL232" s="42">
        <f t="shared" si="59"/>
        <v>456272874.63036299</v>
      </c>
    </row>
    <row r="233" spans="4:38">
      <c r="D233" s="42">
        <f t="shared" si="56"/>
        <v>4.75</v>
      </c>
      <c r="E233" s="42">
        <f t="shared" si="53"/>
        <v>10380582.248849789</v>
      </c>
      <c r="F233" s="42">
        <f t="shared" si="57"/>
        <v>102811813.78616233</v>
      </c>
      <c r="G233" s="42">
        <f t="shared" si="57"/>
        <v>61002041.720137075</v>
      </c>
      <c r="H233" s="42">
        <f t="shared" si="57"/>
        <v>81359510.178610787</v>
      </c>
      <c r="I233" s="42">
        <f t="shared" si="57"/>
        <v>152791448.70827115</v>
      </c>
      <c r="J233" s="42">
        <f t="shared" si="57"/>
        <v>5372277337.581459</v>
      </c>
      <c r="K233" s="42">
        <f t="shared" si="57"/>
        <v>721457724.15951037</v>
      </c>
      <c r="L233" s="42">
        <f t="shared" si="57"/>
        <v>52788138.560666606</v>
      </c>
      <c r="M233" s="42">
        <f t="shared" si="57"/>
        <v>67690810.140032142</v>
      </c>
      <c r="N233" s="42">
        <f t="shared" si="57"/>
        <v>263390935.68886515</v>
      </c>
      <c r="Q233" s="42">
        <f t="shared" si="54"/>
        <v>7825589.8106960142</v>
      </c>
      <c r="R233" s="42">
        <f t="shared" si="58"/>
        <v>82051786.149594128</v>
      </c>
      <c r="S233" s="42">
        <f t="shared" si="58"/>
        <v>34957650.301890969</v>
      </c>
      <c r="T233" s="42">
        <f t="shared" si="58"/>
        <v>48441404.07312239</v>
      </c>
      <c r="U233" s="42">
        <f t="shared" si="58"/>
        <v>131773135.62741074</v>
      </c>
      <c r="V233" s="42">
        <f t="shared" si="58"/>
        <v>2441596902.1063972</v>
      </c>
      <c r="W233" s="42">
        <f t="shared" si="58"/>
        <v>663287221.15777552</v>
      </c>
      <c r="X233" s="42">
        <f t="shared" si="58"/>
        <v>46265523.940278895</v>
      </c>
      <c r="Y233" s="42">
        <f t="shared" si="58"/>
        <v>67098074.967607386</v>
      </c>
      <c r="Z233" s="42">
        <f t="shared" si="58"/>
        <v>75344898.813052505</v>
      </c>
      <c r="AC233" s="42">
        <f t="shared" si="55"/>
        <v>12935574.687003547</v>
      </c>
      <c r="AD233" s="42">
        <f t="shared" si="59"/>
        <v>124533880.43637846</v>
      </c>
      <c r="AE233" s="42">
        <f t="shared" si="59"/>
        <v>89052609.668670818</v>
      </c>
      <c r="AF233" s="42">
        <f t="shared" si="59"/>
        <v>118662362.87280142</v>
      </c>
      <c r="AG233" s="42">
        <f t="shared" si="59"/>
        <v>168729294.96448672</v>
      </c>
      <c r="AH233" s="42">
        <f t="shared" si="59"/>
        <v>8097336260.382803</v>
      </c>
      <c r="AI233" s="42">
        <f t="shared" si="59"/>
        <v>766496290.76706755</v>
      </c>
      <c r="AJ233" s="42">
        <f t="shared" si="59"/>
        <v>59310753.18105416</v>
      </c>
      <c r="AK233" s="42">
        <f t="shared" si="59"/>
        <v>69414534.015712038</v>
      </c>
      <c r="AL233" s="42">
        <f t="shared" si="59"/>
        <v>460627813.2516495</v>
      </c>
    </row>
    <row r="234" spans="4:38">
      <c r="D234" s="42">
        <f t="shared" si="56"/>
        <v>5</v>
      </c>
      <c r="E234" s="42">
        <f t="shared" si="53"/>
        <v>8738640.9572495371</v>
      </c>
      <c r="F234" s="42">
        <f t="shared" si="57"/>
        <v>101904615.41096929</v>
      </c>
      <c r="G234" s="42">
        <f t="shared" si="57"/>
        <v>59517533.779931985</v>
      </c>
      <c r="H234" s="42">
        <f t="shared" si="57"/>
        <v>69839431.227489918</v>
      </c>
      <c r="I234" s="42">
        <f t="shared" si="57"/>
        <v>138066438.21395579</v>
      </c>
      <c r="J234" s="42">
        <f t="shared" si="57"/>
        <v>5413996346.289773</v>
      </c>
      <c r="K234" s="42">
        <f t="shared" si="57"/>
        <v>712722822.97916937</v>
      </c>
      <c r="L234" s="42">
        <f t="shared" si="57"/>
        <v>50406925.891803667</v>
      </c>
      <c r="M234" s="42">
        <f t="shared" si="57"/>
        <v>66079204.98632779</v>
      </c>
      <c r="N234" s="42">
        <f t="shared" si="57"/>
        <v>264119732.46667883</v>
      </c>
      <c r="Q234" s="42">
        <f t="shared" si="54"/>
        <v>6887794.2148421332</v>
      </c>
      <c r="R234" s="42">
        <f t="shared" si="58"/>
        <v>81256500.564498067</v>
      </c>
      <c r="S234" s="42">
        <f t="shared" si="58"/>
        <v>33314926.989224054</v>
      </c>
      <c r="T234" s="42">
        <f t="shared" si="58"/>
        <v>46027713.326142706</v>
      </c>
      <c r="U234" s="42">
        <f t="shared" si="58"/>
        <v>123304277.8229595</v>
      </c>
      <c r="V234" s="42">
        <f t="shared" si="58"/>
        <v>2500224946.217165</v>
      </c>
      <c r="W234" s="42">
        <f t="shared" si="58"/>
        <v>653136284.68534851</v>
      </c>
      <c r="X234" s="42">
        <f t="shared" si="58"/>
        <v>44085582.650477856</v>
      </c>
      <c r="Y234" s="42">
        <f t="shared" si="58"/>
        <v>65627116.587426558</v>
      </c>
      <c r="Z234" s="42">
        <f t="shared" si="58"/>
        <v>70251502.010112077</v>
      </c>
      <c r="AC234" s="42">
        <f t="shared" si="55"/>
        <v>10589487.699656926</v>
      </c>
      <c r="AD234" s="42">
        <f t="shared" si="59"/>
        <v>123209482.22408724</v>
      </c>
      <c r="AE234" s="42">
        <f t="shared" si="59"/>
        <v>87546207.03019762</v>
      </c>
      <c r="AF234" s="42">
        <f t="shared" si="59"/>
        <v>96644469.466706812</v>
      </c>
      <c r="AG234" s="42">
        <f t="shared" si="59"/>
        <v>149421270.18485183</v>
      </c>
      <c r="AH234" s="42">
        <f t="shared" si="59"/>
        <v>8160155824.494503</v>
      </c>
      <c r="AI234" s="42">
        <f t="shared" si="59"/>
        <v>763344626.02795172</v>
      </c>
      <c r="AJ234" s="42">
        <f t="shared" si="59"/>
        <v>56728269.133129321</v>
      </c>
      <c r="AK234" s="42">
        <f t="shared" si="59"/>
        <v>67560744.436008111</v>
      </c>
      <c r="AL234" s="42">
        <f t="shared" si="59"/>
        <v>464190944.85594124</v>
      </c>
    </row>
    <row r="235" spans="4:38">
      <c r="D235" s="42">
        <f t="shared" si="56"/>
        <v>5.25</v>
      </c>
      <c r="E235" s="42">
        <f t="shared" si="53"/>
        <v>7389011.7135002902</v>
      </c>
      <c r="F235" s="42">
        <f t="shared" si="57"/>
        <v>100826426.7666605</v>
      </c>
      <c r="G235" s="42">
        <f t="shared" si="57"/>
        <v>58362916.493288696</v>
      </c>
      <c r="H235" s="42">
        <f t="shared" si="57"/>
        <v>60390276.777877301</v>
      </c>
      <c r="I235" s="42">
        <f t="shared" si="57"/>
        <v>125584592.85711469</v>
      </c>
      <c r="J235" s="42">
        <f t="shared" si="57"/>
        <v>5446444464.1896</v>
      </c>
      <c r="K235" s="42">
        <f t="shared" si="57"/>
        <v>705492498.08104885</v>
      </c>
      <c r="L235" s="42">
        <f t="shared" si="57"/>
        <v>48399404.926363334</v>
      </c>
      <c r="M235" s="42">
        <f t="shared" si="57"/>
        <v>64745196.8928148</v>
      </c>
      <c r="N235" s="42">
        <f t="shared" si="57"/>
        <v>264686574.40574509</v>
      </c>
      <c r="Q235" s="42">
        <f t="shared" si="54"/>
        <v>6085275.5991015462</v>
      </c>
      <c r="R235" s="42">
        <f t="shared" si="58"/>
        <v>80409906.232358262</v>
      </c>
      <c r="S235" s="42">
        <f t="shared" si="58"/>
        <v>32037253.301701322</v>
      </c>
      <c r="T235" s="42">
        <f t="shared" si="58"/>
        <v>44150398.300862968</v>
      </c>
      <c r="U235" s="42">
        <f t="shared" si="58"/>
        <v>115754443.90704739</v>
      </c>
      <c r="V235" s="42">
        <f t="shared" si="58"/>
        <v>2556564571.0260181</v>
      </c>
      <c r="W235" s="42">
        <f t="shared" si="58"/>
        <v>644733834.88019919</v>
      </c>
      <c r="X235" s="42">
        <f t="shared" si="58"/>
        <v>42280168.66055011</v>
      </c>
      <c r="Y235" s="42">
        <f t="shared" si="58"/>
        <v>64335741.185412236</v>
      </c>
      <c r="Z235" s="42">
        <f t="shared" si="58"/>
        <v>66080531.400084399</v>
      </c>
      <c r="AC235" s="42">
        <f t="shared" si="55"/>
        <v>8692747.8278990034</v>
      </c>
      <c r="AD235" s="42">
        <f t="shared" si="59"/>
        <v>121635459.21852797</v>
      </c>
      <c r="AE235" s="42">
        <f t="shared" si="59"/>
        <v>86234673.064206049</v>
      </c>
      <c r="AF235" s="42">
        <f t="shared" si="59"/>
        <v>78419131.863068521</v>
      </c>
      <c r="AG235" s="42">
        <f t="shared" si="59"/>
        <v>133439029.57838821</v>
      </c>
      <c r="AH235" s="42">
        <f t="shared" si="59"/>
        <v>8209015485.493783</v>
      </c>
      <c r="AI235" s="42">
        <f t="shared" si="59"/>
        <v>760893331.23311436</v>
      </c>
      <c r="AJ235" s="42">
        <f t="shared" si="59"/>
        <v>54518641.192176573</v>
      </c>
      <c r="AK235" s="42">
        <f t="shared" si="59"/>
        <v>66026267.894186094</v>
      </c>
      <c r="AL235" s="42">
        <f t="shared" si="59"/>
        <v>466962269.43839604</v>
      </c>
    </row>
    <row r="236" spans="4:38">
      <c r="D236" s="42">
        <f t="shared" si="56"/>
        <v>5.5</v>
      </c>
      <c r="E236" s="42">
        <f t="shared" si="53"/>
        <v>6326144.3122990746</v>
      </c>
      <c r="F236" s="42">
        <f t="shared" si="57"/>
        <v>99548749.47466065</v>
      </c>
      <c r="G236" s="42">
        <f t="shared" si="57"/>
        <v>57538189.860015921</v>
      </c>
      <c r="H236" s="42">
        <f t="shared" si="57"/>
        <v>53293015.173594892</v>
      </c>
      <c r="I236" s="42">
        <f t="shared" si="57"/>
        <v>115733089.19613233</v>
      </c>
      <c r="J236" s="42">
        <f t="shared" si="57"/>
        <v>5469621691.2647943</v>
      </c>
      <c r="K236" s="42">
        <f t="shared" si="57"/>
        <v>700017512.17610478</v>
      </c>
      <c r="L236" s="42">
        <f t="shared" si="57"/>
        <v>46829513.870705232</v>
      </c>
      <c r="M236" s="42">
        <f t="shared" si="57"/>
        <v>63735052.03593073</v>
      </c>
      <c r="N236" s="42">
        <f t="shared" si="57"/>
        <v>265091461.50527033</v>
      </c>
      <c r="Q236" s="42">
        <f t="shared" si="54"/>
        <v>5412441.0594447525</v>
      </c>
      <c r="R236" s="42">
        <f t="shared" si="58"/>
        <v>79512003.15292263</v>
      </c>
      <c r="S236" s="42">
        <f t="shared" si="58"/>
        <v>31124629.239210196</v>
      </c>
      <c r="T236" s="42">
        <f t="shared" si="58"/>
        <v>42809458.99712643</v>
      </c>
      <c r="U236" s="42">
        <f t="shared" si="58"/>
        <v>109256689.328403</v>
      </c>
      <c r="V236" s="42">
        <f t="shared" si="58"/>
        <v>2609879673.1870918</v>
      </c>
      <c r="W236" s="42">
        <f t="shared" si="58"/>
        <v>638371286.18433785</v>
      </c>
      <c r="X236" s="42">
        <f t="shared" si="58"/>
        <v>40911747.011554122</v>
      </c>
      <c r="Y236" s="42">
        <f t="shared" si="58"/>
        <v>63257230.335306883</v>
      </c>
      <c r="Z236" s="42">
        <f t="shared" si="58"/>
        <v>62952303.442621931</v>
      </c>
      <c r="AC236" s="42">
        <f t="shared" si="55"/>
        <v>7239847.5651533809</v>
      </c>
      <c r="AD236" s="42">
        <f t="shared" si="59"/>
        <v>119770207.28701745</v>
      </c>
      <c r="AE236" s="42">
        <f t="shared" si="59"/>
        <v>85107308.162258103</v>
      </c>
      <c r="AF236" s="42">
        <f t="shared" si="59"/>
        <v>64618442.695087589</v>
      </c>
      <c r="AG236" s="42">
        <f t="shared" si="59"/>
        <v>121336870.50657354</v>
      </c>
      <c r="AH236" s="42">
        <f t="shared" si="59"/>
        <v>8243915243.3562489</v>
      </c>
      <c r="AI236" s="42">
        <f t="shared" si="59"/>
        <v>759142406.38021243</v>
      </c>
      <c r="AJ236" s="42">
        <f t="shared" si="59"/>
        <v>52747280.729856499</v>
      </c>
      <c r="AK236" s="42">
        <f t="shared" si="59"/>
        <v>64864323.229624175</v>
      </c>
      <c r="AL236" s="42">
        <f t="shared" si="59"/>
        <v>468941786.99762368</v>
      </c>
    </row>
    <row r="237" spans="4:38">
      <c r="D237" s="42">
        <f t="shared" si="56"/>
        <v>5.75</v>
      </c>
      <c r="E237" s="42">
        <f t="shared" si="53"/>
        <v>5544488.5483718198</v>
      </c>
      <c r="F237" s="42">
        <f t="shared" si="57"/>
        <v>98043085.156622067</v>
      </c>
      <c r="G237" s="42">
        <f t="shared" si="57"/>
        <v>57043353.880061142</v>
      </c>
      <c r="H237" s="42">
        <f t="shared" si="57"/>
        <v>48828614.758685954</v>
      </c>
      <c r="I237" s="42">
        <f t="shared" si="57"/>
        <v>108899103.78978103</v>
      </c>
      <c r="J237" s="42">
        <f t="shared" si="57"/>
        <v>5483528027.5107212</v>
      </c>
      <c r="K237" s="42">
        <f t="shared" si="57"/>
        <v>696548627.97690785</v>
      </c>
      <c r="L237" s="42">
        <f t="shared" si="57"/>
        <v>45761190.931313314</v>
      </c>
      <c r="M237" s="42">
        <f t="shared" si="57"/>
        <v>63095036.592267022</v>
      </c>
      <c r="N237" s="42">
        <f t="shared" si="57"/>
        <v>265334393.76502353</v>
      </c>
      <c r="Q237" s="42">
        <f t="shared" si="54"/>
        <v>4863697.6918628225</v>
      </c>
      <c r="R237" s="42">
        <f t="shared" si="58"/>
        <v>78562791.326120421</v>
      </c>
      <c r="S237" s="42">
        <f t="shared" si="58"/>
        <v>30577054.801720422</v>
      </c>
      <c r="T237" s="42">
        <f t="shared" si="58"/>
        <v>42004895.414891377</v>
      </c>
      <c r="U237" s="42">
        <f t="shared" si="58"/>
        <v>103944069.53607376</v>
      </c>
      <c r="V237" s="42">
        <f t="shared" si="58"/>
        <v>2659434149.3595939</v>
      </c>
      <c r="W237" s="42">
        <f t="shared" si="58"/>
        <v>634340053.04126596</v>
      </c>
      <c r="X237" s="42">
        <f t="shared" si="58"/>
        <v>40042782.744657971</v>
      </c>
      <c r="Y237" s="42">
        <f t="shared" si="58"/>
        <v>62424865.611005016</v>
      </c>
      <c r="Z237" s="42">
        <f t="shared" si="58"/>
        <v>60987134.597560935</v>
      </c>
      <c r="AC237" s="42">
        <f t="shared" si="55"/>
        <v>6225279.4048808012</v>
      </c>
      <c r="AD237" s="42">
        <f t="shared" si="59"/>
        <v>117572122.2971483</v>
      </c>
      <c r="AE237" s="42">
        <f t="shared" si="59"/>
        <v>84153412.716115564</v>
      </c>
      <c r="AF237" s="42">
        <f t="shared" si="59"/>
        <v>55874494.596306324</v>
      </c>
      <c r="AG237" s="42">
        <f t="shared" si="59"/>
        <v>113669090.33132628</v>
      </c>
      <c r="AH237" s="42">
        <f t="shared" si="59"/>
        <v>8264855098.0749531</v>
      </c>
      <c r="AI237" s="42">
        <f t="shared" si="59"/>
        <v>758091851.46858501</v>
      </c>
      <c r="AJ237" s="42">
        <f t="shared" si="59"/>
        <v>51479599.117968805</v>
      </c>
      <c r="AK237" s="42">
        <f t="shared" si="59"/>
        <v>64128129.281859368</v>
      </c>
      <c r="AL237" s="42">
        <f t="shared" si="59"/>
        <v>470129497.53322989</v>
      </c>
    </row>
    <row r="238" spans="4:38">
      <c r="D238" s="42">
        <f t="shared" si="56"/>
        <v>6</v>
      </c>
      <c r="E238" s="42">
        <f t="shared" si="53"/>
        <v>5038494.216451264</v>
      </c>
      <c r="F238" s="42">
        <f t="shared" si="57"/>
        <v>96280935.43426092</v>
      </c>
      <c r="G238" s="42">
        <f t="shared" si="57"/>
        <v>56878408.553409941</v>
      </c>
      <c r="H238" s="42">
        <f t="shared" si="57"/>
        <v>47278043.877247185</v>
      </c>
      <c r="I238" s="42">
        <f t="shared" si="57"/>
        <v>105469813.19693299</v>
      </c>
      <c r="J238" s="42">
        <f t="shared" si="57"/>
        <v>5488163472.9260693</v>
      </c>
      <c r="K238" s="42">
        <f t="shared" si="57"/>
        <v>695336608.19647384</v>
      </c>
      <c r="L238" s="42">
        <f t="shared" si="57"/>
        <v>45258374.314704709</v>
      </c>
      <c r="M238" s="42">
        <f t="shared" si="57"/>
        <v>62871416.738457367</v>
      </c>
      <c r="N238" s="42">
        <f t="shared" si="57"/>
        <v>265415371.18494365</v>
      </c>
      <c r="Q238" s="42">
        <f t="shared" si="54"/>
        <v>4433452.592351919</v>
      </c>
      <c r="R238" s="42">
        <f t="shared" si="58"/>
        <v>77562270.751931727</v>
      </c>
      <c r="S238" s="42">
        <f t="shared" si="58"/>
        <v>30394529.989224233</v>
      </c>
      <c r="T238" s="42">
        <f t="shared" si="58"/>
        <v>41736707.554146804</v>
      </c>
      <c r="U238" s="42">
        <f t="shared" si="58"/>
        <v>99949639.979190677</v>
      </c>
      <c r="V238" s="42">
        <f t="shared" si="58"/>
        <v>2704491896.2042346</v>
      </c>
      <c r="W238" s="42">
        <f t="shared" si="58"/>
        <v>632931549.89489901</v>
      </c>
      <c r="X238" s="42">
        <f t="shared" si="58"/>
        <v>39735740.901058786</v>
      </c>
      <c r="Y238" s="42">
        <f t="shared" si="58"/>
        <v>61871928.586442292</v>
      </c>
      <c r="Z238" s="42">
        <f t="shared" si="58"/>
        <v>60305341.324785136</v>
      </c>
      <c r="AC238" s="42">
        <f t="shared" si="55"/>
        <v>5643535.8405506257</v>
      </c>
      <c r="AD238" s="42">
        <f t="shared" si="59"/>
        <v>114999600.11659011</v>
      </c>
      <c r="AE238" s="42">
        <f t="shared" si="59"/>
        <v>83362287.117595956</v>
      </c>
      <c r="AF238" s="42">
        <f t="shared" si="59"/>
        <v>52819380.20034755</v>
      </c>
      <c r="AG238" s="42">
        <f t="shared" si="59"/>
        <v>110989986.41467531</v>
      </c>
      <c r="AH238" s="42">
        <f t="shared" si="59"/>
        <v>8271835049.6479187</v>
      </c>
      <c r="AI238" s="42">
        <f t="shared" si="59"/>
        <v>757741666.49804699</v>
      </c>
      <c r="AJ238" s="42">
        <f t="shared" si="59"/>
        <v>50781007.72835049</v>
      </c>
      <c r="AK238" s="42">
        <f t="shared" si="59"/>
        <v>63870904.890472457</v>
      </c>
      <c r="AL238" s="42">
        <f t="shared" si="59"/>
        <v>470525401.04510188</v>
      </c>
    </row>
    <row r="239" spans="4:38">
      <c r="D239" s="42">
        <f t="shared" si="56"/>
        <v>6.25</v>
      </c>
      <c r="E239" s="42">
        <f t="shared" si="53"/>
        <v>4680043.4597478285</v>
      </c>
      <c r="F239" s="42">
        <f t="shared" si="57"/>
        <v>94302701.751523852</v>
      </c>
      <c r="G239" s="42">
        <f t="shared" si="57"/>
        <v>56905739.510318927</v>
      </c>
      <c r="H239" s="42">
        <f t="shared" si="57"/>
        <v>47393023.665369637</v>
      </c>
      <c r="I239" s="42">
        <f t="shared" si="57"/>
        <v>103921862.74921194</v>
      </c>
      <c r="J239" s="42">
        <f t="shared" si="57"/>
        <v>5487679317.9122334</v>
      </c>
      <c r="K239" s="42">
        <f t="shared" si="57"/>
        <v>695659555.85954511</v>
      </c>
      <c r="L239" s="42">
        <f t="shared" si="57"/>
        <v>45065834.55498711</v>
      </c>
      <c r="M239" s="42">
        <f t="shared" si="57"/>
        <v>62873023.674136974</v>
      </c>
      <c r="N239" s="42">
        <f t="shared" si="57"/>
        <v>265136037.57667077</v>
      </c>
      <c r="Q239" s="42">
        <f t="shared" si="54"/>
        <v>4072244.208880133</v>
      </c>
      <c r="R239" s="42">
        <f t="shared" si="58"/>
        <v>76449769.64577961</v>
      </c>
      <c r="S239" s="42">
        <f t="shared" si="58"/>
        <v>30471482.753379282</v>
      </c>
      <c r="T239" s="42">
        <f t="shared" si="58"/>
        <v>41770600.457659312</v>
      </c>
      <c r="U239" s="42">
        <f t="shared" si="58"/>
        <v>96761500.563376635</v>
      </c>
      <c r="V239" s="42">
        <f t="shared" si="58"/>
        <v>2746893172.0675488</v>
      </c>
      <c r="W239" s="42">
        <f t="shared" si="58"/>
        <v>633264210.98318553</v>
      </c>
      <c r="X239" s="42">
        <f t="shared" si="58"/>
        <v>39730646.291745424</v>
      </c>
      <c r="Y239" s="42">
        <f t="shared" si="58"/>
        <v>61482365.810879201</v>
      </c>
      <c r="Z239" s="42">
        <f t="shared" si="58"/>
        <v>60646580.792281523</v>
      </c>
      <c r="AC239" s="42">
        <f t="shared" si="55"/>
        <v>5287842.7106155222</v>
      </c>
      <c r="AD239" s="42">
        <f t="shared" si="59"/>
        <v>112155633.85726826</v>
      </c>
      <c r="AE239" s="42">
        <f t="shared" si="59"/>
        <v>82671270.757168218</v>
      </c>
      <c r="AF239" s="42">
        <f t="shared" si="59"/>
        <v>53015446.873079821</v>
      </c>
      <c r="AG239" s="42">
        <f t="shared" si="59"/>
        <v>110992961.85081521</v>
      </c>
      <c r="AH239" s="42">
        <f t="shared" si="59"/>
        <v>8268369227.257967</v>
      </c>
      <c r="AI239" s="42">
        <f t="shared" si="59"/>
        <v>758054900.73590457</v>
      </c>
      <c r="AJ239" s="42">
        <f t="shared" si="59"/>
        <v>50401022.81822864</v>
      </c>
      <c r="AK239" s="42">
        <f t="shared" si="59"/>
        <v>63886685.30297935</v>
      </c>
      <c r="AL239" s="42">
        <f t="shared" si="59"/>
        <v>469625494.36106086</v>
      </c>
    </row>
    <row r="240" spans="4:38">
      <c r="D240" s="42">
        <f t="shared" si="56"/>
        <v>6.5</v>
      </c>
      <c r="E240" s="42">
        <f t="shared" si="53"/>
        <v>4344718.5583156161</v>
      </c>
      <c r="F240" s="42">
        <f t="shared" si="57"/>
        <v>92170601.320671991</v>
      </c>
      <c r="G240" s="42">
        <f t="shared" si="57"/>
        <v>56987732.381047301</v>
      </c>
      <c r="H240" s="42">
        <f t="shared" si="57"/>
        <v>47737963.029738255</v>
      </c>
      <c r="I240" s="42">
        <f t="shared" si="57"/>
        <v>102473780.07231246</v>
      </c>
      <c r="J240" s="42">
        <f t="shared" si="57"/>
        <v>5486226852.8708591</v>
      </c>
      <c r="K240" s="42">
        <f t="shared" si="57"/>
        <v>696628398.84878075</v>
      </c>
      <c r="L240" s="42">
        <f t="shared" si="57"/>
        <v>44885716.715251639</v>
      </c>
      <c r="M240" s="42">
        <f t="shared" si="57"/>
        <v>62877844.481177285</v>
      </c>
      <c r="N240" s="42">
        <f t="shared" si="57"/>
        <v>264316940.67723134</v>
      </c>
      <c r="Q240" s="42">
        <f t="shared" si="54"/>
        <v>3734339.5920840004</v>
      </c>
      <c r="R240" s="42">
        <f t="shared" si="58"/>
        <v>75170157.02533479</v>
      </c>
      <c r="S240" s="42">
        <f t="shared" si="58"/>
        <v>30702341.045845307</v>
      </c>
      <c r="T240" s="42">
        <f t="shared" si="58"/>
        <v>41872279.168198198</v>
      </c>
      <c r="U240" s="42">
        <f t="shared" si="58"/>
        <v>93779047.561486945</v>
      </c>
      <c r="V240" s="42">
        <f t="shared" si="58"/>
        <v>2788968970.8553181</v>
      </c>
      <c r="W240" s="42">
        <f t="shared" si="58"/>
        <v>634262194.24806368</v>
      </c>
      <c r="X240" s="42">
        <f t="shared" si="58"/>
        <v>39725880.366904333</v>
      </c>
      <c r="Y240" s="42">
        <f t="shared" si="58"/>
        <v>61117936.117610998</v>
      </c>
      <c r="Z240" s="42">
        <f t="shared" si="58"/>
        <v>61660074.067906924</v>
      </c>
      <c r="AC240" s="42">
        <f t="shared" si="55"/>
        <v>4955097.5245472481</v>
      </c>
      <c r="AD240" s="42">
        <f t="shared" si="59"/>
        <v>109171045.61600916</v>
      </c>
      <c r="AE240" s="42">
        <f t="shared" si="59"/>
        <v>82024836.097413898</v>
      </c>
      <c r="AF240" s="42">
        <f t="shared" si="59"/>
        <v>53603646.89127817</v>
      </c>
      <c r="AG240" s="42">
        <f t="shared" si="59"/>
        <v>111001888.15923795</v>
      </c>
      <c r="AH240" s="42">
        <f t="shared" si="59"/>
        <v>8257971760.0883675</v>
      </c>
      <c r="AI240" s="42">
        <f t="shared" si="59"/>
        <v>758994603.44949794</v>
      </c>
      <c r="AJ240" s="42">
        <f t="shared" si="59"/>
        <v>50045553.063598789</v>
      </c>
      <c r="AK240" s="42">
        <f t="shared" si="59"/>
        <v>63934026.540501781</v>
      </c>
      <c r="AL240" s="42">
        <f t="shared" si="59"/>
        <v>466973807.28655726</v>
      </c>
    </row>
    <row r="241" spans="4:38">
      <c r="D241" s="42">
        <f t="shared" si="56"/>
        <v>6.75</v>
      </c>
      <c r="E241" s="42">
        <f t="shared" si="53"/>
        <v>4032519.5121546159</v>
      </c>
      <c r="F241" s="42">
        <f t="shared" si="57"/>
        <v>89888859.415909335</v>
      </c>
      <c r="G241" s="42">
        <f t="shared" si="57"/>
        <v>57124387.165594891</v>
      </c>
      <c r="H241" s="42">
        <f t="shared" si="57"/>
        <v>48312861.970352791</v>
      </c>
      <c r="I241" s="42">
        <f t="shared" si="57"/>
        <v>101125565.16623384</v>
      </c>
      <c r="J241" s="42">
        <f t="shared" si="57"/>
        <v>5483806077.8019466</v>
      </c>
      <c r="K241" s="42">
        <f t="shared" si="57"/>
        <v>698243137.16417742</v>
      </c>
      <c r="L241" s="42">
        <f t="shared" si="57"/>
        <v>44718020.795498051</v>
      </c>
      <c r="M241" s="42">
        <f t="shared" si="57"/>
        <v>62885879.159578308</v>
      </c>
      <c r="N241" s="42">
        <f t="shared" si="57"/>
        <v>262986436.37467781</v>
      </c>
      <c r="Q241" s="42">
        <f t="shared" si="54"/>
        <v>3419738.7419634499</v>
      </c>
      <c r="R241" s="42">
        <f t="shared" si="58"/>
        <v>73731744.093962938</v>
      </c>
      <c r="S241" s="42">
        <f t="shared" si="58"/>
        <v>31087104.866622306</v>
      </c>
      <c r="T241" s="42">
        <f t="shared" si="58"/>
        <v>42041743.685763255</v>
      </c>
      <c r="U241" s="42">
        <f t="shared" si="58"/>
        <v>91002280.973521009</v>
      </c>
      <c r="V241" s="42">
        <f t="shared" si="58"/>
        <v>2830719292.5675292</v>
      </c>
      <c r="W241" s="42">
        <f t="shared" si="58"/>
        <v>635925499.68953001</v>
      </c>
      <c r="X241" s="42">
        <f t="shared" si="58"/>
        <v>39721443.126535133</v>
      </c>
      <c r="Y241" s="42">
        <f t="shared" si="58"/>
        <v>60778639.506637186</v>
      </c>
      <c r="Z241" s="42">
        <f t="shared" si="58"/>
        <v>63330483.461362779</v>
      </c>
      <c r="AC241" s="42">
        <f t="shared" si="55"/>
        <v>4645300.2823457671</v>
      </c>
      <c r="AD241" s="42">
        <f t="shared" si="59"/>
        <v>106045974.73785572</v>
      </c>
      <c r="AE241" s="42">
        <f t="shared" si="59"/>
        <v>81422983.138332516</v>
      </c>
      <c r="AF241" s="42">
        <f t="shared" si="59"/>
        <v>54583980.254942462</v>
      </c>
      <c r="AG241" s="42">
        <f t="shared" si="59"/>
        <v>111016765.3399433</v>
      </c>
      <c r="AH241" s="42">
        <f t="shared" si="59"/>
        <v>8240642648.13908</v>
      </c>
      <c r="AI241" s="42">
        <f t="shared" si="59"/>
        <v>760560774.63882327</v>
      </c>
      <c r="AJ241" s="42">
        <f t="shared" si="59"/>
        <v>49714598.464460827</v>
      </c>
      <c r="AK241" s="42">
        <f t="shared" si="59"/>
        <v>64012928.603039563</v>
      </c>
      <c r="AL241" s="42">
        <f t="shared" si="59"/>
        <v>462642389.28799224</v>
      </c>
    </row>
    <row r="242" spans="4:38">
      <c r="D242" s="42">
        <f t="shared" si="56"/>
        <v>7</v>
      </c>
      <c r="E242" s="42">
        <f t="shared" si="53"/>
        <v>3743446.3212647834</v>
      </c>
      <c r="F242" s="42">
        <f t="shared" si="57"/>
        <v>87461701.311440572</v>
      </c>
      <c r="G242" s="42">
        <f t="shared" si="57"/>
        <v>57315703.863961548</v>
      </c>
      <c r="H242" s="42">
        <f t="shared" si="57"/>
        <v>49117720.487213239</v>
      </c>
      <c r="I242" s="42">
        <f t="shared" si="57"/>
        <v>99877218.030975953</v>
      </c>
      <c r="J242" s="42">
        <f t="shared" si="57"/>
        <v>5480416992.705451</v>
      </c>
      <c r="K242" s="42">
        <f t="shared" si="57"/>
        <v>700503770.80573118</v>
      </c>
      <c r="L242" s="42">
        <f t="shared" si="57"/>
        <v>44562746.795726076</v>
      </c>
      <c r="M242" s="42">
        <f t="shared" si="57"/>
        <v>62897127.709339552</v>
      </c>
      <c r="N242" s="42">
        <f t="shared" si="57"/>
        <v>261172880.55706137</v>
      </c>
      <c r="Q242" s="42">
        <f t="shared" si="54"/>
        <v>3128441.6585185141</v>
      </c>
      <c r="R242" s="42">
        <f t="shared" si="58"/>
        <v>72142842.055029988</v>
      </c>
      <c r="S242" s="42">
        <f t="shared" si="58"/>
        <v>31625774.215710193</v>
      </c>
      <c r="T242" s="42">
        <f t="shared" si="58"/>
        <v>42278994.010354362</v>
      </c>
      <c r="U242" s="42">
        <f t="shared" si="58"/>
        <v>88431200.799478263</v>
      </c>
      <c r="V242" s="42">
        <f t="shared" si="58"/>
        <v>2872144137.2041898</v>
      </c>
      <c r="W242" s="42">
        <f t="shared" si="58"/>
        <v>638254127.30758297</v>
      </c>
      <c r="X242" s="42">
        <f t="shared" si="58"/>
        <v>39717334.57063771</v>
      </c>
      <c r="Y242" s="42">
        <f t="shared" si="58"/>
        <v>60464475.977957763</v>
      </c>
      <c r="Z242" s="42">
        <f t="shared" si="58"/>
        <v>65642471.282350667</v>
      </c>
      <c r="AC242" s="42">
        <f t="shared" si="55"/>
        <v>4358450.9840110531</v>
      </c>
      <c r="AD242" s="42">
        <f t="shared" si="59"/>
        <v>102780560.56785111</v>
      </c>
      <c r="AE242" s="42">
        <f t="shared" si="59"/>
        <v>80865711.879923701</v>
      </c>
      <c r="AF242" s="42">
        <f t="shared" si="59"/>
        <v>55956446.964072287</v>
      </c>
      <c r="AG242" s="42">
        <f t="shared" si="59"/>
        <v>111037593.39293081</v>
      </c>
      <c r="AH242" s="42">
        <f t="shared" si="59"/>
        <v>8216381891.4100657</v>
      </c>
      <c r="AI242" s="42">
        <f t="shared" si="59"/>
        <v>762753414.3038795</v>
      </c>
      <c r="AJ242" s="42">
        <f t="shared" si="59"/>
        <v>49408159.020814598</v>
      </c>
      <c r="AK242" s="42">
        <f t="shared" si="59"/>
        <v>64123391.490592502</v>
      </c>
      <c r="AL242" s="42">
        <f t="shared" si="59"/>
        <v>456703289.83177149</v>
      </c>
    </row>
    <row r="243" spans="4:38">
      <c r="D243" s="42">
        <f t="shared" si="56"/>
        <v>7.25</v>
      </c>
      <c r="E243" s="42">
        <f t="shared" si="53"/>
        <v>3477498.9856461384</v>
      </c>
      <c r="F243" s="42">
        <f t="shared" si="57"/>
        <v>84893352.281470194</v>
      </c>
      <c r="G243" s="42">
        <f t="shared" si="57"/>
        <v>57561682.476147316</v>
      </c>
      <c r="H243" s="42">
        <f t="shared" si="57"/>
        <v>50152538.580319688</v>
      </c>
      <c r="I243" s="42">
        <f t="shared" si="57"/>
        <v>98728738.666538596</v>
      </c>
      <c r="J243" s="42">
        <f t="shared" si="57"/>
        <v>5476059597.5813904</v>
      </c>
      <c r="K243" s="42">
        <f t="shared" si="57"/>
        <v>703410299.77344489</v>
      </c>
      <c r="L243" s="42">
        <f t="shared" si="57"/>
        <v>44419894.715936057</v>
      </c>
      <c r="M243" s="42">
        <f t="shared" si="57"/>
        <v>62911590.130461402</v>
      </c>
      <c r="N243" s="42">
        <f t="shared" si="57"/>
        <v>258904629.11243749</v>
      </c>
      <c r="Q243" s="42">
        <f t="shared" si="54"/>
        <v>2860448.3417491685</v>
      </c>
      <c r="R243" s="42">
        <f t="shared" si="58"/>
        <v>70411762.111901671</v>
      </c>
      <c r="S243" s="42">
        <f t="shared" si="58"/>
        <v>32318349.093108855</v>
      </c>
      <c r="T243" s="42">
        <f t="shared" si="58"/>
        <v>42584030.141971417</v>
      </c>
      <c r="U243" s="42">
        <f t="shared" si="58"/>
        <v>86065807.039359123</v>
      </c>
      <c r="V243" s="42">
        <f t="shared" si="58"/>
        <v>2913243504.7653017</v>
      </c>
      <c r="W243" s="42">
        <f t="shared" si="58"/>
        <v>641248077.10222447</v>
      </c>
      <c r="X243" s="42">
        <f t="shared" si="58"/>
        <v>39713554.699212097</v>
      </c>
      <c r="Y243" s="42">
        <f t="shared" si="58"/>
        <v>60175445.531572782</v>
      </c>
      <c r="Z243" s="42">
        <f t="shared" si="58"/>
        <v>68580699.840572551</v>
      </c>
      <c r="AC243" s="42">
        <f t="shared" si="55"/>
        <v>4094549.6295431238</v>
      </c>
      <c r="AD243" s="42">
        <f t="shared" si="59"/>
        <v>99374942.451038554</v>
      </c>
      <c r="AE243" s="42">
        <f t="shared" si="59"/>
        <v>80353022.322187692</v>
      </c>
      <c r="AF243" s="42">
        <f t="shared" si="59"/>
        <v>57721047.018667959</v>
      </c>
      <c r="AG243" s="42">
        <f t="shared" si="59"/>
        <v>111064372.31820039</v>
      </c>
      <c r="AH243" s="42">
        <f t="shared" si="59"/>
        <v>8185189489.9013472</v>
      </c>
      <c r="AI243" s="42">
        <f t="shared" si="59"/>
        <v>765572522.44466507</v>
      </c>
      <c r="AJ243" s="42">
        <f t="shared" si="59"/>
        <v>49126234.732660025</v>
      </c>
      <c r="AK243" s="42">
        <f t="shared" si="59"/>
        <v>64265415.203160673</v>
      </c>
      <c r="AL243" s="42">
        <f t="shared" si="59"/>
        <v>449228558.3843022</v>
      </c>
    </row>
    <row r="244" spans="4:38">
      <c r="D244" s="42">
        <f t="shared" si="56"/>
        <v>7.5</v>
      </c>
      <c r="E244" s="42">
        <f t="shared" si="53"/>
        <v>3234677.5052986923</v>
      </c>
      <c r="F244" s="42">
        <f t="shared" si="57"/>
        <v>82188037.600202858</v>
      </c>
      <c r="G244" s="42">
        <f t="shared" si="57"/>
        <v>57862323.002152167</v>
      </c>
      <c r="H244" s="42">
        <f t="shared" si="57"/>
        <v>51417316.249671921</v>
      </c>
      <c r="I244" s="42">
        <f t="shared" si="57"/>
        <v>97680127.072921976</v>
      </c>
      <c r="J244" s="42">
        <f t="shared" si="57"/>
        <v>5470733892.42978</v>
      </c>
      <c r="K244" s="42">
        <f t="shared" si="57"/>
        <v>706962724.06731749</v>
      </c>
      <c r="L244" s="42">
        <f t="shared" si="57"/>
        <v>44289464.556127667</v>
      </c>
      <c r="M244" s="42">
        <f t="shared" si="57"/>
        <v>62929266.42294348</v>
      </c>
      <c r="N244" s="42">
        <f t="shared" si="57"/>
        <v>256210037.92886102</v>
      </c>
      <c r="Q244" s="42">
        <f t="shared" si="54"/>
        <v>2615758.7916554227</v>
      </c>
      <c r="R244" s="42">
        <f t="shared" si="58"/>
        <v>68546815.467944041</v>
      </c>
      <c r="S244" s="42">
        <f t="shared" si="58"/>
        <v>33164829.498818256</v>
      </c>
      <c r="T244" s="42">
        <f t="shared" si="58"/>
        <v>42956852.080614522</v>
      </c>
      <c r="U244" s="42">
        <f t="shared" si="58"/>
        <v>83906099.693163335</v>
      </c>
      <c r="V244" s="42">
        <f t="shared" si="58"/>
        <v>2954017395.2508335</v>
      </c>
      <c r="W244" s="42">
        <f t="shared" si="58"/>
        <v>644907349.0734514</v>
      </c>
      <c r="X244" s="42">
        <f t="shared" si="58"/>
        <v>39710103.512258299</v>
      </c>
      <c r="Y244" s="42">
        <f t="shared" si="58"/>
        <v>59911548.167482205</v>
      </c>
      <c r="Z244" s="42">
        <f t="shared" si="58"/>
        <v>72129831.445730314</v>
      </c>
      <c r="AC244" s="42">
        <f t="shared" si="55"/>
        <v>3853596.2189419614</v>
      </c>
      <c r="AD244" s="42">
        <f t="shared" si="59"/>
        <v>95829259.732461542</v>
      </c>
      <c r="AE244" s="42">
        <f t="shared" si="59"/>
        <v>79884914.465124428</v>
      </c>
      <c r="AF244" s="42">
        <f t="shared" si="59"/>
        <v>59877780.418729313</v>
      </c>
      <c r="AG244" s="42">
        <f t="shared" si="59"/>
        <v>111097102.11575213</v>
      </c>
      <c r="AH244" s="42">
        <f t="shared" si="59"/>
        <v>8147065443.6129179</v>
      </c>
      <c r="AI244" s="42">
        <f t="shared" si="59"/>
        <v>769018099.06118202</v>
      </c>
      <c r="AJ244" s="42">
        <f t="shared" si="59"/>
        <v>48868825.5999972</v>
      </c>
      <c r="AK244" s="42">
        <f t="shared" si="59"/>
        <v>64438999.740743883</v>
      </c>
      <c r="AL244" s="42">
        <f t="shared" si="59"/>
        <v>440290244.41199094</v>
      </c>
    </row>
    <row r="245" spans="4:38">
      <c r="D245" s="42">
        <f t="shared" si="56"/>
        <v>7.75</v>
      </c>
      <c r="E245" s="42">
        <f t="shared" si="53"/>
        <v>3014981.88022243</v>
      </c>
      <c r="F245" s="42">
        <f t="shared" ref="F245:N260" si="60">F141*2220*$AP141</f>
        <v>79349982.541843355</v>
      </c>
      <c r="G245" s="42">
        <f t="shared" si="60"/>
        <v>58217625.441975951</v>
      </c>
      <c r="H245" s="42">
        <f t="shared" si="60"/>
        <v>52912053.495270088</v>
      </c>
      <c r="I245" s="42">
        <f t="shared" si="60"/>
        <v>96731383.25012596</v>
      </c>
      <c r="J245" s="42">
        <f t="shared" si="60"/>
        <v>5464439877.2505875</v>
      </c>
      <c r="K245" s="42">
        <f t="shared" si="60"/>
        <v>711161043.68734765</v>
      </c>
      <c r="L245" s="42">
        <f t="shared" si="60"/>
        <v>44171456.316301048</v>
      </c>
      <c r="M245" s="42">
        <f t="shared" si="60"/>
        <v>62950156.586785965</v>
      </c>
      <c r="N245" s="42">
        <f t="shared" si="60"/>
        <v>253117462.89438409</v>
      </c>
      <c r="Q245" s="42">
        <f t="shared" si="54"/>
        <v>2394373.0082372637</v>
      </c>
      <c r="R245" s="42">
        <f t="shared" ref="R245:Z260" si="61">R141*$AP141*2220</f>
        <v>66556313.326523088</v>
      </c>
      <c r="S245" s="42">
        <f t="shared" si="61"/>
        <v>34165215.432838403</v>
      </c>
      <c r="T245" s="42">
        <f t="shared" si="61"/>
        <v>43397459.826283544</v>
      </c>
      <c r="U245" s="42">
        <f t="shared" si="61"/>
        <v>81952078.760891065</v>
      </c>
      <c r="V245" s="42">
        <f t="shared" si="61"/>
        <v>2994465808.6608152</v>
      </c>
      <c r="W245" s="42">
        <f t="shared" si="61"/>
        <v>649231943.22126484</v>
      </c>
      <c r="X245" s="42">
        <f t="shared" si="61"/>
        <v>39706981.009776279</v>
      </c>
      <c r="Y245" s="42">
        <f t="shared" si="61"/>
        <v>59672783.885685869</v>
      </c>
      <c r="Z245" s="42">
        <f t="shared" si="61"/>
        <v>76274528.407525554</v>
      </c>
      <c r="AC245" s="42">
        <f t="shared" si="55"/>
        <v>3635590.752207581</v>
      </c>
      <c r="AD245" s="42">
        <f t="shared" ref="AD245:AL260" si="62">AD141*$AP141*2220</f>
        <v>92143651.757163614</v>
      </c>
      <c r="AE245" s="42">
        <f t="shared" si="62"/>
        <v>79461388.308733761</v>
      </c>
      <c r="AF245" s="42">
        <f t="shared" si="62"/>
        <v>62426647.164256483</v>
      </c>
      <c r="AG245" s="42">
        <f t="shared" si="62"/>
        <v>111135782.78558606</v>
      </c>
      <c r="AH245" s="42">
        <f t="shared" si="62"/>
        <v>8102009752.5447769</v>
      </c>
      <c r="AI245" s="42">
        <f t="shared" si="62"/>
        <v>773090144.15343046</v>
      </c>
      <c r="AJ245" s="42">
        <f t="shared" si="62"/>
        <v>48635931.622825973</v>
      </c>
      <c r="AK245" s="42">
        <f t="shared" si="62"/>
        <v>64644145.103342272</v>
      </c>
      <c r="AL245" s="42">
        <f t="shared" si="62"/>
        <v>429960397.38124144</v>
      </c>
    </row>
    <row r="246" spans="4:38">
      <c r="D246" s="42">
        <f t="shared" si="56"/>
        <v>8</v>
      </c>
      <c r="E246" s="42">
        <f t="shared" si="53"/>
        <v>2818412.1104173372</v>
      </c>
      <c r="F246" s="42">
        <f t="shared" si="60"/>
        <v>76383412.380596235</v>
      </c>
      <c r="G246" s="42">
        <f t="shared" si="60"/>
        <v>58627589.795618959</v>
      </c>
      <c r="H246" s="42">
        <f t="shared" si="60"/>
        <v>54636750.317113906</v>
      </c>
      <c r="I246" s="42">
        <f t="shared" si="60"/>
        <v>95882507.19815059</v>
      </c>
      <c r="J246" s="42">
        <f t="shared" si="60"/>
        <v>5457177552.043828</v>
      </c>
      <c r="K246" s="42">
        <f t="shared" si="60"/>
        <v>716005258.63353705</v>
      </c>
      <c r="L246" s="42">
        <f t="shared" si="60"/>
        <v>44065869.996456213</v>
      </c>
      <c r="M246" s="42">
        <f t="shared" si="60"/>
        <v>62974260.621988997</v>
      </c>
      <c r="N246" s="42">
        <f t="shared" si="60"/>
        <v>249655259.89706191</v>
      </c>
      <c r="Q246" s="42">
        <f t="shared" si="54"/>
        <v>2196290.9914947068</v>
      </c>
      <c r="R246" s="42">
        <f t="shared" si="61"/>
        <v>64448566.891004622</v>
      </c>
      <c r="S246" s="42">
        <f t="shared" si="61"/>
        <v>35319506.895169459</v>
      </c>
      <c r="T246" s="42">
        <f t="shared" si="61"/>
        <v>43905853.378978774</v>
      </c>
      <c r="U246" s="42">
        <f t="shared" si="61"/>
        <v>80203744.242542028</v>
      </c>
      <c r="V246" s="42">
        <f t="shared" si="61"/>
        <v>3034588744.9952312</v>
      </c>
      <c r="W246" s="42">
        <f t="shared" si="61"/>
        <v>654221859.54566658</v>
      </c>
      <c r="X246" s="42">
        <f t="shared" si="61"/>
        <v>39704187.191765904</v>
      </c>
      <c r="Y246" s="42">
        <f t="shared" si="61"/>
        <v>59459152.686183788</v>
      </c>
      <c r="Z246" s="42">
        <f t="shared" si="61"/>
        <v>80999453.035660014</v>
      </c>
      <c r="AC246" s="42">
        <f t="shared" si="55"/>
        <v>3440533.2293399824</v>
      </c>
      <c r="AD246" s="42">
        <f t="shared" si="62"/>
        <v>88318257.870187849</v>
      </c>
      <c r="AE246" s="42">
        <f t="shared" si="62"/>
        <v>79082443.85301584</v>
      </c>
      <c r="AF246" s="42">
        <f t="shared" si="62"/>
        <v>65367647.25524918</v>
      </c>
      <c r="AG246" s="42">
        <f t="shared" si="62"/>
        <v>111180414.32770213</v>
      </c>
      <c r="AH246" s="42">
        <f t="shared" si="62"/>
        <v>8050022416.6969137</v>
      </c>
      <c r="AI246" s="42">
        <f t="shared" si="62"/>
        <v>777788657.72140741</v>
      </c>
      <c r="AJ246" s="42">
        <f t="shared" si="62"/>
        <v>48427552.801146515</v>
      </c>
      <c r="AK246" s="42">
        <f t="shared" si="62"/>
        <v>64880851.290955707</v>
      </c>
      <c r="AL246" s="42">
        <f t="shared" si="62"/>
        <v>418311066.75846362</v>
      </c>
    </row>
    <row r="247" spans="4:38">
      <c r="D247" s="42">
        <f t="shared" si="56"/>
        <v>8.25</v>
      </c>
      <c r="E247" s="42">
        <f t="shared" si="53"/>
        <v>2644968.1958834422</v>
      </c>
      <c r="F247" s="42">
        <f t="shared" si="60"/>
        <v>73292552.390666202</v>
      </c>
      <c r="G247" s="42">
        <f t="shared" si="60"/>
        <v>59092216.063080877</v>
      </c>
      <c r="H247" s="42">
        <f t="shared" si="60"/>
        <v>56591406.715203807</v>
      </c>
      <c r="I247" s="42">
        <f t="shared" si="60"/>
        <v>95133498.916995913</v>
      </c>
      <c r="J247" s="42">
        <f t="shared" si="60"/>
        <v>5448946916.8095007</v>
      </c>
      <c r="K247" s="42">
        <f t="shared" si="60"/>
        <v>721495368.90588534</v>
      </c>
      <c r="L247" s="42">
        <f t="shared" si="60"/>
        <v>43972705.596593127</v>
      </c>
      <c r="M247" s="42">
        <f t="shared" si="60"/>
        <v>63001578.528552242</v>
      </c>
      <c r="N247" s="42">
        <f t="shared" si="60"/>
        <v>245851784.82494786</v>
      </c>
      <c r="Q247" s="42">
        <f t="shared" si="54"/>
        <v>2021512.741427735</v>
      </c>
      <c r="R247" s="42">
        <f t="shared" si="61"/>
        <v>62231887.364754893</v>
      </c>
      <c r="S247" s="42">
        <f t="shared" si="61"/>
        <v>36627703.885811396</v>
      </c>
      <c r="T247" s="42">
        <f t="shared" si="61"/>
        <v>44482032.73869992</v>
      </c>
      <c r="U247" s="42">
        <f t="shared" si="61"/>
        <v>78661096.138116449</v>
      </c>
      <c r="V247" s="42">
        <f t="shared" si="61"/>
        <v>3074386204.2540975</v>
      </c>
      <c r="W247" s="42">
        <f t="shared" si="61"/>
        <v>659877098.04665351</v>
      </c>
      <c r="X247" s="42">
        <f t="shared" si="61"/>
        <v>39701722.058227465</v>
      </c>
      <c r="Y247" s="42">
        <f t="shared" si="61"/>
        <v>59270654.568976246</v>
      </c>
      <c r="Z247" s="42">
        <f t="shared" si="61"/>
        <v>86289267.639835745</v>
      </c>
      <c r="AC247" s="42">
        <f t="shared" si="55"/>
        <v>3268423.6503391643</v>
      </c>
      <c r="AD247" s="42">
        <f t="shared" si="62"/>
        <v>84353217.416577682</v>
      </c>
      <c r="AE247" s="42">
        <f t="shared" si="62"/>
        <v>78748081.097970635</v>
      </c>
      <c r="AF247" s="42">
        <f t="shared" si="62"/>
        <v>68700780.6917077</v>
      </c>
      <c r="AG247" s="42">
        <f t="shared" si="62"/>
        <v>111230996.74210039</v>
      </c>
      <c r="AH247" s="42">
        <f t="shared" si="62"/>
        <v>7991103436.0693359</v>
      </c>
      <c r="AI247" s="42">
        <f t="shared" si="62"/>
        <v>783113639.76511562</v>
      </c>
      <c r="AJ247" s="42">
        <f t="shared" si="62"/>
        <v>48243689.134958796</v>
      </c>
      <c r="AK247" s="42">
        <f t="shared" si="62"/>
        <v>65149118.3035843</v>
      </c>
      <c r="AL247" s="42">
        <f t="shared" si="62"/>
        <v>405414302.0100596</v>
      </c>
    </row>
    <row r="248" spans="4:38">
      <c r="D248" s="42">
        <f t="shared" si="56"/>
        <v>8.5</v>
      </c>
      <c r="E248" s="42">
        <f t="shared" si="53"/>
        <v>2494650.1366207479</v>
      </c>
      <c r="F248" s="42">
        <f t="shared" si="60"/>
        <v>70081627.846258089</v>
      </c>
      <c r="G248" s="42">
        <f t="shared" si="60"/>
        <v>59611504.244361922</v>
      </c>
      <c r="H248" s="42">
        <f t="shared" si="60"/>
        <v>58776022.689539537</v>
      </c>
      <c r="I248" s="42">
        <f t="shared" si="60"/>
        <v>94484358.406661749</v>
      </c>
      <c r="J248" s="42">
        <f t="shared" si="60"/>
        <v>5439747971.5476236</v>
      </c>
      <c r="K248" s="42">
        <f t="shared" si="60"/>
        <v>727631374.50439143</v>
      </c>
      <c r="L248" s="42">
        <f t="shared" si="60"/>
        <v>43891963.116711847</v>
      </c>
      <c r="M248" s="42">
        <f t="shared" si="60"/>
        <v>63032110.306476071</v>
      </c>
      <c r="N248" s="42">
        <f t="shared" si="60"/>
        <v>241735393.56609589</v>
      </c>
      <c r="Q248" s="42">
        <f t="shared" si="54"/>
        <v>1870038.2580363655</v>
      </c>
      <c r="R248" s="42">
        <f t="shared" si="61"/>
        <v>59914585.951139472</v>
      </c>
      <c r="S248" s="42">
        <f t="shared" si="61"/>
        <v>38089806.404764101</v>
      </c>
      <c r="T248" s="42">
        <f t="shared" si="61"/>
        <v>45125997.90544714</v>
      </c>
      <c r="U248" s="42">
        <f t="shared" si="61"/>
        <v>77324134.447614312</v>
      </c>
      <c r="V248" s="42">
        <f t="shared" si="61"/>
        <v>3113858186.4373841</v>
      </c>
      <c r="W248" s="42">
        <f t="shared" si="61"/>
        <v>666197658.72422874</v>
      </c>
      <c r="X248" s="42">
        <f t="shared" si="61"/>
        <v>39699585.609160833</v>
      </c>
      <c r="Y248" s="42">
        <f t="shared" si="61"/>
        <v>59107289.534062982</v>
      </c>
      <c r="Z248" s="42">
        <f t="shared" si="61"/>
        <v>92128634.529754236</v>
      </c>
      <c r="AC248" s="42">
        <f t="shared" si="55"/>
        <v>3119262.0152051155</v>
      </c>
      <c r="AD248" s="42">
        <f t="shared" si="62"/>
        <v>80248669.741376683</v>
      </c>
      <c r="AE248" s="42">
        <f t="shared" si="62"/>
        <v>78458300.04359825</v>
      </c>
      <c r="AF248" s="42">
        <f t="shared" si="62"/>
        <v>72426047.473631918</v>
      </c>
      <c r="AG248" s="42">
        <f t="shared" si="62"/>
        <v>111287530.02878068</v>
      </c>
      <c r="AH248" s="42">
        <f t="shared" si="62"/>
        <v>7925252810.662055</v>
      </c>
      <c r="AI248" s="42">
        <f t="shared" si="62"/>
        <v>789065090.28455567</v>
      </c>
      <c r="AJ248" s="42">
        <f t="shared" si="62"/>
        <v>48084340.624262869</v>
      </c>
      <c r="AK248" s="42">
        <f t="shared" si="62"/>
        <v>65448946.14122811</v>
      </c>
      <c r="AL248" s="42">
        <f t="shared" si="62"/>
        <v>391342152.60243958</v>
      </c>
    </row>
    <row r="249" spans="4:38">
      <c r="D249" s="42">
        <f t="shared" si="56"/>
        <v>8.75</v>
      </c>
      <c r="E249" s="42">
        <f t="shared" si="53"/>
        <v>2367457.9326292197</v>
      </c>
      <c r="F249" s="42">
        <f t="shared" si="60"/>
        <v>66754864.021576323</v>
      </c>
      <c r="G249" s="42">
        <f t="shared" si="60"/>
        <v>60185454.33946196</v>
      </c>
      <c r="H249" s="42">
        <f t="shared" si="60"/>
        <v>61190598.24012097</v>
      </c>
      <c r="I249" s="42">
        <f t="shared" si="60"/>
        <v>93935085.667148218</v>
      </c>
      <c r="J249" s="42">
        <f t="shared" si="60"/>
        <v>5429580716.2581596</v>
      </c>
      <c r="K249" s="42">
        <f t="shared" si="60"/>
        <v>734413275.42905593</v>
      </c>
      <c r="L249" s="42">
        <f t="shared" si="60"/>
        <v>43823642.556812145</v>
      </c>
      <c r="M249" s="42">
        <f t="shared" si="60"/>
        <v>63065855.955760077</v>
      </c>
      <c r="N249" s="42">
        <f t="shared" si="60"/>
        <v>237334442.00856221</v>
      </c>
      <c r="Q249" s="42">
        <f t="shared" si="54"/>
        <v>1741867.5413205952</v>
      </c>
      <c r="R249" s="42">
        <f t="shared" si="61"/>
        <v>57504973.853524543</v>
      </c>
      <c r="S249" s="42">
        <f t="shared" si="61"/>
        <v>39705814.452027515</v>
      </c>
      <c r="T249" s="42">
        <f t="shared" si="61"/>
        <v>45837748.879220225</v>
      </c>
      <c r="U249" s="42">
        <f t="shared" si="61"/>
        <v>76192859.171035588</v>
      </c>
      <c r="V249" s="42">
        <f t="shared" si="61"/>
        <v>3153004691.5451322</v>
      </c>
      <c r="W249" s="42">
        <f t="shared" si="61"/>
        <v>673183541.57839012</v>
      </c>
      <c r="X249" s="42">
        <f t="shared" si="61"/>
        <v>39697777.84456595</v>
      </c>
      <c r="Y249" s="42">
        <f t="shared" si="61"/>
        <v>58969057.581444062</v>
      </c>
      <c r="Z249" s="42">
        <f t="shared" si="61"/>
        <v>98502216.015117601</v>
      </c>
      <c r="AC249" s="42">
        <f t="shared" si="55"/>
        <v>2993048.3239378445</v>
      </c>
      <c r="AD249" s="42">
        <f t="shared" si="62"/>
        <v>76004754.189628124</v>
      </c>
      <c r="AE249" s="42">
        <f t="shared" si="62"/>
        <v>78213100.689898342</v>
      </c>
      <c r="AF249" s="42">
        <f t="shared" si="62"/>
        <v>76543447.601021737</v>
      </c>
      <c r="AG249" s="42">
        <f t="shared" si="62"/>
        <v>111350014.18774319</v>
      </c>
      <c r="AH249" s="42">
        <f t="shared" si="62"/>
        <v>7852470540.4750376</v>
      </c>
      <c r="AI249" s="42">
        <f t="shared" si="62"/>
        <v>795643009.27972341</v>
      </c>
      <c r="AJ249" s="42">
        <f t="shared" si="62"/>
        <v>47949507.269058488</v>
      </c>
      <c r="AK249" s="42">
        <f t="shared" si="62"/>
        <v>65780334.803886898</v>
      </c>
      <c r="AL249" s="42">
        <f t="shared" si="62"/>
        <v>376166668.00200516</v>
      </c>
    </row>
    <row r="250" spans="4:38">
      <c r="D250" s="42">
        <f t="shared" si="56"/>
        <v>9</v>
      </c>
      <c r="E250" s="42">
        <f t="shared" si="53"/>
        <v>2263391.5839088773</v>
      </c>
      <c r="F250" s="42">
        <f t="shared" si="60"/>
        <v>63316486.190825649</v>
      </c>
      <c r="G250" s="42">
        <f t="shared" si="60"/>
        <v>60814066.348381147</v>
      </c>
      <c r="H250" s="42">
        <f t="shared" si="60"/>
        <v>63835133.366948433</v>
      </c>
      <c r="I250" s="42">
        <f t="shared" si="60"/>
        <v>93485680.698455393</v>
      </c>
      <c r="J250" s="42">
        <f t="shared" si="60"/>
        <v>5418445150.9411345</v>
      </c>
      <c r="K250" s="42">
        <f t="shared" si="60"/>
        <v>741841071.67988026</v>
      </c>
      <c r="L250" s="42">
        <f t="shared" si="60"/>
        <v>43767743.916894399</v>
      </c>
      <c r="M250" s="42">
        <f t="shared" si="60"/>
        <v>63102815.476404682</v>
      </c>
      <c r="N250" s="42">
        <f t="shared" si="60"/>
        <v>232677286.04039782</v>
      </c>
      <c r="Q250" s="42">
        <f t="shared" si="54"/>
        <v>1637000.5912804129</v>
      </c>
      <c r="R250" s="42">
        <f t="shared" si="61"/>
        <v>55011362.275276169</v>
      </c>
      <c r="S250" s="42">
        <f t="shared" si="61"/>
        <v>41475728.027601704</v>
      </c>
      <c r="T250" s="42">
        <f t="shared" si="61"/>
        <v>46617285.660019405</v>
      </c>
      <c r="U250" s="42">
        <f t="shared" si="61"/>
        <v>75267270.308380321</v>
      </c>
      <c r="V250" s="42">
        <f t="shared" si="61"/>
        <v>3191825719.5773034</v>
      </c>
      <c r="W250" s="42">
        <f t="shared" si="61"/>
        <v>680834746.60913718</v>
      </c>
      <c r="X250" s="42">
        <f t="shared" si="61"/>
        <v>39696298.764442906</v>
      </c>
      <c r="Y250" s="42">
        <f t="shared" si="61"/>
        <v>58855958.711119428</v>
      </c>
      <c r="Z250" s="42">
        <f t="shared" si="61"/>
        <v>105394674.40562743</v>
      </c>
      <c r="AC250" s="42">
        <f t="shared" si="55"/>
        <v>2889782.5765373423</v>
      </c>
      <c r="AD250" s="42">
        <f t="shared" si="62"/>
        <v>71621610.106375292</v>
      </c>
      <c r="AE250" s="42">
        <f t="shared" si="62"/>
        <v>78012483.03687124</v>
      </c>
      <c r="AF250" s="42">
        <f t="shared" si="62"/>
        <v>81052981.07387729</v>
      </c>
      <c r="AG250" s="42">
        <f t="shared" si="62"/>
        <v>111418449.21898781</v>
      </c>
      <c r="AH250" s="42">
        <f t="shared" si="62"/>
        <v>7772756625.5083189</v>
      </c>
      <c r="AI250" s="42">
        <f t="shared" si="62"/>
        <v>802847396.75062323</v>
      </c>
      <c r="AJ250" s="42">
        <f t="shared" si="62"/>
        <v>47839189.069345742</v>
      </c>
      <c r="AK250" s="42">
        <f t="shared" si="62"/>
        <v>66143284.291561075</v>
      </c>
      <c r="AL250" s="42">
        <f t="shared" si="62"/>
        <v>359959897.67516696</v>
      </c>
    </row>
    <row r="251" spans="4:38">
      <c r="D251" s="42">
        <f t="shared" si="56"/>
        <v>9.25</v>
      </c>
      <c r="E251" s="42">
        <f t="shared" si="53"/>
        <v>2182451.0904597351</v>
      </c>
      <c r="F251" s="42">
        <f t="shared" si="60"/>
        <v>59770719.628210917</v>
      </c>
      <c r="G251" s="42">
        <f t="shared" si="60"/>
        <v>61497340.271119401</v>
      </c>
      <c r="H251" s="42">
        <f t="shared" si="60"/>
        <v>66709628.070021681</v>
      </c>
      <c r="I251" s="42">
        <f t="shared" si="60"/>
        <v>93136143.500583187</v>
      </c>
      <c r="J251" s="42">
        <f t="shared" si="60"/>
        <v>5406341275.5965414</v>
      </c>
      <c r="K251" s="42">
        <f t="shared" si="60"/>
        <v>749914763.25686359</v>
      </c>
      <c r="L251" s="42">
        <f t="shared" si="60"/>
        <v>43724267.196958289</v>
      </c>
      <c r="M251" s="42">
        <f t="shared" si="60"/>
        <v>63142988.868409537</v>
      </c>
      <c r="N251" s="42">
        <f t="shared" si="60"/>
        <v>227792281.5496577</v>
      </c>
      <c r="Q251" s="42">
        <f t="shared" si="54"/>
        <v>1555437.4079158318</v>
      </c>
      <c r="R251" s="42">
        <f t="shared" si="61"/>
        <v>52442062.419760138</v>
      </c>
      <c r="S251" s="42">
        <f t="shared" si="61"/>
        <v>43399547.131486952</v>
      </c>
      <c r="T251" s="42">
        <f t="shared" si="61"/>
        <v>47464608.247844666</v>
      </c>
      <c r="U251" s="42">
        <f t="shared" si="61"/>
        <v>74547367.859648436</v>
      </c>
      <c r="V251" s="42">
        <f t="shared" si="61"/>
        <v>3230321270.5339241</v>
      </c>
      <c r="W251" s="42">
        <f t="shared" si="61"/>
        <v>689151273.81647265</v>
      </c>
      <c r="X251" s="42">
        <f t="shared" si="61"/>
        <v>39695148.368791647</v>
      </c>
      <c r="Y251" s="42">
        <f t="shared" si="61"/>
        <v>58767992.923089206</v>
      </c>
      <c r="Z251" s="42">
        <f t="shared" si="61"/>
        <v>112790672.01098561</v>
      </c>
      <c r="AC251" s="42">
        <f t="shared" si="55"/>
        <v>2809464.7730036224</v>
      </c>
      <c r="AD251" s="42">
        <f t="shared" si="62"/>
        <v>67099376.836661838</v>
      </c>
      <c r="AE251" s="42">
        <f t="shared" si="62"/>
        <v>77856447.084516749</v>
      </c>
      <c r="AF251" s="42">
        <f t="shared" si="62"/>
        <v>85954647.892198682</v>
      </c>
      <c r="AG251" s="42">
        <f t="shared" si="62"/>
        <v>111492835.12251461</v>
      </c>
      <c r="AH251" s="42">
        <f t="shared" si="62"/>
        <v>7686111065.7618904</v>
      </c>
      <c r="AI251" s="42">
        <f t="shared" si="62"/>
        <v>810678252.69725311</v>
      </c>
      <c r="AJ251" s="42">
        <f t="shared" si="62"/>
        <v>47753386.025124781</v>
      </c>
      <c r="AK251" s="42">
        <f t="shared" si="62"/>
        <v>66537794.604250126</v>
      </c>
      <c r="AL251" s="42">
        <f t="shared" si="62"/>
        <v>342793891.0883286</v>
      </c>
    </row>
    <row r="252" spans="4:38">
      <c r="D252" s="42">
        <f t="shared" si="56"/>
        <v>9.5</v>
      </c>
      <c r="E252" s="42">
        <f t="shared" si="53"/>
        <v>2124636.4522817591</v>
      </c>
      <c r="F252" s="42">
        <f t="shared" si="60"/>
        <v>56121789.607936472</v>
      </c>
      <c r="G252" s="42">
        <f t="shared" si="60"/>
        <v>62235276.107676551</v>
      </c>
      <c r="H252" s="42">
        <f t="shared" si="60"/>
        <v>69814082.349340811</v>
      </c>
      <c r="I252" s="42">
        <f t="shared" si="60"/>
        <v>92886474.073531643</v>
      </c>
      <c r="J252" s="42">
        <f t="shared" si="60"/>
        <v>5393269090.2243767</v>
      </c>
      <c r="K252" s="42">
        <f t="shared" si="60"/>
        <v>758634350.16000402</v>
      </c>
      <c r="L252" s="42">
        <f t="shared" si="60"/>
        <v>43693212.397003911</v>
      </c>
      <c r="M252" s="42">
        <f t="shared" si="60"/>
        <v>63186376.131774731</v>
      </c>
      <c r="N252" s="42">
        <f t="shared" si="60"/>
        <v>222707784.42439523</v>
      </c>
      <c r="Q252" s="42">
        <f t="shared" si="54"/>
        <v>1497177.9912268431</v>
      </c>
      <c r="R252" s="42">
        <f t="shared" si="61"/>
        <v>49805385.490342371</v>
      </c>
      <c r="S252" s="42">
        <f t="shared" si="61"/>
        <v>45477271.763682753</v>
      </c>
      <c r="T252" s="42">
        <f t="shared" si="61"/>
        <v>48379716.642695948</v>
      </c>
      <c r="U252" s="42">
        <f t="shared" si="61"/>
        <v>74033151.82483983</v>
      </c>
      <c r="V252" s="42">
        <f t="shared" si="61"/>
        <v>3268491344.414978</v>
      </c>
      <c r="W252" s="42">
        <f t="shared" si="61"/>
        <v>698133123.20039427</v>
      </c>
      <c r="X252" s="42">
        <f t="shared" si="61"/>
        <v>39694326.65761216</v>
      </c>
      <c r="Y252" s="42">
        <f t="shared" si="61"/>
        <v>58705160.217353344</v>
      </c>
      <c r="Z252" s="42">
        <f t="shared" si="61"/>
        <v>120674871.14089388</v>
      </c>
      <c r="AC252" s="42">
        <f t="shared" si="55"/>
        <v>2752094.9133366821</v>
      </c>
      <c r="AD252" s="42">
        <f t="shared" si="62"/>
        <v>62438193.725530863</v>
      </c>
      <c r="AE252" s="42">
        <f t="shared" si="62"/>
        <v>77744992.832835108</v>
      </c>
      <c r="AF252" s="42">
        <f t="shared" si="62"/>
        <v>91248448.055985525</v>
      </c>
      <c r="AG252" s="42">
        <f t="shared" si="62"/>
        <v>111573171.89832348</v>
      </c>
      <c r="AH252" s="42">
        <f t="shared" si="62"/>
        <v>7592533861.2357454</v>
      </c>
      <c r="AI252" s="42">
        <f t="shared" si="62"/>
        <v>819135577.11961234</v>
      </c>
      <c r="AJ252" s="42">
        <f t="shared" si="62"/>
        <v>47692098.136395521</v>
      </c>
      <c r="AK252" s="42">
        <f t="shared" si="62"/>
        <v>66963865.741954476</v>
      </c>
      <c r="AL252" s="42">
        <f t="shared" si="62"/>
        <v>324740697.70789641</v>
      </c>
    </row>
    <row r="253" spans="4:38">
      <c r="D253" s="42">
        <f t="shared" si="56"/>
        <v>9.75</v>
      </c>
      <c r="E253" s="42">
        <f t="shared" si="53"/>
        <v>2089947.6693749835</v>
      </c>
      <c r="F253" s="42">
        <f t="shared" si="60"/>
        <v>52373921.404207304</v>
      </c>
      <c r="G253" s="42">
        <f t="shared" si="60"/>
        <v>63027873.858052969</v>
      </c>
      <c r="H253" s="42">
        <f t="shared" si="60"/>
        <v>73148496.204905793</v>
      </c>
      <c r="I253" s="42">
        <f t="shared" si="60"/>
        <v>92736672.417300776</v>
      </c>
      <c r="J253" s="42">
        <f t="shared" si="60"/>
        <v>5379228594.8246498</v>
      </c>
      <c r="K253" s="42">
        <f t="shared" si="60"/>
        <v>767999832.38930249</v>
      </c>
      <c r="L253" s="42">
        <f t="shared" si="60"/>
        <v>43674579.517031185</v>
      </c>
      <c r="M253" s="42">
        <f t="shared" si="60"/>
        <v>63232977.266500518</v>
      </c>
      <c r="N253" s="42">
        <f t="shared" si="60"/>
        <v>217452150.55266586</v>
      </c>
      <c r="Q253" s="42">
        <f t="shared" si="54"/>
        <v>1462222.3412134505</v>
      </c>
      <c r="R253" s="42">
        <f t="shared" si="61"/>
        <v>47109642.69038891</v>
      </c>
      <c r="S253" s="42">
        <f t="shared" si="61"/>
        <v>47708901.924189493</v>
      </c>
      <c r="T253" s="42">
        <f t="shared" si="61"/>
        <v>49362610.84457317</v>
      </c>
      <c r="U253" s="42">
        <f t="shared" si="61"/>
        <v>73724622.203954801</v>
      </c>
      <c r="V253" s="42">
        <f t="shared" si="61"/>
        <v>3306335941.220468</v>
      </c>
      <c r="W253" s="42">
        <f t="shared" si="61"/>
        <v>707780294.76090288</v>
      </c>
      <c r="X253" s="42">
        <f t="shared" si="61"/>
        <v>39693833.630904473</v>
      </c>
      <c r="Y253" s="42">
        <f t="shared" si="61"/>
        <v>58667460.59391176</v>
      </c>
      <c r="Z253" s="42">
        <f t="shared" si="61"/>
        <v>129031934.10505421</v>
      </c>
      <c r="AC253" s="42">
        <f t="shared" si="55"/>
        <v>2717672.9975365261</v>
      </c>
      <c r="AD253" s="42">
        <f t="shared" si="62"/>
        <v>57638200.118025847</v>
      </c>
      <c r="AE253" s="42">
        <f t="shared" si="62"/>
        <v>77678120.281826079</v>
      </c>
      <c r="AF253" s="42">
        <f t="shared" si="62"/>
        <v>96934381.565238282</v>
      </c>
      <c r="AG253" s="42">
        <f t="shared" si="62"/>
        <v>111659459.54641457</v>
      </c>
      <c r="AH253" s="42">
        <f t="shared" si="62"/>
        <v>7492025011.9298801</v>
      </c>
      <c r="AI253" s="42">
        <f t="shared" si="62"/>
        <v>828219370.01770353</v>
      </c>
      <c r="AJ253" s="42">
        <f t="shared" si="62"/>
        <v>47655325.403158054</v>
      </c>
      <c r="AK253" s="42">
        <f t="shared" si="62"/>
        <v>67421497.704673901</v>
      </c>
      <c r="AL253" s="42">
        <f t="shared" si="62"/>
        <v>305872367.00027782</v>
      </c>
    </row>
    <row r="254" spans="4:38">
      <c r="D254" s="42">
        <f t="shared" si="56"/>
        <v>10</v>
      </c>
      <c r="E254" s="42">
        <f t="shared" si="53"/>
        <v>2078384.7417393913</v>
      </c>
      <c r="F254" s="42">
        <f t="shared" si="60"/>
        <v>48531340.291227929</v>
      </c>
      <c r="G254" s="42">
        <f t="shared" si="60"/>
        <v>63875133.52224829</v>
      </c>
      <c r="H254" s="42">
        <f t="shared" si="60"/>
        <v>76712869.63671653</v>
      </c>
      <c r="I254" s="42">
        <f t="shared" si="60"/>
        <v>92686738.531890303</v>
      </c>
      <c r="J254" s="42">
        <f t="shared" si="60"/>
        <v>5364219789.3973541</v>
      </c>
      <c r="K254" s="42">
        <f t="shared" si="60"/>
        <v>778011209.94476128</v>
      </c>
      <c r="L254" s="42">
        <f t="shared" si="60"/>
        <v>43668368.557040371</v>
      </c>
      <c r="M254" s="42">
        <f t="shared" si="60"/>
        <v>63282792.272586517</v>
      </c>
      <c r="N254" s="42">
        <f t="shared" si="60"/>
        <v>212053735.82252297</v>
      </c>
      <c r="Q254" s="42">
        <f t="shared" si="54"/>
        <v>1450570.4578756529</v>
      </c>
      <c r="R254" s="42">
        <f t="shared" si="61"/>
        <v>44363145.22326567</v>
      </c>
      <c r="S254" s="42">
        <f t="shared" si="61"/>
        <v>50094437.613006957</v>
      </c>
      <c r="T254" s="42">
        <f t="shared" si="61"/>
        <v>50413290.853476584</v>
      </c>
      <c r="U254" s="42">
        <f t="shared" si="61"/>
        <v>73621778.996993124</v>
      </c>
      <c r="V254" s="42">
        <f t="shared" si="61"/>
        <v>3343855060.9504061</v>
      </c>
      <c r="W254" s="42">
        <f t="shared" si="61"/>
        <v>718092788.497998</v>
      </c>
      <c r="X254" s="42">
        <f t="shared" si="61"/>
        <v>39693669.288668573</v>
      </c>
      <c r="Y254" s="42">
        <f t="shared" si="61"/>
        <v>58654894.052764706</v>
      </c>
      <c r="Z254" s="42">
        <f t="shared" si="61"/>
        <v>137846523.2131682</v>
      </c>
      <c r="AC254" s="42">
        <f t="shared" si="55"/>
        <v>2706199.0256031347</v>
      </c>
      <c r="AD254" s="42">
        <f t="shared" si="62"/>
        <v>52699535.359190203</v>
      </c>
      <c r="AE254" s="42">
        <f t="shared" si="62"/>
        <v>77655829.431489617</v>
      </c>
      <c r="AF254" s="42">
        <f t="shared" si="62"/>
        <v>103012448.41995662</v>
      </c>
      <c r="AG254" s="42">
        <f t="shared" si="62"/>
        <v>111751698.06678766</v>
      </c>
      <c r="AH254" s="42">
        <f t="shared" si="62"/>
        <v>7384584517.8443012</v>
      </c>
      <c r="AI254" s="42">
        <f t="shared" si="62"/>
        <v>837929631.39152443</v>
      </c>
      <c r="AJ254" s="42">
        <f t="shared" si="62"/>
        <v>47643067.825412162</v>
      </c>
      <c r="AK254" s="42">
        <f t="shared" si="62"/>
        <v>67910690.492408484</v>
      </c>
      <c r="AL254" s="42">
        <f t="shared" si="62"/>
        <v>286260948.43187773</v>
      </c>
    </row>
    <row r="255" spans="4:38">
      <c r="D255" s="42">
        <f t="shared" si="56"/>
        <v>10.25</v>
      </c>
      <c r="E255" s="42">
        <f t="shared" si="53"/>
        <v>2042501.4661722486</v>
      </c>
      <c r="F255" s="42">
        <f t="shared" si="60"/>
        <v>47693447.565045059</v>
      </c>
      <c r="G255" s="42">
        <f t="shared" si="60"/>
        <v>62772330.479078978</v>
      </c>
      <c r="H255" s="42">
        <f t="shared" si="60"/>
        <v>75388423.308065712</v>
      </c>
      <c r="I255" s="42">
        <f t="shared" si="60"/>
        <v>91086503.641127929</v>
      </c>
      <c r="J255" s="42">
        <f t="shared" si="60"/>
        <v>5271606630.2261715</v>
      </c>
      <c r="K255" s="42">
        <f t="shared" si="60"/>
        <v>764578860.25506425</v>
      </c>
      <c r="L255" s="42">
        <f t="shared" si="60"/>
        <v>42914434.95127859</v>
      </c>
      <c r="M255" s="42">
        <f t="shared" si="60"/>
        <v>62190215.990547866</v>
      </c>
      <c r="N255" s="42">
        <f t="shared" si="60"/>
        <v>208392631.84848514</v>
      </c>
      <c r="Q255" s="42">
        <f t="shared" si="54"/>
        <v>1425526.3847431936</v>
      </c>
      <c r="R255" s="42">
        <f t="shared" si="61"/>
        <v>43597216.310729787</v>
      </c>
      <c r="S255" s="42">
        <f t="shared" si="61"/>
        <v>49229558.039389506</v>
      </c>
      <c r="T255" s="42">
        <f t="shared" si="61"/>
        <v>49542906.284338586</v>
      </c>
      <c r="U255" s="42">
        <f t="shared" si="61"/>
        <v>72350700.293210149</v>
      </c>
      <c r="V255" s="42">
        <f t="shared" si="61"/>
        <v>3286123462.8497334</v>
      </c>
      <c r="W255" s="42">
        <f t="shared" si="61"/>
        <v>705694929.28792381</v>
      </c>
      <c r="X255" s="42">
        <f t="shared" si="61"/>
        <v>39008358.795018442</v>
      </c>
      <c r="Y255" s="42">
        <f t="shared" si="61"/>
        <v>57642218.351106368</v>
      </c>
      <c r="Z255" s="42">
        <f t="shared" si="61"/>
        <v>135466605.44380897</v>
      </c>
      <c r="AC255" s="42">
        <f t="shared" si="55"/>
        <v>2659476.5476013082</v>
      </c>
      <c r="AD255" s="42">
        <f t="shared" si="62"/>
        <v>51789678.819360323</v>
      </c>
      <c r="AE255" s="42">
        <f t="shared" si="62"/>
        <v>76315102.918768436</v>
      </c>
      <c r="AF255" s="42">
        <f t="shared" si="62"/>
        <v>101233940.33179298</v>
      </c>
      <c r="AG255" s="42">
        <f t="shared" si="62"/>
        <v>109822306.98904584</v>
      </c>
      <c r="AH255" s="42">
        <f t="shared" si="62"/>
        <v>7257089797.6026096</v>
      </c>
      <c r="AI255" s="42">
        <f t="shared" si="62"/>
        <v>823462791.22220469</v>
      </c>
      <c r="AJ255" s="42">
        <f t="shared" si="62"/>
        <v>46820511.107538745</v>
      </c>
      <c r="AK255" s="42">
        <f t="shared" si="62"/>
        <v>66738213.629989527</v>
      </c>
      <c r="AL255" s="42">
        <f t="shared" si="62"/>
        <v>281318658.25316131</v>
      </c>
    </row>
    <row r="256" spans="4:38">
      <c r="D256" s="42">
        <f t="shared" si="56"/>
        <v>10.5</v>
      </c>
      <c r="E256" s="42">
        <f t="shared" si="53"/>
        <v>2007237.6800180711</v>
      </c>
      <c r="F256" s="42">
        <f t="shared" si="60"/>
        <v>46870020.231579736</v>
      </c>
      <c r="G256" s="42">
        <f t="shared" si="60"/>
        <v>61688566.244352624</v>
      </c>
      <c r="H256" s="42">
        <f t="shared" si="60"/>
        <v>74086842.240895972</v>
      </c>
      <c r="I256" s="42">
        <f t="shared" si="60"/>
        <v>89513895.229760647</v>
      </c>
      <c r="J256" s="42">
        <f t="shared" si="60"/>
        <v>5180592346.0378618</v>
      </c>
      <c r="K256" s="42">
        <f t="shared" si="60"/>
        <v>751378406.85388887</v>
      </c>
      <c r="L256" s="42">
        <f t="shared" si="60"/>
        <v>42173517.266707569</v>
      </c>
      <c r="M256" s="42">
        <f t="shared" si="60"/>
        <v>61116501.961993106</v>
      </c>
      <c r="N256" s="42">
        <f t="shared" si="60"/>
        <v>204794733.22891492</v>
      </c>
      <c r="Q256" s="42">
        <f t="shared" si="54"/>
        <v>1400914.6728686709</v>
      </c>
      <c r="R256" s="42">
        <f t="shared" si="61"/>
        <v>42844510.406542525</v>
      </c>
      <c r="S256" s="42">
        <f t="shared" si="61"/>
        <v>48379609.759832531</v>
      </c>
      <c r="T256" s="42">
        <f t="shared" si="61"/>
        <v>48687548.047587119</v>
      </c>
      <c r="U256" s="42">
        <f t="shared" si="61"/>
        <v>71101565.511424109</v>
      </c>
      <c r="V256" s="42">
        <f t="shared" si="61"/>
        <v>3229388543.9332123</v>
      </c>
      <c r="W256" s="42">
        <f t="shared" si="61"/>
        <v>693511106.90705991</v>
      </c>
      <c r="X256" s="42">
        <f t="shared" si="61"/>
        <v>38334879.512112036</v>
      </c>
      <c r="Y256" s="42">
        <f t="shared" si="61"/>
        <v>56647025.498101868</v>
      </c>
      <c r="Z256" s="42">
        <f t="shared" si="61"/>
        <v>133127774.61087191</v>
      </c>
      <c r="AC256" s="42">
        <f t="shared" si="55"/>
        <v>2613560.6871674755</v>
      </c>
      <c r="AD256" s="42">
        <f t="shared" si="62"/>
        <v>50895530.056616947</v>
      </c>
      <c r="AE256" s="42">
        <f t="shared" si="62"/>
        <v>74997522.728872716</v>
      </c>
      <c r="AF256" s="42">
        <f t="shared" si="62"/>
        <v>99486136.434204966</v>
      </c>
      <c r="AG256" s="42">
        <f t="shared" si="62"/>
        <v>107926224.94809736</v>
      </c>
      <c r="AH256" s="42">
        <f t="shared" si="62"/>
        <v>7131796148.1425114</v>
      </c>
      <c r="AI256" s="42">
        <f t="shared" si="62"/>
        <v>809245706.80071771</v>
      </c>
      <c r="AJ256" s="42">
        <f t="shared" si="62"/>
        <v>46012155.021303117</v>
      </c>
      <c r="AK256" s="42">
        <f t="shared" si="62"/>
        <v>65585978.425884515</v>
      </c>
      <c r="AL256" s="42">
        <f t="shared" si="62"/>
        <v>276461691.84695792</v>
      </c>
    </row>
    <row r="257" spans="4:38">
      <c r="D257" s="42">
        <f t="shared" si="56"/>
        <v>10.75</v>
      </c>
      <c r="E257" s="42">
        <f t="shared" si="53"/>
        <v>1972582.7231029179</v>
      </c>
      <c r="F257" s="42">
        <f t="shared" si="60"/>
        <v>46060809.37035121</v>
      </c>
      <c r="G257" s="42">
        <f t="shared" si="60"/>
        <v>60623513.198249795</v>
      </c>
      <c r="H257" s="42">
        <f t="shared" si="60"/>
        <v>72807732.969783187</v>
      </c>
      <c r="I257" s="42">
        <f t="shared" si="60"/>
        <v>87968437.901325613</v>
      </c>
      <c r="J257" s="42">
        <f t="shared" si="60"/>
        <v>5091149423.3914022</v>
      </c>
      <c r="K257" s="42">
        <f t="shared" si="60"/>
        <v>738405859.26985586</v>
      </c>
      <c r="L257" s="42">
        <f t="shared" si="60"/>
        <v>41445391.52535288</v>
      </c>
      <c r="M257" s="42">
        <f t="shared" si="60"/>
        <v>60061325.605260558</v>
      </c>
      <c r="N257" s="42">
        <f t="shared" si="60"/>
        <v>201258952.32606018</v>
      </c>
      <c r="Q257" s="42">
        <f t="shared" si="54"/>
        <v>1376727.8821794719</v>
      </c>
      <c r="R257" s="42">
        <f t="shared" si="61"/>
        <v>42104799.969173588</v>
      </c>
      <c r="S257" s="42">
        <f t="shared" si="61"/>
        <v>47544335.836624876</v>
      </c>
      <c r="T257" s="42">
        <f t="shared" si="61"/>
        <v>47846957.570091501</v>
      </c>
      <c r="U257" s="42">
        <f t="shared" si="61"/>
        <v>69873997.040620893</v>
      </c>
      <c r="V257" s="42">
        <f t="shared" si="61"/>
        <v>3173633153.3452439</v>
      </c>
      <c r="W257" s="42">
        <f t="shared" si="61"/>
        <v>681537638.20960701</v>
      </c>
      <c r="X257" s="42">
        <f t="shared" si="61"/>
        <v>37673027.848472543</v>
      </c>
      <c r="Y257" s="42">
        <f t="shared" si="61"/>
        <v>55669014.648888119</v>
      </c>
      <c r="Z257" s="42">
        <f t="shared" si="61"/>
        <v>130829323.69034688</v>
      </c>
      <c r="AC257" s="42">
        <f t="shared" si="55"/>
        <v>2568437.5640263674</v>
      </c>
      <c r="AD257" s="42">
        <f t="shared" si="62"/>
        <v>50016818.771528833</v>
      </c>
      <c r="AE257" s="42">
        <f t="shared" si="62"/>
        <v>73702690.559874713</v>
      </c>
      <c r="AF257" s="42">
        <f t="shared" si="62"/>
        <v>97768508.369475022</v>
      </c>
      <c r="AG257" s="42">
        <f t="shared" si="62"/>
        <v>106062878.76203045</v>
      </c>
      <c r="AH257" s="42">
        <f t="shared" si="62"/>
        <v>7008665693.4375601</v>
      </c>
      <c r="AI257" s="42">
        <f t="shared" si="62"/>
        <v>795274080.33010495</v>
      </c>
      <c r="AJ257" s="42">
        <f t="shared" si="62"/>
        <v>45217755.202233225</v>
      </c>
      <c r="AK257" s="42">
        <f t="shared" si="62"/>
        <v>64453636.561633162</v>
      </c>
      <c r="AL257" s="42">
        <f t="shared" si="62"/>
        <v>271688580.9617734</v>
      </c>
    </row>
    <row r="258" spans="4:38">
      <c r="D258" s="42">
        <f t="shared" si="56"/>
        <v>11</v>
      </c>
      <c r="E258" s="42">
        <f t="shared" si="53"/>
        <v>1938526.0839891194</v>
      </c>
      <c r="F258" s="42">
        <f t="shared" si="60"/>
        <v>45265569.533946291</v>
      </c>
      <c r="G258" s="42">
        <f t="shared" si="60"/>
        <v>59576848.292072535</v>
      </c>
      <c r="H258" s="42">
        <f t="shared" si="60"/>
        <v>71550707.519136786</v>
      </c>
      <c r="I258" s="42">
        <f t="shared" si="60"/>
        <v>86449662.89233768</v>
      </c>
      <c r="J258" s="42">
        <f t="shared" si="60"/>
        <v>5003250732.7275591</v>
      </c>
      <c r="K258" s="42">
        <f t="shared" si="60"/>
        <v>725657282.70871162</v>
      </c>
      <c r="L258" s="42">
        <f t="shared" si="60"/>
        <v>40729836.874296866</v>
      </c>
      <c r="M258" s="42">
        <f t="shared" si="60"/>
        <v>59024366.8674201</v>
      </c>
      <c r="N258" s="42">
        <f t="shared" si="60"/>
        <v>197784216.67745426</v>
      </c>
      <c r="Q258" s="42">
        <f t="shared" si="54"/>
        <v>1352958.6764107342</v>
      </c>
      <c r="R258" s="42">
        <f t="shared" si="61"/>
        <v>41377860.631870061</v>
      </c>
      <c r="S258" s="42">
        <f t="shared" si="61"/>
        <v>46723482.916983485</v>
      </c>
      <c r="T258" s="42">
        <f t="shared" si="61"/>
        <v>47020879.886467367</v>
      </c>
      <c r="U258" s="42">
        <f t="shared" si="61"/>
        <v>68667622.538411036</v>
      </c>
      <c r="V258" s="42">
        <f t="shared" si="61"/>
        <v>3118840379.5278554</v>
      </c>
      <c r="W258" s="42">
        <f t="shared" si="61"/>
        <v>669770891.43892443</v>
      </c>
      <c r="X258" s="42">
        <f t="shared" si="61"/>
        <v>37022603.053236939</v>
      </c>
      <c r="Y258" s="42">
        <f t="shared" si="61"/>
        <v>54707889.156145446</v>
      </c>
      <c r="Z258" s="42">
        <f t="shared" si="61"/>
        <v>128570555.52298926</v>
      </c>
      <c r="AC258" s="42">
        <f t="shared" si="55"/>
        <v>2524093.4915675083</v>
      </c>
      <c r="AD258" s="42">
        <f t="shared" si="62"/>
        <v>49153278.436022535</v>
      </c>
      <c r="AE258" s="42">
        <f t="shared" si="62"/>
        <v>72430213.667161584</v>
      </c>
      <c r="AF258" s="42">
        <f t="shared" si="62"/>
        <v>96080535.151806369</v>
      </c>
      <c r="AG258" s="42">
        <f t="shared" si="62"/>
        <v>104231703.24626447</v>
      </c>
      <c r="AH258" s="42">
        <f t="shared" si="62"/>
        <v>6887661085.9272623</v>
      </c>
      <c r="AI258" s="42">
        <f t="shared" si="62"/>
        <v>781543673.97849894</v>
      </c>
      <c r="AJ258" s="42">
        <f t="shared" si="62"/>
        <v>44437070.695356801</v>
      </c>
      <c r="AK258" s="42">
        <f t="shared" si="62"/>
        <v>63340844.578694895</v>
      </c>
      <c r="AL258" s="42">
        <f t="shared" si="62"/>
        <v>266997877.83191928</v>
      </c>
    </row>
    <row r="259" spans="4:38">
      <c r="D259" s="42">
        <f t="shared" si="56"/>
        <v>12</v>
      </c>
      <c r="E259" s="42">
        <f t="shared" si="53"/>
        <v>1808078.7630838172</v>
      </c>
      <c r="F259" s="42">
        <f t="shared" si="60"/>
        <v>42219558.276359797</v>
      </c>
      <c r="G259" s="42">
        <f t="shared" si="60"/>
        <v>55567802.289611802</v>
      </c>
      <c r="H259" s="42">
        <f t="shared" si="60"/>
        <v>66735916.435416408</v>
      </c>
      <c r="I259" s="42">
        <f t="shared" si="60"/>
        <v>80632291.121788308</v>
      </c>
      <c r="J259" s="42">
        <f t="shared" si="60"/>
        <v>4666571923.3515491</v>
      </c>
      <c r="K259" s="42">
        <f t="shared" si="60"/>
        <v>676826343.98335803</v>
      </c>
      <c r="L259" s="42">
        <f t="shared" si="60"/>
        <v>37989044.194206312</v>
      </c>
      <c r="M259" s="42">
        <f t="shared" si="60"/>
        <v>55052498.451730616</v>
      </c>
      <c r="N259" s="42">
        <f t="shared" si="60"/>
        <v>184474918.75465551</v>
      </c>
      <c r="Q259" s="42">
        <f t="shared" si="54"/>
        <v>1261915.3646435896</v>
      </c>
      <c r="R259" s="42">
        <f t="shared" si="61"/>
        <v>38593461.129175156</v>
      </c>
      <c r="S259" s="42">
        <f t="shared" si="61"/>
        <v>43579365.734230466</v>
      </c>
      <c r="T259" s="42">
        <f t="shared" si="61"/>
        <v>43856750.263213836</v>
      </c>
      <c r="U259" s="42">
        <f t="shared" si="61"/>
        <v>64046840.044404373</v>
      </c>
      <c r="V259" s="42">
        <f t="shared" si="61"/>
        <v>2908967334.6403327</v>
      </c>
      <c r="W259" s="42">
        <f t="shared" si="61"/>
        <v>624700660.43704247</v>
      </c>
      <c r="X259" s="42">
        <f t="shared" si="61"/>
        <v>34531277.596683361</v>
      </c>
      <c r="Y259" s="42">
        <f t="shared" si="61"/>
        <v>51026485.211289674</v>
      </c>
      <c r="Z259" s="42">
        <f t="shared" si="61"/>
        <v>119918784.13141359</v>
      </c>
      <c r="AC259" s="42">
        <f t="shared" si="55"/>
        <v>2354242.1615240495</v>
      </c>
      <c r="AD259" s="42">
        <f t="shared" si="62"/>
        <v>45845655.423544437</v>
      </c>
      <c r="AE259" s="42">
        <f t="shared" si="62"/>
        <v>67556238.844993114</v>
      </c>
      <c r="AF259" s="42">
        <f t="shared" si="62"/>
        <v>89615082.607619137</v>
      </c>
      <c r="AG259" s="42">
        <f t="shared" si="62"/>
        <v>97217742.199172407</v>
      </c>
      <c r="AH259" s="42">
        <f t="shared" si="62"/>
        <v>6424176512.0627642</v>
      </c>
      <c r="AI259" s="42">
        <f t="shared" si="62"/>
        <v>728952027.5296737</v>
      </c>
      <c r="AJ259" s="42">
        <f t="shared" si="62"/>
        <v>41446810.791729271</v>
      </c>
      <c r="AK259" s="42">
        <f t="shared" si="62"/>
        <v>59078511.6921717</v>
      </c>
      <c r="AL259" s="42">
        <f t="shared" si="62"/>
        <v>249031053.37789741</v>
      </c>
    </row>
    <row r="260" spans="4:38">
      <c r="D260" s="42">
        <f t="shared" si="56"/>
        <v>13</v>
      </c>
      <c r="E260" s="42">
        <f t="shared" si="53"/>
        <v>1686409.5042097964</v>
      </c>
      <c r="F260" s="42">
        <f t="shared" si="60"/>
        <v>39378519.229635969</v>
      </c>
      <c r="G260" s="42">
        <f t="shared" si="60"/>
        <v>51828533.0388055</v>
      </c>
      <c r="H260" s="42">
        <f t="shared" si="60"/>
        <v>62245122.306997493</v>
      </c>
      <c r="I260" s="42">
        <f t="shared" si="60"/>
        <v>75206381.97313498</v>
      </c>
      <c r="J260" s="42">
        <f t="shared" si="60"/>
        <v>4352548906.7722769</v>
      </c>
      <c r="K260" s="42">
        <f t="shared" si="60"/>
        <v>631281337.12844872</v>
      </c>
      <c r="L260" s="42">
        <f t="shared" si="60"/>
        <v>35432684.954325542</v>
      </c>
      <c r="M260" s="42">
        <f t="shared" si="60"/>
        <v>51347905.03326638</v>
      </c>
      <c r="N260" s="42">
        <f t="shared" si="60"/>
        <v>172061230.20082134</v>
      </c>
      <c r="Q260" s="42">
        <f t="shared" si="54"/>
        <v>1176998.5400490363</v>
      </c>
      <c r="R260" s="42">
        <f t="shared" si="61"/>
        <v>35996429.457301907</v>
      </c>
      <c r="S260" s="42">
        <f t="shared" si="61"/>
        <v>40646822.506943002</v>
      </c>
      <c r="T260" s="42">
        <f t="shared" si="61"/>
        <v>40905541.272712082</v>
      </c>
      <c r="U260" s="42">
        <f t="shared" si="61"/>
        <v>59736999.278322414</v>
      </c>
      <c r="V260" s="42">
        <f t="shared" si="61"/>
        <v>2713217068.1581526</v>
      </c>
      <c r="W260" s="42">
        <f t="shared" si="61"/>
        <v>582663295.73515797</v>
      </c>
      <c r="X260" s="42">
        <f t="shared" si="61"/>
        <v>32207598.430187453</v>
      </c>
      <c r="Y260" s="42">
        <f t="shared" si="61"/>
        <v>47592810.326455019</v>
      </c>
      <c r="Z260" s="42">
        <f t="shared" si="61"/>
        <v>111849207.80086829</v>
      </c>
      <c r="AC260" s="42">
        <f t="shared" si="55"/>
        <v>2195820.4683705601</v>
      </c>
      <c r="AD260" s="42">
        <f t="shared" si="62"/>
        <v>42760609.001970023</v>
      </c>
      <c r="AE260" s="42">
        <f t="shared" si="62"/>
        <v>63010243.570667975</v>
      </c>
      <c r="AF260" s="42">
        <f t="shared" si="62"/>
        <v>83584703.341283083</v>
      </c>
      <c r="AG260" s="42">
        <f t="shared" si="62"/>
        <v>90675764.66794765</v>
      </c>
      <c r="AH260" s="42">
        <f t="shared" si="62"/>
        <v>5991880745.3864002</v>
      </c>
      <c r="AI260" s="42">
        <f t="shared" si="62"/>
        <v>679899378.52173924</v>
      </c>
      <c r="AJ260" s="42">
        <f t="shared" si="62"/>
        <v>38657771.47846362</v>
      </c>
      <c r="AK260" s="42">
        <f t="shared" si="62"/>
        <v>55102999.740077883</v>
      </c>
      <c r="AL260" s="42">
        <f t="shared" si="62"/>
        <v>232273252.60077441</v>
      </c>
    </row>
    <row r="261" spans="4:38">
      <c r="D261" s="42">
        <f t="shared" si="56"/>
        <v>14</v>
      </c>
      <c r="E261" s="42">
        <f t="shared" si="53"/>
        <v>1572927.6153691502</v>
      </c>
      <c r="F261" s="42">
        <f t="shared" ref="F261:N271" si="63">F157*2220*$AP157</f>
        <v>36728659.435338423</v>
      </c>
      <c r="G261" s="42">
        <f t="shared" si="63"/>
        <v>48340886.764041744</v>
      </c>
      <c r="H261" s="42">
        <f t="shared" si="63"/>
        <v>58056522.780677266</v>
      </c>
      <c r="I261" s="42">
        <f t="shared" si="63"/>
        <v>70145593.203931764</v>
      </c>
      <c r="J261" s="42">
        <f t="shared" si="63"/>
        <v>4059657132.8711023</v>
      </c>
      <c r="K261" s="42">
        <f t="shared" si="63"/>
        <v>588801145.72277153</v>
      </c>
      <c r="L261" s="42">
        <f t="shared" si="63"/>
        <v>33048348.288008824</v>
      </c>
      <c r="M261" s="42">
        <f t="shared" si="63"/>
        <v>47892601.184089139</v>
      </c>
      <c r="N261" s="42">
        <f t="shared" si="63"/>
        <v>160482883.80826846</v>
      </c>
      <c r="Q261" s="42">
        <f t="shared" si="54"/>
        <v>1097795.9399960712</v>
      </c>
      <c r="R261" s="42">
        <f t="shared" ref="R261:Z271" si="64">R157*$AP157*2220</f>
        <v>33574157.28904359</v>
      </c>
      <c r="S261" s="42">
        <f t="shared" si="64"/>
        <v>37911616.033103935</v>
      </c>
      <c r="T261" s="42">
        <f t="shared" si="64"/>
        <v>38152925.092544436</v>
      </c>
      <c r="U261" s="42">
        <f t="shared" si="64"/>
        <v>55717176.397311784</v>
      </c>
      <c r="V261" s="42">
        <f t="shared" si="64"/>
        <v>2530639232.2525492</v>
      </c>
      <c r="W261" s="42">
        <f t="shared" si="64"/>
        <v>543454710.16143966</v>
      </c>
      <c r="X261" s="42">
        <f t="shared" si="64"/>
        <v>30040284.325425386</v>
      </c>
      <c r="Y261" s="42">
        <f t="shared" si="64"/>
        <v>44390194.355898418</v>
      </c>
      <c r="Z261" s="42">
        <f t="shared" si="64"/>
        <v>104322649.55099647</v>
      </c>
      <c r="AC261" s="42">
        <f t="shared" si="55"/>
        <v>2048059.2907422327</v>
      </c>
      <c r="AD261" s="42">
        <f t="shared" ref="AD261:AL271" si="65">AD157*$AP157*2220</f>
        <v>39883161.581633255</v>
      </c>
      <c r="AE261" s="42">
        <f t="shared" si="65"/>
        <v>58770157.494979545</v>
      </c>
      <c r="AF261" s="42">
        <f t="shared" si="65"/>
        <v>77960120.468810186</v>
      </c>
      <c r="AG261" s="42">
        <f t="shared" si="65"/>
        <v>84574010.01055187</v>
      </c>
      <c r="AH261" s="42">
        <f t="shared" si="65"/>
        <v>5588675033.4896545</v>
      </c>
      <c r="AI261" s="42">
        <f t="shared" si="65"/>
        <v>634147581.28410351</v>
      </c>
      <c r="AJ261" s="42">
        <f t="shared" si="65"/>
        <v>36056412.250592262</v>
      </c>
      <c r="AK261" s="42">
        <f t="shared" si="65"/>
        <v>51395008.012279987</v>
      </c>
      <c r="AL261" s="42">
        <f t="shared" si="65"/>
        <v>216643118.06554043</v>
      </c>
    </row>
    <row r="262" spans="4:38">
      <c r="D262" s="42">
        <f t="shared" si="56"/>
        <v>15</v>
      </c>
      <c r="E262" s="42">
        <f t="shared" si="53"/>
        <v>1467082.1511508396</v>
      </c>
      <c r="F262" s="42">
        <f t="shared" si="63"/>
        <v>34257114.038039729</v>
      </c>
      <c r="G262" s="42">
        <f t="shared" si="63"/>
        <v>45087931.224149369</v>
      </c>
      <c r="H262" s="42">
        <f t="shared" si="63"/>
        <v>54149782.543823123</v>
      </c>
      <c r="I262" s="42">
        <f t="shared" si="63"/>
        <v>65425355.093167566</v>
      </c>
      <c r="J262" s="42">
        <f t="shared" si="63"/>
        <v>3786474635.7254405</v>
      </c>
      <c r="K262" s="42">
        <f t="shared" si="63"/>
        <v>549179531.86568797</v>
      </c>
      <c r="L262" s="42">
        <f t="shared" si="63"/>
        <v>30824458.433184355</v>
      </c>
      <c r="M262" s="42">
        <f t="shared" si="63"/>
        <v>44669811.682893544</v>
      </c>
      <c r="N262" s="42">
        <f t="shared" si="63"/>
        <v>149683667.63976547</v>
      </c>
      <c r="Q262" s="42">
        <f t="shared" si="54"/>
        <v>1023923.0422539902</v>
      </c>
      <c r="R262" s="42">
        <f t="shared" si="64"/>
        <v>31314884.688528292</v>
      </c>
      <c r="S262" s="42">
        <f t="shared" si="64"/>
        <v>35360467.106045097</v>
      </c>
      <c r="T262" s="42">
        <f t="shared" si="64"/>
        <v>35585537.993323699</v>
      </c>
      <c r="U262" s="42">
        <f t="shared" si="64"/>
        <v>51967855.485730678</v>
      </c>
      <c r="V262" s="42">
        <f t="shared" si="64"/>
        <v>2360347426.2663107</v>
      </c>
      <c r="W262" s="42">
        <f t="shared" si="64"/>
        <v>506884549.19750679</v>
      </c>
      <c r="X262" s="42">
        <f t="shared" si="64"/>
        <v>28018813.147345491</v>
      </c>
      <c r="Y262" s="42">
        <f t="shared" si="64"/>
        <v>41403088.857570447</v>
      </c>
      <c r="Z262" s="42">
        <f t="shared" si="64"/>
        <v>97302568.548974112</v>
      </c>
      <c r="AC262" s="42">
        <f t="shared" si="55"/>
        <v>1910241.2600476928</v>
      </c>
      <c r="AD262" s="42">
        <f t="shared" si="65"/>
        <v>37199343.387551181</v>
      </c>
      <c r="AE262" s="42">
        <f t="shared" si="65"/>
        <v>54815395.342253648</v>
      </c>
      <c r="AF262" s="42">
        <f t="shared" si="65"/>
        <v>72714027.094322667</v>
      </c>
      <c r="AG262" s="42">
        <f t="shared" si="65"/>
        <v>78882854.700604573</v>
      </c>
      <c r="AH262" s="42">
        <f t="shared" si="65"/>
        <v>5212601845.1845675</v>
      </c>
      <c r="AI262" s="42">
        <f t="shared" si="65"/>
        <v>591474514.53386927</v>
      </c>
      <c r="AJ262" s="42">
        <f t="shared" si="65"/>
        <v>33630103.719023228</v>
      </c>
      <c r="AK262" s="42">
        <f t="shared" si="65"/>
        <v>47936534.508216761</v>
      </c>
      <c r="AL262" s="42">
        <f t="shared" si="65"/>
        <v>202064766.73055685</v>
      </c>
    </row>
    <row r="263" spans="4:38">
      <c r="D263" s="42">
        <f t="shared" si="56"/>
        <v>16</v>
      </c>
      <c r="E263" s="42">
        <f t="shared" si="53"/>
        <v>1369312.8133167939</v>
      </c>
      <c r="F263" s="42">
        <f t="shared" si="63"/>
        <v>31974150.29740857</v>
      </c>
      <c r="G263" s="42">
        <f t="shared" si="63"/>
        <v>42083179.801992059</v>
      </c>
      <c r="H263" s="42">
        <f t="shared" si="63"/>
        <v>50541130.922634631</v>
      </c>
      <c r="I263" s="42">
        <f t="shared" si="63"/>
        <v>61065276.388646096</v>
      </c>
      <c r="J263" s="42">
        <f t="shared" si="63"/>
        <v>3534136266.2824702</v>
      </c>
      <c r="K263" s="42">
        <f t="shared" si="63"/>
        <v>512581091.11688548</v>
      </c>
      <c r="L263" s="42">
        <f t="shared" si="63"/>
        <v>28770253.842295259</v>
      </c>
      <c r="M263" s="42">
        <f t="shared" si="63"/>
        <v>41692924.597203009</v>
      </c>
      <c r="N263" s="42">
        <f t="shared" si="63"/>
        <v>139708443.64959466</v>
      </c>
      <c r="Q263" s="42">
        <f t="shared" si="54"/>
        <v>955686.7285917555</v>
      </c>
      <c r="R263" s="42">
        <f t="shared" si="64"/>
        <v>29227997.094711378</v>
      </c>
      <c r="S263" s="42">
        <f t="shared" si="64"/>
        <v>33003973.673316292</v>
      </c>
      <c r="T263" s="42">
        <f t="shared" si="64"/>
        <v>33214045.378989637</v>
      </c>
      <c r="U263" s="42">
        <f t="shared" si="64"/>
        <v>48504611.920597233</v>
      </c>
      <c r="V263" s="42">
        <f t="shared" si="64"/>
        <v>2203049074.0620208</v>
      </c>
      <c r="W263" s="42">
        <f t="shared" si="64"/>
        <v>473104732.09968853</v>
      </c>
      <c r="X263" s="42">
        <f t="shared" si="64"/>
        <v>26151582.463526625</v>
      </c>
      <c r="Y263" s="42">
        <f t="shared" si="64"/>
        <v>38643902.823773056</v>
      </c>
      <c r="Z263" s="42">
        <f t="shared" si="64"/>
        <v>90818127.518100321</v>
      </c>
      <c r="AC263" s="42">
        <f t="shared" si="55"/>
        <v>1782938.8980418348</v>
      </c>
      <c r="AD263" s="42">
        <f t="shared" si="65"/>
        <v>34720303.500105754</v>
      </c>
      <c r="AE263" s="42">
        <f t="shared" si="65"/>
        <v>51162385.930667832</v>
      </c>
      <c r="AF263" s="42">
        <f t="shared" si="65"/>
        <v>67868216.46627973</v>
      </c>
      <c r="AG263" s="42">
        <f t="shared" si="65"/>
        <v>73625940.856695086</v>
      </c>
      <c r="AH263" s="42">
        <f t="shared" si="65"/>
        <v>4865223458.5029192</v>
      </c>
      <c r="AI263" s="42">
        <f t="shared" si="65"/>
        <v>552057450.13408256</v>
      </c>
      <c r="AJ263" s="42">
        <f t="shared" si="65"/>
        <v>31388925.221063901</v>
      </c>
      <c r="AK263" s="42">
        <f t="shared" si="65"/>
        <v>44741946.370633058</v>
      </c>
      <c r="AL263" s="42">
        <f t="shared" si="65"/>
        <v>188598759.78108898</v>
      </c>
    </row>
    <row r="264" spans="4:38">
      <c r="D264" s="42">
        <f t="shared" si="56"/>
        <v>17</v>
      </c>
      <c r="E264" s="42">
        <f t="shared" si="53"/>
        <v>1276279.593874987</v>
      </c>
      <c r="F264" s="42">
        <f t="shared" si="63"/>
        <v>29801777.328898322</v>
      </c>
      <c r="G264" s="42">
        <f t="shared" si="63"/>
        <v>39223983.814594299</v>
      </c>
      <c r="H264" s="42">
        <f t="shared" si="63"/>
        <v>47107288.722200401</v>
      </c>
      <c r="I264" s="42">
        <f t="shared" si="63"/>
        <v>56916407.552183136</v>
      </c>
      <c r="J264" s="42">
        <f t="shared" si="63"/>
        <v>3294021610.5217509</v>
      </c>
      <c r="K264" s="42">
        <f t="shared" si="63"/>
        <v>477755543.09905261</v>
      </c>
      <c r="L264" s="42">
        <f t="shared" si="63"/>
        <v>26815558.528648544</v>
      </c>
      <c r="M264" s="42">
        <f t="shared" si="63"/>
        <v>38860243.148888171</v>
      </c>
      <c r="N264" s="42">
        <f t="shared" si="63"/>
        <v>130216437.02442989</v>
      </c>
      <c r="Q264" s="42">
        <f t="shared" si="54"/>
        <v>890755.90177553892</v>
      </c>
      <c r="R264" s="42">
        <f t="shared" si="64"/>
        <v>27242202.000184882</v>
      </c>
      <c r="S264" s="42">
        <f t="shared" si="64"/>
        <v>30761632.92010019</v>
      </c>
      <c r="T264" s="42">
        <f t="shared" si="64"/>
        <v>30957432.030861434</v>
      </c>
      <c r="U264" s="42">
        <f t="shared" si="64"/>
        <v>45209133.954669081</v>
      </c>
      <c r="V264" s="42">
        <f t="shared" si="64"/>
        <v>2053370530.2296391</v>
      </c>
      <c r="W264" s="42">
        <f t="shared" si="64"/>
        <v>440961268.654127</v>
      </c>
      <c r="X264" s="42">
        <f t="shared" si="64"/>
        <v>24374803.712594934</v>
      </c>
      <c r="Y264" s="42">
        <f t="shared" si="64"/>
        <v>36018376.606148914</v>
      </c>
      <c r="Z264" s="42">
        <f t="shared" si="64"/>
        <v>84647804.196419209</v>
      </c>
      <c r="AC264" s="42">
        <f t="shared" si="55"/>
        <v>1661803.2859744385</v>
      </c>
      <c r="AD264" s="42">
        <f t="shared" si="65"/>
        <v>32361352.657611765</v>
      </c>
      <c r="AE264" s="42">
        <f t="shared" si="65"/>
        <v>47686334.709088393</v>
      </c>
      <c r="AF264" s="42">
        <f t="shared" si="65"/>
        <v>63257145.413539447</v>
      </c>
      <c r="AG264" s="42">
        <f t="shared" si="65"/>
        <v>68623681.149697289</v>
      </c>
      <c r="AH264" s="42">
        <f t="shared" si="65"/>
        <v>4534672690.8138638</v>
      </c>
      <c r="AI264" s="42">
        <f t="shared" si="65"/>
        <v>514549817.54397839</v>
      </c>
      <c r="AJ264" s="42">
        <f t="shared" si="65"/>
        <v>29256313.344702158</v>
      </c>
      <c r="AK264" s="42">
        <f t="shared" si="65"/>
        <v>41702109.691627532</v>
      </c>
      <c r="AL264" s="42">
        <f t="shared" si="65"/>
        <v>175785069.8524406</v>
      </c>
    </row>
    <row r="265" spans="4:38">
      <c r="D265" s="42">
        <f t="shared" si="56"/>
        <v>18</v>
      </c>
      <c r="E265" s="42">
        <f t="shared" si="53"/>
        <v>1190396.1719466446</v>
      </c>
      <c r="F265" s="42">
        <f t="shared" si="63"/>
        <v>27796355.767012097</v>
      </c>
      <c r="G265" s="42">
        <f t="shared" si="63"/>
        <v>36584523.019462869</v>
      </c>
      <c r="H265" s="42">
        <f t="shared" si="63"/>
        <v>43937344.477502801</v>
      </c>
      <c r="I265" s="42">
        <f t="shared" si="63"/>
        <v>53086387.964070484</v>
      </c>
      <c r="J265" s="42">
        <f t="shared" si="63"/>
        <v>3072360268.3086519</v>
      </c>
      <c r="K265" s="42">
        <f t="shared" si="63"/>
        <v>445606411.29165375</v>
      </c>
      <c r="L265" s="42">
        <f t="shared" si="63"/>
        <v>25011085.638529081</v>
      </c>
      <c r="M265" s="42">
        <f t="shared" si="63"/>
        <v>36245259.19505018</v>
      </c>
      <c r="N265" s="42">
        <f t="shared" si="63"/>
        <v>121453910.96302046</v>
      </c>
      <c r="Q265" s="42">
        <f t="shared" si="54"/>
        <v>830815.14481719851</v>
      </c>
      <c r="R265" s="42">
        <f t="shared" si="64"/>
        <v>25409019.412398249</v>
      </c>
      <c r="S265" s="42">
        <f t="shared" si="64"/>
        <v>28691620.744115695</v>
      </c>
      <c r="T265" s="42">
        <f t="shared" si="64"/>
        <v>28874244.138738092</v>
      </c>
      <c r="U265" s="42">
        <f t="shared" si="64"/>
        <v>42166920.363636658</v>
      </c>
      <c r="V265" s="42">
        <f t="shared" si="64"/>
        <v>1915195095.5762415</v>
      </c>
      <c r="W265" s="42">
        <f t="shared" si="64"/>
        <v>411288097.60945284</v>
      </c>
      <c r="X265" s="42">
        <f t="shared" si="64"/>
        <v>22734574.125194371</v>
      </c>
      <c r="Y265" s="42">
        <f t="shared" si="64"/>
        <v>33594627.570212476</v>
      </c>
      <c r="Z265" s="42">
        <f t="shared" si="64"/>
        <v>78951683.128592342</v>
      </c>
      <c r="AC265" s="42">
        <f t="shared" si="55"/>
        <v>1549977.199076093</v>
      </c>
      <c r="AD265" s="42">
        <f t="shared" si="65"/>
        <v>30183692.121625945</v>
      </c>
      <c r="AE265" s="42">
        <f t="shared" si="65"/>
        <v>44477425.294810027</v>
      </c>
      <c r="AF265" s="42">
        <f t="shared" si="65"/>
        <v>59000444.816267587</v>
      </c>
      <c r="AG265" s="42">
        <f t="shared" si="65"/>
        <v>64005855.564504392</v>
      </c>
      <c r="AH265" s="42">
        <f t="shared" si="65"/>
        <v>4229525441.0410614</v>
      </c>
      <c r="AI265" s="42">
        <f t="shared" si="65"/>
        <v>479924724.97385472</v>
      </c>
      <c r="AJ265" s="42">
        <f t="shared" si="65"/>
        <v>27287597.151863787</v>
      </c>
      <c r="AK265" s="42">
        <f t="shared" si="65"/>
        <v>38895890.819887973</v>
      </c>
      <c r="AL265" s="42">
        <f t="shared" si="65"/>
        <v>163956138.79744861</v>
      </c>
    </row>
    <row r="266" spans="4:38">
      <c r="D266" s="42">
        <f t="shared" si="56"/>
        <v>19</v>
      </c>
      <c r="E266" s="42">
        <f t="shared" si="53"/>
        <v>1110292.0179567842</v>
      </c>
      <c r="F266" s="42">
        <f t="shared" si="63"/>
        <v>25925883.049449064</v>
      </c>
      <c r="G266" s="42">
        <f t="shared" si="63"/>
        <v>34122676.841980368</v>
      </c>
      <c r="H266" s="42">
        <f t="shared" si="63"/>
        <v>40980712.147128358</v>
      </c>
      <c r="I266" s="42">
        <f t="shared" si="63"/>
        <v>49514098.085747555</v>
      </c>
      <c r="J266" s="42">
        <f t="shared" si="63"/>
        <v>2865614962.9684434</v>
      </c>
      <c r="K266" s="42">
        <f t="shared" si="63"/>
        <v>415620659.12764603</v>
      </c>
      <c r="L266" s="42">
        <f t="shared" si="63"/>
        <v>23328039.353050843</v>
      </c>
      <c r="M266" s="42">
        <f t="shared" si="63"/>
        <v>33806242.763054445</v>
      </c>
      <c r="N266" s="42">
        <f t="shared" si="63"/>
        <v>113281032.87778364</v>
      </c>
      <c r="Q266" s="42">
        <f t="shared" si="54"/>
        <v>774907.92177168641</v>
      </c>
      <c r="R266" s="42">
        <f t="shared" si="64"/>
        <v>23699195.362465631</v>
      </c>
      <c r="S266" s="42">
        <f t="shared" si="64"/>
        <v>26760903.844592333</v>
      </c>
      <c r="T266" s="42">
        <f t="shared" si="64"/>
        <v>26931238.143475223</v>
      </c>
      <c r="U266" s="42">
        <f t="shared" si="64"/>
        <v>39329423.434724905</v>
      </c>
      <c r="V266" s="42">
        <f t="shared" si="64"/>
        <v>1786317763.4139705</v>
      </c>
      <c r="W266" s="42">
        <f t="shared" si="64"/>
        <v>383611693.83605349</v>
      </c>
      <c r="X266" s="42">
        <f t="shared" si="64"/>
        <v>21204718.880750518</v>
      </c>
      <c r="Y266" s="42">
        <f t="shared" si="64"/>
        <v>31333977.474441741</v>
      </c>
      <c r="Z266" s="42">
        <f t="shared" si="64"/>
        <v>73638865.486756995</v>
      </c>
      <c r="AC266" s="42">
        <f t="shared" si="55"/>
        <v>1445676.1141418845</v>
      </c>
      <c r="AD266" s="42">
        <f t="shared" si="65"/>
        <v>28152570.736432493</v>
      </c>
      <c r="AE266" s="42">
        <f t="shared" si="65"/>
        <v>41484449.839368403</v>
      </c>
      <c r="AF266" s="42">
        <f t="shared" si="65"/>
        <v>55030186.150781572</v>
      </c>
      <c r="AG266" s="42">
        <f t="shared" si="65"/>
        <v>59698772.73677028</v>
      </c>
      <c r="AH266" s="42">
        <f t="shared" si="65"/>
        <v>3944912162.5229163</v>
      </c>
      <c r="AI266" s="42">
        <f t="shared" si="65"/>
        <v>447629624.41923857</v>
      </c>
      <c r="AJ266" s="42">
        <f t="shared" si="65"/>
        <v>25451359.825351167</v>
      </c>
      <c r="AK266" s="42">
        <f t="shared" si="65"/>
        <v>36278508.051667228</v>
      </c>
      <c r="AL266" s="42">
        <f t="shared" si="65"/>
        <v>152923200.26881027</v>
      </c>
    </row>
    <row r="267" spans="4:38">
      <c r="D267" s="42">
        <f t="shared" si="56"/>
        <v>20</v>
      </c>
      <c r="E267" s="42">
        <f t="shared" si="53"/>
        <v>1034857.0696909</v>
      </c>
      <c r="F267" s="42">
        <f t="shared" si="63"/>
        <v>24164438.659187153</v>
      </c>
      <c r="G267" s="42">
        <f t="shared" si="63"/>
        <v>31804329.667869218</v>
      </c>
      <c r="H267" s="42">
        <f t="shared" si="63"/>
        <v>38196419.500940897</v>
      </c>
      <c r="I267" s="42">
        <f t="shared" si="63"/>
        <v>46150034.067342915</v>
      </c>
      <c r="J267" s="42">
        <f t="shared" si="63"/>
        <v>2670920672.650775</v>
      </c>
      <c r="K267" s="42">
        <f t="shared" si="63"/>
        <v>387382751.97127223</v>
      </c>
      <c r="L267" s="42">
        <f t="shared" si="63"/>
        <v>21743096.461197689</v>
      </c>
      <c r="M267" s="42">
        <f t="shared" si="63"/>
        <v>31509394.60720811</v>
      </c>
      <c r="N267" s="42">
        <f t="shared" si="63"/>
        <v>105584545.18226087</v>
      </c>
      <c r="Q267" s="42">
        <f t="shared" si="54"/>
        <v>722259.48510432825</v>
      </c>
      <c r="R267" s="42">
        <f t="shared" si="64"/>
        <v>22089035.560181741</v>
      </c>
      <c r="S267" s="42">
        <f t="shared" si="64"/>
        <v>24942726.856541883</v>
      </c>
      <c r="T267" s="42">
        <f t="shared" si="64"/>
        <v>25101488.381040804</v>
      </c>
      <c r="U267" s="42">
        <f t="shared" si="64"/>
        <v>36657321.884733386</v>
      </c>
      <c r="V267" s="42">
        <f t="shared" si="64"/>
        <v>1664952585.7037511</v>
      </c>
      <c r="W267" s="42">
        <f t="shared" si="64"/>
        <v>357548525.03838569</v>
      </c>
      <c r="X267" s="42">
        <f t="shared" si="64"/>
        <v>19764037.649243824</v>
      </c>
      <c r="Y267" s="42">
        <f t="shared" si="64"/>
        <v>29205098.826733679</v>
      </c>
      <c r="Z267" s="42">
        <f t="shared" si="64"/>
        <v>68635727.646880955</v>
      </c>
      <c r="AC267" s="42">
        <f t="shared" si="55"/>
        <v>1347454.6542774742</v>
      </c>
      <c r="AD267" s="42">
        <f t="shared" si="65"/>
        <v>26239841.758192562</v>
      </c>
      <c r="AE267" s="42">
        <f t="shared" si="65"/>
        <v>38665932.479196563</v>
      </c>
      <c r="AF267" s="42">
        <f t="shared" si="65"/>
        <v>51291350.620841049</v>
      </c>
      <c r="AG267" s="42">
        <f t="shared" si="65"/>
        <v>55642746.24995254</v>
      </c>
      <c r="AH267" s="42">
        <f t="shared" si="65"/>
        <v>3676888759.5977979</v>
      </c>
      <c r="AI267" s="42">
        <f t="shared" si="65"/>
        <v>417216978.90415865</v>
      </c>
      <c r="AJ267" s="42">
        <f t="shared" si="65"/>
        <v>23722155.27315155</v>
      </c>
      <c r="AK267" s="42">
        <f t="shared" si="65"/>
        <v>33813690.387682632</v>
      </c>
      <c r="AL267" s="42">
        <f t="shared" si="65"/>
        <v>142533362.71764079</v>
      </c>
    </row>
    <row r="268" spans="4:38">
      <c r="D268" s="42">
        <f t="shared" si="56"/>
        <v>25</v>
      </c>
      <c r="E268" s="42">
        <f t="shared" si="53"/>
        <v>730480.87735539128</v>
      </c>
      <c r="F268" s="42">
        <f t="shared" si="63"/>
        <v>17057099.834894024</v>
      </c>
      <c r="G268" s="42">
        <f t="shared" si="63"/>
        <v>22449916.341031015</v>
      </c>
      <c r="H268" s="42">
        <f t="shared" si="63"/>
        <v>26961939.81379072</v>
      </c>
      <c r="I268" s="42">
        <f t="shared" si="63"/>
        <v>32576206.282828175</v>
      </c>
      <c r="J268" s="42">
        <f t="shared" si="63"/>
        <v>1885339080.5817738</v>
      </c>
      <c r="K268" s="42">
        <f t="shared" si="63"/>
        <v>273444228.019665</v>
      </c>
      <c r="L268" s="42">
        <f t="shared" si="63"/>
        <v>15347932.235842612</v>
      </c>
      <c r="M268" s="42">
        <f t="shared" si="63"/>
        <v>22241728.72924909</v>
      </c>
      <c r="N268" s="42">
        <f t="shared" si="63"/>
        <v>74529607.4780114</v>
      </c>
      <c r="Q268" s="42">
        <f t="shared" si="54"/>
        <v>509825.7119844096</v>
      </c>
      <c r="R268" s="42">
        <f t="shared" si="64"/>
        <v>15592122.379523888</v>
      </c>
      <c r="S268" s="42">
        <f t="shared" si="64"/>
        <v>17606474.876037475</v>
      </c>
      <c r="T268" s="42">
        <f t="shared" si="64"/>
        <v>17718540.842539392</v>
      </c>
      <c r="U268" s="42">
        <f t="shared" si="64"/>
        <v>25875527.583589062</v>
      </c>
      <c r="V268" s="42">
        <f t="shared" si="64"/>
        <v>1175250245.8366289</v>
      </c>
      <c r="W268" s="42">
        <f t="shared" si="64"/>
        <v>252384960.12321603</v>
      </c>
      <c r="X268" s="42">
        <f t="shared" si="64"/>
        <v>13950961.910534039</v>
      </c>
      <c r="Y268" s="42">
        <f t="shared" si="64"/>
        <v>20615181.399471402</v>
      </c>
      <c r="Z268" s="42">
        <f t="shared" si="64"/>
        <v>48448320.07998424</v>
      </c>
      <c r="AC268" s="42">
        <f t="shared" si="55"/>
        <v>951136.04272637458</v>
      </c>
      <c r="AD268" s="42">
        <f t="shared" si="65"/>
        <v>18522077.290264159</v>
      </c>
      <c r="AE268" s="42">
        <f t="shared" si="65"/>
        <v>27293357.806024555</v>
      </c>
      <c r="AF268" s="42">
        <f t="shared" si="65"/>
        <v>36205338.7850421</v>
      </c>
      <c r="AG268" s="42">
        <f t="shared" si="65"/>
        <v>39276884.982067347</v>
      </c>
      <c r="AH268" s="42">
        <f t="shared" si="65"/>
        <v>2595427915.3269176</v>
      </c>
      <c r="AI268" s="42">
        <f t="shared" si="65"/>
        <v>294503495.91611397</v>
      </c>
      <c r="AJ268" s="42">
        <f t="shared" si="65"/>
        <v>16744902.56115119</v>
      </c>
      <c r="AK268" s="42">
        <f t="shared" si="65"/>
        <v>23868276.059026834</v>
      </c>
      <c r="AL268" s="42">
        <f t="shared" si="65"/>
        <v>100610894.87603857</v>
      </c>
    </row>
    <row r="269" spans="4:38">
      <c r="D269" s="42">
        <f t="shared" si="56"/>
        <v>30</v>
      </c>
      <c r="E269" s="42">
        <f t="shared" si="53"/>
        <v>515988.32407755824</v>
      </c>
      <c r="F269" s="42">
        <f t="shared" si="63"/>
        <v>12048589.676015023</v>
      </c>
      <c r="G269" s="42">
        <f t="shared" si="63"/>
        <v>15857902.742680863</v>
      </c>
      <c r="H269" s="42">
        <f t="shared" si="63"/>
        <v>19045051.786659464</v>
      </c>
      <c r="I269" s="42">
        <f t="shared" si="63"/>
        <v>23010790.023054224</v>
      </c>
      <c r="J269" s="42">
        <f t="shared" si="63"/>
        <v>1331743215.5503559</v>
      </c>
      <c r="K269" s="42">
        <f t="shared" si="63"/>
        <v>193152255.340839</v>
      </c>
      <c r="L269" s="42">
        <f t="shared" si="63"/>
        <v>10841288.359387761</v>
      </c>
      <c r="M269" s="42">
        <f t="shared" si="63"/>
        <v>15710845.673526673</v>
      </c>
      <c r="N269" s="42">
        <f t="shared" si="63"/>
        <v>52645330.560826801</v>
      </c>
      <c r="Q269" s="42">
        <f t="shared" si="54"/>
        <v>360124.57389832294</v>
      </c>
      <c r="R269" s="42">
        <f t="shared" si="64"/>
        <v>11013776.465374218</v>
      </c>
      <c r="S269" s="42">
        <f t="shared" si="64"/>
        <v>12436650.630869742</v>
      </c>
      <c r="T269" s="42">
        <f t="shared" si="64"/>
        <v>12515810.444677332</v>
      </c>
      <c r="U269" s="42">
        <f t="shared" si="64"/>
        <v>18277644.94098185</v>
      </c>
      <c r="V269" s="42">
        <f t="shared" si="64"/>
        <v>830159178.04231453</v>
      </c>
      <c r="W269" s="42">
        <f t="shared" si="64"/>
        <v>178276662.17332295</v>
      </c>
      <c r="X269" s="42">
        <f t="shared" si="64"/>
        <v>9854513.209911311</v>
      </c>
      <c r="Y269" s="42">
        <f t="shared" si="64"/>
        <v>14561904.672136856</v>
      </c>
      <c r="Z269" s="42">
        <f t="shared" si="64"/>
        <v>34222343.469070524</v>
      </c>
      <c r="AC269" s="42">
        <f t="shared" si="55"/>
        <v>671852.07425679464</v>
      </c>
      <c r="AD269" s="42">
        <f t="shared" si="65"/>
        <v>13083402.886655824</v>
      </c>
      <c r="AE269" s="42">
        <f t="shared" si="65"/>
        <v>19279154.854491983</v>
      </c>
      <c r="AF269" s="42">
        <f t="shared" si="65"/>
        <v>25574293.128641631</v>
      </c>
      <c r="AG269" s="42">
        <f t="shared" si="65"/>
        <v>27743935.105126638</v>
      </c>
      <c r="AH269" s="42">
        <f t="shared" si="65"/>
        <v>1833327253.0583968</v>
      </c>
      <c r="AI269" s="42">
        <f t="shared" si="65"/>
        <v>208027848.50835505</v>
      </c>
      <c r="AJ269" s="42">
        <f t="shared" si="65"/>
        <v>11828063.508864209</v>
      </c>
      <c r="AK269" s="42">
        <f t="shared" si="65"/>
        <v>16859786.674916528</v>
      </c>
      <c r="AL269" s="42">
        <f t="shared" si="65"/>
        <v>71068317.652583078</v>
      </c>
    </row>
    <row r="270" spans="4:38">
      <c r="D270" s="42">
        <f t="shared" si="56"/>
        <v>40</v>
      </c>
      <c r="E270" s="42">
        <f t="shared" si="53"/>
        <v>256738.94345223598</v>
      </c>
      <c r="F270" s="42">
        <f t="shared" si="63"/>
        <v>5994984.8459064253</v>
      </c>
      <c r="G270" s="42">
        <f t="shared" si="63"/>
        <v>7890374.6568347476</v>
      </c>
      <c r="H270" s="42">
        <f t="shared" si="63"/>
        <v>9476195.9632348437</v>
      </c>
      <c r="I270" s="42">
        <f t="shared" si="63"/>
        <v>11449417.831462786</v>
      </c>
      <c r="J270" s="42">
        <f t="shared" si="63"/>
        <v>662631943.70012355</v>
      </c>
      <c r="K270" s="42">
        <f t="shared" si="63"/>
        <v>96106255.989950791</v>
      </c>
      <c r="L270" s="42">
        <f t="shared" si="63"/>
        <v>5394271.1281813188</v>
      </c>
      <c r="M270" s="42">
        <f t="shared" si="63"/>
        <v>7817203.8605200714</v>
      </c>
      <c r="N270" s="42">
        <f t="shared" si="63"/>
        <v>26194597.658858601</v>
      </c>
      <c r="Q270" s="42">
        <f t="shared" si="54"/>
        <v>179186.23019063653</v>
      </c>
      <c r="R270" s="42">
        <f t="shared" si="64"/>
        <v>5480095.5781205865</v>
      </c>
      <c r="S270" s="42">
        <f t="shared" si="64"/>
        <v>6188071.3071603263</v>
      </c>
      <c r="T270" s="42">
        <f t="shared" si="64"/>
        <v>6227458.6460059658</v>
      </c>
      <c r="U270" s="42">
        <f t="shared" si="64"/>
        <v>9094359.3720493633</v>
      </c>
      <c r="V270" s="42">
        <f t="shared" si="64"/>
        <v>413060102.95636892</v>
      </c>
      <c r="W270" s="42">
        <f t="shared" si="64"/>
        <v>88704646.506090999</v>
      </c>
      <c r="X270" s="42">
        <f t="shared" si="64"/>
        <v>4903284.0312263388</v>
      </c>
      <c r="Y270" s="42">
        <f t="shared" si="64"/>
        <v>7245528.3302392028</v>
      </c>
      <c r="Z270" s="42">
        <f t="shared" si="64"/>
        <v>17027920.777889617</v>
      </c>
      <c r="AC270" s="42">
        <f t="shared" si="55"/>
        <v>334291.6567138359</v>
      </c>
      <c r="AD270" s="42">
        <f t="shared" si="65"/>
        <v>6509874.1136922622</v>
      </c>
      <c r="AE270" s="42">
        <f t="shared" si="65"/>
        <v>9592678.0065091662</v>
      </c>
      <c r="AF270" s="42">
        <f t="shared" si="65"/>
        <v>12724933.28046374</v>
      </c>
      <c r="AG270" s="42">
        <f t="shared" si="65"/>
        <v>13804476.29087623</v>
      </c>
      <c r="AH270" s="42">
        <f t="shared" si="65"/>
        <v>912203784.44387805</v>
      </c>
      <c r="AI270" s="42">
        <f t="shared" si="65"/>
        <v>103507865.4738106</v>
      </c>
      <c r="AJ270" s="42">
        <f t="shared" si="65"/>
        <v>5885258.2251362987</v>
      </c>
      <c r="AK270" s="42">
        <f t="shared" si="65"/>
        <v>8388879.3908009604</v>
      </c>
      <c r="AL270" s="42">
        <f t="shared" si="65"/>
        <v>35361274.539827593</v>
      </c>
    </row>
    <row r="271" spans="4:38">
      <c r="D271" s="42">
        <f t="shared" si="56"/>
        <v>50</v>
      </c>
      <c r="E271" s="42">
        <f t="shared" si="53"/>
        <v>127923.02118031796</v>
      </c>
      <c r="F271" s="42">
        <f t="shared" si="63"/>
        <v>2987067.5757503351</v>
      </c>
      <c r="G271" s="42">
        <f t="shared" si="63"/>
        <v>3931466.5347397849</v>
      </c>
      <c r="H271" s="42">
        <f t="shared" si="63"/>
        <v>4721619.558815619</v>
      </c>
      <c r="I271" s="42">
        <f t="shared" si="63"/>
        <v>5704799.2021086141</v>
      </c>
      <c r="J271" s="42">
        <f t="shared" si="63"/>
        <v>330163702.58794081</v>
      </c>
      <c r="K271" s="42">
        <f t="shared" si="63"/>
        <v>47886006.132337168</v>
      </c>
      <c r="L271" s="42">
        <f t="shared" si="63"/>
        <v>2687755.3148110337</v>
      </c>
      <c r="M271" s="42">
        <f t="shared" si="63"/>
        <v>3895008.3753313171</v>
      </c>
      <c r="N271" s="42">
        <f t="shared" si="63"/>
        <v>13051748.309260614</v>
      </c>
      <c r="Q271" s="42">
        <f t="shared" si="54"/>
        <v>89281.523136604228</v>
      </c>
      <c r="R271" s="42">
        <f t="shared" si="64"/>
        <v>2730518.2972387951</v>
      </c>
      <c r="S271" s="42">
        <f t="shared" si="64"/>
        <v>3083275.0429171184</v>
      </c>
      <c r="T271" s="42">
        <f t="shared" si="64"/>
        <v>3102900.2205922934</v>
      </c>
      <c r="U271" s="42">
        <f t="shared" si="64"/>
        <v>4531365.2495751195</v>
      </c>
      <c r="V271" s="42">
        <f t="shared" si="64"/>
        <v>205811769.68605196</v>
      </c>
      <c r="W271" s="42">
        <f t="shared" si="64"/>
        <v>44198072.256624267</v>
      </c>
      <c r="X271" s="42">
        <f t="shared" si="64"/>
        <v>2443115.5575600276</v>
      </c>
      <c r="Y271" s="42">
        <f t="shared" si="64"/>
        <v>3610164.7127959742</v>
      </c>
      <c r="Z271" s="42">
        <f t="shared" si="64"/>
        <v>8484350.0601691771</v>
      </c>
      <c r="AC271" s="42">
        <f t="shared" si="55"/>
        <v>166564.519224032</v>
      </c>
      <c r="AD271" s="42">
        <f t="shared" si="65"/>
        <v>3243616.8542618752</v>
      </c>
      <c r="AE271" s="42">
        <f t="shared" si="65"/>
        <v>4779658.0265624505</v>
      </c>
      <c r="AF271" s="42">
        <f t="shared" si="65"/>
        <v>6340338.8970389534</v>
      </c>
      <c r="AG271" s="42">
        <f t="shared" si="65"/>
        <v>6878233.1546421172</v>
      </c>
      <c r="AH271" s="42">
        <f t="shared" si="65"/>
        <v>454515635.48982954</v>
      </c>
      <c r="AI271" s="42">
        <f t="shared" si="65"/>
        <v>51573940.008050062</v>
      </c>
      <c r="AJ271" s="42">
        <f t="shared" si="65"/>
        <v>2932395.0720620393</v>
      </c>
      <c r="AK271" s="42">
        <f t="shared" si="65"/>
        <v>4179852.0378666711</v>
      </c>
      <c r="AL271" s="42">
        <f t="shared" si="65"/>
        <v>17619146.558352049</v>
      </c>
    </row>
    <row r="272" spans="4:38">
      <c r="D272" s="42">
        <f t="shared" si="56"/>
        <v>60</v>
      </c>
      <c r="E272" s="42">
        <f t="shared" ref="E272:N287" si="66">E168*2220*$AP168</f>
        <v>63783.477313017836</v>
      </c>
      <c r="F272" s="42">
        <f t="shared" si="66"/>
        <v>1489376.6203485872</v>
      </c>
      <c r="G272" s="42">
        <f t="shared" si="66"/>
        <v>1960261.7590776994</v>
      </c>
      <c r="H272" s="42">
        <f t="shared" si="66"/>
        <v>2354238.597804111</v>
      </c>
      <c r="I272" s="42">
        <f t="shared" si="66"/>
        <v>2844460.1067552161</v>
      </c>
      <c r="J272" s="42">
        <f t="shared" si="66"/>
        <v>164622355.22029704</v>
      </c>
      <c r="K272" s="42">
        <f t="shared" si="66"/>
        <v>23876359.060091499</v>
      </c>
      <c r="L272" s="42">
        <f t="shared" si="66"/>
        <v>1340137.0493239202</v>
      </c>
      <c r="M272" s="42">
        <f t="shared" si="66"/>
        <v>1942083.4189943573</v>
      </c>
      <c r="N272" s="42">
        <f t="shared" si="66"/>
        <v>6507709.7499556886</v>
      </c>
      <c r="Q272" s="42">
        <f t="shared" ref="Q272:Z287" si="67">Q168*$AP168*2220</f>
        <v>44516.506512366883</v>
      </c>
      <c r="R272" s="42">
        <f t="shared" si="67"/>
        <v>1361459.0263562903</v>
      </c>
      <c r="S272" s="42">
        <f t="shared" si="67"/>
        <v>1537346.4598876766</v>
      </c>
      <c r="T272" s="42">
        <f t="shared" si="67"/>
        <v>1547131.735934621</v>
      </c>
      <c r="U272" s="42">
        <f t="shared" si="67"/>
        <v>2259376.2242830866</v>
      </c>
      <c r="V272" s="42">
        <f t="shared" si="67"/>
        <v>102619452.08453307</v>
      </c>
      <c r="W272" s="42">
        <f t="shared" si="67"/>
        <v>22037524.700778887</v>
      </c>
      <c r="X272" s="42">
        <f t="shared" si="67"/>
        <v>1218157.6412196772</v>
      </c>
      <c r="Y272" s="42">
        <f t="shared" si="67"/>
        <v>1800058.0109056116</v>
      </c>
      <c r="Z272" s="42">
        <f t="shared" si="67"/>
        <v>4230367.1738309795</v>
      </c>
      <c r="AC272" s="42">
        <f t="shared" ref="AC272:AL287" si="68">AC168*$AP168*2220</f>
        <v>83050.448113668943</v>
      </c>
      <c r="AD272" s="42">
        <f t="shared" si="68"/>
        <v>1617294.2143408838</v>
      </c>
      <c r="AE272" s="42">
        <f t="shared" si="68"/>
        <v>2383177.0582677214</v>
      </c>
      <c r="AF272" s="42">
        <f t="shared" si="68"/>
        <v>3161345.4596736054</v>
      </c>
      <c r="AG272" s="42">
        <f t="shared" si="68"/>
        <v>3429543.9892273513</v>
      </c>
      <c r="AH272" s="42">
        <f t="shared" si="68"/>
        <v>226625258.35606101</v>
      </c>
      <c r="AI272" s="42">
        <f t="shared" si="68"/>
        <v>25715193.419404104</v>
      </c>
      <c r="AJ272" s="42">
        <f t="shared" si="68"/>
        <v>1462116.4574281634</v>
      </c>
      <c r="AK272" s="42">
        <f t="shared" si="68"/>
        <v>2084108.8270831087</v>
      </c>
      <c r="AL272" s="42">
        <f t="shared" si="68"/>
        <v>8785052.3260803968</v>
      </c>
    </row>
    <row r="273" spans="4:38">
      <c r="D273" s="42">
        <f t="shared" si="56"/>
        <v>75</v>
      </c>
      <c r="E273" s="42">
        <f t="shared" si="66"/>
        <v>22467.970020260858</v>
      </c>
      <c r="F273" s="42">
        <f t="shared" si="66"/>
        <v>524638.52183298615</v>
      </c>
      <c r="G273" s="42">
        <f t="shared" si="66"/>
        <v>690509.58477349463</v>
      </c>
      <c r="H273" s="42">
        <f t="shared" si="66"/>
        <v>829289.40948799858</v>
      </c>
      <c r="I273" s="42">
        <f t="shared" si="66"/>
        <v>1001971.7816381998</v>
      </c>
      <c r="J273" s="42">
        <f t="shared" si="66"/>
        <v>57988844.408761621</v>
      </c>
      <c r="K273" s="42">
        <f t="shared" si="66"/>
        <v>8410537.3703987803</v>
      </c>
      <c r="L273" s="42">
        <f t="shared" si="66"/>
        <v>472068.32107137836</v>
      </c>
      <c r="M273" s="42">
        <f t="shared" si="66"/>
        <v>684106.196039979</v>
      </c>
      <c r="N273" s="42">
        <f t="shared" si="66"/>
        <v>2292365.2601286136</v>
      </c>
      <c r="Q273" s="42">
        <f t="shared" si="67"/>
        <v>15681.107018015655</v>
      </c>
      <c r="R273" s="42">
        <f t="shared" si="67"/>
        <v>479579.06775558606</v>
      </c>
      <c r="S273" s="42">
        <f t="shared" si="67"/>
        <v>541536.07841102837</v>
      </c>
      <c r="T273" s="42">
        <f t="shared" si="67"/>
        <v>544982.97873889515</v>
      </c>
      <c r="U273" s="42">
        <f t="shared" si="67"/>
        <v>795873.78127034148</v>
      </c>
      <c r="V273" s="42">
        <f t="shared" si="67"/>
        <v>36148088.346075699</v>
      </c>
      <c r="W273" s="42">
        <f t="shared" si="67"/>
        <v>7762801.0443513896</v>
      </c>
      <c r="X273" s="42">
        <f t="shared" si="67"/>
        <v>429100.6153295663</v>
      </c>
      <c r="Y273" s="42">
        <f t="shared" si="67"/>
        <v>634077.2113329632</v>
      </c>
      <c r="Z273" s="42">
        <f t="shared" si="67"/>
        <v>1490162.7637810116</v>
      </c>
      <c r="AC273" s="42">
        <f t="shared" si="68"/>
        <v>29254.833022506104</v>
      </c>
      <c r="AD273" s="42">
        <f t="shared" si="68"/>
        <v>569697.97591038642</v>
      </c>
      <c r="AE273" s="42">
        <f t="shared" si="68"/>
        <v>839483.09113596054</v>
      </c>
      <c r="AF273" s="42">
        <f t="shared" si="68"/>
        <v>1113595.8402371036</v>
      </c>
      <c r="AG273" s="42">
        <f t="shared" si="68"/>
        <v>1208069.7820060602</v>
      </c>
      <c r="AH273" s="42">
        <f t="shared" si="68"/>
        <v>79829600.471447513</v>
      </c>
      <c r="AI273" s="42">
        <f t="shared" si="68"/>
        <v>9058273.6964461729</v>
      </c>
      <c r="AJ273" s="42">
        <f t="shared" si="68"/>
        <v>515036.02681319055</v>
      </c>
      <c r="AK273" s="42">
        <f t="shared" si="68"/>
        <v>734135.18074699654</v>
      </c>
      <c r="AL273" s="42">
        <f t="shared" si="68"/>
        <v>3094567.7564762156</v>
      </c>
    </row>
    <row r="274" spans="4:38">
      <c r="D274" s="42">
        <f t="shared" si="56"/>
        <v>100</v>
      </c>
      <c r="E274" s="42">
        <f t="shared" si="66"/>
        <v>3931.5366508986908</v>
      </c>
      <c r="F274" s="42">
        <f t="shared" si="66"/>
        <v>91803.379441920348</v>
      </c>
      <c r="G274" s="42">
        <f t="shared" si="66"/>
        <v>120828.17174340843</v>
      </c>
      <c r="H274" s="42">
        <f t="shared" si="66"/>
        <v>145112.42914531648</v>
      </c>
      <c r="I274" s="42">
        <f t="shared" si="66"/>
        <v>175329.09199738677</v>
      </c>
      <c r="J274" s="42">
        <f t="shared" si="66"/>
        <v>10147123.524320109</v>
      </c>
      <c r="K274" s="42">
        <f t="shared" si="66"/>
        <v>1471709.9896278037</v>
      </c>
      <c r="L274" s="42">
        <f t="shared" si="66"/>
        <v>82604.432191546381</v>
      </c>
      <c r="M274" s="42">
        <f t="shared" si="66"/>
        <v>119707.68077457297</v>
      </c>
      <c r="N274" s="42">
        <f t="shared" si="66"/>
        <v>401127.3839744032</v>
      </c>
      <c r="Q274" s="42">
        <f t="shared" si="67"/>
        <v>2743.9437969873816</v>
      </c>
      <c r="R274" s="42">
        <f t="shared" si="67"/>
        <v>83918.693152280714</v>
      </c>
      <c r="S274" s="42">
        <f t="shared" si="67"/>
        <v>94760.182523698531</v>
      </c>
      <c r="T274" s="42">
        <f t="shared" si="67"/>
        <v>95363.335143128876</v>
      </c>
      <c r="U274" s="42">
        <f t="shared" si="67"/>
        <v>139265.22679761649</v>
      </c>
      <c r="V274" s="42">
        <f t="shared" si="67"/>
        <v>6325339.3192337221</v>
      </c>
      <c r="W274" s="42">
        <f t="shared" si="67"/>
        <v>1358366.4564257676</v>
      </c>
      <c r="X274" s="42">
        <f t="shared" si="67"/>
        <v>75085.768521591788</v>
      </c>
      <c r="Y274" s="42">
        <f t="shared" si="67"/>
        <v>110953.40583093038</v>
      </c>
      <c r="Z274" s="42">
        <f t="shared" si="67"/>
        <v>260754.73290762011</v>
      </c>
      <c r="AC274" s="42">
        <f t="shared" si="68"/>
        <v>5119.1295048100083</v>
      </c>
      <c r="AD274" s="42">
        <f t="shared" si="68"/>
        <v>99688.065731559996</v>
      </c>
      <c r="AE274" s="42">
        <f t="shared" si="68"/>
        <v>146896.16096311831</v>
      </c>
      <c r="AF274" s="42">
        <f t="shared" si="68"/>
        <v>194861.52314750443</v>
      </c>
      <c r="AG274" s="42">
        <f t="shared" si="68"/>
        <v>211392.95719715732</v>
      </c>
      <c r="AH274" s="42">
        <f t="shared" si="68"/>
        <v>13968907.729406497</v>
      </c>
      <c r="AI274" s="42">
        <f t="shared" si="68"/>
        <v>1585053.5228298395</v>
      </c>
      <c r="AJ274" s="42">
        <f t="shared" si="68"/>
        <v>90123.095861500988</v>
      </c>
      <c r="AK274" s="42">
        <f t="shared" si="68"/>
        <v>128461.95571821588</v>
      </c>
      <c r="AL274" s="42">
        <f t="shared" si="68"/>
        <v>541500.03504118638</v>
      </c>
    </row>
    <row r="275" spans="4:38">
      <c r="D275" s="42">
        <f t="shared" si="56"/>
        <v>125</v>
      </c>
      <c r="E275" s="42">
        <f t="shared" si="66"/>
        <v>690.83677136301685</v>
      </c>
      <c r="F275" s="42">
        <f t="shared" si="66"/>
        <v>16131.389806419096</v>
      </c>
      <c r="G275" s="42">
        <f t="shared" si="66"/>
        <v>21231.53145166071</v>
      </c>
      <c r="H275" s="42">
        <f t="shared" si="66"/>
        <v>25498.681797225407</v>
      </c>
      <c r="I275" s="42">
        <f t="shared" si="66"/>
        <v>30808.25504037891</v>
      </c>
      <c r="J275" s="42">
        <f t="shared" si="66"/>
        <v>1783019.3831617055</v>
      </c>
      <c r="K275" s="42">
        <f t="shared" si="66"/>
        <v>258604.0695779259</v>
      </c>
      <c r="L275" s="42">
        <f t="shared" si="66"/>
        <v>14514.980859313286</v>
      </c>
      <c r="M275" s="42">
        <f t="shared" si="66"/>
        <v>21034.642440572705</v>
      </c>
      <c r="N275" s="42">
        <f t="shared" si="66"/>
        <v>70484.79295921755</v>
      </c>
      <c r="Q275" s="42">
        <f t="shared" si="67"/>
        <v>482.15683632989408</v>
      </c>
      <c r="R275" s="42">
        <f t="shared" si="67"/>
        <v>14745.918500104352</v>
      </c>
      <c r="S275" s="42">
        <f t="shared" si="67"/>
        <v>16650.949580611948</v>
      </c>
      <c r="T275" s="42">
        <f t="shared" si="67"/>
        <v>16756.933587692525</v>
      </c>
      <c r="U275" s="42">
        <f t="shared" si="67"/>
        <v>24471.230510342968</v>
      </c>
      <c r="V275" s="42">
        <f t="shared" si="67"/>
        <v>1111467.9528870983</v>
      </c>
      <c r="W275" s="42">
        <f t="shared" si="67"/>
        <v>238687.71434967878</v>
      </c>
      <c r="X275" s="42">
        <f t="shared" si="67"/>
        <v>13193.825851505198</v>
      </c>
      <c r="Y275" s="42">
        <f t="shared" si="67"/>
        <v>19496.369857940725</v>
      </c>
      <c r="Z275" s="42">
        <f t="shared" si="67"/>
        <v>45818.969475548183</v>
      </c>
      <c r="AC275" s="42">
        <f t="shared" si="68"/>
        <v>899.5167063961411</v>
      </c>
      <c r="AD275" s="42">
        <f t="shared" si="68"/>
        <v>17516.861112733837</v>
      </c>
      <c r="AE275" s="42">
        <f t="shared" si="68"/>
        <v>25812.113322709469</v>
      </c>
      <c r="AF275" s="42">
        <f t="shared" si="68"/>
        <v>34240.430006758339</v>
      </c>
      <c r="AG275" s="42">
        <f t="shared" si="68"/>
        <v>37145.27957041491</v>
      </c>
      <c r="AH275" s="42">
        <f t="shared" si="68"/>
        <v>2454570.8134363121</v>
      </c>
      <c r="AI275" s="42">
        <f t="shared" si="68"/>
        <v>278520.42480617302</v>
      </c>
      <c r="AJ275" s="42">
        <f t="shared" si="68"/>
        <v>15836.135867121373</v>
      </c>
      <c r="AK275" s="42">
        <f t="shared" si="68"/>
        <v>22572.915023204732</v>
      </c>
      <c r="AL275" s="42">
        <f t="shared" si="68"/>
        <v>95150.616442886952</v>
      </c>
    </row>
    <row r="276" spans="4:38">
      <c r="D276" s="42">
        <f t="shared" si="56"/>
        <v>150</v>
      </c>
      <c r="E276" s="42">
        <f t="shared" si="66"/>
        <v>121.39157969141105</v>
      </c>
      <c r="F276" s="42">
        <f t="shared" si="66"/>
        <v>2834.5550966483638</v>
      </c>
      <c r="G276" s="42">
        <f t="shared" si="66"/>
        <v>3730.7353184167032</v>
      </c>
      <c r="H276" s="42">
        <f t="shared" si="66"/>
        <v>4480.5450313635774</v>
      </c>
      <c r="I276" s="42">
        <f t="shared" si="66"/>
        <v>5413.5258890587802</v>
      </c>
      <c r="J276" s="42">
        <f t="shared" si="66"/>
        <v>313306.33879746002</v>
      </c>
      <c r="K276" s="42">
        <f t="shared" si="66"/>
        <v>45441.061943988694</v>
      </c>
      <c r="L276" s="42">
        <f t="shared" si="66"/>
        <v>2550.5249991632991</v>
      </c>
      <c r="M276" s="42">
        <f t="shared" si="66"/>
        <v>3696.1386248552158</v>
      </c>
      <c r="N276" s="42">
        <f t="shared" si="66"/>
        <v>12385.357462458198</v>
      </c>
      <c r="Q276" s="42">
        <f t="shared" si="67"/>
        <v>84.723023509041184</v>
      </c>
      <c r="R276" s="42">
        <f t="shared" si="67"/>
        <v>2591.1046066594727</v>
      </c>
      <c r="S276" s="42">
        <f t="shared" si="67"/>
        <v>2925.8504421594985</v>
      </c>
      <c r="T276" s="42">
        <f t="shared" si="67"/>
        <v>2944.4736055098706</v>
      </c>
      <c r="U276" s="42">
        <f t="shared" si="67"/>
        <v>4300.0046491187913</v>
      </c>
      <c r="V276" s="42">
        <f t="shared" si="67"/>
        <v>195303.51621431755</v>
      </c>
      <c r="W276" s="42">
        <f t="shared" si="67"/>
        <v>41941.425093329824</v>
      </c>
      <c r="X276" s="42">
        <f t="shared" si="67"/>
        <v>2318.3759589513556</v>
      </c>
      <c r="Y276" s="42">
        <f t="shared" si="67"/>
        <v>3425.8383939725159</v>
      </c>
      <c r="Z276" s="42">
        <f t="shared" si="67"/>
        <v>8051.1595720295445</v>
      </c>
      <c r="AC276" s="42">
        <f t="shared" si="68"/>
        <v>158.06013587378123</v>
      </c>
      <c r="AD276" s="42">
        <f t="shared" si="68"/>
        <v>3078.0055866372536</v>
      </c>
      <c r="AE276" s="42">
        <f t="shared" si="68"/>
        <v>4535.6201946739075</v>
      </c>
      <c r="AF276" s="42">
        <f t="shared" si="68"/>
        <v>6016.6164572172938</v>
      </c>
      <c r="AG276" s="42">
        <f t="shared" si="68"/>
        <v>6527.0471289987781</v>
      </c>
      <c r="AH276" s="42">
        <f t="shared" si="68"/>
        <v>431309.1613806024</v>
      </c>
      <c r="AI276" s="42">
        <f t="shared" si="68"/>
        <v>48940.698794647571</v>
      </c>
      <c r="AJ276" s="42">
        <f t="shared" si="68"/>
        <v>2782.6740393752425</v>
      </c>
      <c r="AK276" s="42">
        <f t="shared" si="68"/>
        <v>3966.4388557379257</v>
      </c>
      <c r="AL276" s="42">
        <f t="shared" si="68"/>
        <v>16719.555352886851</v>
      </c>
    </row>
    <row r="277" spans="4:38">
      <c r="D277" s="42">
        <f t="shared" si="56"/>
        <v>175</v>
      </c>
      <c r="E277" s="42">
        <f t="shared" si="66"/>
        <v>21.108876526097532</v>
      </c>
      <c r="F277" s="42">
        <f t="shared" si="66"/>
        <v>492.90299783292357</v>
      </c>
      <c r="G277" s="42">
        <f t="shared" si="66"/>
        <v>648.74047597208539</v>
      </c>
      <c r="H277" s="42">
        <f t="shared" si="66"/>
        <v>779.1254721052569</v>
      </c>
      <c r="I277" s="42">
        <f t="shared" si="66"/>
        <v>941.3622415448267</v>
      </c>
      <c r="J277" s="42">
        <f t="shared" si="66"/>
        <v>54481.083756645421</v>
      </c>
      <c r="K277" s="42">
        <f t="shared" si="66"/>
        <v>7901.7817234836994</v>
      </c>
      <c r="L277" s="42">
        <f t="shared" si="66"/>
        <v>443.51278252516556</v>
      </c>
      <c r="M277" s="42">
        <f t="shared" si="66"/>
        <v>642.72442992954154</v>
      </c>
      <c r="N277" s="42">
        <f t="shared" si="66"/>
        <v>2153.6994746358737</v>
      </c>
      <c r="Q277" s="42">
        <f t="shared" si="67"/>
        <v>14.7325526755341</v>
      </c>
      <c r="R277" s="42">
        <f t="shared" si="67"/>
        <v>450.56920214085693</v>
      </c>
      <c r="S277" s="42">
        <f t="shared" si="67"/>
        <v>508.77841671041853</v>
      </c>
      <c r="T277" s="42">
        <f t="shared" si="67"/>
        <v>512.01681311886534</v>
      </c>
      <c r="U277" s="42">
        <f t="shared" si="67"/>
        <v>747.73116414363744</v>
      </c>
      <c r="V277" s="42">
        <f t="shared" si="67"/>
        <v>33961.480848678737</v>
      </c>
      <c r="W277" s="42">
        <f t="shared" si="67"/>
        <v>7293.2271404184467</v>
      </c>
      <c r="X277" s="42">
        <f t="shared" si="67"/>
        <v>403.14420475442347</v>
      </c>
      <c r="Y277" s="42">
        <f t="shared" si="67"/>
        <v>595.72171184000786</v>
      </c>
      <c r="Z277" s="42">
        <f t="shared" si="67"/>
        <v>1400.0224210765798</v>
      </c>
      <c r="AC277" s="42">
        <f t="shared" si="68"/>
        <v>27.48520037666102</v>
      </c>
      <c r="AD277" s="42">
        <f t="shared" si="68"/>
        <v>535.23679352499028</v>
      </c>
      <c r="AE277" s="42">
        <f t="shared" si="68"/>
        <v>788.7025352337522</v>
      </c>
      <c r="AF277" s="42">
        <f t="shared" si="68"/>
        <v>1046.2341310916497</v>
      </c>
      <c r="AG277" s="42">
        <f t="shared" si="68"/>
        <v>1134.9933189460176</v>
      </c>
      <c r="AH277" s="42">
        <f t="shared" si="68"/>
        <v>75000.686664612091</v>
      </c>
      <c r="AI277" s="42">
        <f t="shared" si="68"/>
        <v>8510.3363065489521</v>
      </c>
      <c r="AJ277" s="42">
        <f t="shared" si="68"/>
        <v>483.8813602959076</v>
      </c>
      <c r="AK277" s="42">
        <f t="shared" si="68"/>
        <v>689.72714801907705</v>
      </c>
      <c r="AL277" s="42">
        <f t="shared" si="68"/>
        <v>2907.3765281951673</v>
      </c>
    </row>
    <row r="278" spans="4:38">
      <c r="D278" s="42">
        <f t="shared" si="56"/>
        <v>200</v>
      </c>
      <c r="E278" s="42">
        <f t="shared" si="66"/>
        <v>3.7169399848435072</v>
      </c>
      <c r="F278" s="42">
        <f t="shared" si="66"/>
        <v>86.792438196763243</v>
      </c>
      <c r="G278" s="42">
        <f t="shared" si="66"/>
        <v>114.23295844029664</v>
      </c>
      <c r="H278" s="42">
        <f t="shared" si="66"/>
        <v>137.19169833116129</v>
      </c>
      <c r="I278" s="42">
        <f t="shared" si="66"/>
        <v>165.75903276964914</v>
      </c>
      <c r="J278" s="42">
        <f t="shared" si="66"/>
        <v>9593.2589487802961</v>
      </c>
      <c r="K278" s="42">
        <f t="shared" si="66"/>
        <v>1391.3790439396737</v>
      </c>
      <c r="L278" s="42">
        <f t="shared" si="66"/>
        <v>78.095600830242589</v>
      </c>
      <c r="M278" s="42">
        <f t="shared" si="66"/>
        <v>113.17362768631054</v>
      </c>
      <c r="N278" s="42">
        <f t="shared" si="66"/>
        <v>379.2324846238738</v>
      </c>
      <c r="Q278" s="42">
        <f t="shared" si="67"/>
        <v>2.5941699953005295</v>
      </c>
      <c r="R278" s="42">
        <f t="shared" si="67"/>
        <v>79.338124949750821</v>
      </c>
      <c r="S278" s="42">
        <f t="shared" si="67"/>
        <v>89.587848891830191</v>
      </c>
      <c r="T278" s="42">
        <f t="shared" si="67"/>
        <v>90.158079386212407</v>
      </c>
      <c r="U278" s="42">
        <f t="shared" si="67"/>
        <v>131.66365621036124</v>
      </c>
      <c r="V278" s="42">
        <f t="shared" si="67"/>
        <v>5980.0807473048462</v>
      </c>
      <c r="W278" s="42">
        <f t="shared" si="67"/>
        <v>1284.2221869672774</v>
      </c>
      <c r="X278" s="42">
        <f t="shared" si="67"/>
        <v>70.987331441209605</v>
      </c>
      <c r="Y278" s="42">
        <f t="shared" si="67"/>
        <v>104.89719089691907</v>
      </c>
      <c r="Z278" s="42">
        <f t="shared" si="67"/>
        <v>246.52185113420612</v>
      </c>
      <c r="AC278" s="42">
        <f t="shared" si="68"/>
        <v>4.8397099743864951</v>
      </c>
      <c r="AD278" s="42">
        <f t="shared" si="68"/>
        <v>94.246751443775693</v>
      </c>
      <c r="AE278" s="42">
        <f t="shared" si="68"/>
        <v>138.87806798876309</v>
      </c>
      <c r="AF278" s="42">
        <f t="shared" si="68"/>
        <v>184.22531727611045</v>
      </c>
      <c r="AG278" s="42">
        <f t="shared" si="68"/>
        <v>199.85440932893732</v>
      </c>
      <c r="AH278" s="42">
        <f t="shared" si="68"/>
        <v>13206.43715025575</v>
      </c>
      <c r="AI278" s="42">
        <f t="shared" si="68"/>
        <v>1498.53590091207</v>
      </c>
      <c r="AJ278" s="42">
        <f t="shared" si="68"/>
        <v>85.203870219275586</v>
      </c>
      <c r="AK278" s="42">
        <f t="shared" si="68"/>
        <v>121.45006447570229</v>
      </c>
      <c r="AL278" s="42">
        <f t="shared" si="68"/>
        <v>511.94311811354157</v>
      </c>
    </row>
    <row r="279" spans="4:38">
      <c r="D279" s="42">
        <f t="shared" si="56"/>
        <v>225</v>
      </c>
      <c r="E279" s="42">
        <f t="shared" si="66"/>
        <v>0.64724243063354436</v>
      </c>
      <c r="F279" s="42">
        <f t="shared" si="66"/>
        <v>15.113439788684097</v>
      </c>
      <c r="G279" s="42">
        <f t="shared" si="66"/>
        <v>19.891743741047026</v>
      </c>
      <c r="H279" s="42">
        <f t="shared" si="66"/>
        <v>23.889621207952686</v>
      </c>
      <c r="I279" s="42">
        <f t="shared" si="66"/>
        <v>28.864140854243587</v>
      </c>
      <c r="J279" s="42">
        <f t="shared" si="66"/>
        <v>1670.5043032775741</v>
      </c>
      <c r="K279" s="42">
        <f t="shared" si="66"/>
        <v>242.2852018069394</v>
      </c>
      <c r="L279" s="42">
        <f t="shared" si="66"/>
        <v>13.599032190260507</v>
      </c>
      <c r="M279" s="42">
        <f t="shared" si="66"/>
        <v>19.707279150590715</v>
      </c>
      <c r="N279" s="42">
        <f t="shared" si="66"/>
        <v>66.036943325435118</v>
      </c>
      <c r="Q279" s="42">
        <f t="shared" si="67"/>
        <v>0.45173096689254649</v>
      </c>
      <c r="R279" s="42">
        <f t="shared" si="67"/>
        <v>13.815396816676493</v>
      </c>
      <c r="S279" s="42">
        <f t="shared" si="67"/>
        <v>15.60021343051633</v>
      </c>
      <c r="T279" s="42">
        <f t="shared" si="67"/>
        <v>15.699509457008631</v>
      </c>
      <c r="U279" s="42">
        <f t="shared" si="67"/>
        <v>22.927005875582214</v>
      </c>
      <c r="V279" s="42">
        <f t="shared" si="67"/>
        <v>1041.3302377905925</v>
      </c>
      <c r="W279" s="42">
        <f t="shared" si="67"/>
        <v>223.62564183323025</v>
      </c>
      <c r="X279" s="42">
        <f t="shared" si="67"/>
        <v>12.361246921809517</v>
      </c>
      <c r="Y279" s="42">
        <f t="shared" si="67"/>
        <v>18.266077224707008</v>
      </c>
      <c r="Z279" s="42">
        <f t="shared" si="67"/>
        <v>42.92762400873206</v>
      </c>
      <c r="AC279" s="42">
        <f t="shared" si="68"/>
        <v>0.84275389437454373</v>
      </c>
      <c r="AD279" s="42">
        <f t="shared" si="68"/>
        <v>16.41148276069169</v>
      </c>
      <c r="AE279" s="42">
        <f t="shared" si="68"/>
        <v>24.183274051577715</v>
      </c>
      <c r="AF279" s="42">
        <f t="shared" si="68"/>
        <v>32.079732958896791</v>
      </c>
      <c r="AG279" s="42">
        <f t="shared" si="68"/>
        <v>34.80127583290502</v>
      </c>
      <c r="AH279" s="42">
        <f t="shared" si="68"/>
        <v>2299.6783687645552</v>
      </c>
      <c r="AI279" s="42">
        <f t="shared" si="68"/>
        <v>260.94476178064849</v>
      </c>
      <c r="AJ279" s="42">
        <f t="shared" si="68"/>
        <v>14.836817458711494</v>
      </c>
      <c r="AK279" s="42">
        <f t="shared" si="68"/>
        <v>21.148481076474468</v>
      </c>
      <c r="AL279" s="42">
        <f t="shared" si="68"/>
        <v>89.146262642138154</v>
      </c>
    </row>
    <row r="280" spans="4:38">
      <c r="D280" s="42">
        <f t="shared" si="56"/>
        <v>250</v>
      </c>
      <c r="E280" s="42">
        <f t="shared" si="66"/>
        <v>0.11492556777251881</v>
      </c>
      <c r="F280" s="42">
        <f t="shared" si="66"/>
        <v>2.6835704312681345</v>
      </c>
      <c r="G280" s="42">
        <f t="shared" si="66"/>
        <v>3.5320149533268208</v>
      </c>
      <c r="H280" s="42">
        <f t="shared" si="66"/>
        <v>4.2418854995445017</v>
      </c>
      <c r="I280" s="42">
        <f t="shared" si="66"/>
        <v>5.12517044454715</v>
      </c>
      <c r="J280" s="42">
        <f t="shared" si="66"/>
        <v>296.61784585520854</v>
      </c>
      <c r="K280" s="42">
        <f t="shared" si="66"/>
        <v>43.020610304065436</v>
      </c>
      <c r="L280" s="42">
        <f t="shared" si="66"/>
        <v>2.4146694061646241</v>
      </c>
      <c r="M280" s="42">
        <f t="shared" si="66"/>
        <v>3.4992610781345448</v>
      </c>
      <c r="N280" s="42">
        <f t="shared" si="66"/>
        <v>11.725642273187438</v>
      </c>
      <c r="Q280" s="42">
        <f t="shared" si="67"/>
        <v>8.0210189248158675E-2</v>
      </c>
      <c r="R280" s="42">
        <f t="shared" si="67"/>
        <v>2.4530875109733699</v>
      </c>
      <c r="S280" s="42">
        <f t="shared" si="67"/>
        <v>2.7700028629452542</v>
      </c>
      <c r="T280" s="42">
        <f t="shared" si="67"/>
        <v>2.787634049780475</v>
      </c>
      <c r="U280" s="42">
        <f t="shared" si="67"/>
        <v>4.0709617337602939</v>
      </c>
      <c r="V280" s="42">
        <f t="shared" si="67"/>
        <v>184.90053054716017</v>
      </c>
      <c r="W280" s="42">
        <f t="shared" si="67"/>
        <v>39.707384188365921</v>
      </c>
      <c r="X280" s="42">
        <f t="shared" si="67"/>
        <v>2.1948859555988962</v>
      </c>
      <c r="Y280" s="42">
        <f t="shared" si="67"/>
        <v>3.2433585881743201</v>
      </c>
      <c r="Z280" s="42">
        <f t="shared" si="67"/>
        <v>7.6223086263050952</v>
      </c>
      <c r="AC280" s="42">
        <f t="shared" si="68"/>
        <v>0.14964094629687921</v>
      </c>
      <c r="AD280" s="42">
        <f t="shared" si="68"/>
        <v>2.9140533515628997</v>
      </c>
      <c r="AE280" s="42">
        <f t="shared" si="68"/>
        <v>4.2940270437083887</v>
      </c>
      <c r="AF280" s="42">
        <f t="shared" si="68"/>
        <v>5.6961369493085341</v>
      </c>
      <c r="AG280" s="42">
        <f t="shared" si="68"/>
        <v>6.1793791553340149</v>
      </c>
      <c r="AH280" s="42">
        <f t="shared" si="68"/>
        <v>408.33516116325683</v>
      </c>
      <c r="AI280" s="42">
        <f t="shared" si="68"/>
        <v>46.333836419764935</v>
      </c>
      <c r="AJ280" s="42">
        <f t="shared" si="68"/>
        <v>2.6344528567303529</v>
      </c>
      <c r="AK280" s="42">
        <f t="shared" si="68"/>
        <v>3.7551635680947797</v>
      </c>
      <c r="AL280" s="42">
        <f t="shared" si="68"/>
        <v>15.82897592006978</v>
      </c>
    </row>
    <row r="281" spans="4:38">
      <c r="D281" s="42">
        <f t="shared" si="56"/>
        <v>300</v>
      </c>
      <c r="E281" s="42">
        <f t="shared" si="66"/>
        <v>3.5534300208486451E-3</v>
      </c>
      <c r="F281" s="42">
        <f t="shared" si="66"/>
        <v>8.2974397415247494E-2</v>
      </c>
      <c r="G281" s="42">
        <f t="shared" si="66"/>
        <v>0.10920779607615748</v>
      </c>
      <c r="H281" s="42">
        <f t="shared" si="66"/>
        <v>0.13115657004122555</v>
      </c>
      <c r="I281" s="42">
        <f t="shared" si="66"/>
        <v>0.15846721380283585</v>
      </c>
      <c r="J281" s="42">
        <f t="shared" si="66"/>
        <v>9.1712469088483406</v>
      </c>
      <c r="K281" s="42">
        <f t="shared" si="66"/>
        <v>1.330171615704224</v>
      </c>
      <c r="L281" s="42">
        <f t="shared" si="66"/>
        <v>7.4660138075401325E-2</v>
      </c>
      <c r="M281" s="42">
        <f t="shared" si="66"/>
        <v>0.10819506578764813</v>
      </c>
      <c r="N281" s="42">
        <f t="shared" si="66"/>
        <v>0.36254986662105915</v>
      </c>
      <c r="Q281" s="42">
        <f t="shared" si="67"/>
        <v>2.4800512190335513E-3</v>
      </c>
      <c r="R281" s="42">
        <f t="shared" si="67"/>
        <v>7.5848002965846928E-2</v>
      </c>
      <c r="S281" s="42">
        <f t="shared" si="67"/>
        <v>8.5646836659614353E-2</v>
      </c>
      <c r="T281" s="42">
        <f t="shared" si="67"/>
        <v>8.6191982442382895E-2</v>
      </c>
      <c r="U281" s="42">
        <f t="shared" si="67"/>
        <v>0.12587170913180368</v>
      </c>
      <c r="V281" s="42">
        <f t="shared" si="67"/>
        <v>5.7170141409928386</v>
      </c>
      <c r="W281" s="42">
        <f t="shared" si="67"/>
        <v>1.2277286400150349</v>
      </c>
      <c r="X281" s="42">
        <f t="shared" si="67"/>
        <v>6.7864564849504122E-2</v>
      </c>
      <c r="Y281" s="42">
        <f t="shared" si="67"/>
        <v>0.10028271340288991</v>
      </c>
      <c r="Z281" s="42">
        <f t="shared" si="67"/>
        <v>0.23567723724017844</v>
      </c>
      <c r="AC281" s="42">
        <f t="shared" si="68"/>
        <v>4.6268088226637475E-3</v>
      </c>
      <c r="AD281" s="42">
        <f t="shared" si="68"/>
        <v>9.0100791864648019E-2</v>
      </c>
      <c r="AE281" s="42">
        <f t="shared" si="68"/>
        <v>0.13276875549270065</v>
      </c>
      <c r="AF281" s="42">
        <f t="shared" si="68"/>
        <v>0.1761211576400685</v>
      </c>
      <c r="AG281" s="42">
        <f t="shared" si="68"/>
        <v>0.1910627184738683</v>
      </c>
      <c r="AH281" s="42">
        <f t="shared" si="68"/>
        <v>12.625479676703844</v>
      </c>
      <c r="AI281" s="42">
        <f t="shared" si="68"/>
        <v>1.4326145913934125</v>
      </c>
      <c r="AJ281" s="42">
        <f t="shared" si="68"/>
        <v>8.1455711301298514E-2</v>
      </c>
      <c r="AK281" s="42">
        <f t="shared" si="68"/>
        <v>0.11610741817240666</v>
      </c>
      <c r="AL281" s="42">
        <f t="shared" si="68"/>
        <v>0.48942249600193993</v>
      </c>
    </row>
    <row r="282" spans="4:38">
      <c r="D282" s="42">
        <f t="shared" si="56"/>
        <v>365</v>
      </c>
      <c r="E282" s="42">
        <f t="shared" si="66"/>
        <v>3.7592602271973723E-5</v>
      </c>
      <c r="F282" s="42">
        <f t="shared" si="66"/>
        <v>8.7780637369724726E-4</v>
      </c>
      <c r="G282" s="42">
        <f t="shared" si="66"/>
        <v>1.1553358920261868E-3</v>
      </c>
      <c r="H282" s="42">
        <f t="shared" si="66"/>
        <v>1.387537321401514E-3</v>
      </c>
      <c r="I282" s="42">
        <f t="shared" si="66"/>
        <v>1.6764632782088978E-3</v>
      </c>
      <c r="J282" s="42">
        <f t="shared" si="66"/>
        <v>9.7024856366825105E-2</v>
      </c>
      <c r="K282" s="42">
        <f t="shared" si="66"/>
        <v>1.4072209726729118E-2</v>
      </c>
      <c r="L282" s="42">
        <f t="shared" si="66"/>
        <v>7.8984779769742102E-4</v>
      </c>
      <c r="M282" s="42">
        <f t="shared" si="66"/>
        <v>1.1446219714701766E-3</v>
      </c>
      <c r="N282" s="42">
        <f t="shared" si="66"/>
        <v>3.835503403662812E-3</v>
      </c>
      <c r="Q282" s="42">
        <f t="shared" si="67"/>
        <v>2.6237066311773292E-5</v>
      </c>
      <c r="R282" s="42">
        <f t="shared" si="67"/>
        <v>8.0241450989306429E-4</v>
      </c>
      <c r="S282" s="42">
        <f t="shared" si="67"/>
        <v>9.0607875981996708E-4</v>
      </c>
      <c r="T282" s="42">
        <f t="shared" si="67"/>
        <v>9.1184598992485779E-4</v>
      </c>
      <c r="U282" s="42">
        <f t="shared" si="67"/>
        <v>1.3316274897557652E-3</v>
      </c>
      <c r="V282" s="42">
        <f t="shared" si="67"/>
        <v>6.0481686011721637E-2</v>
      </c>
      <c r="W282" s="42">
        <f t="shared" si="67"/>
        <v>1.2988440518373803E-2</v>
      </c>
      <c r="X282" s="42">
        <f t="shared" si="67"/>
        <v>7.1795577224810134E-4</v>
      </c>
      <c r="Y282" s="42">
        <f t="shared" si="67"/>
        <v>1.0609152671054508E-3</v>
      </c>
      <c r="Z282" s="42">
        <f t="shared" si="67"/>
        <v>2.4932869346366649E-3</v>
      </c>
      <c r="AC282" s="42">
        <f t="shared" si="68"/>
        <v>4.8948138232174222E-5</v>
      </c>
      <c r="AD282" s="42">
        <f t="shared" si="68"/>
        <v>9.5319823750143003E-4</v>
      </c>
      <c r="AE282" s="42">
        <f t="shared" si="68"/>
        <v>1.404593024232406E-3</v>
      </c>
      <c r="AF282" s="42">
        <f t="shared" si="68"/>
        <v>1.8632286528781736E-3</v>
      </c>
      <c r="AG282" s="42">
        <f t="shared" si="68"/>
        <v>2.0212990666620329E-3</v>
      </c>
      <c r="AH282" s="42">
        <f t="shared" si="68"/>
        <v>0.13356802672192852</v>
      </c>
      <c r="AI282" s="42">
        <f t="shared" si="68"/>
        <v>1.5155978935084434E-2</v>
      </c>
      <c r="AJ282" s="42">
        <f t="shared" si="68"/>
        <v>8.6173982314674037E-4</v>
      </c>
      <c r="AK282" s="42">
        <f t="shared" si="68"/>
        <v>1.2283286758349057E-3</v>
      </c>
      <c r="AL282" s="42">
        <f t="shared" si="68"/>
        <v>5.1777198726889592E-3</v>
      </c>
    </row>
    <row r="283" spans="4:38">
      <c r="D283" s="42">
        <f t="shared" si="56"/>
        <v>730</v>
      </c>
      <c r="E283" s="42">
        <f t="shared" si="66"/>
        <v>3.4015407535850166E-16</v>
      </c>
      <c r="F283" s="42">
        <f t="shared" si="66"/>
        <v>7.9427705809925481E-15</v>
      </c>
      <c r="G283" s="42">
        <f t="shared" si="66"/>
        <v>1.0453977334089568E-14</v>
      </c>
      <c r="H283" s="42">
        <f t="shared" si="66"/>
        <v>1.2555035992776036E-14</v>
      </c>
      <c r="I283" s="42">
        <f t="shared" si="66"/>
        <v>1.516936263539199E-14</v>
      </c>
      <c r="J283" s="42">
        <f t="shared" si="66"/>
        <v>8.7792273770985359E-13</v>
      </c>
      <c r="K283" s="42">
        <f t="shared" si="66"/>
        <v>1.2733142157107551E-13</v>
      </c>
      <c r="L283" s="42">
        <f t="shared" si="66"/>
        <v>7.1468834574406584E-15</v>
      </c>
      <c r="M283" s="42">
        <f t="shared" si="66"/>
        <v>1.0357033161035846E-14</v>
      </c>
      <c r="N283" s="42">
        <f t="shared" si="66"/>
        <v>3.4705288672712339E-14</v>
      </c>
      <c r="Q283" s="42">
        <f t="shared" si="67"/>
        <v>2.3740428946187897E-16</v>
      </c>
      <c r="R283" s="42">
        <f t="shared" si="67"/>
        <v>7.2605924881770697E-15</v>
      </c>
      <c r="S283" s="42">
        <f t="shared" si="67"/>
        <v>8.1985913217376511E-15</v>
      </c>
      <c r="T283" s="42">
        <f t="shared" si="67"/>
        <v>8.2507757065673052E-15</v>
      </c>
      <c r="U283" s="42">
        <f t="shared" si="67"/>
        <v>1.2049139727619429E-14</v>
      </c>
      <c r="V283" s="42">
        <f t="shared" si="67"/>
        <v>5.472643748522348E-13</v>
      </c>
      <c r="W283" s="42">
        <f t="shared" si="67"/>
        <v>1.1752501045053028E-13</v>
      </c>
      <c r="X283" s="42">
        <f t="shared" si="67"/>
        <v>6.4963734111969462E-15</v>
      </c>
      <c r="Y283" s="42">
        <f t="shared" si="67"/>
        <v>9.5996188054534891E-15</v>
      </c>
      <c r="Z283" s="42">
        <f t="shared" si="67"/>
        <v>2.2560335294666477E-14</v>
      </c>
      <c r="AC283" s="42">
        <f t="shared" si="68"/>
        <v>4.4290386125512518E-16</v>
      </c>
      <c r="AD283" s="42">
        <f t="shared" si="68"/>
        <v>8.6249486738080281E-15</v>
      </c>
      <c r="AE283" s="42">
        <f t="shared" si="68"/>
        <v>1.2709363346441483E-14</v>
      </c>
      <c r="AF283" s="42">
        <f t="shared" si="68"/>
        <v>1.6859296278984794E-14</v>
      </c>
      <c r="AG283" s="42">
        <f t="shared" si="68"/>
        <v>1.8289585543164578E-14</v>
      </c>
      <c r="AH283" s="42">
        <f t="shared" si="68"/>
        <v>1.2085811005674721E-12</v>
      </c>
      <c r="AI283" s="42">
        <f t="shared" si="68"/>
        <v>1.3713783269162073E-13</v>
      </c>
      <c r="AJ283" s="42">
        <f t="shared" si="68"/>
        <v>7.7973935036843729E-15</v>
      </c>
      <c r="AK283" s="42">
        <f t="shared" si="68"/>
        <v>1.1114447516618228E-14</v>
      </c>
      <c r="AL283" s="42">
        <f t="shared" si="68"/>
        <v>4.6850242050758218E-14</v>
      </c>
    </row>
    <row r="284" spans="4:38">
      <c r="D284" s="42">
        <f t="shared" si="56"/>
        <v>1460</v>
      </c>
      <c r="E284" s="42">
        <f t="shared" si="66"/>
        <v>2.8161964066656286E-38</v>
      </c>
      <c r="F284" s="42">
        <f t="shared" si="66"/>
        <v>6.5759617742594322E-37</v>
      </c>
      <c r="G284" s="42">
        <f t="shared" si="66"/>
        <v>8.6550347434757428E-37</v>
      </c>
      <c r="H284" s="42">
        <f t="shared" si="66"/>
        <v>1.0394538772216362E-36</v>
      </c>
      <c r="I284" s="42">
        <f t="shared" si="66"/>
        <v>1.2558986541664863E-36</v>
      </c>
      <c r="J284" s="42">
        <f t="shared" si="66"/>
        <v>7.2684793109204386E-35</v>
      </c>
      <c r="K284" s="42">
        <f t="shared" si="66"/>
        <v>1.0541996050059284E-35</v>
      </c>
      <c r="L284" s="42">
        <f t="shared" si="66"/>
        <v>5.9170325948585955E-37</v>
      </c>
      <c r="M284" s="42">
        <f t="shared" si="66"/>
        <v>8.574772929321869E-37</v>
      </c>
      <c r="N284" s="42">
        <f t="shared" si="66"/>
        <v>2.8733128994376189E-36</v>
      </c>
      <c r="Q284" s="42">
        <f t="shared" si="67"/>
        <v>1.9655125584043374E-38</v>
      </c>
      <c r="R284" s="42">
        <f t="shared" si="67"/>
        <v>6.0111743344299368E-37</v>
      </c>
      <c r="S284" s="42">
        <f t="shared" si="67"/>
        <v>6.7877603393883649E-37</v>
      </c>
      <c r="T284" s="42">
        <f t="shared" si="67"/>
        <v>6.8309647246030469E-37</v>
      </c>
      <c r="U284" s="42">
        <f t="shared" si="67"/>
        <v>9.9756982092808593E-37</v>
      </c>
      <c r="V284" s="42">
        <f t="shared" si="67"/>
        <v>4.5308996058055174E-35</v>
      </c>
      <c r="W284" s="42">
        <f t="shared" si="67"/>
        <v>9.7301057403265849E-36</v>
      </c>
      <c r="X284" s="42">
        <f t="shared" si="67"/>
        <v>5.3784636969846949E-37</v>
      </c>
      <c r="Y284" s="42">
        <f t="shared" si="67"/>
        <v>7.9476960423847053E-37</v>
      </c>
      <c r="Z284" s="42">
        <f t="shared" si="67"/>
        <v>1.8678104950837407E-36</v>
      </c>
      <c r="AC284" s="42">
        <f t="shared" si="68"/>
        <v>3.6668802549269271E-38</v>
      </c>
      <c r="AD284" s="42">
        <f t="shared" si="68"/>
        <v>7.1407492140889259E-37</v>
      </c>
      <c r="AE284" s="42">
        <f t="shared" si="68"/>
        <v>1.052230914756312E-36</v>
      </c>
      <c r="AF284" s="42">
        <f t="shared" si="68"/>
        <v>1.3958112819829697E-36</v>
      </c>
      <c r="AG284" s="42">
        <f t="shared" si="68"/>
        <v>1.5142274874048891E-36</v>
      </c>
      <c r="AH284" s="42">
        <f t="shared" si="68"/>
        <v>1.000605901603536E-34</v>
      </c>
      <c r="AI284" s="42">
        <f t="shared" si="68"/>
        <v>1.1353886359791986E-35</v>
      </c>
      <c r="AJ284" s="42">
        <f t="shared" si="68"/>
        <v>6.4556014927324961E-37</v>
      </c>
      <c r="AK284" s="42">
        <f t="shared" si="68"/>
        <v>9.2018498162590561E-37</v>
      </c>
      <c r="AL284" s="42">
        <f t="shared" si="68"/>
        <v>3.878815303791497E-36</v>
      </c>
    </row>
    <row r="285" spans="4:38">
      <c r="D285" s="42">
        <f t="shared" ref="D285:D287" si="69">D181</f>
        <v>2920</v>
      </c>
      <c r="E285" s="42">
        <f t="shared" si="66"/>
        <v>1.9683787147149635E-82</v>
      </c>
      <c r="F285" s="42">
        <f t="shared" si="66"/>
        <v>4.5962643637334792E-81</v>
      </c>
      <c r="G285" s="42">
        <f t="shared" si="66"/>
        <v>6.0494311134879917E-81</v>
      </c>
      <c r="H285" s="42">
        <f t="shared" si="66"/>
        <v>7.2652563649618295E-81</v>
      </c>
      <c r="I285" s="42">
        <f t="shared" si="66"/>
        <v>8.7780957778702056E-81</v>
      </c>
      <c r="J285" s="42">
        <f t="shared" si="66"/>
        <v>5.0802990622736711E-79</v>
      </c>
      <c r="K285" s="42">
        <f t="shared" si="66"/>
        <v>7.3683215369607807E-80</v>
      </c>
      <c r="L285" s="42">
        <f t="shared" si="66"/>
        <v>4.1357062264646107E-81</v>
      </c>
      <c r="M285" s="42">
        <f t="shared" si="66"/>
        <v>5.99333216875141E-81</v>
      </c>
      <c r="N285" s="42">
        <f t="shared" si="66"/>
        <v>2.0083002515670993E-80</v>
      </c>
      <c r="Q285" s="42">
        <f t="shared" si="67"/>
        <v>1.3737937717379547E-82</v>
      </c>
      <c r="R285" s="42">
        <f t="shared" si="67"/>
        <v>4.2015065363790292E-81</v>
      </c>
      <c r="S285" s="42">
        <f t="shared" si="67"/>
        <v>4.7443008381854076E-81</v>
      </c>
      <c r="T285" s="42">
        <f t="shared" si="67"/>
        <v>4.7744985161732211E-81</v>
      </c>
      <c r="U285" s="42">
        <f t="shared" si="67"/>
        <v>6.9725080158090066E-81</v>
      </c>
      <c r="V285" s="42">
        <f t="shared" si="67"/>
        <v>3.1668694418716043E-79</v>
      </c>
      <c r="W285" s="42">
        <f t="shared" si="67"/>
        <v>6.8008513134427621E-80</v>
      </c>
      <c r="X285" s="42">
        <f t="shared" si="67"/>
        <v>3.7592738325899075E-81</v>
      </c>
      <c r="Y285" s="42">
        <f t="shared" si="67"/>
        <v>5.5550371713516099E-81</v>
      </c>
      <c r="Z285" s="42">
        <f t="shared" si="67"/>
        <v>1.3055049757687501E-80</v>
      </c>
      <c r="AC285" s="42">
        <f t="shared" si="68"/>
        <v>2.5629636576919767E-82</v>
      </c>
      <c r="AD285" s="42">
        <f t="shared" si="68"/>
        <v>4.9910221910879292E-81</v>
      </c>
      <c r="AE285" s="42">
        <f t="shared" si="68"/>
        <v>7.3545613887905739E-81</v>
      </c>
      <c r="AF285" s="42">
        <f t="shared" si="68"/>
        <v>9.7560142137504538E-81</v>
      </c>
      <c r="AG285" s="42">
        <f t="shared" si="68"/>
        <v>1.0583683539931422E-80</v>
      </c>
      <c r="AH285" s="42">
        <f t="shared" si="68"/>
        <v>6.9937286826757368E-79</v>
      </c>
      <c r="AI285" s="42">
        <f t="shared" si="68"/>
        <v>7.9357917604787992E-80</v>
      </c>
      <c r="AJ285" s="42">
        <f t="shared" si="68"/>
        <v>4.5121386203393159E-81</v>
      </c>
      <c r="AK285" s="42">
        <f t="shared" si="68"/>
        <v>6.431627166151227E-81</v>
      </c>
      <c r="AL285" s="42">
        <f t="shared" si="68"/>
        <v>2.7110955273654499E-80</v>
      </c>
    </row>
    <row r="286" spans="4:38">
      <c r="D286" s="42">
        <f t="shared" si="69"/>
        <v>5840</v>
      </c>
      <c r="E286" s="42">
        <f t="shared" si="66"/>
        <v>1.0040555733894126E-170</v>
      </c>
      <c r="F286" s="42">
        <f t="shared" si="66"/>
        <v>2.3445208062240285E-169</v>
      </c>
      <c r="G286" s="42">
        <f t="shared" si="66"/>
        <v>3.0857705277576607E-169</v>
      </c>
      <c r="H286" s="42">
        <f t="shared" si="66"/>
        <v>3.7059540884128909E-169</v>
      </c>
      <c r="I286" s="42">
        <f t="shared" si="66"/>
        <v>4.4776423986036381E-169</v>
      </c>
      <c r="J286" s="42">
        <f t="shared" si="66"/>
        <v>2.5914233627036231E-167</v>
      </c>
      <c r="K286" s="42">
        <f t="shared" si="66"/>
        <v>3.7585268781886985E-168</v>
      </c>
      <c r="L286" s="42">
        <f t="shared" si="66"/>
        <v>2.1095934717950867E-169</v>
      </c>
      <c r="M286" s="42">
        <f t="shared" si="66"/>
        <v>3.057154866704759E-169</v>
      </c>
      <c r="N286" s="42">
        <f t="shared" si="66"/>
        <v>1.0244192571028199E-168</v>
      </c>
      <c r="Q286" s="42">
        <f t="shared" si="67"/>
        <v>7.0076214647591276E-171</v>
      </c>
      <c r="R286" s="42">
        <f t="shared" si="67"/>
        <v>2.1431577282089695E-169</v>
      </c>
      <c r="S286" s="42">
        <f t="shared" si="67"/>
        <v>2.4200331281807818E-169</v>
      </c>
      <c r="T286" s="42">
        <f t="shared" si="67"/>
        <v>2.4354367426683901E-169</v>
      </c>
      <c r="U286" s="42">
        <f t="shared" si="67"/>
        <v>3.5566252984955476E-169</v>
      </c>
      <c r="V286" s="42">
        <f t="shared" si="67"/>
        <v>1.6153969200831616E-167</v>
      </c>
      <c r="W286" s="42">
        <f t="shared" si="67"/>
        <v>3.4690644711852227E-168</v>
      </c>
      <c r="X286" s="42">
        <f t="shared" si="67"/>
        <v>1.9175780632516417E-169</v>
      </c>
      <c r="Y286" s="42">
        <f t="shared" si="67"/>
        <v>2.8335837969517041E-169</v>
      </c>
      <c r="Z286" s="42">
        <f t="shared" si="67"/>
        <v>6.6592853154177596E-169</v>
      </c>
      <c r="AC286" s="42">
        <f t="shared" si="68"/>
        <v>1.3073490003029149E-170</v>
      </c>
      <c r="AD286" s="42">
        <f t="shared" si="68"/>
        <v>2.5458838842390872E-169</v>
      </c>
      <c r="AE286" s="42">
        <f t="shared" si="68"/>
        <v>3.751507927334539E-169</v>
      </c>
      <c r="AF286" s="42">
        <f t="shared" si="68"/>
        <v>4.9764714341573998E-169</v>
      </c>
      <c r="AG286" s="42">
        <f t="shared" si="68"/>
        <v>5.3986594987117351E-169</v>
      </c>
      <c r="AH286" s="42">
        <f t="shared" si="68"/>
        <v>3.5674498053240845E-167</v>
      </c>
      <c r="AI286" s="42">
        <f t="shared" si="68"/>
        <v>4.0479892851921748E-168</v>
      </c>
      <c r="AJ286" s="42">
        <f t="shared" si="68"/>
        <v>2.3016088803385319E-169</v>
      </c>
      <c r="AK286" s="42">
        <f t="shared" si="68"/>
        <v>3.2807259364578221E-169</v>
      </c>
      <c r="AL286" s="42">
        <f t="shared" si="68"/>
        <v>1.3829099826638639E-168</v>
      </c>
    </row>
    <row r="287" spans="4:38">
      <c r="D287" s="42">
        <f t="shared" si="69"/>
        <v>7946.78</v>
      </c>
      <c r="E287" s="42">
        <f t="shared" si="66"/>
        <v>1.5552360758608632E-234</v>
      </c>
      <c r="F287" s="42">
        <f t="shared" si="66"/>
        <v>3.631555299411531E-233</v>
      </c>
      <c r="G287" s="42">
        <f t="shared" si="66"/>
        <v>4.779717152902697E-233</v>
      </c>
      <c r="H287" s="42">
        <f t="shared" si="66"/>
        <v>5.7403530706247274E-233</v>
      </c>
      <c r="I287" s="42">
        <f t="shared" si="66"/>
        <v>6.9356629032043693E-233</v>
      </c>
      <c r="J287" s="42">
        <f t="shared" si="66"/>
        <v>4.0139960459561574E-231</v>
      </c>
      <c r="K287" s="42">
        <f t="shared" si="66"/>
        <v>5.8217859130240543E-232</v>
      </c>
      <c r="L287" s="42">
        <f t="shared" si="66"/>
        <v>3.2676636231008849E-233</v>
      </c>
      <c r="M287" s="42">
        <f t="shared" si="66"/>
        <v>4.7353928051438916E-233</v>
      </c>
      <c r="N287" s="42">
        <f t="shared" si="66"/>
        <v>1.5867784888386636E-232</v>
      </c>
      <c r="Q287" s="42">
        <f t="shared" si="67"/>
        <v>1.0854484549276501E-234</v>
      </c>
      <c r="R287" s="42">
        <f t="shared" si="67"/>
        <v>3.3196531183218529E-233</v>
      </c>
      <c r="S287" s="42">
        <f t="shared" si="67"/>
        <v>3.7485204260356681E-233</v>
      </c>
      <c r="T287" s="42">
        <f t="shared" si="67"/>
        <v>3.7723799190604537E-233</v>
      </c>
      <c r="U287" s="42">
        <f t="shared" si="67"/>
        <v>5.5090496175099583E-233</v>
      </c>
      <c r="V287" s="42">
        <f t="shared" si="67"/>
        <v>2.5021758093199499E-231</v>
      </c>
      <c r="W287" s="42">
        <f t="shared" si="67"/>
        <v>5.3734219081735706E-232</v>
      </c>
      <c r="X287" s="42">
        <f t="shared" si="67"/>
        <v>2.9702405536986213E-233</v>
      </c>
      <c r="Y287" s="42">
        <f t="shared" si="67"/>
        <v>4.3890914624552602E-233</v>
      </c>
      <c r="Z287" s="42">
        <f t="shared" si="67"/>
        <v>1.0314927815227035E-232</v>
      </c>
      <c r="AC287" s="42">
        <f t="shared" si="68"/>
        <v>2.0250236967940795E-234</v>
      </c>
      <c r="AD287" s="42">
        <f t="shared" si="68"/>
        <v>3.943457480501209E-233</v>
      </c>
      <c r="AE287" s="42">
        <f t="shared" si="68"/>
        <v>5.8109138797697254E-233</v>
      </c>
      <c r="AF287" s="42">
        <f t="shared" si="68"/>
        <v>7.7083262221890127E-233</v>
      </c>
      <c r="AG287" s="42">
        <f t="shared" si="68"/>
        <v>8.3622761888987963E-233</v>
      </c>
      <c r="AH287" s="42">
        <f t="shared" si="68"/>
        <v>5.525816282592364E-231</v>
      </c>
      <c r="AI287" s="42">
        <f t="shared" si="68"/>
        <v>6.2701499178745387E-232</v>
      </c>
      <c r="AJ287" s="42">
        <f t="shared" si="68"/>
        <v>3.5650866925031472E-233</v>
      </c>
      <c r="AK287" s="42">
        <f t="shared" si="68"/>
        <v>5.0816941478325346E-233</v>
      </c>
      <c r="AL287" s="42">
        <f t="shared" si="68"/>
        <v>2.1420641961546236E-232</v>
      </c>
    </row>
    <row r="291" spans="4:38">
      <c r="D291" s="53" t="s">
        <v>56</v>
      </c>
      <c r="E291" s="53" t="s">
        <v>53</v>
      </c>
    </row>
    <row r="293" spans="4:38">
      <c r="E293" s="53" t="s">
        <v>51</v>
      </c>
    </row>
    <row r="295" spans="4:38">
      <c r="D295" s="53" t="str">
        <f>D204</f>
        <v>Average</v>
      </c>
      <c r="E295" s="53" t="str">
        <f>E205</f>
        <v>Blood</v>
      </c>
      <c r="F295" s="53" t="str">
        <f t="shared" ref="F295:N295" si="70">F205</f>
        <v>Thymus</v>
      </c>
      <c r="G295" s="53" t="str">
        <f t="shared" si="70"/>
        <v>Heart</v>
      </c>
      <c r="H295" s="53" t="str">
        <f t="shared" si="70"/>
        <v>Lungs</v>
      </c>
      <c r="I295" s="53" t="str">
        <f t="shared" si="70"/>
        <v>Kidneys</v>
      </c>
      <c r="J295" s="53" t="str">
        <f t="shared" si="70"/>
        <v>Spleen</v>
      </c>
      <c r="K295" s="53" t="str">
        <f t="shared" si="70"/>
        <v>Liver</v>
      </c>
      <c r="L295" s="53" t="str">
        <f t="shared" si="70"/>
        <v>ART</v>
      </c>
      <c r="M295" s="53" t="str">
        <f t="shared" si="70"/>
        <v>Carcass</v>
      </c>
      <c r="N295" s="53" t="str">
        <f t="shared" si="70"/>
        <v>Tumor</v>
      </c>
      <c r="P295" s="53" t="str">
        <f>P204</f>
        <v>Average -STDEV</v>
      </c>
      <c r="Q295" s="53" t="str">
        <f>Q205</f>
        <v>Blood</v>
      </c>
      <c r="R295" s="53" t="str">
        <f t="shared" ref="R295:Z295" si="71">R205</f>
        <v>Thymus</v>
      </c>
      <c r="S295" s="53" t="str">
        <f t="shared" si="71"/>
        <v>Heart</v>
      </c>
      <c r="T295" s="53" t="str">
        <f t="shared" si="71"/>
        <v>Lungs</v>
      </c>
      <c r="U295" s="53" t="str">
        <f t="shared" si="71"/>
        <v>Kidneys</v>
      </c>
      <c r="V295" s="53" t="str">
        <f t="shared" si="71"/>
        <v>Spleen</v>
      </c>
      <c r="W295" s="53" t="str">
        <f t="shared" si="71"/>
        <v>Liver</v>
      </c>
      <c r="X295" s="53" t="str">
        <f t="shared" si="71"/>
        <v>ART</v>
      </c>
      <c r="Y295" s="53" t="str">
        <f t="shared" si="71"/>
        <v>Carcass</v>
      </c>
      <c r="Z295" s="53" t="str">
        <f t="shared" si="71"/>
        <v>Tumor</v>
      </c>
      <c r="AB295" s="53" t="str">
        <f>AB204</f>
        <v>Average +STDEV</v>
      </c>
      <c r="AC295" s="53" t="str">
        <f>AC205</f>
        <v>Blood</v>
      </c>
      <c r="AD295" s="53" t="str">
        <f t="shared" ref="AD295:AL295" si="72">AD205</f>
        <v>Thymus</v>
      </c>
      <c r="AE295" s="53" t="str">
        <f t="shared" si="72"/>
        <v>Heart</v>
      </c>
      <c r="AF295" s="53" t="str">
        <f t="shared" si="72"/>
        <v>Lungs</v>
      </c>
      <c r="AG295" s="53" t="str">
        <f t="shared" si="72"/>
        <v>Kidneys</v>
      </c>
      <c r="AH295" s="53" t="str">
        <f t="shared" si="72"/>
        <v>Spleen</v>
      </c>
      <c r="AI295" s="53" t="str">
        <f t="shared" si="72"/>
        <v>Liver</v>
      </c>
      <c r="AJ295" s="53" t="str">
        <f t="shared" si="72"/>
        <v>ART</v>
      </c>
      <c r="AK295" s="53" t="str">
        <f t="shared" si="72"/>
        <v>Carcass</v>
      </c>
      <c r="AL295" s="53" t="str">
        <f t="shared" si="72"/>
        <v>Tumor</v>
      </c>
    </row>
    <row r="296" spans="4:38">
      <c r="D296" s="52">
        <f>D206</f>
        <v>0</v>
      </c>
      <c r="E296" s="42">
        <v>0</v>
      </c>
      <c r="F296" s="42">
        <v>0</v>
      </c>
      <c r="G296" s="42">
        <v>0</v>
      </c>
      <c r="H296" s="42">
        <v>0</v>
      </c>
      <c r="I296" s="42">
        <v>0</v>
      </c>
      <c r="J296" s="42">
        <v>0</v>
      </c>
      <c r="K296" s="42">
        <v>0</v>
      </c>
      <c r="L296" s="42">
        <v>0</v>
      </c>
      <c r="M296" s="42">
        <v>0</v>
      </c>
      <c r="N296" s="42">
        <v>0</v>
      </c>
      <c r="Q296" s="42">
        <v>0</v>
      </c>
      <c r="R296" s="42">
        <v>0</v>
      </c>
      <c r="S296" s="42">
        <v>0</v>
      </c>
      <c r="T296" s="42">
        <v>0</v>
      </c>
      <c r="U296" s="42">
        <v>0</v>
      </c>
      <c r="V296" s="42">
        <v>0</v>
      </c>
      <c r="W296" s="42">
        <v>0</v>
      </c>
      <c r="X296" s="42">
        <v>0</v>
      </c>
      <c r="Y296" s="42">
        <v>0</v>
      </c>
      <c r="Z296" s="42">
        <v>0</v>
      </c>
      <c r="AC296" s="42">
        <v>0</v>
      </c>
      <c r="AD296" s="42">
        <v>0</v>
      </c>
      <c r="AE296" s="42">
        <v>0</v>
      </c>
      <c r="AF296" s="42">
        <v>0</v>
      </c>
      <c r="AG296" s="42">
        <v>0</v>
      </c>
      <c r="AH296" s="42">
        <v>0</v>
      </c>
      <c r="AI296" s="42">
        <v>0</v>
      </c>
      <c r="AJ296" s="42">
        <v>0</v>
      </c>
      <c r="AK296" s="42">
        <v>0</v>
      </c>
      <c r="AL296" s="42">
        <v>0</v>
      </c>
    </row>
    <row r="297" spans="4:38">
      <c r="D297" s="52">
        <f t="shared" ref="D297:D360" si="73">D207</f>
        <v>4.1666666666666664E-2</v>
      </c>
      <c r="E297" s="42">
        <f t="shared" ref="E297:N312" si="74">($D207-$D206)/8*(E206+3*((2*E206+E207)/3)+3*((E206+2*E207)/3)+E207)</f>
        <v>19506261.618260063</v>
      </c>
      <c r="F297" s="42">
        <f t="shared" si="74"/>
        <v>13504729.115851153</v>
      </c>
      <c r="G297" s="42">
        <f t="shared" si="74"/>
        <v>7563413.8594001466</v>
      </c>
      <c r="H297" s="42">
        <f t="shared" si="74"/>
        <v>10507038.667368654</v>
      </c>
      <c r="I297" s="42">
        <f t="shared" si="74"/>
        <v>11144794.998556776</v>
      </c>
      <c r="J297" s="42">
        <f t="shared" si="74"/>
        <v>52252338.504105732</v>
      </c>
      <c r="K297" s="42">
        <f t="shared" si="74"/>
        <v>14402844.193544753</v>
      </c>
      <c r="L297" s="42">
        <f t="shared" si="74"/>
        <v>1227442.6241780047</v>
      </c>
      <c r="M297" s="42">
        <f t="shared" si="74"/>
        <v>2451556.8320521647</v>
      </c>
      <c r="N297" s="42">
        <f t="shared" si="74"/>
        <v>2050266.6985035902</v>
      </c>
      <c r="Q297" s="42">
        <f t="shared" ref="Q297:Z312" si="75">($D207-$D206)/8*(Q206+3*((2*Q206+Q207)/3)+3*((Q206+2*Q207)/3)+Q207)</f>
        <v>19007678.016222302</v>
      </c>
      <c r="R297" s="42">
        <f t="shared" si="75"/>
        <v>6966406.0676988596</v>
      </c>
      <c r="S297" s="42">
        <f t="shared" si="75"/>
        <v>6062671.1651238091</v>
      </c>
      <c r="T297" s="42">
        <f t="shared" si="75"/>
        <v>9983983.5500850938</v>
      </c>
      <c r="U297" s="42">
        <f t="shared" si="75"/>
        <v>9750474.8886395581</v>
      </c>
      <c r="V297" s="42">
        <f t="shared" si="75"/>
        <v>44725737.07409171</v>
      </c>
      <c r="W297" s="42">
        <f t="shared" si="75"/>
        <v>13271966.845900189</v>
      </c>
      <c r="X297" s="42">
        <f t="shared" si="75"/>
        <v>934122.92214583745</v>
      </c>
      <c r="Y297" s="42">
        <f t="shared" si="75"/>
        <v>2128125.7298387261</v>
      </c>
      <c r="Z297" s="42">
        <f t="shared" si="75"/>
        <v>2017577.8516979562</v>
      </c>
      <c r="AC297" s="42">
        <f t="shared" ref="AC297:AL312" si="76">($D207-$D206)/8*(AC206+3*((2*AC206+AC207)/3)+3*((AC206+2*AC207)/3)+AC207)</f>
        <v>20004845.220297836</v>
      </c>
      <c r="AD297" s="42">
        <f t="shared" si="76"/>
        <v>20043052.164003409</v>
      </c>
      <c r="AE297" s="42">
        <f t="shared" si="76"/>
        <v>9064156.553676445</v>
      </c>
      <c r="AF297" s="42">
        <f t="shared" si="76"/>
        <v>11030093.784652175</v>
      </c>
      <c r="AG297" s="42">
        <f t="shared" si="76"/>
        <v>12539115.108473994</v>
      </c>
      <c r="AH297" s="42">
        <f t="shared" si="76"/>
        <v>59778939.934120163</v>
      </c>
      <c r="AI297" s="42">
        <f t="shared" si="76"/>
        <v>15533721.541189354</v>
      </c>
      <c r="AJ297" s="42">
        <f t="shared" si="76"/>
        <v>1520762.3262101759</v>
      </c>
      <c r="AK297" s="42">
        <f t="shared" si="76"/>
        <v>2774987.9342655996</v>
      </c>
      <c r="AL297" s="42">
        <f t="shared" si="76"/>
        <v>2082955.54530922</v>
      </c>
    </row>
    <row r="298" spans="4:38">
      <c r="D298" s="52">
        <f t="shared" si="73"/>
        <v>7.4999999999999997E-2</v>
      </c>
      <c r="E298" s="42">
        <f t="shared" si="74"/>
        <v>29486775.872036573</v>
      </c>
      <c r="F298" s="42">
        <f t="shared" si="74"/>
        <v>20473585.270269144</v>
      </c>
      <c r="G298" s="42">
        <f t="shared" si="74"/>
        <v>11366580.099128688</v>
      </c>
      <c r="H298" s="42">
        <f t="shared" si="74"/>
        <v>15985535.119093304</v>
      </c>
      <c r="I298" s="42">
        <f t="shared" si="74"/>
        <v>16925117.986748822</v>
      </c>
      <c r="J298" s="42">
        <f t="shared" si="74"/>
        <v>87474609.523749501</v>
      </c>
      <c r="K298" s="42">
        <f t="shared" si="74"/>
        <v>23517693.844432615</v>
      </c>
      <c r="L298" s="42">
        <f t="shared" si="74"/>
        <v>2170475.0370453335</v>
      </c>
      <c r="M298" s="42">
        <f t="shared" si="74"/>
        <v>3805081.5067748344</v>
      </c>
      <c r="N298" s="42">
        <f t="shared" si="74"/>
        <v>4115091.5206512078</v>
      </c>
      <c r="Q298" s="42">
        <f t="shared" si="75"/>
        <v>27264809.13685568</v>
      </c>
      <c r="R298" s="42">
        <f t="shared" si="75"/>
        <v>9613599.3650312982</v>
      </c>
      <c r="S298" s="42">
        <f t="shared" si="75"/>
        <v>9066333.6528552957</v>
      </c>
      <c r="T298" s="42">
        <f t="shared" si="75"/>
        <v>14555920.576954233</v>
      </c>
      <c r="U298" s="42">
        <f t="shared" si="75"/>
        <v>14737363.367802905</v>
      </c>
      <c r="V298" s="42">
        <f t="shared" si="75"/>
        <v>71149156.800332233</v>
      </c>
      <c r="W298" s="42">
        <f t="shared" si="75"/>
        <v>20246552.933687884</v>
      </c>
      <c r="X298" s="42">
        <f t="shared" si="75"/>
        <v>1732174.6645885995</v>
      </c>
      <c r="Y298" s="42">
        <f t="shared" si="75"/>
        <v>3334430.365418057</v>
      </c>
      <c r="Z298" s="42">
        <f t="shared" si="75"/>
        <v>3859632.4361760016</v>
      </c>
      <c r="AC298" s="42">
        <f t="shared" si="76"/>
        <v>31496232.456947677</v>
      </c>
      <c r="AD298" s="42">
        <f t="shared" si="76"/>
        <v>31204180.439932052</v>
      </c>
      <c r="AE298" s="42">
        <f t="shared" si="76"/>
        <v>13666826.54540205</v>
      </c>
      <c r="AF298" s="42">
        <f t="shared" si="76"/>
        <v>17415149.661232315</v>
      </c>
      <c r="AG298" s="42">
        <f t="shared" si="76"/>
        <v>19118208.861525614</v>
      </c>
      <c r="AH298" s="42">
        <f t="shared" si="76"/>
        <v>103768095.43763778</v>
      </c>
      <c r="AI298" s="42">
        <f t="shared" si="76"/>
        <v>26884350.82336469</v>
      </c>
      <c r="AJ298" s="42">
        <f t="shared" si="76"/>
        <v>2608775.4095020741</v>
      </c>
      <c r="AK298" s="42">
        <f t="shared" si="76"/>
        <v>4275739.9278733619</v>
      </c>
      <c r="AL298" s="42">
        <f t="shared" si="76"/>
        <v>4364912.7281542942</v>
      </c>
    </row>
    <row r="299" spans="4:38">
      <c r="D299" s="52">
        <f t="shared" si="73"/>
        <v>0.1</v>
      </c>
      <c r="E299" s="42">
        <f t="shared" si="74"/>
        <v>19943455.448831558</v>
      </c>
      <c r="F299" s="42">
        <f t="shared" si="74"/>
        <v>13924683.712898729</v>
      </c>
      <c r="G299" s="42">
        <f t="shared" si="74"/>
        <v>7589927.210737979</v>
      </c>
      <c r="H299" s="42">
        <f t="shared" si="74"/>
        <v>10935854.552514751</v>
      </c>
      <c r="I299" s="42">
        <f t="shared" si="74"/>
        <v>11536215.989517717</v>
      </c>
      <c r="J299" s="42">
        <f t="shared" si="74"/>
        <v>70640010.450752109</v>
      </c>
      <c r="K299" s="42">
        <f t="shared" si="74"/>
        <v>18260188.472252343</v>
      </c>
      <c r="L299" s="42">
        <f t="shared" si="74"/>
        <v>1896643.5594191626</v>
      </c>
      <c r="M299" s="42">
        <f t="shared" si="74"/>
        <v>2705276.1631798614</v>
      </c>
      <c r="N299" s="42">
        <f t="shared" si="74"/>
        <v>4196591.1348569337</v>
      </c>
      <c r="Q299" s="42">
        <f t="shared" si="75"/>
        <v>16419396.381768534</v>
      </c>
      <c r="R299" s="42">
        <f t="shared" si="75"/>
        <v>5235708.8224538183</v>
      </c>
      <c r="S299" s="42">
        <f t="shared" si="75"/>
        <v>5991428.4156658305</v>
      </c>
      <c r="T299" s="42">
        <f t="shared" si="75"/>
        <v>9098730.5663529541</v>
      </c>
      <c r="U299" s="42">
        <f t="shared" si="75"/>
        <v>9949561.7838785797</v>
      </c>
      <c r="V299" s="42">
        <f t="shared" si="75"/>
        <v>52885753.711395569</v>
      </c>
      <c r="W299" s="42">
        <f t="shared" si="75"/>
        <v>13936521.724868359</v>
      </c>
      <c r="X299" s="42">
        <f t="shared" si="75"/>
        <v>1607687.6529810866</v>
      </c>
      <c r="Y299" s="42">
        <f t="shared" si="75"/>
        <v>2412425.1711339909</v>
      </c>
      <c r="Z299" s="42">
        <f t="shared" si="75"/>
        <v>3736165.7123797494</v>
      </c>
      <c r="AC299" s="42">
        <f t="shared" si="76"/>
        <v>22963466.300026424</v>
      </c>
      <c r="AD299" s="42">
        <f t="shared" si="76"/>
        <v>22306759.524247419</v>
      </c>
      <c r="AE299" s="42">
        <f t="shared" si="76"/>
        <v>9188426.0058101527</v>
      </c>
      <c r="AF299" s="42">
        <f t="shared" si="76"/>
        <v>12772978.538676543</v>
      </c>
      <c r="AG299" s="42">
        <f t="shared" si="76"/>
        <v>13135527.144613458</v>
      </c>
      <c r="AH299" s="42">
        <f t="shared" si="76"/>
        <v>88318445.807978138</v>
      </c>
      <c r="AI299" s="42">
        <f t="shared" si="76"/>
        <v>22810407.709931243</v>
      </c>
      <c r="AJ299" s="42">
        <f t="shared" si="76"/>
        <v>2185599.4658572422</v>
      </c>
      <c r="AK299" s="42">
        <f t="shared" si="76"/>
        <v>2998024.1693427968</v>
      </c>
      <c r="AL299" s="42">
        <f t="shared" si="76"/>
        <v>4643644.1992350984</v>
      </c>
    </row>
    <row r="300" spans="4:38">
      <c r="D300" s="52">
        <f t="shared" si="73"/>
        <v>0.125</v>
      </c>
      <c r="E300" s="42">
        <f t="shared" si="74"/>
        <v>18377708.525194321</v>
      </c>
      <c r="F300" s="42">
        <f t="shared" si="74"/>
        <v>12899204.483516011</v>
      </c>
      <c r="G300" s="42">
        <f t="shared" si="74"/>
        <v>6914869.2590930881</v>
      </c>
      <c r="H300" s="42">
        <f t="shared" si="74"/>
        <v>10192249.911716331</v>
      </c>
      <c r="I300" s="42">
        <f t="shared" si="74"/>
        <v>10718604.612521112</v>
      </c>
      <c r="J300" s="42">
        <f t="shared" si="74"/>
        <v>74919819.987186328</v>
      </c>
      <c r="K300" s="42">
        <f t="shared" si="74"/>
        <v>18845834.489696458</v>
      </c>
      <c r="L300" s="42">
        <f t="shared" si="74"/>
        <v>2113109.9030350978</v>
      </c>
      <c r="M300" s="42">
        <f t="shared" si="74"/>
        <v>2607383.1739232242</v>
      </c>
      <c r="N300" s="42">
        <f t="shared" si="74"/>
        <v>5108992.2149822181</v>
      </c>
      <c r="Q300" s="42">
        <f t="shared" si="75"/>
        <v>13421366.493379638</v>
      </c>
      <c r="R300" s="42">
        <f t="shared" si="75"/>
        <v>3757016.682102487</v>
      </c>
      <c r="S300" s="42">
        <f t="shared" si="75"/>
        <v>5405254.0908779399</v>
      </c>
      <c r="T300" s="42">
        <f t="shared" si="75"/>
        <v>7758062.8095936375</v>
      </c>
      <c r="U300" s="42">
        <f t="shared" si="75"/>
        <v>9162203.1856846008</v>
      </c>
      <c r="V300" s="42">
        <f t="shared" si="75"/>
        <v>52818316.762983665</v>
      </c>
      <c r="W300" s="42">
        <f t="shared" si="75"/>
        <v>13081484.827738974</v>
      </c>
      <c r="X300" s="42">
        <f t="shared" si="75"/>
        <v>1852893.3302704873</v>
      </c>
      <c r="Y300" s="42">
        <f t="shared" si="75"/>
        <v>2358782.9771444425</v>
      </c>
      <c r="Z300" s="42">
        <f t="shared" si="75"/>
        <v>4431237.6139536435</v>
      </c>
      <c r="AC300" s="42">
        <f t="shared" si="76"/>
        <v>22556551.565282401</v>
      </c>
      <c r="AD300" s="42">
        <f t="shared" si="76"/>
        <v>21567997.643212229</v>
      </c>
      <c r="AE300" s="42">
        <f t="shared" si="76"/>
        <v>8424484.42730828</v>
      </c>
      <c r="AF300" s="42">
        <f t="shared" si="76"/>
        <v>12626437.013839047</v>
      </c>
      <c r="AG300" s="42">
        <f t="shared" si="76"/>
        <v>12294529.499874001</v>
      </c>
      <c r="AH300" s="42">
        <f t="shared" si="76"/>
        <v>96904368.034677505</v>
      </c>
      <c r="AI300" s="42">
        <f t="shared" si="76"/>
        <v>24959643.443904545</v>
      </c>
      <c r="AJ300" s="42">
        <f t="shared" si="76"/>
        <v>2373326.4757997096</v>
      </c>
      <c r="AK300" s="42">
        <f t="shared" si="76"/>
        <v>2855678.3326024418</v>
      </c>
      <c r="AL300" s="42">
        <f t="shared" si="76"/>
        <v>5766119.8311079964</v>
      </c>
    </row>
    <row r="301" spans="4:38">
      <c r="D301" s="52">
        <f t="shared" si="73"/>
        <v>0.25</v>
      </c>
      <c r="E301" s="42">
        <f t="shared" si="74"/>
        <v>75787759.956370264</v>
      </c>
      <c r="F301" s="42">
        <f t="shared" si="74"/>
        <v>54421682.68388883</v>
      </c>
      <c r="G301" s="42">
        <f t="shared" si="74"/>
        <v>29749519.160617922</v>
      </c>
      <c r="H301" s="42">
        <f t="shared" si="74"/>
        <v>46699286.296311811</v>
      </c>
      <c r="I301" s="42">
        <f t="shared" si="74"/>
        <v>49410858.508462429</v>
      </c>
      <c r="J301" s="42">
        <f t="shared" si="74"/>
        <v>394856897.11991698</v>
      </c>
      <c r="K301" s="42">
        <f t="shared" si="74"/>
        <v>97048385.792098328</v>
      </c>
      <c r="L301" s="42">
        <f t="shared" si="74"/>
        <v>11252097.847342895</v>
      </c>
      <c r="M301" s="42">
        <f t="shared" si="74"/>
        <v>12398694.872082824</v>
      </c>
      <c r="N301" s="42">
        <f t="shared" si="74"/>
        <v>28669269.06076134</v>
      </c>
      <c r="Q301" s="42">
        <f t="shared" si="75"/>
        <v>49275729.576434076</v>
      </c>
      <c r="R301" s="42">
        <f t="shared" si="75"/>
        <v>12787515.157031562</v>
      </c>
      <c r="S301" s="42">
        <f t="shared" si="75"/>
        <v>23189684.829699658</v>
      </c>
      <c r="T301" s="42">
        <f t="shared" si="75"/>
        <v>31710228.059406832</v>
      </c>
      <c r="U301" s="42">
        <f t="shared" si="75"/>
        <v>41576506.701271884</v>
      </c>
      <c r="V301" s="42">
        <f t="shared" si="75"/>
        <v>258085680.7078301</v>
      </c>
      <c r="W301" s="42">
        <f t="shared" si="75"/>
        <v>61550259.7897681</v>
      </c>
      <c r="X301" s="42">
        <f t="shared" si="75"/>
        <v>10083526.595436227</v>
      </c>
      <c r="Y301" s="42">
        <f t="shared" si="75"/>
        <v>11358565.971717708</v>
      </c>
      <c r="Z301" s="42">
        <f t="shared" si="75"/>
        <v>24392739.774608791</v>
      </c>
      <c r="AC301" s="42">
        <f t="shared" si="76"/>
        <v>107536959.73158076</v>
      </c>
      <c r="AD301" s="42">
        <f t="shared" si="76"/>
        <v>99242546.985075951</v>
      </c>
      <c r="AE301" s="42">
        <f t="shared" si="76"/>
        <v>36309353.491536289</v>
      </c>
      <c r="AF301" s="42">
        <f t="shared" si="76"/>
        <v>61678998.024739482</v>
      </c>
      <c r="AG301" s="42">
        <f t="shared" si="76"/>
        <v>57125102.209487133</v>
      </c>
      <c r="AH301" s="42">
        <f t="shared" si="76"/>
        <v>532599039.89288419</v>
      </c>
      <c r="AI301" s="42">
        <f t="shared" si="76"/>
        <v>130220574.66724786</v>
      </c>
      <c r="AJ301" s="42">
        <f t="shared" si="76"/>
        <v>12420669.099249575</v>
      </c>
      <c r="AK301" s="42">
        <f t="shared" si="76"/>
        <v>13442005.870365957</v>
      </c>
      <c r="AL301" s="42">
        <f t="shared" si="76"/>
        <v>33123922.343543109</v>
      </c>
    </row>
    <row r="302" spans="4:38">
      <c r="D302" s="52">
        <f t="shared" si="73"/>
        <v>0.375</v>
      </c>
      <c r="E302" s="42">
        <f t="shared" si="74"/>
        <v>54359114.271393396</v>
      </c>
      <c r="F302" s="42">
        <f t="shared" si="74"/>
        <v>41283654.560041435</v>
      </c>
      <c r="G302" s="42">
        <f t="shared" si="74"/>
        <v>24569691.42982547</v>
      </c>
      <c r="H302" s="42">
        <f t="shared" si="74"/>
        <v>43046830.119808763</v>
      </c>
      <c r="I302" s="42">
        <f t="shared" si="74"/>
        <v>46479086.276554033</v>
      </c>
      <c r="J302" s="42">
        <f t="shared" si="74"/>
        <v>408699681.90254241</v>
      </c>
      <c r="K302" s="42">
        <f t="shared" si="74"/>
        <v>99313243.285121694</v>
      </c>
      <c r="L302" s="42">
        <f t="shared" si="74"/>
        <v>11340726.206667624</v>
      </c>
      <c r="M302" s="42">
        <f t="shared" si="74"/>
        <v>11808294.721520759</v>
      </c>
      <c r="N302" s="42">
        <f t="shared" si="74"/>
        <v>29340990.149897542</v>
      </c>
      <c r="Q302" s="42">
        <f t="shared" si="75"/>
        <v>32749049.261376396</v>
      </c>
      <c r="R302" s="42">
        <f t="shared" si="75"/>
        <v>10017335.421574529</v>
      </c>
      <c r="S302" s="42">
        <f t="shared" si="75"/>
        <v>19368659.527757358</v>
      </c>
      <c r="T302" s="42">
        <f t="shared" si="75"/>
        <v>26111286.483398195</v>
      </c>
      <c r="U302" s="42">
        <f t="shared" si="75"/>
        <v>38203144.172572337</v>
      </c>
      <c r="V302" s="42">
        <f t="shared" si="75"/>
        <v>247068180.5386278</v>
      </c>
      <c r="W302" s="42">
        <f t="shared" si="75"/>
        <v>61821576.089321129</v>
      </c>
      <c r="X302" s="42">
        <f t="shared" si="75"/>
        <v>10255445.855478717</v>
      </c>
      <c r="Y302" s="42">
        <f t="shared" si="75"/>
        <v>10903616.329510335</v>
      </c>
      <c r="Z302" s="42">
        <f t="shared" si="75"/>
        <v>24603856.569847174</v>
      </c>
      <c r="AC302" s="42">
        <f t="shared" si="76"/>
        <v>95846441.012091815</v>
      </c>
      <c r="AD302" s="42">
        <f t="shared" si="76"/>
        <v>84640191.409211606</v>
      </c>
      <c r="AE302" s="42">
        <f t="shared" si="76"/>
        <v>29770723.331893463</v>
      </c>
      <c r="AF302" s="42">
        <f t="shared" si="76"/>
        <v>59925762.941492952</v>
      </c>
      <c r="AG302" s="42">
        <f t="shared" si="76"/>
        <v>54324949.100193292</v>
      </c>
      <c r="AH302" s="42">
        <f t="shared" si="76"/>
        <v>574430391.74536312</v>
      </c>
      <c r="AI302" s="42">
        <f t="shared" si="76"/>
        <v>128040303.42699178</v>
      </c>
      <c r="AJ302" s="42">
        <f t="shared" si="76"/>
        <v>12426006.557856534</v>
      </c>
      <c r="AK302" s="42">
        <f t="shared" si="76"/>
        <v>12724158.9296268</v>
      </c>
      <c r="AL302" s="42">
        <f t="shared" si="76"/>
        <v>34860801.838386156</v>
      </c>
    </row>
    <row r="303" spans="4:38">
      <c r="D303" s="52">
        <f t="shared" si="73"/>
        <v>0.5</v>
      </c>
      <c r="E303" s="42">
        <f t="shared" si="74"/>
        <v>38937717.637577735</v>
      </c>
      <c r="F303" s="42">
        <f t="shared" si="74"/>
        <v>31990376.370089352</v>
      </c>
      <c r="G303" s="42">
        <f t="shared" si="74"/>
        <v>21447571.418085057</v>
      </c>
      <c r="H303" s="42">
        <f t="shared" si="74"/>
        <v>41549984.79067789</v>
      </c>
      <c r="I303" s="42">
        <f t="shared" si="74"/>
        <v>46000232.39631331</v>
      </c>
      <c r="J303" s="42">
        <f t="shared" si="74"/>
        <v>417123883.37474531</v>
      </c>
      <c r="K303" s="42">
        <f t="shared" si="74"/>
        <v>101509482.80347447</v>
      </c>
      <c r="L303" s="42">
        <f t="shared" si="74"/>
        <v>11228332.975898862</v>
      </c>
      <c r="M303" s="42">
        <f t="shared" si="74"/>
        <v>11624490.46829671</v>
      </c>
      <c r="N303" s="42">
        <f t="shared" si="74"/>
        <v>28904206.022379883</v>
      </c>
      <c r="Q303" s="42">
        <f t="shared" si="75"/>
        <v>23341129.816772506</v>
      </c>
      <c r="R303" s="42">
        <f t="shared" si="75"/>
        <v>10051869.592285465</v>
      </c>
      <c r="S303" s="42">
        <f t="shared" si="75"/>
        <v>17230895.678317547</v>
      </c>
      <c r="T303" s="42">
        <f t="shared" si="75"/>
        <v>23654146.991590627</v>
      </c>
      <c r="U303" s="42">
        <f t="shared" si="75"/>
        <v>36936102.342136666</v>
      </c>
      <c r="V303" s="42">
        <f t="shared" si="75"/>
        <v>239269593.19957647</v>
      </c>
      <c r="W303" s="42">
        <f t="shared" si="75"/>
        <v>68561817.146375552</v>
      </c>
      <c r="X303" s="42">
        <f t="shared" si="75"/>
        <v>10160583.743440745</v>
      </c>
      <c r="Y303" s="42">
        <f t="shared" si="75"/>
        <v>10774370.774007997</v>
      </c>
      <c r="Z303" s="42">
        <f t="shared" si="75"/>
        <v>23968920.326628216</v>
      </c>
      <c r="AC303" s="42">
        <f t="shared" si="76"/>
        <v>79574828.997020558</v>
      </c>
      <c r="AD303" s="42">
        <f t="shared" si="76"/>
        <v>69144011.448102042</v>
      </c>
      <c r="AE303" s="42">
        <f t="shared" si="76"/>
        <v>25664247.157852419</v>
      </c>
      <c r="AF303" s="42">
        <f t="shared" si="76"/>
        <v>59303357.808043152</v>
      </c>
      <c r="AG303" s="42">
        <f t="shared" si="76"/>
        <v>54609350.226768494</v>
      </c>
      <c r="AH303" s="42">
        <f t="shared" si="76"/>
        <v>601536199.43155599</v>
      </c>
      <c r="AI303" s="42">
        <f t="shared" si="76"/>
        <v>123628956.43460394</v>
      </c>
      <c r="AJ303" s="42">
        <f t="shared" si="76"/>
        <v>12296082.208356965</v>
      </c>
      <c r="AK303" s="42">
        <f t="shared" si="76"/>
        <v>12488701.574925622</v>
      </c>
      <c r="AL303" s="42">
        <f t="shared" si="76"/>
        <v>35209770.85272143</v>
      </c>
    </row>
    <row r="304" spans="4:38">
      <c r="D304" s="52">
        <f t="shared" si="73"/>
        <v>0.625</v>
      </c>
      <c r="E304" s="42">
        <f t="shared" si="74"/>
        <v>27301599.710877135</v>
      </c>
      <c r="F304" s="42">
        <f t="shared" si="74"/>
        <v>25017921.412734203</v>
      </c>
      <c r="G304" s="42">
        <f t="shared" si="74"/>
        <v>19191864.496313132</v>
      </c>
      <c r="H304" s="42">
        <f t="shared" si="74"/>
        <v>40667888.0357581</v>
      </c>
      <c r="I304" s="42">
        <f t="shared" si="74"/>
        <v>46181552.945917286</v>
      </c>
      <c r="J304" s="42">
        <f t="shared" si="74"/>
        <v>425245811.12078798</v>
      </c>
      <c r="K304" s="42">
        <f t="shared" si="74"/>
        <v>103788104.00567743</v>
      </c>
      <c r="L304" s="42">
        <f t="shared" si="74"/>
        <v>11206430.244594645</v>
      </c>
      <c r="M304" s="42">
        <f t="shared" si="74"/>
        <v>11591956.471594738</v>
      </c>
      <c r="N304" s="42">
        <f t="shared" si="74"/>
        <v>28775328.590367615</v>
      </c>
      <c r="Q304" s="42">
        <f t="shared" si="75"/>
        <v>16238176.35047527</v>
      </c>
      <c r="R304" s="42">
        <f t="shared" si="75"/>
        <v>10265147.038639804</v>
      </c>
      <c r="S304" s="42">
        <f t="shared" si="75"/>
        <v>15712740.857886888</v>
      </c>
      <c r="T304" s="42">
        <f t="shared" si="75"/>
        <v>21941185.350277226</v>
      </c>
      <c r="U304" s="42">
        <f t="shared" si="75"/>
        <v>36196187.163037792</v>
      </c>
      <c r="V304" s="42">
        <f t="shared" si="75"/>
        <v>233589745.3205274</v>
      </c>
      <c r="W304" s="42">
        <f t="shared" si="75"/>
        <v>78132930.560552254</v>
      </c>
      <c r="X304" s="42">
        <f t="shared" si="75"/>
        <v>10146039.768511537</v>
      </c>
      <c r="Y304" s="42">
        <f t="shared" si="75"/>
        <v>10790060.590846496</v>
      </c>
      <c r="Z304" s="42">
        <f t="shared" si="75"/>
        <v>23562846.912132937</v>
      </c>
      <c r="AC304" s="42">
        <f t="shared" si="76"/>
        <v>60569767.763374589</v>
      </c>
      <c r="AD304" s="42">
        <f t="shared" si="76"/>
        <v>53240196.940289691</v>
      </c>
      <c r="AE304" s="42">
        <f t="shared" si="76"/>
        <v>22670988.134739377</v>
      </c>
      <c r="AF304" s="42">
        <f t="shared" si="76"/>
        <v>59165479.451782294</v>
      </c>
      <c r="AG304" s="42">
        <f t="shared" si="76"/>
        <v>55888800.883869961</v>
      </c>
      <c r="AH304" s="42">
        <f t="shared" si="76"/>
        <v>624730993.47517598</v>
      </c>
      <c r="AI304" s="42">
        <f t="shared" si="76"/>
        <v>120149170.07491067</v>
      </c>
      <c r="AJ304" s="42">
        <f t="shared" si="76"/>
        <v>12266820.720677745</v>
      </c>
      <c r="AK304" s="42">
        <f t="shared" si="76"/>
        <v>12406347.946250282</v>
      </c>
      <c r="AL304" s="42">
        <f t="shared" si="76"/>
        <v>35883254.335207641</v>
      </c>
    </row>
    <row r="305" spans="4:38">
      <c r="D305" s="52">
        <f t="shared" si="73"/>
        <v>0.75</v>
      </c>
      <c r="E305" s="42">
        <f t="shared" si="74"/>
        <v>18803656.315235171</v>
      </c>
      <c r="F305" s="42">
        <f t="shared" si="74"/>
        <v>19957834.896871153</v>
      </c>
      <c r="G305" s="42">
        <f t="shared" si="74"/>
        <v>17566346.843190927</v>
      </c>
      <c r="H305" s="42">
        <f t="shared" si="74"/>
        <v>40109128.319233254</v>
      </c>
      <c r="I305" s="42">
        <f t="shared" si="74"/>
        <v>46655297.451277189</v>
      </c>
      <c r="J305" s="42">
        <f t="shared" si="74"/>
        <v>433038368.98991162</v>
      </c>
      <c r="K305" s="42">
        <f t="shared" si="74"/>
        <v>105756961.84549639</v>
      </c>
      <c r="L305" s="42">
        <f t="shared" si="74"/>
        <v>11222087.933539812</v>
      </c>
      <c r="M305" s="42">
        <f t="shared" si="74"/>
        <v>11631860.303392302</v>
      </c>
      <c r="N305" s="42">
        <f t="shared" si="74"/>
        <v>28813206.460400727</v>
      </c>
      <c r="Q305" s="42">
        <f t="shared" si="75"/>
        <v>11051130.794725945</v>
      </c>
      <c r="R305" s="42">
        <f t="shared" si="75"/>
        <v>10545558.270679753</v>
      </c>
      <c r="S305" s="42">
        <f t="shared" si="75"/>
        <v>14617109.981753793</v>
      </c>
      <c r="T305" s="42">
        <f t="shared" si="75"/>
        <v>20708602.740644053</v>
      </c>
      <c r="U305" s="42">
        <f t="shared" si="75"/>
        <v>35735915.239756726</v>
      </c>
      <c r="V305" s="42">
        <f t="shared" si="75"/>
        <v>229307598.55872974</v>
      </c>
      <c r="W305" s="42">
        <f t="shared" si="75"/>
        <v>88313099.763833493</v>
      </c>
      <c r="X305" s="42">
        <f t="shared" si="75"/>
        <v>10164101.183213519</v>
      </c>
      <c r="Y305" s="42">
        <f t="shared" si="75"/>
        <v>10871265.355274139</v>
      </c>
      <c r="Z305" s="42">
        <f t="shared" si="75"/>
        <v>23265169.596883692</v>
      </c>
      <c r="AC305" s="42">
        <f t="shared" si="76"/>
        <v>41624262.681141324</v>
      </c>
      <c r="AD305" s="42">
        <f t="shared" si="76"/>
        <v>38483628.310859576</v>
      </c>
      <c r="AE305" s="42">
        <f t="shared" si="76"/>
        <v>20515583.704628114</v>
      </c>
      <c r="AF305" s="42">
        <f t="shared" si="76"/>
        <v>59231799.24503468</v>
      </c>
      <c r="AG305" s="42">
        <f t="shared" si="76"/>
        <v>57535221.99006331</v>
      </c>
      <c r="AH305" s="42">
        <f t="shared" si="76"/>
        <v>644479752.11839664</v>
      </c>
      <c r="AI305" s="42">
        <f t="shared" si="76"/>
        <v>117260385.87804204</v>
      </c>
      <c r="AJ305" s="42">
        <f t="shared" si="76"/>
        <v>12280074.683866102</v>
      </c>
      <c r="AK305" s="42">
        <f t="shared" si="76"/>
        <v>12400934.728388827</v>
      </c>
      <c r="AL305" s="42">
        <f t="shared" si="76"/>
        <v>36729571.087499648</v>
      </c>
    </row>
    <row r="306" spans="4:38">
      <c r="D306" s="52">
        <f t="shared" si="73"/>
        <v>0.875</v>
      </c>
      <c r="E306" s="42">
        <f t="shared" si="74"/>
        <v>13120914.751336738</v>
      </c>
      <c r="F306" s="42">
        <f t="shared" si="74"/>
        <v>16609147.478182573</v>
      </c>
      <c r="G306" s="42">
        <f t="shared" si="74"/>
        <v>16421802.878370339</v>
      </c>
      <c r="H306" s="42">
        <f t="shared" si="74"/>
        <v>39671569.5365934</v>
      </c>
      <c r="I306" s="42">
        <f t="shared" si="74"/>
        <v>47138761.746588901</v>
      </c>
      <c r="J306" s="42">
        <f t="shared" si="74"/>
        <v>440907104.00125241</v>
      </c>
      <c r="K306" s="42">
        <f t="shared" si="74"/>
        <v>107137199.88232188</v>
      </c>
      <c r="L306" s="42">
        <f t="shared" si="74"/>
        <v>11241004.310998054</v>
      </c>
      <c r="M306" s="42">
        <f t="shared" si="74"/>
        <v>11687055.488232376</v>
      </c>
      <c r="N306" s="42">
        <f t="shared" si="74"/>
        <v>28928033.677550323</v>
      </c>
      <c r="Q306" s="42">
        <f t="shared" si="75"/>
        <v>7587954.5709186094</v>
      </c>
      <c r="R306" s="42">
        <f t="shared" si="75"/>
        <v>10799647.258866046</v>
      </c>
      <c r="S306" s="42">
        <f t="shared" si="75"/>
        <v>13810927.95043122</v>
      </c>
      <c r="T306" s="42">
        <f t="shared" si="75"/>
        <v>19772441.894380249</v>
      </c>
      <c r="U306" s="42">
        <f t="shared" si="75"/>
        <v>35385807.940033719</v>
      </c>
      <c r="V306" s="42">
        <f t="shared" si="75"/>
        <v>226160907.02426887</v>
      </c>
      <c r="W306" s="42">
        <f t="shared" si="75"/>
        <v>96984200.44241187</v>
      </c>
      <c r="X306" s="42">
        <f t="shared" si="75"/>
        <v>10183794.717451481</v>
      </c>
      <c r="Y306" s="42">
        <f t="shared" si="75"/>
        <v>10958376.369430661</v>
      </c>
      <c r="Z306" s="42">
        <f t="shared" si="75"/>
        <v>23000787.187432628</v>
      </c>
      <c r="AC306" s="42">
        <f t="shared" si="76"/>
        <v>25725875.156906415</v>
      </c>
      <c r="AD306" s="42">
        <f t="shared" si="76"/>
        <v>26669752.236013796</v>
      </c>
      <c r="AE306" s="42">
        <f t="shared" si="76"/>
        <v>19032677.806309462</v>
      </c>
      <c r="AF306" s="42">
        <f t="shared" si="76"/>
        <v>59320869.72736939</v>
      </c>
      <c r="AG306" s="42">
        <f t="shared" si="76"/>
        <v>59018858.271887086</v>
      </c>
      <c r="AH306" s="42">
        <f t="shared" si="76"/>
        <v>661611968.16700602</v>
      </c>
      <c r="AI306" s="42">
        <f t="shared" si="76"/>
        <v>114859787.88834271</v>
      </c>
      <c r="AJ306" s="42">
        <f t="shared" si="76"/>
        <v>12298213.904544635</v>
      </c>
      <c r="AK306" s="42">
        <f t="shared" si="76"/>
        <v>12419714.334977433</v>
      </c>
      <c r="AL306" s="42">
        <f t="shared" si="76"/>
        <v>37647631.975091204</v>
      </c>
    </row>
    <row r="307" spans="4:38">
      <c r="D307" s="52">
        <f t="shared" si="73"/>
        <v>1</v>
      </c>
      <c r="E307" s="42">
        <f t="shared" si="74"/>
        <v>10103149.180337295</v>
      </c>
      <c r="F307" s="42">
        <f t="shared" si="74"/>
        <v>14890223.405927425</v>
      </c>
      <c r="G307" s="42">
        <f t="shared" si="74"/>
        <v>15668300.849802792</v>
      </c>
      <c r="H307" s="42">
        <f t="shared" si="74"/>
        <v>39237472.168614052</v>
      </c>
      <c r="I307" s="42">
        <f t="shared" si="74"/>
        <v>47435723.929336198</v>
      </c>
      <c r="J307" s="42">
        <f t="shared" si="74"/>
        <v>449945894.6182726</v>
      </c>
      <c r="K307" s="42">
        <f t="shared" si="74"/>
        <v>107816881.82831714</v>
      </c>
      <c r="L307" s="42">
        <f t="shared" si="74"/>
        <v>11249715.245707842</v>
      </c>
      <c r="M307" s="42">
        <f t="shared" si="74"/>
        <v>11722565.481897607</v>
      </c>
      <c r="N307" s="42">
        <f t="shared" si="74"/>
        <v>29084792.76547768</v>
      </c>
      <c r="Q307" s="42">
        <f t="shared" si="75"/>
        <v>5761251.5988673754</v>
      </c>
      <c r="R307" s="42">
        <f t="shared" si="75"/>
        <v>10952156.811992036</v>
      </c>
      <c r="S307" s="42">
        <f t="shared" si="75"/>
        <v>13206289.669742923</v>
      </c>
      <c r="T307" s="42">
        <f t="shared" si="75"/>
        <v>19007569.462695297</v>
      </c>
      <c r="U307" s="42">
        <f t="shared" si="75"/>
        <v>35050976.836168103</v>
      </c>
      <c r="V307" s="42">
        <f t="shared" si="75"/>
        <v>224363922.92624259</v>
      </c>
      <c r="W307" s="42">
        <f t="shared" si="75"/>
        <v>102119565.28331573</v>
      </c>
      <c r="X307" s="42">
        <f t="shared" si="75"/>
        <v>10192957.44733616</v>
      </c>
      <c r="Y307" s="42">
        <f t="shared" si="75"/>
        <v>11012108.021163693</v>
      </c>
      <c r="Z307" s="42">
        <f t="shared" si="75"/>
        <v>22741504.657365415</v>
      </c>
      <c r="AC307" s="42">
        <f t="shared" si="76"/>
        <v>16089112.687623005</v>
      </c>
      <c r="AD307" s="42">
        <f t="shared" si="76"/>
        <v>19806078.468694918</v>
      </c>
      <c r="AE307" s="42">
        <f t="shared" si="76"/>
        <v>18130312.02986265</v>
      </c>
      <c r="AF307" s="42">
        <f t="shared" si="76"/>
        <v>59361491.281899758</v>
      </c>
      <c r="AG307" s="42">
        <f t="shared" si="76"/>
        <v>59908338.133264236</v>
      </c>
      <c r="AH307" s="42">
        <f t="shared" si="76"/>
        <v>677849749.08363974</v>
      </c>
      <c r="AI307" s="42">
        <f t="shared" si="76"/>
        <v>113092358.97735509</v>
      </c>
      <c r="AJ307" s="42">
        <f t="shared" si="76"/>
        <v>12306473.044079533</v>
      </c>
      <c r="AK307" s="42">
        <f t="shared" si="76"/>
        <v>12433948.131389637</v>
      </c>
      <c r="AL307" s="42">
        <f t="shared" si="76"/>
        <v>38597799.725219518</v>
      </c>
    </row>
    <row r="308" spans="4:38">
      <c r="D308" s="52">
        <f t="shared" si="73"/>
        <v>1.125</v>
      </c>
      <c r="E308" s="42">
        <f t="shared" si="74"/>
        <v>9030338.6770605352</v>
      </c>
      <c r="F308" s="42">
        <f t="shared" si="74"/>
        <v>14368269.855436696</v>
      </c>
      <c r="G308" s="42">
        <f t="shared" si="74"/>
        <v>15169841.806218764</v>
      </c>
      <c r="H308" s="42">
        <f t="shared" si="74"/>
        <v>38734110.894096874</v>
      </c>
      <c r="I308" s="42">
        <f t="shared" si="74"/>
        <v>47466484.202603966</v>
      </c>
      <c r="J308" s="42">
        <f t="shared" si="74"/>
        <v>460463430.70348686</v>
      </c>
      <c r="K308" s="42">
        <f t="shared" si="74"/>
        <v>107910762.40372486</v>
      </c>
      <c r="L308" s="42">
        <f t="shared" si="74"/>
        <v>11241020.162764221</v>
      </c>
      <c r="M308" s="42">
        <f t="shared" si="74"/>
        <v>11723496.584399553</v>
      </c>
      <c r="N308" s="42">
        <f t="shared" si="74"/>
        <v>29259442.091527216</v>
      </c>
      <c r="Q308" s="42">
        <f t="shared" si="75"/>
        <v>5131247.2320382986</v>
      </c>
      <c r="R308" s="42">
        <f t="shared" si="75"/>
        <v>10989420.297287405</v>
      </c>
      <c r="S308" s="42">
        <f t="shared" si="75"/>
        <v>12713997.354355646</v>
      </c>
      <c r="T308" s="42">
        <f t="shared" si="75"/>
        <v>18315238.947499655</v>
      </c>
      <c r="U308" s="42">
        <f t="shared" si="75"/>
        <v>34676193.134884655</v>
      </c>
      <c r="V308" s="42">
        <f t="shared" si="75"/>
        <v>223828391.72053224</v>
      </c>
      <c r="W308" s="42">
        <f t="shared" si="75"/>
        <v>103489897.97498301</v>
      </c>
      <c r="X308" s="42">
        <f t="shared" si="75"/>
        <v>10185115.630105093</v>
      </c>
      <c r="Y308" s="42">
        <f t="shared" si="75"/>
        <v>11019254.781876821</v>
      </c>
      <c r="Z308" s="42">
        <f t="shared" si="75"/>
        <v>22468925.240292251</v>
      </c>
      <c r="AC308" s="42">
        <f t="shared" si="76"/>
        <v>12929430.122082768</v>
      </c>
      <c r="AD308" s="42">
        <f t="shared" si="76"/>
        <v>17777627.177290563</v>
      </c>
      <c r="AE308" s="42">
        <f t="shared" si="76"/>
        <v>17626230.010214437</v>
      </c>
      <c r="AF308" s="42">
        <f t="shared" si="76"/>
        <v>59292030.02166599</v>
      </c>
      <c r="AG308" s="42">
        <f t="shared" si="76"/>
        <v>60087246.275920235</v>
      </c>
      <c r="AH308" s="42">
        <f t="shared" si="76"/>
        <v>694341675.57190466</v>
      </c>
      <c r="AI308" s="42">
        <f t="shared" si="76"/>
        <v>111915192.56440303</v>
      </c>
      <c r="AJ308" s="42">
        <f t="shared" si="76"/>
        <v>12296924.695423342</v>
      </c>
      <c r="AK308" s="42">
        <f t="shared" si="76"/>
        <v>12428044.92899872</v>
      </c>
      <c r="AL308" s="42">
        <f t="shared" si="76"/>
        <v>39551573.574000314</v>
      </c>
    </row>
    <row r="309" spans="4:38">
      <c r="D309" s="52">
        <f t="shared" si="73"/>
        <v>1.325</v>
      </c>
      <c r="E309" s="42">
        <f t="shared" si="74"/>
        <v>13577266.080269864</v>
      </c>
      <c r="F309" s="42">
        <f t="shared" si="74"/>
        <v>22752186.183992118</v>
      </c>
      <c r="G309" s="42">
        <f t="shared" si="74"/>
        <v>23427793.590885457</v>
      </c>
      <c r="H309" s="42">
        <f t="shared" si="74"/>
        <v>60743133.600545391</v>
      </c>
      <c r="I309" s="42">
        <f t="shared" si="74"/>
        <v>75583622.74107866</v>
      </c>
      <c r="J309" s="42">
        <f t="shared" si="74"/>
        <v>759657529.0472095</v>
      </c>
      <c r="K309" s="42">
        <f t="shared" si="74"/>
        <v>172356902.08415636</v>
      </c>
      <c r="L309" s="42">
        <f t="shared" si="74"/>
        <v>17922927.497807439</v>
      </c>
      <c r="M309" s="42">
        <f t="shared" si="74"/>
        <v>18709584.456017531</v>
      </c>
      <c r="N309" s="42">
        <f t="shared" si="74"/>
        <v>47196256.158985399</v>
      </c>
      <c r="Q309" s="42">
        <f t="shared" si="75"/>
        <v>7736476.6280432986</v>
      </c>
      <c r="R309" s="42">
        <f t="shared" si="75"/>
        <v>17568802.643870916</v>
      </c>
      <c r="S309" s="42">
        <f t="shared" si="75"/>
        <v>19412176.91762701</v>
      </c>
      <c r="T309" s="42">
        <f t="shared" si="75"/>
        <v>27937921.152066641</v>
      </c>
      <c r="U309" s="42">
        <f t="shared" si="75"/>
        <v>54611190.792839527</v>
      </c>
      <c r="V309" s="42">
        <f t="shared" si="75"/>
        <v>358698276.78877574</v>
      </c>
      <c r="W309" s="42">
        <f t="shared" si="75"/>
        <v>165254641.13844872</v>
      </c>
      <c r="X309" s="42">
        <f t="shared" si="75"/>
        <v>16236443.703749584</v>
      </c>
      <c r="Y309" s="42">
        <f t="shared" si="75"/>
        <v>17592234.709293846</v>
      </c>
      <c r="Z309" s="42">
        <f t="shared" si="75"/>
        <v>35328004.992142029</v>
      </c>
      <c r="AC309" s="42">
        <f t="shared" si="76"/>
        <v>19418055.532496445</v>
      </c>
      <c r="AD309" s="42">
        <f t="shared" si="76"/>
        <v>28101036.796025336</v>
      </c>
      <c r="AE309" s="42">
        <f t="shared" si="76"/>
        <v>27449917.409973431</v>
      </c>
      <c r="AF309" s="42">
        <f t="shared" si="76"/>
        <v>94302505.879151836</v>
      </c>
      <c r="AG309" s="42">
        <f t="shared" si="76"/>
        <v>95637043.46056591</v>
      </c>
      <c r="AH309" s="42">
        <f t="shared" si="76"/>
        <v>1145452257.7362108</v>
      </c>
      <c r="AI309" s="42">
        <f t="shared" si="76"/>
        <v>177200519.63510141</v>
      </c>
      <c r="AJ309" s="42">
        <f t="shared" si="76"/>
        <v>19609411.291865285</v>
      </c>
      <c r="AK309" s="42">
        <f t="shared" si="76"/>
        <v>19830602.627883535</v>
      </c>
      <c r="AL309" s="42">
        <f t="shared" si="76"/>
        <v>65239525.040562712</v>
      </c>
    </row>
    <row r="310" spans="4:38">
      <c r="D310" s="52">
        <f t="shared" si="73"/>
        <v>1.5249999999999999</v>
      </c>
      <c r="E310" s="42">
        <f t="shared" si="74"/>
        <v>12549752.453466661</v>
      </c>
      <c r="F310" s="42">
        <f t="shared" si="74"/>
        <v>22495524.786371008</v>
      </c>
      <c r="G310" s="42">
        <f t="shared" si="74"/>
        <v>22432726.758575775</v>
      </c>
      <c r="H310" s="42">
        <f t="shared" si="74"/>
        <v>59028666.029233657</v>
      </c>
      <c r="I310" s="42">
        <f t="shared" si="74"/>
        <v>74795393.23974067</v>
      </c>
      <c r="J310" s="42">
        <f t="shared" si="74"/>
        <v>787151366.05650604</v>
      </c>
      <c r="K310" s="42">
        <f t="shared" si="74"/>
        <v>171816214.54895303</v>
      </c>
      <c r="L310" s="42">
        <f t="shared" si="74"/>
        <v>17791631.854160283</v>
      </c>
      <c r="M310" s="42">
        <f t="shared" si="74"/>
        <v>18614169.514524393</v>
      </c>
      <c r="N310" s="42">
        <f t="shared" si="74"/>
        <v>47665295.804742374</v>
      </c>
      <c r="Q310" s="42">
        <f t="shared" si="75"/>
        <v>7179734.2294895975</v>
      </c>
      <c r="R310" s="42">
        <f t="shared" si="75"/>
        <v>17552299.602804605</v>
      </c>
      <c r="S310" s="42">
        <f t="shared" si="75"/>
        <v>18313218.764213182</v>
      </c>
      <c r="T310" s="42">
        <f t="shared" si="75"/>
        <v>26323390.950329199</v>
      </c>
      <c r="U310" s="42">
        <f t="shared" si="75"/>
        <v>53448624.205195643</v>
      </c>
      <c r="V310" s="42">
        <f t="shared" si="75"/>
        <v>360441349.09364337</v>
      </c>
      <c r="W310" s="42">
        <f t="shared" si="75"/>
        <v>164637927.39126816</v>
      </c>
      <c r="X310" s="42">
        <f t="shared" si="75"/>
        <v>16110560.777623018</v>
      </c>
      <c r="Y310" s="42">
        <f t="shared" si="75"/>
        <v>17518043.629949246</v>
      </c>
      <c r="Z310" s="42">
        <f t="shared" si="75"/>
        <v>34484159.944270261</v>
      </c>
      <c r="AC310" s="42">
        <f t="shared" si="76"/>
        <v>17919770.677443724</v>
      </c>
      <c r="AD310" s="42">
        <f t="shared" si="76"/>
        <v>27728039.402276259</v>
      </c>
      <c r="AE310" s="42">
        <f t="shared" si="76"/>
        <v>26571950.180967655</v>
      </c>
      <c r="AF310" s="42">
        <f t="shared" si="76"/>
        <v>93052454.010006145</v>
      </c>
      <c r="AG310" s="42">
        <f t="shared" si="76"/>
        <v>94536549.424272016</v>
      </c>
      <c r="AH310" s="42">
        <f t="shared" si="76"/>
        <v>1186851348.6514421</v>
      </c>
      <c r="AI310" s="42">
        <f t="shared" si="76"/>
        <v>175045669.72468251</v>
      </c>
      <c r="AJ310" s="42">
        <f t="shared" si="76"/>
        <v>19472702.930697557</v>
      </c>
      <c r="AK310" s="42">
        <f t="shared" si="76"/>
        <v>19721410.037340153</v>
      </c>
      <c r="AL310" s="42">
        <f t="shared" si="76"/>
        <v>67587596.020127416</v>
      </c>
    </row>
    <row r="311" spans="4:38">
      <c r="D311" s="52">
        <f t="shared" si="73"/>
        <v>1.7249999999999999</v>
      </c>
      <c r="E311" s="42">
        <f t="shared" si="74"/>
        <v>11573069.175350113</v>
      </c>
      <c r="F311" s="42">
        <f t="shared" si="74"/>
        <v>22274172.459091794</v>
      </c>
      <c r="G311" s="42">
        <f t="shared" si="74"/>
        <v>21485276.485232703</v>
      </c>
      <c r="H311" s="42">
        <f t="shared" si="74"/>
        <v>57078669.307207629</v>
      </c>
      <c r="I311" s="42">
        <f t="shared" si="74"/>
        <v>73602221.323147446</v>
      </c>
      <c r="J311" s="42">
        <f t="shared" si="74"/>
        <v>813615996.38257885</v>
      </c>
      <c r="K311" s="42">
        <f t="shared" si="74"/>
        <v>171046765.80409849</v>
      </c>
      <c r="L311" s="42">
        <f t="shared" si="74"/>
        <v>17595066.291388948</v>
      </c>
      <c r="M311" s="42">
        <f t="shared" si="74"/>
        <v>18473695.597661927</v>
      </c>
      <c r="N311" s="42">
        <f t="shared" si="74"/>
        <v>48123747.627036087</v>
      </c>
      <c r="Q311" s="42">
        <f t="shared" si="75"/>
        <v>6652391.3732185094</v>
      </c>
      <c r="R311" s="42">
        <f t="shared" si="75"/>
        <v>17533058.92101318</v>
      </c>
      <c r="S311" s="42">
        <f t="shared" si="75"/>
        <v>17265533.117557872</v>
      </c>
      <c r="T311" s="42">
        <f t="shared" si="75"/>
        <v>24784069.188987661</v>
      </c>
      <c r="U311" s="42">
        <f t="shared" si="75"/>
        <v>52172351.861802965</v>
      </c>
      <c r="V311" s="42">
        <f t="shared" si="75"/>
        <v>363316649.0930723</v>
      </c>
      <c r="W311" s="42">
        <f t="shared" si="75"/>
        <v>163747732.31128064</v>
      </c>
      <c r="X311" s="42">
        <f t="shared" si="75"/>
        <v>15921842.968848806</v>
      </c>
      <c r="Y311" s="42">
        <f t="shared" si="75"/>
        <v>17409767.146702141</v>
      </c>
      <c r="Z311" s="42">
        <f t="shared" si="75"/>
        <v>33546075.706182763</v>
      </c>
      <c r="AC311" s="42">
        <f t="shared" si="76"/>
        <v>16493746.977481719</v>
      </c>
      <c r="AD311" s="42">
        <f t="shared" si="76"/>
        <v>27405474.620906044</v>
      </c>
      <c r="AE311" s="42">
        <f t="shared" si="76"/>
        <v>25744744.387247641</v>
      </c>
      <c r="AF311" s="42">
        <f t="shared" si="76"/>
        <v>91151657.009094819</v>
      </c>
      <c r="AG311" s="42">
        <f t="shared" si="76"/>
        <v>92868220.700518861</v>
      </c>
      <c r="AH311" s="42">
        <f t="shared" si="76"/>
        <v>1226701026.3414621</v>
      </c>
      <c r="AI311" s="42">
        <f t="shared" si="76"/>
        <v>173019682.45972219</v>
      </c>
      <c r="AJ311" s="42">
        <f t="shared" si="76"/>
        <v>19268289.613929093</v>
      </c>
      <c r="AK311" s="42">
        <f t="shared" si="76"/>
        <v>19560018.887212649</v>
      </c>
      <c r="AL311" s="42">
        <f t="shared" si="76"/>
        <v>69847842.823361114</v>
      </c>
    </row>
    <row r="312" spans="4:38">
      <c r="D312" s="52">
        <f t="shared" si="73"/>
        <v>2</v>
      </c>
      <c r="E312" s="42">
        <f t="shared" si="74"/>
        <v>14410958.023654882</v>
      </c>
      <c r="F312" s="42">
        <f t="shared" si="74"/>
        <v>30320632.840282373</v>
      </c>
      <c r="G312" s="42">
        <f t="shared" si="74"/>
        <v>28080116.000948623</v>
      </c>
      <c r="H312" s="42">
        <f t="shared" si="74"/>
        <v>74887980.672276467</v>
      </c>
      <c r="I312" s="42">
        <f t="shared" si="74"/>
        <v>98535557.182381287</v>
      </c>
      <c r="J312" s="42">
        <f t="shared" si="74"/>
        <v>1159727869.0871897</v>
      </c>
      <c r="K312" s="42">
        <f t="shared" si="74"/>
        <v>233495520.97611561</v>
      </c>
      <c r="L312" s="42">
        <f t="shared" si="74"/>
        <v>23754976.829366863</v>
      </c>
      <c r="M312" s="42">
        <f t="shared" si="74"/>
        <v>25089605.703735936</v>
      </c>
      <c r="N312" s="42">
        <f t="shared" si="74"/>
        <v>66884470.130748369</v>
      </c>
      <c r="Q312" s="42">
        <f t="shared" si="75"/>
        <v>8339127.9232863272</v>
      </c>
      <c r="R312" s="42">
        <f t="shared" si="75"/>
        <v>24066026.261886887</v>
      </c>
      <c r="S312" s="42">
        <f t="shared" si="75"/>
        <v>22122525.613579459</v>
      </c>
      <c r="T312" s="42">
        <f t="shared" si="75"/>
        <v>31701379.321464233</v>
      </c>
      <c r="U312" s="42">
        <f t="shared" si="75"/>
        <v>69446307.851569563</v>
      </c>
      <c r="V312" s="42">
        <f t="shared" si="75"/>
        <v>506176638.85176784</v>
      </c>
      <c r="W312" s="42">
        <f t="shared" si="75"/>
        <v>223186855.32679951</v>
      </c>
      <c r="X312" s="42">
        <f t="shared" si="75"/>
        <v>21471994.152252708</v>
      </c>
      <c r="Y312" s="42">
        <f t="shared" si="75"/>
        <v>23697922.770753428</v>
      </c>
      <c r="Z312" s="42">
        <f t="shared" si="75"/>
        <v>44428069.259932309</v>
      </c>
      <c r="AC312" s="42">
        <f t="shared" si="76"/>
        <v>20482788.124023411</v>
      </c>
      <c r="AD312" s="42">
        <f t="shared" si="76"/>
        <v>37235592.74729041</v>
      </c>
      <c r="AE312" s="42">
        <f t="shared" si="76"/>
        <v>34135741.573573217</v>
      </c>
      <c r="AF312" s="42">
        <f t="shared" si="76"/>
        <v>121084316.51815082</v>
      </c>
      <c r="AG312" s="42">
        <f t="shared" si="76"/>
        <v>123966795.31213078</v>
      </c>
      <c r="AH312" s="42">
        <f t="shared" si="76"/>
        <v>1748459558.9313071</v>
      </c>
      <c r="AI312" s="42">
        <f t="shared" si="76"/>
        <v>234790292.4007673</v>
      </c>
      <c r="AJ312" s="42">
        <f t="shared" si="76"/>
        <v>26037959.506481033</v>
      </c>
      <c r="AK312" s="42">
        <f t="shared" si="76"/>
        <v>26536556.299046002</v>
      </c>
      <c r="AL312" s="42">
        <f t="shared" si="76"/>
        <v>99542986.794402838</v>
      </c>
    </row>
    <row r="313" spans="4:38">
      <c r="D313" s="52">
        <f t="shared" si="73"/>
        <v>2.25</v>
      </c>
      <c r="E313" s="42">
        <f t="shared" ref="E313:N328" si="77">($D223-$D222)/8*(E222+3*((2*E222+E223)/3)+3*((E222+2*E223)/3)+E223)</f>
        <v>11677580.409647096</v>
      </c>
      <c r="F313" s="42">
        <f t="shared" si="77"/>
        <v>27300799.99925926</v>
      </c>
      <c r="G313" s="42">
        <f t="shared" si="77"/>
        <v>24137079.741337743</v>
      </c>
      <c r="H313" s="42">
        <f t="shared" si="77"/>
        <v>64131942.518543117</v>
      </c>
      <c r="I313" s="42">
        <f t="shared" si="77"/>
        <v>86290468.219836339</v>
      </c>
      <c r="J313" s="42">
        <f t="shared" si="77"/>
        <v>1093340897.1574948</v>
      </c>
      <c r="K313" s="42">
        <f t="shared" si="77"/>
        <v>210190724.6986503</v>
      </c>
      <c r="L313" s="42">
        <f t="shared" si="77"/>
        <v>21055834.456593629</v>
      </c>
      <c r="M313" s="42">
        <f t="shared" si="77"/>
        <v>22425614.590599906</v>
      </c>
      <c r="N313" s="42">
        <f t="shared" si="77"/>
        <v>61485425.440780386</v>
      </c>
      <c r="Q313" s="42">
        <f t="shared" ref="Q313:Z328" si="78">($D223-$D222)/8*(Q222+3*((2*Q222+Q223)/3)+3*((Q222+2*Q223)/3)+Q223)</f>
        <v>6817966.4321916839</v>
      </c>
      <c r="R313" s="42">
        <f t="shared" si="78"/>
        <v>21824651.081200305</v>
      </c>
      <c r="S313" s="42">
        <f t="shared" si="78"/>
        <v>18573045.139223896</v>
      </c>
      <c r="T313" s="42">
        <f t="shared" si="78"/>
        <v>26559126.958235905</v>
      </c>
      <c r="U313" s="42">
        <f t="shared" si="78"/>
        <v>60658864.995891266</v>
      </c>
      <c r="V313" s="42">
        <f t="shared" si="78"/>
        <v>468449464.09048343</v>
      </c>
      <c r="W313" s="42">
        <f t="shared" si="78"/>
        <v>200483059.33427</v>
      </c>
      <c r="X313" s="42">
        <f t="shared" si="78"/>
        <v>19002647.77545131</v>
      </c>
      <c r="Y313" s="42">
        <f t="shared" si="78"/>
        <v>21247039.274239011</v>
      </c>
      <c r="Z313" s="42">
        <f t="shared" si="78"/>
        <v>38548294.367281184</v>
      </c>
      <c r="AC313" s="42">
        <f t="shared" ref="AC313:AL328" si="79">($D223-$D222)/8*(AC222+3*((2*AC222+AC223)/3)+3*((AC222+2*AC223)/3)+AC223)</f>
        <v>16537194.387102505</v>
      </c>
      <c r="AD313" s="42">
        <f t="shared" si="79"/>
        <v>33466093.361696519</v>
      </c>
      <c r="AE313" s="42">
        <f t="shared" si="79"/>
        <v>29841770.327413958</v>
      </c>
      <c r="AF313" s="42">
        <f t="shared" si="79"/>
        <v>104845715.67905469</v>
      </c>
      <c r="AG313" s="42">
        <f t="shared" si="79"/>
        <v>108109691.1410265</v>
      </c>
      <c r="AH313" s="42">
        <f t="shared" si="79"/>
        <v>1648298497.8532639</v>
      </c>
      <c r="AI313" s="42">
        <f t="shared" si="79"/>
        <v>210491493.99999028</v>
      </c>
      <c r="AJ313" s="42">
        <f t="shared" si="79"/>
        <v>23109021.13773597</v>
      </c>
      <c r="AK313" s="42">
        <f t="shared" si="79"/>
        <v>23683485.186566025</v>
      </c>
      <c r="AL313" s="42">
        <f t="shared" si="79"/>
        <v>93828182.376098201</v>
      </c>
    </row>
    <row r="314" spans="4:38">
      <c r="D314" s="52">
        <f t="shared" si="73"/>
        <v>2.5</v>
      </c>
      <c r="E314" s="42">
        <f t="shared" si="77"/>
        <v>10415777.722584687</v>
      </c>
      <c r="F314" s="42">
        <f t="shared" si="77"/>
        <v>27091699.499398232</v>
      </c>
      <c r="G314" s="42">
        <f t="shared" si="77"/>
        <v>22899887.467670862</v>
      </c>
      <c r="H314" s="42">
        <f t="shared" si="77"/>
        <v>60065118.631198525</v>
      </c>
      <c r="I314" s="42">
        <f t="shared" si="77"/>
        <v>82576589.530714631</v>
      </c>
      <c r="J314" s="42">
        <f t="shared" si="77"/>
        <v>1128102359.528857</v>
      </c>
      <c r="K314" s="42">
        <f t="shared" si="77"/>
        <v>207849405.97383657</v>
      </c>
      <c r="L314" s="42">
        <f t="shared" si="77"/>
        <v>20446568.135544799</v>
      </c>
      <c r="M314" s="42">
        <f t="shared" si="77"/>
        <v>21993703.990895767</v>
      </c>
      <c r="N314" s="42">
        <f t="shared" si="77"/>
        <v>62092506.063393652</v>
      </c>
      <c r="Q314" s="42">
        <f t="shared" si="78"/>
        <v>6143792.9618353294</v>
      </c>
      <c r="R314" s="42">
        <f t="shared" si="78"/>
        <v>21760425.624960653</v>
      </c>
      <c r="S314" s="42">
        <f t="shared" si="78"/>
        <v>17204029.130143702</v>
      </c>
      <c r="T314" s="42">
        <f t="shared" si="78"/>
        <v>24547603.572832443</v>
      </c>
      <c r="U314" s="42">
        <f t="shared" si="78"/>
        <v>58141421.342050545</v>
      </c>
      <c r="V314" s="42">
        <f t="shared" si="78"/>
        <v>477978119.62292171</v>
      </c>
      <c r="W314" s="42">
        <f t="shared" si="78"/>
        <v>197762363.20646876</v>
      </c>
      <c r="X314" s="42">
        <f t="shared" si="78"/>
        <v>18419232.706359174</v>
      </c>
      <c r="Y314" s="42">
        <f t="shared" si="78"/>
        <v>20911190.296503685</v>
      </c>
      <c r="Z314" s="42">
        <f t="shared" si="78"/>
        <v>36673199.965697005</v>
      </c>
      <c r="AC314" s="42">
        <f t="shared" si="79"/>
        <v>14687762.483334044</v>
      </c>
      <c r="AD314" s="42">
        <f t="shared" si="79"/>
        <v>33160858.473940272</v>
      </c>
      <c r="AE314" s="42">
        <f t="shared" si="79"/>
        <v>28791682.670061361</v>
      </c>
      <c r="AF314" s="42">
        <f t="shared" si="79"/>
        <v>98945739.685930014</v>
      </c>
      <c r="AG314" s="42">
        <f t="shared" si="79"/>
        <v>102935792.88923582</v>
      </c>
      <c r="AH314" s="42">
        <f t="shared" si="79"/>
        <v>1700641533.9221509</v>
      </c>
      <c r="AI314" s="42">
        <f t="shared" si="79"/>
        <v>207864237.46565622</v>
      </c>
      <c r="AJ314" s="42">
        <f t="shared" si="79"/>
        <v>22473903.564730436</v>
      </c>
      <c r="AK314" s="42">
        <f t="shared" si="79"/>
        <v>23186677.745689332</v>
      </c>
      <c r="AL314" s="42">
        <f t="shared" si="79"/>
        <v>96797082.943304315</v>
      </c>
    </row>
    <row r="315" spans="4:38">
      <c r="D315" s="52">
        <f t="shared" si="73"/>
        <v>2.75</v>
      </c>
      <c r="E315" s="42">
        <f t="shared" si="77"/>
        <v>9241660.7176703773</v>
      </c>
      <c r="F315" s="42">
        <f t="shared" si="77"/>
        <v>26914740.549608268</v>
      </c>
      <c r="G315" s="42">
        <f t="shared" si="77"/>
        <v>21745242.738529589</v>
      </c>
      <c r="H315" s="42">
        <f t="shared" si="77"/>
        <v>55778684.658933602</v>
      </c>
      <c r="I315" s="42">
        <f t="shared" si="77"/>
        <v>78407427.935966238</v>
      </c>
      <c r="J315" s="42">
        <f t="shared" si="77"/>
        <v>1160549197.1035714</v>
      </c>
      <c r="K315" s="42">
        <f t="shared" si="77"/>
        <v>205226603.27133712</v>
      </c>
      <c r="L315" s="42">
        <f t="shared" si="77"/>
        <v>19762950.563920069</v>
      </c>
      <c r="M315" s="42">
        <f t="shared" si="77"/>
        <v>21509811.060865238</v>
      </c>
      <c r="N315" s="42">
        <f t="shared" si="77"/>
        <v>62659276.55475764</v>
      </c>
      <c r="Q315" s="42">
        <f t="shared" si="78"/>
        <v>5518142.3187009906</v>
      </c>
      <c r="R315" s="42">
        <f t="shared" si="78"/>
        <v>21683437.249277133</v>
      </c>
      <c r="S315" s="42">
        <f t="shared" si="78"/>
        <v>15926334.49722779</v>
      </c>
      <c r="T315" s="42">
        <f t="shared" si="78"/>
        <v>22670258.61810749</v>
      </c>
      <c r="U315" s="42">
        <f t="shared" si="78"/>
        <v>55504648.917127974</v>
      </c>
      <c r="V315" s="42">
        <f t="shared" si="78"/>
        <v>488868289.42655915</v>
      </c>
      <c r="W315" s="42">
        <f t="shared" si="78"/>
        <v>194714422.51246956</v>
      </c>
      <c r="X315" s="42">
        <f t="shared" si="78"/>
        <v>17765536.241178248</v>
      </c>
      <c r="Y315" s="42">
        <f t="shared" si="78"/>
        <v>20532936.304597475</v>
      </c>
      <c r="Z315" s="42">
        <f t="shared" si="78"/>
        <v>34713000.330184527</v>
      </c>
      <c r="AC315" s="42">
        <f t="shared" si="79"/>
        <v>12965179.116639767</v>
      </c>
      <c r="AD315" s="42">
        <f t="shared" si="79"/>
        <v>32902527.539197717</v>
      </c>
      <c r="AE315" s="42">
        <f t="shared" si="79"/>
        <v>27818489.690741207</v>
      </c>
      <c r="AF315" s="42">
        <f t="shared" si="79"/>
        <v>92334984.672465146</v>
      </c>
      <c r="AG315" s="42">
        <f t="shared" si="79"/>
        <v>97138642.749674052</v>
      </c>
      <c r="AH315" s="42">
        <f t="shared" si="79"/>
        <v>1749499264.7550111</v>
      </c>
      <c r="AI315" s="42">
        <f t="shared" si="79"/>
        <v>205412700.00487688</v>
      </c>
      <c r="AJ315" s="42">
        <f t="shared" si="79"/>
        <v>21760364.886661887</v>
      </c>
      <c r="AK315" s="42">
        <f t="shared" si="79"/>
        <v>22630070.112830151</v>
      </c>
      <c r="AL315" s="42">
        <f t="shared" si="79"/>
        <v>99568297.65683718</v>
      </c>
    </row>
    <row r="316" spans="4:38">
      <c r="D316" s="52">
        <f t="shared" si="73"/>
        <v>3</v>
      </c>
      <c r="E316" s="42">
        <f t="shared" si="77"/>
        <v>8153813.1912471503</v>
      </c>
      <c r="F316" s="42">
        <f t="shared" si="77"/>
        <v>26762740.3492353</v>
      </c>
      <c r="G316" s="42">
        <f t="shared" si="77"/>
        <v>20673090.750552215</v>
      </c>
      <c r="H316" s="42">
        <f t="shared" si="77"/>
        <v>51342735.603871837</v>
      </c>
      <c r="I316" s="42">
        <f t="shared" si="77"/>
        <v>73879585.404244408</v>
      </c>
      <c r="J316" s="42">
        <f t="shared" si="77"/>
        <v>1190679219.0732193</v>
      </c>
      <c r="K316" s="42">
        <f t="shared" si="77"/>
        <v>202384558.03331769</v>
      </c>
      <c r="L316" s="42">
        <f t="shared" si="77"/>
        <v>19020920.236775566</v>
      </c>
      <c r="M316" s="42">
        <f t="shared" si="77"/>
        <v>20985453.901663721</v>
      </c>
      <c r="N316" s="42">
        <f t="shared" si="77"/>
        <v>63185609.38336008</v>
      </c>
      <c r="Q316" s="42">
        <f t="shared" si="78"/>
        <v>4939599.7454392593</v>
      </c>
      <c r="R316" s="42">
        <f t="shared" si="78"/>
        <v>21593639.821417615</v>
      </c>
      <c r="S316" s="42">
        <f t="shared" si="78"/>
        <v>14739917.730959628</v>
      </c>
      <c r="T316" s="42">
        <f t="shared" si="78"/>
        <v>20927029.70325698</v>
      </c>
      <c r="U316" s="42">
        <f t="shared" si="78"/>
        <v>52781676.354513697</v>
      </c>
      <c r="V316" s="42">
        <f t="shared" si="78"/>
        <v>500934987.66553015</v>
      </c>
      <c r="W316" s="42">
        <f t="shared" si="78"/>
        <v>191411661.00125152</v>
      </c>
      <c r="X316" s="42">
        <f t="shared" si="78"/>
        <v>17057132.978661444</v>
      </c>
      <c r="Y316" s="42">
        <f t="shared" si="78"/>
        <v>20120552.00500188</v>
      </c>
      <c r="Z316" s="42">
        <f t="shared" si="78"/>
        <v>32697687.81713365</v>
      </c>
      <c r="AC316" s="42">
        <f t="shared" si="79"/>
        <v>11368026.637055041</v>
      </c>
      <c r="AD316" s="42">
        <f t="shared" si="79"/>
        <v>32680628.00675663</v>
      </c>
      <c r="AE316" s="42">
        <f t="shared" si="79"/>
        <v>26919450.255708832</v>
      </c>
      <c r="AF316" s="42">
        <f t="shared" si="79"/>
        <v>85171236.376684293</v>
      </c>
      <c r="AG316" s="42">
        <f t="shared" si="79"/>
        <v>90856572.815122381</v>
      </c>
      <c r="AH316" s="42">
        <f t="shared" si="79"/>
        <v>1794868387.3324645</v>
      </c>
      <c r="AI316" s="42">
        <f t="shared" si="79"/>
        <v>203136429.90886691</v>
      </c>
      <c r="AJ316" s="42">
        <f t="shared" si="79"/>
        <v>20984707.494889665</v>
      </c>
      <c r="AK316" s="42">
        <f t="shared" si="79"/>
        <v>22026915.72305673</v>
      </c>
      <c r="AL316" s="42">
        <f t="shared" si="79"/>
        <v>102141638.46041524</v>
      </c>
    </row>
    <row r="317" spans="4:38">
      <c r="D317" s="52">
        <f t="shared" si="73"/>
        <v>3.25</v>
      </c>
      <c r="E317" s="42">
        <f t="shared" si="77"/>
        <v>7150840.3168472247</v>
      </c>
      <c r="F317" s="42">
        <f t="shared" si="77"/>
        <v>26628557.99742306</v>
      </c>
      <c r="G317" s="42">
        <f t="shared" si="77"/>
        <v>19683416.812206116</v>
      </c>
      <c r="H317" s="42">
        <f t="shared" si="77"/>
        <v>46827474.143286042</v>
      </c>
      <c r="I317" s="42">
        <f t="shared" si="77"/>
        <v>69089803.483843967</v>
      </c>
      <c r="J317" s="42">
        <f t="shared" si="77"/>
        <v>1218491783.0737004</v>
      </c>
      <c r="K317" s="42">
        <f t="shared" si="77"/>
        <v>199385834.99202862</v>
      </c>
      <c r="L317" s="42">
        <f t="shared" si="77"/>
        <v>18236448.968481112</v>
      </c>
      <c r="M317" s="42">
        <f t="shared" si="77"/>
        <v>20432185.561526995</v>
      </c>
      <c r="N317" s="42">
        <f t="shared" si="77"/>
        <v>63671468.081858918</v>
      </c>
      <c r="Q317" s="42">
        <f t="shared" si="78"/>
        <v>4406762.7850143937</v>
      </c>
      <c r="R317" s="42">
        <f t="shared" si="78"/>
        <v>21491020.320487134</v>
      </c>
      <c r="S317" s="42">
        <f t="shared" si="78"/>
        <v>13644767.420288758</v>
      </c>
      <c r="T317" s="42">
        <f t="shared" si="78"/>
        <v>19317900.496967431</v>
      </c>
      <c r="U317" s="42">
        <f t="shared" si="78"/>
        <v>50005730.645846687</v>
      </c>
      <c r="V317" s="42">
        <f t="shared" si="78"/>
        <v>513993912.59432769</v>
      </c>
      <c r="W317" s="42">
        <f t="shared" si="78"/>
        <v>187926811.99794063</v>
      </c>
      <c r="X317" s="42">
        <f t="shared" si="78"/>
        <v>16309627.673275732</v>
      </c>
      <c r="Y317" s="42">
        <f t="shared" si="78"/>
        <v>19682345.027710192</v>
      </c>
      <c r="Z317" s="42">
        <f t="shared" si="78"/>
        <v>30657318.029017493</v>
      </c>
      <c r="AC317" s="42">
        <f t="shared" si="79"/>
        <v>9894917.8486800157</v>
      </c>
      <c r="AD317" s="42">
        <f t="shared" si="79"/>
        <v>32484738.844208594</v>
      </c>
      <c r="AE317" s="42">
        <f t="shared" si="79"/>
        <v>26091871.424150497</v>
      </c>
      <c r="AF317" s="42">
        <f t="shared" si="79"/>
        <v>77612453.612849876</v>
      </c>
      <c r="AG317" s="42">
        <f t="shared" si="79"/>
        <v>84228091.371194944</v>
      </c>
      <c r="AH317" s="42">
        <f t="shared" si="79"/>
        <v>1836747933.2235069</v>
      </c>
      <c r="AI317" s="42">
        <f t="shared" si="79"/>
        <v>201035301.13582855</v>
      </c>
      <c r="AJ317" s="42">
        <f t="shared" si="79"/>
        <v>20163270.2636865</v>
      </c>
      <c r="AK317" s="42">
        <f t="shared" si="79"/>
        <v>21390505.020274356</v>
      </c>
      <c r="AL317" s="42">
        <f t="shared" si="79"/>
        <v>104517050.2240929</v>
      </c>
    </row>
    <row r="318" spans="4:38">
      <c r="D318" s="52">
        <f t="shared" si="73"/>
        <v>3.5</v>
      </c>
      <c r="E318" s="42">
        <f t="shared" si="77"/>
        <v>6231352.7049517259</v>
      </c>
      <c r="F318" s="42">
        <f t="shared" si="77"/>
        <v>26505064.325217843</v>
      </c>
      <c r="G318" s="42">
        <f t="shared" si="77"/>
        <v>18776216.983484831</v>
      </c>
      <c r="H318" s="42">
        <f t="shared" si="77"/>
        <v>42303131.892345764</v>
      </c>
      <c r="I318" s="42">
        <f t="shared" si="77"/>
        <v>64134862.04005973</v>
      </c>
      <c r="J318" s="42">
        <f t="shared" si="77"/>
        <v>1243986701.4066508</v>
      </c>
      <c r="K318" s="42">
        <f t="shared" si="77"/>
        <v>196293089.58570841</v>
      </c>
      <c r="L318" s="42">
        <f t="shared" si="77"/>
        <v>17425517.806763448</v>
      </c>
      <c r="M318" s="42">
        <f t="shared" si="77"/>
        <v>19861568.837638333</v>
      </c>
      <c r="N318" s="42">
        <f t="shared" si="77"/>
        <v>64116842.231756359</v>
      </c>
      <c r="Q318" s="42">
        <f t="shared" si="78"/>
        <v>3918232.1320827263</v>
      </c>
      <c r="R318" s="42">
        <f t="shared" si="78"/>
        <v>21375575.073949482</v>
      </c>
      <c r="S318" s="42">
        <f t="shared" si="78"/>
        <v>12640880.575828783</v>
      </c>
      <c r="T318" s="42">
        <f t="shared" si="78"/>
        <v>17842866.729941703</v>
      </c>
      <c r="U318" s="42">
        <f t="shared" si="78"/>
        <v>47210065.643919826</v>
      </c>
      <c r="V318" s="42">
        <f t="shared" si="78"/>
        <v>527860958.83450341</v>
      </c>
      <c r="W318" s="42">
        <f t="shared" si="78"/>
        <v>184332695.53544283</v>
      </c>
      <c r="X318" s="42">
        <f t="shared" si="78"/>
        <v>15538633.425600247</v>
      </c>
      <c r="Y318" s="42">
        <f t="shared" si="78"/>
        <v>19226632.210644882</v>
      </c>
      <c r="Z318" s="42">
        <f t="shared" si="78"/>
        <v>28621963.743242446</v>
      </c>
      <c r="AC318" s="42">
        <f t="shared" si="79"/>
        <v>8544473.2778207045</v>
      </c>
      <c r="AD318" s="42">
        <f t="shared" si="79"/>
        <v>32304453.416735645</v>
      </c>
      <c r="AE318" s="42">
        <f t="shared" si="79"/>
        <v>25333073.375215087</v>
      </c>
      <c r="AF318" s="42">
        <f t="shared" si="79"/>
        <v>69816642.294947997</v>
      </c>
      <c r="AG318" s="42">
        <f t="shared" si="79"/>
        <v>77391754.91297859</v>
      </c>
      <c r="AH318" s="42">
        <f t="shared" si="79"/>
        <v>1875137619.4642699</v>
      </c>
      <c r="AI318" s="42">
        <f t="shared" si="79"/>
        <v>199109278.49686319</v>
      </c>
      <c r="AJ318" s="42">
        <f t="shared" si="79"/>
        <v>19312402.187926665</v>
      </c>
      <c r="AK318" s="42">
        <f t="shared" si="79"/>
        <v>20734138.760100439</v>
      </c>
      <c r="AL318" s="42">
        <f t="shared" si="79"/>
        <v>106694516.84144557</v>
      </c>
    </row>
    <row r="319" spans="4:38">
      <c r="D319" s="52">
        <f t="shared" si="73"/>
        <v>3.75</v>
      </c>
      <c r="E319" s="42">
        <f t="shared" si="77"/>
        <v>5393962.3421540167</v>
      </c>
      <c r="F319" s="42">
        <f t="shared" si="77"/>
        <v>26385133.453091007</v>
      </c>
      <c r="G319" s="42">
        <f t="shared" si="77"/>
        <v>17951490.206872281</v>
      </c>
      <c r="H319" s="42">
        <f t="shared" si="77"/>
        <v>37839948.178310707</v>
      </c>
      <c r="I319" s="42">
        <f t="shared" si="77"/>
        <v>59111551.368559927</v>
      </c>
      <c r="J319" s="42">
        <f t="shared" si="77"/>
        <v>1267163919.3887413</v>
      </c>
      <c r="K319" s="42">
        <f t="shared" si="77"/>
        <v>193169002.6474691</v>
      </c>
      <c r="L319" s="42">
        <f t="shared" si="77"/>
        <v>16604110.343934629</v>
      </c>
      <c r="M319" s="42">
        <f t="shared" si="77"/>
        <v>19285169.236861043</v>
      </c>
      <c r="N319" s="42">
        <f t="shared" si="77"/>
        <v>64521728.858513065</v>
      </c>
      <c r="Q319" s="42">
        <f t="shared" si="78"/>
        <v>3472609.2861861819</v>
      </c>
      <c r="R319" s="42">
        <f t="shared" si="78"/>
        <v>21247303.046493489</v>
      </c>
      <c r="S319" s="42">
        <f t="shared" si="78"/>
        <v>11728256.414981952</v>
      </c>
      <c r="T319" s="42">
        <f t="shared" si="78"/>
        <v>16501927.28710047</v>
      </c>
      <c r="U319" s="42">
        <f t="shared" si="78"/>
        <v>44427942.50461369</v>
      </c>
      <c r="V319" s="42">
        <f t="shared" si="78"/>
        <v>542352077.55663121</v>
      </c>
      <c r="W319" s="42">
        <f t="shared" si="78"/>
        <v>180702155.86936185</v>
      </c>
      <c r="X319" s="42">
        <f t="shared" si="78"/>
        <v>14759765.632608145</v>
      </c>
      <c r="Y319" s="42">
        <f t="shared" si="78"/>
        <v>18761732.959157307</v>
      </c>
      <c r="Z319" s="42">
        <f t="shared" si="78"/>
        <v>26621702.375270035</v>
      </c>
      <c r="AC319" s="42">
        <f t="shared" si="79"/>
        <v>7315315.3981218506</v>
      </c>
      <c r="AD319" s="42">
        <f t="shared" si="79"/>
        <v>32129369.11978174</v>
      </c>
      <c r="AE319" s="42">
        <f t="shared" si="79"/>
        <v>24640379.86361691</v>
      </c>
      <c r="AF319" s="42">
        <f t="shared" si="79"/>
        <v>61941821.010911874</v>
      </c>
      <c r="AG319" s="42">
        <f t="shared" si="79"/>
        <v>70486133.002780274</v>
      </c>
      <c r="AH319" s="42">
        <f t="shared" si="79"/>
        <v>1910037363.6199615</v>
      </c>
      <c r="AI319" s="42">
        <f t="shared" si="79"/>
        <v>197358352.16021866</v>
      </c>
      <c r="AJ319" s="42">
        <f t="shared" si="79"/>
        <v>18448455.055261098</v>
      </c>
      <c r="AK319" s="42">
        <f t="shared" si="79"/>
        <v>20071120.559877951</v>
      </c>
      <c r="AL319" s="42">
        <f t="shared" si="79"/>
        <v>108674033.62073141</v>
      </c>
    </row>
    <row r="320" spans="4:38">
      <c r="D320" s="52">
        <f t="shared" si="73"/>
        <v>4</v>
      </c>
      <c r="E320" s="42">
        <f t="shared" si="77"/>
        <v>4637281.5616282141</v>
      </c>
      <c r="F320" s="42">
        <f t="shared" si="77"/>
        <v>26261640.425179951</v>
      </c>
      <c r="G320" s="42">
        <f t="shared" si="77"/>
        <v>17209236.19824722</v>
      </c>
      <c r="H320" s="42">
        <f t="shared" si="77"/>
        <v>33508164.366760433</v>
      </c>
      <c r="I320" s="42">
        <f t="shared" si="77"/>
        <v>54116664.581974611</v>
      </c>
      <c r="J320" s="42">
        <f t="shared" si="77"/>
        <v>1288023421.1343386</v>
      </c>
      <c r="K320" s="42">
        <f t="shared" si="77"/>
        <v>190076262.10900658</v>
      </c>
      <c r="L320" s="42">
        <f t="shared" si="77"/>
        <v>15788210.870163769</v>
      </c>
      <c r="M320" s="42">
        <f t="shared" si="77"/>
        <v>18714553.016961057</v>
      </c>
      <c r="N320" s="42">
        <f t="shared" si="77"/>
        <v>64886127.113542207</v>
      </c>
      <c r="Q320" s="42">
        <f t="shared" si="78"/>
        <v>3068495.9517735667</v>
      </c>
      <c r="R320" s="42">
        <f t="shared" si="78"/>
        <v>21106203.946448155</v>
      </c>
      <c r="S320" s="42">
        <f t="shared" si="78"/>
        <v>10906894.732972244</v>
      </c>
      <c r="T320" s="42">
        <f t="shared" si="78"/>
        <v>15295081.877406269</v>
      </c>
      <c r="U320" s="42">
        <f t="shared" si="78"/>
        <v>41692624.361400008</v>
      </c>
      <c r="V320" s="42">
        <f t="shared" si="78"/>
        <v>557283236.26509082</v>
      </c>
      <c r="W320" s="42">
        <f t="shared" si="78"/>
        <v>177108044.00874966</v>
      </c>
      <c r="X320" s="42">
        <f t="shared" si="78"/>
        <v>13988640.319851104</v>
      </c>
      <c r="Y320" s="42">
        <f t="shared" si="78"/>
        <v>18295967.392730393</v>
      </c>
      <c r="Z320" s="42">
        <f t="shared" si="78"/>
        <v>24686612.586638644</v>
      </c>
      <c r="AC320" s="42">
        <f t="shared" si="79"/>
        <v>6206067.171482862</v>
      </c>
      <c r="AD320" s="42">
        <f t="shared" si="79"/>
        <v>31949084.478912495</v>
      </c>
      <c r="AE320" s="42">
        <f t="shared" si="79"/>
        <v>24011115.619965985</v>
      </c>
      <c r="AF320" s="42">
        <f t="shared" si="79"/>
        <v>54146011.721733578</v>
      </c>
      <c r="AG320" s="42">
        <f t="shared" si="79"/>
        <v>63649798.713233761</v>
      </c>
      <c r="AH320" s="42">
        <f t="shared" si="79"/>
        <v>1941447141.7437963</v>
      </c>
      <c r="AI320" s="42">
        <f t="shared" si="79"/>
        <v>195782519.37709355</v>
      </c>
      <c r="AJ320" s="42">
        <f t="shared" si="79"/>
        <v>17587781.420476418</v>
      </c>
      <c r="AK320" s="42">
        <f t="shared" si="79"/>
        <v>19414754.828528948</v>
      </c>
      <c r="AL320" s="42">
        <f t="shared" si="79"/>
        <v>110455599.1991524</v>
      </c>
    </row>
    <row r="321" spans="4:38">
      <c r="D321" s="52">
        <f t="shared" si="73"/>
        <v>4.25</v>
      </c>
      <c r="E321" s="42">
        <f t="shared" si="77"/>
        <v>3959922.7833579537</v>
      </c>
      <c r="F321" s="42">
        <f t="shared" si="77"/>
        <v>26127460.545262463</v>
      </c>
      <c r="G321" s="42">
        <f t="shared" si="77"/>
        <v>16549454.881177401</v>
      </c>
      <c r="H321" s="42">
        <f t="shared" si="77"/>
        <v>29378022.357310541</v>
      </c>
      <c r="I321" s="42">
        <f t="shared" si="77"/>
        <v>49246995.547722958</v>
      </c>
      <c r="J321" s="42">
        <f t="shared" si="77"/>
        <v>1306565202.041023</v>
      </c>
      <c r="K321" s="42">
        <f t="shared" si="77"/>
        <v>187077557.88327718</v>
      </c>
      <c r="L321" s="42">
        <f t="shared" si="77"/>
        <v>14993803.866116714</v>
      </c>
      <c r="M321" s="42">
        <f t="shared" si="77"/>
        <v>18161286.643209726</v>
      </c>
      <c r="N321" s="42">
        <f t="shared" si="77"/>
        <v>65210036.754945703</v>
      </c>
      <c r="Q321" s="42">
        <f t="shared" si="78"/>
        <v>2704493.8852810622</v>
      </c>
      <c r="R321" s="42">
        <f t="shared" si="78"/>
        <v>20952277.691698745</v>
      </c>
      <c r="S321" s="42">
        <f t="shared" si="78"/>
        <v>10176795.476223141</v>
      </c>
      <c r="T321" s="42">
        <f t="shared" si="78"/>
        <v>14222330.424921911</v>
      </c>
      <c r="U321" s="42">
        <f t="shared" si="78"/>
        <v>39037374.881070353</v>
      </c>
      <c r="V321" s="42">
        <f t="shared" si="78"/>
        <v>572470407.19283164</v>
      </c>
      <c r="W321" s="42">
        <f t="shared" si="78"/>
        <v>173623212.84203151</v>
      </c>
      <c r="X321" s="42">
        <f t="shared" si="78"/>
        <v>13240873.684082529</v>
      </c>
      <c r="Y321" s="42">
        <f t="shared" si="78"/>
        <v>17837655.829020169</v>
      </c>
      <c r="Z321" s="42">
        <f t="shared" si="78"/>
        <v>22846773.371936254</v>
      </c>
      <c r="AC321" s="42">
        <f t="shared" si="79"/>
        <v>5215351.6814348381</v>
      </c>
      <c r="AD321" s="42">
        <f t="shared" si="79"/>
        <v>31753198.336991727</v>
      </c>
      <c r="AE321" s="42">
        <f t="shared" si="79"/>
        <v>23442605.641606122</v>
      </c>
      <c r="AF321" s="42">
        <f t="shared" si="79"/>
        <v>46587237.275896028</v>
      </c>
      <c r="AG321" s="42">
        <f t="shared" si="79"/>
        <v>57021326.051468283</v>
      </c>
      <c r="AH321" s="42">
        <f t="shared" si="79"/>
        <v>1969366946.8980484</v>
      </c>
      <c r="AI321" s="42">
        <f t="shared" si="79"/>
        <v>194381779.37845442</v>
      </c>
      <c r="AJ321" s="42">
        <f t="shared" si="79"/>
        <v>16746734.048150895</v>
      </c>
      <c r="AK321" s="42">
        <f t="shared" si="79"/>
        <v>18778346.193253849</v>
      </c>
      <c r="AL321" s="42">
        <f t="shared" si="79"/>
        <v>112039213.18191764</v>
      </c>
    </row>
    <row r="322" spans="4:38">
      <c r="D322" s="52">
        <f t="shared" si="73"/>
        <v>4.5</v>
      </c>
      <c r="E322" s="42">
        <f t="shared" si="77"/>
        <v>3360498.4489405178</v>
      </c>
      <c r="F322" s="42">
        <f t="shared" si="77"/>
        <v>25975469.19015171</v>
      </c>
      <c r="G322" s="42">
        <f t="shared" si="77"/>
        <v>15972146.235063525</v>
      </c>
      <c r="H322" s="42">
        <f t="shared" si="77"/>
        <v>25519764.188210711</v>
      </c>
      <c r="I322" s="42">
        <f t="shared" si="77"/>
        <v>44599338.333872378</v>
      </c>
      <c r="J322" s="42">
        <f t="shared" si="77"/>
        <v>1322789260.7784042</v>
      </c>
      <c r="K322" s="42">
        <f t="shared" si="77"/>
        <v>184235580.43546116</v>
      </c>
      <c r="L322" s="42">
        <f t="shared" si="77"/>
        <v>14236873.86423138</v>
      </c>
      <c r="M322" s="42">
        <f t="shared" si="77"/>
        <v>17636936.638074465</v>
      </c>
      <c r="N322" s="42">
        <f t="shared" si="77"/>
        <v>65493457.71380461</v>
      </c>
      <c r="Q322" s="42">
        <f t="shared" si="78"/>
        <v>2379204.8562876219</v>
      </c>
      <c r="R322" s="42">
        <f t="shared" si="78"/>
        <v>20785524.259137865</v>
      </c>
      <c r="S322" s="42">
        <f t="shared" si="78"/>
        <v>9537958.6307084393</v>
      </c>
      <c r="T322" s="42">
        <f t="shared" si="78"/>
        <v>13283672.909825822</v>
      </c>
      <c r="U322" s="42">
        <f t="shared" si="78"/>
        <v>36495457.873658717</v>
      </c>
      <c r="V322" s="42">
        <f t="shared" si="78"/>
        <v>587729563.9438864</v>
      </c>
      <c r="W322" s="42">
        <f t="shared" si="78"/>
        <v>170320515.7797429</v>
      </c>
      <c r="X322" s="42">
        <f t="shared" si="78"/>
        <v>12532081.968466107</v>
      </c>
      <c r="Y322" s="42">
        <f t="shared" si="78"/>
        <v>17395118.640557505</v>
      </c>
      <c r="Z322" s="42">
        <f t="shared" si="78"/>
        <v>21132263.8143158</v>
      </c>
      <c r="AC322" s="42">
        <f t="shared" si="79"/>
        <v>4341792.0415934082</v>
      </c>
      <c r="AD322" s="42">
        <f t="shared" si="79"/>
        <v>31531309.626045797</v>
      </c>
      <c r="AE322" s="42">
        <f t="shared" si="79"/>
        <v>22932174.998887889</v>
      </c>
      <c r="AF322" s="42">
        <f t="shared" si="79"/>
        <v>39423520.752602287</v>
      </c>
      <c r="AG322" s="42">
        <f t="shared" si="79"/>
        <v>50739289.271116123</v>
      </c>
      <c r="AH322" s="42">
        <f t="shared" si="79"/>
        <v>1993796777.0773265</v>
      </c>
      <c r="AI322" s="42">
        <f t="shared" si="79"/>
        <v>193156131.94895005</v>
      </c>
      <c r="AJ322" s="42">
        <f t="shared" si="79"/>
        <v>15941665.759996651</v>
      </c>
      <c r="AK322" s="42">
        <f t="shared" si="79"/>
        <v>18175199.341272876</v>
      </c>
      <c r="AL322" s="42">
        <f t="shared" si="79"/>
        <v>113424875.45491859</v>
      </c>
    </row>
    <row r="323" spans="4:38">
      <c r="D323" s="52">
        <f t="shared" si="73"/>
        <v>4.75</v>
      </c>
      <c r="E323" s="42">
        <f t="shared" si="77"/>
        <v>2837621.0053218189</v>
      </c>
      <c r="F323" s="42">
        <f t="shared" si="77"/>
        <v>25798541.757222876</v>
      </c>
      <c r="G323" s="42">
        <f t="shared" si="77"/>
        <v>15477310.254342632</v>
      </c>
      <c r="H323" s="42">
        <f t="shared" si="77"/>
        <v>22003631.933366582</v>
      </c>
      <c r="I323" s="42">
        <f t="shared" si="77"/>
        <v>40270487.061433241</v>
      </c>
      <c r="J323" s="42">
        <f t="shared" si="77"/>
        <v>1336695596.9628298</v>
      </c>
      <c r="K323" s="42">
        <f t="shared" si="77"/>
        <v>181613020.38454828</v>
      </c>
      <c r="L323" s="42">
        <f t="shared" si="77"/>
        <v>13533405.410965191</v>
      </c>
      <c r="M323" s="42">
        <f t="shared" si="77"/>
        <v>17153069.539760251</v>
      </c>
      <c r="N323" s="42">
        <f t="shared" si="77"/>
        <v>65736389.97049775</v>
      </c>
      <c r="Q323" s="42">
        <f t="shared" si="78"/>
        <v>2091230.6376839401</v>
      </c>
      <c r="R323" s="42">
        <f t="shared" si="78"/>
        <v>20605943.642267503</v>
      </c>
      <c r="S323" s="42">
        <f t="shared" si="78"/>
        <v>8990384.1927522421</v>
      </c>
      <c r="T323" s="42">
        <f t="shared" si="78"/>
        <v>12479109.326939633</v>
      </c>
      <c r="U323" s="42">
        <f t="shared" si="78"/>
        <v>34100137.187536024</v>
      </c>
      <c r="V323" s="42">
        <f t="shared" si="78"/>
        <v>602876680.520455</v>
      </c>
      <c r="W323" s="42">
        <f t="shared" si="78"/>
        <v>167272806.37732378</v>
      </c>
      <c r="X323" s="42">
        <f t="shared" si="78"/>
        <v>11877881.428697687</v>
      </c>
      <c r="Y323" s="42">
        <f t="shared" si="78"/>
        <v>16976676.215046234</v>
      </c>
      <c r="Z323" s="42">
        <f t="shared" si="78"/>
        <v>19573163.020376164</v>
      </c>
      <c r="AC323" s="42">
        <f t="shared" si="79"/>
        <v>3584011.3729596967</v>
      </c>
      <c r="AD323" s="42">
        <f t="shared" si="79"/>
        <v>31273017.303180508</v>
      </c>
      <c r="AE323" s="42">
        <f t="shared" si="79"/>
        <v>22477148.782182064</v>
      </c>
      <c r="AF323" s="42">
        <f t="shared" si="79"/>
        <v>32812885.290298674</v>
      </c>
      <c r="AG323" s="42">
        <f t="shared" si="79"/>
        <v>44942262.690257564</v>
      </c>
      <c r="AH323" s="42">
        <f t="shared" si="79"/>
        <v>2014736631.7033322</v>
      </c>
      <c r="AI323" s="42">
        <f t="shared" si="79"/>
        <v>192105577.02823272</v>
      </c>
      <c r="AJ323" s="42">
        <f t="shared" si="79"/>
        <v>15188929.393232673</v>
      </c>
      <c r="AK323" s="42">
        <f t="shared" si="79"/>
        <v>17618618.976276234</v>
      </c>
      <c r="AL323" s="42">
        <f t="shared" si="79"/>
        <v>114612585.98525156</v>
      </c>
    </row>
    <row r="324" spans="4:38">
      <c r="D324" s="52">
        <f t="shared" si="73"/>
        <v>5</v>
      </c>
      <c r="E324" s="42">
        <f t="shared" si="77"/>
        <v>2389902.900762416</v>
      </c>
      <c r="F324" s="42">
        <f t="shared" si="77"/>
        <v>25589553.64964145</v>
      </c>
      <c r="G324" s="42">
        <f t="shared" si="77"/>
        <v>15064946.937508631</v>
      </c>
      <c r="H324" s="42">
        <f t="shared" si="77"/>
        <v>18899867.67576259</v>
      </c>
      <c r="I324" s="42">
        <f t="shared" si="77"/>
        <v>36357235.865278371</v>
      </c>
      <c r="J324" s="42">
        <f t="shared" si="77"/>
        <v>1348284210.4839039</v>
      </c>
      <c r="K324" s="42">
        <f t="shared" si="77"/>
        <v>179272568.392335</v>
      </c>
      <c r="L324" s="42">
        <f t="shared" si="77"/>
        <v>12899383.056558784</v>
      </c>
      <c r="M324" s="42">
        <f t="shared" si="77"/>
        <v>16721251.890794989</v>
      </c>
      <c r="N324" s="42">
        <f t="shared" si="77"/>
        <v>65938833.519442998</v>
      </c>
      <c r="Q324" s="42">
        <f t="shared" si="78"/>
        <v>1839173.0031922683</v>
      </c>
      <c r="R324" s="42">
        <f t="shared" si="78"/>
        <v>20413535.839261524</v>
      </c>
      <c r="S324" s="42">
        <f t="shared" si="78"/>
        <v>8534072.1613893788</v>
      </c>
      <c r="T324" s="42">
        <f t="shared" si="78"/>
        <v>11808639.674908137</v>
      </c>
      <c r="U324" s="42">
        <f t="shared" si="78"/>
        <v>31884676.681296282</v>
      </c>
      <c r="V324" s="42">
        <f t="shared" si="78"/>
        <v>617727731.04044533</v>
      </c>
      <c r="W324" s="42">
        <f t="shared" si="78"/>
        <v>164552938.23039049</v>
      </c>
      <c r="X324" s="42">
        <f t="shared" si="78"/>
        <v>11293888.323844593</v>
      </c>
      <c r="Y324" s="42">
        <f t="shared" si="78"/>
        <v>16590648.944379242</v>
      </c>
      <c r="Z324" s="42">
        <f t="shared" si="78"/>
        <v>18199550.102895573</v>
      </c>
      <c r="AC324" s="42">
        <f t="shared" si="79"/>
        <v>2940632.7983325589</v>
      </c>
      <c r="AD324" s="42">
        <f t="shared" si="79"/>
        <v>30967920.332558215</v>
      </c>
      <c r="AE324" s="42">
        <f t="shared" si="79"/>
        <v>22074852.087358557</v>
      </c>
      <c r="AF324" s="42">
        <f t="shared" si="79"/>
        <v>26913354.042438529</v>
      </c>
      <c r="AG324" s="42">
        <f t="shared" si="79"/>
        <v>39768820.643667318</v>
      </c>
      <c r="AH324" s="42">
        <f t="shared" si="79"/>
        <v>2032186510.6096635</v>
      </c>
      <c r="AI324" s="42">
        <f t="shared" si="79"/>
        <v>191230114.59937739</v>
      </c>
      <c r="AJ324" s="42">
        <f t="shared" si="79"/>
        <v>14504877.789272936</v>
      </c>
      <c r="AK324" s="42">
        <f t="shared" si="79"/>
        <v>17121909.806465019</v>
      </c>
      <c r="AL324" s="42">
        <f t="shared" si="79"/>
        <v>115602344.76344885</v>
      </c>
    </row>
    <row r="325" spans="4:38">
      <c r="D325" s="52">
        <f t="shared" si="73"/>
        <v>5.25</v>
      </c>
      <c r="E325" s="42">
        <f t="shared" si="77"/>
        <v>2015956.5838437285</v>
      </c>
      <c r="F325" s="42">
        <f t="shared" si="77"/>
        <v>25341380.272203721</v>
      </c>
      <c r="G325" s="42">
        <f t="shared" si="77"/>
        <v>14735056.284152586</v>
      </c>
      <c r="H325" s="42">
        <f t="shared" si="77"/>
        <v>16278713.500670902</v>
      </c>
      <c r="I325" s="42">
        <f t="shared" si="77"/>
        <v>32956378.883883808</v>
      </c>
      <c r="J325" s="42">
        <f t="shared" si="77"/>
        <v>1357555101.3099215</v>
      </c>
      <c r="K325" s="42">
        <f t="shared" si="77"/>
        <v>177276915.13252729</v>
      </c>
      <c r="L325" s="42">
        <f t="shared" si="77"/>
        <v>12350791.352270875</v>
      </c>
      <c r="M325" s="42">
        <f t="shared" si="77"/>
        <v>16353050.234892825</v>
      </c>
      <c r="N325" s="42">
        <f t="shared" si="77"/>
        <v>66100788.359052986</v>
      </c>
      <c r="Q325" s="42">
        <f t="shared" si="78"/>
        <v>1621633.72674296</v>
      </c>
      <c r="R325" s="42">
        <f t="shared" si="78"/>
        <v>20208300.849607043</v>
      </c>
      <c r="S325" s="42">
        <f t="shared" si="78"/>
        <v>8169022.5363656711</v>
      </c>
      <c r="T325" s="42">
        <f t="shared" si="78"/>
        <v>11272263.953375708</v>
      </c>
      <c r="U325" s="42">
        <f t="shared" si="78"/>
        <v>29882340.216250859</v>
      </c>
      <c r="V325" s="42">
        <f t="shared" si="78"/>
        <v>632098689.65539789</v>
      </c>
      <c r="W325" s="42">
        <f t="shared" si="78"/>
        <v>162233764.94569349</v>
      </c>
      <c r="X325" s="42">
        <f t="shared" si="78"/>
        <v>10795718.913878497</v>
      </c>
      <c r="Y325" s="42">
        <f t="shared" si="78"/>
        <v>16245357.221604848</v>
      </c>
      <c r="Z325" s="42">
        <f t="shared" si="78"/>
        <v>17041504.17627456</v>
      </c>
      <c r="AC325" s="42">
        <f t="shared" si="79"/>
        <v>2410279.4409444914</v>
      </c>
      <c r="AD325" s="42">
        <f t="shared" si="79"/>
        <v>30605617.680326901</v>
      </c>
      <c r="AE325" s="42">
        <f t="shared" si="79"/>
        <v>21722610.011800457</v>
      </c>
      <c r="AF325" s="42">
        <f t="shared" si="79"/>
        <v>21882950.166221917</v>
      </c>
      <c r="AG325" s="42">
        <f t="shared" si="79"/>
        <v>35357537.470404997</v>
      </c>
      <c r="AH325" s="42">
        <f t="shared" si="79"/>
        <v>2046146413.7485359</v>
      </c>
      <c r="AI325" s="42">
        <f t="shared" si="79"/>
        <v>190529744.65763324</v>
      </c>
      <c r="AJ325" s="42">
        <f t="shared" si="79"/>
        <v>13905863.790663237</v>
      </c>
      <c r="AK325" s="42">
        <f t="shared" si="79"/>
        <v>16698376.541274276</v>
      </c>
      <c r="AL325" s="42">
        <f t="shared" si="79"/>
        <v>116394151.78679216</v>
      </c>
    </row>
    <row r="326" spans="4:38">
      <c r="D326" s="52">
        <f t="shared" si="73"/>
        <v>5.5</v>
      </c>
      <c r="E326" s="42">
        <f t="shared" si="77"/>
        <v>1714394.5032249205</v>
      </c>
      <c r="F326" s="42">
        <f t="shared" si="77"/>
        <v>25046897.030165143</v>
      </c>
      <c r="G326" s="42">
        <f t="shared" si="77"/>
        <v>14487638.294163078</v>
      </c>
      <c r="H326" s="42">
        <f t="shared" si="77"/>
        <v>14210411.493934024</v>
      </c>
      <c r="I326" s="42">
        <f t="shared" si="77"/>
        <v>30164710.256655876</v>
      </c>
      <c r="J326" s="42">
        <f t="shared" si="77"/>
        <v>1364508269.4317992</v>
      </c>
      <c r="K326" s="42">
        <f t="shared" si="77"/>
        <v>175688751.28214422</v>
      </c>
      <c r="L326" s="42">
        <f t="shared" si="77"/>
        <v>11903614.849633571</v>
      </c>
      <c r="M326" s="42">
        <f t="shared" si="77"/>
        <v>16060031.116093192</v>
      </c>
      <c r="N326" s="42">
        <f t="shared" si="77"/>
        <v>66222254.488876924</v>
      </c>
      <c r="Q326" s="42">
        <f t="shared" si="78"/>
        <v>1437214.5823182873</v>
      </c>
      <c r="R326" s="42">
        <f t="shared" si="78"/>
        <v>19990238.673160113</v>
      </c>
      <c r="S326" s="42">
        <f t="shared" si="78"/>
        <v>7895235.3176139388</v>
      </c>
      <c r="T326" s="42">
        <f t="shared" si="78"/>
        <v>10869982.162248675</v>
      </c>
      <c r="U326" s="42">
        <f t="shared" si="78"/>
        <v>28126391.654431298</v>
      </c>
      <c r="V326" s="42">
        <f t="shared" si="78"/>
        <v>645805530.52663875</v>
      </c>
      <c r="W326" s="42">
        <f t="shared" si="78"/>
        <v>160388140.13306713</v>
      </c>
      <c r="X326" s="42">
        <f t="shared" si="78"/>
        <v>10398989.45901303</v>
      </c>
      <c r="Y326" s="42">
        <f t="shared" si="78"/>
        <v>15949121.440089889</v>
      </c>
      <c r="Z326" s="42">
        <f t="shared" si="78"/>
        <v>16129104.355338292</v>
      </c>
      <c r="AC326" s="42">
        <f t="shared" si="79"/>
        <v>1991574.424131548</v>
      </c>
      <c r="AD326" s="42">
        <f t="shared" si="79"/>
        <v>30175708.313193176</v>
      </c>
      <c r="AE326" s="42">
        <f t="shared" si="79"/>
        <v>21417747.653308019</v>
      </c>
      <c r="AF326" s="42">
        <f t="shared" si="79"/>
        <v>17879696.819769513</v>
      </c>
      <c r="AG326" s="42">
        <f t="shared" si="79"/>
        <v>31846987.510620221</v>
      </c>
      <c r="AH326" s="42">
        <f t="shared" si="79"/>
        <v>2056616341.1062539</v>
      </c>
      <c r="AI326" s="42">
        <f t="shared" si="79"/>
        <v>190004467.20166588</v>
      </c>
      <c r="AJ326" s="42">
        <f t="shared" si="79"/>
        <v>13408240.240254134</v>
      </c>
      <c r="AK326" s="42">
        <f t="shared" si="79"/>
        <v>16361323.890476283</v>
      </c>
      <c r="AL326" s="42">
        <f t="shared" si="79"/>
        <v>116988007.05450246</v>
      </c>
    </row>
    <row r="327" spans="4:38">
      <c r="D327" s="52">
        <f t="shared" si="73"/>
        <v>5.75</v>
      </c>
      <c r="E327" s="42">
        <f t="shared" si="77"/>
        <v>1483829.1075838618</v>
      </c>
      <c r="F327" s="42">
        <f t="shared" si="77"/>
        <v>24698979.32891034</v>
      </c>
      <c r="G327" s="42">
        <f t="shared" si="77"/>
        <v>14322692.967509633</v>
      </c>
      <c r="H327" s="42">
        <f t="shared" si="77"/>
        <v>12765203.741535105</v>
      </c>
      <c r="I327" s="42">
        <f t="shared" si="77"/>
        <v>28079024.123239167</v>
      </c>
      <c r="J327" s="42">
        <f t="shared" si="77"/>
        <v>1369143714.8469393</v>
      </c>
      <c r="K327" s="42">
        <f t="shared" si="77"/>
        <v>174570767.51912659</v>
      </c>
      <c r="L327" s="42">
        <f t="shared" si="77"/>
        <v>11573838.100252319</v>
      </c>
      <c r="M327" s="42">
        <f t="shared" si="77"/>
        <v>15853761.07852472</v>
      </c>
      <c r="N327" s="42">
        <f t="shared" si="77"/>
        <v>66303231.908786736</v>
      </c>
      <c r="Q327" s="42">
        <f t="shared" si="78"/>
        <v>1284517.3439134469</v>
      </c>
      <c r="R327" s="42">
        <f t="shared" si="78"/>
        <v>19759349.30988038</v>
      </c>
      <c r="S327" s="42">
        <f t="shared" si="78"/>
        <v>7712710.5051163267</v>
      </c>
      <c r="T327" s="42">
        <f t="shared" si="78"/>
        <v>10601794.301502224</v>
      </c>
      <c r="U327" s="42">
        <f t="shared" si="78"/>
        <v>26650094.858059596</v>
      </c>
      <c r="V327" s="42">
        <f t="shared" si="78"/>
        <v>658664227.81833565</v>
      </c>
      <c r="W327" s="42">
        <f t="shared" si="78"/>
        <v>159088917.40320045</v>
      </c>
      <c r="X327" s="42">
        <f t="shared" si="78"/>
        <v>10119316.219526513</v>
      </c>
      <c r="Y327" s="42">
        <f t="shared" si="78"/>
        <v>15710261.993288986</v>
      </c>
      <c r="Z327" s="42">
        <f t="shared" si="78"/>
        <v>15492429.755022859</v>
      </c>
      <c r="AC327" s="42">
        <f t="shared" si="79"/>
        <v>1683140.8712542728</v>
      </c>
      <c r="AD327" s="42">
        <f t="shared" si="79"/>
        <v>29667791.198020723</v>
      </c>
      <c r="AE327" s="42">
        <f t="shared" si="79"/>
        <v>21157590.109796707</v>
      </c>
      <c r="AF327" s="42">
        <f t="shared" si="79"/>
        <v>15061617.161424238</v>
      </c>
      <c r="AG327" s="42">
        <f t="shared" si="79"/>
        <v>29375745.104737476</v>
      </c>
      <c r="AH327" s="42">
        <f t="shared" si="79"/>
        <v>2063596292.6789002</v>
      </c>
      <c r="AI327" s="42">
        <f t="shared" si="79"/>
        <v>189654282.23109967</v>
      </c>
      <c r="AJ327" s="42">
        <f t="shared" si="79"/>
        <v>13028359.980978163</v>
      </c>
      <c r="AK327" s="42">
        <f t="shared" si="79"/>
        <v>16124056.563935444</v>
      </c>
      <c r="AL327" s="42">
        <f t="shared" si="79"/>
        <v>117383910.56635669</v>
      </c>
    </row>
    <row r="328" spans="4:38">
      <c r="D328" s="52">
        <f t="shared" si="73"/>
        <v>6</v>
      </c>
      <c r="E328" s="42">
        <f t="shared" si="77"/>
        <v>1322872.8456028856</v>
      </c>
      <c r="F328" s="42">
        <f t="shared" si="77"/>
        <v>24290502.573860373</v>
      </c>
      <c r="G328" s="42">
        <f t="shared" si="77"/>
        <v>14240220.304183885</v>
      </c>
      <c r="H328" s="42">
        <f t="shared" si="77"/>
        <v>12013332.329491641</v>
      </c>
      <c r="I328" s="42">
        <f t="shared" si="77"/>
        <v>26796114.623339254</v>
      </c>
      <c r="J328" s="42">
        <f t="shared" si="77"/>
        <v>1371461437.5545988</v>
      </c>
      <c r="K328" s="42">
        <f t="shared" si="77"/>
        <v>173985654.52167273</v>
      </c>
      <c r="L328" s="42">
        <f t="shared" si="77"/>
        <v>11377445.655752253</v>
      </c>
      <c r="M328" s="42">
        <f t="shared" si="77"/>
        <v>15745806.666340549</v>
      </c>
      <c r="N328" s="42">
        <f t="shared" si="77"/>
        <v>66343720.618745901</v>
      </c>
      <c r="Q328" s="42">
        <f t="shared" si="78"/>
        <v>1162143.7855268426</v>
      </c>
      <c r="R328" s="42">
        <f t="shared" si="78"/>
        <v>19515632.75975652</v>
      </c>
      <c r="S328" s="42">
        <f t="shared" si="78"/>
        <v>7621448.0988680823</v>
      </c>
      <c r="T328" s="42">
        <f t="shared" si="78"/>
        <v>10467700.371129772</v>
      </c>
      <c r="U328" s="42">
        <f t="shared" si="78"/>
        <v>25486713.689408053</v>
      </c>
      <c r="V328" s="42">
        <f t="shared" si="78"/>
        <v>670490755.69547856</v>
      </c>
      <c r="W328" s="42">
        <f t="shared" si="78"/>
        <v>158408950.36702064</v>
      </c>
      <c r="X328" s="42">
        <f t="shared" si="78"/>
        <v>9972315.4557145946</v>
      </c>
      <c r="Y328" s="42">
        <f t="shared" si="78"/>
        <v>15537099.274680912</v>
      </c>
      <c r="Z328" s="42">
        <f t="shared" si="78"/>
        <v>15161559.490293257</v>
      </c>
      <c r="AC328" s="42">
        <f t="shared" si="79"/>
        <v>1483601.9056789284</v>
      </c>
      <c r="AD328" s="42">
        <f t="shared" si="79"/>
        <v>29071465.3017173</v>
      </c>
      <c r="AE328" s="42">
        <f t="shared" si="79"/>
        <v>20939462.479213938</v>
      </c>
      <c r="AF328" s="42">
        <f t="shared" si="79"/>
        <v>13586734.349581733</v>
      </c>
      <c r="AG328" s="42">
        <f t="shared" si="79"/>
        <v>28082384.593250196</v>
      </c>
      <c r="AH328" s="42">
        <f t="shared" si="79"/>
        <v>2067086268.465359</v>
      </c>
      <c r="AI328" s="42">
        <f t="shared" si="79"/>
        <v>189479189.74582899</v>
      </c>
      <c r="AJ328" s="42">
        <f t="shared" si="79"/>
        <v>12782575.855789911</v>
      </c>
      <c r="AK328" s="42">
        <f t="shared" si="79"/>
        <v>15999879.271541478</v>
      </c>
      <c r="AL328" s="42">
        <f t="shared" si="79"/>
        <v>117581862.32229146</v>
      </c>
    </row>
    <row r="329" spans="4:38">
      <c r="D329" s="52">
        <f t="shared" si="73"/>
        <v>6.25</v>
      </c>
      <c r="E329" s="42">
        <f t="shared" ref="E329:N344" si="80">($D239-$D238)/8*(E238+3*((2*E238+E239)/3)+3*((E238+2*E239)/3)+E239)</f>
        <v>1214817.2095248867</v>
      </c>
      <c r="F329" s="42">
        <f t="shared" si="80"/>
        <v>23822954.648223095</v>
      </c>
      <c r="G329" s="42">
        <f t="shared" si="80"/>
        <v>14223018.507966109</v>
      </c>
      <c r="H329" s="42">
        <f t="shared" si="80"/>
        <v>11833883.442827102</v>
      </c>
      <c r="I329" s="42">
        <f t="shared" si="80"/>
        <v>26173959.493268114</v>
      </c>
      <c r="J329" s="42">
        <f t="shared" si="80"/>
        <v>1371980348.8547878</v>
      </c>
      <c r="K329" s="42">
        <f t="shared" si="80"/>
        <v>173874520.50700235</v>
      </c>
      <c r="L329" s="42">
        <f t="shared" si="80"/>
        <v>11290526.108711479</v>
      </c>
      <c r="M329" s="42">
        <f t="shared" si="80"/>
        <v>15718055.051574294</v>
      </c>
      <c r="N329" s="42">
        <f t="shared" si="80"/>
        <v>66318926.095201805</v>
      </c>
      <c r="Q329" s="42">
        <f t="shared" ref="Q329:Z344" si="81">($D239-$D238)/8*(Q238+3*((2*Q238+Q239)/3)+3*((Q238+2*Q239)/3)+Q239)</f>
        <v>1063212.1001540064</v>
      </c>
      <c r="R329" s="42">
        <f t="shared" si="81"/>
        <v>19251505.049713917</v>
      </c>
      <c r="S329" s="42">
        <f t="shared" si="81"/>
        <v>7608251.5928254398</v>
      </c>
      <c r="T329" s="42">
        <f t="shared" si="81"/>
        <v>10438413.501475764</v>
      </c>
      <c r="U329" s="42">
        <f t="shared" si="81"/>
        <v>24588892.567820914</v>
      </c>
      <c r="V329" s="42">
        <f t="shared" si="81"/>
        <v>681423133.53397298</v>
      </c>
      <c r="W329" s="42">
        <f t="shared" si="81"/>
        <v>158274470.10976055</v>
      </c>
      <c r="X329" s="42">
        <f t="shared" si="81"/>
        <v>9933298.3991005272</v>
      </c>
      <c r="Y329" s="42">
        <f t="shared" si="81"/>
        <v>15419286.799665187</v>
      </c>
      <c r="Z329" s="42">
        <f t="shared" si="81"/>
        <v>15118990.264633331</v>
      </c>
      <c r="AC329" s="42">
        <f t="shared" ref="AC329:AL344" si="82">($D239-$D238)/8*(AC238+3*((2*AC238+AC239)/3)+3*((AC238+2*AC239)/3)+AC239)</f>
        <v>1366422.3188957686</v>
      </c>
      <c r="AD329" s="42">
        <f t="shared" si="82"/>
        <v>28394404.246732298</v>
      </c>
      <c r="AE329" s="42">
        <f t="shared" si="82"/>
        <v>20754194.734345522</v>
      </c>
      <c r="AF329" s="42">
        <f t="shared" si="82"/>
        <v>13229353.384178421</v>
      </c>
      <c r="AG329" s="42">
        <f t="shared" si="82"/>
        <v>27747868.533186313</v>
      </c>
      <c r="AH329" s="42">
        <f t="shared" si="82"/>
        <v>2067525534.6132355</v>
      </c>
      <c r="AI329" s="42">
        <f t="shared" si="82"/>
        <v>189474570.90424395</v>
      </c>
      <c r="AJ329" s="42">
        <f t="shared" si="82"/>
        <v>12647753.818322392</v>
      </c>
      <c r="AK329" s="42">
        <f t="shared" si="82"/>
        <v>15969698.774181476</v>
      </c>
      <c r="AL329" s="42">
        <f t="shared" si="82"/>
        <v>117518861.92577034</v>
      </c>
    </row>
    <row r="330" spans="4:38">
      <c r="D330" s="52">
        <f t="shared" si="73"/>
        <v>6.5</v>
      </c>
      <c r="E330" s="42">
        <f t="shared" si="80"/>
        <v>1128095.2522579306</v>
      </c>
      <c r="F330" s="42">
        <f t="shared" si="80"/>
        <v>23309162.884024478</v>
      </c>
      <c r="G330" s="42">
        <f t="shared" si="80"/>
        <v>14236683.986420779</v>
      </c>
      <c r="H330" s="42">
        <f t="shared" si="80"/>
        <v>11891373.336888487</v>
      </c>
      <c r="I330" s="42">
        <f t="shared" si="80"/>
        <v>25799455.352690551</v>
      </c>
      <c r="J330" s="42">
        <f t="shared" si="80"/>
        <v>1371738271.3478863</v>
      </c>
      <c r="K330" s="42">
        <f t="shared" si="80"/>
        <v>174035994.33854073</v>
      </c>
      <c r="L330" s="42">
        <f t="shared" si="80"/>
        <v>11243943.908779843</v>
      </c>
      <c r="M330" s="42">
        <f t="shared" si="80"/>
        <v>15718858.519414281</v>
      </c>
      <c r="N330" s="42">
        <f t="shared" si="80"/>
        <v>66181622.28173776</v>
      </c>
      <c r="Q330" s="42">
        <f t="shared" si="81"/>
        <v>975822.97512051673</v>
      </c>
      <c r="R330" s="42">
        <f t="shared" si="81"/>
        <v>18952490.833889302</v>
      </c>
      <c r="S330" s="42">
        <f t="shared" si="81"/>
        <v>7646727.9749030741</v>
      </c>
      <c r="T330" s="42">
        <f t="shared" si="81"/>
        <v>10455359.953232188</v>
      </c>
      <c r="U330" s="42">
        <f t="shared" si="81"/>
        <v>23817568.515607946</v>
      </c>
      <c r="V330" s="42">
        <f t="shared" si="81"/>
        <v>691982767.86535835</v>
      </c>
      <c r="W330" s="42">
        <f t="shared" si="81"/>
        <v>158440800.65390617</v>
      </c>
      <c r="X330" s="42">
        <f t="shared" si="81"/>
        <v>9932065.8323312197</v>
      </c>
      <c r="Y330" s="42">
        <f t="shared" si="81"/>
        <v>15325037.741061276</v>
      </c>
      <c r="Z330" s="42">
        <f t="shared" si="81"/>
        <v>15288331.857523555</v>
      </c>
      <c r="AC330" s="42">
        <f t="shared" si="82"/>
        <v>1280367.5293953463</v>
      </c>
      <c r="AD330" s="42">
        <f t="shared" si="82"/>
        <v>27665834.934159677</v>
      </c>
      <c r="AE330" s="42">
        <f t="shared" si="82"/>
        <v>20587013.356822766</v>
      </c>
      <c r="AF330" s="42">
        <f t="shared" si="82"/>
        <v>13327386.720544748</v>
      </c>
      <c r="AG330" s="42">
        <f t="shared" si="82"/>
        <v>27749356.251256645</v>
      </c>
      <c r="AH330" s="42">
        <f t="shared" si="82"/>
        <v>2065792623.4182916</v>
      </c>
      <c r="AI330" s="42">
        <f t="shared" si="82"/>
        <v>189631188.02317533</v>
      </c>
      <c r="AJ330" s="42">
        <f t="shared" si="82"/>
        <v>12555821.985228429</v>
      </c>
      <c r="AK330" s="42">
        <f t="shared" si="82"/>
        <v>15977588.98043514</v>
      </c>
      <c r="AL330" s="42">
        <f t="shared" si="82"/>
        <v>117074912.70595226</v>
      </c>
    </row>
    <row r="331" spans="4:38">
      <c r="D331" s="52">
        <f t="shared" si="73"/>
        <v>6.75</v>
      </c>
      <c r="E331" s="42">
        <f t="shared" si="80"/>
        <v>1047154.7588087791</v>
      </c>
      <c r="F331" s="42">
        <f t="shared" si="80"/>
        <v>22757432.592072666</v>
      </c>
      <c r="G331" s="42">
        <f t="shared" si="80"/>
        <v>14264014.943330275</v>
      </c>
      <c r="H331" s="42">
        <f t="shared" si="80"/>
        <v>12006353.125011381</v>
      </c>
      <c r="I331" s="42">
        <f t="shared" si="80"/>
        <v>25449918.154818289</v>
      </c>
      <c r="J331" s="42">
        <f t="shared" si="80"/>
        <v>1371254116.3341007</v>
      </c>
      <c r="K331" s="42">
        <f t="shared" si="80"/>
        <v>174358942.00161976</v>
      </c>
      <c r="L331" s="42">
        <f t="shared" si="80"/>
        <v>11200467.18884371</v>
      </c>
      <c r="M331" s="42">
        <f t="shared" si="80"/>
        <v>15720465.455094449</v>
      </c>
      <c r="N331" s="42">
        <f t="shared" si="80"/>
        <v>65912922.131488644</v>
      </c>
      <c r="Q331" s="42">
        <f t="shared" si="81"/>
        <v>894259.79175593122</v>
      </c>
      <c r="R331" s="42">
        <f t="shared" si="81"/>
        <v>18612737.639912214</v>
      </c>
      <c r="S331" s="42">
        <f t="shared" si="81"/>
        <v>7723680.7390584517</v>
      </c>
      <c r="T331" s="42">
        <f t="shared" si="81"/>
        <v>10489252.856745182</v>
      </c>
      <c r="U331" s="42">
        <f t="shared" si="81"/>
        <v>23097666.066875994</v>
      </c>
      <c r="V331" s="42">
        <f t="shared" si="81"/>
        <v>702461032.92785585</v>
      </c>
      <c r="W331" s="42">
        <f t="shared" si="81"/>
        <v>158773461.74219921</v>
      </c>
      <c r="X331" s="42">
        <f t="shared" si="81"/>
        <v>9930915.4366799332</v>
      </c>
      <c r="Y331" s="42">
        <f t="shared" si="81"/>
        <v>15237071.953031022</v>
      </c>
      <c r="Z331" s="42">
        <f t="shared" si="81"/>
        <v>15623819.691158712</v>
      </c>
      <c r="AC331" s="42">
        <f t="shared" si="82"/>
        <v>1200049.7258616269</v>
      </c>
      <c r="AD331" s="42">
        <f t="shared" si="82"/>
        <v>26902127.544233106</v>
      </c>
      <c r="AE331" s="42">
        <f t="shared" si="82"/>
        <v>20430977.404468302</v>
      </c>
      <c r="AF331" s="42">
        <f t="shared" si="82"/>
        <v>13523453.39327758</v>
      </c>
      <c r="AG331" s="42">
        <f t="shared" si="82"/>
        <v>27752331.687397655</v>
      </c>
      <c r="AH331" s="42">
        <f t="shared" si="82"/>
        <v>2062326801.0284309</v>
      </c>
      <c r="AI331" s="42">
        <f t="shared" si="82"/>
        <v>189944422.26104015</v>
      </c>
      <c r="AJ331" s="42">
        <f t="shared" si="82"/>
        <v>12470018.941007454</v>
      </c>
      <c r="AK331" s="42">
        <f t="shared" si="82"/>
        <v>15993369.392942667</v>
      </c>
      <c r="AL331" s="42">
        <f t="shared" si="82"/>
        <v>116202024.57181868</v>
      </c>
    </row>
    <row r="332" spans="4:38">
      <c r="D332" s="52">
        <f t="shared" si="73"/>
        <v>7</v>
      </c>
      <c r="E332" s="42">
        <f t="shared" si="80"/>
        <v>971995.72917742503</v>
      </c>
      <c r="F332" s="42">
        <f t="shared" si="80"/>
        <v>22168820.090918738</v>
      </c>
      <c r="G332" s="42">
        <f t="shared" si="80"/>
        <v>14305011.378694553</v>
      </c>
      <c r="H332" s="42">
        <f t="shared" si="80"/>
        <v>12178822.807195755</v>
      </c>
      <c r="I332" s="42">
        <f t="shared" si="80"/>
        <v>25125347.899651226</v>
      </c>
      <c r="J332" s="42">
        <f t="shared" si="80"/>
        <v>1370527883.8134248</v>
      </c>
      <c r="K332" s="42">
        <f t="shared" si="80"/>
        <v>174843363.49623856</v>
      </c>
      <c r="L332" s="42">
        <f t="shared" si="80"/>
        <v>11160095.948903015</v>
      </c>
      <c r="M332" s="42">
        <f t="shared" si="80"/>
        <v>15722875.858614733</v>
      </c>
      <c r="N332" s="42">
        <f t="shared" si="80"/>
        <v>65519914.616467394</v>
      </c>
      <c r="Q332" s="42">
        <f t="shared" si="81"/>
        <v>818522.55006024544</v>
      </c>
      <c r="R332" s="42">
        <f t="shared" si="81"/>
        <v>18234323.268624116</v>
      </c>
      <c r="S332" s="42">
        <f t="shared" si="81"/>
        <v>7839109.8852915624</v>
      </c>
      <c r="T332" s="42">
        <f t="shared" si="81"/>
        <v>10540092.212014701</v>
      </c>
      <c r="U332" s="42">
        <f t="shared" si="81"/>
        <v>22429185.221624911</v>
      </c>
      <c r="V332" s="42">
        <f t="shared" si="81"/>
        <v>712857928.72146487</v>
      </c>
      <c r="W332" s="42">
        <f t="shared" si="81"/>
        <v>159272453.37463912</v>
      </c>
      <c r="X332" s="42">
        <f t="shared" si="81"/>
        <v>9929847.2121466063</v>
      </c>
      <c r="Y332" s="42">
        <f t="shared" si="81"/>
        <v>15155389.43557437</v>
      </c>
      <c r="Z332" s="42">
        <f t="shared" si="81"/>
        <v>16121619.34296418</v>
      </c>
      <c r="AC332" s="42">
        <f t="shared" si="82"/>
        <v>1125468.9082946025</v>
      </c>
      <c r="AD332" s="42">
        <f t="shared" si="82"/>
        <v>26103316.91321335</v>
      </c>
      <c r="AE332" s="42">
        <f t="shared" si="82"/>
        <v>20286086.877282027</v>
      </c>
      <c r="AF332" s="42">
        <f t="shared" si="82"/>
        <v>13817553.402376844</v>
      </c>
      <c r="AG332" s="42">
        <f t="shared" si="82"/>
        <v>27756794.841609262</v>
      </c>
      <c r="AH332" s="42">
        <f t="shared" si="82"/>
        <v>2057128067.4436431</v>
      </c>
      <c r="AI332" s="42">
        <f t="shared" si="82"/>
        <v>190414273.61783785</v>
      </c>
      <c r="AJ332" s="42">
        <f t="shared" si="82"/>
        <v>12390344.685659427</v>
      </c>
      <c r="AK332" s="42">
        <f t="shared" si="82"/>
        <v>16017040.011704009</v>
      </c>
      <c r="AL332" s="42">
        <f t="shared" si="82"/>
        <v>114918209.88997047</v>
      </c>
    </row>
    <row r="333" spans="4:38">
      <c r="D333" s="52">
        <f t="shared" si="73"/>
        <v>7.25</v>
      </c>
      <c r="E333" s="42">
        <f t="shared" si="80"/>
        <v>902618.16336386523</v>
      </c>
      <c r="F333" s="42">
        <f t="shared" si="80"/>
        <v>21544381.699113846</v>
      </c>
      <c r="G333" s="42">
        <f t="shared" si="80"/>
        <v>14359673.292513607</v>
      </c>
      <c r="H333" s="42">
        <f t="shared" si="80"/>
        <v>12408782.383441616</v>
      </c>
      <c r="I333" s="42">
        <f t="shared" si="80"/>
        <v>24825744.587189317</v>
      </c>
      <c r="J333" s="42">
        <f t="shared" si="80"/>
        <v>1369559573.7858553</v>
      </c>
      <c r="K333" s="42">
        <f t="shared" si="80"/>
        <v>175489258.82239702</v>
      </c>
      <c r="L333" s="42">
        <f t="shared" si="80"/>
        <v>11122830.188957768</v>
      </c>
      <c r="M333" s="42">
        <f t="shared" si="80"/>
        <v>15726089.729975119</v>
      </c>
      <c r="N333" s="42">
        <f t="shared" si="80"/>
        <v>65009688.708687358</v>
      </c>
      <c r="Q333" s="42">
        <f t="shared" si="81"/>
        <v>748611.25003346032</v>
      </c>
      <c r="R333" s="42">
        <f t="shared" si="81"/>
        <v>17819325.520866457</v>
      </c>
      <c r="S333" s="42">
        <f t="shared" si="81"/>
        <v>7993015.413602381</v>
      </c>
      <c r="T333" s="42">
        <f t="shared" si="81"/>
        <v>10607878.019040722</v>
      </c>
      <c r="U333" s="42">
        <f t="shared" si="81"/>
        <v>21812125.979854673</v>
      </c>
      <c r="V333" s="42">
        <f t="shared" si="81"/>
        <v>723173455.24618638</v>
      </c>
      <c r="W333" s="42">
        <f t="shared" si="81"/>
        <v>159937775.55122593</v>
      </c>
      <c r="X333" s="42">
        <f t="shared" si="81"/>
        <v>9928861.1587312259</v>
      </c>
      <c r="Y333" s="42">
        <f t="shared" si="81"/>
        <v>15079990.188691316</v>
      </c>
      <c r="Z333" s="42">
        <f t="shared" si="81"/>
        <v>16777896.390365403</v>
      </c>
      <c r="AC333" s="42">
        <f t="shared" si="82"/>
        <v>1056625.0766942722</v>
      </c>
      <c r="AD333" s="42">
        <f t="shared" si="82"/>
        <v>25269437.877361208</v>
      </c>
      <c r="AE333" s="42">
        <f t="shared" si="82"/>
        <v>20152341.77526392</v>
      </c>
      <c r="AF333" s="42">
        <f t="shared" si="82"/>
        <v>14209686.747842532</v>
      </c>
      <c r="AG333" s="42">
        <f t="shared" si="82"/>
        <v>27762745.713891398</v>
      </c>
      <c r="AH333" s="42">
        <f t="shared" si="82"/>
        <v>2050196422.6639264</v>
      </c>
      <c r="AI333" s="42">
        <f t="shared" si="82"/>
        <v>191040742.09356806</v>
      </c>
      <c r="AJ333" s="42">
        <f t="shared" si="82"/>
        <v>12316799.219184328</v>
      </c>
      <c r="AK333" s="42">
        <f t="shared" si="82"/>
        <v>16048600.836719148</v>
      </c>
      <c r="AL333" s="42">
        <f t="shared" si="82"/>
        <v>113241481.02700922</v>
      </c>
    </row>
    <row r="334" spans="4:38">
      <c r="D334" s="52">
        <f t="shared" si="73"/>
        <v>7.5</v>
      </c>
      <c r="E334" s="42">
        <f t="shared" si="80"/>
        <v>839022.06136810384</v>
      </c>
      <c r="F334" s="42">
        <f t="shared" si="80"/>
        <v>20885173.73520913</v>
      </c>
      <c r="G334" s="42">
        <f t="shared" si="80"/>
        <v>14428000.684787435</v>
      </c>
      <c r="H334" s="42">
        <f t="shared" si="80"/>
        <v>12696231.853748951</v>
      </c>
      <c r="I334" s="42">
        <f t="shared" si="80"/>
        <v>24551108.217432573</v>
      </c>
      <c r="J334" s="42">
        <f t="shared" si="80"/>
        <v>1368349186.2513962</v>
      </c>
      <c r="K334" s="42">
        <f t="shared" si="80"/>
        <v>176296627.98009533</v>
      </c>
      <c r="L334" s="42">
        <f t="shared" si="80"/>
        <v>11088669.909007967</v>
      </c>
      <c r="M334" s="42">
        <f t="shared" si="80"/>
        <v>15730107.06917561</v>
      </c>
      <c r="N334" s="42">
        <f t="shared" si="80"/>
        <v>64389333.380162314</v>
      </c>
      <c r="Q334" s="42">
        <f t="shared" si="81"/>
        <v>684525.89167557377</v>
      </c>
      <c r="R334" s="42">
        <f t="shared" si="81"/>
        <v>17369822.197480716</v>
      </c>
      <c r="S334" s="42">
        <f t="shared" si="81"/>
        <v>8185397.3239908889</v>
      </c>
      <c r="T334" s="42">
        <f t="shared" si="81"/>
        <v>10692610.277823241</v>
      </c>
      <c r="U334" s="42">
        <f t="shared" si="81"/>
        <v>21246488.341565304</v>
      </c>
      <c r="V334" s="42">
        <f t="shared" si="81"/>
        <v>733407612.50201678</v>
      </c>
      <c r="W334" s="42">
        <f t="shared" si="81"/>
        <v>160769428.27195945</v>
      </c>
      <c r="X334" s="42">
        <f t="shared" si="81"/>
        <v>9927957.2764337994</v>
      </c>
      <c r="Y334" s="42">
        <f t="shared" si="81"/>
        <v>15010874.212381873</v>
      </c>
      <c r="Z334" s="42">
        <f t="shared" si="81"/>
        <v>17588816.410787858</v>
      </c>
      <c r="AC334" s="42">
        <f t="shared" si="82"/>
        <v>993518.23106063565</v>
      </c>
      <c r="AD334" s="42">
        <f t="shared" si="82"/>
        <v>24400525.27293751</v>
      </c>
      <c r="AE334" s="42">
        <f t="shared" si="82"/>
        <v>20029742.098414011</v>
      </c>
      <c r="AF334" s="42">
        <f t="shared" si="82"/>
        <v>14699853.429674659</v>
      </c>
      <c r="AG334" s="42">
        <f t="shared" si="82"/>
        <v>27770184.304244068</v>
      </c>
      <c r="AH334" s="42">
        <f t="shared" si="82"/>
        <v>2041531866.6892829</v>
      </c>
      <c r="AI334" s="42">
        <f t="shared" si="82"/>
        <v>191823827.68823087</v>
      </c>
      <c r="AJ334" s="42">
        <f t="shared" si="82"/>
        <v>12249382.541582154</v>
      </c>
      <c r="AK334" s="42">
        <f t="shared" si="82"/>
        <v>16088051.867988069</v>
      </c>
      <c r="AL334" s="42">
        <f t="shared" si="82"/>
        <v>111189850.34953666</v>
      </c>
    </row>
    <row r="335" spans="4:38">
      <c r="D335" s="52">
        <f t="shared" si="73"/>
        <v>7.75</v>
      </c>
      <c r="E335" s="42">
        <f t="shared" si="80"/>
        <v>781207.42319014028</v>
      </c>
      <c r="F335" s="42">
        <f t="shared" si="80"/>
        <v>20192252.517755777</v>
      </c>
      <c r="G335" s="42">
        <f t="shared" si="80"/>
        <v>14509993.555516016</v>
      </c>
      <c r="H335" s="42">
        <f t="shared" si="80"/>
        <v>13041171.218117751</v>
      </c>
      <c r="I335" s="42">
        <f t="shared" si="80"/>
        <v>24301438.790380996</v>
      </c>
      <c r="J335" s="42">
        <f t="shared" si="80"/>
        <v>1366896721.2100461</v>
      </c>
      <c r="K335" s="42">
        <f t="shared" si="80"/>
        <v>177265470.96933311</v>
      </c>
      <c r="L335" s="42">
        <f t="shared" si="80"/>
        <v>11057615.109053589</v>
      </c>
      <c r="M335" s="42">
        <f t="shared" si="80"/>
        <v>15734927.876216181</v>
      </c>
      <c r="N335" s="42">
        <f t="shared" si="80"/>
        <v>63665937.602905639</v>
      </c>
      <c r="Q335" s="42">
        <f t="shared" si="81"/>
        <v>626266.47498658579</v>
      </c>
      <c r="R335" s="42">
        <f t="shared" si="81"/>
        <v>16887891.09930839</v>
      </c>
      <c r="S335" s="42">
        <f t="shared" si="81"/>
        <v>8416255.6164570823</v>
      </c>
      <c r="T335" s="42">
        <f t="shared" si="81"/>
        <v>10794288.98836226</v>
      </c>
      <c r="U335" s="42">
        <f t="shared" si="81"/>
        <v>20732272.306756802</v>
      </c>
      <c r="V335" s="42">
        <f t="shared" si="81"/>
        <v>743560400.48895609</v>
      </c>
      <c r="W335" s="42">
        <f t="shared" si="81"/>
        <v>161767411.53683951</v>
      </c>
      <c r="X335" s="42">
        <f t="shared" si="81"/>
        <v>9927135.5652543213</v>
      </c>
      <c r="Y335" s="42">
        <f t="shared" si="81"/>
        <v>14948041.506646009</v>
      </c>
      <c r="Z335" s="42">
        <f t="shared" si="81"/>
        <v>18550544.981656983</v>
      </c>
      <c r="AC335" s="42">
        <f t="shared" si="82"/>
        <v>936148.3713936928</v>
      </c>
      <c r="AD335" s="42">
        <f t="shared" si="82"/>
        <v>23496613.936203144</v>
      </c>
      <c r="AE335" s="42">
        <f t="shared" si="82"/>
        <v>19918287.846732274</v>
      </c>
      <c r="AF335" s="42">
        <f t="shared" si="82"/>
        <v>15288053.447873224</v>
      </c>
      <c r="AG335" s="42">
        <f t="shared" si="82"/>
        <v>27779110.61266727</v>
      </c>
      <c r="AH335" s="42">
        <f t="shared" si="82"/>
        <v>2031134399.519712</v>
      </c>
      <c r="AI335" s="42">
        <f t="shared" si="82"/>
        <v>192763530.40182656</v>
      </c>
      <c r="AJ335" s="42">
        <f t="shared" si="82"/>
        <v>12188094.652852897</v>
      </c>
      <c r="AK335" s="42">
        <f t="shared" si="82"/>
        <v>16135393.105510771</v>
      </c>
      <c r="AL335" s="42">
        <f t="shared" si="82"/>
        <v>108781330.22415404</v>
      </c>
    </row>
    <row r="336" spans="4:38">
      <c r="D336" s="52">
        <f t="shared" si="73"/>
        <v>8</v>
      </c>
      <c r="E336" s="42">
        <f t="shared" si="80"/>
        <v>729174.24882997083</v>
      </c>
      <c r="F336" s="42">
        <f t="shared" si="80"/>
        <v>19466674.365304951</v>
      </c>
      <c r="G336" s="42">
        <f t="shared" si="80"/>
        <v>14605651.904699363</v>
      </c>
      <c r="H336" s="42">
        <f t="shared" si="80"/>
        <v>13443600.476547997</v>
      </c>
      <c r="I336" s="42">
        <f t="shared" si="80"/>
        <v>24076736.306034572</v>
      </c>
      <c r="J336" s="42">
        <f t="shared" si="80"/>
        <v>1365202178.6618021</v>
      </c>
      <c r="K336" s="42">
        <f t="shared" si="80"/>
        <v>178395787.79011059</v>
      </c>
      <c r="L336" s="42">
        <f t="shared" si="80"/>
        <v>11029665.789094657</v>
      </c>
      <c r="M336" s="42">
        <f t="shared" si="80"/>
        <v>15740552.151096871</v>
      </c>
      <c r="N336" s="42">
        <f t="shared" si="80"/>
        <v>62846590.348930746</v>
      </c>
      <c r="Q336" s="42">
        <f t="shared" si="81"/>
        <v>573832.99996649625</v>
      </c>
      <c r="R336" s="42">
        <f t="shared" si="81"/>
        <v>16375610.027190965</v>
      </c>
      <c r="S336" s="42">
        <f t="shared" si="81"/>
        <v>8685590.2910009827</v>
      </c>
      <c r="T336" s="42">
        <f t="shared" si="81"/>
        <v>10912914.15065779</v>
      </c>
      <c r="U336" s="42">
        <f t="shared" si="81"/>
        <v>20269477.875429139</v>
      </c>
      <c r="V336" s="42">
        <f t="shared" si="81"/>
        <v>753631819.20700574</v>
      </c>
      <c r="W336" s="42">
        <f t="shared" si="81"/>
        <v>162931725.34586641</v>
      </c>
      <c r="X336" s="42">
        <f t="shared" si="81"/>
        <v>9926396.025192773</v>
      </c>
      <c r="Y336" s="42">
        <f t="shared" si="81"/>
        <v>14891492.071483709</v>
      </c>
      <c r="Z336" s="42">
        <f t="shared" si="81"/>
        <v>19659247.680398196</v>
      </c>
      <c r="AC336" s="42">
        <f t="shared" si="82"/>
        <v>884515.49769344542</v>
      </c>
      <c r="AD336" s="42">
        <f t="shared" si="82"/>
        <v>22557738.703418933</v>
      </c>
      <c r="AE336" s="42">
        <f t="shared" si="82"/>
        <v>19817979.0202187</v>
      </c>
      <c r="AF336" s="42">
        <f t="shared" si="82"/>
        <v>15974286.802438209</v>
      </c>
      <c r="AG336" s="42">
        <f t="shared" si="82"/>
        <v>27789524.639161024</v>
      </c>
      <c r="AH336" s="42">
        <f t="shared" si="82"/>
        <v>2019004021.1552114</v>
      </c>
      <c r="AI336" s="42">
        <f t="shared" si="82"/>
        <v>193859850.23435473</v>
      </c>
      <c r="AJ336" s="42">
        <f t="shared" si="82"/>
        <v>12132935.552996561</v>
      </c>
      <c r="AK336" s="42">
        <f t="shared" si="82"/>
        <v>16190624.549287247</v>
      </c>
      <c r="AL336" s="42">
        <f t="shared" si="82"/>
        <v>106033933.01746312</v>
      </c>
    </row>
    <row r="337" spans="4:38">
      <c r="D337" s="52">
        <f t="shared" si="73"/>
        <v>8.25</v>
      </c>
      <c r="E337" s="42">
        <f t="shared" si="80"/>
        <v>682922.53828759736</v>
      </c>
      <c r="F337" s="42">
        <f t="shared" si="80"/>
        <v>18709495.596407805</v>
      </c>
      <c r="G337" s="42">
        <f t="shared" si="80"/>
        <v>14714975.732337479</v>
      </c>
      <c r="H337" s="42">
        <f t="shared" si="80"/>
        <v>13903519.629039714</v>
      </c>
      <c r="I337" s="42">
        <f t="shared" si="80"/>
        <v>23877000.764393311</v>
      </c>
      <c r="J337" s="42">
        <f t="shared" si="80"/>
        <v>1363265558.6066661</v>
      </c>
      <c r="K337" s="42">
        <f t="shared" si="80"/>
        <v>179687578.44242781</v>
      </c>
      <c r="L337" s="42">
        <f t="shared" si="80"/>
        <v>11004821.949131168</v>
      </c>
      <c r="M337" s="42">
        <f t="shared" si="80"/>
        <v>15746979.893817654</v>
      </c>
      <c r="N337" s="42">
        <f t="shared" si="80"/>
        <v>61938380.590251222</v>
      </c>
      <c r="Q337" s="42">
        <f t="shared" si="81"/>
        <v>527225.46661530517</v>
      </c>
      <c r="R337" s="42">
        <f t="shared" si="81"/>
        <v>15835056.781969938</v>
      </c>
      <c r="S337" s="42">
        <f t="shared" si="81"/>
        <v>8993401.3476226069</v>
      </c>
      <c r="T337" s="42">
        <f t="shared" si="81"/>
        <v>11048485.764709836</v>
      </c>
      <c r="U337" s="42">
        <f t="shared" si="81"/>
        <v>19858105.04758231</v>
      </c>
      <c r="V337" s="42">
        <f t="shared" si="81"/>
        <v>763621868.65616608</v>
      </c>
      <c r="W337" s="42">
        <f t="shared" si="81"/>
        <v>164262369.69904003</v>
      </c>
      <c r="X337" s="42">
        <f t="shared" si="81"/>
        <v>9925738.6562491711</v>
      </c>
      <c r="Y337" s="42">
        <f t="shared" si="81"/>
        <v>14841225.906895002</v>
      </c>
      <c r="Z337" s="42">
        <f t="shared" si="81"/>
        <v>20911090.084436972</v>
      </c>
      <c r="AC337" s="42">
        <f t="shared" si="82"/>
        <v>838619.60995989328</v>
      </c>
      <c r="AD337" s="42">
        <f t="shared" si="82"/>
        <v>21583934.410845693</v>
      </c>
      <c r="AE337" s="42">
        <f t="shared" si="82"/>
        <v>19728815.618873309</v>
      </c>
      <c r="AF337" s="42">
        <f t="shared" si="82"/>
        <v>16758553.493369613</v>
      </c>
      <c r="AG337" s="42">
        <f t="shared" si="82"/>
        <v>27801426.383725315</v>
      </c>
      <c r="AH337" s="42">
        <f t="shared" si="82"/>
        <v>2005140731.5957813</v>
      </c>
      <c r="AI337" s="42">
        <f t="shared" si="82"/>
        <v>195112787.18581539</v>
      </c>
      <c r="AJ337" s="42">
        <f t="shared" si="82"/>
        <v>12083905.242013164</v>
      </c>
      <c r="AK337" s="42">
        <f t="shared" si="82"/>
        <v>16253746.199317502</v>
      </c>
      <c r="AL337" s="42">
        <f t="shared" si="82"/>
        <v>102965671.0960654</v>
      </c>
    </row>
    <row r="338" spans="4:38">
      <c r="D338" s="52">
        <f t="shared" si="73"/>
        <v>8.5</v>
      </c>
      <c r="E338" s="42">
        <f t="shared" si="80"/>
        <v>642452.2915630237</v>
      </c>
      <c r="F338" s="42">
        <f t="shared" si="80"/>
        <v>17921772.529615536</v>
      </c>
      <c r="G338" s="42">
        <f t="shared" si="80"/>
        <v>14837965.03843035</v>
      </c>
      <c r="H338" s="42">
        <f t="shared" si="80"/>
        <v>14420928.675592918</v>
      </c>
      <c r="I338" s="42">
        <f t="shared" si="80"/>
        <v>23702232.165457208</v>
      </c>
      <c r="J338" s="42">
        <f t="shared" si="80"/>
        <v>1361086861.0446405</v>
      </c>
      <c r="K338" s="42">
        <f t="shared" si="80"/>
        <v>181140842.92628458</v>
      </c>
      <c r="L338" s="42">
        <f t="shared" si="80"/>
        <v>10983083.589163121</v>
      </c>
      <c r="M338" s="42">
        <f t="shared" si="80"/>
        <v>15754211.104378538</v>
      </c>
      <c r="N338" s="42">
        <f t="shared" si="80"/>
        <v>60948397.298880465</v>
      </c>
      <c r="Q338" s="42">
        <f t="shared" si="81"/>
        <v>486443.87493301259</v>
      </c>
      <c r="R338" s="42">
        <f t="shared" si="81"/>
        <v>15268309.164486796</v>
      </c>
      <c r="S338" s="42">
        <f t="shared" si="81"/>
        <v>9339688.7863219362</v>
      </c>
      <c r="T338" s="42">
        <f t="shared" si="81"/>
        <v>11201003.830518382</v>
      </c>
      <c r="U338" s="42">
        <f t="shared" si="81"/>
        <v>19498153.823216345</v>
      </c>
      <c r="V338" s="42">
        <f t="shared" si="81"/>
        <v>773530548.83643532</v>
      </c>
      <c r="W338" s="42">
        <f t="shared" si="81"/>
        <v>165759344.5963603</v>
      </c>
      <c r="X338" s="42">
        <f t="shared" si="81"/>
        <v>9925163.4584235381</v>
      </c>
      <c r="Y338" s="42">
        <f t="shared" si="81"/>
        <v>14797243.012879904</v>
      </c>
      <c r="Z338" s="42">
        <f t="shared" si="81"/>
        <v>22302237.771198746</v>
      </c>
      <c r="AC338" s="42">
        <f t="shared" si="82"/>
        <v>798460.70819303498</v>
      </c>
      <c r="AD338" s="42">
        <f t="shared" si="82"/>
        <v>20575235.894744292</v>
      </c>
      <c r="AE338" s="42">
        <f t="shared" si="82"/>
        <v>19650797.642696109</v>
      </c>
      <c r="AF338" s="42">
        <f t="shared" si="82"/>
        <v>17640853.520667456</v>
      </c>
      <c r="AG338" s="42">
        <f t="shared" si="82"/>
        <v>27814815.846360136</v>
      </c>
      <c r="AH338" s="42">
        <f t="shared" si="82"/>
        <v>1989544530.841424</v>
      </c>
      <c r="AI338" s="42">
        <f t="shared" si="82"/>
        <v>196522341.2562089</v>
      </c>
      <c r="AJ338" s="42">
        <f t="shared" si="82"/>
        <v>12041003.719902709</v>
      </c>
      <c r="AK338" s="42">
        <f t="shared" si="82"/>
        <v>16324758.055601552</v>
      </c>
      <c r="AL338" s="42">
        <f t="shared" si="82"/>
        <v>99594556.82656239</v>
      </c>
    </row>
    <row r="339" spans="4:38">
      <c r="D339" s="52">
        <f t="shared" si="73"/>
        <v>8.75</v>
      </c>
      <c r="E339" s="42">
        <f t="shared" si="80"/>
        <v>607763.50865624589</v>
      </c>
      <c r="F339" s="42">
        <f t="shared" si="80"/>
        <v>17104561.483479302</v>
      </c>
      <c r="G339" s="42">
        <f t="shared" si="80"/>
        <v>14974619.822977986</v>
      </c>
      <c r="H339" s="42">
        <f t="shared" si="80"/>
        <v>14995827.616207564</v>
      </c>
      <c r="I339" s="42">
        <f t="shared" si="80"/>
        <v>23552430.509226248</v>
      </c>
      <c r="J339" s="42">
        <f t="shared" si="80"/>
        <v>1358666085.9757228</v>
      </c>
      <c r="K339" s="42">
        <f t="shared" si="80"/>
        <v>182755581.24168092</v>
      </c>
      <c r="L339" s="42">
        <f t="shared" si="80"/>
        <v>10964450.709190499</v>
      </c>
      <c r="M339" s="42">
        <f t="shared" si="80"/>
        <v>15762245.782779519</v>
      </c>
      <c r="N339" s="42">
        <f t="shared" si="80"/>
        <v>59883729.446832255</v>
      </c>
      <c r="Q339" s="42">
        <f t="shared" si="81"/>
        <v>451488.22491962009</v>
      </c>
      <c r="R339" s="42">
        <f t="shared" si="81"/>
        <v>14677444.975583002</v>
      </c>
      <c r="S339" s="42">
        <f t="shared" si="81"/>
        <v>9724452.6070989519</v>
      </c>
      <c r="T339" s="42">
        <f t="shared" si="81"/>
        <v>11370468.348083422</v>
      </c>
      <c r="U339" s="42">
        <f t="shared" si="81"/>
        <v>19189624.202331237</v>
      </c>
      <c r="V339" s="42">
        <f t="shared" si="81"/>
        <v>783357859.74781454</v>
      </c>
      <c r="W339" s="42">
        <f t="shared" si="81"/>
        <v>167422650.03782737</v>
      </c>
      <c r="X339" s="42">
        <f t="shared" si="81"/>
        <v>9924670.4317158479</v>
      </c>
      <c r="Y339" s="42">
        <f t="shared" si="81"/>
        <v>14759543.389438381</v>
      </c>
      <c r="Z339" s="42">
        <f t="shared" si="81"/>
        <v>23828856.318108983</v>
      </c>
      <c r="AC339" s="42">
        <f t="shared" si="82"/>
        <v>764038.79239286995</v>
      </c>
      <c r="AD339" s="42">
        <f t="shared" si="82"/>
        <v>19531677.991375603</v>
      </c>
      <c r="AE339" s="42">
        <f t="shared" si="82"/>
        <v>19583925.091687072</v>
      </c>
      <c r="AF339" s="42">
        <f t="shared" si="82"/>
        <v>18621186.884331707</v>
      </c>
      <c r="AG339" s="42">
        <f t="shared" si="82"/>
        <v>27829693.027065486</v>
      </c>
      <c r="AH339" s="42">
        <f t="shared" si="82"/>
        <v>1972215418.8921366</v>
      </c>
      <c r="AI339" s="42">
        <f t="shared" si="82"/>
        <v>198088512.44553488</v>
      </c>
      <c r="AJ339" s="42">
        <f t="shared" si="82"/>
        <v>12004230.986665171</v>
      </c>
      <c r="AK339" s="42">
        <f t="shared" si="82"/>
        <v>16403660.118139375</v>
      </c>
      <c r="AL339" s="42">
        <f t="shared" si="82"/>
        <v>95938602.575555593</v>
      </c>
    </row>
    <row r="340" spans="4:38">
      <c r="D340" s="52">
        <f t="shared" si="73"/>
        <v>9</v>
      </c>
      <c r="E340" s="42">
        <f t="shared" si="80"/>
        <v>578856.18956726219</v>
      </c>
      <c r="F340" s="42">
        <f t="shared" si="80"/>
        <v>16258918.776550246</v>
      </c>
      <c r="G340" s="42">
        <f t="shared" si="80"/>
        <v>15124940.085980389</v>
      </c>
      <c r="H340" s="42">
        <f t="shared" si="80"/>
        <v>15628216.450883675</v>
      </c>
      <c r="I340" s="42">
        <f t="shared" si="80"/>
        <v>23427595.795700453</v>
      </c>
      <c r="J340" s="42">
        <f t="shared" si="80"/>
        <v>1356003233.3999116</v>
      </c>
      <c r="K340" s="42">
        <f t="shared" si="80"/>
        <v>184531793.38861701</v>
      </c>
      <c r="L340" s="42">
        <f t="shared" si="80"/>
        <v>10948923.309213316</v>
      </c>
      <c r="M340" s="42">
        <f t="shared" si="80"/>
        <v>15771083.929020595</v>
      </c>
      <c r="N340" s="42">
        <f t="shared" si="80"/>
        <v>58751466.006120004</v>
      </c>
      <c r="Q340" s="42">
        <f t="shared" si="81"/>
        <v>422358.51657512598</v>
      </c>
      <c r="R340" s="42">
        <f t="shared" si="81"/>
        <v>14064542.01610009</v>
      </c>
      <c r="S340" s="42">
        <f t="shared" si="81"/>
        <v>10147692.809953652</v>
      </c>
      <c r="T340" s="42">
        <f t="shared" si="81"/>
        <v>11556879.317404954</v>
      </c>
      <c r="U340" s="42">
        <f t="shared" si="81"/>
        <v>18932516.18492699</v>
      </c>
      <c r="V340" s="42">
        <f t="shared" si="81"/>
        <v>793103801.39030445</v>
      </c>
      <c r="W340" s="42">
        <f t="shared" si="81"/>
        <v>169252286.02344093</v>
      </c>
      <c r="X340" s="42">
        <f t="shared" si="81"/>
        <v>9924259.5761261079</v>
      </c>
      <c r="Y340" s="42">
        <f t="shared" si="81"/>
        <v>14728127.036570435</v>
      </c>
      <c r="Z340" s="42">
        <f t="shared" si="81"/>
        <v>25487111.302593127</v>
      </c>
      <c r="AC340" s="42">
        <f t="shared" si="82"/>
        <v>735353.8625593984</v>
      </c>
      <c r="AD340" s="42">
        <f t="shared" si="82"/>
        <v>18453295.537000425</v>
      </c>
      <c r="AE340" s="42">
        <f t="shared" si="82"/>
        <v>19528197.965846196</v>
      </c>
      <c r="AF340" s="42">
        <f t="shared" si="82"/>
        <v>19699553.58436238</v>
      </c>
      <c r="AG340" s="42">
        <f t="shared" si="82"/>
        <v>27846057.925841376</v>
      </c>
      <c r="AH340" s="42">
        <f t="shared" si="82"/>
        <v>1953153395.7479196</v>
      </c>
      <c r="AI340" s="42">
        <f t="shared" si="82"/>
        <v>199811300.7537933</v>
      </c>
      <c r="AJ340" s="42">
        <f t="shared" si="82"/>
        <v>11973587.04230053</v>
      </c>
      <c r="AK340" s="42">
        <f t="shared" si="82"/>
        <v>16490452.386930997</v>
      </c>
      <c r="AL340" s="42">
        <f t="shared" si="82"/>
        <v>92015820.709646523</v>
      </c>
    </row>
    <row r="341" spans="4:38">
      <c r="D341" s="52">
        <f t="shared" si="73"/>
        <v>9.25</v>
      </c>
      <c r="E341" s="42">
        <f t="shared" si="80"/>
        <v>555730.33429607656</v>
      </c>
      <c r="F341" s="42">
        <f t="shared" si="80"/>
        <v>15385900.72737957</v>
      </c>
      <c r="G341" s="42">
        <f t="shared" si="80"/>
        <v>15288925.827437568</v>
      </c>
      <c r="H341" s="42">
        <f t="shared" si="80"/>
        <v>16318095.179621264</v>
      </c>
      <c r="I341" s="42">
        <f t="shared" si="80"/>
        <v>23327728.024879821</v>
      </c>
      <c r="J341" s="42">
        <f t="shared" si="80"/>
        <v>1353098303.3172095</v>
      </c>
      <c r="K341" s="42">
        <f t="shared" si="80"/>
        <v>186469479.36709297</v>
      </c>
      <c r="L341" s="42">
        <f t="shared" si="80"/>
        <v>10936501.389231587</v>
      </c>
      <c r="M341" s="42">
        <f t="shared" si="80"/>
        <v>15780725.543101776</v>
      </c>
      <c r="N341" s="42">
        <f t="shared" si="80"/>
        <v>57558695.948756948</v>
      </c>
      <c r="Q341" s="42">
        <f t="shared" si="81"/>
        <v>399054.74989953061</v>
      </c>
      <c r="R341" s="42">
        <f t="shared" si="81"/>
        <v>13431678.08687954</v>
      </c>
      <c r="S341" s="42">
        <f t="shared" si="81"/>
        <v>10609409.394886082</v>
      </c>
      <c r="T341" s="42">
        <f t="shared" si="81"/>
        <v>11760236.738483008</v>
      </c>
      <c r="U341" s="42">
        <f t="shared" si="81"/>
        <v>18726829.771003593</v>
      </c>
      <c r="V341" s="42">
        <f t="shared" si="81"/>
        <v>802768373.76390338</v>
      </c>
      <c r="W341" s="42">
        <f t="shared" si="81"/>
        <v>171248252.55320126</v>
      </c>
      <c r="X341" s="42">
        <f t="shared" si="81"/>
        <v>9923930.8916543182</v>
      </c>
      <c r="Y341" s="42">
        <f t="shared" si="81"/>
        <v>14702993.954276079</v>
      </c>
      <c r="Z341" s="42">
        <f t="shared" si="81"/>
        <v>27273168.30207663</v>
      </c>
      <c r="AC341" s="42">
        <f t="shared" si="82"/>
        <v>712405.91869262059</v>
      </c>
      <c r="AD341" s="42">
        <f t="shared" si="82"/>
        <v>17340123.36787964</v>
      </c>
      <c r="AE341" s="42">
        <f t="shared" si="82"/>
        <v>19483616.265173499</v>
      </c>
      <c r="AF341" s="42">
        <f t="shared" si="82"/>
        <v>20875953.620759495</v>
      </c>
      <c r="AG341" s="42">
        <f t="shared" si="82"/>
        <v>27863910.542687804</v>
      </c>
      <c r="AH341" s="42">
        <f t="shared" si="82"/>
        <v>1932358461.4087763</v>
      </c>
      <c r="AI341" s="42">
        <f t="shared" si="82"/>
        <v>201690706.18098453</v>
      </c>
      <c r="AJ341" s="42">
        <f t="shared" si="82"/>
        <v>11949071.886808816</v>
      </c>
      <c r="AK341" s="42">
        <f t="shared" si="82"/>
        <v>16585134.8619764</v>
      </c>
      <c r="AL341" s="42">
        <f t="shared" si="82"/>
        <v>87844223.59543696</v>
      </c>
    </row>
    <row r="342" spans="4:38">
      <c r="D342" s="52">
        <f t="shared" si="73"/>
        <v>9.5</v>
      </c>
      <c r="E342" s="42">
        <f t="shared" si="80"/>
        <v>538385.94284268678</v>
      </c>
      <c r="F342" s="42">
        <f t="shared" si="80"/>
        <v>14486563.654518422</v>
      </c>
      <c r="G342" s="42">
        <f t="shared" si="80"/>
        <v>15466577.047349494</v>
      </c>
      <c r="H342" s="42">
        <f t="shared" si="80"/>
        <v>17065463.802420311</v>
      </c>
      <c r="I342" s="42">
        <f t="shared" si="80"/>
        <v>23252827.196764354</v>
      </c>
      <c r="J342" s="42">
        <f t="shared" si="80"/>
        <v>1349951295.7276149</v>
      </c>
      <c r="K342" s="42">
        <f t="shared" si="80"/>
        <v>188568639.17710847</v>
      </c>
      <c r="L342" s="42">
        <f t="shared" si="80"/>
        <v>10927184.949245274</v>
      </c>
      <c r="M342" s="42">
        <f t="shared" si="80"/>
        <v>15791170.625023033</v>
      </c>
      <c r="N342" s="42">
        <f t="shared" si="80"/>
        <v>56312508.246756621</v>
      </c>
      <c r="Q342" s="42">
        <f t="shared" si="81"/>
        <v>381576.92489283433</v>
      </c>
      <c r="R342" s="42">
        <f t="shared" si="81"/>
        <v>12780930.988762815</v>
      </c>
      <c r="S342" s="42">
        <f t="shared" si="81"/>
        <v>11109602.361896213</v>
      </c>
      <c r="T342" s="42">
        <f t="shared" si="81"/>
        <v>11980540.611317577</v>
      </c>
      <c r="U342" s="42">
        <f t="shared" si="81"/>
        <v>18572564.960561033</v>
      </c>
      <c r="V342" s="42">
        <f t="shared" si="81"/>
        <v>812351576.86861277</v>
      </c>
      <c r="W342" s="42">
        <f t="shared" si="81"/>
        <v>173410549.62710837</v>
      </c>
      <c r="X342" s="42">
        <f t="shared" si="81"/>
        <v>9923684.378300475</v>
      </c>
      <c r="Y342" s="42">
        <f t="shared" si="81"/>
        <v>14684144.142555319</v>
      </c>
      <c r="Z342" s="42">
        <f t="shared" si="81"/>
        <v>29183192.893984936</v>
      </c>
      <c r="AC342" s="42">
        <f t="shared" si="82"/>
        <v>695194.96079253813</v>
      </c>
      <c r="AD342" s="42">
        <f t="shared" si="82"/>
        <v>16192196.320274089</v>
      </c>
      <c r="AE342" s="42">
        <f t="shared" si="82"/>
        <v>19450179.989668984</v>
      </c>
      <c r="AF342" s="42">
        <f t="shared" si="82"/>
        <v>22150386.993523028</v>
      </c>
      <c r="AG342" s="42">
        <f t="shared" si="82"/>
        <v>27883250.87760476</v>
      </c>
      <c r="AH342" s="42">
        <f t="shared" si="82"/>
        <v>1909830615.8747046</v>
      </c>
      <c r="AI342" s="42">
        <f t="shared" si="82"/>
        <v>203726728.72710821</v>
      </c>
      <c r="AJ342" s="42">
        <f t="shared" si="82"/>
        <v>11930685.520190038</v>
      </c>
      <c r="AK342" s="42">
        <f t="shared" si="82"/>
        <v>16687707.543275576</v>
      </c>
      <c r="AL342" s="42">
        <f t="shared" si="82"/>
        <v>83441823.599528119</v>
      </c>
    </row>
    <row r="343" spans="4:38">
      <c r="D343" s="52">
        <f t="shared" si="73"/>
        <v>9.75</v>
      </c>
      <c r="E343" s="42">
        <f t="shared" si="80"/>
        <v>526823.01520709286</v>
      </c>
      <c r="F343" s="42">
        <f t="shared" si="80"/>
        <v>13561963.876517972</v>
      </c>
      <c r="G343" s="42">
        <f t="shared" si="80"/>
        <v>15657893.74571619</v>
      </c>
      <c r="H343" s="42">
        <f t="shared" si="80"/>
        <v>17870322.319280826</v>
      </c>
      <c r="I343" s="42">
        <f t="shared" si="80"/>
        <v>23202893.311354052</v>
      </c>
      <c r="J343" s="42">
        <f t="shared" si="80"/>
        <v>1346562210.6311283</v>
      </c>
      <c r="K343" s="42">
        <f t="shared" si="80"/>
        <v>190829272.81866333</v>
      </c>
      <c r="L343" s="42">
        <f t="shared" si="80"/>
        <v>10920973.989254387</v>
      </c>
      <c r="M343" s="42">
        <f t="shared" si="80"/>
        <v>15802419.174784405</v>
      </c>
      <c r="N343" s="42">
        <f t="shared" si="80"/>
        <v>55019991.872132637</v>
      </c>
      <c r="Q343" s="42">
        <f t="shared" si="81"/>
        <v>369925.04155503667</v>
      </c>
      <c r="R343" s="42">
        <f t="shared" si="81"/>
        <v>12114378.52259141</v>
      </c>
      <c r="S343" s="42">
        <f t="shared" si="81"/>
        <v>11648271.710984031</v>
      </c>
      <c r="T343" s="42">
        <f t="shared" si="81"/>
        <v>12217790.935908642</v>
      </c>
      <c r="U343" s="42">
        <f t="shared" si="81"/>
        <v>18469721.753599331</v>
      </c>
      <c r="V343" s="42">
        <f t="shared" si="81"/>
        <v>821853410.70443082</v>
      </c>
      <c r="W343" s="42">
        <f t="shared" si="81"/>
        <v>175739177.24516213</v>
      </c>
      <c r="X343" s="42">
        <f t="shared" si="81"/>
        <v>9923520.0360645782</v>
      </c>
      <c r="Y343" s="42">
        <f t="shared" si="81"/>
        <v>14671577.601408139</v>
      </c>
      <c r="Z343" s="42">
        <f t="shared" si="81"/>
        <v>31213350.655743513</v>
      </c>
      <c r="AC343" s="42">
        <f t="shared" si="82"/>
        <v>683720.98885915102</v>
      </c>
      <c r="AD343" s="42">
        <f t="shared" si="82"/>
        <v>15009549.230444588</v>
      </c>
      <c r="AE343" s="42">
        <f t="shared" si="82"/>
        <v>19427889.139332645</v>
      </c>
      <c r="AF343" s="42">
        <f t="shared" si="82"/>
        <v>23522853.702652976</v>
      </c>
      <c r="AG343" s="42">
        <f t="shared" si="82"/>
        <v>27904078.930592258</v>
      </c>
      <c r="AH343" s="42">
        <f t="shared" si="82"/>
        <v>1885569859.1457031</v>
      </c>
      <c r="AI343" s="42">
        <f t="shared" si="82"/>
        <v>205919368.39216447</v>
      </c>
      <c r="AJ343" s="42">
        <f t="shared" si="82"/>
        <v>11918427.942444198</v>
      </c>
      <c r="AK343" s="42">
        <f t="shared" si="82"/>
        <v>16798170.430828545</v>
      </c>
      <c r="AL343" s="42">
        <f t="shared" si="82"/>
        <v>78826633.088521793</v>
      </c>
    </row>
    <row r="344" spans="4:38">
      <c r="D344" s="52">
        <f t="shared" si="73"/>
        <v>10</v>
      </c>
      <c r="E344" s="42">
        <f t="shared" si="80"/>
        <v>521041.55138929689</v>
      </c>
      <c r="F344" s="42">
        <f t="shared" si="80"/>
        <v>12613157.711929405</v>
      </c>
      <c r="G344" s="42">
        <f t="shared" si="80"/>
        <v>15862875.922537658</v>
      </c>
      <c r="H344" s="42">
        <f t="shared" si="80"/>
        <v>18732670.73020279</v>
      </c>
      <c r="I344" s="42">
        <f t="shared" si="80"/>
        <v>23177926.368648883</v>
      </c>
      <c r="J344" s="42">
        <f t="shared" si="80"/>
        <v>1342931048.0277505</v>
      </c>
      <c r="K344" s="42">
        <f t="shared" si="80"/>
        <v>193251380.29175797</v>
      </c>
      <c r="L344" s="42">
        <f t="shared" si="80"/>
        <v>10917868.509258946</v>
      </c>
      <c r="M344" s="42">
        <f t="shared" si="80"/>
        <v>15814471.19238588</v>
      </c>
      <c r="N344" s="42">
        <f t="shared" si="80"/>
        <v>53688235.796898596</v>
      </c>
      <c r="Q344" s="42">
        <f t="shared" si="81"/>
        <v>364099.09988613793</v>
      </c>
      <c r="R344" s="42">
        <f t="shared" si="81"/>
        <v>11434098.489206821</v>
      </c>
      <c r="S344" s="42">
        <f t="shared" si="81"/>
        <v>12225417.442149555</v>
      </c>
      <c r="T344" s="42">
        <f t="shared" si="81"/>
        <v>12471987.712256219</v>
      </c>
      <c r="U344" s="42">
        <f t="shared" si="81"/>
        <v>18418300.150118493</v>
      </c>
      <c r="V344" s="42">
        <f t="shared" si="81"/>
        <v>831273875.27135932</v>
      </c>
      <c r="W344" s="42">
        <f t="shared" si="81"/>
        <v>178234135.40736261</v>
      </c>
      <c r="X344" s="42">
        <f t="shared" si="81"/>
        <v>9923437.8649466317</v>
      </c>
      <c r="Y344" s="42">
        <f t="shared" si="81"/>
        <v>14665294.330834558</v>
      </c>
      <c r="Z344" s="42">
        <f t="shared" si="81"/>
        <v>33359807.1647778</v>
      </c>
      <c r="AC344" s="42">
        <f t="shared" si="82"/>
        <v>677984.00289245753</v>
      </c>
      <c r="AD344" s="42">
        <f t="shared" si="82"/>
        <v>13792216.934652008</v>
      </c>
      <c r="AE344" s="42">
        <f t="shared" si="82"/>
        <v>19416743.714164462</v>
      </c>
      <c r="AF344" s="42">
        <f t="shared" si="82"/>
        <v>24993353.748149365</v>
      </c>
      <c r="AG344" s="42">
        <f t="shared" si="82"/>
        <v>27926394.701650277</v>
      </c>
      <c r="AH344" s="42">
        <f t="shared" si="82"/>
        <v>1859576191.2217727</v>
      </c>
      <c r="AI344" s="42">
        <f t="shared" si="82"/>
        <v>208268625.17615351</v>
      </c>
      <c r="AJ344" s="42">
        <f t="shared" si="82"/>
        <v>11912299.153571276</v>
      </c>
      <c r="AK344" s="42">
        <f t="shared" si="82"/>
        <v>16916523.524635296</v>
      </c>
      <c r="AL344" s="42">
        <f t="shared" si="82"/>
        <v>74016664.429019436</v>
      </c>
    </row>
    <row r="345" spans="4:38">
      <c r="D345" s="52">
        <f t="shared" si="73"/>
        <v>10.25</v>
      </c>
      <c r="E345" s="42">
        <f t="shared" ref="E345:N360" si="83">($D255-$D254)/8*(E254+3*((2*E254+E255)/3)+3*((E254+2*E255)/3)+E255)</f>
        <v>515110.77598895493</v>
      </c>
      <c r="F345" s="42">
        <f t="shared" si="83"/>
        <v>12028098.482034124</v>
      </c>
      <c r="G345" s="42">
        <f t="shared" si="83"/>
        <v>15830933.00016591</v>
      </c>
      <c r="H345" s="42">
        <f t="shared" si="83"/>
        <v>19012661.618097782</v>
      </c>
      <c r="I345" s="42">
        <f t="shared" si="83"/>
        <v>22971655.271627281</v>
      </c>
      <c r="J345" s="42">
        <f t="shared" si="83"/>
        <v>1329478302.4529407</v>
      </c>
      <c r="K345" s="42">
        <f t="shared" si="83"/>
        <v>192823758.77497816</v>
      </c>
      <c r="L345" s="42">
        <f t="shared" si="83"/>
        <v>10822850.43853987</v>
      </c>
      <c r="M345" s="42">
        <f t="shared" si="83"/>
        <v>15684126.032891799</v>
      </c>
      <c r="N345" s="42">
        <f t="shared" si="83"/>
        <v>52555795.958876021</v>
      </c>
      <c r="Q345" s="42">
        <f t="shared" ref="Q345:Z360" si="84">($D255-$D254)/8*(Q254+3*((2*Q254+Q255)/3)+3*((Q254+2*Q255)/3)+Q255)</f>
        <v>359512.10532735585</v>
      </c>
      <c r="R345" s="42">
        <f t="shared" si="84"/>
        <v>10995045.191749433</v>
      </c>
      <c r="S345" s="42">
        <f t="shared" si="84"/>
        <v>12415499.456549557</v>
      </c>
      <c r="T345" s="42">
        <f t="shared" si="84"/>
        <v>12494524.642226897</v>
      </c>
      <c r="U345" s="42">
        <f t="shared" si="84"/>
        <v>18246559.911275409</v>
      </c>
      <c r="V345" s="42">
        <f t="shared" si="84"/>
        <v>828747315.47501731</v>
      </c>
      <c r="W345" s="42">
        <f t="shared" si="84"/>
        <v>177973464.7232402</v>
      </c>
      <c r="X345" s="42">
        <f t="shared" si="84"/>
        <v>9837753.5104608759</v>
      </c>
      <c r="Y345" s="42">
        <f t="shared" si="84"/>
        <v>14537139.050483884</v>
      </c>
      <c r="Z345" s="42">
        <f t="shared" si="84"/>
        <v>34164141.082122147</v>
      </c>
      <c r="AC345" s="42">
        <f t="shared" ref="AC345:AL360" si="85">($D255-$D254)/8*(AC254+3*((2*AC254+AC255)/3)+3*((AC254+2*AC255)/3)+AC255)</f>
        <v>670709.44665055536</v>
      </c>
      <c r="AD345" s="42">
        <f t="shared" si="85"/>
        <v>13061151.772318816</v>
      </c>
      <c r="AE345" s="42">
        <f t="shared" si="85"/>
        <v>19246366.543782257</v>
      </c>
      <c r="AF345" s="42">
        <f t="shared" si="85"/>
        <v>25530798.593968701</v>
      </c>
      <c r="AG345" s="42">
        <f t="shared" si="85"/>
        <v>27696750.63197919</v>
      </c>
      <c r="AH345" s="42">
        <f t="shared" si="85"/>
        <v>1830209289.4308639</v>
      </c>
      <c r="AI345" s="42">
        <f t="shared" si="85"/>
        <v>207674052.82671613</v>
      </c>
      <c r="AJ345" s="42">
        <f t="shared" si="85"/>
        <v>11807947.366618862</v>
      </c>
      <c r="AK345" s="42">
        <f t="shared" si="85"/>
        <v>16831113.015299749</v>
      </c>
      <c r="AL345" s="42">
        <f t="shared" si="85"/>
        <v>70947450.83562988</v>
      </c>
    </row>
    <row r="346" spans="4:38">
      <c r="D346" s="52">
        <f t="shared" si="73"/>
        <v>10.5</v>
      </c>
      <c r="E346" s="42">
        <f t="shared" si="83"/>
        <v>506217.39327378996</v>
      </c>
      <c r="F346" s="42">
        <f t="shared" si="83"/>
        <v>11820433.474578099</v>
      </c>
      <c r="G346" s="42">
        <f t="shared" si="83"/>
        <v>15557612.09042895</v>
      </c>
      <c r="H346" s="42">
        <f t="shared" si="83"/>
        <v>18684408.193620212</v>
      </c>
      <c r="I346" s="42">
        <f t="shared" si="83"/>
        <v>22575049.858861074</v>
      </c>
      <c r="J346" s="42">
        <f t="shared" si="83"/>
        <v>1306524872.0330043</v>
      </c>
      <c r="K346" s="42">
        <f t="shared" si="83"/>
        <v>189494658.38861912</v>
      </c>
      <c r="L346" s="42">
        <f t="shared" si="83"/>
        <v>10635994.027248271</v>
      </c>
      <c r="M346" s="42">
        <f t="shared" si="83"/>
        <v>15413339.74406762</v>
      </c>
      <c r="N346" s="42">
        <f t="shared" si="83"/>
        <v>51648420.634675004</v>
      </c>
      <c r="Q346" s="42">
        <f t="shared" si="84"/>
        <v>353305.13220148307</v>
      </c>
      <c r="R346" s="42">
        <f t="shared" si="84"/>
        <v>10805215.839659039</v>
      </c>
      <c r="S346" s="42">
        <f t="shared" si="84"/>
        <v>12201145.974902753</v>
      </c>
      <c r="T346" s="42">
        <f t="shared" si="84"/>
        <v>12278806.791490713</v>
      </c>
      <c r="U346" s="42">
        <f t="shared" si="84"/>
        <v>17931533.225579284</v>
      </c>
      <c r="V346" s="42">
        <f t="shared" si="84"/>
        <v>814439000.8478682</v>
      </c>
      <c r="W346" s="42">
        <f t="shared" si="84"/>
        <v>174900754.52437297</v>
      </c>
      <c r="X346" s="42">
        <f t="shared" si="84"/>
        <v>9667904.7883913089</v>
      </c>
      <c r="Y346" s="42">
        <f t="shared" si="84"/>
        <v>14286155.481151031</v>
      </c>
      <c r="Z346" s="42">
        <f t="shared" si="84"/>
        <v>33574297.506835118</v>
      </c>
      <c r="AC346" s="42">
        <f t="shared" si="85"/>
        <v>659129.65434609808</v>
      </c>
      <c r="AD346" s="42">
        <f t="shared" si="85"/>
        <v>12835651.109497158</v>
      </c>
      <c r="AE346" s="42">
        <f t="shared" si="85"/>
        <v>18914078.205955144</v>
      </c>
      <c r="AF346" s="42">
        <f t="shared" si="85"/>
        <v>25090009.595749743</v>
      </c>
      <c r="AG346" s="42">
        <f t="shared" si="85"/>
        <v>27218566.492142901</v>
      </c>
      <c r="AH346" s="42">
        <f t="shared" si="85"/>
        <v>1798610743.2181401</v>
      </c>
      <c r="AI346" s="42">
        <f t="shared" si="85"/>
        <v>204088562.25286528</v>
      </c>
      <c r="AJ346" s="42">
        <f t="shared" si="85"/>
        <v>11604083.266105233</v>
      </c>
      <c r="AK346" s="42">
        <f t="shared" si="85"/>
        <v>16540524.006984256</v>
      </c>
      <c r="AL346" s="42">
        <f t="shared" si="85"/>
        <v>69722543.762514919</v>
      </c>
    </row>
    <row r="347" spans="4:38">
      <c r="D347" s="52">
        <f t="shared" si="73"/>
        <v>10.75</v>
      </c>
      <c r="E347" s="42">
        <f t="shared" si="83"/>
        <v>497477.55039012362</v>
      </c>
      <c r="F347" s="42">
        <f t="shared" si="83"/>
        <v>11616353.700241368</v>
      </c>
      <c r="G347" s="42">
        <f t="shared" si="83"/>
        <v>15289009.930325303</v>
      </c>
      <c r="H347" s="42">
        <f t="shared" si="83"/>
        <v>18361821.901334897</v>
      </c>
      <c r="I347" s="42">
        <f t="shared" si="83"/>
        <v>22185291.641385783</v>
      </c>
      <c r="J347" s="42">
        <f t="shared" si="83"/>
        <v>1283967721.178658</v>
      </c>
      <c r="K347" s="42">
        <f t="shared" si="83"/>
        <v>186223033.26546806</v>
      </c>
      <c r="L347" s="42">
        <f t="shared" si="83"/>
        <v>10452363.599007556</v>
      </c>
      <c r="M347" s="42">
        <f t="shared" si="83"/>
        <v>15147228.445906708</v>
      </c>
      <c r="N347" s="42">
        <f t="shared" si="83"/>
        <v>50756710.694371894</v>
      </c>
      <c r="Q347" s="42">
        <f t="shared" si="84"/>
        <v>347205.31938101782</v>
      </c>
      <c r="R347" s="42">
        <f t="shared" si="84"/>
        <v>10618663.796964515</v>
      </c>
      <c r="S347" s="42">
        <f t="shared" si="84"/>
        <v>11990493.199557174</v>
      </c>
      <c r="T347" s="42">
        <f t="shared" si="84"/>
        <v>12066813.202209827</v>
      </c>
      <c r="U347" s="42">
        <f t="shared" si="84"/>
        <v>17621945.319005627</v>
      </c>
      <c r="V347" s="42">
        <f t="shared" si="84"/>
        <v>800377712.15980697</v>
      </c>
      <c r="W347" s="42">
        <f t="shared" si="84"/>
        <v>171881093.13958338</v>
      </c>
      <c r="X347" s="42">
        <f t="shared" si="84"/>
        <v>9500988.4200730734</v>
      </c>
      <c r="Y347" s="42">
        <f t="shared" si="84"/>
        <v>14039505.018373748</v>
      </c>
      <c r="Z347" s="42">
        <f t="shared" si="84"/>
        <v>32994637.287652347</v>
      </c>
      <c r="AC347" s="42">
        <f t="shared" si="85"/>
        <v>647749.78139923036</v>
      </c>
      <c r="AD347" s="42">
        <f t="shared" si="85"/>
        <v>12614043.603518222</v>
      </c>
      <c r="AE347" s="42">
        <f t="shared" si="85"/>
        <v>18587526.661093429</v>
      </c>
      <c r="AF347" s="42">
        <f t="shared" si="85"/>
        <v>24656830.600459997</v>
      </c>
      <c r="AG347" s="42">
        <f t="shared" si="85"/>
        <v>26748637.963765975</v>
      </c>
      <c r="AH347" s="42">
        <f t="shared" si="85"/>
        <v>1767557730.1975091</v>
      </c>
      <c r="AI347" s="42">
        <f t="shared" si="85"/>
        <v>200564973.39135283</v>
      </c>
      <c r="AJ347" s="42">
        <f t="shared" si="85"/>
        <v>11403738.777942043</v>
      </c>
      <c r="AK347" s="42">
        <f t="shared" si="85"/>
        <v>16254951.873439709</v>
      </c>
      <c r="AL347" s="42">
        <f t="shared" si="85"/>
        <v>68518784.101091415</v>
      </c>
    </row>
    <row r="348" spans="4:38">
      <c r="D348" s="52">
        <f t="shared" si="73"/>
        <v>11</v>
      </c>
      <c r="E348" s="42">
        <f t="shared" si="83"/>
        <v>488888.60088650463</v>
      </c>
      <c r="F348" s="42">
        <f t="shared" si="83"/>
        <v>11415797.363037188</v>
      </c>
      <c r="G348" s="42">
        <f t="shared" si="83"/>
        <v>15025045.18629029</v>
      </c>
      <c r="H348" s="42">
        <f t="shared" si="83"/>
        <v>18044805.061114997</v>
      </c>
      <c r="I348" s="42">
        <f t="shared" si="83"/>
        <v>21802262.599207912</v>
      </c>
      <c r="J348" s="42">
        <f t="shared" si="83"/>
        <v>1261800019.5148704</v>
      </c>
      <c r="K348" s="42">
        <f t="shared" si="83"/>
        <v>183007892.74732095</v>
      </c>
      <c r="L348" s="42">
        <f t="shared" si="83"/>
        <v>10271903.549956219</v>
      </c>
      <c r="M348" s="42">
        <f t="shared" si="83"/>
        <v>14885711.559085082</v>
      </c>
      <c r="N348" s="42">
        <f t="shared" si="83"/>
        <v>49880396.125439309</v>
      </c>
      <c r="Q348" s="42">
        <f t="shared" si="84"/>
        <v>341210.81982377579</v>
      </c>
      <c r="R348" s="42">
        <f t="shared" si="84"/>
        <v>10435332.575130455</v>
      </c>
      <c r="S348" s="42">
        <f t="shared" si="84"/>
        <v>11783477.344201045</v>
      </c>
      <c r="T348" s="42">
        <f t="shared" si="84"/>
        <v>11858479.682069857</v>
      </c>
      <c r="U348" s="42">
        <f t="shared" si="84"/>
        <v>17317702.447378989</v>
      </c>
      <c r="V348" s="42">
        <f t="shared" si="84"/>
        <v>786559191.60913742</v>
      </c>
      <c r="W348" s="42">
        <f t="shared" si="84"/>
        <v>168913566.20606643</v>
      </c>
      <c r="X348" s="42">
        <f t="shared" si="84"/>
        <v>9336953.8627136853</v>
      </c>
      <c r="Y348" s="42">
        <f t="shared" si="84"/>
        <v>13797112.975629196</v>
      </c>
      <c r="Z348" s="42">
        <f t="shared" si="84"/>
        <v>32424984.901667017</v>
      </c>
      <c r="AC348" s="42">
        <f t="shared" si="85"/>
        <v>636566.3819492344</v>
      </c>
      <c r="AD348" s="42">
        <f t="shared" si="85"/>
        <v>12396262.15094392</v>
      </c>
      <c r="AE348" s="42">
        <f t="shared" si="85"/>
        <v>18266613.028379537</v>
      </c>
      <c r="AF348" s="42">
        <f t="shared" si="85"/>
        <v>24231130.440160174</v>
      </c>
      <c r="AG348" s="42">
        <f t="shared" si="85"/>
        <v>26286822.751036864</v>
      </c>
      <c r="AH348" s="42">
        <f t="shared" si="85"/>
        <v>1737040847.4206028</v>
      </c>
      <c r="AI348" s="42">
        <f t="shared" si="85"/>
        <v>197102219.28857547</v>
      </c>
      <c r="AJ348" s="42">
        <f t="shared" si="85"/>
        <v>11206853.237198753</v>
      </c>
      <c r="AK348" s="42">
        <f t="shared" si="85"/>
        <v>15974310.142541008</v>
      </c>
      <c r="AL348" s="42">
        <f t="shared" si="85"/>
        <v>67335807.349211589</v>
      </c>
    </row>
    <row r="349" spans="4:38">
      <c r="D349" s="52">
        <f t="shared" si="73"/>
        <v>12</v>
      </c>
      <c r="E349" s="42">
        <f t="shared" si="83"/>
        <v>1873302.4235364683</v>
      </c>
      <c r="F349" s="42">
        <f t="shared" si="83"/>
        <v>43742563.905153051</v>
      </c>
      <c r="G349" s="42">
        <f t="shared" si="83"/>
        <v>57572325.290842175</v>
      </c>
      <c r="H349" s="42">
        <f t="shared" si="83"/>
        <v>69143311.977276593</v>
      </c>
      <c r="I349" s="42">
        <f t="shared" si="83"/>
        <v>83540977.007062986</v>
      </c>
      <c r="J349" s="42">
        <f t="shared" si="83"/>
        <v>4834911328.0395536</v>
      </c>
      <c r="K349" s="42">
        <f t="shared" si="83"/>
        <v>701241813.34603477</v>
      </c>
      <c r="L349" s="42">
        <f t="shared" si="83"/>
        <v>39359440.534251593</v>
      </c>
      <c r="M349" s="42">
        <f t="shared" si="83"/>
        <v>57038432.659575358</v>
      </c>
      <c r="N349" s="42">
        <f t="shared" si="83"/>
        <v>191129567.71605489</v>
      </c>
      <c r="Q349" s="42">
        <f t="shared" si="84"/>
        <v>1307437.0205271621</v>
      </c>
      <c r="R349" s="42">
        <f t="shared" si="84"/>
        <v>39985660.880522609</v>
      </c>
      <c r="S349" s="42">
        <f t="shared" si="84"/>
        <v>45151424.325606979</v>
      </c>
      <c r="T349" s="42">
        <f t="shared" si="84"/>
        <v>45438815.074840598</v>
      </c>
      <c r="U349" s="42">
        <f t="shared" si="84"/>
        <v>66357231.291407704</v>
      </c>
      <c r="V349" s="42">
        <f t="shared" si="84"/>
        <v>3013903857.0840936</v>
      </c>
      <c r="W349" s="42">
        <f t="shared" si="84"/>
        <v>647235775.93798339</v>
      </c>
      <c r="X349" s="42">
        <f t="shared" si="84"/>
        <v>35776940.32496015</v>
      </c>
      <c r="Y349" s="42">
        <f t="shared" si="84"/>
        <v>52867187.183717564</v>
      </c>
      <c r="Z349" s="42">
        <f t="shared" si="84"/>
        <v>124244669.82720143</v>
      </c>
      <c r="AC349" s="42">
        <f t="shared" si="85"/>
        <v>2439167.8265457791</v>
      </c>
      <c r="AD349" s="42">
        <f t="shared" si="85"/>
        <v>47499466.929783478</v>
      </c>
      <c r="AE349" s="42">
        <f t="shared" si="85"/>
        <v>69993226.256077349</v>
      </c>
      <c r="AF349" s="42">
        <f t="shared" si="85"/>
        <v>92847808.879712746</v>
      </c>
      <c r="AG349" s="42">
        <f t="shared" si="85"/>
        <v>100724722.72271843</v>
      </c>
      <c r="AH349" s="42">
        <f t="shared" si="85"/>
        <v>6655918798.9950132</v>
      </c>
      <c r="AI349" s="42">
        <f t="shared" si="85"/>
        <v>755247850.75408638</v>
      </c>
      <c r="AJ349" s="42">
        <f t="shared" si="85"/>
        <v>42941940.743543036</v>
      </c>
      <c r="AK349" s="42">
        <f t="shared" si="85"/>
        <v>61209678.135433301</v>
      </c>
      <c r="AL349" s="42">
        <f t="shared" si="85"/>
        <v>258014465.60490838</v>
      </c>
    </row>
    <row r="350" spans="4:38">
      <c r="D350" s="52">
        <f t="shared" si="73"/>
        <v>13</v>
      </c>
      <c r="E350" s="42">
        <f t="shared" si="83"/>
        <v>1747244.1336468069</v>
      </c>
      <c r="F350" s="42">
        <f t="shared" si="83"/>
        <v>40799038.752997875</v>
      </c>
      <c r="G350" s="42">
        <f t="shared" si="83"/>
        <v>53698167.664208651</v>
      </c>
      <c r="H350" s="42">
        <f t="shared" si="83"/>
        <v>64490519.371206947</v>
      </c>
      <c r="I350" s="42">
        <f t="shared" si="83"/>
        <v>77919336.547461644</v>
      </c>
      <c r="J350" s="42">
        <f t="shared" si="83"/>
        <v>4509560415.0619135</v>
      </c>
      <c r="K350" s="42">
        <f t="shared" si="83"/>
        <v>654053840.55590332</v>
      </c>
      <c r="L350" s="42">
        <f t="shared" si="83"/>
        <v>36710864.574265927</v>
      </c>
      <c r="M350" s="42">
        <f t="shared" si="83"/>
        <v>53200201.742498495</v>
      </c>
      <c r="N350" s="42">
        <f t="shared" si="83"/>
        <v>178268074.47773844</v>
      </c>
      <c r="Q350" s="42">
        <f t="shared" si="84"/>
        <v>1219456.952346313</v>
      </c>
      <c r="R350" s="42">
        <f t="shared" si="84"/>
        <v>37294945.293238528</v>
      </c>
      <c r="S350" s="42">
        <f t="shared" si="84"/>
        <v>42113094.120586731</v>
      </c>
      <c r="T350" s="42">
        <f t="shared" si="84"/>
        <v>42381145.767962962</v>
      </c>
      <c r="U350" s="42">
        <f t="shared" si="84"/>
        <v>61891919.661363393</v>
      </c>
      <c r="V350" s="42">
        <f t="shared" si="84"/>
        <v>2811092201.3992429</v>
      </c>
      <c r="W350" s="42">
        <f t="shared" si="84"/>
        <v>603681978.08610034</v>
      </c>
      <c r="X350" s="42">
        <f t="shared" si="84"/>
        <v>33369438.013435408</v>
      </c>
      <c r="Y350" s="42">
        <f t="shared" si="84"/>
        <v>49309647.768872343</v>
      </c>
      <c r="Z350" s="42">
        <f t="shared" si="84"/>
        <v>115883995.96614094</v>
      </c>
      <c r="AC350" s="42">
        <f t="shared" si="85"/>
        <v>2275031.3149473048</v>
      </c>
      <c r="AD350" s="42">
        <f t="shared" si="85"/>
        <v>44303132.21275723</v>
      </c>
      <c r="AE350" s="42">
        <f t="shared" si="85"/>
        <v>65283241.207830548</v>
      </c>
      <c r="AF350" s="42">
        <f t="shared" si="85"/>
        <v>86599892.97445111</v>
      </c>
      <c r="AG350" s="42">
        <f t="shared" si="85"/>
        <v>93946753.433560029</v>
      </c>
      <c r="AH350" s="42">
        <f t="shared" si="85"/>
        <v>6208028628.7245817</v>
      </c>
      <c r="AI350" s="42">
        <f t="shared" si="85"/>
        <v>704425703.02570641</v>
      </c>
      <c r="AJ350" s="42">
        <f t="shared" si="85"/>
        <v>40052291.135096446</v>
      </c>
      <c r="AK350" s="42">
        <f t="shared" si="85"/>
        <v>57090755.716124788</v>
      </c>
      <c r="AL350" s="42">
        <f t="shared" si="85"/>
        <v>240652152.98933589</v>
      </c>
    </row>
    <row r="351" spans="4:38">
      <c r="D351" s="52">
        <f t="shared" si="73"/>
        <v>14</v>
      </c>
      <c r="E351" s="42">
        <f t="shared" si="83"/>
        <v>1629668.5597894734</v>
      </c>
      <c r="F351" s="42">
        <f t="shared" si="83"/>
        <v>38053589.332487196</v>
      </c>
      <c r="G351" s="42">
        <f t="shared" si="83"/>
        <v>50084709.901423618</v>
      </c>
      <c r="H351" s="42">
        <f t="shared" si="83"/>
        <v>60150822.543837376</v>
      </c>
      <c r="I351" s="42">
        <f t="shared" si="83"/>
        <v>72675987.588533372</v>
      </c>
      <c r="J351" s="42">
        <f t="shared" si="83"/>
        <v>4206103019.8216896</v>
      </c>
      <c r="K351" s="42">
        <f t="shared" si="83"/>
        <v>610041241.42561018</v>
      </c>
      <c r="L351" s="42">
        <f t="shared" si="83"/>
        <v>34240516.621167183</v>
      </c>
      <c r="M351" s="42">
        <f t="shared" si="83"/>
        <v>49620253.10867776</v>
      </c>
      <c r="N351" s="42">
        <f t="shared" si="83"/>
        <v>166272057.00454491</v>
      </c>
      <c r="Q351" s="42">
        <f t="shared" si="84"/>
        <v>1137397.2400225536</v>
      </c>
      <c r="R351" s="42">
        <f t="shared" si="84"/>
        <v>34785293.373172753</v>
      </c>
      <c r="S351" s="42">
        <f t="shared" si="84"/>
        <v>39279219.270023473</v>
      </c>
      <c r="T351" s="42">
        <f t="shared" si="84"/>
        <v>39529233.182628259</v>
      </c>
      <c r="U351" s="42">
        <f t="shared" si="84"/>
        <v>57727087.837817103</v>
      </c>
      <c r="V351" s="42">
        <f t="shared" si="84"/>
        <v>2621928150.2053509</v>
      </c>
      <c r="W351" s="42">
        <f t="shared" si="84"/>
        <v>563059002.94829881</v>
      </c>
      <c r="X351" s="42">
        <f t="shared" si="84"/>
        <v>31123941.377806418</v>
      </c>
      <c r="Y351" s="42">
        <f t="shared" si="84"/>
        <v>45991502.341176726</v>
      </c>
      <c r="Z351" s="42">
        <f t="shared" si="84"/>
        <v>108085928.67593236</v>
      </c>
      <c r="AC351" s="42">
        <f t="shared" si="85"/>
        <v>2121939.8795563965</v>
      </c>
      <c r="AD351" s="42">
        <f t="shared" si="85"/>
        <v>41321885.291801639</v>
      </c>
      <c r="AE351" s="42">
        <f t="shared" si="85"/>
        <v>60890200.532823764</v>
      </c>
      <c r="AF351" s="42">
        <f t="shared" si="85"/>
        <v>80772411.905046642</v>
      </c>
      <c r="AG351" s="42">
        <f t="shared" si="85"/>
        <v>87624887.33924976</v>
      </c>
      <c r="AH351" s="42">
        <f t="shared" si="85"/>
        <v>5790277889.4380274</v>
      </c>
      <c r="AI351" s="42">
        <f t="shared" si="85"/>
        <v>657023479.90292144</v>
      </c>
      <c r="AJ351" s="42">
        <f t="shared" si="85"/>
        <v>37357091.864527941</v>
      </c>
      <c r="AK351" s="42">
        <f t="shared" si="85"/>
        <v>53249003.876178935</v>
      </c>
      <c r="AL351" s="42">
        <f t="shared" si="85"/>
        <v>224458185.33315742</v>
      </c>
    </row>
    <row r="352" spans="4:38">
      <c r="D352" s="52">
        <f t="shared" si="73"/>
        <v>15</v>
      </c>
      <c r="E352" s="42">
        <f t="shared" si="83"/>
        <v>1520004.8832599949</v>
      </c>
      <c r="F352" s="42">
        <f t="shared" si="83"/>
        <v>35492886.736689076</v>
      </c>
      <c r="G352" s="42">
        <f t="shared" si="83"/>
        <v>46714408.994095549</v>
      </c>
      <c r="H352" s="42">
        <f t="shared" si="83"/>
        <v>56103152.662250191</v>
      </c>
      <c r="I352" s="42">
        <f t="shared" si="83"/>
        <v>67785474.148549661</v>
      </c>
      <c r="J352" s="42">
        <f t="shared" si="83"/>
        <v>3923065884.2982717</v>
      </c>
      <c r="K352" s="42">
        <f t="shared" si="83"/>
        <v>568990338.79422975</v>
      </c>
      <c r="L352" s="42">
        <f t="shared" si="83"/>
        <v>31936403.36059659</v>
      </c>
      <c r="M352" s="42">
        <f t="shared" si="83"/>
        <v>46281206.433491334</v>
      </c>
      <c r="N352" s="42">
        <f t="shared" si="83"/>
        <v>155083275.72401696</v>
      </c>
      <c r="Q352" s="42">
        <f t="shared" si="84"/>
        <v>1060859.4911250307</v>
      </c>
      <c r="R352" s="42">
        <f t="shared" si="84"/>
        <v>32444520.988785945</v>
      </c>
      <c r="S352" s="42">
        <f t="shared" si="84"/>
        <v>36636041.56957452</v>
      </c>
      <c r="T352" s="42">
        <f t="shared" si="84"/>
        <v>36869231.542934068</v>
      </c>
      <c r="U352" s="42">
        <f t="shared" si="84"/>
        <v>53842515.941521227</v>
      </c>
      <c r="V352" s="42">
        <f t="shared" si="84"/>
        <v>2445493329.2594299</v>
      </c>
      <c r="W352" s="42">
        <f t="shared" si="84"/>
        <v>525169629.67947328</v>
      </c>
      <c r="X352" s="42">
        <f t="shared" si="84"/>
        <v>29029548.736385435</v>
      </c>
      <c r="Y352" s="42">
        <f t="shared" si="84"/>
        <v>42896641.606734432</v>
      </c>
      <c r="Z352" s="42">
        <f t="shared" si="84"/>
        <v>100812609.0499853</v>
      </c>
      <c r="AC352" s="42">
        <f t="shared" si="85"/>
        <v>1979150.2753949626</v>
      </c>
      <c r="AD352" s="42">
        <f t="shared" si="85"/>
        <v>38541252.484592214</v>
      </c>
      <c r="AE352" s="42">
        <f t="shared" si="85"/>
        <v>56792776.4186166</v>
      </c>
      <c r="AF352" s="42">
        <f t="shared" si="85"/>
        <v>75337073.781566426</v>
      </c>
      <c r="AG352" s="42">
        <f t="shared" si="85"/>
        <v>81728432.355578214</v>
      </c>
      <c r="AH352" s="42">
        <f t="shared" si="85"/>
        <v>5400638439.3371115</v>
      </c>
      <c r="AI352" s="42">
        <f t="shared" si="85"/>
        <v>612811047.90898633</v>
      </c>
      <c r="AJ352" s="42">
        <f t="shared" si="85"/>
        <v>34843257.984807745</v>
      </c>
      <c r="AK352" s="42">
        <f t="shared" si="85"/>
        <v>49665771.260248378</v>
      </c>
      <c r="AL352" s="42">
        <f t="shared" si="85"/>
        <v>209353942.39804864</v>
      </c>
    </row>
    <row r="353" spans="4:38">
      <c r="D353" s="52">
        <f t="shared" si="73"/>
        <v>16</v>
      </c>
      <c r="E353" s="42">
        <f t="shared" si="83"/>
        <v>1418197.4822338168</v>
      </c>
      <c r="F353" s="42">
        <f t="shared" si="83"/>
        <v>33115632.167724151</v>
      </c>
      <c r="G353" s="42">
        <f t="shared" si="83"/>
        <v>43585555.513070717</v>
      </c>
      <c r="H353" s="42">
        <f t="shared" si="83"/>
        <v>52345456.733228877</v>
      </c>
      <c r="I353" s="42">
        <f t="shared" si="83"/>
        <v>63245315.740906835</v>
      </c>
      <c r="J353" s="42">
        <f t="shared" si="83"/>
        <v>3660305451.0039554</v>
      </c>
      <c r="K353" s="42">
        <f t="shared" si="83"/>
        <v>530880311.4912867</v>
      </c>
      <c r="L353" s="42">
        <f t="shared" si="83"/>
        <v>29797356.137739807</v>
      </c>
      <c r="M353" s="42">
        <f t="shared" si="83"/>
        <v>43181368.14004828</v>
      </c>
      <c r="N353" s="42">
        <f t="shared" si="83"/>
        <v>144696055.64468008</v>
      </c>
      <c r="Q353" s="42">
        <f t="shared" si="84"/>
        <v>989804.88542287285</v>
      </c>
      <c r="R353" s="42">
        <f t="shared" si="84"/>
        <v>30271440.891619839</v>
      </c>
      <c r="S353" s="42">
        <f t="shared" si="84"/>
        <v>34182220.389680691</v>
      </c>
      <c r="T353" s="42">
        <f t="shared" si="84"/>
        <v>34399791.686156668</v>
      </c>
      <c r="U353" s="42">
        <f t="shared" si="84"/>
        <v>50236233.703163959</v>
      </c>
      <c r="V353" s="42">
        <f t="shared" si="84"/>
        <v>2281698250.164166</v>
      </c>
      <c r="W353" s="42">
        <f t="shared" si="84"/>
        <v>489994640.64859766</v>
      </c>
      <c r="X353" s="42">
        <f t="shared" si="84"/>
        <v>27085197.805436056</v>
      </c>
      <c r="Y353" s="42">
        <f t="shared" si="84"/>
        <v>40023495.840671748</v>
      </c>
      <c r="Z353" s="42">
        <f t="shared" si="84"/>
        <v>94060348.033537209</v>
      </c>
      <c r="AC353" s="42">
        <f t="shared" si="85"/>
        <v>1846590.0790447639</v>
      </c>
      <c r="AD353" s="42">
        <f t="shared" si="85"/>
        <v>35959823.443828471</v>
      </c>
      <c r="AE353" s="42">
        <f t="shared" si="85"/>
        <v>52988890.636460744</v>
      </c>
      <c r="AF353" s="42">
        <f t="shared" si="85"/>
        <v>70291121.780301198</v>
      </c>
      <c r="AG353" s="42">
        <f t="shared" si="85"/>
        <v>76254397.778649822</v>
      </c>
      <c r="AH353" s="42">
        <f t="shared" si="85"/>
        <v>5038912651.8437433</v>
      </c>
      <c r="AI353" s="42">
        <f t="shared" si="85"/>
        <v>571765982.33397591</v>
      </c>
      <c r="AJ353" s="42">
        <f t="shared" si="85"/>
        <v>32509514.470043562</v>
      </c>
      <c r="AK353" s="42">
        <f t="shared" si="85"/>
        <v>46339240.43942491</v>
      </c>
      <c r="AL353" s="42">
        <f t="shared" si="85"/>
        <v>195331763.25582293</v>
      </c>
    </row>
    <row r="354" spans="4:38">
      <c r="D354" s="52">
        <f t="shared" si="73"/>
        <v>17</v>
      </c>
      <c r="E354" s="42">
        <f t="shared" si="83"/>
        <v>1322796.2035958904</v>
      </c>
      <c r="F354" s="42">
        <f t="shared" si="83"/>
        <v>30887963.813153446</v>
      </c>
      <c r="G354" s="42">
        <f t="shared" si="83"/>
        <v>40653581.808293179</v>
      </c>
      <c r="H354" s="42">
        <f t="shared" si="83"/>
        <v>48824209.822417513</v>
      </c>
      <c r="I354" s="42">
        <f t="shared" si="83"/>
        <v>58990841.970414624</v>
      </c>
      <c r="J354" s="42">
        <f t="shared" si="83"/>
        <v>3414078938.4021106</v>
      </c>
      <c r="K354" s="42">
        <f t="shared" si="83"/>
        <v>495168317.10796905</v>
      </c>
      <c r="L354" s="42">
        <f t="shared" si="83"/>
        <v>27792906.1854719</v>
      </c>
      <c r="M354" s="42">
        <f t="shared" si="83"/>
        <v>40276583.873045594</v>
      </c>
      <c r="N354" s="42">
        <f t="shared" si="83"/>
        <v>134962440.33701226</v>
      </c>
      <c r="Q354" s="42">
        <f t="shared" si="84"/>
        <v>923221.31518364721</v>
      </c>
      <c r="R354" s="42">
        <f t="shared" si="84"/>
        <v>28235099.547448132</v>
      </c>
      <c r="S354" s="42">
        <f t="shared" si="84"/>
        <v>31882803.296708241</v>
      </c>
      <c r="T354" s="42">
        <f t="shared" si="84"/>
        <v>32085738.704925537</v>
      </c>
      <c r="U354" s="42">
        <f t="shared" si="84"/>
        <v>46856872.937633149</v>
      </c>
      <c r="V354" s="42">
        <f t="shared" si="84"/>
        <v>2128209802.1458302</v>
      </c>
      <c r="W354" s="42">
        <f t="shared" si="84"/>
        <v>457033000.37690783</v>
      </c>
      <c r="X354" s="42">
        <f t="shared" si="84"/>
        <v>25263193.088060778</v>
      </c>
      <c r="Y354" s="42">
        <f t="shared" si="84"/>
        <v>37331139.714960985</v>
      </c>
      <c r="Z354" s="42">
        <f t="shared" si="84"/>
        <v>87732965.857259765</v>
      </c>
      <c r="AC354" s="42">
        <f t="shared" si="85"/>
        <v>1722371.0920081367</v>
      </c>
      <c r="AD354" s="42">
        <f t="shared" si="85"/>
        <v>33540828.078858756</v>
      </c>
      <c r="AE354" s="42">
        <f t="shared" si="85"/>
        <v>49424360.319878109</v>
      </c>
      <c r="AF354" s="42">
        <f t="shared" si="85"/>
        <v>65562680.939909592</v>
      </c>
      <c r="AG354" s="42">
        <f t="shared" si="85"/>
        <v>71124811.003196195</v>
      </c>
      <c r="AH354" s="42">
        <f t="shared" si="85"/>
        <v>4699948074.658391</v>
      </c>
      <c r="AI354" s="42">
        <f t="shared" si="85"/>
        <v>533303633.83903044</v>
      </c>
      <c r="AJ354" s="42">
        <f t="shared" si="85"/>
        <v>30322619.282883029</v>
      </c>
      <c r="AK354" s="42">
        <f t="shared" si="85"/>
        <v>43222028.031130299</v>
      </c>
      <c r="AL354" s="42">
        <f t="shared" si="85"/>
        <v>182191914.81676477</v>
      </c>
    </row>
    <row r="355" spans="4:38">
      <c r="D355" s="52">
        <f t="shared" si="73"/>
        <v>18</v>
      </c>
      <c r="E355" s="42">
        <f t="shared" si="83"/>
        <v>1233337.8829108158</v>
      </c>
      <c r="F355" s="42">
        <f t="shared" si="83"/>
        <v>28799066.547955211</v>
      </c>
      <c r="G355" s="42">
        <f t="shared" si="83"/>
        <v>37904253.417028584</v>
      </c>
      <c r="H355" s="42">
        <f t="shared" si="83"/>
        <v>45522316.599851608</v>
      </c>
      <c r="I355" s="42">
        <f t="shared" si="83"/>
        <v>55001397.75812681</v>
      </c>
      <c r="J355" s="42">
        <f t="shared" si="83"/>
        <v>3183190939.4152017</v>
      </c>
      <c r="K355" s="42">
        <f t="shared" si="83"/>
        <v>461680977.19535315</v>
      </c>
      <c r="L355" s="42">
        <f t="shared" si="83"/>
        <v>25913322.083588813</v>
      </c>
      <c r="M355" s="42">
        <f t="shared" si="83"/>
        <v>37552751.171969175</v>
      </c>
      <c r="N355" s="42">
        <f t="shared" si="83"/>
        <v>125835173.99372517</v>
      </c>
      <c r="Q355" s="42">
        <f t="shared" si="84"/>
        <v>860785.52329636877</v>
      </c>
      <c r="R355" s="42">
        <f t="shared" si="84"/>
        <v>26325610.706291564</v>
      </c>
      <c r="S355" s="42">
        <f t="shared" si="84"/>
        <v>29726626.832107939</v>
      </c>
      <c r="T355" s="42">
        <f t="shared" si="84"/>
        <v>29915838.084799763</v>
      </c>
      <c r="U355" s="42">
        <f t="shared" si="84"/>
        <v>43688027.159152873</v>
      </c>
      <c r="V355" s="42">
        <f t="shared" si="84"/>
        <v>1984282812.9029403</v>
      </c>
      <c r="W355" s="42">
        <f t="shared" si="84"/>
        <v>426124683.13178992</v>
      </c>
      <c r="X355" s="42">
        <f t="shared" si="84"/>
        <v>23554688.918894652</v>
      </c>
      <c r="Y355" s="42">
        <f t="shared" si="84"/>
        <v>34806502.088180698</v>
      </c>
      <c r="Z355" s="42">
        <f t="shared" si="84"/>
        <v>81799743.662505776</v>
      </c>
      <c r="AC355" s="42">
        <f t="shared" si="85"/>
        <v>1605890.242525266</v>
      </c>
      <c r="AD355" s="42">
        <f t="shared" si="85"/>
        <v>31272522.389618851</v>
      </c>
      <c r="AE355" s="42">
        <f t="shared" si="85"/>
        <v>46081880.001949206</v>
      </c>
      <c r="AF355" s="42">
        <f t="shared" si="85"/>
        <v>61128795.114903525</v>
      </c>
      <c r="AG355" s="42">
        <f t="shared" si="85"/>
        <v>66314768.357100837</v>
      </c>
      <c r="AH355" s="42">
        <f t="shared" si="85"/>
        <v>4382099065.9274626</v>
      </c>
      <c r="AI355" s="42">
        <f t="shared" si="85"/>
        <v>497237271.25891656</v>
      </c>
      <c r="AJ355" s="42">
        <f t="shared" si="85"/>
        <v>28271955.248282973</v>
      </c>
      <c r="AK355" s="42">
        <f t="shared" si="85"/>
        <v>40299000.255757757</v>
      </c>
      <c r="AL355" s="42">
        <f t="shared" si="85"/>
        <v>169870604.32494462</v>
      </c>
    </row>
    <row r="356" spans="4:38">
      <c r="D356" s="52">
        <f t="shared" si="73"/>
        <v>19</v>
      </c>
      <c r="E356" s="42">
        <f t="shared" si="83"/>
        <v>1150344.0949517144</v>
      </c>
      <c r="F356" s="42">
        <f t="shared" si="83"/>
        <v>26861119.40823058</v>
      </c>
      <c r="G356" s="42">
        <f t="shared" si="83"/>
        <v>35353599.930721618</v>
      </c>
      <c r="H356" s="42">
        <f t="shared" si="83"/>
        <v>42459028.312315576</v>
      </c>
      <c r="I356" s="42">
        <f t="shared" si="83"/>
        <v>51300243.024909019</v>
      </c>
      <c r="J356" s="42">
        <f t="shared" si="83"/>
        <v>2968987615.6385479</v>
      </c>
      <c r="K356" s="42">
        <f t="shared" si="83"/>
        <v>430613535.20964986</v>
      </c>
      <c r="L356" s="42">
        <f t="shared" si="83"/>
        <v>24169562.49578996</v>
      </c>
      <c r="M356" s="42">
        <f t="shared" si="83"/>
        <v>35025750.979052313</v>
      </c>
      <c r="N356" s="42">
        <f t="shared" si="83"/>
        <v>117367471.92040205</v>
      </c>
      <c r="Q356" s="42">
        <f t="shared" si="84"/>
        <v>802861.53329444246</v>
      </c>
      <c r="R356" s="42">
        <f t="shared" si="84"/>
        <v>24554107.387431942</v>
      </c>
      <c r="S356" s="42">
        <f t="shared" si="84"/>
        <v>27726262.294354014</v>
      </c>
      <c r="T356" s="42">
        <f t="shared" si="84"/>
        <v>27902741.141106658</v>
      </c>
      <c r="U356" s="42">
        <f t="shared" si="84"/>
        <v>40748171.899180785</v>
      </c>
      <c r="V356" s="42">
        <f t="shared" si="84"/>
        <v>1850756429.4951062</v>
      </c>
      <c r="W356" s="42">
        <f t="shared" si="84"/>
        <v>397449895.72275317</v>
      </c>
      <c r="X356" s="42">
        <f t="shared" si="84"/>
        <v>21969646.502972443</v>
      </c>
      <c r="Y356" s="42">
        <f t="shared" si="84"/>
        <v>32464302.522327106</v>
      </c>
      <c r="Z356" s="42">
        <f t="shared" si="84"/>
        <v>76295274.307674676</v>
      </c>
      <c r="AC356" s="42">
        <f t="shared" si="85"/>
        <v>1497826.656608989</v>
      </c>
      <c r="AD356" s="42">
        <f t="shared" si="85"/>
        <v>29168131.429029219</v>
      </c>
      <c r="AE356" s="42">
        <f t="shared" si="85"/>
        <v>42980937.567089215</v>
      </c>
      <c r="AF356" s="42">
        <f t="shared" si="85"/>
        <v>57015315.483524576</v>
      </c>
      <c r="AG356" s="42">
        <f t="shared" si="85"/>
        <v>61852314.150637336</v>
      </c>
      <c r="AH356" s="42">
        <f t="shared" si="85"/>
        <v>4087218801.7819886</v>
      </c>
      <c r="AI356" s="42">
        <f t="shared" si="85"/>
        <v>463777174.69654667</v>
      </c>
      <c r="AJ356" s="42">
        <f t="shared" si="85"/>
        <v>26369478.488607481</v>
      </c>
      <c r="AK356" s="42">
        <f t="shared" si="85"/>
        <v>37587199.435777597</v>
      </c>
      <c r="AL356" s="42">
        <f t="shared" si="85"/>
        <v>158439669.53312945</v>
      </c>
    </row>
    <row r="357" spans="4:38">
      <c r="D357" s="52">
        <f t="shared" si="73"/>
        <v>20</v>
      </c>
      <c r="E357" s="42">
        <f t="shared" si="83"/>
        <v>1072574.5438238422</v>
      </c>
      <c r="F357" s="42">
        <f t="shared" si="83"/>
        <v>25045160.854318105</v>
      </c>
      <c r="G357" s="42">
        <f t="shared" si="83"/>
        <v>32963503.254924789</v>
      </c>
      <c r="H357" s="42">
        <f t="shared" si="83"/>
        <v>39588565.824034631</v>
      </c>
      <c r="I357" s="42">
        <f t="shared" si="83"/>
        <v>47832066.076545231</v>
      </c>
      <c r="J357" s="42">
        <f t="shared" si="83"/>
        <v>2768267817.8096089</v>
      </c>
      <c r="K357" s="42">
        <f t="shared" si="83"/>
        <v>401501705.5494591</v>
      </c>
      <c r="L357" s="42">
        <f t="shared" si="83"/>
        <v>22535567.907124266</v>
      </c>
      <c r="M357" s="42">
        <f t="shared" si="83"/>
        <v>32657818.685131278</v>
      </c>
      <c r="N357" s="42">
        <f t="shared" si="83"/>
        <v>109432789.03002226</v>
      </c>
      <c r="Q357" s="42">
        <f t="shared" si="84"/>
        <v>748583.70343800727</v>
      </c>
      <c r="R357" s="42">
        <f t="shared" si="84"/>
        <v>22894115.461323686</v>
      </c>
      <c r="S357" s="42">
        <f t="shared" si="84"/>
        <v>25851815.35056711</v>
      </c>
      <c r="T357" s="42">
        <f t="shared" si="84"/>
        <v>26016363.262258016</v>
      </c>
      <c r="U357" s="42">
        <f t="shared" si="84"/>
        <v>37993372.659729145</v>
      </c>
      <c r="V357" s="42">
        <f t="shared" si="84"/>
        <v>1725635174.5588608</v>
      </c>
      <c r="W357" s="42">
        <f t="shared" si="84"/>
        <v>370580109.43721956</v>
      </c>
      <c r="X357" s="42">
        <f t="shared" si="84"/>
        <v>20484378.264997173</v>
      </c>
      <c r="Y357" s="42">
        <f t="shared" si="84"/>
        <v>30269538.150587708</v>
      </c>
      <c r="Z357" s="42">
        <f t="shared" si="84"/>
        <v>71137296.566818967</v>
      </c>
      <c r="AC357" s="42">
        <f t="shared" si="85"/>
        <v>1396565.3842096792</v>
      </c>
      <c r="AD357" s="42">
        <f t="shared" si="85"/>
        <v>27196206.247312527</v>
      </c>
      <c r="AE357" s="42">
        <f t="shared" si="85"/>
        <v>40075191.159282476</v>
      </c>
      <c r="AF357" s="42">
        <f t="shared" si="85"/>
        <v>53160768.385811314</v>
      </c>
      <c r="AG357" s="42">
        <f t="shared" si="85"/>
        <v>57670759.493361413</v>
      </c>
      <c r="AH357" s="42">
        <f t="shared" si="85"/>
        <v>3810900461.0603571</v>
      </c>
      <c r="AI357" s="42">
        <f t="shared" si="85"/>
        <v>432423301.66169858</v>
      </c>
      <c r="AJ357" s="42">
        <f t="shared" si="85"/>
        <v>24586757.549251359</v>
      </c>
      <c r="AK357" s="42">
        <f t="shared" si="85"/>
        <v>35046099.21967493</v>
      </c>
      <c r="AL357" s="42">
        <f t="shared" si="85"/>
        <v>147728281.49322551</v>
      </c>
    </row>
    <row r="358" spans="4:38">
      <c r="D358" s="52">
        <f t="shared" si="73"/>
        <v>25</v>
      </c>
      <c r="E358" s="42">
        <f t="shared" si="83"/>
        <v>4413344.8676157286</v>
      </c>
      <c r="F358" s="42">
        <f t="shared" si="83"/>
        <v>103053846.23520294</v>
      </c>
      <c r="G358" s="42">
        <f t="shared" si="83"/>
        <v>135635615.02225059</v>
      </c>
      <c r="H358" s="42">
        <f t="shared" si="83"/>
        <v>162895898.28682902</v>
      </c>
      <c r="I358" s="42">
        <f t="shared" si="83"/>
        <v>196815600.87542769</v>
      </c>
      <c r="J358" s="42">
        <f t="shared" si="83"/>
        <v>11390649383.081375</v>
      </c>
      <c r="K358" s="42">
        <f t="shared" si="83"/>
        <v>1652067449.9773431</v>
      </c>
      <c r="L358" s="42">
        <f t="shared" si="83"/>
        <v>92727571.742600739</v>
      </c>
      <c r="M358" s="42">
        <f t="shared" si="83"/>
        <v>134377808.34114301</v>
      </c>
      <c r="N358" s="42">
        <f t="shared" si="83"/>
        <v>450285381.6506806</v>
      </c>
      <c r="Q358" s="42">
        <f t="shared" si="84"/>
        <v>3080212.9927218445</v>
      </c>
      <c r="R358" s="42">
        <f t="shared" si="84"/>
        <v>94202894.849264055</v>
      </c>
      <c r="S358" s="42">
        <f t="shared" si="84"/>
        <v>106373004.33144839</v>
      </c>
      <c r="T358" s="42">
        <f t="shared" si="84"/>
        <v>107050073.05895048</v>
      </c>
      <c r="U358" s="42">
        <f t="shared" si="84"/>
        <v>156332123.67080611</v>
      </c>
      <c r="V358" s="42">
        <f t="shared" si="84"/>
        <v>7100507078.8509483</v>
      </c>
      <c r="W358" s="42">
        <f t="shared" si="84"/>
        <v>1524833712.9040041</v>
      </c>
      <c r="X358" s="42">
        <f t="shared" si="84"/>
        <v>84287498.899444669</v>
      </c>
      <c r="Y358" s="42">
        <f t="shared" si="84"/>
        <v>124550700.5655127</v>
      </c>
      <c r="Z358" s="42">
        <f t="shared" si="84"/>
        <v>292710119.31716299</v>
      </c>
      <c r="AC358" s="42">
        <f t="shared" si="85"/>
        <v>5746476.7425096221</v>
      </c>
      <c r="AD358" s="42">
        <f t="shared" si="85"/>
        <v>111904797.62114181</v>
      </c>
      <c r="AE358" s="42">
        <f t="shared" si="85"/>
        <v>164898225.71305281</v>
      </c>
      <c r="AF358" s="42">
        <f t="shared" si="85"/>
        <v>218741723.51470786</v>
      </c>
      <c r="AG358" s="42">
        <f t="shared" si="85"/>
        <v>237299078.08004972</v>
      </c>
      <c r="AH358" s="42">
        <f t="shared" si="85"/>
        <v>15680791687.311787</v>
      </c>
      <c r="AI358" s="42">
        <f t="shared" si="85"/>
        <v>1779301187.0506814</v>
      </c>
      <c r="AJ358" s="42">
        <f t="shared" si="85"/>
        <v>101167644.58575684</v>
      </c>
      <c r="AK358" s="42">
        <f t="shared" si="85"/>
        <v>144204916.11677366</v>
      </c>
      <c r="AL358" s="42">
        <f t="shared" si="85"/>
        <v>607860643.98419845</v>
      </c>
    </row>
    <row r="359" spans="4:38">
      <c r="D359" s="52">
        <f t="shared" si="73"/>
        <v>30</v>
      </c>
      <c r="E359" s="42">
        <f t="shared" si="83"/>
        <v>3116173.0035823733</v>
      </c>
      <c r="F359" s="42">
        <f t="shared" si="83"/>
        <v>72764223.777272612</v>
      </c>
      <c r="G359" s="42">
        <f t="shared" si="83"/>
        <v>95769547.709279686</v>
      </c>
      <c r="H359" s="42">
        <f t="shared" si="83"/>
        <v>115017479.00112547</v>
      </c>
      <c r="I359" s="42">
        <f t="shared" si="83"/>
        <v>138967490.76470602</v>
      </c>
      <c r="J359" s="42">
        <f t="shared" si="83"/>
        <v>8042705740.3303242</v>
      </c>
      <c r="K359" s="42">
        <f t="shared" si="83"/>
        <v>1166491208.4012601</v>
      </c>
      <c r="L359" s="42">
        <f t="shared" si="83"/>
        <v>65473051.488075927</v>
      </c>
      <c r="M359" s="42">
        <f t="shared" si="83"/>
        <v>94881436.006939411</v>
      </c>
      <c r="N359" s="42">
        <f t="shared" si="83"/>
        <v>317937345.09709549</v>
      </c>
      <c r="Q359" s="42">
        <f t="shared" si="84"/>
        <v>2174875.7147068316</v>
      </c>
      <c r="R359" s="42">
        <f t="shared" si="84"/>
        <v>66514747.112245262</v>
      </c>
      <c r="S359" s="42">
        <f t="shared" si="84"/>
        <v>75107813.767268047</v>
      </c>
      <c r="T359" s="42">
        <f t="shared" si="84"/>
        <v>75585878.218041822</v>
      </c>
      <c r="U359" s="42">
        <f t="shared" si="84"/>
        <v>110382931.31142728</v>
      </c>
      <c r="V359" s="42">
        <f t="shared" si="84"/>
        <v>5013523559.6973591</v>
      </c>
      <c r="W359" s="42">
        <f t="shared" si="84"/>
        <v>1076654055.7413476</v>
      </c>
      <c r="X359" s="42">
        <f t="shared" si="84"/>
        <v>59513687.801113367</v>
      </c>
      <c r="Y359" s="42">
        <f t="shared" si="84"/>
        <v>87942715.179020643</v>
      </c>
      <c r="Z359" s="42">
        <f t="shared" si="84"/>
        <v>206676658.87263691</v>
      </c>
      <c r="AC359" s="42">
        <f t="shared" si="85"/>
        <v>4057470.2924579233</v>
      </c>
      <c r="AD359" s="42">
        <f t="shared" si="85"/>
        <v>79013700.442299962</v>
      </c>
      <c r="AE359" s="42">
        <f t="shared" si="85"/>
        <v>116431281.65129134</v>
      </c>
      <c r="AF359" s="42">
        <f t="shared" si="85"/>
        <v>154449079.78420934</v>
      </c>
      <c r="AG359" s="42">
        <f t="shared" si="85"/>
        <v>167552050.21798494</v>
      </c>
      <c r="AH359" s="42">
        <f t="shared" si="85"/>
        <v>11071887920.963285</v>
      </c>
      <c r="AI359" s="42">
        <f t="shared" si="85"/>
        <v>1256328361.0611727</v>
      </c>
      <c r="AJ359" s="42">
        <f t="shared" si="85"/>
        <v>71432415.175038502</v>
      </c>
      <c r="AK359" s="42">
        <f t="shared" si="85"/>
        <v>101820156.83485842</v>
      </c>
      <c r="AL359" s="42">
        <f t="shared" si="85"/>
        <v>429198031.32155418</v>
      </c>
    </row>
    <row r="360" spans="4:38">
      <c r="D360" s="52">
        <f t="shared" si="73"/>
        <v>40</v>
      </c>
      <c r="E360" s="42">
        <f t="shared" si="83"/>
        <v>3863636.3376489705</v>
      </c>
      <c r="F360" s="42">
        <f t="shared" si="83"/>
        <v>90217872.609607249</v>
      </c>
      <c r="G360" s="42">
        <f t="shared" si="83"/>
        <v>118741386.99757807</v>
      </c>
      <c r="H360" s="42">
        <f t="shared" si="83"/>
        <v>142606238.74947155</v>
      </c>
      <c r="I360" s="42">
        <f t="shared" si="83"/>
        <v>172301039.27258506</v>
      </c>
      <c r="J360" s="42">
        <f t="shared" si="83"/>
        <v>9971875796.2523975</v>
      </c>
      <c r="K360" s="42">
        <f t="shared" si="83"/>
        <v>1446292556.653949</v>
      </c>
      <c r="L360" s="42">
        <f t="shared" si="83"/>
        <v>81177797.437845409</v>
      </c>
      <c r="M360" s="42">
        <f t="shared" si="83"/>
        <v>117640247.6702337</v>
      </c>
      <c r="N360" s="42">
        <f t="shared" si="83"/>
        <v>394199641.09842694</v>
      </c>
      <c r="Q360" s="42">
        <f t="shared" si="84"/>
        <v>2696554.0204447974</v>
      </c>
      <c r="R360" s="42">
        <f t="shared" si="84"/>
        <v>82469360.217474028</v>
      </c>
      <c r="S360" s="42">
        <f t="shared" si="84"/>
        <v>93123609.69015035</v>
      </c>
      <c r="T360" s="42">
        <f t="shared" si="84"/>
        <v>93716345.453416482</v>
      </c>
      <c r="U360" s="42">
        <f t="shared" si="84"/>
        <v>136860021.56515604</v>
      </c>
      <c r="V360" s="42">
        <f t="shared" si="84"/>
        <v>6216096404.9934177</v>
      </c>
      <c r="W360" s="42">
        <f t="shared" si="84"/>
        <v>1334906543.3970695</v>
      </c>
      <c r="X360" s="42">
        <f t="shared" si="84"/>
        <v>73788986.205688253</v>
      </c>
      <c r="Y360" s="42">
        <f t="shared" si="84"/>
        <v>109037165.01188031</v>
      </c>
      <c r="Z360" s="42">
        <f t="shared" si="84"/>
        <v>256251321.23480067</v>
      </c>
      <c r="AC360" s="42">
        <f t="shared" si="85"/>
        <v>5030718.654853153</v>
      </c>
      <c r="AD360" s="42">
        <f t="shared" si="85"/>
        <v>97966385.001740441</v>
      </c>
      <c r="AE360" s="42">
        <f t="shared" si="85"/>
        <v>144359164.30500573</v>
      </c>
      <c r="AF360" s="42">
        <f t="shared" si="85"/>
        <v>191496132.04552686</v>
      </c>
      <c r="AG360" s="42">
        <f t="shared" si="85"/>
        <v>207742056.98001432</v>
      </c>
      <c r="AH360" s="42">
        <f t="shared" si="85"/>
        <v>13727655187.511372</v>
      </c>
      <c r="AI360" s="42">
        <f t="shared" si="85"/>
        <v>1557678569.9108286</v>
      </c>
      <c r="AJ360" s="42">
        <f t="shared" si="85"/>
        <v>88566608.670002535</v>
      </c>
      <c r="AK360" s="42">
        <f t="shared" si="85"/>
        <v>126243330.32858744</v>
      </c>
      <c r="AL360" s="42">
        <f t="shared" si="85"/>
        <v>532147960.96205342</v>
      </c>
    </row>
    <row r="361" spans="4:38">
      <c r="D361" s="52">
        <f t="shared" ref="D361:D377" si="86">D271</f>
        <v>50</v>
      </c>
      <c r="E361" s="42">
        <f t="shared" ref="E361:N376" si="87">($D271-$D270)/8*(E270+3*((2*E270+E271)/3)+3*((E270+2*E271)/3)+E271)</f>
        <v>1923309.8231627697</v>
      </c>
      <c r="F361" s="42">
        <f t="shared" si="87"/>
        <v>44910262.108283803</v>
      </c>
      <c r="G361" s="42">
        <f t="shared" si="87"/>
        <v>59109205.957872659</v>
      </c>
      <c r="H361" s="42">
        <f t="shared" si="87"/>
        <v>70989077.610252321</v>
      </c>
      <c r="I361" s="42">
        <f t="shared" si="87"/>
        <v>85771085.167856991</v>
      </c>
      <c r="J361" s="42">
        <f t="shared" si="87"/>
        <v>4963978231.4403219</v>
      </c>
      <c r="K361" s="42">
        <f t="shared" si="87"/>
        <v>719961310.61143982</v>
      </c>
      <c r="L361" s="42">
        <f t="shared" si="87"/>
        <v>40410132.214961767</v>
      </c>
      <c r="M361" s="42">
        <f t="shared" si="87"/>
        <v>58561061.179256953</v>
      </c>
      <c r="N361" s="42">
        <f t="shared" si="87"/>
        <v>196231729.84059605</v>
      </c>
      <c r="Q361" s="42">
        <f t="shared" ref="Q361:Z376" si="88">($D271-$D270)/8*(Q270+3*((2*Q270+Q271)/3)+3*((Q270+2*Q271)/3)+Q271)</f>
        <v>1342338.766636204</v>
      </c>
      <c r="R361" s="42">
        <f t="shared" si="88"/>
        <v>41053069.376796901</v>
      </c>
      <c r="S361" s="42">
        <f t="shared" si="88"/>
        <v>46356731.750387222</v>
      </c>
      <c r="T361" s="42">
        <f t="shared" si="88"/>
        <v>46651794.332991302</v>
      </c>
      <c r="U361" s="42">
        <f t="shared" si="88"/>
        <v>68128623.108122408</v>
      </c>
      <c r="V361" s="42">
        <f t="shared" si="88"/>
        <v>3094359363.2121043</v>
      </c>
      <c r="W361" s="42">
        <f t="shared" si="88"/>
        <v>664513593.81357634</v>
      </c>
      <c r="X361" s="42">
        <f t="shared" si="88"/>
        <v>36731997.943931833</v>
      </c>
      <c r="Y361" s="42">
        <f t="shared" si="88"/>
        <v>54278465.215175882</v>
      </c>
      <c r="Z361" s="42">
        <f t="shared" si="88"/>
        <v>127561354.19029398</v>
      </c>
      <c r="AC361" s="42">
        <f t="shared" ref="AC361:AL376" si="89">($D271-$D270)/8*(AC270+3*((2*AC270+AC271)/3)+3*((AC270+2*AC271)/3)+AC271)</f>
        <v>2504280.8796893395</v>
      </c>
      <c r="AD361" s="42">
        <f t="shared" si="89"/>
        <v>48767454.839770682</v>
      </c>
      <c r="AE361" s="42">
        <f t="shared" si="89"/>
        <v>71861680.165358081</v>
      </c>
      <c r="AF361" s="42">
        <f t="shared" si="89"/>
        <v>95326360.887513459</v>
      </c>
      <c r="AG361" s="42">
        <f t="shared" si="89"/>
        <v>103413547.22759174</v>
      </c>
      <c r="AH361" s="42">
        <f t="shared" si="89"/>
        <v>6833597099.668539</v>
      </c>
      <c r="AI361" s="42">
        <f t="shared" si="89"/>
        <v>775409027.40930331</v>
      </c>
      <c r="AJ361" s="42">
        <f t="shared" si="89"/>
        <v>44088266.485991694</v>
      </c>
      <c r="AK361" s="42">
        <f t="shared" si="89"/>
        <v>62843657.143338166</v>
      </c>
      <c r="AL361" s="42">
        <f t="shared" si="89"/>
        <v>264902105.49089822</v>
      </c>
    </row>
    <row r="362" spans="4:38">
      <c r="D362" s="52">
        <f t="shared" si="86"/>
        <v>60</v>
      </c>
      <c r="E362" s="42">
        <f t="shared" si="87"/>
        <v>958532.49246667896</v>
      </c>
      <c r="F362" s="42">
        <f t="shared" si="87"/>
        <v>22382220.980494611</v>
      </c>
      <c r="G362" s="42">
        <f t="shared" si="87"/>
        <v>29458641.469087418</v>
      </c>
      <c r="H362" s="42">
        <f t="shared" si="87"/>
        <v>35379290.783098653</v>
      </c>
      <c r="I362" s="42">
        <f t="shared" si="87"/>
        <v>42746296.544319153</v>
      </c>
      <c r="J362" s="42">
        <f t="shared" si="87"/>
        <v>2473930289.0411892</v>
      </c>
      <c r="K362" s="42">
        <f t="shared" si="87"/>
        <v>358811825.96214342</v>
      </c>
      <c r="L362" s="42">
        <f t="shared" si="87"/>
        <v>20139461.82067477</v>
      </c>
      <c r="M362" s="42">
        <f t="shared" si="87"/>
        <v>29185458.971628368</v>
      </c>
      <c r="N362" s="42">
        <f t="shared" si="87"/>
        <v>97797290.296081513</v>
      </c>
      <c r="Q362" s="42">
        <f t="shared" si="88"/>
        <v>668990.14824485546</v>
      </c>
      <c r="R362" s="42">
        <f t="shared" si="88"/>
        <v>20459886.617975425</v>
      </c>
      <c r="S362" s="42">
        <f t="shared" si="88"/>
        <v>23103107.514023975</v>
      </c>
      <c r="T362" s="42">
        <f t="shared" si="88"/>
        <v>23250159.782634571</v>
      </c>
      <c r="U362" s="42">
        <f t="shared" si="88"/>
        <v>33953707.36929103</v>
      </c>
      <c r="V362" s="42">
        <f t="shared" si="88"/>
        <v>1542156108.8529251</v>
      </c>
      <c r="W362" s="42">
        <f t="shared" si="88"/>
        <v>331177984.7870158</v>
      </c>
      <c r="X362" s="42">
        <f t="shared" si="88"/>
        <v>18306365.993898522</v>
      </c>
      <c r="Y362" s="42">
        <f t="shared" si="88"/>
        <v>27051113.618507929</v>
      </c>
      <c r="Z362" s="42">
        <f t="shared" si="88"/>
        <v>63573586.170000777</v>
      </c>
      <c r="AC362" s="42">
        <f t="shared" si="89"/>
        <v>1248074.8366885048</v>
      </c>
      <c r="AD362" s="42">
        <f t="shared" si="89"/>
        <v>24304555.343013797</v>
      </c>
      <c r="AE362" s="42">
        <f t="shared" si="89"/>
        <v>35814175.424150854</v>
      </c>
      <c r="AF362" s="42">
        <f t="shared" si="89"/>
        <v>47508421.783562794</v>
      </c>
      <c r="AG362" s="42">
        <f t="shared" si="89"/>
        <v>51538885.719347343</v>
      </c>
      <c r="AH362" s="42">
        <f t="shared" si="89"/>
        <v>3405704469.2294526</v>
      </c>
      <c r="AI362" s="42">
        <f t="shared" si="89"/>
        <v>386445667.13727081</v>
      </c>
      <c r="AJ362" s="42">
        <f t="shared" si="89"/>
        <v>21972557.647451013</v>
      </c>
      <c r="AK362" s="42">
        <f t="shared" si="89"/>
        <v>31319804.324748892</v>
      </c>
      <c r="AL362" s="42">
        <f t="shared" si="89"/>
        <v>132020994.42216223</v>
      </c>
    </row>
    <row r="363" spans="4:38">
      <c r="D363" s="52">
        <f t="shared" si="86"/>
        <v>75</v>
      </c>
      <c r="E363" s="42">
        <f t="shared" si="87"/>
        <v>646885.8549995902</v>
      </c>
      <c r="F363" s="42">
        <f t="shared" si="87"/>
        <v>15105113.5663618</v>
      </c>
      <c r="G363" s="42">
        <f t="shared" si="87"/>
        <v>19880785.078883957</v>
      </c>
      <c r="H363" s="42">
        <f t="shared" si="87"/>
        <v>23876460.054690819</v>
      </c>
      <c r="I363" s="42">
        <f t="shared" si="87"/>
        <v>28848239.162950616</v>
      </c>
      <c r="J363" s="42">
        <f t="shared" si="87"/>
        <v>1669583997.2179401</v>
      </c>
      <c r="K363" s="42">
        <f t="shared" si="87"/>
        <v>242151723.22867709</v>
      </c>
      <c r="L363" s="42">
        <f t="shared" si="87"/>
        <v>13591540.277964739</v>
      </c>
      <c r="M363" s="42">
        <f t="shared" si="87"/>
        <v>19696422.112757523</v>
      </c>
      <c r="N363" s="42">
        <f t="shared" si="87"/>
        <v>66000562.575632259</v>
      </c>
      <c r="Q363" s="42">
        <f t="shared" si="88"/>
        <v>451482.10147786903</v>
      </c>
      <c r="R363" s="42">
        <f t="shared" si="88"/>
        <v>13807785.705839073</v>
      </c>
      <c r="S363" s="42">
        <f t="shared" si="88"/>
        <v>15591619.037240289</v>
      </c>
      <c r="T363" s="42">
        <f t="shared" si="88"/>
        <v>15690860.360051369</v>
      </c>
      <c r="U363" s="42">
        <f t="shared" si="88"/>
        <v>22914375.041650712</v>
      </c>
      <c r="V363" s="42">
        <f t="shared" si="88"/>
        <v>1040756553.2295659</v>
      </c>
      <c r="W363" s="42">
        <f t="shared" si="88"/>
        <v>223502443.08847705</v>
      </c>
      <c r="X363" s="42">
        <f t="shared" si="88"/>
        <v>12354436.924119327</v>
      </c>
      <c r="Y363" s="42">
        <f t="shared" si="88"/>
        <v>18256014.166789308</v>
      </c>
      <c r="Z363" s="42">
        <f t="shared" si="88"/>
        <v>42903974.532089934</v>
      </c>
      <c r="AC363" s="42">
        <f t="shared" si="89"/>
        <v>842289.60852131271</v>
      </c>
      <c r="AD363" s="42">
        <f t="shared" si="89"/>
        <v>16402441.426884525</v>
      </c>
      <c r="AE363" s="42">
        <f t="shared" si="89"/>
        <v>24169951.120527614</v>
      </c>
      <c r="AF363" s="42">
        <f t="shared" si="89"/>
        <v>32062059.749330319</v>
      </c>
      <c r="AG363" s="42">
        <f t="shared" si="89"/>
        <v>34782103.28425058</v>
      </c>
      <c r="AH363" s="42">
        <f t="shared" si="89"/>
        <v>2298411441.2063136</v>
      </c>
      <c r="AI363" s="42">
        <f t="shared" si="89"/>
        <v>260801003.36887708</v>
      </c>
      <c r="AJ363" s="42">
        <f t="shared" si="89"/>
        <v>14828643.631810155</v>
      </c>
      <c r="AK363" s="42">
        <f t="shared" si="89"/>
        <v>21136830.058725789</v>
      </c>
      <c r="AL363" s="42">
        <f t="shared" si="89"/>
        <v>89097150.6191746</v>
      </c>
    </row>
    <row r="364" spans="4:38">
      <c r="D364" s="52">
        <f t="shared" si="86"/>
        <v>100</v>
      </c>
      <c r="E364" s="42">
        <f t="shared" si="87"/>
        <v>329993.83338949439</v>
      </c>
      <c r="F364" s="42">
        <f t="shared" si="87"/>
        <v>7705523.7659363328</v>
      </c>
      <c r="G364" s="42">
        <f t="shared" si="87"/>
        <v>10141721.956461288</v>
      </c>
      <c r="H364" s="42">
        <f t="shared" si="87"/>
        <v>12180022.982916439</v>
      </c>
      <c r="I364" s="42">
        <f t="shared" si="87"/>
        <v>14716260.920444833</v>
      </c>
      <c r="J364" s="42">
        <f t="shared" si="87"/>
        <v>851699599.16352165</v>
      </c>
      <c r="K364" s="42">
        <f t="shared" si="87"/>
        <v>123528092.00033231</v>
      </c>
      <c r="L364" s="42">
        <f t="shared" si="87"/>
        <v>6933409.4157865606</v>
      </c>
      <c r="M364" s="42">
        <f t="shared" si="87"/>
        <v>10047673.460181899</v>
      </c>
      <c r="N364" s="42">
        <f t="shared" si="87"/>
        <v>33668658.051287711</v>
      </c>
      <c r="Q364" s="42">
        <f t="shared" si="88"/>
        <v>230313.13518753796</v>
      </c>
      <c r="R364" s="42">
        <f t="shared" si="88"/>
        <v>7043722.0113483341</v>
      </c>
      <c r="S364" s="42">
        <f t="shared" si="88"/>
        <v>7953703.2616840862</v>
      </c>
      <c r="T364" s="42">
        <f t="shared" si="88"/>
        <v>8004328.9235252999</v>
      </c>
      <c r="U364" s="42">
        <f t="shared" si="88"/>
        <v>11689237.600849474</v>
      </c>
      <c r="V364" s="42">
        <f t="shared" si="88"/>
        <v>530917845.81636769</v>
      </c>
      <c r="W364" s="42">
        <f t="shared" si="88"/>
        <v>114014593.75971448</v>
      </c>
      <c r="X364" s="42">
        <f t="shared" si="88"/>
        <v>6302329.7981394771</v>
      </c>
      <c r="Y364" s="42">
        <f t="shared" si="88"/>
        <v>9312882.7145486698</v>
      </c>
      <c r="Z364" s="42">
        <f t="shared" si="88"/>
        <v>21886468.708607893</v>
      </c>
      <c r="AC364" s="42">
        <f t="shared" si="89"/>
        <v>429674.53159145144</v>
      </c>
      <c r="AD364" s="42">
        <f t="shared" si="89"/>
        <v>8367325.5205243304</v>
      </c>
      <c r="AE364" s="42">
        <f t="shared" si="89"/>
        <v>12329740.651238486</v>
      </c>
      <c r="AF364" s="42">
        <f t="shared" si="89"/>
        <v>16355717.042307602</v>
      </c>
      <c r="AG364" s="42">
        <f t="shared" si="89"/>
        <v>17743284.24004022</v>
      </c>
      <c r="AH364" s="42">
        <f t="shared" si="89"/>
        <v>1172481352.510675</v>
      </c>
      <c r="AI364" s="42">
        <f t="shared" si="89"/>
        <v>133041590.24095017</v>
      </c>
      <c r="AJ364" s="42">
        <f t="shared" si="89"/>
        <v>7564489.033433645</v>
      </c>
      <c r="AK364" s="42">
        <f t="shared" si="89"/>
        <v>10782464.205815155</v>
      </c>
      <c r="AL364" s="42">
        <f t="shared" si="89"/>
        <v>45450847.393967524</v>
      </c>
    </row>
    <row r="365" spans="4:38">
      <c r="D365" s="52">
        <f t="shared" si="86"/>
        <v>125</v>
      </c>
      <c r="E365" s="42">
        <f t="shared" si="87"/>
        <v>57779.667778271345</v>
      </c>
      <c r="F365" s="42">
        <f t="shared" si="87"/>
        <v>1349184.615604243</v>
      </c>
      <c r="G365" s="42">
        <f t="shared" si="87"/>
        <v>1775746.2899383642</v>
      </c>
      <c r="H365" s="42">
        <f t="shared" si="87"/>
        <v>2132638.8867817735</v>
      </c>
      <c r="I365" s="42">
        <f t="shared" si="87"/>
        <v>2576716.837972071</v>
      </c>
      <c r="J365" s="42">
        <f t="shared" si="87"/>
        <v>149126786.3435227</v>
      </c>
      <c r="K365" s="42">
        <f t="shared" si="87"/>
        <v>21628925.740071617</v>
      </c>
      <c r="L365" s="42">
        <f t="shared" si="87"/>
        <v>1213992.6631357458</v>
      </c>
      <c r="M365" s="42">
        <f t="shared" si="87"/>
        <v>1759279.0401893209</v>
      </c>
      <c r="N365" s="42">
        <f t="shared" si="87"/>
        <v>5895152.211670259</v>
      </c>
      <c r="Q365" s="42">
        <f t="shared" si="88"/>
        <v>40326.25791646594</v>
      </c>
      <c r="R365" s="42">
        <f t="shared" si="88"/>
        <v>1233307.6456548134</v>
      </c>
      <c r="S365" s="42">
        <f t="shared" si="88"/>
        <v>1392639.1513038811</v>
      </c>
      <c r="T365" s="42">
        <f t="shared" si="88"/>
        <v>1401503.3591352673</v>
      </c>
      <c r="U365" s="42">
        <f t="shared" si="88"/>
        <v>2046705.7163494935</v>
      </c>
      <c r="V365" s="42">
        <f t="shared" si="88"/>
        <v>92960090.901510254</v>
      </c>
      <c r="W365" s="42">
        <f t="shared" si="88"/>
        <v>19963177.134693079</v>
      </c>
      <c r="X365" s="42">
        <f t="shared" si="88"/>
        <v>1103494.9296637124</v>
      </c>
      <c r="Y365" s="42">
        <f t="shared" si="88"/>
        <v>1630622.1961108888</v>
      </c>
      <c r="Z365" s="42">
        <f t="shared" si="88"/>
        <v>3832171.2797896042</v>
      </c>
      <c r="AC365" s="42">
        <f t="shared" si="89"/>
        <v>75233.077640076881</v>
      </c>
      <c r="AD365" s="42">
        <f t="shared" si="89"/>
        <v>1465061.5855536729</v>
      </c>
      <c r="AE365" s="42">
        <f t="shared" si="89"/>
        <v>2158853.428572847</v>
      </c>
      <c r="AF365" s="42">
        <f t="shared" si="89"/>
        <v>2863774.4144282844</v>
      </c>
      <c r="AG365" s="42">
        <f t="shared" si="89"/>
        <v>3106727.959594653</v>
      </c>
      <c r="AH365" s="42">
        <f t="shared" si="89"/>
        <v>205293481.78553513</v>
      </c>
      <c r="AI365" s="42">
        <f t="shared" si="89"/>
        <v>23294674.345450159</v>
      </c>
      <c r="AJ365" s="42">
        <f t="shared" si="89"/>
        <v>1324490.3966077797</v>
      </c>
      <c r="AK365" s="42">
        <f t="shared" si="89"/>
        <v>1887935.8842677579</v>
      </c>
      <c r="AL365" s="42">
        <f t="shared" si="89"/>
        <v>7958133.1435509175</v>
      </c>
    </row>
    <row r="366" spans="4:38">
      <c r="D366" s="52">
        <f t="shared" si="86"/>
        <v>150</v>
      </c>
      <c r="E366" s="42">
        <f t="shared" si="87"/>
        <v>10152.854388180349</v>
      </c>
      <c r="F366" s="42">
        <f t="shared" si="87"/>
        <v>237074.31128834319</v>
      </c>
      <c r="G366" s="42">
        <f t="shared" si="87"/>
        <v>312028.33462596766</v>
      </c>
      <c r="H366" s="42">
        <f t="shared" si="87"/>
        <v>374740.33535736235</v>
      </c>
      <c r="I366" s="42">
        <f t="shared" si="87"/>
        <v>452772.26161797106</v>
      </c>
      <c r="J366" s="42">
        <f t="shared" si="87"/>
        <v>26204071.52448957</v>
      </c>
      <c r="K366" s="42">
        <f t="shared" si="87"/>
        <v>3800564.1440239325</v>
      </c>
      <c r="L366" s="42">
        <f t="shared" si="87"/>
        <v>213318.82323095729</v>
      </c>
      <c r="M366" s="42">
        <f t="shared" si="87"/>
        <v>309134.76331784902</v>
      </c>
      <c r="N366" s="42">
        <f t="shared" si="87"/>
        <v>1035876.8802709468</v>
      </c>
      <c r="Q366" s="42">
        <f t="shared" si="88"/>
        <v>7085.9982479866903</v>
      </c>
      <c r="R366" s="42">
        <f t="shared" si="88"/>
        <v>216712.7888345478</v>
      </c>
      <c r="S366" s="42">
        <f t="shared" si="88"/>
        <v>244710.00028464309</v>
      </c>
      <c r="T366" s="42">
        <f t="shared" si="88"/>
        <v>246267.58991502997</v>
      </c>
      <c r="U366" s="42">
        <f t="shared" si="88"/>
        <v>359640.43949327199</v>
      </c>
      <c r="V366" s="42">
        <f t="shared" si="88"/>
        <v>16334643.363767698</v>
      </c>
      <c r="W366" s="42">
        <f t="shared" si="88"/>
        <v>3507864.2430376071</v>
      </c>
      <c r="X366" s="42">
        <f t="shared" si="88"/>
        <v>193902.52263070692</v>
      </c>
      <c r="Y366" s="42">
        <f t="shared" si="88"/>
        <v>286527.60314891551</v>
      </c>
      <c r="Z366" s="42">
        <f t="shared" si="88"/>
        <v>673376.61309472169</v>
      </c>
      <c r="AC366" s="42">
        <f t="shared" si="89"/>
        <v>13219.710528374029</v>
      </c>
      <c r="AD366" s="42">
        <f t="shared" si="89"/>
        <v>257435.83374213864</v>
      </c>
      <c r="AE366" s="42">
        <f t="shared" si="89"/>
        <v>379346.66896729218</v>
      </c>
      <c r="AF366" s="42">
        <f t="shared" si="89"/>
        <v>503213.0807996954</v>
      </c>
      <c r="AG366" s="42">
        <f t="shared" si="89"/>
        <v>545904.08374267118</v>
      </c>
      <c r="AH366" s="42">
        <f t="shared" si="89"/>
        <v>36073499.685211428</v>
      </c>
      <c r="AI366" s="42">
        <f t="shared" si="89"/>
        <v>4093264.0450102575</v>
      </c>
      <c r="AJ366" s="42">
        <f t="shared" si="89"/>
        <v>232735.12383120769</v>
      </c>
      <c r="AK366" s="42">
        <f t="shared" si="89"/>
        <v>331741.92348678323</v>
      </c>
      <c r="AL366" s="42">
        <f t="shared" si="89"/>
        <v>1398377.1474471726</v>
      </c>
    </row>
    <row r="367" spans="4:38">
      <c r="D367" s="52">
        <f t="shared" si="86"/>
        <v>175</v>
      </c>
      <c r="E367" s="42">
        <f t="shared" si="87"/>
        <v>1781.255702718857</v>
      </c>
      <c r="F367" s="42">
        <f t="shared" si="87"/>
        <v>41593.226181016093</v>
      </c>
      <c r="G367" s="42">
        <f t="shared" si="87"/>
        <v>54743.447429859851</v>
      </c>
      <c r="H367" s="42">
        <f t="shared" si="87"/>
        <v>65745.881293360435</v>
      </c>
      <c r="I367" s="42">
        <f t="shared" si="87"/>
        <v>79436.101632545091</v>
      </c>
      <c r="J367" s="42">
        <f t="shared" si="87"/>
        <v>4597342.7819263181</v>
      </c>
      <c r="K367" s="42">
        <f t="shared" si="87"/>
        <v>666785.54584340495</v>
      </c>
      <c r="L367" s="42">
        <f t="shared" si="87"/>
        <v>37425.472271105813</v>
      </c>
      <c r="M367" s="42">
        <f t="shared" si="87"/>
        <v>54235.788184809462</v>
      </c>
      <c r="N367" s="42">
        <f t="shared" si="87"/>
        <v>181738.21171367588</v>
      </c>
      <c r="Q367" s="42">
        <f t="shared" si="88"/>
        <v>1243.1947023071912</v>
      </c>
      <c r="R367" s="42">
        <f t="shared" si="88"/>
        <v>38020.922610004127</v>
      </c>
      <c r="S367" s="42">
        <f t="shared" si="88"/>
        <v>42932.860735873961</v>
      </c>
      <c r="T367" s="42">
        <f t="shared" si="88"/>
        <v>43206.130232859206</v>
      </c>
      <c r="U367" s="42">
        <f t="shared" si="88"/>
        <v>63096.697665780361</v>
      </c>
      <c r="V367" s="42">
        <f t="shared" si="88"/>
        <v>2865812.4632874536</v>
      </c>
      <c r="W367" s="42">
        <f t="shared" si="88"/>
        <v>615433.15292185347</v>
      </c>
      <c r="X367" s="42">
        <f t="shared" si="88"/>
        <v>34019.002046322239</v>
      </c>
      <c r="Y367" s="42">
        <f t="shared" si="88"/>
        <v>50269.501322656535</v>
      </c>
      <c r="Z367" s="42">
        <f t="shared" si="88"/>
        <v>118139.77491382656</v>
      </c>
      <c r="AC367" s="42">
        <f t="shared" si="89"/>
        <v>2319.3167031305284</v>
      </c>
      <c r="AD367" s="42">
        <f t="shared" si="89"/>
        <v>45165.529752028044</v>
      </c>
      <c r="AE367" s="42">
        <f t="shared" si="89"/>
        <v>66554.034123845733</v>
      </c>
      <c r="AF367" s="42">
        <f t="shared" si="89"/>
        <v>88285.632353861787</v>
      </c>
      <c r="AG367" s="42">
        <f t="shared" si="89"/>
        <v>95775.505599309938</v>
      </c>
      <c r="AH367" s="42">
        <f t="shared" si="89"/>
        <v>6328873.1005651802</v>
      </c>
      <c r="AI367" s="42">
        <f t="shared" si="89"/>
        <v>718137.93876495643</v>
      </c>
      <c r="AJ367" s="42">
        <f t="shared" si="89"/>
        <v>40831.94249588938</v>
      </c>
      <c r="AK367" s="42">
        <f t="shared" si="89"/>
        <v>58202.07504696252</v>
      </c>
      <c r="AL367" s="42">
        <f t="shared" si="89"/>
        <v>245336.64851352523</v>
      </c>
    </row>
    <row r="368" spans="4:38">
      <c r="D368" s="52">
        <f t="shared" si="86"/>
        <v>200</v>
      </c>
      <c r="E368" s="42">
        <f t="shared" si="87"/>
        <v>310.322706386763</v>
      </c>
      <c r="F368" s="42">
        <f t="shared" si="87"/>
        <v>7246.1929503710853</v>
      </c>
      <c r="G368" s="42">
        <f t="shared" si="87"/>
        <v>9537.1679301547738</v>
      </c>
      <c r="H368" s="42">
        <f t="shared" si="87"/>
        <v>11453.964630455226</v>
      </c>
      <c r="I368" s="42">
        <f t="shared" si="87"/>
        <v>13839.015928930945</v>
      </c>
      <c r="J368" s="42">
        <f t="shared" si="87"/>
        <v>800929.28381782153</v>
      </c>
      <c r="K368" s="42">
        <f t="shared" si="87"/>
        <v>116164.50959279216</v>
      </c>
      <c r="L368" s="42">
        <f t="shared" si="87"/>
        <v>6520.1047919426028</v>
      </c>
      <c r="M368" s="42">
        <f t="shared" si="87"/>
        <v>9448.725720198152</v>
      </c>
      <c r="N368" s="42">
        <f t="shared" si="87"/>
        <v>31661.64949074684</v>
      </c>
      <c r="Q368" s="42">
        <f t="shared" si="88"/>
        <v>216.58403338543289</v>
      </c>
      <c r="R368" s="42">
        <f t="shared" si="88"/>
        <v>6623.8415886325965</v>
      </c>
      <c r="S368" s="42">
        <f t="shared" si="88"/>
        <v>7479.5783200281094</v>
      </c>
      <c r="T368" s="42">
        <f t="shared" si="88"/>
        <v>7527.1861563134707</v>
      </c>
      <c r="U368" s="42">
        <f t="shared" si="88"/>
        <v>10992.435254424985</v>
      </c>
      <c r="V368" s="42">
        <f t="shared" si="88"/>
        <v>499269.51994979481</v>
      </c>
      <c r="W368" s="42">
        <f t="shared" si="88"/>
        <v>107218.11659232156</v>
      </c>
      <c r="X368" s="42">
        <f t="shared" si="88"/>
        <v>5926.6442024454127</v>
      </c>
      <c r="Y368" s="42">
        <f t="shared" si="88"/>
        <v>8757.7362842115872</v>
      </c>
      <c r="Z368" s="42">
        <f t="shared" si="88"/>
        <v>20581.803402634825</v>
      </c>
      <c r="AC368" s="42">
        <f t="shared" si="89"/>
        <v>404.06137938809394</v>
      </c>
      <c r="AD368" s="42">
        <f t="shared" si="89"/>
        <v>7868.5443121095741</v>
      </c>
      <c r="AE368" s="42">
        <f t="shared" si="89"/>
        <v>11594.757540281444</v>
      </c>
      <c r="AF368" s="42">
        <f t="shared" si="89"/>
        <v>15380.743104597002</v>
      </c>
      <c r="AG368" s="42">
        <f t="shared" si="89"/>
        <v>16685.596603436938</v>
      </c>
      <c r="AH368" s="42">
        <f t="shared" si="89"/>
        <v>1102589.0476858481</v>
      </c>
      <c r="AI368" s="42">
        <f t="shared" si="89"/>
        <v>125110.90259326278</v>
      </c>
      <c r="AJ368" s="42">
        <f t="shared" si="89"/>
        <v>7113.5653814397901</v>
      </c>
      <c r="AK368" s="42">
        <f t="shared" si="89"/>
        <v>10139.71515618474</v>
      </c>
      <c r="AL368" s="42">
        <f t="shared" si="89"/>
        <v>42741.495578858863</v>
      </c>
    </row>
    <row r="369" spans="2:62">
      <c r="D369" s="52">
        <f t="shared" si="86"/>
        <v>225</v>
      </c>
      <c r="E369" s="42">
        <f t="shared" si="87"/>
        <v>54.55228019346314</v>
      </c>
      <c r="F369" s="42">
        <f t="shared" si="87"/>
        <v>1273.8234748180919</v>
      </c>
      <c r="G369" s="42">
        <f t="shared" si="87"/>
        <v>1676.5587772667959</v>
      </c>
      <c r="H369" s="42">
        <f t="shared" si="87"/>
        <v>2013.5164942389249</v>
      </c>
      <c r="I369" s="42">
        <f t="shared" si="87"/>
        <v>2432.7896702986591</v>
      </c>
      <c r="J369" s="42">
        <f t="shared" si="87"/>
        <v>140797.04065072339</v>
      </c>
      <c r="K369" s="42">
        <f t="shared" si="87"/>
        <v>20420.803071832663</v>
      </c>
      <c r="L369" s="42">
        <f t="shared" si="87"/>
        <v>1146.1829127562887</v>
      </c>
      <c r="M369" s="42">
        <f t="shared" si="87"/>
        <v>1661.0113354612658</v>
      </c>
      <c r="N369" s="42">
        <f t="shared" si="87"/>
        <v>5565.867849366361</v>
      </c>
      <c r="Q369" s="42">
        <f t="shared" si="88"/>
        <v>38.073762027413451</v>
      </c>
      <c r="R369" s="42">
        <f t="shared" si="88"/>
        <v>1164.4190220803414</v>
      </c>
      <c r="S369" s="42">
        <f t="shared" si="88"/>
        <v>1314.8507790293315</v>
      </c>
      <c r="T369" s="42">
        <f t="shared" si="88"/>
        <v>1323.219860540263</v>
      </c>
      <c r="U369" s="42">
        <f t="shared" si="88"/>
        <v>1932.3832760742935</v>
      </c>
      <c r="V369" s="42">
        <f t="shared" si="88"/>
        <v>87767.637313692991</v>
      </c>
      <c r="W369" s="42">
        <f t="shared" si="88"/>
        <v>18848.097860006346</v>
      </c>
      <c r="X369" s="42">
        <f t="shared" si="88"/>
        <v>1041.8572295377392</v>
      </c>
      <c r="Y369" s="42">
        <f t="shared" si="88"/>
        <v>1539.5408515203262</v>
      </c>
      <c r="Z369" s="42">
        <f t="shared" si="88"/>
        <v>3618.1184392867267</v>
      </c>
      <c r="AC369" s="42">
        <f t="shared" si="89"/>
        <v>71.030798359512985</v>
      </c>
      <c r="AD369" s="42">
        <f t="shared" si="89"/>
        <v>1383.2279275558424</v>
      </c>
      <c r="AE369" s="42">
        <f t="shared" si="89"/>
        <v>2038.2667755042601</v>
      </c>
      <c r="AF369" s="42">
        <f t="shared" si="89"/>
        <v>2703.8131279375903</v>
      </c>
      <c r="AG369" s="42">
        <f t="shared" si="89"/>
        <v>2933.1960645230297</v>
      </c>
      <c r="AH369" s="42">
        <f t="shared" si="89"/>
        <v>193826.4439877538</v>
      </c>
      <c r="AI369" s="42">
        <f t="shared" si="89"/>
        <v>21993.508283658983</v>
      </c>
      <c r="AJ369" s="42">
        <f t="shared" si="89"/>
        <v>1250.5085959748385</v>
      </c>
      <c r="AK369" s="42">
        <f t="shared" si="89"/>
        <v>1782.4818194022093</v>
      </c>
      <c r="AL369" s="42">
        <f t="shared" si="89"/>
        <v>7513.6172594459968</v>
      </c>
    </row>
    <row r="370" spans="2:62">
      <c r="D370" s="52">
        <f t="shared" si="86"/>
        <v>250</v>
      </c>
      <c r="E370" s="42">
        <f t="shared" si="87"/>
        <v>9.5270999800757892</v>
      </c>
      <c r="F370" s="42">
        <f t="shared" si="87"/>
        <v>222.46262774940288</v>
      </c>
      <c r="G370" s="42">
        <f t="shared" si="87"/>
        <v>292.79698367967313</v>
      </c>
      <c r="H370" s="42">
        <f t="shared" si="87"/>
        <v>351.64383384371484</v>
      </c>
      <c r="I370" s="42">
        <f t="shared" si="87"/>
        <v>424.86639123488413</v>
      </c>
      <c r="J370" s="42">
        <f t="shared" si="87"/>
        <v>24589.02686415978</v>
      </c>
      <c r="K370" s="42">
        <f t="shared" si="87"/>
        <v>3566.3226513875607</v>
      </c>
      <c r="L370" s="42">
        <f t="shared" si="87"/>
        <v>200.17126995531416</v>
      </c>
      <c r="M370" s="42">
        <f t="shared" si="87"/>
        <v>290.08175285906577</v>
      </c>
      <c r="N370" s="42">
        <f t="shared" si="87"/>
        <v>972.03231998278193</v>
      </c>
      <c r="Q370" s="42">
        <f t="shared" si="88"/>
        <v>6.649264451758814</v>
      </c>
      <c r="R370" s="42">
        <f t="shared" si="88"/>
        <v>203.35605409562331</v>
      </c>
      <c r="S370" s="42">
        <f t="shared" si="88"/>
        <v>229.62770366826982</v>
      </c>
      <c r="T370" s="42">
        <f t="shared" si="88"/>
        <v>231.08929383486384</v>
      </c>
      <c r="U370" s="42">
        <f t="shared" si="88"/>
        <v>337.47459511678136</v>
      </c>
      <c r="V370" s="42">
        <f t="shared" si="88"/>
        <v>15327.884604221907</v>
      </c>
      <c r="W370" s="42">
        <f t="shared" si="88"/>
        <v>3291.6628252699525</v>
      </c>
      <c r="X370" s="42">
        <f t="shared" si="88"/>
        <v>181.95166096760516</v>
      </c>
      <c r="Y370" s="42">
        <f t="shared" si="88"/>
        <v>268.86794766101661</v>
      </c>
      <c r="Z370" s="42">
        <f t="shared" si="88"/>
        <v>631.87415793796436</v>
      </c>
      <c r="AC370" s="42">
        <f t="shared" si="89"/>
        <v>12.404935508392787</v>
      </c>
      <c r="AD370" s="42">
        <f t="shared" si="89"/>
        <v>241.56920140318238</v>
      </c>
      <c r="AE370" s="42">
        <f t="shared" si="89"/>
        <v>355.96626369107628</v>
      </c>
      <c r="AF370" s="42">
        <f t="shared" si="89"/>
        <v>472.19837385256665</v>
      </c>
      <c r="AG370" s="42">
        <f t="shared" si="89"/>
        <v>512.25818735298787</v>
      </c>
      <c r="AH370" s="42">
        <f t="shared" si="89"/>
        <v>33850.169124097651</v>
      </c>
      <c r="AI370" s="42">
        <f t="shared" si="89"/>
        <v>3840.9824775051684</v>
      </c>
      <c r="AJ370" s="42">
        <f t="shared" si="89"/>
        <v>218.39087894302307</v>
      </c>
      <c r="AK370" s="42">
        <f t="shared" si="89"/>
        <v>311.29555805711561</v>
      </c>
      <c r="AL370" s="42">
        <f t="shared" si="89"/>
        <v>1312.190482027599</v>
      </c>
    </row>
    <row r="371" spans="2:62">
      <c r="D371" s="52">
        <f t="shared" si="86"/>
        <v>300</v>
      </c>
      <c r="E371" s="42">
        <f t="shared" si="87"/>
        <v>2.9619749448341857</v>
      </c>
      <c r="F371" s="42">
        <f t="shared" si="87"/>
        <v>69.163620717084541</v>
      </c>
      <c r="G371" s="42">
        <f t="shared" si="87"/>
        <v>91.030568735074453</v>
      </c>
      <c r="H371" s="42">
        <f t="shared" si="87"/>
        <v>109.32605173964316</v>
      </c>
      <c r="I371" s="42">
        <f t="shared" si="87"/>
        <v>132.09094145874965</v>
      </c>
      <c r="J371" s="42">
        <f t="shared" si="87"/>
        <v>7644.7273191014228</v>
      </c>
      <c r="K371" s="42">
        <f t="shared" si="87"/>
        <v>1108.7695479942415</v>
      </c>
      <c r="L371" s="42">
        <f t="shared" si="87"/>
        <v>62.23323860600064</v>
      </c>
      <c r="M371" s="42">
        <f t="shared" si="87"/>
        <v>90.18640359805481</v>
      </c>
      <c r="N371" s="42">
        <f t="shared" si="87"/>
        <v>302.20480349521239</v>
      </c>
      <c r="Q371" s="42">
        <f t="shared" si="88"/>
        <v>2.0672560116798055</v>
      </c>
      <c r="R371" s="42">
        <f t="shared" si="88"/>
        <v>63.223387848480414</v>
      </c>
      <c r="S371" s="42">
        <f t="shared" si="88"/>
        <v>71.391242490121726</v>
      </c>
      <c r="T371" s="42">
        <f t="shared" si="88"/>
        <v>71.845650805571452</v>
      </c>
      <c r="U371" s="42">
        <f t="shared" si="88"/>
        <v>104.92083607230245</v>
      </c>
      <c r="V371" s="42">
        <f t="shared" si="88"/>
        <v>4765.4386172038257</v>
      </c>
      <c r="W371" s="42">
        <f t="shared" si="88"/>
        <v>1023.3778207095239</v>
      </c>
      <c r="X371" s="42">
        <f t="shared" si="88"/>
        <v>56.568763011210009</v>
      </c>
      <c r="Y371" s="42">
        <f t="shared" si="88"/>
        <v>83.591032539430259</v>
      </c>
      <c r="Z371" s="42">
        <f t="shared" si="88"/>
        <v>196.44964658863185</v>
      </c>
      <c r="AC371" s="42">
        <f t="shared" si="89"/>
        <v>3.8566938779885742</v>
      </c>
      <c r="AD371" s="42">
        <f t="shared" si="89"/>
        <v>75.103853585688682</v>
      </c>
      <c r="AE371" s="42">
        <f t="shared" si="89"/>
        <v>110.66989498002724</v>
      </c>
      <c r="AF371" s="42">
        <f t="shared" si="89"/>
        <v>146.80645267371506</v>
      </c>
      <c r="AG371" s="42">
        <f t="shared" si="89"/>
        <v>159.26104684519709</v>
      </c>
      <c r="AH371" s="42">
        <f t="shared" si="89"/>
        <v>10524.016020999017</v>
      </c>
      <c r="AI371" s="42">
        <f t="shared" si="89"/>
        <v>1194.1612752789588</v>
      </c>
      <c r="AJ371" s="42">
        <f t="shared" si="89"/>
        <v>67.897714200791299</v>
      </c>
      <c r="AK371" s="42">
        <f t="shared" si="89"/>
        <v>96.781774656679659</v>
      </c>
      <c r="AL371" s="42">
        <f t="shared" si="89"/>
        <v>407.95996040179301</v>
      </c>
    </row>
    <row r="372" spans="2:62">
      <c r="D372" s="52">
        <f t="shared" si="86"/>
        <v>365</v>
      </c>
      <c r="E372" s="42">
        <f t="shared" si="87"/>
        <v>0.11670823525142011</v>
      </c>
      <c r="F372" s="42">
        <f t="shared" si="87"/>
        <v>2.7251966231407039</v>
      </c>
      <c r="G372" s="42">
        <f t="shared" si="87"/>
        <v>3.5868017889659694</v>
      </c>
      <c r="H372" s="42">
        <f t="shared" si="87"/>
        <v>4.3076834892853793</v>
      </c>
      <c r="I372" s="42">
        <f t="shared" si="87"/>
        <v>5.2046695051339551</v>
      </c>
      <c r="J372" s="42">
        <f t="shared" si="87"/>
        <v>301.21883236949287</v>
      </c>
      <c r="K372" s="42">
        <f t="shared" si="87"/>
        <v>43.687924326505978</v>
      </c>
      <c r="L372" s="42">
        <f t="shared" si="87"/>
        <v>2.4521245408757091</v>
      </c>
      <c r="M372" s="42">
        <f t="shared" si="87"/>
        <v>3.5535398521713453</v>
      </c>
      <c r="N372" s="42">
        <f t="shared" si="87"/>
        <v>11.907524525803463</v>
      </c>
      <c r="Q372" s="42">
        <f t="shared" si="88"/>
        <v>8.1454369273723057E-2</v>
      </c>
      <c r="R372" s="42">
        <f t="shared" si="88"/>
        <v>2.4911385679615496</v>
      </c>
      <c r="S372" s="42">
        <f t="shared" si="88"/>
        <v>2.8129697511316154</v>
      </c>
      <c r="T372" s="42">
        <f t="shared" si="88"/>
        <v>2.8308744240500019</v>
      </c>
      <c r="U372" s="42">
        <f t="shared" si="88"/>
        <v>4.1341084402006816</v>
      </c>
      <c r="V372" s="42">
        <f t="shared" si="88"/>
        <v>187.76861437764819</v>
      </c>
      <c r="W372" s="42">
        <f t="shared" si="88"/>
        <v>40.323305117335785</v>
      </c>
      <c r="X372" s="42">
        <f t="shared" si="88"/>
        <v>2.2289319202069469</v>
      </c>
      <c r="Y372" s="42">
        <f t="shared" si="88"/>
        <v>3.2936679317748494</v>
      </c>
      <c r="Z372" s="42">
        <f t="shared" si="88"/>
        <v>7.740542035681492</v>
      </c>
      <c r="AC372" s="42">
        <f t="shared" si="89"/>
        <v>0.15196210122911746</v>
      </c>
      <c r="AD372" s="42">
        <f t="shared" si="89"/>
        <v>2.9592546783198572</v>
      </c>
      <c r="AE372" s="42">
        <f t="shared" si="89"/>
        <v>4.3606338268003242</v>
      </c>
      <c r="AF372" s="42">
        <f t="shared" si="89"/>
        <v>5.7844925545207664</v>
      </c>
      <c r="AG372" s="42">
        <f t="shared" si="89"/>
        <v>6.2752305700672348</v>
      </c>
      <c r="AH372" s="42">
        <f t="shared" si="89"/>
        <v>414.66905036133755</v>
      </c>
      <c r="AI372" s="42">
        <f t="shared" si="89"/>
        <v>47.052543535676158</v>
      </c>
      <c r="AJ372" s="42">
        <f t="shared" si="89"/>
        <v>2.6753171615444704</v>
      </c>
      <c r="AK372" s="42">
        <f t="shared" si="89"/>
        <v>3.8134117725678505</v>
      </c>
      <c r="AL372" s="42">
        <f t="shared" si="89"/>
        <v>16.074507015925438</v>
      </c>
    </row>
    <row r="373" spans="2:62">
      <c r="D373" s="52">
        <f t="shared" si="86"/>
        <v>730</v>
      </c>
      <c r="E373" s="42">
        <f t="shared" si="87"/>
        <v>6.8606499146972814E-3</v>
      </c>
      <c r="F373" s="42">
        <f t="shared" si="87"/>
        <v>0.16019966320119719</v>
      </c>
      <c r="G373" s="42">
        <f t="shared" si="87"/>
        <v>0.21084880029668696</v>
      </c>
      <c r="H373" s="42">
        <f t="shared" si="87"/>
        <v>0.2532255611580676</v>
      </c>
      <c r="I373" s="42">
        <f t="shared" si="87"/>
        <v>0.3059545482758923</v>
      </c>
      <c r="J373" s="42">
        <f t="shared" si="87"/>
        <v>17.707036287105801</v>
      </c>
      <c r="K373" s="42">
        <f t="shared" si="87"/>
        <v>2.5681782751513018</v>
      </c>
      <c r="L373" s="42">
        <f t="shared" si="87"/>
        <v>0.14414722308108366</v>
      </c>
      <c r="M373" s="42">
        <f t="shared" si="87"/>
        <v>0.20889350979519741</v>
      </c>
      <c r="N373" s="42">
        <f t="shared" si="87"/>
        <v>0.69997937117479681</v>
      </c>
      <c r="Q373" s="42">
        <f t="shared" si="88"/>
        <v>4.7882646019419524E-3</v>
      </c>
      <c r="R373" s="42">
        <f t="shared" si="88"/>
        <v>0.14644064805680929</v>
      </c>
      <c r="S373" s="42">
        <f t="shared" si="88"/>
        <v>0.16535937366864023</v>
      </c>
      <c r="T373" s="42">
        <f t="shared" si="88"/>
        <v>0.16641189316279231</v>
      </c>
      <c r="U373" s="42">
        <f t="shared" si="88"/>
        <v>0.24302201688262612</v>
      </c>
      <c r="V373" s="42">
        <f t="shared" si="88"/>
        <v>11.037907697239074</v>
      </c>
      <c r="W373" s="42">
        <f t="shared" si="88"/>
        <v>2.3703903946246676</v>
      </c>
      <c r="X373" s="42">
        <f t="shared" si="88"/>
        <v>0.1310269284364641</v>
      </c>
      <c r="Y373" s="42">
        <f t="shared" si="88"/>
        <v>0.19361703624849672</v>
      </c>
      <c r="Z373" s="42">
        <f t="shared" si="88"/>
        <v>0.45502486557530858</v>
      </c>
      <c r="AC373" s="42">
        <f t="shared" si="89"/>
        <v>8.9330352274526251E-3</v>
      </c>
      <c r="AD373" s="42">
        <f t="shared" si="89"/>
        <v>0.17395867834558504</v>
      </c>
      <c r="AE373" s="42">
        <f t="shared" si="89"/>
        <v>0.25633822692473357</v>
      </c>
      <c r="AF373" s="42">
        <f t="shared" si="89"/>
        <v>0.34003922915334345</v>
      </c>
      <c r="AG373" s="42">
        <f t="shared" si="89"/>
        <v>0.36888707966915885</v>
      </c>
      <c r="AH373" s="42">
        <f t="shared" si="89"/>
        <v>24.376164876972524</v>
      </c>
      <c r="AI373" s="42">
        <f t="shared" si="89"/>
        <v>2.7659661556779369</v>
      </c>
      <c r="AJ373" s="42">
        <f t="shared" si="89"/>
        <v>0.15726751772570316</v>
      </c>
      <c r="AK373" s="42">
        <f t="shared" si="89"/>
        <v>0.22416998334189867</v>
      </c>
      <c r="AL373" s="42">
        <f t="shared" si="89"/>
        <v>0.94493387677428531</v>
      </c>
    </row>
    <row r="374" spans="2:62">
      <c r="D374" s="52">
        <f t="shared" si="86"/>
        <v>1460</v>
      </c>
      <c r="E374" s="42">
        <f t="shared" si="87"/>
        <v>1.2415623750585309E-13</v>
      </c>
      <c r="F374" s="42">
        <f t="shared" si="87"/>
        <v>2.8991112620622802E-12</v>
      </c>
      <c r="G374" s="42">
        <f t="shared" si="87"/>
        <v>3.8157017269426924E-12</v>
      </c>
      <c r="H374" s="42">
        <f t="shared" si="87"/>
        <v>4.5825881373632522E-12</v>
      </c>
      <c r="I374" s="42">
        <f t="shared" si="87"/>
        <v>5.5368173619180763E-12</v>
      </c>
      <c r="J374" s="42">
        <f t="shared" si="87"/>
        <v>3.2044179926409658E-10</v>
      </c>
      <c r="K374" s="42">
        <f t="shared" si="87"/>
        <v>4.6475968873442559E-11</v>
      </c>
      <c r="L374" s="42">
        <f t="shared" si="87"/>
        <v>2.6086124619658404E-12</v>
      </c>
      <c r="M374" s="42">
        <f t="shared" si="87"/>
        <v>3.7803171037780838E-12</v>
      </c>
      <c r="N374" s="42">
        <f t="shared" si="87"/>
        <v>1.2667430365540004E-11</v>
      </c>
      <c r="Q374" s="42">
        <f t="shared" si="88"/>
        <v>8.6652565653585826E-14</v>
      </c>
      <c r="R374" s="42">
        <f t="shared" si="88"/>
        <v>2.6501162581846305E-12</v>
      </c>
      <c r="S374" s="42">
        <f t="shared" si="88"/>
        <v>2.9924858324342425E-12</v>
      </c>
      <c r="T374" s="42">
        <f t="shared" si="88"/>
        <v>3.0115331328970662E-12</v>
      </c>
      <c r="U374" s="42">
        <f t="shared" si="88"/>
        <v>4.397936000581091E-12</v>
      </c>
      <c r="V374" s="42">
        <f t="shared" si="88"/>
        <v>1.997514968210657E-10</v>
      </c>
      <c r="W374" s="42">
        <f t="shared" si="88"/>
        <v>4.2896628814443557E-11</v>
      </c>
      <c r="X374" s="42">
        <f t="shared" si="88"/>
        <v>2.3711762950868855E-12</v>
      </c>
      <c r="Y374" s="42">
        <f t="shared" si="88"/>
        <v>3.5038608639905234E-12</v>
      </c>
      <c r="Z374" s="42">
        <f t="shared" si="88"/>
        <v>8.234522382553265E-12</v>
      </c>
      <c r="AC374" s="42">
        <f t="shared" si="89"/>
        <v>1.6165990935812069E-13</v>
      </c>
      <c r="AD374" s="42">
        <f t="shared" si="89"/>
        <v>3.1481062659399302E-12</v>
      </c>
      <c r="AE374" s="42">
        <f t="shared" si="89"/>
        <v>4.6389176214511416E-12</v>
      </c>
      <c r="AF374" s="42">
        <f t="shared" si="89"/>
        <v>6.1536431418294498E-12</v>
      </c>
      <c r="AG374" s="42">
        <f t="shared" si="89"/>
        <v>6.6756987232550706E-12</v>
      </c>
      <c r="AH374" s="42">
        <f t="shared" si="89"/>
        <v>4.4113210170712729E-10</v>
      </c>
      <c r="AI374" s="42">
        <f t="shared" si="89"/>
        <v>5.0055308932441567E-11</v>
      </c>
      <c r="AJ374" s="42">
        <f t="shared" si="89"/>
        <v>2.8460486288447961E-12</v>
      </c>
      <c r="AK374" s="42">
        <f t="shared" si="89"/>
        <v>4.0567733435656522E-12</v>
      </c>
      <c r="AL374" s="42">
        <f t="shared" si="89"/>
        <v>1.710033834852675E-11</v>
      </c>
    </row>
    <row r="375" spans="2:62">
      <c r="B375" s="55"/>
      <c r="D375" s="52">
        <f t="shared" si="86"/>
        <v>2920</v>
      </c>
      <c r="E375" s="42">
        <f t="shared" si="87"/>
        <v>2.055823376865909E-35</v>
      </c>
      <c r="F375" s="42">
        <f t="shared" si="87"/>
        <v>4.8004520952093861E-34</v>
      </c>
      <c r="G375" s="42">
        <f t="shared" si="87"/>
        <v>6.318175362737292E-34</v>
      </c>
      <c r="H375" s="42">
        <f t="shared" si="87"/>
        <v>7.5880133037179446E-34</v>
      </c>
      <c r="I375" s="42">
        <f t="shared" si="87"/>
        <v>9.1680601754153489E-34</v>
      </c>
      <c r="J375" s="42">
        <f t="shared" si="87"/>
        <v>5.3059898969719208E-32</v>
      </c>
      <c r="K375" s="42">
        <f t="shared" si="87"/>
        <v>7.6956571165432766E-33</v>
      </c>
      <c r="L375" s="42">
        <f t="shared" si="87"/>
        <v>4.3194337942467751E-34</v>
      </c>
      <c r="M375" s="42">
        <f t="shared" si="87"/>
        <v>6.2595842384049646E-34</v>
      </c>
      <c r="N375" s="42">
        <f t="shared" si="87"/>
        <v>2.0975184165894619E-33</v>
      </c>
      <c r="Q375" s="42">
        <f t="shared" si="88"/>
        <v>1.4348241676351662E-35</v>
      </c>
      <c r="R375" s="42">
        <f t="shared" si="88"/>
        <v>4.3881572641338545E-34</v>
      </c>
      <c r="S375" s="42">
        <f t="shared" si="88"/>
        <v>4.9550650477535067E-34</v>
      </c>
      <c r="T375" s="42">
        <f t="shared" si="88"/>
        <v>4.986604248960225E-34</v>
      </c>
      <c r="U375" s="42">
        <f t="shared" si="88"/>
        <v>7.282259692775027E-34</v>
      </c>
      <c r="V375" s="42">
        <f t="shared" si="88"/>
        <v>3.3075567122380274E-32</v>
      </c>
      <c r="W375" s="42">
        <f t="shared" si="88"/>
        <v>7.1029771904384067E-33</v>
      </c>
      <c r="X375" s="42">
        <f t="shared" si="88"/>
        <v>3.9262784987988269E-34</v>
      </c>
      <c r="Y375" s="42">
        <f t="shared" si="88"/>
        <v>5.8018181109408348E-34</v>
      </c>
      <c r="Z375" s="42">
        <f t="shared" si="88"/>
        <v>1.3635016614111308E-33</v>
      </c>
      <c r="AC375" s="42">
        <f t="shared" si="89"/>
        <v>2.6768225860966566E-35</v>
      </c>
      <c r="AD375" s="42">
        <f t="shared" si="89"/>
        <v>5.2127469262849152E-34</v>
      </c>
      <c r="AE375" s="42">
        <f t="shared" si="89"/>
        <v>7.6812856777210773E-34</v>
      </c>
      <c r="AF375" s="42">
        <f t="shared" si="89"/>
        <v>1.0189422358475677E-33</v>
      </c>
      <c r="AG375" s="42">
        <f t="shared" si="89"/>
        <v>1.105386065805569E-33</v>
      </c>
      <c r="AH375" s="42">
        <f t="shared" si="89"/>
        <v>7.3044230817058126E-32</v>
      </c>
      <c r="AI375" s="42">
        <f t="shared" si="89"/>
        <v>8.2883370426481493E-33</v>
      </c>
      <c r="AJ375" s="42">
        <f t="shared" si="89"/>
        <v>4.7125890896947216E-34</v>
      </c>
      <c r="AK375" s="42">
        <f t="shared" si="89"/>
        <v>6.7173503658691107E-34</v>
      </c>
      <c r="AL375" s="42">
        <f t="shared" si="89"/>
        <v>2.8315351717677927E-33</v>
      </c>
    </row>
    <row r="376" spans="2:62">
      <c r="D376" s="52">
        <f t="shared" si="86"/>
        <v>5840</v>
      </c>
      <c r="E376" s="42">
        <f t="shared" si="87"/>
        <v>2.8738329234838468E-79</v>
      </c>
      <c r="F376" s="42">
        <f t="shared" si="87"/>
        <v>6.7105459710508794E-78</v>
      </c>
      <c r="G376" s="42">
        <f t="shared" si="87"/>
        <v>8.8321694256924684E-78</v>
      </c>
      <c r="H376" s="42">
        <f t="shared" si="87"/>
        <v>1.0607274292844272E-77</v>
      </c>
      <c r="I376" s="42">
        <f t="shared" si="87"/>
        <v>1.28160198356905E-77</v>
      </c>
      <c r="J376" s="42">
        <f t="shared" si="87"/>
        <v>7.4172366309195599E-76</v>
      </c>
      <c r="K376" s="42">
        <f t="shared" si="87"/>
        <v>1.075774944396274E-76</v>
      </c>
      <c r="L376" s="42">
        <f t="shared" si="87"/>
        <v>6.0381310906383312E-78</v>
      </c>
      <c r="M376" s="42">
        <f t="shared" si="87"/>
        <v>8.7502649663770582E-78</v>
      </c>
      <c r="N376" s="42">
        <f t="shared" si="87"/>
        <v>2.9321183672879649E-77</v>
      </c>
      <c r="Q376" s="42">
        <f t="shared" si="88"/>
        <v>2.0057389067374139E-79</v>
      </c>
      <c r="R376" s="42">
        <f t="shared" si="88"/>
        <v>6.1341995431133824E-78</v>
      </c>
      <c r="S376" s="42">
        <f t="shared" si="88"/>
        <v>6.9266792237506948E-78</v>
      </c>
      <c r="T376" s="42">
        <f t="shared" si="88"/>
        <v>6.9707678336129026E-78</v>
      </c>
      <c r="U376" s="42">
        <f t="shared" si="88"/>
        <v>1.0179861703081151E-77</v>
      </c>
      <c r="V376" s="42">
        <f t="shared" si="88"/>
        <v>4.6236293851325421E-76</v>
      </c>
      <c r="W376" s="42">
        <f t="shared" si="88"/>
        <v>9.9292429176264323E-77</v>
      </c>
      <c r="X376" s="42">
        <f t="shared" si="88"/>
        <v>5.4885397955812648E-78</v>
      </c>
      <c r="Y376" s="42">
        <f t="shared" si="88"/>
        <v>8.1103542701733502E-78</v>
      </c>
      <c r="Z376" s="42">
        <f t="shared" si="88"/>
        <v>1.9060372646223751E-77</v>
      </c>
      <c r="AC376" s="42">
        <f t="shared" si="89"/>
        <v>3.7419269402302858E-79</v>
      </c>
      <c r="AD376" s="42">
        <f t="shared" si="89"/>
        <v>7.2868923989883764E-78</v>
      </c>
      <c r="AE376" s="42">
        <f t="shared" si="89"/>
        <v>1.073765962763424E-77</v>
      </c>
      <c r="AF376" s="42">
        <f t="shared" si="89"/>
        <v>1.4243780752075663E-77</v>
      </c>
      <c r="AG376" s="42">
        <f t="shared" si="89"/>
        <v>1.5452177968299878E-77</v>
      </c>
      <c r="AH376" s="42">
        <f t="shared" si="89"/>
        <v>1.0210843876706575E-75</v>
      </c>
      <c r="AI376" s="42">
        <f t="shared" si="89"/>
        <v>1.1586255970299047E-76</v>
      </c>
      <c r="AJ376" s="42">
        <f t="shared" si="89"/>
        <v>6.5877223856954015E-78</v>
      </c>
      <c r="AK376" s="42">
        <f t="shared" si="89"/>
        <v>9.3901756625807922E-78</v>
      </c>
      <c r="AL376" s="42">
        <f t="shared" si="89"/>
        <v>3.9581994699535576E-77</v>
      </c>
    </row>
    <row r="377" spans="2:62">
      <c r="D377" s="52">
        <f t="shared" si="86"/>
        <v>7946.78</v>
      </c>
      <c r="E377" s="42">
        <f t="shared" ref="E377:N377" si="90">($D287-$D286)/8*(E286+3*((2*E286+E287)/3)+3*((E286+2*E287)/3)+E287)</f>
        <v>1.0576621004526733E-167</v>
      </c>
      <c r="F377" s="42">
        <f t="shared" si="90"/>
        <v>2.469694772068329E-166</v>
      </c>
      <c r="G377" s="42">
        <f t="shared" si="90"/>
        <v>3.2505198162346417E-166</v>
      </c>
      <c r="H377" s="42">
        <f t="shared" si="90"/>
        <v>3.9038149771932544E-166</v>
      </c>
      <c r="I377" s="42">
        <f t="shared" si="90"/>
        <v>4.7167037262650854E-166</v>
      </c>
      <c r="J377" s="42">
        <f t="shared" si="90"/>
        <v>2.7297794560383687E-164</v>
      </c>
      <c r="K377" s="42">
        <f t="shared" si="90"/>
        <v>3.9591946282151925E-165</v>
      </c>
      <c r="L377" s="42">
        <f t="shared" si="90"/>
        <v>2.222224667254226E-166</v>
      </c>
      <c r="M377" s="42">
        <f t="shared" si="90"/>
        <v>3.2203763650381257E-166</v>
      </c>
      <c r="N377" s="42">
        <f t="shared" si="90"/>
        <v>1.0791130012395394E-165</v>
      </c>
      <c r="Q377" s="42">
        <f t="shared" ref="Q377:Z377" si="91">($D287-$D286)/8*(Q286+3*((2*Q286+Q287)/3)+3*((Q286+2*Q287)/3)+Q287)</f>
        <v>7.3817583747626165E-168</v>
      </c>
      <c r="R377" s="42">
        <f t="shared" si="91"/>
        <v>2.2575809193180462E-166</v>
      </c>
      <c r="S377" s="42">
        <f t="shared" si="91"/>
        <v>2.5492386968943533E-166</v>
      </c>
      <c r="T377" s="42">
        <f t="shared" si="91"/>
        <v>2.5654647103594551E-166</v>
      </c>
      <c r="U377" s="42">
        <f t="shared" si="91"/>
        <v>3.7465135231822247E-166</v>
      </c>
      <c r="V377" s="42">
        <f t="shared" si="91"/>
        <v>1.7016429616464014E-164</v>
      </c>
      <c r="W377" s="42">
        <f t="shared" si="91"/>
        <v>3.6542778233018007E-165</v>
      </c>
      <c r="X377" s="42">
        <f t="shared" si="91"/>
        <v>2.0199575560486466E-166</v>
      </c>
      <c r="Y377" s="42">
        <f t="shared" si="91"/>
        <v>2.9848688358709555E-166</v>
      </c>
      <c r="Z377" s="42">
        <f t="shared" si="91"/>
        <v>7.0148245584079127E-166</v>
      </c>
      <c r="AC377" s="42">
        <f t="shared" ref="AC377:AL377" si="92">($D287-$D286)/8*(AC286+3*((2*AC286+AC287)/3)+3*((AC286+2*AC287)/3)+AC287)</f>
        <v>1.3771483634290874E-167</v>
      </c>
      <c r="AD377" s="42">
        <f t="shared" si="92"/>
        <v>2.6818086248186117E-166</v>
      </c>
      <c r="AE377" s="42">
        <f t="shared" si="92"/>
        <v>3.9518009355749298E-166</v>
      </c>
      <c r="AF377" s="42">
        <f t="shared" si="92"/>
        <v>5.2421652440270636E-166</v>
      </c>
      <c r="AG377" s="42">
        <f t="shared" si="92"/>
        <v>5.6868939293479538E-166</v>
      </c>
      <c r="AH377" s="42">
        <f t="shared" si="92"/>
        <v>3.7579159504303367E-164</v>
      </c>
      <c r="AI377" s="42">
        <f t="shared" si="92"/>
        <v>4.2641114331285844E-165</v>
      </c>
      <c r="AJ377" s="42">
        <f t="shared" si="92"/>
        <v>2.4244917784598061E-166</v>
      </c>
      <c r="AK377" s="42">
        <f t="shared" si="92"/>
        <v>3.455883894205305E-166</v>
      </c>
      <c r="AL377" s="42">
        <f t="shared" si="92"/>
        <v>1.4567435466382875E-165</v>
      </c>
    </row>
    <row r="380" spans="2:62">
      <c r="D380" s="53" t="s">
        <v>58</v>
      </c>
      <c r="E380" s="53" t="s">
        <v>162</v>
      </c>
      <c r="F380" s="53"/>
      <c r="G380" s="53"/>
    </row>
    <row r="382" spans="2:62">
      <c r="E382" s="121" t="s">
        <v>48</v>
      </c>
      <c r="Q382" s="42" t="s">
        <v>111</v>
      </c>
      <c r="AN382" s="42" t="s">
        <v>114</v>
      </c>
      <c r="BA382" s="42" t="s">
        <v>113</v>
      </c>
    </row>
    <row r="384" spans="2:62">
      <c r="D384" s="53" t="str">
        <f>D295</f>
        <v>Average</v>
      </c>
      <c r="E384" s="53" t="str">
        <f>E295</f>
        <v>Blood</v>
      </c>
      <c r="F384" s="53" t="str">
        <f t="shared" ref="F384:N384" si="93">F295</f>
        <v>Thymus</v>
      </c>
      <c r="G384" s="53" t="str">
        <f t="shared" si="93"/>
        <v>Heart</v>
      </c>
      <c r="H384" s="53" t="str">
        <f t="shared" si="93"/>
        <v>Lungs</v>
      </c>
      <c r="I384" s="53" t="str">
        <f t="shared" si="93"/>
        <v>Kidneys</v>
      </c>
      <c r="J384" s="53" t="str">
        <f t="shared" si="93"/>
        <v>Spleen</v>
      </c>
      <c r="K384" s="53" t="str">
        <f t="shared" si="93"/>
        <v>Liver</v>
      </c>
      <c r="L384" s="53" t="str">
        <f t="shared" si="93"/>
        <v>ART</v>
      </c>
      <c r="M384" s="53" t="str">
        <f t="shared" si="93"/>
        <v>Carcass</v>
      </c>
      <c r="N384" s="53" t="str">
        <f t="shared" si="93"/>
        <v>Tumor</v>
      </c>
      <c r="P384" s="53" t="str">
        <f>P295</f>
        <v>Average -STDEV</v>
      </c>
      <c r="Q384" s="53" t="str">
        <f>Q295</f>
        <v>Blood</v>
      </c>
      <c r="R384" s="53" t="str">
        <f t="shared" ref="R384:Z384" si="94">R295</f>
        <v>Thymus</v>
      </c>
      <c r="S384" s="53" t="str">
        <f t="shared" si="94"/>
        <v>Heart</v>
      </c>
      <c r="T384" s="53" t="str">
        <f t="shared" si="94"/>
        <v>Lungs</v>
      </c>
      <c r="U384" s="53" t="str">
        <f t="shared" si="94"/>
        <v>Kidneys</v>
      </c>
      <c r="V384" s="53" t="str">
        <f t="shared" si="94"/>
        <v>Spleen</v>
      </c>
      <c r="W384" s="53" t="str">
        <f t="shared" si="94"/>
        <v>Liver</v>
      </c>
      <c r="X384" s="53" t="str">
        <f t="shared" si="94"/>
        <v>ART</v>
      </c>
      <c r="Y384" s="53" t="str">
        <f t="shared" si="94"/>
        <v>Carcass</v>
      </c>
      <c r="Z384" s="53" t="str">
        <f t="shared" si="94"/>
        <v>Tumor</v>
      </c>
      <c r="AB384" s="53" t="str">
        <f>AB295</f>
        <v>Average +STDEV</v>
      </c>
      <c r="AC384" s="53" t="str">
        <f>AC295</f>
        <v>Blood</v>
      </c>
      <c r="AD384" s="53" t="str">
        <f t="shared" ref="AD384:AL384" si="95">AD295</f>
        <v>Thymus</v>
      </c>
      <c r="AE384" s="53" t="str">
        <f t="shared" si="95"/>
        <v>Heart</v>
      </c>
      <c r="AF384" s="53" t="str">
        <f t="shared" si="95"/>
        <v>Lungs</v>
      </c>
      <c r="AG384" s="53" t="str">
        <f t="shared" si="95"/>
        <v>Kidneys</v>
      </c>
      <c r="AH384" s="53" t="str">
        <f t="shared" si="95"/>
        <v>Spleen</v>
      </c>
      <c r="AI384" s="53" t="str">
        <f t="shared" si="95"/>
        <v>Liver</v>
      </c>
      <c r="AJ384" s="53" t="str">
        <f t="shared" si="95"/>
        <v>ART</v>
      </c>
      <c r="AK384" s="53" t="str">
        <f t="shared" si="95"/>
        <v>Carcass</v>
      </c>
      <c r="AL384" s="53" t="str">
        <f t="shared" si="95"/>
        <v>Tumor</v>
      </c>
      <c r="AN384" s="53" t="s">
        <v>78</v>
      </c>
      <c r="AO384" s="53" t="str">
        <f>AC384</f>
        <v>Blood</v>
      </c>
      <c r="AP384" s="53" t="str">
        <f t="shared" ref="AP384:AX384" si="96">AD384</f>
        <v>Thymus</v>
      </c>
      <c r="AQ384" s="53" t="str">
        <f t="shared" si="96"/>
        <v>Heart</v>
      </c>
      <c r="AR384" s="53" t="str">
        <f t="shared" si="96"/>
        <v>Lungs</v>
      </c>
      <c r="AS384" s="53" t="str">
        <f t="shared" si="96"/>
        <v>Kidneys</v>
      </c>
      <c r="AT384" s="53" t="str">
        <f t="shared" si="96"/>
        <v>Spleen</v>
      </c>
      <c r="AU384" s="53" t="str">
        <f t="shared" si="96"/>
        <v>Liver</v>
      </c>
      <c r="AV384" s="53" t="str">
        <f t="shared" si="96"/>
        <v>ART</v>
      </c>
      <c r="AW384" s="53" t="str">
        <f t="shared" si="96"/>
        <v>Carcass</v>
      </c>
      <c r="AX384" s="53" t="str">
        <f t="shared" si="96"/>
        <v>Tumor</v>
      </c>
      <c r="AY384" s="53"/>
      <c r="AZ384" s="53" t="s">
        <v>79</v>
      </c>
      <c r="BA384" s="53" t="str">
        <f>AO384</f>
        <v>Blood</v>
      </c>
      <c r="BB384" s="53" t="str">
        <f t="shared" ref="BB384:BJ384" si="97">AP384</f>
        <v>Thymus</v>
      </c>
      <c r="BC384" s="53" t="str">
        <f t="shared" si="97"/>
        <v>Heart</v>
      </c>
      <c r="BD384" s="53" t="str">
        <f t="shared" si="97"/>
        <v>Lungs</v>
      </c>
      <c r="BE384" s="53" t="str">
        <f t="shared" si="97"/>
        <v>Kidneys</v>
      </c>
      <c r="BF384" s="53" t="str">
        <f t="shared" si="97"/>
        <v>Spleen</v>
      </c>
      <c r="BG384" s="53" t="str">
        <f t="shared" si="97"/>
        <v>Liver</v>
      </c>
      <c r="BH384" s="53" t="str">
        <f t="shared" si="97"/>
        <v>ART</v>
      </c>
      <c r="BI384" s="53" t="str">
        <f t="shared" si="97"/>
        <v>Carcass</v>
      </c>
      <c r="BJ384" s="53" t="str">
        <f t="shared" si="97"/>
        <v>Tumor</v>
      </c>
    </row>
    <row r="385" spans="4:63">
      <c r="D385" s="52">
        <f>D296</f>
        <v>0</v>
      </c>
      <c r="E385" s="67">
        <f>E296/$R$192</f>
        <v>0</v>
      </c>
      <c r="F385" s="67">
        <f t="shared" ref="F385:N385" si="98">F296/$R$195</f>
        <v>0</v>
      </c>
      <c r="G385" s="67">
        <f t="shared" si="98"/>
        <v>0</v>
      </c>
      <c r="H385" s="67">
        <f t="shared" si="98"/>
        <v>0</v>
      </c>
      <c r="I385" s="67">
        <f t="shared" si="98"/>
        <v>0</v>
      </c>
      <c r="J385" s="67">
        <f t="shared" si="98"/>
        <v>0</v>
      </c>
      <c r="K385" s="67">
        <f t="shared" si="98"/>
        <v>0</v>
      </c>
      <c r="L385" s="67">
        <f t="shared" si="98"/>
        <v>0</v>
      </c>
      <c r="M385" s="67">
        <f t="shared" si="98"/>
        <v>0</v>
      </c>
      <c r="N385" s="67">
        <f t="shared" si="98"/>
        <v>0</v>
      </c>
      <c r="Q385" s="68">
        <f>Q296/$R$192</f>
        <v>0</v>
      </c>
      <c r="R385" s="55">
        <f t="shared" ref="R385:Z385" si="99">R296/$R$195</f>
        <v>0</v>
      </c>
      <c r="S385" s="55">
        <f t="shared" si="99"/>
        <v>0</v>
      </c>
      <c r="T385" s="55">
        <f t="shared" si="99"/>
        <v>0</v>
      </c>
      <c r="U385" s="55">
        <f t="shared" si="99"/>
        <v>0</v>
      </c>
      <c r="V385" s="55">
        <f t="shared" si="99"/>
        <v>0</v>
      </c>
      <c r="W385" s="55">
        <f t="shared" si="99"/>
        <v>0</v>
      </c>
      <c r="X385" s="55">
        <f t="shared" si="99"/>
        <v>0</v>
      </c>
      <c r="Y385" s="55">
        <f t="shared" si="99"/>
        <v>0</v>
      </c>
      <c r="Z385" s="55">
        <f t="shared" si="99"/>
        <v>0</v>
      </c>
      <c r="AC385" s="68">
        <f>AC296/$R$195</f>
        <v>0</v>
      </c>
      <c r="AD385" s="68">
        <f t="shared" ref="AD385:AL385" si="100">AD296/$R$195</f>
        <v>0</v>
      </c>
      <c r="AE385" s="68">
        <f t="shared" si="100"/>
        <v>0</v>
      </c>
      <c r="AF385" s="68">
        <f t="shared" si="100"/>
        <v>0</v>
      </c>
      <c r="AG385" s="68">
        <f t="shared" si="100"/>
        <v>0</v>
      </c>
      <c r="AH385" s="68">
        <f t="shared" si="100"/>
        <v>0</v>
      </c>
      <c r="AI385" s="68">
        <f t="shared" si="100"/>
        <v>0</v>
      </c>
      <c r="AJ385" s="68">
        <f t="shared" si="100"/>
        <v>0</v>
      </c>
      <c r="AK385" s="68">
        <f t="shared" si="100"/>
        <v>0</v>
      </c>
      <c r="AL385" s="68">
        <f t="shared" si="100"/>
        <v>0</v>
      </c>
      <c r="AO385" s="67">
        <f>E385-Q385</f>
        <v>0</v>
      </c>
      <c r="AP385" s="67">
        <f t="shared" ref="AP385:AX400" si="101">F385-R385</f>
        <v>0</v>
      </c>
      <c r="AQ385" s="67">
        <f t="shared" si="101"/>
        <v>0</v>
      </c>
      <c r="AR385" s="67">
        <f t="shared" si="101"/>
        <v>0</v>
      </c>
      <c r="AS385" s="67">
        <f t="shared" si="101"/>
        <v>0</v>
      </c>
      <c r="AT385" s="67">
        <f t="shared" si="101"/>
        <v>0</v>
      </c>
      <c r="AU385" s="67">
        <f t="shared" si="101"/>
        <v>0</v>
      </c>
      <c r="AV385" s="67">
        <f t="shared" si="101"/>
        <v>0</v>
      </c>
      <c r="AW385" s="67">
        <f t="shared" si="101"/>
        <v>0</v>
      </c>
      <c r="AX385" s="67">
        <f t="shared" si="101"/>
        <v>0</v>
      </c>
      <c r="BA385" s="67">
        <f>E385+AC385</f>
        <v>0</v>
      </c>
      <c r="BB385" s="67">
        <f t="shared" ref="BB385:BJ400" si="102">F385+AD385</f>
        <v>0</v>
      </c>
      <c r="BC385" s="67">
        <f t="shared" si="102"/>
        <v>0</v>
      </c>
      <c r="BD385" s="67">
        <f t="shared" si="102"/>
        <v>0</v>
      </c>
      <c r="BE385" s="67">
        <f t="shared" si="102"/>
        <v>0</v>
      </c>
      <c r="BF385" s="67">
        <f t="shared" si="102"/>
        <v>0</v>
      </c>
      <c r="BG385" s="67">
        <f t="shared" si="102"/>
        <v>0</v>
      </c>
      <c r="BH385" s="67">
        <f t="shared" si="102"/>
        <v>0</v>
      </c>
      <c r="BI385" s="67">
        <f t="shared" si="102"/>
        <v>0</v>
      </c>
      <c r="BJ385" s="67">
        <f t="shared" si="102"/>
        <v>0</v>
      </c>
      <c r="BK385" s="55"/>
    </row>
    <row r="386" spans="4:63">
      <c r="D386" s="52">
        <f t="shared" ref="D386:D449" si="103">D297</f>
        <v>4.1666666666666664E-2</v>
      </c>
      <c r="E386" s="67">
        <f>((E297)/($D297-$D296))/$R$192</f>
        <v>7.5000044671297908E-2</v>
      </c>
      <c r="F386" s="67">
        <f t="shared" ref="F386:N386" si="104">((F297)/($D297-$D296))/$R$192</f>
        <v>5.1924623322721512E-2</v>
      </c>
      <c r="G386" s="67">
        <f t="shared" si="104"/>
        <v>2.9080732557770512E-2</v>
      </c>
      <c r="H386" s="67">
        <f t="shared" si="104"/>
        <v>4.0398738868447241E-2</v>
      </c>
      <c r="I386" s="67">
        <f t="shared" si="104"/>
        <v>4.2850861897687061E-2</v>
      </c>
      <c r="J386" s="67">
        <f t="shared" si="104"/>
        <v>0.20090613971460072</v>
      </c>
      <c r="K386" s="67">
        <f t="shared" si="104"/>
        <v>5.5377805293988155E-2</v>
      </c>
      <c r="L386" s="67">
        <f t="shared" si="104"/>
        <v>4.7194205351285025E-3</v>
      </c>
      <c r="M386" s="67">
        <f t="shared" si="104"/>
        <v>9.4260435708510022E-3</v>
      </c>
      <c r="N386" s="67">
        <f t="shared" si="104"/>
        <v>7.8831145088250829E-3</v>
      </c>
      <c r="Q386" s="68">
        <f>((Q297)/($D297-$D296))/$R$192</f>
        <v>7.3083029860515097E-2</v>
      </c>
      <c r="R386" s="68">
        <f t="shared" ref="R386:Z386" si="105">((R297)/($D297-$D296))/$R$192</f>
        <v>2.678528446407764E-2</v>
      </c>
      <c r="S386" s="68">
        <f t="shared" si="105"/>
        <v>2.3310494707300771E-2</v>
      </c>
      <c r="T386" s="68">
        <f t="shared" si="105"/>
        <v>3.8387633002570053E-2</v>
      </c>
      <c r="U386" s="68">
        <f t="shared" si="105"/>
        <v>3.7489810529854117E-2</v>
      </c>
      <c r="V386" s="68">
        <f t="shared" si="105"/>
        <v>0.17196694805802645</v>
      </c>
      <c r="W386" s="68">
        <f t="shared" si="105"/>
        <v>5.1029670666710117E-2</v>
      </c>
      <c r="X386" s="68">
        <f t="shared" si="105"/>
        <v>3.5916293065524031E-3</v>
      </c>
      <c r="Y386" s="68">
        <f t="shared" si="105"/>
        <v>8.1824763723372992E-3</v>
      </c>
      <c r="Z386" s="68">
        <f t="shared" si="105"/>
        <v>7.757428458947605E-3</v>
      </c>
      <c r="AA386" s="120"/>
      <c r="AB386" s="120"/>
      <c r="AC386" s="68">
        <f>((AC297)/($D297-$D296))/$R$192</f>
        <v>7.6917059482080746E-2</v>
      </c>
      <c r="AD386" s="68">
        <f t="shared" ref="AD386:AL386" si="106">((AD297)/($D297-$D296))/$R$192</f>
        <v>7.7063962181365242E-2</v>
      </c>
      <c r="AE386" s="68">
        <f t="shared" si="106"/>
        <v>3.4850970408240096E-2</v>
      </c>
      <c r="AF386" s="68">
        <f t="shared" si="106"/>
        <v>4.2409844734324291E-2</v>
      </c>
      <c r="AG386" s="68">
        <f t="shared" si="106"/>
        <v>4.8211913265520004E-2</v>
      </c>
      <c r="AH386" s="68">
        <f t="shared" si="106"/>
        <v>0.22984533137117655</v>
      </c>
      <c r="AI386" s="68">
        <f t="shared" si="106"/>
        <v>5.9725939921266347E-2</v>
      </c>
      <c r="AJ386" s="68">
        <f t="shared" si="106"/>
        <v>5.8472117637046175E-3</v>
      </c>
      <c r="AK386" s="68">
        <f t="shared" si="106"/>
        <v>1.066961076936469E-2</v>
      </c>
      <c r="AL386" s="68">
        <f t="shared" si="106"/>
        <v>8.0088005587025442E-3</v>
      </c>
      <c r="AO386" s="67">
        <f t="shared" ref="AO386:AX424" si="107">E386-Q386</f>
        <v>1.9170148107828106E-3</v>
      </c>
      <c r="AP386" s="67">
        <f t="shared" si="101"/>
        <v>2.5139338858643872E-2</v>
      </c>
      <c r="AQ386" s="67">
        <f t="shared" si="101"/>
        <v>5.7702378504697407E-3</v>
      </c>
      <c r="AR386" s="67">
        <f t="shared" si="101"/>
        <v>2.0111058658771885E-3</v>
      </c>
      <c r="AS386" s="67">
        <f t="shared" si="101"/>
        <v>5.3610513678329433E-3</v>
      </c>
      <c r="AT386" s="67">
        <f t="shared" si="101"/>
        <v>2.893919165657427E-2</v>
      </c>
      <c r="AU386" s="67">
        <f t="shared" si="101"/>
        <v>4.3481346272780386E-3</v>
      </c>
      <c r="AV386" s="67">
        <f t="shared" si="101"/>
        <v>1.1277912285760994E-3</v>
      </c>
      <c r="AW386" s="67">
        <f t="shared" si="101"/>
        <v>1.243567198513703E-3</v>
      </c>
      <c r="AX386" s="67">
        <f t="shared" si="101"/>
        <v>1.2568604987747787E-4</v>
      </c>
      <c r="BA386" s="67">
        <f t="shared" ref="BA386:BJ449" si="108">E386+AC386</f>
        <v>0.15191710415337867</v>
      </c>
      <c r="BB386" s="67">
        <f t="shared" si="102"/>
        <v>0.12898858550408676</v>
      </c>
      <c r="BC386" s="67">
        <f t="shared" si="102"/>
        <v>6.3931702966010612E-2</v>
      </c>
      <c r="BD386" s="67">
        <f t="shared" si="102"/>
        <v>8.2808583602771532E-2</v>
      </c>
      <c r="BE386" s="67">
        <f t="shared" si="102"/>
        <v>9.1062775163207071E-2</v>
      </c>
      <c r="BF386" s="67">
        <f t="shared" si="102"/>
        <v>0.43075147108577727</v>
      </c>
      <c r="BG386" s="67">
        <f t="shared" si="102"/>
        <v>0.1151037452152545</v>
      </c>
      <c r="BH386" s="67">
        <f t="shared" si="102"/>
        <v>1.0566632298833121E-2</v>
      </c>
      <c r="BI386" s="67">
        <f t="shared" si="102"/>
        <v>2.0095654340215693E-2</v>
      </c>
      <c r="BJ386" s="67">
        <f t="shared" si="102"/>
        <v>1.5891915067527629E-2</v>
      </c>
      <c r="BK386" s="55"/>
    </row>
    <row r="387" spans="4:63">
      <c r="D387" s="52">
        <f t="shared" si="103"/>
        <v>7.4999999999999997E-2</v>
      </c>
      <c r="E387" s="67">
        <f t="shared" ref="E387:N450" si="109">((E298)/($D298-$D297))/$R$192</f>
        <v>0.1417179231273786</v>
      </c>
      <c r="F387" s="67">
        <f t="shared" si="109"/>
        <v>9.8399160222376533E-2</v>
      </c>
      <c r="G387" s="67">
        <f t="shared" si="109"/>
        <v>5.4629510248936336E-2</v>
      </c>
      <c r="H387" s="67">
        <f t="shared" si="109"/>
        <v>7.6828909575905019E-2</v>
      </c>
      <c r="I387" s="67">
        <f t="shared" si="109"/>
        <v>8.1344687536440988E-2</v>
      </c>
      <c r="J387" s="67">
        <f t="shared" si="109"/>
        <v>0.42041625852490944</v>
      </c>
      <c r="K387" s="67">
        <f t="shared" si="109"/>
        <v>0.11302960835196707</v>
      </c>
      <c r="L387" s="67">
        <f t="shared" si="109"/>
        <v>1.043163266763217E-2</v>
      </c>
      <c r="M387" s="67">
        <f t="shared" si="109"/>
        <v>1.8287799616027719E-2</v>
      </c>
      <c r="N387" s="67">
        <f t="shared" si="109"/>
        <v>1.9777754825302186E-2</v>
      </c>
      <c r="Q387" s="68">
        <f t="shared" ref="Q387:Z450" si="110">((Q298)/($D298-$D297))/$R$192</f>
        <v>0.13103881353823621</v>
      </c>
      <c r="R387" s="68">
        <f t="shared" si="110"/>
        <v>4.620441860796843E-2</v>
      </c>
      <c r="S387" s="68">
        <f t="shared" si="110"/>
        <v>4.3574176479599304E-2</v>
      </c>
      <c r="T387" s="68">
        <f t="shared" si="110"/>
        <v>6.9957964964534922E-2</v>
      </c>
      <c r="U387" s="68">
        <f t="shared" si="110"/>
        <v>7.0830006573868495E-2</v>
      </c>
      <c r="V387" s="68">
        <f t="shared" si="110"/>
        <v>0.34195365331784155</v>
      </c>
      <c r="W387" s="68">
        <f t="shared" si="110"/>
        <v>9.7308008332367288E-2</v>
      </c>
      <c r="X387" s="68">
        <f t="shared" si="110"/>
        <v>8.3250945109993556E-3</v>
      </c>
      <c r="Y387" s="68">
        <f t="shared" si="110"/>
        <v>1.6025778750807709E-2</v>
      </c>
      <c r="Z387" s="68">
        <f t="shared" si="110"/>
        <v>1.854997966761936E-2</v>
      </c>
      <c r="AA387" s="120"/>
      <c r="AB387" s="120"/>
      <c r="AC387" s="68">
        <f t="shared" ref="AC387:AL450" si="111">((AC298)/($D298-$D297))/$R$192</f>
        <v>0.15137567665947296</v>
      </c>
      <c r="AD387" s="68">
        <f t="shared" si="111"/>
        <v>0.14997203031047127</v>
      </c>
      <c r="AE387" s="68">
        <f t="shared" si="111"/>
        <v>6.5684844018273236E-2</v>
      </c>
      <c r="AF387" s="68">
        <f t="shared" si="111"/>
        <v>8.3699854187274825E-2</v>
      </c>
      <c r="AG387" s="68">
        <f t="shared" si="111"/>
        <v>9.1885015354977326E-2</v>
      </c>
      <c r="AH387" s="68">
        <f t="shared" si="111"/>
        <v>0.49872522639044109</v>
      </c>
      <c r="AI387" s="68">
        <f t="shared" si="111"/>
        <v>0.12921027310172073</v>
      </c>
      <c r="AJ387" s="68">
        <f t="shared" si="111"/>
        <v>1.2538170824265015E-2</v>
      </c>
      <c r="AK387" s="68">
        <f t="shared" si="111"/>
        <v>2.0549855468792191E-2</v>
      </c>
      <c r="AL387" s="68">
        <f t="shared" si="111"/>
        <v>2.0978433490007824E-2</v>
      </c>
      <c r="AO387" s="67">
        <f>E387-Q387</f>
        <v>1.0679109589142394E-2</v>
      </c>
      <c r="AP387" s="67">
        <f t="shared" si="101"/>
        <v>5.2194741614408104E-2</v>
      </c>
      <c r="AQ387" s="67">
        <f t="shared" si="101"/>
        <v>1.1055333769337032E-2</v>
      </c>
      <c r="AR387" s="67">
        <f t="shared" si="101"/>
        <v>6.8709446113700973E-3</v>
      </c>
      <c r="AS387" s="67">
        <f t="shared" si="101"/>
        <v>1.0514680962572492E-2</v>
      </c>
      <c r="AT387" s="67">
        <f t="shared" si="101"/>
        <v>7.8462605207067881E-2</v>
      </c>
      <c r="AU387" s="67">
        <f t="shared" si="101"/>
        <v>1.5721600019599782E-2</v>
      </c>
      <c r="AV387" s="67">
        <f t="shared" si="101"/>
        <v>2.1065381566328142E-3</v>
      </c>
      <c r="AW387" s="67">
        <f t="shared" si="101"/>
        <v>2.2620208652200102E-3</v>
      </c>
      <c r="AX387" s="67">
        <f t="shared" si="101"/>
        <v>1.2277751576828255E-3</v>
      </c>
      <c r="BA387" s="67">
        <f t="shared" si="108"/>
        <v>0.29309359978685157</v>
      </c>
      <c r="BB387" s="67">
        <f t="shared" si="102"/>
        <v>0.24837119053284779</v>
      </c>
      <c r="BC387" s="67">
        <f t="shared" si="102"/>
        <v>0.12031435426720957</v>
      </c>
      <c r="BD387" s="67">
        <f t="shared" si="102"/>
        <v>0.16052876376317984</v>
      </c>
      <c r="BE387" s="67">
        <f t="shared" si="102"/>
        <v>0.17322970289141831</v>
      </c>
      <c r="BF387" s="67">
        <f t="shared" si="102"/>
        <v>0.91914148491535053</v>
      </c>
      <c r="BG387" s="67">
        <f t="shared" si="102"/>
        <v>0.2422398814536878</v>
      </c>
      <c r="BH387" s="67">
        <f t="shared" si="102"/>
        <v>2.2969803491897187E-2</v>
      </c>
      <c r="BI387" s="67">
        <f t="shared" si="102"/>
        <v>3.8837655084819914E-2</v>
      </c>
      <c r="BJ387" s="67">
        <f t="shared" si="102"/>
        <v>4.0756188315310013E-2</v>
      </c>
      <c r="BK387" s="55"/>
    </row>
    <row r="388" spans="4:63">
      <c r="D388" s="52">
        <f t="shared" si="103"/>
        <v>0.1</v>
      </c>
      <c r="E388" s="67">
        <f t="shared" si="109"/>
        <v>0.12780170104986577</v>
      </c>
      <c r="F388" s="67">
        <f t="shared" si="109"/>
        <v>8.923219296955287E-2</v>
      </c>
      <c r="G388" s="67">
        <f t="shared" si="109"/>
        <v>4.8637790520589405E-2</v>
      </c>
      <c r="H388" s="67">
        <f t="shared" si="109"/>
        <v>7.0079170474301483E-2</v>
      </c>
      <c r="I388" s="67">
        <f t="shared" si="109"/>
        <v>7.3926408135326582E-2</v>
      </c>
      <c r="J388" s="67">
        <f t="shared" si="109"/>
        <v>0.45267549151395126</v>
      </c>
      <c r="K388" s="67">
        <f t="shared" si="109"/>
        <v>0.11701498540373173</v>
      </c>
      <c r="L388" s="67">
        <f t="shared" si="109"/>
        <v>1.2154075997559513E-2</v>
      </c>
      <c r="M388" s="67">
        <f t="shared" si="109"/>
        <v>1.7335957469912597E-2</v>
      </c>
      <c r="N388" s="67">
        <f t="shared" si="109"/>
        <v>2.6892605798506455E-2</v>
      </c>
      <c r="Q388" s="68">
        <f t="shared" si="110"/>
        <v>0.10521881692898769</v>
      </c>
      <c r="R388" s="68">
        <f t="shared" si="110"/>
        <v>3.3551482361126664E-2</v>
      </c>
      <c r="S388" s="68">
        <f t="shared" si="110"/>
        <v>3.8394286547041516E-2</v>
      </c>
      <c r="T388" s="68">
        <f t="shared" si="110"/>
        <v>5.8306507954841089E-2</v>
      </c>
      <c r="U388" s="68">
        <f t="shared" si="110"/>
        <v>6.37588066893853E-2</v>
      </c>
      <c r="V388" s="68">
        <f t="shared" si="110"/>
        <v>0.33890261910538644</v>
      </c>
      <c r="W388" s="68">
        <f t="shared" si="110"/>
        <v>8.9308053347442198E-2</v>
      </c>
      <c r="X388" s="68">
        <f t="shared" si="110"/>
        <v>1.0302388035764731E-2</v>
      </c>
      <c r="Y388" s="68">
        <f t="shared" si="110"/>
        <v>1.545930901079135E-2</v>
      </c>
      <c r="Z388" s="68">
        <f t="shared" si="110"/>
        <v>2.3942106455493422E-2</v>
      </c>
      <c r="AA388" s="120"/>
      <c r="AB388" s="120"/>
      <c r="AC388" s="68">
        <f t="shared" si="111"/>
        <v>0.14715454213410073</v>
      </c>
      <c r="AD388" s="68">
        <f t="shared" si="111"/>
        <v>0.14294623213231278</v>
      </c>
      <c r="AE388" s="68">
        <f t="shared" si="111"/>
        <v>5.8881294494137447E-2</v>
      </c>
      <c r="AF388" s="68">
        <f t="shared" si="111"/>
        <v>8.1851832993761864E-2</v>
      </c>
      <c r="AG388" s="68">
        <f t="shared" si="111"/>
        <v>8.4175117876407912E-2</v>
      </c>
      <c r="AH388" s="68">
        <f t="shared" si="111"/>
        <v>0.5659624851520545</v>
      </c>
      <c r="AI388" s="68">
        <f t="shared" si="111"/>
        <v>0.14617371169452892</v>
      </c>
      <c r="AJ388" s="68">
        <f t="shared" si="111"/>
        <v>1.4005763959354321E-2</v>
      </c>
      <c r="AK388" s="68">
        <f t="shared" si="111"/>
        <v>1.9211945974641435E-2</v>
      </c>
      <c r="AL388" s="68">
        <f t="shared" si="111"/>
        <v>2.9757412362929166E-2</v>
      </c>
      <c r="AO388" s="67">
        <f t="shared" si="107"/>
        <v>2.2582884120878083E-2</v>
      </c>
      <c r="AP388" s="67">
        <f t="shared" si="101"/>
        <v>5.5680710608426207E-2</v>
      </c>
      <c r="AQ388" s="67">
        <f t="shared" si="101"/>
        <v>1.0243503973547889E-2</v>
      </c>
      <c r="AR388" s="67">
        <f t="shared" si="101"/>
        <v>1.1772662519460395E-2</v>
      </c>
      <c r="AS388" s="67">
        <f t="shared" si="101"/>
        <v>1.0167601445941282E-2</v>
      </c>
      <c r="AT388" s="67">
        <f t="shared" si="101"/>
        <v>0.11377287240856482</v>
      </c>
      <c r="AU388" s="67">
        <f t="shared" si="101"/>
        <v>2.7706932056289532E-2</v>
      </c>
      <c r="AV388" s="67">
        <f t="shared" si="101"/>
        <v>1.8516879617947821E-3</v>
      </c>
      <c r="AW388" s="67">
        <f t="shared" si="101"/>
        <v>1.8766484591212478E-3</v>
      </c>
      <c r="AX388" s="67">
        <f t="shared" si="101"/>
        <v>2.9504993430130334E-3</v>
      </c>
      <c r="BA388" s="67">
        <f t="shared" si="108"/>
        <v>0.2749562431839665</v>
      </c>
      <c r="BB388" s="67">
        <f t="shared" si="102"/>
        <v>0.23217842510186565</v>
      </c>
      <c r="BC388" s="67">
        <f t="shared" si="102"/>
        <v>0.10751908501472685</v>
      </c>
      <c r="BD388" s="67">
        <f t="shared" si="102"/>
        <v>0.15193100346806335</v>
      </c>
      <c r="BE388" s="67">
        <f t="shared" si="102"/>
        <v>0.15810152601173449</v>
      </c>
      <c r="BF388" s="67">
        <f t="shared" si="102"/>
        <v>1.0186379766660059</v>
      </c>
      <c r="BG388" s="67">
        <f t="shared" si="102"/>
        <v>0.26318869709826065</v>
      </c>
      <c r="BH388" s="67">
        <f t="shared" si="102"/>
        <v>2.6159839956913834E-2</v>
      </c>
      <c r="BI388" s="67">
        <f t="shared" si="102"/>
        <v>3.6547903444554032E-2</v>
      </c>
      <c r="BJ388" s="67">
        <f t="shared" si="102"/>
        <v>5.6650018161435625E-2</v>
      </c>
      <c r="BK388" s="55"/>
    </row>
    <row r="389" spans="4:63">
      <c r="D389" s="52">
        <f t="shared" si="103"/>
        <v>0.125</v>
      </c>
      <c r="E389" s="67">
        <f t="shared" si="109"/>
        <v>0.11776807770070058</v>
      </c>
      <c r="F389" s="67">
        <f t="shared" si="109"/>
        <v>8.2660714408945943E-2</v>
      </c>
      <c r="G389" s="67">
        <f t="shared" si="109"/>
        <v>4.4311882467754499E-2</v>
      </c>
      <c r="H389" s="67">
        <f t="shared" si="109"/>
        <v>6.5314001356721135E-2</v>
      </c>
      <c r="I389" s="67">
        <f t="shared" si="109"/>
        <v>6.8686988865883467E-2</v>
      </c>
      <c r="J389" s="67">
        <f t="shared" si="109"/>
        <v>0.48010137768142486</v>
      </c>
      <c r="K389" s="67">
        <f t="shared" si="109"/>
        <v>0.12076792367636309</v>
      </c>
      <c r="L389" s="67">
        <f t="shared" si="109"/>
        <v>1.354123616171162E-2</v>
      </c>
      <c r="M389" s="67">
        <f t="shared" si="109"/>
        <v>1.6708639371504165E-2</v>
      </c>
      <c r="N389" s="67">
        <f t="shared" si="109"/>
        <v>3.2739456680437158E-2</v>
      </c>
      <c r="Q389" s="68">
        <f t="shared" si="110"/>
        <v>8.6006834305540791E-2</v>
      </c>
      <c r="R389" s="68">
        <f t="shared" si="110"/>
        <v>2.4075723691781403E-2</v>
      </c>
      <c r="S389" s="68">
        <f t="shared" si="110"/>
        <v>3.4637962773969508E-2</v>
      </c>
      <c r="T389" s="68">
        <f t="shared" si="110"/>
        <v>4.9715237485380578E-2</v>
      </c>
      <c r="U389" s="68">
        <f t="shared" si="110"/>
        <v>5.8713253352672884E-2</v>
      </c>
      <c r="V389" s="68">
        <f t="shared" si="110"/>
        <v>0.33847046948403509</v>
      </c>
      <c r="W389" s="68">
        <f t="shared" si="110"/>
        <v>8.3828803766350379E-2</v>
      </c>
      <c r="X389" s="68">
        <f t="shared" si="110"/>
        <v>1.1873715669788452E-2</v>
      </c>
      <c r="Y389" s="68">
        <f t="shared" si="110"/>
        <v>1.5115558969205016E-2</v>
      </c>
      <c r="Z389" s="68">
        <f t="shared" si="110"/>
        <v>2.8396267952282249E-2</v>
      </c>
      <c r="AA389" s="120"/>
      <c r="AB389" s="120"/>
      <c r="AC389" s="68">
        <f t="shared" si="111"/>
        <v>0.14454695011395324</v>
      </c>
      <c r="AD389" s="68">
        <f t="shared" si="111"/>
        <v>0.13821209639995025</v>
      </c>
      <c r="AE389" s="68">
        <f t="shared" si="111"/>
        <v>5.3985802161539774E-2</v>
      </c>
      <c r="AF389" s="68">
        <f t="shared" si="111"/>
        <v>8.0912765228061831E-2</v>
      </c>
      <c r="AG389" s="68">
        <f t="shared" si="111"/>
        <v>7.8785834667568111E-2</v>
      </c>
      <c r="AH389" s="68">
        <f t="shared" si="111"/>
        <v>0.62098281342311779</v>
      </c>
      <c r="AI389" s="68">
        <f t="shared" si="111"/>
        <v>0.15994644949634446</v>
      </c>
      <c r="AJ389" s="68">
        <f t="shared" si="111"/>
        <v>1.5208756653634796E-2</v>
      </c>
      <c r="AK389" s="68">
        <f t="shared" si="111"/>
        <v>1.8299765027891334E-2</v>
      </c>
      <c r="AL389" s="68">
        <f t="shared" si="111"/>
        <v>3.6950463512387045E-2</v>
      </c>
      <c r="AO389" s="67">
        <f t="shared" si="107"/>
        <v>3.1761243395159788E-2</v>
      </c>
      <c r="AP389" s="67">
        <f t="shared" si="101"/>
        <v>5.858499071716454E-2</v>
      </c>
      <c r="AQ389" s="67">
        <f t="shared" si="101"/>
        <v>9.6739196937849908E-3</v>
      </c>
      <c r="AR389" s="67">
        <f t="shared" si="101"/>
        <v>1.5598763871340557E-2</v>
      </c>
      <c r="AS389" s="67">
        <f t="shared" si="101"/>
        <v>9.9737355132105826E-3</v>
      </c>
      <c r="AT389" s="67">
        <f t="shared" si="101"/>
        <v>0.14163090819738977</v>
      </c>
      <c r="AU389" s="67">
        <f t="shared" si="101"/>
        <v>3.693911991001271E-2</v>
      </c>
      <c r="AV389" s="67">
        <f t="shared" si="101"/>
        <v>1.6675204919231676E-3</v>
      </c>
      <c r="AW389" s="67">
        <f t="shared" si="101"/>
        <v>1.593080402299149E-3</v>
      </c>
      <c r="AX389" s="67">
        <f t="shared" si="101"/>
        <v>4.3431887281549092E-3</v>
      </c>
      <c r="BA389" s="67">
        <f t="shared" si="108"/>
        <v>0.26231502781465382</v>
      </c>
      <c r="BB389" s="67">
        <f t="shared" si="102"/>
        <v>0.2208728108088962</v>
      </c>
      <c r="BC389" s="67">
        <f t="shared" si="102"/>
        <v>9.829768462929428E-2</v>
      </c>
      <c r="BD389" s="67">
        <f t="shared" si="102"/>
        <v>0.14622676658478295</v>
      </c>
      <c r="BE389" s="67">
        <f t="shared" si="102"/>
        <v>0.14747282353345159</v>
      </c>
      <c r="BF389" s="67">
        <f t="shared" si="102"/>
        <v>1.1010841911045426</v>
      </c>
      <c r="BG389" s="67">
        <f t="shared" si="102"/>
        <v>0.28071437317270753</v>
      </c>
      <c r="BH389" s="67">
        <f t="shared" si="102"/>
        <v>2.8749992815346417E-2</v>
      </c>
      <c r="BI389" s="67">
        <f t="shared" si="102"/>
        <v>3.5008404399395496E-2</v>
      </c>
      <c r="BJ389" s="67">
        <f t="shared" si="102"/>
        <v>6.9689920192824203E-2</v>
      </c>
      <c r="BK389" s="55"/>
    </row>
    <row r="390" spans="4:63">
      <c r="D390" s="52">
        <f t="shared" si="103"/>
        <v>0.25</v>
      </c>
      <c r="E390" s="67">
        <f t="shared" si="109"/>
        <v>9.7132662552220778E-2</v>
      </c>
      <c r="F390" s="67">
        <f t="shared" si="109"/>
        <v>6.9749032597101995E-2</v>
      </c>
      <c r="G390" s="67">
        <f t="shared" si="109"/>
        <v>3.812818860700791E-2</v>
      </c>
      <c r="H390" s="67">
        <f t="shared" si="109"/>
        <v>5.9851696630966754E-2</v>
      </c>
      <c r="I390" s="67">
        <f t="shared" si="109"/>
        <v>6.3326957396299177E-2</v>
      </c>
      <c r="J390" s="67">
        <f t="shared" si="109"/>
        <v>0.50606459098996093</v>
      </c>
      <c r="K390" s="67">
        <f t="shared" si="109"/>
        <v>0.12438114167523015</v>
      </c>
      <c r="L390" s="67">
        <f t="shared" si="109"/>
        <v>1.4421144309314829E-2</v>
      </c>
      <c r="M390" s="67">
        <f t="shared" si="109"/>
        <v>1.5890669493217331E-2</v>
      </c>
      <c r="N390" s="67">
        <f t="shared" si="109"/>
        <v>3.6743696329075731E-2</v>
      </c>
      <c r="Q390" s="68">
        <f t="shared" si="110"/>
        <v>6.3153770684311536E-2</v>
      </c>
      <c r="R390" s="68">
        <f t="shared" si="110"/>
        <v>1.6388997317566885E-2</v>
      </c>
      <c r="S390" s="68">
        <f t="shared" si="110"/>
        <v>2.9720839256263579E-2</v>
      </c>
      <c r="T390" s="68">
        <f t="shared" si="110"/>
        <v>4.0641112540092061E-2</v>
      </c>
      <c r="U390" s="68">
        <f t="shared" si="110"/>
        <v>5.3286134830210684E-2</v>
      </c>
      <c r="V390" s="68">
        <f t="shared" si="110"/>
        <v>0.33077306082387709</v>
      </c>
      <c r="W390" s="68">
        <f t="shared" si="110"/>
        <v>7.8885305722227614E-2</v>
      </c>
      <c r="X390" s="68">
        <f t="shared" si="110"/>
        <v>1.2923456065922751E-2</v>
      </c>
      <c r="Y390" s="68">
        <f t="shared" si="110"/>
        <v>1.4557598169455569E-2</v>
      </c>
      <c r="Z390" s="68">
        <f t="shared" si="110"/>
        <v>3.1262723197191658E-2</v>
      </c>
      <c r="AA390" s="120"/>
      <c r="AB390" s="120"/>
      <c r="AC390" s="68">
        <f t="shared" si="111"/>
        <v>0.13782372282163508</v>
      </c>
      <c r="AD390" s="68">
        <f t="shared" si="111"/>
        <v>0.12719326752332707</v>
      </c>
      <c r="AE390" s="68">
        <f t="shared" si="111"/>
        <v>4.6535537957752372E-2</v>
      </c>
      <c r="AF390" s="68">
        <f t="shared" si="111"/>
        <v>7.9050301858044833E-2</v>
      </c>
      <c r="AG390" s="68">
        <f t="shared" si="111"/>
        <v>7.3213844549166462E-2</v>
      </c>
      <c r="AH390" s="68">
        <f t="shared" si="111"/>
        <v>0.68260049970251102</v>
      </c>
      <c r="AI390" s="68">
        <f t="shared" si="111"/>
        <v>0.16689596240595689</v>
      </c>
      <c r="AJ390" s="68">
        <f t="shared" si="111"/>
        <v>1.5918832552706923E-2</v>
      </c>
      <c r="AK390" s="68">
        <f t="shared" si="111"/>
        <v>1.7227819122545281E-2</v>
      </c>
      <c r="AL390" s="68">
        <f t="shared" si="111"/>
        <v>4.2452960389033144E-2</v>
      </c>
      <c r="AO390" s="67">
        <f t="shared" si="107"/>
        <v>3.3978891867909242E-2</v>
      </c>
      <c r="AP390" s="67">
        <f t="shared" si="101"/>
        <v>5.336003527953511E-2</v>
      </c>
      <c r="AQ390" s="67">
        <f t="shared" si="101"/>
        <v>8.4073493507443309E-3</v>
      </c>
      <c r="AR390" s="67">
        <f t="shared" si="101"/>
        <v>1.9210584090874692E-2</v>
      </c>
      <c r="AS390" s="67">
        <f t="shared" si="101"/>
        <v>1.0040822566088493E-2</v>
      </c>
      <c r="AT390" s="67">
        <f t="shared" si="101"/>
        <v>0.17529153016608384</v>
      </c>
      <c r="AU390" s="67">
        <f t="shared" si="101"/>
        <v>4.5495835953002536E-2</v>
      </c>
      <c r="AV390" s="67">
        <f t="shared" si="101"/>
        <v>1.4976882433920778E-3</v>
      </c>
      <c r="AW390" s="67">
        <f t="shared" si="101"/>
        <v>1.3330713237617621E-3</v>
      </c>
      <c r="AX390" s="67">
        <f t="shared" si="101"/>
        <v>5.4809731318840732E-3</v>
      </c>
      <c r="BA390" s="67">
        <f t="shared" si="108"/>
        <v>0.23495638537385585</v>
      </c>
      <c r="BB390" s="67">
        <f t="shared" si="102"/>
        <v>0.19694230012042907</v>
      </c>
      <c r="BC390" s="67">
        <f t="shared" si="102"/>
        <v>8.4663726564760289E-2</v>
      </c>
      <c r="BD390" s="67">
        <f t="shared" si="102"/>
        <v>0.13890199848901158</v>
      </c>
      <c r="BE390" s="67">
        <f t="shared" si="102"/>
        <v>0.13654080194546564</v>
      </c>
      <c r="BF390" s="67">
        <f t="shared" si="102"/>
        <v>1.1886650906924721</v>
      </c>
      <c r="BG390" s="67">
        <f t="shared" si="102"/>
        <v>0.29127710408118701</v>
      </c>
      <c r="BH390" s="67">
        <f t="shared" si="102"/>
        <v>3.033997686202175E-2</v>
      </c>
      <c r="BI390" s="67">
        <f t="shared" si="102"/>
        <v>3.3118488615762609E-2</v>
      </c>
      <c r="BJ390" s="67">
        <f t="shared" si="102"/>
        <v>7.9196656718108882E-2</v>
      </c>
      <c r="BK390" s="55"/>
    </row>
    <row r="391" spans="4:63">
      <c r="D391" s="52">
        <f t="shared" si="103"/>
        <v>0.375</v>
      </c>
      <c r="E391" s="67">
        <f t="shared" si="109"/>
        <v>6.9668842385637156E-2</v>
      </c>
      <c r="F391" s="67">
        <f t="shared" si="109"/>
        <v>5.2910803665544931E-2</v>
      </c>
      <c r="G391" s="67">
        <f t="shared" si="109"/>
        <v>3.1489511605031044E-2</v>
      </c>
      <c r="H391" s="67">
        <f t="shared" si="109"/>
        <v>5.5170560871270445E-2</v>
      </c>
      <c r="I391" s="67">
        <f t="shared" si="109"/>
        <v>5.9569479367579663E-2</v>
      </c>
      <c r="J391" s="67">
        <f t="shared" si="109"/>
        <v>0.52380606459793966</v>
      </c>
      <c r="K391" s="67">
        <f t="shared" si="109"/>
        <v>0.12728387476465453</v>
      </c>
      <c r="L391" s="67">
        <f t="shared" si="109"/>
        <v>1.4534734004059757E-2</v>
      </c>
      <c r="M391" s="67">
        <f t="shared" si="109"/>
        <v>1.5133988749145478E-2</v>
      </c>
      <c r="N391" s="67">
        <f t="shared" si="109"/>
        <v>3.7604601281509185E-2</v>
      </c>
      <c r="Q391" s="68">
        <f t="shared" si="110"/>
        <v>4.1972507864628514E-2</v>
      </c>
      <c r="R391" s="68">
        <f t="shared" si="110"/>
        <v>1.2838622776769663E-2</v>
      </c>
      <c r="S391" s="68">
        <f t="shared" si="110"/>
        <v>2.4823658478381746E-2</v>
      </c>
      <c r="T391" s="68">
        <f t="shared" si="110"/>
        <v>3.3465282260042542E-2</v>
      </c>
      <c r="U391" s="68">
        <f t="shared" si="110"/>
        <v>4.8962696792787357E-2</v>
      </c>
      <c r="V391" s="68">
        <f t="shared" si="110"/>
        <v>0.31665258640003563</v>
      </c>
      <c r="W391" s="68">
        <f t="shared" si="110"/>
        <v>7.9233035680001451E-2</v>
      </c>
      <c r="X391" s="68">
        <f t="shared" si="110"/>
        <v>1.3143794752295697E-2</v>
      </c>
      <c r="Y391" s="68">
        <f t="shared" si="110"/>
        <v>1.3974516282614976E-2</v>
      </c>
      <c r="Z391" s="68">
        <f t="shared" si="110"/>
        <v>3.1533299032165556E-2</v>
      </c>
      <c r="AA391" s="120"/>
      <c r="AB391" s="120"/>
      <c r="AC391" s="68">
        <f t="shared" si="111"/>
        <v>0.12284068056660277</v>
      </c>
      <c r="AD391" s="68">
        <f t="shared" si="111"/>
        <v>0.10847829722423788</v>
      </c>
      <c r="AE391" s="68">
        <f t="shared" si="111"/>
        <v>3.8155364731680186E-2</v>
      </c>
      <c r="AF391" s="68">
        <f t="shared" si="111"/>
        <v>7.6803284769616093E-2</v>
      </c>
      <c r="AG391" s="68">
        <f t="shared" si="111"/>
        <v>6.962505491854315E-2</v>
      </c>
      <c r="AH391" s="68">
        <f t="shared" si="111"/>
        <v>0.73621325439969643</v>
      </c>
      <c r="AI391" s="68">
        <f t="shared" si="111"/>
        <v>0.16410163848380874</v>
      </c>
      <c r="AJ391" s="68">
        <f t="shared" si="111"/>
        <v>1.5925673255823818E-2</v>
      </c>
      <c r="AK391" s="68">
        <f t="shared" si="111"/>
        <v>1.6307797410607883E-2</v>
      </c>
      <c r="AL391" s="68">
        <f t="shared" si="111"/>
        <v>4.4679015492965275E-2</v>
      </c>
      <c r="AO391" s="67">
        <f t="shared" si="107"/>
        <v>2.7696334521008642E-2</v>
      </c>
      <c r="AP391" s="67">
        <f t="shared" si="101"/>
        <v>4.0072180888775268E-2</v>
      </c>
      <c r="AQ391" s="67">
        <f t="shared" si="101"/>
        <v>6.665853126649298E-3</v>
      </c>
      <c r="AR391" s="67">
        <f t="shared" si="101"/>
        <v>2.1705278611227903E-2</v>
      </c>
      <c r="AS391" s="67">
        <f t="shared" si="101"/>
        <v>1.0606782574792306E-2</v>
      </c>
      <c r="AT391" s="67">
        <f t="shared" si="101"/>
        <v>0.20715347819790403</v>
      </c>
      <c r="AU391" s="67">
        <f t="shared" si="101"/>
        <v>4.8050839084653074E-2</v>
      </c>
      <c r="AV391" s="67">
        <f t="shared" si="101"/>
        <v>1.39093925176406E-3</v>
      </c>
      <c r="AW391" s="67">
        <f t="shared" si="101"/>
        <v>1.1594724665305017E-3</v>
      </c>
      <c r="AX391" s="67">
        <f t="shared" si="101"/>
        <v>6.0713022493436297E-3</v>
      </c>
      <c r="BA391" s="67">
        <f t="shared" si="108"/>
        <v>0.19250952295223994</v>
      </c>
      <c r="BB391" s="67">
        <f t="shared" si="102"/>
        <v>0.16138910088978281</v>
      </c>
      <c r="BC391" s="67">
        <f t="shared" si="102"/>
        <v>6.9644876336711237E-2</v>
      </c>
      <c r="BD391" s="67">
        <f t="shared" si="102"/>
        <v>0.13197384564088654</v>
      </c>
      <c r="BE391" s="67">
        <f t="shared" si="102"/>
        <v>0.12919453428612282</v>
      </c>
      <c r="BF391" s="67">
        <f t="shared" si="102"/>
        <v>1.2600193189976361</v>
      </c>
      <c r="BG391" s="67">
        <f t="shared" si="102"/>
        <v>0.29138551324846329</v>
      </c>
      <c r="BH391" s="67">
        <f t="shared" si="102"/>
        <v>3.0460407259883575E-2</v>
      </c>
      <c r="BI391" s="67">
        <f t="shared" si="102"/>
        <v>3.1441786159753363E-2</v>
      </c>
      <c r="BJ391" s="67">
        <f t="shared" si="102"/>
        <v>8.2283616774474461E-2</v>
      </c>
      <c r="BK391" s="55"/>
    </row>
    <row r="392" spans="4:63">
      <c r="D392" s="52">
        <f t="shared" si="103"/>
        <v>0.5</v>
      </c>
      <c r="E392" s="67">
        <f t="shared" si="109"/>
        <v>4.9904155895645924E-2</v>
      </c>
      <c r="F392" s="67">
        <f t="shared" si="109"/>
        <v>4.1000161961024482E-2</v>
      </c>
      <c r="G392" s="67">
        <f t="shared" si="109"/>
        <v>2.7488076152624233E-2</v>
      </c>
      <c r="H392" s="67">
        <f t="shared" si="109"/>
        <v>5.3252143275460288E-2</v>
      </c>
      <c r="I392" s="67">
        <f t="shared" si="109"/>
        <v>5.8955760841157716E-2</v>
      </c>
      <c r="J392" s="67">
        <f t="shared" si="109"/>
        <v>0.53460286238352495</v>
      </c>
      <c r="K392" s="67">
        <f t="shared" si="109"/>
        <v>0.1300986642787241</v>
      </c>
      <c r="L392" s="67">
        <f t="shared" si="109"/>
        <v>1.439068628759867E-2</v>
      </c>
      <c r="M392" s="67">
        <f t="shared" si="109"/>
        <v>1.4898417774170728E-2</v>
      </c>
      <c r="N392" s="67">
        <f t="shared" si="109"/>
        <v>3.7044801053995366E-2</v>
      </c>
      <c r="Q392" s="68">
        <f t="shared" si="110"/>
        <v>2.9914937285193854E-2</v>
      </c>
      <c r="R392" s="68">
        <f t="shared" si="110"/>
        <v>1.288288316858118E-2</v>
      </c>
      <c r="S392" s="68">
        <f t="shared" si="110"/>
        <v>2.2083813749846262E-2</v>
      </c>
      <c r="T392" s="68">
        <f t="shared" si="110"/>
        <v>3.0316112773586191E-2</v>
      </c>
      <c r="U392" s="68">
        <f t="shared" si="110"/>
        <v>4.7338804667909858E-2</v>
      </c>
      <c r="V392" s="68">
        <f t="shared" si="110"/>
        <v>0.30665760102476958</v>
      </c>
      <c r="W392" s="68">
        <f t="shared" si="110"/>
        <v>8.7871601597405383E-2</v>
      </c>
      <c r="X392" s="68">
        <f t="shared" si="110"/>
        <v>1.3022215627607492E-2</v>
      </c>
      <c r="Y392" s="68">
        <f t="shared" si="110"/>
        <v>1.3808869944258888E-2</v>
      </c>
      <c r="Z392" s="68">
        <f t="shared" si="110"/>
        <v>3.0719539028040008E-2</v>
      </c>
      <c r="AA392" s="120"/>
      <c r="AB392" s="120"/>
      <c r="AC392" s="68">
        <f t="shared" si="111"/>
        <v>0.10198632361040763</v>
      </c>
      <c r="AD392" s="68">
        <f t="shared" si="111"/>
        <v>8.8617765393273998E-2</v>
      </c>
      <c r="AE392" s="68">
        <f t="shared" si="111"/>
        <v>3.2892338555402009E-2</v>
      </c>
      <c r="AF392" s="68">
        <f t="shared" si="111"/>
        <v>7.6005585143278626E-2</v>
      </c>
      <c r="AG392" s="68">
        <f t="shared" si="111"/>
        <v>6.9989554920561997E-2</v>
      </c>
      <c r="AH392" s="68">
        <f t="shared" si="111"/>
        <v>0.77095315531119002</v>
      </c>
      <c r="AI392" s="68">
        <f t="shared" si="111"/>
        <v>0.15844787751951803</v>
      </c>
      <c r="AJ392" s="68">
        <f t="shared" si="111"/>
        <v>1.5759156947589829E-2</v>
      </c>
      <c r="AK392" s="68">
        <f t="shared" si="111"/>
        <v>1.6006025728837709E-2</v>
      </c>
      <c r="AL392" s="68">
        <f t="shared" si="111"/>
        <v>4.5126268314926533E-2</v>
      </c>
      <c r="AO392" s="67">
        <f t="shared" si="107"/>
        <v>1.998921861045207E-2</v>
      </c>
      <c r="AP392" s="67">
        <f t="shared" si="101"/>
        <v>2.8117278792443301E-2</v>
      </c>
      <c r="AQ392" s="67">
        <f t="shared" si="101"/>
        <v>5.4042624027779707E-3</v>
      </c>
      <c r="AR392" s="67">
        <f t="shared" si="101"/>
        <v>2.2936030501874097E-2</v>
      </c>
      <c r="AS392" s="67">
        <f t="shared" si="101"/>
        <v>1.1616956173247858E-2</v>
      </c>
      <c r="AT392" s="67">
        <f t="shared" si="101"/>
        <v>0.22794526135875537</v>
      </c>
      <c r="AU392" s="67">
        <f t="shared" si="101"/>
        <v>4.2227062681318719E-2</v>
      </c>
      <c r="AV392" s="67">
        <f t="shared" si="101"/>
        <v>1.3684706599911781E-3</v>
      </c>
      <c r="AW392" s="67">
        <f t="shared" si="101"/>
        <v>1.0895478299118404E-3</v>
      </c>
      <c r="AX392" s="67">
        <f t="shared" si="101"/>
        <v>6.3252620259553576E-3</v>
      </c>
      <c r="BA392" s="67">
        <f t="shared" si="108"/>
        <v>0.15189047950605356</v>
      </c>
      <c r="BB392" s="67">
        <f t="shared" si="102"/>
        <v>0.12961792735429847</v>
      </c>
      <c r="BC392" s="67">
        <f t="shared" si="102"/>
        <v>6.0380414708026242E-2</v>
      </c>
      <c r="BD392" s="67">
        <f t="shared" si="102"/>
        <v>0.12925772841873892</v>
      </c>
      <c r="BE392" s="67">
        <f t="shared" si="102"/>
        <v>0.12894531576171972</v>
      </c>
      <c r="BF392" s="67">
        <f t="shared" si="102"/>
        <v>1.305556017694715</v>
      </c>
      <c r="BG392" s="67">
        <f t="shared" si="102"/>
        <v>0.28854654179824213</v>
      </c>
      <c r="BH392" s="67">
        <f t="shared" si="102"/>
        <v>3.01498432351885E-2</v>
      </c>
      <c r="BI392" s="67">
        <f t="shared" si="102"/>
        <v>3.0904443503008437E-2</v>
      </c>
      <c r="BJ392" s="67">
        <f t="shared" si="102"/>
        <v>8.2171069368921906E-2</v>
      </c>
      <c r="BK392" s="55"/>
    </row>
    <row r="393" spans="4:63">
      <c r="D393" s="52">
        <f t="shared" si="103"/>
        <v>0.625</v>
      </c>
      <c r="E393" s="67">
        <f t="shared" si="109"/>
        <v>3.4990835899874576E-2</v>
      </c>
      <c r="F393" s="67">
        <f t="shared" si="109"/>
        <v>3.2063981304369375E-2</v>
      </c>
      <c r="G393" s="67">
        <f t="shared" si="109"/>
        <v>2.4597070805912377E-2</v>
      </c>
      <c r="H393" s="67">
        <f t="shared" si="109"/>
        <v>5.212161234957783E-2</v>
      </c>
      <c r="I393" s="67">
        <f t="shared" si="109"/>
        <v>5.9188148600983384E-2</v>
      </c>
      <c r="J393" s="67">
        <f t="shared" si="109"/>
        <v>0.54501225391962571</v>
      </c>
      <c r="K393" s="67">
        <f t="shared" si="109"/>
        <v>0.13301903749526103</v>
      </c>
      <c r="L393" s="67">
        <f t="shared" si="109"/>
        <v>1.4362614860102076E-2</v>
      </c>
      <c r="M393" s="67">
        <f t="shared" si="109"/>
        <v>1.4856720886375826E-2</v>
      </c>
      <c r="N393" s="67">
        <f t="shared" si="109"/>
        <v>3.687962651761309E-2</v>
      </c>
      <c r="Q393" s="68">
        <f t="shared" si="110"/>
        <v>2.0811504454309862E-2</v>
      </c>
      <c r="R393" s="68">
        <f t="shared" si="110"/>
        <v>1.315622818153131E-2</v>
      </c>
      <c r="S393" s="68">
        <f t="shared" si="110"/>
        <v>2.0138085046955318E-2</v>
      </c>
      <c r="T393" s="68">
        <f t="shared" si="110"/>
        <v>2.8120711759406891E-2</v>
      </c>
      <c r="U393" s="68">
        <f t="shared" si="110"/>
        <v>4.6390499407930524E-2</v>
      </c>
      <c r="V393" s="68">
        <f t="shared" si="110"/>
        <v>0.29937807795005117</v>
      </c>
      <c r="W393" s="68">
        <f t="shared" si="110"/>
        <v>0.10013832817757418</v>
      </c>
      <c r="X393" s="68">
        <f t="shared" si="110"/>
        <v>1.3003575480309565E-2</v>
      </c>
      <c r="Y393" s="68">
        <f t="shared" si="110"/>
        <v>1.3828978648954176E-2</v>
      </c>
      <c r="Z393" s="68">
        <f t="shared" si="110"/>
        <v>3.0199098894114627E-2</v>
      </c>
      <c r="AA393" s="120"/>
      <c r="AB393" s="120"/>
      <c r="AC393" s="68">
        <f t="shared" si="111"/>
        <v>7.7628667431431708E-2</v>
      </c>
      <c r="AD393" s="68">
        <f t="shared" si="111"/>
        <v>6.8234792618122E-2</v>
      </c>
      <c r="AE393" s="68">
        <f t="shared" si="111"/>
        <v>2.9056056564869436E-2</v>
      </c>
      <c r="AF393" s="68">
        <f t="shared" si="111"/>
        <v>7.5828874657843381E-2</v>
      </c>
      <c r="AG393" s="68">
        <f t="shared" si="111"/>
        <v>7.1629350700249866E-2</v>
      </c>
      <c r="AH393" s="68">
        <f t="shared" si="111"/>
        <v>0.80068054274293621</v>
      </c>
      <c r="AI393" s="68">
        <f t="shared" si="111"/>
        <v>0.15398804239014505</v>
      </c>
      <c r="AJ393" s="68">
        <f t="shared" si="111"/>
        <v>1.5721654239894578E-2</v>
      </c>
      <c r="AK393" s="68">
        <f t="shared" si="111"/>
        <v>1.5900477983018625E-2</v>
      </c>
      <c r="AL393" s="68">
        <f t="shared" si="111"/>
        <v>4.5989432022054008E-2</v>
      </c>
      <c r="AO393" s="67">
        <f t="shared" si="107"/>
        <v>1.4179331445564713E-2</v>
      </c>
      <c r="AP393" s="67">
        <f t="shared" si="101"/>
        <v>1.8907753122838065E-2</v>
      </c>
      <c r="AQ393" s="67">
        <f t="shared" si="101"/>
        <v>4.458985758957059E-3</v>
      </c>
      <c r="AR393" s="67">
        <f t="shared" si="101"/>
        <v>2.4000900590170939E-2</v>
      </c>
      <c r="AS393" s="67">
        <f t="shared" si="101"/>
        <v>1.279764919305286E-2</v>
      </c>
      <c r="AT393" s="67">
        <f t="shared" si="101"/>
        <v>0.24563417596957454</v>
      </c>
      <c r="AU393" s="67">
        <f t="shared" si="101"/>
        <v>3.2880709317686857E-2</v>
      </c>
      <c r="AV393" s="67">
        <f t="shared" si="101"/>
        <v>1.3590393797925111E-3</v>
      </c>
      <c r="AW393" s="67">
        <f t="shared" si="101"/>
        <v>1.0277422374216499E-3</v>
      </c>
      <c r="AX393" s="67">
        <f t="shared" si="101"/>
        <v>6.6805276234984633E-3</v>
      </c>
      <c r="BA393" s="67">
        <f t="shared" si="108"/>
        <v>0.11261950333130628</v>
      </c>
      <c r="BB393" s="67">
        <f t="shared" si="102"/>
        <v>0.10029877392249137</v>
      </c>
      <c r="BC393" s="67">
        <f t="shared" si="102"/>
        <v>5.3653127370781817E-2</v>
      </c>
      <c r="BD393" s="67">
        <f t="shared" si="102"/>
        <v>0.1279504870074212</v>
      </c>
      <c r="BE393" s="67">
        <f t="shared" si="102"/>
        <v>0.13081749930123326</v>
      </c>
      <c r="BF393" s="67">
        <f t="shared" si="102"/>
        <v>1.3456927966625618</v>
      </c>
      <c r="BG393" s="67">
        <f t="shared" si="102"/>
        <v>0.28700707988540608</v>
      </c>
      <c r="BH393" s="67">
        <f t="shared" si="102"/>
        <v>3.0084269099996654E-2</v>
      </c>
      <c r="BI393" s="67">
        <f t="shared" si="102"/>
        <v>3.0757198869394452E-2</v>
      </c>
      <c r="BJ393" s="67">
        <f t="shared" si="102"/>
        <v>8.2869058539667098E-2</v>
      </c>
      <c r="BK393" s="55"/>
    </row>
    <row r="394" spans="4:63">
      <c r="D394" s="52">
        <f t="shared" si="103"/>
        <v>0.75</v>
      </c>
      <c r="E394" s="67">
        <f t="shared" si="109"/>
        <v>2.4099527478673721E-2</v>
      </c>
      <c r="F394" s="67">
        <f t="shared" si="109"/>
        <v>2.5578769492946046E-2</v>
      </c>
      <c r="G394" s="67">
        <f t="shared" si="109"/>
        <v>2.2513741548466425E-2</v>
      </c>
      <c r="H394" s="67">
        <f t="shared" si="109"/>
        <v>5.1405483267200583E-2</v>
      </c>
      <c r="I394" s="67">
        <f t="shared" si="109"/>
        <v>5.9795318745629204E-2</v>
      </c>
      <c r="J394" s="67">
        <f t="shared" si="109"/>
        <v>0.55499951168203987</v>
      </c>
      <c r="K394" s="67">
        <f t="shared" si="109"/>
        <v>0.13554240544120011</v>
      </c>
      <c r="L394" s="67">
        <f t="shared" si="109"/>
        <v>1.4382682388388095E-2</v>
      </c>
      <c r="M394" s="67">
        <f t="shared" si="109"/>
        <v>1.490786325330638E-2</v>
      </c>
      <c r="N394" s="67">
        <f t="shared" si="109"/>
        <v>3.6928172329895197E-2</v>
      </c>
      <c r="Q394" s="68">
        <f t="shared" si="110"/>
        <v>1.416357679554751E-2</v>
      </c>
      <c r="R394" s="68">
        <f t="shared" si="110"/>
        <v>1.3515614573123683E-2</v>
      </c>
      <c r="S394" s="68">
        <f t="shared" si="110"/>
        <v>1.8733880143228188E-2</v>
      </c>
      <c r="T394" s="68">
        <f t="shared" si="110"/>
        <v>2.654098396750279E-2</v>
      </c>
      <c r="U394" s="68">
        <f t="shared" si="110"/>
        <v>4.5800596270114353E-2</v>
      </c>
      <c r="V394" s="68">
        <f t="shared" si="110"/>
        <v>0.29388990523387343</v>
      </c>
      <c r="W394" s="68">
        <f t="shared" si="110"/>
        <v>0.11318564532372123</v>
      </c>
      <c r="X394" s="68">
        <f t="shared" si="110"/>
        <v>1.3026723720876026E-2</v>
      </c>
      <c r="Y394" s="68">
        <f t="shared" si="110"/>
        <v>1.3933053963824594E-2</v>
      </c>
      <c r="Z394" s="68">
        <f t="shared" si="110"/>
        <v>2.9817583591007616E-2</v>
      </c>
      <c r="AA394" s="120"/>
      <c r="AB394" s="120"/>
      <c r="AC394" s="68">
        <f t="shared" si="111"/>
        <v>5.3347340828120891E-2</v>
      </c>
      <c r="AD394" s="68">
        <f t="shared" si="111"/>
        <v>4.9322176623978947E-2</v>
      </c>
      <c r="AE394" s="68">
        <f t="shared" si="111"/>
        <v>2.6293602953704729E-2</v>
      </c>
      <c r="AF394" s="68">
        <f t="shared" si="111"/>
        <v>7.5913872790816642E-2</v>
      </c>
      <c r="AG394" s="68">
        <f t="shared" si="111"/>
        <v>7.3739470669738308E-2</v>
      </c>
      <c r="AH394" s="68">
        <f t="shared" si="111"/>
        <v>0.82599135164164905</v>
      </c>
      <c r="AI394" s="68">
        <f t="shared" si="111"/>
        <v>0.15028565956814102</v>
      </c>
      <c r="AJ394" s="68">
        <f t="shared" si="111"/>
        <v>1.5738641055900164E-2</v>
      </c>
      <c r="AK394" s="68">
        <f t="shared" si="111"/>
        <v>1.5893540183772929E-2</v>
      </c>
      <c r="AL394" s="68">
        <f t="shared" si="111"/>
        <v>4.7074105847484331E-2</v>
      </c>
      <c r="AO394" s="67">
        <f t="shared" si="107"/>
        <v>9.9359506831262108E-3</v>
      </c>
      <c r="AP394" s="67">
        <f t="shared" si="101"/>
        <v>1.2063154919822364E-2</v>
      </c>
      <c r="AQ394" s="67">
        <f t="shared" si="101"/>
        <v>3.7798614052382377E-3</v>
      </c>
      <c r="AR394" s="67">
        <f t="shared" si="101"/>
        <v>2.4864499299697793E-2</v>
      </c>
      <c r="AS394" s="67">
        <f t="shared" si="101"/>
        <v>1.3994722475514851E-2</v>
      </c>
      <c r="AT394" s="67">
        <f t="shared" si="101"/>
        <v>0.26110960644816644</v>
      </c>
      <c r="AU394" s="67">
        <f t="shared" si="101"/>
        <v>2.2356760117478877E-2</v>
      </c>
      <c r="AV394" s="67">
        <f t="shared" si="101"/>
        <v>1.355958667512069E-3</v>
      </c>
      <c r="AW394" s="67">
        <f t="shared" si="101"/>
        <v>9.7480928948178586E-4</v>
      </c>
      <c r="AX394" s="67">
        <f t="shared" si="101"/>
        <v>7.1105887388875806E-3</v>
      </c>
      <c r="BA394" s="67">
        <f t="shared" si="108"/>
        <v>7.744686830679462E-2</v>
      </c>
      <c r="BB394" s="67">
        <f t="shared" si="102"/>
        <v>7.4900946116924993E-2</v>
      </c>
      <c r="BC394" s="67">
        <f t="shared" si="102"/>
        <v>4.8807344502171154E-2</v>
      </c>
      <c r="BD394" s="67">
        <f t="shared" si="102"/>
        <v>0.12731935605801722</v>
      </c>
      <c r="BE394" s="67">
        <f t="shared" si="102"/>
        <v>0.13353478941536751</v>
      </c>
      <c r="BF394" s="67">
        <f t="shared" si="102"/>
        <v>1.3809908633236889</v>
      </c>
      <c r="BG394" s="67">
        <f t="shared" si="102"/>
        <v>0.2858280650093411</v>
      </c>
      <c r="BH394" s="67">
        <f t="shared" si="102"/>
        <v>3.0121323444288257E-2</v>
      </c>
      <c r="BI394" s="67">
        <f t="shared" si="102"/>
        <v>3.0801403437079308E-2</v>
      </c>
      <c r="BJ394" s="67">
        <f t="shared" si="102"/>
        <v>8.4002278177379527E-2</v>
      </c>
      <c r="BK394" s="55"/>
    </row>
    <row r="395" spans="4:63">
      <c r="D395" s="52">
        <f t="shared" si="103"/>
        <v>0.875</v>
      </c>
      <c r="E395" s="67">
        <f t="shared" si="109"/>
        <v>1.6816295740258558E-2</v>
      </c>
      <c r="F395" s="67">
        <f t="shared" si="109"/>
        <v>2.1286956075850783E-2</v>
      </c>
      <c r="G395" s="67">
        <f t="shared" si="109"/>
        <v>2.1046847649305145E-2</v>
      </c>
      <c r="H395" s="67">
        <f t="shared" si="109"/>
        <v>5.0844690210308748E-2</v>
      </c>
      <c r="I395" s="67">
        <f t="shared" si="109"/>
        <v>6.0414946166727206E-2</v>
      </c>
      <c r="J395" s="67">
        <f t="shared" si="109"/>
        <v>0.56508440115508163</v>
      </c>
      <c r="K395" s="67">
        <f t="shared" si="109"/>
        <v>0.13731137440861504</v>
      </c>
      <c r="L395" s="67">
        <f t="shared" si="109"/>
        <v>1.4406926383848835E-2</v>
      </c>
      <c r="M395" s="67">
        <f t="shared" si="109"/>
        <v>1.4978603637593561E-2</v>
      </c>
      <c r="N395" s="67">
        <f t="shared" si="109"/>
        <v>3.707533954187802E-2</v>
      </c>
      <c r="Q395" s="68">
        <f t="shared" si="110"/>
        <v>9.7250298890337837E-3</v>
      </c>
      <c r="R395" s="68">
        <f t="shared" si="110"/>
        <v>1.384126531094655E-2</v>
      </c>
      <c r="S395" s="68">
        <f t="shared" si="110"/>
        <v>1.7700644601642064E-2</v>
      </c>
      <c r="T395" s="68">
        <f t="shared" si="110"/>
        <v>2.5341162312566803E-2</v>
      </c>
      <c r="U395" s="68">
        <f t="shared" si="110"/>
        <v>4.5351884575499803E-2</v>
      </c>
      <c r="V395" s="68">
        <f t="shared" si="110"/>
        <v>0.28985697792280535</v>
      </c>
      <c r="W395" s="68">
        <f t="shared" si="110"/>
        <v>0.12429887913157561</v>
      </c>
      <c r="X395" s="68">
        <f t="shared" si="110"/>
        <v>1.305196375194038E-2</v>
      </c>
      <c r="Y395" s="68">
        <f t="shared" si="110"/>
        <v>1.404469896754971E-2</v>
      </c>
      <c r="Z395" s="68">
        <f t="shared" si="110"/>
        <v>2.9478740387609906E-2</v>
      </c>
      <c r="AA395" s="120"/>
      <c r="AB395" s="120"/>
      <c r="AC395" s="68">
        <f t="shared" si="111"/>
        <v>3.2971323494913697E-2</v>
      </c>
      <c r="AD395" s="68">
        <f t="shared" si="111"/>
        <v>3.418103458636821E-2</v>
      </c>
      <c r="AE395" s="68">
        <f t="shared" si="111"/>
        <v>2.4393050696968229E-2</v>
      </c>
      <c r="AF395" s="68">
        <f t="shared" si="111"/>
        <v>7.6028029128317062E-2</v>
      </c>
      <c r="AG395" s="68">
        <f t="shared" si="111"/>
        <v>7.5640959015555384E-2</v>
      </c>
      <c r="AH395" s="68">
        <f t="shared" si="111"/>
        <v>0.84794869358155212</v>
      </c>
      <c r="AI395" s="68">
        <f t="shared" si="111"/>
        <v>0.14720895596070838</v>
      </c>
      <c r="AJ395" s="68">
        <f t="shared" si="111"/>
        <v>1.5761889015757303E-2</v>
      </c>
      <c r="AK395" s="68">
        <f t="shared" si="111"/>
        <v>1.5917608888147944E-2</v>
      </c>
      <c r="AL395" s="68">
        <f t="shared" si="111"/>
        <v>4.8250729862340538E-2</v>
      </c>
      <c r="AO395" s="67">
        <f t="shared" si="107"/>
        <v>7.0912658512247741E-3</v>
      </c>
      <c r="AP395" s="67">
        <f t="shared" si="101"/>
        <v>7.4456907649042333E-3</v>
      </c>
      <c r="AQ395" s="67">
        <f t="shared" si="101"/>
        <v>3.3462030476630808E-3</v>
      </c>
      <c r="AR395" s="67">
        <f t="shared" si="101"/>
        <v>2.5503527897741945E-2</v>
      </c>
      <c r="AS395" s="67">
        <f t="shared" si="101"/>
        <v>1.5063061591227403E-2</v>
      </c>
      <c r="AT395" s="67">
        <f t="shared" si="101"/>
        <v>0.27522742323227628</v>
      </c>
      <c r="AU395" s="67">
        <f t="shared" si="101"/>
        <v>1.3012495277039432E-2</v>
      </c>
      <c r="AV395" s="67">
        <f t="shared" si="101"/>
        <v>1.3549626319084556E-3</v>
      </c>
      <c r="AW395" s="67">
        <f t="shared" si="101"/>
        <v>9.3390467004385129E-4</v>
      </c>
      <c r="AX395" s="67">
        <f t="shared" si="101"/>
        <v>7.5965991542681147E-3</v>
      </c>
      <c r="BA395" s="67">
        <f t="shared" si="108"/>
        <v>4.9787619235172255E-2</v>
      </c>
      <c r="BB395" s="67">
        <f t="shared" si="102"/>
        <v>5.5467990662218997E-2</v>
      </c>
      <c r="BC395" s="67">
        <f t="shared" si="102"/>
        <v>4.5439898346273377E-2</v>
      </c>
      <c r="BD395" s="67">
        <f t="shared" si="102"/>
        <v>0.12687271933862582</v>
      </c>
      <c r="BE395" s="67">
        <f t="shared" si="102"/>
        <v>0.13605590518228258</v>
      </c>
      <c r="BF395" s="67">
        <f t="shared" si="102"/>
        <v>1.4130330947366336</v>
      </c>
      <c r="BG395" s="67">
        <f t="shared" si="102"/>
        <v>0.28452033036932345</v>
      </c>
      <c r="BH395" s="67">
        <f t="shared" si="102"/>
        <v>3.0168815399606138E-2</v>
      </c>
      <c r="BI395" s="67">
        <f t="shared" si="102"/>
        <v>3.0896212525741505E-2</v>
      </c>
      <c r="BJ395" s="67">
        <f t="shared" si="102"/>
        <v>8.5326069404218552E-2</v>
      </c>
      <c r="BK395" s="55"/>
    </row>
    <row r="396" spans="4:63">
      <c r="D396" s="52">
        <f t="shared" si="103"/>
        <v>1</v>
      </c>
      <c r="E396" s="67">
        <f t="shared" si="109"/>
        <v>1.2948605165443505E-2</v>
      </c>
      <c r="F396" s="67">
        <f t="shared" si="109"/>
        <v>1.9083913368699038E-2</v>
      </c>
      <c r="G396" s="67">
        <f t="shared" si="109"/>
        <v>2.0081128932781533E-2</v>
      </c>
      <c r="H396" s="67">
        <f t="shared" si="109"/>
        <v>5.0288333442632553E-2</v>
      </c>
      <c r="I396" s="67">
        <f t="shared" si="109"/>
        <v>6.0795544927056966E-2</v>
      </c>
      <c r="J396" s="67">
        <f t="shared" si="109"/>
        <v>0.57666888127942662</v>
      </c>
      <c r="K396" s="67">
        <f t="shared" si="109"/>
        <v>0.13818248231761249</v>
      </c>
      <c r="L396" s="67">
        <f t="shared" si="109"/>
        <v>1.4418090670564359E-2</v>
      </c>
      <c r="M396" s="67">
        <f t="shared" si="109"/>
        <v>1.5024114683623977E-2</v>
      </c>
      <c r="N396" s="67">
        <f t="shared" si="109"/>
        <v>3.7276248337683664E-2</v>
      </c>
      <c r="Q396" s="68">
        <f t="shared" si="110"/>
        <v>7.3838533788752004E-3</v>
      </c>
      <c r="R396" s="68">
        <f t="shared" si="110"/>
        <v>1.4036727730845288E-2</v>
      </c>
      <c r="S396" s="68">
        <f t="shared" si="110"/>
        <v>1.6925715693358441E-2</v>
      </c>
      <c r="T396" s="68">
        <f t="shared" si="110"/>
        <v>2.4360870826908423E-2</v>
      </c>
      <c r="U396" s="68">
        <f t="shared" si="110"/>
        <v>4.4922751472179563E-2</v>
      </c>
      <c r="V396" s="68">
        <f t="shared" si="110"/>
        <v>0.28755389032520678</v>
      </c>
      <c r="W396" s="68">
        <f t="shared" si="110"/>
        <v>0.13088057069313136</v>
      </c>
      <c r="X396" s="68">
        <f t="shared" si="110"/>
        <v>1.3063707077649676E-2</v>
      </c>
      <c r="Y396" s="68">
        <f t="shared" si="110"/>
        <v>1.411356362853405E-2</v>
      </c>
      <c r="Z396" s="68">
        <f t="shared" si="110"/>
        <v>2.9146433396174835E-2</v>
      </c>
      <c r="AA396" s="120"/>
      <c r="AB396" s="120"/>
      <c r="AC396" s="68">
        <f t="shared" si="111"/>
        <v>2.0620458426943936E-2</v>
      </c>
      <c r="AD396" s="68">
        <f t="shared" si="111"/>
        <v>2.5384272308484356E-2</v>
      </c>
      <c r="AE396" s="68">
        <f t="shared" si="111"/>
        <v>2.3236542172204614E-2</v>
      </c>
      <c r="AF396" s="68">
        <f t="shared" si="111"/>
        <v>7.6080091357769636E-2</v>
      </c>
      <c r="AG396" s="68">
        <f t="shared" si="111"/>
        <v>7.6780952429688229E-2</v>
      </c>
      <c r="AH396" s="68">
        <f t="shared" si="111"/>
        <v>0.86875969123183561</v>
      </c>
      <c r="AI396" s="68">
        <f t="shared" si="111"/>
        <v>0.1449437474877989</v>
      </c>
      <c r="AJ396" s="68">
        <f t="shared" si="111"/>
        <v>1.5772474263479056E-2</v>
      </c>
      <c r="AK396" s="68">
        <f t="shared" si="111"/>
        <v>1.5935851498096298E-2</v>
      </c>
      <c r="AL396" s="68">
        <f t="shared" si="111"/>
        <v>4.946850333254664E-2</v>
      </c>
      <c r="AO396" s="67">
        <f t="shared" si="107"/>
        <v>5.5647517865683041E-3</v>
      </c>
      <c r="AP396" s="67">
        <f t="shared" si="101"/>
        <v>5.0471856378537499E-3</v>
      </c>
      <c r="AQ396" s="67">
        <f t="shared" si="101"/>
        <v>3.1554132394230917E-3</v>
      </c>
      <c r="AR396" s="67">
        <f t="shared" si="101"/>
        <v>2.592746261572413E-2</v>
      </c>
      <c r="AS396" s="67">
        <f t="shared" si="101"/>
        <v>1.5872793454877403E-2</v>
      </c>
      <c r="AT396" s="67">
        <f t="shared" si="101"/>
        <v>0.28911499095421983</v>
      </c>
      <c r="AU396" s="67">
        <f t="shared" si="101"/>
        <v>7.3019116244811277E-3</v>
      </c>
      <c r="AV396" s="67">
        <f t="shared" si="101"/>
        <v>1.3543835929146833E-3</v>
      </c>
      <c r="AW396" s="67">
        <f t="shared" si="101"/>
        <v>9.1055105508992644E-4</v>
      </c>
      <c r="AX396" s="67">
        <f t="shared" si="101"/>
        <v>8.1298149415088283E-3</v>
      </c>
      <c r="BA396" s="67">
        <f t="shared" si="108"/>
        <v>3.3569063592387441E-2</v>
      </c>
      <c r="BB396" s="67">
        <f t="shared" si="102"/>
        <v>4.4468185677183393E-2</v>
      </c>
      <c r="BC396" s="67">
        <f t="shared" si="102"/>
        <v>4.3317671104986147E-2</v>
      </c>
      <c r="BD396" s="67">
        <f t="shared" si="102"/>
        <v>0.1263684248004022</v>
      </c>
      <c r="BE396" s="67">
        <f t="shared" si="102"/>
        <v>0.13757649735674521</v>
      </c>
      <c r="BF396" s="67">
        <f t="shared" si="102"/>
        <v>1.4454285725112621</v>
      </c>
      <c r="BG396" s="67">
        <f t="shared" si="102"/>
        <v>0.28312622980541136</v>
      </c>
      <c r="BH396" s="67">
        <f t="shared" si="102"/>
        <v>3.0190564934043415E-2</v>
      </c>
      <c r="BI396" s="67">
        <f t="shared" si="102"/>
        <v>3.0959966181720276E-2</v>
      </c>
      <c r="BJ396" s="67">
        <f t="shared" si="102"/>
        <v>8.6744751670230297E-2</v>
      </c>
      <c r="BK396" s="55"/>
    </row>
    <row r="397" spans="4:63">
      <c r="D397" s="52">
        <f t="shared" si="103"/>
        <v>1.125</v>
      </c>
      <c r="E397" s="67">
        <f t="shared" si="109"/>
        <v>1.1573647775790497E-2</v>
      </c>
      <c r="F397" s="67">
        <f t="shared" si="109"/>
        <v>1.8414956559354944E-2</v>
      </c>
      <c r="G397" s="67">
        <f t="shared" si="109"/>
        <v>1.9442283635012835E-2</v>
      </c>
      <c r="H397" s="67">
        <f t="shared" si="109"/>
        <v>4.9643205247160364E-2</v>
      </c>
      <c r="I397" s="67">
        <f t="shared" si="109"/>
        <v>6.0834968539063075E-2</v>
      </c>
      <c r="J397" s="67">
        <f t="shared" si="109"/>
        <v>0.59014858148476368</v>
      </c>
      <c r="K397" s="67">
        <f t="shared" si="109"/>
        <v>0.13830280346520329</v>
      </c>
      <c r="L397" s="67">
        <f t="shared" si="109"/>
        <v>1.4406946700114351E-2</v>
      </c>
      <c r="M397" s="67">
        <f t="shared" si="109"/>
        <v>1.5025308022299972E-2</v>
      </c>
      <c r="N397" s="67">
        <f t="shared" si="109"/>
        <v>3.7500085987218476E-2</v>
      </c>
      <c r="Q397" s="68">
        <f t="shared" si="110"/>
        <v>6.5764142672711289E-3</v>
      </c>
      <c r="R397" s="68">
        <f t="shared" si="110"/>
        <v>1.4084486122765017E-2</v>
      </c>
      <c r="S397" s="68">
        <f t="shared" si="110"/>
        <v>1.6294773924198203E-2</v>
      </c>
      <c r="T397" s="68">
        <f t="shared" si="110"/>
        <v>2.3473551999358737E-2</v>
      </c>
      <c r="U397" s="68">
        <f t="shared" si="110"/>
        <v>4.4442413501934834E-2</v>
      </c>
      <c r="V397" s="68">
        <f t="shared" si="110"/>
        <v>0.28686753184304037</v>
      </c>
      <c r="W397" s="68">
        <f t="shared" si="110"/>
        <v>0.13263684456902661</v>
      </c>
      <c r="X397" s="68">
        <f t="shared" si="110"/>
        <v>1.3053656687094E-2</v>
      </c>
      <c r="Y397" s="68">
        <f t="shared" si="110"/>
        <v>1.4122723206506659E-2</v>
      </c>
      <c r="Z397" s="68">
        <f t="shared" si="110"/>
        <v>2.8797084575831144E-2</v>
      </c>
      <c r="AA397" s="120"/>
      <c r="AB397" s="120"/>
      <c r="AC397" s="68">
        <f t="shared" si="111"/>
        <v>1.6570881284309859E-2</v>
      </c>
      <c r="AD397" s="68">
        <f t="shared" si="111"/>
        <v>2.2784526981468198E-2</v>
      </c>
      <c r="AE397" s="68">
        <f t="shared" si="111"/>
        <v>2.2590490240582423E-2</v>
      </c>
      <c r="AF397" s="68">
        <f t="shared" si="111"/>
        <v>7.5991066993484124E-2</v>
      </c>
      <c r="AG397" s="68">
        <f t="shared" si="111"/>
        <v>7.7010248351067262E-2</v>
      </c>
      <c r="AH397" s="68">
        <f t="shared" si="111"/>
        <v>0.8898964121395766</v>
      </c>
      <c r="AI397" s="68">
        <f t="shared" si="111"/>
        <v>0.14343504333790841</v>
      </c>
      <c r="AJ397" s="68">
        <f t="shared" si="111"/>
        <v>1.5760236713134691E-2</v>
      </c>
      <c r="AK397" s="68">
        <f t="shared" si="111"/>
        <v>1.5928285714833349E-2</v>
      </c>
      <c r="AL397" s="68">
        <f t="shared" si="111"/>
        <v>5.069089852483219E-2</v>
      </c>
      <c r="AO397" s="67">
        <f t="shared" si="107"/>
        <v>4.9972335085193683E-3</v>
      </c>
      <c r="AP397" s="67">
        <f t="shared" si="101"/>
        <v>4.3304704365899269E-3</v>
      </c>
      <c r="AQ397" s="67">
        <f t="shared" si="101"/>
        <v>3.1475097108146326E-3</v>
      </c>
      <c r="AR397" s="67">
        <f t="shared" si="101"/>
        <v>2.6169653247801627E-2</v>
      </c>
      <c r="AS397" s="67">
        <f t="shared" si="101"/>
        <v>1.6392555037128241E-2</v>
      </c>
      <c r="AT397" s="67">
        <f t="shared" si="101"/>
        <v>0.30328104964172331</v>
      </c>
      <c r="AU397" s="67">
        <f t="shared" si="101"/>
        <v>5.6659588961766871E-3</v>
      </c>
      <c r="AV397" s="67">
        <f t="shared" si="101"/>
        <v>1.3532900130203505E-3</v>
      </c>
      <c r="AW397" s="67">
        <f t="shared" si="101"/>
        <v>9.0258481579331279E-4</v>
      </c>
      <c r="AX397" s="67">
        <f t="shared" si="101"/>
        <v>8.7030014113873323E-3</v>
      </c>
      <c r="BA397" s="67">
        <f t="shared" si="108"/>
        <v>2.8144529060100357E-2</v>
      </c>
      <c r="BB397" s="67">
        <f t="shared" si="102"/>
        <v>4.1199483540823145E-2</v>
      </c>
      <c r="BC397" s="67">
        <f t="shared" si="102"/>
        <v>4.2032773875595258E-2</v>
      </c>
      <c r="BD397" s="67">
        <f t="shared" si="102"/>
        <v>0.1256342722406445</v>
      </c>
      <c r="BE397" s="67">
        <f t="shared" si="102"/>
        <v>0.13784521689013035</v>
      </c>
      <c r="BF397" s="67">
        <f t="shared" si="102"/>
        <v>1.4800449936243403</v>
      </c>
      <c r="BG397" s="67">
        <f t="shared" si="102"/>
        <v>0.2817378468031117</v>
      </c>
      <c r="BH397" s="67">
        <f t="shared" si="102"/>
        <v>3.0167183413249039E-2</v>
      </c>
      <c r="BI397" s="67">
        <f t="shared" si="102"/>
        <v>3.0953593737133321E-2</v>
      </c>
      <c r="BJ397" s="67">
        <f t="shared" si="102"/>
        <v>8.8190984512050666E-2</v>
      </c>
      <c r="BK397" s="55"/>
    </row>
    <row r="398" spans="4:63">
      <c r="D398" s="52">
        <f t="shared" si="103"/>
        <v>1.325</v>
      </c>
      <c r="E398" s="67">
        <f t="shared" si="109"/>
        <v>1.0875733803484354E-2</v>
      </c>
      <c r="F398" s="67">
        <f t="shared" si="109"/>
        <v>1.8225077045812339E-2</v>
      </c>
      <c r="G398" s="67">
        <f t="shared" si="109"/>
        <v>1.8766255679978742E-2</v>
      </c>
      <c r="H398" s="67">
        <f t="shared" si="109"/>
        <v>4.8656787568524033E-2</v>
      </c>
      <c r="I398" s="67">
        <f t="shared" si="109"/>
        <v>6.0544395018486602E-2</v>
      </c>
      <c r="J398" s="67">
        <f t="shared" si="109"/>
        <v>0.60850490952195579</v>
      </c>
      <c r="K398" s="67">
        <f t="shared" si="109"/>
        <v>0.13806224133623549</v>
      </c>
      <c r="L398" s="67">
        <f t="shared" si="109"/>
        <v>1.435671859805146E-2</v>
      </c>
      <c r="M398" s="67">
        <f t="shared" si="109"/>
        <v>1.4986850733753233E-2</v>
      </c>
      <c r="N398" s="67">
        <f t="shared" si="109"/>
        <v>3.7805395833855664E-2</v>
      </c>
      <c r="Q398" s="68">
        <f t="shared" si="110"/>
        <v>6.1971136078526915E-3</v>
      </c>
      <c r="R398" s="68">
        <f t="shared" si="110"/>
        <v>1.4073055626298398E-2</v>
      </c>
      <c r="S398" s="68">
        <f t="shared" si="110"/>
        <v>1.5549645079803762E-2</v>
      </c>
      <c r="T398" s="68">
        <f t="shared" si="110"/>
        <v>2.2378982018637174E-2</v>
      </c>
      <c r="U398" s="68">
        <f t="shared" si="110"/>
        <v>4.3744946165363299E-2</v>
      </c>
      <c r="V398" s="68">
        <f t="shared" si="110"/>
        <v>0.28732639922202485</v>
      </c>
      <c r="W398" s="68">
        <f t="shared" si="110"/>
        <v>0.13237315054345464</v>
      </c>
      <c r="X398" s="68">
        <f t="shared" si="110"/>
        <v>1.3005802390058946E-2</v>
      </c>
      <c r="Y398" s="68">
        <f t="shared" si="110"/>
        <v>1.4091825303823975E-2</v>
      </c>
      <c r="Z398" s="68">
        <f t="shared" si="110"/>
        <v>2.8298626235294808E-2</v>
      </c>
      <c r="AA398" s="120"/>
      <c r="AB398" s="120"/>
      <c r="AC398" s="68">
        <f t="shared" si="111"/>
        <v>1.5554353999116028E-2</v>
      </c>
      <c r="AD398" s="68">
        <f t="shared" si="111"/>
        <v>2.2509641778296494E-2</v>
      </c>
      <c r="AE398" s="68">
        <f t="shared" si="111"/>
        <v>2.1988078668674652E-2</v>
      </c>
      <c r="AF398" s="68">
        <f t="shared" si="111"/>
        <v>7.5538694231938361E-2</v>
      </c>
      <c r="AG398" s="68">
        <f t="shared" si="111"/>
        <v>7.6607692614999945E-2</v>
      </c>
      <c r="AH398" s="68">
        <f t="shared" si="111"/>
        <v>0.91753625259228699</v>
      </c>
      <c r="AI398" s="68">
        <f t="shared" si="111"/>
        <v>0.14194210159812676</v>
      </c>
      <c r="AJ398" s="68">
        <f t="shared" si="111"/>
        <v>1.5707634806043969E-2</v>
      </c>
      <c r="AK398" s="68">
        <f t="shared" si="111"/>
        <v>1.5884814665078132E-2</v>
      </c>
      <c r="AL398" s="68">
        <f t="shared" si="111"/>
        <v>5.2258510926436019E-2</v>
      </c>
      <c r="AO398" s="67">
        <f t="shared" si="107"/>
        <v>4.6786201956316624E-3</v>
      </c>
      <c r="AP398" s="67">
        <f t="shared" si="101"/>
        <v>4.1520214195139415E-3</v>
      </c>
      <c r="AQ398" s="67">
        <f t="shared" si="101"/>
        <v>3.2166106001749808E-3</v>
      </c>
      <c r="AR398" s="67">
        <f t="shared" si="101"/>
        <v>2.627780554988686E-2</v>
      </c>
      <c r="AS398" s="67">
        <f t="shared" si="101"/>
        <v>1.6799448853123303E-2</v>
      </c>
      <c r="AT398" s="67">
        <f t="shared" si="101"/>
        <v>0.32117851029993094</v>
      </c>
      <c r="AU398" s="67">
        <f t="shared" si="101"/>
        <v>5.6890907927808487E-3</v>
      </c>
      <c r="AV398" s="67">
        <f t="shared" si="101"/>
        <v>1.3509162079925145E-3</v>
      </c>
      <c r="AW398" s="67">
        <f t="shared" si="101"/>
        <v>8.9502542992925781E-4</v>
      </c>
      <c r="AX398" s="67">
        <f t="shared" si="101"/>
        <v>9.5067695985608554E-3</v>
      </c>
      <c r="BA398" s="67">
        <f t="shared" si="108"/>
        <v>2.643008780260038E-2</v>
      </c>
      <c r="BB398" s="67">
        <f t="shared" si="102"/>
        <v>4.0734718824108833E-2</v>
      </c>
      <c r="BC398" s="67">
        <f t="shared" si="102"/>
        <v>4.0754334348653394E-2</v>
      </c>
      <c r="BD398" s="67">
        <f t="shared" si="102"/>
        <v>0.12419548180046239</v>
      </c>
      <c r="BE398" s="67">
        <f t="shared" si="102"/>
        <v>0.13715208763348655</v>
      </c>
      <c r="BF398" s="67">
        <f t="shared" si="102"/>
        <v>1.5260411621142427</v>
      </c>
      <c r="BG398" s="67">
        <f t="shared" si="102"/>
        <v>0.28000434293436227</v>
      </c>
      <c r="BH398" s="67">
        <f t="shared" si="102"/>
        <v>3.0064353404095429E-2</v>
      </c>
      <c r="BI398" s="67">
        <f t="shared" si="102"/>
        <v>3.0871665398831363E-2</v>
      </c>
      <c r="BJ398" s="67">
        <f t="shared" si="102"/>
        <v>9.006390676029169E-2</v>
      </c>
      <c r="BK398" s="55"/>
    </row>
    <row r="399" spans="4:63">
      <c r="D399" s="52">
        <f t="shared" si="103"/>
        <v>1.5249999999999999</v>
      </c>
      <c r="E399" s="67">
        <f t="shared" si="109"/>
        <v>1.0052669379579193E-2</v>
      </c>
      <c r="F399" s="67">
        <f t="shared" si="109"/>
        <v>1.8019484769601902E-2</v>
      </c>
      <c r="G399" s="67">
        <f t="shared" si="109"/>
        <v>1.7969181959769129E-2</v>
      </c>
      <c r="H399" s="67">
        <f t="shared" si="109"/>
        <v>4.7283455646614604E-2</v>
      </c>
      <c r="I399" s="67">
        <f t="shared" si="109"/>
        <v>5.9913003235934542E-2</v>
      </c>
      <c r="J399" s="67">
        <f t="shared" si="109"/>
        <v>0.63052816890139884</v>
      </c>
      <c r="K399" s="67">
        <f t="shared" si="109"/>
        <v>0.13762913693443854</v>
      </c>
      <c r="L399" s="67">
        <f t="shared" si="109"/>
        <v>1.4251547464082255E-2</v>
      </c>
      <c r="M399" s="67">
        <f t="shared" si="109"/>
        <v>1.4910420950436076E-2</v>
      </c>
      <c r="N399" s="67">
        <f t="shared" si="109"/>
        <v>3.8181108462626068E-2</v>
      </c>
      <c r="Q399" s="68">
        <f t="shared" si="110"/>
        <v>5.7511488541249593E-3</v>
      </c>
      <c r="R399" s="68">
        <f t="shared" si="110"/>
        <v>1.405983627267271E-2</v>
      </c>
      <c r="S399" s="68">
        <f t="shared" si="110"/>
        <v>1.4669351781651062E-2</v>
      </c>
      <c r="T399" s="68">
        <f t="shared" si="110"/>
        <v>2.108570245941141E-2</v>
      </c>
      <c r="U399" s="68">
        <f t="shared" si="110"/>
        <v>4.2813700901310203E-2</v>
      </c>
      <c r="V399" s="68">
        <f t="shared" si="110"/>
        <v>0.28872264425956701</v>
      </c>
      <c r="W399" s="68">
        <f t="shared" si="110"/>
        <v>0.13187914722145802</v>
      </c>
      <c r="X399" s="68">
        <f t="shared" si="110"/>
        <v>1.2904966979832603E-2</v>
      </c>
      <c r="Y399" s="68">
        <f t="shared" si="110"/>
        <v>1.4032396371314683E-2</v>
      </c>
      <c r="Z399" s="68">
        <f t="shared" si="110"/>
        <v>2.7622684992206242E-2</v>
      </c>
      <c r="AA399" s="120"/>
      <c r="AB399" s="120"/>
      <c r="AC399" s="68">
        <f t="shared" si="111"/>
        <v>1.4354189905033425E-2</v>
      </c>
      <c r="AD399" s="68">
        <f t="shared" si="111"/>
        <v>2.2210861424444301E-2</v>
      </c>
      <c r="AE399" s="68">
        <f t="shared" si="111"/>
        <v>2.1284804694783454E-2</v>
      </c>
      <c r="AF399" s="68">
        <f t="shared" si="111"/>
        <v>7.4537371042939893E-2</v>
      </c>
      <c r="AG399" s="68">
        <f t="shared" si="111"/>
        <v>7.5726169035783428E-2</v>
      </c>
      <c r="AH399" s="68">
        <f t="shared" si="111"/>
        <v>0.95069797232573083</v>
      </c>
      <c r="AI399" s="68">
        <f t="shared" si="111"/>
        <v>0.14021601227545863</v>
      </c>
      <c r="AJ399" s="68">
        <f t="shared" si="111"/>
        <v>1.5598127948331913E-2</v>
      </c>
      <c r="AK399" s="68">
        <f t="shared" si="111"/>
        <v>1.579734863612637E-2</v>
      </c>
      <c r="AL399" s="68">
        <f t="shared" si="111"/>
        <v>5.4139375216378904E-2</v>
      </c>
      <c r="AO399" s="67">
        <f t="shared" si="107"/>
        <v>4.3015205254542336E-3</v>
      </c>
      <c r="AP399" s="67">
        <f t="shared" si="101"/>
        <v>3.9596484969291919E-3</v>
      </c>
      <c r="AQ399" s="67">
        <f t="shared" si="101"/>
        <v>3.2998301781180673E-3</v>
      </c>
      <c r="AR399" s="67">
        <f t="shared" si="101"/>
        <v>2.6197753187203195E-2</v>
      </c>
      <c r="AS399" s="67">
        <f t="shared" si="101"/>
        <v>1.7099302334624339E-2</v>
      </c>
      <c r="AT399" s="67">
        <f t="shared" si="101"/>
        <v>0.34180552464183184</v>
      </c>
      <c r="AU399" s="67">
        <f t="shared" si="101"/>
        <v>5.7499897129805189E-3</v>
      </c>
      <c r="AV399" s="67">
        <f t="shared" si="101"/>
        <v>1.3465804842496525E-3</v>
      </c>
      <c r="AW399" s="67">
        <f t="shared" si="101"/>
        <v>8.7802457912139302E-4</v>
      </c>
      <c r="AX399" s="67">
        <f t="shared" si="101"/>
        <v>1.0558423470419825E-2</v>
      </c>
      <c r="BA399" s="67">
        <f t="shared" si="108"/>
        <v>2.4406859284612618E-2</v>
      </c>
      <c r="BB399" s="67">
        <f t="shared" si="102"/>
        <v>4.0230346194046203E-2</v>
      </c>
      <c r="BC399" s="67">
        <f t="shared" si="102"/>
        <v>3.9253986654552583E-2</v>
      </c>
      <c r="BD399" s="67">
        <f t="shared" si="102"/>
        <v>0.12182082668955449</v>
      </c>
      <c r="BE399" s="67">
        <f t="shared" si="102"/>
        <v>0.13563917227171796</v>
      </c>
      <c r="BF399" s="67">
        <f t="shared" si="102"/>
        <v>1.5812261412271296</v>
      </c>
      <c r="BG399" s="67">
        <f t="shared" si="102"/>
        <v>0.27784514920989717</v>
      </c>
      <c r="BH399" s="67">
        <f t="shared" si="102"/>
        <v>2.9849675412414168E-2</v>
      </c>
      <c r="BI399" s="67">
        <f t="shared" si="102"/>
        <v>3.0707769586562447E-2</v>
      </c>
      <c r="BJ399" s="67">
        <f t="shared" si="102"/>
        <v>9.2320483679004972E-2</v>
      </c>
      <c r="BK399" s="55"/>
    </row>
    <row r="400" spans="4:63">
      <c r="D400" s="52">
        <f t="shared" si="103"/>
        <v>1.7249999999999999</v>
      </c>
      <c r="E400" s="67">
        <f t="shared" si="109"/>
        <v>9.2703213516101522E-3</v>
      </c>
      <c r="F400" s="67">
        <f t="shared" si="109"/>
        <v>1.7842175952492628E-2</v>
      </c>
      <c r="G400" s="67">
        <f t="shared" si="109"/>
        <v>1.721025030858115E-2</v>
      </c>
      <c r="H400" s="67">
        <f t="shared" si="109"/>
        <v>4.572145891317498E-2</v>
      </c>
      <c r="I400" s="67">
        <f t="shared" si="109"/>
        <v>5.8957242328698707E-2</v>
      </c>
      <c r="J400" s="67">
        <f t="shared" si="109"/>
        <v>0.65172700767588831</v>
      </c>
      <c r="K400" s="67">
        <f t="shared" si="109"/>
        <v>0.13701278901321573</v>
      </c>
      <c r="L400" s="67">
        <f t="shared" si="109"/>
        <v>1.4094093472756291E-2</v>
      </c>
      <c r="M400" s="67">
        <f t="shared" si="109"/>
        <v>1.4797897787297285E-2</v>
      </c>
      <c r="N400" s="67">
        <f t="shared" si="109"/>
        <v>3.8548339976799184E-2</v>
      </c>
      <c r="Q400" s="68">
        <f t="shared" si="110"/>
        <v>5.3287338779385704E-3</v>
      </c>
      <c r="R400" s="68">
        <f t="shared" si="110"/>
        <v>1.4044423999529947E-2</v>
      </c>
      <c r="S400" s="68">
        <f t="shared" si="110"/>
        <v>1.3830129059242132E-2</v>
      </c>
      <c r="T400" s="68">
        <f t="shared" si="110"/>
        <v>1.9852666764648884E-2</v>
      </c>
      <c r="U400" s="68">
        <f t="shared" si="110"/>
        <v>4.1791374448736762E-2</v>
      </c>
      <c r="V400" s="68">
        <f t="shared" si="110"/>
        <v>0.29102583233985291</v>
      </c>
      <c r="W400" s="68">
        <f t="shared" si="110"/>
        <v>0.13116607842941419</v>
      </c>
      <c r="X400" s="68">
        <f t="shared" si="110"/>
        <v>1.2753799238103821E-2</v>
      </c>
      <c r="Y400" s="68">
        <f t="shared" si="110"/>
        <v>1.3945664167496111E-2</v>
      </c>
      <c r="Z400" s="68">
        <f t="shared" si="110"/>
        <v>2.6871255772334807E-2</v>
      </c>
      <c r="AA400" s="120"/>
      <c r="AB400" s="120"/>
      <c r="AC400" s="68">
        <f t="shared" si="111"/>
        <v>1.3211908825281738E-2</v>
      </c>
      <c r="AD400" s="68">
        <f t="shared" si="111"/>
        <v>2.1952478869678028E-2</v>
      </c>
      <c r="AE400" s="68">
        <f t="shared" si="111"/>
        <v>2.0622191915449891E-2</v>
      </c>
      <c r="AF400" s="68">
        <f t="shared" si="111"/>
        <v>7.3014784531476154E-2</v>
      </c>
      <c r="AG400" s="68">
        <f t="shared" si="111"/>
        <v>7.4389795498653377E-2</v>
      </c>
      <c r="AH400" s="68">
        <f t="shared" si="111"/>
        <v>0.9826185728464133</v>
      </c>
      <c r="AI400" s="68">
        <f t="shared" si="111"/>
        <v>0.13859314519362562</v>
      </c>
      <c r="AJ400" s="68">
        <f t="shared" si="111"/>
        <v>1.5434387707408759E-2</v>
      </c>
      <c r="AK400" s="68">
        <f t="shared" si="111"/>
        <v>1.5668070239676909E-2</v>
      </c>
      <c r="AL400" s="68">
        <f t="shared" si="111"/>
        <v>5.5949890118039997E-2</v>
      </c>
      <c r="AO400" s="67">
        <f t="shared" si="107"/>
        <v>3.9415874736715819E-3</v>
      </c>
      <c r="AP400" s="67">
        <f t="shared" si="101"/>
        <v>3.7977519529626812E-3</v>
      </c>
      <c r="AQ400" s="67">
        <f t="shared" si="101"/>
        <v>3.380121249339018E-3</v>
      </c>
      <c r="AR400" s="67">
        <f t="shared" si="101"/>
        <v>2.5868792148526096E-2</v>
      </c>
      <c r="AS400" s="67">
        <f t="shared" si="101"/>
        <v>1.7165867879961945E-2</v>
      </c>
      <c r="AT400" s="67">
        <f t="shared" si="101"/>
        <v>0.36070117533603541</v>
      </c>
      <c r="AU400" s="67">
        <f t="shared" si="101"/>
        <v>5.8467105838015399E-3</v>
      </c>
      <c r="AV400" s="67">
        <f t="shared" si="101"/>
        <v>1.3402942346524699E-3</v>
      </c>
      <c r="AW400" s="67">
        <f t="shared" si="101"/>
        <v>8.5223361980117478E-4</v>
      </c>
      <c r="AX400" s="67">
        <f t="shared" si="101"/>
        <v>1.1677084204464377E-2</v>
      </c>
      <c r="BA400" s="67">
        <f t="shared" si="108"/>
        <v>2.2482230176891889E-2</v>
      </c>
      <c r="BB400" s="67">
        <f t="shared" si="102"/>
        <v>3.9794654822170657E-2</v>
      </c>
      <c r="BC400" s="67">
        <f t="shared" si="102"/>
        <v>3.7832442224031038E-2</v>
      </c>
      <c r="BD400" s="67">
        <f t="shared" si="102"/>
        <v>0.11873624344465114</v>
      </c>
      <c r="BE400" s="67">
        <f t="shared" si="102"/>
        <v>0.13334703782735208</v>
      </c>
      <c r="BF400" s="67">
        <f t="shared" si="102"/>
        <v>1.6343455805223015</v>
      </c>
      <c r="BG400" s="67">
        <f t="shared" si="102"/>
        <v>0.27560593420684132</v>
      </c>
      <c r="BH400" s="67">
        <f t="shared" si="102"/>
        <v>2.9528481180165052E-2</v>
      </c>
      <c r="BI400" s="67">
        <f t="shared" si="102"/>
        <v>3.0465968026974197E-2</v>
      </c>
      <c r="BJ400" s="67">
        <f t="shared" si="102"/>
        <v>9.4498230094839181E-2</v>
      </c>
      <c r="BK400" s="55"/>
    </row>
    <row r="401" spans="4:63">
      <c r="D401" s="52">
        <f t="shared" si="103"/>
        <v>2</v>
      </c>
      <c r="E401" s="67">
        <f t="shared" si="109"/>
        <v>8.3953033839124259E-3</v>
      </c>
      <c r="F401" s="67">
        <f t="shared" si="109"/>
        <v>1.766370501312654E-2</v>
      </c>
      <c r="G401" s="67">
        <f t="shared" si="109"/>
        <v>1.6358460866825093E-2</v>
      </c>
      <c r="H401" s="67">
        <f t="shared" si="109"/>
        <v>4.3627031354913304E-2</v>
      </c>
      <c r="I401" s="67">
        <f t="shared" si="109"/>
        <v>5.740325489055445E-2</v>
      </c>
      <c r="J401" s="67">
        <f t="shared" si="109"/>
        <v>0.67561554809774793</v>
      </c>
      <c r="K401" s="67">
        <f t="shared" si="109"/>
        <v>0.13602605282462818</v>
      </c>
      <c r="L401" s="67">
        <f t="shared" si="109"/>
        <v>1.3838791080578399E-2</v>
      </c>
      <c r="M401" s="67">
        <f t="shared" si="109"/>
        <v>1.4616297634054308E-2</v>
      </c>
      <c r="N401" s="67">
        <f t="shared" si="109"/>
        <v>3.8964475331769152E-2</v>
      </c>
      <c r="Q401" s="68">
        <f t="shared" si="110"/>
        <v>4.8580745817403065E-3</v>
      </c>
      <c r="R401" s="68">
        <f t="shared" si="110"/>
        <v>1.4019997239746512E-2</v>
      </c>
      <c r="S401" s="68">
        <f t="shared" si="110"/>
        <v>1.2887783993230286E-2</v>
      </c>
      <c r="T401" s="68">
        <f t="shared" si="110"/>
        <v>1.846807801780561E-2</v>
      </c>
      <c r="U401" s="68">
        <f t="shared" si="110"/>
        <v>4.0456909412233566E-2</v>
      </c>
      <c r="V401" s="68">
        <f t="shared" si="110"/>
        <v>0.29488021837509398</v>
      </c>
      <c r="W401" s="68">
        <f t="shared" si="110"/>
        <v>0.13002059673577782</v>
      </c>
      <c r="X401" s="68">
        <f t="shared" si="110"/>
        <v>1.2508807871750136E-2</v>
      </c>
      <c r="Y401" s="68">
        <f t="shared" si="110"/>
        <v>1.3805553447760577E-2</v>
      </c>
      <c r="Z401" s="68">
        <f t="shared" si="110"/>
        <v>2.588218767873484E-2</v>
      </c>
      <c r="AA401" s="120"/>
      <c r="AB401" s="120"/>
      <c r="AC401" s="68">
        <f t="shared" si="111"/>
        <v>1.1932532186084532E-2</v>
      </c>
      <c r="AD401" s="68">
        <f t="shared" si="111"/>
        <v>2.169211077294014E-2</v>
      </c>
      <c r="AE401" s="68">
        <f t="shared" si="111"/>
        <v>1.9886249496707465E-2</v>
      </c>
      <c r="AF401" s="68">
        <f t="shared" si="111"/>
        <v>7.0539347247764853E-2</v>
      </c>
      <c r="AG401" s="68">
        <f t="shared" si="111"/>
        <v>7.2218575230625803E-2</v>
      </c>
      <c r="AH401" s="68">
        <f t="shared" si="111"/>
        <v>1.0185893559356303</v>
      </c>
      <c r="AI401" s="68">
        <f t="shared" si="111"/>
        <v>0.13678033986820495</v>
      </c>
      <c r="AJ401" s="68">
        <f t="shared" si="111"/>
        <v>1.5168774289406672E-2</v>
      </c>
      <c r="AK401" s="68">
        <f t="shared" si="111"/>
        <v>1.545923876324371E-2</v>
      </c>
      <c r="AL401" s="68">
        <f t="shared" si="111"/>
        <v>5.799014697760204E-2</v>
      </c>
      <c r="AO401" s="67">
        <f t="shared" si="107"/>
        <v>3.5372288021721194E-3</v>
      </c>
      <c r="AP401" s="67">
        <f t="shared" si="107"/>
        <v>3.6437077733800279E-3</v>
      </c>
      <c r="AQ401" s="67">
        <f t="shared" si="107"/>
        <v>3.4706768735948065E-3</v>
      </c>
      <c r="AR401" s="67">
        <f t="shared" si="107"/>
        <v>2.5158953337107694E-2</v>
      </c>
      <c r="AS401" s="67">
        <f t="shared" si="107"/>
        <v>1.6946345478320884E-2</v>
      </c>
      <c r="AT401" s="67">
        <f t="shared" si="107"/>
        <v>0.38073532972265395</v>
      </c>
      <c r="AU401" s="67">
        <f t="shared" si="107"/>
        <v>6.0054560888503639E-3</v>
      </c>
      <c r="AV401" s="67">
        <f t="shared" si="107"/>
        <v>1.3299832088282636E-3</v>
      </c>
      <c r="AW401" s="67">
        <f t="shared" si="107"/>
        <v>8.1074418629373084E-4</v>
      </c>
      <c r="AX401" s="67">
        <f t="shared" si="107"/>
        <v>1.3082287653034312E-2</v>
      </c>
      <c r="BA401" s="67">
        <f t="shared" si="108"/>
        <v>2.0327835569996958E-2</v>
      </c>
      <c r="BB401" s="67">
        <f t="shared" si="108"/>
        <v>3.9355815786066679E-2</v>
      </c>
      <c r="BC401" s="67">
        <f t="shared" si="108"/>
        <v>3.6244710363532558E-2</v>
      </c>
      <c r="BD401" s="67">
        <f t="shared" si="108"/>
        <v>0.11416637860267816</v>
      </c>
      <c r="BE401" s="67">
        <f t="shared" si="108"/>
        <v>0.12962183012118025</v>
      </c>
      <c r="BF401" s="67">
        <f t="shared" si="108"/>
        <v>1.6942049040333782</v>
      </c>
      <c r="BG401" s="67">
        <f t="shared" si="108"/>
        <v>0.27280639269283313</v>
      </c>
      <c r="BH401" s="67">
        <f t="shared" si="108"/>
        <v>2.9007565369985069E-2</v>
      </c>
      <c r="BI401" s="67">
        <f t="shared" si="108"/>
        <v>3.0075536397298017E-2</v>
      </c>
      <c r="BJ401" s="67">
        <f t="shared" si="108"/>
        <v>9.6954622309371186E-2</v>
      </c>
      <c r="BK401" s="55"/>
    </row>
    <row r="402" spans="4:63">
      <c r="D402" s="52">
        <f t="shared" si="103"/>
        <v>2.25</v>
      </c>
      <c r="E402" s="67">
        <f t="shared" si="109"/>
        <v>7.4832299965697504E-3</v>
      </c>
      <c r="F402" s="67">
        <f t="shared" si="109"/>
        <v>1.7494905478538457E-2</v>
      </c>
      <c r="G402" s="67">
        <f t="shared" si="109"/>
        <v>1.5467529472180547E-2</v>
      </c>
      <c r="H402" s="67">
        <f t="shared" si="109"/>
        <v>4.1097047432581302E-2</v>
      </c>
      <c r="I402" s="67">
        <f t="shared" si="109"/>
        <v>5.5296679410340492E-2</v>
      </c>
      <c r="J402" s="67">
        <f t="shared" si="109"/>
        <v>0.70063498696411075</v>
      </c>
      <c r="K402" s="67">
        <f t="shared" si="109"/>
        <v>0.13469447273223345</v>
      </c>
      <c r="L402" s="67">
        <f t="shared" si="109"/>
        <v>1.3493005098746317E-2</v>
      </c>
      <c r="M402" s="67">
        <f t="shared" si="109"/>
        <v>1.4370787946555531E-2</v>
      </c>
      <c r="N402" s="67">
        <f t="shared" si="109"/>
        <v>3.9401105697392108E-2</v>
      </c>
      <c r="Q402" s="68">
        <f t="shared" si="110"/>
        <v>4.3690909530225462E-3</v>
      </c>
      <c r="R402" s="68">
        <f t="shared" si="110"/>
        <v>1.398567836026934E-2</v>
      </c>
      <c r="S402" s="68">
        <f t="shared" si="110"/>
        <v>1.1901983427890993E-2</v>
      </c>
      <c r="T402" s="68">
        <f t="shared" si="110"/>
        <v>1.701962637503102E-2</v>
      </c>
      <c r="U402" s="68">
        <f t="shared" si="110"/>
        <v>3.8871429026524358E-2</v>
      </c>
      <c r="V402" s="68">
        <f t="shared" si="110"/>
        <v>0.30019190265330564</v>
      </c>
      <c r="W402" s="68">
        <f t="shared" si="110"/>
        <v>0.12847360418729253</v>
      </c>
      <c r="X402" s="68">
        <f t="shared" si="110"/>
        <v>1.2177281496604492E-2</v>
      </c>
      <c r="Y402" s="68">
        <f t="shared" si="110"/>
        <v>1.3615533017775719E-2</v>
      </c>
      <c r="Z402" s="68">
        <f t="shared" si="110"/>
        <v>2.4702527630426904E-2</v>
      </c>
      <c r="AA402" s="120"/>
      <c r="AB402" s="120"/>
      <c r="AC402" s="68">
        <f t="shared" si="111"/>
        <v>1.0597369040116954E-2</v>
      </c>
      <c r="AD402" s="68">
        <f t="shared" si="111"/>
        <v>2.1445750311884986E-2</v>
      </c>
      <c r="AE402" s="68">
        <f t="shared" si="111"/>
        <v>1.9123210719265593E-2</v>
      </c>
      <c r="AF402" s="68">
        <f t="shared" si="111"/>
        <v>6.7187257724482335E-2</v>
      </c>
      <c r="AG402" s="68">
        <f t="shared" si="111"/>
        <v>6.9278879295755519E-2</v>
      </c>
      <c r="AH402" s="68">
        <f t="shared" si="111"/>
        <v>1.0562630553369201</v>
      </c>
      <c r="AI402" s="68">
        <f t="shared" si="111"/>
        <v>0.13488721179108637</v>
      </c>
      <c r="AJ402" s="68">
        <f t="shared" si="111"/>
        <v>1.4808728700888158E-2</v>
      </c>
      <c r="AK402" s="68">
        <f t="shared" si="111"/>
        <v>1.517685689622943E-2</v>
      </c>
      <c r="AL402" s="68">
        <f t="shared" si="111"/>
        <v>6.012699927978097E-2</v>
      </c>
      <c r="AO402" s="67">
        <f t="shared" si="107"/>
        <v>3.1141390435472042E-3</v>
      </c>
      <c r="AP402" s="67">
        <f t="shared" si="107"/>
        <v>3.5092271182691169E-3</v>
      </c>
      <c r="AQ402" s="67">
        <f t="shared" si="107"/>
        <v>3.565546044289554E-3</v>
      </c>
      <c r="AR402" s="67">
        <f t="shared" si="107"/>
        <v>2.4077421057550282E-2</v>
      </c>
      <c r="AS402" s="67">
        <f t="shared" si="107"/>
        <v>1.6425250383816134E-2</v>
      </c>
      <c r="AT402" s="67">
        <f t="shared" si="107"/>
        <v>0.40044308431080511</v>
      </c>
      <c r="AU402" s="67">
        <f t="shared" si="107"/>
        <v>6.2208685449409162E-3</v>
      </c>
      <c r="AV402" s="67">
        <f t="shared" si="107"/>
        <v>1.3157236021418255E-3</v>
      </c>
      <c r="AW402" s="67">
        <f t="shared" si="107"/>
        <v>7.5525492877981208E-4</v>
      </c>
      <c r="AX402" s="67">
        <f t="shared" si="107"/>
        <v>1.4698578066965205E-2</v>
      </c>
      <c r="BA402" s="67">
        <f t="shared" si="108"/>
        <v>1.8080599036686705E-2</v>
      </c>
      <c r="BB402" s="67">
        <f t="shared" si="108"/>
        <v>3.894065579042344E-2</v>
      </c>
      <c r="BC402" s="67">
        <f t="shared" si="108"/>
        <v>3.4590740191446138E-2</v>
      </c>
      <c r="BD402" s="67">
        <f t="shared" si="108"/>
        <v>0.10828430515706364</v>
      </c>
      <c r="BE402" s="67">
        <f t="shared" si="108"/>
        <v>0.12457555870609602</v>
      </c>
      <c r="BF402" s="67">
        <f t="shared" si="108"/>
        <v>1.7568980423010307</v>
      </c>
      <c r="BG402" s="67">
        <f t="shared" si="108"/>
        <v>0.26958168452331982</v>
      </c>
      <c r="BH402" s="67">
        <f t="shared" si="108"/>
        <v>2.8301733799634476E-2</v>
      </c>
      <c r="BI402" s="67">
        <f t="shared" si="108"/>
        <v>2.9547644842784961E-2</v>
      </c>
      <c r="BJ402" s="67">
        <f t="shared" si="108"/>
        <v>9.9528104977173071E-2</v>
      </c>
      <c r="BK402" s="55"/>
    </row>
    <row r="403" spans="4:63">
      <c r="D403" s="52">
        <f t="shared" si="103"/>
        <v>2.5</v>
      </c>
      <c r="E403" s="67">
        <f t="shared" si="109"/>
        <v>6.6746412832968194E-3</v>
      </c>
      <c r="F403" s="67">
        <f t="shared" si="109"/>
        <v>1.7360909643959137E-2</v>
      </c>
      <c r="G403" s="67">
        <f t="shared" si="109"/>
        <v>1.4674711610170369E-2</v>
      </c>
      <c r="H403" s="67">
        <f t="shared" si="109"/>
        <v>3.8490944332712926E-2</v>
      </c>
      <c r="I403" s="67">
        <f t="shared" si="109"/>
        <v>5.2916750740605339E-2</v>
      </c>
      <c r="J403" s="67">
        <f t="shared" si="109"/>
        <v>0.72291083596850814</v>
      </c>
      <c r="K403" s="67">
        <f t="shared" si="109"/>
        <v>0.13319410828185618</v>
      </c>
      <c r="L403" s="67">
        <f t="shared" si="109"/>
        <v>1.310257490262403E-2</v>
      </c>
      <c r="M403" s="67">
        <f t="shared" si="109"/>
        <v>1.4094010888110072E-2</v>
      </c>
      <c r="N403" s="67">
        <f t="shared" si="109"/>
        <v>3.9790135253696672E-2</v>
      </c>
      <c r="Q403" s="68">
        <f t="shared" si="110"/>
        <v>3.9370669412594232E-3</v>
      </c>
      <c r="R403" s="68">
        <f t="shared" si="110"/>
        <v>1.3944521387350627E-2</v>
      </c>
      <c r="S403" s="68">
        <f t="shared" si="110"/>
        <v>1.1024690246807883E-2</v>
      </c>
      <c r="T403" s="68">
        <f t="shared" si="110"/>
        <v>1.5730601456477054E-2</v>
      </c>
      <c r="U403" s="68">
        <f t="shared" si="110"/>
        <v>3.7258200155110888E-2</v>
      </c>
      <c r="V403" s="68">
        <f t="shared" si="110"/>
        <v>0.30629805807300331</v>
      </c>
      <c r="W403" s="68">
        <f t="shared" si="110"/>
        <v>0.12673012701471884</v>
      </c>
      <c r="X403" s="68">
        <f t="shared" si="110"/>
        <v>1.1803417306221836E-2</v>
      </c>
      <c r="Y403" s="68">
        <f t="shared" si="110"/>
        <v>1.3400314191928027E-2</v>
      </c>
      <c r="Z403" s="68">
        <f t="shared" si="110"/>
        <v>2.3500929167380329E-2</v>
      </c>
      <c r="AA403" s="120"/>
      <c r="AB403" s="120"/>
      <c r="AC403" s="68">
        <f t="shared" si="111"/>
        <v>9.4122156253342165E-3</v>
      </c>
      <c r="AD403" s="68">
        <f t="shared" si="111"/>
        <v>2.1250149614828753E-2</v>
      </c>
      <c r="AE403" s="68">
        <f t="shared" si="111"/>
        <v>1.8450293284243101E-2</v>
      </c>
      <c r="AF403" s="68">
        <f t="shared" si="111"/>
        <v>6.3406433634046785E-2</v>
      </c>
      <c r="AG403" s="68">
        <f t="shared" si="111"/>
        <v>6.59633405249829E-2</v>
      </c>
      <c r="AH403" s="68">
        <f t="shared" si="111"/>
        <v>1.0898055327921505</v>
      </c>
      <c r="AI403" s="68">
        <f t="shared" si="111"/>
        <v>0.13320361260215074</v>
      </c>
      <c r="AJ403" s="68">
        <f t="shared" si="111"/>
        <v>1.4401732499026232E-2</v>
      </c>
      <c r="AK403" s="68">
        <f t="shared" si="111"/>
        <v>1.4858492627804762E-2</v>
      </c>
      <c r="AL403" s="68">
        <f t="shared" si="111"/>
        <v>6.2029530883245317E-2</v>
      </c>
      <c r="AO403" s="67">
        <f t="shared" si="107"/>
        <v>2.7375743420373962E-3</v>
      </c>
      <c r="AP403" s="67">
        <f t="shared" si="107"/>
        <v>3.4163882566085099E-3</v>
      </c>
      <c r="AQ403" s="67">
        <f t="shared" si="107"/>
        <v>3.6500213633624858E-3</v>
      </c>
      <c r="AR403" s="67">
        <f t="shared" si="107"/>
        <v>2.2760342876235871E-2</v>
      </c>
      <c r="AS403" s="67">
        <f t="shared" si="107"/>
        <v>1.5658550585494452E-2</v>
      </c>
      <c r="AT403" s="67">
        <f t="shared" si="107"/>
        <v>0.41661277789550483</v>
      </c>
      <c r="AU403" s="67">
        <f t="shared" si="107"/>
        <v>6.4639812671373476E-3</v>
      </c>
      <c r="AV403" s="67">
        <f t="shared" si="107"/>
        <v>1.2991575964021937E-3</v>
      </c>
      <c r="AW403" s="67">
        <f t="shared" si="107"/>
        <v>6.9369669618204489E-4</v>
      </c>
      <c r="AX403" s="67">
        <f t="shared" si="107"/>
        <v>1.6289206086316343E-2</v>
      </c>
      <c r="BA403" s="67">
        <f t="shared" si="108"/>
        <v>1.6086856908631035E-2</v>
      </c>
      <c r="BB403" s="67">
        <f t="shared" si="108"/>
        <v>3.861105925878789E-2</v>
      </c>
      <c r="BC403" s="67">
        <f t="shared" si="108"/>
        <v>3.3125004894413473E-2</v>
      </c>
      <c r="BD403" s="67">
        <f t="shared" si="108"/>
        <v>0.10189737796675971</v>
      </c>
      <c r="BE403" s="67">
        <f t="shared" si="108"/>
        <v>0.11888009126558824</v>
      </c>
      <c r="BF403" s="67">
        <f t="shared" si="108"/>
        <v>1.8127163687606587</v>
      </c>
      <c r="BG403" s="67">
        <f t="shared" si="108"/>
        <v>0.26639772088400693</v>
      </c>
      <c r="BH403" s="67">
        <f t="shared" si="108"/>
        <v>2.750430740165026E-2</v>
      </c>
      <c r="BI403" s="67">
        <f t="shared" si="108"/>
        <v>2.8952503515914836E-2</v>
      </c>
      <c r="BJ403" s="67">
        <f t="shared" si="108"/>
        <v>0.10181966613694199</v>
      </c>
      <c r="BK403" s="55"/>
    </row>
    <row r="404" spans="4:63">
      <c r="D404" s="52">
        <f t="shared" si="103"/>
        <v>2.75</v>
      </c>
      <c r="E404" s="67">
        <f t="shared" si="109"/>
        <v>5.9222433307724301E-3</v>
      </c>
      <c r="F404" s="67">
        <f t="shared" si="109"/>
        <v>1.7247510765529168E-2</v>
      </c>
      <c r="G404" s="67">
        <f t="shared" si="109"/>
        <v>1.3934791886273367E-2</v>
      </c>
      <c r="H404" s="67">
        <f t="shared" si="109"/>
        <v>3.574411064334098E-2</v>
      </c>
      <c r="I404" s="67">
        <f t="shared" si="109"/>
        <v>5.0245067565502233E-2</v>
      </c>
      <c r="J404" s="67">
        <f t="shared" si="109"/>
        <v>0.74370342653224697</v>
      </c>
      <c r="K404" s="67">
        <f t="shared" si="109"/>
        <v>0.13151336319854989</v>
      </c>
      <c r="L404" s="67">
        <f t="shared" si="109"/>
        <v>1.2664498919525837E-2</v>
      </c>
      <c r="M404" s="67">
        <f t="shared" si="109"/>
        <v>1.3783922499753437E-2</v>
      </c>
      <c r="N404" s="67">
        <f t="shared" si="109"/>
        <v>4.015333326161976E-2</v>
      </c>
      <c r="Q404" s="68">
        <f t="shared" si="110"/>
        <v>3.5361373397635315E-3</v>
      </c>
      <c r="R404" s="68">
        <f t="shared" si="110"/>
        <v>1.3895185677204186E-2</v>
      </c>
      <c r="S404" s="68">
        <f t="shared" si="110"/>
        <v>1.0205917652821398E-2</v>
      </c>
      <c r="T404" s="68">
        <f t="shared" si="110"/>
        <v>1.4527560793404351E-2</v>
      </c>
      <c r="U404" s="68">
        <f t="shared" si="110"/>
        <v>3.5568502990790112E-2</v>
      </c>
      <c r="V404" s="68">
        <f t="shared" si="110"/>
        <v>0.31327669940824038</v>
      </c>
      <c r="W404" s="68">
        <f t="shared" si="110"/>
        <v>0.12477694489744925</v>
      </c>
      <c r="X404" s="68">
        <f t="shared" si="110"/>
        <v>1.1384515374032841E-2</v>
      </c>
      <c r="Y404" s="68">
        <f t="shared" si="110"/>
        <v>1.315792137430149E-2</v>
      </c>
      <c r="Z404" s="68">
        <f t="shared" si="110"/>
        <v>2.2244793547058331E-2</v>
      </c>
      <c r="AA404" s="120"/>
      <c r="AB404" s="120"/>
      <c r="AC404" s="68">
        <f t="shared" si="111"/>
        <v>8.3083493217813303E-3</v>
      </c>
      <c r="AD404" s="68">
        <f t="shared" si="111"/>
        <v>2.1084605920664991E-2</v>
      </c>
      <c r="AE404" s="68">
        <f t="shared" si="111"/>
        <v>1.7826651516014872E-2</v>
      </c>
      <c r="AF404" s="68">
        <f t="shared" si="111"/>
        <v>5.9170127954159019E-2</v>
      </c>
      <c r="AG404" s="68">
        <f t="shared" si="111"/>
        <v>6.2248409323725759E-2</v>
      </c>
      <c r="AH404" s="68">
        <f t="shared" si="111"/>
        <v>1.1211145560749831</v>
      </c>
      <c r="AI404" s="68">
        <f t="shared" si="111"/>
        <v>0.13163261775384613</v>
      </c>
      <c r="AJ404" s="68">
        <f t="shared" si="111"/>
        <v>1.3944482465018832E-2</v>
      </c>
      <c r="AK404" s="68">
        <f t="shared" si="111"/>
        <v>1.4501807185408619E-2</v>
      </c>
      <c r="AL404" s="68">
        <f t="shared" si="111"/>
        <v>6.3805381388553142E-2</v>
      </c>
      <c r="AO404" s="67">
        <f t="shared" si="107"/>
        <v>2.3861059910088986E-3</v>
      </c>
      <c r="AP404" s="67">
        <f t="shared" si="107"/>
        <v>3.3523250883249825E-3</v>
      </c>
      <c r="AQ404" s="67">
        <f t="shared" si="107"/>
        <v>3.7288742334519696E-3</v>
      </c>
      <c r="AR404" s="67">
        <f t="shared" si="107"/>
        <v>2.1216549849936629E-2</v>
      </c>
      <c r="AS404" s="67">
        <f t="shared" si="107"/>
        <v>1.4676564574712121E-2</v>
      </c>
      <c r="AT404" s="67">
        <f t="shared" si="107"/>
        <v>0.43042672712400659</v>
      </c>
      <c r="AU404" s="67">
        <f t="shared" si="107"/>
        <v>6.7364183011006384E-3</v>
      </c>
      <c r="AV404" s="67">
        <f t="shared" si="107"/>
        <v>1.2799835454929964E-3</v>
      </c>
      <c r="AW404" s="67">
        <f t="shared" si="107"/>
        <v>6.2600112545194674E-4</v>
      </c>
      <c r="AX404" s="67">
        <f t="shared" si="107"/>
        <v>1.7908539714561428E-2</v>
      </c>
      <c r="BA404" s="67">
        <f t="shared" si="108"/>
        <v>1.4230592652553761E-2</v>
      </c>
      <c r="BB404" s="67">
        <f t="shared" si="108"/>
        <v>3.8332116686194156E-2</v>
      </c>
      <c r="BC404" s="67">
        <f t="shared" si="108"/>
        <v>3.1761443402288238E-2</v>
      </c>
      <c r="BD404" s="67">
        <f t="shared" si="108"/>
        <v>9.4914238597500006E-2</v>
      </c>
      <c r="BE404" s="67">
        <f t="shared" si="108"/>
        <v>0.11249347688922799</v>
      </c>
      <c r="BF404" s="67">
        <f t="shared" si="108"/>
        <v>1.8648179826072302</v>
      </c>
      <c r="BG404" s="67">
        <f t="shared" si="108"/>
        <v>0.26314598095239605</v>
      </c>
      <c r="BH404" s="67">
        <f t="shared" si="108"/>
        <v>2.6608981384544671E-2</v>
      </c>
      <c r="BI404" s="67">
        <f t="shared" si="108"/>
        <v>2.8285729685162055E-2</v>
      </c>
      <c r="BJ404" s="67">
        <f t="shared" si="108"/>
        <v>0.1039587146501729</v>
      </c>
      <c r="BK404" s="55"/>
    </row>
    <row r="405" spans="4:63">
      <c r="D405" s="52">
        <f t="shared" si="103"/>
        <v>3</v>
      </c>
      <c r="E405" s="67">
        <f t="shared" si="109"/>
        <v>5.2251286070151559E-3</v>
      </c>
      <c r="F405" s="67">
        <f t="shared" si="109"/>
        <v>1.7150105959138288E-2</v>
      </c>
      <c r="G405" s="67">
        <f t="shared" si="109"/>
        <v>1.3247735181385591E-2</v>
      </c>
      <c r="H405" s="67">
        <f t="shared" si="109"/>
        <v>3.290146466124437E-2</v>
      </c>
      <c r="I405" s="67">
        <f t="shared" si="109"/>
        <v>4.7343534382726309E-2</v>
      </c>
      <c r="J405" s="67">
        <f t="shared" si="109"/>
        <v>0.76301135474092874</v>
      </c>
      <c r="K405" s="67">
        <f t="shared" si="109"/>
        <v>0.12969212305883862</v>
      </c>
      <c r="L405" s="67">
        <f t="shared" si="109"/>
        <v>1.2188990859836954E-2</v>
      </c>
      <c r="M405" s="67">
        <f t="shared" si="109"/>
        <v>1.3447903813946633E-2</v>
      </c>
      <c r="N405" s="67">
        <f t="shared" si="109"/>
        <v>4.0490617996385828E-2</v>
      </c>
      <c r="Q405" s="68">
        <f t="shared" si="110"/>
        <v>3.165395543376648E-3</v>
      </c>
      <c r="R405" s="68">
        <f t="shared" si="110"/>
        <v>1.3837641667041087E-2</v>
      </c>
      <c r="S405" s="68">
        <f t="shared" si="110"/>
        <v>9.445637764152276E-3</v>
      </c>
      <c r="T405" s="68">
        <f t="shared" si="110"/>
        <v>1.3410464404522255E-2</v>
      </c>
      <c r="U405" s="68">
        <f t="shared" si="110"/>
        <v>3.3823567032690613E-2</v>
      </c>
      <c r="V405" s="68">
        <f t="shared" si="110"/>
        <v>0.32100928398944578</v>
      </c>
      <c r="W405" s="68">
        <f t="shared" si="110"/>
        <v>0.12266046844040469</v>
      </c>
      <c r="X405" s="68">
        <f t="shared" si="110"/>
        <v>1.0930556218302752E-2</v>
      </c>
      <c r="Y405" s="68">
        <f t="shared" si="110"/>
        <v>1.2893657164371599E-2</v>
      </c>
      <c r="Z405" s="68">
        <f t="shared" si="110"/>
        <v>2.0953340478778372E-2</v>
      </c>
      <c r="AA405" s="120"/>
      <c r="AB405" s="120"/>
      <c r="AC405" s="68">
        <f t="shared" si="111"/>
        <v>7.2848616706536629E-3</v>
      </c>
      <c r="AD405" s="68">
        <f t="shared" si="111"/>
        <v>2.0942408206828984E-2</v>
      </c>
      <c r="AE405" s="68">
        <f t="shared" si="111"/>
        <v>1.725052884056958E-2</v>
      </c>
      <c r="AF405" s="68">
        <f t="shared" si="111"/>
        <v>5.4579452980893492E-2</v>
      </c>
      <c r="AG405" s="68">
        <f t="shared" si="111"/>
        <v>5.8222731698252088E-2</v>
      </c>
      <c r="AH405" s="68">
        <f t="shared" si="111"/>
        <v>1.1501880085437133</v>
      </c>
      <c r="AI405" s="68">
        <f t="shared" si="111"/>
        <v>0.13017393778203584</v>
      </c>
      <c r="AJ405" s="68">
        <f t="shared" si="111"/>
        <v>1.3447425501371141E-2</v>
      </c>
      <c r="AK405" s="68">
        <f t="shared" si="111"/>
        <v>1.4115293638613732E-2</v>
      </c>
      <c r="AL405" s="68">
        <f t="shared" si="111"/>
        <v>6.5454430285431103E-2</v>
      </c>
      <c r="AO405" s="67">
        <f t="shared" si="107"/>
        <v>2.0597330636385079E-3</v>
      </c>
      <c r="AP405" s="67">
        <f t="shared" si="107"/>
        <v>3.3124642920972017E-3</v>
      </c>
      <c r="AQ405" s="67">
        <f t="shared" si="107"/>
        <v>3.8020974172333147E-3</v>
      </c>
      <c r="AR405" s="67">
        <f t="shared" si="107"/>
        <v>1.9491000256722117E-2</v>
      </c>
      <c r="AS405" s="67">
        <f t="shared" si="107"/>
        <v>1.3519967350035696E-2</v>
      </c>
      <c r="AT405" s="67">
        <f t="shared" si="107"/>
        <v>0.44200207075148296</v>
      </c>
      <c r="AU405" s="67">
        <f t="shared" si="107"/>
        <v>7.0316546184339274E-3</v>
      </c>
      <c r="AV405" s="67">
        <f t="shared" si="107"/>
        <v>1.2584346415342017E-3</v>
      </c>
      <c r="AW405" s="67">
        <f t="shared" si="107"/>
        <v>5.5424664957503395E-4</v>
      </c>
      <c r="AX405" s="67">
        <f t="shared" si="107"/>
        <v>1.9537277517607456E-2</v>
      </c>
      <c r="BA405" s="67">
        <f t="shared" si="108"/>
        <v>1.2509990277668819E-2</v>
      </c>
      <c r="BB405" s="67">
        <f t="shared" si="108"/>
        <v>3.8092514165967276E-2</v>
      </c>
      <c r="BC405" s="67">
        <f t="shared" si="108"/>
        <v>3.0498264021955171E-2</v>
      </c>
      <c r="BD405" s="67">
        <f t="shared" si="108"/>
        <v>8.7480917642137862E-2</v>
      </c>
      <c r="BE405" s="67">
        <f t="shared" si="108"/>
        <v>0.1055662660809784</v>
      </c>
      <c r="BF405" s="67">
        <f t="shared" si="108"/>
        <v>1.913199363284642</v>
      </c>
      <c r="BG405" s="67">
        <f t="shared" si="108"/>
        <v>0.25986606084087449</v>
      </c>
      <c r="BH405" s="67">
        <f t="shared" si="108"/>
        <v>2.5636416361208093E-2</v>
      </c>
      <c r="BI405" s="67">
        <f t="shared" si="108"/>
        <v>2.7563197452560365E-2</v>
      </c>
      <c r="BJ405" s="67">
        <f t="shared" si="108"/>
        <v>0.10594504828181693</v>
      </c>
      <c r="BK405" s="55"/>
    </row>
    <row r="406" spans="4:63">
      <c r="D406" s="52">
        <f t="shared" si="103"/>
        <v>3.25</v>
      </c>
      <c r="E406" s="67">
        <f t="shared" si="109"/>
        <v>4.5824032789793176E-3</v>
      </c>
      <c r="F406" s="67">
        <f t="shared" si="109"/>
        <v>1.706411919091513E-2</v>
      </c>
      <c r="G406" s="67">
        <f t="shared" si="109"/>
        <v>1.2613532080875435E-2</v>
      </c>
      <c r="H406" s="67">
        <f t="shared" si="109"/>
        <v>3.0007993683618096E-2</v>
      </c>
      <c r="I406" s="67">
        <f t="shared" si="109"/>
        <v>4.4274145135433492E-2</v>
      </c>
      <c r="J406" s="67">
        <f t="shared" si="109"/>
        <v>0.78083420895463018</v>
      </c>
      <c r="K406" s="67">
        <f t="shared" si="109"/>
        <v>0.12777048061007923</v>
      </c>
      <c r="L406" s="67">
        <f t="shared" si="109"/>
        <v>1.1686285785633523E-2</v>
      </c>
      <c r="M406" s="67">
        <f t="shared" si="109"/>
        <v>1.3093358257947449E-2</v>
      </c>
      <c r="N406" s="67">
        <f t="shared" si="109"/>
        <v>4.0801966088983607E-2</v>
      </c>
      <c r="Q406" s="68">
        <f t="shared" si="110"/>
        <v>2.8239428292306272E-3</v>
      </c>
      <c r="R406" s="68">
        <f t="shared" si="110"/>
        <v>1.377188101280816E-2</v>
      </c>
      <c r="S406" s="68">
        <f t="shared" si="110"/>
        <v>8.7438432683683166E-3</v>
      </c>
      <c r="T406" s="68">
        <f t="shared" si="110"/>
        <v>1.2379301824394381E-2</v>
      </c>
      <c r="U406" s="68">
        <f t="shared" si="110"/>
        <v>3.2044684809898548E-2</v>
      </c>
      <c r="V406" s="68">
        <f t="shared" si="110"/>
        <v>0.32937770752600298</v>
      </c>
      <c r="W406" s="68">
        <f t="shared" si="110"/>
        <v>0.12042730663116991</v>
      </c>
      <c r="X406" s="68">
        <f t="shared" si="110"/>
        <v>1.0451539681689031E-2</v>
      </c>
      <c r="Y406" s="68">
        <f t="shared" si="110"/>
        <v>1.2612845259666897E-2</v>
      </c>
      <c r="Z406" s="68">
        <f t="shared" si="110"/>
        <v>1.9645830201228769E-2</v>
      </c>
      <c r="AA406" s="120"/>
      <c r="AB406" s="120"/>
      <c r="AC406" s="68">
        <f t="shared" si="111"/>
        <v>6.340863728727982E-3</v>
      </c>
      <c r="AD406" s="68">
        <f t="shared" si="111"/>
        <v>2.0816878464728353E-2</v>
      </c>
      <c r="AE406" s="68">
        <f t="shared" si="111"/>
        <v>1.6720199566901954E-2</v>
      </c>
      <c r="AF406" s="68">
        <f t="shared" si="111"/>
        <v>4.9735631921082907E-2</v>
      </c>
      <c r="AG406" s="68">
        <f t="shared" si="111"/>
        <v>5.3975066562765101E-2</v>
      </c>
      <c r="AH406" s="68">
        <f t="shared" si="111"/>
        <v>1.1770252696081429</v>
      </c>
      <c r="AI406" s="68">
        <f t="shared" si="111"/>
        <v>0.12882749191658349</v>
      </c>
      <c r="AJ406" s="68">
        <f t="shared" si="111"/>
        <v>1.292103188957802E-2</v>
      </c>
      <c r="AK406" s="68">
        <f t="shared" si="111"/>
        <v>1.3707468773005034E-2</v>
      </c>
      <c r="AL406" s="68">
        <f t="shared" si="111"/>
        <v>6.6976642245493684E-2</v>
      </c>
      <c r="AO406" s="67">
        <f t="shared" si="107"/>
        <v>1.7584604497486904E-3</v>
      </c>
      <c r="AP406" s="67">
        <f t="shared" si="107"/>
        <v>3.2922381781069696E-3</v>
      </c>
      <c r="AQ406" s="67">
        <f t="shared" si="107"/>
        <v>3.8696888125071185E-3</v>
      </c>
      <c r="AR406" s="67">
        <f t="shared" si="107"/>
        <v>1.7628691859223715E-2</v>
      </c>
      <c r="AS406" s="67">
        <f t="shared" si="107"/>
        <v>1.2229460325534944E-2</v>
      </c>
      <c r="AT406" s="67">
        <f t="shared" si="107"/>
        <v>0.4514565014286272</v>
      </c>
      <c r="AU406" s="67">
        <f t="shared" si="107"/>
        <v>7.3431739789093231E-3</v>
      </c>
      <c r="AV406" s="67">
        <f t="shared" si="107"/>
        <v>1.234746103944492E-3</v>
      </c>
      <c r="AW406" s="67">
        <f t="shared" si="107"/>
        <v>4.8051299828055262E-4</v>
      </c>
      <c r="AX406" s="67">
        <f t="shared" si="107"/>
        <v>2.1156135887754838E-2</v>
      </c>
      <c r="BA406" s="67">
        <f t="shared" si="108"/>
        <v>1.09232670077073E-2</v>
      </c>
      <c r="BB406" s="67">
        <f t="shared" si="108"/>
        <v>3.7880997655643484E-2</v>
      </c>
      <c r="BC406" s="67">
        <f t="shared" si="108"/>
        <v>2.9333731647777389E-2</v>
      </c>
      <c r="BD406" s="67">
        <f t="shared" si="108"/>
        <v>7.9743625604700996E-2</v>
      </c>
      <c r="BE406" s="67">
        <f t="shared" si="108"/>
        <v>9.8249211698198585E-2</v>
      </c>
      <c r="BF406" s="67">
        <f t="shared" si="108"/>
        <v>1.957859478562773</v>
      </c>
      <c r="BG406" s="67">
        <f t="shared" si="108"/>
        <v>0.25659797252666272</v>
      </c>
      <c r="BH406" s="67">
        <f t="shared" si="108"/>
        <v>2.4607317675211543E-2</v>
      </c>
      <c r="BI406" s="67">
        <f t="shared" si="108"/>
        <v>2.6800827030952483E-2</v>
      </c>
      <c r="BJ406" s="67">
        <f t="shared" si="108"/>
        <v>0.10777860833447729</v>
      </c>
      <c r="BK406" s="55"/>
    </row>
    <row r="407" spans="4:63">
      <c r="D407" s="52">
        <f t="shared" si="103"/>
        <v>3.5</v>
      </c>
      <c r="E407" s="67">
        <f t="shared" si="109"/>
        <v>3.9931769977261944E-3</v>
      </c>
      <c r="F407" s="67">
        <f t="shared" si="109"/>
        <v>1.6984981945029058E-2</v>
      </c>
      <c r="G407" s="67">
        <f t="shared" si="109"/>
        <v>1.2032180059906973E-2</v>
      </c>
      <c r="H407" s="67">
        <f t="shared" si="109"/>
        <v>2.7108703551647396E-2</v>
      </c>
      <c r="I407" s="67">
        <f t="shared" si="109"/>
        <v>4.1098918321089223E-2</v>
      </c>
      <c r="J407" s="67">
        <f t="shared" si="109"/>
        <v>0.79717186889243885</v>
      </c>
      <c r="K407" s="67">
        <f t="shared" si="109"/>
        <v>0.12578858672586249</v>
      </c>
      <c r="L407" s="67">
        <f t="shared" si="109"/>
        <v>1.1166624675913776E-2</v>
      </c>
      <c r="M407" s="67">
        <f t="shared" si="109"/>
        <v>1.2727695506336645E-2</v>
      </c>
      <c r="N407" s="67">
        <f t="shared" si="109"/>
        <v>4.1087370863028744E-2</v>
      </c>
      <c r="Q407" s="68">
        <f t="shared" si="110"/>
        <v>2.5108824941254253E-3</v>
      </c>
      <c r="R407" s="68">
        <f t="shared" si="110"/>
        <v>1.3697901361069837E-2</v>
      </c>
      <c r="S407" s="68">
        <f t="shared" si="110"/>
        <v>8.1005322498101783E-3</v>
      </c>
      <c r="T407" s="68">
        <f t="shared" si="110"/>
        <v>1.1434070317168666E-2</v>
      </c>
      <c r="U407" s="68">
        <f t="shared" si="110"/>
        <v>3.0253166064671468E-2</v>
      </c>
      <c r="V407" s="68">
        <f t="shared" si="110"/>
        <v>0.33826399156328318</v>
      </c>
      <c r="W407" s="68">
        <f t="shared" si="110"/>
        <v>0.11812412402143084</v>
      </c>
      <c r="X407" s="68">
        <f t="shared" si="110"/>
        <v>9.9574709552068229E-3</v>
      </c>
      <c r="Y407" s="68">
        <f t="shared" si="110"/>
        <v>1.2320815258343405E-2</v>
      </c>
      <c r="Z407" s="68">
        <f t="shared" si="110"/>
        <v>1.8341533959142869E-2</v>
      </c>
      <c r="AA407" s="120"/>
      <c r="AB407" s="120"/>
      <c r="AC407" s="68">
        <f t="shared" si="111"/>
        <v>5.4754715013269496E-3</v>
      </c>
      <c r="AD407" s="68">
        <f t="shared" si="111"/>
        <v>2.0701347912038221E-2</v>
      </c>
      <c r="AE407" s="68">
        <f t="shared" si="111"/>
        <v>1.6233946411544433E-2</v>
      </c>
      <c r="AF407" s="68">
        <f t="shared" si="111"/>
        <v>4.4739918164016658E-2</v>
      </c>
      <c r="AG407" s="68">
        <f t="shared" si="111"/>
        <v>4.9594203725074393E-2</v>
      </c>
      <c r="AH407" s="68">
        <f t="shared" si="111"/>
        <v>1.2016261579392951</v>
      </c>
      <c r="AI407" s="68">
        <f t="shared" si="111"/>
        <v>0.12759325760773033</v>
      </c>
      <c r="AJ407" s="68">
        <f t="shared" si="111"/>
        <v>1.237577839662074E-2</v>
      </c>
      <c r="AK407" s="68">
        <f t="shared" si="111"/>
        <v>1.3286855982121397E-2</v>
      </c>
      <c r="AL407" s="68">
        <f t="shared" si="111"/>
        <v>6.8372006947417852E-2</v>
      </c>
      <c r="AO407" s="67">
        <f t="shared" si="107"/>
        <v>1.482294503600769E-3</v>
      </c>
      <c r="AP407" s="67">
        <f t="shared" si="107"/>
        <v>3.2870805839592208E-3</v>
      </c>
      <c r="AQ407" s="67">
        <f t="shared" si="107"/>
        <v>3.9316478100967951E-3</v>
      </c>
      <c r="AR407" s="67">
        <f t="shared" si="107"/>
        <v>1.5674633234478728E-2</v>
      </c>
      <c r="AS407" s="67">
        <f t="shared" si="107"/>
        <v>1.0845752256417755E-2</v>
      </c>
      <c r="AT407" s="67">
        <f t="shared" si="107"/>
        <v>0.45890787732915567</v>
      </c>
      <c r="AU407" s="67">
        <f t="shared" si="107"/>
        <v>7.6644627044316488E-3</v>
      </c>
      <c r="AV407" s="67">
        <f t="shared" si="107"/>
        <v>1.2091537207069535E-3</v>
      </c>
      <c r="AW407" s="67">
        <f t="shared" si="107"/>
        <v>4.0688024799324062E-4</v>
      </c>
      <c r="AX407" s="67">
        <f t="shared" si="107"/>
        <v>2.2745836903885874E-2</v>
      </c>
      <c r="BA407" s="67">
        <f t="shared" si="108"/>
        <v>9.4686484990531439E-3</v>
      </c>
      <c r="BB407" s="67">
        <f t="shared" si="108"/>
        <v>3.7686329857067283E-2</v>
      </c>
      <c r="BC407" s="67">
        <f t="shared" si="108"/>
        <v>2.8266126471451408E-2</v>
      </c>
      <c r="BD407" s="67">
        <f t="shared" si="108"/>
        <v>7.1848621715664057E-2</v>
      </c>
      <c r="BE407" s="67">
        <f t="shared" si="108"/>
        <v>9.0693122046163616E-2</v>
      </c>
      <c r="BF407" s="67">
        <f t="shared" si="108"/>
        <v>1.998798026831734</v>
      </c>
      <c r="BG407" s="67">
        <f t="shared" si="108"/>
        <v>0.25338184433359279</v>
      </c>
      <c r="BH407" s="67">
        <f t="shared" si="108"/>
        <v>2.3542403072534517E-2</v>
      </c>
      <c r="BI407" s="67">
        <f t="shared" si="108"/>
        <v>2.6014551488458042E-2</v>
      </c>
      <c r="BJ407" s="67">
        <f t="shared" si="108"/>
        <v>0.1094593778104466</v>
      </c>
      <c r="BK407" s="55"/>
    </row>
    <row r="408" spans="4:63">
      <c r="D408" s="52">
        <f t="shared" si="103"/>
        <v>3.75</v>
      </c>
      <c r="E408" s="67">
        <f t="shared" si="109"/>
        <v>3.4565602961576527E-3</v>
      </c>
      <c r="F408" s="67">
        <f t="shared" si="109"/>
        <v>1.6908127813579626E-2</v>
      </c>
      <c r="G408" s="67">
        <f t="shared" si="109"/>
        <v>1.1503678440802486E-2</v>
      </c>
      <c r="H408" s="67">
        <f t="shared" ref="F408:N423" si="112">((H319)/($D319-$D318))/$R$192</f>
        <v>2.4248605048581038E-2</v>
      </c>
      <c r="I408" s="67">
        <f t="shared" si="112"/>
        <v>3.7879879121153433E-2</v>
      </c>
      <c r="J408" s="67">
        <f t="shared" si="112"/>
        <v>0.81202429951217003</v>
      </c>
      <c r="K408" s="67">
        <f t="shared" si="112"/>
        <v>0.12378660855332849</v>
      </c>
      <c r="L408" s="67">
        <f t="shared" si="112"/>
        <v>1.0640250140297744E-2</v>
      </c>
      <c r="M408" s="67">
        <f t="shared" si="112"/>
        <v>1.2358326970112812E-2</v>
      </c>
      <c r="N408" s="67">
        <f t="shared" si="112"/>
        <v>4.1346830412376204E-2</v>
      </c>
      <c r="Q408" s="68">
        <f t="shared" si="110"/>
        <v>2.2253183506479859E-3</v>
      </c>
      <c r="R408" s="68">
        <f t="shared" si="110"/>
        <v>1.3615702048377757E-2</v>
      </c>
      <c r="S408" s="68">
        <f t="shared" si="110"/>
        <v>7.5157042069733749E-3</v>
      </c>
      <c r="T408" s="68">
        <f t="shared" ref="R408:Z423" si="113">((T319)/($D319-$D318))/$R$192</f>
        <v>1.0574769168279699E-2</v>
      </c>
      <c r="U408" s="68">
        <f t="shared" si="113"/>
        <v>2.8470325219233379E-2</v>
      </c>
      <c r="V408" s="68">
        <f t="shared" si="113"/>
        <v>0.34755019388441605</v>
      </c>
      <c r="W408" s="68">
        <f t="shared" si="113"/>
        <v>0.11579760068526873</v>
      </c>
      <c r="X408" s="68">
        <f t="shared" si="113"/>
        <v>9.4583567014470647E-3</v>
      </c>
      <c r="Y408" s="68">
        <f t="shared" si="113"/>
        <v>1.2022898403817563E-2</v>
      </c>
      <c r="Z408" s="68">
        <f t="shared" si="113"/>
        <v>1.7059725969413672E-2</v>
      </c>
      <c r="AA408" s="120"/>
      <c r="AB408" s="120"/>
      <c r="AC408" s="68">
        <f t="shared" si="111"/>
        <v>4.6878022416673186E-3</v>
      </c>
      <c r="AD408" s="68">
        <f t="shared" si="111"/>
        <v>2.0589150349107171E-2</v>
      </c>
      <c r="AE408" s="68">
        <f t="shared" si="111"/>
        <v>1.5790054382324198E-2</v>
      </c>
      <c r="AF408" s="68">
        <f t="shared" ref="AD408:AL423" si="114">((AF319)/($D319-$D318))/$R$192</f>
        <v>3.9693573220706102E-2</v>
      </c>
      <c r="AG408" s="68">
        <f t="shared" si="114"/>
        <v>4.516894136672879E-2</v>
      </c>
      <c r="AH408" s="68">
        <f t="shared" si="114"/>
        <v>1.2239906207112858</v>
      </c>
      <c r="AI408" s="68">
        <f t="shared" si="114"/>
        <v>0.12647122855509046</v>
      </c>
      <c r="AJ408" s="68">
        <f t="shared" si="114"/>
        <v>1.1822143579148412E-2</v>
      </c>
      <c r="AK408" s="68">
        <f t="shared" si="114"/>
        <v>1.2861980493353381E-2</v>
      </c>
      <c r="AL408" s="68">
        <f t="shared" si="114"/>
        <v>6.9640521384640441E-2</v>
      </c>
      <c r="AO408" s="67">
        <f t="shared" si="107"/>
        <v>1.2312419455096668E-3</v>
      </c>
      <c r="AP408" s="67">
        <f t="shared" si="107"/>
        <v>3.2924257652018687E-3</v>
      </c>
      <c r="AQ408" s="67">
        <f t="shared" si="107"/>
        <v>3.9879742338291115E-3</v>
      </c>
      <c r="AR408" s="67">
        <f t="shared" si="107"/>
        <v>1.3673835880301339E-2</v>
      </c>
      <c r="AS408" s="67">
        <f t="shared" si="107"/>
        <v>9.4095539019200536E-3</v>
      </c>
      <c r="AT408" s="67">
        <f t="shared" si="107"/>
        <v>0.46447410562775399</v>
      </c>
      <c r="AU408" s="67">
        <f t="shared" si="107"/>
        <v>7.9890078680597554E-3</v>
      </c>
      <c r="AV408" s="67">
        <f t="shared" si="107"/>
        <v>1.1818934388506796E-3</v>
      </c>
      <c r="AW408" s="67">
        <f t="shared" si="107"/>
        <v>3.35428566295249E-4</v>
      </c>
      <c r="AX408" s="67">
        <f t="shared" si="107"/>
        <v>2.4287104442962532E-2</v>
      </c>
      <c r="BA408" s="67">
        <f t="shared" si="108"/>
        <v>8.1443625378249708E-3</v>
      </c>
      <c r="BB408" s="67">
        <f t="shared" si="108"/>
        <v>3.7497278162686797E-2</v>
      </c>
      <c r="BC408" s="67">
        <f t="shared" si="108"/>
        <v>2.7293732823126686E-2</v>
      </c>
      <c r="BD408" s="67">
        <f t="shared" si="108"/>
        <v>6.3942178269287137E-2</v>
      </c>
      <c r="BE408" s="67">
        <f t="shared" si="108"/>
        <v>8.304882048788223E-2</v>
      </c>
      <c r="BF408" s="67">
        <f t="shared" si="108"/>
        <v>2.0360149202234559</v>
      </c>
      <c r="BG408" s="67">
        <f t="shared" si="108"/>
        <v>0.25025783710841898</v>
      </c>
      <c r="BH408" s="67">
        <f t="shared" si="108"/>
        <v>2.2462393719446156E-2</v>
      </c>
      <c r="BI408" s="67">
        <f t="shared" si="108"/>
        <v>2.5220307463466193E-2</v>
      </c>
      <c r="BJ408" s="67">
        <f t="shared" si="108"/>
        <v>0.11098735179701665</v>
      </c>
      <c r="BK408" s="55"/>
    </row>
    <row r="409" spans="4:63">
      <c r="D409" s="52">
        <f t="shared" si="103"/>
        <v>4</v>
      </c>
      <c r="E409" s="67">
        <f t="shared" si="109"/>
        <v>2.9716639292715246E-3</v>
      </c>
      <c r="F409" s="67">
        <f t="shared" si="112"/>
        <v>1.6828990980570297E-2</v>
      </c>
      <c r="G409" s="67">
        <f t="shared" si="112"/>
        <v>1.102802704149133E-2</v>
      </c>
      <c r="H409" s="67">
        <f t="shared" si="112"/>
        <v>2.1472710263864422E-2</v>
      </c>
      <c r="I409" s="67">
        <f t="shared" si="112"/>
        <v>3.4679054522252235E-2</v>
      </c>
      <c r="J409" s="67">
        <f t="shared" si="112"/>
        <v>0.8253914906339882</v>
      </c>
      <c r="K409" s="67">
        <f t="shared" si="112"/>
        <v>0.12180471778853354</v>
      </c>
      <c r="L409" s="67">
        <f t="shared" si="112"/>
        <v>1.0117405235606388E-2</v>
      </c>
      <c r="M409" s="67">
        <f t="shared" si="112"/>
        <v>1.1992664541468155E-2</v>
      </c>
      <c r="N409" s="67">
        <f t="shared" si="112"/>
        <v>4.158034419323435E-2</v>
      </c>
      <c r="Q409" s="68">
        <f t="shared" si="110"/>
        <v>1.9663543426937306E-3</v>
      </c>
      <c r="R409" s="68">
        <f t="shared" si="113"/>
        <v>1.3525282887823233E-2</v>
      </c>
      <c r="S409" s="68">
        <f t="shared" si="113"/>
        <v>6.9893590086332865E-3</v>
      </c>
      <c r="T409" s="68">
        <f t="shared" si="113"/>
        <v>9.8013981912247802E-3</v>
      </c>
      <c r="U409" s="68">
        <f t="shared" si="113"/>
        <v>2.6717477963088758E-2</v>
      </c>
      <c r="V409" s="68">
        <f t="shared" si="113"/>
        <v>0.35711838273956475</v>
      </c>
      <c r="W409" s="68">
        <f t="shared" si="113"/>
        <v>0.11349442102451116</v>
      </c>
      <c r="X409" s="68">
        <f t="shared" si="113"/>
        <v>8.9642039858065393E-3</v>
      </c>
      <c r="Y409" s="68">
        <f t="shared" si="113"/>
        <v>1.1724426397135786E-2</v>
      </c>
      <c r="Z409" s="68">
        <f t="shared" si="113"/>
        <v>1.5819681247445462E-2</v>
      </c>
      <c r="AA409" s="120"/>
      <c r="AB409" s="120"/>
      <c r="AC409" s="68">
        <f t="shared" si="111"/>
        <v>3.976973515849319E-3</v>
      </c>
      <c r="AD409" s="68">
        <f t="shared" si="114"/>
        <v>2.0473620300488621E-2</v>
      </c>
      <c r="AE409" s="68">
        <f t="shared" si="114"/>
        <v>1.5386809112442156E-2</v>
      </c>
      <c r="AF409" s="68">
        <f t="shared" si="114"/>
        <v>3.4697860763687007E-2</v>
      </c>
      <c r="AG409" s="68">
        <f t="shared" si="114"/>
        <v>4.0788079918765624E-2</v>
      </c>
      <c r="AH409" s="68">
        <f t="shared" si="114"/>
        <v>1.2441186425785302</v>
      </c>
      <c r="AI409" s="68">
        <f t="shared" si="114"/>
        <v>0.12546140299717626</v>
      </c>
      <c r="AJ409" s="68">
        <f t="shared" si="114"/>
        <v>1.1270606485406228E-2</v>
      </c>
      <c r="AK409" s="68">
        <f t="shared" si="114"/>
        <v>1.2441368041351457E-2</v>
      </c>
      <c r="AL409" s="68">
        <f t="shared" si="114"/>
        <v>7.0782184683852861E-2</v>
      </c>
      <c r="AO409" s="67">
        <f t="shared" si="107"/>
        <v>1.005309586577794E-3</v>
      </c>
      <c r="AP409" s="67">
        <f t="shared" si="107"/>
        <v>3.3037080927470642E-3</v>
      </c>
      <c r="AQ409" s="67">
        <f t="shared" si="107"/>
        <v>4.038668032858044E-3</v>
      </c>
      <c r="AR409" s="67">
        <f t="shared" si="107"/>
        <v>1.1671312072639642E-2</v>
      </c>
      <c r="AS409" s="67">
        <f t="shared" si="107"/>
        <v>7.9615765591634774E-3</v>
      </c>
      <c r="AT409" s="67">
        <f t="shared" si="107"/>
        <v>0.46827310789442345</v>
      </c>
      <c r="AU409" s="67">
        <f t="shared" si="107"/>
        <v>8.3102967640223818E-3</v>
      </c>
      <c r="AV409" s="67">
        <f t="shared" si="107"/>
        <v>1.1532012497998487E-3</v>
      </c>
      <c r="AW409" s="67">
        <f t="shared" si="107"/>
        <v>2.6823814433236948E-4</v>
      </c>
      <c r="AX409" s="67">
        <f t="shared" si="107"/>
        <v>2.5760662945788888E-2</v>
      </c>
      <c r="BA409" s="67">
        <f t="shared" si="108"/>
        <v>6.9486374451208435E-3</v>
      </c>
      <c r="BB409" s="67">
        <f t="shared" si="108"/>
        <v>3.7302611281058919E-2</v>
      </c>
      <c r="BC409" s="67">
        <f t="shared" si="108"/>
        <v>2.6414836153933488E-2</v>
      </c>
      <c r="BD409" s="67">
        <f t="shared" si="108"/>
        <v>5.6170571027551429E-2</v>
      </c>
      <c r="BE409" s="67">
        <f t="shared" si="108"/>
        <v>7.5467134441017852E-2</v>
      </c>
      <c r="BF409" s="67">
        <f t="shared" si="108"/>
        <v>2.0695101332125185</v>
      </c>
      <c r="BG409" s="67">
        <f t="shared" si="108"/>
        <v>0.24726612078570981</v>
      </c>
      <c r="BH409" s="67">
        <f t="shared" si="108"/>
        <v>2.1388011721012616E-2</v>
      </c>
      <c r="BI409" s="67">
        <f t="shared" si="108"/>
        <v>2.4434032582819613E-2</v>
      </c>
      <c r="BJ409" s="67">
        <f t="shared" si="108"/>
        <v>0.11236252887708721</v>
      </c>
      <c r="BK409" s="55"/>
    </row>
    <row r="410" spans="4:63">
      <c r="D410" s="52">
        <f t="shared" si="103"/>
        <v>4.25</v>
      </c>
      <c r="E410" s="67">
        <f t="shared" si="109"/>
        <v>2.5375987076949398E-3</v>
      </c>
      <c r="F410" s="67">
        <f t="shared" si="112"/>
        <v>1.6743005796387354E-2</v>
      </c>
      <c r="G410" s="67">
        <f t="shared" si="112"/>
        <v>1.060522581299417E-2</v>
      </c>
      <c r="H410" s="67">
        <f t="shared" si="112"/>
        <v>1.8826031629164075E-2</v>
      </c>
      <c r="I410" s="67">
        <f t="shared" si="112"/>
        <v>3.1558471994695907E-2</v>
      </c>
      <c r="J410" s="67">
        <f t="shared" si="112"/>
        <v>0.83727343930856968</v>
      </c>
      <c r="K410" s="67">
        <f t="shared" si="112"/>
        <v>0.11988308739716577</v>
      </c>
      <c r="L410" s="67">
        <f t="shared" si="112"/>
        <v>9.6083331407348371E-3</v>
      </c>
      <c r="M410" s="67">
        <f t="shared" si="112"/>
        <v>1.1638120245568552E-2</v>
      </c>
      <c r="N410" s="67">
        <f t="shared" si="112"/>
        <v>4.1787912050590008E-2</v>
      </c>
      <c r="Q410" s="68">
        <f t="shared" si="110"/>
        <v>1.7330944474726448E-3</v>
      </c>
      <c r="R410" s="68">
        <f t="shared" si="113"/>
        <v>1.3426643826785482E-2</v>
      </c>
      <c r="S410" s="68">
        <f t="shared" si="113"/>
        <v>6.5214966204569956E-3</v>
      </c>
      <c r="T410" s="68">
        <f t="shared" si="113"/>
        <v>9.1139573373418201E-3</v>
      </c>
      <c r="U410" s="68">
        <f t="shared" si="113"/>
        <v>2.5015940327504232E-2</v>
      </c>
      <c r="V410" s="68">
        <f t="shared" si="113"/>
        <v>0.36685062940905583</v>
      </c>
      <c r="W410" s="68">
        <f t="shared" si="113"/>
        <v>0.11126127064532618</v>
      </c>
      <c r="X410" s="68">
        <f t="shared" si="113"/>
        <v>8.4850199833915591E-3</v>
      </c>
      <c r="Y410" s="68">
        <f t="shared" si="113"/>
        <v>1.143073106633782E-2</v>
      </c>
      <c r="Z410" s="68">
        <f t="shared" si="113"/>
        <v>1.4640675022067449E-2</v>
      </c>
      <c r="AA410" s="120"/>
      <c r="AB410" s="120"/>
      <c r="AC410" s="68">
        <f t="shared" si="111"/>
        <v>3.3421029679172303E-3</v>
      </c>
      <c r="AD410" s="68">
        <f t="shared" si="114"/>
        <v>2.0348092494067112E-2</v>
      </c>
      <c r="AE410" s="68">
        <f t="shared" si="114"/>
        <v>1.5022496406027633E-2</v>
      </c>
      <c r="AF410" s="68">
        <f t="shared" si="114"/>
        <v>2.9854045034217257E-2</v>
      </c>
      <c r="AG410" s="68">
        <f t="shared" si="114"/>
        <v>3.6540420411065866E-2</v>
      </c>
      <c r="AH410" s="68">
        <f t="shared" si="114"/>
        <v>1.2620102190951927</v>
      </c>
      <c r="AI410" s="68">
        <f t="shared" si="114"/>
        <v>0.12456378044117553</v>
      </c>
      <c r="AJ410" s="68">
        <f t="shared" si="114"/>
        <v>1.0731646298078113E-2</v>
      </c>
      <c r="AK410" s="68">
        <f t="shared" si="114"/>
        <v>1.2033544500643287E-2</v>
      </c>
      <c r="AL410" s="68">
        <f t="shared" si="114"/>
        <v>7.1796996592065135E-2</v>
      </c>
      <c r="AO410" s="67">
        <f t="shared" si="107"/>
        <v>8.0450426022229504E-4</v>
      </c>
      <c r="AP410" s="67">
        <f t="shared" si="107"/>
        <v>3.3163619696018713E-3</v>
      </c>
      <c r="AQ410" s="67">
        <f t="shared" si="107"/>
        <v>4.0837291925371741E-3</v>
      </c>
      <c r="AR410" s="67">
        <f t="shared" si="107"/>
        <v>9.712074291822255E-3</v>
      </c>
      <c r="AS410" s="67">
        <f t="shared" si="107"/>
        <v>6.5425316671916742E-3</v>
      </c>
      <c r="AT410" s="67">
        <f t="shared" si="107"/>
        <v>0.47042280989951385</v>
      </c>
      <c r="AU410" s="67">
        <f t="shared" si="107"/>
        <v>8.621816751839595E-3</v>
      </c>
      <c r="AV410" s="67">
        <f t="shared" si="107"/>
        <v>1.1233131573432781E-3</v>
      </c>
      <c r="AW410" s="67">
        <f t="shared" si="107"/>
        <v>2.0738917923073148E-4</v>
      </c>
      <c r="AX410" s="67">
        <f t="shared" si="107"/>
        <v>2.7147237028522557E-2</v>
      </c>
      <c r="BA410" s="67">
        <f t="shared" si="108"/>
        <v>5.8797016756121697E-3</v>
      </c>
      <c r="BB410" s="67">
        <f t="shared" si="108"/>
        <v>3.7091098290454469E-2</v>
      </c>
      <c r="BC410" s="67">
        <f t="shared" si="108"/>
        <v>2.5627722219021803E-2</v>
      </c>
      <c r="BD410" s="67">
        <f t="shared" si="108"/>
        <v>4.8680076663381332E-2</v>
      </c>
      <c r="BE410" s="67">
        <f t="shared" si="108"/>
        <v>6.8098892405761779E-2</v>
      </c>
      <c r="BF410" s="67">
        <f t="shared" si="108"/>
        <v>2.0992836584037624</v>
      </c>
      <c r="BG410" s="67">
        <f t="shared" si="108"/>
        <v>0.2444468678383413</v>
      </c>
      <c r="BH410" s="67">
        <f t="shared" si="108"/>
        <v>2.0339979438812952E-2</v>
      </c>
      <c r="BI410" s="67">
        <f t="shared" si="108"/>
        <v>2.3671664746211837E-2</v>
      </c>
      <c r="BJ410" s="67">
        <f t="shared" si="108"/>
        <v>0.11358490864265514</v>
      </c>
      <c r="BK410" s="55"/>
    </row>
    <row r="411" spans="4:63">
      <c r="D411" s="52">
        <f t="shared" si="103"/>
        <v>4.5</v>
      </c>
      <c r="E411" s="67">
        <f t="shared" si="109"/>
        <v>2.1534754559054906E-3</v>
      </c>
      <c r="F411" s="67">
        <f t="shared" si="112"/>
        <v>1.6645606658219615E-2</v>
      </c>
      <c r="G411" s="67">
        <f t="shared" si="112"/>
        <v>1.0235274742110558E-2</v>
      </c>
      <c r="H411" s="67">
        <f t="shared" si="112"/>
        <v>1.6353581664986037E-2</v>
      </c>
      <c r="I411" s="67">
        <f t="shared" si="112"/>
        <v>2.8580159137374161E-2</v>
      </c>
      <c r="J411" s="67">
        <f t="shared" si="112"/>
        <v>0.84767014468337343</v>
      </c>
      <c r="K411" s="67">
        <f t="shared" si="112"/>
        <v>0.1180618906987896</v>
      </c>
      <c r="L411" s="67">
        <f t="shared" si="112"/>
        <v>9.1232770677548095E-3</v>
      </c>
      <c r="M411" s="67">
        <f t="shared" si="112"/>
        <v>1.1302106144232275E-2</v>
      </c>
      <c r="N411" s="67">
        <f t="shared" si="112"/>
        <v>4.1969533940278504E-2</v>
      </c>
      <c r="Q411" s="68">
        <f t="shared" si="110"/>
        <v>1.5246426506168676E-3</v>
      </c>
      <c r="R411" s="68">
        <f t="shared" si="113"/>
        <v>1.3319784850456819E-2</v>
      </c>
      <c r="S411" s="68">
        <f t="shared" si="113"/>
        <v>6.112117033456225E-3</v>
      </c>
      <c r="T411" s="68">
        <f t="shared" si="113"/>
        <v>8.512446593928755E-3</v>
      </c>
      <c r="U411" s="68">
        <f t="shared" si="113"/>
        <v>2.3387028435539067E-2</v>
      </c>
      <c r="V411" s="68">
        <f t="shared" si="113"/>
        <v>0.37662900605183364</v>
      </c>
      <c r="W411" s="68">
        <f t="shared" si="113"/>
        <v>0.10914483548846068</v>
      </c>
      <c r="X411" s="68">
        <f t="shared" si="113"/>
        <v>8.0308118990490909E-3</v>
      </c>
      <c r="Y411" s="68">
        <f t="shared" si="113"/>
        <v>1.1147144274628328E-2</v>
      </c>
      <c r="Z411" s="68">
        <f t="shared" si="113"/>
        <v>1.3541982578863056E-2</v>
      </c>
      <c r="AA411" s="120"/>
      <c r="AB411" s="120"/>
      <c r="AC411" s="68">
        <f t="shared" si="111"/>
        <v>2.7823082611941096E-3</v>
      </c>
      <c r="AD411" s="68">
        <f t="shared" si="114"/>
        <v>2.0205901714864336E-2</v>
      </c>
      <c r="AE411" s="68">
        <f t="shared" si="114"/>
        <v>1.4695402113994161E-2</v>
      </c>
      <c r="AF411" s="68">
        <f t="shared" si="114"/>
        <v>2.5263390421404863E-2</v>
      </c>
      <c r="AG411" s="68">
        <f t="shared" si="114"/>
        <v>3.2514764031474609E-2</v>
      </c>
      <c r="AH411" s="68">
        <f t="shared" si="114"/>
        <v>1.2776653489761784</v>
      </c>
      <c r="AI411" s="68">
        <f t="shared" si="114"/>
        <v>0.12377836074908687</v>
      </c>
      <c r="AJ411" s="68">
        <f t="shared" si="114"/>
        <v>1.0215742236460526E-2</v>
      </c>
      <c r="AK411" s="68">
        <f t="shared" si="114"/>
        <v>1.164703578421844E-2</v>
      </c>
      <c r="AL411" s="68">
        <f t="shared" si="114"/>
        <v>7.2684957036154171E-2</v>
      </c>
      <c r="AO411" s="67">
        <f t="shared" si="107"/>
        <v>6.2883280528862307E-4</v>
      </c>
      <c r="AP411" s="67">
        <f t="shared" si="107"/>
        <v>3.3258218077627955E-3</v>
      </c>
      <c r="AQ411" s="67">
        <f t="shared" si="107"/>
        <v>4.1231577086543328E-3</v>
      </c>
      <c r="AR411" s="67">
        <f t="shared" si="107"/>
        <v>7.8411350710572824E-3</v>
      </c>
      <c r="AS411" s="67">
        <f t="shared" si="107"/>
        <v>5.1931307018350942E-3</v>
      </c>
      <c r="AT411" s="67">
        <f t="shared" si="107"/>
        <v>0.47104113863153979</v>
      </c>
      <c r="AU411" s="67">
        <f t="shared" si="107"/>
        <v>8.9170552103289141E-3</v>
      </c>
      <c r="AV411" s="67">
        <f t="shared" si="107"/>
        <v>1.0924651687057186E-3</v>
      </c>
      <c r="AW411" s="67">
        <f t="shared" si="107"/>
        <v>1.5496186960394648E-4</v>
      </c>
      <c r="AX411" s="67">
        <f t="shared" si="107"/>
        <v>2.8427551361415448E-2</v>
      </c>
      <c r="BA411" s="67">
        <f t="shared" si="108"/>
        <v>4.9357837170996002E-3</v>
      </c>
      <c r="BB411" s="67">
        <f t="shared" si="108"/>
        <v>3.6851508373083951E-2</v>
      </c>
      <c r="BC411" s="67">
        <f t="shared" si="108"/>
        <v>2.4930676856104721E-2</v>
      </c>
      <c r="BD411" s="67">
        <f t="shared" si="108"/>
        <v>4.1616972086390897E-2</v>
      </c>
      <c r="BE411" s="67">
        <f t="shared" si="108"/>
        <v>6.1094923168848771E-2</v>
      </c>
      <c r="BF411" s="67">
        <f t="shared" si="108"/>
        <v>2.1253354936595521</v>
      </c>
      <c r="BG411" s="67">
        <f t="shared" si="108"/>
        <v>0.24184025144787646</v>
      </c>
      <c r="BH411" s="67">
        <f t="shared" si="108"/>
        <v>1.9339019304215336E-2</v>
      </c>
      <c r="BI411" s="67">
        <f t="shared" si="108"/>
        <v>2.2949141928450715E-2</v>
      </c>
      <c r="BJ411" s="67">
        <f t="shared" si="108"/>
        <v>0.11465449097643268</v>
      </c>
      <c r="BK411" s="55"/>
    </row>
    <row r="412" spans="4:63">
      <c r="D412" s="52">
        <f t="shared" si="103"/>
        <v>4.75</v>
      </c>
      <c r="E412" s="67">
        <f t="shared" si="109"/>
        <v>1.8184050018082787E-3</v>
      </c>
      <c r="F412" s="67">
        <f t="shared" si="112"/>
        <v>1.6532227976432473E-2</v>
      </c>
      <c r="G412" s="67">
        <f t="shared" si="112"/>
        <v>9.9181738252756384E-3</v>
      </c>
      <c r="H412" s="67">
        <f t="shared" si="112"/>
        <v>1.4100372914685409E-2</v>
      </c>
      <c r="I412" s="67">
        <f t="shared" si="112"/>
        <v>2.5806143583103645E-2</v>
      </c>
      <c r="J412" s="67">
        <f t="shared" si="112"/>
        <v>0.85658160651254711</v>
      </c>
      <c r="K412" s="67">
        <f t="shared" si="112"/>
        <v>0.11638130111153366</v>
      </c>
      <c r="L412" s="67">
        <f t="shared" si="112"/>
        <v>8.6724802377220068E-3</v>
      </c>
      <c r="M412" s="67">
        <f t="shared" si="112"/>
        <v>1.0992034309362544E-2</v>
      </c>
      <c r="N412" s="67">
        <f t="shared" si="112"/>
        <v>4.212520984972621E-2</v>
      </c>
      <c r="Q412" s="68">
        <f t="shared" si="110"/>
        <v>1.340102939880769E-3</v>
      </c>
      <c r="R412" s="68">
        <f t="shared" si="113"/>
        <v>1.3204705954673183E-2</v>
      </c>
      <c r="S412" s="68">
        <f t="shared" si="113"/>
        <v>5.7612202452753877E-3</v>
      </c>
      <c r="T412" s="68">
        <f t="shared" si="113"/>
        <v>7.9968659576671788E-3</v>
      </c>
      <c r="U412" s="68">
        <f t="shared" si="113"/>
        <v>2.1852058434819625E-2</v>
      </c>
      <c r="V412" s="68">
        <f t="shared" si="113"/>
        <v>0.38633558508199617</v>
      </c>
      <c r="W412" s="68">
        <f t="shared" si="113"/>
        <v>0.10719180158751924</v>
      </c>
      <c r="X412" s="68">
        <f t="shared" si="113"/>
        <v>7.6115869456569608E-3</v>
      </c>
      <c r="Y412" s="68">
        <f t="shared" si="113"/>
        <v>1.0878997894935107E-2</v>
      </c>
      <c r="Z412" s="68">
        <f t="shared" si="113"/>
        <v>1.2542879218440349E-2</v>
      </c>
      <c r="AA412" s="120"/>
      <c r="AB412" s="120"/>
      <c r="AC412" s="68">
        <f t="shared" si="111"/>
        <v>2.2967070637357877E-3</v>
      </c>
      <c r="AD412" s="68">
        <f t="shared" si="114"/>
        <v>2.0040382763973411E-2</v>
      </c>
      <c r="AE412" s="68">
        <f t="shared" si="114"/>
        <v>1.440381210008463E-2</v>
      </c>
      <c r="AF412" s="68">
        <f t="shared" si="114"/>
        <v>2.1027161352322125E-2</v>
      </c>
      <c r="AG412" s="68">
        <f t="shared" si="114"/>
        <v>2.8799912009136536E-2</v>
      </c>
      <c r="AH412" s="68">
        <f t="shared" si="114"/>
        <v>1.2910840318509018</v>
      </c>
      <c r="AI412" s="68">
        <f t="shared" si="114"/>
        <v>0.12310514388223821</v>
      </c>
      <c r="AJ412" s="68">
        <f t="shared" si="114"/>
        <v>9.7333735297870389E-3</v>
      </c>
      <c r="AK412" s="68">
        <f t="shared" si="114"/>
        <v>1.1290367815620784E-2</v>
      </c>
      <c r="AL412" s="68">
        <f t="shared" si="114"/>
        <v>7.3446065995034643E-2</v>
      </c>
      <c r="AO412" s="67">
        <f t="shared" si="107"/>
        <v>4.7830206192750967E-4</v>
      </c>
      <c r="AP412" s="67">
        <f t="shared" si="107"/>
        <v>3.32752202175929E-3</v>
      </c>
      <c r="AQ412" s="67">
        <f t="shared" si="107"/>
        <v>4.1569535800002506E-3</v>
      </c>
      <c r="AR412" s="67">
        <f t="shared" si="107"/>
        <v>6.1035069570182302E-3</v>
      </c>
      <c r="AS412" s="67">
        <f t="shared" si="107"/>
        <v>3.95408514828402E-3</v>
      </c>
      <c r="AT412" s="67">
        <f t="shared" si="107"/>
        <v>0.47024602143055094</v>
      </c>
      <c r="AU412" s="67">
        <f t="shared" si="107"/>
        <v>9.1894995240144189E-3</v>
      </c>
      <c r="AV412" s="67">
        <f t="shared" si="107"/>
        <v>1.060893292065046E-3</v>
      </c>
      <c r="AW412" s="67">
        <f t="shared" si="107"/>
        <v>1.130364144274372E-4</v>
      </c>
      <c r="AX412" s="67">
        <f t="shared" si="107"/>
        <v>2.9582330631285861E-2</v>
      </c>
      <c r="BA412" s="67">
        <f t="shared" si="108"/>
        <v>4.1151120655440665E-3</v>
      </c>
      <c r="BB412" s="67">
        <f t="shared" si="108"/>
        <v>3.6572610740405881E-2</v>
      </c>
      <c r="BC412" s="67">
        <f t="shared" si="108"/>
        <v>2.4321985925360268E-2</v>
      </c>
      <c r="BD412" s="67">
        <f t="shared" si="108"/>
        <v>3.5127534267007536E-2</v>
      </c>
      <c r="BE412" s="67">
        <f t="shared" si="108"/>
        <v>5.4606055592240181E-2</v>
      </c>
      <c r="BF412" s="67">
        <f t="shared" si="108"/>
        <v>2.1476656383634491</v>
      </c>
      <c r="BG412" s="67">
        <f t="shared" si="108"/>
        <v>0.23948644499377186</v>
      </c>
      <c r="BH412" s="67">
        <f t="shared" si="108"/>
        <v>1.8405853767509046E-2</v>
      </c>
      <c r="BI412" s="67">
        <f t="shared" si="108"/>
        <v>2.2282402124983329E-2</v>
      </c>
      <c r="BJ412" s="67">
        <f t="shared" si="108"/>
        <v>0.11557127584476085</v>
      </c>
      <c r="BK412" s="55"/>
    </row>
    <row r="413" spans="4:63">
      <c r="D413" s="52">
        <f t="shared" si="103"/>
        <v>5</v>
      </c>
      <c r="E413" s="67">
        <f t="shared" si="109"/>
        <v>1.5314981741508594E-3</v>
      </c>
      <c r="F413" s="67">
        <f t="shared" si="112"/>
        <v>1.6398304165101858E-2</v>
      </c>
      <c r="G413" s="67">
        <f t="shared" si="112"/>
        <v>9.6539230615242753E-3</v>
      </c>
      <c r="H413" s="67">
        <f t="shared" si="112"/>
        <v>1.2111417927435175E-2</v>
      </c>
      <c r="I413" s="67">
        <f t="shared" si="112"/>
        <v>2.3298452973584346E-2</v>
      </c>
      <c r="J413" s="67">
        <f t="shared" si="112"/>
        <v>0.86400782472534698</v>
      </c>
      <c r="K413" s="67">
        <f t="shared" si="112"/>
        <v>0.11488149208095802</v>
      </c>
      <c r="L413" s="67">
        <f t="shared" si="112"/>
        <v>8.2661858741164915E-3</v>
      </c>
      <c r="M413" s="67">
        <f t="shared" si="112"/>
        <v>1.0715316815632803E-2</v>
      </c>
      <c r="N413" s="67">
        <f t="shared" si="112"/>
        <v>4.2254939775355972E-2</v>
      </c>
      <c r="Q413" s="68">
        <f t="shared" si="110"/>
        <v>1.1785793035515978E-3</v>
      </c>
      <c r="R413" s="68">
        <f t="shared" si="113"/>
        <v>1.3081407138264355E-2</v>
      </c>
      <c r="S413" s="68">
        <f t="shared" si="113"/>
        <v>5.4688062552959811E-3</v>
      </c>
      <c r="T413" s="68">
        <f t="shared" si="113"/>
        <v>7.5672154276886488E-3</v>
      </c>
      <c r="U413" s="68">
        <f t="shared" si="113"/>
        <v>2.0432346479523411E-2</v>
      </c>
      <c r="V413" s="68">
        <f t="shared" si="113"/>
        <v>0.39585243898778938</v>
      </c>
      <c r="W413" s="68">
        <f t="shared" si="113"/>
        <v>0.10544885500185229</v>
      </c>
      <c r="X413" s="68">
        <f t="shared" si="113"/>
        <v>7.237352338253504E-3</v>
      </c>
      <c r="Y413" s="68">
        <f t="shared" si="113"/>
        <v>1.063162380287039E-2</v>
      </c>
      <c r="Z413" s="68">
        <f t="shared" si="113"/>
        <v>1.1662640245367237E-2</v>
      </c>
      <c r="AA413" s="120"/>
      <c r="AB413" s="120"/>
      <c r="AC413" s="68">
        <f t="shared" si="111"/>
        <v>1.8844170447501179E-3</v>
      </c>
      <c r="AD413" s="68">
        <f t="shared" si="114"/>
        <v>1.984487044700943E-2</v>
      </c>
      <c r="AE413" s="68">
        <f t="shared" si="114"/>
        <v>1.4146012231565881E-2</v>
      </c>
      <c r="AF413" s="68">
        <f t="shared" si="114"/>
        <v>1.724662226365814E-2</v>
      </c>
      <c r="AG413" s="68">
        <f t="shared" si="114"/>
        <v>2.5484665583894468E-2</v>
      </c>
      <c r="AH413" s="68">
        <f t="shared" si="114"/>
        <v>1.302266267612729</v>
      </c>
      <c r="AI413" s="68">
        <f t="shared" si="114"/>
        <v>0.12254412982978366</v>
      </c>
      <c r="AJ413" s="68">
        <f t="shared" si="114"/>
        <v>9.295019409979453E-3</v>
      </c>
      <c r="AK413" s="68">
        <f t="shared" si="114"/>
        <v>1.0972066521284856E-2</v>
      </c>
      <c r="AL413" s="68">
        <f t="shared" si="114"/>
        <v>7.4080323462639444E-2</v>
      </c>
      <c r="AO413" s="67">
        <f t="shared" si="107"/>
        <v>3.5291887059926154E-4</v>
      </c>
      <c r="AP413" s="67">
        <f t="shared" si="107"/>
        <v>3.3168970268375036E-3</v>
      </c>
      <c r="AQ413" s="67">
        <f t="shared" si="107"/>
        <v>4.1851168062282942E-3</v>
      </c>
      <c r="AR413" s="67">
        <f t="shared" si="107"/>
        <v>4.5442024997465261E-3</v>
      </c>
      <c r="AS413" s="67">
        <f t="shared" si="107"/>
        <v>2.8661064940609347E-3</v>
      </c>
      <c r="AT413" s="67">
        <f t="shared" si="107"/>
        <v>0.46815538573755761</v>
      </c>
      <c r="AU413" s="67">
        <f t="shared" si="107"/>
        <v>9.4326370791057296E-3</v>
      </c>
      <c r="AV413" s="67">
        <f t="shared" si="107"/>
        <v>1.0288335358629875E-3</v>
      </c>
      <c r="AW413" s="67">
        <f t="shared" si="107"/>
        <v>8.3693012762413657E-5</v>
      </c>
      <c r="AX413" s="67">
        <f t="shared" si="107"/>
        <v>3.0592299529988737E-2</v>
      </c>
      <c r="BA413" s="67">
        <f t="shared" si="108"/>
        <v>3.4159152189009775E-3</v>
      </c>
      <c r="BB413" s="67">
        <f t="shared" si="108"/>
        <v>3.6243174612111288E-2</v>
      </c>
      <c r="BC413" s="67">
        <f t="shared" si="108"/>
        <v>2.3799935293090158E-2</v>
      </c>
      <c r="BD413" s="67">
        <f t="shared" si="108"/>
        <v>2.9358040191093317E-2</v>
      </c>
      <c r="BE413" s="67">
        <f t="shared" si="108"/>
        <v>4.8783118557478813E-2</v>
      </c>
      <c r="BF413" s="67">
        <f t="shared" si="108"/>
        <v>2.1662740923380759</v>
      </c>
      <c r="BG413" s="67">
        <f t="shared" si="108"/>
        <v>0.23742562191074168</v>
      </c>
      <c r="BH413" s="67">
        <f t="shared" si="108"/>
        <v>1.7561205284095945E-2</v>
      </c>
      <c r="BI413" s="67">
        <f t="shared" si="108"/>
        <v>2.1687383336917658E-2</v>
      </c>
      <c r="BJ413" s="67">
        <f t="shared" si="108"/>
        <v>0.11633526323799542</v>
      </c>
      <c r="BK413" s="55"/>
    </row>
    <row r="414" spans="4:63">
      <c r="D414" s="52">
        <f t="shared" si="103"/>
        <v>5.25</v>
      </c>
      <c r="E414" s="67">
        <f t="shared" si="109"/>
        <v>1.2918658018864009E-3</v>
      </c>
      <c r="F414" s="67">
        <f t="shared" si="112"/>
        <v>1.6239269639348748E-2</v>
      </c>
      <c r="G414" s="67">
        <f t="shared" si="112"/>
        <v>9.442522450594416E-3</v>
      </c>
      <c r="H414" s="67">
        <f t="shared" si="112"/>
        <v>1.0431729253874337E-2</v>
      </c>
      <c r="I414" s="67">
        <f t="shared" si="112"/>
        <v>2.1119114952825254E-2</v>
      </c>
      <c r="J414" s="67">
        <f t="shared" si="112"/>
        <v>0.86994879930145563</v>
      </c>
      <c r="K414" s="67">
        <f t="shared" si="112"/>
        <v>0.1136026370602546</v>
      </c>
      <c r="L414" s="67">
        <f t="shared" si="112"/>
        <v>7.9146372010707299E-3</v>
      </c>
      <c r="M414" s="67">
        <f t="shared" si="112"/>
        <v>1.0479365738476657E-2</v>
      </c>
      <c r="N414" s="67">
        <f t="shared" si="112"/>
        <v>4.2358723716150584E-2</v>
      </c>
      <c r="Q414" s="68">
        <f t="shared" si="110"/>
        <v>1.0391757300499585E-3</v>
      </c>
      <c r="R414" s="68">
        <f t="shared" si="113"/>
        <v>1.2949888400901662E-2</v>
      </c>
      <c r="S414" s="68">
        <f t="shared" si="113"/>
        <v>5.234875063355124E-3</v>
      </c>
      <c r="T414" s="68">
        <f t="shared" si="113"/>
        <v>7.2234950037652727E-3</v>
      </c>
      <c r="U414" s="68">
        <f t="shared" si="113"/>
        <v>1.9149208725569279E-2</v>
      </c>
      <c r="V414" s="68">
        <f t="shared" si="113"/>
        <v>0.40506164027901176</v>
      </c>
      <c r="W414" s="68">
        <f t="shared" si="113"/>
        <v>0.10396268179794521</v>
      </c>
      <c r="X414" s="68">
        <f t="shared" si="113"/>
        <v>6.9181152924565822E-3</v>
      </c>
      <c r="Y414" s="68">
        <f t="shared" si="113"/>
        <v>1.041035387478683E-2</v>
      </c>
      <c r="Z414" s="68">
        <f t="shared" si="113"/>
        <v>1.0920540965251239E-2</v>
      </c>
      <c r="AA414" s="120"/>
      <c r="AB414" s="120"/>
      <c r="AC414" s="68">
        <f t="shared" si="111"/>
        <v>1.5445558737228397E-3</v>
      </c>
      <c r="AD414" s="68">
        <f t="shared" si="114"/>
        <v>1.9612699570859919E-2</v>
      </c>
      <c r="AE414" s="68">
        <f t="shared" si="114"/>
        <v>1.3920288376674436E-2</v>
      </c>
      <c r="AF414" s="68">
        <f t="shared" si="114"/>
        <v>1.4023037594502991E-2</v>
      </c>
      <c r="AG414" s="68">
        <f t="shared" si="114"/>
        <v>2.2657825998337069E-2</v>
      </c>
      <c r="AH414" s="68">
        <f t="shared" si="114"/>
        <v>1.3112120562310388</v>
      </c>
      <c r="AI414" s="68">
        <f t="shared" si="114"/>
        <v>0.12209531858867878</v>
      </c>
      <c r="AJ414" s="68">
        <f t="shared" si="114"/>
        <v>8.9111591096848689E-3</v>
      </c>
      <c r="AK414" s="68">
        <f t="shared" si="114"/>
        <v>1.0700657828435935E-2</v>
      </c>
      <c r="AL414" s="68">
        <f t="shared" si="114"/>
        <v>7.4587729437226635E-2</v>
      </c>
      <c r="AO414" s="67">
        <f t="shared" si="107"/>
        <v>2.5269007183644247E-4</v>
      </c>
      <c r="AP414" s="67">
        <f t="shared" si="107"/>
        <v>3.2893812384470859E-3</v>
      </c>
      <c r="AQ414" s="67">
        <f t="shared" si="107"/>
        <v>4.207647387239292E-3</v>
      </c>
      <c r="AR414" s="67">
        <f t="shared" si="107"/>
        <v>3.2082342501090644E-3</v>
      </c>
      <c r="AS414" s="67">
        <f t="shared" si="107"/>
        <v>1.9699062272559749E-3</v>
      </c>
      <c r="AT414" s="67">
        <f t="shared" si="107"/>
        <v>0.46488715902244387</v>
      </c>
      <c r="AU414" s="67">
        <f t="shared" si="107"/>
        <v>9.6399552623093882E-3</v>
      </c>
      <c r="AV414" s="67">
        <f t="shared" si="107"/>
        <v>9.9652190861414768E-4</v>
      </c>
      <c r="AW414" s="67">
        <f t="shared" si="107"/>
        <v>6.9011863689827022E-5</v>
      </c>
      <c r="AX414" s="67">
        <f t="shared" si="107"/>
        <v>3.1438182750899345E-2</v>
      </c>
      <c r="BA414" s="67">
        <f t="shared" si="108"/>
        <v>2.8364216756092409E-3</v>
      </c>
      <c r="BB414" s="67">
        <f t="shared" si="108"/>
        <v>3.5851969210208667E-2</v>
      </c>
      <c r="BC414" s="67">
        <f t="shared" si="108"/>
        <v>2.3362810827268852E-2</v>
      </c>
      <c r="BD414" s="67">
        <f t="shared" si="108"/>
        <v>2.445476684837733E-2</v>
      </c>
      <c r="BE414" s="67">
        <f t="shared" si="108"/>
        <v>4.3776940951162323E-2</v>
      </c>
      <c r="BF414" s="67">
        <f t="shared" si="108"/>
        <v>2.1811608555324944</v>
      </c>
      <c r="BG414" s="67">
        <f t="shared" si="108"/>
        <v>0.23569795564893337</v>
      </c>
      <c r="BH414" s="67">
        <f t="shared" si="108"/>
        <v>1.6825796310755599E-2</v>
      </c>
      <c r="BI414" s="67">
        <f t="shared" si="108"/>
        <v>2.1180023566912592E-2</v>
      </c>
      <c r="BJ414" s="67">
        <f t="shared" si="108"/>
        <v>0.11694645315337722</v>
      </c>
      <c r="BK414" s="55"/>
    </row>
    <row r="415" spans="4:63">
      <c r="D415" s="52">
        <f t="shared" si="103"/>
        <v>5.5</v>
      </c>
      <c r="E415" s="67">
        <f t="shared" si="109"/>
        <v>1.0986187140178921E-3</v>
      </c>
      <c r="F415" s="67">
        <f t="shared" si="112"/>
        <v>1.6050558814588365E-2</v>
      </c>
      <c r="G415" s="67">
        <f t="shared" si="112"/>
        <v>9.2839719924146611E-3</v>
      </c>
      <c r="H415" s="67">
        <f t="shared" si="112"/>
        <v>9.106319445007385E-3</v>
      </c>
      <c r="I415" s="67">
        <f t="shared" si="112"/>
        <v>1.9330157165431513E-2</v>
      </c>
      <c r="J415" s="67">
        <f t="shared" si="112"/>
        <v>0.87440453023505238</v>
      </c>
      <c r="K415" s="67">
        <f t="shared" si="112"/>
        <v>0.11258490950473836</v>
      </c>
      <c r="L415" s="67">
        <f t="shared" si="112"/>
        <v>7.6280774428923873E-3</v>
      </c>
      <c r="M415" s="67">
        <f t="shared" si="112"/>
        <v>1.029159315353617E-2</v>
      </c>
      <c r="N415" s="67">
        <f t="shared" si="112"/>
        <v>4.2436561671821166E-2</v>
      </c>
      <c r="Q415" s="68">
        <f t="shared" si="110"/>
        <v>9.2099620782972597E-4</v>
      </c>
      <c r="R415" s="68">
        <f t="shared" si="113"/>
        <v>1.2810149742492864E-2</v>
      </c>
      <c r="S415" s="68">
        <f t="shared" si="113"/>
        <v>5.0594266694097651E-3</v>
      </c>
      <c r="T415" s="68">
        <f t="shared" si="113"/>
        <v>6.9657046858370231E-3</v>
      </c>
      <c r="U415" s="68">
        <f t="shared" si="113"/>
        <v>1.8023961329337583E-2</v>
      </c>
      <c r="V415" s="68">
        <f t="shared" si="113"/>
        <v>0.41384526147173262</v>
      </c>
      <c r="W415" s="68">
        <f t="shared" si="113"/>
        <v>0.10277996804425962</v>
      </c>
      <c r="X415" s="68">
        <f t="shared" si="113"/>
        <v>6.663883024039109E-3</v>
      </c>
      <c r="Y415" s="68">
        <f t="shared" si="113"/>
        <v>1.0220519987241198E-2</v>
      </c>
      <c r="Z415" s="68">
        <f t="shared" si="113"/>
        <v>1.0335856683971991E-2</v>
      </c>
      <c r="AA415" s="120"/>
      <c r="AB415" s="120"/>
      <c r="AC415" s="68">
        <f t="shared" si="111"/>
        <v>1.2762412202060546E-3</v>
      </c>
      <c r="AD415" s="68">
        <f t="shared" si="114"/>
        <v>1.9337204942770379E-2</v>
      </c>
      <c r="AE415" s="68">
        <f t="shared" si="114"/>
        <v>1.3724926403914142E-2</v>
      </c>
      <c r="AF415" s="68">
        <f t="shared" si="114"/>
        <v>1.1457671784536695E-2</v>
      </c>
      <c r="AG415" s="68">
        <f t="shared" si="114"/>
        <v>2.0408194495751503E-2</v>
      </c>
      <c r="AH415" s="68">
        <f t="shared" si="114"/>
        <v>1.3179213976970547</v>
      </c>
      <c r="AI415" s="68">
        <f t="shared" si="114"/>
        <v>0.12175871015806849</v>
      </c>
      <c r="AJ415" s="68">
        <f t="shared" si="114"/>
        <v>8.5922718617456803E-3</v>
      </c>
      <c r="AK415" s="68">
        <f t="shared" si="114"/>
        <v>1.0484667664515401E-2</v>
      </c>
      <c r="AL415" s="68">
        <f t="shared" si="114"/>
        <v>7.4968283918296991E-2</v>
      </c>
      <c r="AO415" s="67">
        <f t="shared" si="107"/>
        <v>1.7762250618816615E-4</v>
      </c>
      <c r="AP415" s="67">
        <f t="shared" si="107"/>
        <v>3.2404090720955011E-3</v>
      </c>
      <c r="AQ415" s="67">
        <f t="shared" si="107"/>
        <v>4.224545323004896E-3</v>
      </c>
      <c r="AR415" s="67">
        <f t="shared" si="107"/>
        <v>2.1406147591703619E-3</v>
      </c>
      <c r="AS415" s="67">
        <f t="shared" si="107"/>
        <v>1.3061958360939298E-3</v>
      </c>
      <c r="AT415" s="67">
        <f t="shared" si="107"/>
        <v>0.46055926876331976</v>
      </c>
      <c r="AU415" s="67">
        <f t="shared" si="107"/>
        <v>9.804941460478736E-3</v>
      </c>
      <c r="AV415" s="67">
        <f t="shared" si="107"/>
        <v>9.6419441885327827E-4</v>
      </c>
      <c r="AW415" s="67">
        <f t="shared" si="107"/>
        <v>7.1073166294972207E-5</v>
      </c>
      <c r="AX415" s="67">
        <f t="shared" si="107"/>
        <v>3.2100704987849171E-2</v>
      </c>
      <c r="BA415" s="67">
        <f t="shared" si="108"/>
        <v>2.3748599342239465E-3</v>
      </c>
      <c r="BB415" s="67">
        <f t="shared" si="108"/>
        <v>3.5387763757358748E-2</v>
      </c>
      <c r="BC415" s="67">
        <f t="shared" si="108"/>
        <v>2.3008898396328803E-2</v>
      </c>
      <c r="BD415" s="67">
        <f t="shared" si="108"/>
        <v>2.0563991229544082E-2</v>
      </c>
      <c r="BE415" s="67">
        <f t="shared" si="108"/>
        <v>3.9738351661183016E-2</v>
      </c>
      <c r="BF415" s="67">
        <f t="shared" si="108"/>
        <v>2.192325927932107</v>
      </c>
      <c r="BG415" s="67">
        <f t="shared" si="108"/>
        <v>0.23434361966280687</v>
      </c>
      <c r="BH415" s="67">
        <f t="shared" si="108"/>
        <v>1.6220349304638067E-2</v>
      </c>
      <c r="BI415" s="67">
        <f t="shared" si="108"/>
        <v>2.0776260818051569E-2</v>
      </c>
      <c r="BJ415" s="67">
        <f t="shared" si="108"/>
        <v>0.11740484559011816</v>
      </c>
      <c r="BK415" s="55"/>
    </row>
    <row r="416" spans="4:63">
      <c r="D416" s="52">
        <f t="shared" si="103"/>
        <v>5.75</v>
      </c>
      <c r="E416" s="67">
        <f t="shared" si="109"/>
        <v>9.5086773956030871E-4</v>
      </c>
      <c r="F416" s="67">
        <f t="shared" si="112"/>
        <v>1.5827606106318705E-2</v>
      </c>
      <c r="G416" s="67">
        <f t="shared" si="112"/>
        <v>9.178271686965481E-3</v>
      </c>
      <c r="H416" s="67">
        <f t="shared" si="112"/>
        <v>8.1802010519289366E-3</v>
      </c>
      <c r="I416" s="67">
        <f t="shared" si="112"/>
        <v>1.7993607256160952E-2</v>
      </c>
      <c r="J416" s="67">
        <f t="shared" si="112"/>
        <v>0.87737501752447244</v>
      </c>
      <c r="K416" s="67">
        <f t="shared" si="112"/>
        <v>0.11186848287031502</v>
      </c>
      <c r="L416" s="67">
        <f t="shared" si="112"/>
        <v>7.4167498239361227E-3</v>
      </c>
      <c r="M416" s="67">
        <f t="shared" si="112"/>
        <v>1.0159411136510555E-2</v>
      </c>
      <c r="N416" s="67">
        <f t="shared" si="112"/>
        <v>4.2488453642285637E-2</v>
      </c>
      <c r="Q416" s="68">
        <f t="shared" si="110"/>
        <v>8.2314472535305794E-4</v>
      </c>
      <c r="R416" s="68">
        <f t="shared" si="113"/>
        <v>1.2662191163012098E-2</v>
      </c>
      <c r="S416" s="68">
        <f t="shared" si="113"/>
        <v>4.942461073448463E-3</v>
      </c>
      <c r="T416" s="68">
        <f t="shared" si="113"/>
        <v>6.7938444738880003E-3</v>
      </c>
      <c r="U416" s="68">
        <f t="shared" si="113"/>
        <v>1.7077920447330724E-2</v>
      </c>
      <c r="V416" s="68">
        <f t="shared" si="113"/>
        <v>0.42208537508384214</v>
      </c>
      <c r="W416" s="68">
        <f t="shared" si="113"/>
        <v>0.10194739980980484</v>
      </c>
      <c r="X416" s="68">
        <f t="shared" si="113"/>
        <v>6.4846627488154519E-3</v>
      </c>
      <c r="Y416" s="68">
        <f t="shared" si="113"/>
        <v>1.0067454016846515E-2</v>
      </c>
      <c r="Z416" s="68">
        <f t="shared" si="113"/>
        <v>9.9278627074802037E-3</v>
      </c>
      <c r="AA416" s="120"/>
      <c r="AB416" s="120"/>
      <c r="AC416" s="68">
        <f t="shared" si="111"/>
        <v>1.078590753767557E-3</v>
      </c>
      <c r="AD416" s="68">
        <f t="shared" si="114"/>
        <v>1.9011721370086974E-2</v>
      </c>
      <c r="AE416" s="68">
        <f t="shared" si="114"/>
        <v>1.3558212181862676E-2</v>
      </c>
      <c r="AF416" s="68">
        <f t="shared" si="114"/>
        <v>9.6517892735816964E-3</v>
      </c>
      <c r="AG416" s="68">
        <f t="shared" si="114"/>
        <v>1.8824572319601073E-2</v>
      </c>
      <c r="AH416" s="68">
        <f t="shared" si="114"/>
        <v>1.3223942920082667</v>
      </c>
      <c r="AI416" s="68">
        <f t="shared" si="114"/>
        <v>0.12153430453771205</v>
      </c>
      <c r="AJ416" s="68">
        <f t="shared" si="114"/>
        <v>8.3488368990568169E-3</v>
      </c>
      <c r="AK416" s="68">
        <f t="shared" si="114"/>
        <v>1.0332621957023674E-2</v>
      </c>
      <c r="AL416" s="68">
        <f t="shared" si="114"/>
        <v>7.5221986905707583E-2</v>
      </c>
      <c r="AO416" s="67">
        <f t="shared" si="107"/>
        <v>1.2772301420725077E-4</v>
      </c>
      <c r="AP416" s="67">
        <f t="shared" si="107"/>
        <v>3.1654149433066065E-3</v>
      </c>
      <c r="AQ416" s="67">
        <f t="shared" si="107"/>
        <v>4.235810613517018E-3</v>
      </c>
      <c r="AR416" s="67">
        <f t="shared" si="107"/>
        <v>1.3863565780409363E-3</v>
      </c>
      <c r="AS416" s="67">
        <f t="shared" si="107"/>
        <v>9.1568680883022738E-4</v>
      </c>
      <c r="AT416" s="67">
        <f t="shared" si="107"/>
        <v>0.4552896424406303</v>
      </c>
      <c r="AU416" s="67">
        <f t="shared" si="107"/>
        <v>9.9210830605101774E-3</v>
      </c>
      <c r="AV416" s="67">
        <f t="shared" si="107"/>
        <v>9.3208707512067081E-4</v>
      </c>
      <c r="AW416" s="67">
        <f t="shared" si="107"/>
        <v>9.1957119664039244E-5</v>
      </c>
      <c r="AX416" s="67">
        <f t="shared" si="107"/>
        <v>3.2560590934805435E-2</v>
      </c>
      <c r="BA416" s="67">
        <f t="shared" si="108"/>
        <v>2.0294584933278656E-3</v>
      </c>
      <c r="BB416" s="67">
        <f t="shared" si="108"/>
        <v>3.4839327476405682E-2</v>
      </c>
      <c r="BC416" s="67">
        <f t="shared" si="108"/>
        <v>2.2736483868828157E-2</v>
      </c>
      <c r="BD416" s="67">
        <f t="shared" si="108"/>
        <v>1.7831990325510631E-2</v>
      </c>
      <c r="BE416" s="67">
        <f t="shared" si="108"/>
        <v>3.6818179575762028E-2</v>
      </c>
      <c r="BF416" s="67">
        <f t="shared" si="108"/>
        <v>2.1997693095327393</v>
      </c>
      <c r="BG416" s="67">
        <f t="shared" si="108"/>
        <v>0.23340278740802706</v>
      </c>
      <c r="BH416" s="67">
        <f t="shared" si="108"/>
        <v>1.5765586722992941E-2</v>
      </c>
      <c r="BI416" s="67">
        <f t="shared" si="108"/>
        <v>2.0492033093534229E-2</v>
      </c>
      <c r="BJ416" s="67">
        <f t="shared" si="108"/>
        <v>0.11771044054799322</v>
      </c>
      <c r="BK416" s="55"/>
    </row>
    <row r="417" spans="4:63">
      <c r="D417" s="52">
        <f t="shared" si="103"/>
        <v>6</v>
      </c>
      <c r="E417" s="67">
        <f t="shared" si="109"/>
        <v>8.4772370753148705E-4</v>
      </c>
      <c r="F417" s="67">
        <f t="shared" si="112"/>
        <v>1.5565845930061117E-2</v>
      </c>
      <c r="G417" s="67">
        <f t="shared" si="112"/>
        <v>9.1254215342415155E-3</v>
      </c>
      <c r="H417" s="67">
        <f t="shared" si="112"/>
        <v>7.6983866257556181E-3</v>
      </c>
      <c r="I417" s="67">
        <f t="shared" si="112"/>
        <v>1.7171492869810481E-2</v>
      </c>
      <c r="J417" s="67">
        <f t="shared" si="112"/>
        <v>0.87886026116923988</v>
      </c>
      <c r="K417" s="67">
        <f t="shared" si="112"/>
        <v>0.11149353061305525</v>
      </c>
      <c r="L417" s="67">
        <f t="shared" si="112"/>
        <v>7.2908975685692101E-3</v>
      </c>
      <c r="M417" s="67">
        <f t="shared" si="112"/>
        <v>1.0090231763114738E-2</v>
      </c>
      <c r="N417" s="67">
        <f t="shared" si="112"/>
        <v>4.2514399627520606E-2</v>
      </c>
      <c r="Q417" s="68">
        <f t="shared" si="110"/>
        <v>7.4472527108416695E-4</v>
      </c>
      <c r="R417" s="68">
        <f t="shared" si="113"/>
        <v>1.2506012662452111E-2</v>
      </c>
      <c r="S417" s="68">
        <f t="shared" si="113"/>
        <v>4.8839782754681723E-3</v>
      </c>
      <c r="T417" s="68">
        <f t="shared" si="113"/>
        <v>6.7079143679139837E-3</v>
      </c>
      <c r="U417" s="68">
        <f t="shared" si="113"/>
        <v>1.633240223608334E-2</v>
      </c>
      <c r="V417" s="68">
        <f t="shared" si="113"/>
        <v>0.42966405363375748</v>
      </c>
      <c r="W417" s="68">
        <f t="shared" si="113"/>
        <v>0.1015116631637428</v>
      </c>
      <c r="X417" s="68">
        <f t="shared" si="113"/>
        <v>6.3904616826110823E-3</v>
      </c>
      <c r="Y417" s="68">
        <f t="shared" si="113"/>
        <v>9.9564878402312804E-3</v>
      </c>
      <c r="Z417" s="68">
        <f t="shared" si="113"/>
        <v>9.7158343417451179E-3</v>
      </c>
      <c r="AA417" s="120"/>
      <c r="AB417" s="120"/>
      <c r="AC417" s="68">
        <f t="shared" si="111"/>
        <v>9.5072214397880705E-4</v>
      </c>
      <c r="AD417" s="68">
        <f t="shared" si="114"/>
        <v>1.8629583660184107E-2</v>
      </c>
      <c r="AE417" s="68">
        <f t="shared" si="114"/>
        <v>1.3418431579118192E-2</v>
      </c>
      <c r="AF417" s="68">
        <f t="shared" si="114"/>
        <v>8.7066545014942223E-3</v>
      </c>
      <c r="AG417" s="68">
        <f t="shared" si="114"/>
        <v>1.7995760713393268E-2</v>
      </c>
      <c r="AH417" s="68">
        <f t="shared" si="114"/>
        <v>1.3246307391639596</v>
      </c>
      <c r="AI417" s="68">
        <f t="shared" si="114"/>
        <v>0.12142210172754181</v>
      </c>
      <c r="AJ417" s="68">
        <f t="shared" si="114"/>
        <v>8.1913334545273379E-3</v>
      </c>
      <c r="AK417" s="68">
        <f t="shared" si="114"/>
        <v>1.0253046633477397E-2</v>
      </c>
      <c r="AL417" s="68">
        <f t="shared" si="114"/>
        <v>7.5348838399417792E-2</v>
      </c>
      <c r="AO417" s="67">
        <f t="shared" si="107"/>
        <v>1.029984364473201E-4</v>
      </c>
      <c r="AP417" s="67">
        <f t="shared" si="107"/>
        <v>3.0598332676090058E-3</v>
      </c>
      <c r="AQ417" s="67">
        <f t="shared" si="107"/>
        <v>4.2414432587733432E-3</v>
      </c>
      <c r="AR417" s="67">
        <f t="shared" si="107"/>
        <v>9.9047225784163438E-4</v>
      </c>
      <c r="AS417" s="67">
        <f t="shared" si="107"/>
        <v>8.3909063372714088E-4</v>
      </c>
      <c r="AT417" s="67">
        <f t="shared" si="107"/>
        <v>0.44919620753548239</v>
      </c>
      <c r="AU417" s="67">
        <f t="shared" si="107"/>
        <v>9.9818674493124537E-3</v>
      </c>
      <c r="AV417" s="67">
        <f t="shared" si="107"/>
        <v>9.0043588595812782E-4</v>
      </c>
      <c r="AW417" s="67">
        <f t="shared" si="107"/>
        <v>1.3374392288345756E-4</v>
      </c>
      <c r="AX417" s="67">
        <f t="shared" si="107"/>
        <v>3.2798565285775488E-2</v>
      </c>
      <c r="BA417" s="67">
        <f t="shared" si="108"/>
        <v>1.7984458515102942E-3</v>
      </c>
      <c r="BB417" s="67">
        <f t="shared" si="108"/>
        <v>3.4195429590245227E-2</v>
      </c>
      <c r="BC417" s="67">
        <f t="shared" si="108"/>
        <v>2.2543853113359706E-2</v>
      </c>
      <c r="BD417" s="67">
        <f t="shared" si="108"/>
        <v>1.6405041127249841E-2</v>
      </c>
      <c r="BE417" s="67">
        <f t="shared" si="108"/>
        <v>3.5167253583203745E-2</v>
      </c>
      <c r="BF417" s="67">
        <f t="shared" si="108"/>
        <v>2.2034910003331993</v>
      </c>
      <c r="BG417" s="67">
        <f t="shared" si="108"/>
        <v>0.23291563234059706</v>
      </c>
      <c r="BH417" s="67">
        <f t="shared" si="108"/>
        <v>1.5482231023096548E-2</v>
      </c>
      <c r="BI417" s="67">
        <f t="shared" si="108"/>
        <v>2.0343278396592133E-2</v>
      </c>
      <c r="BJ417" s="67">
        <f t="shared" si="108"/>
        <v>0.11786323802693841</v>
      </c>
      <c r="BK417" s="55"/>
    </row>
    <row r="418" spans="4:63">
      <c r="D418" s="52">
        <f t="shared" si="103"/>
        <v>6.25</v>
      </c>
      <c r="E418" s="67">
        <f t="shared" si="109"/>
        <v>7.7847946781473031E-4</v>
      </c>
      <c r="F418" s="67">
        <f t="shared" si="112"/>
        <v>1.5266231751504707E-2</v>
      </c>
      <c r="G418" s="67">
        <f t="shared" si="112"/>
        <v>9.1143982748901689E-3</v>
      </c>
      <c r="H418" s="67">
        <f t="shared" si="112"/>
        <v>7.5833921453554E-3</v>
      </c>
      <c r="I418" s="67">
        <f t="shared" si="112"/>
        <v>1.6772803263869346E-2</v>
      </c>
      <c r="J418" s="67">
        <f t="shared" si="112"/>
        <v>0.8791927900383133</v>
      </c>
      <c r="K418" s="67">
        <f t="shared" si="112"/>
        <v>0.11142231368599959</v>
      </c>
      <c r="L418" s="67">
        <f t="shared" si="112"/>
        <v>7.2351977627116175E-3</v>
      </c>
      <c r="M418" s="67">
        <f t="shared" si="112"/>
        <v>1.0072447966404545E-2</v>
      </c>
      <c r="N418" s="67">
        <f t="shared" si="112"/>
        <v>4.2498510794746432E-2</v>
      </c>
      <c r="Q418" s="68">
        <f t="shared" si="110"/>
        <v>6.8132784373854942E-4</v>
      </c>
      <c r="R418" s="68">
        <f t="shared" si="113"/>
        <v>1.2336754277291841E-2</v>
      </c>
      <c r="S418" s="68">
        <f t="shared" si="113"/>
        <v>4.8755216871678563E-3</v>
      </c>
      <c r="T418" s="68">
        <f t="shared" si="113"/>
        <v>6.6891467487829315E-3</v>
      </c>
      <c r="U418" s="68">
        <f t="shared" si="113"/>
        <v>1.5757060280564509E-2</v>
      </c>
      <c r="V418" s="68">
        <f t="shared" si="113"/>
        <v>0.43666974273244025</v>
      </c>
      <c r="W418" s="68">
        <f t="shared" si="113"/>
        <v>0.1014254854916761</v>
      </c>
      <c r="X418" s="68">
        <f t="shared" si="113"/>
        <v>6.3654587626405176E-3</v>
      </c>
      <c r="Y418" s="68">
        <f t="shared" si="113"/>
        <v>9.8809912205480212E-3</v>
      </c>
      <c r="Z418" s="68">
        <f t="shared" si="113"/>
        <v>9.6885551199188281E-3</v>
      </c>
      <c r="AA418" s="120"/>
      <c r="AB418" s="120"/>
      <c r="AC418" s="68">
        <f t="shared" si="111"/>
        <v>8.7563109189091228E-4</v>
      </c>
      <c r="AD418" s="68">
        <f t="shared" si="114"/>
        <v>1.8195709225717588E-2</v>
      </c>
      <c r="AE418" s="68">
        <f t="shared" si="114"/>
        <v>1.3299708256549518E-2</v>
      </c>
      <c r="AF418" s="68">
        <f t="shared" si="114"/>
        <v>8.4776375419278564E-3</v>
      </c>
      <c r="AG418" s="68">
        <f t="shared" si="114"/>
        <v>1.7781396048180912E-2</v>
      </c>
      <c r="AH418" s="68">
        <f t="shared" si="114"/>
        <v>1.3249122298066232</v>
      </c>
      <c r="AI418" s="68">
        <f t="shared" si="114"/>
        <v>0.12141914188032293</v>
      </c>
      <c r="AJ418" s="68">
        <f t="shared" si="114"/>
        <v>8.104936762782693E-3</v>
      </c>
      <c r="AK418" s="68">
        <f t="shared" si="114"/>
        <v>1.0233706359616453E-2</v>
      </c>
      <c r="AL418" s="68">
        <f t="shared" si="114"/>
        <v>7.5308466469574079E-2</v>
      </c>
      <c r="AO418" s="67">
        <f t="shared" si="107"/>
        <v>9.7151624076180889E-5</v>
      </c>
      <c r="AP418" s="67">
        <f t="shared" si="107"/>
        <v>2.9294774742128667E-3</v>
      </c>
      <c r="AQ418" s="67">
        <f t="shared" si="107"/>
        <v>4.2388765877223126E-3</v>
      </c>
      <c r="AR418" s="67">
        <f t="shared" si="107"/>
        <v>8.9424539657246855E-4</v>
      </c>
      <c r="AS418" s="67">
        <f t="shared" si="107"/>
        <v>1.0157429833048369E-3</v>
      </c>
      <c r="AT418" s="67">
        <f t="shared" si="107"/>
        <v>0.44252304730587305</v>
      </c>
      <c r="AU418" s="67">
        <f t="shared" si="107"/>
        <v>9.9968281943234871E-3</v>
      </c>
      <c r="AV418" s="67">
        <f t="shared" si="107"/>
        <v>8.6973900007109983E-4</v>
      </c>
      <c r="AW418" s="67">
        <f t="shared" si="107"/>
        <v>1.9145674585652368E-4</v>
      </c>
      <c r="AX418" s="67">
        <f t="shared" si="107"/>
        <v>3.2809955674827605E-2</v>
      </c>
      <c r="BA418" s="67">
        <f t="shared" si="108"/>
        <v>1.6541105597056426E-3</v>
      </c>
      <c r="BB418" s="67">
        <f t="shared" si="108"/>
        <v>3.3461940977222299E-2</v>
      </c>
      <c r="BC418" s="67">
        <f t="shared" si="108"/>
        <v>2.2414106531439687E-2</v>
      </c>
      <c r="BD418" s="67">
        <f t="shared" si="108"/>
        <v>1.6061029687283256E-2</v>
      </c>
      <c r="BE418" s="67">
        <f t="shared" si="108"/>
        <v>3.4554199312050254E-2</v>
      </c>
      <c r="BF418" s="67">
        <f t="shared" si="108"/>
        <v>2.2041050198449366</v>
      </c>
      <c r="BG418" s="67">
        <f t="shared" si="108"/>
        <v>0.23284145556632252</v>
      </c>
      <c r="BH418" s="67">
        <f t="shared" si="108"/>
        <v>1.534013452549431E-2</v>
      </c>
      <c r="BI418" s="67">
        <f t="shared" si="108"/>
        <v>2.0306154326020998E-2</v>
      </c>
      <c r="BJ418" s="67">
        <f t="shared" si="108"/>
        <v>0.11780697726432052</v>
      </c>
      <c r="BK418" s="55"/>
    </row>
    <row r="419" spans="4:63">
      <c r="D419" s="52">
        <f t="shared" si="103"/>
        <v>6.5</v>
      </c>
      <c r="E419" s="67">
        <f t="shared" si="109"/>
        <v>7.2290628148537683E-4</v>
      </c>
      <c r="F419" s="67">
        <f t="shared" si="112"/>
        <v>1.4936983584764165E-2</v>
      </c>
      <c r="G419" s="67">
        <f t="shared" si="112"/>
        <v>9.1231553902087655E-3</v>
      </c>
      <c r="H419" s="67">
        <f t="shared" si="112"/>
        <v>7.620232833635685E-3</v>
      </c>
      <c r="I419" s="67">
        <f t="shared" si="112"/>
        <v>1.6532813426908394E-2</v>
      </c>
      <c r="J419" s="67">
        <f t="shared" si="112"/>
        <v>0.87903766186984067</v>
      </c>
      <c r="K419" s="67">
        <f t="shared" si="112"/>
        <v>0.11152578938708153</v>
      </c>
      <c r="L419" s="67">
        <f t="shared" si="112"/>
        <v>7.2053469457096075E-3</v>
      </c>
      <c r="M419" s="67">
        <f t="shared" si="112"/>
        <v>1.0072962844866569E-2</v>
      </c>
      <c r="N419" s="67">
        <f t="shared" si="112"/>
        <v>4.2410523730687447E-2</v>
      </c>
      <c r="Q419" s="68">
        <f t="shared" si="110"/>
        <v>6.2532712279430745E-4</v>
      </c>
      <c r="R419" s="68">
        <f t="shared" si="113"/>
        <v>1.2145139912777509E-2</v>
      </c>
      <c r="S419" s="68">
        <f t="shared" si="113"/>
        <v>4.9001781319468595E-3</v>
      </c>
      <c r="T419" s="68">
        <f t="shared" si="113"/>
        <v>6.7000063782327382E-3</v>
      </c>
      <c r="U419" s="68">
        <f t="shared" si="113"/>
        <v>1.5262780208656165E-2</v>
      </c>
      <c r="V419" s="68">
        <f t="shared" si="113"/>
        <v>0.44343657024374133</v>
      </c>
      <c r="W419" s="68">
        <f t="shared" si="113"/>
        <v>0.10153207347254481</v>
      </c>
      <c r="X419" s="68">
        <f t="shared" si="113"/>
        <v>6.3646689088953665E-3</v>
      </c>
      <c r="Y419" s="68">
        <f t="shared" si="113"/>
        <v>9.8205945152587473E-3</v>
      </c>
      <c r="Z419" s="68">
        <f t="shared" si="113"/>
        <v>9.7970726417965746E-3</v>
      </c>
      <c r="AA419" s="120"/>
      <c r="AB419" s="120"/>
      <c r="AC419" s="68">
        <f t="shared" si="111"/>
        <v>8.2048544017644751E-4</v>
      </c>
      <c r="AD419" s="68">
        <f t="shared" si="114"/>
        <v>1.7728827256750835E-2</v>
      </c>
      <c r="AE419" s="68">
        <f t="shared" si="114"/>
        <v>1.3192575044423432E-2</v>
      </c>
      <c r="AF419" s="68">
        <f t="shared" si="114"/>
        <v>8.5404592890386075E-3</v>
      </c>
      <c r="AG419" s="68">
        <f t="shared" si="114"/>
        <v>1.7782349408046551E-2</v>
      </c>
      <c r="AH419" s="68">
        <f t="shared" si="114"/>
        <v>1.3238017452215902</v>
      </c>
      <c r="AI419" s="68">
        <f t="shared" si="114"/>
        <v>0.12151950530161829</v>
      </c>
      <c r="AJ419" s="68">
        <f t="shared" si="114"/>
        <v>8.046024982523825E-3</v>
      </c>
      <c r="AK419" s="68">
        <f t="shared" si="114"/>
        <v>1.0238762563559847E-2</v>
      </c>
      <c r="AL419" s="68">
        <f t="shared" si="114"/>
        <v>7.5023974819578509E-2</v>
      </c>
      <c r="AO419" s="67">
        <f t="shared" si="107"/>
        <v>9.7579158691069381E-5</v>
      </c>
      <c r="AP419" s="67">
        <f t="shared" si="107"/>
        <v>2.791843671986656E-3</v>
      </c>
      <c r="AQ419" s="67">
        <f t="shared" si="107"/>
        <v>4.2229772582619059E-3</v>
      </c>
      <c r="AR419" s="67">
        <f t="shared" si="107"/>
        <v>9.2022645540294681E-4</v>
      </c>
      <c r="AS419" s="67">
        <f t="shared" si="107"/>
        <v>1.2700332182522291E-3</v>
      </c>
      <c r="AT419" s="67">
        <f t="shared" si="107"/>
        <v>0.43560109162609933</v>
      </c>
      <c r="AU419" s="67">
        <f t="shared" si="107"/>
        <v>9.9937159145367244E-3</v>
      </c>
      <c r="AV419" s="67">
        <f t="shared" si="107"/>
        <v>8.4067803681424098E-4</v>
      </c>
      <c r="AW419" s="67">
        <f t="shared" si="107"/>
        <v>2.5236832960782128E-4</v>
      </c>
      <c r="AX419" s="67">
        <f t="shared" si="107"/>
        <v>3.2613451088890869E-2</v>
      </c>
      <c r="BA419" s="67">
        <f t="shared" si="108"/>
        <v>1.5433917216618243E-3</v>
      </c>
      <c r="BB419" s="67">
        <f t="shared" si="108"/>
        <v>3.2665810841515E-2</v>
      </c>
      <c r="BC419" s="67">
        <f t="shared" si="108"/>
        <v>2.2315730434632197E-2</v>
      </c>
      <c r="BD419" s="67">
        <f t="shared" si="108"/>
        <v>1.6160692122674292E-2</v>
      </c>
      <c r="BE419" s="67">
        <f t="shared" si="108"/>
        <v>3.4315162834954949E-2</v>
      </c>
      <c r="BF419" s="67">
        <f t="shared" si="108"/>
        <v>2.2028394070914308</v>
      </c>
      <c r="BG419" s="67">
        <f t="shared" si="108"/>
        <v>0.23304529468869983</v>
      </c>
      <c r="BH419" s="67">
        <f t="shared" si="108"/>
        <v>1.5251371928233433E-2</v>
      </c>
      <c r="BI419" s="67">
        <f t="shared" si="108"/>
        <v>2.0311725408426413E-2</v>
      </c>
      <c r="BJ419" s="67">
        <f t="shared" si="108"/>
        <v>0.11743449855026596</v>
      </c>
      <c r="BK419" s="55"/>
    </row>
    <row r="420" spans="4:63">
      <c r="D420" s="52">
        <f t="shared" si="103"/>
        <v>6.75</v>
      </c>
      <c r="E420" s="67">
        <f t="shared" si="109"/>
        <v>6.7103797424465173E-4</v>
      </c>
      <c r="F420" s="67">
        <f t="shared" si="112"/>
        <v>1.4583423641187226E-2</v>
      </c>
      <c r="G420" s="67">
        <f t="shared" si="112"/>
        <v>9.1406696208460592E-3</v>
      </c>
      <c r="H420" s="67">
        <f t="shared" si="112"/>
        <v>7.6939142101963348E-3</v>
      </c>
      <c r="I420" s="67">
        <f t="shared" si="112"/>
        <v>1.6308822912411591E-2</v>
      </c>
      <c r="J420" s="67">
        <f t="shared" si="112"/>
        <v>0.87872740553290662</v>
      </c>
      <c r="K420" s="67">
        <f t="shared" si="112"/>
        <v>0.11173274078924687</v>
      </c>
      <c r="L420" s="67">
        <f t="shared" si="112"/>
        <v>7.1774861831744377E-3</v>
      </c>
      <c r="M420" s="67">
        <f t="shared" si="112"/>
        <v>1.0073992601790739E-2</v>
      </c>
      <c r="N420" s="67">
        <f t="shared" si="112"/>
        <v>4.2238335233251295E-2</v>
      </c>
      <c r="Q420" s="68">
        <f t="shared" si="110"/>
        <v>5.7305978324635135E-4</v>
      </c>
      <c r="R420" s="68">
        <f t="shared" si="113"/>
        <v>1.1927419186102028E-2</v>
      </c>
      <c r="S420" s="68">
        <f t="shared" si="113"/>
        <v>4.9494910215049353E-3</v>
      </c>
      <c r="T420" s="68">
        <f t="shared" si="113"/>
        <v>6.7217256371324453E-3</v>
      </c>
      <c r="U420" s="68">
        <f t="shared" si="113"/>
        <v>1.4801452141541809E-2</v>
      </c>
      <c r="V420" s="68">
        <f t="shared" si="113"/>
        <v>0.45015125467981792</v>
      </c>
      <c r="W420" s="68">
        <f t="shared" si="113"/>
        <v>0.10174524943428338</v>
      </c>
      <c r="X420" s="68">
        <f t="shared" si="113"/>
        <v>6.3639317120666025E-3</v>
      </c>
      <c r="Y420" s="68">
        <f t="shared" si="113"/>
        <v>9.7642242569888002E-3</v>
      </c>
      <c r="Z420" s="68">
        <f t="shared" si="113"/>
        <v>1.0012060039191742E-2</v>
      </c>
      <c r="AA420" s="120"/>
      <c r="AB420" s="120"/>
      <c r="AC420" s="68">
        <f t="shared" si="111"/>
        <v>7.6901616524295221E-4</v>
      </c>
      <c r="AD420" s="68">
        <f t="shared" si="114"/>
        <v>1.7239428096272418E-2</v>
      </c>
      <c r="AE420" s="68">
        <f t="shared" si="114"/>
        <v>1.3092584046439155E-2</v>
      </c>
      <c r="AF420" s="68">
        <f t="shared" si="114"/>
        <v>8.6661027832602242E-3</v>
      </c>
      <c r="AG420" s="68">
        <f t="shared" si="114"/>
        <v>1.7784256127778054E-2</v>
      </c>
      <c r="AH420" s="68">
        <f t="shared" si="114"/>
        <v>1.3215807760515417</v>
      </c>
      <c r="AI420" s="68">
        <f t="shared" si="114"/>
        <v>0.12172023214421028</v>
      </c>
      <c r="AJ420" s="68">
        <f t="shared" si="114"/>
        <v>7.9910406542822512E-3</v>
      </c>
      <c r="AK420" s="68">
        <f t="shared" si="114"/>
        <v>1.0248874971446758E-2</v>
      </c>
      <c r="AL420" s="68">
        <f t="shared" si="114"/>
        <v>7.4464610427310909E-2</v>
      </c>
      <c r="AO420" s="67">
        <f t="shared" si="107"/>
        <v>9.7978190998300376E-5</v>
      </c>
      <c r="AP420" s="67">
        <f t="shared" si="107"/>
        <v>2.6560044550851987E-3</v>
      </c>
      <c r="AQ420" s="67">
        <f t="shared" si="107"/>
        <v>4.1911785993411239E-3</v>
      </c>
      <c r="AR420" s="67">
        <f t="shared" si="107"/>
        <v>9.7218857306388944E-4</v>
      </c>
      <c r="AS420" s="67">
        <f t="shared" si="107"/>
        <v>1.5073707708697821E-3</v>
      </c>
      <c r="AT420" s="67">
        <f t="shared" si="107"/>
        <v>0.4285761508530887</v>
      </c>
      <c r="AU420" s="67">
        <f t="shared" si="107"/>
        <v>9.9874913549634903E-3</v>
      </c>
      <c r="AV420" s="67">
        <f t="shared" si="107"/>
        <v>8.1355447110783522E-4</v>
      </c>
      <c r="AW420" s="67">
        <f t="shared" si="107"/>
        <v>3.0976834480193893E-4</v>
      </c>
      <c r="AX420" s="67">
        <f t="shared" si="107"/>
        <v>3.2226275194059552E-2</v>
      </c>
      <c r="BA420" s="67">
        <f t="shared" si="108"/>
        <v>1.4400541394876038E-3</v>
      </c>
      <c r="BB420" s="67">
        <f t="shared" si="108"/>
        <v>3.1822851737459648E-2</v>
      </c>
      <c r="BC420" s="67">
        <f t="shared" si="108"/>
        <v>2.2233253667285215E-2</v>
      </c>
      <c r="BD420" s="67">
        <f t="shared" si="108"/>
        <v>1.6360016993456558E-2</v>
      </c>
      <c r="BE420" s="67">
        <f t="shared" si="108"/>
        <v>3.4093079040189642E-2</v>
      </c>
      <c r="BF420" s="67">
        <f t="shared" si="108"/>
        <v>2.2003081815844485</v>
      </c>
      <c r="BG420" s="67">
        <f t="shared" si="108"/>
        <v>0.23345297293345715</v>
      </c>
      <c r="BH420" s="67">
        <f t="shared" si="108"/>
        <v>1.5168526837456689E-2</v>
      </c>
      <c r="BI420" s="67">
        <f t="shared" si="108"/>
        <v>2.0322867573237497E-2</v>
      </c>
      <c r="BJ420" s="67">
        <f t="shared" si="108"/>
        <v>0.1167029456605622</v>
      </c>
      <c r="BK420" s="55"/>
    </row>
    <row r="421" spans="4:63">
      <c r="D421" s="52">
        <f t="shared" si="103"/>
        <v>7</v>
      </c>
      <c r="E421" s="67">
        <f t="shared" si="109"/>
        <v>6.2287454609255045E-4</v>
      </c>
      <c r="F421" s="67">
        <f t="shared" si="112"/>
        <v>1.420622883109179E-2</v>
      </c>
      <c r="G421" s="67">
        <f t="shared" si="112"/>
        <v>9.1669409668020205E-3</v>
      </c>
      <c r="H421" s="67">
        <f t="shared" si="112"/>
        <v>7.8044362750373311E-3</v>
      </c>
      <c r="I421" s="67">
        <f t="shared" si="112"/>
        <v>1.6100831720378871E-2</v>
      </c>
      <c r="J421" s="67">
        <f t="shared" si="112"/>
        <v>0.87826202102750706</v>
      </c>
      <c r="K421" s="67">
        <f t="shared" si="112"/>
        <v>0.11204316789249508</v>
      </c>
      <c r="L421" s="67">
        <f t="shared" si="112"/>
        <v>7.1516154751060657E-3</v>
      </c>
      <c r="M421" s="67">
        <f t="shared" si="112"/>
        <v>1.0075537237177017E-2</v>
      </c>
      <c r="N421" s="67">
        <f t="shared" si="112"/>
        <v>4.1986488059254978E-2</v>
      </c>
      <c r="Q421" s="68">
        <f t="shared" si="110"/>
        <v>5.2452582509467831E-4</v>
      </c>
      <c r="R421" s="68">
        <f t="shared" si="113"/>
        <v>1.1684923594119908E-2</v>
      </c>
      <c r="S421" s="68">
        <f t="shared" si="113"/>
        <v>5.0234603558420776E-3</v>
      </c>
      <c r="T421" s="68">
        <f t="shared" si="113"/>
        <v>6.754304525482026E-3</v>
      </c>
      <c r="U421" s="68">
        <f t="shared" si="113"/>
        <v>1.4373076079221347E-2</v>
      </c>
      <c r="V421" s="68">
        <f t="shared" si="113"/>
        <v>0.45681379604066957</v>
      </c>
      <c r="W421" s="68">
        <f t="shared" si="113"/>
        <v>0.10206501337689146</v>
      </c>
      <c r="X421" s="68">
        <f t="shared" si="113"/>
        <v>6.3632471721541857E-3</v>
      </c>
      <c r="Y421" s="68">
        <f t="shared" si="113"/>
        <v>9.7118804457381417E-3</v>
      </c>
      <c r="Z421" s="68">
        <f t="shared" si="113"/>
        <v>1.0331060136471759E-2</v>
      </c>
      <c r="AA421" s="120"/>
      <c r="AB421" s="120"/>
      <c r="AC421" s="68">
        <f t="shared" si="111"/>
        <v>7.212232670904214E-4</v>
      </c>
      <c r="AD421" s="68">
        <f t="shared" si="114"/>
        <v>1.6727534068063665E-2</v>
      </c>
      <c r="AE421" s="68">
        <f t="shared" si="114"/>
        <v>1.2999735262596622E-2</v>
      </c>
      <c r="AF421" s="68">
        <f t="shared" si="114"/>
        <v>8.8545680245926579E-3</v>
      </c>
      <c r="AG421" s="68">
        <f t="shared" si="114"/>
        <v>1.7787116207375369E-2</v>
      </c>
      <c r="AH421" s="68">
        <f t="shared" si="114"/>
        <v>1.3182493222964711</v>
      </c>
      <c r="AI421" s="68">
        <f t="shared" si="114"/>
        <v>0.12202132240809858</v>
      </c>
      <c r="AJ421" s="68">
        <f t="shared" si="114"/>
        <v>7.9399837780579473E-3</v>
      </c>
      <c r="AK421" s="68">
        <f t="shared" si="114"/>
        <v>1.026404358327716E-2</v>
      </c>
      <c r="AL421" s="68">
        <f t="shared" si="114"/>
        <v>7.3641915982038106E-2</v>
      </c>
      <c r="AO421" s="67">
        <f t="shared" si="107"/>
        <v>9.8348720997872138E-5</v>
      </c>
      <c r="AP421" s="67">
        <f t="shared" si="107"/>
        <v>2.5213052369718828E-3</v>
      </c>
      <c r="AQ421" s="67">
        <f t="shared" si="107"/>
        <v>4.143480610959943E-3</v>
      </c>
      <c r="AR421" s="67">
        <f t="shared" si="107"/>
        <v>1.0501317495553051E-3</v>
      </c>
      <c r="AS421" s="67">
        <f t="shared" si="107"/>
        <v>1.7277556411575239E-3</v>
      </c>
      <c r="AT421" s="67">
        <f t="shared" si="107"/>
        <v>0.42144822498683748</v>
      </c>
      <c r="AU421" s="67">
        <f t="shared" si="107"/>
        <v>9.9781545156036183E-3</v>
      </c>
      <c r="AV421" s="67">
        <f t="shared" si="107"/>
        <v>7.8836830295187996E-4</v>
      </c>
      <c r="AW421" s="67">
        <f t="shared" si="107"/>
        <v>3.636567914388749E-4</v>
      </c>
      <c r="AX421" s="67">
        <f t="shared" si="107"/>
        <v>3.1655427922783218E-2</v>
      </c>
      <c r="BA421" s="67">
        <f t="shared" si="108"/>
        <v>1.3440978131829717E-3</v>
      </c>
      <c r="BB421" s="67">
        <f t="shared" si="108"/>
        <v>3.0933762899155455E-2</v>
      </c>
      <c r="BC421" s="67">
        <f t="shared" si="108"/>
        <v>2.2166676229398642E-2</v>
      </c>
      <c r="BD421" s="67">
        <f t="shared" si="108"/>
        <v>1.6659004299629989E-2</v>
      </c>
      <c r="BE421" s="67">
        <f t="shared" si="108"/>
        <v>3.3887947927754236E-2</v>
      </c>
      <c r="BF421" s="67">
        <f t="shared" si="108"/>
        <v>2.1965113433239782</v>
      </c>
      <c r="BG421" s="67">
        <f t="shared" si="108"/>
        <v>0.23406449030059367</v>
      </c>
      <c r="BH421" s="67">
        <f t="shared" si="108"/>
        <v>1.5091599253164013E-2</v>
      </c>
      <c r="BI421" s="67">
        <f t="shared" si="108"/>
        <v>2.0339580820454176E-2</v>
      </c>
      <c r="BJ421" s="67">
        <f t="shared" si="108"/>
        <v>0.11562840404129308</v>
      </c>
      <c r="BK421" s="55"/>
    </row>
    <row r="422" spans="4:63">
      <c r="D422" s="52">
        <f t="shared" si="103"/>
        <v>7.25</v>
      </c>
      <c r="E422" s="67">
        <f t="shared" si="109"/>
        <v>5.7841599702907094E-4</v>
      </c>
      <c r="F422" s="67">
        <f t="shared" si="112"/>
        <v>1.3806076064795799E-2</v>
      </c>
      <c r="G422" s="67">
        <f t="shared" si="112"/>
        <v>9.2019694280766461E-3</v>
      </c>
      <c r="H422" s="67">
        <f t="shared" si="112"/>
        <v>7.9517990281586775E-3</v>
      </c>
      <c r="I422" s="67">
        <f t="shared" si="112"/>
        <v>1.5908839850810201E-2</v>
      </c>
      <c r="J422" s="67">
        <f t="shared" si="112"/>
        <v>0.87764150835364008</v>
      </c>
      <c r="K422" s="67">
        <f t="shared" si="112"/>
        <v>0.11245707069682603</v>
      </c>
      <c r="L422" s="67">
        <f t="shared" si="112"/>
        <v>7.1277348215044974E-3</v>
      </c>
      <c r="M422" s="67">
        <f t="shared" si="112"/>
        <v>1.0077596751025389E-2</v>
      </c>
      <c r="N422" s="67">
        <f t="shared" si="112"/>
        <v>4.1659524965515768E-2</v>
      </c>
      <c r="Q422" s="68">
        <f t="shared" si="110"/>
        <v>4.7972524833928888E-4</v>
      </c>
      <c r="R422" s="68">
        <f t="shared" si="113"/>
        <v>1.1418984633685651E-2</v>
      </c>
      <c r="S422" s="68">
        <f t="shared" si="113"/>
        <v>5.1220861349582708E-3</v>
      </c>
      <c r="T422" s="68">
        <f t="shared" si="113"/>
        <v>6.7977430432814628E-3</v>
      </c>
      <c r="U422" s="68">
        <f t="shared" si="113"/>
        <v>1.3977652021694761E-2</v>
      </c>
      <c r="V422" s="68">
        <f t="shared" si="113"/>
        <v>0.46342419432629695</v>
      </c>
      <c r="W422" s="68">
        <f t="shared" si="113"/>
        <v>0.10249136530036906</v>
      </c>
      <c r="X422" s="68">
        <f t="shared" si="113"/>
        <v>6.3626152891581066E-3</v>
      </c>
      <c r="Y422" s="68">
        <f t="shared" si="113"/>
        <v>9.6635630815067718E-3</v>
      </c>
      <c r="Z422" s="68">
        <f t="shared" si="113"/>
        <v>1.0751615758004103E-2</v>
      </c>
      <c r="AA422" s="120"/>
      <c r="AB422" s="120"/>
      <c r="AC422" s="68">
        <f t="shared" si="111"/>
        <v>6.7710674571885431E-4</v>
      </c>
      <c r="AD422" s="68">
        <f t="shared" si="114"/>
        <v>1.6193167495905932E-2</v>
      </c>
      <c r="AE422" s="68">
        <f t="shared" si="114"/>
        <v>1.2914028692895816E-2</v>
      </c>
      <c r="AF422" s="68">
        <f t="shared" si="114"/>
        <v>9.1058550130359069E-3</v>
      </c>
      <c r="AG422" s="68">
        <f t="shared" si="114"/>
        <v>1.7790929646838448E-2</v>
      </c>
      <c r="AH422" s="68">
        <f t="shared" si="114"/>
        <v>1.3138073839563771</v>
      </c>
      <c r="AI422" s="68">
        <f t="shared" si="114"/>
        <v>0.12242277609328296</v>
      </c>
      <c r="AJ422" s="68">
        <f t="shared" si="114"/>
        <v>7.8928543538508995E-3</v>
      </c>
      <c r="AK422" s="68">
        <f t="shared" si="114"/>
        <v>1.028426839905104E-2</v>
      </c>
      <c r="AL422" s="68">
        <f t="shared" si="114"/>
        <v>7.256743417302737E-2</v>
      </c>
      <c r="AO422" s="67">
        <f t="shared" si="107"/>
        <v>9.8690748689782065E-5</v>
      </c>
      <c r="AP422" s="67">
        <f t="shared" si="107"/>
        <v>2.3870914311101485E-3</v>
      </c>
      <c r="AQ422" s="67">
        <f t="shared" si="107"/>
        <v>4.0798832931183754E-3</v>
      </c>
      <c r="AR422" s="67">
        <f t="shared" si="107"/>
        <v>1.1540559848772147E-3</v>
      </c>
      <c r="AS422" s="67">
        <f t="shared" si="107"/>
        <v>1.9311878291154404E-3</v>
      </c>
      <c r="AT422" s="67">
        <f t="shared" si="107"/>
        <v>0.41421731402734313</v>
      </c>
      <c r="AU422" s="67">
        <f t="shared" si="107"/>
        <v>9.9657053964569697E-3</v>
      </c>
      <c r="AV422" s="67">
        <f t="shared" si="107"/>
        <v>7.651195323463908E-4</v>
      </c>
      <c r="AW422" s="67">
        <f t="shared" si="107"/>
        <v>4.1403366951861705E-4</v>
      </c>
      <c r="AX422" s="67">
        <f t="shared" si="107"/>
        <v>3.0907909207511665E-2</v>
      </c>
      <c r="BA422" s="67">
        <f t="shared" si="108"/>
        <v>1.2555227427479252E-3</v>
      </c>
      <c r="BB422" s="67">
        <f t="shared" si="108"/>
        <v>2.999924356070173E-2</v>
      </c>
      <c r="BC422" s="67">
        <f t="shared" si="108"/>
        <v>2.2115998120972463E-2</v>
      </c>
      <c r="BD422" s="67">
        <f t="shared" si="108"/>
        <v>1.7057654041194584E-2</v>
      </c>
      <c r="BE422" s="67">
        <f t="shared" si="108"/>
        <v>3.3699769497648649E-2</v>
      </c>
      <c r="BF422" s="67">
        <f t="shared" si="108"/>
        <v>2.1914488923100173</v>
      </c>
      <c r="BG422" s="67">
        <f t="shared" si="108"/>
        <v>0.23487984679010898</v>
      </c>
      <c r="BH422" s="67">
        <f t="shared" si="108"/>
        <v>1.5020589175355398E-2</v>
      </c>
      <c r="BI422" s="67">
        <f t="shared" si="108"/>
        <v>2.036186515007643E-2</v>
      </c>
      <c r="BJ422" s="67">
        <f t="shared" si="108"/>
        <v>0.11422695913854314</v>
      </c>
      <c r="BK422" s="55"/>
    </row>
    <row r="423" spans="4:63">
      <c r="D423" s="52">
        <f t="shared" si="103"/>
        <v>7.5</v>
      </c>
      <c r="E423" s="67">
        <f t="shared" si="109"/>
        <v>5.376623270542158E-4</v>
      </c>
      <c r="F423" s="67">
        <f t="shared" si="112"/>
        <v>1.3383642252617192E-2</v>
      </c>
      <c r="G423" s="67">
        <f t="shared" si="112"/>
        <v>9.2457550046699359E-3</v>
      </c>
      <c r="H423" s="67">
        <f t="shared" si="112"/>
        <v>8.1360024695603661E-3</v>
      </c>
      <c r="I423" s="67">
        <f t="shared" si="112"/>
        <v>1.573284730370559E-2</v>
      </c>
      <c r="J423" s="67">
        <f t="shared" si="112"/>
        <v>0.87686586751130802</v>
      </c>
      <c r="K423" s="67">
        <f t="shared" si="112"/>
        <v>0.11297444920223988</v>
      </c>
      <c r="L423" s="67">
        <f t="shared" si="112"/>
        <v>7.1058442223697321E-3</v>
      </c>
      <c r="M423" s="67">
        <f t="shared" si="112"/>
        <v>1.0080171143335861E-2</v>
      </c>
      <c r="N423" s="67">
        <f t="shared" si="112"/>
        <v>4.1261988708851213E-2</v>
      </c>
      <c r="Q423" s="68">
        <f t="shared" si="110"/>
        <v>4.3865805298018185E-4</v>
      </c>
      <c r="R423" s="68">
        <f t="shared" si="113"/>
        <v>1.1130933801653775E-2</v>
      </c>
      <c r="S423" s="68">
        <f t="shared" si="113"/>
        <v>5.245368358853501E-3</v>
      </c>
      <c r="T423" s="68">
        <f t="shared" si="113"/>
        <v>6.8520411905307541E-3</v>
      </c>
      <c r="U423" s="68">
        <f t="shared" si="113"/>
        <v>1.3615179968962065E-2</v>
      </c>
      <c r="V423" s="68">
        <f t="shared" si="113"/>
        <v>0.46998244953669771</v>
      </c>
      <c r="W423" s="68">
        <f t="shared" si="113"/>
        <v>0.10302430520471609</v>
      </c>
      <c r="X423" s="68">
        <f t="shared" si="113"/>
        <v>6.3620360630783721E-3</v>
      </c>
      <c r="Y423" s="68">
        <f t="shared" si="113"/>
        <v>9.6192721642946958E-3</v>
      </c>
      <c r="Z423" s="68">
        <f t="shared" si="113"/>
        <v>1.1271269728156268E-2</v>
      </c>
      <c r="AA423" s="120"/>
      <c r="AB423" s="120"/>
      <c r="AC423" s="68">
        <f t="shared" si="111"/>
        <v>6.3666660112825094E-4</v>
      </c>
      <c r="AD423" s="68">
        <f t="shared" si="114"/>
        <v>1.563635070358059E-2</v>
      </c>
      <c r="AE423" s="68">
        <f t="shared" si="114"/>
        <v>1.2835464337336759E-2</v>
      </c>
      <c r="AF423" s="68">
        <f t="shared" si="114"/>
        <v>9.4199637485899764E-3</v>
      </c>
      <c r="AG423" s="68">
        <f t="shared" si="114"/>
        <v>1.7795696446167297E-2</v>
      </c>
      <c r="AH423" s="68">
        <f t="shared" si="114"/>
        <v>1.308254961031261</v>
      </c>
      <c r="AI423" s="68">
        <f t="shared" si="114"/>
        <v>0.12292459319976345</v>
      </c>
      <c r="AJ423" s="68">
        <f t="shared" si="114"/>
        <v>7.8496523816611041E-3</v>
      </c>
      <c r="AK423" s="68">
        <f t="shared" si="114"/>
        <v>1.0309549418768387E-2</v>
      </c>
      <c r="AL423" s="68">
        <f t="shared" si="114"/>
        <v>7.1252707689546085E-2</v>
      </c>
      <c r="AO423" s="67">
        <f t="shared" si="107"/>
        <v>9.9004274074033951E-5</v>
      </c>
      <c r="AP423" s="67">
        <f t="shared" si="107"/>
        <v>2.2527084509634168E-3</v>
      </c>
      <c r="AQ423" s="67">
        <f t="shared" si="107"/>
        <v>4.0003866458164349E-3</v>
      </c>
      <c r="AR423" s="67">
        <f t="shared" si="107"/>
        <v>1.283961279029612E-3</v>
      </c>
      <c r="AS423" s="67">
        <f t="shared" si="107"/>
        <v>2.1176673347435247E-3</v>
      </c>
      <c r="AT423" s="67">
        <f t="shared" si="107"/>
        <v>0.40688341797461031</v>
      </c>
      <c r="AU423" s="67">
        <f t="shared" si="107"/>
        <v>9.9501439975237943E-3</v>
      </c>
      <c r="AV423" s="67">
        <f t="shared" si="107"/>
        <v>7.4380815929135993E-4</v>
      </c>
      <c r="AW423" s="67">
        <f t="shared" si="107"/>
        <v>4.6089897904116536E-4</v>
      </c>
      <c r="AX423" s="67">
        <f t="shared" si="107"/>
        <v>2.9990718980694945E-2</v>
      </c>
      <c r="BA423" s="67">
        <f t="shared" si="108"/>
        <v>1.1743289281824667E-3</v>
      </c>
      <c r="BB423" s="67">
        <f t="shared" si="108"/>
        <v>2.9019992956197782E-2</v>
      </c>
      <c r="BC423" s="67">
        <f t="shared" si="108"/>
        <v>2.2081219342006693E-2</v>
      </c>
      <c r="BD423" s="67">
        <f t="shared" si="108"/>
        <v>1.7555966218150344E-2</v>
      </c>
      <c r="BE423" s="67">
        <f t="shared" si="108"/>
        <v>3.3528543749872887E-2</v>
      </c>
      <c r="BF423" s="67">
        <f t="shared" si="108"/>
        <v>2.1851208285425692</v>
      </c>
      <c r="BG423" s="67">
        <f t="shared" si="108"/>
        <v>0.23589904240200332</v>
      </c>
      <c r="BH423" s="67">
        <f t="shared" si="108"/>
        <v>1.4955496604030836E-2</v>
      </c>
      <c r="BI423" s="67">
        <f t="shared" si="108"/>
        <v>2.0389720562104249E-2</v>
      </c>
      <c r="BJ423" s="67">
        <f t="shared" si="108"/>
        <v>0.1125146963983973</v>
      </c>
      <c r="BK423" s="55"/>
    </row>
    <row r="424" spans="4:63">
      <c r="D424" s="52">
        <f t="shared" si="103"/>
        <v>7.75</v>
      </c>
      <c r="E424" s="67">
        <f t="shared" si="109"/>
        <v>5.0061353616798481E-4</v>
      </c>
      <c r="F424" s="67">
        <f t="shared" ref="F424:N439" si="115">((F335)/($D335-$D334))/$R$192</f>
        <v>1.2939604304873936E-2</v>
      </c>
      <c r="G424" s="67">
        <f t="shared" si="115"/>
        <v>9.2982976965818743E-3</v>
      </c>
      <c r="H424" s="67">
        <f t="shared" si="115"/>
        <v>8.3570465992423917E-3</v>
      </c>
      <c r="I424" s="67">
        <f t="shared" si="115"/>
        <v>1.557285407906504E-2</v>
      </c>
      <c r="J424" s="67">
        <f t="shared" si="115"/>
        <v>0.8759350985005101</v>
      </c>
      <c r="K424" s="67">
        <f t="shared" si="115"/>
        <v>0.11359530340873637</v>
      </c>
      <c r="L424" s="67">
        <f t="shared" si="115"/>
        <v>7.0859436777017558E-3</v>
      </c>
      <c r="M424" s="67">
        <f t="shared" si="115"/>
        <v>1.0083260414108414E-2</v>
      </c>
      <c r="N424" s="67">
        <f t="shared" si="115"/>
        <v>4.0798422046078586E-2</v>
      </c>
      <c r="Q424" s="68">
        <f t="shared" si="110"/>
        <v>4.0132423901735712E-4</v>
      </c>
      <c r="R424" s="68">
        <f t="shared" ref="R424:Z439" si="116">((R335)/($D335-$D334))/$R$192</f>
        <v>1.0822102594878815E-2</v>
      </c>
      <c r="S424" s="68">
        <f t="shared" si="116"/>
        <v>5.3933070275277682E-3</v>
      </c>
      <c r="T424" s="68">
        <f t="shared" si="116"/>
        <v>6.9171989672299006E-3</v>
      </c>
      <c r="U424" s="68">
        <f t="shared" si="116"/>
        <v>1.3285659921023263E-2</v>
      </c>
      <c r="V424" s="68">
        <f t="shared" si="116"/>
        <v>0.47648856167187187</v>
      </c>
      <c r="W424" s="68">
        <f t="shared" si="116"/>
        <v>0.10366383308993241</v>
      </c>
      <c r="X424" s="68">
        <f t="shared" si="116"/>
        <v>6.3615094939149771E-3</v>
      </c>
      <c r="Y424" s="68">
        <f t="shared" si="116"/>
        <v>9.5790076941018962E-3</v>
      </c>
      <c r="Z424" s="68">
        <f t="shared" si="116"/>
        <v>1.1887564871295728E-2</v>
      </c>
      <c r="AA424" s="120"/>
      <c r="AB424" s="120"/>
      <c r="AC424" s="68">
        <f t="shared" si="111"/>
        <v>5.9990283331861119E-4</v>
      </c>
      <c r="AD424" s="68">
        <f t="shared" ref="AD424:AL439" si="117">((AD335)/($D335-$D334))/$R$192</f>
        <v>1.5057106014869044E-2</v>
      </c>
      <c r="AE424" s="68">
        <f t="shared" si="117"/>
        <v>1.2764042195919431E-2</v>
      </c>
      <c r="AF424" s="68">
        <f t="shared" si="117"/>
        <v>9.7968942312548699E-3</v>
      </c>
      <c r="AG424" s="68">
        <f t="shared" si="117"/>
        <v>1.7801416605361917E-2</v>
      </c>
      <c r="AH424" s="68">
        <f t="shared" si="117"/>
        <v>1.3015920535211227</v>
      </c>
      <c r="AI424" s="68">
        <f t="shared" si="117"/>
        <v>0.12352677372754026</v>
      </c>
      <c r="AJ424" s="68">
        <f t="shared" si="117"/>
        <v>7.8103778614885596E-3</v>
      </c>
      <c r="AK424" s="68">
        <f t="shared" si="117"/>
        <v>1.0339886642429203E-2</v>
      </c>
      <c r="AL424" s="68">
        <f t="shared" si="117"/>
        <v>6.9709279220861287E-2</v>
      </c>
      <c r="AO424" s="67">
        <f t="shared" si="107"/>
        <v>9.9289297150627689E-5</v>
      </c>
      <c r="AP424" s="67">
        <f t="shared" si="107"/>
        <v>2.1175017099951208E-3</v>
      </c>
      <c r="AQ424" s="67">
        <f t="shared" si="107"/>
        <v>3.9049906690541061E-3</v>
      </c>
      <c r="AR424" s="67">
        <f t="shared" si="107"/>
        <v>1.4398476320124911E-3</v>
      </c>
      <c r="AS424" s="67">
        <f t="shared" si="107"/>
        <v>2.2871941580417769E-3</v>
      </c>
      <c r="AT424" s="67">
        <f t="shared" si="107"/>
        <v>0.39944653682863823</v>
      </c>
      <c r="AU424" s="67">
        <f t="shared" si="107"/>
        <v>9.9314703188039671E-3</v>
      </c>
      <c r="AV424" s="67">
        <f t="shared" si="107"/>
        <v>7.2443418378677869E-4</v>
      </c>
      <c r="AW424" s="67">
        <f t="shared" si="107"/>
        <v>5.0425272000651812E-4</v>
      </c>
      <c r="AX424" s="67">
        <f t="shared" si="107"/>
        <v>2.891085717478286E-2</v>
      </c>
      <c r="BA424" s="67">
        <f t="shared" si="108"/>
        <v>1.100516369486596E-3</v>
      </c>
      <c r="BB424" s="67">
        <f t="shared" si="108"/>
        <v>2.799671031974298E-2</v>
      </c>
      <c r="BC424" s="67">
        <f t="shared" si="108"/>
        <v>2.2062339892501306E-2</v>
      </c>
      <c r="BD424" s="67">
        <f t="shared" si="108"/>
        <v>1.8153940830497262E-2</v>
      </c>
      <c r="BE424" s="67">
        <f t="shared" si="108"/>
        <v>3.3374270684426957E-2</v>
      </c>
      <c r="BF424" s="67">
        <f t="shared" si="108"/>
        <v>2.1775271520216331</v>
      </c>
      <c r="BG424" s="67">
        <f t="shared" si="108"/>
        <v>0.23712207713627664</v>
      </c>
      <c r="BH424" s="67">
        <f t="shared" si="108"/>
        <v>1.4896321539190314E-2</v>
      </c>
      <c r="BI424" s="67">
        <f t="shared" si="108"/>
        <v>2.0423147056537617E-2</v>
      </c>
      <c r="BJ424" s="67">
        <f t="shared" si="108"/>
        <v>0.11050770126693987</v>
      </c>
      <c r="BK424" s="55"/>
    </row>
    <row r="425" spans="4:63">
      <c r="D425" s="52">
        <f t="shared" si="103"/>
        <v>8</v>
      </c>
      <c r="E425" s="67">
        <f t="shared" si="109"/>
        <v>4.6726962437037542E-4</v>
      </c>
      <c r="F425" s="67">
        <f t="shared" si="115"/>
        <v>1.247463913188398E-2</v>
      </c>
      <c r="G425" s="67">
        <f t="shared" si="115"/>
        <v>9.3595975038124717E-3</v>
      </c>
      <c r="H425" s="67">
        <f t="shared" si="115"/>
        <v>8.6149314172047405E-3</v>
      </c>
      <c r="I425" s="67">
        <f t="shared" si="115"/>
        <v>1.5428860176888543E-2</v>
      </c>
      <c r="J425" s="67">
        <f t="shared" si="115"/>
        <v>0.87484920132124455</v>
      </c>
      <c r="K425" s="67">
        <f t="shared" si="115"/>
        <v>0.11431963331631566</v>
      </c>
      <c r="L425" s="67">
        <f t="shared" si="115"/>
        <v>7.0680331875005806E-3</v>
      </c>
      <c r="M425" s="67">
        <f t="shared" si="115"/>
        <v>1.0086864563343076E-2</v>
      </c>
      <c r="N425" s="67">
        <f t="shared" si="115"/>
        <v>4.0273367734015214E-2</v>
      </c>
      <c r="Q425" s="68">
        <f t="shared" si="110"/>
        <v>3.6772380645081463E-4</v>
      </c>
      <c r="R425" s="68">
        <f t="shared" si="116"/>
        <v>1.0493822510215293E-2</v>
      </c>
      <c r="S425" s="68">
        <f t="shared" si="116"/>
        <v>5.5659021409810846E-3</v>
      </c>
      <c r="T425" s="68">
        <f t="shared" si="116"/>
        <v>6.9932163733789103E-3</v>
      </c>
      <c r="U425" s="68">
        <f t="shared" si="116"/>
        <v>1.2989091877878334E-2</v>
      </c>
      <c r="V425" s="68">
        <f t="shared" si="116"/>
        <v>0.48294253073182042</v>
      </c>
      <c r="W425" s="68">
        <f t="shared" si="116"/>
        <v>0.10440994895601821</v>
      </c>
      <c r="X425" s="68">
        <f t="shared" si="116"/>
        <v>6.3610355816679093E-3</v>
      </c>
      <c r="Y425" s="68">
        <f t="shared" si="116"/>
        <v>9.5427696709283628E-3</v>
      </c>
      <c r="Z425" s="68">
        <f t="shared" si="116"/>
        <v>1.2598044011789936E-2</v>
      </c>
      <c r="AA425" s="120"/>
      <c r="AB425" s="120"/>
      <c r="AC425" s="68">
        <f t="shared" si="111"/>
        <v>5.6681544228993615E-4</v>
      </c>
      <c r="AD425" s="68">
        <f t="shared" si="117"/>
        <v>1.4455455753552664E-2</v>
      </c>
      <c r="AE425" s="68">
        <f t="shared" si="117"/>
        <v>1.2699762268643833E-2</v>
      </c>
      <c r="AF425" s="68">
        <f t="shared" si="117"/>
        <v>1.0236646461030573E-2</v>
      </c>
      <c r="AG425" s="68">
        <f t="shared" si="117"/>
        <v>1.7808090124422315E-2</v>
      </c>
      <c r="AH425" s="68">
        <f t="shared" si="117"/>
        <v>1.2938186614259606</v>
      </c>
      <c r="AI425" s="68">
        <f t="shared" si="117"/>
        <v>0.12422931767661309</v>
      </c>
      <c r="AJ425" s="68">
        <f t="shared" si="117"/>
        <v>7.7750307933332659E-3</v>
      </c>
      <c r="AK425" s="68">
        <f t="shared" si="117"/>
        <v>1.0375280070033481E-2</v>
      </c>
      <c r="AL425" s="68">
        <f t="shared" si="117"/>
        <v>6.7948691456240384E-2</v>
      </c>
      <c r="AO425" s="67">
        <f t="shared" ref="AO425:AX450" si="118">E425-Q425</f>
        <v>9.9545817919560785E-5</v>
      </c>
      <c r="AP425" s="67">
        <f t="shared" si="118"/>
        <v>1.9808166216686868E-3</v>
      </c>
      <c r="AQ425" s="67">
        <f t="shared" si="118"/>
        <v>3.793695362831387E-3</v>
      </c>
      <c r="AR425" s="67">
        <f t="shared" si="118"/>
        <v>1.6217150438258303E-3</v>
      </c>
      <c r="AS425" s="67">
        <f t="shared" si="118"/>
        <v>2.4397682990102091E-3</v>
      </c>
      <c r="AT425" s="67">
        <f t="shared" si="118"/>
        <v>0.39190667058942413</v>
      </c>
      <c r="AU425" s="67">
        <f t="shared" si="118"/>
        <v>9.9096843602974466E-3</v>
      </c>
      <c r="AV425" s="67">
        <f t="shared" si="118"/>
        <v>7.0699760583267136E-4</v>
      </c>
      <c r="AW425" s="67">
        <f t="shared" si="118"/>
        <v>5.4409489241471348E-4</v>
      </c>
      <c r="AX425" s="67">
        <f t="shared" si="118"/>
        <v>2.7675323722225278E-2</v>
      </c>
      <c r="BA425" s="67">
        <f t="shared" ref="BA425:BJ488" si="119">E425+AC425</f>
        <v>1.0340850666603115E-3</v>
      </c>
      <c r="BB425" s="67">
        <f t="shared" si="119"/>
        <v>2.6930094885436642E-2</v>
      </c>
      <c r="BC425" s="67">
        <f t="shared" si="119"/>
        <v>2.2059359772456304E-2</v>
      </c>
      <c r="BD425" s="67">
        <f t="shared" si="119"/>
        <v>1.8851577878235312E-2</v>
      </c>
      <c r="BE425" s="67">
        <f t="shared" si="119"/>
        <v>3.3236950301310859E-2</v>
      </c>
      <c r="BF425" s="67">
        <f t="shared" si="119"/>
        <v>2.1686678627472054</v>
      </c>
      <c r="BG425" s="67">
        <f t="shared" si="119"/>
        <v>0.23854895099292875</v>
      </c>
      <c r="BH425" s="67">
        <f t="shared" si="119"/>
        <v>1.4843063980833847E-2</v>
      </c>
      <c r="BI425" s="67">
        <f t="shared" si="119"/>
        <v>2.0462144633376558E-2</v>
      </c>
      <c r="BJ425" s="67">
        <f t="shared" si="119"/>
        <v>0.1082220591902556</v>
      </c>
      <c r="BK425" s="55"/>
    </row>
    <row r="426" spans="4:63">
      <c r="D426" s="52">
        <f t="shared" si="103"/>
        <v>8.25</v>
      </c>
      <c r="E426" s="67">
        <f t="shared" si="109"/>
        <v>4.3763059166138888E-4</v>
      </c>
      <c r="F426" s="67">
        <f t="shared" si="115"/>
        <v>1.1989423643965271E-2</v>
      </c>
      <c r="G426" s="67">
        <f t="shared" si="115"/>
        <v>9.4296544263617298E-3</v>
      </c>
      <c r="H426" s="67">
        <f t="shared" si="115"/>
        <v>8.9096569234474298E-3</v>
      </c>
      <c r="I426" s="67">
        <f t="shared" si="115"/>
        <v>1.5300865597176104E-2</v>
      </c>
      <c r="J426" s="67">
        <f t="shared" si="115"/>
        <v>0.87360817597351237</v>
      </c>
      <c r="K426" s="67">
        <f t="shared" si="115"/>
        <v>0.11514743892497777</v>
      </c>
      <c r="L426" s="67">
        <f t="shared" si="115"/>
        <v>7.0521127517662084E-3</v>
      </c>
      <c r="M426" s="67">
        <f t="shared" si="115"/>
        <v>1.0090983591039829E-2</v>
      </c>
      <c r="N426" s="67">
        <f t="shared" si="115"/>
        <v>3.9691368529478514E-2</v>
      </c>
      <c r="Q426" s="68">
        <f t="shared" si="110"/>
        <v>3.3785675528055439E-4</v>
      </c>
      <c r="R426" s="68">
        <f t="shared" si="116"/>
        <v>1.0147425044517744E-2</v>
      </c>
      <c r="S426" s="68">
        <f t="shared" si="116"/>
        <v>5.7631536992134615E-3</v>
      </c>
      <c r="T426" s="68">
        <f t="shared" si="116"/>
        <v>7.0800934089777865E-3</v>
      </c>
      <c r="U426" s="68">
        <f t="shared" si="116"/>
        <v>1.2725475839527272E-2</v>
      </c>
      <c r="V426" s="68">
        <f t="shared" si="116"/>
        <v>0.48934435671654347</v>
      </c>
      <c r="W426" s="68">
        <f t="shared" si="116"/>
        <v>0.10526265280297342</v>
      </c>
      <c r="X426" s="68">
        <f t="shared" si="116"/>
        <v>6.3606143263371809E-3</v>
      </c>
      <c r="Y426" s="68">
        <f t="shared" si="116"/>
        <v>9.5105580947741127E-3</v>
      </c>
      <c r="Z426" s="68">
        <f t="shared" si="116"/>
        <v>1.3400249974006391E-2</v>
      </c>
      <c r="AA426" s="120"/>
      <c r="AB426" s="120"/>
      <c r="AC426" s="68">
        <f t="shared" si="111"/>
        <v>5.3740442804222569E-4</v>
      </c>
      <c r="AD426" s="68">
        <f t="shared" si="117"/>
        <v>1.3831422243412812E-2</v>
      </c>
      <c r="AE426" s="68">
        <f t="shared" si="117"/>
        <v>1.2642624555509971E-2</v>
      </c>
      <c r="AF426" s="68">
        <f t="shared" si="117"/>
        <v>1.0739220437917085E-2</v>
      </c>
      <c r="AG426" s="68">
        <f t="shared" si="117"/>
        <v>1.7815717003348486E-2</v>
      </c>
      <c r="AH426" s="68">
        <f t="shared" si="117"/>
        <v>1.2849347847457746</v>
      </c>
      <c r="AI426" s="68">
        <f t="shared" si="117"/>
        <v>0.125032225046982</v>
      </c>
      <c r="AJ426" s="68">
        <f t="shared" si="117"/>
        <v>7.7436111771952351E-3</v>
      </c>
      <c r="AK426" s="68">
        <f t="shared" si="117"/>
        <v>1.0415729701581226E-2</v>
      </c>
      <c r="AL426" s="68">
        <f t="shared" si="117"/>
        <v>6.5982487084950595E-2</v>
      </c>
      <c r="AO426" s="67">
        <f t="shared" si="118"/>
        <v>9.9773836380834485E-5</v>
      </c>
      <c r="AP426" s="67">
        <f t="shared" si="118"/>
        <v>1.8419985994475273E-3</v>
      </c>
      <c r="AQ426" s="67">
        <f t="shared" si="118"/>
        <v>3.6665007271482683E-3</v>
      </c>
      <c r="AR426" s="67">
        <f t="shared" si="118"/>
        <v>1.8295635144696433E-3</v>
      </c>
      <c r="AS426" s="67">
        <f t="shared" si="118"/>
        <v>2.5753897576488317E-3</v>
      </c>
      <c r="AT426" s="67">
        <f t="shared" si="118"/>
        <v>0.3842638192569689</v>
      </c>
      <c r="AU426" s="67">
        <f t="shared" si="118"/>
        <v>9.8847861220043437E-3</v>
      </c>
      <c r="AV426" s="67">
        <f t="shared" si="118"/>
        <v>6.9149842542902754E-4</v>
      </c>
      <c r="AW426" s="67">
        <f t="shared" si="118"/>
        <v>5.8042549626571675E-4</v>
      </c>
      <c r="AX426" s="67">
        <f t="shared" si="118"/>
        <v>2.6291118555472122E-2</v>
      </c>
      <c r="BA426" s="67">
        <f t="shared" si="119"/>
        <v>9.7503501970361457E-4</v>
      </c>
      <c r="BB426" s="67">
        <f t="shared" si="119"/>
        <v>2.5820845887378083E-2</v>
      </c>
      <c r="BC426" s="67">
        <f t="shared" si="119"/>
        <v>2.2072278981871703E-2</v>
      </c>
      <c r="BD426" s="67">
        <f t="shared" si="119"/>
        <v>1.9648877361364517E-2</v>
      </c>
      <c r="BE426" s="67">
        <f t="shared" si="119"/>
        <v>3.3116582600524594E-2</v>
      </c>
      <c r="BF426" s="67">
        <f t="shared" si="119"/>
        <v>2.158542960719287</v>
      </c>
      <c r="BG426" s="67">
        <f t="shared" si="119"/>
        <v>0.24017966397195978</v>
      </c>
      <c r="BH426" s="67">
        <f t="shared" si="119"/>
        <v>1.4795723928961443E-2</v>
      </c>
      <c r="BI426" s="67">
        <f t="shared" si="119"/>
        <v>2.0506713292621055E-2</v>
      </c>
      <c r="BJ426" s="67">
        <f t="shared" si="119"/>
        <v>0.1056738556144291</v>
      </c>
      <c r="BK426" s="55"/>
    </row>
    <row r="427" spans="4:63">
      <c r="D427" s="52">
        <f t="shared" si="103"/>
        <v>8.5</v>
      </c>
      <c r="E427" s="67">
        <f t="shared" si="109"/>
        <v>4.1169643804102768E-4</v>
      </c>
      <c r="F427" s="67">
        <f t="shared" si="115"/>
        <v>1.148463475143578E-2</v>
      </c>
      <c r="G427" s="67">
        <f t="shared" si="115"/>
        <v>9.5084684642296382E-3</v>
      </c>
      <c r="H427" s="67">
        <f t="shared" si="115"/>
        <v>9.24122311797047E-3</v>
      </c>
      <c r="I427" s="67">
        <f t="shared" si="115"/>
        <v>1.518887033992772E-2</v>
      </c>
      <c r="J427" s="67">
        <f t="shared" si="115"/>
        <v>0.87221202245731533</v>
      </c>
      <c r="K427" s="67">
        <f t="shared" si="115"/>
        <v>0.11607872023472257</v>
      </c>
      <c r="L427" s="67">
        <f t="shared" si="115"/>
        <v>7.0381823704986357E-3</v>
      </c>
      <c r="M427" s="67">
        <f t="shared" si="115"/>
        <v>1.0095617497198679E-2</v>
      </c>
      <c r="N427" s="67">
        <f t="shared" si="115"/>
        <v>3.9056967189285786E-2</v>
      </c>
      <c r="Q427" s="68">
        <f t="shared" si="110"/>
        <v>3.1172308550657645E-4</v>
      </c>
      <c r="R427" s="68">
        <f t="shared" si="116"/>
        <v>9.7842416946406895E-3</v>
      </c>
      <c r="S427" s="68">
        <f t="shared" si="116"/>
        <v>5.9850617022248866E-3</v>
      </c>
      <c r="T427" s="68">
        <f t="shared" si="116"/>
        <v>7.177830074026518E-3</v>
      </c>
      <c r="U427" s="68">
        <f t="shared" si="116"/>
        <v>1.2494811805970103E-2</v>
      </c>
      <c r="V427" s="68">
        <f t="shared" si="116"/>
        <v>0.49569403962603992</v>
      </c>
      <c r="W427" s="68">
        <f t="shared" si="116"/>
        <v>0.10622194463079801</v>
      </c>
      <c r="X427" s="68">
        <f t="shared" si="116"/>
        <v>6.3602457279228058E-3</v>
      </c>
      <c r="Y427" s="68">
        <f t="shared" si="116"/>
        <v>9.4823729656391565E-3</v>
      </c>
      <c r="Z427" s="68">
        <f t="shared" si="116"/>
        <v>1.4291725582312557E-2</v>
      </c>
      <c r="AA427" s="120"/>
      <c r="AB427" s="120"/>
      <c r="AC427" s="68">
        <f t="shared" si="111"/>
        <v>5.1166979057547897E-4</v>
      </c>
      <c r="AD427" s="68">
        <f t="shared" si="117"/>
        <v>1.3185027808230882E-2</v>
      </c>
      <c r="AE427" s="68">
        <f t="shared" si="117"/>
        <v>1.2592629056517852E-2</v>
      </c>
      <c r="AF427" s="68">
        <f t="shared" si="117"/>
        <v>1.1304616161914423E-2</v>
      </c>
      <c r="AG427" s="68">
        <f t="shared" si="117"/>
        <v>1.7824297242140425E-2</v>
      </c>
      <c r="AH427" s="68">
        <f t="shared" si="117"/>
        <v>1.2749404234805666</v>
      </c>
      <c r="AI427" s="68">
        <f t="shared" si="117"/>
        <v>0.12593549583864716</v>
      </c>
      <c r="AJ427" s="68">
        <f t="shared" si="117"/>
        <v>7.716119013074469E-3</v>
      </c>
      <c r="AK427" s="68">
        <f t="shared" si="117"/>
        <v>1.0461235537072447E-2</v>
      </c>
      <c r="AL427" s="68">
        <f t="shared" si="117"/>
        <v>6.3822208796259147E-2</v>
      </c>
      <c r="AO427" s="67">
        <f t="shared" si="118"/>
        <v>9.997335253445123E-5</v>
      </c>
      <c r="AP427" s="67">
        <f t="shared" si="118"/>
        <v>1.7003930567950909E-3</v>
      </c>
      <c r="AQ427" s="67">
        <f t="shared" si="118"/>
        <v>3.5234067620047516E-3</v>
      </c>
      <c r="AR427" s="67">
        <f t="shared" si="118"/>
        <v>2.0633930439439519E-3</v>
      </c>
      <c r="AS427" s="67">
        <f t="shared" si="118"/>
        <v>2.6940585339576169E-3</v>
      </c>
      <c r="AT427" s="67">
        <f t="shared" si="118"/>
        <v>0.37651798283127541</v>
      </c>
      <c r="AU427" s="67">
        <f t="shared" si="118"/>
        <v>9.8567756039245613E-3</v>
      </c>
      <c r="AV427" s="67">
        <f t="shared" si="118"/>
        <v>6.7793664257582986E-4</v>
      </c>
      <c r="AW427" s="67">
        <f t="shared" si="118"/>
        <v>6.1324453155952273E-4</v>
      </c>
      <c r="AX427" s="67">
        <f t="shared" si="118"/>
        <v>2.4765241606973229E-2</v>
      </c>
      <c r="BA427" s="67">
        <f t="shared" si="119"/>
        <v>9.233662286165067E-4</v>
      </c>
      <c r="BB427" s="67">
        <f t="shared" si="119"/>
        <v>2.4669662559666662E-2</v>
      </c>
      <c r="BC427" s="67">
        <f t="shared" si="119"/>
        <v>2.210109752074749E-2</v>
      </c>
      <c r="BD427" s="67">
        <f t="shared" si="119"/>
        <v>2.0545839279884893E-2</v>
      </c>
      <c r="BE427" s="67">
        <f t="shared" si="119"/>
        <v>3.3013167582068147E-2</v>
      </c>
      <c r="BF427" s="67">
        <f t="shared" si="119"/>
        <v>2.1471524459378819</v>
      </c>
      <c r="BG427" s="67">
        <f t="shared" si="119"/>
        <v>0.24201421607336973</v>
      </c>
      <c r="BH427" s="67">
        <f t="shared" si="119"/>
        <v>1.4754301383573105E-2</v>
      </c>
      <c r="BI427" s="67">
        <f t="shared" si="119"/>
        <v>2.0556853034271128E-2</v>
      </c>
      <c r="BJ427" s="67">
        <f t="shared" si="119"/>
        <v>0.10287917598554494</v>
      </c>
      <c r="BK427" s="55"/>
    </row>
    <row r="428" spans="4:63">
      <c r="D428" s="52">
        <f t="shared" si="103"/>
        <v>8.75</v>
      </c>
      <c r="E428" s="67">
        <f t="shared" si="109"/>
        <v>3.8946716350928928E-4</v>
      </c>
      <c r="F428" s="67">
        <f t="shared" si="115"/>
        <v>1.0960949364613459E-2</v>
      </c>
      <c r="G428" s="67">
        <f t="shared" si="115"/>
        <v>9.5960396174162039E-3</v>
      </c>
      <c r="H428" s="67">
        <f t="shared" si="115"/>
        <v>9.6096300007738316E-3</v>
      </c>
      <c r="I428" s="67">
        <f t="shared" si="115"/>
        <v>1.5092874405143382E-2</v>
      </c>
      <c r="J428" s="67">
        <f t="shared" si="115"/>
        <v>0.87066074077265154</v>
      </c>
      <c r="K428" s="67">
        <f t="shared" si="115"/>
        <v>0.11711347724555009</v>
      </c>
      <c r="L428" s="67">
        <f t="shared" si="115"/>
        <v>7.0262420436978529E-3</v>
      </c>
      <c r="M428" s="67">
        <f t="shared" si="115"/>
        <v>1.010076628181962E-2</v>
      </c>
      <c r="N428" s="67">
        <f t="shared" si="115"/>
        <v>3.8374706470254566E-2</v>
      </c>
      <c r="Q428" s="68">
        <f t="shared" si="110"/>
        <v>2.8932279712888184E-4</v>
      </c>
      <c r="R428" s="68">
        <f t="shared" si="116"/>
        <v>9.4056039574386425E-3</v>
      </c>
      <c r="S428" s="68">
        <f t="shared" si="116"/>
        <v>6.2316261500153488E-3</v>
      </c>
      <c r="T428" s="68">
        <f t="shared" si="116"/>
        <v>7.2864263685251023E-3</v>
      </c>
      <c r="U428" s="68">
        <f t="shared" si="116"/>
        <v>1.2297099777206817E-2</v>
      </c>
      <c r="V428" s="68">
        <f t="shared" si="116"/>
        <v>0.50199157946031048</v>
      </c>
      <c r="W428" s="68">
        <f t="shared" si="116"/>
        <v>0.10728782443949207</v>
      </c>
      <c r="X428" s="68">
        <f t="shared" si="116"/>
        <v>6.3599297864247667E-3</v>
      </c>
      <c r="Y428" s="68">
        <f t="shared" si="116"/>
        <v>9.4582142835234733E-3</v>
      </c>
      <c r="Z428" s="68">
        <f t="shared" si="116"/>
        <v>1.5270013661075927E-2</v>
      </c>
      <c r="AA428" s="120"/>
      <c r="AB428" s="120"/>
      <c r="AC428" s="68">
        <f t="shared" si="111"/>
        <v>4.8961152988969553E-4</v>
      </c>
      <c r="AD428" s="68">
        <f t="shared" si="117"/>
        <v>1.2516294771788275E-2</v>
      </c>
      <c r="AE428" s="68">
        <f t="shared" si="117"/>
        <v>1.254977577166746E-2</v>
      </c>
      <c r="AF428" s="68">
        <f t="shared" si="117"/>
        <v>1.1932833633022562E-2</v>
      </c>
      <c r="AG428" s="68">
        <f t="shared" si="117"/>
        <v>1.7833830840798131E-2</v>
      </c>
      <c r="AH428" s="68">
        <f t="shared" si="117"/>
        <v>1.2638355776303343</v>
      </c>
      <c r="AI428" s="68">
        <f t="shared" si="117"/>
        <v>0.1269391300516084</v>
      </c>
      <c r="AJ428" s="68">
        <f t="shared" si="117"/>
        <v>7.692554300970952E-3</v>
      </c>
      <c r="AK428" s="68">
        <f t="shared" si="117"/>
        <v>1.0511797576507128E-2</v>
      </c>
      <c r="AL428" s="68">
        <f t="shared" si="117"/>
        <v>6.1479399279433251E-2</v>
      </c>
      <c r="AO428" s="67">
        <f t="shared" si="118"/>
        <v>1.0014436638040744E-4</v>
      </c>
      <c r="AP428" s="67">
        <f t="shared" si="118"/>
        <v>1.5553454071748161E-3</v>
      </c>
      <c r="AQ428" s="67">
        <f t="shared" si="118"/>
        <v>3.3644134674008551E-3</v>
      </c>
      <c r="AR428" s="67">
        <f t="shared" si="118"/>
        <v>2.3232036322487293E-3</v>
      </c>
      <c r="AS428" s="67">
        <f t="shared" si="118"/>
        <v>2.7957746279365647E-3</v>
      </c>
      <c r="AT428" s="67">
        <f t="shared" si="118"/>
        <v>0.36866916131234106</v>
      </c>
      <c r="AU428" s="67">
        <f t="shared" si="118"/>
        <v>9.8256528060580162E-3</v>
      </c>
      <c r="AV428" s="67">
        <f t="shared" si="118"/>
        <v>6.6631225727308615E-4</v>
      </c>
      <c r="AW428" s="67">
        <f t="shared" si="118"/>
        <v>6.4255199829614702E-4</v>
      </c>
      <c r="AX428" s="67">
        <f t="shared" si="118"/>
        <v>2.3104692809178637E-2</v>
      </c>
      <c r="BA428" s="67">
        <f t="shared" si="119"/>
        <v>8.7907869339898487E-4</v>
      </c>
      <c r="BB428" s="67">
        <f t="shared" si="119"/>
        <v>2.3477244136401731E-2</v>
      </c>
      <c r="BC428" s="67">
        <f t="shared" si="119"/>
        <v>2.2145815389083664E-2</v>
      </c>
      <c r="BD428" s="67">
        <f t="shared" si="119"/>
        <v>2.1542463633796395E-2</v>
      </c>
      <c r="BE428" s="67">
        <f t="shared" si="119"/>
        <v>3.2926705245941511E-2</v>
      </c>
      <c r="BF428" s="67">
        <f t="shared" si="119"/>
        <v>2.1344963184029857</v>
      </c>
      <c r="BG428" s="67">
        <f t="shared" si="119"/>
        <v>0.2440526072971585</v>
      </c>
      <c r="BH428" s="67">
        <f t="shared" si="119"/>
        <v>1.4718796344668805E-2</v>
      </c>
      <c r="BI428" s="67">
        <f t="shared" si="119"/>
        <v>2.061256385832675E-2</v>
      </c>
      <c r="BJ428" s="67">
        <f t="shared" si="119"/>
        <v>9.985410574968781E-2</v>
      </c>
      <c r="BK428" s="55"/>
    </row>
    <row r="429" spans="4:63">
      <c r="D429" s="52">
        <f t="shared" si="103"/>
        <v>9</v>
      </c>
      <c r="E429" s="67">
        <f t="shared" si="109"/>
        <v>3.7094276806617249E-4</v>
      </c>
      <c r="F429" s="67">
        <f t="shared" si="115"/>
        <v>1.0419044393816242E-2</v>
      </c>
      <c r="G429" s="67">
        <f t="shared" si="115"/>
        <v>9.6923678859214286E-3</v>
      </c>
      <c r="H429" s="67">
        <f t="shared" si="115"/>
        <v>1.001487757185753E-2</v>
      </c>
      <c r="I429" s="67">
        <f t="shared" si="115"/>
        <v>1.5012877792823103E-2</v>
      </c>
      <c r="J429" s="67">
        <f t="shared" si="115"/>
        <v>0.86895433091952046</v>
      </c>
      <c r="K429" s="67">
        <f t="shared" si="115"/>
        <v>0.11825170995746044</v>
      </c>
      <c r="L429" s="67">
        <f t="shared" si="115"/>
        <v>7.0162917713638678E-3</v>
      </c>
      <c r="M429" s="67">
        <f t="shared" si="115"/>
        <v>1.0106429944902656E-2</v>
      </c>
      <c r="N429" s="67">
        <f t="shared" si="115"/>
        <v>3.764912912920218E-2</v>
      </c>
      <c r="Q429" s="68">
        <f t="shared" si="110"/>
        <v>2.7065589014746937E-4</v>
      </c>
      <c r="R429" s="68">
        <f t="shared" si="116"/>
        <v>9.0128433297661584E-3</v>
      </c>
      <c r="S429" s="68">
        <f t="shared" si="116"/>
        <v>6.5028470425848462E-3</v>
      </c>
      <c r="T429" s="68">
        <f t="shared" si="116"/>
        <v>7.4058822924735366E-3</v>
      </c>
      <c r="U429" s="68">
        <f t="shared" si="116"/>
        <v>1.2132339753237418E-2</v>
      </c>
      <c r="V429" s="68">
        <f t="shared" si="116"/>
        <v>0.5082369762193556</v>
      </c>
      <c r="W429" s="68">
        <f t="shared" si="116"/>
        <v>0.10846029222905539</v>
      </c>
      <c r="X429" s="68">
        <f t="shared" si="116"/>
        <v>6.3596665018430679E-3</v>
      </c>
      <c r="Y429" s="68">
        <f t="shared" si="116"/>
        <v>9.4380820484270649E-3</v>
      </c>
      <c r="Z429" s="68">
        <f t="shared" si="116"/>
        <v>1.633265703466397E-2</v>
      </c>
      <c r="AA429" s="120"/>
      <c r="AB429" s="120"/>
      <c r="AC429" s="68">
        <f t="shared" si="111"/>
        <v>4.712296459848756E-4</v>
      </c>
      <c r="AD429" s="68">
        <f t="shared" si="117"/>
        <v>1.182524545786634E-2</v>
      </c>
      <c r="AE429" s="68">
        <f t="shared" si="117"/>
        <v>1.2514064700958793E-2</v>
      </c>
      <c r="AF429" s="68">
        <f t="shared" si="117"/>
        <v>1.2623872851241513E-2</v>
      </c>
      <c r="AG429" s="68">
        <f t="shared" si="117"/>
        <v>1.7844317799321611E-2</v>
      </c>
      <c r="AH429" s="68">
        <f t="shared" si="117"/>
        <v>1.2516202471950781</v>
      </c>
      <c r="AI429" s="68">
        <f t="shared" si="117"/>
        <v>0.12804312768586562</v>
      </c>
      <c r="AJ429" s="68">
        <f t="shared" si="117"/>
        <v>7.6729170408846711E-3</v>
      </c>
      <c r="AK429" s="68">
        <f t="shared" si="117"/>
        <v>1.0567415819885292E-2</v>
      </c>
      <c r="AL429" s="68">
        <f t="shared" si="117"/>
        <v>5.8965601223740165E-2</v>
      </c>
      <c r="AO429" s="67">
        <f t="shared" si="118"/>
        <v>1.0028687791870312E-4</v>
      </c>
      <c r="AP429" s="67">
        <f t="shared" si="118"/>
        <v>1.406201064050084E-3</v>
      </c>
      <c r="AQ429" s="67">
        <f t="shared" si="118"/>
        <v>3.1895208433365824E-3</v>
      </c>
      <c r="AR429" s="67">
        <f t="shared" si="118"/>
        <v>2.6089952793839936E-3</v>
      </c>
      <c r="AS429" s="67">
        <f t="shared" si="118"/>
        <v>2.8805380395856856E-3</v>
      </c>
      <c r="AT429" s="67">
        <f t="shared" si="118"/>
        <v>0.36071735470016486</v>
      </c>
      <c r="AU429" s="67">
        <f t="shared" si="118"/>
        <v>9.7914177284050552E-3</v>
      </c>
      <c r="AV429" s="67">
        <f t="shared" si="118"/>
        <v>6.5662526952079987E-4</v>
      </c>
      <c r="AW429" s="67">
        <f t="shared" si="118"/>
        <v>6.6834789647559137E-4</v>
      </c>
      <c r="AX429" s="67">
        <f t="shared" si="118"/>
        <v>2.131647209453821E-2</v>
      </c>
      <c r="BA429" s="67">
        <f t="shared" si="119"/>
        <v>8.4217241405104809E-4</v>
      </c>
      <c r="BB429" s="67">
        <f t="shared" si="119"/>
        <v>2.2244289851682583E-2</v>
      </c>
      <c r="BC429" s="67">
        <f t="shared" si="119"/>
        <v>2.2206432586880223E-2</v>
      </c>
      <c r="BD429" s="67">
        <f t="shared" si="119"/>
        <v>2.2638750423099041E-2</v>
      </c>
      <c r="BE429" s="67">
        <f t="shared" si="119"/>
        <v>3.2857195592144714E-2</v>
      </c>
      <c r="BF429" s="67">
        <f t="shared" si="119"/>
        <v>2.1205745781145984</v>
      </c>
      <c r="BG429" s="67">
        <f t="shared" si="119"/>
        <v>0.24629483764332605</v>
      </c>
      <c r="BH429" s="67">
        <f t="shared" si="119"/>
        <v>1.4689208812248538E-2</v>
      </c>
      <c r="BI429" s="67">
        <f t="shared" si="119"/>
        <v>2.0673845764787948E-2</v>
      </c>
      <c r="BJ429" s="67">
        <f t="shared" si="119"/>
        <v>9.6614730352942352E-2</v>
      </c>
      <c r="BK429" s="55"/>
    </row>
    <row r="430" spans="4:63">
      <c r="D430" s="52">
        <f t="shared" si="103"/>
        <v>9.25</v>
      </c>
      <c r="E430" s="67">
        <f t="shared" si="109"/>
        <v>3.5612325171167995E-4</v>
      </c>
      <c r="F430" s="67">
        <f t="shared" si="115"/>
        <v>9.8595967493621088E-3</v>
      </c>
      <c r="G430" s="67">
        <f t="shared" si="115"/>
        <v>9.7974532697453175E-3</v>
      </c>
      <c r="H430" s="67">
        <f t="shared" si="115"/>
        <v>1.0456965831221573E-2</v>
      </c>
      <c r="I430" s="67">
        <f t="shared" si="115"/>
        <v>1.4948880502966883E-2</v>
      </c>
      <c r="J430" s="67">
        <f t="shared" si="115"/>
        <v>0.8670927928979234</v>
      </c>
      <c r="K430" s="67">
        <f t="shared" si="115"/>
        <v>0.11949341837045369</v>
      </c>
      <c r="L430" s="67">
        <f t="shared" si="115"/>
        <v>7.0083315534966916E-3</v>
      </c>
      <c r="M430" s="67">
        <f t="shared" si="115"/>
        <v>1.011260848644779E-2</v>
      </c>
      <c r="N430" s="67">
        <f t="shared" si="115"/>
        <v>3.6884777922945818E-2</v>
      </c>
      <c r="Q430" s="68">
        <f t="shared" si="110"/>
        <v>2.5572236456233936E-4</v>
      </c>
      <c r="R430" s="68">
        <f t="shared" si="116"/>
        <v>8.6072913084777568E-3</v>
      </c>
      <c r="S430" s="68">
        <f t="shared" si="116"/>
        <v>6.7987243799334076E-3</v>
      </c>
      <c r="T430" s="68">
        <f t="shared" si="116"/>
        <v>7.536197845871841E-3</v>
      </c>
      <c r="U430" s="68">
        <f t="shared" si="116"/>
        <v>1.2000531734061898E-2</v>
      </c>
      <c r="V430" s="68">
        <f t="shared" si="116"/>
        <v>0.51443022990317422</v>
      </c>
      <c r="W430" s="68">
        <f t="shared" si="116"/>
        <v>0.10973934799948815</v>
      </c>
      <c r="X430" s="68">
        <f t="shared" si="116"/>
        <v>6.3594558741777111E-3</v>
      </c>
      <c r="Y430" s="68">
        <f t="shared" si="116"/>
        <v>9.4219762603499381E-3</v>
      </c>
      <c r="Z430" s="68">
        <f t="shared" si="116"/>
        <v>1.7477198527444171E-2</v>
      </c>
      <c r="AA430" s="120"/>
      <c r="AB430" s="120"/>
      <c r="AC430" s="68">
        <f t="shared" si="111"/>
        <v>4.5652413886101929E-4</v>
      </c>
      <c r="AD430" s="68">
        <f t="shared" si="117"/>
        <v>1.1111902190246485E-2</v>
      </c>
      <c r="AE430" s="68">
        <f t="shared" si="117"/>
        <v>1.2485495844391861E-2</v>
      </c>
      <c r="AF430" s="68">
        <f t="shared" si="117"/>
        <v>1.3377733816571287E-2</v>
      </c>
      <c r="AG430" s="68">
        <f t="shared" si="117"/>
        <v>1.7855758117710865E-2</v>
      </c>
      <c r="AH430" s="68">
        <f t="shared" si="117"/>
        <v>1.2382944321748006</v>
      </c>
      <c r="AI430" s="68">
        <f t="shared" si="117"/>
        <v>0.12924748874141911</v>
      </c>
      <c r="AJ430" s="68">
        <f t="shared" si="117"/>
        <v>7.6572072328156462E-3</v>
      </c>
      <c r="AK430" s="68">
        <f t="shared" si="117"/>
        <v>1.0628090267206921E-2</v>
      </c>
      <c r="AL430" s="68">
        <f t="shared" si="117"/>
        <v>5.629235731844727E-2</v>
      </c>
      <c r="AO430" s="67">
        <f t="shared" si="118"/>
        <v>1.0040088714934059E-4</v>
      </c>
      <c r="AP430" s="67">
        <f t="shared" si="118"/>
        <v>1.252305440884352E-3</v>
      </c>
      <c r="AQ430" s="67">
        <f t="shared" si="118"/>
        <v>2.9987288898119099E-3</v>
      </c>
      <c r="AR430" s="67">
        <f t="shared" si="118"/>
        <v>2.9207679853497318E-3</v>
      </c>
      <c r="AS430" s="67">
        <f t="shared" si="118"/>
        <v>2.9483487689049848E-3</v>
      </c>
      <c r="AT430" s="67">
        <f t="shared" si="118"/>
        <v>0.35266256299474918</v>
      </c>
      <c r="AU430" s="67">
        <f t="shared" si="118"/>
        <v>9.7540703709655396E-3</v>
      </c>
      <c r="AV430" s="67">
        <f t="shared" si="118"/>
        <v>6.4887567931898055E-4</v>
      </c>
      <c r="AW430" s="67">
        <f t="shared" si="118"/>
        <v>6.906322260978523E-4</v>
      </c>
      <c r="AX430" s="67">
        <f t="shared" si="118"/>
        <v>1.9407579395501647E-2</v>
      </c>
      <c r="BA430" s="67">
        <f t="shared" si="119"/>
        <v>8.1264739057269929E-4</v>
      </c>
      <c r="BB430" s="67">
        <f t="shared" si="119"/>
        <v>2.0971498939608594E-2</v>
      </c>
      <c r="BC430" s="67">
        <f t="shared" si="119"/>
        <v>2.2282949114137179E-2</v>
      </c>
      <c r="BD430" s="67">
        <f t="shared" si="119"/>
        <v>2.3834699647792862E-2</v>
      </c>
      <c r="BE430" s="67">
        <f t="shared" si="119"/>
        <v>3.2804638620677749E-2</v>
      </c>
      <c r="BF430" s="67">
        <f t="shared" si="119"/>
        <v>2.1053872250727239</v>
      </c>
      <c r="BG430" s="67">
        <f t="shared" si="119"/>
        <v>0.2487409071118728</v>
      </c>
      <c r="BH430" s="67">
        <f t="shared" si="119"/>
        <v>1.4665538786312337E-2</v>
      </c>
      <c r="BI430" s="67">
        <f t="shared" si="119"/>
        <v>2.074069875365471E-2</v>
      </c>
      <c r="BJ430" s="67">
        <f t="shared" si="119"/>
        <v>9.3177135241393094E-2</v>
      </c>
      <c r="BK430" s="55"/>
    </row>
    <row r="431" spans="4:63">
      <c r="D431" s="52">
        <f t="shared" si="103"/>
        <v>9.5</v>
      </c>
      <c r="E431" s="67">
        <f t="shared" si="109"/>
        <v>3.4500861444581015E-4</v>
      </c>
      <c r="F431" s="67">
        <f t="shared" si="115"/>
        <v>9.2832833415689986E-3</v>
      </c>
      <c r="G431" s="67">
        <f t="shared" si="115"/>
        <v>9.9112957688878532E-3</v>
      </c>
      <c r="H431" s="67">
        <f t="shared" si="115"/>
        <v>1.0935894778865947E-2</v>
      </c>
      <c r="I431" s="67">
        <f t="shared" si="115"/>
        <v>1.4900882535574722E-2</v>
      </c>
      <c r="J431" s="67">
        <f t="shared" si="115"/>
        <v>0.86507612670785961</v>
      </c>
      <c r="K431" s="67">
        <f t="shared" si="115"/>
        <v>0.12083860248452961</v>
      </c>
      <c r="L431" s="67">
        <f t="shared" si="115"/>
        <v>7.0023613900962985E-3</v>
      </c>
      <c r="M431" s="67">
        <f t="shared" si="115"/>
        <v>1.0119301906455004E-2</v>
      </c>
      <c r="N431" s="67">
        <f t="shared" si="115"/>
        <v>3.6086195608302868E-2</v>
      </c>
      <c r="Q431" s="68">
        <f t="shared" si="110"/>
        <v>2.4452222037349203E-4</v>
      </c>
      <c r="R431" s="68">
        <f t="shared" si="116"/>
        <v>8.1902793904279486E-3</v>
      </c>
      <c r="S431" s="68">
        <f t="shared" si="116"/>
        <v>7.1192581620610146E-3</v>
      </c>
      <c r="T431" s="68">
        <f t="shared" si="116"/>
        <v>7.6773730287200111E-3</v>
      </c>
      <c r="U431" s="68">
        <f t="shared" si="116"/>
        <v>1.1901675719680252E-2</v>
      </c>
      <c r="V431" s="68">
        <f t="shared" si="116"/>
        <v>0.52057134051176723</v>
      </c>
      <c r="W431" s="68">
        <f t="shared" si="116"/>
        <v>0.11112499175079037</v>
      </c>
      <c r="X431" s="68">
        <f t="shared" si="116"/>
        <v>6.3592979034286928E-3</v>
      </c>
      <c r="Y431" s="68">
        <f t="shared" si="116"/>
        <v>9.4098969192920982E-3</v>
      </c>
      <c r="Z431" s="68">
        <f t="shared" si="116"/>
        <v>1.8701180963784002E-2</v>
      </c>
      <c r="AA431" s="120"/>
      <c r="AB431" s="120"/>
      <c r="AC431" s="68">
        <f t="shared" si="111"/>
        <v>4.4549500851812763E-4</v>
      </c>
      <c r="AD431" s="68">
        <f t="shared" si="117"/>
        <v>1.0376287292710085E-2</v>
      </c>
      <c r="AE431" s="68">
        <f t="shared" si="117"/>
        <v>1.2464069201966667E-2</v>
      </c>
      <c r="AF431" s="68">
        <f t="shared" si="117"/>
        <v>1.4194416529011872E-2</v>
      </c>
      <c r="AG431" s="68">
        <f t="shared" si="117"/>
        <v>1.7868151795965882E-2</v>
      </c>
      <c r="AH431" s="68">
        <f t="shared" si="117"/>
        <v>1.2238581325694999</v>
      </c>
      <c r="AI431" s="68">
        <f t="shared" si="117"/>
        <v>0.13055221321826863</v>
      </c>
      <c r="AJ431" s="68">
        <f t="shared" si="117"/>
        <v>7.6454248767638816E-3</v>
      </c>
      <c r="AK431" s="68">
        <f t="shared" si="117"/>
        <v>1.0693820918472013E-2</v>
      </c>
      <c r="AL431" s="68">
        <f t="shared" si="117"/>
        <v>5.3471210252821609E-2</v>
      </c>
      <c r="AO431" s="67">
        <f t="shared" si="118"/>
        <v>1.0048639407231813E-4</v>
      </c>
      <c r="AP431" s="67">
        <f t="shared" si="118"/>
        <v>1.09300395114105E-3</v>
      </c>
      <c r="AQ431" s="67">
        <f t="shared" si="118"/>
        <v>2.7920376068268386E-3</v>
      </c>
      <c r="AR431" s="67">
        <f t="shared" si="118"/>
        <v>3.2585217501459362E-3</v>
      </c>
      <c r="AS431" s="67">
        <f t="shared" si="118"/>
        <v>2.9992068158944708E-3</v>
      </c>
      <c r="AT431" s="67">
        <f t="shared" si="118"/>
        <v>0.34450478619609237</v>
      </c>
      <c r="AU431" s="67">
        <f t="shared" si="118"/>
        <v>9.7136107337392474E-3</v>
      </c>
      <c r="AV431" s="67">
        <f t="shared" si="118"/>
        <v>6.4306348666760566E-4</v>
      </c>
      <c r="AW431" s="67">
        <f t="shared" si="118"/>
        <v>7.0940498716290552E-4</v>
      </c>
      <c r="AX431" s="67">
        <f t="shared" si="118"/>
        <v>1.7385014644518866E-2</v>
      </c>
      <c r="BA431" s="67">
        <f t="shared" si="119"/>
        <v>7.9050362296393772E-4</v>
      </c>
      <c r="BB431" s="67">
        <f t="shared" si="119"/>
        <v>1.9659570634279082E-2</v>
      </c>
      <c r="BC431" s="67">
        <f t="shared" si="119"/>
        <v>2.237536497085452E-2</v>
      </c>
      <c r="BD431" s="67">
        <f t="shared" si="119"/>
        <v>2.5130311307877819E-2</v>
      </c>
      <c r="BE431" s="67">
        <f t="shared" si="119"/>
        <v>3.2769034331540603E-2</v>
      </c>
      <c r="BF431" s="67">
        <f t="shared" si="119"/>
        <v>2.0889342592773597</v>
      </c>
      <c r="BG431" s="67">
        <f t="shared" si="119"/>
        <v>0.25139081570279825</v>
      </c>
      <c r="BH431" s="67">
        <f t="shared" si="119"/>
        <v>1.4647786266860179E-2</v>
      </c>
      <c r="BI431" s="67">
        <f t="shared" si="119"/>
        <v>2.0813122824927019E-2</v>
      </c>
      <c r="BJ431" s="67">
        <f t="shared" si="119"/>
        <v>8.9557405861124484E-2</v>
      </c>
      <c r="BK431" s="55"/>
    </row>
    <row r="432" spans="4:63">
      <c r="D432" s="52">
        <f t="shared" si="103"/>
        <v>9.75</v>
      </c>
      <c r="E432" s="67">
        <f t="shared" si="109"/>
        <v>3.375988562685632E-4</v>
      </c>
      <c r="F432" s="67">
        <f t="shared" si="115"/>
        <v>8.6907810807548679E-3</v>
      </c>
      <c r="G432" s="67">
        <f t="shared" si="115"/>
        <v>1.0033895383349048E-2</v>
      </c>
      <c r="H432" s="67">
        <f t="shared" si="115"/>
        <v>1.145166441479066E-2</v>
      </c>
      <c r="I432" s="67">
        <f t="shared" si="115"/>
        <v>1.4868883890646622E-2</v>
      </c>
      <c r="J432" s="67">
        <f t="shared" si="115"/>
        <v>0.86290433234932928</v>
      </c>
      <c r="K432" s="67">
        <f t="shared" si="115"/>
        <v>0.12228726229968813</v>
      </c>
      <c r="L432" s="67">
        <f t="shared" si="115"/>
        <v>6.9983812811626961E-3</v>
      </c>
      <c r="M432" s="67">
        <f t="shared" si="115"/>
        <v>1.0126510204924322E-2</v>
      </c>
      <c r="N432" s="67">
        <f t="shared" si="115"/>
        <v>3.5257924942090763E-2</v>
      </c>
      <c r="Q432" s="68">
        <f t="shared" si="110"/>
        <v>2.3705545758092705E-4</v>
      </c>
      <c r="R432" s="68">
        <f t="shared" si="116"/>
        <v>7.7631390724712656E-3</v>
      </c>
      <c r="S432" s="68">
        <f t="shared" si="116"/>
        <v>7.4644483889676587E-3</v>
      </c>
      <c r="T432" s="68">
        <f t="shared" si="116"/>
        <v>7.829407841018033E-3</v>
      </c>
      <c r="U432" s="68">
        <f t="shared" si="116"/>
        <v>1.183577171009249E-2</v>
      </c>
      <c r="V432" s="68">
        <f t="shared" si="116"/>
        <v>0.52666030804513353</v>
      </c>
      <c r="W432" s="68">
        <f t="shared" si="116"/>
        <v>0.11261722348296195</v>
      </c>
      <c r="X432" s="68">
        <f t="shared" si="116"/>
        <v>6.3591925895960131E-3</v>
      </c>
      <c r="Y432" s="68">
        <f t="shared" si="116"/>
        <v>9.4018440252535331E-3</v>
      </c>
      <c r="Z432" s="68">
        <f t="shared" si="116"/>
        <v>2.0002147168050953E-2</v>
      </c>
      <c r="AA432" s="120"/>
      <c r="AB432" s="120"/>
      <c r="AC432" s="68">
        <f t="shared" si="111"/>
        <v>4.3814225495620061E-4</v>
      </c>
      <c r="AD432" s="68">
        <f t="shared" si="117"/>
        <v>9.6184230890385049E-3</v>
      </c>
      <c r="AE432" s="68">
        <f t="shared" si="117"/>
        <v>1.2449784773683206E-2</v>
      </c>
      <c r="AF432" s="68">
        <f t="shared" si="117"/>
        <v>1.5073920988563265E-2</v>
      </c>
      <c r="AG432" s="68">
        <f t="shared" si="117"/>
        <v>1.7881498834086677E-2</v>
      </c>
      <c r="AH432" s="68">
        <f t="shared" si="117"/>
        <v>1.2083113483791754</v>
      </c>
      <c r="AI432" s="68">
        <f t="shared" si="117"/>
        <v>0.13195730111641427</v>
      </c>
      <c r="AJ432" s="68">
        <f t="shared" si="117"/>
        <v>7.63756997272938E-3</v>
      </c>
      <c r="AK432" s="68">
        <f t="shared" si="117"/>
        <v>1.076460777368058E-2</v>
      </c>
      <c r="AL432" s="68">
        <f t="shared" si="117"/>
        <v>5.0513702716130593E-2</v>
      </c>
      <c r="AO432" s="67">
        <f t="shared" si="118"/>
        <v>1.0054339868763616E-4</v>
      </c>
      <c r="AP432" s="67">
        <f t="shared" si="118"/>
        <v>9.2764200828360233E-4</v>
      </c>
      <c r="AQ432" s="67">
        <f t="shared" si="118"/>
        <v>2.5694469943813893E-3</v>
      </c>
      <c r="AR432" s="67">
        <f t="shared" si="118"/>
        <v>3.6222565737726274E-3</v>
      </c>
      <c r="AS432" s="67">
        <f t="shared" si="118"/>
        <v>3.0331121805541317E-3</v>
      </c>
      <c r="AT432" s="67">
        <f t="shared" si="118"/>
        <v>0.33624402430419575</v>
      </c>
      <c r="AU432" s="67">
        <f t="shared" si="118"/>
        <v>9.6700388167261786E-3</v>
      </c>
      <c r="AV432" s="67">
        <f t="shared" si="118"/>
        <v>6.39188691566683E-4</v>
      </c>
      <c r="AW432" s="67">
        <f t="shared" si="118"/>
        <v>7.2466617967078921E-4</v>
      </c>
      <c r="AX432" s="67">
        <f t="shared" si="118"/>
        <v>1.525577777403981E-2</v>
      </c>
      <c r="BA432" s="67">
        <f t="shared" si="119"/>
        <v>7.7574111122476381E-4</v>
      </c>
      <c r="BB432" s="67">
        <f t="shared" si="119"/>
        <v>1.8309204169793373E-2</v>
      </c>
      <c r="BC432" s="67">
        <f t="shared" si="119"/>
        <v>2.2483680157032254E-2</v>
      </c>
      <c r="BD432" s="67">
        <f t="shared" si="119"/>
        <v>2.6525585403353924E-2</v>
      </c>
      <c r="BE432" s="67">
        <f t="shared" si="119"/>
        <v>3.2750382724733296E-2</v>
      </c>
      <c r="BF432" s="67">
        <f t="shared" si="119"/>
        <v>2.0712156807285047</v>
      </c>
      <c r="BG432" s="67">
        <f t="shared" si="119"/>
        <v>0.25424456341610241</v>
      </c>
      <c r="BH432" s="67">
        <f t="shared" si="119"/>
        <v>1.4635951253892075E-2</v>
      </c>
      <c r="BI432" s="67">
        <f t="shared" si="119"/>
        <v>2.0891117978604903E-2</v>
      </c>
      <c r="BJ432" s="67">
        <f t="shared" si="119"/>
        <v>8.5771627658221355E-2</v>
      </c>
      <c r="BK432" s="55"/>
    </row>
    <row r="433" spans="4:63">
      <c r="D433" s="52">
        <f t="shared" si="103"/>
        <v>10</v>
      </c>
      <c r="E433" s="67">
        <f t="shared" si="109"/>
        <v>3.3389397717994035E-4</v>
      </c>
      <c r="F433" s="67">
        <f t="shared" si="115"/>
        <v>8.0827668772376834E-3</v>
      </c>
      <c r="G433" s="67">
        <f t="shared" si="115"/>
        <v>1.0165252113128907E-2</v>
      </c>
      <c r="H433" s="67">
        <f t="shared" si="115"/>
        <v>1.20042747389957E-2</v>
      </c>
      <c r="I433" s="67">
        <f t="shared" si="115"/>
        <v>1.4852884568182559E-2</v>
      </c>
      <c r="J433" s="67">
        <f t="shared" si="115"/>
        <v>0.86057740982233288</v>
      </c>
      <c r="K433" s="67">
        <f t="shared" si="115"/>
        <v>0.12383939781592949</v>
      </c>
      <c r="L433" s="67">
        <f t="shared" si="115"/>
        <v>6.9963912266958967E-3</v>
      </c>
      <c r="M433" s="67">
        <f t="shared" si="115"/>
        <v>1.0134233381855739E-2</v>
      </c>
      <c r="N433" s="67">
        <f t="shared" si="115"/>
        <v>3.4404508681126947E-2</v>
      </c>
      <c r="Q433" s="68">
        <f t="shared" si="110"/>
        <v>2.3332207618464461E-4</v>
      </c>
      <c r="R433" s="68">
        <f t="shared" si="116"/>
        <v>7.3272018514622369E-3</v>
      </c>
      <c r="S433" s="68">
        <f t="shared" si="116"/>
        <v>7.8342950606533519E-3</v>
      </c>
      <c r="T433" s="68">
        <f t="shared" si="116"/>
        <v>7.9923022827659215E-3</v>
      </c>
      <c r="U433" s="68">
        <f t="shared" si="116"/>
        <v>1.1802819705298617E-2</v>
      </c>
      <c r="V433" s="68">
        <f t="shared" si="116"/>
        <v>0.53269713250327411</v>
      </c>
      <c r="W433" s="68">
        <f t="shared" si="116"/>
        <v>0.11421604319600295</v>
      </c>
      <c r="X433" s="68">
        <f t="shared" si="116"/>
        <v>6.3591399326796746E-3</v>
      </c>
      <c r="Y433" s="68">
        <f t="shared" si="116"/>
        <v>9.3978175782342566E-3</v>
      </c>
      <c r="Z433" s="68">
        <f t="shared" si="116"/>
        <v>2.1377639964612498E-2</v>
      </c>
      <c r="AA433" s="120"/>
      <c r="AB433" s="120"/>
      <c r="AC433" s="68">
        <f t="shared" si="111"/>
        <v>4.344658781752371E-4</v>
      </c>
      <c r="AD433" s="68">
        <f t="shared" si="117"/>
        <v>8.8383319030131413E-3</v>
      </c>
      <c r="AE433" s="68">
        <f t="shared" si="117"/>
        <v>1.2442642559541469E-2</v>
      </c>
      <c r="AF433" s="68">
        <f t="shared" si="117"/>
        <v>1.6016247195225482E-2</v>
      </c>
      <c r="AG433" s="68">
        <f t="shared" si="117"/>
        <v>1.7895799232073233E-2</v>
      </c>
      <c r="AH433" s="68">
        <f t="shared" si="117"/>
        <v>1.1916540796038273</v>
      </c>
      <c r="AI433" s="68">
        <f t="shared" si="117"/>
        <v>0.13346275243585615</v>
      </c>
      <c r="AJ433" s="68">
        <f t="shared" si="117"/>
        <v>7.6336425207121283E-3</v>
      </c>
      <c r="AK433" s="68">
        <f t="shared" si="117"/>
        <v>1.0840450832832615E-2</v>
      </c>
      <c r="AL433" s="68">
        <f t="shared" si="117"/>
        <v>4.7431377397641424E-2</v>
      </c>
      <c r="AO433" s="67">
        <f t="shared" si="118"/>
        <v>1.0057190099529574E-4</v>
      </c>
      <c r="AP433" s="67">
        <f t="shared" si="118"/>
        <v>7.5556502577544659E-4</v>
      </c>
      <c r="AQ433" s="67">
        <f t="shared" si="118"/>
        <v>2.330957052475555E-3</v>
      </c>
      <c r="AR433" s="67">
        <f t="shared" si="118"/>
        <v>4.0119724562297787E-3</v>
      </c>
      <c r="AS433" s="67">
        <f t="shared" si="118"/>
        <v>3.0500648628839413E-3</v>
      </c>
      <c r="AT433" s="67">
        <f t="shared" si="118"/>
        <v>0.32788027731905878</v>
      </c>
      <c r="AU433" s="67">
        <f t="shared" si="118"/>
        <v>9.6233546199265413E-3</v>
      </c>
      <c r="AV433" s="67">
        <f t="shared" si="118"/>
        <v>6.372512940162221E-4</v>
      </c>
      <c r="AW433" s="67">
        <f t="shared" si="118"/>
        <v>7.3641580362148254E-4</v>
      </c>
      <c r="AX433" s="67">
        <f t="shared" si="118"/>
        <v>1.3026868716514449E-2</v>
      </c>
      <c r="BA433" s="67">
        <f t="shared" si="119"/>
        <v>7.6835985535517745E-4</v>
      </c>
      <c r="BB433" s="67">
        <f t="shared" si="119"/>
        <v>1.6921098780250825E-2</v>
      </c>
      <c r="BC433" s="67">
        <f t="shared" si="119"/>
        <v>2.2607894672670374E-2</v>
      </c>
      <c r="BD433" s="67">
        <f t="shared" si="119"/>
        <v>2.8020521934221183E-2</v>
      </c>
      <c r="BE433" s="67">
        <f t="shared" si="119"/>
        <v>3.2748683800255793E-2</v>
      </c>
      <c r="BF433" s="67">
        <f t="shared" si="119"/>
        <v>2.05223148942616</v>
      </c>
      <c r="BG433" s="67">
        <f t="shared" si="119"/>
        <v>0.25730215025178566</v>
      </c>
      <c r="BH433" s="67">
        <f t="shared" si="119"/>
        <v>1.4630033747408025E-2</v>
      </c>
      <c r="BI433" s="67">
        <f t="shared" si="119"/>
        <v>2.0974684214688354E-2</v>
      </c>
      <c r="BJ433" s="67">
        <f t="shared" si="119"/>
        <v>8.1835886078768377E-2</v>
      </c>
      <c r="BK433" s="55"/>
    </row>
    <row r="434" spans="4:63">
      <c r="D434" s="52">
        <f t="shared" si="103"/>
        <v>10.25</v>
      </c>
      <c r="E434" s="67">
        <f t="shared" si="109"/>
        <v>3.3009341620567442E-4</v>
      </c>
      <c r="F434" s="67">
        <f t="shared" si="115"/>
        <v>7.7078490753182474E-3</v>
      </c>
      <c r="G434" s="67">
        <f t="shared" si="115"/>
        <v>1.0144782441631471E-2</v>
      </c>
      <c r="H434" s="67">
        <f t="shared" si="115"/>
        <v>1.2183698569751863E-2</v>
      </c>
      <c r="I434" s="67">
        <f t="shared" si="115"/>
        <v>1.4720701872237923E-2</v>
      </c>
      <c r="J434" s="67">
        <f t="shared" si="115"/>
        <v>0.85195661804097444</v>
      </c>
      <c r="K434" s="67">
        <f t="shared" si="115"/>
        <v>0.12356536928867552</v>
      </c>
      <c r="L434" s="67">
        <f t="shared" si="115"/>
        <v>6.9355017228707912E-3</v>
      </c>
      <c r="M434" s="67">
        <f t="shared" si="115"/>
        <v>1.0050705564172892E-2</v>
      </c>
      <c r="N434" s="67">
        <f t="shared" si="115"/>
        <v>3.367881830110607E-2</v>
      </c>
      <c r="Q434" s="68">
        <f t="shared" si="110"/>
        <v>2.3038263718510468E-4</v>
      </c>
      <c r="R434" s="68">
        <f t="shared" si="116"/>
        <v>7.0458476076574383E-3</v>
      </c>
      <c r="S434" s="68">
        <f t="shared" si="116"/>
        <v>7.9561034646264388E-3</v>
      </c>
      <c r="T434" s="68">
        <f t="shared" si="116"/>
        <v>8.0067444038621569E-3</v>
      </c>
      <c r="U434" s="68">
        <f t="shared" si="116"/>
        <v>1.1692765082521889E-2</v>
      </c>
      <c r="V434" s="68">
        <f t="shared" si="116"/>
        <v>0.53107806182314465</v>
      </c>
      <c r="W434" s="68">
        <f t="shared" si="116"/>
        <v>0.11404900014305684</v>
      </c>
      <c r="X434" s="68">
        <f t="shared" si="116"/>
        <v>6.3042316632238868E-3</v>
      </c>
      <c r="Y434" s="68">
        <f t="shared" si="116"/>
        <v>9.3156930794513829E-3</v>
      </c>
      <c r="Z434" s="68">
        <f t="shared" si="116"/>
        <v>2.189307342654415E-2</v>
      </c>
      <c r="AA434" s="120"/>
      <c r="AB434" s="120"/>
      <c r="AC434" s="68">
        <f t="shared" si="111"/>
        <v>4.2980419522624505E-4</v>
      </c>
      <c r="AD434" s="68">
        <f t="shared" si="117"/>
        <v>8.3698505429790557E-3</v>
      </c>
      <c r="AE434" s="68">
        <f t="shared" si="117"/>
        <v>1.2333461418636499E-2</v>
      </c>
      <c r="AF434" s="68">
        <f t="shared" si="117"/>
        <v>1.6360652735641589E-2</v>
      </c>
      <c r="AG434" s="68">
        <f t="shared" si="117"/>
        <v>1.7748638661953982E-2</v>
      </c>
      <c r="AH434" s="68">
        <f t="shared" si="117"/>
        <v>1.1728351742588041</v>
      </c>
      <c r="AI434" s="68">
        <f t="shared" si="117"/>
        <v>0.13308173843429422</v>
      </c>
      <c r="AJ434" s="68">
        <f t="shared" si="117"/>
        <v>7.5667717825176947E-3</v>
      </c>
      <c r="AK434" s="68">
        <f t="shared" si="117"/>
        <v>1.0785718048894425E-2</v>
      </c>
      <c r="AL434" s="68">
        <f t="shared" si="117"/>
        <v>4.546456317566798E-2</v>
      </c>
      <c r="AO434" s="67">
        <f t="shared" si="118"/>
        <v>9.9710779020569738E-5</v>
      </c>
      <c r="AP434" s="67">
        <f t="shared" si="118"/>
        <v>6.6200146766080912E-4</v>
      </c>
      <c r="AQ434" s="67">
        <f t="shared" si="118"/>
        <v>2.1886789770050319E-3</v>
      </c>
      <c r="AR434" s="67">
        <f t="shared" si="118"/>
        <v>4.1769541658897066E-3</v>
      </c>
      <c r="AS434" s="67">
        <f t="shared" si="118"/>
        <v>3.0279367897160341E-3</v>
      </c>
      <c r="AT434" s="67">
        <f t="shared" si="118"/>
        <v>0.32087855621782979</v>
      </c>
      <c r="AU434" s="67">
        <f t="shared" si="118"/>
        <v>9.5163691456186805E-3</v>
      </c>
      <c r="AV434" s="67">
        <f t="shared" si="118"/>
        <v>6.3127005964690435E-4</v>
      </c>
      <c r="AW434" s="67">
        <f t="shared" si="118"/>
        <v>7.3501248472150962E-4</v>
      </c>
      <c r="AX434" s="67">
        <f t="shared" si="118"/>
        <v>1.178574487456192E-2</v>
      </c>
      <c r="BA434" s="67">
        <f t="shared" si="119"/>
        <v>7.5989761143191946E-4</v>
      </c>
      <c r="BB434" s="67">
        <f t="shared" si="119"/>
        <v>1.6077699618297303E-2</v>
      </c>
      <c r="BC434" s="67">
        <f t="shared" si="119"/>
        <v>2.247824386026797E-2</v>
      </c>
      <c r="BD434" s="67">
        <f t="shared" si="119"/>
        <v>2.8544351305393453E-2</v>
      </c>
      <c r="BE434" s="67">
        <f t="shared" si="119"/>
        <v>3.2469340534191905E-2</v>
      </c>
      <c r="BF434" s="67">
        <f t="shared" si="119"/>
        <v>2.0247917922997787</v>
      </c>
      <c r="BG434" s="67">
        <f t="shared" si="119"/>
        <v>0.25664710772296973</v>
      </c>
      <c r="BH434" s="67">
        <f t="shared" si="119"/>
        <v>1.4502273505388486E-2</v>
      </c>
      <c r="BI434" s="67">
        <f t="shared" si="119"/>
        <v>2.0836423613067319E-2</v>
      </c>
      <c r="BJ434" s="67">
        <f t="shared" si="119"/>
        <v>7.914338147677405E-2</v>
      </c>
      <c r="BK434" s="55"/>
    </row>
    <row r="435" spans="4:63">
      <c r="D435" s="52">
        <f t="shared" si="103"/>
        <v>10.5</v>
      </c>
      <c r="E435" s="67">
        <f t="shared" si="109"/>
        <v>3.2439435647150909E-4</v>
      </c>
      <c r="F435" s="67">
        <f t="shared" si="115"/>
        <v>7.5747731333406596E-3</v>
      </c>
      <c r="G435" s="67">
        <f t="shared" si="115"/>
        <v>9.9696328679454976E-3</v>
      </c>
      <c r="H435" s="67">
        <f t="shared" si="115"/>
        <v>1.1973347128241085E-2</v>
      </c>
      <c r="I435" s="67">
        <f t="shared" si="115"/>
        <v>1.4466549092509499E-2</v>
      </c>
      <c r="J435" s="67">
        <f t="shared" si="115"/>
        <v>0.83724759502275181</v>
      </c>
      <c r="K435" s="67">
        <f t="shared" si="115"/>
        <v>0.12143201434708051</v>
      </c>
      <c r="L435" s="67">
        <f t="shared" si="115"/>
        <v>6.8157603506877737E-3</v>
      </c>
      <c r="M435" s="67">
        <f t="shared" si="115"/>
        <v>9.877180226893701E-3</v>
      </c>
      <c r="N435" s="67">
        <f t="shared" si="115"/>
        <v>3.3097353819080425E-2</v>
      </c>
      <c r="Q435" s="68">
        <f t="shared" si="110"/>
        <v>2.264050831153368E-4</v>
      </c>
      <c r="R435" s="68">
        <f t="shared" si="116"/>
        <v>6.9242011148087403E-3</v>
      </c>
      <c r="S435" s="68">
        <f t="shared" si="116"/>
        <v>7.818741412946334E-3</v>
      </c>
      <c r="T435" s="68">
        <f t="shared" si="116"/>
        <v>7.8685080368412139E-3</v>
      </c>
      <c r="U435" s="68">
        <f t="shared" si="116"/>
        <v>1.1490889603062661E-2</v>
      </c>
      <c r="V435" s="68">
        <f t="shared" si="116"/>
        <v>0.52190900406784246</v>
      </c>
      <c r="W435" s="68">
        <f t="shared" si="116"/>
        <v>0.11207994522548732</v>
      </c>
      <c r="X435" s="68">
        <f t="shared" si="116"/>
        <v>6.1953891626986921E-3</v>
      </c>
      <c r="Y435" s="68">
        <f t="shared" si="116"/>
        <v>9.1548577258257161E-3</v>
      </c>
      <c r="Z435" s="68">
        <f t="shared" si="116"/>
        <v>2.1515089719215071E-2</v>
      </c>
      <c r="AA435" s="120"/>
      <c r="AB435" s="120"/>
      <c r="AC435" s="68">
        <f t="shared" si="111"/>
        <v>4.2238362982768222E-4</v>
      </c>
      <c r="AD435" s="68">
        <f t="shared" si="117"/>
        <v>8.2253451518725772E-3</v>
      </c>
      <c r="AE435" s="68">
        <f t="shared" si="117"/>
        <v>1.2120524322944661E-2</v>
      </c>
      <c r="AF435" s="68">
        <f t="shared" si="117"/>
        <v>1.6078186219640977E-2</v>
      </c>
      <c r="AG435" s="68">
        <f t="shared" si="117"/>
        <v>1.7442208581956362E-2</v>
      </c>
      <c r="AH435" s="68">
        <f t="shared" si="117"/>
        <v>1.1525861859776612</v>
      </c>
      <c r="AI435" s="68">
        <f t="shared" si="117"/>
        <v>0.13078408346867368</v>
      </c>
      <c r="AJ435" s="68">
        <f t="shared" si="117"/>
        <v>7.4361315386768552E-3</v>
      </c>
      <c r="AK435" s="68">
        <f t="shared" si="117"/>
        <v>1.0599502727961715E-2</v>
      </c>
      <c r="AL435" s="68">
        <f t="shared" si="117"/>
        <v>4.4679617918945799E-2</v>
      </c>
      <c r="AO435" s="67">
        <f t="shared" si="118"/>
        <v>9.7989273356172292E-5</v>
      </c>
      <c r="AP435" s="67">
        <f t="shared" si="118"/>
        <v>6.5057201853191936E-4</v>
      </c>
      <c r="AQ435" s="67">
        <f t="shared" si="118"/>
        <v>2.1508914549991636E-3</v>
      </c>
      <c r="AR435" s="67">
        <f t="shared" si="118"/>
        <v>4.1048390913998711E-3</v>
      </c>
      <c r="AS435" s="67">
        <f t="shared" si="118"/>
        <v>2.9756594894468375E-3</v>
      </c>
      <c r="AT435" s="67">
        <f t="shared" si="118"/>
        <v>0.31533859095490935</v>
      </c>
      <c r="AU435" s="67">
        <f t="shared" si="118"/>
        <v>9.3520691215931845E-3</v>
      </c>
      <c r="AV435" s="67">
        <f t="shared" si="118"/>
        <v>6.2037118798908154E-4</v>
      </c>
      <c r="AW435" s="67">
        <f t="shared" si="118"/>
        <v>7.2232250106798492E-4</v>
      </c>
      <c r="AX435" s="67">
        <f t="shared" si="118"/>
        <v>1.1582264099865354E-2</v>
      </c>
      <c r="BA435" s="67">
        <f t="shared" si="119"/>
        <v>7.4677798629919131E-4</v>
      </c>
      <c r="BB435" s="67">
        <f t="shared" si="119"/>
        <v>1.5800118285213237E-2</v>
      </c>
      <c r="BC435" s="67">
        <f t="shared" si="119"/>
        <v>2.2090157190890157E-2</v>
      </c>
      <c r="BD435" s="67">
        <f t="shared" si="119"/>
        <v>2.805153334788206E-2</v>
      </c>
      <c r="BE435" s="67">
        <f t="shared" si="119"/>
        <v>3.1908757674465861E-2</v>
      </c>
      <c r="BF435" s="67">
        <f t="shared" si="119"/>
        <v>1.989833781000413</v>
      </c>
      <c r="BG435" s="67">
        <f t="shared" si="119"/>
        <v>0.25221609781575416</v>
      </c>
      <c r="BH435" s="67">
        <f t="shared" si="119"/>
        <v>1.425189188936463E-2</v>
      </c>
      <c r="BI435" s="67">
        <f t="shared" si="119"/>
        <v>2.0476682954855416E-2</v>
      </c>
      <c r="BJ435" s="67">
        <f t="shared" si="119"/>
        <v>7.7776971738026224E-2</v>
      </c>
      <c r="BK435" s="55"/>
    </row>
    <row r="436" spans="4:63">
      <c r="D436" s="52">
        <f t="shared" si="103"/>
        <v>10.75</v>
      </c>
      <c r="E436" s="67">
        <f t="shared" si="109"/>
        <v>3.1879368817053742E-4</v>
      </c>
      <c r="F436" s="67">
        <f t="shared" si="115"/>
        <v>7.4439946813465996E-3</v>
      </c>
      <c r="G436" s="67">
        <f t="shared" si="115"/>
        <v>9.7975071645788545E-3</v>
      </c>
      <c r="H436" s="67">
        <f t="shared" si="115"/>
        <v>1.1766627299798075E-2</v>
      </c>
      <c r="I436" s="67">
        <f t="shared" si="115"/>
        <v>1.4216784134178649E-2</v>
      </c>
      <c r="J436" s="67">
        <f t="shared" si="115"/>
        <v>0.82279251597478886</v>
      </c>
      <c r="K436" s="67">
        <f t="shared" si="115"/>
        <v>0.11933549071801862</v>
      </c>
      <c r="L436" s="67">
        <f t="shared" si="115"/>
        <v>6.6980862537696613E-3</v>
      </c>
      <c r="M436" s="67">
        <f t="shared" si="115"/>
        <v>9.7066507182997173E-3</v>
      </c>
      <c r="N436" s="67">
        <f t="shared" si="115"/>
        <v>3.2525928032279328E-2</v>
      </c>
      <c r="Q436" s="68">
        <f t="shared" si="110"/>
        <v>2.2249619953926167E-4</v>
      </c>
      <c r="R436" s="68">
        <f t="shared" si="116"/>
        <v>6.8046547881861676E-3</v>
      </c>
      <c r="S436" s="68">
        <f t="shared" si="116"/>
        <v>7.6837508488030596E-3</v>
      </c>
      <c r="T436" s="68">
        <f t="shared" si="116"/>
        <v>7.7326582519768195E-3</v>
      </c>
      <c r="U436" s="68">
        <f t="shared" si="116"/>
        <v>1.1292499403399953E-2</v>
      </c>
      <c r="V436" s="68">
        <f t="shared" si="116"/>
        <v>0.51289824553656327</v>
      </c>
      <c r="W436" s="68">
        <f t="shared" si="116"/>
        <v>0.110144885062213</v>
      </c>
      <c r="X436" s="68">
        <f t="shared" si="116"/>
        <v>6.0884257738372787E-3</v>
      </c>
      <c r="Y436" s="68">
        <f t="shared" si="116"/>
        <v>8.9967991146259196E-3</v>
      </c>
      <c r="Z436" s="68">
        <f t="shared" si="116"/>
        <v>2.1143631712689744E-2</v>
      </c>
      <c r="AA436" s="120"/>
      <c r="AB436" s="120"/>
      <c r="AC436" s="68">
        <f t="shared" si="111"/>
        <v>4.1509117680181372E-4</v>
      </c>
      <c r="AD436" s="68">
        <f t="shared" si="117"/>
        <v>8.0833345745070315E-3</v>
      </c>
      <c r="AE436" s="68">
        <f t="shared" si="117"/>
        <v>1.1911263480354648E-2</v>
      </c>
      <c r="AF436" s="68">
        <f t="shared" si="117"/>
        <v>1.580059634761935E-2</v>
      </c>
      <c r="AG436" s="68">
        <f t="shared" si="117"/>
        <v>1.7141068864957369E-2</v>
      </c>
      <c r="AH436" s="68">
        <f t="shared" si="117"/>
        <v>1.1326867864130143</v>
      </c>
      <c r="AI436" s="68">
        <f t="shared" si="117"/>
        <v>0.12852609637382431</v>
      </c>
      <c r="AJ436" s="68">
        <f t="shared" si="117"/>
        <v>7.3077467337020457E-3</v>
      </c>
      <c r="AK436" s="68">
        <f t="shared" si="117"/>
        <v>1.0416502321973539E-2</v>
      </c>
      <c r="AL436" s="68">
        <f t="shared" si="117"/>
        <v>4.3908224351868898E-2</v>
      </c>
      <c r="AO436" s="67">
        <f t="shared" si="118"/>
        <v>9.6297488631275757E-5</v>
      </c>
      <c r="AP436" s="67">
        <f t="shared" si="118"/>
        <v>6.3933989316043195E-4</v>
      </c>
      <c r="AQ436" s="67">
        <f t="shared" si="118"/>
        <v>2.1137563157757949E-3</v>
      </c>
      <c r="AR436" s="67">
        <f t="shared" si="118"/>
        <v>4.0339690478212557E-3</v>
      </c>
      <c r="AS436" s="67">
        <f t="shared" si="118"/>
        <v>2.9242847307786955E-3</v>
      </c>
      <c r="AT436" s="67">
        <f t="shared" si="118"/>
        <v>0.30989427043822559</v>
      </c>
      <c r="AU436" s="67">
        <f t="shared" si="118"/>
        <v>9.1906056558056226E-3</v>
      </c>
      <c r="AV436" s="67">
        <f t="shared" si="118"/>
        <v>6.0966047993238261E-4</v>
      </c>
      <c r="AW436" s="67">
        <f t="shared" si="118"/>
        <v>7.0985160367379764E-4</v>
      </c>
      <c r="AX436" s="67">
        <f t="shared" si="118"/>
        <v>1.1382296319589584E-2</v>
      </c>
      <c r="BA436" s="67">
        <f t="shared" si="119"/>
        <v>7.3388486497235109E-4</v>
      </c>
      <c r="BB436" s="67">
        <f t="shared" si="119"/>
        <v>1.5527329255853631E-2</v>
      </c>
      <c r="BC436" s="67">
        <f t="shared" si="119"/>
        <v>2.1708770644933505E-2</v>
      </c>
      <c r="BD436" s="67">
        <f t="shared" si="119"/>
        <v>2.7567223647417427E-2</v>
      </c>
      <c r="BE436" s="67">
        <f t="shared" si="119"/>
        <v>3.1357852999136016E-2</v>
      </c>
      <c r="BF436" s="67">
        <f t="shared" si="119"/>
        <v>1.9554793023878032</v>
      </c>
      <c r="BG436" s="67">
        <f t="shared" si="119"/>
        <v>0.24786158709184292</v>
      </c>
      <c r="BH436" s="67">
        <f t="shared" si="119"/>
        <v>1.4005832987471708E-2</v>
      </c>
      <c r="BI436" s="67">
        <f t="shared" si="119"/>
        <v>2.0123153040273255E-2</v>
      </c>
      <c r="BJ436" s="67">
        <f t="shared" si="119"/>
        <v>7.6434152384148218E-2</v>
      </c>
      <c r="BK436" s="55"/>
    </row>
    <row r="437" spans="4:63">
      <c r="D437" s="52">
        <f t="shared" si="103"/>
        <v>11</v>
      </c>
      <c r="E437" s="67">
        <f t="shared" si="109"/>
        <v>3.1328971540307891E-4</v>
      </c>
      <c r="F437" s="67">
        <f t="shared" si="115"/>
        <v>7.3154741192163969E-3</v>
      </c>
      <c r="G437" s="67">
        <f t="shared" si="115"/>
        <v>9.6283532113362966E-3</v>
      </c>
      <c r="H437" s="67">
        <f t="shared" si="115"/>
        <v>1.1563476489019543E-2</v>
      </c>
      <c r="I437" s="67">
        <f t="shared" si="115"/>
        <v>1.3971331367643646E-2</v>
      </c>
      <c r="J437" s="67">
        <f t="shared" si="115"/>
        <v>0.8085870038544507</v>
      </c>
      <c r="K437" s="67">
        <f t="shared" si="115"/>
        <v>0.117275163567652</v>
      </c>
      <c r="L437" s="67">
        <f t="shared" si="115"/>
        <v>6.5824438000360265E-3</v>
      </c>
      <c r="M437" s="67">
        <f t="shared" si="115"/>
        <v>9.5390654015284088E-3</v>
      </c>
      <c r="N437" s="67">
        <f t="shared" si="115"/>
        <v>3.1964367911207506E-2</v>
      </c>
      <c r="Q437" s="68">
        <f t="shared" si="110"/>
        <v>2.1865480283484511E-4</v>
      </c>
      <c r="R437" s="68">
        <f t="shared" si="116"/>
        <v>6.6871724287923453E-3</v>
      </c>
      <c r="S437" s="68">
        <f t="shared" si="116"/>
        <v>7.5510908966363631E-3</v>
      </c>
      <c r="T437" s="68">
        <f t="shared" si="116"/>
        <v>7.5991539135340323E-3</v>
      </c>
      <c r="U437" s="68">
        <f t="shared" si="116"/>
        <v>1.1097534410367824E-2</v>
      </c>
      <c r="V437" s="68">
        <f t="shared" si="116"/>
        <v>0.5040430577437599</v>
      </c>
      <c r="W437" s="68">
        <f t="shared" si="116"/>
        <v>0.10824323371103263</v>
      </c>
      <c r="X437" s="68">
        <f t="shared" si="116"/>
        <v>5.9833091077947358E-3</v>
      </c>
      <c r="Y437" s="68">
        <f t="shared" si="116"/>
        <v>8.8414693852157614E-3</v>
      </c>
      <c r="Z437" s="68">
        <f t="shared" si="116"/>
        <v>2.077858692833516E-2</v>
      </c>
      <c r="AA437" s="120"/>
      <c r="AB437" s="120"/>
      <c r="AC437" s="68">
        <f t="shared" si="111"/>
        <v>4.0792462797131329E-4</v>
      </c>
      <c r="AD437" s="68">
        <f t="shared" si="117"/>
        <v>7.9437758096404486E-3</v>
      </c>
      <c r="AE437" s="68">
        <f t="shared" si="117"/>
        <v>1.1705615526036231E-2</v>
      </c>
      <c r="AF437" s="68">
        <f t="shared" si="117"/>
        <v>1.5527799064505078E-2</v>
      </c>
      <c r="AG437" s="68">
        <f t="shared" si="117"/>
        <v>1.6845128324919488E-2</v>
      </c>
      <c r="AH437" s="68">
        <f t="shared" si="117"/>
        <v>1.1131309499651412</v>
      </c>
      <c r="AI437" s="68">
        <f t="shared" si="117"/>
        <v>0.12630709342427138</v>
      </c>
      <c r="AJ437" s="68">
        <f t="shared" si="117"/>
        <v>7.1815784922773171E-3</v>
      </c>
      <c r="AK437" s="68">
        <f t="shared" si="117"/>
        <v>1.0236661417841082E-2</v>
      </c>
      <c r="AL437" s="68">
        <f t="shared" si="117"/>
        <v>4.3150148894079837E-2</v>
      </c>
      <c r="AO437" s="67">
        <f t="shared" si="118"/>
        <v>9.4634912568233805E-5</v>
      </c>
      <c r="AP437" s="67">
        <f t="shared" si="118"/>
        <v>6.2830169042405164E-4</v>
      </c>
      <c r="AQ437" s="67">
        <f t="shared" si="118"/>
        <v>2.0772623146999335E-3</v>
      </c>
      <c r="AR437" s="67">
        <f t="shared" si="118"/>
        <v>3.964322575485511E-3</v>
      </c>
      <c r="AS437" s="67">
        <f t="shared" si="118"/>
        <v>2.8737969572758225E-3</v>
      </c>
      <c r="AT437" s="67">
        <f t="shared" si="118"/>
        <v>0.3045439461106908</v>
      </c>
      <c r="AU437" s="67">
        <f t="shared" si="118"/>
        <v>9.0319298566193668E-3</v>
      </c>
      <c r="AV437" s="67">
        <f t="shared" si="118"/>
        <v>5.9913469224129063E-4</v>
      </c>
      <c r="AW437" s="67">
        <f t="shared" si="118"/>
        <v>6.9759601631264739E-4</v>
      </c>
      <c r="AX437" s="67">
        <f t="shared" si="118"/>
        <v>1.1185780982872345E-2</v>
      </c>
      <c r="BA437" s="67">
        <f t="shared" si="119"/>
        <v>7.2121434337439226E-4</v>
      </c>
      <c r="BB437" s="67">
        <f t="shared" si="119"/>
        <v>1.5259249928856845E-2</v>
      </c>
      <c r="BC437" s="67">
        <f t="shared" si="119"/>
        <v>2.1333968737372526E-2</v>
      </c>
      <c r="BD437" s="67">
        <f t="shared" si="119"/>
        <v>2.709127555352462E-2</v>
      </c>
      <c r="BE437" s="67">
        <f t="shared" si="119"/>
        <v>3.0816459692563136E-2</v>
      </c>
      <c r="BF437" s="67">
        <f t="shared" si="119"/>
        <v>1.9217179538195919</v>
      </c>
      <c r="BG437" s="67">
        <f t="shared" si="119"/>
        <v>0.24358225699192337</v>
      </c>
      <c r="BH437" s="67">
        <f t="shared" si="119"/>
        <v>1.3764022292313344E-2</v>
      </c>
      <c r="BI437" s="67">
        <f t="shared" si="119"/>
        <v>1.9775726819369489E-2</v>
      </c>
      <c r="BJ437" s="67">
        <f t="shared" si="119"/>
        <v>7.5114516805287343E-2</v>
      </c>
      <c r="BK437" s="55"/>
    </row>
    <row r="438" spans="4:63">
      <c r="D438" s="52">
        <f t="shared" si="103"/>
        <v>12</v>
      </c>
      <c r="E438" s="67">
        <f t="shared" si="109"/>
        <v>3.0011253180654732E-4</v>
      </c>
      <c r="F438" s="67">
        <f t="shared" si="115"/>
        <v>7.0077801834593162E-3</v>
      </c>
      <c r="G438" s="67">
        <f t="shared" si="115"/>
        <v>9.2233779703367793E-3</v>
      </c>
      <c r="H438" s="67">
        <f t="shared" si="115"/>
        <v>1.1077108615391957E-2</v>
      </c>
      <c r="I438" s="67">
        <f t="shared" si="115"/>
        <v>1.3383687441054629E-2</v>
      </c>
      <c r="J438" s="67">
        <f t="shared" si="115"/>
        <v>0.77457727139371257</v>
      </c>
      <c r="K438" s="67">
        <f t="shared" si="115"/>
        <v>0.11234248852067202</v>
      </c>
      <c r="L438" s="67">
        <f t="shared" si="115"/>
        <v>6.3055816299666121E-3</v>
      </c>
      <c r="M438" s="67">
        <f t="shared" si="115"/>
        <v>9.1378456679870809E-3</v>
      </c>
      <c r="N438" s="67">
        <f t="shared" si="115"/>
        <v>3.0619924337721066E-2</v>
      </c>
      <c r="Q438" s="68">
        <f t="shared" si="110"/>
        <v>2.0945802956218553E-4</v>
      </c>
      <c r="R438" s="68">
        <f t="shared" si="116"/>
        <v>6.4059052996671912E-3</v>
      </c>
      <c r="S438" s="68">
        <f t="shared" si="116"/>
        <v>7.233486755143701E-3</v>
      </c>
      <c r="T438" s="68">
        <f t="shared" si="116"/>
        <v>7.2795282080808394E-3</v>
      </c>
      <c r="U438" s="68">
        <f t="shared" si="116"/>
        <v>1.0630764385038082E-2</v>
      </c>
      <c r="V438" s="68">
        <f t="shared" si="116"/>
        <v>0.48284265573279295</v>
      </c>
      <c r="W438" s="68">
        <f t="shared" si="116"/>
        <v>0.10369044792341932</v>
      </c>
      <c r="X438" s="68">
        <f t="shared" si="116"/>
        <v>5.7316469601025556E-3</v>
      </c>
      <c r="Y438" s="68">
        <f t="shared" si="116"/>
        <v>8.4695910259079722E-3</v>
      </c>
      <c r="Z438" s="68">
        <f t="shared" si="116"/>
        <v>1.9904625092470589E-2</v>
      </c>
      <c r="AA438" s="120"/>
      <c r="AB438" s="120"/>
      <c r="AC438" s="68">
        <f t="shared" si="111"/>
        <v>3.907670340509098E-4</v>
      </c>
      <c r="AD438" s="68">
        <f t="shared" si="117"/>
        <v>7.6096550672514387E-3</v>
      </c>
      <c r="AE438" s="68">
        <f t="shared" si="117"/>
        <v>1.1213269185529853E-2</v>
      </c>
      <c r="AF438" s="68">
        <f t="shared" si="117"/>
        <v>1.48746890227031E-2</v>
      </c>
      <c r="AG438" s="68">
        <f t="shared" si="117"/>
        <v>1.6136610497071199E-2</v>
      </c>
      <c r="AH438" s="68">
        <f t="shared" si="117"/>
        <v>1.066311887054632</v>
      </c>
      <c r="AI438" s="68">
        <f t="shared" si="117"/>
        <v>0.12099452911792477</v>
      </c>
      <c r="AJ438" s="68">
        <f t="shared" si="117"/>
        <v>6.8795162998306694E-3</v>
      </c>
      <c r="AK438" s="68">
        <f t="shared" si="117"/>
        <v>9.8061003100662122E-3</v>
      </c>
      <c r="AL438" s="68">
        <f t="shared" si="117"/>
        <v>4.1335223582971543E-2</v>
      </c>
      <c r="AO438" s="67">
        <f t="shared" si="118"/>
        <v>9.0654502244361785E-5</v>
      </c>
      <c r="AP438" s="67">
        <f t="shared" si="118"/>
        <v>6.0187488379212506E-4</v>
      </c>
      <c r="AQ438" s="67">
        <f t="shared" si="118"/>
        <v>1.9898912151930783E-3</v>
      </c>
      <c r="AR438" s="67">
        <f t="shared" si="118"/>
        <v>3.7975804073111172E-3</v>
      </c>
      <c r="AS438" s="67">
        <f t="shared" si="118"/>
        <v>2.7529230560165464E-3</v>
      </c>
      <c r="AT438" s="67">
        <f t="shared" si="118"/>
        <v>0.29173461566091963</v>
      </c>
      <c r="AU438" s="67">
        <f t="shared" si="118"/>
        <v>8.6520405972527054E-3</v>
      </c>
      <c r="AV438" s="67">
        <f t="shared" si="118"/>
        <v>5.7393466986405649E-4</v>
      </c>
      <c r="AW438" s="67">
        <f t="shared" si="118"/>
        <v>6.682546420791087E-4</v>
      </c>
      <c r="AX438" s="67">
        <f t="shared" si="118"/>
        <v>1.0715299245250477E-2</v>
      </c>
      <c r="BA438" s="67">
        <f t="shared" si="119"/>
        <v>6.9087956585745717E-4</v>
      </c>
      <c r="BB438" s="67">
        <f t="shared" si="119"/>
        <v>1.4617435250710756E-2</v>
      </c>
      <c r="BC438" s="67">
        <f t="shared" si="119"/>
        <v>2.0436647155866634E-2</v>
      </c>
      <c r="BD438" s="67">
        <f t="shared" si="119"/>
        <v>2.5951797638095055E-2</v>
      </c>
      <c r="BE438" s="67">
        <f t="shared" si="119"/>
        <v>2.9520297938125828E-2</v>
      </c>
      <c r="BF438" s="67">
        <f t="shared" si="119"/>
        <v>1.8408891584483444</v>
      </c>
      <c r="BG438" s="67">
        <f t="shared" si="119"/>
        <v>0.23333701763859679</v>
      </c>
      <c r="BH438" s="67">
        <f t="shared" si="119"/>
        <v>1.3185097929797281E-2</v>
      </c>
      <c r="BI438" s="67">
        <f t="shared" si="119"/>
        <v>1.8943945978053295E-2</v>
      </c>
      <c r="BJ438" s="67">
        <f t="shared" si="119"/>
        <v>7.1955147920692603E-2</v>
      </c>
      <c r="BK438" s="55"/>
    </row>
    <row r="439" spans="4:63">
      <c r="D439" s="52">
        <f t="shared" si="103"/>
        <v>13</v>
      </c>
      <c r="E439" s="67">
        <f t="shared" si="109"/>
        <v>2.7991735559865536E-4</v>
      </c>
      <c r="F439" s="67">
        <f t="shared" si="115"/>
        <v>6.5362125525469201E-3</v>
      </c>
      <c r="G439" s="67">
        <f t="shared" si="115"/>
        <v>8.602718305704686E-3</v>
      </c>
      <c r="H439" s="67">
        <f t="shared" si="115"/>
        <v>1.0331707685230207E-2</v>
      </c>
      <c r="I439" s="67">
        <f t="shared" si="115"/>
        <v>1.2483072179984242E-2</v>
      </c>
      <c r="J439" s="67">
        <f t="shared" si="115"/>
        <v>0.72245440805221295</v>
      </c>
      <c r="K439" s="67">
        <f t="shared" si="115"/>
        <v>0.10478273639152569</v>
      </c>
      <c r="L439" s="67">
        <f t="shared" si="115"/>
        <v>5.8812663528141507E-3</v>
      </c>
      <c r="M439" s="67">
        <f t="shared" si="115"/>
        <v>8.5229416441042118E-3</v>
      </c>
      <c r="N439" s="67">
        <f t="shared" si="115"/>
        <v>2.8559448009890812E-2</v>
      </c>
      <c r="Q439" s="68">
        <f t="shared" si="110"/>
        <v>1.953631772422802E-4</v>
      </c>
      <c r="R439" s="68">
        <f t="shared" si="116"/>
        <v>5.9748390408905045E-3</v>
      </c>
      <c r="S439" s="68">
        <f t="shared" si="116"/>
        <v>6.7467308748136385E-3</v>
      </c>
      <c r="T439" s="68">
        <f t="shared" si="116"/>
        <v>6.7896741057294078E-3</v>
      </c>
      <c r="U439" s="68">
        <f t="shared" si="116"/>
        <v>9.9153988563542763E-3</v>
      </c>
      <c r="V439" s="68">
        <f t="shared" si="116"/>
        <v>0.45035120176213439</v>
      </c>
      <c r="W439" s="68">
        <f t="shared" si="116"/>
        <v>9.6712909017318216E-2</v>
      </c>
      <c r="X439" s="68">
        <f t="shared" si="116"/>
        <v>5.3459529018640515E-3</v>
      </c>
      <c r="Y439" s="68">
        <f t="shared" si="116"/>
        <v>7.8996552016777216E-3</v>
      </c>
      <c r="Z439" s="68">
        <f t="shared" si="116"/>
        <v>1.8565202814184709E-2</v>
      </c>
      <c r="AA439" s="120"/>
      <c r="AB439" s="120"/>
      <c r="AC439" s="68">
        <f t="shared" si="111"/>
        <v>3.6447153395503118E-4</v>
      </c>
      <c r="AD439" s="68">
        <f t="shared" si="117"/>
        <v>7.0975860642033374E-3</v>
      </c>
      <c r="AE439" s="68">
        <f t="shared" si="117"/>
        <v>1.0458705736595731E-2</v>
      </c>
      <c r="AF439" s="68">
        <f t="shared" si="117"/>
        <v>1.3873741264731032E-2</v>
      </c>
      <c r="AG439" s="68">
        <f t="shared" si="117"/>
        <v>1.5050745503614231E-2</v>
      </c>
      <c r="AH439" s="68">
        <f t="shared" si="117"/>
        <v>0.99455761434229117</v>
      </c>
      <c r="AI439" s="68">
        <f t="shared" si="117"/>
        <v>0.11285256376573316</v>
      </c>
      <c r="AJ439" s="68">
        <f t="shared" si="117"/>
        <v>6.41657980376425E-3</v>
      </c>
      <c r="AK439" s="68">
        <f t="shared" si="117"/>
        <v>9.1462280865307246E-3</v>
      </c>
      <c r="AL439" s="68">
        <f t="shared" si="117"/>
        <v>3.8553693205596908E-2</v>
      </c>
      <c r="AO439" s="67">
        <f t="shared" si="118"/>
        <v>8.4554178356375164E-5</v>
      </c>
      <c r="AP439" s="67">
        <f t="shared" si="118"/>
        <v>5.6137351165641558E-4</v>
      </c>
      <c r="AQ439" s="67">
        <f t="shared" si="118"/>
        <v>1.8559874308910476E-3</v>
      </c>
      <c r="AR439" s="67">
        <f t="shared" si="118"/>
        <v>3.5420335795007989E-3</v>
      </c>
      <c r="AS439" s="67">
        <f t="shared" si="118"/>
        <v>2.5676733236299661E-3</v>
      </c>
      <c r="AT439" s="67">
        <f t="shared" si="118"/>
        <v>0.27210320629007856</v>
      </c>
      <c r="AU439" s="67">
        <f t="shared" si="118"/>
        <v>8.0698273742074722E-3</v>
      </c>
      <c r="AV439" s="67">
        <f t="shared" si="118"/>
        <v>5.3531345095009925E-4</v>
      </c>
      <c r="AW439" s="67">
        <f t="shared" si="118"/>
        <v>6.2328644242649021E-4</v>
      </c>
      <c r="AX439" s="67">
        <f t="shared" si="118"/>
        <v>9.9942451957061029E-3</v>
      </c>
      <c r="BA439" s="67">
        <f t="shared" si="119"/>
        <v>6.4438888955368654E-4</v>
      </c>
      <c r="BB439" s="67">
        <f t="shared" si="119"/>
        <v>1.3633798616750258E-2</v>
      </c>
      <c r="BC439" s="67">
        <f t="shared" si="119"/>
        <v>1.9061424042300417E-2</v>
      </c>
      <c r="BD439" s="67">
        <f t="shared" si="119"/>
        <v>2.4205448949961239E-2</v>
      </c>
      <c r="BE439" s="67">
        <f t="shared" si="119"/>
        <v>2.7533817683598472E-2</v>
      </c>
      <c r="BF439" s="67">
        <f t="shared" si="119"/>
        <v>1.717012022394504</v>
      </c>
      <c r="BG439" s="67">
        <f t="shared" si="119"/>
        <v>0.21763530015725885</v>
      </c>
      <c r="BH439" s="67">
        <f t="shared" si="119"/>
        <v>1.2297846156578401E-2</v>
      </c>
      <c r="BI439" s="67">
        <f t="shared" si="119"/>
        <v>1.7669169730634936E-2</v>
      </c>
      <c r="BJ439" s="67">
        <f t="shared" si="119"/>
        <v>6.7113141215487726E-2</v>
      </c>
      <c r="BK439" s="55"/>
    </row>
    <row r="440" spans="4:63">
      <c r="D440" s="52">
        <f t="shared" si="103"/>
        <v>14</v>
      </c>
      <c r="E440" s="67">
        <f t="shared" si="109"/>
        <v>2.6108115344272243E-4</v>
      </c>
      <c r="F440" s="67">
        <f t="shared" ref="F440:N450" si="120">((F351)/($D351-$D350))/$R$192</f>
        <v>6.0963776565983972E-3</v>
      </c>
      <c r="G440" s="67">
        <f t="shared" si="120"/>
        <v>8.0238240790489624E-3</v>
      </c>
      <c r="H440" s="67">
        <f t="shared" si="120"/>
        <v>9.6364662838573176E-3</v>
      </c>
      <c r="I440" s="67">
        <f t="shared" si="120"/>
        <v>1.1643061132414831E-2</v>
      </c>
      <c r="J440" s="67">
        <f t="shared" si="120"/>
        <v>0.67383899708774264</v>
      </c>
      <c r="K440" s="67">
        <f t="shared" si="120"/>
        <v>9.773169519795101E-2</v>
      </c>
      <c r="L440" s="67">
        <f t="shared" si="120"/>
        <v>5.4855041046406898E-3</v>
      </c>
      <c r="M440" s="67">
        <f t="shared" si="120"/>
        <v>7.9494157495478626E-3</v>
      </c>
      <c r="N440" s="67">
        <f t="shared" si="120"/>
        <v>2.6637625281086978E-2</v>
      </c>
      <c r="Q440" s="68">
        <f t="shared" si="110"/>
        <v>1.8221679590236359E-4</v>
      </c>
      <c r="R440" s="68">
        <f t="shared" ref="R440:Z450" si="121">((R351)/($D351-$D350))/$R$192</f>
        <v>5.5727800982333792E-3</v>
      </c>
      <c r="S440" s="68">
        <f t="shared" si="121"/>
        <v>6.2927297773187237E-3</v>
      </c>
      <c r="T440" s="68">
        <f t="shared" si="121"/>
        <v>6.3327832718084358E-3</v>
      </c>
      <c r="U440" s="68">
        <f t="shared" si="121"/>
        <v>9.248171713844457E-3</v>
      </c>
      <c r="V440" s="68">
        <f t="shared" si="121"/>
        <v>0.42004616312165183</v>
      </c>
      <c r="W440" s="68">
        <f t="shared" si="121"/>
        <v>9.0204902747244284E-2</v>
      </c>
      <c r="X440" s="68">
        <f t="shared" si="121"/>
        <v>4.9862129730545365E-3</v>
      </c>
      <c r="Y440" s="68">
        <f t="shared" si="121"/>
        <v>7.3680715061161051E-3</v>
      </c>
      <c r="Z440" s="68">
        <f t="shared" si="121"/>
        <v>1.7315912956733796E-2</v>
      </c>
      <c r="AA440" s="120"/>
      <c r="AB440" s="120"/>
      <c r="AC440" s="68">
        <f t="shared" si="111"/>
        <v>3.3994551098308177E-4</v>
      </c>
      <c r="AD440" s="68">
        <f t="shared" ref="AD440:AL450" si="122">((AD351)/($D351-$D350))/$R$192</f>
        <v>6.6199752149634153E-3</v>
      </c>
      <c r="AE440" s="68">
        <f t="shared" si="122"/>
        <v>9.7549183807791994E-3</v>
      </c>
      <c r="AF440" s="68">
        <f t="shared" si="122"/>
        <v>1.2940149295906223E-2</v>
      </c>
      <c r="AG440" s="68">
        <f t="shared" si="122"/>
        <v>1.4037950550985223E-2</v>
      </c>
      <c r="AH440" s="68">
        <f t="shared" si="122"/>
        <v>0.92763183105383329</v>
      </c>
      <c r="AI440" s="68">
        <f t="shared" si="122"/>
        <v>0.10525848764865771</v>
      </c>
      <c r="AJ440" s="68">
        <f t="shared" si="122"/>
        <v>5.9847952362268413E-3</v>
      </c>
      <c r="AK440" s="68">
        <f t="shared" si="122"/>
        <v>8.5307599929796436E-3</v>
      </c>
      <c r="AL440" s="68">
        <f t="shared" si="122"/>
        <v>3.595933760544015E-2</v>
      </c>
      <c r="AO440" s="67">
        <f t="shared" si="118"/>
        <v>7.8864357540358833E-5</v>
      </c>
      <c r="AP440" s="67">
        <f t="shared" si="118"/>
        <v>5.2359755836501806E-4</v>
      </c>
      <c r="AQ440" s="67">
        <f t="shared" si="118"/>
        <v>1.7310943017302387E-3</v>
      </c>
      <c r="AR440" s="67">
        <f t="shared" si="118"/>
        <v>3.3036830120488818E-3</v>
      </c>
      <c r="AS440" s="67">
        <f t="shared" si="118"/>
        <v>2.3948894185703735E-3</v>
      </c>
      <c r="AT440" s="67">
        <f t="shared" si="118"/>
        <v>0.25379283396609081</v>
      </c>
      <c r="AU440" s="67">
        <f t="shared" si="118"/>
        <v>7.5267924507067263E-3</v>
      </c>
      <c r="AV440" s="67">
        <f t="shared" si="118"/>
        <v>4.9929113158615323E-4</v>
      </c>
      <c r="AW440" s="67">
        <f t="shared" si="118"/>
        <v>5.8134424343175752E-4</v>
      </c>
      <c r="AX440" s="67">
        <f t="shared" si="118"/>
        <v>9.3217123243531826E-3</v>
      </c>
      <c r="BA440" s="67">
        <f t="shared" si="119"/>
        <v>6.0102666442580425E-4</v>
      </c>
      <c r="BB440" s="67">
        <f t="shared" si="119"/>
        <v>1.2716352871561813E-2</v>
      </c>
      <c r="BC440" s="67">
        <f t="shared" si="119"/>
        <v>1.7778742459828162E-2</v>
      </c>
      <c r="BD440" s="67">
        <f t="shared" si="119"/>
        <v>2.2576615579763541E-2</v>
      </c>
      <c r="BE440" s="67">
        <f t="shared" si="119"/>
        <v>2.5681011683400055E-2</v>
      </c>
      <c r="BF440" s="67">
        <f t="shared" si="119"/>
        <v>1.6014708281415759</v>
      </c>
      <c r="BG440" s="67">
        <f t="shared" si="119"/>
        <v>0.20299018284660872</v>
      </c>
      <c r="BH440" s="67">
        <f t="shared" si="119"/>
        <v>1.1470299340867532E-2</v>
      </c>
      <c r="BI440" s="67">
        <f t="shared" si="119"/>
        <v>1.6480175742527504E-2</v>
      </c>
      <c r="BJ440" s="67">
        <f t="shared" si="119"/>
        <v>6.2596962886527135E-2</v>
      </c>
      <c r="BK440" s="55"/>
    </row>
    <row r="441" spans="4:63">
      <c r="D441" s="52">
        <f t="shared" si="103"/>
        <v>15</v>
      </c>
      <c r="E441" s="67">
        <f t="shared" si="109"/>
        <v>2.4351247729253363E-4</v>
      </c>
      <c r="F441" s="67">
        <f t="shared" si="120"/>
        <v>5.6861401372459265E-3</v>
      </c>
      <c r="G441" s="67">
        <f t="shared" si="120"/>
        <v>7.483884811614154E-3</v>
      </c>
      <c r="H441" s="67">
        <f t="shared" si="120"/>
        <v>8.9880090775793318E-3</v>
      </c>
      <c r="I441" s="67">
        <f t="shared" si="120"/>
        <v>1.0859576121203085E-2</v>
      </c>
      <c r="J441" s="67">
        <f t="shared" si="120"/>
        <v>0.62849501510706052</v>
      </c>
      <c r="K441" s="67">
        <f t="shared" si="120"/>
        <v>9.1155132777031356E-2</v>
      </c>
      <c r="L441" s="67">
        <f t="shared" si="120"/>
        <v>5.1163734957700401E-3</v>
      </c>
      <c r="M441" s="67">
        <f t="shared" si="120"/>
        <v>7.4144835683260706E-3</v>
      </c>
      <c r="N441" s="67">
        <f t="shared" si="120"/>
        <v>2.4845125876965229E-2</v>
      </c>
      <c r="Q441" s="68">
        <f t="shared" si="110"/>
        <v>1.6995506105815935E-4</v>
      </c>
      <c r="R441" s="68">
        <f t="shared" si="121"/>
        <v>5.1977765121412924E-3</v>
      </c>
      <c r="S441" s="68">
        <f t="shared" si="121"/>
        <v>5.8692793286726245E-3</v>
      </c>
      <c r="T441" s="68">
        <f t="shared" si="121"/>
        <v>5.906637542924394E-3</v>
      </c>
      <c r="U441" s="68">
        <f t="shared" si="121"/>
        <v>8.6258436304904249E-3</v>
      </c>
      <c r="V441" s="68">
        <f t="shared" si="121"/>
        <v>0.39178041160836752</v>
      </c>
      <c r="W441" s="68">
        <f t="shared" si="121"/>
        <v>8.4134833335385018E-2</v>
      </c>
      <c r="X441" s="68">
        <f t="shared" si="121"/>
        <v>4.6506806690780897E-3</v>
      </c>
      <c r="Y441" s="68">
        <f t="shared" si="121"/>
        <v>6.872259148787958E-3</v>
      </c>
      <c r="Z441" s="68">
        <f t="shared" si="121"/>
        <v>1.6150690331622124E-2</v>
      </c>
      <c r="AA441" s="120"/>
      <c r="AB441" s="120"/>
      <c r="AC441" s="68">
        <f t="shared" si="111"/>
        <v>3.1706989352690845E-4</v>
      </c>
      <c r="AD441" s="68">
        <f t="shared" si="122"/>
        <v>6.1745037623505633E-3</v>
      </c>
      <c r="AE441" s="68">
        <f t="shared" si="122"/>
        <v>9.0984902945556879E-3</v>
      </c>
      <c r="AF441" s="68">
        <f t="shared" si="122"/>
        <v>1.2069380612234289E-2</v>
      </c>
      <c r="AG441" s="68">
        <f t="shared" si="122"/>
        <v>1.3093308611915766E-2</v>
      </c>
      <c r="AH441" s="68">
        <f t="shared" si="122"/>
        <v>0.86520961860575318</v>
      </c>
      <c r="AI441" s="68">
        <f t="shared" si="122"/>
        <v>9.8175432218677722E-2</v>
      </c>
      <c r="AJ441" s="68">
        <f t="shared" si="122"/>
        <v>5.5820663224619904E-3</v>
      </c>
      <c r="AK441" s="68">
        <f t="shared" si="122"/>
        <v>7.9567079878642075E-3</v>
      </c>
      <c r="AL441" s="68">
        <f t="shared" si="122"/>
        <v>3.3539561422308337E-2</v>
      </c>
      <c r="AO441" s="67">
        <f t="shared" si="118"/>
        <v>7.3557416234374279E-5</v>
      </c>
      <c r="AP441" s="67">
        <f t="shared" si="118"/>
        <v>4.8836362510463419E-4</v>
      </c>
      <c r="AQ441" s="67">
        <f t="shared" si="118"/>
        <v>1.6146054829415295E-3</v>
      </c>
      <c r="AR441" s="67">
        <f t="shared" si="118"/>
        <v>3.0813715346549378E-3</v>
      </c>
      <c r="AS441" s="67">
        <f t="shared" si="118"/>
        <v>2.2337324907126602E-3</v>
      </c>
      <c r="AT441" s="67">
        <f t="shared" si="118"/>
        <v>0.236714603498693</v>
      </c>
      <c r="AU441" s="67">
        <f t="shared" si="118"/>
        <v>7.0202994416463382E-3</v>
      </c>
      <c r="AV441" s="67">
        <f t="shared" si="118"/>
        <v>4.6569282669195033E-4</v>
      </c>
      <c r="AW441" s="67">
        <f t="shared" si="118"/>
        <v>5.4222441953811259E-4</v>
      </c>
      <c r="AX441" s="67">
        <f t="shared" si="118"/>
        <v>8.6944355453431044E-3</v>
      </c>
      <c r="BA441" s="67">
        <f t="shared" si="119"/>
        <v>5.6058237081944211E-4</v>
      </c>
      <c r="BB441" s="67">
        <f t="shared" si="119"/>
        <v>1.186064389959649E-2</v>
      </c>
      <c r="BC441" s="67">
        <f t="shared" si="119"/>
        <v>1.658237510616984E-2</v>
      </c>
      <c r="BD441" s="67">
        <f t="shared" si="119"/>
        <v>2.1057389689813619E-2</v>
      </c>
      <c r="BE441" s="67">
        <f t="shared" si="119"/>
        <v>2.3952884733118851E-2</v>
      </c>
      <c r="BF441" s="67">
        <f t="shared" si="119"/>
        <v>1.4937046337128137</v>
      </c>
      <c r="BG441" s="67">
        <f t="shared" si="119"/>
        <v>0.18933056499570908</v>
      </c>
      <c r="BH441" s="67">
        <f t="shared" si="119"/>
        <v>1.0698439818232031E-2</v>
      </c>
      <c r="BI441" s="67">
        <f t="shared" si="119"/>
        <v>1.5371191556190277E-2</v>
      </c>
      <c r="BJ441" s="67">
        <f t="shared" si="119"/>
        <v>5.8384687299273569E-2</v>
      </c>
      <c r="BK441" s="55"/>
    </row>
    <row r="442" spans="4:63">
      <c r="D442" s="52">
        <f t="shared" si="103"/>
        <v>16</v>
      </c>
      <c r="E442" s="67">
        <f t="shared" si="109"/>
        <v>2.2720241625021095E-4</v>
      </c>
      <c r="F442" s="67">
        <f t="shared" si="120"/>
        <v>5.3052919204940969E-3</v>
      </c>
      <c r="G442" s="67">
        <f t="shared" si="120"/>
        <v>6.9826266441958855E-3</v>
      </c>
      <c r="H442" s="67">
        <f t="shared" si="120"/>
        <v>8.3860071664897274E-3</v>
      </c>
      <c r="I442" s="67">
        <f t="shared" si="120"/>
        <v>1.0132219759837685E-2</v>
      </c>
      <c r="J442" s="67">
        <f t="shared" si="120"/>
        <v>0.58639946347387939</v>
      </c>
      <c r="K442" s="67">
        <f t="shared" si="120"/>
        <v>8.5049713471849836E-2</v>
      </c>
      <c r="L442" s="67">
        <f t="shared" si="120"/>
        <v>4.7736873017846532E-3</v>
      </c>
      <c r="M442" s="67">
        <f t="shared" si="120"/>
        <v>6.9178737808472095E-3</v>
      </c>
      <c r="N442" s="67">
        <f t="shared" si="120"/>
        <v>2.3181040635161819E-2</v>
      </c>
      <c r="Q442" s="68">
        <f t="shared" si="110"/>
        <v>1.5857175351215522E-4</v>
      </c>
      <c r="R442" s="68">
        <f t="shared" si="121"/>
        <v>4.849638079400807E-3</v>
      </c>
      <c r="S442" s="68">
        <f t="shared" si="121"/>
        <v>5.4761647532330492E-3</v>
      </c>
      <c r="T442" s="68">
        <f t="shared" si="121"/>
        <v>5.511020776378832E-3</v>
      </c>
      <c r="U442" s="68">
        <f t="shared" si="121"/>
        <v>8.0480989591739764E-3</v>
      </c>
      <c r="V442" s="68">
        <f t="shared" si="121"/>
        <v>0.3655396107279984</v>
      </c>
      <c r="W442" s="68">
        <f t="shared" si="121"/>
        <v>7.8499622019961177E-2</v>
      </c>
      <c r="X442" s="68">
        <f t="shared" si="121"/>
        <v>4.3391858067023479E-3</v>
      </c>
      <c r="Y442" s="68">
        <f t="shared" si="121"/>
        <v>6.4119666518218116E-3</v>
      </c>
      <c r="Z442" s="68">
        <f t="shared" si="121"/>
        <v>1.5068943933600963E-2</v>
      </c>
      <c r="AA442" s="120"/>
      <c r="AB442" s="120"/>
      <c r="AC442" s="68">
        <f t="shared" si="111"/>
        <v>2.9583307898826722E-4</v>
      </c>
      <c r="AD442" s="68">
        <f t="shared" si="122"/>
        <v>5.7609457615873869E-3</v>
      </c>
      <c r="AE442" s="68">
        <f t="shared" si="122"/>
        <v>8.4890885351587217E-3</v>
      </c>
      <c r="AF442" s="68">
        <f t="shared" si="122"/>
        <v>1.1260993556600641E-2</v>
      </c>
      <c r="AG442" s="68">
        <f t="shared" si="122"/>
        <v>1.2216340560501414E-2</v>
      </c>
      <c r="AH442" s="68">
        <f t="shared" si="122"/>
        <v>0.80725931621976021</v>
      </c>
      <c r="AI442" s="68">
        <f t="shared" si="122"/>
        <v>9.1599804923738537E-2</v>
      </c>
      <c r="AJ442" s="68">
        <f t="shared" si="122"/>
        <v>5.2081887968669595E-3</v>
      </c>
      <c r="AK442" s="68">
        <f t="shared" si="122"/>
        <v>7.4237809098726222E-3</v>
      </c>
      <c r="AL442" s="68">
        <f t="shared" si="122"/>
        <v>3.1293137336722676E-2</v>
      </c>
      <c r="AO442" s="67">
        <f t="shared" si="118"/>
        <v>6.8630662738055731E-5</v>
      </c>
      <c r="AP442" s="67">
        <f t="shared" si="118"/>
        <v>4.5565384109328994E-4</v>
      </c>
      <c r="AQ442" s="67">
        <f t="shared" si="118"/>
        <v>1.5064618909628362E-3</v>
      </c>
      <c r="AR442" s="67">
        <f t="shared" si="118"/>
        <v>2.8749863901108954E-3</v>
      </c>
      <c r="AS442" s="67">
        <f t="shared" si="118"/>
        <v>2.084120800663709E-3</v>
      </c>
      <c r="AT442" s="67">
        <f t="shared" si="118"/>
        <v>0.22085985274588099</v>
      </c>
      <c r="AU442" s="67">
        <f t="shared" si="118"/>
        <v>6.5500914518886594E-3</v>
      </c>
      <c r="AV442" s="67">
        <f t="shared" si="118"/>
        <v>4.3450149508230534E-4</v>
      </c>
      <c r="AW442" s="67">
        <f t="shared" si="118"/>
        <v>5.0590712902539789E-4</v>
      </c>
      <c r="AX442" s="67">
        <f t="shared" si="118"/>
        <v>8.1120967015608555E-3</v>
      </c>
      <c r="BA442" s="67">
        <f t="shared" si="119"/>
        <v>5.2303549523847819E-4</v>
      </c>
      <c r="BB442" s="67">
        <f t="shared" si="119"/>
        <v>1.1066237682081485E-2</v>
      </c>
      <c r="BC442" s="67">
        <f t="shared" si="119"/>
        <v>1.5471715179354608E-2</v>
      </c>
      <c r="BD442" s="67">
        <f t="shared" si="119"/>
        <v>1.964700072309037E-2</v>
      </c>
      <c r="BE442" s="67">
        <f t="shared" si="119"/>
        <v>2.2348560320339099E-2</v>
      </c>
      <c r="BF442" s="67">
        <f t="shared" si="119"/>
        <v>1.3936587796936397</v>
      </c>
      <c r="BG442" s="67">
        <f t="shared" si="119"/>
        <v>0.17664951839558837</v>
      </c>
      <c r="BH442" s="67">
        <f t="shared" si="119"/>
        <v>9.9818760986516118E-3</v>
      </c>
      <c r="BI442" s="67">
        <f t="shared" si="119"/>
        <v>1.4341654690719831E-2</v>
      </c>
      <c r="BJ442" s="67">
        <f t="shared" si="119"/>
        <v>5.4474177971884495E-2</v>
      </c>
      <c r="BK442" s="55"/>
    </row>
    <row r="443" spans="4:63">
      <c r="D443" s="52">
        <f t="shared" si="103"/>
        <v>17</v>
      </c>
      <c r="E443" s="67">
        <f t="shared" si="109"/>
        <v>2.1191864844535252E-4</v>
      </c>
      <c r="F443" s="67">
        <f t="shared" si="120"/>
        <v>4.9484081725654347E-3</v>
      </c>
      <c r="G443" s="67">
        <f t="shared" si="120"/>
        <v>6.5129096136323584E-3</v>
      </c>
      <c r="H443" s="67">
        <f t="shared" si="120"/>
        <v>7.8218855851357755E-3</v>
      </c>
      <c r="I443" s="67">
        <f t="shared" si="120"/>
        <v>9.4506315236165695E-3</v>
      </c>
      <c r="J443" s="67">
        <f t="shared" si="120"/>
        <v>0.54695272963827468</v>
      </c>
      <c r="K443" s="67">
        <f t="shared" si="120"/>
        <v>7.932847118038594E-2</v>
      </c>
      <c r="L443" s="67">
        <f t="shared" si="120"/>
        <v>4.4525642719435918E-3</v>
      </c>
      <c r="M443" s="67">
        <f t="shared" si="120"/>
        <v>6.4525126358611976E-3</v>
      </c>
      <c r="N443" s="67">
        <f t="shared" si="120"/>
        <v>2.1621666186640864E-2</v>
      </c>
      <c r="Q443" s="68">
        <f t="shared" si="110"/>
        <v>1.4790472848184031E-4</v>
      </c>
      <c r="R443" s="68">
        <f t="shared" si="121"/>
        <v>4.5234058871272244E-3</v>
      </c>
      <c r="S443" s="68">
        <f t="shared" si="121"/>
        <v>5.1077864941858767E-3</v>
      </c>
      <c r="T443" s="68">
        <f t="shared" si="121"/>
        <v>5.1402977739387276E-3</v>
      </c>
      <c r="U443" s="68">
        <f t="shared" si="121"/>
        <v>7.506708256589739E-3</v>
      </c>
      <c r="V443" s="68">
        <f t="shared" si="121"/>
        <v>0.34094998432326662</v>
      </c>
      <c r="W443" s="68">
        <f t="shared" si="121"/>
        <v>7.3219000380792668E-2</v>
      </c>
      <c r="X443" s="68">
        <f t="shared" si="121"/>
        <v>4.0472914271164331E-3</v>
      </c>
      <c r="Y443" s="68">
        <f t="shared" si="121"/>
        <v>5.9806375704839774E-3</v>
      </c>
      <c r="Z443" s="68">
        <f t="shared" si="121"/>
        <v>1.4055265276715759E-2</v>
      </c>
      <c r="AA443" s="120"/>
      <c r="AB443" s="120"/>
      <c r="AC443" s="68">
        <f t="shared" si="111"/>
        <v>2.7593256840886522E-4</v>
      </c>
      <c r="AD443" s="68">
        <f t="shared" si="122"/>
        <v>5.3734104580036458E-3</v>
      </c>
      <c r="AE443" s="68">
        <f t="shared" si="122"/>
        <v>7.9180327330788391E-3</v>
      </c>
      <c r="AF443" s="68">
        <f t="shared" si="122"/>
        <v>1.0503473396332841E-2</v>
      </c>
      <c r="AG443" s="68">
        <f t="shared" si="122"/>
        <v>1.1394554790643415E-2</v>
      </c>
      <c r="AH443" s="68">
        <f t="shared" si="122"/>
        <v>0.75295547495328274</v>
      </c>
      <c r="AI443" s="68">
        <f t="shared" si="122"/>
        <v>8.543794197997924E-2</v>
      </c>
      <c r="AJ443" s="68">
        <f t="shared" si="122"/>
        <v>4.8578371167707513E-3</v>
      </c>
      <c r="AK443" s="68">
        <f t="shared" si="122"/>
        <v>6.9243877012384334E-3</v>
      </c>
      <c r="AL443" s="68">
        <f t="shared" si="122"/>
        <v>2.9188067096565969E-2</v>
      </c>
      <c r="AO443" s="67">
        <f t="shared" si="118"/>
        <v>6.4013919963512215E-5</v>
      </c>
      <c r="AP443" s="67">
        <f t="shared" si="118"/>
        <v>4.2500228543821024E-4</v>
      </c>
      <c r="AQ443" s="67">
        <f t="shared" si="118"/>
        <v>1.4051231194464817E-3</v>
      </c>
      <c r="AR443" s="67">
        <f t="shared" si="118"/>
        <v>2.6815878111970479E-3</v>
      </c>
      <c r="AS443" s="67">
        <f t="shared" si="118"/>
        <v>1.9439232670268305E-3</v>
      </c>
      <c r="AT443" s="67">
        <f t="shared" si="118"/>
        <v>0.20600274531500806</v>
      </c>
      <c r="AU443" s="67">
        <f t="shared" si="118"/>
        <v>6.1094707995932723E-3</v>
      </c>
      <c r="AV443" s="67">
        <f t="shared" si="118"/>
        <v>4.0527284482715868E-4</v>
      </c>
      <c r="AW443" s="67">
        <f t="shared" si="118"/>
        <v>4.718750653772202E-4</v>
      </c>
      <c r="AX443" s="67">
        <f t="shared" si="118"/>
        <v>7.5664009099251049E-3</v>
      </c>
      <c r="BA443" s="67">
        <f t="shared" si="119"/>
        <v>4.8785121685421772E-4</v>
      </c>
      <c r="BB443" s="67">
        <f t="shared" si="119"/>
        <v>1.032181863056908E-2</v>
      </c>
      <c r="BC443" s="67">
        <f t="shared" si="119"/>
        <v>1.4430942346711197E-2</v>
      </c>
      <c r="BD443" s="67">
        <f t="shared" si="119"/>
        <v>1.8325358981468615E-2</v>
      </c>
      <c r="BE443" s="67">
        <f t="shared" si="119"/>
        <v>2.0845186314259984E-2</v>
      </c>
      <c r="BF443" s="67">
        <f t="shared" si="119"/>
        <v>1.2999082045915573</v>
      </c>
      <c r="BG443" s="67">
        <f t="shared" si="119"/>
        <v>0.16476641316036517</v>
      </c>
      <c r="BH443" s="67">
        <f t="shared" si="119"/>
        <v>9.3104013887143431E-3</v>
      </c>
      <c r="BI443" s="67">
        <f t="shared" si="119"/>
        <v>1.337690033709963E-2</v>
      </c>
      <c r="BJ443" s="67">
        <f t="shared" si="119"/>
        <v>5.0809733283206829E-2</v>
      </c>
      <c r="BK443" s="55"/>
    </row>
    <row r="444" spans="4:63">
      <c r="D444" s="52">
        <f t="shared" si="103"/>
        <v>18</v>
      </c>
      <c r="E444" s="67">
        <f t="shared" si="109"/>
        <v>1.9758697259064656E-4</v>
      </c>
      <c r="F444" s="67">
        <f t="shared" si="120"/>
        <v>4.6137562556801039E-3</v>
      </c>
      <c r="G444" s="67">
        <f t="shared" si="120"/>
        <v>6.0724532869318466E-3</v>
      </c>
      <c r="H444" s="67">
        <f t="shared" si="120"/>
        <v>7.292905575112401E-3</v>
      </c>
      <c r="I444" s="67">
        <f t="shared" si="120"/>
        <v>8.8115023643266285E-3</v>
      </c>
      <c r="J444" s="67">
        <f t="shared" si="120"/>
        <v>0.50996330333470064</v>
      </c>
      <c r="K444" s="67">
        <f t="shared" si="120"/>
        <v>7.3963629797397179E-2</v>
      </c>
      <c r="L444" s="67">
        <f t="shared" si="120"/>
        <v>4.1514453834650454E-3</v>
      </c>
      <c r="M444" s="67">
        <f t="shared" si="120"/>
        <v>6.0161408478002524E-3</v>
      </c>
      <c r="N444" s="67">
        <f t="shared" si="120"/>
        <v>2.0159431911843186E-2</v>
      </c>
      <c r="Q444" s="68">
        <f t="shared" si="110"/>
        <v>1.379021985415522E-4</v>
      </c>
      <c r="R444" s="68">
        <f t="shared" si="121"/>
        <v>4.2174961080249217E-3</v>
      </c>
      <c r="S444" s="68">
        <f t="shared" si="121"/>
        <v>4.7623561089567348E-3</v>
      </c>
      <c r="T444" s="68">
        <f t="shared" si="121"/>
        <v>4.7926687095161428E-3</v>
      </c>
      <c r="U444" s="68">
        <f t="shared" si="121"/>
        <v>6.9990431206589029E-3</v>
      </c>
      <c r="V444" s="68">
        <f t="shared" si="121"/>
        <v>0.31789215201905485</v>
      </c>
      <c r="W444" s="68">
        <f t="shared" si="121"/>
        <v>6.8267331485387689E-2</v>
      </c>
      <c r="X444" s="68">
        <f t="shared" si="121"/>
        <v>3.7735804099478776E-3</v>
      </c>
      <c r="Y444" s="68">
        <f t="shared" si="121"/>
        <v>5.576177841746347E-3</v>
      </c>
      <c r="Z444" s="68">
        <f t="shared" si="121"/>
        <v>1.3104733044297625E-2</v>
      </c>
      <c r="AA444" s="120"/>
      <c r="AB444" s="120"/>
      <c r="AC444" s="68">
        <f t="shared" si="111"/>
        <v>2.5727174663974146E-4</v>
      </c>
      <c r="AD444" s="68">
        <f t="shared" si="122"/>
        <v>5.0100164033352853E-3</v>
      </c>
      <c r="AE444" s="68">
        <f t="shared" si="122"/>
        <v>7.382550464906954E-3</v>
      </c>
      <c r="AF444" s="68">
        <f t="shared" si="122"/>
        <v>9.7931424407086704E-3</v>
      </c>
      <c r="AG444" s="68">
        <f t="shared" si="122"/>
        <v>1.0623961607994366E-2</v>
      </c>
      <c r="AH444" s="68">
        <f t="shared" si="122"/>
        <v>0.70203445465034642</v>
      </c>
      <c r="AI444" s="68">
        <f t="shared" si="122"/>
        <v>7.9659928109406683E-2</v>
      </c>
      <c r="AJ444" s="68">
        <f t="shared" si="122"/>
        <v>4.5293103569822128E-3</v>
      </c>
      <c r="AK444" s="68">
        <f t="shared" si="122"/>
        <v>6.4561038538541744E-3</v>
      </c>
      <c r="AL444" s="68">
        <f t="shared" si="122"/>
        <v>2.7214130779388754E-2</v>
      </c>
      <c r="AO444" s="67">
        <f t="shared" si="118"/>
        <v>5.9684774049094359E-5</v>
      </c>
      <c r="AP444" s="67">
        <f t="shared" si="118"/>
        <v>3.9626014765518219E-4</v>
      </c>
      <c r="AQ444" s="67">
        <f t="shared" si="118"/>
        <v>1.3100971779751117E-3</v>
      </c>
      <c r="AR444" s="67">
        <f t="shared" si="118"/>
        <v>2.5002368655962582E-3</v>
      </c>
      <c r="AS444" s="67">
        <f t="shared" si="118"/>
        <v>1.8124592436677255E-3</v>
      </c>
      <c r="AT444" s="67">
        <f t="shared" si="118"/>
        <v>0.19207115131564578</v>
      </c>
      <c r="AU444" s="67">
        <f t="shared" si="118"/>
        <v>5.6962983120094901E-3</v>
      </c>
      <c r="AV444" s="67">
        <f t="shared" si="118"/>
        <v>3.7786497351716781E-4</v>
      </c>
      <c r="AW444" s="67">
        <f t="shared" si="118"/>
        <v>4.3996300605390545E-4</v>
      </c>
      <c r="AX444" s="67">
        <f t="shared" si="118"/>
        <v>7.0546988675455613E-3</v>
      </c>
      <c r="BA444" s="67">
        <f t="shared" si="119"/>
        <v>4.5485871923038802E-4</v>
      </c>
      <c r="BB444" s="67">
        <f t="shared" si="119"/>
        <v>9.6237726590153901E-3</v>
      </c>
      <c r="BC444" s="67">
        <f t="shared" si="119"/>
        <v>1.34550037518388E-2</v>
      </c>
      <c r="BD444" s="67">
        <f t="shared" si="119"/>
        <v>1.7086048015821073E-2</v>
      </c>
      <c r="BE444" s="67">
        <f t="shared" si="119"/>
        <v>1.9435463972320995E-2</v>
      </c>
      <c r="BF444" s="67">
        <f t="shared" si="119"/>
        <v>1.2119977579850469</v>
      </c>
      <c r="BG444" s="67">
        <f t="shared" si="119"/>
        <v>0.15362355790680388</v>
      </c>
      <c r="BH444" s="67">
        <f t="shared" si="119"/>
        <v>8.6807557404472574E-3</v>
      </c>
      <c r="BI444" s="67">
        <f t="shared" si="119"/>
        <v>1.2472244701654426E-2</v>
      </c>
      <c r="BJ444" s="67">
        <f t="shared" si="119"/>
        <v>4.7373562691231941E-2</v>
      </c>
      <c r="BK444" s="55"/>
    </row>
    <row r="445" spans="4:63">
      <c r="D445" s="52">
        <f t="shared" si="103"/>
        <v>19</v>
      </c>
      <c r="E445" s="67">
        <f t="shared" si="109"/>
        <v>1.8429094760520897E-4</v>
      </c>
      <c r="F445" s="67">
        <f t="shared" si="120"/>
        <v>4.3032873130776327E-3</v>
      </c>
      <c r="G445" s="67">
        <f t="shared" si="120"/>
        <v>5.6638256857932745E-3</v>
      </c>
      <c r="H445" s="67">
        <f t="shared" si="120"/>
        <v>6.8021512836135174E-3</v>
      </c>
      <c r="I445" s="67">
        <f t="shared" si="120"/>
        <v>8.2185586390434179E-3</v>
      </c>
      <c r="J445" s="67">
        <f t="shared" si="120"/>
        <v>0.4756468464656437</v>
      </c>
      <c r="K445" s="67">
        <f t="shared" si="120"/>
        <v>6.8986468312984592E-2</v>
      </c>
      <c r="L445" s="67">
        <f t="shared" si="120"/>
        <v>3.8720862697516757E-3</v>
      </c>
      <c r="M445" s="67">
        <f t="shared" si="120"/>
        <v>5.6113026240070989E-3</v>
      </c>
      <c r="N445" s="67">
        <f t="shared" si="120"/>
        <v>1.8802863172124647E-2</v>
      </c>
      <c r="Q445" s="68">
        <f t="shared" si="110"/>
        <v>1.2862248210420416E-4</v>
      </c>
      <c r="R445" s="68">
        <f t="shared" si="121"/>
        <v>3.933692308143534E-3</v>
      </c>
      <c r="S445" s="68">
        <f t="shared" si="121"/>
        <v>4.4418875832031423E-3</v>
      </c>
      <c r="T445" s="68">
        <f t="shared" si="121"/>
        <v>4.4701603878735431E-3</v>
      </c>
      <c r="U445" s="68">
        <f t="shared" si="121"/>
        <v>6.5280634250529934E-3</v>
      </c>
      <c r="V445" s="68">
        <f t="shared" si="121"/>
        <v>0.29650054942247778</v>
      </c>
      <c r="W445" s="68">
        <f t="shared" si="121"/>
        <v>6.3673485376922967E-2</v>
      </c>
      <c r="X445" s="68">
        <f t="shared" si="121"/>
        <v>3.5196485906716507E-3</v>
      </c>
      <c r="Y445" s="68">
        <f t="shared" si="121"/>
        <v>5.2009456139582039E-3</v>
      </c>
      <c r="Z445" s="68">
        <f t="shared" si="121"/>
        <v>1.2222889187387804E-2</v>
      </c>
      <c r="AA445" s="120"/>
      <c r="AB445" s="120"/>
      <c r="AC445" s="68">
        <f t="shared" si="111"/>
        <v>2.3995941310621421E-4</v>
      </c>
      <c r="AD445" s="68">
        <f t="shared" si="122"/>
        <v>4.6728823180117304E-3</v>
      </c>
      <c r="AE445" s="68">
        <f t="shared" si="122"/>
        <v>6.885763788383405E-3</v>
      </c>
      <c r="AF445" s="68">
        <f t="shared" si="122"/>
        <v>9.1341421793535039E-3</v>
      </c>
      <c r="AG445" s="68">
        <f t="shared" si="122"/>
        <v>9.9090538530338564E-3</v>
      </c>
      <c r="AH445" s="68">
        <f t="shared" si="122"/>
        <v>0.65479314350880946</v>
      </c>
      <c r="AI445" s="68">
        <f t="shared" si="122"/>
        <v>7.4299451249046244E-2</v>
      </c>
      <c r="AJ445" s="68">
        <f t="shared" si="122"/>
        <v>4.2245239488317016E-3</v>
      </c>
      <c r="AK445" s="68">
        <f t="shared" si="122"/>
        <v>6.0216596340560069E-3</v>
      </c>
      <c r="AL445" s="68">
        <f t="shared" si="122"/>
        <v>2.5382837156861494E-2</v>
      </c>
      <c r="AO445" s="67">
        <f t="shared" si="118"/>
        <v>5.5668465501004804E-5</v>
      </c>
      <c r="AP445" s="67">
        <f t="shared" si="118"/>
        <v>3.6959500493409861E-4</v>
      </c>
      <c r="AQ445" s="67">
        <f t="shared" si="118"/>
        <v>1.2219381025901322E-3</v>
      </c>
      <c r="AR445" s="67">
        <f t="shared" si="118"/>
        <v>2.3319908957399743E-3</v>
      </c>
      <c r="AS445" s="67">
        <f t="shared" si="118"/>
        <v>1.6904952139904245E-3</v>
      </c>
      <c r="AT445" s="67">
        <f t="shared" si="118"/>
        <v>0.17914629704316593</v>
      </c>
      <c r="AU445" s="67">
        <f t="shared" si="118"/>
        <v>5.3129829360616249E-3</v>
      </c>
      <c r="AV445" s="67">
        <f t="shared" si="118"/>
        <v>3.52437679080025E-4</v>
      </c>
      <c r="AW445" s="67">
        <f t="shared" si="118"/>
        <v>4.1035701004889496E-4</v>
      </c>
      <c r="AX445" s="67">
        <f t="shared" si="118"/>
        <v>6.5799739847368435E-3</v>
      </c>
      <c r="BA445" s="67">
        <f t="shared" si="119"/>
        <v>4.2425036071142317E-4</v>
      </c>
      <c r="BB445" s="67">
        <f t="shared" si="119"/>
        <v>8.9761696310893639E-3</v>
      </c>
      <c r="BC445" s="67">
        <f t="shared" si="119"/>
        <v>1.254958947417668E-2</v>
      </c>
      <c r="BD445" s="67">
        <f t="shared" si="119"/>
        <v>1.5936293462967023E-2</v>
      </c>
      <c r="BE445" s="67">
        <f t="shared" si="119"/>
        <v>1.8127612492077276E-2</v>
      </c>
      <c r="BF445" s="67">
        <f t="shared" si="119"/>
        <v>1.1304399899744531</v>
      </c>
      <c r="BG445" s="67">
        <f t="shared" si="119"/>
        <v>0.14328591956203085</v>
      </c>
      <c r="BH445" s="67">
        <f t="shared" si="119"/>
        <v>8.0966102185833777E-3</v>
      </c>
      <c r="BI445" s="67">
        <f t="shared" si="119"/>
        <v>1.1632962258063106E-2</v>
      </c>
      <c r="BJ445" s="67">
        <f t="shared" si="119"/>
        <v>4.4185700328986138E-2</v>
      </c>
      <c r="BK445" s="55"/>
    </row>
    <row r="446" spans="4:63">
      <c r="D446" s="52">
        <f t="shared" si="103"/>
        <v>20</v>
      </c>
      <c r="E446" s="67">
        <f t="shared" si="109"/>
        <v>1.7183187180772863E-4</v>
      </c>
      <c r="F446" s="67">
        <f t="shared" si="120"/>
        <v>4.0123615594870399E-3</v>
      </c>
      <c r="G446" s="67">
        <f t="shared" si="120"/>
        <v>5.2809200985140647E-3</v>
      </c>
      <c r="H446" s="67">
        <f t="shared" si="120"/>
        <v>6.3422886613320462E-3</v>
      </c>
      <c r="I446" s="67">
        <f t="shared" si="120"/>
        <v>7.6629391343391914E-3</v>
      </c>
      <c r="J446" s="67">
        <f t="shared" si="120"/>
        <v>0.44349051871349071</v>
      </c>
      <c r="K446" s="67">
        <f t="shared" si="120"/>
        <v>6.4322605823367365E-2</v>
      </c>
      <c r="L446" s="67">
        <f t="shared" si="120"/>
        <v>3.6103120645825481E-3</v>
      </c>
      <c r="M446" s="67">
        <f t="shared" si="120"/>
        <v>5.2319478829111303E-3</v>
      </c>
      <c r="N446" s="67">
        <f t="shared" si="120"/>
        <v>1.753168680391257E-2</v>
      </c>
      <c r="Q446" s="68">
        <f t="shared" si="110"/>
        <v>1.1992689898077656E-4</v>
      </c>
      <c r="R446" s="68">
        <f t="shared" si="121"/>
        <v>3.6677531979051083E-3</v>
      </c>
      <c r="S446" s="68">
        <f t="shared" si="121"/>
        <v>4.1415916934583645E-3</v>
      </c>
      <c r="T446" s="68">
        <f t="shared" si="121"/>
        <v>4.167953101931755E-3</v>
      </c>
      <c r="U446" s="68">
        <f t="shared" si="121"/>
        <v>6.0867306407768581E-3</v>
      </c>
      <c r="V446" s="68">
        <f t="shared" si="121"/>
        <v>0.27645549095784377</v>
      </c>
      <c r="W446" s="68">
        <f t="shared" si="121"/>
        <v>5.93688095862255E-2</v>
      </c>
      <c r="X446" s="68">
        <f t="shared" si="121"/>
        <v>3.281701099807301E-3</v>
      </c>
      <c r="Y446" s="68">
        <f t="shared" si="121"/>
        <v>4.8493332506548718E-3</v>
      </c>
      <c r="Z446" s="68">
        <f t="shared" si="121"/>
        <v>1.1396555041143699E-2</v>
      </c>
      <c r="AA446" s="120"/>
      <c r="AB446" s="120"/>
      <c r="AC446" s="68">
        <f t="shared" si="111"/>
        <v>2.2373684463468106E-4</v>
      </c>
      <c r="AD446" s="68">
        <f t="shared" si="122"/>
        <v>4.3569699210689724E-3</v>
      </c>
      <c r="AE446" s="68">
        <f t="shared" si="122"/>
        <v>6.4202485035697657E-3</v>
      </c>
      <c r="AF446" s="68">
        <f t="shared" si="122"/>
        <v>8.5166242207323477E-3</v>
      </c>
      <c r="AG446" s="68">
        <f t="shared" si="122"/>
        <v>9.2391476279015394E-3</v>
      </c>
      <c r="AH446" s="68">
        <f t="shared" si="122"/>
        <v>0.61052554646913759</v>
      </c>
      <c r="AI446" s="68">
        <f t="shared" si="122"/>
        <v>6.9276402060509223E-2</v>
      </c>
      <c r="AJ446" s="68">
        <f t="shared" si="122"/>
        <v>3.9389230293577953E-3</v>
      </c>
      <c r="AK446" s="68">
        <f t="shared" si="122"/>
        <v>5.6145625151674027E-3</v>
      </c>
      <c r="AL446" s="68">
        <f t="shared" si="122"/>
        <v>2.3666818566681434E-2</v>
      </c>
      <c r="AO446" s="67">
        <f t="shared" si="118"/>
        <v>5.1904972826952075E-5</v>
      </c>
      <c r="AP446" s="67">
        <f t="shared" si="118"/>
        <v>3.4460836158193165E-4</v>
      </c>
      <c r="AQ446" s="67">
        <f t="shared" si="118"/>
        <v>1.1393284050557001E-3</v>
      </c>
      <c r="AR446" s="67">
        <f t="shared" si="118"/>
        <v>2.1743355594002912E-3</v>
      </c>
      <c r="AS446" s="67">
        <f t="shared" si="118"/>
        <v>1.5762084935623333E-3</v>
      </c>
      <c r="AT446" s="67">
        <f t="shared" si="118"/>
        <v>0.16703502775564694</v>
      </c>
      <c r="AU446" s="67">
        <f t="shared" si="118"/>
        <v>4.9537962371418651E-3</v>
      </c>
      <c r="AV446" s="67">
        <f t="shared" si="118"/>
        <v>3.2861096477524712E-4</v>
      </c>
      <c r="AW446" s="67">
        <f t="shared" si="118"/>
        <v>3.826146322562585E-4</v>
      </c>
      <c r="AX446" s="67">
        <f t="shared" si="118"/>
        <v>6.1351317627688709E-3</v>
      </c>
      <c r="BA446" s="67">
        <f t="shared" si="119"/>
        <v>3.9556871644240969E-4</v>
      </c>
      <c r="BB446" s="67">
        <f t="shared" si="119"/>
        <v>8.3693314805560123E-3</v>
      </c>
      <c r="BC446" s="67">
        <f t="shared" si="119"/>
        <v>1.170116860208383E-2</v>
      </c>
      <c r="BD446" s="67">
        <f t="shared" si="119"/>
        <v>1.4858912882064394E-2</v>
      </c>
      <c r="BE446" s="67">
        <f t="shared" si="119"/>
        <v>1.6902086762240733E-2</v>
      </c>
      <c r="BF446" s="67">
        <f t="shared" si="119"/>
        <v>1.0540160651826282</v>
      </c>
      <c r="BG446" s="67">
        <f t="shared" si="119"/>
        <v>0.13359900788387657</v>
      </c>
      <c r="BH446" s="67">
        <f t="shared" si="119"/>
        <v>7.549235093940343E-3</v>
      </c>
      <c r="BI446" s="67">
        <f t="shared" si="119"/>
        <v>1.0846510398078532E-2</v>
      </c>
      <c r="BJ446" s="67">
        <f t="shared" si="119"/>
        <v>4.1198505370594003E-2</v>
      </c>
      <c r="BK446" s="55"/>
    </row>
    <row r="447" spans="4:63">
      <c r="D447" s="52">
        <f t="shared" si="103"/>
        <v>25</v>
      </c>
      <c r="E447" s="67">
        <f t="shared" si="109"/>
        <v>1.4140803805241041E-4</v>
      </c>
      <c r="F447" s="67">
        <f t="shared" si="120"/>
        <v>3.3019495749824716E-3</v>
      </c>
      <c r="G447" s="67">
        <f t="shared" si="120"/>
        <v>4.3459024358298813E-3</v>
      </c>
      <c r="H447" s="67">
        <f t="shared" si="120"/>
        <v>5.2193495125545993E-3</v>
      </c>
      <c r="I447" s="67">
        <f t="shared" si="120"/>
        <v>6.3061711270563179E-3</v>
      </c>
      <c r="J447" s="67">
        <f t="shared" si="120"/>
        <v>0.36496793922080661</v>
      </c>
      <c r="K447" s="67">
        <f t="shared" si="120"/>
        <v>5.2933913808950434E-2</v>
      </c>
      <c r="L447" s="67">
        <f t="shared" si="120"/>
        <v>2.9710852849279316E-3</v>
      </c>
      <c r="M447" s="67">
        <f t="shared" si="120"/>
        <v>4.3056010362429679E-3</v>
      </c>
      <c r="N447" s="67">
        <f t="shared" si="120"/>
        <v>1.4427599540233278E-2</v>
      </c>
      <c r="Q447" s="68">
        <f t="shared" si="110"/>
        <v>9.8693142990126384E-5</v>
      </c>
      <c r="R447" s="68">
        <f t="shared" si="121"/>
        <v>3.018356131024161E-3</v>
      </c>
      <c r="S447" s="68">
        <f t="shared" si="121"/>
        <v>3.4082987610204547E-3</v>
      </c>
      <c r="T447" s="68">
        <f t="shared" si="121"/>
        <v>3.4299927285789968E-3</v>
      </c>
      <c r="U447" s="68">
        <f t="shared" si="121"/>
        <v>5.009039528061714E-3</v>
      </c>
      <c r="V447" s="68">
        <f t="shared" si="121"/>
        <v>0.22750743604136331</v>
      </c>
      <c r="W447" s="68">
        <f t="shared" si="121"/>
        <v>4.8857216049471457E-2</v>
      </c>
      <c r="X447" s="68">
        <f t="shared" si="121"/>
        <v>2.7006568054932611E-3</v>
      </c>
      <c r="Y447" s="68">
        <f t="shared" si="121"/>
        <v>3.9907305532045079E-3</v>
      </c>
      <c r="Z447" s="68">
        <f t="shared" si="121"/>
        <v>9.3787285907453704E-3</v>
      </c>
      <c r="AA447" s="120"/>
      <c r="AB447" s="120"/>
      <c r="AC447" s="68">
        <f t="shared" si="111"/>
        <v>1.8412293311469472E-4</v>
      </c>
      <c r="AD447" s="68">
        <f t="shared" si="122"/>
        <v>3.5855430189407817E-3</v>
      </c>
      <c r="AE447" s="68">
        <f t="shared" si="122"/>
        <v>5.2835061106393079E-3</v>
      </c>
      <c r="AF447" s="68">
        <f t="shared" si="122"/>
        <v>7.0087062965302109E-3</v>
      </c>
      <c r="AG447" s="68">
        <f t="shared" si="122"/>
        <v>7.6033027260509365E-3</v>
      </c>
      <c r="AH447" s="68">
        <f t="shared" si="122"/>
        <v>0.50242844240024953</v>
      </c>
      <c r="AI447" s="68">
        <f t="shared" si="122"/>
        <v>5.7010611568429397E-2</v>
      </c>
      <c r="AJ447" s="68">
        <f t="shared" si="122"/>
        <v>3.2415137643626033E-3</v>
      </c>
      <c r="AK447" s="68">
        <f t="shared" si="122"/>
        <v>4.6204715192814374E-3</v>
      </c>
      <c r="AL447" s="68">
        <f t="shared" si="122"/>
        <v>1.9476470489721193E-2</v>
      </c>
      <c r="AO447" s="67">
        <f t="shared" si="118"/>
        <v>4.2714895062284026E-5</v>
      </c>
      <c r="AP447" s="67">
        <f t="shared" si="118"/>
        <v>2.8359344395831061E-4</v>
      </c>
      <c r="AQ447" s="67">
        <f t="shared" si="118"/>
        <v>9.3760367480942661E-4</v>
      </c>
      <c r="AR447" s="67">
        <f t="shared" si="118"/>
        <v>1.7893567839756025E-3</v>
      </c>
      <c r="AS447" s="67">
        <f t="shared" si="118"/>
        <v>1.2971315989946039E-3</v>
      </c>
      <c r="AT447" s="67">
        <f t="shared" si="118"/>
        <v>0.13746050317944331</v>
      </c>
      <c r="AU447" s="67">
        <f t="shared" si="118"/>
        <v>4.0766977594789769E-3</v>
      </c>
      <c r="AV447" s="67">
        <f t="shared" si="118"/>
        <v>2.7042847943467042E-4</v>
      </c>
      <c r="AW447" s="67">
        <f t="shared" si="118"/>
        <v>3.1487048303846001E-4</v>
      </c>
      <c r="AX447" s="67">
        <f t="shared" si="118"/>
        <v>5.0488709494879071E-3</v>
      </c>
      <c r="BA447" s="67">
        <f t="shared" si="119"/>
        <v>3.2553097116710516E-4</v>
      </c>
      <c r="BB447" s="67">
        <f t="shared" si="119"/>
        <v>6.8874925939232529E-3</v>
      </c>
      <c r="BC447" s="67">
        <f t="shared" si="119"/>
        <v>9.6294085464691884E-3</v>
      </c>
      <c r="BD447" s="67">
        <f t="shared" si="119"/>
        <v>1.2228055809084811E-2</v>
      </c>
      <c r="BE447" s="67">
        <f t="shared" si="119"/>
        <v>1.3909473853107254E-2</v>
      </c>
      <c r="BF447" s="67">
        <f t="shared" si="119"/>
        <v>0.86739638162105615</v>
      </c>
      <c r="BG447" s="67">
        <f t="shared" si="119"/>
        <v>0.10994452537737984</v>
      </c>
      <c r="BH447" s="67">
        <f t="shared" si="119"/>
        <v>6.2125990492905344E-3</v>
      </c>
      <c r="BI447" s="67">
        <f t="shared" si="119"/>
        <v>8.9260725555244044E-3</v>
      </c>
      <c r="BJ447" s="67">
        <f t="shared" si="119"/>
        <v>3.3904070029954471E-2</v>
      </c>
      <c r="BK447" s="55"/>
    </row>
    <row r="448" spans="4:63">
      <c r="D448" s="52">
        <f t="shared" si="103"/>
        <v>30</v>
      </c>
      <c r="E448" s="67">
        <f t="shared" si="109"/>
        <v>9.9845338147464704E-5</v>
      </c>
      <c r="F448" s="67">
        <f t="shared" si="120"/>
        <v>2.331439403308959E-3</v>
      </c>
      <c r="G448" s="67">
        <f t="shared" si="120"/>
        <v>3.0685532748888078E-3</v>
      </c>
      <c r="H448" s="67">
        <f t="shared" si="120"/>
        <v>3.6852764819328893E-3</v>
      </c>
      <c r="I448" s="67">
        <f t="shared" si="120"/>
        <v>4.4526591081289982E-3</v>
      </c>
      <c r="J448" s="67">
        <f t="shared" si="120"/>
        <v>0.2576964351275336</v>
      </c>
      <c r="K448" s="67">
        <f t="shared" si="120"/>
        <v>3.7375559384852937E-2</v>
      </c>
      <c r="L448" s="67">
        <f t="shared" si="120"/>
        <v>2.0978228608803566E-3</v>
      </c>
      <c r="M448" s="67">
        <f t="shared" si="120"/>
        <v>3.0400972767362835E-3</v>
      </c>
      <c r="N448" s="67">
        <f t="shared" si="120"/>
        <v>1.0187034447199471E-2</v>
      </c>
      <c r="Q448" s="68">
        <f t="shared" si="110"/>
        <v>6.9685219952157366E-5</v>
      </c>
      <c r="R448" s="68">
        <f t="shared" si="121"/>
        <v>2.1311998433913896E-3</v>
      </c>
      <c r="S448" s="68">
        <f t="shared" si="121"/>
        <v>2.4065303994638913E-3</v>
      </c>
      <c r="T448" s="68">
        <f t="shared" si="121"/>
        <v>2.4218480685050249E-3</v>
      </c>
      <c r="U448" s="68">
        <f t="shared" si="121"/>
        <v>3.5367808814939852E-3</v>
      </c>
      <c r="V448" s="68">
        <f t="shared" si="121"/>
        <v>0.16063837102522779</v>
      </c>
      <c r="W448" s="68">
        <f t="shared" si="121"/>
        <v>3.4497086053872077E-2</v>
      </c>
      <c r="X448" s="68">
        <f t="shared" si="121"/>
        <v>1.9068788145182112E-3</v>
      </c>
      <c r="Y448" s="68">
        <f t="shared" si="121"/>
        <v>2.8177736359827187E-3</v>
      </c>
      <c r="Z448" s="68">
        <f t="shared" si="121"/>
        <v>6.6221294095686299E-3</v>
      </c>
      <c r="AA448" s="120"/>
      <c r="AB448" s="120"/>
      <c r="AC448" s="68">
        <f t="shared" si="111"/>
        <v>1.3000545634277229E-4</v>
      </c>
      <c r="AD448" s="68">
        <f t="shared" si="122"/>
        <v>2.5316789632265288E-3</v>
      </c>
      <c r="AE448" s="68">
        <f t="shared" si="122"/>
        <v>3.7305761503137248E-3</v>
      </c>
      <c r="AF448" s="68">
        <f t="shared" si="122"/>
        <v>4.9487048953607603E-3</v>
      </c>
      <c r="AG448" s="68">
        <f t="shared" si="122"/>
        <v>5.3685373347640165E-3</v>
      </c>
      <c r="AH448" s="68">
        <f t="shared" si="122"/>
        <v>0.35475449922983932</v>
      </c>
      <c r="AI448" s="68">
        <f t="shared" si="122"/>
        <v>4.0254032715833797E-2</v>
      </c>
      <c r="AJ448" s="68">
        <f t="shared" si="122"/>
        <v>2.2887669072425023E-3</v>
      </c>
      <c r="AK448" s="68">
        <f t="shared" si="122"/>
        <v>3.262420917489856E-3</v>
      </c>
      <c r="AL448" s="68">
        <f t="shared" si="122"/>
        <v>1.3751939484830316E-2</v>
      </c>
      <c r="AO448" s="67">
        <f t="shared" si="118"/>
        <v>3.0160118195307338E-5</v>
      </c>
      <c r="AP448" s="67">
        <f t="shared" si="118"/>
        <v>2.002395599175694E-4</v>
      </c>
      <c r="AQ448" s="67">
        <f t="shared" si="118"/>
        <v>6.6202287542491654E-4</v>
      </c>
      <c r="AR448" s="67">
        <f t="shared" si="118"/>
        <v>1.2634284134278645E-3</v>
      </c>
      <c r="AS448" s="67">
        <f t="shared" si="118"/>
        <v>9.1587822663501302E-4</v>
      </c>
      <c r="AT448" s="67">
        <f t="shared" si="118"/>
        <v>9.7058064102305802E-2</v>
      </c>
      <c r="AU448" s="67">
        <f t="shared" si="118"/>
        <v>2.8784733309808602E-3</v>
      </c>
      <c r="AV448" s="67">
        <f t="shared" si="118"/>
        <v>1.9094404636214543E-4</v>
      </c>
      <c r="AW448" s="67">
        <f t="shared" si="118"/>
        <v>2.2232364075356476E-4</v>
      </c>
      <c r="AX448" s="67">
        <f t="shared" si="118"/>
        <v>3.5649050376308413E-3</v>
      </c>
      <c r="BA448" s="67">
        <f t="shared" si="119"/>
        <v>2.2985079449023698E-4</v>
      </c>
      <c r="BB448" s="67">
        <f t="shared" si="119"/>
        <v>4.8631183665354873E-3</v>
      </c>
      <c r="BC448" s="67">
        <f t="shared" si="119"/>
        <v>6.7991294252025321E-3</v>
      </c>
      <c r="BD448" s="67">
        <f t="shared" si="119"/>
        <v>8.6339813772936501E-3</v>
      </c>
      <c r="BE448" s="67">
        <f t="shared" si="119"/>
        <v>9.8211964428930147E-3</v>
      </c>
      <c r="BF448" s="67">
        <f t="shared" si="119"/>
        <v>0.61245093435737297</v>
      </c>
      <c r="BG448" s="67">
        <f t="shared" si="119"/>
        <v>7.7629592100686734E-2</v>
      </c>
      <c r="BH448" s="67">
        <f t="shared" si="119"/>
        <v>4.3865897681228585E-3</v>
      </c>
      <c r="BI448" s="67">
        <f t="shared" si="119"/>
        <v>6.3025181942261395E-3</v>
      </c>
      <c r="BJ448" s="67">
        <f t="shared" si="119"/>
        <v>2.3938973932029789E-2</v>
      </c>
      <c r="BK448" s="55"/>
    </row>
    <row r="449" spans="4:63">
      <c r="D449" s="52">
        <f t="shared" si="103"/>
        <v>40</v>
      </c>
      <c r="E449" s="67">
        <f t="shared" si="109"/>
        <v>6.1897410087295265E-5</v>
      </c>
      <c r="F449" s="67">
        <f t="shared" si="120"/>
        <v>1.4453359918232497E-3</v>
      </c>
      <c r="G449" s="67">
        <f t="shared" si="120"/>
        <v>1.9022971322905811E-3</v>
      </c>
      <c r="H449" s="67">
        <f t="shared" si="120"/>
        <v>2.2846241388893231E-3</v>
      </c>
      <c r="I449" s="67">
        <f t="shared" si="120"/>
        <v>2.7603498762029006E-3</v>
      </c>
      <c r="J449" s="67">
        <f t="shared" si="120"/>
        <v>0.15975449849811593</v>
      </c>
      <c r="K449" s="67">
        <f t="shared" si="120"/>
        <v>2.3170338940306776E-2</v>
      </c>
      <c r="L449" s="67">
        <f t="shared" si="120"/>
        <v>1.3005094110516728E-3</v>
      </c>
      <c r="M449" s="67">
        <f t="shared" si="120"/>
        <v>1.8846563228169448E-3</v>
      </c>
      <c r="N449" s="67">
        <f t="shared" si="120"/>
        <v>6.3152778131756963E-3</v>
      </c>
      <c r="Q449" s="68">
        <f t="shared" si="110"/>
        <v>4.3200160532598485E-5</v>
      </c>
      <c r="R449" s="68">
        <f t="shared" si="121"/>
        <v>1.321200900632394E-3</v>
      </c>
      <c r="S449" s="68">
        <f t="shared" si="121"/>
        <v>1.4918873708771284E-3</v>
      </c>
      <c r="T449" s="68">
        <f t="shared" si="121"/>
        <v>1.5013832978759448E-3</v>
      </c>
      <c r="U449" s="68">
        <f t="shared" si="121"/>
        <v>2.1925668305856462E-3</v>
      </c>
      <c r="V449" s="68">
        <f t="shared" si="121"/>
        <v>9.9585011294351447E-2</v>
      </c>
      <c r="W449" s="68">
        <f t="shared" si="121"/>
        <v>2.1385878618985412E-2</v>
      </c>
      <c r="X449" s="68">
        <f t="shared" si="121"/>
        <v>1.1821369145416252E-3</v>
      </c>
      <c r="Y449" s="68">
        <f t="shared" si="121"/>
        <v>1.7468305833367558E-3</v>
      </c>
      <c r="Z449" s="68">
        <f t="shared" si="121"/>
        <v>4.1052758928997223E-3</v>
      </c>
      <c r="AA449" s="120"/>
      <c r="AB449" s="120"/>
      <c r="AC449" s="68">
        <f t="shared" si="111"/>
        <v>8.0594659641992201E-5</v>
      </c>
      <c r="AD449" s="68">
        <f t="shared" si="122"/>
        <v>1.5694710830141049E-3</v>
      </c>
      <c r="AE449" s="68">
        <f t="shared" si="122"/>
        <v>2.312706893704033E-3</v>
      </c>
      <c r="AF449" s="68">
        <f t="shared" si="122"/>
        <v>3.0678649799027054E-3</v>
      </c>
      <c r="AG449" s="68">
        <f t="shared" si="122"/>
        <v>3.328132921820159E-3</v>
      </c>
      <c r="AH449" s="68">
        <f t="shared" si="122"/>
        <v>0.21992398570188038</v>
      </c>
      <c r="AI449" s="68">
        <f t="shared" si="122"/>
        <v>2.4954799261628139E-2</v>
      </c>
      <c r="AJ449" s="68">
        <f t="shared" si="122"/>
        <v>1.4188819075617197E-3</v>
      </c>
      <c r="AK449" s="68">
        <f t="shared" si="122"/>
        <v>2.0224820622971396E-3</v>
      </c>
      <c r="AL449" s="68">
        <f t="shared" si="122"/>
        <v>8.5252797334516729E-3</v>
      </c>
      <c r="AO449" s="67">
        <f t="shared" si="118"/>
        <v>1.869724955469678E-5</v>
      </c>
      <c r="AP449" s="67">
        <f t="shared" si="118"/>
        <v>1.2413509119085569E-4</v>
      </c>
      <c r="AQ449" s="67">
        <f t="shared" si="118"/>
        <v>4.1040976141345272E-4</v>
      </c>
      <c r="AR449" s="67">
        <f t="shared" si="118"/>
        <v>7.8324084101337823E-4</v>
      </c>
      <c r="AS449" s="67">
        <f t="shared" si="118"/>
        <v>5.6778304561725442E-4</v>
      </c>
      <c r="AT449" s="67">
        <f t="shared" si="118"/>
        <v>6.0169487203764485E-2</v>
      </c>
      <c r="AU449" s="67">
        <f t="shared" si="118"/>
        <v>1.7844603213213635E-3</v>
      </c>
      <c r="AV449" s="67">
        <f t="shared" si="118"/>
        <v>1.1837249651004754E-4</v>
      </c>
      <c r="AW449" s="67">
        <f t="shared" si="118"/>
        <v>1.3782573948018895E-4</v>
      </c>
      <c r="AX449" s="67">
        <f t="shared" si="118"/>
        <v>2.210001920275974E-3</v>
      </c>
      <c r="BA449" s="67">
        <f t="shared" si="119"/>
        <v>1.4249206972928748E-4</v>
      </c>
      <c r="BB449" s="67">
        <f t="shared" si="119"/>
        <v>3.0148070748373546E-3</v>
      </c>
      <c r="BC449" s="67">
        <f t="shared" si="119"/>
        <v>4.2150040259946141E-3</v>
      </c>
      <c r="BD449" s="67">
        <f t="shared" si="119"/>
        <v>5.3524891187920285E-3</v>
      </c>
      <c r="BE449" s="67">
        <f t="shared" si="119"/>
        <v>6.0884827980230601E-3</v>
      </c>
      <c r="BF449" s="67">
        <f t="shared" si="119"/>
        <v>0.37967848419999628</v>
      </c>
      <c r="BG449" s="67">
        <f t="shared" si="119"/>
        <v>4.8125138201934911E-2</v>
      </c>
      <c r="BH449" s="67">
        <f t="shared" si="119"/>
        <v>2.7193913186133924E-3</v>
      </c>
      <c r="BI449" s="67">
        <f t="shared" si="119"/>
        <v>3.907138385114084E-3</v>
      </c>
      <c r="BJ449" s="67">
        <f t="shared" si="119"/>
        <v>1.4840557546627369E-2</v>
      </c>
      <c r="BK449" s="55"/>
    </row>
    <row r="450" spans="4:63">
      <c r="D450" s="52">
        <f t="shared" ref="D450:D466" si="123">D361</f>
        <v>50</v>
      </c>
      <c r="E450" s="67">
        <f t="shared" si="109"/>
        <v>3.0812397038813992E-5</v>
      </c>
      <c r="F450" s="67">
        <f t="shared" si="120"/>
        <v>7.1948513470496329E-4</v>
      </c>
      <c r="G450" s="67">
        <f t="shared" si="120"/>
        <v>9.4695940336226626E-4</v>
      </c>
      <c r="H450" s="67">
        <f t="shared" si="120"/>
        <v>1.1372809613946222E-3</v>
      </c>
      <c r="I450" s="67">
        <f t="shared" si="120"/>
        <v>1.3740962058291734E-3</v>
      </c>
      <c r="J450" s="67">
        <f t="shared" si="120"/>
        <v>7.9525444271712944E-2</v>
      </c>
      <c r="K450" s="67">
        <f t="shared" si="120"/>
        <v>1.1534144674966995E-2</v>
      </c>
      <c r="L450" s="67">
        <f t="shared" si="120"/>
        <v>6.4739077563219754E-4</v>
      </c>
      <c r="M450" s="67">
        <f t="shared" si="120"/>
        <v>9.3817784651164615E-4</v>
      </c>
      <c r="N450" s="67">
        <f t="shared" si="120"/>
        <v>3.1437316539666142E-3</v>
      </c>
      <c r="Q450" s="68">
        <f t="shared" si="110"/>
        <v>2.1504946597824481E-5</v>
      </c>
      <c r="R450" s="68">
        <f t="shared" si="121"/>
        <v>6.5769095445044701E-4</v>
      </c>
      <c r="S450" s="68">
        <f t="shared" si="121"/>
        <v>7.4265831064381969E-4</v>
      </c>
      <c r="T450" s="68">
        <f t="shared" si="121"/>
        <v>7.4738536259197851E-4</v>
      </c>
      <c r="U450" s="68">
        <f t="shared" si="121"/>
        <v>1.0914550321711376E-3</v>
      </c>
      <c r="V450" s="68">
        <f t="shared" si="121"/>
        <v>4.9573203511888889E-2</v>
      </c>
      <c r="W450" s="68">
        <f t="shared" si="121"/>
        <v>1.0645844181569631E-2</v>
      </c>
      <c r="X450" s="68">
        <f t="shared" si="121"/>
        <v>5.8846520256218896E-4</v>
      </c>
      <c r="Y450" s="68">
        <f t="shared" si="121"/>
        <v>8.6956849111143671E-4</v>
      </c>
      <c r="Z450" s="68">
        <f t="shared" si="121"/>
        <v>2.0435974718086185E-3</v>
      </c>
      <c r="AA450" s="120"/>
      <c r="AB450" s="120"/>
      <c r="AC450" s="68">
        <f t="shared" si="111"/>
        <v>4.0119847479803578E-5</v>
      </c>
      <c r="AD450" s="68">
        <f t="shared" si="122"/>
        <v>7.8127931495947903E-4</v>
      </c>
      <c r="AE450" s="68">
        <f t="shared" si="122"/>
        <v>1.1512604960807126E-3</v>
      </c>
      <c r="AF450" s="68">
        <f t="shared" si="122"/>
        <v>1.5271765601972678E-3</v>
      </c>
      <c r="AG450" s="68">
        <f t="shared" si="122"/>
        <v>1.6567373794872115E-3</v>
      </c>
      <c r="AH450" s="68">
        <f t="shared" si="122"/>
        <v>0.10947768503153699</v>
      </c>
      <c r="AI450" s="68">
        <f t="shared" si="122"/>
        <v>1.242244516836436E-2</v>
      </c>
      <c r="AJ450" s="68">
        <f t="shared" si="122"/>
        <v>7.0631634870220591E-4</v>
      </c>
      <c r="AK450" s="68">
        <f t="shared" si="122"/>
        <v>1.0067872019118578E-3</v>
      </c>
      <c r="AL450" s="68">
        <f t="shared" si="122"/>
        <v>4.2438658361246108E-3</v>
      </c>
      <c r="AO450" s="67">
        <f t="shared" si="118"/>
        <v>9.3074504409895116E-6</v>
      </c>
      <c r="AP450" s="67">
        <f t="shared" si="118"/>
        <v>6.1794180254516281E-5</v>
      </c>
      <c r="AQ450" s="67">
        <f t="shared" si="118"/>
        <v>2.0430109271844658E-4</v>
      </c>
      <c r="AR450" s="67">
        <f t="shared" si="118"/>
        <v>3.8989559880264367E-4</v>
      </c>
      <c r="AS450" s="67">
        <f t="shared" si="118"/>
        <v>2.8264117365803579E-4</v>
      </c>
      <c r="AT450" s="67">
        <f t="shared" ref="AT450:AX466" si="124">J450-V450</f>
        <v>2.9952240759824056E-2</v>
      </c>
      <c r="AU450" s="67">
        <f t="shared" si="124"/>
        <v>8.8830049339736449E-4</v>
      </c>
      <c r="AV450" s="67">
        <f t="shared" si="124"/>
        <v>5.8925573070008584E-5</v>
      </c>
      <c r="AW450" s="67">
        <f t="shared" si="124"/>
        <v>6.8609355400209445E-5</v>
      </c>
      <c r="AX450" s="67">
        <f t="shared" si="124"/>
        <v>1.1001341821579957E-3</v>
      </c>
      <c r="BA450" s="67">
        <f t="shared" si="119"/>
        <v>7.0932244518617571E-5</v>
      </c>
      <c r="BB450" s="67">
        <f t="shared" si="119"/>
        <v>1.5007644496644423E-3</v>
      </c>
      <c r="BC450" s="67">
        <f t="shared" si="119"/>
        <v>2.098219899442979E-3</v>
      </c>
      <c r="BD450" s="67">
        <f t="shared" si="119"/>
        <v>2.6644575215918898E-3</v>
      </c>
      <c r="BE450" s="67">
        <f t="shared" si="119"/>
        <v>3.0308335853163849E-3</v>
      </c>
      <c r="BF450" s="67">
        <f t="shared" ref="BF450:BJ513" si="125">J450+AH450</f>
        <v>0.18900312930324992</v>
      </c>
      <c r="BG450" s="67">
        <f t="shared" si="125"/>
        <v>2.3956589843331356E-2</v>
      </c>
      <c r="BH450" s="67">
        <f t="shared" si="125"/>
        <v>1.3537071243344035E-3</v>
      </c>
      <c r="BI450" s="67">
        <f t="shared" si="125"/>
        <v>1.9449650484235038E-3</v>
      </c>
      <c r="BJ450" s="67">
        <f t="shared" si="125"/>
        <v>7.3875974900912255E-3</v>
      </c>
      <c r="BK450" s="55"/>
    </row>
    <row r="451" spans="4:63">
      <c r="D451" s="52">
        <f t="shared" si="123"/>
        <v>60</v>
      </c>
      <c r="E451" s="67">
        <f t="shared" ref="E451:N466" si="126">((E362)/($D362-$D361))/$R$192</f>
        <v>1.5356175784470987E-5</v>
      </c>
      <c r="F451" s="67">
        <f t="shared" si="126"/>
        <v>3.5857451106207321E-4</v>
      </c>
      <c r="G451" s="67">
        <f t="shared" si="126"/>
        <v>4.7194234971303136E-4</v>
      </c>
      <c r="H451" s="67">
        <f t="shared" si="126"/>
        <v>5.6679414904035007E-4</v>
      </c>
      <c r="I451" s="67">
        <f t="shared" si="126"/>
        <v>6.8481731086701616E-4</v>
      </c>
      <c r="J451" s="67">
        <f t="shared" si="126"/>
        <v>3.9633615652694479E-2</v>
      </c>
      <c r="K451" s="67">
        <f t="shared" si="126"/>
        <v>5.7483470996818869E-3</v>
      </c>
      <c r="L451" s="67">
        <f t="shared" si="126"/>
        <v>3.2264437392942597E-4</v>
      </c>
      <c r="M451" s="67">
        <f t="shared" si="126"/>
        <v>4.6756582780564513E-4</v>
      </c>
      <c r="N451" s="67">
        <f t="shared" si="126"/>
        <v>1.566762100225593E-3</v>
      </c>
      <c r="Q451" s="68">
        <f t="shared" ref="Q451:Z466" si="127">((Q362)/($D362-$D361))/$R$192</f>
        <v>1.071756084980544E-5</v>
      </c>
      <c r="R451" s="68">
        <f t="shared" si="127"/>
        <v>3.2777774139659447E-4</v>
      </c>
      <c r="S451" s="68">
        <f t="shared" si="127"/>
        <v>3.7012347827657766E-4</v>
      </c>
      <c r="T451" s="68">
        <f t="shared" si="127"/>
        <v>3.7247933006463588E-4</v>
      </c>
      <c r="U451" s="68">
        <f t="shared" si="127"/>
        <v>5.439555810524035E-4</v>
      </c>
      <c r="V451" s="68">
        <f t="shared" si="127"/>
        <v>2.4706121577265702E-2</v>
      </c>
      <c r="W451" s="68">
        <f t="shared" si="127"/>
        <v>5.305638974479587E-3</v>
      </c>
      <c r="X451" s="68">
        <f t="shared" si="127"/>
        <v>2.9327725078337908E-4</v>
      </c>
      <c r="Y451" s="68">
        <f t="shared" si="127"/>
        <v>4.3337253474059486E-4</v>
      </c>
      <c r="Z451" s="68">
        <f t="shared" si="127"/>
        <v>1.0184810344441009E-3</v>
      </c>
      <c r="AA451" s="120"/>
      <c r="AB451" s="120"/>
      <c r="AC451" s="68">
        <f t="shared" ref="AC451:AL466" si="128">((AC362)/($D362-$D361))/$R$192</f>
        <v>1.9994790719136569E-5</v>
      </c>
      <c r="AD451" s="68">
        <f t="shared" si="128"/>
        <v>3.89371280727552E-4</v>
      </c>
      <c r="AE451" s="68">
        <f t="shared" si="128"/>
        <v>5.7376122114948501E-4</v>
      </c>
      <c r="AF451" s="68">
        <f t="shared" si="128"/>
        <v>7.6110896801606534E-4</v>
      </c>
      <c r="AG451" s="68">
        <f t="shared" si="128"/>
        <v>8.2567904068163E-4</v>
      </c>
      <c r="AH451" s="68">
        <f t="shared" si="128"/>
        <v>5.4561109728123239E-2</v>
      </c>
      <c r="AI451" s="68">
        <f t="shared" si="128"/>
        <v>6.1910552248841842E-3</v>
      </c>
      <c r="AJ451" s="68">
        <f t="shared" si="128"/>
        <v>3.520114970754728E-4</v>
      </c>
      <c r="AK451" s="68">
        <f t="shared" si="128"/>
        <v>5.0175912087069676E-4</v>
      </c>
      <c r="AL451" s="68">
        <f t="shared" si="128"/>
        <v>2.1150431660070849E-3</v>
      </c>
      <c r="AO451" s="67">
        <f t="shared" ref="AO451:AS466" si="129">E451-Q451</f>
        <v>4.6386149346655478E-6</v>
      </c>
      <c r="AP451" s="67">
        <f t="shared" si="129"/>
        <v>3.0796769665478738E-5</v>
      </c>
      <c r="AQ451" s="67">
        <f t="shared" si="129"/>
        <v>1.018188714364537E-4</v>
      </c>
      <c r="AR451" s="67">
        <f t="shared" si="129"/>
        <v>1.9431481897571419E-4</v>
      </c>
      <c r="AS451" s="67">
        <f t="shared" si="129"/>
        <v>1.4086172981461265E-4</v>
      </c>
      <c r="AT451" s="67">
        <f t="shared" si="124"/>
        <v>1.4927494075428777E-2</v>
      </c>
      <c r="AU451" s="67">
        <f t="shared" si="124"/>
        <v>4.4270812520229991E-4</v>
      </c>
      <c r="AV451" s="67">
        <f t="shared" si="124"/>
        <v>2.9367123146046886E-5</v>
      </c>
      <c r="AW451" s="67">
        <f t="shared" si="124"/>
        <v>3.4193293065050271E-5</v>
      </c>
      <c r="AX451" s="67">
        <f t="shared" si="124"/>
        <v>5.4828106578149209E-4</v>
      </c>
      <c r="BA451" s="67">
        <f t="shared" ref="BA451:BE467" si="130">E451+AC451</f>
        <v>3.5350966503607553E-5</v>
      </c>
      <c r="BB451" s="67">
        <f t="shared" si="130"/>
        <v>7.4794579178962526E-4</v>
      </c>
      <c r="BC451" s="67">
        <f t="shared" si="130"/>
        <v>1.0457035708625164E-3</v>
      </c>
      <c r="BD451" s="67">
        <f t="shared" si="130"/>
        <v>1.3279031170564154E-3</v>
      </c>
      <c r="BE451" s="67">
        <f t="shared" si="130"/>
        <v>1.5104963515486462E-3</v>
      </c>
      <c r="BF451" s="67">
        <f t="shared" si="125"/>
        <v>9.4194725380817718E-2</v>
      </c>
      <c r="BG451" s="67">
        <f t="shared" si="125"/>
        <v>1.193940232456607E-2</v>
      </c>
      <c r="BH451" s="67">
        <f t="shared" si="125"/>
        <v>6.7465587100489876E-4</v>
      </c>
      <c r="BI451" s="67">
        <f t="shared" si="125"/>
        <v>9.6932494867634183E-4</v>
      </c>
      <c r="BJ451" s="67">
        <f t="shared" si="125"/>
        <v>3.6818052662326781E-3</v>
      </c>
      <c r="BK451" s="55"/>
    </row>
    <row r="452" spans="4:63">
      <c r="D452" s="52">
        <f t="shared" si="123"/>
        <v>75</v>
      </c>
      <c r="E452" s="67">
        <f t="shared" si="126"/>
        <v>6.9089592545080657E-6</v>
      </c>
      <c r="F452" s="67">
        <f t="shared" si="126"/>
        <v>1.613277108444067E-4</v>
      </c>
      <c r="G452" s="67">
        <f t="shared" si="126"/>
        <v>2.1233349438090309E-4</v>
      </c>
      <c r="H452" s="67">
        <f t="shared" si="126"/>
        <v>2.5500865165749032E-4</v>
      </c>
      <c r="I452" s="67">
        <f t="shared" si="126"/>
        <v>3.0810893050251648E-4</v>
      </c>
      <c r="J452" s="67">
        <f t="shared" si="126"/>
        <v>1.7831720572657698E-2</v>
      </c>
      <c r="K452" s="67">
        <f t="shared" si="126"/>
        <v>2.586262129965578E-3</v>
      </c>
      <c r="L452" s="67">
        <f t="shared" si="126"/>
        <v>1.4516223729536194E-4</v>
      </c>
      <c r="M452" s="67">
        <f t="shared" si="126"/>
        <v>2.1036443568041784E-4</v>
      </c>
      <c r="N452" s="67">
        <f t="shared" si="126"/>
        <v>7.0490828340950829E-4</v>
      </c>
      <c r="Q452" s="68">
        <f t="shared" si="127"/>
        <v>4.8219812183901425E-6</v>
      </c>
      <c r="R452" s="68">
        <f t="shared" si="127"/>
        <v>1.4747181144760305E-4</v>
      </c>
      <c r="S452" s="68">
        <f t="shared" si="127"/>
        <v>1.6652375346833589E-4</v>
      </c>
      <c r="T452" s="68">
        <f t="shared" si="127"/>
        <v>1.6758368428977218E-4</v>
      </c>
      <c r="U452" s="68">
        <f t="shared" si="127"/>
        <v>2.4473325901581451E-4</v>
      </c>
      <c r="V452" s="68">
        <f t="shared" si="127"/>
        <v>1.1115631242439025E-2</v>
      </c>
      <c r="W452" s="68">
        <f t="shared" si="127"/>
        <v>2.3870815239610921E-3</v>
      </c>
      <c r="X452" s="68">
        <f t="shared" si="127"/>
        <v>1.3194955595556261E-4</v>
      </c>
      <c r="Y452" s="68">
        <f t="shared" si="127"/>
        <v>1.9498039268171858E-4</v>
      </c>
      <c r="Z452" s="68">
        <f t="shared" si="127"/>
        <v>4.5822892803684651E-4</v>
      </c>
      <c r="AA452" s="120"/>
      <c r="AB452" s="120"/>
      <c r="AC452" s="68">
        <f t="shared" si="128"/>
        <v>8.9959372906260023E-6</v>
      </c>
      <c r="AD452" s="68">
        <f t="shared" si="128"/>
        <v>1.7518361024121033E-4</v>
      </c>
      <c r="AE452" s="68">
        <f t="shared" si="128"/>
        <v>2.5814323529347021E-4</v>
      </c>
      <c r="AF452" s="68">
        <f t="shared" si="128"/>
        <v>3.4243361902520903E-4</v>
      </c>
      <c r="AG452" s="68">
        <f t="shared" si="128"/>
        <v>3.7148460198921905E-4</v>
      </c>
      <c r="AH452" s="68">
        <f t="shared" si="128"/>
        <v>2.4547809902876361E-2</v>
      </c>
      <c r="AI452" s="68">
        <f t="shared" si="128"/>
        <v>2.7854427359700639E-3</v>
      </c>
      <c r="AJ452" s="68">
        <f t="shared" si="128"/>
        <v>1.5837491863516132E-4</v>
      </c>
      <c r="AK452" s="68">
        <f t="shared" si="128"/>
        <v>2.257484786791177E-4</v>
      </c>
      <c r="AL452" s="68">
        <f t="shared" si="128"/>
        <v>9.5158763878217022E-4</v>
      </c>
      <c r="AO452" s="67">
        <f t="shared" si="129"/>
        <v>2.0869780361179231E-6</v>
      </c>
      <c r="AP452" s="67">
        <f t="shared" si="129"/>
        <v>1.3855899396803651E-5</v>
      </c>
      <c r="AQ452" s="67">
        <f t="shared" si="129"/>
        <v>4.5809740912567201E-5</v>
      </c>
      <c r="AR452" s="67">
        <f t="shared" si="129"/>
        <v>8.7424967367718138E-5</v>
      </c>
      <c r="AS452" s="67">
        <f t="shared" si="129"/>
        <v>6.3375671486701971E-5</v>
      </c>
      <c r="AT452" s="67">
        <f t="shared" si="124"/>
        <v>6.7160893302186733E-3</v>
      </c>
      <c r="AU452" s="67">
        <f t="shared" si="124"/>
        <v>1.9918060600448593E-4</v>
      </c>
      <c r="AV452" s="67">
        <f t="shared" si="124"/>
        <v>1.3212681339799326E-5</v>
      </c>
      <c r="AW452" s="67">
        <f t="shared" si="124"/>
        <v>1.538404299869926E-5</v>
      </c>
      <c r="AX452" s="67">
        <f t="shared" si="124"/>
        <v>2.4667935537266177E-4</v>
      </c>
      <c r="BA452" s="67">
        <f t="shared" si="130"/>
        <v>1.5904896545134067E-5</v>
      </c>
      <c r="BB452" s="67">
        <f t="shared" si="130"/>
        <v>3.3651132108561703E-4</v>
      </c>
      <c r="BC452" s="67">
        <f t="shared" si="130"/>
        <v>4.7047672967437328E-4</v>
      </c>
      <c r="BD452" s="67">
        <f t="shared" si="130"/>
        <v>5.9744227068269935E-4</v>
      </c>
      <c r="BE452" s="67">
        <f t="shared" si="130"/>
        <v>6.7959353249173553E-4</v>
      </c>
      <c r="BF452" s="67">
        <f t="shared" si="125"/>
        <v>4.2379530475534055E-2</v>
      </c>
      <c r="BG452" s="67">
        <f t="shared" si="125"/>
        <v>5.3717048659356424E-3</v>
      </c>
      <c r="BH452" s="67">
        <f t="shared" si="125"/>
        <v>3.0353715593052326E-4</v>
      </c>
      <c r="BI452" s="67">
        <f t="shared" si="125"/>
        <v>4.3611291435953557E-4</v>
      </c>
      <c r="BJ452" s="67">
        <f t="shared" si="125"/>
        <v>1.6564959221916785E-3</v>
      </c>
      <c r="BK452" s="55"/>
    </row>
    <row r="453" spans="4:63">
      <c r="D453" s="52">
        <f t="shared" si="123"/>
        <v>100</v>
      </c>
      <c r="E453" s="67">
        <f t="shared" si="126"/>
        <v>2.114667307846808E-6</v>
      </c>
      <c r="F453" s="67">
        <f t="shared" si="126"/>
        <v>4.9378556654510302E-5</v>
      </c>
      <c r="G453" s="67">
        <f t="shared" si="126"/>
        <v>6.4990207987576339E-5</v>
      </c>
      <c r="H453" s="67">
        <f t="shared" si="126"/>
        <v>7.8052053719426074E-5</v>
      </c>
      <c r="I453" s="67">
        <f t="shared" si="126"/>
        <v>9.4304780009258772E-5</v>
      </c>
      <c r="J453" s="67">
        <f t="shared" si="126"/>
        <v>5.4578634999264443E-3</v>
      </c>
      <c r="K453" s="67">
        <f t="shared" si="126"/>
        <v>7.9159302787781035E-4</v>
      </c>
      <c r="L453" s="67">
        <f t="shared" si="126"/>
        <v>4.4430691546213143E-5</v>
      </c>
      <c r="M453" s="67">
        <f t="shared" si="126"/>
        <v>6.4387526178672863E-5</v>
      </c>
      <c r="N453" s="67">
        <f t="shared" si="126"/>
        <v>2.1575557866893757E-4</v>
      </c>
      <c r="Q453" s="68">
        <f t="shared" si="127"/>
        <v>1.475893208507132E-6</v>
      </c>
      <c r="R453" s="68">
        <f t="shared" si="127"/>
        <v>4.5137596996785223E-5</v>
      </c>
      <c r="S453" s="68">
        <f t="shared" si="127"/>
        <v>5.0968941119410996E-5</v>
      </c>
      <c r="T453" s="68">
        <f t="shared" si="127"/>
        <v>5.1293360612145469E-5</v>
      </c>
      <c r="U453" s="68">
        <f t="shared" si="127"/>
        <v>7.4907001607494228E-5</v>
      </c>
      <c r="V453" s="68">
        <f t="shared" si="127"/>
        <v>3.4022290664297832E-3</v>
      </c>
      <c r="W453" s="68">
        <f t="shared" si="127"/>
        <v>7.306286046761582E-4</v>
      </c>
      <c r="X453" s="68">
        <f t="shared" si="127"/>
        <v>4.038660556321357E-5</v>
      </c>
      <c r="Y453" s="68">
        <f t="shared" si="127"/>
        <v>5.9678838286117713E-5</v>
      </c>
      <c r="Z453" s="68">
        <f t="shared" si="127"/>
        <v>1.4025292347714124E-4</v>
      </c>
      <c r="AA453" s="120"/>
      <c r="AB453" s="120"/>
      <c r="AC453" s="68">
        <f t="shared" si="128"/>
        <v>2.753441407186488E-6</v>
      </c>
      <c r="AD453" s="68">
        <f t="shared" si="128"/>
        <v>5.3619516312235373E-5</v>
      </c>
      <c r="AE453" s="68">
        <f t="shared" si="128"/>
        <v>7.9011474855741662E-5</v>
      </c>
      <c r="AF453" s="68">
        <f t="shared" si="128"/>
        <v>1.0481074682670683E-4</v>
      </c>
      <c r="AG453" s="68">
        <f t="shared" si="128"/>
        <v>1.1370255841102352E-4</v>
      </c>
      <c r="AH453" s="68">
        <f t="shared" si="128"/>
        <v>7.5134979334231019E-3</v>
      </c>
      <c r="AI453" s="68">
        <f t="shared" si="128"/>
        <v>8.5255745107946273E-4</v>
      </c>
      <c r="AJ453" s="68">
        <f t="shared" si="128"/>
        <v>4.8474777529212724E-5</v>
      </c>
      <c r="AK453" s="68">
        <f t="shared" si="128"/>
        <v>6.9096214071228169E-5</v>
      </c>
      <c r="AL453" s="68">
        <f t="shared" si="128"/>
        <v>2.9125823386073391E-4</v>
      </c>
      <c r="AO453" s="67">
        <f t="shared" si="129"/>
        <v>6.3877409933967598E-7</v>
      </c>
      <c r="AP453" s="67">
        <f t="shared" si="129"/>
        <v>4.2409596577250782E-6</v>
      </c>
      <c r="AQ453" s="67">
        <f t="shared" si="129"/>
        <v>1.4021266868165343E-5</v>
      </c>
      <c r="AR453" s="67">
        <f t="shared" si="129"/>
        <v>2.6758693107280605E-5</v>
      </c>
      <c r="AS453" s="67">
        <f t="shared" si="129"/>
        <v>1.9397778401764545E-5</v>
      </c>
      <c r="AT453" s="67">
        <f t="shared" si="124"/>
        <v>2.0556344334966611E-3</v>
      </c>
      <c r="AU453" s="67">
        <f t="shared" si="124"/>
        <v>6.0964423201652156E-5</v>
      </c>
      <c r="AV453" s="67">
        <f t="shared" si="124"/>
        <v>4.0440859829995736E-6</v>
      </c>
      <c r="AW453" s="67">
        <f t="shared" si="124"/>
        <v>4.7086878925551497E-6</v>
      </c>
      <c r="AX453" s="67">
        <f t="shared" si="124"/>
        <v>7.5502655191796321E-5</v>
      </c>
      <c r="BA453" s="67">
        <f t="shared" si="130"/>
        <v>4.8681087150332964E-6</v>
      </c>
      <c r="BB453" s="67">
        <f t="shared" si="130"/>
        <v>1.0299807296674567E-4</v>
      </c>
      <c r="BC453" s="67">
        <f t="shared" si="130"/>
        <v>1.4400168284331801E-4</v>
      </c>
      <c r="BD453" s="67">
        <f t="shared" si="130"/>
        <v>1.8286280054613291E-4</v>
      </c>
      <c r="BE453" s="67">
        <f t="shared" si="130"/>
        <v>2.0800733842028229E-4</v>
      </c>
      <c r="BF453" s="67">
        <f t="shared" si="125"/>
        <v>1.2971361433349546E-2</v>
      </c>
      <c r="BG453" s="67">
        <f t="shared" si="125"/>
        <v>1.6441504789572732E-3</v>
      </c>
      <c r="BH453" s="67">
        <f t="shared" si="125"/>
        <v>9.290546907542586E-5</v>
      </c>
      <c r="BI453" s="67">
        <f t="shared" si="125"/>
        <v>1.3348374024990103E-4</v>
      </c>
      <c r="BJ453" s="67">
        <f t="shared" si="125"/>
        <v>5.0701381252967154E-4</v>
      </c>
      <c r="BK453" s="55"/>
    </row>
    <row r="454" spans="4:63">
      <c r="D454" s="52">
        <f t="shared" si="123"/>
        <v>125</v>
      </c>
      <c r="E454" s="67">
        <f t="shared" si="126"/>
        <v>3.7026381145960488E-7</v>
      </c>
      <c r="F454" s="67">
        <f t="shared" si="126"/>
        <v>8.6458482255959184E-6</v>
      </c>
      <c r="G454" s="67">
        <f t="shared" si="126"/>
        <v>1.1379341813126332E-5</v>
      </c>
      <c r="H454" s="67">
        <f t="shared" si="126"/>
        <v>1.366638184416388E-5</v>
      </c>
      <c r="I454" s="67">
        <f t="shared" si="126"/>
        <v>1.6512123280820706E-5</v>
      </c>
      <c r="J454" s="67">
        <f t="shared" si="126"/>
        <v>9.5563464494407364E-4</v>
      </c>
      <c r="K454" s="67">
        <f t="shared" si="126"/>
        <v>1.3860253598251595E-4</v>
      </c>
      <c r="L454" s="67">
        <f t="shared" si="126"/>
        <v>7.7795108179157048E-6</v>
      </c>
      <c r="M454" s="67">
        <f t="shared" si="126"/>
        <v>1.127381634212958E-5</v>
      </c>
      <c r="N454" s="67">
        <f t="shared" si="126"/>
        <v>3.7777329135983714E-5</v>
      </c>
      <c r="Q454" s="68">
        <f t="shared" si="127"/>
        <v>2.5841882676363947E-7</v>
      </c>
      <c r="R454" s="68">
        <f t="shared" si="127"/>
        <v>7.9032851371663776E-6</v>
      </c>
      <c r="S454" s="68">
        <f t="shared" si="127"/>
        <v>8.9243136898678702E-6</v>
      </c>
      <c r="T454" s="68">
        <f t="shared" si="127"/>
        <v>8.9811173286463772E-6</v>
      </c>
      <c r="U454" s="68">
        <f t="shared" si="127"/>
        <v>1.3115704686635651E-5</v>
      </c>
      <c r="V454" s="68">
        <f t="shared" si="127"/>
        <v>5.9570708684082187E-4</v>
      </c>
      <c r="W454" s="68">
        <f t="shared" si="127"/>
        <v>1.2792808160649202E-4</v>
      </c>
      <c r="X454" s="68">
        <f t="shared" si="127"/>
        <v>7.071418966124398E-6</v>
      </c>
      <c r="Y454" s="68">
        <f t="shared" si="127"/>
        <v>1.0449357232367119E-5</v>
      </c>
      <c r="Z454" s="68">
        <f t="shared" si="127"/>
        <v>2.4557329572506275E-5</v>
      </c>
      <c r="AA454" s="120"/>
      <c r="AB454" s="120"/>
      <c r="AC454" s="68">
        <f t="shared" si="128"/>
        <v>4.821087961555712E-7</v>
      </c>
      <c r="AD454" s="68">
        <f t="shared" si="128"/>
        <v>9.3884113140254592E-6</v>
      </c>
      <c r="AE454" s="68">
        <f t="shared" si="128"/>
        <v>1.3834369936384794E-5</v>
      </c>
      <c r="AF454" s="68">
        <f t="shared" si="128"/>
        <v>1.8351646359681412E-5</v>
      </c>
      <c r="AG454" s="68">
        <f t="shared" si="128"/>
        <v>1.9908541875005787E-5</v>
      </c>
      <c r="AH454" s="68">
        <f t="shared" si="128"/>
        <v>1.3155622030473254E-3</v>
      </c>
      <c r="AI454" s="68">
        <f t="shared" si="128"/>
        <v>1.4927699035853994E-4</v>
      </c>
      <c r="AJ454" s="68">
        <f t="shared" si="128"/>
        <v>8.4876026697070151E-6</v>
      </c>
      <c r="AK454" s="68">
        <f t="shared" si="128"/>
        <v>1.2098275451892073E-5</v>
      </c>
      <c r="AL454" s="68">
        <f t="shared" si="128"/>
        <v>5.0997328699461177E-5</v>
      </c>
      <c r="AO454" s="67">
        <f t="shared" si="129"/>
        <v>1.1184498469596542E-7</v>
      </c>
      <c r="AP454" s="67">
        <f t="shared" si="129"/>
        <v>7.4256308842954082E-7</v>
      </c>
      <c r="AQ454" s="67">
        <f t="shared" si="129"/>
        <v>2.4550281232584618E-6</v>
      </c>
      <c r="AR454" s="67">
        <f t="shared" si="129"/>
        <v>4.6852645155175032E-6</v>
      </c>
      <c r="AS454" s="67">
        <f t="shared" si="129"/>
        <v>3.3964185941850552E-6</v>
      </c>
      <c r="AT454" s="67">
        <f t="shared" si="124"/>
        <v>3.5992755810325178E-4</v>
      </c>
      <c r="AU454" s="67">
        <f t="shared" si="124"/>
        <v>1.0674454376023934E-5</v>
      </c>
      <c r="AV454" s="67">
        <f t="shared" si="124"/>
        <v>7.0809185179130689E-7</v>
      </c>
      <c r="AW454" s="67">
        <f t="shared" si="124"/>
        <v>8.2445910976246106E-7</v>
      </c>
      <c r="AX454" s="67">
        <f t="shared" si="124"/>
        <v>1.3219999563477439E-5</v>
      </c>
      <c r="BA454" s="67">
        <f t="shared" si="130"/>
        <v>8.5237260761517603E-7</v>
      </c>
      <c r="BB454" s="67">
        <f t="shared" si="130"/>
        <v>1.8034259539621379E-5</v>
      </c>
      <c r="BC454" s="67">
        <f t="shared" si="130"/>
        <v>2.5213711749511126E-5</v>
      </c>
      <c r="BD454" s="67">
        <f t="shared" si="130"/>
        <v>3.2018028203845296E-5</v>
      </c>
      <c r="BE454" s="67">
        <f t="shared" si="130"/>
        <v>3.6420665155826489E-5</v>
      </c>
      <c r="BF454" s="67">
        <f t="shared" si="125"/>
        <v>2.271196847991399E-3</v>
      </c>
      <c r="BG454" s="67">
        <f t="shared" si="125"/>
        <v>2.8787952634105592E-4</v>
      </c>
      <c r="BH454" s="67">
        <f t="shared" si="125"/>
        <v>1.626711348762272E-5</v>
      </c>
      <c r="BI454" s="67">
        <f t="shared" si="125"/>
        <v>2.3372091794021653E-5</v>
      </c>
      <c r="BJ454" s="67">
        <f t="shared" si="125"/>
        <v>8.8774657835444891E-5</v>
      </c>
      <c r="BK454" s="55"/>
    </row>
    <row r="455" spans="4:63">
      <c r="D455" s="52">
        <f t="shared" si="123"/>
        <v>150</v>
      </c>
      <c r="E455" s="67">
        <f t="shared" si="126"/>
        <v>6.5061546864340581E-8</v>
      </c>
      <c r="F455" s="67">
        <f t="shared" si="126"/>
        <v>1.5192201940938364E-6</v>
      </c>
      <c r="G455" s="67">
        <f t="shared" si="126"/>
        <v>1.9995407537710202E-6</v>
      </c>
      <c r="H455" s="67">
        <f t="shared" si="126"/>
        <v>2.4014119535877113E-6</v>
      </c>
      <c r="I455" s="67">
        <f t="shared" si="126"/>
        <v>2.9014563384682541E-6</v>
      </c>
      <c r="J455" s="67">
        <f t="shared" si="126"/>
        <v>1.6792099663242275E-4</v>
      </c>
      <c r="K455" s="67">
        <f t="shared" si="126"/>
        <v>2.4354784646100177E-5</v>
      </c>
      <c r="L455" s="67">
        <f t="shared" si="126"/>
        <v>1.3669902161548049E-6</v>
      </c>
      <c r="M455" s="67">
        <f t="shared" si="126"/>
        <v>1.9809981628827236E-6</v>
      </c>
      <c r="N455" s="67">
        <f t="shared" si="126"/>
        <v>6.6381088130147186E-6</v>
      </c>
      <c r="Q455" s="68">
        <f t="shared" si="127"/>
        <v>4.5408511682067861E-8</v>
      </c>
      <c r="R455" s="68">
        <f t="shared" si="127"/>
        <v>1.3887394350179289E-6</v>
      </c>
      <c r="S455" s="68">
        <f t="shared" si="127"/>
        <v>1.5681512354030317E-6</v>
      </c>
      <c r="T455" s="68">
        <f t="shared" si="127"/>
        <v>1.5781325851652033E-6</v>
      </c>
      <c r="U455" s="68">
        <f t="shared" si="127"/>
        <v>2.304648763173803E-6</v>
      </c>
      <c r="V455" s="68">
        <f t="shared" si="127"/>
        <v>1.0467570242722012E-4</v>
      </c>
      <c r="W455" s="68">
        <f t="shared" si="127"/>
        <v>2.2479104409084314E-5</v>
      </c>
      <c r="X455" s="68">
        <f t="shared" si="127"/>
        <v>1.2425666301230818E-6</v>
      </c>
      <c r="Y455" s="68">
        <f t="shared" si="127"/>
        <v>1.8361269025883724E-6</v>
      </c>
      <c r="Z455" s="68">
        <f t="shared" si="127"/>
        <v>4.3151336949357368E-6</v>
      </c>
      <c r="AA455" s="120"/>
      <c r="AB455" s="120"/>
      <c r="AC455" s="68">
        <f t="shared" si="128"/>
        <v>8.4714582046613448E-8</v>
      </c>
      <c r="AD455" s="68">
        <f t="shared" si="128"/>
        <v>1.6497009531697446E-6</v>
      </c>
      <c r="AE455" s="68">
        <f t="shared" si="128"/>
        <v>2.4309302721390079E-6</v>
      </c>
      <c r="AF455" s="68">
        <f t="shared" si="128"/>
        <v>3.2246913220102236E-6</v>
      </c>
      <c r="AG455" s="68">
        <f t="shared" si="128"/>
        <v>3.498263913762712E-6</v>
      </c>
      <c r="AH455" s="68">
        <f t="shared" si="128"/>
        <v>2.3116629083762529E-4</v>
      </c>
      <c r="AI455" s="68">
        <f t="shared" si="128"/>
        <v>2.6230464883116036E-5</v>
      </c>
      <c r="AJ455" s="68">
        <f t="shared" si="128"/>
        <v>1.491413802186528E-6</v>
      </c>
      <c r="AK455" s="68">
        <f t="shared" si="128"/>
        <v>2.125869423177079E-6</v>
      </c>
      <c r="AL455" s="68">
        <f t="shared" si="128"/>
        <v>8.9610839310937046E-6</v>
      </c>
      <c r="AO455" s="67">
        <f t="shared" si="129"/>
        <v>1.9653035182272721E-8</v>
      </c>
      <c r="AP455" s="67">
        <f t="shared" si="129"/>
        <v>1.3048075907590753E-7</v>
      </c>
      <c r="AQ455" s="67">
        <f t="shared" si="129"/>
        <v>4.3138951836798849E-7</v>
      </c>
      <c r="AR455" s="67">
        <f t="shared" si="129"/>
        <v>8.2327936842250801E-7</v>
      </c>
      <c r="AS455" s="67">
        <f t="shared" si="129"/>
        <v>5.968075752944511E-7</v>
      </c>
      <c r="AT455" s="67">
        <f t="shared" si="124"/>
        <v>6.3245294205202635E-5</v>
      </c>
      <c r="AU455" s="67">
        <f t="shared" si="124"/>
        <v>1.8756802370158631E-6</v>
      </c>
      <c r="AV455" s="67">
        <f t="shared" si="124"/>
        <v>1.2442358603172311E-7</v>
      </c>
      <c r="AW455" s="67">
        <f t="shared" si="124"/>
        <v>1.4487126029435117E-7</v>
      </c>
      <c r="AX455" s="67">
        <f t="shared" si="124"/>
        <v>2.3229751180789818E-6</v>
      </c>
      <c r="BA455" s="67">
        <f t="shared" si="130"/>
        <v>1.4977612891095402E-7</v>
      </c>
      <c r="BB455" s="67">
        <f t="shared" si="130"/>
        <v>3.168921147263581E-6</v>
      </c>
      <c r="BC455" s="67">
        <f t="shared" si="130"/>
        <v>4.4304710259100281E-6</v>
      </c>
      <c r="BD455" s="67">
        <f t="shared" si="130"/>
        <v>5.6261032755979345E-6</v>
      </c>
      <c r="BE455" s="67">
        <f t="shared" si="130"/>
        <v>6.3997202522309657E-6</v>
      </c>
      <c r="BF455" s="67">
        <f t="shared" si="125"/>
        <v>3.9908728747004805E-4</v>
      </c>
      <c r="BG455" s="67">
        <f t="shared" si="125"/>
        <v>5.058524952921621E-5</v>
      </c>
      <c r="BH455" s="67">
        <f t="shared" si="125"/>
        <v>2.8584040183413327E-6</v>
      </c>
      <c r="BI455" s="67">
        <f t="shared" si="125"/>
        <v>4.1068675860598026E-6</v>
      </c>
      <c r="BJ455" s="67">
        <f t="shared" si="125"/>
        <v>1.5599192744108425E-5</v>
      </c>
      <c r="BK455" s="55"/>
    </row>
    <row r="456" spans="4:63">
      <c r="D456" s="52">
        <f t="shared" si="123"/>
        <v>175</v>
      </c>
      <c r="E456" s="67">
        <f t="shared" si="126"/>
        <v>1.1414647245875407E-8</v>
      </c>
      <c r="F456" s="67">
        <f t="shared" si="126"/>
        <v>2.6653781596293555E-7</v>
      </c>
      <c r="G456" s="67">
        <f t="shared" si="126"/>
        <v>3.5080709663479556E-7</v>
      </c>
      <c r="H456" s="67">
        <f t="shared" si="126"/>
        <v>4.2131292081615146E-7</v>
      </c>
      <c r="I456" s="67">
        <f t="shared" si="126"/>
        <v>5.0904262500829918E-7</v>
      </c>
      <c r="J456" s="67">
        <f t="shared" si="126"/>
        <v>2.94607035048146E-5</v>
      </c>
      <c r="K456" s="67">
        <f t="shared" si="126"/>
        <v>4.2728968013034596E-6</v>
      </c>
      <c r="L456" s="67">
        <f t="shared" si="126"/>
        <v>2.3983000494140222E-7</v>
      </c>
      <c r="M456" s="67">
        <f t="shared" si="126"/>
        <v>3.4755391339192222E-7</v>
      </c>
      <c r="N456" s="67">
        <f t="shared" si="126"/>
        <v>1.1646152625035301E-6</v>
      </c>
      <c r="Q456" s="68">
        <f t="shared" si="127"/>
        <v>7.9666433983158685E-9</v>
      </c>
      <c r="R456" s="68">
        <f t="shared" si="127"/>
        <v>2.4364577129127928E-7</v>
      </c>
      <c r="S456" s="68">
        <f t="shared" si="127"/>
        <v>2.7512246546538906E-7</v>
      </c>
      <c r="T456" s="68">
        <f t="shared" si="127"/>
        <v>2.7687363173892476E-7</v>
      </c>
      <c r="U456" s="68">
        <f t="shared" si="127"/>
        <v>4.0433641567305582E-7</v>
      </c>
      <c r="V456" s="68">
        <f t="shared" si="127"/>
        <v>1.836470658947423E-5</v>
      </c>
      <c r="W456" s="68">
        <f t="shared" si="127"/>
        <v>3.9438202686437261E-6</v>
      </c>
      <c r="X456" s="68">
        <f t="shared" si="127"/>
        <v>2.180006539334972E-7</v>
      </c>
      <c r="Y456" s="68">
        <f t="shared" si="127"/>
        <v>3.2213714400933379E-7</v>
      </c>
      <c r="Z456" s="68">
        <f t="shared" si="127"/>
        <v>7.5706360085758773E-7</v>
      </c>
      <c r="AA456" s="120"/>
      <c r="AB456" s="120"/>
      <c r="AC456" s="68">
        <f t="shared" si="128"/>
        <v>1.4862651093434977E-8</v>
      </c>
      <c r="AD456" s="68">
        <f t="shared" si="128"/>
        <v>2.8942986063459178E-7</v>
      </c>
      <c r="AE456" s="68">
        <f t="shared" si="128"/>
        <v>4.2649172780420211E-7</v>
      </c>
      <c r="AF456" s="68">
        <f t="shared" si="128"/>
        <v>5.65752209893379E-7</v>
      </c>
      <c r="AG456" s="68">
        <f t="shared" si="128"/>
        <v>6.1374883434354339E-7</v>
      </c>
      <c r="AH456" s="68">
        <f t="shared" si="128"/>
        <v>4.055670042015495E-5</v>
      </c>
      <c r="AI456" s="68">
        <f t="shared" si="128"/>
        <v>4.6019733339631941E-6</v>
      </c>
      <c r="AJ456" s="68">
        <f t="shared" si="128"/>
        <v>2.6165935594930716E-7</v>
      </c>
      <c r="AK456" s="68">
        <f t="shared" si="128"/>
        <v>3.7297068277451154E-7</v>
      </c>
      <c r="AL456" s="68">
        <f t="shared" si="128"/>
        <v>1.5721669241494728E-6</v>
      </c>
      <c r="AO456" s="67">
        <f t="shared" si="129"/>
        <v>3.4480038475595385E-9</v>
      </c>
      <c r="AP456" s="67">
        <f t="shared" si="129"/>
        <v>2.2892044671656276E-8</v>
      </c>
      <c r="AQ456" s="67">
        <f t="shared" si="129"/>
        <v>7.5684631169406501E-8</v>
      </c>
      <c r="AR456" s="67">
        <f t="shared" si="129"/>
        <v>1.444392890772267E-7</v>
      </c>
      <c r="AS456" s="67">
        <f t="shared" si="129"/>
        <v>1.0470620933524336E-7</v>
      </c>
      <c r="AT456" s="67">
        <f t="shared" si="124"/>
        <v>1.109599691534037E-5</v>
      </c>
      <c r="AU456" s="67">
        <f t="shared" si="124"/>
        <v>3.2907653265973358E-7</v>
      </c>
      <c r="AV456" s="67">
        <f t="shared" si="124"/>
        <v>2.182935100790502E-8</v>
      </c>
      <c r="AW456" s="67">
        <f t="shared" si="124"/>
        <v>2.5416769382588428E-8</v>
      </c>
      <c r="AX456" s="67">
        <f t="shared" si="124"/>
        <v>4.0755166164594236E-7</v>
      </c>
      <c r="BA456" s="67">
        <f t="shared" si="130"/>
        <v>2.6277298339310384E-8</v>
      </c>
      <c r="BB456" s="67">
        <f t="shared" si="130"/>
        <v>5.5596767659752733E-7</v>
      </c>
      <c r="BC456" s="67">
        <f t="shared" si="130"/>
        <v>7.7729882443899762E-7</v>
      </c>
      <c r="BD456" s="67">
        <f t="shared" si="130"/>
        <v>9.8706513070953046E-7</v>
      </c>
      <c r="BE456" s="67">
        <f t="shared" si="130"/>
        <v>1.1227914593518426E-6</v>
      </c>
      <c r="BF456" s="67">
        <f t="shared" si="125"/>
        <v>7.0017403924969553E-5</v>
      </c>
      <c r="BG456" s="67">
        <f t="shared" si="125"/>
        <v>8.8748701352666537E-6</v>
      </c>
      <c r="BH456" s="67">
        <f t="shared" si="125"/>
        <v>5.0148936089070939E-7</v>
      </c>
      <c r="BI456" s="67">
        <f t="shared" si="125"/>
        <v>7.2052459616643371E-7</v>
      </c>
      <c r="BJ456" s="67">
        <f t="shared" si="125"/>
        <v>2.7367821866530029E-6</v>
      </c>
      <c r="BK456" s="55"/>
    </row>
    <row r="457" spans="4:63">
      <c r="D457" s="52">
        <f t="shared" si="123"/>
        <v>200</v>
      </c>
      <c r="E457" s="67">
        <f t="shared" si="126"/>
        <v>1.9886107426258441E-9</v>
      </c>
      <c r="F457" s="67">
        <f t="shared" si="126"/>
        <v>4.6435071774245975E-8</v>
      </c>
      <c r="G457" s="67">
        <f t="shared" si="126"/>
        <v>6.1116103365298132E-8</v>
      </c>
      <c r="H457" s="67">
        <f t="shared" si="126"/>
        <v>7.3399324770619847E-8</v>
      </c>
      <c r="I457" s="67">
        <f t="shared" si="126"/>
        <v>8.8683216462229708E-8</v>
      </c>
      <c r="J457" s="67">
        <f t="shared" si="126"/>
        <v>5.1325170382430084E-6</v>
      </c>
      <c r="K457" s="67">
        <f t="shared" si="126"/>
        <v>7.4440570069075394E-7</v>
      </c>
      <c r="L457" s="67">
        <f t="shared" si="126"/>
        <v>4.1782151822765799E-8</v>
      </c>
      <c r="M457" s="67">
        <f t="shared" si="126"/>
        <v>6.054934777441943E-8</v>
      </c>
      <c r="N457" s="67">
        <f t="shared" si="126"/>
        <v>2.0289426139536585E-7</v>
      </c>
      <c r="Q457" s="68">
        <f t="shared" si="127"/>
        <v>1.3879143440271252E-9</v>
      </c>
      <c r="R457" s="68">
        <f t="shared" si="127"/>
        <v>4.2446918222573514E-8</v>
      </c>
      <c r="S457" s="68">
        <f t="shared" si="127"/>
        <v>4.7930652483358599E-8</v>
      </c>
      <c r="T457" s="68">
        <f t="shared" si="127"/>
        <v>4.8235733138823909E-8</v>
      </c>
      <c r="U457" s="68">
        <f t="shared" si="127"/>
        <v>7.0441751069689106E-8</v>
      </c>
      <c r="V457" s="68">
        <f t="shared" si="127"/>
        <v>3.1994201855161477E-6</v>
      </c>
      <c r="W457" s="68">
        <f t="shared" si="127"/>
        <v>6.8707540270632201E-7</v>
      </c>
      <c r="X457" s="68">
        <f t="shared" si="127"/>
        <v>3.7979136189973809E-8</v>
      </c>
      <c r="Y457" s="68">
        <f t="shared" si="127"/>
        <v>5.6121347543810238E-8</v>
      </c>
      <c r="Z457" s="68">
        <f t="shared" si="127"/>
        <v>1.3189236400278644E-7</v>
      </c>
      <c r="AA457" s="120"/>
      <c r="AB457" s="120"/>
      <c r="AC457" s="68">
        <f t="shared" si="128"/>
        <v>2.5893071412245686E-9</v>
      </c>
      <c r="AD457" s="68">
        <f t="shared" si="128"/>
        <v>5.0423225325918449E-8</v>
      </c>
      <c r="AE457" s="68">
        <f t="shared" si="128"/>
        <v>7.4301554247237703E-8</v>
      </c>
      <c r="AF457" s="68">
        <f t="shared" si="128"/>
        <v>9.856291640241591E-8</v>
      </c>
      <c r="AG457" s="68">
        <f t="shared" si="128"/>
        <v>1.0692468185477051E-7</v>
      </c>
      <c r="AH457" s="68">
        <f t="shared" si="128"/>
        <v>7.0656138909698696E-6</v>
      </c>
      <c r="AI457" s="68">
        <f t="shared" si="128"/>
        <v>8.0173599867518608E-7</v>
      </c>
      <c r="AJ457" s="68">
        <f t="shared" si="128"/>
        <v>4.5585167455557769E-8</v>
      </c>
      <c r="AK457" s="68">
        <f t="shared" si="128"/>
        <v>6.4977348005028774E-8</v>
      </c>
      <c r="AL457" s="68">
        <f t="shared" si="128"/>
        <v>2.7389615878794533E-7</v>
      </c>
      <c r="AO457" s="67">
        <f t="shared" si="129"/>
        <v>6.0069639859871892E-10</v>
      </c>
      <c r="AP457" s="67">
        <f t="shared" si="129"/>
        <v>3.9881535516724608E-9</v>
      </c>
      <c r="AQ457" s="67">
        <f t="shared" si="129"/>
        <v>1.3185450881939532E-8</v>
      </c>
      <c r="AR457" s="67">
        <f t="shared" si="129"/>
        <v>2.5163591631795938E-8</v>
      </c>
      <c r="AS457" s="67">
        <f t="shared" si="129"/>
        <v>1.8241465392540602E-8</v>
      </c>
      <c r="AT457" s="67">
        <f t="shared" si="124"/>
        <v>1.9330968527268608E-6</v>
      </c>
      <c r="AU457" s="67">
        <f t="shared" si="124"/>
        <v>5.7330297984431925E-8</v>
      </c>
      <c r="AV457" s="67">
        <f t="shared" si="124"/>
        <v>3.8030156327919899E-9</v>
      </c>
      <c r="AW457" s="67">
        <f t="shared" si="124"/>
        <v>4.4280002306091916E-9</v>
      </c>
      <c r="AX457" s="67">
        <f t="shared" si="124"/>
        <v>7.1001897392579402E-8</v>
      </c>
      <c r="BA457" s="67">
        <f t="shared" si="130"/>
        <v>4.5779178838504128E-9</v>
      </c>
      <c r="BB457" s="67">
        <f t="shared" si="130"/>
        <v>9.6858297100164424E-8</v>
      </c>
      <c r="BC457" s="67">
        <f t="shared" si="130"/>
        <v>1.3541765761253585E-7</v>
      </c>
      <c r="BD457" s="67">
        <f t="shared" si="130"/>
        <v>1.7196224117303574E-7</v>
      </c>
      <c r="BE457" s="67">
        <f t="shared" si="130"/>
        <v>1.9560789831700022E-7</v>
      </c>
      <c r="BF457" s="67">
        <f t="shared" si="125"/>
        <v>1.2198130929212878E-5</v>
      </c>
      <c r="BG457" s="67">
        <f t="shared" si="125"/>
        <v>1.5461416993659399E-6</v>
      </c>
      <c r="BH457" s="67">
        <f t="shared" si="125"/>
        <v>8.7367319278323575E-8</v>
      </c>
      <c r="BI457" s="67">
        <f t="shared" si="125"/>
        <v>1.255266957794482E-7</v>
      </c>
      <c r="BJ457" s="67">
        <f t="shared" si="125"/>
        <v>4.7679042018331118E-7</v>
      </c>
      <c r="BK457" s="55"/>
    </row>
    <row r="458" spans="4:63">
      <c r="D458" s="52">
        <f t="shared" si="123"/>
        <v>225</v>
      </c>
      <c r="E458" s="67">
        <f t="shared" si="126"/>
        <v>3.4958205827275323E-10</v>
      </c>
      <c r="F458" s="67">
        <f t="shared" si="126"/>
        <v>8.1629187748676182E-9</v>
      </c>
      <c r="G458" s="67">
        <f t="shared" si="126"/>
        <v>1.074372814653506E-8</v>
      </c>
      <c r="H458" s="67">
        <f t="shared" si="126"/>
        <v>1.2903021430560236E-8</v>
      </c>
      <c r="I458" s="67">
        <f t="shared" si="126"/>
        <v>1.5589808845233318E-8</v>
      </c>
      <c r="J458" s="67">
        <f t="shared" si="126"/>
        <v>9.0225594777778514E-7</v>
      </c>
      <c r="K458" s="67">
        <f t="shared" si="126"/>
        <v>1.3086064128056817E-7</v>
      </c>
      <c r="L458" s="67">
        <f t="shared" si="126"/>
        <v>7.344972206064009E-9</v>
      </c>
      <c r="M458" s="67">
        <f t="shared" si="126"/>
        <v>1.064409699110071E-8</v>
      </c>
      <c r="N458" s="67">
        <f t="shared" si="126"/>
        <v>3.5667208262520734E-8</v>
      </c>
      <c r="Q458" s="68">
        <f t="shared" si="127"/>
        <v>2.4398437697797787E-10</v>
      </c>
      <c r="R458" s="68">
        <f t="shared" si="127"/>
        <v>7.4618328874100701E-9</v>
      </c>
      <c r="S458" s="68">
        <f t="shared" si="127"/>
        <v>8.4258300482494807E-9</v>
      </c>
      <c r="T458" s="68">
        <f t="shared" si="127"/>
        <v>8.4794608173038316E-9</v>
      </c>
      <c r="U458" s="68">
        <f t="shared" si="127"/>
        <v>1.238310333914959E-8</v>
      </c>
      <c r="V458" s="68">
        <f t="shared" si="127"/>
        <v>5.6243279278239656E-7</v>
      </c>
      <c r="W458" s="68">
        <f t="shared" si="127"/>
        <v>1.2078242781163951E-7</v>
      </c>
      <c r="X458" s="68">
        <f t="shared" si="127"/>
        <v>6.67643210213226E-9</v>
      </c>
      <c r="Y458" s="68">
        <f t="shared" si="127"/>
        <v>9.8656895323314733E-9</v>
      </c>
      <c r="Z458" s="68">
        <f t="shared" si="127"/>
        <v>2.3185635625035094E-8</v>
      </c>
      <c r="AA458" s="120"/>
      <c r="AB458" s="120"/>
      <c r="AC458" s="68">
        <f t="shared" si="128"/>
        <v>4.5517973956752951E-10</v>
      </c>
      <c r="AD458" s="68">
        <f t="shared" si="128"/>
        <v>8.864004662325168E-9</v>
      </c>
      <c r="AE458" s="68">
        <f t="shared" si="128"/>
        <v>1.3061626244820634E-8</v>
      </c>
      <c r="AF458" s="68">
        <f t="shared" si="128"/>
        <v>1.7326582043816663E-8</v>
      </c>
      <c r="AG458" s="68">
        <f t="shared" si="128"/>
        <v>1.8796514351317076E-8</v>
      </c>
      <c r="AH458" s="68">
        <f t="shared" si="128"/>
        <v>1.2420791027731739E-6</v>
      </c>
      <c r="AI458" s="68">
        <f t="shared" si="128"/>
        <v>1.4093885474949685E-7</v>
      </c>
      <c r="AJ458" s="68">
        <f t="shared" si="128"/>
        <v>8.0135123099957612E-9</v>
      </c>
      <c r="AK458" s="68">
        <f t="shared" si="128"/>
        <v>1.1422504449869973E-8</v>
      </c>
      <c r="AL458" s="68">
        <f t="shared" si="128"/>
        <v>4.8148780900006387E-8</v>
      </c>
      <c r="AO458" s="67">
        <f t="shared" si="129"/>
        <v>1.0559768129477535E-10</v>
      </c>
      <c r="AP458" s="67">
        <f t="shared" si="129"/>
        <v>7.010858874575481E-10</v>
      </c>
      <c r="AQ458" s="67">
        <f t="shared" si="129"/>
        <v>2.3178980982855791E-9</v>
      </c>
      <c r="AR458" s="67">
        <f t="shared" si="129"/>
        <v>4.4235606132564041E-9</v>
      </c>
      <c r="AS458" s="67">
        <f t="shared" si="129"/>
        <v>3.2067055060837271E-9</v>
      </c>
      <c r="AT458" s="67">
        <f t="shared" si="124"/>
        <v>3.3982315499538859E-7</v>
      </c>
      <c r="AU458" s="67">
        <f t="shared" si="124"/>
        <v>1.0078213468928661E-8</v>
      </c>
      <c r="AV458" s="67">
        <f t="shared" si="124"/>
        <v>6.6854010393174897E-10</v>
      </c>
      <c r="AW458" s="67">
        <f t="shared" si="124"/>
        <v>7.7840745876923658E-10</v>
      </c>
      <c r="AX458" s="67">
        <f t="shared" si="124"/>
        <v>1.248157263748564E-8</v>
      </c>
      <c r="BA458" s="67">
        <f t="shared" si="130"/>
        <v>8.0476179784028268E-10</v>
      </c>
      <c r="BB458" s="67">
        <f t="shared" si="130"/>
        <v>1.7026923437192786E-8</v>
      </c>
      <c r="BC458" s="67">
        <f t="shared" si="130"/>
        <v>2.3805354391355692E-8</v>
      </c>
      <c r="BD458" s="67">
        <f t="shared" si="130"/>
        <v>3.02296034743769E-8</v>
      </c>
      <c r="BE458" s="67">
        <f t="shared" si="130"/>
        <v>3.438632319655039E-8</v>
      </c>
      <c r="BF458" s="67">
        <f t="shared" si="125"/>
        <v>2.1443350505509592E-6</v>
      </c>
      <c r="BG458" s="67">
        <f t="shared" si="125"/>
        <v>2.7179949603006502E-7</v>
      </c>
      <c r="BH458" s="67">
        <f t="shared" si="125"/>
        <v>1.5358484516059769E-8</v>
      </c>
      <c r="BI458" s="67">
        <f t="shared" si="125"/>
        <v>2.2066601440970683E-8</v>
      </c>
      <c r="BJ458" s="67">
        <f t="shared" si="125"/>
        <v>8.3815989162527121E-8</v>
      </c>
      <c r="BK458" s="55"/>
    </row>
    <row r="459" spans="4:63">
      <c r="D459" s="52">
        <f t="shared" si="123"/>
        <v>250</v>
      </c>
      <c r="E459" s="67">
        <f t="shared" si="126"/>
        <v>6.105158590244017E-11</v>
      </c>
      <c r="F459" s="67">
        <f t="shared" si="126"/>
        <v>1.4255855671220947E-9</v>
      </c>
      <c r="G459" s="67">
        <f t="shared" si="126"/>
        <v>1.8763023625740028E-9</v>
      </c>
      <c r="H459" s="67">
        <f t="shared" si="126"/>
        <v>2.2534048948652023E-9</v>
      </c>
      <c r="I459" s="67">
        <f t="shared" si="126"/>
        <v>2.7226298701370338E-9</v>
      </c>
      <c r="J459" s="67">
        <f t="shared" si="126"/>
        <v>1.5757146340377943E-7</v>
      </c>
      <c r="K459" s="67">
        <f t="shared" si="126"/>
        <v>2.2853717727571679E-8</v>
      </c>
      <c r="L459" s="67">
        <f t="shared" si="126"/>
        <v>1.2827380323954768E-9</v>
      </c>
      <c r="M459" s="67">
        <f t="shared" si="126"/>
        <v>1.8589026136434846E-9</v>
      </c>
      <c r="N459" s="67">
        <f t="shared" si="126"/>
        <v>6.2289799422158401E-9</v>
      </c>
      <c r="Q459" s="68">
        <f t="shared" si="127"/>
        <v>4.2609833077595735E-11</v>
      </c>
      <c r="R459" s="68">
        <f t="shared" si="127"/>
        <v>1.3031467740828153E-9</v>
      </c>
      <c r="S459" s="68">
        <f t="shared" si="127"/>
        <v>1.4715008245323282E-9</v>
      </c>
      <c r="T459" s="68">
        <f t="shared" si="127"/>
        <v>1.4808669902907005E-9</v>
      </c>
      <c r="U459" s="68">
        <f t="shared" si="127"/>
        <v>2.1626055438435206E-9</v>
      </c>
      <c r="V459" s="68">
        <f t="shared" si="127"/>
        <v>9.8224188428208309E-8</v>
      </c>
      <c r="W459" s="68">
        <f t="shared" si="127"/>
        <v>2.1093641943415266E-8</v>
      </c>
      <c r="X459" s="68">
        <f t="shared" si="127"/>
        <v>1.165983088546012E-9</v>
      </c>
      <c r="Y459" s="68">
        <f t="shared" si="127"/>
        <v>1.7229602541558258E-9</v>
      </c>
      <c r="Z459" s="68">
        <f t="shared" si="127"/>
        <v>4.0491775580773111E-9</v>
      </c>
      <c r="AA459" s="120"/>
      <c r="AB459" s="120"/>
      <c r="AC459" s="68">
        <f t="shared" si="128"/>
        <v>7.9493338727284766E-11</v>
      </c>
      <c r="AD459" s="68">
        <f t="shared" si="128"/>
        <v>1.5480243601613736E-9</v>
      </c>
      <c r="AE459" s="68">
        <f t="shared" si="128"/>
        <v>2.2811039006156762E-9</v>
      </c>
      <c r="AF459" s="68">
        <f t="shared" si="128"/>
        <v>3.0259427994397093E-9</v>
      </c>
      <c r="AG459" s="68">
        <f t="shared" si="128"/>
        <v>3.2826541964305537E-9</v>
      </c>
      <c r="AH459" s="68">
        <f t="shared" si="128"/>
        <v>2.1691873837935055E-7</v>
      </c>
      <c r="AI459" s="68">
        <f t="shared" si="128"/>
        <v>2.4613793511728088E-8</v>
      </c>
      <c r="AJ459" s="68">
        <f t="shared" si="128"/>
        <v>1.3994929762449412E-9</v>
      </c>
      <c r="AK459" s="68">
        <f t="shared" si="128"/>
        <v>1.9948449731311476E-9</v>
      </c>
      <c r="AL459" s="68">
        <f t="shared" si="128"/>
        <v>8.4087823263543675E-9</v>
      </c>
      <c r="AO459" s="67">
        <f t="shared" si="129"/>
        <v>1.8441752824844435E-11</v>
      </c>
      <c r="AP459" s="67">
        <f t="shared" si="129"/>
        <v>1.2243879303927936E-10</v>
      </c>
      <c r="AQ459" s="67">
        <f t="shared" si="129"/>
        <v>4.0480153804167464E-10</v>
      </c>
      <c r="AR459" s="67">
        <f t="shared" si="129"/>
        <v>7.7253790457450178E-10</v>
      </c>
      <c r="AS459" s="67">
        <f t="shared" si="129"/>
        <v>5.6002432629351323E-10</v>
      </c>
      <c r="AT459" s="67">
        <f t="shared" si="124"/>
        <v>5.934727497557112E-8</v>
      </c>
      <c r="AU459" s="67">
        <f t="shared" si="124"/>
        <v>1.7600757841564124E-9</v>
      </c>
      <c r="AV459" s="67">
        <f t="shared" si="124"/>
        <v>1.1675494384946481E-10</v>
      </c>
      <c r="AW459" s="67">
        <f t="shared" si="124"/>
        <v>1.3594235948765882E-10</v>
      </c>
      <c r="AX459" s="67">
        <f t="shared" si="124"/>
        <v>2.1798023841385291E-9</v>
      </c>
      <c r="BA459" s="67">
        <f t="shared" si="130"/>
        <v>1.4054492462972494E-10</v>
      </c>
      <c r="BB459" s="67">
        <f t="shared" si="130"/>
        <v>2.9736099272834685E-9</v>
      </c>
      <c r="BC459" s="67">
        <f t="shared" si="130"/>
        <v>4.1574062631896795E-9</v>
      </c>
      <c r="BD459" s="67">
        <f t="shared" si="130"/>
        <v>5.2793476943049116E-9</v>
      </c>
      <c r="BE459" s="67">
        <f t="shared" si="130"/>
        <v>6.0052840665675875E-9</v>
      </c>
      <c r="BF459" s="67">
        <f t="shared" si="125"/>
        <v>3.7449020178312998E-7</v>
      </c>
      <c r="BG459" s="67">
        <f t="shared" si="125"/>
        <v>4.7467511239299763E-8</v>
      </c>
      <c r="BH459" s="67">
        <f t="shared" si="125"/>
        <v>2.6822310086404181E-9</v>
      </c>
      <c r="BI459" s="67">
        <f t="shared" si="125"/>
        <v>3.8537475867746326E-9</v>
      </c>
      <c r="BJ459" s="67">
        <f t="shared" si="125"/>
        <v>1.4637762268570208E-8</v>
      </c>
      <c r="BK459" s="55"/>
    </row>
    <row r="460" spans="4:63">
      <c r="D460" s="52">
        <f t="shared" si="123"/>
        <v>300</v>
      </c>
      <c r="E460" s="67">
        <f t="shared" si="126"/>
        <v>9.4904676220255864E-12</v>
      </c>
      <c r="F460" s="67">
        <f t="shared" si="126"/>
        <v>2.2160724356643557E-10</v>
      </c>
      <c r="G460" s="67">
        <f t="shared" si="126"/>
        <v>2.9167115903580409E-10</v>
      </c>
      <c r="H460" s="67">
        <f t="shared" si="126"/>
        <v>3.5029173899276888E-10</v>
      </c>
      <c r="I460" s="67">
        <f t="shared" si="126"/>
        <v>4.2323275058875246E-10</v>
      </c>
      <c r="J460" s="67">
        <f t="shared" si="126"/>
        <v>2.4494480355980209E-8</v>
      </c>
      <c r="K460" s="67">
        <f t="shared" si="126"/>
        <v>3.5526098942462079E-9</v>
      </c>
      <c r="L460" s="67">
        <f t="shared" si="126"/>
        <v>1.994015975841097E-10</v>
      </c>
      <c r="M460" s="67">
        <f t="shared" si="126"/>
        <v>2.8896636846541111E-10</v>
      </c>
      <c r="N460" s="67">
        <f t="shared" si="126"/>
        <v>9.6829478851397748E-10</v>
      </c>
      <c r="Q460" s="68">
        <f t="shared" si="127"/>
        <v>6.6236975702653175E-12</v>
      </c>
      <c r="R460" s="68">
        <f t="shared" si="127"/>
        <v>2.0257413600922915E-10</v>
      </c>
      <c r="S460" s="68">
        <f t="shared" si="127"/>
        <v>2.2874476927305905E-10</v>
      </c>
      <c r="T460" s="68">
        <f t="shared" si="127"/>
        <v>2.302007395244199E-10</v>
      </c>
      <c r="U460" s="68">
        <f t="shared" si="127"/>
        <v>3.3617698196828724E-10</v>
      </c>
      <c r="V460" s="68">
        <f t="shared" si="127"/>
        <v>1.526894782827243E-8</v>
      </c>
      <c r="W460" s="68">
        <f t="shared" si="127"/>
        <v>3.2790061541477858E-9</v>
      </c>
      <c r="X460" s="68">
        <f t="shared" si="127"/>
        <v>1.8125204425251525E-10</v>
      </c>
      <c r="Y460" s="68">
        <f t="shared" si="127"/>
        <v>2.6783413181489991E-10</v>
      </c>
      <c r="Z460" s="68">
        <f t="shared" si="127"/>
        <v>6.2944455811801293E-10</v>
      </c>
      <c r="AA460" s="120"/>
      <c r="AB460" s="120"/>
      <c r="AC460" s="68">
        <f t="shared" si="128"/>
        <v>1.2357237673785884E-11</v>
      </c>
      <c r="AD460" s="68">
        <f t="shared" si="128"/>
        <v>2.4064035112364206E-10</v>
      </c>
      <c r="AE460" s="68">
        <f t="shared" si="128"/>
        <v>3.5459754879854931E-10</v>
      </c>
      <c r="AF460" s="68">
        <f t="shared" si="128"/>
        <v>4.7038273846111845E-10</v>
      </c>
      <c r="AG460" s="68">
        <f t="shared" si="128"/>
        <v>5.1028851920921846E-10</v>
      </c>
      <c r="AH460" s="68">
        <f t="shared" si="128"/>
        <v>3.3720012883687971E-8</v>
      </c>
      <c r="AI460" s="68">
        <f t="shared" si="128"/>
        <v>3.8262136343446293E-9</v>
      </c>
      <c r="AJ460" s="68">
        <f t="shared" si="128"/>
        <v>2.1755115091570429E-10</v>
      </c>
      <c r="AK460" s="68">
        <f t="shared" si="128"/>
        <v>3.100986051159233E-10</v>
      </c>
      <c r="AL460" s="68">
        <f t="shared" si="128"/>
        <v>1.3071450189099423E-9</v>
      </c>
      <c r="AO460" s="67">
        <f t="shared" si="129"/>
        <v>2.866770051760269E-12</v>
      </c>
      <c r="AP460" s="67">
        <f t="shared" si="129"/>
        <v>1.9033107557206414E-11</v>
      </c>
      <c r="AQ460" s="67">
        <f t="shared" si="129"/>
        <v>6.2926389762745038E-11</v>
      </c>
      <c r="AR460" s="67">
        <f t="shared" si="129"/>
        <v>1.2009099946834898E-10</v>
      </c>
      <c r="AS460" s="67">
        <f t="shared" si="129"/>
        <v>8.7055768620465225E-11</v>
      </c>
      <c r="AT460" s="67">
        <f t="shared" si="124"/>
        <v>9.2255325277077787E-9</v>
      </c>
      <c r="AU460" s="67">
        <f t="shared" si="124"/>
        <v>2.7360374009842217E-10</v>
      </c>
      <c r="AV460" s="67">
        <f t="shared" si="124"/>
        <v>1.8149553331594455E-11</v>
      </c>
      <c r="AW460" s="67">
        <f t="shared" si="124"/>
        <v>2.1132236650511203E-11</v>
      </c>
      <c r="AX460" s="67">
        <f t="shared" si="124"/>
        <v>3.3885023039596455E-10</v>
      </c>
      <c r="BA460" s="67">
        <f t="shared" si="130"/>
        <v>2.1847705295811472E-11</v>
      </c>
      <c r="BB460" s="67">
        <f t="shared" si="130"/>
        <v>4.6224759469007762E-10</v>
      </c>
      <c r="BC460" s="67">
        <f t="shared" si="130"/>
        <v>6.462687078343534E-10</v>
      </c>
      <c r="BD460" s="67">
        <f t="shared" si="130"/>
        <v>8.2067447745388733E-10</v>
      </c>
      <c r="BE460" s="67">
        <f t="shared" si="130"/>
        <v>9.3352126979797103E-10</v>
      </c>
      <c r="BF460" s="67">
        <f t="shared" si="125"/>
        <v>5.821449323966818E-8</v>
      </c>
      <c r="BG460" s="67">
        <f t="shared" si="125"/>
        <v>7.3788235285908372E-9</v>
      </c>
      <c r="BH460" s="67">
        <f t="shared" si="125"/>
        <v>4.1695274849981401E-10</v>
      </c>
      <c r="BI460" s="67">
        <f t="shared" si="125"/>
        <v>5.9906497358133441E-10</v>
      </c>
      <c r="BJ460" s="67">
        <f t="shared" si="125"/>
        <v>2.2754398074239196E-9</v>
      </c>
      <c r="BK460" s="55"/>
    </row>
    <row r="461" spans="4:63">
      <c r="D461" s="52">
        <f t="shared" si="123"/>
        <v>365</v>
      </c>
      <c r="E461" s="67">
        <f t="shared" si="126"/>
        <v>2.8765000185202012E-13</v>
      </c>
      <c r="F461" s="67">
        <f t="shared" si="126"/>
        <v>6.7167737735457171E-12</v>
      </c>
      <c r="G461" s="67">
        <f t="shared" si="126"/>
        <v>8.8403662262242605E-12</v>
      </c>
      <c r="H461" s="67">
        <f t="shared" si="126"/>
        <v>1.061711850069105E-11</v>
      </c>
      <c r="I461" s="67">
        <f t="shared" si="126"/>
        <v>1.2827913896270808E-11</v>
      </c>
      <c r="J461" s="67">
        <f t="shared" si="126"/>
        <v>7.4241202861383882E-10</v>
      </c>
      <c r="K461" s="67">
        <f t="shared" si="126"/>
        <v>1.0767733302074281E-10</v>
      </c>
      <c r="L461" s="67">
        <f t="shared" si="126"/>
        <v>6.0437348504564834E-12</v>
      </c>
      <c r="M461" s="67">
        <f t="shared" si="126"/>
        <v>8.7583857544952187E-12</v>
      </c>
      <c r="N461" s="67">
        <f t="shared" si="126"/>
        <v>2.9348395548279555E-11</v>
      </c>
      <c r="Q461" s="68">
        <f t="shared" si="127"/>
        <v>2.007600356732878E-13</v>
      </c>
      <c r="R461" s="68">
        <f t="shared" si="127"/>
        <v>6.1398924604085221E-12</v>
      </c>
      <c r="S461" s="68">
        <f t="shared" si="127"/>
        <v>6.9331076112972058E-12</v>
      </c>
      <c r="T461" s="68">
        <f t="shared" si="127"/>
        <v>6.977237138121416E-12</v>
      </c>
      <c r="U461" s="68">
        <f t="shared" si="127"/>
        <v>1.018930924555907E-11</v>
      </c>
      <c r="V461" s="68">
        <f t="shared" si="127"/>
        <v>4.6279203997152834E-10</v>
      </c>
      <c r="W461" s="68">
        <f t="shared" si="127"/>
        <v>9.9384578703413057E-11</v>
      </c>
      <c r="X461" s="68">
        <f t="shared" si="127"/>
        <v>5.4936335006209718E-12</v>
      </c>
      <c r="Y461" s="68">
        <f t="shared" si="127"/>
        <v>8.1178811815119657E-12</v>
      </c>
      <c r="Z461" s="68">
        <f t="shared" si="127"/>
        <v>1.9078061853157253E-11</v>
      </c>
      <c r="AA461" s="120"/>
      <c r="AB461" s="120"/>
      <c r="AC461" s="68">
        <f t="shared" si="128"/>
        <v>3.745399680307531E-13</v>
      </c>
      <c r="AD461" s="68">
        <f t="shared" si="128"/>
        <v>7.2936550866829106E-12</v>
      </c>
      <c r="AE461" s="68">
        <f t="shared" si="128"/>
        <v>1.0747624841151318E-11</v>
      </c>
      <c r="AF461" s="68">
        <f t="shared" si="128"/>
        <v>1.4256999863260706E-11</v>
      </c>
      <c r="AG461" s="68">
        <f t="shared" si="128"/>
        <v>1.5466518546982562E-11</v>
      </c>
      <c r="AH461" s="68">
        <f t="shared" si="128"/>
        <v>1.0220320172561496E-9</v>
      </c>
      <c r="AI461" s="68">
        <f t="shared" si="128"/>
        <v>1.159700873380725E-10</v>
      </c>
      <c r="AJ461" s="68">
        <f t="shared" si="128"/>
        <v>6.5938362002919935E-12</v>
      </c>
      <c r="AK461" s="68">
        <f t="shared" si="128"/>
        <v>9.398890327478496E-12</v>
      </c>
      <c r="AL461" s="68">
        <f t="shared" si="128"/>
        <v>3.9618729243401861E-11</v>
      </c>
      <c r="AO461" s="67">
        <f t="shared" si="129"/>
        <v>8.6889966178732319E-14</v>
      </c>
      <c r="AP461" s="67">
        <f t="shared" si="129"/>
        <v>5.7688131313719505E-13</v>
      </c>
      <c r="AQ461" s="67">
        <f t="shared" si="129"/>
        <v>1.9072586149270546E-12</v>
      </c>
      <c r="AR461" s="67">
        <f t="shared" si="129"/>
        <v>3.6398813625696338E-12</v>
      </c>
      <c r="AS461" s="67">
        <f t="shared" si="129"/>
        <v>2.638604650711738E-12</v>
      </c>
      <c r="AT461" s="67">
        <f t="shared" si="124"/>
        <v>2.7961998864231048E-10</v>
      </c>
      <c r="AU461" s="67">
        <f t="shared" si="124"/>
        <v>8.2927543173297519E-12</v>
      </c>
      <c r="AV461" s="67">
        <f t="shared" si="124"/>
        <v>5.5010134983551164E-13</v>
      </c>
      <c r="AW461" s="67">
        <f t="shared" si="124"/>
        <v>6.4050457298325305E-13</v>
      </c>
      <c r="AX461" s="67">
        <f t="shared" si="124"/>
        <v>1.0270333695122303E-11</v>
      </c>
      <c r="BA461" s="67">
        <f t="shared" si="130"/>
        <v>6.6218996988277317E-13</v>
      </c>
      <c r="BB461" s="67">
        <f t="shared" si="130"/>
        <v>1.4010428860228627E-11</v>
      </c>
      <c r="BC461" s="67">
        <f t="shared" si="130"/>
        <v>1.9587991067375577E-11</v>
      </c>
      <c r="BD461" s="67">
        <f t="shared" si="130"/>
        <v>2.4874118363951756E-11</v>
      </c>
      <c r="BE461" s="67">
        <f t="shared" si="130"/>
        <v>2.8294432443253371E-11</v>
      </c>
      <c r="BF461" s="67">
        <f t="shared" si="125"/>
        <v>1.7644440458699883E-9</v>
      </c>
      <c r="BG461" s="67">
        <f t="shared" si="125"/>
        <v>2.2364742035881532E-10</v>
      </c>
      <c r="BH461" s="67">
        <f t="shared" si="125"/>
        <v>1.2637571050748477E-11</v>
      </c>
      <c r="BI461" s="67">
        <f t="shared" si="125"/>
        <v>1.8157276081973715E-11</v>
      </c>
      <c r="BJ461" s="67">
        <f t="shared" si="125"/>
        <v>6.8967124791681422E-11</v>
      </c>
      <c r="BK461" s="55"/>
    </row>
    <row r="462" spans="4:63">
      <c r="D462" s="52">
        <f t="shared" si="123"/>
        <v>730</v>
      </c>
      <c r="E462" s="67">
        <f t="shared" si="126"/>
        <v>3.0112625979104351E-15</v>
      </c>
      <c r="F462" s="67">
        <f t="shared" si="126"/>
        <v>7.0314512472379857E-14</v>
      </c>
      <c r="G462" s="67">
        <f t="shared" si="126"/>
        <v>9.2545329384543485E-14</v>
      </c>
      <c r="H462" s="67">
        <f t="shared" si="126"/>
        <v>1.1114525163521861E-13</v>
      </c>
      <c r="I462" s="67">
        <f t="shared" si="126"/>
        <v>1.342889521166347E-13</v>
      </c>
      <c r="J462" s="67">
        <f t="shared" si="126"/>
        <v>7.7719365882492008E-12</v>
      </c>
      <c r="K462" s="67">
        <f t="shared" si="126"/>
        <v>1.1272196192611703E-12</v>
      </c>
      <c r="L462" s="67">
        <f t="shared" si="126"/>
        <v>6.3268807890465229E-14</v>
      </c>
      <c r="M462" s="67">
        <f t="shared" si="126"/>
        <v>9.1687117228495171E-14</v>
      </c>
      <c r="N462" s="67">
        <f t="shared" si="126"/>
        <v>3.0723353121575754E-13</v>
      </c>
      <c r="Q462" s="68">
        <f t="shared" si="127"/>
        <v>2.1016554239034521E-15</v>
      </c>
      <c r="R462" s="68">
        <f t="shared" si="127"/>
        <v>6.4275433346709783E-14</v>
      </c>
      <c r="S462" s="68">
        <f t="shared" si="127"/>
        <v>7.2579202165024486E-14</v>
      </c>
      <c r="T462" s="68">
        <f t="shared" si="127"/>
        <v>7.3041171894673868E-14</v>
      </c>
      <c r="U462" s="68">
        <f t="shared" si="127"/>
        <v>1.0666673259915206E-13</v>
      </c>
      <c r="V462" s="68">
        <f t="shared" si="127"/>
        <v>4.8447361432448659E-12</v>
      </c>
      <c r="W462" s="68">
        <f t="shared" si="127"/>
        <v>1.0404069623911671E-12</v>
      </c>
      <c r="X462" s="68">
        <f t="shared" si="127"/>
        <v>5.7510074675953047E-14</v>
      </c>
      <c r="Y462" s="68">
        <f t="shared" si="127"/>
        <v>8.4981998327062679E-14</v>
      </c>
      <c r="Z462" s="68">
        <f t="shared" si="127"/>
        <v>1.9971859457379245E-13</v>
      </c>
      <c r="AA462" s="120"/>
      <c r="AB462" s="120"/>
      <c r="AC462" s="68">
        <f t="shared" si="128"/>
        <v>3.9208697719174244E-15</v>
      </c>
      <c r="AD462" s="68">
        <f t="shared" si="128"/>
        <v>7.6353591598049905E-14</v>
      </c>
      <c r="AE462" s="68">
        <f t="shared" si="128"/>
        <v>1.1251145660406243E-13</v>
      </c>
      <c r="AF462" s="68">
        <f t="shared" si="128"/>
        <v>1.4924933137576358E-13</v>
      </c>
      <c r="AG462" s="68">
        <f t="shared" si="128"/>
        <v>1.6191117163411748E-13</v>
      </c>
      <c r="AH462" s="68">
        <f t="shared" si="128"/>
        <v>1.0699137033253533E-11</v>
      </c>
      <c r="AI462" s="68">
        <f t="shared" si="128"/>
        <v>1.2140322761311737E-12</v>
      </c>
      <c r="AJ462" s="68">
        <f t="shared" si="128"/>
        <v>6.9027541104977398E-14</v>
      </c>
      <c r="AK462" s="68">
        <f t="shared" si="128"/>
        <v>9.8392236129927915E-14</v>
      </c>
      <c r="AL462" s="68">
        <f t="shared" si="128"/>
        <v>4.1474846785772269E-13</v>
      </c>
      <c r="AO462" s="67">
        <f t="shared" si="129"/>
        <v>9.09607174006983E-16</v>
      </c>
      <c r="AP462" s="67">
        <f t="shared" si="129"/>
        <v>6.0390791256700739E-15</v>
      </c>
      <c r="AQ462" s="67">
        <f t="shared" si="129"/>
        <v>1.9966127219518999E-14</v>
      </c>
      <c r="AR462" s="67">
        <f t="shared" si="129"/>
        <v>3.8104079740544741E-14</v>
      </c>
      <c r="AS462" s="67">
        <f t="shared" si="129"/>
        <v>2.7622219517482642E-14</v>
      </c>
      <c r="AT462" s="67">
        <f t="shared" si="124"/>
        <v>2.9272004450043349E-12</v>
      </c>
      <c r="AU462" s="67">
        <f t="shared" si="124"/>
        <v>8.6812656870003201E-14</v>
      </c>
      <c r="AV462" s="67">
        <f t="shared" si="124"/>
        <v>5.7587332145121816E-15</v>
      </c>
      <c r="AW462" s="67">
        <f t="shared" si="124"/>
        <v>6.7051189014324915E-15</v>
      </c>
      <c r="AX462" s="67">
        <f t="shared" si="124"/>
        <v>1.0751493664196509E-13</v>
      </c>
      <c r="BA462" s="67">
        <f t="shared" si="130"/>
        <v>6.9321323698278592E-15</v>
      </c>
      <c r="BB462" s="67">
        <f t="shared" si="130"/>
        <v>1.4666810407042976E-13</v>
      </c>
      <c r="BC462" s="67">
        <f t="shared" si="130"/>
        <v>2.0505678598860592E-13</v>
      </c>
      <c r="BD462" s="67">
        <f t="shared" si="130"/>
        <v>2.6039458301098218E-13</v>
      </c>
      <c r="BE462" s="67">
        <f t="shared" si="130"/>
        <v>2.9620012375075216E-13</v>
      </c>
      <c r="BF462" s="67">
        <f t="shared" si="125"/>
        <v>1.8471073621502736E-11</v>
      </c>
      <c r="BG462" s="67">
        <f t="shared" si="125"/>
        <v>2.3412518953923437E-12</v>
      </c>
      <c r="BH462" s="67">
        <f t="shared" si="125"/>
        <v>1.3229634899544263E-13</v>
      </c>
      <c r="BI462" s="67">
        <f t="shared" si="125"/>
        <v>1.9007935335842307E-13</v>
      </c>
      <c r="BJ462" s="67">
        <f t="shared" si="125"/>
        <v>7.2198199907348023E-13</v>
      </c>
      <c r="BK462" s="55"/>
    </row>
    <row r="463" spans="4:63">
      <c r="D463" s="52">
        <f t="shared" si="123"/>
        <v>1460</v>
      </c>
      <c r="E463" s="67">
        <f t="shared" si="126"/>
        <v>2.724720244781333E-26</v>
      </c>
      <c r="F463" s="67">
        <f t="shared" si="126"/>
        <v>6.3623602859600674E-25</v>
      </c>
      <c r="G463" s="67">
        <f t="shared" si="126"/>
        <v>8.3739004598602748E-25</v>
      </c>
      <c r="H463" s="67">
        <f t="shared" si="126"/>
        <v>1.0056901628305057E-24</v>
      </c>
      <c r="I463" s="67">
        <f t="shared" si="126"/>
        <v>1.2151043443921812E-24</v>
      </c>
      <c r="J463" s="67">
        <f t="shared" si="126"/>
        <v>7.0323833523698624E-23</v>
      </c>
      <c r="K463" s="67">
        <f t="shared" si="126"/>
        <v>1.0199569174229053E-23</v>
      </c>
      <c r="L463" s="67">
        <f t="shared" si="126"/>
        <v>5.7248345541818799E-25</v>
      </c>
      <c r="M463" s="67">
        <f t="shared" si="126"/>
        <v>8.2962457233545698E-25</v>
      </c>
      <c r="N463" s="67">
        <f t="shared" si="126"/>
        <v>2.7799814700987136E-24</v>
      </c>
      <c r="Q463" s="68">
        <f t="shared" si="127"/>
        <v>1.9016684513127119E-26</v>
      </c>
      <c r="R463" s="68">
        <f t="shared" si="127"/>
        <v>5.8159183660502E-25</v>
      </c>
      <c r="S463" s="68">
        <f t="shared" si="127"/>
        <v>6.5672791747337802E-25</v>
      </c>
      <c r="T463" s="68">
        <f t="shared" si="127"/>
        <v>6.6090801878943487E-25</v>
      </c>
      <c r="U463" s="68">
        <f t="shared" si="127"/>
        <v>9.6516659144660585E-25</v>
      </c>
      <c r="V463" s="68">
        <f t="shared" si="127"/>
        <v>4.3837261683133194E-23</v>
      </c>
      <c r="W463" s="68">
        <f t="shared" si="127"/>
        <v>9.4140508210934225E-24</v>
      </c>
      <c r="X463" s="68">
        <f t="shared" si="127"/>
        <v>5.2037595411702545E-25</v>
      </c>
      <c r="Y463" s="68">
        <f t="shared" si="127"/>
        <v>7.689537652558066E-25</v>
      </c>
      <c r="Z463" s="68">
        <f t="shared" si="127"/>
        <v>1.8071399627256072E-24</v>
      </c>
      <c r="AA463" s="120"/>
      <c r="AB463" s="120"/>
      <c r="AC463" s="68">
        <f t="shared" si="128"/>
        <v>3.5477720382499615E-26</v>
      </c>
      <c r="AD463" s="68">
        <f t="shared" si="128"/>
        <v>6.9088022058699357E-25</v>
      </c>
      <c r="AE463" s="68">
        <f t="shared" si="128"/>
        <v>1.0180521744986771E-24</v>
      </c>
      <c r="AF463" s="68">
        <f t="shared" si="128"/>
        <v>1.3504723068715791E-24</v>
      </c>
      <c r="AG463" s="68">
        <f t="shared" si="128"/>
        <v>1.4650420973377585E-24</v>
      </c>
      <c r="AH463" s="68">
        <f t="shared" si="128"/>
        <v>9.6810405364264024E-23</v>
      </c>
      <c r="AI463" s="68">
        <f t="shared" si="128"/>
        <v>1.0985087527364685E-23</v>
      </c>
      <c r="AJ463" s="68">
        <f t="shared" si="128"/>
        <v>6.2459095671935062E-25</v>
      </c>
      <c r="AK463" s="68">
        <f t="shared" si="128"/>
        <v>8.9029537941510938E-25</v>
      </c>
      <c r="AL463" s="68">
        <f t="shared" si="128"/>
        <v>3.7528229774718211E-24</v>
      </c>
      <c r="AO463" s="67">
        <f t="shared" si="129"/>
        <v>8.2305179346862108E-27</v>
      </c>
      <c r="AP463" s="67">
        <f t="shared" si="129"/>
        <v>5.4644191990986738E-26</v>
      </c>
      <c r="AQ463" s="67">
        <f t="shared" si="129"/>
        <v>1.8066212851264947E-25</v>
      </c>
      <c r="AR463" s="67">
        <f t="shared" si="129"/>
        <v>3.4478214404107086E-25</v>
      </c>
      <c r="AS463" s="67">
        <f t="shared" si="129"/>
        <v>2.4993775294557531E-25</v>
      </c>
      <c r="AT463" s="67">
        <f t="shared" si="124"/>
        <v>2.648657184056543E-23</v>
      </c>
      <c r="AU463" s="67">
        <f t="shared" si="124"/>
        <v>7.855183531356307E-25</v>
      </c>
      <c r="AV463" s="67">
        <f t="shared" si="124"/>
        <v>5.2107501301162537E-26</v>
      </c>
      <c r="AW463" s="67">
        <f t="shared" si="124"/>
        <v>6.0670807079650383E-26</v>
      </c>
      <c r="AX463" s="67">
        <f t="shared" si="124"/>
        <v>9.7284150737310639E-25</v>
      </c>
      <c r="BA463" s="67">
        <f t="shared" si="130"/>
        <v>6.2724922830312951E-26</v>
      </c>
      <c r="BB463" s="67">
        <f t="shared" si="130"/>
        <v>1.3271162491830003E-24</v>
      </c>
      <c r="BC463" s="67">
        <f t="shared" si="130"/>
        <v>1.8554422204847044E-24</v>
      </c>
      <c r="BD463" s="67">
        <f t="shared" si="130"/>
        <v>2.3561624697020848E-24</v>
      </c>
      <c r="BE463" s="67">
        <f t="shared" si="130"/>
        <v>2.6801464417299398E-24</v>
      </c>
      <c r="BF463" s="67">
        <f t="shared" si="125"/>
        <v>1.6713423888796265E-22</v>
      </c>
      <c r="BG463" s="67">
        <f t="shared" si="125"/>
        <v>2.1184656701593737E-23</v>
      </c>
      <c r="BH463" s="67">
        <f t="shared" si="125"/>
        <v>1.1970744121375386E-24</v>
      </c>
      <c r="BI463" s="67">
        <f t="shared" si="125"/>
        <v>1.7199199517505664E-24</v>
      </c>
      <c r="BJ463" s="67">
        <f t="shared" si="125"/>
        <v>6.532804447570535E-24</v>
      </c>
      <c r="BK463" s="55"/>
    </row>
    <row r="464" spans="4:63">
      <c r="D464" s="52">
        <f t="shared" si="123"/>
        <v>2920</v>
      </c>
      <c r="E464" s="67">
        <f t="shared" si="126"/>
        <v>2.2558446064287317E-48</v>
      </c>
      <c r="F464" s="67">
        <f t="shared" si="126"/>
        <v>5.2675118345557774E-47</v>
      </c>
      <c r="G464" s="67">
        <f t="shared" si="126"/>
        <v>6.9329019092244016E-47</v>
      </c>
      <c r="H464" s="67">
        <f t="shared" si="126"/>
        <v>8.3262886672671919E-47</v>
      </c>
      <c r="I464" s="67">
        <f t="shared" si="126"/>
        <v>1.0060066117962882E-46</v>
      </c>
      <c r="J464" s="67">
        <f t="shared" si="126"/>
        <v>5.8222359107020504E-45</v>
      </c>
      <c r="K464" s="67">
        <f t="shared" si="126"/>
        <v>8.4444056793169517E-46</v>
      </c>
      <c r="L464" s="67">
        <f t="shared" si="126"/>
        <v>4.7396928827768318E-47</v>
      </c>
      <c r="M464" s="67">
        <f t="shared" si="126"/>
        <v>6.8686101644680147E-47</v>
      </c>
      <c r="N464" s="67">
        <f t="shared" si="126"/>
        <v>2.3015963628946004E-46</v>
      </c>
      <c r="Q464" s="68">
        <f t="shared" si="127"/>
        <v>1.5744253111217054E-48</v>
      </c>
      <c r="R464" s="68">
        <f t="shared" si="127"/>
        <v>4.8151027991268329E-47</v>
      </c>
      <c r="S464" s="68">
        <f t="shared" si="127"/>
        <v>5.437167846354026E-47</v>
      </c>
      <c r="T464" s="68">
        <f t="shared" si="127"/>
        <v>5.4717756525176611E-47</v>
      </c>
      <c r="U464" s="68">
        <f t="shared" si="127"/>
        <v>7.9907867744960421E-47</v>
      </c>
      <c r="V464" s="68">
        <f t="shared" si="127"/>
        <v>3.6293652721928206E-45</v>
      </c>
      <c r="W464" s="68">
        <f t="shared" si="127"/>
        <v>7.7940609903288882E-46</v>
      </c>
      <c r="X464" s="68">
        <f t="shared" si="127"/>
        <v>4.308285563108534E-47</v>
      </c>
      <c r="Y464" s="68">
        <f t="shared" si="127"/>
        <v>6.3663057052104337E-47</v>
      </c>
      <c r="Z464" s="68">
        <f t="shared" si="127"/>
        <v>1.4961634853282126E-46</v>
      </c>
      <c r="AA464" s="120"/>
      <c r="AB464" s="120"/>
      <c r="AC464" s="68">
        <f t="shared" si="128"/>
        <v>2.9372639017357629E-48</v>
      </c>
      <c r="AD464" s="68">
        <f t="shared" si="128"/>
        <v>5.719920869984721E-47</v>
      </c>
      <c r="AE464" s="68">
        <f t="shared" si="128"/>
        <v>8.4286359720947772E-47</v>
      </c>
      <c r="AF464" s="68">
        <f t="shared" si="128"/>
        <v>1.1180801682016736E-46</v>
      </c>
      <c r="AG464" s="68">
        <f t="shared" si="128"/>
        <v>1.2129345461429743E-46</v>
      </c>
      <c r="AH464" s="68">
        <f t="shared" si="128"/>
        <v>8.0151065492112783E-45</v>
      </c>
      <c r="AI464" s="68">
        <f t="shared" si="128"/>
        <v>9.0947503683050182E-46</v>
      </c>
      <c r="AJ464" s="68">
        <f t="shared" si="128"/>
        <v>5.1711002024451258E-47</v>
      </c>
      <c r="AK464" s="68">
        <f t="shared" si="128"/>
        <v>7.3709146237256132E-47</v>
      </c>
      <c r="AL464" s="68">
        <f t="shared" si="128"/>
        <v>3.1070292404609877E-46</v>
      </c>
      <c r="AO464" s="67">
        <f t="shared" si="129"/>
        <v>6.8141929530702631E-49</v>
      </c>
      <c r="AP464" s="67">
        <f t="shared" si="129"/>
        <v>4.5240903542894454E-48</v>
      </c>
      <c r="AQ464" s="67">
        <f t="shared" si="129"/>
        <v>1.4957340628703756E-47</v>
      </c>
      <c r="AR464" s="67">
        <f t="shared" si="129"/>
        <v>2.8545130147495308E-47</v>
      </c>
      <c r="AS464" s="67">
        <f t="shared" si="129"/>
        <v>2.06927934346684E-47</v>
      </c>
      <c r="AT464" s="67">
        <f t="shared" si="124"/>
        <v>2.1928706385092298E-45</v>
      </c>
      <c r="AU464" s="67">
        <f t="shared" si="124"/>
        <v>6.5034468898806347E-47</v>
      </c>
      <c r="AV464" s="67">
        <f t="shared" si="124"/>
        <v>4.314073196682978E-48</v>
      </c>
      <c r="AW464" s="67">
        <f t="shared" si="124"/>
        <v>5.02304459257581E-48</v>
      </c>
      <c r="AX464" s="67">
        <f t="shared" si="124"/>
        <v>8.0543287756638774E-47</v>
      </c>
      <c r="BA464" s="67">
        <f t="shared" si="130"/>
        <v>5.193108508164495E-48</v>
      </c>
      <c r="BB464" s="67">
        <f t="shared" si="130"/>
        <v>1.0987432704540497E-46</v>
      </c>
      <c r="BC464" s="67">
        <f t="shared" si="130"/>
        <v>1.5361537881319179E-46</v>
      </c>
      <c r="BD464" s="67">
        <f t="shared" si="130"/>
        <v>1.9507090349283927E-46</v>
      </c>
      <c r="BE464" s="67">
        <f t="shared" si="130"/>
        <v>2.2189411579392624E-46</v>
      </c>
      <c r="BF464" s="67">
        <f t="shared" si="125"/>
        <v>1.3837342459913327E-44</v>
      </c>
      <c r="BG464" s="67">
        <f t="shared" si="125"/>
        <v>1.753915604762197E-45</v>
      </c>
      <c r="BH464" s="67">
        <f t="shared" si="125"/>
        <v>9.9107930852219576E-47</v>
      </c>
      <c r="BI464" s="67">
        <f t="shared" si="125"/>
        <v>1.4239524788193628E-46</v>
      </c>
      <c r="BJ464" s="67">
        <f t="shared" si="125"/>
        <v>5.4086256033555881E-46</v>
      </c>
      <c r="BK464" s="55"/>
    </row>
    <row r="465" spans="4:63">
      <c r="D465" s="52">
        <f t="shared" si="123"/>
        <v>5840</v>
      </c>
      <c r="E465" s="67">
        <f t="shared" si="126"/>
        <v>1.5767211748758119E-92</v>
      </c>
      <c r="F465" s="67">
        <f t="shared" si="126"/>
        <v>3.6817240978320085E-91</v>
      </c>
      <c r="G465" s="67">
        <f t="shared" si="126"/>
        <v>4.8457474475232231E-91</v>
      </c>
      <c r="H465" s="67">
        <f t="shared" si="126"/>
        <v>5.8196542494087068E-91</v>
      </c>
      <c r="I465" s="67">
        <f t="shared" si="126"/>
        <v>7.0314769127444775E-91</v>
      </c>
      <c r="J465" s="67">
        <f t="shared" si="126"/>
        <v>4.069448143442543E-89</v>
      </c>
      <c r="K465" s="67">
        <f t="shared" si="126"/>
        <v>5.9022120610067131E-90</v>
      </c>
      <c r="L465" s="67">
        <f t="shared" si="126"/>
        <v>3.3128053720479098E-91</v>
      </c>
      <c r="M465" s="67">
        <f t="shared" si="126"/>
        <v>4.8008107727902995E-91</v>
      </c>
      <c r="N465" s="67">
        <f t="shared" si="126"/>
        <v>1.6086993364042769E-90</v>
      </c>
      <c r="Q465" s="68">
        <f t="shared" si="127"/>
        <v>1.1004435851793933E-92</v>
      </c>
      <c r="R465" s="68">
        <f t="shared" si="127"/>
        <v>3.3655130858531154E-91</v>
      </c>
      <c r="S465" s="68">
        <f t="shared" si="127"/>
        <v>3.8003050610264397E-91</v>
      </c>
      <c r="T465" s="68">
        <f t="shared" si="127"/>
        <v>3.8244941654703789E-91</v>
      </c>
      <c r="U465" s="68">
        <f t="shared" si="127"/>
        <v>5.5851554115740208E-91</v>
      </c>
      <c r="V465" s="68">
        <f t="shared" si="127"/>
        <v>2.5367425840048097E-89</v>
      </c>
      <c r="W465" s="68">
        <f t="shared" si="127"/>
        <v>5.4476540479355672E-90</v>
      </c>
      <c r="X465" s="68">
        <f t="shared" si="127"/>
        <v>3.0112734961469941E-91</v>
      </c>
      <c r="Y465" s="68">
        <f t="shared" si="127"/>
        <v>4.4497253855748235E-91</v>
      </c>
      <c r="Z465" s="68">
        <f t="shared" si="127"/>
        <v>1.0457425310547502E-90</v>
      </c>
      <c r="AA465" s="120"/>
      <c r="AB465" s="120"/>
      <c r="AC465" s="68">
        <f t="shared" si="128"/>
        <v>2.052998764572234E-92</v>
      </c>
      <c r="AD465" s="68">
        <f t="shared" si="128"/>
        <v>3.9979351098109011E-91</v>
      </c>
      <c r="AE465" s="68">
        <f t="shared" si="128"/>
        <v>5.8911898340200058E-91</v>
      </c>
      <c r="AF465" s="68">
        <f t="shared" si="128"/>
        <v>7.8148143333470478E-91</v>
      </c>
      <c r="AG465" s="68">
        <f t="shared" si="128"/>
        <v>8.4777984139149495E-91</v>
      </c>
      <c r="AH465" s="68">
        <f t="shared" si="128"/>
        <v>5.6021537028802763E-89</v>
      </c>
      <c r="AI465" s="68">
        <f t="shared" si="128"/>
        <v>6.356770074077859E-90</v>
      </c>
      <c r="AJ465" s="68">
        <f t="shared" si="128"/>
        <v>3.614337247948827E-91</v>
      </c>
      <c r="AK465" s="68">
        <f t="shared" si="128"/>
        <v>5.1518961600057896E-91</v>
      </c>
      <c r="AL465" s="68">
        <f t="shared" si="128"/>
        <v>2.1716561417538053E-90</v>
      </c>
      <c r="AO465" s="67">
        <f t="shared" si="129"/>
        <v>4.7627758969641853E-93</v>
      </c>
      <c r="AP465" s="67">
        <f t="shared" si="129"/>
        <v>3.162110119788931E-92</v>
      </c>
      <c r="AQ465" s="67">
        <f t="shared" si="129"/>
        <v>1.0454423864967833E-91</v>
      </c>
      <c r="AR465" s="67">
        <f t="shared" si="129"/>
        <v>1.9951600839383279E-91</v>
      </c>
      <c r="AS465" s="67">
        <f t="shared" si="129"/>
        <v>1.4463215011704567E-91</v>
      </c>
      <c r="AT465" s="67">
        <f t="shared" si="124"/>
        <v>1.5327055594377333E-89</v>
      </c>
      <c r="AU465" s="67">
        <f t="shared" si="124"/>
        <v>4.5455801307114592E-91</v>
      </c>
      <c r="AV465" s="67">
        <f t="shared" si="124"/>
        <v>3.0153187590091563E-92</v>
      </c>
      <c r="AW465" s="67">
        <f t="shared" si="124"/>
        <v>3.5108538721547598E-92</v>
      </c>
      <c r="AX465" s="67">
        <f t="shared" si="124"/>
        <v>5.6295680534952667E-91</v>
      </c>
      <c r="BA465" s="67">
        <f t="shared" si="130"/>
        <v>3.6297199394480459E-92</v>
      </c>
      <c r="BB465" s="67">
        <f t="shared" si="130"/>
        <v>7.6796592076429097E-91</v>
      </c>
      <c r="BC465" s="67">
        <f t="shared" si="130"/>
        <v>1.0736937281543228E-90</v>
      </c>
      <c r="BD465" s="67">
        <f t="shared" si="130"/>
        <v>1.3634468582755755E-90</v>
      </c>
      <c r="BE465" s="67">
        <f t="shared" si="130"/>
        <v>1.5509275326659427E-90</v>
      </c>
      <c r="BF465" s="67">
        <f t="shared" si="125"/>
        <v>9.6716018463228193E-89</v>
      </c>
      <c r="BG465" s="67">
        <f t="shared" si="125"/>
        <v>1.2258982135084573E-89</v>
      </c>
      <c r="BH465" s="67">
        <f t="shared" si="125"/>
        <v>6.9271426199967374E-91</v>
      </c>
      <c r="BI465" s="67">
        <f t="shared" si="125"/>
        <v>9.9527069327960891E-91</v>
      </c>
      <c r="BJ465" s="67">
        <f t="shared" si="125"/>
        <v>3.780355478158082E-90</v>
      </c>
      <c r="BK465" s="55"/>
    </row>
    <row r="466" spans="4:63">
      <c r="D466" s="52">
        <f t="shared" si="123"/>
        <v>7946.78</v>
      </c>
      <c r="E466" s="67">
        <f t="shared" si="126"/>
        <v>8.0427392934108671E-181</v>
      </c>
      <c r="F466" s="67">
        <f t="shared" si="126"/>
        <v>1.8780205112336017E-179</v>
      </c>
      <c r="G466" s="67">
        <f t="shared" si="126"/>
        <v>2.4717803009913975E-179</v>
      </c>
      <c r="H466" s="67">
        <f t="shared" si="126"/>
        <v>2.9685630314105181E-179</v>
      </c>
      <c r="I466" s="67">
        <f t="shared" si="126"/>
        <v>3.5867049011563902E-179</v>
      </c>
      <c r="J466" s="67">
        <f t="shared" si="126"/>
        <v>2.0757957086699958E-177</v>
      </c>
      <c r="K466" s="67">
        <f t="shared" si="126"/>
        <v>3.010675166764417E-178</v>
      </c>
      <c r="L466" s="67">
        <f t="shared" si="126"/>
        <v>1.6898377697813895E-179</v>
      </c>
      <c r="M466" s="67">
        <f t="shared" si="126"/>
        <v>2.448858432156968E-179</v>
      </c>
      <c r="N466" s="67">
        <f t="shared" si="126"/>
        <v>8.2058575544923097E-179</v>
      </c>
      <c r="Q466" s="68">
        <f t="shared" si="127"/>
        <v>5.6132821729887279E-181</v>
      </c>
      <c r="R466" s="68">
        <f t="shared" si="127"/>
        <v>1.7167235887607893E-179</v>
      </c>
      <c r="S466" s="68">
        <f t="shared" si="127"/>
        <v>1.9385077925190497E-179</v>
      </c>
      <c r="T466" s="68">
        <f t="shared" si="127"/>
        <v>1.9508464776260736E-179</v>
      </c>
      <c r="U466" s="68">
        <f t="shared" si="127"/>
        <v>2.8489468908166834E-179</v>
      </c>
      <c r="V466" s="68">
        <f t="shared" si="127"/>
        <v>1.2939738225594053E-177</v>
      </c>
      <c r="W466" s="68">
        <f t="shared" si="127"/>
        <v>2.7788084517664389E-178</v>
      </c>
      <c r="X466" s="68">
        <f t="shared" si="127"/>
        <v>1.5360285671672875E-179</v>
      </c>
      <c r="Y466" s="68">
        <f t="shared" si="127"/>
        <v>2.2697723461644538E-179</v>
      </c>
      <c r="Z466" s="68">
        <f t="shared" si="127"/>
        <v>5.3342561001423902E-179</v>
      </c>
      <c r="AA466" s="120"/>
      <c r="AB466" s="120"/>
      <c r="AC466" s="68">
        <f t="shared" si="128"/>
        <v>1.0472196413833026E-180</v>
      </c>
      <c r="AD466" s="68">
        <f t="shared" si="128"/>
        <v>2.039317433706414E-179</v>
      </c>
      <c r="AE466" s="68">
        <f t="shared" si="128"/>
        <v>3.0050528094637449E-179</v>
      </c>
      <c r="AF466" s="68">
        <f t="shared" si="128"/>
        <v>3.9862795851949701E-179</v>
      </c>
      <c r="AG466" s="68">
        <f t="shared" si="128"/>
        <v>4.3244629114961029E-179</v>
      </c>
      <c r="AH466" s="68">
        <f t="shared" si="128"/>
        <v>2.8576175947805867E-177</v>
      </c>
      <c r="AI466" s="68">
        <f t="shared" si="128"/>
        <v>3.2425418817623958E-178</v>
      </c>
      <c r="AJ466" s="68">
        <f t="shared" si="128"/>
        <v>1.8436469723954918E-179</v>
      </c>
      <c r="AK466" s="68">
        <f t="shared" si="128"/>
        <v>2.6279445181494891E-179</v>
      </c>
      <c r="AL466" s="68">
        <f t="shared" si="128"/>
        <v>1.107745900884223E-178</v>
      </c>
      <c r="AO466" s="67">
        <f t="shared" si="129"/>
        <v>2.4294571204221392E-181</v>
      </c>
      <c r="AP466" s="67">
        <f t="shared" si="129"/>
        <v>1.6129692247281232E-180</v>
      </c>
      <c r="AQ466" s="67">
        <f t="shared" si="129"/>
        <v>5.3327250847234776E-180</v>
      </c>
      <c r="AR466" s="67">
        <f t="shared" si="129"/>
        <v>1.0177165537844445E-179</v>
      </c>
      <c r="AS466" s="67">
        <f t="shared" si="129"/>
        <v>7.3775801033970686E-180</v>
      </c>
      <c r="AT466" s="67">
        <f t="shared" si="124"/>
        <v>7.8182188611059048E-178</v>
      </c>
      <c r="AU466" s="67">
        <f t="shared" si="124"/>
        <v>2.3186671499797816E-179</v>
      </c>
      <c r="AV466" s="67">
        <f t="shared" si="124"/>
        <v>1.5380920261410201E-180</v>
      </c>
      <c r="AW466" s="67">
        <f t="shared" si="124"/>
        <v>1.7908608599251422E-180</v>
      </c>
      <c r="AX466" s="67">
        <f t="shared" si="124"/>
        <v>2.8716014543499195E-179</v>
      </c>
      <c r="BA466" s="67">
        <f t="shared" si="130"/>
        <v>1.8514935707243894E-180</v>
      </c>
      <c r="BB466" s="67">
        <f t="shared" si="130"/>
        <v>3.917337944940016E-179</v>
      </c>
      <c r="BC466" s="67">
        <f t="shared" si="130"/>
        <v>5.4768331104551427E-179</v>
      </c>
      <c r="BD466" s="67">
        <f t="shared" si="130"/>
        <v>6.9548426166054878E-179</v>
      </c>
      <c r="BE466" s="67">
        <f t="shared" si="130"/>
        <v>7.9111678126524938E-179</v>
      </c>
      <c r="BF466" s="67">
        <f t="shared" si="125"/>
        <v>4.9334133034505829E-177</v>
      </c>
      <c r="BG466" s="67">
        <f t="shared" si="125"/>
        <v>6.2532170485268123E-178</v>
      </c>
      <c r="BH466" s="67">
        <f t="shared" si="125"/>
        <v>3.5334847421768813E-179</v>
      </c>
      <c r="BI466" s="67">
        <f t="shared" si="125"/>
        <v>5.0768029503064571E-179</v>
      </c>
      <c r="BJ466" s="67">
        <f t="shared" si="125"/>
        <v>1.9283316563334541E-178</v>
      </c>
      <c r="BK466" s="55"/>
    </row>
    <row r="469" spans="4:63">
      <c r="D469" s="53"/>
    </row>
    <row r="470" spans="4:63">
      <c r="D470" s="53"/>
      <c r="E470" s="53" t="s">
        <v>165</v>
      </c>
      <c r="F470" s="53"/>
      <c r="G470" s="53"/>
    </row>
    <row r="472" spans="4:63">
      <c r="E472" s="121" t="s">
        <v>48</v>
      </c>
      <c r="Q472" s="42" t="s">
        <v>111</v>
      </c>
      <c r="AN472" s="42" t="s">
        <v>114</v>
      </c>
      <c r="BA472" s="42" t="s">
        <v>113</v>
      </c>
    </row>
    <row r="474" spans="4:63">
      <c r="D474" s="53" t="str">
        <f>D384</f>
        <v>Average</v>
      </c>
      <c r="E474" s="53" t="str">
        <f t="shared" ref="E474:N474" si="131">E384</f>
        <v>Blood</v>
      </c>
      <c r="F474" s="53" t="str">
        <f t="shared" si="131"/>
        <v>Thymus</v>
      </c>
      <c r="G474" s="53" t="str">
        <f t="shared" si="131"/>
        <v>Heart</v>
      </c>
      <c r="H474" s="53" t="str">
        <f t="shared" si="131"/>
        <v>Lungs</v>
      </c>
      <c r="I474" s="53" t="str">
        <f t="shared" si="131"/>
        <v>Kidneys</v>
      </c>
      <c r="J474" s="53" t="str">
        <f t="shared" si="131"/>
        <v>Spleen</v>
      </c>
      <c r="K474" s="53" t="str">
        <f t="shared" si="131"/>
        <v>Liver</v>
      </c>
      <c r="L474" s="53" t="str">
        <f t="shared" si="131"/>
        <v>ART</v>
      </c>
      <c r="M474" s="53" t="str">
        <f t="shared" si="131"/>
        <v>Carcass</v>
      </c>
      <c r="N474" s="53" t="str">
        <f t="shared" si="131"/>
        <v>Tumor</v>
      </c>
      <c r="P474" s="53" t="str">
        <f>P384</f>
        <v>Average -STDEV</v>
      </c>
      <c r="Q474" s="53" t="str">
        <f t="shared" ref="Q474:BJ474" si="132">Q384</f>
        <v>Blood</v>
      </c>
      <c r="R474" s="53" t="str">
        <f t="shared" si="132"/>
        <v>Thymus</v>
      </c>
      <c r="S474" s="53" t="str">
        <f t="shared" si="132"/>
        <v>Heart</v>
      </c>
      <c r="T474" s="53" t="str">
        <f t="shared" si="132"/>
        <v>Lungs</v>
      </c>
      <c r="U474" s="53" t="str">
        <f t="shared" si="132"/>
        <v>Kidneys</v>
      </c>
      <c r="V474" s="53" t="str">
        <f t="shared" si="132"/>
        <v>Spleen</v>
      </c>
      <c r="W474" s="53" t="str">
        <f t="shared" si="132"/>
        <v>Liver</v>
      </c>
      <c r="X474" s="53" t="str">
        <f t="shared" si="132"/>
        <v>ART</v>
      </c>
      <c r="Y474" s="53" t="str">
        <f t="shared" si="132"/>
        <v>Carcass</v>
      </c>
      <c r="Z474" s="53" t="str">
        <f t="shared" si="132"/>
        <v>Tumor</v>
      </c>
      <c r="AA474" s="53"/>
      <c r="AB474" s="53" t="str">
        <f t="shared" si="132"/>
        <v>Average +STDEV</v>
      </c>
      <c r="AC474" s="53" t="str">
        <f t="shared" si="132"/>
        <v>Blood</v>
      </c>
      <c r="AD474" s="53" t="str">
        <f t="shared" si="132"/>
        <v>Thymus</v>
      </c>
      <c r="AE474" s="53" t="str">
        <f t="shared" si="132"/>
        <v>Heart</v>
      </c>
      <c r="AF474" s="53" t="str">
        <f t="shared" si="132"/>
        <v>Lungs</v>
      </c>
      <c r="AG474" s="53" t="str">
        <f t="shared" si="132"/>
        <v>Kidneys</v>
      </c>
      <c r="AH474" s="53" t="str">
        <f t="shared" si="132"/>
        <v>Spleen</v>
      </c>
      <c r="AI474" s="53" t="str">
        <f t="shared" si="132"/>
        <v>Liver</v>
      </c>
      <c r="AJ474" s="53" t="str">
        <f t="shared" si="132"/>
        <v>ART</v>
      </c>
      <c r="AK474" s="53" t="str">
        <f t="shared" si="132"/>
        <v>Carcass</v>
      </c>
      <c r="AL474" s="53" t="str">
        <f t="shared" si="132"/>
        <v>Tumor</v>
      </c>
      <c r="AM474" s="53"/>
      <c r="AN474" s="53" t="str">
        <f t="shared" si="132"/>
        <v>Range -</v>
      </c>
      <c r="AO474" s="53" t="str">
        <f t="shared" si="132"/>
        <v>Blood</v>
      </c>
      <c r="AP474" s="53" t="str">
        <f t="shared" si="132"/>
        <v>Thymus</v>
      </c>
      <c r="AQ474" s="53" t="str">
        <f t="shared" si="132"/>
        <v>Heart</v>
      </c>
      <c r="AR474" s="53" t="str">
        <f t="shared" si="132"/>
        <v>Lungs</v>
      </c>
      <c r="AS474" s="53" t="str">
        <f t="shared" si="132"/>
        <v>Kidneys</v>
      </c>
      <c r="AT474" s="53" t="str">
        <f t="shared" si="132"/>
        <v>Spleen</v>
      </c>
      <c r="AU474" s="53" t="str">
        <f t="shared" si="132"/>
        <v>Liver</v>
      </c>
      <c r="AV474" s="53" t="str">
        <f t="shared" si="132"/>
        <v>ART</v>
      </c>
      <c r="AW474" s="53" t="str">
        <f t="shared" si="132"/>
        <v>Carcass</v>
      </c>
      <c r="AX474" s="53" t="str">
        <f t="shared" si="132"/>
        <v>Tumor</v>
      </c>
      <c r="AY474" s="53"/>
      <c r="AZ474" s="53" t="str">
        <f t="shared" si="132"/>
        <v>Range +</v>
      </c>
      <c r="BA474" s="53" t="str">
        <f t="shared" si="132"/>
        <v>Blood</v>
      </c>
      <c r="BB474" s="53" t="str">
        <f t="shared" si="132"/>
        <v>Thymus</v>
      </c>
      <c r="BC474" s="53" t="str">
        <f t="shared" si="132"/>
        <v>Heart</v>
      </c>
      <c r="BD474" s="53" t="str">
        <f t="shared" si="132"/>
        <v>Lungs</v>
      </c>
      <c r="BE474" s="53" t="str">
        <f t="shared" si="132"/>
        <v>Kidneys</v>
      </c>
      <c r="BF474" s="53" t="str">
        <f t="shared" si="132"/>
        <v>Spleen</v>
      </c>
      <c r="BG474" s="53" t="str">
        <f t="shared" si="132"/>
        <v>Liver</v>
      </c>
      <c r="BH474" s="53" t="str">
        <f t="shared" si="132"/>
        <v>ART</v>
      </c>
      <c r="BI474" s="53" t="str">
        <f t="shared" si="132"/>
        <v>Carcass</v>
      </c>
      <c r="BJ474" s="53" t="str">
        <f t="shared" si="132"/>
        <v>Tumor</v>
      </c>
    </row>
    <row r="475" spans="4:63">
      <c r="D475" s="52">
        <f>D386</f>
        <v>4.1666666666666664E-2</v>
      </c>
      <c r="E475" s="67">
        <f>E296</f>
        <v>0</v>
      </c>
      <c r="F475" s="67">
        <f t="shared" ref="F475:N475" si="133">F296</f>
        <v>0</v>
      </c>
      <c r="G475" s="67">
        <f t="shared" si="133"/>
        <v>0</v>
      </c>
      <c r="H475" s="67">
        <f t="shared" si="133"/>
        <v>0</v>
      </c>
      <c r="I475" s="67">
        <f t="shared" si="133"/>
        <v>0</v>
      </c>
      <c r="J475" s="67">
        <f t="shared" si="133"/>
        <v>0</v>
      </c>
      <c r="K475" s="67">
        <f t="shared" si="133"/>
        <v>0</v>
      </c>
      <c r="L475" s="67">
        <f t="shared" si="133"/>
        <v>0</v>
      </c>
      <c r="M475" s="67">
        <f t="shared" si="133"/>
        <v>0</v>
      </c>
      <c r="N475" s="67">
        <f t="shared" si="133"/>
        <v>0</v>
      </c>
      <c r="Q475" s="67">
        <f>Q296</f>
        <v>0</v>
      </c>
      <c r="R475" s="67">
        <f t="shared" ref="R475:Z475" si="134">R296</f>
        <v>0</v>
      </c>
      <c r="S475" s="67">
        <f t="shared" si="134"/>
        <v>0</v>
      </c>
      <c r="T475" s="67">
        <f t="shared" si="134"/>
        <v>0</v>
      </c>
      <c r="U475" s="67">
        <f t="shared" si="134"/>
        <v>0</v>
      </c>
      <c r="V475" s="67">
        <f t="shared" si="134"/>
        <v>0</v>
      </c>
      <c r="W475" s="67">
        <f t="shared" si="134"/>
        <v>0</v>
      </c>
      <c r="X475" s="67">
        <f t="shared" si="134"/>
        <v>0</v>
      </c>
      <c r="Y475" s="67">
        <f t="shared" si="134"/>
        <v>0</v>
      </c>
      <c r="Z475" s="67">
        <f t="shared" si="134"/>
        <v>0</v>
      </c>
      <c r="AC475" s="67">
        <f>AC296</f>
        <v>0</v>
      </c>
      <c r="AD475" s="67">
        <f t="shared" ref="AD475:AL475" si="135">AD296</f>
        <v>0</v>
      </c>
      <c r="AE475" s="67">
        <f t="shared" si="135"/>
        <v>0</v>
      </c>
      <c r="AF475" s="67">
        <f t="shared" si="135"/>
        <v>0</v>
      </c>
      <c r="AG475" s="67">
        <f t="shared" si="135"/>
        <v>0</v>
      </c>
      <c r="AH475" s="67">
        <f t="shared" si="135"/>
        <v>0</v>
      </c>
      <c r="AI475" s="67">
        <f t="shared" si="135"/>
        <v>0</v>
      </c>
      <c r="AJ475" s="67">
        <f t="shared" si="135"/>
        <v>0</v>
      </c>
      <c r="AK475" s="67">
        <f t="shared" si="135"/>
        <v>0</v>
      </c>
      <c r="AL475" s="67">
        <f t="shared" si="135"/>
        <v>0</v>
      </c>
      <c r="AO475" s="67">
        <f>E475-Q475</f>
        <v>0</v>
      </c>
      <c r="AP475" s="67">
        <f t="shared" ref="AP475:AP514" si="136">F475-R475</f>
        <v>0</v>
      </c>
      <c r="AQ475" s="67">
        <f t="shared" ref="AQ475:AQ514" si="137">G475-S475</f>
        <v>0</v>
      </c>
      <c r="AR475" s="67">
        <f t="shared" ref="AR475:AR514" si="138">H475-T475</f>
        <v>0</v>
      </c>
      <c r="AS475" s="67">
        <f t="shared" ref="AS475:AS514" si="139">I475-U475</f>
        <v>0</v>
      </c>
      <c r="AT475" s="67">
        <f t="shared" ref="AT475:AT514" si="140">J475-V475</f>
        <v>0</v>
      </c>
      <c r="AU475" s="67">
        <f t="shared" ref="AU475:AU514" si="141">K475-W475</f>
        <v>0</v>
      </c>
      <c r="AV475" s="67">
        <f t="shared" ref="AV475:AV514" si="142">L475-X475</f>
        <v>0</v>
      </c>
      <c r="AW475" s="67">
        <f t="shared" ref="AW475:AW514" si="143">M475-Y475</f>
        <v>0</v>
      </c>
      <c r="AX475" s="67">
        <f t="shared" ref="AX475:AX514" si="144">N475-Z475</f>
        <v>0</v>
      </c>
      <c r="BA475" s="67">
        <f>E475+AC475</f>
        <v>0</v>
      </c>
      <c r="BB475" s="67">
        <f t="shared" ref="BB475:BB490" si="145">F475+AD475</f>
        <v>0</v>
      </c>
      <c r="BC475" s="67">
        <f t="shared" ref="BC475:BC490" si="146">G475+AE475</f>
        <v>0</v>
      </c>
      <c r="BD475" s="67">
        <f t="shared" ref="BD475:BD490" si="147">H475+AF475</f>
        <v>0</v>
      </c>
      <c r="BE475" s="67">
        <f t="shared" ref="BE475:BE490" si="148">I475+AG475</f>
        <v>0</v>
      </c>
      <c r="BF475" s="67">
        <f t="shared" ref="BF475:BF490" si="149">J475+AH475</f>
        <v>0</v>
      </c>
      <c r="BG475" s="67">
        <f t="shared" ref="BG475:BG490" si="150">K475+AI475</f>
        <v>0</v>
      </c>
      <c r="BH475" s="67">
        <f t="shared" ref="BH475:BH490" si="151">L475+AJ475</f>
        <v>0</v>
      </c>
      <c r="BI475" s="67">
        <f t="shared" ref="BI475:BI490" si="152">M475+AK475</f>
        <v>0</v>
      </c>
      <c r="BJ475" s="67">
        <f t="shared" ref="BJ475:BJ490" si="153">N475+AL475</f>
        <v>0</v>
      </c>
    </row>
    <row r="476" spans="4:63">
      <c r="D476" s="52">
        <f t="shared" ref="D476:D539" si="154">D387</f>
        <v>7.4999999999999997E-2</v>
      </c>
      <c r="E476" s="67">
        <f>E475+E297/$R$192</f>
        <v>3.1250018613040794E-3</v>
      </c>
      <c r="F476" s="67">
        <f t="shared" ref="F476:N491" si="155">F475+F297/$R$192</f>
        <v>2.163525971780063E-3</v>
      </c>
      <c r="G476" s="67">
        <f t="shared" si="155"/>
        <v>1.2116971899071047E-3</v>
      </c>
      <c r="H476" s="67">
        <f t="shared" si="155"/>
        <v>1.6832807861853019E-3</v>
      </c>
      <c r="I476" s="67">
        <f t="shared" si="155"/>
        <v>1.7854525790702942E-3</v>
      </c>
      <c r="J476" s="67">
        <f t="shared" si="155"/>
        <v>8.3710891547750296E-3</v>
      </c>
      <c r="K476" s="67">
        <f t="shared" si="155"/>
        <v>2.3074085539161733E-3</v>
      </c>
      <c r="L476" s="67">
        <f t="shared" si="155"/>
        <v>1.9664252229702095E-4</v>
      </c>
      <c r="M476" s="67">
        <f t="shared" si="155"/>
        <v>3.9275181545212509E-4</v>
      </c>
      <c r="N476" s="67">
        <f t="shared" si="155"/>
        <v>3.2846310453437842E-4</v>
      </c>
      <c r="Q476" s="67">
        <f>Q475+Q297/$R$192</f>
        <v>3.0451262441881289E-3</v>
      </c>
      <c r="R476" s="67">
        <f t="shared" ref="R476:R539" si="156">R475+R297/$R$192</f>
        <v>1.1160535193365684E-3</v>
      </c>
      <c r="S476" s="67">
        <f t="shared" ref="S476:S539" si="157">S475+S297/$R$192</f>
        <v>9.7127061280419887E-4</v>
      </c>
      <c r="T476" s="67">
        <f t="shared" ref="T476:T539" si="158">T475+T297/$R$192</f>
        <v>1.5994847084404187E-3</v>
      </c>
      <c r="U476" s="67">
        <f t="shared" ref="U476:U539" si="159">U475+U297/$R$192</f>
        <v>1.5620754387439214E-3</v>
      </c>
      <c r="V476" s="67">
        <f t="shared" ref="V476:V539" si="160">V475+V297/$R$192</f>
        <v>7.165289502417768E-3</v>
      </c>
      <c r="W476" s="67">
        <f t="shared" ref="W476:W539" si="161">W475+W297/$R$192</f>
        <v>2.1262362777795881E-3</v>
      </c>
      <c r="X476" s="67">
        <f t="shared" ref="X476:X539" si="162">X475+X297/$R$192</f>
        <v>1.4965122110635013E-4</v>
      </c>
      <c r="Y476" s="67">
        <f t="shared" ref="Y476:Y539" si="163">Y475+Y297/$R$192</f>
        <v>3.4093651551405415E-4</v>
      </c>
      <c r="Z476" s="67">
        <f t="shared" ref="Z476:Z539" si="164">Z475+Z297/$R$192</f>
        <v>3.2322618578948354E-4</v>
      </c>
      <c r="AA476" s="120"/>
      <c r="AB476" s="120"/>
      <c r="AC476" s="67">
        <f>AC475+AC297/$R$192</f>
        <v>3.2048774784200315E-3</v>
      </c>
      <c r="AD476" s="67">
        <f t="shared" ref="AD476:AD539" si="165">AD475+AD297/$R$192</f>
        <v>3.2109984242235518E-3</v>
      </c>
      <c r="AE476" s="67">
        <f t="shared" ref="AE476:AE539" si="166">AE475+AE297/$R$192</f>
        <v>1.4521237670100039E-3</v>
      </c>
      <c r="AF476" s="67">
        <f t="shared" ref="AF476:AF539" si="167">AF475+AF297/$R$192</f>
        <v>1.7670768639301787E-3</v>
      </c>
      <c r="AG476" s="67">
        <f t="shared" ref="AG476:AG539" si="168">AG475+AG297/$R$192</f>
        <v>2.0088297193966665E-3</v>
      </c>
      <c r="AH476" s="67">
        <f t="shared" ref="AH476:AH539" si="169">AH475+AH297/$R$192</f>
        <v>9.5768888071323562E-3</v>
      </c>
      <c r="AI476" s="67">
        <f t="shared" ref="AI476:AI539" si="170">AI475+AI297/$R$192</f>
        <v>2.4885808300527642E-3</v>
      </c>
      <c r="AJ476" s="67">
        <f t="shared" ref="AJ476:AJ539" si="171">AJ475+AJ297/$R$192</f>
        <v>2.4363382348769239E-4</v>
      </c>
      <c r="AK476" s="67">
        <f t="shared" ref="AK476:AK539" si="172">AK475+AK297/$R$192</f>
        <v>4.4456711539019538E-4</v>
      </c>
      <c r="AL476" s="67">
        <f t="shared" ref="AL476:AL539" si="173">AL475+AL297/$R$192</f>
        <v>3.3370002327927264E-4</v>
      </c>
      <c r="AO476" s="67">
        <f t="shared" ref="AO476:AO514" si="174">E476-Q476</f>
        <v>7.987561711595044E-5</v>
      </c>
      <c r="AP476" s="67">
        <f t="shared" si="136"/>
        <v>1.0474724524434946E-3</v>
      </c>
      <c r="AQ476" s="67">
        <f t="shared" si="137"/>
        <v>2.4042657710290579E-4</v>
      </c>
      <c r="AR476" s="67">
        <f t="shared" si="138"/>
        <v>8.3796077744883145E-5</v>
      </c>
      <c r="AS476" s="67">
        <f t="shared" si="139"/>
        <v>2.2337714032637278E-4</v>
      </c>
      <c r="AT476" s="67">
        <f t="shared" si="140"/>
        <v>1.2057996523572615E-3</v>
      </c>
      <c r="AU476" s="67">
        <f t="shared" si="141"/>
        <v>1.8117227613658523E-4</v>
      </c>
      <c r="AV476" s="67">
        <f t="shared" si="142"/>
        <v>4.6991301190670818E-5</v>
      </c>
      <c r="AW476" s="67">
        <f t="shared" si="143"/>
        <v>5.1815299938070939E-5</v>
      </c>
      <c r="AX476" s="67">
        <f t="shared" si="144"/>
        <v>5.2369187448948751E-6</v>
      </c>
      <c r="BA476" s="67">
        <f t="shared" ref="BA476:BJ539" si="175">E476+AC476</f>
        <v>6.3298793397241109E-3</v>
      </c>
      <c r="BB476" s="67">
        <f t="shared" si="145"/>
        <v>5.3745243960036148E-3</v>
      </c>
      <c r="BC476" s="67">
        <f t="shared" si="146"/>
        <v>2.6638209569171088E-3</v>
      </c>
      <c r="BD476" s="67">
        <f t="shared" si="147"/>
        <v>3.4503576501154808E-3</v>
      </c>
      <c r="BE476" s="67">
        <f t="shared" si="148"/>
        <v>3.7942822984669607E-3</v>
      </c>
      <c r="BF476" s="67">
        <f t="shared" si="149"/>
        <v>1.7947977961907384E-2</v>
      </c>
      <c r="BG476" s="67">
        <f t="shared" si="150"/>
        <v>4.795989383968937E-3</v>
      </c>
      <c r="BH476" s="67">
        <f t="shared" si="151"/>
        <v>4.4027634578471333E-4</v>
      </c>
      <c r="BI476" s="67">
        <f t="shared" si="152"/>
        <v>8.3731893084232041E-4</v>
      </c>
      <c r="BJ476" s="67">
        <f t="shared" si="153"/>
        <v>6.6216312781365106E-4</v>
      </c>
    </row>
    <row r="477" spans="4:63">
      <c r="D477" s="52">
        <f t="shared" si="154"/>
        <v>0.1</v>
      </c>
      <c r="E477" s="67">
        <f t="shared" ref="E477:E540" si="176">E476+E298/$R$192</f>
        <v>7.8489326322166986E-3</v>
      </c>
      <c r="F477" s="67">
        <f t="shared" si="155"/>
        <v>5.4434979791926144E-3</v>
      </c>
      <c r="G477" s="67">
        <f t="shared" si="155"/>
        <v>3.0326808648716494E-3</v>
      </c>
      <c r="H477" s="67">
        <f t="shared" si="155"/>
        <v>4.2442444387154697E-3</v>
      </c>
      <c r="I477" s="67">
        <f t="shared" si="155"/>
        <v>4.4969421636183275E-3</v>
      </c>
      <c r="J477" s="67">
        <f t="shared" si="155"/>
        <v>2.2384964438938677E-2</v>
      </c>
      <c r="K477" s="67">
        <f t="shared" si="155"/>
        <v>6.075062165648409E-3</v>
      </c>
      <c r="L477" s="67">
        <f t="shared" si="155"/>
        <v>5.4436361121809325E-4</v>
      </c>
      <c r="M477" s="67">
        <f t="shared" si="155"/>
        <v>1.0023451359863823E-3</v>
      </c>
      <c r="N477" s="67">
        <f t="shared" si="155"/>
        <v>9.8772159871111801E-4</v>
      </c>
      <c r="Q477" s="67">
        <f t="shared" ref="Q477:Q540" si="177">Q476+Q298/$R$192</f>
        <v>7.4130866954626694E-3</v>
      </c>
      <c r="R477" s="67">
        <f t="shared" si="156"/>
        <v>2.6562008062688495E-3</v>
      </c>
      <c r="S477" s="67">
        <f t="shared" si="157"/>
        <v>2.423743162124176E-3</v>
      </c>
      <c r="T477" s="67">
        <f t="shared" si="158"/>
        <v>3.931416873924916E-3</v>
      </c>
      <c r="U477" s="67">
        <f t="shared" si="159"/>
        <v>3.9230756578728715E-3</v>
      </c>
      <c r="V477" s="67">
        <f t="shared" si="160"/>
        <v>1.8563744613012488E-2</v>
      </c>
      <c r="W477" s="67">
        <f t="shared" si="161"/>
        <v>5.3698365555251634E-3</v>
      </c>
      <c r="X477" s="67">
        <f t="shared" si="162"/>
        <v>4.2715437147299533E-4</v>
      </c>
      <c r="Y477" s="67">
        <f t="shared" si="163"/>
        <v>8.7512914054097782E-4</v>
      </c>
      <c r="Z477" s="67">
        <f t="shared" si="164"/>
        <v>9.415588413767956E-4</v>
      </c>
      <c r="AA477" s="120"/>
      <c r="AB477" s="120"/>
      <c r="AC477" s="67">
        <f t="shared" ref="AC477:AC540" si="178">AC476+AC298/$R$192</f>
        <v>8.25073336706913E-3</v>
      </c>
      <c r="AD477" s="67">
        <f t="shared" si="165"/>
        <v>8.2100661012392603E-3</v>
      </c>
      <c r="AE477" s="67">
        <f t="shared" si="166"/>
        <v>3.6416185676191115E-3</v>
      </c>
      <c r="AF477" s="67">
        <f t="shared" si="167"/>
        <v>4.5570720035060059E-3</v>
      </c>
      <c r="AG477" s="67">
        <f t="shared" si="168"/>
        <v>5.0716635645625769E-3</v>
      </c>
      <c r="AH477" s="67">
        <f t="shared" si="169"/>
        <v>2.6201063020147058E-2</v>
      </c>
      <c r="AI477" s="67">
        <f t="shared" si="170"/>
        <v>6.7955899334434548E-3</v>
      </c>
      <c r="AJ477" s="67">
        <f t="shared" si="171"/>
        <v>6.6157285096319284E-4</v>
      </c>
      <c r="AK477" s="67">
        <f t="shared" si="172"/>
        <v>1.1295622976832684E-3</v>
      </c>
      <c r="AL477" s="67">
        <f t="shared" si="173"/>
        <v>1.0329811396128667E-3</v>
      </c>
      <c r="AO477" s="67">
        <f>E477-Q477</f>
        <v>4.3584593675402919E-4</v>
      </c>
      <c r="AP477" s="67">
        <f t="shared" si="136"/>
        <v>2.7872971729237649E-3</v>
      </c>
      <c r="AQ477" s="67">
        <f t="shared" si="137"/>
        <v>6.0893770274747343E-4</v>
      </c>
      <c r="AR477" s="67">
        <f t="shared" si="138"/>
        <v>3.1282756479055363E-4</v>
      </c>
      <c r="AS477" s="67">
        <f t="shared" si="139"/>
        <v>5.7386650574545606E-4</v>
      </c>
      <c r="AT477" s="67">
        <f t="shared" si="140"/>
        <v>3.8212198259261893E-3</v>
      </c>
      <c r="AU477" s="67">
        <f t="shared" si="141"/>
        <v>7.0522561012324562E-4</v>
      </c>
      <c r="AV477" s="67">
        <f t="shared" si="142"/>
        <v>1.1720923974509792E-4</v>
      </c>
      <c r="AW477" s="67">
        <f t="shared" si="143"/>
        <v>1.2721599544540446E-4</v>
      </c>
      <c r="AX477" s="67">
        <f t="shared" si="144"/>
        <v>4.6162757334322407E-5</v>
      </c>
      <c r="BA477" s="67">
        <f t="shared" si="175"/>
        <v>1.6099665999285827E-2</v>
      </c>
      <c r="BB477" s="67">
        <f t="shared" si="145"/>
        <v>1.3653564080431875E-2</v>
      </c>
      <c r="BC477" s="67">
        <f t="shared" si="146"/>
        <v>6.6742994324907609E-3</v>
      </c>
      <c r="BD477" s="67">
        <f t="shared" si="147"/>
        <v>8.8013164422214747E-3</v>
      </c>
      <c r="BE477" s="67">
        <f t="shared" si="148"/>
        <v>9.5686057281809053E-3</v>
      </c>
      <c r="BF477" s="67">
        <f t="shared" si="149"/>
        <v>4.8586027459085732E-2</v>
      </c>
      <c r="BG477" s="67">
        <f t="shared" si="150"/>
        <v>1.2870652099091863E-2</v>
      </c>
      <c r="BH477" s="67">
        <f t="shared" si="151"/>
        <v>1.2059364621812862E-3</v>
      </c>
      <c r="BI477" s="67">
        <f t="shared" si="152"/>
        <v>2.1319074336696507E-3</v>
      </c>
      <c r="BJ477" s="67">
        <f t="shared" si="153"/>
        <v>2.0207027383239845E-3</v>
      </c>
    </row>
    <row r="478" spans="4:63">
      <c r="D478" s="52">
        <f t="shared" si="154"/>
        <v>0.125</v>
      </c>
      <c r="E478" s="67">
        <f t="shared" si="176"/>
        <v>1.1043975158463344E-2</v>
      </c>
      <c r="F478" s="67">
        <f t="shared" si="155"/>
        <v>7.6743028034314369E-3</v>
      </c>
      <c r="G478" s="67">
        <f t="shared" si="155"/>
        <v>4.248625627886385E-3</v>
      </c>
      <c r="H478" s="67">
        <f t="shared" si="155"/>
        <v>5.9962237005730078E-3</v>
      </c>
      <c r="I478" s="67">
        <f t="shared" si="155"/>
        <v>6.3451023670014926E-3</v>
      </c>
      <c r="J478" s="67">
        <f t="shared" si="155"/>
        <v>3.3701851726787461E-2</v>
      </c>
      <c r="K478" s="67">
        <f t="shared" si="155"/>
        <v>9.0004368007417027E-3</v>
      </c>
      <c r="L478" s="67">
        <f t="shared" si="155"/>
        <v>8.4821551115708111E-4</v>
      </c>
      <c r="M478" s="67">
        <f t="shared" si="155"/>
        <v>1.4357440727341972E-3</v>
      </c>
      <c r="N478" s="67">
        <f t="shared" si="155"/>
        <v>1.6600367436737796E-3</v>
      </c>
      <c r="Q478" s="67">
        <f t="shared" si="177"/>
        <v>1.0043557118687362E-2</v>
      </c>
      <c r="R478" s="67">
        <f t="shared" si="156"/>
        <v>3.4949878652970165E-3</v>
      </c>
      <c r="S478" s="67">
        <f t="shared" si="157"/>
        <v>3.3836003258002141E-3</v>
      </c>
      <c r="T478" s="67">
        <f t="shared" si="158"/>
        <v>5.3890795727959441E-3</v>
      </c>
      <c r="U478" s="67">
        <f t="shared" si="159"/>
        <v>5.5170458251075048E-3</v>
      </c>
      <c r="V478" s="67">
        <f t="shared" si="160"/>
        <v>2.703631009064715E-2</v>
      </c>
      <c r="W478" s="67">
        <f t="shared" si="161"/>
        <v>7.6025378892112189E-3</v>
      </c>
      <c r="X478" s="67">
        <f t="shared" si="162"/>
        <v>6.8471407236711372E-4</v>
      </c>
      <c r="Y478" s="67">
        <f t="shared" si="163"/>
        <v>1.2616118658107618E-3</v>
      </c>
      <c r="Z478" s="67">
        <f t="shared" si="164"/>
        <v>1.5401115027641314E-3</v>
      </c>
      <c r="AA478" s="120"/>
      <c r="AB478" s="120"/>
      <c r="AC478" s="67">
        <f t="shared" si="178"/>
        <v>1.1929596920421649E-2</v>
      </c>
      <c r="AD478" s="67">
        <f t="shared" si="165"/>
        <v>1.1783721904547082E-2</v>
      </c>
      <c r="AE478" s="67">
        <f t="shared" si="166"/>
        <v>5.1136509299725486E-3</v>
      </c>
      <c r="AF478" s="67">
        <f t="shared" si="167"/>
        <v>6.6033678283500532E-3</v>
      </c>
      <c r="AG478" s="67">
        <f t="shared" si="168"/>
        <v>7.1760415114727749E-3</v>
      </c>
      <c r="AH478" s="67">
        <f t="shared" si="169"/>
        <v>4.0350125148948424E-2</v>
      </c>
      <c r="AI478" s="67">
        <f t="shared" si="170"/>
        <v>1.0449932725806679E-2</v>
      </c>
      <c r="AJ478" s="67">
        <f t="shared" si="171"/>
        <v>1.0117169499470509E-3</v>
      </c>
      <c r="AK478" s="67">
        <f t="shared" si="172"/>
        <v>1.6098609470493045E-3</v>
      </c>
      <c r="AL478" s="67">
        <f t="shared" si="173"/>
        <v>1.7769164486860962E-3</v>
      </c>
      <c r="AO478" s="67">
        <f t="shared" ref="AO478:AX516" si="179">E478-Q478</f>
        <v>1.0004180397759823E-3</v>
      </c>
      <c r="AP478" s="67">
        <f t="shared" si="136"/>
        <v>4.1793149381344208E-3</v>
      </c>
      <c r="AQ478" s="67">
        <f t="shared" si="137"/>
        <v>8.6502530208617092E-4</v>
      </c>
      <c r="AR478" s="67">
        <f t="shared" si="138"/>
        <v>6.0714412777706367E-4</v>
      </c>
      <c r="AS478" s="67">
        <f t="shared" si="139"/>
        <v>8.2805654189398777E-4</v>
      </c>
      <c r="AT478" s="67">
        <f t="shared" si="140"/>
        <v>6.6655416361403111E-3</v>
      </c>
      <c r="AU478" s="67">
        <f t="shared" si="141"/>
        <v>1.3978989115304838E-3</v>
      </c>
      <c r="AV478" s="67">
        <f t="shared" si="142"/>
        <v>1.6350143878996739E-4</v>
      </c>
      <c r="AW478" s="67">
        <f t="shared" si="143"/>
        <v>1.7413220692343544E-4</v>
      </c>
      <c r="AX478" s="67">
        <f t="shared" si="144"/>
        <v>1.1992524090964824E-4</v>
      </c>
      <c r="BA478" s="67">
        <f t="shared" si="175"/>
        <v>2.2973572078884993E-2</v>
      </c>
      <c r="BB478" s="67">
        <f t="shared" si="145"/>
        <v>1.945802470797852E-2</v>
      </c>
      <c r="BC478" s="67">
        <f t="shared" si="146"/>
        <v>9.3622765578589336E-3</v>
      </c>
      <c r="BD478" s="67">
        <f t="shared" si="147"/>
        <v>1.2599591528923062E-2</v>
      </c>
      <c r="BE478" s="67">
        <f t="shared" si="148"/>
        <v>1.3521143878474268E-2</v>
      </c>
      <c r="BF478" s="67">
        <f t="shared" si="149"/>
        <v>7.4051976875735892E-2</v>
      </c>
      <c r="BG478" s="67">
        <f t="shared" si="150"/>
        <v>1.9450369526548383E-2</v>
      </c>
      <c r="BH478" s="67">
        <f t="shared" si="151"/>
        <v>1.859932461104132E-3</v>
      </c>
      <c r="BI478" s="67">
        <f t="shared" si="152"/>
        <v>3.0456050197835019E-3</v>
      </c>
      <c r="BJ478" s="67">
        <f t="shared" si="153"/>
        <v>3.4369531923598758E-3</v>
      </c>
    </row>
    <row r="479" spans="4:63">
      <c r="D479" s="52">
        <f t="shared" si="154"/>
        <v>0.25</v>
      </c>
      <c r="E479" s="67">
        <f t="shared" si="176"/>
        <v>1.3988177100980858E-2</v>
      </c>
      <c r="F479" s="67">
        <f t="shared" si="155"/>
        <v>9.7408206636550847E-3</v>
      </c>
      <c r="G479" s="67">
        <f t="shared" si="155"/>
        <v>5.3564226895802475E-3</v>
      </c>
      <c r="H479" s="67">
        <f t="shared" si="155"/>
        <v>7.6290737344910358E-3</v>
      </c>
      <c r="I479" s="67">
        <f t="shared" si="155"/>
        <v>8.0622770886485794E-3</v>
      </c>
      <c r="J479" s="67">
        <f t="shared" si="155"/>
        <v>4.570438616882308E-2</v>
      </c>
      <c r="K479" s="67">
        <f t="shared" si="155"/>
        <v>1.2019634892650779E-2</v>
      </c>
      <c r="L479" s="67">
        <f t="shared" si="155"/>
        <v>1.1867464151998715E-3</v>
      </c>
      <c r="M479" s="67">
        <f t="shared" si="155"/>
        <v>1.8534600570218013E-3</v>
      </c>
      <c r="N479" s="67">
        <f t="shared" si="155"/>
        <v>2.4785231606847084E-3</v>
      </c>
      <c r="Q479" s="67">
        <f t="shared" si="177"/>
        <v>1.2193727976325881E-2</v>
      </c>
      <c r="R479" s="67">
        <f t="shared" si="156"/>
        <v>4.0968809575915519E-3</v>
      </c>
      <c r="S479" s="67">
        <f t="shared" si="157"/>
        <v>4.2495493951494514E-3</v>
      </c>
      <c r="T479" s="67">
        <f t="shared" si="158"/>
        <v>6.6319605099304582E-3</v>
      </c>
      <c r="U479" s="67">
        <f t="shared" si="159"/>
        <v>6.9848771589243264E-3</v>
      </c>
      <c r="V479" s="67">
        <f t="shared" si="160"/>
        <v>3.5498071827748029E-2</v>
      </c>
      <c r="W479" s="67">
        <f t="shared" si="161"/>
        <v>9.6982579833699775E-3</v>
      </c>
      <c r="X479" s="67">
        <f t="shared" si="162"/>
        <v>9.8155696411182485E-4</v>
      </c>
      <c r="Y479" s="67">
        <f t="shared" si="163"/>
        <v>1.639500840040887E-3</v>
      </c>
      <c r="Z479" s="67">
        <f t="shared" si="164"/>
        <v>2.2500182015711872E-3</v>
      </c>
      <c r="AA479" s="120"/>
      <c r="AB479" s="120"/>
      <c r="AC479" s="67">
        <f t="shared" si="178"/>
        <v>1.5543270673270479E-2</v>
      </c>
      <c r="AD479" s="67">
        <f t="shared" si="165"/>
        <v>1.5239024314545838E-2</v>
      </c>
      <c r="AE479" s="67">
        <f t="shared" si="166"/>
        <v>6.4632959840110428E-3</v>
      </c>
      <c r="AF479" s="67">
        <f t="shared" si="167"/>
        <v>8.6261869590515995E-3</v>
      </c>
      <c r="AG479" s="67">
        <f t="shared" si="168"/>
        <v>9.145687378161977E-3</v>
      </c>
      <c r="AH479" s="67">
        <f t="shared" si="169"/>
        <v>5.5874695484526365E-2</v>
      </c>
      <c r="AI479" s="67">
        <f t="shared" si="170"/>
        <v>1.4448593963215288E-2</v>
      </c>
      <c r="AJ479" s="67">
        <f t="shared" si="171"/>
        <v>1.3919358662879207E-3</v>
      </c>
      <c r="AK479" s="67">
        <f t="shared" si="172"/>
        <v>2.0673550727465877E-3</v>
      </c>
      <c r="AL479" s="67">
        <f t="shared" si="173"/>
        <v>2.7006780364957719E-3</v>
      </c>
      <c r="AO479" s="67">
        <f t="shared" si="179"/>
        <v>1.7944491246549774E-3</v>
      </c>
      <c r="AP479" s="67">
        <f t="shared" si="136"/>
        <v>5.6439397060635329E-3</v>
      </c>
      <c r="AQ479" s="67">
        <f t="shared" si="137"/>
        <v>1.1068732944307961E-3</v>
      </c>
      <c r="AR479" s="67">
        <f t="shared" si="138"/>
        <v>9.9711322456057759E-4</v>
      </c>
      <c r="AS479" s="67">
        <f t="shared" si="139"/>
        <v>1.077399929724253E-3</v>
      </c>
      <c r="AT479" s="67">
        <f t="shared" si="140"/>
        <v>1.0206314341075051E-2</v>
      </c>
      <c r="AU479" s="67">
        <f t="shared" si="141"/>
        <v>2.3213769092808017E-3</v>
      </c>
      <c r="AV479" s="67">
        <f t="shared" si="142"/>
        <v>2.0518945108804663E-4</v>
      </c>
      <c r="AW479" s="67">
        <f t="shared" si="143"/>
        <v>2.1395921698091425E-4</v>
      </c>
      <c r="AX479" s="67">
        <f t="shared" si="144"/>
        <v>2.2850495911352128E-4</v>
      </c>
      <c r="BA479" s="67">
        <f t="shared" si="175"/>
        <v>2.9531447774251339E-2</v>
      </c>
      <c r="BB479" s="67">
        <f t="shared" si="145"/>
        <v>2.4979844978200924E-2</v>
      </c>
      <c r="BC479" s="67">
        <f t="shared" si="146"/>
        <v>1.181971867359129E-2</v>
      </c>
      <c r="BD479" s="67">
        <f t="shared" si="147"/>
        <v>1.6255260693542634E-2</v>
      </c>
      <c r="BE479" s="67">
        <f t="shared" si="148"/>
        <v>1.7207964466810555E-2</v>
      </c>
      <c r="BF479" s="67">
        <f t="shared" si="149"/>
        <v>0.10157908165334945</v>
      </c>
      <c r="BG479" s="67">
        <f t="shared" si="150"/>
        <v>2.6468228855866069E-2</v>
      </c>
      <c r="BH479" s="67">
        <f t="shared" si="151"/>
        <v>2.578682281487792E-3</v>
      </c>
      <c r="BI479" s="67">
        <f t="shared" si="152"/>
        <v>3.920815129768389E-3</v>
      </c>
      <c r="BJ479" s="67">
        <f t="shared" si="153"/>
        <v>5.1792011971804799E-3</v>
      </c>
    </row>
    <row r="480" spans="4:63">
      <c r="D480" s="52">
        <f t="shared" si="154"/>
        <v>0.375</v>
      </c>
      <c r="E480" s="67">
        <f t="shared" si="176"/>
        <v>2.6129759920008454E-2</v>
      </c>
      <c r="F480" s="67">
        <f t="shared" si="155"/>
        <v>1.8459449738292832E-2</v>
      </c>
      <c r="G480" s="67">
        <f t="shared" si="155"/>
        <v>1.0122446265456237E-2</v>
      </c>
      <c r="H480" s="67">
        <f t="shared" si="155"/>
        <v>1.5110535813361879E-2</v>
      </c>
      <c r="I480" s="67">
        <f t="shared" si="155"/>
        <v>1.5978146763185978E-2</v>
      </c>
      <c r="J480" s="67">
        <f t="shared" si="155"/>
        <v>0.1089624600425682</v>
      </c>
      <c r="K480" s="67">
        <f t="shared" si="155"/>
        <v>2.7567277602054546E-2</v>
      </c>
      <c r="L480" s="67">
        <f t="shared" si="155"/>
        <v>2.9893894538642251E-3</v>
      </c>
      <c r="M480" s="67">
        <f t="shared" si="155"/>
        <v>3.8397937436739677E-3</v>
      </c>
      <c r="N480" s="67">
        <f t="shared" si="155"/>
        <v>7.0714852018191748E-3</v>
      </c>
      <c r="Q480" s="67">
        <f t="shared" si="177"/>
        <v>2.0087949311864823E-2</v>
      </c>
      <c r="R480" s="67">
        <f t="shared" si="156"/>
        <v>6.1455056222874125E-3</v>
      </c>
      <c r="S480" s="67">
        <f t="shared" si="157"/>
        <v>7.9646543021823987E-3</v>
      </c>
      <c r="T480" s="67">
        <f t="shared" si="158"/>
        <v>1.1712099577441966E-2</v>
      </c>
      <c r="U480" s="67">
        <f t="shared" si="159"/>
        <v>1.3645644012700662E-2</v>
      </c>
      <c r="V480" s="67">
        <f t="shared" si="160"/>
        <v>7.6844704430732658E-2</v>
      </c>
      <c r="W480" s="67">
        <f t="shared" si="161"/>
        <v>1.9558921198648431E-2</v>
      </c>
      <c r="X480" s="67">
        <f t="shared" si="162"/>
        <v>2.596988972352169E-3</v>
      </c>
      <c r="Y480" s="67">
        <f t="shared" si="163"/>
        <v>3.4592006112228331E-3</v>
      </c>
      <c r="Z480" s="67">
        <f t="shared" si="164"/>
        <v>6.1578586012201444E-3</v>
      </c>
      <c r="AA480" s="120"/>
      <c r="AB480" s="120"/>
      <c r="AC480" s="67">
        <f t="shared" si="178"/>
        <v>3.2771236025974863E-2</v>
      </c>
      <c r="AD480" s="67">
        <f t="shared" si="165"/>
        <v>3.1138182754961722E-2</v>
      </c>
      <c r="AE480" s="67">
        <f t="shared" si="166"/>
        <v>1.2280238228730089E-2</v>
      </c>
      <c r="AF480" s="67">
        <f t="shared" si="167"/>
        <v>1.8507474691307202E-2</v>
      </c>
      <c r="AG480" s="67">
        <f t="shared" si="168"/>
        <v>1.8297417946807785E-2</v>
      </c>
      <c r="AH480" s="67">
        <f t="shared" si="169"/>
        <v>0.14119975794734024</v>
      </c>
      <c r="AI480" s="67">
        <f t="shared" si="170"/>
        <v>3.5310589263959899E-2</v>
      </c>
      <c r="AJ480" s="67">
        <f t="shared" si="171"/>
        <v>3.381789935376286E-3</v>
      </c>
      <c r="AK480" s="67">
        <f t="shared" si="172"/>
        <v>4.2208324630647479E-3</v>
      </c>
      <c r="AL480" s="67">
        <f t="shared" si="173"/>
        <v>8.0072980851249153E-3</v>
      </c>
      <c r="AO480" s="67">
        <f t="shared" si="179"/>
        <v>6.0418106081436308E-3</v>
      </c>
      <c r="AP480" s="67">
        <f t="shared" si="136"/>
        <v>1.2313944116005421E-2</v>
      </c>
      <c r="AQ480" s="67">
        <f t="shared" si="137"/>
        <v>2.1577919632738383E-3</v>
      </c>
      <c r="AR480" s="67">
        <f t="shared" si="138"/>
        <v>3.3984362359199133E-3</v>
      </c>
      <c r="AS480" s="67">
        <f t="shared" si="139"/>
        <v>2.3325027504853164E-3</v>
      </c>
      <c r="AT480" s="67">
        <f t="shared" si="140"/>
        <v>3.2117755611835538E-2</v>
      </c>
      <c r="AU480" s="67">
        <f t="shared" si="141"/>
        <v>8.0083564034061153E-3</v>
      </c>
      <c r="AV480" s="67">
        <f t="shared" si="142"/>
        <v>3.9240048151205614E-4</v>
      </c>
      <c r="AW480" s="67">
        <f t="shared" si="143"/>
        <v>3.8059313245113451E-4</v>
      </c>
      <c r="AX480" s="67">
        <f t="shared" si="144"/>
        <v>9.1362660059903043E-4</v>
      </c>
      <c r="BA480" s="67">
        <f t="shared" si="175"/>
        <v>5.8900995945983317E-2</v>
      </c>
      <c r="BB480" s="67">
        <f t="shared" si="145"/>
        <v>4.9597632493254551E-2</v>
      </c>
      <c r="BC480" s="67">
        <f t="shared" si="146"/>
        <v>2.2402684494186326E-2</v>
      </c>
      <c r="BD480" s="67">
        <f t="shared" si="147"/>
        <v>3.3618010504669081E-2</v>
      </c>
      <c r="BE480" s="67">
        <f t="shared" si="148"/>
        <v>3.4275564709993767E-2</v>
      </c>
      <c r="BF480" s="67">
        <f t="shared" si="149"/>
        <v>0.25016221798990845</v>
      </c>
      <c r="BG480" s="67">
        <f t="shared" si="150"/>
        <v>6.2877866866014445E-2</v>
      </c>
      <c r="BH480" s="67">
        <f t="shared" si="151"/>
        <v>6.3711793892405107E-3</v>
      </c>
      <c r="BI480" s="67">
        <f t="shared" si="152"/>
        <v>8.060626206738716E-3</v>
      </c>
      <c r="BJ480" s="67">
        <f t="shared" si="153"/>
        <v>1.507878328694409E-2</v>
      </c>
    </row>
    <row r="481" spans="4:62">
      <c r="D481" s="52">
        <f t="shared" si="154"/>
        <v>0.5</v>
      </c>
      <c r="E481" s="67">
        <f t="shared" si="176"/>
        <v>3.4838365218213097E-2</v>
      </c>
      <c r="F481" s="67">
        <f t="shared" si="155"/>
        <v>2.5073300196485949E-2</v>
      </c>
      <c r="G481" s="67">
        <f t="shared" si="155"/>
        <v>1.4058635216085118E-2</v>
      </c>
      <c r="H481" s="67">
        <f t="shared" si="155"/>
        <v>2.2006855922270686E-2</v>
      </c>
      <c r="I481" s="67">
        <f t="shared" si="155"/>
        <v>2.3424331684133437E-2</v>
      </c>
      <c r="J481" s="67">
        <f t="shared" si="155"/>
        <v>0.17443821811731064</v>
      </c>
      <c r="K481" s="67">
        <f t="shared" si="155"/>
        <v>4.3477761947636362E-2</v>
      </c>
      <c r="L481" s="67">
        <f t="shared" si="155"/>
        <v>4.8062312043716943E-3</v>
      </c>
      <c r="M481" s="67">
        <f t="shared" si="155"/>
        <v>5.7315423373171526E-3</v>
      </c>
      <c r="N481" s="67">
        <f t="shared" si="155"/>
        <v>1.1772060362007824E-2</v>
      </c>
      <c r="Q481" s="67">
        <f t="shared" si="177"/>
        <v>2.5334512794943385E-2</v>
      </c>
      <c r="R481" s="67">
        <f t="shared" si="156"/>
        <v>7.7503334693836204E-3</v>
      </c>
      <c r="S481" s="67">
        <f t="shared" si="157"/>
        <v>1.1067611611980117E-2</v>
      </c>
      <c r="T481" s="67">
        <f t="shared" si="158"/>
        <v>1.5895259859947282E-2</v>
      </c>
      <c r="U481" s="67">
        <f t="shared" si="159"/>
        <v>1.9765981111799082E-2</v>
      </c>
      <c r="V481" s="67">
        <f t="shared" si="160"/>
        <v>0.1164262777307371</v>
      </c>
      <c r="W481" s="67">
        <f t="shared" si="161"/>
        <v>2.9463050658648612E-2</v>
      </c>
      <c r="X481" s="67">
        <f t="shared" si="162"/>
        <v>4.2399633163891313E-3</v>
      </c>
      <c r="Y481" s="67">
        <f t="shared" si="163"/>
        <v>5.2060151465497051E-3</v>
      </c>
      <c r="Z481" s="67">
        <f t="shared" si="164"/>
        <v>1.0099520980240839E-2</v>
      </c>
      <c r="AA481" s="120"/>
      <c r="AB481" s="120"/>
      <c r="AC481" s="67">
        <f t="shared" si="178"/>
        <v>4.8126321096800206E-2</v>
      </c>
      <c r="AD481" s="67">
        <f t="shared" si="165"/>
        <v>4.4697969907991457E-2</v>
      </c>
      <c r="AE481" s="67">
        <f t="shared" si="166"/>
        <v>1.7049658820190113E-2</v>
      </c>
      <c r="AF481" s="67">
        <f t="shared" si="167"/>
        <v>2.8107885287509213E-2</v>
      </c>
      <c r="AG481" s="67">
        <f t="shared" si="168"/>
        <v>2.7000549811625679E-2</v>
      </c>
      <c r="AH481" s="67">
        <f t="shared" si="169"/>
        <v>0.2332264147473023</v>
      </c>
      <c r="AI481" s="67">
        <f t="shared" si="170"/>
        <v>5.5823294074435995E-2</v>
      </c>
      <c r="AJ481" s="67">
        <f t="shared" si="171"/>
        <v>5.3724990923542633E-3</v>
      </c>
      <c r="AK481" s="67">
        <f t="shared" si="172"/>
        <v>6.2593071393907337E-3</v>
      </c>
      <c r="AL481" s="67">
        <f t="shared" si="173"/>
        <v>1.3592175021745576E-2</v>
      </c>
      <c r="AO481" s="67">
        <f t="shared" si="179"/>
        <v>9.5038524232697111E-3</v>
      </c>
      <c r="AP481" s="67">
        <f t="shared" si="136"/>
        <v>1.7322966727102328E-2</v>
      </c>
      <c r="AQ481" s="67">
        <f t="shared" si="137"/>
        <v>2.991023604105001E-3</v>
      </c>
      <c r="AR481" s="67">
        <f t="shared" si="138"/>
        <v>6.1115960623234038E-3</v>
      </c>
      <c r="AS481" s="67">
        <f t="shared" si="139"/>
        <v>3.6583505723343547E-3</v>
      </c>
      <c r="AT481" s="67">
        <f t="shared" si="140"/>
        <v>5.8011940386573535E-2</v>
      </c>
      <c r="AU481" s="67">
        <f t="shared" si="141"/>
        <v>1.401471128898775E-2</v>
      </c>
      <c r="AV481" s="67">
        <f t="shared" si="142"/>
        <v>5.6626788798256299E-4</v>
      </c>
      <c r="AW481" s="67">
        <f t="shared" si="143"/>
        <v>5.2552719076744744E-4</v>
      </c>
      <c r="AX481" s="67">
        <f t="shared" si="144"/>
        <v>1.672539381766985E-3</v>
      </c>
      <c r="BA481" s="67">
        <f t="shared" si="175"/>
        <v>8.2964686315013303E-2</v>
      </c>
      <c r="BB481" s="67">
        <f t="shared" si="145"/>
        <v>6.9771270104477409E-2</v>
      </c>
      <c r="BC481" s="67">
        <f t="shared" si="146"/>
        <v>3.1108294036275231E-2</v>
      </c>
      <c r="BD481" s="67">
        <f t="shared" si="147"/>
        <v>5.0114741209779899E-2</v>
      </c>
      <c r="BE481" s="67">
        <f t="shared" si="148"/>
        <v>5.0424881495759119E-2</v>
      </c>
      <c r="BF481" s="67">
        <f t="shared" si="149"/>
        <v>0.40766463286461296</v>
      </c>
      <c r="BG481" s="67">
        <f t="shared" si="150"/>
        <v>9.9301056022072356E-2</v>
      </c>
      <c r="BH481" s="67">
        <f t="shared" si="151"/>
        <v>1.0178730296725957E-2</v>
      </c>
      <c r="BI481" s="67">
        <f t="shared" si="152"/>
        <v>1.1990849476707886E-2</v>
      </c>
      <c r="BJ481" s="67">
        <f t="shared" si="153"/>
        <v>2.5364235383753399E-2</v>
      </c>
    </row>
    <row r="482" spans="4:62">
      <c r="D482" s="52">
        <f t="shared" si="154"/>
        <v>0.625</v>
      </c>
      <c r="E482" s="67">
        <f t="shared" si="176"/>
        <v>4.1076384705168834E-2</v>
      </c>
      <c r="F482" s="67">
        <f t="shared" si="155"/>
        <v>3.019832044161401E-2</v>
      </c>
      <c r="G482" s="67">
        <f t="shared" si="155"/>
        <v>1.7494644735163149E-2</v>
      </c>
      <c r="H482" s="67">
        <f t="shared" si="155"/>
        <v>2.8663373831703223E-2</v>
      </c>
      <c r="I482" s="67">
        <f t="shared" si="155"/>
        <v>3.0793801789278152E-2</v>
      </c>
      <c r="J482" s="67">
        <f t="shared" si="155"/>
        <v>0.24126357591525127</v>
      </c>
      <c r="K482" s="67">
        <f t="shared" si="155"/>
        <v>5.9740094982476871E-2</v>
      </c>
      <c r="L482" s="67">
        <f t="shared" si="155"/>
        <v>6.6050669903215276E-3</v>
      </c>
      <c r="M482" s="67">
        <f t="shared" si="155"/>
        <v>7.5938445590884932E-3</v>
      </c>
      <c r="N482" s="67">
        <f t="shared" si="155"/>
        <v>1.6402660493757243E-2</v>
      </c>
      <c r="Q482" s="67">
        <f t="shared" si="177"/>
        <v>2.9073879955592616E-2</v>
      </c>
      <c r="R482" s="67">
        <f t="shared" si="156"/>
        <v>9.3606938654562672E-3</v>
      </c>
      <c r="S482" s="67">
        <f t="shared" si="157"/>
        <v>1.38280883307109E-2</v>
      </c>
      <c r="T482" s="67">
        <f t="shared" si="158"/>
        <v>1.9684773956645557E-2</v>
      </c>
      <c r="U482" s="67">
        <f t="shared" si="159"/>
        <v>2.5683331695287814E-2</v>
      </c>
      <c r="V482" s="67">
        <f t="shared" si="160"/>
        <v>0.15475847785883329</v>
      </c>
      <c r="W482" s="67">
        <f t="shared" si="161"/>
        <v>4.0447000858324283E-2</v>
      </c>
      <c r="X482" s="67">
        <f t="shared" si="162"/>
        <v>5.8677402698400676E-3</v>
      </c>
      <c r="Y482" s="67">
        <f t="shared" si="163"/>
        <v>6.9321238895820661E-3</v>
      </c>
      <c r="Z482" s="67">
        <f t="shared" si="164"/>
        <v>1.3939463358745839E-2</v>
      </c>
      <c r="AA482" s="120"/>
      <c r="AB482" s="120"/>
      <c r="AC482" s="67">
        <f t="shared" si="178"/>
        <v>6.0874611548101157E-2</v>
      </c>
      <c r="AD482" s="67">
        <f t="shared" si="165"/>
        <v>5.5775190582150705E-2</v>
      </c>
      <c r="AE482" s="67">
        <f t="shared" si="166"/>
        <v>2.1161201139615365E-2</v>
      </c>
      <c r="AF482" s="67">
        <f t="shared" si="167"/>
        <v>3.7608583430419042E-2</v>
      </c>
      <c r="AG482" s="67">
        <f t="shared" si="168"/>
        <v>3.5749244176695928E-2</v>
      </c>
      <c r="AH482" s="67">
        <f t="shared" si="169"/>
        <v>0.32959555916120103</v>
      </c>
      <c r="AI482" s="67">
        <f t="shared" si="170"/>
        <v>7.5629278764375751E-2</v>
      </c>
      <c r="AJ482" s="67">
        <f t="shared" si="171"/>
        <v>7.342393710802992E-3</v>
      </c>
      <c r="AK482" s="67">
        <f t="shared" si="172"/>
        <v>8.2600603554954469E-3</v>
      </c>
      <c r="AL482" s="67">
        <f t="shared" si="173"/>
        <v>1.9232958561111391E-2</v>
      </c>
      <c r="AO482" s="67">
        <f t="shared" si="179"/>
        <v>1.2002504749576218E-2</v>
      </c>
      <c r="AP482" s="67">
        <f t="shared" si="136"/>
        <v>2.0837626576157744E-2</v>
      </c>
      <c r="AQ482" s="67">
        <f t="shared" si="137"/>
        <v>3.6665564044522491E-3</v>
      </c>
      <c r="AR482" s="67">
        <f t="shared" si="138"/>
        <v>8.9785998750576655E-3</v>
      </c>
      <c r="AS482" s="67">
        <f t="shared" si="139"/>
        <v>5.1104700939903387E-3</v>
      </c>
      <c r="AT482" s="67">
        <f t="shared" si="140"/>
        <v>8.6505098056417984E-2</v>
      </c>
      <c r="AU482" s="67">
        <f t="shared" si="141"/>
        <v>1.9293094124152588E-2</v>
      </c>
      <c r="AV482" s="67">
        <f t="shared" si="142"/>
        <v>7.3732672048146004E-4</v>
      </c>
      <c r="AW482" s="67">
        <f t="shared" si="143"/>
        <v>6.6172066950642705E-4</v>
      </c>
      <c r="AX482" s="67">
        <f t="shared" si="144"/>
        <v>2.4631971350114034E-3</v>
      </c>
      <c r="BA482" s="67">
        <f t="shared" si="175"/>
        <v>0.10195099625326999</v>
      </c>
      <c r="BB482" s="67">
        <f t="shared" si="145"/>
        <v>8.5973511023764715E-2</v>
      </c>
      <c r="BC482" s="67">
        <f t="shared" si="146"/>
        <v>3.8655845874778515E-2</v>
      </c>
      <c r="BD482" s="67">
        <f t="shared" si="147"/>
        <v>6.6271957262122261E-2</v>
      </c>
      <c r="BE482" s="67">
        <f t="shared" si="148"/>
        <v>6.6543045965974074E-2</v>
      </c>
      <c r="BF482" s="67">
        <f t="shared" si="149"/>
        <v>0.57085913507645225</v>
      </c>
      <c r="BG482" s="67">
        <f t="shared" si="150"/>
        <v>0.13536937374685262</v>
      </c>
      <c r="BH482" s="67">
        <f t="shared" si="151"/>
        <v>1.394746070112452E-2</v>
      </c>
      <c r="BI482" s="67">
        <f t="shared" si="152"/>
        <v>1.5853904914583938E-2</v>
      </c>
      <c r="BJ482" s="67">
        <f t="shared" si="153"/>
        <v>3.5635619054868631E-2</v>
      </c>
    </row>
    <row r="483" spans="4:62">
      <c r="D483" s="52">
        <f t="shared" si="154"/>
        <v>0.75</v>
      </c>
      <c r="E483" s="67">
        <f t="shared" si="176"/>
        <v>4.5450239192653154E-2</v>
      </c>
      <c r="F483" s="67">
        <f t="shared" si="155"/>
        <v>3.4206318104660183E-2</v>
      </c>
      <c r="G483" s="67">
        <f t="shared" si="155"/>
        <v>2.0569278585902198E-2</v>
      </c>
      <c r="H483" s="67">
        <f t="shared" si="155"/>
        <v>3.517857537540045E-2</v>
      </c>
      <c r="I483" s="67">
        <f t="shared" si="155"/>
        <v>3.8192320364401074E-2</v>
      </c>
      <c r="J483" s="67">
        <f t="shared" si="155"/>
        <v>0.30939010765520447</v>
      </c>
      <c r="K483" s="67">
        <f t="shared" si="155"/>
        <v>7.6367474669384497E-2</v>
      </c>
      <c r="L483" s="67">
        <f t="shared" si="155"/>
        <v>8.4003938478342879E-3</v>
      </c>
      <c r="M483" s="67">
        <f t="shared" si="155"/>
        <v>9.4509346698854711E-3</v>
      </c>
      <c r="N483" s="67">
        <f t="shared" si="155"/>
        <v>2.1012613808458879E-2</v>
      </c>
      <c r="Q483" s="67">
        <f t="shared" si="177"/>
        <v>3.1675318012381347E-2</v>
      </c>
      <c r="R483" s="67">
        <f t="shared" si="156"/>
        <v>1.1005222388147681E-2</v>
      </c>
      <c r="S483" s="67">
        <f t="shared" si="157"/>
        <v>1.6345348961580315E-2</v>
      </c>
      <c r="T483" s="67">
        <f t="shared" si="158"/>
        <v>2.3199862926571418E-2</v>
      </c>
      <c r="U483" s="67">
        <f t="shared" si="159"/>
        <v>3.1482144121279129E-2</v>
      </c>
      <c r="V483" s="67">
        <f t="shared" si="160"/>
        <v>0.19218073760258969</v>
      </c>
      <c r="W483" s="67">
        <f t="shared" si="161"/>
        <v>5.2964291880521056E-2</v>
      </c>
      <c r="X483" s="67">
        <f t="shared" si="162"/>
        <v>7.4931872048787634E-3</v>
      </c>
      <c r="Y483" s="67">
        <f t="shared" si="163"/>
        <v>8.6607462207013378E-3</v>
      </c>
      <c r="Z483" s="67">
        <f t="shared" si="164"/>
        <v>1.7714350720510169E-2</v>
      </c>
      <c r="AA483" s="120"/>
      <c r="AB483" s="120"/>
      <c r="AC483" s="67">
        <f t="shared" si="178"/>
        <v>7.057819497703012E-2</v>
      </c>
      <c r="AD483" s="67">
        <f t="shared" si="165"/>
        <v>6.430453965941596E-2</v>
      </c>
      <c r="AE483" s="67">
        <f t="shared" si="166"/>
        <v>2.4793208210224044E-2</v>
      </c>
      <c r="AF483" s="67">
        <f t="shared" si="167"/>
        <v>4.7087192762649464E-2</v>
      </c>
      <c r="AG483" s="67">
        <f t="shared" si="168"/>
        <v>4.4702913014227158E-2</v>
      </c>
      <c r="AH483" s="67">
        <f t="shared" si="169"/>
        <v>0.42968062700406806</v>
      </c>
      <c r="AI483" s="67">
        <f t="shared" si="170"/>
        <v>9.4877784063143886E-2</v>
      </c>
      <c r="AJ483" s="67">
        <f t="shared" si="171"/>
        <v>9.3076004907898142E-3</v>
      </c>
      <c r="AK483" s="67">
        <f t="shared" si="172"/>
        <v>1.0247620103372775E-2</v>
      </c>
      <c r="AL483" s="67">
        <f t="shared" si="173"/>
        <v>2.4981637563868141E-2</v>
      </c>
      <c r="AO483" s="67">
        <f t="shared" si="179"/>
        <v>1.3774921180271807E-2</v>
      </c>
      <c r="AP483" s="67">
        <f t="shared" si="136"/>
        <v>2.32010957165125E-2</v>
      </c>
      <c r="AQ483" s="67">
        <f t="shared" si="137"/>
        <v>4.2239296243218837E-3</v>
      </c>
      <c r="AR483" s="67">
        <f t="shared" si="138"/>
        <v>1.1978712448829032E-2</v>
      </c>
      <c r="AS483" s="67">
        <f t="shared" si="139"/>
        <v>6.7101762431219444E-3</v>
      </c>
      <c r="AT483" s="67">
        <f t="shared" si="140"/>
        <v>0.11720937005261478</v>
      </c>
      <c r="AU483" s="67">
        <f t="shared" si="141"/>
        <v>2.3403182788863441E-2</v>
      </c>
      <c r="AV483" s="67">
        <f t="shared" si="142"/>
        <v>9.0720664295552457E-4</v>
      </c>
      <c r="AW483" s="67">
        <f t="shared" si="143"/>
        <v>7.9018844918413329E-4</v>
      </c>
      <c r="AX483" s="67">
        <f t="shared" si="144"/>
        <v>3.29826308794871E-3</v>
      </c>
      <c r="BA483" s="67">
        <f t="shared" si="175"/>
        <v>0.11602843416968328</v>
      </c>
      <c r="BB483" s="67">
        <f t="shared" si="145"/>
        <v>9.8510857764076143E-2</v>
      </c>
      <c r="BC483" s="67">
        <f t="shared" si="146"/>
        <v>4.5362486796126242E-2</v>
      </c>
      <c r="BD483" s="67">
        <f t="shared" si="147"/>
        <v>8.2265768138049922E-2</v>
      </c>
      <c r="BE483" s="67">
        <f t="shared" si="148"/>
        <v>8.2895233378628225E-2</v>
      </c>
      <c r="BF483" s="67">
        <f t="shared" si="149"/>
        <v>0.73907073465927253</v>
      </c>
      <c r="BG483" s="67">
        <f t="shared" si="150"/>
        <v>0.17124525873252838</v>
      </c>
      <c r="BH483" s="67">
        <f t="shared" si="151"/>
        <v>1.7707994338624102E-2</v>
      </c>
      <c r="BI483" s="67">
        <f t="shared" si="152"/>
        <v>1.9698554773258246E-2</v>
      </c>
      <c r="BJ483" s="67">
        <f t="shared" si="153"/>
        <v>4.5994251372327016E-2</v>
      </c>
    </row>
    <row r="484" spans="4:62">
      <c r="D484" s="52">
        <f t="shared" si="154"/>
        <v>0.875</v>
      </c>
      <c r="E484" s="67">
        <f t="shared" si="176"/>
        <v>4.8462680127487369E-2</v>
      </c>
      <c r="F484" s="67">
        <f t="shared" si="155"/>
        <v>3.7403664291278435E-2</v>
      </c>
      <c r="G484" s="67">
        <f t="shared" si="155"/>
        <v>2.33834962794605E-2</v>
      </c>
      <c r="H484" s="67">
        <f t="shared" si="155"/>
        <v>4.1604260783800522E-2</v>
      </c>
      <c r="I484" s="67">
        <f t="shared" si="155"/>
        <v>4.5666735207604725E-2</v>
      </c>
      <c r="J484" s="67">
        <f t="shared" si="155"/>
        <v>0.37876504661545946</v>
      </c>
      <c r="K484" s="67">
        <f t="shared" si="155"/>
        <v>9.3310275349534511E-2</v>
      </c>
      <c r="L484" s="67">
        <f t="shared" si="155"/>
        <v>1.01982291463828E-2</v>
      </c>
      <c r="M484" s="67">
        <f t="shared" si="155"/>
        <v>1.1314417576548769E-2</v>
      </c>
      <c r="N484" s="67">
        <f t="shared" si="155"/>
        <v>2.562863534969578E-2</v>
      </c>
      <c r="Q484" s="67">
        <f t="shared" si="177"/>
        <v>3.3445765111824788E-2</v>
      </c>
      <c r="R484" s="67">
        <f t="shared" si="156"/>
        <v>1.2694674209788141E-2</v>
      </c>
      <c r="S484" s="67">
        <f t="shared" si="157"/>
        <v>1.8687083979483838E-2</v>
      </c>
      <c r="T484" s="67">
        <f t="shared" si="158"/>
        <v>2.6517485922509267E-2</v>
      </c>
      <c r="U484" s="67">
        <f t="shared" si="159"/>
        <v>3.7207218655043423E-2</v>
      </c>
      <c r="V484" s="67">
        <f t="shared" si="160"/>
        <v>0.22891697575682388</v>
      </c>
      <c r="W484" s="67">
        <f t="shared" si="161"/>
        <v>6.7112497545986208E-2</v>
      </c>
      <c r="X484" s="67">
        <f t="shared" si="162"/>
        <v>9.1215276699882671E-3</v>
      </c>
      <c r="Y484" s="67">
        <f t="shared" si="163"/>
        <v>1.0402377966179412E-2</v>
      </c>
      <c r="Z484" s="67">
        <f t="shared" si="164"/>
        <v>2.1441548669386121E-2</v>
      </c>
      <c r="AA484" s="120"/>
      <c r="AB484" s="120"/>
      <c r="AC484" s="67">
        <f t="shared" si="178"/>
        <v>7.7246612580545229E-2</v>
      </c>
      <c r="AD484" s="67">
        <f t="shared" si="165"/>
        <v>7.0469811737413332E-2</v>
      </c>
      <c r="AE484" s="67">
        <f t="shared" si="166"/>
        <v>2.8079908579437134E-2</v>
      </c>
      <c r="AF484" s="67">
        <f t="shared" si="167"/>
        <v>5.6576426861501543E-2</v>
      </c>
      <c r="AG484" s="67">
        <f t="shared" si="168"/>
        <v>5.3920346847944445E-2</v>
      </c>
      <c r="AH484" s="67">
        <f t="shared" si="169"/>
        <v>0.53292954595927422</v>
      </c>
      <c r="AI484" s="67">
        <f t="shared" si="170"/>
        <v>0.11366349150916151</v>
      </c>
      <c r="AJ484" s="67">
        <f t="shared" si="171"/>
        <v>1.1274930622777336E-2</v>
      </c>
      <c r="AK484" s="67">
        <f t="shared" si="172"/>
        <v>1.223431262634439E-2</v>
      </c>
      <c r="AL484" s="67">
        <f t="shared" si="173"/>
        <v>3.0865900794803683E-2</v>
      </c>
      <c r="AO484" s="67">
        <f t="shared" si="179"/>
        <v>1.5016915015662581E-2</v>
      </c>
      <c r="AP484" s="67">
        <f t="shared" si="136"/>
        <v>2.4708990081490294E-2</v>
      </c>
      <c r="AQ484" s="67">
        <f t="shared" si="137"/>
        <v>4.6964122999766621E-3</v>
      </c>
      <c r="AR484" s="67">
        <f t="shared" si="138"/>
        <v>1.5086774861291254E-2</v>
      </c>
      <c r="AS484" s="67">
        <f t="shared" si="139"/>
        <v>8.4595165525613025E-3</v>
      </c>
      <c r="AT484" s="67">
        <f t="shared" si="140"/>
        <v>0.14984807085863558</v>
      </c>
      <c r="AU484" s="67">
        <f t="shared" si="141"/>
        <v>2.6197777803548303E-2</v>
      </c>
      <c r="AV484" s="67">
        <f t="shared" si="142"/>
        <v>1.0767014763945326E-3</v>
      </c>
      <c r="AW484" s="67">
        <f t="shared" si="143"/>
        <v>9.1203961036935739E-4</v>
      </c>
      <c r="AX484" s="67">
        <f t="shared" si="144"/>
        <v>4.1870866803096589E-3</v>
      </c>
      <c r="BA484" s="67">
        <f t="shared" si="175"/>
        <v>0.12570929270803261</v>
      </c>
      <c r="BB484" s="67">
        <f t="shared" si="145"/>
        <v>0.10787347602869177</v>
      </c>
      <c r="BC484" s="67">
        <f t="shared" si="146"/>
        <v>5.1463404858897638E-2</v>
      </c>
      <c r="BD484" s="67">
        <f t="shared" si="147"/>
        <v>9.8180687645302064E-2</v>
      </c>
      <c r="BE484" s="67">
        <f t="shared" si="148"/>
        <v>9.958708205554917E-2</v>
      </c>
      <c r="BF484" s="67">
        <f t="shared" si="149"/>
        <v>0.91169459257473373</v>
      </c>
      <c r="BG484" s="67">
        <f t="shared" si="150"/>
        <v>0.20697376685869601</v>
      </c>
      <c r="BH484" s="67">
        <f t="shared" si="151"/>
        <v>2.1473159769160137E-2</v>
      </c>
      <c r="BI484" s="67">
        <f t="shared" si="152"/>
        <v>2.3548730202893157E-2</v>
      </c>
      <c r="BJ484" s="67">
        <f t="shared" si="153"/>
        <v>5.6494536144499466E-2</v>
      </c>
    </row>
    <row r="485" spans="4:62">
      <c r="D485" s="52">
        <f t="shared" si="154"/>
        <v>1</v>
      </c>
      <c r="E485" s="67">
        <f t="shared" si="176"/>
        <v>5.0564717095019689E-2</v>
      </c>
      <c r="F485" s="67">
        <f t="shared" si="155"/>
        <v>4.0064533800759784E-2</v>
      </c>
      <c r="G485" s="67">
        <f t="shared" si="155"/>
        <v>2.6014352235623643E-2</v>
      </c>
      <c r="H485" s="67">
        <f t="shared" si="155"/>
        <v>4.7959847060089114E-2</v>
      </c>
      <c r="I485" s="67">
        <f t="shared" si="155"/>
        <v>5.3218603478445627E-2</v>
      </c>
      <c r="J485" s="67">
        <f t="shared" si="155"/>
        <v>0.44940059675984467</v>
      </c>
      <c r="K485" s="67">
        <f t="shared" si="155"/>
        <v>0.11047419715061139</v>
      </c>
      <c r="L485" s="67">
        <f t="shared" si="155"/>
        <v>1.1999094944363905E-2</v>
      </c>
      <c r="M485" s="67">
        <f t="shared" si="155"/>
        <v>1.3186743031247963E-2</v>
      </c>
      <c r="N485" s="67">
        <f t="shared" si="155"/>
        <v>3.0263052792430533E-2</v>
      </c>
      <c r="Q485" s="67">
        <f t="shared" si="177"/>
        <v>3.4661393847954011E-2</v>
      </c>
      <c r="R485" s="67">
        <f t="shared" si="156"/>
        <v>1.442483237365646E-2</v>
      </c>
      <c r="S485" s="67">
        <f t="shared" si="157"/>
        <v>2.0899664554689095E-2</v>
      </c>
      <c r="T485" s="67">
        <f t="shared" si="158"/>
        <v>2.9685131211580118E-2</v>
      </c>
      <c r="U485" s="67">
        <f t="shared" si="159"/>
        <v>4.28762042269809E-2</v>
      </c>
      <c r="V485" s="67">
        <f t="shared" si="160"/>
        <v>0.26514909799717457</v>
      </c>
      <c r="W485" s="67">
        <f t="shared" si="161"/>
        <v>8.2649857437433166E-2</v>
      </c>
      <c r="X485" s="67">
        <f t="shared" si="162"/>
        <v>1.0753023138980815E-2</v>
      </c>
      <c r="Y485" s="67">
        <f t="shared" si="163"/>
        <v>1.2157965337123126E-2</v>
      </c>
      <c r="Z485" s="67">
        <f t="shared" si="164"/>
        <v>2.5126391217837357E-2</v>
      </c>
      <c r="AA485" s="120"/>
      <c r="AB485" s="120"/>
      <c r="AC485" s="67">
        <f t="shared" si="178"/>
        <v>8.1368028017409444E-2</v>
      </c>
      <c r="AD485" s="67">
        <f t="shared" si="165"/>
        <v>7.4742441060709361E-2</v>
      </c>
      <c r="AE485" s="67">
        <f t="shared" si="166"/>
        <v>3.1129039916558163E-2</v>
      </c>
      <c r="AF485" s="67">
        <f t="shared" si="167"/>
        <v>6.607993050254117E-2</v>
      </c>
      <c r="AG485" s="67">
        <f t="shared" si="168"/>
        <v>6.3375466724888863E-2</v>
      </c>
      <c r="AH485" s="67">
        <f t="shared" si="169"/>
        <v>0.63892313265696821</v>
      </c>
      <c r="AI485" s="67">
        <f t="shared" si="170"/>
        <v>0.13206461100425004</v>
      </c>
      <c r="AJ485" s="67">
        <f t="shared" si="171"/>
        <v>1.3245166749746998E-2</v>
      </c>
      <c r="AK485" s="67">
        <f t="shared" si="172"/>
        <v>1.4224013737362883E-2</v>
      </c>
      <c r="AL485" s="67">
        <f t="shared" si="173"/>
        <v>3.6897242027596248E-2</v>
      </c>
      <c r="AO485" s="67">
        <f t="shared" si="179"/>
        <v>1.5903323247065677E-2</v>
      </c>
      <c r="AP485" s="67">
        <f t="shared" si="136"/>
        <v>2.5639701427103326E-2</v>
      </c>
      <c r="AQ485" s="67">
        <f t="shared" si="137"/>
        <v>5.114687680934548E-3</v>
      </c>
      <c r="AR485" s="67">
        <f t="shared" si="138"/>
        <v>1.8274715848508996E-2</v>
      </c>
      <c r="AS485" s="67">
        <f t="shared" si="139"/>
        <v>1.0342399251464726E-2</v>
      </c>
      <c r="AT485" s="67">
        <f t="shared" si="140"/>
        <v>0.18425149876267011</v>
      </c>
      <c r="AU485" s="67">
        <f t="shared" si="141"/>
        <v>2.7824339713178228E-2</v>
      </c>
      <c r="AV485" s="67">
        <f t="shared" si="142"/>
        <v>1.2460718053830897E-3</v>
      </c>
      <c r="AW485" s="67">
        <f t="shared" si="143"/>
        <v>1.0287776941248373E-3</v>
      </c>
      <c r="AX485" s="67">
        <f t="shared" si="144"/>
        <v>5.1366615745931758E-3</v>
      </c>
      <c r="BA485" s="67">
        <f t="shared" si="175"/>
        <v>0.13193274511242914</v>
      </c>
      <c r="BB485" s="67">
        <f t="shared" si="145"/>
        <v>0.11480697486146915</v>
      </c>
      <c r="BC485" s="67">
        <f t="shared" si="146"/>
        <v>5.714339215218181E-2</v>
      </c>
      <c r="BD485" s="67">
        <f t="shared" si="147"/>
        <v>0.11403977756263028</v>
      </c>
      <c r="BE485" s="67">
        <f t="shared" si="148"/>
        <v>0.11659407020333448</v>
      </c>
      <c r="BF485" s="67">
        <f t="shared" si="149"/>
        <v>1.0883237294168129</v>
      </c>
      <c r="BG485" s="67">
        <f t="shared" si="150"/>
        <v>0.24253880815486145</v>
      </c>
      <c r="BH485" s="67">
        <f t="shared" si="151"/>
        <v>2.5244261694110905E-2</v>
      </c>
      <c r="BI485" s="67">
        <f t="shared" si="152"/>
        <v>2.7410756768610847E-2</v>
      </c>
      <c r="BJ485" s="67">
        <f t="shared" si="153"/>
        <v>6.7160294820026778E-2</v>
      </c>
    </row>
    <row r="486" spans="4:62">
      <c r="D486" s="52">
        <f t="shared" si="154"/>
        <v>1.125</v>
      </c>
      <c r="E486" s="67">
        <f t="shared" si="176"/>
        <v>5.2183292740700125E-2</v>
      </c>
      <c r="F486" s="67">
        <f t="shared" si="155"/>
        <v>4.2450022971847162E-2</v>
      </c>
      <c r="G486" s="67">
        <f t="shared" si="155"/>
        <v>2.8524493352221333E-2</v>
      </c>
      <c r="H486" s="67">
        <f t="shared" si="155"/>
        <v>5.4245888740418184E-2</v>
      </c>
      <c r="I486" s="67">
        <f t="shared" si="155"/>
        <v>6.0818046594327747E-2</v>
      </c>
      <c r="J486" s="67">
        <f t="shared" si="155"/>
        <v>0.52148420691977304</v>
      </c>
      <c r="K486" s="67">
        <f t="shared" si="155"/>
        <v>0.12774700744031295</v>
      </c>
      <c r="L486" s="67">
        <f t="shared" si="155"/>
        <v>1.380135627818445E-2</v>
      </c>
      <c r="M486" s="67">
        <f t="shared" si="155"/>
        <v>1.5064757366700961E-2</v>
      </c>
      <c r="N486" s="67">
        <f t="shared" si="155"/>
        <v>3.4922583834640988E-2</v>
      </c>
      <c r="Q486" s="67">
        <f t="shared" si="177"/>
        <v>3.5584375520313412E-2</v>
      </c>
      <c r="R486" s="67">
        <f t="shared" si="156"/>
        <v>1.6179423340012121E-2</v>
      </c>
      <c r="S486" s="67">
        <f t="shared" si="157"/>
        <v>2.3015379016358899E-2</v>
      </c>
      <c r="T486" s="67">
        <f t="shared" si="158"/>
        <v>3.2730240064943669E-2</v>
      </c>
      <c r="U486" s="67">
        <f t="shared" si="159"/>
        <v>4.8491548161003345E-2</v>
      </c>
      <c r="V486" s="67">
        <f t="shared" si="160"/>
        <v>0.30109333428782542</v>
      </c>
      <c r="W486" s="67">
        <f t="shared" si="161"/>
        <v>9.9009928774074579E-2</v>
      </c>
      <c r="X486" s="67">
        <f t="shared" si="162"/>
        <v>1.2385986523687024E-2</v>
      </c>
      <c r="Y486" s="67">
        <f t="shared" si="163"/>
        <v>1.3922160790689883E-2</v>
      </c>
      <c r="Z486" s="67">
        <f t="shared" si="164"/>
        <v>2.8769695392359212E-2</v>
      </c>
      <c r="AA486" s="120"/>
      <c r="AB486" s="120"/>
      <c r="AC486" s="67">
        <f t="shared" si="178"/>
        <v>8.3945585320777436E-2</v>
      </c>
      <c r="AD486" s="67">
        <f t="shared" si="165"/>
        <v>7.791547509926991E-2</v>
      </c>
      <c r="AE486" s="67">
        <f t="shared" si="166"/>
        <v>3.4033607688083743E-2</v>
      </c>
      <c r="AF486" s="67">
        <f t="shared" si="167"/>
        <v>7.5589941922262371E-2</v>
      </c>
      <c r="AG486" s="67">
        <f t="shared" si="168"/>
        <v>7.2973085778599886E-2</v>
      </c>
      <c r="AH486" s="67">
        <f t="shared" si="169"/>
        <v>0.7475180940609476</v>
      </c>
      <c r="AI486" s="67">
        <f t="shared" si="170"/>
        <v>0.15018257944022489</v>
      </c>
      <c r="AJ486" s="67">
        <f t="shared" si="171"/>
        <v>1.521672603268188E-2</v>
      </c>
      <c r="AK486" s="67">
        <f t="shared" si="172"/>
        <v>1.6215995174624919E-2</v>
      </c>
      <c r="AL486" s="67">
        <f t="shared" si="173"/>
        <v>4.308080494416458E-2</v>
      </c>
      <c r="AO486" s="67">
        <f t="shared" si="179"/>
        <v>1.6598917220386714E-2</v>
      </c>
      <c r="AP486" s="67">
        <f t="shared" si="136"/>
        <v>2.6270599631835041E-2</v>
      </c>
      <c r="AQ486" s="67">
        <f t="shared" si="137"/>
        <v>5.5091143358624341E-3</v>
      </c>
      <c r="AR486" s="67">
        <f t="shared" si="138"/>
        <v>2.1515648675474515E-2</v>
      </c>
      <c r="AS486" s="67">
        <f t="shared" si="139"/>
        <v>1.2326498433324402E-2</v>
      </c>
      <c r="AT486" s="67">
        <f t="shared" si="140"/>
        <v>0.22039087263194762</v>
      </c>
      <c r="AU486" s="67">
        <f t="shared" si="141"/>
        <v>2.8737078666238369E-2</v>
      </c>
      <c r="AV486" s="67">
        <f t="shared" si="142"/>
        <v>1.415369754497426E-3</v>
      </c>
      <c r="AW486" s="67">
        <f t="shared" si="143"/>
        <v>1.1425965760110783E-3</v>
      </c>
      <c r="AX486" s="67">
        <f t="shared" si="144"/>
        <v>6.1528884422817759E-3</v>
      </c>
      <c r="BA486" s="67">
        <f t="shared" si="175"/>
        <v>0.13612887806147755</v>
      </c>
      <c r="BB486" s="67">
        <f t="shared" si="145"/>
        <v>0.12036549807111707</v>
      </c>
      <c r="BC486" s="67">
        <f t="shared" si="146"/>
        <v>6.255810104030507E-2</v>
      </c>
      <c r="BD486" s="67">
        <f t="shared" si="147"/>
        <v>0.12983583066268056</v>
      </c>
      <c r="BE486" s="67">
        <f t="shared" si="148"/>
        <v>0.13379113237292764</v>
      </c>
      <c r="BF486" s="67">
        <f t="shared" si="149"/>
        <v>1.2690023009807208</v>
      </c>
      <c r="BG486" s="67">
        <f t="shared" si="150"/>
        <v>0.27792958688053782</v>
      </c>
      <c r="BH486" s="67">
        <f t="shared" si="151"/>
        <v>2.901808231086633E-2</v>
      </c>
      <c r="BI486" s="67">
        <f t="shared" si="152"/>
        <v>3.1280752541325882E-2</v>
      </c>
      <c r="BJ486" s="67">
        <f t="shared" si="153"/>
        <v>7.8003388778805569E-2</v>
      </c>
    </row>
    <row r="487" spans="4:62">
      <c r="D487" s="52">
        <f t="shared" si="154"/>
        <v>1.325</v>
      </c>
      <c r="E487" s="67">
        <f t="shared" si="176"/>
        <v>5.3629998712673939E-2</v>
      </c>
      <c r="F487" s="67">
        <f t="shared" si="155"/>
        <v>4.4751892541766529E-2</v>
      </c>
      <c r="G487" s="67">
        <f t="shared" si="155"/>
        <v>3.0954778806597937E-2</v>
      </c>
      <c r="H487" s="67">
        <f t="shared" si="155"/>
        <v>6.0451289396313231E-2</v>
      </c>
      <c r="I487" s="67">
        <f t="shared" si="155"/>
        <v>6.842241766171063E-2</v>
      </c>
      <c r="J487" s="67">
        <f t="shared" si="155"/>
        <v>0.59525277960536849</v>
      </c>
      <c r="K487" s="67">
        <f t="shared" si="155"/>
        <v>0.14503485787346337</v>
      </c>
      <c r="L487" s="67">
        <f t="shared" si="155"/>
        <v>1.5602224615698743E-2</v>
      </c>
      <c r="M487" s="67">
        <f t="shared" si="155"/>
        <v>1.6942920869488457E-2</v>
      </c>
      <c r="N487" s="67">
        <f t="shared" si="155"/>
        <v>3.96100945830433E-2</v>
      </c>
      <c r="Q487" s="67">
        <f t="shared" si="177"/>
        <v>3.6406427303722302E-2</v>
      </c>
      <c r="R487" s="67">
        <f t="shared" si="156"/>
        <v>1.7939984105357749E-2</v>
      </c>
      <c r="S487" s="67">
        <f t="shared" si="157"/>
        <v>2.5052225756883675E-2</v>
      </c>
      <c r="T487" s="67">
        <f t="shared" si="158"/>
        <v>3.5664434064863512E-2</v>
      </c>
      <c r="U487" s="67">
        <f t="shared" si="159"/>
        <v>5.40468498487452E-2</v>
      </c>
      <c r="V487" s="67">
        <f t="shared" si="160"/>
        <v>0.33695177576820545</v>
      </c>
      <c r="W487" s="67">
        <f t="shared" si="161"/>
        <v>0.1155895343452029</v>
      </c>
      <c r="X487" s="67">
        <f t="shared" si="162"/>
        <v>1.4017693609573775E-2</v>
      </c>
      <c r="Y487" s="67">
        <f t="shared" si="163"/>
        <v>1.5687501191503216E-2</v>
      </c>
      <c r="Z487" s="67">
        <f t="shared" si="164"/>
        <v>3.2369330964338104E-2</v>
      </c>
      <c r="AA487" s="120"/>
      <c r="AB487" s="120"/>
      <c r="AC487" s="67">
        <f t="shared" si="178"/>
        <v>8.6016945481316165E-2</v>
      </c>
      <c r="AD487" s="67">
        <f t="shared" si="165"/>
        <v>8.0763540971953429E-2</v>
      </c>
      <c r="AE487" s="67">
        <f t="shared" si="166"/>
        <v>3.6857418968156544E-2</v>
      </c>
      <c r="AF487" s="67">
        <f t="shared" si="167"/>
        <v>8.5088825296447887E-2</v>
      </c>
      <c r="AG487" s="67">
        <f t="shared" si="168"/>
        <v>8.2599366822483297E-2</v>
      </c>
      <c r="AH487" s="67">
        <f t="shared" si="169"/>
        <v>0.85875514557839472</v>
      </c>
      <c r="AI487" s="67">
        <f t="shared" si="170"/>
        <v>0.16811195985746344</v>
      </c>
      <c r="AJ487" s="67">
        <f t="shared" si="171"/>
        <v>1.7186755621823716E-2</v>
      </c>
      <c r="AK487" s="67">
        <f t="shared" si="172"/>
        <v>1.8207030888979087E-2</v>
      </c>
      <c r="AL487" s="67">
        <f t="shared" si="173"/>
        <v>4.9417167259768607E-2</v>
      </c>
      <c r="AO487" s="67">
        <f t="shared" si="179"/>
        <v>1.7223571408951636E-2</v>
      </c>
      <c r="AP487" s="67">
        <f t="shared" si="136"/>
        <v>2.681190843640878E-2</v>
      </c>
      <c r="AQ487" s="67">
        <f t="shared" si="137"/>
        <v>5.9025530497142618E-3</v>
      </c>
      <c r="AR487" s="67">
        <f t="shared" si="138"/>
        <v>2.4786855331449718E-2</v>
      </c>
      <c r="AS487" s="67">
        <f t="shared" si="139"/>
        <v>1.437556781296543E-2</v>
      </c>
      <c r="AT487" s="67">
        <f t="shared" si="140"/>
        <v>0.25830100383716303</v>
      </c>
      <c r="AU487" s="67">
        <f t="shared" si="141"/>
        <v>2.9445323528260473E-2</v>
      </c>
      <c r="AV487" s="67">
        <f t="shared" si="142"/>
        <v>1.5845310061249687E-3</v>
      </c>
      <c r="AW487" s="67">
        <f t="shared" si="143"/>
        <v>1.2554196779852415E-3</v>
      </c>
      <c r="AX487" s="67">
        <f t="shared" si="144"/>
        <v>7.2407636187051955E-3</v>
      </c>
      <c r="BA487" s="67">
        <f t="shared" si="175"/>
        <v>0.1396469441939901</v>
      </c>
      <c r="BB487" s="67">
        <f t="shared" si="145"/>
        <v>0.12551543351371997</v>
      </c>
      <c r="BC487" s="67">
        <f t="shared" si="146"/>
        <v>6.7812197774754474E-2</v>
      </c>
      <c r="BD487" s="67">
        <f t="shared" si="147"/>
        <v>0.14554011469276112</v>
      </c>
      <c r="BE487" s="67">
        <f t="shared" si="148"/>
        <v>0.15102178448419393</v>
      </c>
      <c r="BF487" s="67">
        <f t="shared" si="149"/>
        <v>1.4540079251837632</v>
      </c>
      <c r="BG487" s="67">
        <f t="shared" si="150"/>
        <v>0.31314681773092679</v>
      </c>
      <c r="BH487" s="67">
        <f t="shared" si="151"/>
        <v>3.2788980237522455E-2</v>
      </c>
      <c r="BI487" s="67">
        <f t="shared" si="152"/>
        <v>3.5149951758467544E-2</v>
      </c>
      <c r="BJ487" s="67">
        <f t="shared" si="153"/>
        <v>8.90272618428119E-2</v>
      </c>
    </row>
    <row r="488" spans="4:62">
      <c r="D488" s="52">
        <f t="shared" si="154"/>
        <v>1.5249999999999999</v>
      </c>
      <c r="E488" s="67">
        <f t="shared" si="176"/>
        <v>5.5805145473370808E-2</v>
      </c>
      <c r="F488" s="67">
        <f t="shared" si="155"/>
        <v>4.8396907950928998E-2</v>
      </c>
      <c r="G488" s="67">
        <f t="shared" si="155"/>
        <v>3.4708029942593685E-2</v>
      </c>
      <c r="H488" s="67">
        <f t="shared" si="155"/>
        <v>7.0182646910018034E-2</v>
      </c>
      <c r="I488" s="67">
        <f t="shared" si="155"/>
        <v>8.0531296665407953E-2</v>
      </c>
      <c r="J488" s="67">
        <f t="shared" si="155"/>
        <v>0.71695376150975965</v>
      </c>
      <c r="K488" s="67">
        <f t="shared" si="155"/>
        <v>0.17264730614071047</v>
      </c>
      <c r="L488" s="67">
        <f t="shared" si="155"/>
        <v>1.8473568335309033E-2</v>
      </c>
      <c r="M488" s="67">
        <f t="shared" si="155"/>
        <v>1.9940291016239103E-2</v>
      </c>
      <c r="N488" s="67">
        <f t="shared" si="155"/>
        <v>4.717117374981443E-2</v>
      </c>
      <c r="Q488" s="67">
        <f t="shared" si="177"/>
        <v>3.7645850025292839E-2</v>
      </c>
      <c r="R488" s="67">
        <f t="shared" si="156"/>
        <v>2.0754595230617429E-2</v>
      </c>
      <c r="S488" s="67">
        <f t="shared" si="157"/>
        <v>2.8162154772844426E-2</v>
      </c>
      <c r="T488" s="67">
        <f t="shared" si="158"/>
        <v>4.0140230468590943E-2</v>
      </c>
      <c r="U488" s="67">
        <f t="shared" si="159"/>
        <v>6.279583908181785E-2</v>
      </c>
      <c r="V488" s="67">
        <f t="shared" si="160"/>
        <v>0.39441705561261042</v>
      </c>
      <c r="W488" s="67">
        <f t="shared" si="161"/>
        <v>0.14206416445389383</v>
      </c>
      <c r="X488" s="67">
        <f t="shared" si="162"/>
        <v>1.6618854087585563E-2</v>
      </c>
      <c r="Y488" s="67">
        <f t="shared" si="163"/>
        <v>1.8505866252268011E-2</v>
      </c>
      <c r="Z488" s="67">
        <f t="shared" si="164"/>
        <v>3.8029056211397065E-2</v>
      </c>
      <c r="AA488" s="120"/>
      <c r="AB488" s="120"/>
      <c r="AC488" s="67">
        <f t="shared" si="178"/>
        <v>8.9127816281139374E-2</v>
      </c>
      <c r="AD488" s="67">
        <f t="shared" si="165"/>
        <v>8.5265469327612725E-2</v>
      </c>
      <c r="AE488" s="67">
        <f t="shared" si="166"/>
        <v>4.1255034701891471E-2</v>
      </c>
      <c r="AF488" s="67">
        <f t="shared" si="167"/>
        <v>0.10019656414283556</v>
      </c>
      <c r="AG488" s="67">
        <f t="shared" si="168"/>
        <v>9.7920905345483283E-2</v>
      </c>
      <c r="AH488" s="67">
        <f t="shared" si="169"/>
        <v>1.042262396096852</v>
      </c>
      <c r="AI488" s="67">
        <f t="shared" si="170"/>
        <v>0.19650038017708879</v>
      </c>
      <c r="AJ488" s="67">
        <f t="shared" si="171"/>
        <v>2.0328282583032507E-2</v>
      </c>
      <c r="AK488" s="67">
        <f t="shared" si="172"/>
        <v>2.1383993821994712E-2</v>
      </c>
      <c r="AL488" s="67">
        <f t="shared" si="173"/>
        <v>5.986886944505581E-2</v>
      </c>
      <c r="AO488" s="67">
        <f t="shared" si="179"/>
        <v>1.8159295448077969E-2</v>
      </c>
      <c r="AP488" s="67">
        <f t="shared" si="136"/>
        <v>2.764231272031157E-2</v>
      </c>
      <c r="AQ488" s="67">
        <f t="shared" si="137"/>
        <v>6.5458751697492594E-3</v>
      </c>
      <c r="AR488" s="67">
        <f t="shared" si="138"/>
        <v>3.0042416441427092E-2</v>
      </c>
      <c r="AS488" s="67">
        <f t="shared" si="139"/>
        <v>1.7735457583590103E-2</v>
      </c>
      <c r="AT488" s="67">
        <f t="shared" si="140"/>
        <v>0.32253670589714922</v>
      </c>
      <c r="AU488" s="67">
        <f t="shared" si="141"/>
        <v>3.0583141686816639E-2</v>
      </c>
      <c r="AV488" s="67">
        <f t="shared" si="142"/>
        <v>1.8547142477234706E-3</v>
      </c>
      <c r="AW488" s="67">
        <f t="shared" si="143"/>
        <v>1.4344247639710914E-3</v>
      </c>
      <c r="AX488" s="67">
        <f t="shared" si="144"/>
        <v>9.1421175384173645E-3</v>
      </c>
      <c r="BA488" s="67">
        <f t="shared" si="175"/>
        <v>0.14493296175451018</v>
      </c>
      <c r="BB488" s="67">
        <f t="shared" si="145"/>
        <v>0.13366237727854172</v>
      </c>
      <c r="BC488" s="67">
        <f t="shared" si="146"/>
        <v>7.5963064644485156E-2</v>
      </c>
      <c r="BD488" s="67">
        <f t="shared" si="147"/>
        <v>0.17037921105285359</v>
      </c>
      <c r="BE488" s="67">
        <f t="shared" si="148"/>
        <v>0.17845220201089124</v>
      </c>
      <c r="BF488" s="67">
        <f t="shared" si="149"/>
        <v>1.7592161576066117</v>
      </c>
      <c r="BG488" s="67">
        <f t="shared" si="150"/>
        <v>0.36914768631779926</v>
      </c>
      <c r="BH488" s="67">
        <f t="shared" si="151"/>
        <v>3.8801850918341541E-2</v>
      </c>
      <c r="BI488" s="67">
        <f t="shared" si="152"/>
        <v>4.1324284838233818E-2</v>
      </c>
      <c r="BJ488" s="67">
        <f t="shared" si="153"/>
        <v>0.10704004319487023</v>
      </c>
    </row>
    <row r="489" spans="4:62">
      <c r="D489" s="52">
        <f t="shared" si="154"/>
        <v>1.7249999999999999</v>
      </c>
      <c r="E489" s="67">
        <f t="shared" si="176"/>
        <v>5.781567934928665E-2</v>
      </c>
      <c r="F489" s="67">
        <f t="shared" si="155"/>
        <v>5.2000804904849381E-2</v>
      </c>
      <c r="G489" s="67">
        <f t="shared" si="155"/>
        <v>3.8301866334547512E-2</v>
      </c>
      <c r="H489" s="67">
        <f t="shared" si="155"/>
        <v>7.9639338039340951E-2</v>
      </c>
      <c r="I489" s="67">
        <f t="shared" si="155"/>
        <v>9.2513897312594864E-2</v>
      </c>
      <c r="J489" s="67">
        <f t="shared" si="155"/>
        <v>0.84305939529003937</v>
      </c>
      <c r="K489" s="67">
        <f t="shared" si="155"/>
        <v>0.20017313352759816</v>
      </c>
      <c r="L489" s="67">
        <f t="shared" si="155"/>
        <v>2.1323877828125483E-2</v>
      </c>
      <c r="M489" s="67">
        <f t="shared" si="155"/>
        <v>2.2922375206326319E-2</v>
      </c>
      <c r="N489" s="67">
        <f t="shared" si="155"/>
        <v>5.4807395442339639E-2</v>
      </c>
      <c r="Q489" s="67">
        <f t="shared" si="177"/>
        <v>3.8796079796117829E-2</v>
      </c>
      <c r="R489" s="67">
        <f t="shared" si="156"/>
        <v>2.356656248515197E-2</v>
      </c>
      <c r="S489" s="67">
        <f t="shared" si="157"/>
        <v>3.1096025129174636E-2</v>
      </c>
      <c r="T489" s="67">
        <f t="shared" si="158"/>
        <v>4.4357370960473222E-2</v>
      </c>
      <c r="U489" s="67">
        <f t="shared" si="159"/>
        <v>7.1358579262079891E-2</v>
      </c>
      <c r="V489" s="67">
        <f t="shared" si="160"/>
        <v>0.45216158446452381</v>
      </c>
      <c r="W489" s="67">
        <f t="shared" si="161"/>
        <v>0.16843999389818543</v>
      </c>
      <c r="X489" s="67">
        <f t="shared" si="162"/>
        <v>1.9199847483552083E-2</v>
      </c>
      <c r="Y489" s="67">
        <f t="shared" si="163"/>
        <v>2.1312345526530947E-2</v>
      </c>
      <c r="Z489" s="67">
        <f t="shared" si="164"/>
        <v>4.3553593209838315E-2</v>
      </c>
      <c r="AA489" s="120"/>
      <c r="AB489" s="120"/>
      <c r="AC489" s="67">
        <f t="shared" si="178"/>
        <v>9.1998654262146054E-2</v>
      </c>
      <c r="AD489" s="67">
        <f t="shared" si="165"/>
        <v>8.9707641612501582E-2</v>
      </c>
      <c r="AE489" s="67">
        <f t="shared" si="166"/>
        <v>4.5511995640848159E-2</v>
      </c>
      <c r="AF489" s="67">
        <f t="shared" si="167"/>
        <v>0.11510403835142353</v>
      </c>
      <c r="AG489" s="67">
        <f t="shared" si="168"/>
        <v>0.11306613915263997</v>
      </c>
      <c r="AH489" s="67">
        <f t="shared" si="169"/>
        <v>1.2324019905619981</v>
      </c>
      <c r="AI489" s="67">
        <f t="shared" si="170"/>
        <v>0.22454358263218049</v>
      </c>
      <c r="AJ489" s="67">
        <f t="shared" si="171"/>
        <v>2.344790817269889E-2</v>
      </c>
      <c r="AK489" s="67">
        <f t="shared" si="172"/>
        <v>2.4543463549219983E-2</v>
      </c>
      <c r="AL489" s="67">
        <f t="shared" si="173"/>
        <v>7.0696744488331589E-2</v>
      </c>
      <c r="AO489" s="67">
        <f t="shared" si="179"/>
        <v>1.9019599553168821E-2</v>
      </c>
      <c r="AP489" s="67">
        <f t="shared" si="136"/>
        <v>2.8434242419697411E-2</v>
      </c>
      <c r="AQ489" s="67">
        <f t="shared" si="137"/>
        <v>7.205841205372876E-3</v>
      </c>
      <c r="AR489" s="67">
        <f t="shared" si="138"/>
        <v>3.5281967078867729E-2</v>
      </c>
      <c r="AS489" s="67">
        <f t="shared" si="139"/>
        <v>2.1155318050514973E-2</v>
      </c>
      <c r="AT489" s="67">
        <f t="shared" si="140"/>
        <v>0.39089781082551556</v>
      </c>
      <c r="AU489" s="67">
        <f t="shared" si="141"/>
        <v>3.1733139629412738E-2</v>
      </c>
      <c r="AV489" s="67">
        <f t="shared" si="142"/>
        <v>2.1240303445734E-3</v>
      </c>
      <c r="AW489" s="67">
        <f t="shared" si="143"/>
        <v>1.6100296797953717E-3</v>
      </c>
      <c r="AX489" s="67">
        <f t="shared" si="144"/>
        <v>1.1253802232501324E-2</v>
      </c>
      <c r="BA489" s="67">
        <f t="shared" si="175"/>
        <v>0.1498143336114327</v>
      </c>
      <c r="BB489" s="67">
        <f t="shared" si="145"/>
        <v>0.14170844651735096</v>
      </c>
      <c r="BC489" s="67">
        <f t="shared" si="146"/>
        <v>8.381386197539567E-2</v>
      </c>
      <c r="BD489" s="67">
        <f t="shared" si="147"/>
        <v>0.1947433763907645</v>
      </c>
      <c r="BE489" s="67">
        <f t="shared" si="148"/>
        <v>0.20558003646523482</v>
      </c>
      <c r="BF489" s="67">
        <f t="shared" si="149"/>
        <v>2.0754613858520372</v>
      </c>
      <c r="BG489" s="67">
        <f t="shared" si="150"/>
        <v>0.42471671615977868</v>
      </c>
      <c r="BH489" s="67">
        <f t="shared" si="151"/>
        <v>4.4771786000824376E-2</v>
      </c>
      <c r="BI489" s="67">
        <f t="shared" si="152"/>
        <v>4.7465838755546302E-2</v>
      </c>
      <c r="BJ489" s="67">
        <f t="shared" si="153"/>
        <v>0.12550413993067122</v>
      </c>
    </row>
    <row r="490" spans="4:62">
      <c r="D490" s="52">
        <f t="shared" si="154"/>
        <v>2</v>
      </c>
      <c r="E490" s="67">
        <f t="shared" si="176"/>
        <v>5.9669743619608681E-2</v>
      </c>
      <c r="F490" s="67">
        <f t="shared" si="155"/>
        <v>5.5569240095347902E-2</v>
      </c>
      <c r="G490" s="67">
        <f t="shared" si="155"/>
        <v>4.1743916396263743E-2</v>
      </c>
      <c r="H490" s="67">
        <f t="shared" si="155"/>
        <v>8.8783629821975948E-2</v>
      </c>
      <c r="I490" s="67">
        <f t="shared" si="155"/>
        <v>0.1043053457783346</v>
      </c>
      <c r="J490" s="67">
        <f t="shared" si="155"/>
        <v>0.97340479682521708</v>
      </c>
      <c r="K490" s="67">
        <f t="shared" si="155"/>
        <v>0.2275756913302413</v>
      </c>
      <c r="L490" s="67">
        <f t="shared" si="155"/>
        <v>2.414269652267674E-2</v>
      </c>
      <c r="M490" s="67">
        <f t="shared" si="155"/>
        <v>2.5881954763785776E-2</v>
      </c>
      <c r="N490" s="67">
        <f t="shared" si="155"/>
        <v>6.2517063437699472E-2</v>
      </c>
      <c r="Q490" s="67">
        <f t="shared" si="177"/>
        <v>3.986182657170554E-2</v>
      </c>
      <c r="R490" s="67">
        <f t="shared" si="156"/>
        <v>2.637544728505796E-2</v>
      </c>
      <c r="S490" s="67">
        <f t="shared" si="157"/>
        <v>3.3862050941023063E-2</v>
      </c>
      <c r="T490" s="67">
        <f t="shared" si="158"/>
        <v>4.8327904313402996E-2</v>
      </c>
      <c r="U490" s="67">
        <f t="shared" si="159"/>
        <v>7.9716854151827249E-2</v>
      </c>
      <c r="V490" s="67">
        <f t="shared" si="160"/>
        <v>0.5103667509324944</v>
      </c>
      <c r="W490" s="67">
        <f t="shared" si="161"/>
        <v>0.19467320958406825</v>
      </c>
      <c r="X490" s="67">
        <f t="shared" si="162"/>
        <v>2.1750607331172848E-2</v>
      </c>
      <c r="Y490" s="67">
        <f t="shared" si="163"/>
        <v>2.4101478360030168E-2</v>
      </c>
      <c r="Z490" s="67">
        <f t="shared" si="164"/>
        <v>4.8927844364305279E-2</v>
      </c>
      <c r="AA490" s="120"/>
      <c r="AB490" s="120"/>
      <c r="AC490" s="67">
        <f t="shared" si="178"/>
        <v>9.4641036027202405E-2</v>
      </c>
      <c r="AD490" s="67">
        <f t="shared" si="165"/>
        <v>9.4098137386437186E-2</v>
      </c>
      <c r="AE490" s="67">
        <f t="shared" si="166"/>
        <v>4.9636434023938136E-2</v>
      </c>
      <c r="AF490" s="67">
        <f t="shared" si="167"/>
        <v>0.12970699525771875</v>
      </c>
      <c r="AG490" s="67">
        <f t="shared" si="168"/>
        <v>0.12794409825237063</v>
      </c>
      <c r="AH490" s="67">
        <f t="shared" si="169"/>
        <v>1.4289257051312807</v>
      </c>
      <c r="AI490" s="67">
        <f t="shared" si="170"/>
        <v>0.25226221167090562</v>
      </c>
      <c r="AJ490" s="67">
        <f t="shared" si="171"/>
        <v>2.653478571418064E-2</v>
      </c>
      <c r="AK490" s="67">
        <f t="shared" si="172"/>
        <v>2.7677077597155365E-2</v>
      </c>
      <c r="AL490" s="67">
        <f t="shared" si="173"/>
        <v>8.1886722511939583E-2</v>
      </c>
      <c r="AO490" s="67">
        <f t="shared" si="179"/>
        <v>1.9807917047903141E-2</v>
      </c>
      <c r="AP490" s="67">
        <f t="shared" si="136"/>
        <v>2.9193792810289942E-2</v>
      </c>
      <c r="AQ490" s="67">
        <f t="shared" si="137"/>
        <v>7.8818654552406803E-3</v>
      </c>
      <c r="AR490" s="67">
        <f t="shared" si="138"/>
        <v>4.0455725508572953E-2</v>
      </c>
      <c r="AS490" s="67">
        <f t="shared" si="139"/>
        <v>2.458849162650735E-2</v>
      </c>
      <c r="AT490" s="67">
        <f t="shared" si="140"/>
        <v>0.46303804589272268</v>
      </c>
      <c r="AU490" s="67">
        <f t="shared" si="141"/>
        <v>3.2902481746173051E-2</v>
      </c>
      <c r="AV490" s="67">
        <f t="shared" si="142"/>
        <v>2.3920891915038926E-3</v>
      </c>
      <c r="AW490" s="67">
        <f t="shared" si="143"/>
        <v>1.7804764037556084E-3</v>
      </c>
      <c r="AX490" s="67">
        <f t="shared" si="144"/>
        <v>1.3589219073394193E-2</v>
      </c>
      <c r="BA490" s="67">
        <f t="shared" si="175"/>
        <v>0.15431077964681109</v>
      </c>
      <c r="BB490" s="67">
        <f t="shared" si="145"/>
        <v>0.1496673774817851</v>
      </c>
      <c r="BC490" s="67">
        <f t="shared" si="146"/>
        <v>9.1380350420201872E-2</v>
      </c>
      <c r="BD490" s="67">
        <f t="shared" si="147"/>
        <v>0.21849062507969469</v>
      </c>
      <c r="BE490" s="67">
        <f t="shared" si="148"/>
        <v>0.23224944403070524</v>
      </c>
      <c r="BF490" s="67">
        <f t="shared" si="149"/>
        <v>2.4023305019564978</v>
      </c>
      <c r="BG490" s="67">
        <f t="shared" si="150"/>
        <v>0.47983790300114693</v>
      </c>
      <c r="BH490" s="67">
        <f t="shared" si="151"/>
        <v>5.0677482236857377E-2</v>
      </c>
      <c r="BI490" s="67">
        <f t="shared" si="152"/>
        <v>5.3559032360941145E-2</v>
      </c>
      <c r="BJ490" s="67">
        <f t="shared" si="153"/>
        <v>0.14440378594963904</v>
      </c>
    </row>
    <row r="491" spans="4:62">
      <c r="D491" s="52">
        <f t="shared" si="154"/>
        <v>2.25</v>
      </c>
      <c r="E491" s="67">
        <f t="shared" si="176"/>
        <v>6.1978452050184596E-2</v>
      </c>
      <c r="F491" s="67">
        <f t="shared" si="155"/>
        <v>6.0426758973957703E-2</v>
      </c>
      <c r="G491" s="67">
        <f t="shared" si="155"/>
        <v>4.6242493134640641E-2</v>
      </c>
      <c r="H491" s="67">
        <f t="shared" si="155"/>
        <v>0.10078106344457712</v>
      </c>
      <c r="I491" s="67">
        <f t="shared" si="155"/>
        <v>0.12009124087323708</v>
      </c>
      <c r="J491" s="67">
        <f t="shared" si="155"/>
        <v>1.1591990725520978</v>
      </c>
      <c r="K491" s="67">
        <f t="shared" si="155"/>
        <v>0.26498285585701409</v>
      </c>
      <c r="L491" s="67">
        <f t="shared" si="155"/>
        <v>2.79483640698358E-2</v>
      </c>
      <c r="M491" s="67">
        <f t="shared" si="155"/>
        <v>2.9901436613150714E-2</v>
      </c>
      <c r="N491" s="67">
        <f t="shared" si="155"/>
        <v>7.3232294153935992E-2</v>
      </c>
      <c r="Q491" s="67">
        <f t="shared" si="177"/>
        <v>4.1197797081684126E-2</v>
      </c>
      <c r="R491" s="67">
        <f t="shared" si="156"/>
        <v>3.0230946525988251E-2</v>
      </c>
      <c r="S491" s="67">
        <f t="shared" si="157"/>
        <v>3.7406191539161394E-2</v>
      </c>
      <c r="T491" s="67">
        <f t="shared" si="158"/>
        <v>5.3406625768299541E-2</v>
      </c>
      <c r="U491" s="67">
        <f t="shared" si="159"/>
        <v>9.0842504240191482E-2</v>
      </c>
      <c r="V491" s="67">
        <f t="shared" si="160"/>
        <v>0.59145881098564534</v>
      </c>
      <c r="W491" s="67">
        <f t="shared" si="161"/>
        <v>0.23042887368640716</v>
      </c>
      <c r="X491" s="67">
        <f t="shared" si="162"/>
        <v>2.5190529495904137E-2</v>
      </c>
      <c r="Y491" s="67">
        <f t="shared" si="163"/>
        <v>2.7898005558164327E-2</v>
      </c>
      <c r="Z491" s="67">
        <f t="shared" si="164"/>
        <v>5.6045445975957363E-2</v>
      </c>
      <c r="AA491" s="120"/>
      <c r="AB491" s="120"/>
      <c r="AC491" s="67">
        <f t="shared" si="178"/>
        <v>9.7922482378375655E-2</v>
      </c>
      <c r="AD491" s="67">
        <f t="shared" si="165"/>
        <v>0.10006346784899572</v>
      </c>
      <c r="AE491" s="67">
        <f t="shared" si="166"/>
        <v>5.5105152635532693E-2</v>
      </c>
      <c r="AF491" s="67">
        <f t="shared" si="167"/>
        <v>0.14910531575085409</v>
      </c>
      <c r="AG491" s="67">
        <f t="shared" si="168"/>
        <v>0.14780420644079273</v>
      </c>
      <c r="AH491" s="67">
        <f t="shared" si="169"/>
        <v>1.7090377780135793</v>
      </c>
      <c r="AI491" s="67">
        <f t="shared" si="170"/>
        <v>0.28987680513466202</v>
      </c>
      <c r="AJ491" s="67">
        <f t="shared" si="171"/>
        <v>3.0706198643767477E-2</v>
      </c>
      <c r="AK491" s="67">
        <f t="shared" si="172"/>
        <v>3.1928368257047389E-2</v>
      </c>
      <c r="AL491" s="67">
        <f t="shared" si="173"/>
        <v>9.7834012930780145E-2</v>
      </c>
      <c r="AO491" s="67">
        <f t="shared" si="179"/>
        <v>2.078065496850047E-2</v>
      </c>
      <c r="AP491" s="67">
        <f t="shared" si="136"/>
        <v>3.0195812447969452E-2</v>
      </c>
      <c r="AQ491" s="67">
        <f t="shared" si="137"/>
        <v>8.836301595479247E-3</v>
      </c>
      <c r="AR491" s="67">
        <f t="shared" si="138"/>
        <v>4.7374437676277574E-2</v>
      </c>
      <c r="AS491" s="67">
        <f t="shared" si="139"/>
        <v>2.9248736633045599E-2</v>
      </c>
      <c r="AT491" s="67">
        <f t="shared" si="140"/>
        <v>0.56774026156645241</v>
      </c>
      <c r="AU491" s="67">
        <f t="shared" si="141"/>
        <v>3.4553982170606928E-2</v>
      </c>
      <c r="AV491" s="67">
        <f t="shared" si="142"/>
        <v>2.7578345739316633E-3</v>
      </c>
      <c r="AW491" s="67">
        <f t="shared" si="143"/>
        <v>2.0034310549863869E-3</v>
      </c>
      <c r="AX491" s="67">
        <f t="shared" si="144"/>
        <v>1.7186848177978629E-2</v>
      </c>
      <c r="BA491" s="67">
        <f t="shared" si="175"/>
        <v>0.15990093442856024</v>
      </c>
      <c r="BB491" s="67">
        <f t="shared" si="175"/>
        <v>0.16049022682295344</v>
      </c>
      <c r="BC491" s="67">
        <f t="shared" si="175"/>
        <v>0.10134764577017333</v>
      </c>
      <c r="BD491" s="67">
        <f t="shared" si="175"/>
        <v>0.24988637919543122</v>
      </c>
      <c r="BE491" s="67">
        <f t="shared" si="175"/>
        <v>0.26789544731402981</v>
      </c>
      <c r="BF491" s="67">
        <f t="shared" si="175"/>
        <v>2.868236850565677</v>
      </c>
      <c r="BG491" s="67">
        <f t="shared" si="175"/>
        <v>0.55485966099167605</v>
      </c>
      <c r="BH491" s="67">
        <f t="shared" si="175"/>
        <v>5.8654562713603281E-2</v>
      </c>
      <c r="BI491" s="67">
        <f t="shared" si="175"/>
        <v>6.1829804870198103E-2</v>
      </c>
      <c r="BJ491" s="67">
        <f t="shared" si="175"/>
        <v>0.17106630708471615</v>
      </c>
    </row>
    <row r="492" spans="4:62">
      <c r="D492" s="52">
        <f t="shared" si="154"/>
        <v>2.5</v>
      </c>
      <c r="E492" s="67">
        <f t="shared" si="176"/>
        <v>6.3849259549327034E-2</v>
      </c>
      <c r="F492" s="67">
        <f t="shared" ref="F492:F555" si="180">F491+F313/$R$192</f>
        <v>6.4800485343592312E-2</v>
      </c>
      <c r="G492" s="67">
        <f t="shared" ref="G492:G555" si="181">G491+G313/$R$192</f>
        <v>5.010937550268578E-2</v>
      </c>
      <c r="H492" s="67">
        <f t="shared" ref="H492:H555" si="182">H491+H313/$R$192</f>
        <v>0.11105532530272244</v>
      </c>
      <c r="I492" s="67">
        <f t="shared" ref="I492:I555" si="183">I491+I313/$R$192</f>
        <v>0.13391541072582219</v>
      </c>
      <c r="J492" s="67">
        <f t="shared" ref="J492:J555" si="184">J491+J313/$R$192</f>
        <v>1.3343578192931254</v>
      </c>
      <c r="K492" s="67">
        <f t="shared" ref="K492:K555" si="185">K491+K313/$R$192</f>
        <v>0.29865647404007245</v>
      </c>
      <c r="L492" s="67">
        <f t="shared" ref="L492:L555" si="186">L491+L313/$R$192</f>
        <v>3.132161534452238E-2</v>
      </c>
      <c r="M492" s="67">
        <f t="shared" ref="M492:M555" si="187">M491+M313/$R$192</f>
        <v>3.3494133599789595E-2</v>
      </c>
      <c r="N492" s="67">
        <f t="shared" ref="N492:N555" si="188">N491+N313/$R$192</f>
        <v>8.3082570578284026E-2</v>
      </c>
      <c r="Q492" s="67">
        <f t="shared" si="177"/>
        <v>4.2290069819939761E-2</v>
      </c>
      <c r="R492" s="67">
        <f t="shared" si="156"/>
        <v>3.3727366116055583E-2</v>
      </c>
      <c r="S492" s="67">
        <f t="shared" si="157"/>
        <v>4.0381687396134146E-2</v>
      </c>
      <c r="T492" s="67">
        <f t="shared" si="158"/>
        <v>5.7661532362057295E-2</v>
      </c>
      <c r="U492" s="67">
        <f t="shared" si="159"/>
        <v>0.10056036149682257</v>
      </c>
      <c r="V492" s="67">
        <f t="shared" si="160"/>
        <v>0.66650678664897178</v>
      </c>
      <c r="W492" s="67">
        <f t="shared" si="161"/>
        <v>0.26254727473323031</v>
      </c>
      <c r="X492" s="67">
        <f t="shared" si="162"/>
        <v>2.823484987005526E-2</v>
      </c>
      <c r="Y492" s="67">
        <f t="shared" si="163"/>
        <v>3.1301888812608258E-2</v>
      </c>
      <c r="Z492" s="67">
        <f t="shared" si="164"/>
        <v>6.222107788356409E-2</v>
      </c>
      <c r="AA492" s="120"/>
      <c r="AB492" s="120"/>
      <c r="AC492" s="67">
        <f t="shared" si="178"/>
        <v>0.10057182463840489</v>
      </c>
      <c r="AD492" s="67">
        <f t="shared" si="165"/>
        <v>0.10542490542696697</v>
      </c>
      <c r="AE492" s="67">
        <f t="shared" si="166"/>
        <v>5.9885955315349092E-2</v>
      </c>
      <c r="AF492" s="67">
        <f t="shared" si="167"/>
        <v>0.16590213018197467</v>
      </c>
      <c r="AG492" s="67">
        <f t="shared" si="168"/>
        <v>0.1651239262647316</v>
      </c>
      <c r="AH492" s="67">
        <f t="shared" si="169"/>
        <v>1.9731035418478093</v>
      </c>
      <c r="AI492" s="67">
        <f t="shared" si="170"/>
        <v>0.32359860808243363</v>
      </c>
      <c r="AJ492" s="67">
        <f t="shared" si="171"/>
        <v>3.4408380818989517E-2</v>
      </c>
      <c r="AK492" s="67">
        <f t="shared" si="172"/>
        <v>3.5722582481104749E-2</v>
      </c>
      <c r="AL492" s="67">
        <f t="shared" si="173"/>
        <v>0.11286576275072539</v>
      </c>
      <c r="AO492" s="67">
        <f t="shared" si="179"/>
        <v>2.1559189729387272E-2</v>
      </c>
      <c r="AP492" s="67">
        <f t="shared" si="136"/>
        <v>3.1073119227536729E-2</v>
      </c>
      <c r="AQ492" s="67">
        <f t="shared" si="137"/>
        <v>9.7276881065516338E-3</v>
      </c>
      <c r="AR492" s="67">
        <f t="shared" si="138"/>
        <v>5.3393792940665145E-2</v>
      </c>
      <c r="AS492" s="67">
        <f t="shared" si="139"/>
        <v>3.3355049228999623E-2</v>
      </c>
      <c r="AT492" s="67">
        <f t="shared" si="140"/>
        <v>0.66785103264415357</v>
      </c>
      <c r="AU492" s="67">
        <f t="shared" si="141"/>
        <v>3.6109199306842144E-2</v>
      </c>
      <c r="AV492" s="67">
        <f t="shared" si="142"/>
        <v>3.0867654744671201E-3</v>
      </c>
      <c r="AW492" s="67">
        <f t="shared" si="143"/>
        <v>2.1922447871813369E-3</v>
      </c>
      <c r="AX492" s="67">
        <f t="shared" si="144"/>
        <v>2.0861492694719937E-2</v>
      </c>
      <c r="BA492" s="67">
        <f t="shared" si="175"/>
        <v>0.16442108418773194</v>
      </c>
      <c r="BB492" s="67">
        <f t="shared" si="175"/>
        <v>0.17022539077055929</v>
      </c>
      <c r="BC492" s="67">
        <f t="shared" si="175"/>
        <v>0.10999533081803486</v>
      </c>
      <c r="BD492" s="67">
        <f t="shared" si="175"/>
        <v>0.27695745548469708</v>
      </c>
      <c r="BE492" s="67">
        <f t="shared" si="175"/>
        <v>0.29903933699055379</v>
      </c>
      <c r="BF492" s="67">
        <f t="shared" si="175"/>
        <v>3.3074613611409349</v>
      </c>
      <c r="BG492" s="67">
        <f t="shared" si="175"/>
        <v>0.62225508212250613</v>
      </c>
      <c r="BH492" s="67">
        <f t="shared" si="175"/>
        <v>6.5729996163511897E-2</v>
      </c>
      <c r="BI492" s="67">
        <f t="shared" si="175"/>
        <v>6.9216716080894344E-2</v>
      </c>
      <c r="BJ492" s="67">
        <f t="shared" si="175"/>
        <v>0.19594833332900941</v>
      </c>
    </row>
    <row r="493" spans="4:62">
      <c r="D493" s="52">
        <f t="shared" si="154"/>
        <v>2.75</v>
      </c>
      <c r="E493" s="67">
        <f t="shared" si="176"/>
        <v>6.5517919870151237E-2</v>
      </c>
      <c r="F493" s="67">
        <f t="shared" si="180"/>
        <v>6.9140712754582098E-2</v>
      </c>
      <c r="G493" s="67">
        <f t="shared" si="181"/>
        <v>5.3778053405228371E-2</v>
      </c>
      <c r="H493" s="67">
        <f t="shared" si="182"/>
        <v>0.12067806138590068</v>
      </c>
      <c r="I493" s="67">
        <f t="shared" si="183"/>
        <v>0.14714459841097352</v>
      </c>
      <c r="J493" s="67">
        <f t="shared" si="184"/>
        <v>1.5150855282852524</v>
      </c>
      <c r="K493" s="67">
        <f t="shared" si="185"/>
        <v>0.3319550011105365</v>
      </c>
      <c r="L493" s="67">
        <f t="shared" si="186"/>
        <v>3.4597259070178389E-2</v>
      </c>
      <c r="M493" s="67">
        <f t="shared" si="187"/>
        <v>3.7017636321817114E-2</v>
      </c>
      <c r="N493" s="67">
        <f t="shared" si="188"/>
        <v>9.3030104391708196E-2</v>
      </c>
      <c r="Q493" s="67">
        <f t="shared" si="177"/>
        <v>4.3274336555254617E-2</v>
      </c>
      <c r="R493" s="67">
        <f t="shared" si="156"/>
        <v>3.7213496462893243E-2</v>
      </c>
      <c r="S493" s="67">
        <f t="shared" si="157"/>
        <v>4.3137859957836117E-2</v>
      </c>
      <c r="T493" s="67">
        <f t="shared" si="158"/>
        <v>6.1594182726176561E-2</v>
      </c>
      <c r="U493" s="67">
        <f t="shared" si="159"/>
        <v>0.10987491153560029</v>
      </c>
      <c r="V493" s="67">
        <f t="shared" si="160"/>
        <v>0.7430813011672226</v>
      </c>
      <c r="W493" s="67">
        <f t="shared" si="161"/>
        <v>0.29422980648690999</v>
      </c>
      <c r="X493" s="67">
        <f t="shared" si="162"/>
        <v>3.1185704196610719E-2</v>
      </c>
      <c r="Y493" s="67">
        <f t="shared" si="163"/>
        <v>3.4651967360590265E-2</v>
      </c>
      <c r="Z493" s="67">
        <f t="shared" si="164"/>
        <v>6.8096310175409167E-2</v>
      </c>
      <c r="AA493" s="120"/>
      <c r="AB493" s="120"/>
      <c r="AC493" s="67">
        <f t="shared" si="178"/>
        <v>0.10292487854473845</v>
      </c>
      <c r="AD493" s="67">
        <f t="shared" si="165"/>
        <v>0.11073744283067416</v>
      </c>
      <c r="AE493" s="67">
        <f t="shared" si="166"/>
        <v>6.4498528636409869E-2</v>
      </c>
      <c r="AF493" s="67">
        <f t="shared" si="167"/>
        <v>0.18175373859048635</v>
      </c>
      <c r="AG493" s="67">
        <f t="shared" si="168"/>
        <v>0.18161476139597732</v>
      </c>
      <c r="AH493" s="67">
        <f t="shared" si="169"/>
        <v>2.2455549250458469</v>
      </c>
      <c r="AI493" s="67">
        <f t="shared" si="170"/>
        <v>0.35689951123297131</v>
      </c>
      <c r="AJ493" s="67">
        <f t="shared" si="171"/>
        <v>3.8008813943746077E-2</v>
      </c>
      <c r="AK493" s="67">
        <f t="shared" si="172"/>
        <v>3.9437205638055937E-2</v>
      </c>
      <c r="AL493" s="67">
        <f t="shared" si="173"/>
        <v>0.12837314547153672</v>
      </c>
      <c r="AO493" s="67">
        <f t="shared" si="179"/>
        <v>2.224358331489662E-2</v>
      </c>
      <c r="AP493" s="67">
        <f t="shared" si="136"/>
        <v>3.1927216291688855E-2</v>
      </c>
      <c r="AQ493" s="67">
        <f t="shared" si="137"/>
        <v>1.0640193447392254E-2</v>
      </c>
      <c r="AR493" s="67">
        <f t="shared" si="138"/>
        <v>5.9083878659724115E-2</v>
      </c>
      <c r="AS493" s="67">
        <f t="shared" si="139"/>
        <v>3.7269686875373229E-2</v>
      </c>
      <c r="AT493" s="67">
        <f t="shared" si="140"/>
        <v>0.77200422711802985</v>
      </c>
      <c r="AU493" s="67">
        <f t="shared" si="141"/>
        <v>3.7725194623626501E-2</v>
      </c>
      <c r="AV493" s="67">
        <f t="shared" si="142"/>
        <v>3.4115548735676703E-3</v>
      </c>
      <c r="AW493" s="67">
        <f t="shared" si="143"/>
        <v>2.3656689612268494E-3</v>
      </c>
      <c r="AX493" s="67">
        <f t="shared" si="144"/>
        <v>2.4933794216299029E-2</v>
      </c>
      <c r="BA493" s="67">
        <f t="shared" si="175"/>
        <v>0.16844279841488968</v>
      </c>
      <c r="BB493" s="67">
        <f t="shared" si="175"/>
        <v>0.17987815558525627</v>
      </c>
      <c r="BC493" s="67">
        <f t="shared" si="175"/>
        <v>0.11827658204163824</v>
      </c>
      <c r="BD493" s="67">
        <f t="shared" si="175"/>
        <v>0.30243179997638703</v>
      </c>
      <c r="BE493" s="67">
        <f t="shared" si="175"/>
        <v>0.32875935980695081</v>
      </c>
      <c r="BF493" s="67">
        <f t="shared" si="175"/>
        <v>3.7606404533310993</v>
      </c>
      <c r="BG493" s="67">
        <f t="shared" si="175"/>
        <v>0.68885451234350781</v>
      </c>
      <c r="BH493" s="67">
        <f t="shared" si="175"/>
        <v>7.2606073013924466E-2</v>
      </c>
      <c r="BI493" s="67">
        <f t="shared" si="175"/>
        <v>7.6454841959873052E-2</v>
      </c>
      <c r="BJ493" s="67">
        <f t="shared" si="175"/>
        <v>0.22140324986324492</v>
      </c>
    </row>
    <row r="494" spans="4:62">
      <c r="D494" s="52">
        <f t="shared" si="154"/>
        <v>3</v>
      </c>
      <c r="E494" s="67">
        <f t="shared" si="176"/>
        <v>6.6998480702844337E-2</v>
      </c>
      <c r="F494" s="67">
        <f t="shared" si="180"/>
        <v>7.3452590445964389E-2</v>
      </c>
      <c r="G494" s="67">
        <f t="shared" si="181"/>
        <v>5.7261751376796712E-2</v>
      </c>
      <c r="H494" s="67">
        <f t="shared" si="182"/>
        <v>0.12961408904673591</v>
      </c>
      <c r="I494" s="67">
        <f t="shared" si="183"/>
        <v>0.15970586530234909</v>
      </c>
      <c r="J494" s="67">
        <f t="shared" si="184"/>
        <v>1.7010113849183142</v>
      </c>
      <c r="K494" s="67">
        <f t="shared" si="185"/>
        <v>0.36483334191017397</v>
      </c>
      <c r="L494" s="67">
        <f t="shared" si="186"/>
        <v>3.7763383800059849E-2</v>
      </c>
      <c r="M494" s="67">
        <f t="shared" si="187"/>
        <v>4.0463616946755473E-2</v>
      </c>
      <c r="N494" s="67">
        <f t="shared" si="188"/>
        <v>0.10306843770711313</v>
      </c>
      <c r="Q494" s="67">
        <f t="shared" si="177"/>
        <v>4.4158370890195503E-2</v>
      </c>
      <c r="R494" s="67">
        <f t="shared" si="156"/>
        <v>4.068729288219429E-2</v>
      </c>
      <c r="S494" s="67">
        <f t="shared" si="157"/>
        <v>4.5689339371041464E-2</v>
      </c>
      <c r="T494" s="67">
        <f t="shared" si="158"/>
        <v>6.5226072924527645E-2</v>
      </c>
      <c r="U494" s="67">
        <f t="shared" si="159"/>
        <v>0.11876703728329782</v>
      </c>
      <c r="V494" s="67">
        <f t="shared" si="160"/>
        <v>0.82140047601928268</v>
      </c>
      <c r="W494" s="67">
        <f t="shared" si="161"/>
        <v>0.32542404271127229</v>
      </c>
      <c r="X494" s="67">
        <f t="shared" si="162"/>
        <v>3.4031833040118926E-2</v>
      </c>
      <c r="Y494" s="67">
        <f t="shared" si="163"/>
        <v>3.7941447704165639E-2</v>
      </c>
      <c r="Z494" s="67">
        <f t="shared" si="164"/>
        <v>7.3657508562173749E-2</v>
      </c>
      <c r="AA494" s="120"/>
      <c r="AB494" s="120"/>
      <c r="AC494" s="67">
        <f t="shared" si="178"/>
        <v>0.10500196587518378</v>
      </c>
      <c r="AD494" s="67">
        <f t="shared" si="165"/>
        <v>0.1160085943108404</v>
      </c>
      <c r="AE494" s="67">
        <f t="shared" si="166"/>
        <v>6.8955191515413586E-2</v>
      </c>
      <c r="AF494" s="67">
        <f t="shared" si="167"/>
        <v>0.1965462705790261</v>
      </c>
      <c r="AG494" s="67">
        <f t="shared" si="168"/>
        <v>0.19717686372690876</v>
      </c>
      <c r="AH494" s="67">
        <f t="shared" si="169"/>
        <v>2.5258335640645928</v>
      </c>
      <c r="AI494" s="67">
        <f t="shared" si="170"/>
        <v>0.38980766567143282</v>
      </c>
      <c r="AJ494" s="67">
        <f t="shared" si="171"/>
        <v>4.1494934560000786E-2</v>
      </c>
      <c r="AK494" s="67">
        <f t="shared" si="172"/>
        <v>4.306265743440809E-2</v>
      </c>
      <c r="AL494" s="67">
        <f t="shared" si="173"/>
        <v>0.14432449081867502</v>
      </c>
      <c r="AO494" s="67">
        <f t="shared" si="179"/>
        <v>2.2840109812648834E-2</v>
      </c>
      <c r="AP494" s="67">
        <f t="shared" si="136"/>
        <v>3.2765297563770099E-2</v>
      </c>
      <c r="AQ494" s="67">
        <f t="shared" si="137"/>
        <v>1.1572412005755248E-2</v>
      </c>
      <c r="AR494" s="67">
        <f t="shared" si="138"/>
        <v>6.4388016122208264E-2</v>
      </c>
      <c r="AS494" s="67">
        <f t="shared" si="139"/>
        <v>4.0938828019051271E-2</v>
      </c>
      <c r="AT494" s="67">
        <f t="shared" si="140"/>
        <v>0.87961090889903149</v>
      </c>
      <c r="AU494" s="67">
        <f t="shared" si="141"/>
        <v>3.9409299198901682E-2</v>
      </c>
      <c r="AV494" s="67">
        <f t="shared" si="142"/>
        <v>3.7315507599409228E-3</v>
      </c>
      <c r="AW494" s="67">
        <f t="shared" si="143"/>
        <v>2.5221692425898348E-3</v>
      </c>
      <c r="AX494" s="67">
        <f t="shared" si="144"/>
        <v>2.9410929144939382E-2</v>
      </c>
      <c r="BA494" s="67">
        <f t="shared" si="175"/>
        <v>0.1720004465780281</v>
      </c>
      <c r="BB494" s="67">
        <f t="shared" si="175"/>
        <v>0.18946118475680479</v>
      </c>
      <c r="BC494" s="67">
        <f t="shared" si="175"/>
        <v>0.1262169428922103</v>
      </c>
      <c r="BD494" s="67">
        <f t="shared" si="175"/>
        <v>0.32616035962576201</v>
      </c>
      <c r="BE494" s="67">
        <f t="shared" si="175"/>
        <v>0.35688272902925788</v>
      </c>
      <c r="BF494" s="67">
        <f t="shared" si="175"/>
        <v>4.2268449489829072</v>
      </c>
      <c r="BG494" s="67">
        <f t="shared" si="175"/>
        <v>0.75464100758160679</v>
      </c>
      <c r="BH494" s="67">
        <f t="shared" si="175"/>
        <v>7.9258318360060642E-2</v>
      </c>
      <c r="BI494" s="67">
        <f t="shared" si="175"/>
        <v>8.3526274381163557E-2</v>
      </c>
      <c r="BJ494" s="67">
        <f t="shared" si="175"/>
        <v>0.24739292852578815</v>
      </c>
    </row>
    <row r="495" spans="4:62">
      <c r="D495" s="52">
        <f t="shared" si="154"/>
        <v>3.25</v>
      </c>
      <c r="E495" s="67">
        <f t="shared" si="176"/>
        <v>6.8304762854598133E-2</v>
      </c>
      <c r="F495" s="67">
        <f t="shared" si="180"/>
        <v>7.7740116935748962E-2</v>
      </c>
      <c r="G495" s="67">
        <f t="shared" si="181"/>
        <v>6.0573685172143107E-2</v>
      </c>
      <c r="H495" s="67">
        <f t="shared" si="182"/>
        <v>0.13783945521204699</v>
      </c>
      <c r="I495" s="67">
        <f t="shared" si="183"/>
        <v>0.17154174889803067</v>
      </c>
      <c r="J495" s="67">
        <f t="shared" si="184"/>
        <v>1.8917642236035463</v>
      </c>
      <c r="K495" s="67">
        <f t="shared" si="185"/>
        <v>0.39725637267488362</v>
      </c>
      <c r="L495" s="67">
        <f t="shared" si="186"/>
        <v>4.081063151501909E-2</v>
      </c>
      <c r="M495" s="67">
        <f t="shared" si="187"/>
        <v>4.3825592900242134E-2</v>
      </c>
      <c r="N495" s="67">
        <f t="shared" si="188"/>
        <v>0.11319109220620958</v>
      </c>
      <c r="Q495" s="67">
        <f t="shared" si="177"/>
        <v>4.4949719776039662E-2</v>
      </c>
      <c r="R495" s="67">
        <f t="shared" si="156"/>
        <v>4.4146703298954565E-2</v>
      </c>
      <c r="S495" s="67">
        <f t="shared" si="157"/>
        <v>4.8050748812079533E-2</v>
      </c>
      <c r="T495" s="67">
        <f t="shared" si="158"/>
        <v>6.857868902565821E-2</v>
      </c>
      <c r="U495" s="67">
        <f t="shared" si="159"/>
        <v>0.12722292904147048</v>
      </c>
      <c r="V495" s="67">
        <f t="shared" si="160"/>
        <v>0.90165279701664414</v>
      </c>
      <c r="W495" s="67">
        <f t="shared" si="161"/>
        <v>0.35608915982137346</v>
      </c>
      <c r="X495" s="67">
        <f t="shared" si="162"/>
        <v>3.6764472094694613E-2</v>
      </c>
      <c r="Y495" s="67">
        <f t="shared" si="163"/>
        <v>4.1164861995258539E-2</v>
      </c>
      <c r="Z495" s="67">
        <f t="shared" si="164"/>
        <v>7.8895843681868347E-2</v>
      </c>
      <c r="AA495" s="120"/>
      <c r="AB495" s="120"/>
      <c r="AC495" s="67">
        <f t="shared" si="178"/>
        <v>0.10682318129284719</v>
      </c>
      <c r="AD495" s="67">
        <f t="shared" si="165"/>
        <v>0.12124419636254764</v>
      </c>
      <c r="AE495" s="67">
        <f t="shared" si="166"/>
        <v>7.3267823725555986E-2</v>
      </c>
      <c r="AF495" s="67">
        <f t="shared" si="167"/>
        <v>0.21019113382424948</v>
      </c>
      <c r="AG495" s="67">
        <f t="shared" si="168"/>
        <v>0.21173254665147179</v>
      </c>
      <c r="AH495" s="67">
        <f t="shared" si="169"/>
        <v>2.8133805662005211</v>
      </c>
      <c r="AI495" s="67">
        <f t="shared" si="170"/>
        <v>0.4223511501169418</v>
      </c>
      <c r="AJ495" s="67">
        <f t="shared" si="171"/>
        <v>4.4856790935343574E-2</v>
      </c>
      <c r="AK495" s="67">
        <f t="shared" si="172"/>
        <v>4.659148084406152E-2</v>
      </c>
      <c r="AL495" s="67">
        <f t="shared" si="173"/>
        <v>0.16068809839003279</v>
      </c>
      <c r="AO495" s="67">
        <f t="shared" si="179"/>
        <v>2.3355043078558471E-2</v>
      </c>
      <c r="AP495" s="67">
        <f t="shared" si="136"/>
        <v>3.3593413636794398E-2</v>
      </c>
      <c r="AQ495" s="67">
        <f t="shared" si="137"/>
        <v>1.2522936360063575E-2</v>
      </c>
      <c r="AR495" s="67">
        <f t="shared" si="138"/>
        <v>6.9260766186388781E-2</v>
      </c>
      <c r="AS495" s="67">
        <f t="shared" si="139"/>
        <v>4.4318819856560193E-2</v>
      </c>
      <c r="AT495" s="67">
        <f t="shared" si="140"/>
        <v>0.99011142658690221</v>
      </c>
      <c r="AU495" s="67">
        <f t="shared" si="141"/>
        <v>4.116721285351016E-2</v>
      </c>
      <c r="AV495" s="67">
        <f t="shared" si="142"/>
        <v>4.0461594203244772E-3</v>
      </c>
      <c r="AW495" s="67">
        <f t="shared" si="143"/>
        <v>2.660730904983595E-3</v>
      </c>
      <c r="AX495" s="67">
        <f t="shared" si="144"/>
        <v>3.4295248524341237E-2</v>
      </c>
      <c r="BA495" s="67">
        <f t="shared" si="175"/>
        <v>0.17512794414744531</v>
      </c>
      <c r="BB495" s="67">
        <f t="shared" si="175"/>
        <v>0.19898431329829661</v>
      </c>
      <c r="BC495" s="67">
        <f t="shared" si="175"/>
        <v>0.13384150889769908</v>
      </c>
      <c r="BD495" s="67">
        <f t="shared" si="175"/>
        <v>0.34803058903629647</v>
      </c>
      <c r="BE495" s="67">
        <f t="shared" si="175"/>
        <v>0.38327429554950243</v>
      </c>
      <c r="BF495" s="67">
        <f t="shared" si="175"/>
        <v>4.7051447898040673</v>
      </c>
      <c r="BG495" s="67">
        <f t="shared" si="175"/>
        <v>0.81960752279182536</v>
      </c>
      <c r="BH495" s="67">
        <f t="shared" si="175"/>
        <v>8.5667422450362657E-2</v>
      </c>
      <c r="BI495" s="67">
        <f t="shared" si="175"/>
        <v>9.0417073744303661E-2</v>
      </c>
      <c r="BJ495" s="67">
        <f t="shared" si="175"/>
        <v>0.27387919059624238</v>
      </c>
    </row>
    <row r="496" spans="4:62">
      <c r="D496" s="52">
        <f t="shared" si="154"/>
        <v>3.5</v>
      </c>
      <c r="E496" s="67">
        <f t="shared" si="176"/>
        <v>6.9450363674342958E-2</v>
      </c>
      <c r="F496" s="67">
        <f t="shared" si="180"/>
        <v>8.2006146733477739E-2</v>
      </c>
      <c r="G496" s="67">
        <f t="shared" si="181"/>
        <v>6.3727068192361971E-2</v>
      </c>
      <c r="H496" s="67">
        <f t="shared" si="182"/>
        <v>0.14534145363295151</v>
      </c>
      <c r="I496" s="67">
        <f t="shared" si="183"/>
        <v>0.18261028518188904</v>
      </c>
      <c r="J496" s="67">
        <f t="shared" si="184"/>
        <v>2.0869727758422041</v>
      </c>
      <c r="K496" s="67">
        <f t="shared" si="185"/>
        <v>0.42919899282740342</v>
      </c>
      <c r="L496" s="67">
        <f t="shared" si="186"/>
        <v>4.373220296142747E-2</v>
      </c>
      <c r="M496" s="67">
        <f t="shared" si="187"/>
        <v>4.7098932464728994E-2</v>
      </c>
      <c r="N496" s="67">
        <f t="shared" si="188"/>
        <v>0.12339158372845549</v>
      </c>
      <c r="Q496" s="67">
        <f t="shared" si="177"/>
        <v>4.5655705483347318E-2</v>
      </c>
      <c r="R496" s="67">
        <f t="shared" si="156"/>
        <v>4.7589673552156604E-2</v>
      </c>
      <c r="S496" s="67">
        <f t="shared" si="157"/>
        <v>5.0236709629171615E-2</v>
      </c>
      <c r="T496" s="67">
        <f t="shared" si="158"/>
        <v>7.1673514481756809E-2</v>
      </c>
      <c r="U496" s="67">
        <f t="shared" si="159"/>
        <v>0.13523410024394511</v>
      </c>
      <c r="V496" s="67">
        <f t="shared" si="160"/>
        <v>0.98399722389814492</v>
      </c>
      <c r="W496" s="67">
        <f t="shared" si="161"/>
        <v>0.38619598647916592</v>
      </c>
      <c r="X496" s="67">
        <f t="shared" si="162"/>
        <v>3.9377357015116868E-2</v>
      </c>
      <c r="Y496" s="67">
        <f t="shared" si="163"/>
        <v>4.431807331017526E-2</v>
      </c>
      <c r="Z496" s="67">
        <f t="shared" si="164"/>
        <v>8.3807301232175543E-2</v>
      </c>
      <c r="AA496" s="120"/>
      <c r="AB496" s="120"/>
      <c r="AC496" s="67">
        <f t="shared" si="178"/>
        <v>0.10840839722502919</v>
      </c>
      <c r="AD496" s="67">
        <f t="shared" si="165"/>
        <v>0.12644841597872974</v>
      </c>
      <c r="AE496" s="67">
        <f t="shared" si="166"/>
        <v>7.7447873617281476E-2</v>
      </c>
      <c r="AF496" s="67">
        <f t="shared" si="167"/>
        <v>0.2226250418045202</v>
      </c>
      <c r="AG496" s="67">
        <f t="shared" si="168"/>
        <v>0.22522631329216306</v>
      </c>
      <c r="AH496" s="67">
        <f t="shared" si="169"/>
        <v>3.1076368836025567</v>
      </c>
      <c r="AI496" s="67">
        <f t="shared" si="170"/>
        <v>0.45455802309608767</v>
      </c>
      <c r="AJ496" s="67">
        <f t="shared" si="171"/>
        <v>4.8087048907738079E-2</v>
      </c>
      <c r="AK496" s="67">
        <f t="shared" si="172"/>
        <v>5.0018348037312775E-2</v>
      </c>
      <c r="AL496" s="67">
        <f t="shared" si="173"/>
        <v>0.17743225895140621</v>
      </c>
      <c r="AO496" s="67">
        <f t="shared" si="179"/>
        <v>2.3794658190995639E-2</v>
      </c>
      <c r="AP496" s="67">
        <f t="shared" si="136"/>
        <v>3.4416473181321135E-2</v>
      </c>
      <c r="AQ496" s="67">
        <f t="shared" si="137"/>
        <v>1.3490358563190356E-2</v>
      </c>
      <c r="AR496" s="67">
        <f t="shared" si="138"/>
        <v>7.3667939151194697E-2</v>
      </c>
      <c r="AS496" s="67">
        <f t="shared" si="139"/>
        <v>4.7376184937943933E-2</v>
      </c>
      <c r="AT496" s="67">
        <f t="shared" si="140"/>
        <v>1.1029755519440592</v>
      </c>
      <c r="AU496" s="67">
        <f t="shared" si="141"/>
        <v>4.3003006348237505E-2</v>
      </c>
      <c r="AV496" s="67">
        <f t="shared" si="142"/>
        <v>4.3548459463106023E-3</v>
      </c>
      <c r="AW496" s="67">
        <f t="shared" si="143"/>
        <v>2.7808591545537345E-3</v>
      </c>
      <c r="AX496" s="67">
        <f t="shared" si="144"/>
        <v>3.9584282496279946E-2</v>
      </c>
      <c r="BA496" s="67">
        <f t="shared" si="175"/>
        <v>0.17785876089937214</v>
      </c>
      <c r="BB496" s="67">
        <f t="shared" si="175"/>
        <v>0.20845456271220747</v>
      </c>
      <c r="BC496" s="67">
        <f t="shared" si="175"/>
        <v>0.14117494180964346</v>
      </c>
      <c r="BD496" s="67">
        <f t="shared" si="175"/>
        <v>0.36796649543747173</v>
      </c>
      <c r="BE496" s="67">
        <f t="shared" si="175"/>
        <v>0.40783659847405207</v>
      </c>
      <c r="BF496" s="67">
        <f t="shared" si="175"/>
        <v>5.1946096594447608</v>
      </c>
      <c r="BG496" s="67">
        <f t="shared" si="175"/>
        <v>0.8837570159234911</v>
      </c>
      <c r="BH496" s="67">
        <f t="shared" si="175"/>
        <v>9.181925186916555E-2</v>
      </c>
      <c r="BI496" s="67">
        <f t="shared" si="175"/>
        <v>9.711728050204177E-2</v>
      </c>
      <c r="BJ496" s="67">
        <f t="shared" si="175"/>
        <v>0.30082384267986173</v>
      </c>
    </row>
    <row r="497" spans="4:62">
      <c r="D497" s="52">
        <f t="shared" si="154"/>
        <v>3.75</v>
      </c>
      <c r="E497" s="67">
        <f t="shared" si="176"/>
        <v>7.0448657923774499E-2</v>
      </c>
      <c r="F497" s="67">
        <f t="shared" si="180"/>
        <v>8.6252392219735005E-2</v>
      </c>
      <c r="G497" s="67">
        <f t="shared" si="181"/>
        <v>6.6735113207338714E-2</v>
      </c>
      <c r="H497" s="67">
        <f t="shared" si="182"/>
        <v>0.15211862952086336</v>
      </c>
      <c r="I497" s="67">
        <f t="shared" si="183"/>
        <v>0.19288501476216136</v>
      </c>
      <c r="J497" s="67">
        <f t="shared" si="184"/>
        <v>2.2862657430653139</v>
      </c>
      <c r="K497" s="67">
        <f t="shared" si="185"/>
        <v>0.46064613950886907</v>
      </c>
      <c r="L497" s="67">
        <f t="shared" si="186"/>
        <v>4.6523859130405916E-2</v>
      </c>
      <c r="M497" s="67">
        <f t="shared" si="187"/>
        <v>5.0280856341313157E-2</v>
      </c>
      <c r="N497" s="67">
        <f t="shared" si="188"/>
        <v>0.13366342644421267</v>
      </c>
      <c r="Q497" s="67">
        <f t="shared" si="177"/>
        <v>4.6283426106878675E-2</v>
      </c>
      <c r="R497" s="67">
        <f t="shared" si="156"/>
        <v>5.101414889242406E-2</v>
      </c>
      <c r="S497" s="67">
        <f t="shared" si="157"/>
        <v>5.2261842691624157E-2</v>
      </c>
      <c r="T497" s="67">
        <f t="shared" si="158"/>
        <v>7.4532032061048969E-2</v>
      </c>
      <c r="U497" s="67">
        <f t="shared" si="159"/>
        <v>0.14279739176011297</v>
      </c>
      <c r="V497" s="67">
        <f t="shared" si="160"/>
        <v>1.0685632217889658</v>
      </c>
      <c r="W497" s="67">
        <f t="shared" si="161"/>
        <v>0.41572701748452362</v>
      </c>
      <c r="X497" s="67">
        <f t="shared" si="162"/>
        <v>4.1866724753918574E-2</v>
      </c>
      <c r="Y497" s="67">
        <f t="shared" si="163"/>
        <v>4.7398277124761114E-2</v>
      </c>
      <c r="Z497" s="67">
        <f t="shared" si="164"/>
        <v>8.8392684721961268E-2</v>
      </c>
      <c r="AA497" s="120"/>
      <c r="AB497" s="120"/>
      <c r="AC497" s="67">
        <f t="shared" si="178"/>
        <v>0.10977726510036093</v>
      </c>
      <c r="AD497" s="67">
        <f t="shared" si="165"/>
        <v>0.13162375295673931</v>
      </c>
      <c r="AE497" s="67">
        <f t="shared" si="166"/>
        <v>8.1506360220167579E-2</v>
      </c>
      <c r="AF497" s="67">
        <f t="shared" si="167"/>
        <v>0.23381002134552437</v>
      </c>
      <c r="AG497" s="67">
        <f t="shared" si="168"/>
        <v>0.23762486422343165</v>
      </c>
      <c r="AH497" s="67">
        <f t="shared" si="169"/>
        <v>3.4080434230873804</v>
      </c>
      <c r="AI497" s="67">
        <f t="shared" si="170"/>
        <v>0.48645633749802025</v>
      </c>
      <c r="AJ497" s="67">
        <f t="shared" si="171"/>
        <v>5.1180993506893264E-2</v>
      </c>
      <c r="AK497" s="67">
        <f t="shared" si="172"/>
        <v>5.3340062032843125E-2</v>
      </c>
      <c r="AL497" s="67">
        <f t="shared" si="173"/>
        <v>0.19452526068826068</v>
      </c>
      <c r="AO497" s="67">
        <f t="shared" si="179"/>
        <v>2.4165231816895824E-2</v>
      </c>
      <c r="AP497" s="67">
        <f t="shared" si="136"/>
        <v>3.5238243327310945E-2</v>
      </c>
      <c r="AQ497" s="67">
        <f t="shared" si="137"/>
        <v>1.4473270515714558E-2</v>
      </c>
      <c r="AR497" s="67">
        <f t="shared" si="138"/>
        <v>7.7586597459814388E-2</v>
      </c>
      <c r="AS497" s="67">
        <f t="shared" si="139"/>
        <v>5.0087623002048387E-2</v>
      </c>
      <c r="AT497" s="67">
        <f t="shared" si="140"/>
        <v>1.2177025212763481</v>
      </c>
      <c r="AU497" s="67">
        <f t="shared" si="141"/>
        <v>4.4919122024345448E-2</v>
      </c>
      <c r="AV497" s="67">
        <f t="shared" si="142"/>
        <v>4.6571343764873416E-3</v>
      </c>
      <c r="AW497" s="67">
        <f t="shared" si="143"/>
        <v>2.8825792165520434E-3</v>
      </c>
      <c r="AX497" s="67">
        <f t="shared" si="144"/>
        <v>4.5270741722251401E-2</v>
      </c>
      <c r="BA497" s="67">
        <f t="shared" si="175"/>
        <v>0.18022592302413543</v>
      </c>
      <c r="BB497" s="67">
        <f t="shared" si="175"/>
        <v>0.2178761451764743</v>
      </c>
      <c r="BC497" s="67">
        <f t="shared" si="175"/>
        <v>0.14824147342750629</v>
      </c>
      <c r="BD497" s="67">
        <f t="shared" si="175"/>
        <v>0.38592865086638772</v>
      </c>
      <c r="BE497" s="67">
        <f t="shared" si="175"/>
        <v>0.43050987898559301</v>
      </c>
      <c r="BF497" s="67">
        <f t="shared" si="175"/>
        <v>5.6943091661526939</v>
      </c>
      <c r="BG497" s="67">
        <f t="shared" si="175"/>
        <v>0.94710247700688932</v>
      </c>
      <c r="BH497" s="67">
        <f t="shared" si="175"/>
        <v>9.770485263729918E-2</v>
      </c>
      <c r="BI497" s="67">
        <f t="shared" si="175"/>
        <v>0.10362091837415628</v>
      </c>
      <c r="BJ497" s="67">
        <f t="shared" si="175"/>
        <v>0.32818868713247334</v>
      </c>
    </row>
    <row r="498" spans="4:62">
      <c r="D498" s="52">
        <f t="shared" si="154"/>
        <v>4</v>
      </c>
      <c r="E498" s="67">
        <f t="shared" si="176"/>
        <v>7.1312797997813912E-2</v>
      </c>
      <c r="F498" s="67">
        <f t="shared" si="180"/>
        <v>9.0479424173129916E-2</v>
      </c>
      <c r="G498" s="67">
        <f t="shared" si="181"/>
        <v>6.9611032817539331E-2</v>
      </c>
      <c r="H498" s="67">
        <f t="shared" si="182"/>
        <v>0.15818078078300862</v>
      </c>
      <c r="I498" s="67">
        <f t="shared" si="183"/>
        <v>0.20235498454244971</v>
      </c>
      <c r="J498" s="67">
        <f t="shared" si="184"/>
        <v>2.4892718179433566</v>
      </c>
      <c r="K498" s="67">
        <f t="shared" si="185"/>
        <v>0.49159279164720121</v>
      </c>
      <c r="L498" s="67">
        <f t="shared" si="186"/>
        <v>4.918392166548035E-2</v>
      </c>
      <c r="M498" s="67">
        <f t="shared" si="187"/>
        <v>5.3370438083841357E-2</v>
      </c>
      <c r="N498" s="67">
        <f t="shared" si="188"/>
        <v>0.14400013404730672</v>
      </c>
      <c r="Q498" s="67">
        <f t="shared" si="177"/>
        <v>4.6839755694540672E-2</v>
      </c>
      <c r="R498" s="67">
        <f t="shared" si="156"/>
        <v>5.4418074404518499E-2</v>
      </c>
      <c r="S498" s="67">
        <f t="shared" si="157"/>
        <v>5.4140768743367498E-2</v>
      </c>
      <c r="T498" s="67">
        <f t="shared" si="158"/>
        <v>7.7175724353118896E-2</v>
      </c>
      <c r="U498" s="67">
        <f t="shared" si="159"/>
        <v>0.14991497306492133</v>
      </c>
      <c r="V498" s="67">
        <f t="shared" si="160"/>
        <v>1.1554507702600698</v>
      </c>
      <c r="W498" s="67">
        <f t="shared" si="161"/>
        <v>0.44467641765584082</v>
      </c>
      <c r="X498" s="67">
        <f t="shared" si="162"/>
        <v>4.4231313929280341E-2</v>
      </c>
      <c r="Y498" s="67">
        <f t="shared" si="163"/>
        <v>5.0404001725715505E-2</v>
      </c>
      <c r="Z498" s="67">
        <f t="shared" si="164"/>
        <v>9.2657616214314689E-2</v>
      </c>
      <c r="AA498" s="120"/>
      <c r="AB498" s="120"/>
      <c r="AC498" s="67">
        <f t="shared" si="178"/>
        <v>0.11094921566077776</v>
      </c>
      <c r="AD498" s="67">
        <f t="shared" si="165"/>
        <v>0.13677104054401609</v>
      </c>
      <c r="AE498" s="67">
        <f t="shared" si="166"/>
        <v>8.5453873815748621E-2</v>
      </c>
      <c r="AF498" s="67">
        <f t="shared" si="167"/>
        <v>0.24373341465070089</v>
      </c>
      <c r="AG498" s="67">
        <f t="shared" si="168"/>
        <v>0.24891709956511385</v>
      </c>
      <c r="AH498" s="67">
        <f t="shared" si="169"/>
        <v>3.7140410782652018</v>
      </c>
      <c r="AI498" s="67">
        <f t="shared" si="170"/>
        <v>0.51807414463679291</v>
      </c>
      <c r="AJ498" s="67">
        <f t="shared" si="171"/>
        <v>5.4136529401680365E-2</v>
      </c>
      <c r="AK498" s="67">
        <f t="shared" si="172"/>
        <v>5.655555715618147E-2</v>
      </c>
      <c r="AL498" s="67">
        <f t="shared" si="173"/>
        <v>0.21193539103442077</v>
      </c>
      <c r="AO498" s="67">
        <f t="shared" si="179"/>
        <v>2.447304230327324E-2</v>
      </c>
      <c r="AP498" s="67">
        <f t="shared" si="136"/>
        <v>3.6061349768611417E-2</v>
      </c>
      <c r="AQ498" s="67">
        <f t="shared" si="137"/>
        <v>1.5470264074171833E-2</v>
      </c>
      <c r="AR498" s="67">
        <f t="shared" si="138"/>
        <v>8.1005056429889727E-2</v>
      </c>
      <c r="AS498" s="67">
        <f t="shared" si="139"/>
        <v>5.2440011477528387E-2</v>
      </c>
      <c r="AT498" s="67">
        <f t="shared" si="140"/>
        <v>1.3338210476832868</v>
      </c>
      <c r="AU498" s="67">
        <f t="shared" si="141"/>
        <v>4.6916373991360394E-2</v>
      </c>
      <c r="AV498" s="67">
        <f t="shared" si="142"/>
        <v>4.9526077362000084E-3</v>
      </c>
      <c r="AW498" s="67">
        <f t="shared" si="143"/>
        <v>2.9664363581258513E-3</v>
      </c>
      <c r="AX498" s="67">
        <f t="shared" si="144"/>
        <v>5.1342517832992027E-2</v>
      </c>
      <c r="BA498" s="67">
        <f t="shared" si="175"/>
        <v>0.18226201365859168</v>
      </c>
      <c r="BB498" s="67">
        <f t="shared" si="175"/>
        <v>0.22725046471714599</v>
      </c>
      <c r="BC498" s="67">
        <f t="shared" si="175"/>
        <v>0.15506490663328795</v>
      </c>
      <c r="BD498" s="67">
        <f t="shared" si="175"/>
        <v>0.40191419543370954</v>
      </c>
      <c r="BE498" s="67">
        <f t="shared" si="175"/>
        <v>0.45127208410756359</v>
      </c>
      <c r="BF498" s="67">
        <f t="shared" si="175"/>
        <v>6.2033128962085584</v>
      </c>
      <c r="BG498" s="67">
        <f t="shared" si="175"/>
        <v>1.0096669362839941</v>
      </c>
      <c r="BH498" s="67">
        <f t="shared" si="175"/>
        <v>0.10332045106716072</v>
      </c>
      <c r="BI498" s="67">
        <f t="shared" si="175"/>
        <v>0.10992599524002283</v>
      </c>
      <c r="BJ498" s="67">
        <f t="shared" si="175"/>
        <v>0.35593552508172749</v>
      </c>
    </row>
    <row r="499" spans="4:62">
      <c r="D499" s="52">
        <f t="shared" si="154"/>
        <v>4.25</v>
      </c>
      <c r="E499" s="67">
        <f t="shared" si="176"/>
        <v>7.2055713980131789E-2</v>
      </c>
      <c r="F499" s="67">
        <f t="shared" si="180"/>
        <v>9.4686671918272486E-2</v>
      </c>
      <c r="G499" s="67">
        <f t="shared" si="181"/>
        <v>7.2368039577912158E-2</v>
      </c>
      <c r="H499" s="67">
        <f t="shared" si="182"/>
        <v>0.16354895834897473</v>
      </c>
      <c r="I499" s="67">
        <f t="shared" si="183"/>
        <v>0.21102474817301278</v>
      </c>
      <c r="J499" s="67">
        <f t="shared" si="184"/>
        <v>2.6956196906018537</v>
      </c>
      <c r="K499" s="67">
        <f t="shared" si="185"/>
        <v>0.52204397109433465</v>
      </c>
      <c r="L499" s="67">
        <f t="shared" si="186"/>
        <v>5.1713272974381948E-2</v>
      </c>
      <c r="M499" s="67">
        <f t="shared" si="187"/>
        <v>5.6368604219208397E-2</v>
      </c>
      <c r="N499" s="67">
        <f t="shared" si="188"/>
        <v>0.15439522009561529</v>
      </c>
      <c r="Q499" s="67">
        <f t="shared" si="177"/>
        <v>4.7331344280214106E-2</v>
      </c>
      <c r="R499" s="67">
        <f t="shared" si="156"/>
        <v>5.7799395126474307E-2</v>
      </c>
      <c r="S499" s="67">
        <f t="shared" si="157"/>
        <v>5.5888108495525821E-2</v>
      </c>
      <c r="T499" s="67">
        <f t="shared" si="158"/>
        <v>7.962607390092509E-2</v>
      </c>
      <c r="U499" s="67">
        <f t="shared" si="159"/>
        <v>0.15659434255569352</v>
      </c>
      <c r="V499" s="67">
        <f t="shared" si="160"/>
        <v>1.2447303659449611</v>
      </c>
      <c r="W499" s="67">
        <f t="shared" si="161"/>
        <v>0.47305002291196863</v>
      </c>
      <c r="X499" s="67">
        <f t="shared" si="162"/>
        <v>4.6472364925731979E-2</v>
      </c>
      <c r="Y499" s="67">
        <f t="shared" si="163"/>
        <v>5.333510832499945E-2</v>
      </c>
      <c r="Z499" s="67">
        <f t="shared" si="164"/>
        <v>9.661253652617606E-2</v>
      </c>
      <c r="AA499" s="120"/>
      <c r="AB499" s="120"/>
      <c r="AC499" s="67">
        <f t="shared" si="178"/>
        <v>0.11194345903974008</v>
      </c>
      <c r="AD499" s="67">
        <f t="shared" si="165"/>
        <v>0.14188944561913824</v>
      </c>
      <c r="AE499" s="67">
        <f t="shared" si="166"/>
        <v>8.9300576093859163E-2</v>
      </c>
      <c r="AF499" s="67">
        <f t="shared" si="167"/>
        <v>0.25240787984162266</v>
      </c>
      <c r="AG499" s="67">
        <f t="shared" si="168"/>
        <v>0.25911411954480523</v>
      </c>
      <c r="AH499" s="67">
        <f t="shared" si="169"/>
        <v>4.0250707389098341</v>
      </c>
      <c r="AI499" s="67">
        <f t="shared" si="170"/>
        <v>0.54943949538608694</v>
      </c>
      <c r="AJ499" s="67">
        <f t="shared" si="171"/>
        <v>5.6954181023031923E-2</v>
      </c>
      <c r="AK499" s="67">
        <f t="shared" si="172"/>
        <v>5.9665899166519334E-2</v>
      </c>
      <c r="AL499" s="67">
        <f t="shared" si="173"/>
        <v>0.22963093720538399</v>
      </c>
      <c r="AO499" s="67">
        <f t="shared" si="179"/>
        <v>2.4724369699917682E-2</v>
      </c>
      <c r="AP499" s="67">
        <f t="shared" si="136"/>
        <v>3.6887276791798179E-2</v>
      </c>
      <c r="AQ499" s="67">
        <f t="shared" si="137"/>
        <v>1.6479931082386337E-2</v>
      </c>
      <c r="AR499" s="67">
        <f t="shared" si="138"/>
        <v>8.3922884448049642E-2</v>
      </c>
      <c r="AS499" s="67">
        <f t="shared" si="139"/>
        <v>5.4430405617319266E-2</v>
      </c>
      <c r="AT499" s="67">
        <f t="shared" si="140"/>
        <v>1.4508893246568926</v>
      </c>
      <c r="AU499" s="67">
        <f t="shared" si="141"/>
        <v>4.8993948182366021E-2</v>
      </c>
      <c r="AV499" s="67">
        <f t="shared" si="142"/>
        <v>5.2409080486499685E-3</v>
      </c>
      <c r="AW499" s="67">
        <f t="shared" si="143"/>
        <v>3.0334958942089471E-3</v>
      </c>
      <c r="AX499" s="67">
        <f t="shared" si="144"/>
        <v>5.7782683569439233E-2</v>
      </c>
      <c r="BA499" s="67">
        <f t="shared" si="175"/>
        <v>0.18399917301987187</v>
      </c>
      <c r="BB499" s="67">
        <f t="shared" si="175"/>
        <v>0.23657611753741073</v>
      </c>
      <c r="BC499" s="67">
        <f t="shared" si="175"/>
        <v>0.16166861567177132</v>
      </c>
      <c r="BD499" s="67">
        <f t="shared" si="175"/>
        <v>0.41595683819059737</v>
      </c>
      <c r="BE499" s="67">
        <f t="shared" si="175"/>
        <v>0.47013886771781799</v>
      </c>
      <c r="BF499" s="67">
        <f t="shared" si="175"/>
        <v>6.7206904295116878</v>
      </c>
      <c r="BG499" s="67">
        <f t="shared" si="175"/>
        <v>1.0714834664804216</v>
      </c>
      <c r="BH499" s="67">
        <f t="shared" si="175"/>
        <v>0.10866745399741387</v>
      </c>
      <c r="BI499" s="67">
        <f t="shared" si="175"/>
        <v>0.11603450338572774</v>
      </c>
      <c r="BJ499" s="67">
        <f t="shared" si="175"/>
        <v>0.38402615730099932</v>
      </c>
    </row>
    <row r="500" spans="4:62">
      <c r="D500" s="52">
        <f t="shared" si="154"/>
        <v>4.5</v>
      </c>
      <c r="E500" s="67">
        <f t="shared" si="176"/>
        <v>7.2690113657055522E-2</v>
      </c>
      <c r="F500" s="67">
        <f t="shared" si="180"/>
        <v>9.887242336736933E-2</v>
      </c>
      <c r="G500" s="67">
        <f t="shared" si="181"/>
        <v>7.50193460311607E-2</v>
      </c>
      <c r="H500" s="67">
        <f t="shared" si="182"/>
        <v>0.16825546625626575</v>
      </c>
      <c r="I500" s="67">
        <f t="shared" si="183"/>
        <v>0.21891436617168675</v>
      </c>
      <c r="J500" s="67">
        <f t="shared" si="184"/>
        <v>2.9049380504289961</v>
      </c>
      <c r="K500" s="67">
        <f t="shared" si="185"/>
        <v>0.55201474294362607</v>
      </c>
      <c r="L500" s="67">
        <f t="shared" si="186"/>
        <v>5.4115356259565657E-2</v>
      </c>
      <c r="M500" s="67">
        <f t="shared" si="187"/>
        <v>5.9278134280600532E-2</v>
      </c>
      <c r="N500" s="67">
        <f t="shared" si="188"/>
        <v>0.16484219810826278</v>
      </c>
      <c r="Q500" s="67">
        <f t="shared" si="177"/>
        <v>4.7764617892082264E-2</v>
      </c>
      <c r="R500" s="67">
        <f t="shared" si="156"/>
        <v>6.1156056083170679E-2</v>
      </c>
      <c r="S500" s="67">
        <f t="shared" si="157"/>
        <v>5.7518482650640072E-2</v>
      </c>
      <c r="T500" s="67">
        <f t="shared" si="158"/>
        <v>8.1904563235260547E-2</v>
      </c>
      <c r="U500" s="67">
        <f t="shared" si="159"/>
        <v>0.16284832763756957</v>
      </c>
      <c r="V500" s="67">
        <f t="shared" si="160"/>
        <v>1.3364430232972251</v>
      </c>
      <c r="W500" s="67">
        <f t="shared" si="161"/>
        <v>0.50086534057330012</v>
      </c>
      <c r="X500" s="67">
        <f t="shared" si="162"/>
        <v>4.8593619921579873E-2</v>
      </c>
      <c r="Y500" s="67">
        <f t="shared" si="163"/>
        <v>5.6192791091583906E-2</v>
      </c>
      <c r="Z500" s="67">
        <f t="shared" si="164"/>
        <v>0.10027270528169292</v>
      </c>
      <c r="AA500" s="120"/>
      <c r="AB500" s="120"/>
      <c r="AC500" s="67">
        <f t="shared" si="178"/>
        <v>0.11277898478171938</v>
      </c>
      <c r="AD500" s="67">
        <f t="shared" si="165"/>
        <v>0.14697646874265502</v>
      </c>
      <c r="AE500" s="67">
        <f t="shared" si="166"/>
        <v>9.3056200195366076E-2</v>
      </c>
      <c r="AF500" s="67">
        <f t="shared" si="167"/>
        <v>0.25987139110017698</v>
      </c>
      <c r="AG500" s="67">
        <f t="shared" si="168"/>
        <v>0.26824922464757173</v>
      </c>
      <c r="AH500" s="67">
        <f t="shared" si="169"/>
        <v>4.3405732936836321</v>
      </c>
      <c r="AI500" s="67">
        <f t="shared" si="170"/>
        <v>0.5805804404963808</v>
      </c>
      <c r="AJ500" s="67">
        <f t="shared" si="171"/>
        <v>5.9637092597551448E-2</v>
      </c>
      <c r="AK500" s="67">
        <f t="shared" si="172"/>
        <v>6.2674285291680162E-2</v>
      </c>
      <c r="AL500" s="67">
        <f t="shared" si="173"/>
        <v>0.24758018635340029</v>
      </c>
      <c r="AO500" s="67">
        <f t="shared" si="179"/>
        <v>2.4925495764973257E-2</v>
      </c>
      <c r="AP500" s="67">
        <f t="shared" si="136"/>
        <v>3.7716367284198651E-2</v>
      </c>
      <c r="AQ500" s="67">
        <f t="shared" si="137"/>
        <v>1.7500863380520627E-2</v>
      </c>
      <c r="AR500" s="67">
        <f t="shared" si="138"/>
        <v>8.6350903021005204E-2</v>
      </c>
      <c r="AS500" s="67">
        <f t="shared" si="139"/>
        <v>5.606603853411718E-2</v>
      </c>
      <c r="AT500" s="67">
        <f t="shared" si="140"/>
        <v>1.568495027131771</v>
      </c>
      <c r="AU500" s="67">
        <f t="shared" si="141"/>
        <v>5.1149402370325947E-2</v>
      </c>
      <c r="AV500" s="67">
        <f t="shared" si="142"/>
        <v>5.5217363379857845E-3</v>
      </c>
      <c r="AW500" s="67">
        <f t="shared" si="143"/>
        <v>3.0853431890166261E-3</v>
      </c>
      <c r="AX500" s="67">
        <f t="shared" si="144"/>
        <v>6.456949282656986E-2</v>
      </c>
      <c r="BA500" s="67">
        <f t="shared" si="175"/>
        <v>0.1854690984387749</v>
      </c>
      <c r="BB500" s="67">
        <f t="shared" si="175"/>
        <v>0.24584889211002436</v>
      </c>
      <c r="BC500" s="67">
        <f t="shared" si="175"/>
        <v>0.16807554622652676</v>
      </c>
      <c r="BD500" s="67">
        <f t="shared" si="175"/>
        <v>0.42812685735644274</v>
      </c>
      <c r="BE500" s="67">
        <f t="shared" si="175"/>
        <v>0.48716359081925847</v>
      </c>
      <c r="BF500" s="67">
        <f t="shared" si="175"/>
        <v>7.2455113441126286</v>
      </c>
      <c r="BG500" s="67">
        <f t="shared" si="175"/>
        <v>1.132595183440007</v>
      </c>
      <c r="BH500" s="67">
        <f t="shared" si="175"/>
        <v>0.11375244885711711</v>
      </c>
      <c r="BI500" s="67">
        <f t="shared" si="175"/>
        <v>0.1219524195722807</v>
      </c>
      <c r="BJ500" s="67">
        <f t="shared" si="175"/>
        <v>0.41242238446166307</v>
      </c>
    </row>
    <row r="501" spans="4:62">
      <c r="D501" s="52">
        <f t="shared" si="154"/>
        <v>4.75</v>
      </c>
      <c r="E501" s="67">
        <f t="shared" si="176"/>
        <v>7.3228482521031896E-2</v>
      </c>
      <c r="F501" s="67">
        <f t="shared" si="180"/>
        <v>0.10303382503192424</v>
      </c>
      <c r="G501" s="67">
        <f t="shared" si="181"/>
        <v>7.7578164716688339E-2</v>
      </c>
      <c r="H501" s="67">
        <f t="shared" si="182"/>
        <v>0.17234386167251226</v>
      </c>
      <c r="I501" s="67">
        <f t="shared" si="183"/>
        <v>0.2260594059560303</v>
      </c>
      <c r="J501" s="67">
        <f t="shared" si="184"/>
        <v>3.1168555865998395</v>
      </c>
      <c r="K501" s="67">
        <f t="shared" si="185"/>
        <v>0.58153021561832352</v>
      </c>
      <c r="L501" s="67">
        <f t="shared" si="186"/>
        <v>5.6396175526504361E-2</v>
      </c>
      <c r="M501" s="67">
        <f t="shared" si="187"/>
        <v>6.21036608166586E-2</v>
      </c>
      <c r="N501" s="67">
        <f t="shared" si="188"/>
        <v>0.1753345815933324</v>
      </c>
      <c r="Q501" s="67">
        <f t="shared" si="177"/>
        <v>4.8145778554736479E-2</v>
      </c>
      <c r="R501" s="67">
        <f t="shared" si="156"/>
        <v>6.4486002295784883E-2</v>
      </c>
      <c r="S501" s="67">
        <f t="shared" si="157"/>
        <v>5.9046511909004132E-2</v>
      </c>
      <c r="T501" s="67">
        <f t="shared" si="158"/>
        <v>8.4032674883742733E-2</v>
      </c>
      <c r="U501" s="67">
        <f t="shared" si="159"/>
        <v>0.16869508474645434</v>
      </c>
      <c r="V501" s="67">
        <f t="shared" si="160"/>
        <v>1.4306002748101836</v>
      </c>
      <c r="W501" s="67">
        <f t="shared" si="161"/>
        <v>0.52815154944541531</v>
      </c>
      <c r="X501" s="67">
        <f t="shared" si="162"/>
        <v>5.0601322896342144E-2</v>
      </c>
      <c r="Y501" s="67">
        <f t="shared" si="163"/>
        <v>5.8979577160240985E-2</v>
      </c>
      <c r="Z501" s="67">
        <f t="shared" si="164"/>
        <v>0.10365820092640869</v>
      </c>
      <c r="AA501" s="120"/>
      <c r="AB501" s="120"/>
      <c r="AC501" s="67">
        <f t="shared" si="178"/>
        <v>0.11347456184701792</v>
      </c>
      <c r="AD501" s="67">
        <f t="shared" si="165"/>
        <v>0.15202794417137111</v>
      </c>
      <c r="AE501" s="67">
        <f t="shared" si="166"/>
        <v>9.6730050723864619E-2</v>
      </c>
      <c r="AF501" s="67">
        <f t="shared" si="167"/>
        <v>0.26618723870552818</v>
      </c>
      <c r="AG501" s="67">
        <f t="shared" si="168"/>
        <v>0.2763779156554404</v>
      </c>
      <c r="AH501" s="67">
        <f t="shared" si="169"/>
        <v>4.6599896309276767</v>
      </c>
      <c r="AI501" s="67">
        <f t="shared" si="170"/>
        <v>0.61152503068365249</v>
      </c>
      <c r="AJ501" s="67">
        <f t="shared" si="171"/>
        <v>6.2191028156666578E-2</v>
      </c>
      <c r="AK501" s="67">
        <f t="shared" si="172"/>
        <v>6.5586044237734772E-2</v>
      </c>
      <c r="AL501" s="67">
        <f t="shared" si="173"/>
        <v>0.26575142561243881</v>
      </c>
      <c r="AO501" s="67">
        <f t="shared" si="179"/>
        <v>2.5082703966295417E-2</v>
      </c>
      <c r="AP501" s="67">
        <f t="shared" si="136"/>
        <v>3.8547822736139353E-2</v>
      </c>
      <c r="AQ501" s="67">
        <f t="shared" si="137"/>
        <v>1.8531652807684207E-2</v>
      </c>
      <c r="AR501" s="67">
        <f t="shared" si="138"/>
        <v>8.8311186788769522E-2</v>
      </c>
      <c r="AS501" s="67">
        <f t="shared" si="139"/>
        <v>5.7364321209575964E-2</v>
      </c>
      <c r="AT501" s="67">
        <f t="shared" si="140"/>
        <v>1.6862553117896559</v>
      </c>
      <c r="AU501" s="67">
        <f t="shared" si="141"/>
        <v>5.3378666172908207E-2</v>
      </c>
      <c r="AV501" s="67">
        <f t="shared" si="142"/>
        <v>5.7948526301622172E-3</v>
      </c>
      <c r="AW501" s="67">
        <f t="shared" si="143"/>
        <v>3.1240836564176144E-3</v>
      </c>
      <c r="AX501" s="67">
        <f t="shared" si="144"/>
        <v>7.1676380666923709E-2</v>
      </c>
      <c r="BA501" s="67">
        <f t="shared" si="175"/>
        <v>0.1867030443680498</v>
      </c>
      <c r="BB501" s="67">
        <f t="shared" si="175"/>
        <v>0.25506176920329537</v>
      </c>
      <c r="BC501" s="67">
        <f t="shared" si="175"/>
        <v>0.17430821544055297</v>
      </c>
      <c r="BD501" s="67">
        <f t="shared" si="175"/>
        <v>0.43853110037804044</v>
      </c>
      <c r="BE501" s="67">
        <f t="shared" si="175"/>
        <v>0.5024373216114707</v>
      </c>
      <c r="BF501" s="67">
        <f t="shared" si="175"/>
        <v>7.7768452175275158</v>
      </c>
      <c r="BG501" s="67">
        <f t="shared" si="175"/>
        <v>1.1930552463019759</v>
      </c>
      <c r="BH501" s="67">
        <f t="shared" si="175"/>
        <v>0.11858720368317094</v>
      </c>
      <c r="BI501" s="67">
        <f t="shared" si="175"/>
        <v>0.12768970505439337</v>
      </c>
      <c r="BJ501" s="67">
        <f t="shared" si="175"/>
        <v>0.44108600720577118</v>
      </c>
    </row>
    <row r="502" spans="4:62">
      <c r="D502" s="52">
        <f t="shared" si="154"/>
        <v>5</v>
      </c>
      <c r="E502" s="67">
        <f t="shared" si="176"/>
        <v>7.368308377148397E-2</v>
      </c>
      <c r="F502" s="67">
        <f t="shared" si="180"/>
        <v>0.10716688202603236</v>
      </c>
      <c r="G502" s="67">
        <f t="shared" si="181"/>
        <v>8.0057708173007253E-2</v>
      </c>
      <c r="H502" s="67">
        <f t="shared" si="182"/>
        <v>0.17586895490118359</v>
      </c>
      <c r="I502" s="67">
        <f t="shared" si="183"/>
        <v>0.23251094185180621</v>
      </c>
      <c r="J502" s="67">
        <f t="shared" si="184"/>
        <v>3.3310009882279763</v>
      </c>
      <c r="K502" s="67">
        <f t="shared" si="185"/>
        <v>0.61062554089620691</v>
      </c>
      <c r="L502" s="67">
        <f t="shared" si="186"/>
        <v>5.8564295585934865E-2</v>
      </c>
      <c r="M502" s="67">
        <f t="shared" si="187"/>
        <v>6.4851669393999237E-2</v>
      </c>
      <c r="N502" s="67">
        <f t="shared" si="188"/>
        <v>0.18586588405576396</v>
      </c>
      <c r="Q502" s="67">
        <f t="shared" si="177"/>
        <v>4.8480804289706671E-2</v>
      </c>
      <c r="R502" s="67">
        <f t="shared" si="156"/>
        <v>6.7787178784453173E-2</v>
      </c>
      <c r="S502" s="67">
        <f t="shared" si="157"/>
        <v>6.048681697032298E-2</v>
      </c>
      <c r="T502" s="67">
        <f t="shared" si="158"/>
        <v>8.603189137315953E-2</v>
      </c>
      <c r="U502" s="67">
        <f t="shared" si="159"/>
        <v>0.17415809935515925</v>
      </c>
      <c r="V502" s="67">
        <f t="shared" si="160"/>
        <v>1.5271841710806826</v>
      </c>
      <c r="W502" s="67">
        <f t="shared" si="161"/>
        <v>0.55494949984229514</v>
      </c>
      <c r="X502" s="67">
        <f t="shared" si="162"/>
        <v>5.2504219632756387E-2</v>
      </c>
      <c r="Y502" s="67">
        <f t="shared" si="163"/>
        <v>6.169932663397476E-2</v>
      </c>
      <c r="Z502" s="67">
        <f t="shared" si="164"/>
        <v>0.10679392073101877</v>
      </c>
      <c r="AA502" s="120"/>
      <c r="AB502" s="120"/>
      <c r="AC502" s="67">
        <f t="shared" si="178"/>
        <v>0.11404873861295187</v>
      </c>
      <c r="AD502" s="67">
        <f t="shared" si="165"/>
        <v>0.15703803986236448</v>
      </c>
      <c r="AE502" s="67">
        <f t="shared" si="166"/>
        <v>0.10033100374888577</v>
      </c>
      <c r="AF502" s="67">
        <f t="shared" si="167"/>
        <v>0.2714440290436087</v>
      </c>
      <c r="AG502" s="67">
        <f t="shared" si="168"/>
        <v>0.28357789365772451</v>
      </c>
      <c r="AH502" s="67">
        <f t="shared" si="169"/>
        <v>4.9827606388904018</v>
      </c>
      <c r="AI502" s="67">
        <f t="shared" si="170"/>
        <v>0.64230131665421208</v>
      </c>
      <c r="AJ502" s="67">
        <f t="shared" si="171"/>
        <v>6.4624371539113337E-2</v>
      </c>
      <c r="AK502" s="67">
        <f t="shared" si="172"/>
        <v>6.8408636191639963E-2</v>
      </c>
      <c r="AL502" s="67">
        <f t="shared" si="173"/>
        <v>0.28411294211119748</v>
      </c>
      <c r="AO502" s="67">
        <f t="shared" si="179"/>
        <v>2.52022794817773E-2</v>
      </c>
      <c r="AP502" s="67">
        <f t="shared" si="136"/>
        <v>3.9379703241579189E-2</v>
      </c>
      <c r="AQ502" s="67">
        <f t="shared" si="137"/>
        <v>1.9570891202684272E-2</v>
      </c>
      <c r="AR502" s="67">
        <f t="shared" si="138"/>
        <v>8.9837063528024064E-2</v>
      </c>
      <c r="AS502" s="67">
        <f t="shared" si="139"/>
        <v>5.8352842496646962E-2</v>
      </c>
      <c r="AT502" s="67">
        <f t="shared" si="140"/>
        <v>1.8038168171472937</v>
      </c>
      <c r="AU502" s="67">
        <f t="shared" si="141"/>
        <v>5.5676041053911773E-2</v>
      </c>
      <c r="AV502" s="67">
        <f t="shared" si="142"/>
        <v>6.0600759531784787E-3</v>
      </c>
      <c r="AW502" s="67">
        <f t="shared" si="143"/>
        <v>3.1523427600244763E-3</v>
      </c>
      <c r="AX502" s="67">
        <f t="shared" si="144"/>
        <v>7.9071963324745184E-2</v>
      </c>
      <c r="BA502" s="67">
        <f t="shared" si="175"/>
        <v>0.18773182238443584</v>
      </c>
      <c r="BB502" s="67">
        <f t="shared" si="175"/>
        <v>0.26420492188839684</v>
      </c>
      <c r="BC502" s="67">
        <f t="shared" si="175"/>
        <v>0.18038871192189304</v>
      </c>
      <c r="BD502" s="67">
        <f t="shared" si="175"/>
        <v>0.4473129839447923</v>
      </c>
      <c r="BE502" s="67">
        <f t="shared" si="175"/>
        <v>0.51608883550953077</v>
      </c>
      <c r="BF502" s="67">
        <f t="shared" si="175"/>
        <v>8.3137616271183781</v>
      </c>
      <c r="BG502" s="67">
        <f t="shared" si="175"/>
        <v>1.2529268575504191</v>
      </c>
      <c r="BH502" s="67">
        <f t="shared" si="175"/>
        <v>0.1231886671250482</v>
      </c>
      <c r="BI502" s="67">
        <f t="shared" si="175"/>
        <v>0.1332603055856392</v>
      </c>
      <c r="BJ502" s="67">
        <f t="shared" si="175"/>
        <v>0.46997882616696141</v>
      </c>
    </row>
    <row r="503" spans="4:62">
      <c r="D503" s="52">
        <f t="shared" si="154"/>
        <v>5.25</v>
      </c>
      <c r="E503" s="67">
        <f t="shared" si="176"/>
        <v>7.406595831502169E-2</v>
      </c>
      <c r="F503" s="67">
        <f t="shared" si="180"/>
        <v>0.11126645806730782</v>
      </c>
      <c r="G503" s="67">
        <f t="shared" si="181"/>
        <v>8.2471188938388326E-2</v>
      </c>
      <c r="H503" s="67">
        <f t="shared" si="182"/>
        <v>0.17889680938304239</v>
      </c>
      <c r="I503" s="67">
        <f t="shared" si="183"/>
        <v>0.23833555509520229</v>
      </c>
      <c r="J503" s="67">
        <f t="shared" si="184"/>
        <v>3.547002944409313</v>
      </c>
      <c r="K503" s="67">
        <f t="shared" si="185"/>
        <v>0.63934591391644646</v>
      </c>
      <c r="L503" s="67">
        <f t="shared" si="186"/>
        <v>6.0630842054463986E-2</v>
      </c>
      <c r="M503" s="67">
        <f t="shared" si="187"/>
        <v>6.753049859790744E-2</v>
      </c>
      <c r="N503" s="67">
        <f t="shared" si="188"/>
        <v>0.19642961899960296</v>
      </c>
      <c r="Q503" s="67">
        <f t="shared" si="177"/>
        <v>4.8775449115594567E-2</v>
      </c>
      <c r="R503" s="67">
        <f t="shared" si="156"/>
        <v>7.1057530569019256E-2</v>
      </c>
      <c r="S503" s="67">
        <f t="shared" si="157"/>
        <v>6.1854018534146973E-2</v>
      </c>
      <c r="T503" s="67">
        <f t="shared" si="158"/>
        <v>8.7923695230081686E-2</v>
      </c>
      <c r="U503" s="67">
        <f t="shared" si="159"/>
        <v>0.1792661859750401</v>
      </c>
      <c r="V503" s="67">
        <f t="shared" si="160"/>
        <v>1.62614728082763</v>
      </c>
      <c r="W503" s="67">
        <f t="shared" si="161"/>
        <v>0.58131171359275824</v>
      </c>
      <c r="X503" s="67">
        <f t="shared" si="162"/>
        <v>5.4313557717319765E-2</v>
      </c>
      <c r="Y503" s="67">
        <f t="shared" si="163"/>
        <v>6.4357232584692364E-2</v>
      </c>
      <c r="Z503" s="67">
        <f t="shared" si="164"/>
        <v>0.10970958079236058</v>
      </c>
      <c r="AA503" s="120"/>
      <c r="AB503" s="120"/>
      <c r="AC503" s="67">
        <f t="shared" si="178"/>
        <v>0.1145198428741394</v>
      </c>
      <c r="AD503" s="67">
        <f t="shared" si="165"/>
        <v>0.16199925747411684</v>
      </c>
      <c r="AE503" s="67">
        <f t="shared" si="166"/>
        <v>0.10386750680677724</v>
      </c>
      <c r="AF503" s="67">
        <f t="shared" si="167"/>
        <v>0.27575568460952327</v>
      </c>
      <c r="AG503" s="67">
        <f t="shared" si="168"/>
        <v>0.28994906005369814</v>
      </c>
      <c r="AH503" s="67">
        <f t="shared" si="169"/>
        <v>5.3083272057935842</v>
      </c>
      <c r="AI503" s="67">
        <f t="shared" si="170"/>
        <v>0.67293734911165803</v>
      </c>
      <c r="AJ503" s="67">
        <f t="shared" si="171"/>
        <v>6.6948126391608201E-2</v>
      </c>
      <c r="AK503" s="67">
        <f t="shared" si="172"/>
        <v>7.1151652821961175E-2</v>
      </c>
      <c r="AL503" s="67">
        <f t="shared" si="173"/>
        <v>0.30263302297685735</v>
      </c>
      <c r="AO503" s="67">
        <f t="shared" si="179"/>
        <v>2.5290509199427123E-2</v>
      </c>
      <c r="AP503" s="67">
        <f t="shared" si="136"/>
        <v>4.0208927498288569E-2</v>
      </c>
      <c r="AQ503" s="67">
        <f t="shared" si="137"/>
        <v>2.0617170404241353E-2</v>
      </c>
      <c r="AR503" s="67">
        <f t="shared" si="138"/>
        <v>9.0973114152960707E-2</v>
      </c>
      <c r="AS503" s="67">
        <f t="shared" si="139"/>
        <v>5.9069369120162196E-2</v>
      </c>
      <c r="AT503" s="67">
        <f t="shared" si="140"/>
        <v>1.9208556635816829</v>
      </c>
      <c r="AU503" s="67">
        <f t="shared" si="141"/>
        <v>5.8034200323688223E-2</v>
      </c>
      <c r="AV503" s="67">
        <f t="shared" si="142"/>
        <v>6.3172843371442217E-3</v>
      </c>
      <c r="AW503" s="67">
        <f t="shared" si="143"/>
        <v>3.1732660132150758E-3</v>
      </c>
      <c r="AX503" s="67">
        <f t="shared" si="144"/>
        <v>8.6720038207242375E-2</v>
      </c>
      <c r="BA503" s="67">
        <f t="shared" si="175"/>
        <v>0.18858580118916107</v>
      </c>
      <c r="BB503" s="67">
        <f t="shared" si="175"/>
        <v>0.27326571554142465</v>
      </c>
      <c r="BC503" s="67">
        <f t="shared" si="175"/>
        <v>0.18633869574516557</v>
      </c>
      <c r="BD503" s="67">
        <f t="shared" si="175"/>
        <v>0.45465249399256569</v>
      </c>
      <c r="BE503" s="67">
        <f t="shared" si="175"/>
        <v>0.52828461514890046</v>
      </c>
      <c r="BF503" s="67">
        <f t="shared" si="175"/>
        <v>8.8553301502028976</v>
      </c>
      <c r="BG503" s="67">
        <f t="shared" si="175"/>
        <v>1.3122832630281045</v>
      </c>
      <c r="BH503" s="67">
        <f t="shared" si="175"/>
        <v>0.12757896844607219</v>
      </c>
      <c r="BI503" s="67">
        <f t="shared" si="175"/>
        <v>0.13868215141986862</v>
      </c>
      <c r="BJ503" s="67">
        <f t="shared" si="175"/>
        <v>0.49906264197646033</v>
      </c>
    </row>
    <row r="504" spans="4:62">
      <c r="D504" s="52">
        <f t="shared" si="154"/>
        <v>5.5</v>
      </c>
      <c r="E504" s="67">
        <f t="shared" si="176"/>
        <v>7.4388924765493289E-2</v>
      </c>
      <c r="F504" s="67">
        <f t="shared" si="180"/>
        <v>0.11532627547714501</v>
      </c>
      <c r="G504" s="67">
        <f t="shared" si="181"/>
        <v>8.4831819551036927E-2</v>
      </c>
      <c r="H504" s="67">
        <f t="shared" si="182"/>
        <v>0.18150474169651098</v>
      </c>
      <c r="I504" s="67">
        <f t="shared" si="183"/>
        <v>0.24361533383340861</v>
      </c>
      <c r="J504" s="67">
        <f t="shared" si="184"/>
        <v>3.764490144234677</v>
      </c>
      <c r="K504" s="67">
        <f t="shared" si="185"/>
        <v>0.66774657318151009</v>
      </c>
      <c r="L504" s="67">
        <f t="shared" si="186"/>
        <v>6.2609501354731673E-2</v>
      </c>
      <c r="M504" s="67">
        <f t="shared" si="187"/>
        <v>7.0150340032526598E-2</v>
      </c>
      <c r="N504" s="67">
        <f t="shared" si="188"/>
        <v>0.2070192999286406</v>
      </c>
      <c r="Q504" s="67">
        <f t="shared" si="177"/>
        <v>4.9035243048107059E-2</v>
      </c>
      <c r="R504" s="67">
        <f t="shared" si="156"/>
        <v>7.4295002669244672E-2</v>
      </c>
      <c r="S504" s="67">
        <f t="shared" si="157"/>
        <v>6.3162737299985755E-2</v>
      </c>
      <c r="T504" s="67">
        <f t="shared" si="158"/>
        <v>8.9729568981023008E-2</v>
      </c>
      <c r="U504" s="67">
        <f t="shared" si="159"/>
        <v>0.18405348815643241</v>
      </c>
      <c r="V504" s="67">
        <f t="shared" si="160"/>
        <v>1.727412690897383</v>
      </c>
      <c r="W504" s="67">
        <f t="shared" si="161"/>
        <v>0.60730238404224457</v>
      </c>
      <c r="X504" s="67">
        <f t="shared" si="162"/>
        <v>5.6043086540433912E-2</v>
      </c>
      <c r="Y504" s="67">
        <f t="shared" si="163"/>
        <v>6.6959821053389074E-2</v>
      </c>
      <c r="Z504" s="67">
        <f t="shared" si="164"/>
        <v>0.11243971603367339</v>
      </c>
      <c r="AA504" s="120"/>
      <c r="AB504" s="120"/>
      <c r="AC504" s="67">
        <f t="shared" si="178"/>
        <v>0.1149059818425701</v>
      </c>
      <c r="AD504" s="67">
        <f t="shared" si="165"/>
        <v>0.1669024323668318</v>
      </c>
      <c r="AE504" s="67">
        <f t="shared" si="166"/>
        <v>0.10734757890094584</v>
      </c>
      <c r="AF504" s="67">
        <f t="shared" si="167"/>
        <v>0.27926144400814901</v>
      </c>
      <c r="AG504" s="67">
        <f t="shared" si="168"/>
        <v>0.29561351655328238</v>
      </c>
      <c r="AH504" s="67">
        <f t="shared" si="169"/>
        <v>5.6361302198513439</v>
      </c>
      <c r="AI504" s="67">
        <f t="shared" si="170"/>
        <v>0.70346117875882774</v>
      </c>
      <c r="AJ504" s="67">
        <f t="shared" si="171"/>
        <v>6.9175916169029419E-2</v>
      </c>
      <c r="AK504" s="67">
        <f t="shared" si="172"/>
        <v>7.3826817279070159E-2</v>
      </c>
      <c r="AL504" s="67">
        <f t="shared" si="173"/>
        <v>0.32127995533616399</v>
      </c>
      <c r="AO504" s="67">
        <f t="shared" si="179"/>
        <v>2.535368171738623E-2</v>
      </c>
      <c r="AP504" s="67">
        <f t="shared" si="136"/>
        <v>4.1031272807900337E-2</v>
      </c>
      <c r="AQ504" s="67">
        <f t="shared" si="137"/>
        <v>2.1669082251051172E-2</v>
      </c>
      <c r="AR504" s="67">
        <f t="shared" si="138"/>
        <v>9.1775172715487977E-2</v>
      </c>
      <c r="AS504" s="67">
        <f t="shared" si="139"/>
        <v>5.9561845676976199E-2</v>
      </c>
      <c r="AT504" s="67">
        <f t="shared" si="140"/>
        <v>2.037077453337294</v>
      </c>
      <c r="AU504" s="67">
        <f t="shared" si="141"/>
        <v>6.0444189139265525E-2</v>
      </c>
      <c r="AV504" s="67">
        <f t="shared" si="142"/>
        <v>6.5664148142977607E-3</v>
      </c>
      <c r="AW504" s="67">
        <f t="shared" si="143"/>
        <v>3.1905189791375244E-3</v>
      </c>
      <c r="AX504" s="67">
        <f t="shared" si="144"/>
        <v>9.4579583894967206E-2</v>
      </c>
      <c r="BA504" s="67">
        <f t="shared" si="175"/>
        <v>0.18929490660806339</v>
      </c>
      <c r="BB504" s="67">
        <f t="shared" si="175"/>
        <v>0.2822287078439768</v>
      </c>
      <c r="BC504" s="67">
        <f t="shared" si="175"/>
        <v>0.19217939845198279</v>
      </c>
      <c r="BD504" s="67">
        <f t="shared" si="175"/>
        <v>0.46076618570465999</v>
      </c>
      <c r="BE504" s="67">
        <f t="shared" si="175"/>
        <v>0.53922885038669099</v>
      </c>
      <c r="BF504" s="67">
        <f t="shared" si="175"/>
        <v>9.40062036408602</v>
      </c>
      <c r="BG504" s="67">
        <f t="shared" si="175"/>
        <v>1.3712077519403378</v>
      </c>
      <c r="BH504" s="67">
        <f t="shared" si="175"/>
        <v>0.13178541752376111</v>
      </c>
      <c r="BI504" s="67">
        <f t="shared" si="175"/>
        <v>0.14397715731159677</v>
      </c>
      <c r="BJ504" s="67">
        <f t="shared" si="175"/>
        <v>0.52829925526480459</v>
      </c>
    </row>
    <row r="505" spans="4:62">
      <c r="D505" s="52">
        <f t="shared" si="154"/>
        <v>5.75</v>
      </c>
      <c r="E505" s="67">
        <f t="shared" si="176"/>
        <v>7.4663579443997763E-2</v>
      </c>
      <c r="F505" s="67">
        <f t="shared" si="180"/>
        <v>0.11933891518079211</v>
      </c>
      <c r="G505" s="67">
        <f t="shared" si="181"/>
        <v>8.715281254914059E-2</v>
      </c>
      <c r="H505" s="67">
        <f t="shared" si="182"/>
        <v>0.18378132155776283</v>
      </c>
      <c r="I505" s="67">
        <f t="shared" si="183"/>
        <v>0.24844787312476649</v>
      </c>
      <c r="J505" s="67">
        <f t="shared" si="184"/>
        <v>3.9830912767934401</v>
      </c>
      <c r="K505" s="67">
        <f t="shared" si="185"/>
        <v>0.69589280055769465</v>
      </c>
      <c r="L505" s="67">
        <f t="shared" si="186"/>
        <v>6.4516520715454773E-2</v>
      </c>
      <c r="M505" s="67">
        <f t="shared" si="187"/>
        <v>7.2723238320910641E-2</v>
      </c>
      <c r="N505" s="67">
        <f t="shared" si="188"/>
        <v>0.2176284403465959</v>
      </c>
      <c r="Q505" s="67">
        <f t="shared" si="177"/>
        <v>4.9265492100064492E-2</v>
      </c>
      <c r="R505" s="67">
        <f t="shared" si="156"/>
        <v>7.7497540104867882E-2</v>
      </c>
      <c r="S505" s="67">
        <f t="shared" si="157"/>
        <v>6.4427593967338201E-2</v>
      </c>
      <c r="T505" s="67">
        <f t="shared" si="158"/>
        <v>9.1470995152482262E-2</v>
      </c>
      <c r="U505" s="67">
        <f t="shared" si="159"/>
        <v>0.18855947848876681</v>
      </c>
      <c r="V505" s="67">
        <f t="shared" si="160"/>
        <v>1.8308740062653162</v>
      </c>
      <c r="W505" s="67">
        <f t="shared" si="161"/>
        <v>0.63299737605330952</v>
      </c>
      <c r="X505" s="67">
        <f t="shared" si="162"/>
        <v>5.770905729644369E-2</v>
      </c>
      <c r="Y505" s="67">
        <f t="shared" si="163"/>
        <v>6.9514951050199378E-2</v>
      </c>
      <c r="Z505" s="67">
        <f t="shared" si="164"/>
        <v>0.11502368020466638</v>
      </c>
      <c r="AA505" s="120"/>
      <c r="AB505" s="120"/>
      <c r="AC505" s="67">
        <f t="shared" si="178"/>
        <v>0.11522504214762161</v>
      </c>
      <c r="AD505" s="67">
        <f t="shared" si="165"/>
        <v>0.17173673360252439</v>
      </c>
      <c r="AE505" s="67">
        <f t="shared" si="166"/>
        <v>0.11077881050192438</v>
      </c>
      <c r="AF505" s="67">
        <f t="shared" si="167"/>
        <v>0.28212586195428319</v>
      </c>
      <c r="AG505" s="67">
        <f t="shared" si="168"/>
        <v>0.30071556517722026</v>
      </c>
      <c r="AH505" s="67">
        <f t="shared" si="169"/>
        <v>5.9656105692756078</v>
      </c>
      <c r="AI505" s="67">
        <f t="shared" si="170"/>
        <v>0.73390085629834489</v>
      </c>
      <c r="AJ505" s="67">
        <f t="shared" si="171"/>
        <v>7.1323984134465834E-2</v>
      </c>
      <c r="AK505" s="67">
        <f t="shared" si="172"/>
        <v>7.6447984195199006E-2</v>
      </c>
      <c r="AL505" s="67">
        <f t="shared" si="173"/>
        <v>0.34002202631573825</v>
      </c>
      <c r="AO505" s="67">
        <f t="shared" si="179"/>
        <v>2.539808734393327E-2</v>
      </c>
      <c r="AP505" s="67">
        <f t="shared" si="136"/>
        <v>4.1841375075924225E-2</v>
      </c>
      <c r="AQ505" s="67">
        <f t="shared" si="137"/>
        <v>2.2725218581802389E-2</v>
      </c>
      <c r="AR505" s="67">
        <f t="shared" si="138"/>
        <v>9.2310326405280571E-2</v>
      </c>
      <c r="AS505" s="67">
        <f t="shared" si="139"/>
        <v>5.9888394635999681E-2</v>
      </c>
      <c r="AT505" s="67">
        <f t="shared" si="140"/>
        <v>2.1522172705281237</v>
      </c>
      <c r="AU505" s="67">
        <f t="shared" si="141"/>
        <v>6.2895424504385122E-2</v>
      </c>
      <c r="AV505" s="67">
        <f t="shared" si="142"/>
        <v>6.8074634190110825E-3</v>
      </c>
      <c r="AW505" s="67">
        <f t="shared" si="143"/>
        <v>3.2082872707112631E-3</v>
      </c>
      <c r="AX505" s="67">
        <f t="shared" si="144"/>
        <v>0.10260476014192951</v>
      </c>
      <c r="BA505" s="67">
        <f t="shared" si="175"/>
        <v>0.18988862159161937</v>
      </c>
      <c r="BB505" s="67">
        <f t="shared" si="175"/>
        <v>0.29107564878331649</v>
      </c>
      <c r="BC505" s="67">
        <f t="shared" si="175"/>
        <v>0.19793162305106499</v>
      </c>
      <c r="BD505" s="67">
        <f t="shared" si="175"/>
        <v>0.46590718351204602</v>
      </c>
      <c r="BE505" s="67">
        <f t="shared" si="175"/>
        <v>0.54916343830198677</v>
      </c>
      <c r="BF505" s="67">
        <f t="shared" si="175"/>
        <v>9.9487018460690475</v>
      </c>
      <c r="BG505" s="67">
        <f t="shared" si="175"/>
        <v>1.4297936568560394</v>
      </c>
      <c r="BH505" s="67">
        <f t="shared" si="175"/>
        <v>0.13584050484992061</v>
      </c>
      <c r="BI505" s="67">
        <f t="shared" si="175"/>
        <v>0.14917122251610965</v>
      </c>
      <c r="BJ505" s="67">
        <f t="shared" si="175"/>
        <v>0.55765046666233409</v>
      </c>
    </row>
    <row r="506" spans="4:62">
      <c r="D506" s="52">
        <f t="shared" si="154"/>
        <v>6</v>
      </c>
      <c r="E506" s="67">
        <f t="shared" si="176"/>
        <v>7.4901296378887844E-2</v>
      </c>
      <c r="F506" s="67">
        <f t="shared" si="180"/>
        <v>0.12329581670737179</v>
      </c>
      <c r="G506" s="67">
        <f t="shared" si="181"/>
        <v>8.9447380470881965E-2</v>
      </c>
      <c r="H506" s="67">
        <f t="shared" si="182"/>
        <v>0.18582637182074507</v>
      </c>
      <c r="I506" s="67">
        <f t="shared" si="183"/>
        <v>0.25294627493880673</v>
      </c>
      <c r="J506" s="67">
        <f t="shared" si="184"/>
        <v>4.2024350311745584</v>
      </c>
      <c r="K506" s="67">
        <f t="shared" si="185"/>
        <v>0.72385992127527343</v>
      </c>
      <c r="L506" s="67">
        <f t="shared" si="186"/>
        <v>6.6370708171438808E-2</v>
      </c>
      <c r="M506" s="67">
        <f t="shared" si="187"/>
        <v>7.5263091105038274E-2</v>
      </c>
      <c r="N506" s="67">
        <f t="shared" si="188"/>
        <v>0.2282505537571673</v>
      </c>
      <c r="Q506" s="67">
        <f t="shared" si="177"/>
        <v>4.9471278281402756E-2</v>
      </c>
      <c r="R506" s="67">
        <f t="shared" si="156"/>
        <v>8.0663087895620905E-2</v>
      </c>
      <c r="S506" s="67">
        <f t="shared" si="157"/>
        <v>6.5663209235700321E-2</v>
      </c>
      <c r="T506" s="67">
        <f t="shared" si="158"/>
        <v>9.3169456270954257E-2</v>
      </c>
      <c r="U506" s="67">
        <f t="shared" si="159"/>
        <v>0.19282895860059948</v>
      </c>
      <c r="V506" s="67">
        <f t="shared" si="160"/>
        <v>1.9363953500362767</v>
      </c>
      <c r="W506" s="67">
        <f t="shared" si="161"/>
        <v>0.65848422600576073</v>
      </c>
      <c r="X506" s="67">
        <f t="shared" si="162"/>
        <v>5.9330222983647554E-2</v>
      </c>
      <c r="Y506" s="67">
        <f t="shared" si="163"/>
        <v>7.2031814554411003E-2</v>
      </c>
      <c r="Z506" s="67">
        <f t="shared" si="164"/>
        <v>0.11750564588153643</v>
      </c>
      <c r="AA506" s="120"/>
      <c r="AB506" s="120"/>
      <c r="AC506" s="67">
        <f t="shared" si="178"/>
        <v>0.11549468983606349</v>
      </c>
      <c r="AD506" s="67">
        <f t="shared" si="165"/>
        <v>0.17648966394504614</v>
      </c>
      <c r="AE506" s="67">
        <f t="shared" si="166"/>
        <v>0.11416836354739004</v>
      </c>
      <c r="AF506" s="67">
        <f t="shared" si="167"/>
        <v>0.28453880927267861</v>
      </c>
      <c r="AG506" s="67">
        <f t="shared" si="168"/>
        <v>0.30542170825712051</v>
      </c>
      <c r="AH506" s="67">
        <f t="shared" si="169"/>
        <v>6.2962091422776743</v>
      </c>
      <c r="AI506" s="67">
        <f t="shared" si="170"/>
        <v>0.76428443243277289</v>
      </c>
      <c r="AJ506" s="67">
        <f t="shared" si="171"/>
        <v>7.3411193359230034E-2</v>
      </c>
      <c r="AK506" s="67">
        <f t="shared" si="172"/>
        <v>7.9031139684454924E-2</v>
      </c>
      <c r="AL506" s="67">
        <f t="shared" si="173"/>
        <v>0.35882752304216514</v>
      </c>
      <c r="AO506" s="67">
        <f t="shared" si="179"/>
        <v>2.5430018097485088E-2</v>
      </c>
      <c r="AP506" s="67">
        <f t="shared" si="136"/>
        <v>4.2632728811750883E-2</v>
      </c>
      <c r="AQ506" s="67">
        <f t="shared" si="137"/>
        <v>2.3784171235181645E-2</v>
      </c>
      <c r="AR506" s="67">
        <f t="shared" si="138"/>
        <v>9.2656915549790816E-2</v>
      </c>
      <c r="AS506" s="67">
        <f t="shared" si="139"/>
        <v>6.0117316338207244E-2</v>
      </c>
      <c r="AT506" s="67">
        <f t="shared" si="140"/>
        <v>2.2660396811382819</v>
      </c>
      <c r="AU506" s="67">
        <f t="shared" si="141"/>
        <v>6.5375695269512701E-2</v>
      </c>
      <c r="AV506" s="67">
        <f t="shared" si="142"/>
        <v>7.0404851877912539E-3</v>
      </c>
      <c r="AW506" s="67">
        <f t="shared" si="143"/>
        <v>3.2312765506272711E-3</v>
      </c>
      <c r="AX506" s="67">
        <f t="shared" si="144"/>
        <v>0.11074490787563086</v>
      </c>
      <c r="BA506" s="67">
        <f t="shared" si="175"/>
        <v>0.19039598621495135</v>
      </c>
      <c r="BB506" s="67">
        <f t="shared" si="175"/>
        <v>0.29978548065241795</v>
      </c>
      <c r="BC506" s="67">
        <f t="shared" si="175"/>
        <v>0.20361574401827201</v>
      </c>
      <c r="BD506" s="67">
        <f t="shared" si="175"/>
        <v>0.47036518109342368</v>
      </c>
      <c r="BE506" s="67">
        <f t="shared" si="175"/>
        <v>0.55836798319592718</v>
      </c>
      <c r="BF506" s="67">
        <f t="shared" si="175"/>
        <v>10.498644173452233</v>
      </c>
      <c r="BG506" s="67">
        <f t="shared" si="175"/>
        <v>1.4881443537080463</v>
      </c>
      <c r="BH506" s="67">
        <f t="shared" si="175"/>
        <v>0.13978190153066883</v>
      </c>
      <c r="BI506" s="67">
        <f t="shared" si="175"/>
        <v>0.1542942307894932</v>
      </c>
      <c r="BJ506" s="67">
        <f t="shared" si="175"/>
        <v>0.58707807679933244</v>
      </c>
    </row>
    <row r="507" spans="4:62">
      <c r="D507" s="52">
        <f t="shared" si="154"/>
        <v>6.25</v>
      </c>
      <c r="E507" s="67">
        <f t="shared" si="176"/>
        <v>7.5113227305770719E-2</v>
      </c>
      <c r="F507" s="67">
        <f t="shared" si="180"/>
        <v>0.12718727818988707</v>
      </c>
      <c r="G507" s="67">
        <f t="shared" si="181"/>
        <v>9.1728735854442342E-2</v>
      </c>
      <c r="H507" s="67">
        <f t="shared" si="182"/>
        <v>0.18775096847718398</v>
      </c>
      <c r="I507" s="67">
        <f t="shared" si="183"/>
        <v>0.25723914815625937</v>
      </c>
      <c r="J507" s="67">
        <f t="shared" si="184"/>
        <v>4.4221500964668685</v>
      </c>
      <c r="K507" s="67">
        <f t="shared" si="185"/>
        <v>0.75173330392853721</v>
      </c>
      <c r="L507" s="67">
        <f t="shared" si="186"/>
        <v>6.8193432563581111E-2</v>
      </c>
      <c r="M507" s="67">
        <f t="shared" si="187"/>
        <v>7.778564904581696E-2</v>
      </c>
      <c r="N507" s="67">
        <f t="shared" si="188"/>
        <v>0.23887915366404744</v>
      </c>
      <c r="Q507" s="67">
        <f t="shared" si="177"/>
        <v>4.9657459599173795E-2</v>
      </c>
      <c r="R507" s="67">
        <f t="shared" si="156"/>
        <v>8.3789591061233931E-2</v>
      </c>
      <c r="S507" s="67">
        <f t="shared" si="157"/>
        <v>6.688420380456736E-2</v>
      </c>
      <c r="T507" s="67">
        <f t="shared" si="158"/>
        <v>9.4846434862932746E-2</v>
      </c>
      <c r="U507" s="67">
        <f t="shared" si="159"/>
        <v>0.19691205915962032</v>
      </c>
      <c r="V507" s="67">
        <f t="shared" si="160"/>
        <v>2.0438113634447159</v>
      </c>
      <c r="W507" s="67">
        <f t="shared" si="161"/>
        <v>0.68386214179669647</v>
      </c>
      <c r="X507" s="67">
        <f t="shared" si="162"/>
        <v>6.0927838404300327E-2</v>
      </c>
      <c r="Y507" s="67">
        <f t="shared" si="163"/>
        <v>7.4520936514468825E-2</v>
      </c>
      <c r="Z507" s="67">
        <f t="shared" si="164"/>
        <v>0.11993460446697271</v>
      </c>
      <c r="AA507" s="120"/>
      <c r="AB507" s="120"/>
      <c r="AC507" s="67">
        <f t="shared" si="178"/>
        <v>0.11573237037205819</v>
      </c>
      <c r="AD507" s="67">
        <f t="shared" si="165"/>
        <v>0.18114705986009216</v>
      </c>
      <c r="AE507" s="67">
        <f t="shared" si="166"/>
        <v>0.1175229714421696</v>
      </c>
      <c r="AF507" s="67">
        <f t="shared" si="167"/>
        <v>0.28671547289805216</v>
      </c>
      <c r="AG507" s="67">
        <f t="shared" si="168"/>
        <v>0.30992064843546885</v>
      </c>
      <c r="AH507" s="67">
        <f t="shared" si="169"/>
        <v>6.6273668270686645</v>
      </c>
      <c r="AI507" s="67">
        <f t="shared" si="170"/>
        <v>0.79463995786465835</v>
      </c>
      <c r="AJ507" s="67">
        <f t="shared" si="171"/>
        <v>7.5459026722861866E-2</v>
      </c>
      <c r="AK507" s="67">
        <f t="shared" si="172"/>
        <v>8.159440134282428E-2</v>
      </c>
      <c r="AL507" s="67">
        <f t="shared" si="173"/>
        <v>0.37766473264201961</v>
      </c>
      <c r="AO507" s="67">
        <f t="shared" si="179"/>
        <v>2.5455767706596924E-2</v>
      </c>
      <c r="AP507" s="67">
        <f t="shared" si="136"/>
        <v>4.3397687128653134E-2</v>
      </c>
      <c r="AQ507" s="67">
        <f t="shared" si="137"/>
        <v>2.4844532049874982E-2</v>
      </c>
      <c r="AR507" s="67">
        <f t="shared" si="138"/>
        <v>9.2904533614251231E-2</v>
      </c>
      <c r="AS507" s="67">
        <f t="shared" si="139"/>
        <v>6.032708899663905E-2</v>
      </c>
      <c r="AT507" s="67">
        <f t="shared" si="140"/>
        <v>2.3783387330221526</v>
      </c>
      <c r="AU507" s="67">
        <f t="shared" si="141"/>
        <v>6.7871162131840745E-2</v>
      </c>
      <c r="AV507" s="67">
        <f t="shared" si="142"/>
        <v>7.2655941592807832E-3</v>
      </c>
      <c r="AW507" s="67">
        <f t="shared" si="143"/>
        <v>3.2647125313481351E-3</v>
      </c>
      <c r="AX507" s="67">
        <f t="shared" si="144"/>
        <v>0.11894454919707473</v>
      </c>
      <c r="BA507" s="67">
        <f t="shared" si="175"/>
        <v>0.19084559767782891</v>
      </c>
      <c r="BB507" s="67">
        <f t="shared" si="175"/>
        <v>0.30833433804997923</v>
      </c>
      <c r="BC507" s="67">
        <f t="shared" si="175"/>
        <v>0.20925170729661194</v>
      </c>
      <c r="BD507" s="67">
        <f t="shared" si="175"/>
        <v>0.47446644137523614</v>
      </c>
      <c r="BE507" s="67">
        <f t="shared" si="175"/>
        <v>0.56715979659172822</v>
      </c>
      <c r="BF507" s="67">
        <f t="shared" si="175"/>
        <v>11.049516923535533</v>
      </c>
      <c r="BG507" s="67">
        <f t="shared" si="175"/>
        <v>1.5463732617931956</v>
      </c>
      <c r="BH507" s="67">
        <f t="shared" si="175"/>
        <v>0.14365245928644299</v>
      </c>
      <c r="BI507" s="67">
        <f t="shared" si="175"/>
        <v>0.15938005038864123</v>
      </c>
      <c r="BJ507" s="67">
        <f t="shared" si="175"/>
        <v>0.61654388630606705</v>
      </c>
    </row>
    <row r="508" spans="4:62">
      <c r="D508" s="52">
        <f t="shared" si="154"/>
        <v>6.5</v>
      </c>
      <c r="E508" s="67">
        <f t="shared" si="176"/>
        <v>7.5307847172724401E-2</v>
      </c>
      <c r="F508" s="67">
        <f t="shared" si="180"/>
        <v>0.13100383612776323</v>
      </c>
      <c r="G508" s="67">
        <f t="shared" si="181"/>
        <v>9.4007335423164889E-2</v>
      </c>
      <c r="H508" s="67">
        <f t="shared" si="182"/>
        <v>0.18964681651352283</v>
      </c>
      <c r="I508" s="67">
        <f t="shared" si="183"/>
        <v>0.26143234897222672</v>
      </c>
      <c r="J508" s="67">
        <f t="shared" si="184"/>
        <v>4.6419482939764469</v>
      </c>
      <c r="K508" s="67">
        <f t="shared" si="185"/>
        <v>0.77958888235003709</v>
      </c>
      <c r="L508" s="67">
        <f t="shared" si="186"/>
        <v>7.0002232004259021E-2</v>
      </c>
      <c r="M508" s="67">
        <f t="shared" si="187"/>
        <v>8.0303761037418098E-2</v>
      </c>
      <c r="N508" s="67">
        <f t="shared" si="188"/>
        <v>0.24950378136273405</v>
      </c>
      <c r="Q508" s="67">
        <f t="shared" si="177"/>
        <v>4.9827791560108435E-2</v>
      </c>
      <c r="R508" s="67">
        <f t="shared" si="156"/>
        <v>8.6873779630556897E-2</v>
      </c>
      <c r="S508" s="67">
        <f t="shared" si="157"/>
        <v>6.8103084226359328E-2</v>
      </c>
      <c r="T508" s="67">
        <f t="shared" si="158"/>
        <v>9.6518721550128472E-2</v>
      </c>
      <c r="U508" s="67">
        <f t="shared" si="159"/>
        <v>0.20085132422976146</v>
      </c>
      <c r="V508" s="67">
        <f t="shared" si="160"/>
        <v>2.1529787991278262</v>
      </c>
      <c r="W508" s="67">
        <f t="shared" si="161"/>
        <v>0.70921851316961548</v>
      </c>
      <c r="X508" s="67">
        <f t="shared" si="162"/>
        <v>6.2519203094960452E-2</v>
      </c>
      <c r="Y508" s="67">
        <f t="shared" si="163"/>
        <v>7.6991184319605832E-2</v>
      </c>
      <c r="Z508" s="67">
        <f t="shared" si="164"/>
        <v>0.12235674324695242</v>
      </c>
      <c r="AA508" s="120"/>
      <c r="AB508" s="120"/>
      <c r="AC508" s="67">
        <f t="shared" si="178"/>
        <v>0.11595127814503092</v>
      </c>
      <c r="AD508" s="67">
        <f t="shared" si="165"/>
        <v>0.18569598716652155</v>
      </c>
      <c r="AE508" s="67">
        <f t="shared" si="166"/>
        <v>0.12084789850630698</v>
      </c>
      <c r="AF508" s="67">
        <f t="shared" si="167"/>
        <v>0.2888348822835341</v>
      </c>
      <c r="AG508" s="67">
        <f t="shared" si="168"/>
        <v>0.31436599744751409</v>
      </c>
      <c r="AH508" s="67">
        <f t="shared" si="169"/>
        <v>6.9585948845203207</v>
      </c>
      <c r="AI508" s="67">
        <f t="shared" si="170"/>
        <v>0.8249947433347391</v>
      </c>
      <c r="AJ508" s="67">
        <f t="shared" si="171"/>
        <v>7.7485260913557535E-2</v>
      </c>
      <c r="AK508" s="67">
        <f t="shared" si="172"/>
        <v>8.4152827932728394E-2</v>
      </c>
      <c r="AL508" s="67">
        <f t="shared" si="173"/>
        <v>0.39649184925941311</v>
      </c>
      <c r="AO508" s="67">
        <f t="shared" si="179"/>
        <v>2.5480055612615966E-2</v>
      </c>
      <c r="AP508" s="67">
        <f t="shared" si="136"/>
        <v>4.4130056497206332E-2</v>
      </c>
      <c r="AQ508" s="67">
        <f t="shared" si="137"/>
        <v>2.5904251196805561E-2</v>
      </c>
      <c r="AR508" s="67">
        <f t="shared" si="138"/>
        <v>9.3128094963394359E-2</v>
      </c>
      <c r="AS508" s="67">
        <f t="shared" si="139"/>
        <v>6.0581024742465267E-2</v>
      </c>
      <c r="AT508" s="67">
        <f t="shared" si="140"/>
        <v>2.4889694948486207</v>
      </c>
      <c r="AU508" s="67">
        <f t="shared" si="141"/>
        <v>7.037036918042161E-2</v>
      </c>
      <c r="AV508" s="67">
        <f t="shared" si="142"/>
        <v>7.4830289092985697E-3</v>
      </c>
      <c r="AW508" s="67">
        <f t="shared" si="143"/>
        <v>3.3125767178122656E-3</v>
      </c>
      <c r="AX508" s="67">
        <f t="shared" si="144"/>
        <v>0.12714703811578162</v>
      </c>
      <c r="BA508" s="67">
        <f t="shared" si="175"/>
        <v>0.19125912531775532</v>
      </c>
      <c r="BB508" s="67">
        <f t="shared" si="175"/>
        <v>0.31669982329428481</v>
      </c>
      <c r="BC508" s="67">
        <f t="shared" si="175"/>
        <v>0.21485523392947187</v>
      </c>
      <c r="BD508" s="67">
        <f t="shared" si="175"/>
        <v>0.47848169879705693</v>
      </c>
      <c r="BE508" s="67">
        <f t="shared" si="175"/>
        <v>0.57579834641974081</v>
      </c>
      <c r="BF508" s="67">
        <f t="shared" si="175"/>
        <v>11.600543178496768</v>
      </c>
      <c r="BG508" s="67">
        <f t="shared" si="175"/>
        <v>1.6045836256847763</v>
      </c>
      <c r="BH508" s="67">
        <f t="shared" si="175"/>
        <v>0.14748749291781654</v>
      </c>
      <c r="BI508" s="67">
        <f t="shared" si="175"/>
        <v>0.16445658897014648</v>
      </c>
      <c r="BJ508" s="67">
        <f t="shared" si="175"/>
        <v>0.64599563062214715</v>
      </c>
    </row>
    <row r="509" spans="4:62">
      <c r="D509" s="52">
        <f t="shared" si="154"/>
        <v>6.75</v>
      </c>
      <c r="E509" s="67">
        <f t="shared" si="176"/>
        <v>7.5488573743095741E-2</v>
      </c>
      <c r="F509" s="67">
        <f t="shared" si="180"/>
        <v>0.13473808202395426</v>
      </c>
      <c r="G509" s="67">
        <f t="shared" si="181"/>
        <v>9.6288124270717076E-2</v>
      </c>
      <c r="H509" s="67">
        <f t="shared" si="182"/>
        <v>0.19155187472193175</v>
      </c>
      <c r="I509" s="67">
        <f t="shared" si="183"/>
        <v>0.26556555232895385</v>
      </c>
      <c r="J509" s="67">
        <f t="shared" si="184"/>
        <v>4.8617077094439072</v>
      </c>
      <c r="K509" s="67">
        <f t="shared" si="185"/>
        <v>0.80747032969680743</v>
      </c>
      <c r="L509" s="67">
        <f t="shared" si="186"/>
        <v>7.1803568740686427E-2</v>
      </c>
      <c r="M509" s="67">
        <f t="shared" si="187"/>
        <v>8.2822001748634744E-2</v>
      </c>
      <c r="N509" s="67">
        <f t="shared" si="188"/>
        <v>0.26010641229540593</v>
      </c>
      <c r="Q509" s="67">
        <f t="shared" si="177"/>
        <v>4.9984123340807013E-2</v>
      </c>
      <c r="R509" s="67">
        <f t="shared" si="156"/>
        <v>8.9910064608751269E-2</v>
      </c>
      <c r="S509" s="67">
        <f t="shared" si="157"/>
        <v>6.9328128759346047E-2</v>
      </c>
      <c r="T509" s="67">
        <f t="shared" si="158"/>
        <v>9.8193723144686662E-2</v>
      </c>
      <c r="U509" s="67">
        <f t="shared" si="159"/>
        <v>0.20466701928192549</v>
      </c>
      <c r="V509" s="67">
        <f t="shared" si="160"/>
        <v>2.2638379416887617</v>
      </c>
      <c r="W509" s="67">
        <f t="shared" si="161"/>
        <v>0.73460153153775165</v>
      </c>
      <c r="X509" s="67">
        <f t="shared" si="162"/>
        <v>6.4110370322184293E-2</v>
      </c>
      <c r="Y509" s="67">
        <f t="shared" si="163"/>
        <v>7.9446332948420517E-2</v>
      </c>
      <c r="Z509" s="67">
        <f t="shared" si="164"/>
        <v>0.12480601140740157</v>
      </c>
      <c r="AA509" s="120"/>
      <c r="AB509" s="120"/>
      <c r="AC509" s="67">
        <f t="shared" si="178"/>
        <v>0.11615639950507503</v>
      </c>
      <c r="AD509" s="67">
        <f t="shared" si="165"/>
        <v>0.19012819398070926</v>
      </c>
      <c r="AE509" s="67">
        <f t="shared" si="166"/>
        <v>0.12414604226741284</v>
      </c>
      <c r="AF509" s="67">
        <f t="shared" si="167"/>
        <v>0.29096999710579374</v>
      </c>
      <c r="AG509" s="67">
        <f t="shared" si="168"/>
        <v>0.3188115847995257</v>
      </c>
      <c r="AH509" s="67">
        <f t="shared" si="169"/>
        <v>7.2895453208257184</v>
      </c>
      <c r="AI509" s="67">
        <f t="shared" si="170"/>
        <v>0.85537461966014372</v>
      </c>
      <c r="AJ509" s="67">
        <f t="shared" si="171"/>
        <v>7.9496767159188492E-2</v>
      </c>
      <c r="AK509" s="67">
        <f t="shared" si="172"/>
        <v>8.671251857361835E-2</v>
      </c>
      <c r="AL509" s="67">
        <f t="shared" si="173"/>
        <v>0.41524784296430772</v>
      </c>
      <c r="AO509" s="67">
        <f t="shared" si="179"/>
        <v>2.5504450402288728E-2</v>
      </c>
      <c r="AP509" s="67">
        <f t="shared" si="136"/>
        <v>4.4828017415202995E-2</v>
      </c>
      <c r="AQ509" s="67">
        <f t="shared" si="137"/>
        <v>2.6959995511371029E-2</v>
      </c>
      <c r="AR509" s="67">
        <f t="shared" si="138"/>
        <v>9.3358151577245085E-2</v>
      </c>
      <c r="AS509" s="67">
        <f t="shared" si="139"/>
        <v>6.0898533047028358E-2</v>
      </c>
      <c r="AT509" s="67">
        <f t="shared" si="140"/>
        <v>2.5978697677551454</v>
      </c>
      <c r="AU509" s="67">
        <f t="shared" si="141"/>
        <v>7.2868798159055781E-2</v>
      </c>
      <c r="AV509" s="67">
        <f t="shared" si="142"/>
        <v>7.693198418502134E-3</v>
      </c>
      <c r="AW509" s="67">
        <f t="shared" si="143"/>
        <v>3.3756688002142266E-3</v>
      </c>
      <c r="AX509" s="67">
        <f t="shared" si="144"/>
        <v>0.13530040088800438</v>
      </c>
      <c r="BA509" s="67">
        <f t="shared" si="175"/>
        <v>0.19164497324817076</v>
      </c>
      <c r="BB509" s="67">
        <f t="shared" si="175"/>
        <v>0.32486627600466356</v>
      </c>
      <c r="BC509" s="67">
        <f t="shared" si="175"/>
        <v>0.22043416653812992</v>
      </c>
      <c r="BD509" s="67">
        <f t="shared" si="175"/>
        <v>0.48252187182772549</v>
      </c>
      <c r="BE509" s="67">
        <f t="shared" si="175"/>
        <v>0.58437713712847961</v>
      </c>
      <c r="BF509" s="67">
        <f t="shared" si="175"/>
        <v>12.151253030269626</v>
      </c>
      <c r="BG509" s="67">
        <f t="shared" si="175"/>
        <v>1.662844949356951</v>
      </c>
      <c r="BH509" s="67">
        <f t="shared" si="175"/>
        <v>0.1513003358998749</v>
      </c>
      <c r="BI509" s="67">
        <f t="shared" si="175"/>
        <v>0.16953452032225308</v>
      </c>
      <c r="BJ509" s="67">
        <f t="shared" si="175"/>
        <v>0.6753542552597136</v>
      </c>
    </row>
    <row r="510" spans="4:62">
      <c r="D510" s="52">
        <f t="shared" si="154"/>
        <v>7</v>
      </c>
      <c r="E510" s="67">
        <f t="shared" si="176"/>
        <v>7.5656333236656909E-2</v>
      </c>
      <c r="F510" s="67">
        <f t="shared" si="180"/>
        <v>0.13838393793425108</v>
      </c>
      <c r="G510" s="67">
        <f t="shared" si="181"/>
        <v>9.8573291675928598E-2</v>
      </c>
      <c r="H510" s="67">
        <f t="shared" si="182"/>
        <v>0.19347535327448084</v>
      </c>
      <c r="I510" s="67">
        <f t="shared" si="183"/>
        <v>0.26964275805705673</v>
      </c>
      <c r="J510" s="67">
        <f t="shared" si="184"/>
        <v>5.0813895608271338</v>
      </c>
      <c r="K510" s="67">
        <f t="shared" si="185"/>
        <v>0.83540351489411913</v>
      </c>
      <c r="L510" s="67">
        <f t="shared" si="186"/>
        <v>7.3597940286480035E-2</v>
      </c>
      <c r="M510" s="67">
        <f t="shared" si="187"/>
        <v>8.5340499899082434E-2</v>
      </c>
      <c r="N510" s="67">
        <f t="shared" si="188"/>
        <v>0.27066599610371878</v>
      </c>
      <c r="Q510" s="67">
        <f t="shared" si="177"/>
        <v>5.0127388286618599E-2</v>
      </c>
      <c r="R510" s="67">
        <f t="shared" si="156"/>
        <v>9.2891919405276774E-2</v>
      </c>
      <c r="S510" s="67">
        <f t="shared" si="157"/>
        <v>7.0565501514722281E-2</v>
      </c>
      <c r="T510" s="67">
        <f t="shared" si="158"/>
        <v>9.9874154553969779E-2</v>
      </c>
      <c r="U510" s="67">
        <f t="shared" si="159"/>
        <v>0.20836738231731095</v>
      </c>
      <c r="V510" s="67">
        <f t="shared" si="160"/>
        <v>2.3763757553587164</v>
      </c>
      <c r="W510" s="67">
        <f t="shared" si="161"/>
        <v>0.76003784389632245</v>
      </c>
      <c r="X510" s="67">
        <f t="shared" si="162"/>
        <v>6.5701353250200947E-2</v>
      </c>
      <c r="Y510" s="67">
        <f t="shared" si="163"/>
        <v>8.1887389012667719E-2</v>
      </c>
      <c r="Z510" s="67">
        <f t="shared" si="164"/>
        <v>0.12730902641719949</v>
      </c>
      <c r="AA510" s="120"/>
      <c r="AB510" s="120"/>
      <c r="AC510" s="67">
        <f t="shared" si="178"/>
        <v>0.11634865354638577</v>
      </c>
      <c r="AD510" s="67">
        <f t="shared" si="165"/>
        <v>0.19443805100477737</v>
      </c>
      <c r="AE510" s="67">
        <f t="shared" si="166"/>
        <v>0.12741918827902263</v>
      </c>
      <c r="AF510" s="67">
        <f t="shared" si="167"/>
        <v>0.29313652280160879</v>
      </c>
      <c r="AG510" s="67">
        <f t="shared" si="168"/>
        <v>0.32325764883147023</v>
      </c>
      <c r="AH510" s="67">
        <f t="shared" si="169"/>
        <v>7.6199405148386035</v>
      </c>
      <c r="AI510" s="67">
        <f t="shared" si="170"/>
        <v>0.88580467769619631</v>
      </c>
      <c r="AJ510" s="67">
        <f t="shared" si="171"/>
        <v>8.1494527322759053E-2</v>
      </c>
      <c r="AK510" s="67">
        <f t="shared" si="172"/>
        <v>8.9274737316480043E-2</v>
      </c>
      <c r="AL510" s="67">
        <f t="shared" si="173"/>
        <v>0.43386399557113547</v>
      </c>
      <c r="AO510" s="67">
        <f t="shared" si="179"/>
        <v>2.552894495003831E-2</v>
      </c>
      <c r="AP510" s="67">
        <f t="shared" si="136"/>
        <v>4.5492018528974304E-2</v>
      </c>
      <c r="AQ510" s="67">
        <f t="shared" si="137"/>
        <v>2.8007790161206317E-2</v>
      </c>
      <c r="AR510" s="67">
        <f t="shared" si="138"/>
        <v>9.3601198720511064E-2</v>
      </c>
      <c r="AS510" s="67">
        <f t="shared" si="139"/>
        <v>6.1275375739745785E-2</v>
      </c>
      <c r="AT510" s="67">
        <f t="shared" si="140"/>
        <v>2.7050138054684174</v>
      </c>
      <c r="AU510" s="67">
        <f t="shared" si="141"/>
        <v>7.5365670997796674E-2</v>
      </c>
      <c r="AV510" s="67">
        <f t="shared" si="142"/>
        <v>7.8965870362790874E-3</v>
      </c>
      <c r="AW510" s="67">
        <f t="shared" si="143"/>
        <v>3.4531108864147148E-3</v>
      </c>
      <c r="AX510" s="67">
        <f t="shared" si="144"/>
        <v>0.14335696968651929</v>
      </c>
      <c r="BA510" s="67">
        <f t="shared" si="175"/>
        <v>0.19200498678304267</v>
      </c>
      <c r="BB510" s="67">
        <f t="shared" si="175"/>
        <v>0.33282198893902848</v>
      </c>
      <c r="BC510" s="67">
        <f t="shared" si="175"/>
        <v>0.22599247995495123</v>
      </c>
      <c r="BD510" s="67">
        <f t="shared" si="175"/>
        <v>0.48661187607608963</v>
      </c>
      <c r="BE510" s="67">
        <f t="shared" si="175"/>
        <v>0.59290040688852697</v>
      </c>
      <c r="BF510" s="67">
        <f t="shared" si="175"/>
        <v>12.701330075665737</v>
      </c>
      <c r="BG510" s="67">
        <f t="shared" si="175"/>
        <v>1.7212081925903155</v>
      </c>
      <c r="BH510" s="67">
        <f t="shared" si="175"/>
        <v>0.15509246760923909</v>
      </c>
      <c r="BI510" s="67">
        <f t="shared" si="175"/>
        <v>0.17461523721556249</v>
      </c>
      <c r="BJ510" s="67">
        <f t="shared" si="175"/>
        <v>0.70452999167485419</v>
      </c>
    </row>
    <row r="511" spans="4:62">
      <c r="D511" s="52">
        <f t="shared" si="154"/>
        <v>7.25</v>
      </c>
      <c r="E511" s="67">
        <f t="shared" si="176"/>
        <v>7.5812051873180047E-2</v>
      </c>
      <c r="F511" s="67">
        <f t="shared" si="180"/>
        <v>0.14193549514202403</v>
      </c>
      <c r="G511" s="67">
        <f t="shared" si="181"/>
        <v>0.10086502691762911</v>
      </c>
      <c r="H511" s="67">
        <f t="shared" si="182"/>
        <v>0.19542646234324018</v>
      </c>
      <c r="I511" s="67">
        <f t="shared" si="183"/>
        <v>0.27366796598715143</v>
      </c>
      <c r="J511" s="67">
        <f t="shared" si="184"/>
        <v>5.3009550660840103</v>
      </c>
      <c r="K511" s="67">
        <f t="shared" si="185"/>
        <v>0.86341430686724285</v>
      </c>
      <c r="L511" s="67">
        <f t="shared" si="186"/>
        <v>7.5385844155256551E-2</v>
      </c>
      <c r="M511" s="67">
        <f t="shared" si="187"/>
        <v>8.785938420837669E-2</v>
      </c>
      <c r="N511" s="67">
        <f t="shared" si="188"/>
        <v>0.28116261811853249</v>
      </c>
      <c r="Q511" s="67">
        <f t="shared" si="177"/>
        <v>5.025851974289227E-2</v>
      </c>
      <c r="R511" s="67">
        <f t="shared" si="156"/>
        <v>9.5813150303806757E-2</v>
      </c>
      <c r="S511" s="67">
        <f t="shared" si="157"/>
        <v>7.1821366603682796E-2</v>
      </c>
      <c r="T511" s="67">
        <f t="shared" si="158"/>
        <v>0.10156273068534029</v>
      </c>
      <c r="U511" s="67">
        <f t="shared" si="159"/>
        <v>0.21196065133711628</v>
      </c>
      <c r="V511" s="67">
        <f t="shared" si="160"/>
        <v>2.4905792043688839</v>
      </c>
      <c r="W511" s="67">
        <f t="shared" si="161"/>
        <v>0.78555409724054537</v>
      </c>
      <c r="X511" s="67">
        <f t="shared" si="162"/>
        <v>6.7292165043239496E-2</v>
      </c>
      <c r="Y511" s="67">
        <f t="shared" si="163"/>
        <v>8.4315359124102249E-2</v>
      </c>
      <c r="Z511" s="67">
        <f t="shared" si="164"/>
        <v>0.12989179145131743</v>
      </c>
      <c r="AA511" s="120"/>
      <c r="AB511" s="120"/>
      <c r="AC511" s="67">
        <f t="shared" si="178"/>
        <v>0.11652895936315837</v>
      </c>
      <c r="AD511" s="67">
        <f t="shared" si="165"/>
        <v>0.1986199345217933</v>
      </c>
      <c r="AE511" s="67">
        <f t="shared" si="166"/>
        <v>0.13066912209467177</v>
      </c>
      <c r="AF511" s="67">
        <f t="shared" si="167"/>
        <v>0.29535016480775694</v>
      </c>
      <c r="AG511" s="67">
        <f t="shared" si="168"/>
        <v>0.32770442788331405</v>
      </c>
      <c r="AH511" s="67">
        <f t="shared" si="169"/>
        <v>7.949502845412721</v>
      </c>
      <c r="AI511" s="67">
        <f t="shared" si="170"/>
        <v>0.91631000829822096</v>
      </c>
      <c r="AJ511" s="67">
        <f t="shared" si="171"/>
        <v>8.3479523267273537E-2</v>
      </c>
      <c r="AK511" s="67">
        <f t="shared" si="172"/>
        <v>9.1840748212299331E-2</v>
      </c>
      <c r="AL511" s="67">
        <f t="shared" si="173"/>
        <v>0.45227447456664499</v>
      </c>
      <c r="AO511" s="67">
        <f t="shared" si="179"/>
        <v>2.5553532130287777E-2</v>
      </c>
      <c r="AP511" s="67">
        <f t="shared" si="136"/>
        <v>4.6122344838217269E-2</v>
      </c>
      <c r="AQ511" s="67">
        <f t="shared" si="137"/>
        <v>2.9043660313946312E-2</v>
      </c>
      <c r="AR511" s="67">
        <f t="shared" si="138"/>
        <v>9.3863731657899893E-2</v>
      </c>
      <c r="AS511" s="67">
        <f t="shared" si="139"/>
        <v>6.170731465003515E-2</v>
      </c>
      <c r="AT511" s="67">
        <f t="shared" si="140"/>
        <v>2.8103758617151264</v>
      </c>
      <c r="AU511" s="67">
        <f t="shared" si="141"/>
        <v>7.7860209626697485E-2</v>
      </c>
      <c r="AV511" s="67">
        <f t="shared" si="142"/>
        <v>8.0936791120170548E-3</v>
      </c>
      <c r="AW511" s="67">
        <f t="shared" si="143"/>
        <v>3.5440250842744409E-3</v>
      </c>
      <c r="AX511" s="67">
        <f t="shared" si="144"/>
        <v>0.15127082666721506</v>
      </c>
      <c r="BA511" s="67">
        <f t="shared" si="175"/>
        <v>0.1923410112363384</v>
      </c>
      <c r="BB511" s="67">
        <f t="shared" si="175"/>
        <v>0.34055542966381736</v>
      </c>
      <c r="BC511" s="67">
        <f t="shared" si="175"/>
        <v>0.23153414901230088</v>
      </c>
      <c r="BD511" s="67">
        <f t="shared" si="175"/>
        <v>0.49077662715099712</v>
      </c>
      <c r="BE511" s="67">
        <f t="shared" si="175"/>
        <v>0.60137239387046548</v>
      </c>
      <c r="BF511" s="67">
        <f t="shared" si="175"/>
        <v>13.250457911496731</v>
      </c>
      <c r="BG511" s="67">
        <f t="shared" si="175"/>
        <v>1.7797243151654638</v>
      </c>
      <c r="BH511" s="67">
        <f t="shared" si="175"/>
        <v>0.1588653674225301</v>
      </c>
      <c r="BI511" s="67">
        <f t="shared" si="175"/>
        <v>0.17970013242067601</v>
      </c>
      <c r="BJ511" s="67">
        <f t="shared" si="175"/>
        <v>0.73343709268517743</v>
      </c>
    </row>
    <row r="512" spans="4:62">
      <c r="D512" s="52">
        <f t="shared" si="154"/>
        <v>7.5</v>
      </c>
      <c r="E512" s="67">
        <f t="shared" si="176"/>
        <v>7.5956655872437315E-2</v>
      </c>
      <c r="F512" s="67">
        <f t="shared" si="180"/>
        <v>0.14538701415822297</v>
      </c>
      <c r="G512" s="67">
        <f t="shared" si="181"/>
        <v>0.10316551927464827</v>
      </c>
      <c r="H512" s="67">
        <f t="shared" si="182"/>
        <v>0.19741441210027985</v>
      </c>
      <c r="I512" s="67">
        <f t="shared" si="183"/>
        <v>0.277645175949854</v>
      </c>
      <c r="J512" s="67">
        <f t="shared" si="184"/>
        <v>5.5203654431724205</v>
      </c>
      <c r="K512" s="67">
        <f t="shared" si="185"/>
        <v>0.8915285745414494</v>
      </c>
      <c r="L512" s="67">
        <f t="shared" si="186"/>
        <v>7.7167777860632669E-2</v>
      </c>
      <c r="M512" s="67">
        <f t="shared" si="187"/>
        <v>9.0378783396133033E-2</v>
      </c>
      <c r="N512" s="67">
        <f t="shared" si="188"/>
        <v>0.29157749935991145</v>
      </c>
      <c r="Q512" s="67">
        <f t="shared" si="177"/>
        <v>5.037845105497709E-2</v>
      </c>
      <c r="R512" s="67">
        <f t="shared" si="156"/>
        <v>9.8667896462228163E-2</v>
      </c>
      <c r="S512" s="67">
        <f t="shared" si="157"/>
        <v>7.3101888137422369E-2</v>
      </c>
      <c r="T512" s="67">
        <f t="shared" si="158"/>
        <v>0.10326216644616065</v>
      </c>
      <c r="U512" s="67">
        <f t="shared" si="159"/>
        <v>0.21545506434253997</v>
      </c>
      <c r="V512" s="67">
        <f t="shared" si="160"/>
        <v>2.6064352529504582</v>
      </c>
      <c r="W512" s="67">
        <f t="shared" si="161"/>
        <v>0.81117693856563766</v>
      </c>
      <c r="X512" s="67">
        <f t="shared" si="162"/>
        <v>6.8882818865529022E-2</v>
      </c>
      <c r="Y512" s="67">
        <f t="shared" si="163"/>
        <v>8.6731249894478946E-2</v>
      </c>
      <c r="Z512" s="67">
        <f t="shared" si="164"/>
        <v>0.13257969539081846</v>
      </c>
      <c r="AA512" s="120"/>
      <c r="AB512" s="120"/>
      <c r="AC512" s="67">
        <f t="shared" si="178"/>
        <v>0.11669823604958808</v>
      </c>
      <c r="AD512" s="67">
        <f t="shared" si="165"/>
        <v>0.20266822639576978</v>
      </c>
      <c r="AE512" s="67">
        <f t="shared" si="166"/>
        <v>0.13389762926789572</v>
      </c>
      <c r="AF512" s="67">
        <f t="shared" si="167"/>
        <v>0.2976266285610159</v>
      </c>
      <c r="AG512" s="67">
        <f t="shared" si="168"/>
        <v>0.33215216029502365</v>
      </c>
      <c r="AH512" s="67">
        <f t="shared" si="169"/>
        <v>8.2779546914018152</v>
      </c>
      <c r="AI512" s="67">
        <f t="shared" si="170"/>
        <v>0.94691570232154165</v>
      </c>
      <c r="AJ512" s="67">
        <f t="shared" si="171"/>
        <v>8.5452736855736261E-2</v>
      </c>
      <c r="AK512" s="67">
        <f t="shared" si="172"/>
        <v>9.4411815312062095E-2</v>
      </c>
      <c r="AL512" s="67">
        <f t="shared" si="173"/>
        <v>0.47041633310990183</v>
      </c>
      <c r="AO512" s="67">
        <f t="shared" si="179"/>
        <v>2.5578204817460225E-2</v>
      </c>
      <c r="AP512" s="67">
        <f t="shared" si="136"/>
        <v>4.6719117695994808E-2</v>
      </c>
      <c r="AQ512" s="67">
        <f t="shared" si="137"/>
        <v>3.0063631137225905E-2</v>
      </c>
      <c r="AR512" s="67">
        <f t="shared" si="138"/>
        <v>9.4152245654119199E-2</v>
      </c>
      <c r="AS512" s="67">
        <f t="shared" si="139"/>
        <v>6.2190111607314025E-2</v>
      </c>
      <c r="AT512" s="67">
        <f t="shared" si="140"/>
        <v>2.9139301902219623</v>
      </c>
      <c r="AU512" s="67">
        <f t="shared" si="141"/>
        <v>8.0351635975811742E-2</v>
      </c>
      <c r="AV512" s="67">
        <f t="shared" si="142"/>
        <v>8.2849589951036473E-3</v>
      </c>
      <c r="AW512" s="67">
        <f t="shared" si="143"/>
        <v>3.6475335016540877E-3</v>
      </c>
      <c r="AX512" s="67">
        <f t="shared" si="144"/>
        <v>0.15899780396909299</v>
      </c>
      <c r="BA512" s="67">
        <f t="shared" si="175"/>
        <v>0.1926548919220254</v>
      </c>
      <c r="BB512" s="67">
        <f t="shared" si="175"/>
        <v>0.34805524055399273</v>
      </c>
      <c r="BC512" s="67">
        <f t="shared" si="175"/>
        <v>0.23706314854254401</v>
      </c>
      <c r="BD512" s="67">
        <f t="shared" si="175"/>
        <v>0.49504104066129573</v>
      </c>
      <c r="BE512" s="67">
        <f t="shared" si="175"/>
        <v>0.60979733624487764</v>
      </c>
      <c r="BF512" s="67">
        <f t="shared" si="175"/>
        <v>13.798320134574237</v>
      </c>
      <c r="BG512" s="67">
        <f t="shared" si="175"/>
        <v>1.8384442768629912</v>
      </c>
      <c r="BH512" s="67">
        <f t="shared" si="175"/>
        <v>0.16262051471636893</v>
      </c>
      <c r="BI512" s="67">
        <f t="shared" si="175"/>
        <v>0.18479059870819514</v>
      </c>
      <c r="BJ512" s="67">
        <f t="shared" si="175"/>
        <v>0.76199383246981323</v>
      </c>
    </row>
    <row r="513" spans="4:62">
      <c r="D513" s="52">
        <f t="shared" si="154"/>
        <v>7.75</v>
      </c>
      <c r="E513" s="67">
        <f t="shared" si="176"/>
        <v>7.6091071454200868E-2</v>
      </c>
      <c r="F513" s="67">
        <f t="shared" si="180"/>
        <v>0.14873292472137728</v>
      </c>
      <c r="G513" s="67">
        <f t="shared" si="181"/>
        <v>0.10547695802581576</v>
      </c>
      <c r="H513" s="67">
        <f t="shared" si="182"/>
        <v>0.19944841271766994</v>
      </c>
      <c r="I513" s="67">
        <f t="shared" si="183"/>
        <v>0.28157838777578037</v>
      </c>
      <c r="J513" s="67">
        <f t="shared" si="184"/>
        <v>5.7395819100502479</v>
      </c>
      <c r="K513" s="67">
        <f t="shared" si="185"/>
        <v>0.91977218684200934</v>
      </c>
      <c r="L513" s="67">
        <f t="shared" si="186"/>
        <v>7.8944238916225096E-2</v>
      </c>
      <c r="M513" s="67">
        <f t="shared" si="187"/>
        <v>9.2898826181967001E-2</v>
      </c>
      <c r="N513" s="67">
        <f t="shared" si="188"/>
        <v>0.30189299653712426</v>
      </c>
      <c r="Q513" s="67">
        <f t="shared" si="177"/>
        <v>5.0488115568222136E-2</v>
      </c>
      <c r="R513" s="67">
        <f t="shared" si="156"/>
        <v>0.1014506299126416</v>
      </c>
      <c r="S513" s="67">
        <f t="shared" si="157"/>
        <v>7.4413230227135738E-2</v>
      </c>
      <c r="T513" s="67">
        <f t="shared" si="158"/>
        <v>0.10497517674379334</v>
      </c>
      <c r="U513" s="67">
        <f t="shared" si="159"/>
        <v>0.2188588593347805</v>
      </c>
      <c r="V513" s="67">
        <f t="shared" si="160"/>
        <v>2.7239308653346326</v>
      </c>
      <c r="W513" s="67">
        <f t="shared" si="161"/>
        <v>0.8369330148668167</v>
      </c>
      <c r="X513" s="67">
        <f t="shared" si="162"/>
        <v>7.047332788129862E-2</v>
      </c>
      <c r="Y513" s="67">
        <f t="shared" si="163"/>
        <v>8.9136067935552621E-2</v>
      </c>
      <c r="Z513" s="67">
        <f t="shared" si="164"/>
        <v>0.13539751282285753</v>
      </c>
      <c r="AA513" s="120"/>
      <c r="AB513" s="120"/>
      <c r="AC513" s="67">
        <f t="shared" si="178"/>
        <v>0.11685740269987015</v>
      </c>
      <c r="AD513" s="67">
        <f t="shared" si="165"/>
        <v>0.20657731407166494</v>
      </c>
      <c r="AE513" s="67">
        <f t="shared" si="166"/>
        <v>0.13710649535222991</v>
      </c>
      <c r="AF513" s="67">
        <f t="shared" si="167"/>
        <v>0.29998161949816338</v>
      </c>
      <c r="AG513" s="67">
        <f t="shared" si="168"/>
        <v>0.33660108440656544</v>
      </c>
      <c r="AH513" s="67">
        <f t="shared" si="169"/>
        <v>8.6050184316596301</v>
      </c>
      <c r="AI513" s="67">
        <f t="shared" si="170"/>
        <v>0.97764685062148249</v>
      </c>
      <c r="AJ513" s="67">
        <f t="shared" si="171"/>
        <v>8.7415149951151544E-2</v>
      </c>
      <c r="AK513" s="67">
        <f t="shared" si="172"/>
        <v>9.698920266675419E-2</v>
      </c>
      <c r="AL513" s="67">
        <f t="shared" si="173"/>
        <v>0.48822951003228837</v>
      </c>
      <c r="AO513" s="67">
        <f t="shared" si="179"/>
        <v>2.5602955885978732E-2</v>
      </c>
      <c r="AP513" s="67">
        <f t="shared" si="136"/>
        <v>4.7282294808735678E-2</v>
      </c>
      <c r="AQ513" s="67">
        <f t="shared" si="137"/>
        <v>3.1063727798680024E-2</v>
      </c>
      <c r="AR513" s="67">
        <f t="shared" si="138"/>
        <v>9.4473235973876607E-2</v>
      </c>
      <c r="AS513" s="67">
        <f t="shared" si="139"/>
        <v>6.2719528440999872E-2</v>
      </c>
      <c r="AT513" s="67">
        <f t="shared" si="140"/>
        <v>3.0156510447156153</v>
      </c>
      <c r="AU513" s="67">
        <f t="shared" si="141"/>
        <v>8.2839171975192638E-2</v>
      </c>
      <c r="AV513" s="67">
        <f t="shared" si="142"/>
        <v>8.470911034926476E-3</v>
      </c>
      <c r="AW513" s="67">
        <f t="shared" si="143"/>
        <v>3.7627582464143799E-3</v>
      </c>
      <c r="AX513" s="67">
        <f t="shared" si="144"/>
        <v>0.16649548371426673</v>
      </c>
      <c r="BA513" s="67">
        <f t="shared" si="175"/>
        <v>0.19294847415407101</v>
      </c>
      <c r="BB513" s="67">
        <f t="shared" si="175"/>
        <v>0.35531023879304224</v>
      </c>
      <c r="BC513" s="67">
        <f t="shared" si="175"/>
        <v>0.24258345337804565</v>
      </c>
      <c r="BD513" s="67">
        <f t="shared" si="175"/>
        <v>0.49943003221583332</v>
      </c>
      <c r="BE513" s="67">
        <f t="shared" si="175"/>
        <v>0.61817947218234581</v>
      </c>
      <c r="BF513" s="67">
        <f t="shared" si="175"/>
        <v>14.344600341709878</v>
      </c>
      <c r="BG513" s="67">
        <f t="shared" si="175"/>
        <v>1.8974190374634918</v>
      </c>
      <c r="BH513" s="67">
        <f t="shared" si="175"/>
        <v>0.16635938886737664</v>
      </c>
      <c r="BI513" s="67">
        <f t="shared" si="175"/>
        <v>0.18988802884872119</v>
      </c>
      <c r="BJ513" s="67">
        <f t="shared" si="175"/>
        <v>0.79012250656941263</v>
      </c>
    </row>
    <row r="514" spans="4:62">
      <c r="D514" s="52">
        <f t="shared" si="154"/>
        <v>8</v>
      </c>
      <c r="E514" s="67">
        <f t="shared" si="176"/>
        <v>7.6216224838242863E-2</v>
      </c>
      <c r="F514" s="67">
        <f t="shared" si="180"/>
        <v>0.15196782579759577</v>
      </c>
      <c r="G514" s="67">
        <f t="shared" si="181"/>
        <v>0.10780153244996123</v>
      </c>
      <c r="H514" s="67">
        <f t="shared" si="182"/>
        <v>0.20153767436748055</v>
      </c>
      <c r="I514" s="67">
        <f t="shared" si="183"/>
        <v>0.28547160129554661</v>
      </c>
      <c r="J514" s="67">
        <f t="shared" si="184"/>
        <v>5.9585656846753752</v>
      </c>
      <c r="K514" s="67">
        <f t="shared" si="185"/>
        <v>0.94817101269419346</v>
      </c>
      <c r="L514" s="67">
        <f t="shared" si="186"/>
        <v>8.0715724835650537E-2</v>
      </c>
      <c r="M514" s="67">
        <f t="shared" si="187"/>
        <v>9.54196412854941E-2</v>
      </c>
      <c r="N514" s="67">
        <f t="shared" si="188"/>
        <v>0.31209260204864392</v>
      </c>
      <c r="Q514" s="67">
        <f t="shared" si="177"/>
        <v>5.0588446627976479E-2</v>
      </c>
      <c r="R514" s="67">
        <f t="shared" si="156"/>
        <v>0.1041561555613613</v>
      </c>
      <c r="S514" s="67">
        <f t="shared" si="157"/>
        <v>7.5761556984017681E-2</v>
      </c>
      <c r="T514" s="67">
        <f t="shared" si="158"/>
        <v>0.10670447648560082</v>
      </c>
      <c r="U514" s="67">
        <f t="shared" si="159"/>
        <v>0.22218027431503631</v>
      </c>
      <c r="V514" s="67">
        <f t="shared" si="160"/>
        <v>2.8430530057526004</v>
      </c>
      <c r="W514" s="67">
        <f t="shared" si="161"/>
        <v>0.86284897313929976</v>
      </c>
      <c r="X514" s="67">
        <f t="shared" si="162"/>
        <v>7.2063705254777358E-2</v>
      </c>
      <c r="Y514" s="67">
        <f t="shared" si="163"/>
        <v>9.15308198590781E-2</v>
      </c>
      <c r="Z514" s="67">
        <f t="shared" si="164"/>
        <v>0.13836940404068146</v>
      </c>
      <c r="AA514" s="120"/>
      <c r="AB514" s="120"/>
      <c r="AC514" s="67">
        <f t="shared" si="178"/>
        <v>0.1170073784081998</v>
      </c>
      <c r="AD514" s="67">
        <f t="shared" si="165"/>
        <v>0.21034159057538221</v>
      </c>
      <c r="AE514" s="67">
        <f t="shared" si="166"/>
        <v>0.14029750590120976</v>
      </c>
      <c r="AF514" s="67">
        <f t="shared" si="167"/>
        <v>0.30243084305597712</v>
      </c>
      <c r="AG514" s="67">
        <f t="shared" si="168"/>
        <v>0.34105143855790593</v>
      </c>
      <c r="AH514" s="67">
        <f t="shared" si="169"/>
        <v>8.9304164450399099</v>
      </c>
      <c r="AI514" s="67">
        <f t="shared" si="170"/>
        <v>1.0085285440533676</v>
      </c>
      <c r="AJ514" s="67">
        <f t="shared" si="171"/>
        <v>8.9367744416523689E-2</v>
      </c>
      <c r="AK514" s="67">
        <f t="shared" si="172"/>
        <v>9.9574174327361487E-2</v>
      </c>
      <c r="AL514" s="67">
        <f t="shared" si="173"/>
        <v>0.50565682983750371</v>
      </c>
      <c r="AO514" s="67">
        <f t="shared" si="179"/>
        <v>2.5627778210266385E-2</v>
      </c>
      <c r="AP514" s="67">
        <f t="shared" si="136"/>
        <v>4.7811670236234463E-2</v>
      </c>
      <c r="AQ514" s="67">
        <f t="shared" si="137"/>
        <v>3.2039975465943546E-2</v>
      </c>
      <c r="AR514" s="67">
        <f t="shared" si="138"/>
        <v>9.483319788187973E-2</v>
      </c>
      <c r="AS514" s="67">
        <f t="shared" si="139"/>
        <v>6.3291326980510293E-2</v>
      </c>
      <c r="AT514" s="67">
        <f t="shared" si="140"/>
        <v>3.1155126789227747</v>
      </c>
      <c r="AU514" s="67">
        <f t="shared" si="141"/>
        <v>8.5322039554893703E-2</v>
      </c>
      <c r="AV514" s="67">
        <f t="shared" si="142"/>
        <v>8.6520195808731798E-3</v>
      </c>
      <c r="AW514" s="67">
        <f t="shared" si="143"/>
        <v>3.8888214264160004E-3</v>
      </c>
      <c r="AX514" s="67">
        <f t="shared" si="144"/>
        <v>0.17372319800796246</v>
      </c>
      <c r="BA514" s="67">
        <f t="shared" si="175"/>
        <v>0.19322360324644267</v>
      </c>
      <c r="BB514" s="67">
        <f t="shared" si="175"/>
        <v>0.36230941637297798</v>
      </c>
      <c r="BC514" s="67">
        <f t="shared" si="175"/>
        <v>0.24809903835117098</v>
      </c>
      <c r="BD514" s="67">
        <f t="shared" si="175"/>
        <v>0.50396851742345761</v>
      </c>
      <c r="BE514" s="67">
        <f t="shared" si="175"/>
        <v>0.62652303985345248</v>
      </c>
      <c r="BF514" s="67">
        <f t="shared" si="175"/>
        <v>14.888982129715284</v>
      </c>
      <c r="BG514" s="67">
        <f t="shared" si="175"/>
        <v>1.9566995567475609</v>
      </c>
      <c r="BH514" s="67">
        <f t="shared" si="175"/>
        <v>0.17008346925217421</v>
      </c>
      <c r="BI514" s="67">
        <f t="shared" si="175"/>
        <v>0.19499381561285559</v>
      </c>
      <c r="BJ514" s="67">
        <f t="shared" si="175"/>
        <v>0.81774943188614757</v>
      </c>
    </row>
    <row r="515" spans="4:62">
      <c r="D515" s="52">
        <f t="shared" si="154"/>
        <v>8.25</v>
      </c>
      <c r="E515" s="67">
        <f t="shared" si="176"/>
        <v>7.6333042244335458E-2</v>
      </c>
      <c r="F515" s="67">
        <f t="shared" si="180"/>
        <v>0.15508648558056676</v>
      </c>
      <c r="G515" s="67">
        <f t="shared" si="181"/>
        <v>0.11014143182591435</v>
      </c>
      <c r="H515" s="67">
        <f t="shared" si="182"/>
        <v>0.20369140722178172</v>
      </c>
      <c r="I515" s="67">
        <f t="shared" si="183"/>
        <v>0.28932881633976876</v>
      </c>
      <c r="J515" s="67">
        <f t="shared" si="184"/>
        <v>6.177277985005686</v>
      </c>
      <c r="K515" s="67">
        <f t="shared" si="185"/>
        <v>0.97675092102327232</v>
      </c>
      <c r="L515" s="67">
        <f t="shared" si="186"/>
        <v>8.2482733132525687E-2</v>
      </c>
      <c r="M515" s="67">
        <f t="shared" si="187"/>
        <v>9.7941357426329867E-2</v>
      </c>
      <c r="N515" s="67">
        <f t="shared" si="188"/>
        <v>0.32216094398214773</v>
      </c>
      <c r="Q515" s="67">
        <f t="shared" si="177"/>
        <v>5.0680377579589181E-2</v>
      </c>
      <c r="R515" s="67">
        <f t="shared" si="156"/>
        <v>0.10677961118891513</v>
      </c>
      <c r="S515" s="67">
        <f t="shared" si="157"/>
        <v>7.7153032519262948E-2</v>
      </c>
      <c r="T515" s="67">
        <f t="shared" si="158"/>
        <v>0.10845278057894554</v>
      </c>
      <c r="U515" s="67">
        <f t="shared" si="159"/>
        <v>0.2254275472845059</v>
      </c>
      <c r="V515" s="67">
        <f t="shared" si="160"/>
        <v>2.9637886384355556</v>
      </c>
      <c r="W515" s="67">
        <f t="shared" si="161"/>
        <v>0.8889514603783043</v>
      </c>
      <c r="X515" s="67">
        <f t="shared" si="162"/>
        <v>7.3653964150194332E-2</v>
      </c>
      <c r="Y515" s="67">
        <f t="shared" si="163"/>
        <v>9.3916512276810193E-2</v>
      </c>
      <c r="Z515" s="67">
        <f t="shared" si="164"/>
        <v>0.14151891504362896</v>
      </c>
      <c r="AA515" s="120"/>
      <c r="AB515" s="120"/>
      <c r="AC515" s="67">
        <f t="shared" si="178"/>
        <v>0.11714908226877228</v>
      </c>
      <c r="AD515" s="67">
        <f t="shared" si="165"/>
        <v>0.21395545451377038</v>
      </c>
      <c r="AE515" s="67">
        <f t="shared" si="166"/>
        <v>0.14347244646837071</v>
      </c>
      <c r="AF515" s="67">
        <f t="shared" si="167"/>
        <v>0.30499000467123477</v>
      </c>
      <c r="AG515" s="67">
        <f t="shared" si="168"/>
        <v>0.34550346108901153</v>
      </c>
      <c r="AH515" s="67">
        <f t="shared" si="169"/>
        <v>9.2538711103963998</v>
      </c>
      <c r="AI515" s="67">
        <f t="shared" si="170"/>
        <v>1.0395858734725207</v>
      </c>
      <c r="AJ515" s="67">
        <f t="shared" si="171"/>
        <v>9.1311502114857002E-2</v>
      </c>
      <c r="AK515" s="67">
        <f t="shared" si="172"/>
        <v>0.10216799434486985</v>
      </c>
      <c r="AL515" s="67">
        <f t="shared" si="173"/>
        <v>0.52264400270156375</v>
      </c>
      <c r="AO515" s="67">
        <f t="shared" si="179"/>
        <v>2.5652664664746277E-2</v>
      </c>
      <c r="AP515" s="67">
        <f t="shared" si="179"/>
        <v>4.8306874391651627E-2</v>
      </c>
      <c r="AQ515" s="67">
        <f t="shared" si="179"/>
        <v>3.29883993066514E-2</v>
      </c>
      <c r="AR515" s="67">
        <f t="shared" si="179"/>
        <v>9.523862664283618E-2</v>
      </c>
      <c r="AS515" s="67">
        <f t="shared" si="179"/>
        <v>6.390126905526286E-2</v>
      </c>
      <c r="AT515" s="67">
        <f t="shared" si="179"/>
        <v>3.2134893465701304</v>
      </c>
      <c r="AU515" s="67">
        <f t="shared" si="179"/>
        <v>8.7799460644968019E-2</v>
      </c>
      <c r="AV515" s="67">
        <f t="shared" si="179"/>
        <v>8.8287689823313559E-3</v>
      </c>
      <c r="AW515" s="67">
        <f t="shared" si="179"/>
        <v>4.0248451495196735E-3</v>
      </c>
      <c r="AX515" s="67">
        <f t="shared" si="179"/>
        <v>0.18064202893851877</v>
      </c>
      <c r="BA515" s="67">
        <f t="shared" ref="BA515:BJ556" si="189">E515+AC515</f>
        <v>0.19348212451310776</v>
      </c>
      <c r="BB515" s="67">
        <f t="shared" si="189"/>
        <v>0.36904194009433711</v>
      </c>
      <c r="BC515" s="67">
        <f t="shared" si="189"/>
        <v>0.25361387829428506</v>
      </c>
      <c r="BD515" s="67">
        <f t="shared" si="189"/>
        <v>0.50868141189301652</v>
      </c>
      <c r="BE515" s="67">
        <f t="shared" si="189"/>
        <v>0.63483227742878023</v>
      </c>
      <c r="BF515" s="67">
        <f t="shared" si="189"/>
        <v>15.431149095402086</v>
      </c>
      <c r="BG515" s="67">
        <f t="shared" si="189"/>
        <v>2.0163367944957931</v>
      </c>
      <c r="BH515" s="67">
        <f t="shared" si="189"/>
        <v>0.17379423524738269</v>
      </c>
      <c r="BI515" s="67">
        <f t="shared" si="189"/>
        <v>0.20010935177119971</v>
      </c>
      <c r="BJ515" s="67">
        <f t="shared" si="189"/>
        <v>0.84480494668371153</v>
      </c>
    </row>
    <row r="516" spans="4:62">
      <c r="D516" s="52">
        <f t="shared" si="154"/>
        <v>8.5</v>
      </c>
      <c r="E516" s="67">
        <f t="shared" si="176"/>
        <v>7.6442449892250811E-2</v>
      </c>
      <c r="F516" s="67">
        <f t="shared" si="180"/>
        <v>0.15808384149155807</v>
      </c>
      <c r="G516" s="67">
        <f t="shared" si="181"/>
        <v>0.11249884543250478</v>
      </c>
      <c r="H516" s="67">
        <f t="shared" si="182"/>
        <v>0.20591882145264359</v>
      </c>
      <c r="I516" s="67">
        <f t="shared" si="183"/>
        <v>0.29315403273906276</v>
      </c>
      <c r="J516" s="67">
        <f t="shared" si="184"/>
        <v>6.3956800289990641</v>
      </c>
      <c r="K516" s="67">
        <f t="shared" si="185"/>
        <v>1.0055377807545167</v>
      </c>
      <c r="L516" s="67">
        <f t="shared" si="186"/>
        <v>8.4245761320467238E-2</v>
      </c>
      <c r="M516" s="67">
        <f t="shared" si="187"/>
        <v>0.10046410332408982</v>
      </c>
      <c r="N516" s="67">
        <f t="shared" si="188"/>
        <v>0.33208378611451733</v>
      </c>
      <c r="Q516" s="67">
        <f t="shared" si="177"/>
        <v>5.076484176840932E-2</v>
      </c>
      <c r="R516" s="67">
        <f t="shared" si="156"/>
        <v>0.10931646745004457</v>
      </c>
      <c r="S516" s="67">
        <f t="shared" si="157"/>
        <v>7.859382094406632E-2</v>
      </c>
      <c r="T516" s="67">
        <f t="shared" si="158"/>
        <v>0.11022280393118999</v>
      </c>
      <c r="U516" s="67">
        <f t="shared" si="159"/>
        <v>0.22860891624438773</v>
      </c>
      <c r="V516" s="67">
        <f t="shared" si="160"/>
        <v>3.0861247276146915</v>
      </c>
      <c r="W516" s="67">
        <f t="shared" si="161"/>
        <v>0.91526712357904771</v>
      </c>
      <c r="X516" s="67">
        <f t="shared" si="162"/>
        <v>7.5244117731778623E-2</v>
      </c>
      <c r="Y516" s="67">
        <f t="shared" si="163"/>
        <v>9.6294151800503727E-2</v>
      </c>
      <c r="Z516" s="67">
        <f t="shared" si="164"/>
        <v>0.14486897753713054</v>
      </c>
      <c r="AA516" s="120"/>
      <c r="AB516" s="120"/>
      <c r="AC516" s="67">
        <f t="shared" si="178"/>
        <v>0.11728343337578284</v>
      </c>
      <c r="AD516" s="67">
        <f t="shared" si="165"/>
        <v>0.21741331007462358</v>
      </c>
      <c r="AE516" s="67">
        <f t="shared" si="166"/>
        <v>0.14663310260724821</v>
      </c>
      <c r="AF516" s="67">
        <f t="shared" si="167"/>
        <v>0.30767480978071404</v>
      </c>
      <c r="AG516" s="67">
        <f t="shared" si="168"/>
        <v>0.34995739033984863</v>
      </c>
      <c r="AH516" s="67">
        <f t="shared" si="169"/>
        <v>9.5751048065828428</v>
      </c>
      <c r="AI516" s="67">
        <f t="shared" si="170"/>
        <v>1.0708439297342662</v>
      </c>
      <c r="AJ516" s="67">
        <f t="shared" si="171"/>
        <v>9.3247404909155812E-2</v>
      </c>
      <c r="AK516" s="67">
        <f t="shared" si="172"/>
        <v>0.10477192677026516</v>
      </c>
      <c r="AL516" s="67">
        <f t="shared" si="173"/>
        <v>0.53913962447280139</v>
      </c>
      <c r="AO516" s="67">
        <f t="shared" si="179"/>
        <v>2.567760812384149E-2</v>
      </c>
      <c r="AP516" s="67">
        <f t="shared" si="179"/>
        <v>4.8767374041513503E-2</v>
      </c>
      <c r="AQ516" s="67">
        <f t="shared" si="179"/>
        <v>3.3905024488438462E-2</v>
      </c>
      <c r="AR516" s="67">
        <f t="shared" si="179"/>
        <v>9.5696017521453597E-2</v>
      </c>
      <c r="AS516" s="67">
        <f t="shared" si="179"/>
        <v>6.4545116494675037E-2</v>
      </c>
      <c r="AT516" s="67">
        <f t="shared" si="179"/>
        <v>3.3095553013843726</v>
      </c>
      <c r="AU516" s="67">
        <f t="shared" si="179"/>
        <v>9.0270657175469005E-2</v>
      </c>
      <c r="AV516" s="67">
        <f t="shared" si="179"/>
        <v>9.0016435886886154E-3</v>
      </c>
      <c r="AW516" s="67">
        <f t="shared" si="179"/>
        <v>4.1699515235860962E-3</v>
      </c>
      <c r="AX516" s="67">
        <f t="shared" si="179"/>
        <v>0.18721480857738679</v>
      </c>
      <c r="BA516" s="67">
        <f t="shared" si="189"/>
        <v>0.19372588326803364</v>
      </c>
      <c r="BB516" s="67">
        <f t="shared" si="189"/>
        <v>0.37549715156618169</v>
      </c>
      <c r="BC516" s="67">
        <f t="shared" si="189"/>
        <v>0.25913194803975298</v>
      </c>
      <c r="BD516" s="67">
        <f t="shared" si="189"/>
        <v>0.51359363123335766</v>
      </c>
      <c r="BE516" s="67">
        <f t="shared" si="189"/>
        <v>0.64311142307891145</v>
      </c>
      <c r="BF516" s="67">
        <f t="shared" si="189"/>
        <v>15.970784835581906</v>
      </c>
      <c r="BG516" s="67">
        <f t="shared" si="189"/>
        <v>2.076381710488783</v>
      </c>
      <c r="BH516" s="67">
        <f t="shared" si="189"/>
        <v>0.17749316622962305</v>
      </c>
      <c r="BI516" s="67">
        <f t="shared" si="189"/>
        <v>0.20523603009435498</v>
      </c>
      <c r="BJ516" s="67">
        <f t="shared" si="189"/>
        <v>0.87122341058731867</v>
      </c>
    </row>
    <row r="517" spans="4:62">
      <c r="D517" s="52">
        <f t="shared" si="154"/>
        <v>8.75</v>
      </c>
      <c r="E517" s="67">
        <f t="shared" si="176"/>
        <v>7.6545374001761063E-2</v>
      </c>
      <c r="F517" s="67">
        <f t="shared" si="180"/>
        <v>0.16095500017941702</v>
      </c>
      <c r="G517" s="67">
        <f t="shared" si="181"/>
        <v>0.11487596254856219</v>
      </c>
      <c r="H517" s="67">
        <f t="shared" si="182"/>
        <v>0.20822912723213621</v>
      </c>
      <c r="I517" s="67">
        <f t="shared" si="183"/>
        <v>0.29695125032404468</v>
      </c>
      <c r="J517" s="67">
        <f t="shared" si="184"/>
        <v>6.6137330346133929</v>
      </c>
      <c r="K517" s="67">
        <f t="shared" si="185"/>
        <v>1.0345574608131973</v>
      </c>
      <c r="L517" s="67">
        <f t="shared" si="186"/>
        <v>8.6005306913091897E-2</v>
      </c>
      <c r="M517" s="67">
        <f t="shared" si="187"/>
        <v>0.10298800769838949</v>
      </c>
      <c r="N517" s="67">
        <f t="shared" si="188"/>
        <v>0.34184802791183877</v>
      </c>
      <c r="Q517" s="67">
        <f t="shared" si="177"/>
        <v>5.0842772539785967E-2</v>
      </c>
      <c r="R517" s="67">
        <f t="shared" si="156"/>
        <v>0.11176252787370475</v>
      </c>
      <c r="S517" s="67">
        <f t="shared" si="157"/>
        <v>8.0090086369622546E-2</v>
      </c>
      <c r="T517" s="67">
        <f t="shared" si="158"/>
        <v>0.11201726144969662</v>
      </c>
      <c r="U517" s="67">
        <f t="shared" si="159"/>
        <v>0.23173261919588026</v>
      </c>
      <c r="V517" s="67">
        <f t="shared" si="160"/>
        <v>3.2100482375212014</v>
      </c>
      <c r="W517" s="67">
        <f t="shared" si="161"/>
        <v>0.94182260973674725</v>
      </c>
      <c r="X517" s="67">
        <f t="shared" si="162"/>
        <v>7.6834179163759328E-2</v>
      </c>
      <c r="Y517" s="67">
        <f t="shared" si="163"/>
        <v>9.8664745041913512E-2</v>
      </c>
      <c r="Z517" s="67">
        <f t="shared" si="164"/>
        <v>0.14844190893270867</v>
      </c>
      <c r="AA517" s="120"/>
      <c r="AB517" s="120"/>
      <c r="AC517" s="67">
        <f t="shared" si="178"/>
        <v>0.11741135082342671</v>
      </c>
      <c r="AD517" s="67">
        <f t="shared" si="165"/>
        <v>0.22070956702668129</v>
      </c>
      <c r="AE517" s="67">
        <f t="shared" si="166"/>
        <v>0.14978125987137766</v>
      </c>
      <c r="AF517" s="67">
        <f t="shared" si="167"/>
        <v>0.31050096382119263</v>
      </c>
      <c r="AG517" s="67">
        <f t="shared" si="168"/>
        <v>0.35441346465038376</v>
      </c>
      <c r="AH517" s="67">
        <f t="shared" si="169"/>
        <v>9.8938399124529841</v>
      </c>
      <c r="AI517" s="67">
        <f t="shared" si="170"/>
        <v>1.1023278036939281</v>
      </c>
      <c r="AJ517" s="67">
        <f t="shared" si="171"/>
        <v>9.5176434662424425E-2</v>
      </c>
      <c r="AK517" s="67">
        <f t="shared" si="172"/>
        <v>0.10738723565453327</v>
      </c>
      <c r="AL517" s="67">
        <f t="shared" si="173"/>
        <v>0.55509517667186614</v>
      </c>
      <c r="AO517" s="67">
        <f t="shared" ref="AO517:AX542" si="190">E517-Q517</f>
        <v>2.5702601461975096E-2</v>
      </c>
      <c r="AP517" s="67">
        <f t="shared" si="190"/>
        <v>4.9192472305712276E-2</v>
      </c>
      <c r="AQ517" s="67">
        <f t="shared" si="190"/>
        <v>3.4785876178939648E-2</v>
      </c>
      <c r="AR517" s="67">
        <f t="shared" si="190"/>
        <v>9.6211865782439593E-2</v>
      </c>
      <c r="AS517" s="67">
        <f t="shared" si="190"/>
        <v>6.5218631128164423E-2</v>
      </c>
      <c r="AT517" s="67">
        <f t="shared" si="190"/>
        <v>3.4036847970921915</v>
      </c>
      <c r="AU517" s="67">
        <f t="shared" si="190"/>
        <v>9.2734851076450076E-2</v>
      </c>
      <c r="AV517" s="67">
        <f t="shared" si="190"/>
        <v>9.1711277493325694E-3</v>
      </c>
      <c r="AW517" s="67">
        <f t="shared" si="190"/>
        <v>4.3232626564759791E-3</v>
      </c>
      <c r="AX517" s="67">
        <f t="shared" si="190"/>
        <v>0.1934061189791301</v>
      </c>
      <c r="BA517" s="67">
        <f t="shared" si="189"/>
        <v>0.19395672482518778</v>
      </c>
      <c r="BB517" s="67">
        <f t="shared" si="189"/>
        <v>0.38166456720609832</v>
      </c>
      <c r="BC517" s="67">
        <f t="shared" si="189"/>
        <v>0.26465722241993983</v>
      </c>
      <c r="BD517" s="67">
        <f t="shared" si="189"/>
        <v>0.51873009105332879</v>
      </c>
      <c r="BE517" s="67">
        <f t="shared" si="189"/>
        <v>0.65136471497442838</v>
      </c>
      <c r="BF517" s="67">
        <f t="shared" si="189"/>
        <v>16.507572947066379</v>
      </c>
      <c r="BG517" s="67">
        <f t="shared" si="189"/>
        <v>2.1368852645071255</v>
      </c>
      <c r="BH517" s="67">
        <f t="shared" si="189"/>
        <v>0.18118174157551631</v>
      </c>
      <c r="BI517" s="67">
        <f t="shared" si="189"/>
        <v>0.21037524335292276</v>
      </c>
      <c r="BJ517" s="67">
        <f t="shared" si="189"/>
        <v>0.89694320458370491</v>
      </c>
    </row>
    <row r="518" spans="4:62">
      <c r="D518" s="52">
        <f t="shared" si="154"/>
        <v>9</v>
      </c>
      <c r="E518" s="67">
        <f t="shared" si="176"/>
        <v>7.6642740792638386E-2</v>
      </c>
      <c r="F518" s="67">
        <f t="shared" si="180"/>
        <v>0.16369523752057039</v>
      </c>
      <c r="G518" s="67">
        <f t="shared" si="181"/>
        <v>0.11727497245291625</v>
      </c>
      <c r="H518" s="67">
        <f t="shared" si="182"/>
        <v>0.21063153473232968</v>
      </c>
      <c r="I518" s="67">
        <f t="shared" si="183"/>
        <v>0.3007244689253305</v>
      </c>
      <c r="J518" s="67">
        <f t="shared" si="184"/>
        <v>6.8313982198065561</v>
      </c>
      <c r="K518" s="67">
        <f t="shared" si="185"/>
        <v>1.0638358301245849</v>
      </c>
      <c r="L518" s="67">
        <f t="shared" si="186"/>
        <v>8.7761867424016357E-2</v>
      </c>
      <c r="M518" s="67">
        <f t="shared" si="187"/>
        <v>0.10551319926884439</v>
      </c>
      <c r="N518" s="67">
        <f t="shared" si="188"/>
        <v>0.35144170452940243</v>
      </c>
      <c r="Q518" s="67">
        <f t="shared" si="177"/>
        <v>5.0915103239068185E-2</v>
      </c>
      <c r="R518" s="67">
        <f t="shared" si="156"/>
        <v>0.11411392886306441</v>
      </c>
      <c r="S518" s="67">
        <f t="shared" si="157"/>
        <v>8.1647992907126377E-2</v>
      </c>
      <c r="T518" s="67">
        <f t="shared" si="158"/>
        <v>0.1138388680418279</v>
      </c>
      <c r="U518" s="67">
        <f t="shared" si="159"/>
        <v>0.23480689414018197</v>
      </c>
      <c r="V518" s="67">
        <f t="shared" si="160"/>
        <v>3.3355461323862792</v>
      </c>
      <c r="W518" s="67">
        <f t="shared" si="161"/>
        <v>0.96864456584662029</v>
      </c>
      <c r="X518" s="67">
        <f t="shared" si="162"/>
        <v>7.8424161610365514E-2</v>
      </c>
      <c r="Y518" s="67">
        <f t="shared" si="163"/>
        <v>0.10102929861279437</v>
      </c>
      <c r="Z518" s="67">
        <f t="shared" si="164"/>
        <v>0.15225941234797766</v>
      </c>
      <c r="AA518" s="120"/>
      <c r="AB518" s="120"/>
      <c r="AC518" s="67">
        <f t="shared" si="178"/>
        <v>0.11753375370589914</v>
      </c>
      <c r="AD518" s="67">
        <f t="shared" si="165"/>
        <v>0.22383864071962836</v>
      </c>
      <c r="AE518" s="67">
        <f t="shared" si="166"/>
        <v>0.15291870381429454</v>
      </c>
      <c r="AF518" s="67">
        <f t="shared" si="167"/>
        <v>0.3134841722294483</v>
      </c>
      <c r="AG518" s="67">
        <f t="shared" si="168"/>
        <v>0.3588719223605833</v>
      </c>
      <c r="AH518" s="67">
        <f t="shared" si="169"/>
        <v>10.209798806860567</v>
      </c>
      <c r="AI518" s="67">
        <f t="shared" si="170"/>
        <v>1.1340625862068303</v>
      </c>
      <c r="AJ518" s="67">
        <f t="shared" si="171"/>
        <v>9.7099573237667158E-2</v>
      </c>
      <c r="AK518" s="67">
        <f t="shared" si="172"/>
        <v>0.11001518504866005</v>
      </c>
      <c r="AL518" s="67">
        <f t="shared" si="173"/>
        <v>0.57046502649172448</v>
      </c>
      <c r="AO518" s="67">
        <f t="shared" si="190"/>
        <v>2.5727637553570201E-2</v>
      </c>
      <c r="AP518" s="67">
        <f t="shared" si="190"/>
        <v>4.9581308657505971E-2</v>
      </c>
      <c r="AQ518" s="67">
        <f t="shared" si="190"/>
        <v>3.5626979545789875E-2</v>
      </c>
      <c r="AR518" s="67">
        <f t="shared" si="190"/>
        <v>9.679266669050178E-2</v>
      </c>
      <c r="AS518" s="67">
        <f t="shared" si="190"/>
        <v>6.5917574785148536E-2</v>
      </c>
      <c r="AT518" s="67">
        <f t="shared" si="190"/>
        <v>3.495852087420277</v>
      </c>
      <c r="AU518" s="67">
        <f t="shared" si="190"/>
        <v>9.5191264277964649E-2</v>
      </c>
      <c r="AV518" s="67">
        <f t="shared" si="190"/>
        <v>9.3377058136508428E-3</v>
      </c>
      <c r="AW518" s="67">
        <f t="shared" si="190"/>
        <v>4.4839006560500189E-3</v>
      </c>
      <c r="AX518" s="67">
        <f t="shared" si="190"/>
        <v>0.19918229218142477</v>
      </c>
      <c r="BA518" s="67">
        <f t="shared" si="189"/>
        <v>0.19417649449853752</v>
      </c>
      <c r="BB518" s="67">
        <f t="shared" si="189"/>
        <v>0.38753387824019875</v>
      </c>
      <c r="BC518" s="67">
        <f t="shared" si="189"/>
        <v>0.2701936762672108</v>
      </c>
      <c r="BD518" s="67">
        <f t="shared" si="189"/>
        <v>0.52411570696177801</v>
      </c>
      <c r="BE518" s="67">
        <f t="shared" si="189"/>
        <v>0.65959639128591374</v>
      </c>
      <c r="BF518" s="67">
        <f t="shared" si="189"/>
        <v>17.041197026667124</v>
      </c>
      <c r="BG518" s="67">
        <f t="shared" si="189"/>
        <v>2.197898416331415</v>
      </c>
      <c r="BH518" s="67">
        <f t="shared" si="189"/>
        <v>0.18486144066168353</v>
      </c>
      <c r="BI518" s="67">
        <f t="shared" si="189"/>
        <v>0.21552838431750443</v>
      </c>
      <c r="BJ518" s="67">
        <f t="shared" si="189"/>
        <v>0.92190673102112686</v>
      </c>
    </row>
    <row r="519" spans="4:62">
      <c r="D519" s="52">
        <f t="shared" si="154"/>
        <v>9.25</v>
      </c>
      <c r="E519" s="67">
        <f t="shared" si="176"/>
        <v>7.6735476484654924E-2</v>
      </c>
      <c r="F519" s="67">
        <f t="shared" si="180"/>
        <v>0.16629999861902445</v>
      </c>
      <c r="G519" s="67">
        <f t="shared" si="181"/>
        <v>0.11969806442439661</v>
      </c>
      <c r="H519" s="67">
        <f t="shared" si="182"/>
        <v>0.21313525412529405</v>
      </c>
      <c r="I519" s="67">
        <f t="shared" si="183"/>
        <v>0.30447768837353628</v>
      </c>
      <c r="J519" s="67">
        <f t="shared" si="184"/>
        <v>7.0486368025364365</v>
      </c>
      <c r="K519" s="67">
        <f t="shared" si="185"/>
        <v>1.0933987576139501</v>
      </c>
      <c r="L519" s="67">
        <f t="shared" si="186"/>
        <v>8.9515940366857324E-2</v>
      </c>
      <c r="M519" s="67">
        <f t="shared" si="187"/>
        <v>0.10803980675507005</v>
      </c>
      <c r="N519" s="67">
        <f t="shared" si="188"/>
        <v>0.360853986811703</v>
      </c>
      <c r="Q519" s="67">
        <f t="shared" si="177"/>
        <v>5.0982767211605051E-2</v>
      </c>
      <c r="R519" s="67">
        <f t="shared" si="156"/>
        <v>0.11636713969550595</v>
      </c>
      <c r="S519" s="67">
        <f t="shared" si="157"/>
        <v>8.3273704667772591E-2</v>
      </c>
      <c r="T519" s="67">
        <f t="shared" si="158"/>
        <v>0.11569033861494628</v>
      </c>
      <c r="U519" s="67">
        <f t="shared" si="159"/>
        <v>0.23783997907849133</v>
      </c>
      <c r="V519" s="67">
        <f t="shared" si="160"/>
        <v>3.4626053764411182</v>
      </c>
      <c r="W519" s="67">
        <f t="shared" si="161"/>
        <v>0.99575963890388408</v>
      </c>
      <c r="X519" s="67">
        <f t="shared" si="162"/>
        <v>8.0014078235826278E-2</v>
      </c>
      <c r="Y519" s="67">
        <f t="shared" si="163"/>
        <v>0.10338881912490114</v>
      </c>
      <c r="Z519" s="67">
        <f t="shared" si="164"/>
        <v>0.15634257660664366</v>
      </c>
      <c r="AA519" s="120"/>
      <c r="AB519" s="120"/>
      <c r="AC519" s="67">
        <f t="shared" si="178"/>
        <v>0.11765156111739536</v>
      </c>
      <c r="AD519" s="67">
        <f t="shared" si="165"/>
        <v>0.22679495208409495</v>
      </c>
      <c r="AE519" s="67">
        <f t="shared" si="166"/>
        <v>0.15604721998953425</v>
      </c>
      <c r="AF519" s="67">
        <f t="shared" si="167"/>
        <v>0.31664014044225869</v>
      </c>
      <c r="AG519" s="67">
        <f t="shared" si="168"/>
        <v>0.36333300181041372</v>
      </c>
      <c r="AH519" s="67">
        <f t="shared" si="169"/>
        <v>10.522703868659336</v>
      </c>
      <c r="AI519" s="67">
        <f t="shared" si="170"/>
        <v>1.1660733681282967</v>
      </c>
      <c r="AJ519" s="67">
        <f t="shared" si="171"/>
        <v>9.901780249788833E-2</v>
      </c>
      <c r="AK519" s="67">
        <f t="shared" si="172"/>
        <v>0.11265703900363137</v>
      </c>
      <c r="AL519" s="67">
        <f t="shared" si="173"/>
        <v>0.58520642679765955</v>
      </c>
      <c r="AO519" s="67">
        <f t="shared" si="190"/>
        <v>2.5752709273049873E-2</v>
      </c>
      <c r="AP519" s="67">
        <f t="shared" si="190"/>
        <v>4.9932858923518494E-2</v>
      </c>
      <c r="AQ519" s="67">
        <f t="shared" si="190"/>
        <v>3.6424359756624017E-2</v>
      </c>
      <c r="AR519" s="67">
        <f t="shared" si="190"/>
        <v>9.7444915510347771E-2</v>
      </c>
      <c r="AS519" s="67">
        <f t="shared" si="190"/>
        <v>6.663770929504495E-2</v>
      </c>
      <c r="AT519" s="67">
        <f t="shared" si="190"/>
        <v>3.5860314260953183</v>
      </c>
      <c r="AU519" s="67">
        <f t="shared" si="190"/>
        <v>9.7639118710066031E-2</v>
      </c>
      <c r="AV519" s="67">
        <f t="shared" si="190"/>
        <v>9.5018621310310469E-3</v>
      </c>
      <c r="AW519" s="67">
        <f t="shared" si="190"/>
        <v>4.6509876301689124E-3</v>
      </c>
      <c r="AX519" s="67">
        <f t="shared" si="190"/>
        <v>0.20451141020505934</v>
      </c>
      <c r="BA519" s="67">
        <f t="shared" si="189"/>
        <v>0.19438703760205028</v>
      </c>
      <c r="BB519" s="67">
        <f t="shared" si="189"/>
        <v>0.39309495070311939</v>
      </c>
      <c r="BC519" s="67">
        <f t="shared" si="189"/>
        <v>0.27574528441393087</v>
      </c>
      <c r="BD519" s="67">
        <f t="shared" si="189"/>
        <v>0.52977539456755274</v>
      </c>
      <c r="BE519" s="67">
        <f t="shared" si="189"/>
        <v>0.66781069018395001</v>
      </c>
      <c r="BF519" s="67">
        <f t="shared" si="189"/>
        <v>17.571340671195774</v>
      </c>
      <c r="BG519" s="67">
        <f t="shared" si="189"/>
        <v>2.2594721257422465</v>
      </c>
      <c r="BH519" s="67">
        <f t="shared" si="189"/>
        <v>0.18853374286474567</v>
      </c>
      <c r="BI519" s="67">
        <f t="shared" si="189"/>
        <v>0.22069684575870141</v>
      </c>
      <c r="BJ519" s="67">
        <f t="shared" si="189"/>
        <v>0.94606041360936255</v>
      </c>
    </row>
    <row r="520" spans="4:62">
      <c r="D520" s="52">
        <f t="shared" si="154"/>
        <v>9.5</v>
      </c>
      <c r="E520" s="67">
        <f t="shared" si="176"/>
        <v>7.6824507297582847E-2</v>
      </c>
      <c r="F520" s="67">
        <f t="shared" si="180"/>
        <v>0.16876489780636497</v>
      </c>
      <c r="G520" s="67">
        <f t="shared" si="181"/>
        <v>0.12214742774183293</v>
      </c>
      <c r="H520" s="67">
        <f t="shared" si="182"/>
        <v>0.21574949558309944</v>
      </c>
      <c r="I520" s="67">
        <f t="shared" si="183"/>
        <v>0.30821490849927802</v>
      </c>
      <c r="J520" s="67">
        <f t="shared" si="184"/>
        <v>7.2654100007609177</v>
      </c>
      <c r="K520" s="67">
        <f t="shared" si="185"/>
        <v>1.1232721122065636</v>
      </c>
      <c r="L520" s="67">
        <f t="shared" si="186"/>
        <v>9.1268023255231492E-2</v>
      </c>
      <c r="M520" s="67">
        <f t="shared" si="187"/>
        <v>0.110567958876682</v>
      </c>
      <c r="N520" s="67">
        <f t="shared" si="188"/>
        <v>0.37007518129243944</v>
      </c>
      <c r="Q520" s="67">
        <f t="shared" si="177"/>
        <v>5.1046697802745636E-2</v>
      </c>
      <c r="R520" s="67">
        <f t="shared" si="156"/>
        <v>0.11851896252262539</v>
      </c>
      <c r="S520" s="67">
        <f t="shared" si="157"/>
        <v>8.497338576275594E-2</v>
      </c>
      <c r="T520" s="67">
        <f t="shared" si="158"/>
        <v>0.11757438807641424</v>
      </c>
      <c r="U520" s="67">
        <f t="shared" si="159"/>
        <v>0.24084011201200681</v>
      </c>
      <c r="V520" s="67">
        <f t="shared" si="160"/>
        <v>3.5912129339169119</v>
      </c>
      <c r="W520" s="67">
        <f t="shared" si="161"/>
        <v>1.0231944759037561</v>
      </c>
      <c r="X520" s="67">
        <f t="shared" si="162"/>
        <v>8.16039422043707E-2</v>
      </c>
      <c r="Y520" s="67">
        <f t="shared" si="163"/>
        <v>0.10574431318998863</v>
      </c>
      <c r="Z520" s="67">
        <f t="shared" si="164"/>
        <v>0.16071187623850469</v>
      </c>
      <c r="AA520" s="120"/>
      <c r="AB520" s="120"/>
      <c r="AC520" s="67">
        <f t="shared" si="178"/>
        <v>0.11776569215211061</v>
      </c>
      <c r="AD520" s="67">
        <f t="shared" si="165"/>
        <v>0.22957292763165657</v>
      </c>
      <c r="AE520" s="67">
        <f t="shared" si="166"/>
        <v>0.15916859395063221</v>
      </c>
      <c r="AF520" s="67">
        <f t="shared" si="167"/>
        <v>0.3199845738964015</v>
      </c>
      <c r="AG520" s="67">
        <f t="shared" si="168"/>
        <v>0.36779694133984142</v>
      </c>
      <c r="AH520" s="67">
        <f t="shared" si="169"/>
        <v>10.832277476703037</v>
      </c>
      <c r="AI520" s="67">
        <f t="shared" si="170"/>
        <v>1.1983852403136515</v>
      </c>
      <c r="AJ520" s="67">
        <f t="shared" si="171"/>
        <v>0.10093210430609224</v>
      </c>
      <c r="AK520" s="67">
        <f t="shared" si="172"/>
        <v>0.1153140615704331</v>
      </c>
      <c r="AL520" s="67">
        <f t="shared" si="173"/>
        <v>0.59927951612727137</v>
      </c>
      <c r="AO520" s="67">
        <f t="shared" si="190"/>
        <v>2.5777809494837212E-2</v>
      </c>
      <c r="AP520" s="67">
        <f t="shared" si="190"/>
        <v>5.0245935283739579E-2</v>
      </c>
      <c r="AQ520" s="67">
        <f t="shared" si="190"/>
        <v>3.7174041979076991E-2</v>
      </c>
      <c r="AR520" s="67">
        <f t="shared" si="190"/>
        <v>9.8175107506685205E-2</v>
      </c>
      <c r="AS520" s="67">
        <f t="shared" si="190"/>
        <v>6.737479648727121E-2</v>
      </c>
      <c r="AT520" s="67">
        <f t="shared" si="190"/>
        <v>3.6741970668440058</v>
      </c>
      <c r="AU520" s="67">
        <f t="shared" si="190"/>
        <v>0.10007763630280753</v>
      </c>
      <c r="AV520" s="67">
        <f t="shared" si="190"/>
        <v>9.6640810508607927E-3</v>
      </c>
      <c r="AW520" s="67">
        <f t="shared" si="190"/>
        <v>4.8236456866933702E-3</v>
      </c>
      <c r="AX520" s="67">
        <f t="shared" si="190"/>
        <v>0.20936330505393475</v>
      </c>
      <c r="BA520" s="67">
        <f t="shared" si="189"/>
        <v>0.19459019944969347</v>
      </c>
      <c r="BB520" s="67">
        <f t="shared" si="189"/>
        <v>0.39833782543802154</v>
      </c>
      <c r="BC520" s="67">
        <f t="shared" si="189"/>
        <v>0.28131602169246517</v>
      </c>
      <c r="BD520" s="67">
        <f t="shared" si="189"/>
        <v>0.53573406947950097</v>
      </c>
      <c r="BE520" s="67">
        <f t="shared" si="189"/>
        <v>0.67601184983911944</v>
      </c>
      <c r="BF520" s="67">
        <f t="shared" si="189"/>
        <v>18.097687477463957</v>
      </c>
      <c r="BG520" s="67">
        <f t="shared" si="189"/>
        <v>2.3216573525202149</v>
      </c>
      <c r="BH520" s="67">
        <f t="shared" si="189"/>
        <v>0.19220012756132374</v>
      </c>
      <c r="BI520" s="67">
        <f t="shared" si="189"/>
        <v>0.22588202044711508</v>
      </c>
      <c r="BJ520" s="67">
        <f t="shared" si="189"/>
        <v>0.96935469741971081</v>
      </c>
    </row>
    <row r="521" spans="4:62">
      <c r="D521" s="52">
        <f t="shared" si="154"/>
        <v>9.75</v>
      </c>
      <c r="E521" s="67">
        <f t="shared" si="176"/>
        <v>7.6910759451194299E-2</v>
      </c>
      <c r="F521" s="67">
        <f t="shared" si="180"/>
        <v>0.17108571864175723</v>
      </c>
      <c r="G521" s="67">
        <f t="shared" si="181"/>
        <v>0.12462525168405489</v>
      </c>
      <c r="H521" s="67">
        <f t="shared" si="182"/>
        <v>0.21848346927781592</v>
      </c>
      <c r="I521" s="67">
        <f t="shared" si="183"/>
        <v>0.31194012913317171</v>
      </c>
      <c r="J521" s="67">
        <f t="shared" si="184"/>
        <v>7.4816790324378823</v>
      </c>
      <c r="K521" s="67">
        <f t="shared" si="185"/>
        <v>1.1534817628276961</v>
      </c>
      <c r="L521" s="67">
        <f t="shared" si="186"/>
        <v>9.3018613602755568E-2</v>
      </c>
      <c r="M521" s="67">
        <f t="shared" si="187"/>
        <v>0.11309778435329575</v>
      </c>
      <c r="N521" s="67">
        <f t="shared" si="188"/>
        <v>0.37909673019451517</v>
      </c>
      <c r="Q521" s="67">
        <f t="shared" si="177"/>
        <v>5.1107828357839009E-2</v>
      </c>
      <c r="R521" s="67">
        <f t="shared" si="156"/>
        <v>0.12056653237023238</v>
      </c>
      <c r="S521" s="67">
        <f t="shared" si="157"/>
        <v>8.6753200303271188E-2</v>
      </c>
      <c r="T521" s="67">
        <f t="shared" si="158"/>
        <v>0.11949373133359424</v>
      </c>
      <c r="U521" s="67">
        <f t="shared" si="159"/>
        <v>0.24381553094192687</v>
      </c>
      <c r="V521" s="67">
        <f t="shared" si="160"/>
        <v>3.7213557690448535</v>
      </c>
      <c r="W521" s="67">
        <f t="shared" si="161"/>
        <v>1.0509757238414537</v>
      </c>
      <c r="X521" s="67">
        <f t="shared" si="162"/>
        <v>8.3193766680227876E-2</v>
      </c>
      <c r="Y521" s="67">
        <f t="shared" si="163"/>
        <v>0.10809678741981166</v>
      </c>
      <c r="Z521" s="67">
        <f t="shared" si="164"/>
        <v>0.1653871714794507</v>
      </c>
      <c r="AA521" s="120"/>
      <c r="AB521" s="120"/>
      <c r="AC521" s="67">
        <f t="shared" si="178"/>
        <v>0.11787706590424014</v>
      </c>
      <c r="AD521" s="67">
        <f t="shared" si="165"/>
        <v>0.2321669994548341</v>
      </c>
      <c r="AE521" s="67">
        <f t="shared" si="166"/>
        <v>0.16228461125112387</v>
      </c>
      <c r="AF521" s="67">
        <f t="shared" si="167"/>
        <v>0.32353317802865444</v>
      </c>
      <c r="AG521" s="67">
        <f t="shared" si="168"/>
        <v>0.37226397928883287</v>
      </c>
      <c r="AH521" s="67">
        <f t="shared" si="169"/>
        <v>11.138242009845412</v>
      </c>
      <c r="AI521" s="67">
        <f t="shared" si="170"/>
        <v>1.2310232936182186</v>
      </c>
      <c r="AJ521" s="67">
        <f t="shared" si="171"/>
        <v>0.10284346052528322</v>
      </c>
      <c r="AK521" s="67">
        <f t="shared" si="172"/>
        <v>0.1179875168000511</v>
      </c>
      <c r="AL521" s="67">
        <f t="shared" si="173"/>
        <v>0.61264731869047673</v>
      </c>
      <c r="AO521" s="67">
        <f t="shared" si="190"/>
        <v>2.580293109335529E-2</v>
      </c>
      <c r="AP521" s="67">
        <f t="shared" si="190"/>
        <v>5.0519186271524852E-2</v>
      </c>
      <c r="AQ521" s="67">
        <f t="shared" si="190"/>
        <v>3.78720513807837E-2</v>
      </c>
      <c r="AR521" s="67">
        <f t="shared" si="190"/>
        <v>9.8989737944221681E-2</v>
      </c>
      <c r="AS521" s="67">
        <f t="shared" si="190"/>
        <v>6.8124598191244834E-2</v>
      </c>
      <c r="AT521" s="67">
        <f t="shared" si="190"/>
        <v>3.7603232633930288</v>
      </c>
      <c r="AU521" s="67">
        <f t="shared" si="190"/>
        <v>0.10250603898624244</v>
      </c>
      <c r="AV521" s="67">
        <f t="shared" si="190"/>
        <v>9.8248469225276913E-3</v>
      </c>
      <c r="AW521" s="67">
        <f t="shared" si="190"/>
        <v>5.0009969334840892E-3</v>
      </c>
      <c r="AX521" s="67">
        <f t="shared" si="190"/>
        <v>0.21370955871506447</v>
      </c>
      <c r="BA521" s="67">
        <f t="shared" si="189"/>
        <v>0.19478782535543443</v>
      </c>
      <c r="BB521" s="67">
        <f t="shared" si="189"/>
        <v>0.40325271809659136</v>
      </c>
      <c r="BC521" s="67">
        <f t="shared" si="189"/>
        <v>0.28690986293517873</v>
      </c>
      <c r="BD521" s="67">
        <f t="shared" si="189"/>
        <v>0.54201664730647037</v>
      </c>
      <c r="BE521" s="67">
        <f t="shared" si="189"/>
        <v>0.68420410842200452</v>
      </c>
      <c r="BF521" s="67">
        <f t="shared" si="189"/>
        <v>18.619921042283295</v>
      </c>
      <c r="BG521" s="67">
        <f t="shared" si="189"/>
        <v>2.3845050564459145</v>
      </c>
      <c r="BH521" s="67">
        <f t="shared" si="189"/>
        <v>0.1958620741280388</v>
      </c>
      <c r="BI521" s="67">
        <f t="shared" si="189"/>
        <v>0.23108530115334686</v>
      </c>
      <c r="BJ521" s="67">
        <f t="shared" si="189"/>
        <v>0.9917440488849919</v>
      </c>
    </row>
    <row r="522" spans="4:62">
      <c r="D522" s="52">
        <f t="shared" si="154"/>
        <v>10</v>
      </c>
      <c r="E522" s="67">
        <f t="shared" si="176"/>
        <v>7.6995159165261437E-2</v>
      </c>
      <c r="F522" s="67">
        <f t="shared" si="180"/>
        <v>0.17325841391194594</v>
      </c>
      <c r="G522" s="67">
        <f t="shared" si="181"/>
        <v>0.12713372552989216</v>
      </c>
      <c r="H522" s="67">
        <f t="shared" si="182"/>
        <v>0.22134638538151358</v>
      </c>
      <c r="I522" s="67">
        <f t="shared" si="183"/>
        <v>0.31565735010583335</v>
      </c>
      <c r="J522" s="67">
        <f t="shared" si="184"/>
        <v>7.697405115525215</v>
      </c>
      <c r="K522" s="67">
        <f t="shared" si="185"/>
        <v>1.184053578402618</v>
      </c>
      <c r="L522" s="67">
        <f t="shared" si="186"/>
        <v>9.4768208923046243E-2</v>
      </c>
      <c r="M522" s="67">
        <f t="shared" si="187"/>
        <v>0.11562941190452683</v>
      </c>
      <c r="N522" s="67">
        <f t="shared" si="188"/>
        <v>0.38791121143003787</v>
      </c>
      <c r="Q522" s="67">
        <f t="shared" si="177"/>
        <v>5.1167092222234242E-2</v>
      </c>
      <c r="R522" s="67">
        <f t="shared" si="156"/>
        <v>0.1225073171383502</v>
      </c>
      <c r="S522" s="67">
        <f t="shared" si="157"/>
        <v>8.8619312400513101E-2</v>
      </c>
      <c r="T522" s="67">
        <f t="shared" si="158"/>
        <v>0.12145108329384875</v>
      </c>
      <c r="U522" s="67">
        <f t="shared" si="159"/>
        <v>0.24677447386945001</v>
      </c>
      <c r="V522" s="67">
        <f t="shared" si="160"/>
        <v>3.853020846056137</v>
      </c>
      <c r="W522" s="67">
        <f t="shared" si="161"/>
        <v>1.0791300297121942</v>
      </c>
      <c r="X522" s="67">
        <f t="shared" si="162"/>
        <v>8.4783564827626876E-2</v>
      </c>
      <c r="Y522" s="67">
        <f t="shared" si="163"/>
        <v>0.11044724842612504</v>
      </c>
      <c r="Z522" s="67">
        <f t="shared" si="164"/>
        <v>0.17038770827146343</v>
      </c>
      <c r="AA522" s="120"/>
      <c r="AB522" s="120"/>
      <c r="AC522" s="67">
        <f t="shared" si="178"/>
        <v>0.11798660146797919</v>
      </c>
      <c r="AD522" s="67">
        <f t="shared" si="165"/>
        <v>0.23457160522709372</v>
      </c>
      <c r="AE522" s="67">
        <f t="shared" si="166"/>
        <v>0.16539705744454467</v>
      </c>
      <c r="AF522" s="67">
        <f t="shared" si="167"/>
        <v>0.32730165827579527</v>
      </c>
      <c r="AG522" s="67">
        <f t="shared" si="168"/>
        <v>0.37673435399735455</v>
      </c>
      <c r="AH522" s="67">
        <f t="shared" si="169"/>
        <v>11.440319846940206</v>
      </c>
      <c r="AI522" s="67">
        <f t="shared" si="170"/>
        <v>1.2640126188973222</v>
      </c>
      <c r="AJ522" s="67">
        <f t="shared" si="171"/>
        <v>0.10475285301846557</v>
      </c>
      <c r="AK522" s="67">
        <f t="shared" si="172"/>
        <v>0.12067866874347125</v>
      </c>
      <c r="AL522" s="67">
        <f t="shared" si="173"/>
        <v>0.62527574436950939</v>
      </c>
      <c r="AO522" s="67">
        <f t="shared" si="190"/>
        <v>2.5828066943027195E-2</v>
      </c>
      <c r="AP522" s="67">
        <f t="shared" si="190"/>
        <v>5.0751096773595739E-2</v>
      </c>
      <c r="AQ522" s="67">
        <f t="shared" si="190"/>
        <v>3.851441312937906E-2</v>
      </c>
      <c r="AR522" s="67">
        <f t="shared" si="190"/>
        <v>9.9895302087664825E-2</v>
      </c>
      <c r="AS522" s="67">
        <f t="shared" si="190"/>
        <v>6.8882876236383339E-2</v>
      </c>
      <c r="AT522" s="67">
        <f t="shared" si="190"/>
        <v>3.844384269469078</v>
      </c>
      <c r="AU522" s="67">
        <f t="shared" si="190"/>
        <v>0.10492354869042386</v>
      </c>
      <c r="AV522" s="67">
        <f t="shared" si="190"/>
        <v>9.9846440954193677E-3</v>
      </c>
      <c r="AW522" s="67">
        <f t="shared" si="190"/>
        <v>5.1821634784017939E-3</v>
      </c>
      <c r="AX522" s="67">
        <f t="shared" si="190"/>
        <v>0.21752350315857444</v>
      </c>
      <c r="BA522" s="67">
        <f t="shared" si="189"/>
        <v>0.19498176063324063</v>
      </c>
      <c r="BB522" s="67">
        <f t="shared" si="189"/>
        <v>0.40783001913903966</v>
      </c>
      <c r="BC522" s="67">
        <f t="shared" si="189"/>
        <v>0.2925307829744368</v>
      </c>
      <c r="BD522" s="67">
        <f t="shared" si="189"/>
        <v>0.5486480436573089</v>
      </c>
      <c r="BE522" s="67">
        <f t="shared" si="189"/>
        <v>0.69239170410318795</v>
      </c>
      <c r="BF522" s="67">
        <f t="shared" si="189"/>
        <v>19.13772496246542</v>
      </c>
      <c r="BG522" s="67">
        <f t="shared" si="189"/>
        <v>2.4480661972999402</v>
      </c>
      <c r="BH522" s="67">
        <f t="shared" si="189"/>
        <v>0.19952106194151181</v>
      </c>
      <c r="BI522" s="67">
        <f t="shared" si="189"/>
        <v>0.23630808064799808</v>
      </c>
      <c r="BJ522" s="67">
        <f t="shared" si="189"/>
        <v>1.0131869557995472</v>
      </c>
    </row>
    <row r="523" spans="4:62">
      <c r="D523" s="52">
        <f t="shared" si="154"/>
        <v>10.25</v>
      </c>
      <c r="E523" s="67">
        <f t="shared" si="176"/>
        <v>7.7078632659556418E-2</v>
      </c>
      <c r="F523" s="67">
        <f t="shared" si="180"/>
        <v>0.17527910563125534</v>
      </c>
      <c r="G523" s="67">
        <f t="shared" si="181"/>
        <v>0.12967503855817439</v>
      </c>
      <c r="H523" s="67">
        <f t="shared" si="182"/>
        <v>0.2243474540662625</v>
      </c>
      <c r="I523" s="67">
        <f t="shared" si="183"/>
        <v>0.31937057124787899</v>
      </c>
      <c r="J523" s="67">
        <f t="shared" si="184"/>
        <v>7.9125494679807984</v>
      </c>
      <c r="K523" s="67">
        <f t="shared" si="185"/>
        <v>1.2150134278566005</v>
      </c>
      <c r="L523" s="67">
        <f t="shared" si="186"/>
        <v>9.6517306729720212E-2</v>
      </c>
      <c r="M523" s="67">
        <f t="shared" si="187"/>
        <v>0.11816297024999077</v>
      </c>
      <c r="N523" s="67">
        <f t="shared" si="188"/>
        <v>0.39651233860031959</v>
      </c>
      <c r="Q523" s="67">
        <f t="shared" si="177"/>
        <v>5.1225422741280405E-2</v>
      </c>
      <c r="R523" s="67">
        <f t="shared" si="156"/>
        <v>0.12433911760121576</v>
      </c>
      <c r="S523" s="67">
        <f t="shared" si="157"/>
        <v>9.0577886165676441E-2</v>
      </c>
      <c r="T523" s="67">
        <f t="shared" si="158"/>
        <v>0.12344915886454023</v>
      </c>
      <c r="U523" s="67">
        <f t="shared" si="159"/>
        <v>0.24972517879577466</v>
      </c>
      <c r="V523" s="67">
        <f t="shared" si="160"/>
        <v>3.9861951291819557</v>
      </c>
      <c r="W523" s="67">
        <f t="shared" si="161"/>
        <v>1.107684040511195</v>
      </c>
      <c r="X523" s="67">
        <f t="shared" si="162"/>
        <v>8.6373349810796793E-2</v>
      </c>
      <c r="Y523" s="67">
        <f t="shared" si="163"/>
        <v>0.1127967028206836</v>
      </c>
      <c r="Z523" s="67">
        <f t="shared" si="164"/>
        <v>0.17573211826261656</v>
      </c>
      <c r="AA523" s="120"/>
      <c r="AB523" s="120"/>
      <c r="AC523" s="67">
        <f t="shared" si="178"/>
        <v>0.11809521793752301</v>
      </c>
      <c r="AD523" s="67">
        <f t="shared" si="165"/>
        <v>0.23678118820284699</v>
      </c>
      <c r="AE523" s="67">
        <f t="shared" si="166"/>
        <v>0.16850771808443002</v>
      </c>
      <c r="AF523" s="67">
        <f t="shared" si="167"/>
        <v>0.33130572007460163</v>
      </c>
      <c r="AG523" s="67">
        <f t="shared" si="168"/>
        <v>0.38120830380537285</v>
      </c>
      <c r="AH523" s="67">
        <f t="shared" si="169"/>
        <v>11.738233366841163</v>
      </c>
      <c r="AI523" s="67">
        <f t="shared" si="170"/>
        <v>1.2973783070062863</v>
      </c>
      <c r="AJ523" s="67">
        <f t="shared" si="171"/>
        <v>0.1066612636486436</v>
      </c>
      <c r="AK523" s="67">
        <f t="shared" si="172"/>
        <v>0.12338878145167941</v>
      </c>
      <c r="AL523" s="67">
        <f t="shared" si="173"/>
        <v>0.63713358871891979</v>
      </c>
      <c r="AO523" s="67">
        <f t="shared" si="190"/>
        <v>2.5853209918276013E-2</v>
      </c>
      <c r="AP523" s="67">
        <f t="shared" si="190"/>
        <v>5.0939988030039587E-2</v>
      </c>
      <c r="AQ523" s="67">
        <f t="shared" si="190"/>
        <v>3.9097152392497947E-2</v>
      </c>
      <c r="AR523" s="67">
        <f t="shared" si="190"/>
        <v>0.10089829520172226</v>
      </c>
      <c r="AS523" s="67">
        <f t="shared" si="190"/>
        <v>6.9645392452104327E-2</v>
      </c>
      <c r="AT523" s="67">
        <f t="shared" si="190"/>
        <v>3.9263543387988427</v>
      </c>
      <c r="AU523" s="67">
        <f t="shared" si="190"/>
        <v>0.10732938734540554</v>
      </c>
      <c r="AV523" s="67">
        <f t="shared" si="190"/>
        <v>1.0143956918923419E-2</v>
      </c>
      <c r="AW523" s="67">
        <f t="shared" si="190"/>
        <v>5.3662674293071672E-3</v>
      </c>
      <c r="AX523" s="67">
        <f t="shared" si="190"/>
        <v>0.22078022033770303</v>
      </c>
      <c r="BA523" s="67">
        <f t="shared" si="189"/>
        <v>0.19517385059707942</v>
      </c>
      <c r="BB523" s="67">
        <f t="shared" si="189"/>
        <v>0.41206029383410236</v>
      </c>
      <c r="BC523" s="67">
        <f t="shared" si="189"/>
        <v>0.29818275664260441</v>
      </c>
      <c r="BD523" s="67">
        <f t="shared" si="189"/>
        <v>0.55565317414086413</v>
      </c>
      <c r="BE523" s="67">
        <f t="shared" si="189"/>
        <v>0.70057887505325178</v>
      </c>
      <c r="BF523" s="67">
        <f t="shared" si="189"/>
        <v>19.65078283482196</v>
      </c>
      <c r="BG523" s="67">
        <f t="shared" si="189"/>
        <v>2.512391734862887</v>
      </c>
      <c r="BH523" s="67">
        <f t="shared" si="189"/>
        <v>0.20317857037836382</v>
      </c>
      <c r="BI523" s="67">
        <f t="shared" si="189"/>
        <v>0.24155175170167018</v>
      </c>
      <c r="BJ523" s="67">
        <f t="shared" si="189"/>
        <v>1.0336459273192393</v>
      </c>
    </row>
    <row r="524" spans="4:62">
      <c r="D524" s="52">
        <f t="shared" si="154"/>
        <v>10.5</v>
      </c>
      <c r="E524" s="67">
        <f t="shared" si="176"/>
        <v>7.7161156013607832E-2</v>
      </c>
      <c r="F524" s="67">
        <f t="shared" si="180"/>
        <v>0.17720606790008492</v>
      </c>
      <c r="G524" s="67">
        <f t="shared" si="181"/>
        <v>0.13221123416858224</v>
      </c>
      <c r="H524" s="67">
        <f t="shared" si="182"/>
        <v>0.22739337870870047</v>
      </c>
      <c r="I524" s="67">
        <f t="shared" si="183"/>
        <v>0.32305074671593847</v>
      </c>
      <c r="J524" s="67">
        <f t="shared" si="184"/>
        <v>8.1255386224910424</v>
      </c>
      <c r="K524" s="67">
        <f t="shared" si="185"/>
        <v>1.2459047701787693</v>
      </c>
      <c r="L524" s="67">
        <f t="shared" si="186"/>
        <v>9.8251182160437905E-2</v>
      </c>
      <c r="M524" s="67">
        <f t="shared" si="187"/>
        <v>0.12067564664103399</v>
      </c>
      <c r="N524" s="67">
        <f t="shared" si="188"/>
        <v>0.40493204317559611</v>
      </c>
      <c r="Q524" s="67">
        <f t="shared" si="177"/>
        <v>5.1283018400576683E-2</v>
      </c>
      <c r="R524" s="67">
        <f t="shared" si="156"/>
        <v>0.12610057950313011</v>
      </c>
      <c r="S524" s="67">
        <f t="shared" si="157"/>
        <v>9.2566912031833051E-2</v>
      </c>
      <c r="T524" s="67">
        <f t="shared" si="158"/>
        <v>0.12545084496550576</v>
      </c>
      <c r="U524" s="67">
        <f t="shared" si="159"/>
        <v>0.25264837006640511</v>
      </c>
      <c r="V524" s="67">
        <f t="shared" si="160"/>
        <v>4.1189646446377415</v>
      </c>
      <c r="W524" s="67">
        <f t="shared" si="161"/>
        <v>1.1361962905469591</v>
      </c>
      <c r="X524" s="67">
        <f t="shared" si="162"/>
        <v>8.7949407726602771E-2</v>
      </c>
      <c r="Y524" s="67">
        <f t="shared" si="163"/>
        <v>0.11512562609054645</v>
      </c>
      <c r="Z524" s="67">
        <f t="shared" si="164"/>
        <v>0.18120538661925259</v>
      </c>
      <c r="AA524" s="120"/>
      <c r="AB524" s="120"/>
      <c r="AC524" s="67">
        <f t="shared" si="178"/>
        <v>0.11820266898632957</v>
      </c>
      <c r="AD524" s="67">
        <f t="shared" si="165"/>
        <v>0.23887365083859174</v>
      </c>
      <c r="AE524" s="67">
        <f t="shared" si="166"/>
        <v>0.17159108343908913</v>
      </c>
      <c r="AF524" s="67">
        <f t="shared" si="167"/>
        <v>0.33539588325851205</v>
      </c>
      <c r="AG524" s="67">
        <f t="shared" si="168"/>
        <v>0.38564546347086137</v>
      </c>
      <c r="AH524" s="67">
        <f t="shared" si="169"/>
        <v>12.031442160405865</v>
      </c>
      <c r="AI524" s="67">
        <f t="shared" si="170"/>
        <v>1.3306487416148598</v>
      </c>
      <c r="AJ524" s="67">
        <f t="shared" si="171"/>
        <v>0.10855295659427303</v>
      </c>
      <c r="AK524" s="67">
        <f t="shared" si="172"/>
        <v>0.12608521096390302</v>
      </c>
      <c r="AL524" s="67">
        <f t="shared" si="173"/>
        <v>0.64849972951283674</v>
      </c>
      <c r="AO524" s="67">
        <f t="shared" si="190"/>
        <v>2.5878137613031149E-2</v>
      </c>
      <c r="AP524" s="67">
        <f t="shared" si="190"/>
        <v>5.1105488396954807E-2</v>
      </c>
      <c r="AQ524" s="67">
        <f t="shared" si="190"/>
        <v>3.9644322136749191E-2</v>
      </c>
      <c r="AR524" s="67">
        <f t="shared" si="190"/>
        <v>0.1019425337431947</v>
      </c>
      <c r="AS524" s="67">
        <f t="shared" si="190"/>
        <v>7.040237664953336E-2</v>
      </c>
      <c r="AT524" s="67">
        <f t="shared" si="190"/>
        <v>4.0065739778533009</v>
      </c>
      <c r="AU524" s="67">
        <f t="shared" si="190"/>
        <v>0.10970847963181019</v>
      </c>
      <c r="AV524" s="67">
        <f t="shared" si="190"/>
        <v>1.0301774433835134E-2</v>
      </c>
      <c r="AW524" s="67">
        <f t="shared" si="190"/>
        <v>5.5500205504875333E-3</v>
      </c>
      <c r="AX524" s="67">
        <f t="shared" si="190"/>
        <v>0.22372665655634352</v>
      </c>
      <c r="BA524" s="67">
        <f t="shared" si="189"/>
        <v>0.1953638249999374</v>
      </c>
      <c r="BB524" s="67">
        <f t="shared" si="189"/>
        <v>0.41607971873867666</v>
      </c>
      <c r="BC524" s="67">
        <f t="shared" si="189"/>
        <v>0.3038023176076714</v>
      </c>
      <c r="BD524" s="67">
        <f t="shared" si="189"/>
        <v>0.56278926196721257</v>
      </c>
      <c r="BE524" s="67">
        <f t="shared" si="189"/>
        <v>0.70869621018679985</v>
      </c>
      <c r="BF524" s="67">
        <f t="shared" si="189"/>
        <v>20.156980782896909</v>
      </c>
      <c r="BG524" s="67">
        <f t="shared" si="189"/>
        <v>2.5765535117936293</v>
      </c>
      <c r="BH524" s="67">
        <f t="shared" si="189"/>
        <v>0.20680413875471093</v>
      </c>
      <c r="BI524" s="67">
        <f t="shared" si="189"/>
        <v>0.24676085760493699</v>
      </c>
      <c r="BJ524" s="67">
        <f t="shared" si="189"/>
        <v>1.0534317726884328</v>
      </c>
    </row>
    <row r="525" spans="4:62">
      <c r="D525" s="52">
        <f t="shared" si="154"/>
        <v>10.75</v>
      </c>
      <c r="E525" s="67">
        <f t="shared" si="176"/>
        <v>7.7242254602725713E-2</v>
      </c>
      <c r="F525" s="67">
        <f t="shared" si="180"/>
        <v>0.17909976118342008</v>
      </c>
      <c r="G525" s="67">
        <f t="shared" si="181"/>
        <v>0.13470364238556862</v>
      </c>
      <c r="H525" s="67">
        <f t="shared" si="182"/>
        <v>0.23038671549076073</v>
      </c>
      <c r="I525" s="67">
        <f t="shared" si="183"/>
        <v>0.32666738398906586</v>
      </c>
      <c r="J525" s="67">
        <f t="shared" si="184"/>
        <v>8.3348505212467305</v>
      </c>
      <c r="K525" s="67">
        <f t="shared" si="185"/>
        <v>1.2762627737655394</v>
      </c>
      <c r="L525" s="67">
        <f t="shared" si="186"/>
        <v>9.9955122248109846E-2</v>
      </c>
      <c r="M525" s="67">
        <f t="shared" si="187"/>
        <v>0.12314494169775742</v>
      </c>
      <c r="N525" s="67">
        <f t="shared" si="188"/>
        <v>0.41320638163036622</v>
      </c>
      <c r="Q525" s="67">
        <f t="shared" si="177"/>
        <v>5.1339619671355516E-2</v>
      </c>
      <c r="R525" s="67">
        <f t="shared" si="156"/>
        <v>0.1278316297818323</v>
      </c>
      <c r="S525" s="67">
        <f t="shared" si="157"/>
        <v>9.4521597385069628E-2</v>
      </c>
      <c r="T525" s="67">
        <f t="shared" si="158"/>
        <v>0.12741797197471608</v>
      </c>
      <c r="U525" s="67">
        <f t="shared" si="159"/>
        <v>0.25552109246717081</v>
      </c>
      <c r="V525" s="67">
        <f t="shared" si="160"/>
        <v>4.2494418956547024</v>
      </c>
      <c r="W525" s="67">
        <f t="shared" si="161"/>
        <v>1.1642162768533311</v>
      </c>
      <c r="X525" s="67">
        <f t="shared" si="162"/>
        <v>8.9498255017277442E-2</v>
      </c>
      <c r="Y525" s="67">
        <f t="shared" si="163"/>
        <v>0.11741434052200288</v>
      </c>
      <c r="Z525" s="67">
        <f t="shared" si="164"/>
        <v>0.18658415904905637</v>
      </c>
      <c r="AA525" s="120"/>
      <c r="AB525" s="120"/>
      <c r="AC525" s="67">
        <f t="shared" si="178"/>
        <v>0.11830826489378649</v>
      </c>
      <c r="AD525" s="67">
        <f t="shared" si="165"/>
        <v>0.24092998712655989</v>
      </c>
      <c r="AE525" s="67">
        <f t="shared" si="166"/>
        <v>0.17462121451982529</v>
      </c>
      <c r="AF525" s="67">
        <f t="shared" si="167"/>
        <v>0.33941542981342232</v>
      </c>
      <c r="AG525" s="67">
        <f t="shared" si="168"/>
        <v>0.39000601561635045</v>
      </c>
      <c r="AH525" s="67">
        <f t="shared" si="169"/>
        <v>12.31958870690028</v>
      </c>
      <c r="AI525" s="67">
        <f t="shared" si="170"/>
        <v>1.3633447624820283</v>
      </c>
      <c r="AJ525" s="67">
        <f t="shared" si="171"/>
        <v>0.11041198947894224</v>
      </c>
      <c r="AK525" s="67">
        <f t="shared" si="172"/>
        <v>0.12873508664589345</v>
      </c>
      <c r="AL525" s="67">
        <f t="shared" si="173"/>
        <v>0.65966963399257317</v>
      </c>
      <c r="AO525" s="67">
        <f t="shared" si="190"/>
        <v>2.5902634931370197E-2</v>
      </c>
      <c r="AP525" s="67">
        <f t="shared" si="190"/>
        <v>5.1268131401587785E-2</v>
      </c>
      <c r="AQ525" s="67">
        <f t="shared" si="190"/>
        <v>4.0182045000498989E-2</v>
      </c>
      <c r="AR525" s="67">
        <f t="shared" si="190"/>
        <v>0.10296874351604465</v>
      </c>
      <c r="AS525" s="67">
        <f t="shared" si="190"/>
        <v>7.1146291521895055E-2</v>
      </c>
      <c r="AT525" s="67">
        <f t="shared" si="190"/>
        <v>4.0854086255920281</v>
      </c>
      <c r="AU525" s="67">
        <f t="shared" si="190"/>
        <v>0.11204649691220836</v>
      </c>
      <c r="AV525" s="67">
        <f t="shared" si="190"/>
        <v>1.0456867230832403E-2</v>
      </c>
      <c r="AW525" s="67">
        <f t="shared" si="190"/>
        <v>5.7306011757545378E-3</v>
      </c>
      <c r="AX525" s="67">
        <f t="shared" si="190"/>
        <v>0.22662222258130985</v>
      </c>
      <c r="BA525" s="67">
        <f t="shared" si="189"/>
        <v>0.1955505194965122</v>
      </c>
      <c r="BB525" s="67">
        <f t="shared" si="189"/>
        <v>0.42002974830997997</v>
      </c>
      <c r="BC525" s="67">
        <f t="shared" si="189"/>
        <v>0.30932485690539391</v>
      </c>
      <c r="BD525" s="67">
        <f t="shared" si="189"/>
        <v>0.56980214530418305</v>
      </c>
      <c r="BE525" s="67">
        <f t="shared" si="189"/>
        <v>0.71667339960541632</v>
      </c>
      <c r="BF525" s="67">
        <f t="shared" si="189"/>
        <v>20.654439228147012</v>
      </c>
      <c r="BG525" s="67">
        <f t="shared" si="189"/>
        <v>2.6396075362475679</v>
      </c>
      <c r="BH525" s="67">
        <f t="shared" si="189"/>
        <v>0.21036711172705208</v>
      </c>
      <c r="BI525" s="67">
        <f t="shared" si="189"/>
        <v>0.25188002834365086</v>
      </c>
      <c r="BJ525" s="67">
        <f t="shared" si="189"/>
        <v>1.0728760156229393</v>
      </c>
    </row>
    <row r="526" spans="4:62">
      <c r="D526" s="52">
        <f t="shared" si="154"/>
        <v>11</v>
      </c>
      <c r="E526" s="67">
        <f t="shared" si="176"/>
        <v>7.7321953024768353E-2</v>
      </c>
      <c r="F526" s="67">
        <f t="shared" si="180"/>
        <v>0.18096075985375673</v>
      </c>
      <c r="G526" s="67">
        <f t="shared" si="181"/>
        <v>0.13715301917671333</v>
      </c>
      <c r="H526" s="67">
        <f t="shared" si="182"/>
        <v>0.23332837231571024</v>
      </c>
      <c r="I526" s="67">
        <f t="shared" si="183"/>
        <v>0.33022158002261054</v>
      </c>
      <c r="J526" s="67">
        <f t="shared" si="184"/>
        <v>8.540548650240428</v>
      </c>
      <c r="K526" s="67">
        <f t="shared" si="185"/>
        <v>1.3060966464450441</v>
      </c>
      <c r="L526" s="67">
        <f t="shared" si="186"/>
        <v>0.10162964381155226</v>
      </c>
      <c r="M526" s="67">
        <f t="shared" si="187"/>
        <v>0.12557160437733234</v>
      </c>
      <c r="N526" s="67">
        <f t="shared" si="188"/>
        <v>0.42133786363843606</v>
      </c>
      <c r="Q526" s="67">
        <f t="shared" si="177"/>
        <v>5.1395243721240332E-2</v>
      </c>
      <c r="R526" s="67">
        <f t="shared" si="156"/>
        <v>0.12953279347887883</v>
      </c>
      <c r="S526" s="67">
        <f t="shared" si="157"/>
        <v>9.6442535097270396E-2</v>
      </c>
      <c r="T526" s="67">
        <f t="shared" si="158"/>
        <v>0.12935113653771027</v>
      </c>
      <c r="U526" s="67">
        <f t="shared" si="159"/>
        <v>0.25834421731802082</v>
      </c>
      <c r="V526" s="67">
        <f t="shared" si="160"/>
        <v>4.3776664570388428</v>
      </c>
      <c r="W526" s="67">
        <f t="shared" si="161"/>
        <v>1.1917524981188843</v>
      </c>
      <c r="X526" s="67">
        <f t="shared" si="162"/>
        <v>9.1020361460736762E-2</v>
      </c>
      <c r="Y526" s="67">
        <f t="shared" si="163"/>
        <v>0.11966354030065936</v>
      </c>
      <c r="Z526" s="67">
        <f t="shared" si="164"/>
        <v>0.1918700669772288</v>
      </c>
      <c r="AA526" s="120"/>
      <c r="AB526" s="120"/>
      <c r="AC526" s="67">
        <f t="shared" si="178"/>
        <v>0.11841203768798694</v>
      </c>
      <c r="AD526" s="67">
        <f t="shared" si="165"/>
        <v>0.24295082077018665</v>
      </c>
      <c r="AE526" s="67">
        <f t="shared" si="166"/>
        <v>0.17759903038991395</v>
      </c>
      <c r="AF526" s="67">
        <f t="shared" si="167"/>
        <v>0.34336557890032715</v>
      </c>
      <c r="AG526" s="67">
        <f t="shared" si="168"/>
        <v>0.3942912828325898</v>
      </c>
      <c r="AH526" s="67">
        <f t="shared" si="169"/>
        <v>12.602760403503535</v>
      </c>
      <c r="AI526" s="67">
        <f t="shared" si="170"/>
        <v>1.3954762865754844</v>
      </c>
      <c r="AJ526" s="67">
        <f t="shared" si="171"/>
        <v>0.11223892616236775</v>
      </c>
      <c r="AK526" s="67">
        <f t="shared" si="172"/>
        <v>0.13133921222638684</v>
      </c>
      <c r="AL526" s="67">
        <f t="shared" si="173"/>
        <v>0.67064669008054034</v>
      </c>
      <c r="AO526" s="67">
        <f t="shared" si="190"/>
        <v>2.5926709303528021E-2</v>
      </c>
      <c r="AP526" s="67">
        <f t="shared" si="190"/>
        <v>5.1427966374877898E-2</v>
      </c>
      <c r="AQ526" s="67">
        <f t="shared" si="190"/>
        <v>4.071048407944293E-2</v>
      </c>
      <c r="AR526" s="67">
        <f t="shared" si="190"/>
        <v>0.10397723577799997</v>
      </c>
      <c r="AS526" s="67">
        <f t="shared" si="190"/>
        <v>7.187736270458972E-2</v>
      </c>
      <c r="AT526" s="67">
        <f t="shared" si="190"/>
        <v>4.1628821932015851</v>
      </c>
      <c r="AU526" s="67">
        <f t="shared" si="190"/>
        <v>0.1143441483261598</v>
      </c>
      <c r="AV526" s="67">
        <f t="shared" si="190"/>
        <v>1.0609282350815499E-2</v>
      </c>
      <c r="AW526" s="67">
        <f t="shared" si="190"/>
        <v>5.9080640766729781E-3</v>
      </c>
      <c r="AX526" s="67">
        <f t="shared" si="190"/>
        <v>0.22946779666120726</v>
      </c>
      <c r="BA526" s="67">
        <f t="shared" si="189"/>
        <v>0.1957339907127553</v>
      </c>
      <c r="BB526" s="67">
        <f t="shared" si="189"/>
        <v>0.42391158062394341</v>
      </c>
      <c r="BC526" s="67">
        <f t="shared" si="189"/>
        <v>0.31475204956662728</v>
      </c>
      <c r="BD526" s="67">
        <f t="shared" si="189"/>
        <v>0.57669395121603739</v>
      </c>
      <c r="BE526" s="67">
        <f t="shared" si="189"/>
        <v>0.72451286285520033</v>
      </c>
      <c r="BF526" s="67">
        <f t="shared" si="189"/>
        <v>21.143309053743963</v>
      </c>
      <c r="BG526" s="67">
        <f t="shared" si="189"/>
        <v>2.7015729330205285</v>
      </c>
      <c r="BH526" s="67">
        <f t="shared" si="189"/>
        <v>0.21386856997392001</v>
      </c>
      <c r="BI526" s="67">
        <f t="shared" si="189"/>
        <v>0.25691081660371917</v>
      </c>
      <c r="BJ526" s="67">
        <f t="shared" si="189"/>
        <v>1.0919845537189765</v>
      </c>
    </row>
    <row r="527" spans="4:62">
      <c r="D527" s="52">
        <f t="shared" si="154"/>
        <v>12</v>
      </c>
      <c r="E527" s="67">
        <f t="shared" si="176"/>
        <v>7.7400275453619119E-2</v>
      </c>
      <c r="F527" s="67">
        <f t="shared" si="180"/>
        <v>0.18278962838356083</v>
      </c>
      <c r="G527" s="67">
        <f t="shared" si="181"/>
        <v>0.13956010747954739</v>
      </c>
      <c r="H527" s="67">
        <f t="shared" si="182"/>
        <v>0.23621924143796513</v>
      </c>
      <c r="I527" s="67">
        <f t="shared" si="183"/>
        <v>0.33371441286452147</v>
      </c>
      <c r="J527" s="67">
        <f t="shared" si="184"/>
        <v>8.7426954012040401</v>
      </c>
      <c r="K527" s="67">
        <f t="shared" si="185"/>
        <v>1.3354154373369571</v>
      </c>
      <c r="L527" s="67">
        <f t="shared" si="186"/>
        <v>0.10327525476156127</v>
      </c>
      <c r="M527" s="67">
        <f t="shared" si="187"/>
        <v>0.12795637072771443</v>
      </c>
      <c r="N527" s="67">
        <f t="shared" si="188"/>
        <v>0.42932895561623796</v>
      </c>
      <c r="Q527" s="67">
        <f t="shared" si="177"/>
        <v>5.1449907421949041E-2</v>
      </c>
      <c r="R527" s="67">
        <f t="shared" si="156"/>
        <v>0.13120458658607692</v>
      </c>
      <c r="S527" s="67">
        <f t="shared" si="157"/>
        <v>9.8330307821429486E-2</v>
      </c>
      <c r="T527" s="67">
        <f t="shared" si="158"/>
        <v>0.13125092501609378</v>
      </c>
      <c r="U527" s="67">
        <f t="shared" si="159"/>
        <v>0.26111860092061279</v>
      </c>
      <c r="V527" s="67">
        <f t="shared" si="160"/>
        <v>4.5036772214747831</v>
      </c>
      <c r="W527" s="67">
        <f t="shared" si="161"/>
        <v>1.2188133065466424</v>
      </c>
      <c r="X527" s="67">
        <f t="shared" si="162"/>
        <v>9.251618873768544E-2</v>
      </c>
      <c r="Y527" s="67">
        <f t="shared" si="163"/>
        <v>0.12187390764696329</v>
      </c>
      <c r="Z527" s="67">
        <f t="shared" si="164"/>
        <v>0.19706471370931258</v>
      </c>
      <c r="AA527" s="120"/>
      <c r="AB527" s="120"/>
      <c r="AC527" s="67">
        <f t="shared" si="178"/>
        <v>0.11851401884497977</v>
      </c>
      <c r="AD527" s="67">
        <f t="shared" si="165"/>
        <v>0.24493676472259676</v>
      </c>
      <c r="AE527" s="67">
        <f t="shared" si="166"/>
        <v>0.18052543427142301</v>
      </c>
      <c r="AF527" s="67">
        <f t="shared" si="167"/>
        <v>0.34724752866645342</v>
      </c>
      <c r="AG527" s="67">
        <f t="shared" si="168"/>
        <v>0.39850256491381969</v>
      </c>
      <c r="AH527" s="67">
        <f t="shared" si="169"/>
        <v>12.881043140994819</v>
      </c>
      <c r="AI527" s="67">
        <f t="shared" si="170"/>
        <v>1.4270530599315523</v>
      </c>
      <c r="AJ527" s="67">
        <f t="shared" si="171"/>
        <v>0.11403432078543707</v>
      </c>
      <c r="AK527" s="67">
        <f t="shared" si="172"/>
        <v>0.13389837758084711</v>
      </c>
      <c r="AL527" s="67">
        <f t="shared" si="173"/>
        <v>0.68143422730406034</v>
      </c>
      <c r="AO527" s="67">
        <f t="shared" si="190"/>
        <v>2.5950368031670078E-2</v>
      </c>
      <c r="AP527" s="67">
        <f t="shared" si="190"/>
        <v>5.158504179748391E-2</v>
      </c>
      <c r="AQ527" s="67">
        <f t="shared" si="190"/>
        <v>4.1229799658117905E-2</v>
      </c>
      <c r="AR527" s="67">
        <f t="shared" si="190"/>
        <v>0.10496831642187135</v>
      </c>
      <c r="AS527" s="67">
        <f t="shared" si="190"/>
        <v>7.2595811943908684E-2</v>
      </c>
      <c r="AT527" s="67">
        <f t="shared" si="190"/>
        <v>4.239018179729257</v>
      </c>
      <c r="AU527" s="67">
        <f t="shared" si="190"/>
        <v>0.11660213079031467</v>
      </c>
      <c r="AV527" s="67">
        <f t="shared" si="190"/>
        <v>1.075906602387583E-2</v>
      </c>
      <c r="AW527" s="67">
        <f t="shared" si="190"/>
        <v>6.0824630807511382E-3</v>
      </c>
      <c r="AX527" s="67">
        <f t="shared" si="190"/>
        <v>0.23226424190692538</v>
      </c>
      <c r="BA527" s="67">
        <f t="shared" si="189"/>
        <v>0.19591429429859888</v>
      </c>
      <c r="BB527" s="67">
        <f t="shared" si="189"/>
        <v>0.42772639310615757</v>
      </c>
      <c r="BC527" s="67">
        <f t="shared" si="189"/>
        <v>0.32008554175097037</v>
      </c>
      <c r="BD527" s="67">
        <f t="shared" si="189"/>
        <v>0.5834667701044185</v>
      </c>
      <c r="BE527" s="67">
        <f t="shared" si="189"/>
        <v>0.73221697777834116</v>
      </c>
      <c r="BF527" s="67">
        <f t="shared" si="189"/>
        <v>21.623738542198858</v>
      </c>
      <c r="BG527" s="67">
        <f t="shared" si="189"/>
        <v>2.7624684972685092</v>
      </c>
      <c r="BH527" s="67">
        <f t="shared" si="189"/>
        <v>0.21730957554699834</v>
      </c>
      <c r="BI527" s="67">
        <f t="shared" si="189"/>
        <v>0.26185474830856154</v>
      </c>
      <c r="BJ527" s="67">
        <f t="shared" si="189"/>
        <v>1.1107631829202984</v>
      </c>
    </row>
    <row r="528" spans="4:62">
      <c r="D528" s="52">
        <f t="shared" si="154"/>
        <v>13</v>
      </c>
      <c r="E528" s="67">
        <f t="shared" si="176"/>
        <v>7.7700387985425667E-2</v>
      </c>
      <c r="F528" s="67">
        <f t="shared" si="180"/>
        <v>0.18979740856702015</v>
      </c>
      <c r="G528" s="67">
        <f t="shared" si="181"/>
        <v>0.14878348544988418</v>
      </c>
      <c r="H528" s="67">
        <f t="shared" si="182"/>
        <v>0.24729635005335709</v>
      </c>
      <c r="I528" s="67">
        <f t="shared" si="183"/>
        <v>0.34709810030557608</v>
      </c>
      <c r="J528" s="67">
        <f t="shared" si="184"/>
        <v>9.5172726725977519</v>
      </c>
      <c r="K528" s="67">
        <f t="shared" si="185"/>
        <v>1.4477579258576292</v>
      </c>
      <c r="L528" s="67">
        <f t="shared" si="186"/>
        <v>0.10958083639152788</v>
      </c>
      <c r="M528" s="67">
        <f t="shared" si="187"/>
        <v>0.13709421639570152</v>
      </c>
      <c r="N528" s="67">
        <f t="shared" si="188"/>
        <v>0.45994887995395906</v>
      </c>
      <c r="Q528" s="67">
        <f t="shared" si="177"/>
        <v>5.165936545151123E-2</v>
      </c>
      <c r="R528" s="67">
        <f t="shared" si="156"/>
        <v>0.13761049188574412</v>
      </c>
      <c r="S528" s="67">
        <f t="shared" si="157"/>
        <v>0.10556379457657318</v>
      </c>
      <c r="T528" s="67">
        <f t="shared" si="158"/>
        <v>0.13853045322417462</v>
      </c>
      <c r="U528" s="67">
        <f t="shared" si="159"/>
        <v>0.27174936530565086</v>
      </c>
      <c r="V528" s="67">
        <f t="shared" si="160"/>
        <v>4.9865198772075763</v>
      </c>
      <c r="W528" s="67">
        <f t="shared" si="161"/>
        <v>1.3225037544700617</v>
      </c>
      <c r="X528" s="67">
        <f t="shared" si="162"/>
        <v>9.8247835697788E-2</v>
      </c>
      <c r="Y528" s="67">
        <f t="shared" si="163"/>
        <v>0.13034349867287126</v>
      </c>
      <c r="Z528" s="67">
        <f t="shared" si="164"/>
        <v>0.21696933880178318</v>
      </c>
      <c r="AA528" s="120"/>
      <c r="AB528" s="120"/>
      <c r="AC528" s="67">
        <f t="shared" si="178"/>
        <v>0.11890478587903068</v>
      </c>
      <c r="AD528" s="67">
        <f t="shared" si="165"/>
        <v>0.25254641978984821</v>
      </c>
      <c r="AE528" s="67">
        <f t="shared" si="166"/>
        <v>0.19173870345695287</v>
      </c>
      <c r="AF528" s="67">
        <f t="shared" si="167"/>
        <v>0.36212221768915653</v>
      </c>
      <c r="AG528" s="67">
        <f t="shared" si="168"/>
        <v>0.4146391754108909</v>
      </c>
      <c r="AH528" s="67">
        <f t="shared" si="169"/>
        <v>13.947355028049451</v>
      </c>
      <c r="AI528" s="67">
        <f t="shared" si="170"/>
        <v>1.5480475890494771</v>
      </c>
      <c r="AJ528" s="67">
        <f t="shared" si="171"/>
        <v>0.12091383708526773</v>
      </c>
      <c r="AK528" s="67">
        <f t="shared" si="172"/>
        <v>0.14370447789091331</v>
      </c>
      <c r="AL528" s="67">
        <f t="shared" si="173"/>
        <v>0.72276945088703193</v>
      </c>
      <c r="AO528" s="67">
        <f t="shared" si="190"/>
        <v>2.6041022533914437E-2</v>
      </c>
      <c r="AP528" s="67">
        <f t="shared" si="190"/>
        <v>5.2186916681276035E-2</v>
      </c>
      <c r="AQ528" s="67">
        <f t="shared" si="190"/>
        <v>4.3219690873310998E-2</v>
      </c>
      <c r="AR528" s="67">
        <f t="shared" si="190"/>
        <v>0.10876589682918247</v>
      </c>
      <c r="AS528" s="67">
        <f t="shared" si="190"/>
        <v>7.5348734999925226E-2</v>
      </c>
      <c r="AT528" s="67">
        <f t="shared" si="190"/>
        <v>4.5307527953901756</v>
      </c>
      <c r="AU528" s="67">
        <f t="shared" si="190"/>
        <v>0.12525417138756745</v>
      </c>
      <c r="AV528" s="67">
        <f t="shared" si="190"/>
        <v>1.1333000693739881E-2</v>
      </c>
      <c r="AW528" s="67">
        <f t="shared" si="190"/>
        <v>6.7507177228302573E-3</v>
      </c>
      <c r="AX528" s="67">
        <f t="shared" si="190"/>
        <v>0.24297954115217588</v>
      </c>
      <c r="BA528" s="67">
        <f t="shared" si="189"/>
        <v>0.19660517386445636</v>
      </c>
      <c r="BB528" s="67">
        <f t="shared" si="189"/>
        <v>0.44234382835686836</v>
      </c>
      <c r="BC528" s="67">
        <f t="shared" si="189"/>
        <v>0.34052218890683705</v>
      </c>
      <c r="BD528" s="67">
        <f t="shared" si="189"/>
        <v>0.60941856774251368</v>
      </c>
      <c r="BE528" s="67">
        <f t="shared" si="189"/>
        <v>0.76173727571646699</v>
      </c>
      <c r="BF528" s="67">
        <f t="shared" si="189"/>
        <v>23.464627700647203</v>
      </c>
      <c r="BG528" s="67">
        <f t="shared" si="189"/>
        <v>2.9958055149071061</v>
      </c>
      <c r="BH528" s="67">
        <f t="shared" si="189"/>
        <v>0.23049467347679561</v>
      </c>
      <c r="BI528" s="67">
        <f t="shared" si="189"/>
        <v>0.28079869428661486</v>
      </c>
      <c r="BJ528" s="67">
        <f t="shared" si="189"/>
        <v>1.182718330840991</v>
      </c>
    </row>
    <row r="529" spans="4:62">
      <c r="D529" s="52">
        <f t="shared" si="154"/>
        <v>14</v>
      </c>
      <c r="E529" s="67">
        <f t="shared" si="176"/>
        <v>7.798030534102432E-2</v>
      </c>
      <c r="F529" s="67">
        <f t="shared" si="180"/>
        <v>0.19633362111956706</v>
      </c>
      <c r="G529" s="67">
        <f t="shared" si="181"/>
        <v>0.15738620375558887</v>
      </c>
      <c r="H529" s="67">
        <f t="shared" si="182"/>
        <v>0.25762805773858732</v>
      </c>
      <c r="I529" s="67">
        <f t="shared" si="183"/>
        <v>0.35958117248556032</v>
      </c>
      <c r="J529" s="67">
        <f t="shared" si="184"/>
        <v>10.239727080649965</v>
      </c>
      <c r="K529" s="67">
        <f t="shared" si="185"/>
        <v>1.5525406622491549</v>
      </c>
      <c r="L529" s="67">
        <f t="shared" si="186"/>
        <v>0.11546210274434203</v>
      </c>
      <c r="M529" s="67">
        <f t="shared" si="187"/>
        <v>0.14561715803980574</v>
      </c>
      <c r="N529" s="67">
        <f t="shared" si="188"/>
        <v>0.48850832796384985</v>
      </c>
      <c r="Q529" s="67">
        <f t="shared" si="177"/>
        <v>5.185472862875351E-2</v>
      </c>
      <c r="R529" s="67">
        <f t="shared" si="156"/>
        <v>0.14358533092663461</v>
      </c>
      <c r="S529" s="67">
        <f t="shared" si="157"/>
        <v>0.11231052545138683</v>
      </c>
      <c r="T529" s="67">
        <f t="shared" si="158"/>
        <v>0.14532012732990404</v>
      </c>
      <c r="U529" s="67">
        <f t="shared" si="159"/>
        <v>0.28166476416200514</v>
      </c>
      <c r="V529" s="67">
        <f t="shared" si="160"/>
        <v>5.4368710789697108</v>
      </c>
      <c r="W529" s="67">
        <f t="shared" si="161"/>
        <v>1.41921666348738</v>
      </c>
      <c r="X529" s="67">
        <f t="shared" si="162"/>
        <v>0.10359378859965206</v>
      </c>
      <c r="Y529" s="67">
        <f t="shared" si="163"/>
        <v>0.138243153874549</v>
      </c>
      <c r="Z529" s="67">
        <f t="shared" si="164"/>
        <v>0.23553454161596787</v>
      </c>
      <c r="AA529" s="120"/>
      <c r="AB529" s="120"/>
      <c r="AC529" s="67">
        <f t="shared" si="178"/>
        <v>0.11926925741298572</v>
      </c>
      <c r="AD529" s="67">
        <f t="shared" si="165"/>
        <v>0.25964400585405156</v>
      </c>
      <c r="AE529" s="67">
        <f t="shared" si="166"/>
        <v>0.20219740919354862</v>
      </c>
      <c r="AF529" s="67">
        <f t="shared" si="167"/>
        <v>0.37599595895388754</v>
      </c>
      <c r="AG529" s="67">
        <f t="shared" si="168"/>
        <v>0.42968992091450514</v>
      </c>
      <c r="AH529" s="67">
        <f t="shared" si="169"/>
        <v>14.941912642391742</v>
      </c>
      <c r="AI529" s="67">
        <f t="shared" si="170"/>
        <v>1.6609001528152103</v>
      </c>
      <c r="AJ529" s="67">
        <f t="shared" si="171"/>
        <v>0.12733041688903199</v>
      </c>
      <c r="AK529" s="67">
        <f t="shared" si="172"/>
        <v>0.15285070597744405</v>
      </c>
      <c r="AL529" s="67">
        <f t="shared" si="173"/>
        <v>0.7613231440926288</v>
      </c>
      <c r="AO529" s="67">
        <f t="shared" si="190"/>
        <v>2.6125576712270809E-2</v>
      </c>
      <c r="AP529" s="67">
        <f t="shared" si="190"/>
        <v>5.2748290192932451E-2</v>
      </c>
      <c r="AQ529" s="67">
        <f t="shared" si="190"/>
        <v>4.5075678304202046E-2</v>
      </c>
      <c r="AR529" s="67">
        <f t="shared" si="190"/>
        <v>0.11230793040868328</v>
      </c>
      <c r="AS529" s="67">
        <f t="shared" si="190"/>
        <v>7.7916408323555175E-2</v>
      </c>
      <c r="AT529" s="67">
        <f t="shared" si="190"/>
        <v>4.8028560016802544</v>
      </c>
      <c r="AU529" s="67">
        <f t="shared" si="190"/>
        <v>0.13332399876177492</v>
      </c>
      <c r="AV529" s="67">
        <f t="shared" si="190"/>
        <v>1.1868314144689973E-2</v>
      </c>
      <c r="AW529" s="67">
        <f t="shared" si="190"/>
        <v>7.3740041652567423E-3</v>
      </c>
      <c r="AX529" s="67">
        <f t="shared" si="190"/>
        <v>0.25297378634788198</v>
      </c>
      <c r="BA529" s="67">
        <f t="shared" si="189"/>
        <v>0.19724956275401004</v>
      </c>
      <c r="BB529" s="67">
        <f t="shared" si="189"/>
        <v>0.45597762697361865</v>
      </c>
      <c r="BC529" s="67">
        <f t="shared" si="189"/>
        <v>0.35958361294913749</v>
      </c>
      <c r="BD529" s="67">
        <f t="shared" si="189"/>
        <v>0.63362401669247492</v>
      </c>
      <c r="BE529" s="67">
        <f t="shared" si="189"/>
        <v>0.78927109340006552</v>
      </c>
      <c r="BF529" s="67">
        <f t="shared" si="189"/>
        <v>25.181639723041705</v>
      </c>
      <c r="BG529" s="67">
        <f t="shared" si="189"/>
        <v>3.2134408150643652</v>
      </c>
      <c r="BH529" s="67">
        <f t="shared" si="189"/>
        <v>0.242792519633374</v>
      </c>
      <c r="BI529" s="67">
        <f t="shared" si="189"/>
        <v>0.29846786401724978</v>
      </c>
      <c r="BJ529" s="67">
        <f t="shared" si="189"/>
        <v>1.2498314720564787</v>
      </c>
    </row>
    <row r="530" spans="4:62">
      <c r="D530" s="52">
        <f t="shared" si="154"/>
        <v>15</v>
      </c>
      <c r="E530" s="67">
        <f t="shared" si="176"/>
        <v>7.8241386494467047E-2</v>
      </c>
      <c r="F530" s="67">
        <f t="shared" si="180"/>
        <v>0.20242999877616547</v>
      </c>
      <c r="G530" s="67">
        <f t="shared" si="181"/>
        <v>0.16541002783463785</v>
      </c>
      <c r="H530" s="67">
        <f t="shared" si="182"/>
        <v>0.26726452402244466</v>
      </c>
      <c r="I530" s="67">
        <f t="shared" si="183"/>
        <v>0.37122423361797513</v>
      </c>
      <c r="J530" s="67">
        <f t="shared" si="184"/>
        <v>10.913566077737707</v>
      </c>
      <c r="K530" s="67">
        <f t="shared" si="185"/>
        <v>1.6502723574471059</v>
      </c>
      <c r="L530" s="67">
        <f t="shared" si="186"/>
        <v>0.12094760684898272</v>
      </c>
      <c r="M530" s="67">
        <f t="shared" si="187"/>
        <v>0.15356657378935359</v>
      </c>
      <c r="N530" s="67">
        <f t="shared" si="188"/>
        <v>0.51514595324493684</v>
      </c>
      <c r="Q530" s="67">
        <f t="shared" si="177"/>
        <v>5.2036945424655874E-2</v>
      </c>
      <c r="R530" s="67">
        <f t="shared" si="156"/>
        <v>0.14915811102486798</v>
      </c>
      <c r="S530" s="67">
        <f t="shared" si="157"/>
        <v>0.11860325522870555</v>
      </c>
      <c r="T530" s="67">
        <f t="shared" si="158"/>
        <v>0.15165291060171249</v>
      </c>
      <c r="U530" s="67">
        <f t="shared" si="159"/>
        <v>0.2909129358758496</v>
      </c>
      <c r="V530" s="67">
        <f t="shared" si="160"/>
        <v>5.8569172420913622</v>
      </c>
      <c r="W530" s="67">
        <f t="shared" si="161"/>
        <v>1.5094215662346242</v>
      </c>
      <c r="X530" s="67">
        <f t="shared" si="162"/>
        <v>0.10858000157270659</v>
      </c>
      <c r="Y530" s="67">
        <f t="shared" si="163"/>
        <v>0.14561122538066509</v>
      </c>
      <c r="Z530" s="67">
        <f t="shared" si="164"/>
        <v>0.25285045457270167</v>
      </c>
      <c r="AA530" s="120"/>
      <c r="AB530" s="120"/>
      <c r="AC530" s="67">
        <f t="shared" si="178"/>
        <v>0.1196092029239688</v>
      </c>
      <c r="AD530" s="67">
        <f t="shared" si="165"/>
        <v>0.266263981069015</v>
      </c>
      <c r="AE530" s="67">
        <f t="shared" si="166"/>
        <v>0.2119523275743278</v>
      </c>
      <c r="AF530" s="67">
        <f t="shared" si="167"/>
        <v>0.38893610824979374</v>
      </c>
      <c r="AG530" s="67">
        <f t="shared" si="168"/>
        <v>0.44372787146549036</v>
      </c>
      <c r="AH530" s="67">
        <f t="shared" si="169"/>
        <v>15.869544473445576</v>
      </c>
      <c r="AI530" s="67">
        <f t="shared" si="170"/>
        <v>1.7661586404638681</v>
      </c>
      <c r="AJ530" s="67">
        <f t="shared" si="171"/>
        <v>0.13331521212525882</v>
      </c>
      <c r="AK530" s="67">
        <f t="shared" si="172"/>
        <v>0.16138146597042369</v>
      </c>
      <c r="AL530" s="67">
        <f t="shared" si="173"/>
        <v>0.79728248169806892</v>
      </c>
      <c r="AO530" s="67">
        <f t="shared" si="190"/>
        <v>2.6204441069811173E-2</v>
      </c>
      <c r="AP530" s="67">
        <f t="shared" si="190"/>
        <v>5.3271887751297486E-2</v>
      </c>
      <c r="AQ530" s="67">
        <f t="shared" si="190"/>
        <v>4.6806772605932301E-2</v>
      </c>
      <c r="AR530" s="67">
        <f t="shared" si="190"/>
        <v>0.11561161342073217</v>
      </c>
      <c r="AS530" s="67">
        <f t="shared" si="190"/>
        <v>8.0311297742125531E-2</v>
      </c>
      <c r="AT530" s="67">
        <f t="shared" si="190"/>
        <v>5.056648835646345</v>
      </c>
      <c r="AU530" s="67">
        <f t="shared" si="190"/>
        <v>0.14085079121248167</v>
      </c>
      <c r="AV530" s="67">
        <f t="shared" si="190"/>
        <v>1.2367605276276131E-2</v>
      </c>
      <c r="AW530" s="67">
        <f t="shared" si="190"/>
        <v>7.9553484086885007E-3</v>
      </c>
      <c r="AX530" s="67">
        <f t="shared" si="190"/>
        <v>0.26229549867223517</v>
      </c>
      <c r="BA530" s="67">
        <f t="shared" si="189"/>
        <v>0.19785058941843586</v>
      </c>
      <c r="BB530" s="67">
        <f t="shared" si="189"/>
        <v>0.46869397984518046</v>
      </c>
      <c r="BC530" s="67">
        <f t="shared" si="189"/>
        <v>0.37736235540896568</v>
      </c>
      <c r="BD530" s="67">
        <f t="shared" si="189"/>
        <v>0.65620063227223846</v>
      </c>
      <c r="BE530" s="67">
        <f t="shared" si="189"/>
        <v>0.81495210508346549</v>
      </c>
      <c r="BF530" s="67">
        <f t="shared" si="189"/>
        <v>26.783110551183285</v>
      </c>
      <c r="BG530" s="67">
        <f t="shared" si="189"/>
        <v>3.4164309979109739</v>
      </c>
      <c r="BH530" s="67">
        <f t="shared" si="189"/>
        <v>0.25426281897424152</v>
      </c>
      <c r="BI530" s="67">
        <f t="shared" si="189"/>
        <v>0.31494803975977725</v>
      </c>
      <c r="BJ530" s="67">
        <f t="shared" si="189"/>
        <v>1.3124284349430058</v>
      </c>
    </row>
    <row r="531" spans="4:62">
      <c r="D531" s="52">
        <f t="shared" si="154"/>
        <v>16</v>
      </c>
      <c r="E531" s="67">
        <f t="shared" si="176"/>
        <v>7.8484898971759587E-2</v>
      </c>
      <c r="F531" s="67">
        <f t="shared" si="180"/>
        <v>0.20811613891341138</v>
      </c>
      <c r="G531" s="67">
        <f t="shared" si="181"/>
        <v>0.17289391264625201</v>
      </c>
      <c r="H531" s="67">
        <f t="shared" si="182"/>
        <v>0.27625253310002401</v>
      </c>
      <c r="I531" s="67">
        <f t="shared" si="183"/>
        <v>0.38208380973917822</v>
      </c>
      <c r="J531" s="67">
        <f t="shared" si="184"/>
        <v>11.542061092844769</v>
      </c>
      <c r="K531" s="67">
        <f t="shared" si="185"/>
        <v>1.7414274902241371</v>
      </c>
      <c r="L531" s="67">
        <f t="shared" si="186"/>
        <v>0.12606398034475275</v>
      </c>
      <c r="M531" s="67">
        <f t="shared" si="187"/>
        <v>0.16098105735767967</v>
      </c>
      <c r="N531" s="67">
        <f t="shared" si="188"/>
        <v>0.53999107912190203</v>
      </c>
      <c r="Q531" s="67">
        <f t="shared" si="177"/>
        <v>5.2206900485714032E-2</v>
      </c>
      <c r="R531" s="67">
        <f t="shared" si="156"/>
        <v>0.15435588753700927</v>
      </c>
      <c r="S531" s="67">
        <f t="shared" si="157"/>
        <v>0.12447253455737817</v>
      </c>
      <c r="T531" s="67">
        <f t="shared" si="158"/>
        <v>0.15755954814463688</v>
      </c>
      <c r="U531" s="67">
        <f t="shared" si="159"/>
        <v>0.29953877950634</v>
      </c>
      <c r="V531" s="67">
        <f t="shared" si="160"/>
        <v>6.2486976536997298</v>
      </c>
      <c r="W531" s="67">
        <f t="shared" si="161"/>
        <v>1.5935563995700093</v>
      </c>
      <c r="X531" s="67">
        <f t="shared" si="162"/>
        <v>0.11323068224178467</v>
      </c>
      <c r="Y531" s="67">
        <f t="shared" si="163"/>
        <v>0.15248348452945304</v>
      </c>
      <c r="Z531" s="67">
        <f t="shared" si="164"/>
        <v>0.26900114490432381</v>
      </c>
      <c r="AA531" s="120"/>
      <c r="AB531" s="120"/>
      <c r="AC531" s="67">
        <f t="shared" si="178"/>
        <v>0.11992627281749571</v>
      </c>
      <c r="AD531" s="67">
        <f t="shared" si="165"/>
        <v>0.27243848483136557</v>
      </c>
      <c r="AE531" s="67">
        <f t="shared" si="166"/>
        <v>0.2210508178688835</v>
      </c>
      <c r="AF531" s="67">
        <f t="shared" si="167"/>
        <v>0.40100548886202803</v>
      </c>
      <c r="AG531" s="67">
        <f t="shared" si="168"/>
        <v>0.45682118007740613</v>
      </c>
      <c r="AH531" s="67">
        <f t="shared" si="169"/>
        <v>16.734754092051329</v>
      </c>
      <c r="AI531" s="67">
        <f t="shared" si="170"/>
        <v>1.8643340726825457</v>
      </c>
      <c r="AJ531" s="67">
        <f t="shared" si="171"/>
        <v>0.13889727844772082</v>
      </c>
      <c r="AK531" s="67">
        <f t="shared" si="172"/>
        <v>0.1693381739582879</v>
      </c>
      <c r="AL531" s="67">
        <f t="shared" si="173"/>
        <v>0.83082204312037722</v>
      </c>
      <c r="AO531" s="67">
        <f t="shared" si="190"/>
        <v>2.6277998486045555E-2</v>
      </c>
      <c r="AP531" s="67">
        <f t="shared" si="190"/>
        <v>5.3760251376402113E-2</v>
      </c>
      <c r="AQ531" s="67">
        <f t="shared" si="190"/>
        <v>4.842137808887384E-2</v>
      </c>
      <c r="AR531" s="67">
        <f t="shared" si="190"/>
        <v>0.11869298495538713</v>
      </c>
      <c r="AS531" s="67">
        <f t="shared" si="190"/>
        <v>8.2545030232838212E-2</v>
      </c>
      <c r="AT531" s="67">
        <f t="shared" si="190"/>
        <v>5.2933634391450388</v>
      </c>
      <c r="AU531" s="67">
        <f t="shared" si="190"/>
        <v>0.14787109065412785</v>
      </c>
      <c r="AV531" s="67">
        <f t="shared" si="190"/>
        <v>1.2833298102968071E-2</v>
      </c>
      <c r="AW531" s="67">
        <f t="shared" si="190"/>
        <v>8.497572828226635E-3</v>
      </c>
      <c r="AX531" s="67">
        <f t="shared" si="190"/>
        <v>0.27098993421757822</v>
      </c>
      <c r="BA531" s="67">
        <f t="shared" si="189"/>
        <v>0.1984111717892553</v>
      </c>
      <c r="BB531" s="67">
        <f t="shared" si="189"/>
        <v>0.48055462374477698</v>
      </c>
      <c r="BC531" s="67">
        <f t="shared" si="189"/>
        <v>0.39394473051513551</v>
      </c>
      <c r="BD531" s="67">
        <f t="shared" si="189"/>
        <v>0.67725802196205209</v>
      </c>
      <c r="BE531" s="67">
        <f t="shared" si="189"/>
        <v>0.83890498981658435</v>
      </c>
      <c r="BF531" s="67">
        <f t="shared" si="189"/>
        <v>28.276815184896098</v>
      </c>
      <c r="BG531" s="67">
        <f t="shared" si="189"/>
        <v>3.6057615629066828</v>
      </c>
      <c r="BH531" s="67">
        <f t="shared" si="189"/>
        <v>0.26496125879247356</v>
      </c>
      <c r="BI531" s="67">
        <f t="shared" si="189"/>
        <v>0.33031923131596758</v>
      </c>
      <c r="BJ531" s="67">
        <f t="shared" si="189"/>
        <v>1.3708131222422792</v>
      </c>
    </row>
    <row r="532" spans="4:62">
      <c r="D532" s="52">
        <f t="shared" si="154"/>
        <v>17</v>
      </c>
      <c r="E532" s="67">
        <f t="shared" si="176"/>
        <v>7.8712101388009797E-2</v>
      </c>
      <c r="F532" s="67">
        <f t="shared" si="180"/>
        <v>0.21342143083390547</v>
      </c>
      <c r="G532" s="67">
        <f t="shared" si="181"/>
        <v>0.17987653929044789</v>
      </c>
      <c r="H532" s="67">
        <f t="shared" si="182"/>
        <v>0.28463854026651375</v>
      </c>
      <c r="I532" s="67">
        <f t="shared" si="183"/>
        <v>0.39221602949901591</v>
      </c>
      <c r="J532" s="67">
        <f t="shared" si="184"/>
        <v>12.128460556318648</v>
      </c>
      <c r="K532" s="67">
        <f t="shared" si="185"/>
        <v>1.8264772036959869</v>
      </c>
      <c r="L532" s="67">
        <f t="shared" si="186"/>
        <v>0.1308376676465374</v>
      </c>
      <c r="M532" s="67">
        <f t="shared" si="187"/>
        <v>0.16789893113852689</v>
      </c>
      <c r="N532" s="67">
        <f t="shared" si="188"/>
        <v>0.56317211975706383</v>
      </c>
      <c r="Q532" s="67">
        <f t="shared" si="177"/>
        <v>5.2365472239226191E-2</v>
      </c>
      <c r="R532" s="67">
        <f t="shared" si="156"/>
        <v>0.15920552561641008</v>
      </c>
      <c r="S532" s="67">
        <f t="shared" si="157"/>
        <v>0.1299486993106112</v>
      </c>
      <c r="T532" s="67">
        <f t="shared" si="158"/>
        <v>0.16307056892101571</v>
      </c>
      <c r="U532" s="67">
        <f t="shared" si="159"/>
        <v>0.30758687846551397</v>
      </c>
      <c r="V532" s="67">
        <f t="shared" si="160"/>
        <v>6.6142372644277279</v>
      </c>
      <c r="W532" s="67">
        <f t="shared" si="161"/>
        <v>1.6720560215899705</v>
      </c>
      <c r="X532" s="67">
        <f t="shared" si="162"/>
        <v>0.11756986804848703</v>
      </c>
      <c r="Y532" s="67">
        <f t="shared" si="163"/>
        <v>0.15889545118127485</v>
      </c>
      <c r="Z532" s="67">
        <f t="shared" si="164"/>
        <v>0.28407008883792478</v>
      </c>
      <c r="AA532" s="120"/>
      <c r="AB532" s="120"/>
      <c r="AC532" s="67">
        <f t="shared" si="178"/>
        <v>0.12022210589648398</v>
      </c>
      <c r="AD532" s="67">
        <f t="shared" si="165"/>
        <v>0.27819943059295293</v>
      </c>
      <c r="AE532" s="67">
        <f t="shared" si="166"/>
        <v>0.22953990640404223</v>
      </c>
      <c r="AF532" s="67">
        <f t="shared" si="167"/>
        <v>0.41226648241862868</v>
      </c>
      <c r="AG532" s="67">
        <f t="shared" si="168"/>
        <v>0.46903752063790755</v>
      </c>
      <c r="AH532" s="67">
        <f t="shared" si="169"/>
        <v>17.542013408271089</v>
      </c>
      <c r="AI532" s="67">
        <f t="shared" si="170"/>
        <v>1.9559338776062842</v>
      </c>
      <c r="AJ532" s="67">
        <f t="shared" si="171"/>
        <v>0.14410546724458778</v>
      </c>
      <c r="AK532" s="67">
        <f t="shared" si="172"/>
        <v>0.17676195486816051</v>
      </c>
      <c r="AL532" s="67">
        <f t="shared" si="173"/>
        <v>0.86211518045709989</v>
      </c>
      <c r="AO532" s="67">
        <f t="shared" si="190"/>
        <v>2.6346629148783607E-2</v>
      </c>
      <c r="AP532" s="67">
        <f t="shared" si="190"/>
        <v>5.4215905217495391E-2</v>
      </c>
      <c r="AQ532" s="67">
        <f t="shared" si="190"/>
        <v>4.9927839979836686E-2</v>
      </c>
      <c r="AR532" s="67">
        <f t="shared" si="190"/>
        <v>0.12156797134549804</v>
      </c>
      <c r="AS532" s="67">
        <f t="shared" si="190"/>
        <v>8.4629151033501937E-2</v>
      </c>
      <c r="AT532" s="67">
        <f t="shared" si="190"/>
        <v>5.5142232918909206</v>
      </c>
      <c r="AU532" s="67">
        <f t="shared" si="190"/>
        <v>0.15442118210601641</v>
      </c>
      <c r="AV532" s="67">
        <f t="shared" si="190"/>
        <v>1.326779959805037E-2</v>
      </c>
      <c r="AW532" s="67">
        <f t="shared" si="190"/>
        <v>9.0034799572520363E-3</v>
      </c>
      <c r="AX532" s="67">
        <f t="shared" si="190"/>
        <v>0.27910203091913904</v>
      </c>
      <c r="BA532" s="67">
        <f t="shared" si="189"/>
        <v>0.19893420728449379</v>
      </c>
      <c r="BB532" s="67">
        <f t="shared" si="189"/>
        <v>0.4916208614268584</v>
      </c>
      <c r="BC532" s="67">
        <f t="shared" si="189"/>
        <v>0.40941644569449009</v>
      </c>
      <c r="BD532" s="67">
        <f t="shared" si="189"/>
        <v>0.69690502268514243</v>
      </c>
      <c r="BE532" s="67">
        <f t="shared" si="189"/>
        <v>0.8612535501369234</v>
      </c>
      <c r="BF532" s="67">
        <f t="shared" si="189"/>
        <v>29.670473964589739</v>
      </c>
      <c r="BG532" s="67">
        <f t="shared" si="189"/>
        <v>3.7824110813022713</v>
      </c>
      <c r="BH532" s="67">
        <f t="shared" si="189"/>
        <v>0.27494313489112521</v>
      </c>
      <c r="BI532" s="67">
        <f t="shared" si="189"/>
        <v>0.34466088600668743</v>
      </c>
      <c r="BJ532" s="67">
        <f t="shared" si="189"/>
        <v>1.4252873002141637</v>
      </c>
    </row>
    <row r="533" spans="4:62">
      <c r="D533" s="52">
        <f t="shared" si="154"/>
        <v>18</v>
      </c>
      <c r="E533" s="67">
        <f t="shared" si="176"/>
        <v>7.8924020036455156E-2</v>
      </c>
      <c r="F533" s="67">
        <f t="shared" si="180"/>
        <v>0.21836983900647089</v>
      </c>
      <c r="G533" s="67">
        <f t="shared" si="181"/>
        <v>0.18638944890408024</v>
      </c>
      <c r="H533" s="67">
        <f t="shared" si="182"/>
        <v>0.29246042585164955</v>
      </c>
      <c r="I533" s="67">
        <f t="shared" si="183"/>
        <v>0.40166666102263249</v>
      </c>
      <c r="J533" s="67">
        <f t="shared" si="184"/>
        <v>12.675413285956923</v>
      </c>
      <c r="K533" s="67">
        <f t="shared" si="185"/>
        <v>1.9058056748763728</v>
      </c>
      <c r="L533" s="67">
        <f t="shared" si="186"/>
        <v>0.135290231918481</v>
      </c>
      <c r="M533" s="67">
        <f t="shared" si="187"/>
        <v>0.17435144377438808</v>
      </c>
      <c r="N533" s="67">
        <f t="shared" si="188"/>
        <v>0.58479378594370468</v>
      </c>
      <c r="Q533" s="67">
        <f t="shared" si="177"/>
        <v>5.2513376967708032E-2</v>
      </c>
      <c r="R533" s="67">
        <f t="shared" si="156"/>
        <v>0.16372893150353729</v>
      </c>
      <c r="S533" s="67">
        <f t="shared" si="157"/>
        <v>0.13505648580479709</v>
      </c>
      <c r="T533" s="67">
        <f t="shared" si="158"/>
        <v>0.16821086669495444</v>
      </c>
      <c r="U533" s="67">
        <f t="shared" si="159"/>
        <v>0.31509358672210369</v>
      </c>
      <c r="V533" s="67">
        <f t="shared" si="160"/>
        <v>6.9551872487509945</v>
      </c>
      <c r="W533" s="67">
        <f t="shared" si="161"/>
        <v>1.7452750219707631</v>
      </c>
      <c r="X533" s="67">
        <f t="shared" si="162"/>
        <v>0.12161715947560346</v>
      </c>
      <c r="Y533" s="67">
        <f t="shared" si="163"/>
        <v>0.16487608875175883</v>
      </c>
      <c r="Z533" s="67">
        <f t="shared" si="164"/>
        <v>0.29812535411464053</v>
      </c>
      <c r="AA533" s="120"/>
      <c r="AB533" s="120"/>
      <c r="AC533" s="67">
        <f t="shared" si="178"/>
        <v>0.12049803846489285</v>
      </c>
      <c r="AD533" s="67">
        <f t="shared" si="165"/>
        <v>0.28357284105095659</v>
      </c>
      <c r="AE533" s="67">
        <f t="shared" si="166"/>
        <v>0.23745793913712107</v>
      </c>
      <c r="AF533" s="67">
        <f t="shared" si="167"/>
        <v>0.42276995581496152</v>
      </c>
      <c r="AG533" s="67">
        <f t="shared" si="168"/>
        <v>0.48043207542855099</v>
      </c>
      <c r="AH533" s="67">
        <f t="shared" si="169"/>
        <v>18.294968883224371</v>
      </c>
      <c r="AI533" s="67">
        <f t="shared" si="170"/>
        <v>2.0413718195862636</v>
      </c>
      <c r="AJ533" s="67">
        <f t="shared" si="171"/>
        <v>0.14896330436135855</v>
      </c>
      <c r="AK533" s="67">
        <f t="shared" si="172"/>
        <v>0.18368634256939895</v>
      </c>
      <c r="AL533" s="67">
        <f t="shared" si="173"/>
        <v>0.89130324755366586</v>
      </c>
      <c r="AO533" s="67">
        <f t="shared" si="190"/>
        <v>2.6410643068747124E-2</v>
      </c>
      <c r="AP533" s="67">
        <f t="shared" si="190"/>
        <v>5.46409075029336E-2</v>
      </c>
      <c r="AQ533" s="67">
        <f t="shared" si="190"/>
        <v>5.1332963099283146E-2</v>
      </c>
      <c r="AR533" s="67">
        <f t="shared" si="190"/>
        <v>0.12424955915669511</v>
      </c>
      <c r="AS533" s="67">
        <f t="shared" si="190"/>
        <v>8.6573074300528796E-2</v>
      </c>
      <c r="AT533" s="67">
        <f t="shared" si="190"/>
        <v>5.7202260372059284</v>
      </c>
      <c r="AU533" s="67">
        <f t="shared" si="190"/>
        <v>0.16053065290560964</v>
      </c>
      <c r="AV533" s="67">
        <f t="shared" si="190"/>
        <v>1.3673072442877535E-2</v>
      </c>
      <c r="AW533" s="67">
        <f t="shared" si="190"/>
        <v>9.4753550226292504E-3</v>
      </c>
      <c r="AX533" s="67">
        <f t="shared" si="190"/>
        <v>0.28666843182906415</v>
      </c>
      <c r="BA533" s="67">
        <f t="shared" si="189"/>
        <v>0.199422058501348</v>
      </c>
      <c r="BB533" s="67">
        <f t="shared" si="189"/>
        <v>0.50194268005742748</v>
      </c>
      <c r="BC533" s="67">
        <f t="shared" si="189"/>
        <v>0.42384738804120131</v>
      </c>
      <c r="BD533" s="67">
        <f t="shared" si="189"/>
        <v>0.71523038166661101</v>
      </c>
      <c r="BE533" s="67">
        <f t="shared" si="189"/>
        <v>0.88209873645118342</v>
      </c>
      <c r="BF533" s="67">
        <f t="shared" si="189"/>
        <v>30.970382169181292</v>
      </c>
      <c r="BG533" s="67">
        <f t="shared" si="189"/>
        <v>3.9471774944626361</v>
      </c>
      <c r="BH533" s="67">
        <f t="shared" si="189"/>
        <v>0.28425353627983951</v>
      </c>
      <c r="BI533" s="67">
        <f t="shared" si="189"/>
        <v>0.35803778634378702</v>
      </c>
      <c r="BJ533" s="67">
        <f t="shared" si="189"/>
        <v>1.4760970334973704</v>
      </c>
    </row>
    <row r="534" spans="4:62">
      <c r="D534" s="52">
        <f t="shared" si="154"/>
        <v>19</v>
      </c>
      <c r="E534" s="67">
        <f t="shared" si="176"/>
        <v>7.9121607009045802E-2</v>
      </c>
      <c r="F534" s="67">
        <f t="shared" si="180"/>
        <v>0.222983595262151</v>
      </c>
      <c r="G534" s="67">
        <f t="shared" si="181"/>
        <v>0.19246190219101209</v>
      </c>
      <c r="H534" s="67">
        <f t="shared" si="182"/>
        <v>0.29975333142676197</v>
      </c>
      <c r="I534" s="67">
        <f t="shared" si="183"/>
        <v>0.41047816338695914</v>
      </c>
      <c r="J534" s="67">
        <f t="shared" si="184"/>
        <v>13.185376589291623</v>
      </c>
      <c r="K534" s="67">
        <f t="shared" si="185"/>
        <v>1.9797693046737699</v>
      </c>
      <c r="L534" s="67">
        <f t="shared" si="186"/>
        <v>0.13944167730194604</v>
      </c>
      <c r="M534" s="67">
        <f t="shared" si="187"/>
        <v>0.18036758462218833</v>
      </c>
      <c r="N534" s="67">
        <f t="shared" si="188"/>
        <v>0.6049532178555479</v>
      </c>
      <c r="Q534" s="67">
        <f t="shared" si="177"/>
        <v>5.2651279166249586E-2</v>
      </c>
      <c r="R534" s="67">
        <f t="shared" si="156"/>
        <v>0.1679464276115622</v>
      </c>
      <c r="S534" s="67">
        <f t="shared" si="157"/>
        <v>0.13981884191375382</v>
      </c>
      <c r="T534" s="67">
        <f t="shared" si="158"/>
        <v>0.17300353540447058</v>
      </c>
      <c r="U534" s="67">
        <f t="shared" si="159"/>
        <v>0.3220926298427626</v>
      </c>
      <c r="V534" s="67">
        <f t="shared" si="160"/>
        <v>7.2730794007700492</v>
      </c>
      <c r="W534" s="67">
        <f t="shared" si="161"/>
        <v>1.8135423534561508</v>
      </c>
      <c r="X534" s="67">
        <f t="shared" si="162"/>
        <v>0.12539073988555133</v>
      </c>
      <c r="Y534" s="67">
        <f t="shared" si="163"/>
        <v>0.17045226659350518</v>
      </c>
      <c r="Z534" s="67">
        <f t="shared" si="164"/>
        <v>0.31123008715893813</v>
      </c>
      <c r="AA534" s="120"/>
      <c r="AB534" s="120"/>
      <c r="AC534" s="67">
        <f t="shared" si="178"/>
        <v>0.12075531021153259</v>
      </c>
      <c r="AD534" s="67">
        <f t="shared" si="165"/>
        <v>0.28858285745429185</v>
      </c>
      <c r="AE534" s="67">
        <f t="shared" si="166"/>
        <v>0.24484048960202803</v>
      </c>
      <c r="AF534" s="67">
        <f t="shared" si="167"/>
        <v>0.43256309825567019</v>
      </c>
      <c r="AG534" s="67">
        <f t="shared" si="168"/>
        <v>0.49105603703654538</v>
      </c>
      <c r="AH534" s="67">
        <f t="shared" si="169"/>
        <v>18.997003337874716</v>
      </c>
      <c r="AI534" s="67">
        <f t="shared" si="170"/>
        <v>2.1210317476956702</v>
      </c>
      <c r="AJ534" s="67">
        <f t="shared" si="171"/>
        <v>0.15349261471834075</v>
      </c>
      <c r="AK534" s="67">
        <f t="shared" si="172"/>
        <v>0.19014244642325312</v>
      </c>
      <c r="AL534" s="67">
        <f t="shared" si="173"/>
        <v>0.91851737833305458</v>
      </c>
      <c r="AO534" s="67">
        <f t="shared" si="190"/>
        <v>2.6470327842796217E-2</v>
      </c>
      <c r="AP534" s="67">
        <f t="shared" si="190"/>
        <v>5.5037167650588803E-2</v>
      </c>
      <c r="AQ534" s="67">
        <f t="shared" si="190"/>
        <v>5.2643060277258263E-2</v>
      </c>
      <c r="AR534" s="67">
        <f t="shared" si="190"/>
        <v>0.12674979602229139</v>
      </c>
      <c r="AS534" s="67">
        <f t="shared" si="190"/>
        <v>8.8385533544196537E-2</v>
      </c>
      <c r="AT534" s="67">
        <f t="shared" si="190"/>
        <v>5.912297188521574</v>
      </c>
      <c r="AU534" s="67">
        <f t="shared" si="190"/>
        <v>0.1662269512176191</v>
      </c>
      <c r="AV534" s="67">
        <f t="shared" si="190"/>
        <v>1.405093741639471E-2</v>
      </c>
      <c r="AW534" s="67">
        <f t="shared" si="190"/>
        <v>9.9153180286831455E-3</v>
      </c>
      <c r="AX534" s="67">
        <f t="shared" si="190"/>
        <v>0.29372313069660977</v>
      </c>
      <c r="BA534" s="67">
        <f t="shared" si="189"/>
        <v>0.19987691722057838</v>
      </c>
      <c r="BB534" s="67">
        <f t="shared" si="189"/>
        <v>0.51156645271644285</v>
      </c>
      <c r="BC534" s="67">
        <f t="shared" si="189"/>
        <v>0.43730239179304009</v>
      </c>
      <c r="BD534" s="67">
        <f t="shared" si="189"/>
        <v>0.73231642968243216</v>
      </c>
      <c r="BE534" s="67">
        <f t="shared" si="189"/>
        <v>0.90153420042350452</v>
      </c>
      <c r="BF534" s="67">
        <f t="shared" si="189"/>
        <v>32.182379927166338</v>
      </c>
      <c r="BG534" s="67">
        <f t="shared" si="189"/>
        <v>4.10080105236944</v>
      </c>
      <c r="BH534" s="67">
        <f t="shared" si="189"/>
        <v>0.29293429202028676</v>
      </c>
      <c r="BI534" s="67">
        <f t="shared" si="189"/>
        <v>0.37051003104544145</v>
      </c>
      <c r="BJ534" s="67">
        <f t="shared" si="189"/>
        <v>1.5234705961886026</v>
      </c>
    </row>
    <row r="535" spans="4:62">
      <c r="D535" s="52">
        <f t="shared" si="154"/>
        <v>20</v>
      </c>
      <c r="E535" s="67">
        <f t="shared" si="176"/>
        <v>7.9305897956651009E-2</v>
      </c>
      <c r="F535" s="67">
        <f t="shared" si="180"/>
        <v>0.22728688257522864</v>
      </c>
      <c r="G535" s="67">
        <f t="shared" si="181"/>
        <v>0.19812572787680535</v>
      </c>
      <c r="H535" s="67">
        <f t="shared" si="182"/>
        <v>0.30655548271037547</v>
      </c>
      <c r="I535" s="67">
        <f t="shared" si="183"/>
        <v>0.41869672202600255</v>
      </c>
      <c r="J535" s="67">
        <f t="shared" si="184"/>
        <v>13.661023435757267</v>
      </c>
      <c r="K535" s="67">
        <f t="shared" si="185"/>
        <v>2.0487557729867545</v>
      </c>
      <c r="L535" s="67">
        <f t="shared" si="186"/>
        <v>0.1433137635716977</v>
      </c>
      <c r="M535" s="67">
        <f t="shared" si="187"/>
        <v>0.18597888724619543</v>
      </c>
      <c r="N535" s="67">
        <f t="shared" si="188"/>
        <v>0.62375608102767255</v>
      </c>
      <c r="Q535" s="67">
        <f t="shared" si="177"/>
        <v>5.2779901648353791E-2</v>
      </c>
      <c r="R535" s="67">
        <f t="shared" si="156"/>
        <v>0.17188011991970573</v>
      </c>
      <c r="S535" s="67">
        <f t="shared" si="157"/>
        <v>0.14426072949695695</v>
      </c>
      <c r="T535" s="67">
        <f t="shared" si="158"/>
        <v>0.17747369579234412</v>
      </c>
      <c r="U535" s="67">
        <f t="shared" si="159"/>
        <v>0.32862069326781562</v>
      </c>
      <c r="V535" s="67">
        <f t="shared" si="160"/>
        <v>7.5695799501925274</v>
      </c>
      <c r="W535" s="67">
        <f t="shared" si="161"/>
        <v>1.8772158388330737</v>
      </c>
      <c r="X535" s="67">
        <f t="shared" si="162"/>
        <v>0.12891038847622299</v>
      </c>
      <c r="Y535" s="67">
        <f t="shared" si="163"/>
        <v>0.17565321220746338</v>
      </c>
      <c r="Z535" s="67">
        <f t="shared" si="164"/>
        <v>0.32345297634632592</v>
      </c>
      <c r="AA535" s="120"/>
      <c r="AB535" s="120"/>
      <c r="AC535" s="67">
        <f t="shared" si="178"/>
        <v>0.1209952696246388</v>
      </c>
      <c r="AD535" s="67">
        <f t="shared" si="165"/>
        <v>0.29325573977230357</v>
      </c>
      <c r="AE535" s="67">
        <f t="shared" si="166"/>
        <v>0.25172625339041144</v>
      </c>
      <c r="AF535" s="67">
        <f t="shared" si="167"/>
        <v>0.44169724043502367</v>
      </c>
      <c r="AG535" s="67">
        <f t="shared" si="168"/>
        <v>0.50096509088957919</v>
      </c>
      <c r="AH535" s="67">
        <f t="shared" si="169"/>
        <v>19.651796481383524</v>
      </c>
      <c r="AI535" s="67">
        <f t="shared" si="170"/>
        <v>2.1953311989447162</v>
      </c>
      <c r="AJ535" s="67">
        <f t="shared" si="171"/>
        <v>0.15771713866717246</v>
      </c>
      <c r="AK535" s="67">
        <f t="shared" si="172"/>
        <v>0.19616410605730913</v>
      </c>
      <c r="AL535" s="67">
        <f t="shared" si="173"/>
        <v>0.94390021548991609</v>
      </c>
      <c r="AO535" s="67">
        <f t="shared" si="190"/>
        <v>2.6525996308297217E-2</v>
      </c>
      <c r="AP535" s="67">
        <f t="shared" si="190"/>
        <v>5.5406762655522912E-2</v>
      </c>
      <c r="AQ535" s="67">
        <f t="shared" si="190"/>
        <v>5.38649983798484E-2</v>
      </c>
      <c r="AR535" s="67">
        <f t="shared" si="190"/>
        <v>0.12908178691803135</v>
      </c>
      <c r="AS535" s="67">
        <f t="shared" si="190"/>
        <v>9.0076028758186932E-2</v>
      </c>
      <c r="AT535" s="67">
        <f t="shared" si="190"/>
        <v>6.0914434855647395</v>
      </c>
      <c r="AU535" s="67">
        <f t="shared" si="190"/>
        <v>0.17153993415368074</v>
      </c>
      <c r="AV535" s="67">
        <f t="shared" si="190"/>
        <v>1.4403375095474708E-2</v>
      </c>
      <c r="AW535" s="67">
        <f t="shared" si="190"/>
        <v>1.0325675038732052E-2</v>
      </c>
      <c r="AX535" s="67">
        <f t="shared" si="190"/>
        <v>0.30030310468134663</v>
      </c>
      <c r="BA535" s="67">
        <f t="shared" si="189"/>
        <v>0.2003011675812898</v>
      </c>
      <c r="BB535" s="67">
        <f t="shared" si="189"/>
        <v>0.52054262234753224</v>
      </c>
      <c r="BC535" s="67">
        <f t="shared" si="189"/>
        <v>0.44985198126721682</v>
      </c>
      <c r="BD535" s="67">
        <f t="shared" si="189"/>
        <v>0.74825272314539915</v>
      </c>
      <c r="BE535" s="67">
        <f t="shared" si="189"/>
        <v>0.9196618129155818</v>
      </c>
      <c r="BF535" s="67">
        <f t="shared" si="189"/>
        <v>33.312819917140793</v>
      </c>
      <c r="BG535" s="67">
        <f t="shared" si="189"/>
        <v>4.2440869719314707</v>
      </c>
      <c r="BH535" s="67">
        <f t="shared" si="189"/>
        <v>0.30103090223887019</v>
      </c>
      <c r="BI535" s="67">
        <f t="shared" si="189"/>
        <v>0.38214299330350454</v>
      </c>
      <c r="BJ535" s="67">
        <f t="shared" si="189"/>
        <v>1.5676562965175886</v>
      </c>
    </row>
    <row r="536" spans="4:62">
      <c r="D536" s="52">
        <f t="shared" si="154"/>
        <v>25</v>
      </c>
      <c r="E536" s="67">
        <f t="shared" si="176"/>
        <v>7.9477729828458743E-2</v>
      </c>
      <c r="F536" s="67">
        <f t="shared" si="180"/>
        <v>0.23129924413471567</v>
      </c>
      <c r="G536" s="67">
        <f t="shared" si="181"/>
        <v>0.2034066479753194</v>
      </c>
      <c r="H536" s="67">
        <f t="shared" si="182"/>
        <v>0.31289777137170749</v>
      </c>
      <c r="I536" s="67">
        <f t="shared" si="183"/>
        <v>0.42635966116034174</v>
      </c>
      <c r="J536" s="67">
        <f t="shared" si="184"/>
        <v>14.104513954470757</v>
      </c>
      <c r="K536" s="67">
        <f t="shared" si="185"/>
        <v>2.1130783788101217</v>
      </c>
      <c r="L536" s="67">
        <f t="shared" si="186"/>
        <v>0.14692407563628024</v>
      </c>
      <c r="M536" s="67">
        <f t="shared" si="187"/>
        <v>0.19121083512910655</v>
      </c>
      <c r="N536" s="67">
        <f t="shared" si="188"/>
        <v>0.64128776783158514</v>
      </c>
      <c r="Q536" s="67">
        <f t="shared" si="177"/>
        <v>5.2899828547334569E-2</v>
      </c>
      <c r="R536" s="67">
        <f t="shared" si="156"/>
        <v>0.17554787311761083</v>
      </c>
      <c r="S536" s="67">
        <f t="shared" si="157"/>
        <v>0.14840232119041533</v>
      </c>
      <c r="T536" s="67">
        <f t="shared" si="158"/>
        <v>0.18164164889427586</v>
      </c>
      <c r="U536" s="67">
        <f t="shared" si="159"/>
        <v>0.33470742390859248</v>
      </c>
      <c r="V536" s="67">
        <f t="shared" si="160"/>
        <v>7.846035441150371</v>
      </c>
      <c r="W536" s="67">
        <f t="shared" si="161"/>
        <v>1.9365846484192992</v>
      </c>
      <c r="X536" s="67">
        <f t="shared" si="162"/>
        <v>0.13219208957603029</v>
      </c>
      <c r="Y536" s="67">
        <f t="shared" si="163"/>
        <v>0.18050254545811825</v>
      </c>
      <c r="Z536" s="67">
        <f t="shared" si="164"/>
        <v>0.33484953138746959</v>
      </c>
      <c r="AA536" s="120"/>
      <c r="AB536" s="120"/>
      <c r="AC536" s="67">
        <f t="shared" si="178"/>
        <v>0.12121900646927349</v>
      </c>
      <c r="AD536" s="67">
        <f t="shared" si="165"/>
        <v>0.29761270969337256</v>
      </c>
      <c r="AE536" s="67">
        <f t="shared" si="166"/>
        <v>0.2581465018939812</v>
      </c>
      <c r="AF536" s="67">
        <f t="shared" si="167"/>
        <v>0.45021386465575602</v>
      </c>
      <c r="AG536" s="67">
        <f t="shared" si="168"/>
        <v>0.51020423851748076</v>
      </c>
      <c r="AH536" s="67">
        <f t="shared" si="169"/>
        <v>20.262322027852662</v>
      </c>
      <c r="AI536" s="67">
        <f t="shared" si="170"/>
        <v>2.2646076010052254</v>
      </c>
      <c r="AJ536" s="67">
        <f t="shared" si="171"/>
        <v>0.16165606169653027</v>
      </c>
      <c r="AK536" s="67">
        <f t="shared" si="172"/>
        <v>0.20177866857247653</v>
      </c>
      <c r="AL536" s="67">
        <f t="shared" si="173"/>
        <v>0.9675670340565975</v>
      </c>
      <c r="AO536" s="67">
        <f t="shared" si="190"/>
        <v>2.6577901281124174E-2</v>
      </c>
      <c r="AP536" s="67">
        <f t="shared" si="190"/>
        <v>5.5751371017104839E-2</v>
      </c>
      <c r="AQ536" s="67">
        <f t="shared" si="190"/>
        <v>5.5004326784904078E-2</v>
      </c>
      <c r="AR536" s="67">
        <f t="shared" si="190"/>
        <v>0.13125612247743162</v>
      </c>
      <c r="AS536" s="67">
        <f t="shared" si="190"/>
        <v>9.1652237251749258E-2</v>
      </c>
      <c r="AT536" s="67">
        <f t="shared" si="190"/>
        <v>6.2584785133203864</v>
      </c>
      <c r="AU536" s="67">
        <f t="shared" si="190"/>
        <v>0.1764937303908225</v>
      </c>
      <c r="AV536" s="67">
        <f t="shared" si="190"/>
        <v>1.4731986060249946E-2</v>
      </c>
      <c r="AW536" s="67">
        <f t="shared" si="190"/>
        <v>1.0708289670988302E-2</v>
      </c>
      <c r="AX536" s="67">
        <f t="shared" si="190"/>
        <v>0.30643823644411555</v>
      </c>
      <c r="BA536" s="67">
        <f t="shared" si="189"/>
        <v>0.20069673629773221</v>
      </c>
      <c r="BB536" s="67">
        <f t="shared" si="189"/>
        <v>0.5289119538280882</v>
      </c>
      <c r="BC536" s="67">
        <f t="shared" si="189"/>
        <v>0.46155314986930063</v>
      </c>
      <c r="BD536" s="67">
        <f t="shared" si="189"/>
        <v>0.76311163602746346</v>
      </c>
      <c r="BE536" s="67">
        <f t="shared" si="189"/>
        <v>0.9365638996778225</v>
      </c>
      <c r="BF536" s="67">
        <f t="shared" si="189"/>
        <v>34.366835982323423</v>
      </c>
      <c r="BG536" s="67">
        <f t="shared" si="189"/>
        <v>4.3776859798153467</v>
      </c>
      <c r="BH536" s="67">
        <f t="shared" si="189"/>
        <v>0.30858013733281053</v>
      </c>
      <c r="BI536" s="67">
        <f t="shared" si="189"/>
        <v>0.39298950370158309</v>
      </c>
      <c r="BJ536" s="67">
        <f t="shared" si="189"/>
        <v>1.6088548018881825</v>
      </c>
    </row>
    <row r="537" spans="4:62">
      <c r="D537" s="52">
        <f t="shared" si="154"/>
        <v>30</v>
      </c>
      <c r="E537" s="67">
        <f t="shared" si="176"/>
        <v>8.0184770018720791E-2</v>
      </c>
      <c r="F537" s="67">
        <f t="shared" si="180"/>
        <v>0.24780899200962803</v>
      </c>
      <c r="G537" s="67">
        <f t="shared" si="181"/>
        <v>0.2251361601544688</v>
      </c>
      <c r="H537" s="67">
        <f t="shared" si="182"/>
        <v>0.33899451893448046</v>
      </c>
      <c r="I537" s="67">
        <f t="shared" si="183"/>
        <v>0.45789051679562331</v>
      </c>
      <c r="J537" s="67">
        <f t="shared" si="184"/>
        <v>15.929353650574791</v>
      </c>
      <c r="K537" s="67">
        <f t="shared" si="185"/>
        <v>2.377747947854874</v>
      </c>
      <c r="L537" s="67">
        <f t="shared" si="186"/>
        <v>0.1617795020609199</v>
      </c>
      <c r="M537" s="67">
        <f t="shared" si="187"/>
        <v>0.21273884031032139</v>
      </c>
      <c r="N537" s="67">
        <f t="shared" si="188"/>
        <v>0.7134257655327515</v>
      </c>
      <c r="Q537" s="67">
        <f t="shared" si="177"/>
        <v>5.3393294262285201E-2</v>
      </c>
      <c r="R537" s="67">
        <f t="shared" si="156"/>
        <v>0.19063965377273162</v>
      </c>
      <c r="S537" s="67">
        <f t="shared" si="157"/>
        <v>0.16544381499551761</v>
      </c>
      <c r="T537" s="67">
        <f t="shared" si="158"/>
        <v>0.19879161253717084</v>
      </c>
      <c r="U537" s="67">
        <f t="shared" si="159"/>
        <v>0.35975262154890103</v>
      </c>
      <c r="V537" s="67">
        <f t="shared" si="160"/>
        <v>8.9835726213571867</v>
      </c>
      <c r="W537" s="67">
        <f t="shared" si="161"/>
        <v>2.1808707286666564</v>
      </c>
      <c r="X537" s="67">
        <f t="shared" si="162"/>
        <v>0.1456953736034966</v>
      </c>
      <c r="Y537" s="67">
        <f t="shared" si="163"/>
        <v>0.20045619822414079</v>
      </c>
      <c r="Z537" s="67">
        <f t="shared" si="164"/>
        <v>0.38174317434119642</v>
      </c>
      <c r="AA537" s="120"/>
      <c r="AB537" s="120"/>
      <c r="AC537" s="67">
        <f t="shared" si="178"/>
        <v>0.12213962113484696</v>
      </c>
      <c r="AD537" s="67">
        <f t="shared" si="165"/>
        <v>0.31554042478807648</v>
      </c>
      <c r="AE537" s="67">
        <f t="shared" si="166"/>
        <v>0.28456403244717776</v>
      </c>
      <c r="AF537" s="67">
        <f t="shared" si="167"/>
        <v>0.48525739613840707</v>
      </c>
      <c r="AG537" s="67">
        <f t="shared" si="168"/>
        <v>0.54822075214773547</v>
      </c>
      <c r="AH537" s="67">
        <f t="shared" si="169"/>
        <v>22.774464239853909</v>
      </c>
      <c r="AI537" s="67">
        <f t="shared" si="170"/>
        <v>2.5496606588473725</v>
      </c>
      <c r="AJ537" s="67">
        <f t="shared" si="171"/>
        <v>0.17786363051834328</v>
      </c>
      <c r="AK537" s="67">
        <f t="shared" si="172"/>
        <v>0.22488102616888372</v>
      </c>
      <c r="AL537" s="67">
        <f t="shared" si="173"/>
        <v>1.0649493865052035</v>
      </c>
      <c r="AO537" s="67">
        <f t="shared" si="190"/>
        <v>2.679147575643559E-2</v>
      </c>
      <c r="AP537" s="67">
        <f t="shared" si="190"/>
        <v>5.7169338236896405E-2</v>
      </c>
      <c r="AQ537" s="67">
        <f t="shared" si="190"/>
        <v>5.9692345158951193E-2</v>
      </c>
      <c r="AR537" s="67">
        <f t="shared" si="190"/>
        <v>0.14020290639730962</v>
      </c>
      <c r="AS537" s="67">
        <f t="shared" si="190"/>
        <v>9.8137895246722284E-2</v>
      </c>
      <c r="AT537" s="67">
        <f t="shared" si="190"/>
        <v>6.9457810292176045</v>
      </c>
      <c r="AU537" s="67">
        <f t="shared" si="190"/>
        <v>0.19687721918821754</v>
      </c>
      <c r="AV537" s="67">
        <f t="shared" si="190"/>
        <v>1.6084128457423297E-2</v>
      </c>
      <c r="AW537" s="67">
        <f t="shared" si="190"/>
        <v>1.2282642086180601E-2</v>
      </c>
      <c r="AX537" s="67">
        <f t="shared" si="190"/>
        <v>0.33168259119155508</v>
      </c>
      <c r="BA537" s="67">
        <f t="shared" si="189"/>
        <v>0.20232439115356776</v>
      </c>
      <c r="BB537" s="67">
        <f t="shared" si="189"/>
        <v>0.56334941679770445</v>
      </c>
      <c r="BC537" s="67">
        <f t="shared" si="189"/>
        <v>0.50970019260164656</v>
      </c>
      <c r="BD537" s="67">
        <f t="shared" si="189"/>
        <v>0.82425191507288753</v>
      </c>
      <c r="BE537" s="67">
        <f t="shared" si="189"/>
        <v>1.0061112689433589</v>
      </c>
      <c r="BF537" s="67">
        <f t="shared" si="189"/>
        <v>38.703817890428702</v>
      </c>
      <c r="BG537" s="67">
        <f t="shared" si="189"/>
        <v>4.9274086067022465</v>
      </c>
      <c r="BH537" s="67">
        <f t="shared" si="189"/>
        <v>0.33964313257926315</v>
      </c>
      <c r="BI537" s="67">
        <f t="shared" si="189"/>
        <v>0.43761986647920514</v>
      </c>
      <c r="BJ537" s="67">
        <f t="shared" si="189"/>
        <v>1.7783751520379552</v>
      </c>
    </row>
    <row r="538" spans="4:62">
      <c r="D538" s="52">
        <f t="shared" si="154"/>
        <v>40</v>
      </c>
      <c r="E538" s="67">
        <f t="shared" si="176"/>
        <v>8.0683996709458111E-2</v>
      </c>
      <c r="F538" s="67">
        <f t="shared" si="180"/>
        <v>0.2594661890261728</v>
      </c>
      <c r="G538" s="67">
        <f t="shared" si="181"/>
        <v>0.24047892652891284</v>
      </c>
      <c r="H538" s="67">
        <f t="shared" si="182"/>
        <v>0.35742090134414489</v>
      </c>
      <c r="I538" s="67">
        <f t="shared" si="183"/>
        <v>0.4801538123362683</v>
      </c>
      <c r="J538" s="67">
        <f t="shared" si="184"/>
        <v>17.217835826212458</v>
      </c>
      <c r="K538" s="67">
        <f t="shared" si="185"/>
        <v>2.5646257447791387</v>
      </c>
      <c r="L538" s="67">
        <f t="shared" si="186"/>
        <v>0.17226861636532168</v>
      </c>
      <c r="M538" s="67">
        <f t="shared" si="187"/>
        <v>0.2279393266940028</v>
      </c>
      <c r="N538" s="67">
        <f t="shared" si="188"/>
        <v>0.7643609377687488</v>
      </c>
      <c r="Q538" s="67">
        <f t="shared" si="177"/>
        <v>5.374172036204599E-2</v>
      </c>
      <c r="R538" s="67">
        <f t="shared" si="156"/>
        <v>0.20129565298968857</v>
      </c>
      <c r="S538" s="67">
        <f t="shared" si="157"/>
        <v>0.17747646699283706</v>
      </c>
      <c r="T538" s="67">
        <f t="shared" si="158"/>
        <v>0.21090085287969595</v>
      </c>
      <c r="U538" s="67">
        <f t="shared" si="159"/>
        <v>0.37743652595637095</v>
      </c>
      <c r="V538" s="67">
        <f t="shared" si="160"/>
        <v>9.7867644764833255</v>
      </c>
      <c r="W538" s="67">
        <f t="shared" si="161"/>
        <v>2.353356158936017</v>
      </c>
      <c r="X538" s="67">
        <f t="shared" si="162"/>
        <v>0.15522976767608765</v>
      </c>
      <c r="Y538" s="67">
        <f t="shared" si="163"/>
        <v>0.21454506640405438</v>
      </c>
      <c r="Z538" s="67">
        <f t="shared" si="164"/>
        <v>0.41485382138903959</v>
      </c>
      <c r="AA538" s="120"/>
      <c r="AB538" s="120"/>
      <c r="AC538" s="67">
        <f t="shared" si="178"/>
        <v>0.12278964841656081</v>
      </c>
      <c r="AD538" s="67">
        <f t="shared" si="165"/>
        <v>0.3281988196042091</v>
      </c>
      <c r="AE538" s="67">
        <f t="shared" si="166"/>
        <v>0.30321691319874639</v>
      </c>
      <c r="AF538" s="67">
        <f t="shared" si="167"/>
        <v>0.51000092061521085</v>
      </c>
      <c r="AG538" s="67">
        <f t="shared" si="168"/>
        <v>0.57506343882155553</v>
      </c>
      <c r="AH538" s="67">
        <f t="shared" si="169"/>
        <v>24.548236736003105</v>
      </c>
      <c r="AI538" s="67">
        <f t="shared" si="170"/>
        <v>2.7509308224265414</v>
      </c>
      <c r="AJ538" s="67">
        <f t="shared" si="171"/>
        <v>0.18930746505455578</v>
      </c>
      <c r="AK538" s="67">
        <f t="shared" si="172"/>
        <v>0.241193130756333</v>
      </c>
      <c r="AL538" s="67">
        <f t="shared" si="173"/>
        <v>1.1337090839293551</v>
      </c>
      <c r="AO538" s="67">
        <f t="shared" si="190"/>
        <v>2.6942276347412121E-2</v>
      </c>
      <c r="AP538" s="67">
        <f t="shared" si="190"/>
        <v>5.8170536036484227E-2</v>
      </c>
      <c r="AQ538" s="67">
        <f t="shared" si="190"/>
        <v>6.3002459536075778E-2</v>
      </c>
      <c r="AR538" s="67">
        <f t="shared" si="190"/>
        <v>0.14652004846444894</v>
      </c>
      <c r="AS538" s="67">
        <f t="shared" si="190"/>
        <v>0.10271728637989735</v>
      </c>
      <c r="AT538" s="67">
        <f t="shared" si="190"/>
        <v>7.4310713497291321</v>
      </c>
      <c r="AU538" s="67">
        <f t="shared" si="190"/>
        <v>0.21126958584312172</v>
      </c>
      <c r="AV538" s="67">
        <f t="shared" si="190"/>
        <v>1.7038848689234026E-2</v>
      </c>
      <c r="AW538" s="67">
        <f t="shared" si="190"/>
        <v>1.3394260289948418E-2</v>
      </c>
      <c r="AX538" s="67">
        <f t="shared" si="190"/>
        <v>0.34950711637970922</v>
      </c>
      <c r="BA538" s="67">
        <f t="shared" si="189"/>
        <v>0.20347364512601893</v>
      </c>
      <c r="BB538" s="67">
        <f t="shared" si="189"/>
        <v>0.58766500863038185</v>
      </c>
      <c r="BC538" s="67">
        <f t="shared" si="189"/>
        <v>0.54369583972765922</v>
      </c>
      <c r="BD538" s="67">
        <f t="shared" si="189"/>
        <v>0.86742182195935569</v>
      </c>
      <c r="BE538" s="67">
        <f t="shared" si="189"/>
        <v>1.0552172511578237</v>
      </c>
      <c r="BF538" s="67">
        <f t="shared" si="189"/>
        <v>41.766072562215562</v>
      </c>
      <c r="BG538" s="67">
        <f t="shared" si="189"/>
        <v>5.3155565672056806</v>
      </c>
      <c r="BH538" s="67">
        <f t="shared" si="189"/>
        <v>0.36157608141987746</v>
      </c>
      <c r="BI538" s="67">
        <f t="shared" si="189"/>
        <v>0.46913245745033583</v>
      </c>
      <c r="BJ538" s="67">
        <f t="shared" si="189"/>
        <v>1.8980700216981039</v>
      </c>
    </row>
    <row r="539" spans="4:62">
      <c r="D539" s="52">
        <f t="shared" si="154"/>
        <v>50</v>
      </c>
      <c r="E539" s="67">
        <f t="shared" si="176"/>
        <v>8.1302970810331068E-2</v>
      </c>
      <c r="F539" s="67">
        <f t="shared" si="180"/>
        <v>0.27391954894440529</v>
      </c>
      <c r="G539" s="67">
        <f t="shared" si="181"/>
        <v>0.25950189785181865</v>
      </c>
      <c r="H539" s="67">
        <f t="shared" si="182"/>
        <v>0.38026714273303813</v>
      </c>
      <c r="I539" s="67">
        <f t="shared" si="183"/>
        <v>0.50775731109829736</v>
      </c>
      <c r="J539" s="67">
        <f t="shared" si="184"/>
        <v>18.815380811193616</v>
      </c>
      <c r="K539" s="67">
        <f t="shared" si="185"/>
        <v>2.7963291341822067</v>
      </c>
      <c r="L539" s="67">
        <f t="shared" si="186"/>
        <v>0.1852737104758384</v>
      </c>
      <c r="M539" s="67">
        <f t="shared" si="187"/>
        <v>0.24678588992217224</v>
      </c>
      <c r="N539" s="67">
        <f t="shared" si="188"/>
        <v>0.82751371590050571</v>
      </c>
      <c r="Q539" s="67">
        <f t="shared" si="177"/>
        <v>5.4173721967371975E-2</v>
      </c>
      <c r="R539" s="67">
        <f t="shared" si="156"/>
        <v>0.21450766199601251</v>
      </c>
      <c r="S539" s="67">
        <f t="shared" si="157"/>
        <v>0.19239534070160835</v>
      </c>
      <c r="T539" s="67">
        <f t="shared" si="158"/>
        <v>0.22591468585845539</v>
      </c>
      <c r="U539" s="67">
        <f t="shared" si="159"/>
        <v>0.39936219426222741</v>
      </c>
      <c r="V539" s="67">
        <f t="shared" si="160"/>
        <v>10.78261458942684</v>
      </c>
      <c r="W539" s="67">
        <f t="shared" si="161"/>
        <v>2.5672149451258712</v>
      </c>
      <c r="X539" s="67">
        <f t="shared" si="162"/>
        <v>0.16705113682150391</v>
      </c>
      <c r="Y539" s="67">
        <f t="shared" si="163"/>
        <v>0.23201337223742194</v>
      </c>
      <c r="Z539" s="67">
        <f t="shared" si="164"/>
        <v>0.45590658031803682</v>
      </c>
      <c r="AA539" s="120"/>
      <c r="AB539" s="120"/>
      <c r="AC539" s="67">
        <f t="shared" si="178"/>
        <v>0.12359559501298073</v>
      </c>
      <c r="AD539" s="67">
        <f t="shared" si="165"/>
        <v>0.34389353043435017</v>
      </c>
      <c r="AE539" s="67">
        <f t="shared" si="166"/>
        <v>0.32634398213578669</v>
      </c>
      <c r="AF539" s="67">
        <f t="shared" si="167"/>
        <v>0.54067957041423786</v>
      </c>
      <c r="AG539" s="67">
        <f t="shared" si="168"/>
        <v>0.60834476803975712</v>
      </c>
      <c r="AH539" s="67">
        <f t="shared" si="169"/>
        <v>26.747476593021908</v>
      </c>
      <c r="AI539" s="67">
        <f t="shared" si="170"/>
        <v>3.0004788150428228</v>
      </c>
      <c r="AJ539" s="67">
        <f t="shared" si="171"/>
        <v>0.20349628413017298</v>
      </c>
      <c r="AK539" s="67">
        <f t="shared" si="172"/>
        <v>0.2614179513793044</v>
      </c>
      <c r="AL539" s="67">
        <f t="shared" si="173"/>
        <v>1.2189618812638718</v>
      </c>
      <c r="AO539" s="67">
        <f t="shared" si="190"/>
        <v>2.7129248842959093E-2</v>
      </c>
      <c r="AP539" s="67">
        <f t="shared" si="190"/>
        <v>5.9411886948392778E-2</v>
      </c>
      <c r="AQ539" s="67">
        <f t="shared" si="190"/>
        <v>6.71065571502103E-2</v>
      </c>
      <c r="AR539" s="67">
        <f t="shared" si="190"/>
        <v>0.15435245687458274</v>
      </c>
      <c r="AS539" s="67">
        <f t="shared" si="190"/>
        <v>0.10839511683606995</v>
      </c>
      <c r="AT539" s="67">
        <f t="shared" si="190"/>
        <v>8.0327662217667761</v>
      </c>
      <c r="AU539" s="67">
        <f t="shared" si="190"/>
        <v>0.22911418905633552</v>
      </c>
      <c r="AV539" s="67">
        <f t="shared" si="190"/>
        <v>1.8222573654334495E-2</v>
      </c>
      <c r="AW539" s="67">
        <f t="shared" si="190"/>
        <v>1.4772517684750297E-2</v>
      </c>
      <c r="AX539" s="67">
        <f t="shared" si="190"/>
        <v>0.37160713558246888</v>
      </c>
      <c r="BA539" s="67">
        <f t="shared" si="189"/>
        <v>0.20489856582331178</v>
      </c>
      <c r="BB539" s="67">
        <f t="shared" si="189"/>
        <v>0.61781307937875551</v>
      </c>
      <c r="BC539" s="67">
        <f t="shared" si="189"/>
        <v>0.5858458799876054</v>
      </c>
      <c r="BD539" s="67">
        <f t="shared" si="189"/>
        <v>0.92094671314727594</v>
      </c>
      <c r="BE539" s="67">
        <f t="shared" si="189"/>
        <v>1.1161020791380545</v>
      </c>
      <c r="BF539" s="67">
        <f t="shared" si="189"/>
        <v>45.562857404215521</v>
      </c>
      <c r="BG539" s="67">
        <f t="shared" si="189"/>
        <v>5.7968079492250295</v>
      </c>
      <c r="BH539" s="67">
        <f t="shared" si="189"/>
        <v>0.38876999460601136</v>
      </c>
      <c r="BI539" s="67">
        <f t="shared" si="189"/>
        <v>0.50820384130147667</v>
      </c>
      <c r="BJ539" s="67">
        <f t="shared" si="189"/>
        <v>2.0464755971643775</v>
      </c>
    </row>
    <row r="540" spans="4:62">
      <c r="D540" s="52">
        <f t="shared" ref="D540:D556" si="191">D451</f>
        <v>60</v>
      </c>
      <c r="E540" s="67">
        <f t="shared" si="176"/>
        <v>8.1611094780719207E-2</v>
      </c>
      <c r="F540" s="67">
        <f t="shared" si="180"/>
        <v>0.2811144002914549</v>
      </c>
      <c r="G540" s="67">
        <f t="shared" si="181"/>
        <v>0.26897149188544134</v>
      </c>
      <c r="H540" s="67">
        <f t="shared" si="182"/>
        <v>0.39163995234698434</v>
      </c>
      <c r="I540" s="67">
        <f t="shared" si="183"/>
        <v>0.52149827315658914</v>
      </c>
      <c r="J540" s="67">
        <f t="shared" si="184"/>
        <v>19.610635253910747</v>
      </c>
      <c r="K540" s="67">
        <f t="shared" si="185"/>
        <v>2.9116705809318768</v>
      </c>
      <c r="L540" s="67">
        <f t="shared" si="186"/>
        <v>0.19174761823216038</v>
      </c>
      <c r="M540" s="67">
        <f t="shared" si="187"/>
        <v>0.25616766838728872</v>
      </c>
      <c r="N540" s="67">
        <f t="shared" si="188"/>
        <v>0.8589510324401719</v>
      </c>
      <c r="Q540" s="67">
        <f t="shared" si="177"/>
        <v>5.4388771433350219E-2</v>
      </c>
      <c r="R540" s="67">
        <f t="shared" ref="R540:R556" si="192">R539+R361/$R$192</f>
        <v>0.22108457154051697</v>
      </c>
      <c r="S540" s="67">
        <f t="shared" ref="S540:S556" si="193">S539+S361/$R$192</f>
        <v>0.19982192380804656</v>
      </c>
      <c r="T540" s="67">
        <f t="shared" ref="T540:T556" si="194">T539+T361/$R$192</f>
        <v>0.23338853948437518</v>
      </c>
      <c r="U540" s="67">
        <f t="shared" ref="U540:U556" si="195">U539+U361/$R$192</f>
        <v>0.41027674458393881</v>
      </c>
      <c r="V540" s="67">
        <f t="shared" ref="V540:V556" si="196">V539+V361/$R$192</f>
        <v>11.27834662454573</v>
      </c>
      <c r="W540" s="67">
        <f t="shared" ref="W540:W556" si="197">W539+W361/$R$192</f>
        <v>2.6736733869415676</v>
      </c>
      <c r="X540" s="67">
        <f t="shared" ref="X540:X556" si="198">X539+X361/$R$192</f>
        <v>0.17293578884712579</v>
      </c>
      <c r="Y540" s="67">
        <f t="shared" ref="Y540:Y556" si="199">Y539+Y361/$R$192</f>
        <v>0.2407090571485363</v>
      </c>
      <c r="Z540" s="67">
        <f t="shared" ref="Z540:Z556" si="200">Z539+Z361/$R$192</f>
        <v>0.47634255503612299</v>
      </c>
      <c r="AA540" s="120"/>
      <c r="AB540" s="120"/>
      <c r="AC540" s="67">
        <f t="shared" si="178"/>
        <v>0.12399679348777877</v>
      </c>
      <c r="AD540" s="67">
        <f t="shared" ref="AD540:AD556" si="201">AD539+AD361/$R$192</f>
        <v>0.35170632358394494</v>
      </c>
      <c r="AE540" s="67">
        <f t="shared" ref="AE540:AE556" si="202">AE539+AE361/$R$192</f>
        <v>0.33785658709659383</v>
      </c>
      <c r="AF540" s="67">
        <f t="shared" ref="AF540:AF556" si="203">AF539+AF361/$R$192</f>
        <v>0.5559513360162105</v>
      </c>
      <c r="AG540" s="67">
        <f t="shared" ref="AG540:AG556" si="204">AG539+AG361/$R$192</f>
        <v>0.62491214183462929</v>
      </c>
      <c r="AH540" s="67">
        <f t="shared" ref="AH540:AH556" si="205">AH539+AH361/$R$192</f>
        <v>27.842253443337277</v>
      </c>
      <c r="AI540" s="67">
        <f t="shared" ref="AI540:AI556" si="206">AI539+AI361/$R$192</f>
        <v>3.1247032667264665</v>
      </c>
      <c r="AJ540" s="67">
        <f t="shared" ref="AJ540:AJ556" si="207">AJ539+AJ361/$R$192</f>
        <v>0.21055944761719503</v>
      </c>
      <c r="AK540" s="67">
        <f t="shared" ref="AK540:AK556" si="208">AK539+AK361/$R$192</f>
        <v>0.27148582339842298</v>
      </c>
      <c r="AL540" s="67">
        <f t="shared" ref="AL540:AL556" si="209">AL539+AL361/$R$192</f>
        <v>1.261400539625118</v>
      </c>
      <c r="AO540" s="67">
        <f t="shared" si="190"/>
        <v>2.7222323347368987E-2</v>
      </c>
      <c r="AP540" s="67">
        <f t="shared" si="190"/>
        <v>6.002982875093793E-2</v>
      </c>
      <c r="AQ540" s="67">
        <f t="shared" si="190"/>
        <v>6.914956807739478E-2</v>
      </c>
      <c r="AR540" s="67">
        <f t="shared" si="190"/>
        <v>0.15825141286260916</v>
      </c>
      <c r="AS540" s="67">
        <f t="shared" si="190"/>
        <v>0.11122152857265033</v>
      </c>
      <c r="AT540" s="67">
        <f t="shared" si="190"/>
        <v>8.3322886293650171</v>
      </c>
      <c r="AU540" s="67">
        <f t="shared" si="190"/>
        <v>0.23799719399030916</v>
      </c>
      <c r="AV540" s="67">
        <f t="shared" si="190"/>
        <v>1.881182938503459E-2</v>
      </c>
      <c r="AW540" s="67">
        <f t="shared" si="190"/>
        <v>1.5458611238752418E-2</v>
      </c>
      <c r="AX540" s="67">
        <f t="shared" si="190"/>
        <v>0.38260847740404891</v>
      </c>
      <c r="BA540" s="67">
        <f t="shared" si="189"/>
        <v>0.20560788826849796</v>
      </c>
      <c r="BB540" s="67">
        <f t="shared" si="189"/>
        <v>0.63282072387539978</v>
      </c>
      <c r="BC540" s="67">
        <f t="shared" si="189"/>
        <v>0.60682807898203517</v>
      </c>
      <c r="BD540" s="67">
        <f t="shared" si="189"/>
        <v>0.94759128836319484</v>
      </c>
      <c r="BE540" s="67">
        <f t="shared" si="189"/>
        <v>1.1464104149912184</v>
      </c>
      <c r="BF540" s="67">
        <f t="shared" ref="BF540:BF556" si="210">J540+AH540</f>
        <v>47.452888697248028</v>
      </c>
      <c r="BG540" s="67">
        <f t="shared" ref="BG540:BG556" si="211">K540+AI540</f>
        <v>6.0363738476583428</v>
      </c>
      <c r="BH540" s="67">
        <f t="shared" ref="BH540:BH556" si="212">L540+AJ540</f>
        <v>0.40230706584935538</v>
      </c>
      <c r="BI540" s="67">
        <f t="shared" ref="BI540:BI556" si="213">M540+AK540</f>
        <v>0.52765349178571164</v>
      </c>
      <c r="BJ540" s="67">
        <f t="shared" ref="BJ540:BJ556" si="214">N540+AL540</f>
        <v>2.1203515720652897</v>
      </c>
    </row>
    <row r="541" spans="4:62">
      <c r="D541" s="52">
        <f t="shared" si="191"/>
        <v>75</v>
      </c>
      <c r="E541" s="67">
        <f t="shared" ref="E541:E556" si="215">E540+E362/$R$192</f>
        <v>8.1764656538563921E-2</v>
      </c>
      <c r="F541" s="67">
        <f t="shared" si="180"/>
        <v>0.28470014540207561</v>
      </c>
      <c r="G541" s="67">
        <f t="shared" si="181"/>
        <v>0.27369091538257168</v>
      </c>
      <c r="H541" s="67">
        <f t="shared" si="182"/>
        <v>0.39730789383738785</v>
      </c>
      <c r="I541" s="67">
        <f t="shared" si="183"/>
        <v>0.52834644626525928</v>
      </c>
      <c r="J541" s="67">
        <f t="shared" si="184"/>
        <v>20.006971410437693</v>
      </c>
      <c r="K541" s="67">
        <f t="shared" si="185"/>
        <v>2.9691540519286956</v>
      </c>
      <c r="L541" s="67">
        <f t="shared" si="186"/>
        <v>0.19497406197145464</v>
      </c>
      <c r="M541" s="67">
        <f t="shared" si="187"/>
        <v>0.26084332666534515</v>
      </c>
      <c r="N541" s="67">
        <f t="shared" si="188"/>
        <v>0.87461865344242784</v>
      </c>
      <c r="Q541" s="67">
        <f t="shared" ref="Q541:Q556" si="216">Q540+Q362/$R$192</f>
        <v>5.4495947041848271E-2</v>
      </c>
      <c r="R541" s="67">
        <f t="shared" si="192"/>
        <v>0.22436234895448293</v>
      </c>
      <c r="S541" s="67">
        <f t="shared" si="193"/>
        <v>0.20352315859081233</v>
      </c>
      <c r="T541" s="67">
        <f t="shared" si="194"/>
        <v>0.23711333278502153</v>
      </c>
      <c r="U541" s="67">
        <f t="shared" si="195"/>
        <v>0.41571630039446283</v>
      </c>
      <c r="V541" s="67">
        <f t="shared" si="196"/>
        <v>11.525407840318387</v>
      </c>
      <c r="W541" s="67">
        <f t="shared" si="197"/>
        <v>2.7267297766863634</v>
      </c>
      <c r="X541" s="67">
        <f t="shared" si="198"/>
        <v>0.1758685613549596</v>
      </c>
      <c r="Y541" s="67">
        <f t="shared" si="199"/>
        <v>0.24504278249594225</v>
      </c>
      <c r="Z541" s="67">
        <f t="shared" si="200"/>
        <v>0.48652736538056401</v>
      </c>
      <c r="AA541" s="120"/>
      <c r="AB541" s="120"/>
      <c r="AC541" s="67">
        <f t="shared" ref="AC541:AC556" si="217">AC540+AC362/$R$192</f>
        <v>0.12419674139497014</v>
      </c>
      <c r="AD541" s="67">
        <f t="shared" si="201"/>
        <v>0.35560003639122045</v>
      </c>
      <c r="AE541" s="67">
        <f t="shared" si="202"/>
        <v>0.34359419930808865</v>
      </c>
      <c r="AF541" s="67">
        <f t="shared" si="203"/>
        <v>0.56356242569637116</v>
      </c>
      <c r="AG541" s="67">
        <f t="shared" si="204"/>
        <v>0.63316893224144555</v>
      </c>
      <c r="AH541" s="67">
        <f t="shared" si="205"/>
        <v>28.387864540618509</v>
      </c>
      <c r="AI541" s="67">
        <f t="shared" si="206"/>
        <v>3.1866138189753084</v>
      </c>
      <c r="AJ541" s="67">
        <f t="shared" si="207"/>
        <v>0.21407956258794975</v>
      </c>
      <c r="AK541" s="67">
        <f t="shared" si="208"/>
        <v>0.27650341460712996</v>
      </c>
      <c r="AL541" s="67">
        <f t="shared" si="209"/>
        <v>1.2825509712851888</v>
      </c>
      <c r="AO541" s="67">
        <f t="shared" si="190"/>
        <v>2.726870949671565E-2</v>
      </c>
      <c r="AP541" s="67">
        <f t="shared" si="190"/>
        <v>6.0337796447592684E-2</v>
      </c>
      <c r="AQ541" s="67">
        <f t="shared" si="190"/>
        <v>7.016775679175935E-2</v>
      </c>
      <c r="AR541" s="67">
        <f t="shared" si="190"/>
        <v>0.16019456105236632</v>
      </c>
      <c r="AS541" s="67">
        <f t="shared" si="190"/>
        <v>0.11263014587079645</v>
      </c>
      <c r="AT541" s="67">
        <f t="shared" si="190"/>
        <v>8.481563570119306</v>
      </c>
      <c r="AU541" s="67">
        <f t="shared" si="190"/>
        <v>0.24242427524233223</v>
      </c>
      <c r="AV541" s="67">
        <f t="shared" si="190"/>
        <v>1.9105500616495047E-2</v>
      </c>
      <c r="AW541" s="67">
        <f t="shared" si="190"/>
        <v>1.5800544169402908E-2</v>
      </c>
      <c r="AX541" s="67">
        <f t="shared" si="190"/>
        <v>0.38809128806186383</v>
      </c>
      <c r="BA541" s="67">
        <f t="shared" ref="BA541:BA556" si="218">E541+AC541</f>
        <v>0.20596139793353407</v>
      </c>
      <c r="BB541" s="67">
        <f t="shared" ref="BB541:BB556" si="219">F541+AD541</f>
        <v>0.64030018179329606</v>
      </c>
      <c r="BC541" s="67">
        <f t="shared" ref="BC541:BC556" si="220">G541+AE541</f>
        <v>0.61728511469066039</v>
      </c>
      <c r="BD541" s="67">
        <f t="shared" ref="BD541:BD556" si="221">H541+AF541</f>
        <v>0.96087031953375901</v>
      </c>
      <c r="BE541" s="67">
        <f t="shared" ref="BE541:BE556" si="222">I541+AG541</f>
        <v>1.1615153785067047</v>
      </c>
      <c r="BF541" s="67">
        <f t="shared" si="210"/>
        <v>48.394835951056201</v>
      </c>
      <c r="BG541" s="67">
        <f t="shared" si="211"/>
        <v>6.155767870904004</v>
      </c>
      <c r="BH541" s="67">
        <f t="shared" si="212"/>
        <v>0.40905362455940442</v>
      </c>
      <c r="BI541" s="67">
        <f t="shared" si="213"/>
        <v>0.53734674127247506</v>
      </c>
      <c r="BJ541" s="67">
        <f t="shared" si="214"/>
        <v>2.1571696247276169</v>
      </c>
    </row>
    <row r="542" spans="4:62">
      <c r="D542" s="52">
        <f t="shared" si="191"/>
        <v>100</v>
      </c>
      <c r="E542" s="67">
        <f t="shared" si="215"/>
        <v>8.1868290927381543E-2</v>
      </c>
      <c r="F542" s="67">
        <f t="shared" si="180"/>
        <v>0.28712006106474169</v>
      </c>
      <c r="G542" s="67">
        <f t="shared" si="181"/>
        <v>0.27687591779828524</v>
      </c>
      <c r="H542" s="67">
        <f t="shared" si="182"/>
        <v>0.40113302361225023</v>
      </c>
      <c r="I542" s="67">
        <f t="shared" si="183"/>
        <v>0.53296808022279707</v>
      </c>
      <c r="J542" s="67">
        <f t="shared" si="184"/>
        <v>20.274447219027557</v>
      </c>
      <c r="K542" s="67">
        <f t="shared" si="185"/>
        <v>3.0079479838781795</v>
      </c>
      <c r="L542" s="67">
        <f t="shared" si="186"/>
        <v>0.19715149553088507</v>
      </c>
      <c r="M542" s="67">
        <f t="shared" si="187"/>
        <v>0.26399879320055142</v>
      </c>
      <c r="N542" s="67">
        <f t="shared" si="188"/>
        <v>0.88519227769357045</v>
      </c>
      <c r="Q542" s="67">
        <f t="shared" si="216"/>
        <v>5.4568276760124122E-2</v>
      </c>
      <c r="R542" s="67">
        <f t="shared" si="192"/>
        <v>0.22657442612619696</v>
      </c>
      <c r="S542" s="67">
        <f t="shared" si="193"/>
        <v>0.20602101489283736</v>
      </c>
      <c r="T542" s="67">
        <f t="shared" si="194"/>
        <v>0.23962708804936811</v>
      </c>
      <c r="U542" s="67">
        <f t="shared" si="195"/>
        <v>0.41938729927970003</v>
      </c>
      <c r="V542" s="67">
        <f t="shared" si="196"/>
        <v>11.692142308954972</v>
      </c>
      <c r="W542" s="67">
        <f t="shared" si="197"/>
        <v>2.7625359995457797</v>
      </c>
      <c r="X542" s="67">
        <f t="shared" si="198"/>
        <v>0.17784780469429304</v>
      </c>
      <c r="Y542" s="67">
        <f t="shared" si="199"/>
        <v>0.24796748838616803</v>
      </c>
      <c r="Z542" s="67">
        <f t="shared" si="200"/>
        <v>0.49340079930111669</v>
      </c>
      <c r="AA542" s="120"/>
      <c r="AB542" s="120"/>
      <c r="AC542" s="67">
        <f t="shared" si="217"/>
        <v>0.12433168045432953</v>
      </c>
      <c r="AD542" s="67">
        <f t="shared" si="201"/>
        <v>0.35822779054483861</v>
      </c>
      <c r="AE542" s="67">
        <f t="shared" si="202"/>
        <v>0.3474663478374907</v>
      </c>
      <c r="AF542" s="67">
        <f t="shared" si="203"/>
        <v>0.56869892998174931</v>
      </c>
      <c r="AG542" s="67">
        <f t="shared" si="204"/>
        <v>0.63874120127128386</v>
      </c>
      <c r="AH542" s="67">
        <f t="shared" si="205"/>
        <v>28.756081689161654</v>
      </c>
      <c r="AI542" s="67">
        <f t="shared" si="206"/>
        <v>3.2283954600148594</v>
      </c>
      <c r="AJ542" s="67">
        <f t="shared" si="207"/>
        <v>0.21645518636747715</v>
      </c>
      <c r="AK542" s="67">
        <f t="shared" si="208"/>
        <v>0.27988964178731673</v>
      </c>
      <c r="AL542" s="67">
        <f t="shared" si="209"/>
        <v>1.2968247858669213</v>
      </c>
      <c r="AO542" s="67">
        <f t="shared" si="190"/>
        <v>2.7300014167257421E-2</v>
      </c>
      <c r="AP542" s="67">
        <f t="shared" si="190"/>
        <v>6.0545634938544729E-2</v>
      </c>
      <c r="AQ542" s="67">
        <f t="shared" si="190"/>
        <v>7.0854902905447881E-2</v>
      </c>
      <c r="AR542" s="67">
        <f t="shared" si="190"/>
        <v>0.16150593556288212</v>
      </c>
      <c r="AS542" s="67">
        <f t="shared" si="190"/>
        <v>0.11358078094309704</v>
      </c>
      <c r="AT542" s="67">
        <f t="shared" ref="AT542:AT556" si="223">J542-V542</f>
        <v>8.582304910072585</v>
      </c>
      <c r="AU542" s="67">
        <f t="shared" ref="AU542:AU556" si="224">K542-W542</f>
        <v>0.24541198433239986</v>
      </c>
      <c r="AV542" s="67">
        <f t="shared" ref="AV542:AV556" si="225">L542-X542</f>
        <v>1.930369083659203E-2</v>
      </c>
      <c r="AW542" s="67">
        <f t="shared" ref="AW542:AW556" si="226">M542-Y542</f>
        <v>1.603130481438339E-2</v>
      </c>
      <c r="AX542" s="67">
        <f t="shared" ref="AX542:AX556" si="227">N542-Z542</f>
        <v>0.39179147839245376</v>
      </c>
      <c r="BA542" s="67">
        <f t="shared" si="218"/>
        <v>0.20619997138171109</v>
      </c>
      <c r="BB542" s="67">
        <f t="shared" si="219"/>
        <v>0.6453478516095803</v>
      </c>
      <c r="BC542" s="67">
        <f t="shared" si="220"/>
        <v>0.62434226563577599</v>
      </c>
      <c r="BD542" s="67">
        <f t="shared" si="221"/>
        <v>0.96983195359399954</v>
      </c>
      <c r="BE542" s="67">
        <f t="shared" si="222"/>
        <v>1.1717092814940808</v>
      </c>
      <c r="BF542" s="67">
        <f t="shared" si="210"/>
        <v>49.030528908189211</v>
      </c>
      <c r="BG542" s="67">
        <f t="shared" si="211"/>
        <v>6.2363434438930394</v>
      </c>
      <c r="BH542" s="67">
        <f t="shared" si="212"/>
        <v>0.41360668189836225</v>
      </c>
      <c r="BI542" s="67">
        <f t="shared" si="213"/>
        <v>0.5438884349878681</v>
      </c>
      <c r="BJ542" s="67">
        <f t="shared" si="214"/>
        <v>2.1820170635604916</v>
      </c>
    </row>
    <row r="543" spans="4:62">
      <c r="D543" s="52">
        <f t="shared" si="191"/>
        <v>125</v>
      </c>
      <c r="E543" s="67">
        <f t="shared" si="215"/>
        <v>8.1921157610077719E-2</v>
      </c>
      <c r="F543" s="67">
        <f t="shared" si="180"/>
        <v>0.28835452498110448</v>
      </c>
      <c r="G543" s="67">
        <f t="shared" si="181"/>
        <v>0.27850067299797465</v>
      </c>
      <c r="H543" s="67">
        <f t="shared" si="182"/>
        <v>0.40308432495523588</v>
      </c>
      <c r="I543" s="67">
        <f t="shared" si="183"/>
        <v>0.53532569972302857</v>
      </c>
      <c r="J543" s="67">
        <f t="shared" si="184"/>
        <v>20.410893806525717</v>
      </c>
      <c r="K543" s="67">
        <f t="shared" si="185"/>
        <v>3.0277378095751248</v>
      </c>
      <c r="L543" s="67">
        <f t="shared" si="186"/>
        <v>0.1982622628195404</v>
      </c>
      <c r="M543" s="67">
        <f t="shared" si="187"/>
        <v>0.26560848135501824</v>
      </c>
      <c r="N543" s="67">
        <f t="shared" si="188"/>
        <v>0.89058616716029393</v>
      </c>
      <c r="Q543" s="67">
        <f t="shared" si="216"/>
        <v>5.46051740903368E-2</v>
      </c>
      <c r="R543" s="67">
        <f t="shared" si="192"/>
        <v>0.22770286605111659</v>
      </c>
      <c r="S543" s="67">
        <f t="shared" si="193"/>
        <v>0.20729523842082265</v>
      </c>
      <c r="T543" s="67">
        <f t="shared" si="194"/>
        <v>0.24090942206467175</v>
      </c>
      <c r="U543" s="67">
        <f t="shared" si="195"/>
        <v>0.42125997431988738</v>
      </c>
      <c r="V543" s="67">
        <f t="shared" si="196"/>
        <v>11.777198035615717</v>
      </c>
      <c r="W543" s="67">
        <f t="shared" si="197"/>
        <v>2.7808017146626836</v>
      </c>
      <c r="X543" s="67">
        <f t="shared" si="198"/>
        <v>0.17885746983337339</v>
      </c>
      <c r="Y543" s="67">
        <f t="shared" si="199"/>
        <v>0.24945945934332098</v>
      </c>
      <c r="Z543" s="67">
        <f t="shared" si="200"/>
        <v>0.49690712238804524</v>
      </c>
      <c r="AA543" s="120"/>
      <c r="AB543" s="120"/>
      <c r="AC543" s="67">
        <f t="shared" si="217"/>
        <v>0.1244005164895092</v>
      </c>
      <c r="AD543" s="67">
        <f t="shared" si="201"/>
        <v>0.3595682784526445</v>
      </c>
      <c r="AE543" s="67">
        <f t="shared" si="202"/>
        <v>0.34944163470888423</v>
      </c>
      <c r="AF543" s="67">
        <f t="shared" si="203"/>
        <v>0.57131919865241698</v>
      </c>
      <c r="AG543" s="67">
        <f t="shared" si="204"/>
        <v>0.64158376523155947</v>
      </c>
      <c r="AH543" s="67">
        <f t="shared" si="205"/>
        <v>28.943919137497232</v>
      </c>
      <c r="AI543" s="67">
        <f t="shared" si="206"/>
        <v>3.2497093962918462</v>
      </c>
      <c r="AJ543" s="67">
        <f t="shared" si="207"/>
        <v>0.21766705580570747</v>
      </c>
      <c r="AK543" s="67">
        <f t="shared" si="208"/>
        <v>0.28161704713909747</v>
      </c>
      <c r="AL543" s="67">
        <f t="shared" si="209"/>
        <v>1.3041062417134397</v>
      </c>
      <c r="AO543" s="67">
        <f t="shared" ref="AO543:AO556" si="228">E543-Q543</f>
        <v>2.7315983519740919E-2</v>
      </c>
      <c r="AP543" s="67">
        <f t="shared" ref="AP543:AP556" si="229">F543-R543</f>
        <v>6.0651658929987889E-2</v>
      </c>
      <c r="AQ543" s="67">
        <f t="shared" ref="AQ543:AQ556" si="230">G543-S543</f>
        <v>7.1205434577152005E-2</v>
      </c>
      <c r="AR543" s="67">
        <f t="shared" ref="AR543:AR556" si="231">H543-T543</f>
        <v>0.16217490289056413</v>
      </c>
      <c r="AS543" s="67">
        <f t="shared" ref="AS543:AS556" si="232">I543-U543</f>
        <v>0.11406572540314119</v>
      </c>
      <c r="AT543" s="67">
        <f t="shared" si="223"/>
        <v>8.6336957709100002</v>
      </c>
      <c r="AU543" s="67">
        <f t="shared" si="224"/>
        <v>0.24693609491244128</v>
      </c>
      <c r="AV543" s="67">
        <f t="shared" si="225"/>
        <v>1.9404792986167013E-2</v>
      </c>
      <c r="AW543" s="67">
        <f t="shared" si="226"/>
        <v>1.6149022011697267E-2</v>
      </c>
      <c r="AX543" s="67">
        <f t="shared" si="227"/>
        <v>0.39367904477224869</v>
      </c>
      <c r="BA543" s="67">
        <f t="shared" si="218"/>
        <v>0.2063216740995869</v>
      </c>
      <c r="BB543" s="67">
        <f t="shared" si="219"/>
        <v>0.64792280343374897</v>
      </c>
      <c r="BC543" s="67">
        <f t="shared" si="220"/>
        <v>0.62794230770685888</v>
      </c>
      <c r="BD543" s="67">
        <f t="shared" si="221"/>
        <v>0.97440352360765292</v>
      </c>
      <c r="BE543" s="67">
        <f t="shared" si="222"/>
        <v>1.1769094649545879</v>
      </c>
      <c r="BF543" s="67">
        <f t="shared" si="210"/>
        <v>49.354812944022953</v>
      </c>
      <c r="BG543" s="67">
        <f t="shared" si="211"/>
        <v>6.277447205866971</v>
      </c>
      <c r="BH543" s="67">
        <f t="shared" si="212"/>
        <v>0.41592931862524785</v>
      </c>
      <c r="BI543" s="67">
        <f t="shared" si="213"/>
        <v>0.54722552849411565</v>
      </c>
      <c r="BJ543" s="67">
        <f t="shared" si="214"/>
        <v>2.1946924088737338</v>
      </c>
    </row>
    <row r="544" spans="4:62">
      <c r="D544" s="52">
        <f t="shared" si="191"/>
        <v>150</v>
      </c>
      <c r="E544" s="67">
        <f t="shared" si="215"/>
        <v>8.1930414205364205E-2</v>
      </c>
      <c r="F544" s="67">
        <f t="shared" si="180"/>
        <v>0.2885706711867444</v>
      </c>
      <c r="G544" s="67">
        <f t="shared" si="181"/>
        <v>0.27878515654330283</v>
      </c>
      <c r="H544" s="67">
        <f t="shared" si="182"/>
        <v>0.40342598450133998</v>
      </c>
      <c r="I544" s="67">
        <f t="shared" si="183"/>
        <v>0.53573850280504909</v>
      </c>
      <c r="J544" s="67">
        <f t="shared" si="184"/>
        <v>20.434784672649318</v>
      </c>
      <c r="K544" s="67">
        <f t="shared" si="185"/>
        <v>3.0312028729746876</v>
      </c>
      <c r="L544" s="67">
        <f t="shared" si="186"/>
        <v>0.1984567505899883</v>
      </c>
      <c r="M544" s="67">
        <f t="shared" si="187"/>
        <v>0.26589032676357149</v>
      </c>
      <c r="N544" s="67">
        <f t="shared" si="188"/>
        <v>0.89153060038869347</v>
      </c>
      <c r="Q544" s="67">
        <f t="shared" si="216"/>
        <v>5.4611634561005894E-2</v>
      </c>
      <c r="R544" s="67">
        <f t="shared" si="192"/>
        <v>0.22790044817954574</v>
      </c>
      <c r="S544" s="67">
        <f t="shared" si="193"/>
        <v>0.20751834626306934</v>
      </c>
      <c r="T544" s="67">
        <f t="shared" si="194"/>
        <v>0.24113394999788793</v>
      </c>
      <c r="U544" s="67">
        <f t="shared" si="195"/>
        <v>0.42158786693705325</v>
      </c>
      <c r="V544" s="67">
        <f t="shared" si="196"/>
        <v>11.792090712786738</v>
      </c>
      <c r="W544" s="67">
        <f t="shared" si="197"/>
        <v>2.7839999167028457</v>
      </c>
      <c r="X544" s="67">
        <f t="shared" si="198"/>
        <v>0.17903425530752651</v>
      </c>
      <c r="Y544" s="67">
        <f t="shared" si="199"/>
        <v>0.24972069327413016</v>
      </c>
      <c r="Z544" s="67">
        <f t="shared" si="200"/>
        <v>0.49752105562735788</v>
      </c>
      <c r="AA544" s="120"/>
      <c r="AB544" s="120"/>
      <c r="AC544" s="67">
        <f t="shared" si="217"/>
        <v>0.12441256920941308</v>
      </c>
      <c r="AD544" s="67">
        <f t="shared" si="201"/>
        <v>0.35980298873549516</v>
      </c>
      <c r="AE544" s="67">
        <f t="shared" si="202"/>
        <v>0.34978749395729386</v>
      </c>
      <c r="AF544" s="67">
        <f t="shared" si="203"/>
        <v>0.57177798981140904</v>
      </c>
      <c r="AG544" s="67">
        <f t="shared" si="204"/>
        <v>0.64208147877843458</v>
      </c>
      <c r="AH544" s="67">
        <f t="shared" si="205"/>
        <v>28.976808192573415</v>
      </c>
      <c r="AI544" s="67">
        <f t="shared" si="206"/>
        <v>3.2534413210508095</v>
      </c>
      <c r="AJ544" s="67">
        <f t="shared" si="207"/>
        <v>0.21787924587245014</v>
      </c>
      <c r="AK544" s="67">
        <f t="shared" si="208"/>
        <v>0.28191950402539478</v>
      </c>
      <c r="AL544" s="67">
        <f t="shared" si="209"/>
        <v>1.3053811749309263</v>
      </c>
      <c r="AO544" s="67">
        <f t="shared" si="228"/>
        <v>2.7318779644358311E-2</v>
      </c>
      <c r="AP544" s="67">
        <f t="shared" si="229"/>
        <v>6.0670223007198654E-2</v>
      </c>
      <c r="AQ544" s="67">
        <f t="shared" si="230"/>
        <v>7.1266810280233489E-2</v>
      </c>
      <c r="AR544" s="67">
        <f t="shared" si="231"/>
        <v>0.16229203450345206</v>
      </c>
      <c r="AS544" s="67">
        <f t="shared" si="232"/>
        <v>0.11415063586799584</v>
      </c>
      <c r="AT544" s="67">
        <f t="shared" si="223"/>
        <v>8.64269395986258</v>
      </c>
      <c r="AU544" s="67">
        <f t="shared" si="224"/>
        <v>0.24720295627184186</v>
      </c>
      <c r="AV544" s="67">
        <f t="shared" si="225"/>
        <v>1.9422495282461788E-2</v>
      </c>
      <c r="AW544" s="67">
        <f t="shared" si="226"/>
        <v>1.6169633489441337E-2</v>
      </c>
      <c r="AX544" s="67">
        <f t="shared" si="227"/>
        <v>0.3940095447613356</v>
      </c>
      <c r="BA544" s="67">
        <f t="shared" si="218"/>
        <v>0.2063429834147773</v>
      </c>
      <c r="BB544" s="67">
        <f t="shared" si="219"/>
        <v>0.64837365992223961</v>
      </c>
      <c r="BC544" s="67">
        <f t="shared" si="220"/>
        <v>0.62857265050059663</v>
      </c>
      <c r="BD544" s="67">
        <f t="shared" si="221"/>
        <v>0.97520397431274897</v>
      </c>
      <c r="BE544" s="67">
        <f t="shared" si="222"/>
        <v>1.1778199815834838</v>
      </c>
      <c r="BF544" s="67">
        <f t="shared" si="210"/>
        <v>49.41159286522273</v>
      </c>
      <c r="BG544" s="67">
        <f t="shared" si="211"/>
        <v>6.2846441940254971</v>
      </c>
      <c r="BH544" s="67">
        <f t="shared" si="212"/>
        <v>0.41633599646243846</v>
      </c>
      <c r="BI544" s="67">
        <f t="shared" si="213"/>
        <v>0.54780983078896628</v>
      </c>
      <c r="BJ544" s="67">
        <f t="shared" si="214"/>
        <v>2.1969117753196197</v>
      </c>
    </row>
    <row r="545" spans="4:62">
      <c r="D545" s="52">
        <f t="shared" si="191"/>
        <v>175</v>
      </c>
      <c r="E545" s="67">
        <f t="shared" si="215"/>
        <v>8.1932040744035817E-2</v>
      </c>
      <c r="F545" s="67">
        <f t="shared" si="180"/>
        <v>0.28860865169159672</v>
      </c>
      <c r="G545" s="67">
        <f t="shared" si="181"/>
        <v>0.27883514506214713</v>
      </c>
      <c r="H545" s="67">
        <f t="shared" si="182"/>
        <v>0.40348601980017967</v>
      </c>
      <c r="I545" s="67">
        <f t="shared" si="183"/>
        <v>0.53581103921351081</v>
      </c>
      <c r="J545" s="67">
        <f t="shared" si="184"/>
        <v>20.43898269756513</v>
      </c>
      <c r="K545" s="67">
        <f t="shared" si="185"/>
        <v>3.0318117425908402</v>
      </c>
      <c r="L545" s="67">
        <f t="shared" si="186"/>
        <v>0.19849092534539217</v>
      </c>
      <c r="M545" s="67">
        <f t="shared" si="187"/>
        <v>0.26593985171764356</v>
      </c>
      <c r="N545" s="67">
        <f t="shared" si="188"/>
        <v>0.89169655310901885</v>
      </c>
      <c r="Q545" s="67">
        <f t="shared" si="216"/>
        <v>5.4612769773797948E-2</v>
      </c>
      <c r="R545" s="67">
        <f t="shared" si="192"/>
        <v>0.22793516666542118</v>
      </c>
      <c r="S545" s="67">
        <f t="shared" si="193"/>
        <v>0.2075575500439544</v>
      </c>
      <c r="T545" s="67">
        <f t="shared" si="194"/>
        <v>0.24117340331251705</v>
      </c>
      <c r="U545" s="67">
        <f t="shared" si="195"/>
        <v>0.42164548315613259</v>
      </c>
      <c r="V545" s="67">
        <f t="shared" si="196"/>
        <v>11.794707605347419</v>
      </c>
      <c r="W545" s="67">
        <f t="shared" si="197"/>
        <v>2.784561894313073</v>
      </c>
      <c r="X545" s="67">
        <f t="shared" si="198"/>
        <v>0.17906531947327958</v>
      </c>
      <c r="Y545" s="67">
        <f t="shared" si="199"/>
        <v>0.24976659644669486</v>
      </c>
      <c r="Z545" s="67">
        <f t="shared" si="200"/>
        <v>0.49762893396973129</v>
      </c>
      <c r="AA545" s="120"/>
      <c r="AB545" s="120"/>
      <c r="AC545" s="67">
        <f t="shared" si="217"/>
        <v>0.12441468707396425</v>
      </c>
      <c r="AD545" s="67">
        <f t="shared" si="201"/>
        <v>0.35984423125932441</v>
      </c>
      <c r="AE545" s="67">
        <f t="shared" si="202"/>
        <v>0.34984826721409734</v>
      </c>
      <c r="AF545" s="67">
        <f t="shared" si="203"/>
        <v>0.57185860709445935</v>
      </c>
      <c r="AG545" s="67">
        <f t="shared" si="204"/>
        <v>0.64216893537627862</v>
      </c>
      <c r="AH545" s="67">
        <f t="shared" si="205"/>
        <v>28.982587349844355</v>
      </c>
      <c r="AI545" s="67">
        <f t="shared" si="206"/>
        <v>3.2540970826728874</v>
      </c>
      <c r="AJ545" s="67">
        <f t="shared" si="207"/>
        <v>0.21791653121750479</v>
      </c>
      <c r="AK545" s="67">
        <f t="shared" si="208"/>
        <v>0.28197265076097422</v>
      </c>
      <c r="AL545" s="67">
        <f t="shared" si="209"/>
        <v>1.3056052020292037</v>
      </c>
      <c r="AO545" s="67">
        <f t="shared" si="228"/>
        <v>2.7319270970237869E-2</v>
      </c>
      <c r="AP545" s="67">
        <f t="shared" si="229"/>
        <v>6.0673485026175533E-2</v>
      </c>
      <c r="AQ545" s="67">
        <f t="shared" si="230"/>
        <v>7.1277595018192724E-2</v>
      </c>
      <c r="AR545" s="67">
        <f t="shared" si="231"/>
        <v>0.16231261648766263</v>
      </c>
      <c r="AS545" s="67">
        <f t="shared" si="232"/>
        <v>0.11416555605737821</v>
      </c>
      <c r="AT545" s="67">
        <f t="shared" si="223"/>
        <v>8.6442750922177112</v>
      </c>
      <c r="AU545" s="67">
        <f t="shared" si="224"/>
        <v>0.24724984827776719</v>
      </c>
      <c r="AV545" s="67">
        <f t="shared" si="225"/>
        <v>1.9425605872112589E-2</v>
      </c>
      <c r="AW545" s="67">
        <f t="shared" si="226"/>
        <v>1.6173255270948705E-2</v>
      </c>
      <c r="AX545" s="67">
        <f t="shared" si="227"/>
        <v>0.39406761913928756</v>
      </c>
      <c r="BA545" s="67">
        <f t="shared" si="218"/>
        <v>0.20634672781800006</v>
      </c>
      <c r="BB545" s="67">
        <f t="shared" si="219"/>
        <v>0.64845288295092107</v>
      </c>
      <c r="BC545" s="67">
        <f t="shared" si="220"/>
        <v>0.62868341227624447</v>
      </c>
      <c r="BD545" s="67">
        <f t="shared" si="221"/>
        <v>0.97534462689463908</v>
      </c>
      <c r="BE545" s="67">
        <f t="shared" si="222"/>
        <v>1.1779799745897894</v>
      </c>
      <c r="BF545" s="67">
        <f t="shared" si="210"/>
        <v>49.421570047409489</v>
      </c>
      <c r="BG545" s="67">
        <f t="shared" si="211"/>
        <v>6.2859088252637276</v>
      </c>
      <c r="BH545" s="67">
        <f t="shared" si="212"/>
        <v>0.41640745656289696</v>
      </c>
      <c r="BI545" s="67">
        <f t="shared" si="213"/>
        <v>0.54791250247861778</v>
      </c>
      <c r="BJ545" s="67">
        <f t="shared" si="214"/>
        <v>2.1973017551382226</v>
      </c>
    </row>
    <row r="546" spans="4:62">
      <c r="D546" s="52">
        <f t="shared" si="191"/>
        <v>200</v>
      </c>
      <c r="E546" s="67">
        <f t="shared" si="215"/>
        <v>8.193232611021696E-2</v>
      </c>
      <c r="F546" s="67">
        <f t="shared" si="180"/>
        <v>0.28861531513699579</v>
      </c>
      <c r="G546" s="67">
        <f t="shared" si="181"/>
        <v>0.27884391523956298</v>
      </c>
      <c r="H546" s="67">
        <f t="shared" si="182"/>
        <v>0.40349655262320006</v>
      </c>
      <c r="I546" s="67">
        <f t="shared" si="183"/>
        <v>0.535823765279136</v>
      </c>
      <c r="J546" s="67">
        <f t="shared" si="184"/>
        <v>20.439719215152749</v>
      </c>
      <c r="K546" s="67">
        <f t="shared" si="185"/>
        <v>3.0319185650108729</v>
      </c>
      <c r="L546" s="67">
        <f t="shared" si="186"/>
        <v>0.1984969210955157</v>
      </c>
      <c r="M546" s="67">
        <f t="shared" si="187"/>
        <v>0.26594854056547834</v>
      </c>
      <c r="N546" s="67">
        <f t="shared" si="188"/>
        <v>0.89172566849058144</v>
      </c>
      <c r="Q546" s="67">
        <f t="shared" si="216"/>
        <v>5.4612968939882905E-2</v>
      </c>
      <c r="R546" s="67">
        <f t="shared" si="192"/>
        <v>0.22794125780970348</v>
      </c>
      <c r="S546" s="67">
        <f t="shared" si="193"/>
        <v>0.20756442810559103</v>
      </c>
      <c r="T546" s="67">
        <f t="shared" si="194"/>
        <v>0.24118032515331053</v>
      </c>
      <c r="U546" s="67">
        <f t="shared" si="195"/>
        <v>0.42165559156652443</v>
      </c>
      <c r="V546" s="67">
        <f t="shared" si="196"/>
        <v>11.795166723012157</v>
      </c>
      <c r="W546" s="67">
        <f t="shared" si="197"/>
        <v>2.7846604898197893</v>
      </c>
      <c r="X546" s="67">
        <f t="shared" si="198"/>
        <v>0.17907076948962791</v>
      </c>
      <c r="Y546" s="67">
        <f t="shared" si="199"/>
        <v>0.2497746498752951</v>
      </c>
      <c r="Z546" s="67">
        <f t="shared" si="200"/>
        <v>0.49764786055975274</v>
      </c>
      <c r="AA546" s="120"/>
      <c r="AB546" s="120"/>
      <c r="AC546" s="67">
        <f t="shared" si="217"/>
        <v>0.12441505864024158</v>
      </c>
      <c r="AD546" s="67">
        <f t="shared" si="201"/>
        <v>0.35985146700584025</v>
      </c>
      <c r="AE546" s="67">
        <f t="shared" si="202"/>
        <v>0.34985892950729247</v>
      </c>
      <c r="AF546" s="67">
        <f t="shared" si="203"/>
        <v>0.57187275089970668</v>
      </c>
      <c r="AG546" s="67">
        <f t="shared" si="204"/>
        <v>0.64218427909713716</v>
      </c>
      <c r="AH546" s="67">
        <f t="shared" si="205"/>
        <v>28.98360126735486</v>
      </c>
      <c r="AI546" s="67">
        <f t="shared" si="206"/>
        <v>3.2542121320062365</v>
      </c>
      <c r="AJ546" s="67">
        <f t="shared" si="207"/>
        <v>0.21792307270140351</v>
      </c>
      <c r="AK546" s="67">
        <f t="shared" si="208"/>
        <v>0.28198197502804356</v>
      </c>
      <c r="AL546" s="67">
        <f t="shared" si="209"/>
        <v>1.3056445062023074</v>
      </c>
      <c r="AO546" s="67">
        <f t="shared" si="228"/>
        <v>2.7319357170334055E-2</v>
      </c>
      <c r="AP546" s="67">
        <f t="shared" si="229"/>
        <v>6.0674057327292308E-2</v>
      </c>
      <c r="AQ546" s="67">
        <f t="shared" si="230"/>
        <v>7.1279487133971947E-2</v>
      </c>
      <c r="AR546" s="67">
        <f t="shared" si="231"/>
        <v>0.16231622746988952</v>
      </c>
      <c r="AS546" s="67">
        <f t="shared" si="232"/>
        <v>0.11416817371261156</v>
      </c>
      <c r="AT546" s="67">
        <f t="shared" si="223"/>
        <v>8.6445524921405923</v>
      </c>
      <c r="AU546" s="67">
        <f t="shared" si="224"/>
        <v>0.24725807519108356</v>
      </c>
      <c r="AV546" s="67">
        <f t="shared" si="225"/>
        <v>1.9426151605887787E-2</v>
      </c>
      <c r="AW546" s="67">
        <f t="shared" si="226"/>
        <v>1.617389069018324E-2</v>
      </c>
      <c r="AX546" s="67">
        <f t="shared" si="227"/>
        <v>0.39407780793082869</v>
      </c>
      <c r="BA546" s="67">
        <f t="shared" si="218"/>
        <v>0.20634738475045855</v>
      </c>
      <c r="BB546" s="67">
        <f t="shared" si="219"/>
        <v>0.64846678214283604</v>
      </c>
      <c r="BC546" s="67">
        <f t="shared" si="220"/>
        <v>0.62870284474685545</v>
      </c>
      <c r="BD546" s="67">
        <f t="shared" si="221"/>
        <v>0.97536930352290674</v>
      </c>
      <c r="BE546" s="67">
        <f t="shared" si="222"/>
        <v>1.178008044376273</v>
      </c>
      <c r="BF546" s="67">
        <f t="shared" si="210"/>
        <v>49.423320482507606</v>
      </c>
      <c r="BG546" s="67">
        <f t="shared" si="211"/>
        <v>6.2861306970171089</v>
      </c>
      <c r="BH546" s="67">
        <f t="shared" si="212"/>
        <v>0.41641999379691919</v>
      </c>
      <c r="BI546" s="67">
        <f t="shared" si="213"/>
        <v>0.54793051559352191</v>
      </c>
      <c r="BJ546" s="67">
        <f t="shared" si="214"/>
        <v>2.1973701746928889</v>
      </c>
    </row>
    <row r="547" spans="4:62">
      <c r="D547" s="52">
        <f t="shared" si="191"/>
        <v>225</v>
      </c>
      <c r="E547" s="67">
        <f t="shared" si="215"/>
        <v>8.1932375825485529E-2</v>
      </c>
      <c r="F547" s="67">
        <f t="shared" si="180"/>
        <v>0.28861647601379015</v>
      </c>
      <c r="G547" s="67">
        <f t="shared" si="181"/>
        <v>0.2788454431421471</v>
      </c>
      <c r="H547" s="67">
        <f t="shared" si="182"/>
        <v>0.40349838760631934</v>
      </c>
      <c r="I547" s="67">
        <f t="shared" si="183"/>
        <v>0.53582598235954759</v>
      </c>
      <c r="J547" s="67">
        <f t="shared" si="184"/>
        <v>20.439847528078705</v>
      </c>
      <c r="K547" s="67">
        <f t="shared" si="185"/>
        <v>3.0319371751533901</v>
      </c>
      <c r="L547" s="67">
        <f t="shared" si="186"/>
        <v>0.19849796564931127</v>
      </c>
      <c r="M547" s="67">
        <f t="shared" si="187"/>
        <v>0.26595005429917268</v>
      </c>
      <c r="N547" s="67">
        <f t="shared" si="188"/>
        <v>0.89173074084711634</v>
      </c>
      <c r="Q547" s="67">
        <f t="shared" si="216"/>
        <v>5.4613003637741506E-2</v>
      </c>
      <c r="R547" s="67">
        <f t="shared" si="192"/>
        <v>0.22794231898265904</v>
      </c>
      <c r="S547" s="67">
        <f t="shared" si="193"/>
        <v>0.20756562637190312</v>
      </c>
      <c r="T547" s="67">
        <f t="shared" si="194"/>
        <v>0.241181531046639</v>
      </c>
      <c r="U547" s="67">
        <f t="shared" si="195"/>
        <v>0.42165735261030118</v>
      </c>
      <c r="V547" s="67">
        <f t="shared" si="196"/>
        <v>11.795246708516794</v>
      </c>
      <c r="W547" s="67">
        <f t="shared" si="197"/>
        <v>2.7846776667048569</v>
      </c>
      <c r="X547" s="67">
        <f t="shared" si="198"/>
        <v>0.17907171896803267</v>
      </c>
      <c r="Y547" s="67">
        <f t="shared" si="199"/>
        <v>0.24977605290898369</v>
      </c>
      <c r="Z547" s="67">
        <f t="shared" si="200"/>
        <v>0.49765115786885283</v>
      </c>
      <c r="AA547" s="120"/>
      <c r="AB547" s="120"/>
      <c r="AC547" s="67">
        <f t="shared" si="217"/>
        <v>0.12441512337292011</v>
      </c>
      <c r="AD547" s="67">
        <f t="shared" si="201"/>
        <v>0.35985272758647341</v>
      </c>
      <c r="AE547" s="67">
        <f t="shared" si="202"/>
        <v>0.34986078704614865</v>
      </c>
      <c r="AF547" s="67">
        <f t="shared" si="203"/>
        <v>0.57187521497261673</v>
      </c>
      <c r="AG547" s="67">
        <f t="shared" si="204"/>
        <v>0.64218695221418354</v>
      </c>
      <c r="AH547" s="67">
        <f t="shared" si="205"/>
        <v>28.983777907702134</v>
      </c>
      <c r="AI547" s="67">
        <f t="shared" si="206"/>
        <v>3.2542321754062034</v>
      </c>
      <c r="AJ547" s="67">
        <f t="shared" si="207"/>
        <v>0.21792421233058989</v>
      </c>
      <c r="AK547" s="67">
        <f t="shared" si="208"/>
        <v>0.28198359946174367</v>
      </c>
      <c r="AL547" s="67">
        <f t="shared" si="209"/>
        <v>1.305651353606277</v>
      </c>
      <c r="AO547" s="67">
        <f t="shared" si="228"/>
        <v>2.7319372187744023E-2</v>
      </c>
      <c r="AP547" s="67">
        <f t="shared" si="229"/>
        <v>6.0674157031131104E-2</v>
      </c>
      <c r="AQ547" s="67">
        <f t="shared" si="230"/>
        <v>7.1279816770243976E-2</v>
      </c>
      <c r="AR547" s="67">
        <f t="shared" si="231"/>
        <v>0.16231685655968034</v>
      </c>
      <c r="AS547" s="67">
        <f t="shared" si="232"/>
        <v>0.11416862974924641</v>
      </c>
      <c r="AT547" s="67">
        <f t="shared" si="223"/>
        <v>8.6446008195619104</v>
      </c>
      <c r="AU547" s="67">
        <f t="shared" si="224"/>
        <v>0.24725950844853317</v>
      </c>
      <c r="AV547" s="67">
        <f t="shared" si="225"/>
        <v>1.9426246681278597E-2</v>
      </c>
      <c r="AW547" s="67">
        <f t="shared" si="226"/>
        <v>1.6174001390188986E-2</v>
      </c>
      <c r="AX547" s="67">
        <f t="shared" si="227"/>
        <v>0.39407958297826351</v>
      </c>
      <c r="BA547" s="67">
        <f t="shared" si="218"/>
        <v>0.20634749919840564</v>
      </c>
      <c r="BB547" s="67">
        <f t="shared" si="219"/>
        <v>0.6484692036002635</v>
      </c>
      <c r="BC547" s="67">
        <f t="shared" si="220"/>
        <v>0.62870623018829574</v>
      </c>
      <c r="BD547" s="67">
        <f t="shared" si="221"/>
        <v>0.97537360257893613</v>
      </c>
      <c r="BE547" s="67">
        <f t="shared" si="222"/>
        <v>1.1780129345737311</v>
      </c>
      <c r="BF547" s="67">
        <f t="shared" si="210"/>
        <v>49.423625435780835</v>
      </c>
      <c r="BG547" s="67">
        <f t="shared" si="211"/>
        <v>6.286169350559593</v>
      </c>
      <c r="BH547" s="67">
        <f t="shared" si="212"/>
        <v>0.41642217797990116</v>
      </c>
      <c r="BI547" s="67">
        <f t="shared" si="213"/>
        <v>0.54793365376091629</v>
      </c>
      <c r="BJ547" s="67">
        <f t="shared" si="214"/>
        <v>2.1973820944533933</v>
      </c>
    </row>
    <row r="548" spans="4:62">
      <c r="D548" s="52">
        <f t="shared" si="191"/>
        <v>250</v>
      </c>
      <c r="E548" s="67">
        <f t="shared" si="215"/>
        <v>8.1932384565036986E-2</v>
      </c>
      <c r="F548" s="67">
        <f t="shared" si="180"/>
        <v>0.2886166800867595</v>
      </c>
      <c r="G548" s="67">
        <f t="shared" si="181"/>
        <v>0.27884571173535078</v>
      </c>
      <c r="H548" s="67">
        <f t="shared" si="182"/>
        <v>0.40349871018185512</v>
      </c>
      <c r="I548" s="67">
        <f t="shared" si="183"/>
        <v>0.53582637210476869</v>
      </c>
      <c r="J548" s="67">
        <f t="shared" si="184"/>
        <v>20.439870084477398</v>
      </c>
      <c r="K548" s="67">
        <f t="shared" si="185"/>
        <v>3.031940446669422</v>
      </c>
      <c r="L548" s="67">
        <f t="shared" si="186"/>
        <v>0.19849814927361642</v>
      </c>
      <c r="M548" s="67">
        <f t="shared" si="187"/>
        <v>0.26595032040159744</v>
      </c>
      <c r="N548" s="67">
        <f t="shared" si="188"/>
        <v>0.8917316325273229</v>
      </c>
      <c r="Q548" s="67">
        <f t="shared" si="216"/>
        <v>5.4613009737350927E-2</v>
      </c>
      <c r="R548" s="67">
        <f t="shared" si="192"/>
        <v>0.22794250552848122</v>
      </c>
      <c r="S548" s="67">
        <f t="shared" si="193"/>
        <v>0.20756583701765433</v>
      </c>
      <c r="T548" s="67">
        <f t="shared" si="194"/>
        <v>0.24118174303315942</v>
      </c>
      <c r="U548" s="67">
        <f t="shared" si="195"/>
        <v>0.42165766218788464</v>
      </c>
      <c r="V548" s="67">
        <f t="shared" si="196"/>
        <v>11.795260769336613</v>
      </c>
      <c r="W548" s="67">
        <f t="shared" si="197"/>
        <v>2.7846806862655522</v>
      </c>
      <c r="X548" s="67">
        <f t="shared" si="198"/>
        <v>0.17907188587883521</v>
      </c>
      <c r="Y548" s="67">
        <f t="shared" si="199"/>
        <v>0.24977629955122199</v>
      </c>
      <c r="Z548" s="67">
        <f t="shared" si="200"/>
        <v>0.49765173750974345</v>
      </c>
      <c r="AA548" s="120"/>
      <c r="AB548" s="120"/>
      <c r="AC548" s="67">
        <f t="shared" si="217"/>
        <v>0.1244151347524136</v>
      </c>
      <c r="AD548" s="67">
        <f t="shared" si="201"/>
        <v>0.35985294918658994</v>
      </c>
      <c r="AE548" s="67">
        <f t="shared" si="202"/>
        <v>0.34986111358680477</v>
      </c>
      <c r="AF548" s="67">
        <f t="shared" si="203"/>
        <v>0.57187564813716785</v>
      </c>
      <c r="AG548" s="67">
        <f t="shared" si="204"/>
        <v>0.64218742212704227</v>
      </c>
      <c r="AH548" s="67">
        <f t="shared" si="205"/>
        <v>28.983808959679703</v>
      </c>
      <c r="AI548" s="67">
        <f t="shared" si="206"/>
        <v>3.2542356988775722</v>
      </c>
      <c r="AJ548" s="67">
        <f t="shared" si="207"/>
        <v>0.21792441266839765</v>
      </c>
      <c r="AK548" s="67">
        <f t="shared" si="208"/>
        <v>0.2819838850243549</v>
      </c>
      <c r="AL548" s="67">
        <f t="shared" si="209"/>
        <v>1.3056525573257995</v>
      </c>
      <c r="AO548" s="67">
        <f t="shared" si="228"/>
        <v>2.7319374827686059E-2</v>
      </c>
      <c r="AP548" s="67">
        <f t="shared" si="229"/>
        <v>6.0674174558278282E-2</v>
      </c>
      <c r="AQ548" s="67">
        <f t="shared" si="230"/>
        <v>7.1279874717696451E-2</v>
      </c>
      <c r="AR548" s="67">
        <f t="shared" si="231"/>
        <v>0.1623169671486957</v>
      </c>
      <c r="AS548" s="67">
        <f t="shared" si="232"/>
        <v>0.11416870991688405</v>
      </c>
      <c r="AT548" s="67">
        <f t="shared" si="223"/>
        <v>8.6446093151407855</v>
      </c>
      <c r="AU548" s="67">
        <f t="shared" si="224"/>
        <v>0.24725976040386977</v>
      </c>
      <c r="AV548" s="67">
        <f t="shared" si="225"/>
        <v>1.9426263394781207E-2</v>
      </c>
      <c r="AW548" s="67">
        <f t="shared" si="226"/>
        <v>1.6174020850375448E-2</v>
      </c>
      <c r="AX548" s="67">
        <f t="shared" si="227"/>
        <v>0.39407989501757945</v>
      </c>
      <c r="BA548" s="67">
        <f t="shared" si="218"/>
        <v>0.2063475193174506</v>
      </c>
      <c r="BB548" s="67">
        <f t="shared" si="219"/>
        <v>0.64846962927334939</v>
      </c>
      <c r="BC548" s="67">
        <f t="shared" si="220"/>
        <v>0.62870682532215549</v>
      </c>
      <c r="BD548" s="67">
        <f t="shared" si="221"/>
        <v>0.97537435831902297</v>
      </c>
      <c r="BE548" s="67">
        <f t="shared" si="222"/>
        <v>1.178013794231811</v>
      </c>
      <c r="BF548" s="67">
        <f t="shared" si="210"/>
        <v>49.423679044157097</v>
      </c>
      <c r="BG548" s="67">
        <f t="shared" si="211"/>
        <v>6.2861761455469942</v>
      </c>
      <c r="BH548" s="67">
        <f t="shared" si="212"/>
        <v>0.4164225619420141</v>
      </c>
      <c r="BI548" s="67">
        <f t="shared" si="213"/>
        <v>0.54793420542595239</v>
      </c>
      <c r="BJ548" s="67">
        <f t="shared" si="214"/>
        <v>2.1973841898531226</v>
      </c>
    </row>
    <row r="549" spans="4:62">
      <c r="D549" s="52">
        <f t="shared" si="191"/>
        <v>300</v>
      </c>
      <c r="E549" s="67">
        <f t="shared" si="215"/>
        <v>8.1932386091326637E-2</v>
      </c>
      <c r="F549" s="67">
        <f t="shared" si="180"/>
        <v>0.28861671572639869</v>
      </c>
      <c r="G549" s="67">
        <f t="shared" si="181"/>
        <v>0.27884575864290984</v>
      </c>
      <c r="H549" s="67">
        <f t="shared" si="182"/>
        <v>0.40349876651697747</v>
      </c>
      <c r="I549" s="67">
        <f t="shared" si="183"/>
        <v>0.53582644017051539</v>
      </c>
      <c r="J549" s="67">
        <f t="shared" si="184"/>
        <v>20.439874023763984</v>
      </c>
      <c r="K549" s="67">
        <f t="shared" si="185"/>
        <v>3.0319410180123652</v>
      </c>
      <c r="L549" s="67">
        <f t="shared" si="186"/>
        <v>0.19849818134206723</v>
      </c>
      <c r="M549" s="67">
        <f t="shared" si="187"/>
        <v>0.26595036687416279</v>
      </c>
      <c r="N549" s="67">
        <f t="shared" si="188"/>
        <v>0.89173178825182142</v>
      </c>
      <c r="Q549" s="67">
        <f t="shared" si="216"/>
        <v>5.4613010802596756E-2</v>
      </c>
      <c r="R549" s="67">
        <f t="shared" si="192"/>
        <v>0.22794253810715057</v>
      </c>
      <c r="S549" s="67">
        <f t="shared" si="193"/>
        <v>0.20756587380517494</v>
      </c>
      <c r="T549" s="67">
        <f t="shared" si="194"/>
        <v>0.24118178005483418</v>
      </c>
      <c r="U549" s="67">
        <f t="shared" si="195"/>
        <v>0.42165771625302323</v>
      </c>
      <c r="V549" s="67">
        <f t="shared" si="196"/>
        <v>11.795263224941325</v>
      </c>
      <c r="W549" s="67">
        <f t="shared" si="197"/>
        <v>2.7846812136066008</v>
      </c>
      <c r="X549" s="67">
        <f t="shared" si="198"/>
        <v>0.17907191502841244</v>
      </c>
      <c r="Y549" s="67">
        <f t="shared" si="199"/>
        <v>0.24977634262522835</v>
      </c>
      <c r="Z549" s="67">
        <f t="shared" si="200"/>
        <v>0.49765183873918239</v>
      </c>
      <c r="AA549" s="120"/>
      <c r="AB549" s="120"/>
      <c r="AC549" s="67">
        <f t="shared" si="217"/>
        <v>0.12441513673974706</v>
      </c>
      <c r="AD549" s="67">
        <f t="shared" si="201"/>
        <v>0.35985298788719894</v>
      </c>
      <c r="AE549" s="67">
        <f t="shared" si="202"/>
        <v>0.34986117061440231</v>
      </c>
      <c r="AF549" s="67">
        <f t="shared" si="203"/>
        <v>0.57187572378573781</v>
      </c>
      <c r="AG549" s="67">
        <f t="shared" si="204"/>
        <v>0.64218750419339721</v>
      </c>
      <c r="AH549" s="67">
        <f t="shared" si="205"/>
        <v>28.983814382648163</v>
      </c>
      <c r="AI549" s="67">
        <f t="shared" si="206"/>
        <v>3.25423631422241</v>
      </c>
      <c r="AJ549" s="67">
        <f t="shared" si="207"/>
        <v>0.21792444765572205</v>
      </c>
      <c r="AK549" s="67">
        <f t="shared" si="208"/>
        <v>0.28198393489547924</v>
      </c>
      <c r="AL549" s="67">
        <f t="shared" si="209"/>
        <v>1.3056527675453578</v>
      </c>
      <c r="AO549" s="67">
        <f t="shared" si="228"/>
        <v>2.731937528872988E-2</v>
      </c>
      <c r="AP549" s="67">
        <f t="shared" si="229"/>
        <v>6.0674177619248121E-2</v>
      </c>
      <c r="AQ549" s="67">
        <f t="shared" si="230"/>
        <v>7.1279884837734897E-2</v>
      </c>
      <c r="AR549" s="67">
        <f t="shared" si="231"/>
        <v>0.16231698646214329</v>
      </c>
      <c r="AS549" s="67">
        <f t="shared" si="232"/>
        <v>0.11416872391749217</v>
      </c>
      <c r="AT549" s="67">
        <f t="shared" si="223"/>
        <v>8.6446107988226597</v>
      </c>
      <c r="AU549" s="67">
        <f t="shared" si="224"/>
        <v>0.24725980440576434</v>
      </c>
      <c r="AV549" s="67">
        <f t="shared" si="225"/>
        <v>1.9426266313654794E-2</v>
      </c>
      <c r="AW549" s="67">
        <f t="shared" si="226"/>
        <v>1.6174024248934438E-2</v>
      </c>
      <c r="AX549" s="67">
        <f t="shared" si="227"/>
        <v>0.39407994951263903</v>
      </c>
      <c r="BA549" s="67">
        <f t="shared" si="218"/>
        <v>0.20634752283107372</v>
      </c>
      <c r="BB549" s="67">
        <f t="shared" si="219"/>
        <v>0.64846970361359757</v>
      </c>
      <c r="BC549" s="67">
        <f t="shared" si="220"/>
        <v>0.6287069292573122</v>
      </c>
      <c r="BD549" s="67">
        <f t="shared" si="221"/>
        <v>0.97537449030271528</v>
      </c>
      <c r="BE549" s="67">
        <f t="shared" si="222"/>
        <v>1.1780139443639126</v>
      </c>
      <c r="BF549" s="67">
        <f t="shared" si="210"/>
        <v>49.423688406412147</v>
      </c>
      <c r="BG549" s="67">
        <f t="shared" si="211"/>
        <v>6.2861773322347752</v>
      </c>
      <c r="BH549" s="67">
        <f t="shared" si="212"/>
        <v>0.41642262899778926</v>
      </c>
      <c r="BI549" s="67">
        <f t="shared" si="213"/>
        <v>0.54793430176964208</v>
      </c>
      <c r="BJ549" s="67">
        <f t="shared" si="214"/>
        <v>2.1973845557971794</v>
      </c>
    </row>
    <row r="550" spans="4:62">
      <c r="D550" s="52">
        <f t="shared" si="191"/>
        <v>365</v>
      </c>
      <c r="E550" s="67">
        <f t="shared" si="215"/>
        <v>8.1932386565850016E-2</v>
      </c>
      <c r="F550" s="67">
        <f t="shared" si="180"/>
        <v>0.28861672680676087</v>
      </c>
      <c r="G550" s="67">
        <f t="shared" si="181"/>
        <v>0.27884577322646781</v>
      </c>
      <c r="H550" s="67">
        <f t="shared" si="182"/>
        <v>0.40349878403156442</v>
      </c>
      <c r="I550" s="67">
        <f t="shared" si="183"/>
        <v>0.53582646133215295</v>
      </c>
      <c r="J550" s="67">
        <f t="shared" si="184"/>
        <v>20.439875248488001</v>
      </c>
      <c r="K550" s="67">
        <f t="shared" si="185"/>
        <v>3.0319411956428599</v>
      </c>
      <c r="L550" s="67">
        <f t="shared" si="186"/>
        <v>0.1984981913121471</v>
      </c>
      <c r="M550" s="67">
        <f t="shared" si="187"/>
        <v>0.26595038132248122</v>
      </c>
      <c r="N550" s="67">
        <f t="shared" si="188"/>
        <v>0.89173183666656086</v>
      </c>
      <c r="Q550" s="67">
        <f t="shared" si="216"/>
        <v>5.4613011133781635E-2</v>
      </c>
      <c r="R550" s="67">
        <f t="shared" si="192"/>
        <v>0.22794254823585736</v>
      </c>
      <c r="S550" s="67">
        <f t="shared" si="193"/>
        <v>0.2075658852424134</v>
      </c>
      <c r="T550" s="67">
        <f t="shared" si="194"/>
        <v>0.24118179156487116</v>
      </c>
      <c r="U550" s="67">
        <f t="shared" si="195"/>
        <v>0.42165773306187232</v>
      </c>
      <c r="V550" s="67">
        <f t="shared" si="196"/>
        <v>11.795263988388715</v>
      </c>
      <c r="W550" s="67">
        <f t="shared" si="197"/>
        <v>2.7846813775569084</v>
      </c>
      <c r="X550" s="67">
        <f t="shared" si="198"/>
        <v>0.17907192409101466</v>
      </c>
      <c r="Y550" s="67">
        <f t="shared" si="199"/>
        <v>0.24977635601693493</v>
      </c>
      <c r="Z550" s="67">
        <f t="shared" si="200"/>
        <v>0.49765187021141027</v>
      </c>
      <c r="AA550" s="120"/>
      <c r="AB550" s="120"/>
      <c r="AC550" s="67">
        <f t="shared" si="217"/>
        <v>0.12441513735760895</v>
      </c>
      <c r="AD550" s="67">
        <f t="shared" si="201"/>
        <v>0.35985299991921649</v>
      </c>
      <c r="AE550" s="67">
        <f t="shared" si="202"/>
        <v>0.34986118834427976</v>
      </c>
      <c r="AF550" s="67">
        <f t="shared" si="203"/>
        <v>0.57187574730487478</v>
      </c>
      <c r="AG550" s="67">
        <f t="shared" si="204"/>
        <v>0.64218752970782311</v>
      </c>
      <c r="AH550" s="67">
        <f t="shared" si="205"/>
        <v>28.983816068648807</v>
      </c>
      <c r="AI550" s="67">
        <f t="shared" si="206"/>
        <v>3.2542365055330915</v>
      </c>
      <c r="AJ550" s="67">
        <f t="shared" si="207"/>
        <v>0.2179244585332796</v>
      </c>
      <c r="AK550" s="67">
        <f t="shared" si="208"/>
        <v>0.28198395040040947</v>
      </c>
      <c r="AL550" s="67">
        <f t="shared" si="209"/>
        <v>1.3056528329026087</v>
      </c>
      <c r="AO550" s="67">
        <f t="shared" si="228"/>
        <v>2.7319375432068381E-2</v>
      </c>
      <c r="AP550" s="67">
        <f t="shared" si="229"/>
        <v>6.0674178570903514E-2</v>
      </c>
      <c r="AQ550" s="67">
        <f t="shared" si="230"/>
        <v>7.1279887984054408E-2</v>
      </c>
      <c r="AR550" s="67">
        <f t="shared" si="231"/>
        <v>0.16231699246669326</v>
      </c>
      <c r="AS550" s="67">
        <f t="shared" si="232"/>
        <v>0.11416872827028063</v>
      </c>
      <c r="AT550" s="67">
        <f t="shared" si="223"/>
        <v>8.6446112600992855</v>
      </c>
      <c r="AU550" s="67">
        <f t="shared" si="224"/>
        <v>0.24725981808595154</v>
      </c>
      <c r="AV550" s="67">
        <f t="shared" si="225"/>
        <v>1.9426267221132443E-2</v>
      </c>
      <c r="AW550" s="67">
        <f t="shared" si="226"/>
        <v>1.6174025305546291E-2</v>
      </c>
      <c r="AX550" s="67">
        <f t="shared" si="227"/>
        <v>0.39407996645515059</v>
      </c>
      <c r="BA550" s="67">
        <f t="shared" si="218"/>
        <v>0.20634752392345895</v>
      </c>
      <c r="BB550" s="67">
        <f t="shared" si="219"/>
        <v>0.64846972672597736</v>
      </c>
      <c r="BC550" s="67">
        <f t="shared" si="220"/>
        <v>0.62870696157074757</v>
      </c>
      <c r="BD550" s="67">
        <f t="shared" si="221"/>
        <v>0.97537453133643925</v>
      </c>
      <c r="BE550" s="67">
        <f t="shared" si="222"/>
        <v>1.1780139910399761</v>
      </c>
      <c r="BF550" s="67">
        <f t="shared" si="210"/>
        <v>49.423691317136807</v>
      </c>
      <c r="BG550" s="67">
        <f t="shared" si="211"/>
        <v>6.2861777011759514</v>
      </c>
      <c r="BH550" s="67">
        <f t="shared" si="212"/>
        <v>0.41642264984542671</v>
      </c>
      <c r="BI550" s="67">
        <f t="shared" si="213"/>
        <v>0.54793433172289063</v>
      </c>
      <c r="BJ550" s="67">
        <f t="shared" si="214"/>
        <v>2.1973846695691694</v>
      </c>
    </row>
    <row r="551" spans="4:62">
      <c r="D551" s="52">
        <f t="shared" si="191"/>
        <v>730</v>
      </c>
      <c r="E551" s="67">
        <f t="shared" si="215"/>
        <v>8.1932386584547268E-2</v>
      </c>
      <c r="F551" s="67">
        <f t="shared" si="180"/>
        <v>0.28861672724335119</v>
      </c>
      <c r="G551" s="67">
        <f t="shared" si="181"/>
        <v>0.2788457738010916</v>
      </c>
      <c r="H551" s="67">
        <f t="shared" si="182"/>
        <v>0.40349878472167711</v>
      </c>
      <c r="I551" s="67">
        <f t="shared" si="183"/>
        <v>0.5358264621659673</v>
      </c>
      <c r="J551" s="67">
        <f t="shared" si="184"/>
        <v>20.439875296744784</v>
      </c>
      <c r="K551" s="67">
        <f t="shared" si="185"/>
        <v>3.0319412026418866</v>
      </c>
      <c r="L551" s="67">
        <f t="shared" si="186"/>
        <v>0.19849819170498986</v>
      </c>
      <c r="M551" s="67">
        <f t="shared" si="187"/>
        <v>0.26595038189177628</v>
      </c>
      <c r="N551" s="67">
        <f t="shared" si="188"/>
        <v>0.89173183857420657</v>
      </c>
      <c r="Q551" s="67">
        <f t="shared" si="216"/>
        <v>5.4613011146831036E-2</v>
      </c>
      <c r="R551" s="67">
        <f t="shared" si="192"/>
        <v>0.22794254863495036</v>
      </c>
      <c r="S551" s="67">
        <f t="shared" si="193"/>
        <v>0.20756588569306539</v>
      </c>
      <c r="T551" s="67">
        <f t="shared" si="194"/>
        <v>0.24118179201839157</v>
      </c>
      <c r="U551" s="67">
        <f t="shared" si="195"/>
        <v>0.42165773372417742</v>
      </c>
      <c r="V551" s="67">
        <f t="shared" si="196"/>
        <v>11.795264018470197</v>
      </c>
      <c r="W551" s="67">
        <f t="shared" si="197"/>
        <v>2.7846813840169058</v>
      </c>
      <c r="X551" s="67">
        <f t="shared" si="198"/>
        <v>0.17907192444810083</v>
      </c>
      <c r="Y551" s="67">
        <f t="shared" si="199"/>
        <v>0.24977635654459721</v>
      </c>
      <c r="Z551" s="67">
        <f t="shared" si="200"/>
        <v>0.49765187145148432</v>
      </c>
      <c r="AA551" s="120"/>
      <c r="AB551" s="120"/>
      <c r="AC551" s="67">
        <f t="shared" si="217"/>
        <v>0.12441513738195405</v>
      </c>
      <c r="AD551" s="67">
        <f t="shared" si="201"/>
        <v>0.35985300039330409</v>
      </c>
      <c r="AE551" s="67">
        <f t="shared" si="202"/>
        <v>0.34986118904287539</v>
      </c>
      <c r="AF551" s="67">
        <f t="shared" si="203"/>
        <v>0.57187574823157983</v>
      </c>
      <c r="AG551" s="67">
        <f t="shared" si="204"/>
        <v>0.64218753071314683</v>
      </c>
      <c r="AH551" s="67">
        <f t="shared" si="205"/>
        <v>28.983816135080886</v>
      </c>
      <c r="AI551" s="67">
        <f t="shared" si="206"/>
        <v>3.254236513071147</v>
      </c>
      <c r="AJ551" s="67">
        <f t="shared" si="207"/>
        <v>0.21792445896187895</v>
      </c>
      <c r="AK551" s="67">
        <f t="shared" si="208"/>
        <v>0.28198395101133733</v>
      </c>
      <c r="AL551" s="67">
        <f t="shared" si="209"/>
        <v>1.3056528354778261</v>
      </c>
      <c r="AO551" s="67">
        <f t="shared" si="228"/>
        <v>2.7319375437716231E-2</v>
      </c>
      <c r="AP551" s="67">
        <f t="shared" si="229"/>
        <v>6.0674178608400825E-2</v>
      </c>
      <c r="AQ551" s="67">
        <f t="shared" si="230"/>
        <v>7.1279888108026213E-2</v>
      </c>
      <c r="AR551" s="67">
        <f t="shared" si="231"/>
        <v>0.16231699270328553</v>
      </c>
      <c r="AS551" s="67">
        <f t="shared" si="232"/>
        <v>0.11416872844178988</v>
      </c>
      <c r="AT551" s="67">
        <f t="shared" si="223"/>
        <v>8.6446112782745868</v>
      </c>
      <c r="AU551" s="67">
        <f t="shared" si="224"/>
        <v>0.24725981862498081</v>
      </c>
      <c r="AV551" s="67">
        <f t="shared" si="225"/>
        <v>1.9426267256889035E-2</v>
      </c>
      <c r="AW551" s="67">
        <f t="shared" si="226"/>
        <v>1.6174025347179072E-2</v>
      </c>
      <c r="AX551" s="67">
        <f t="shared" si="227"/>
        <v>0.39407996712272225</v>
      </c>
      <c r="BA551" s="67">
        <f t="shared" si="218"/>
        <v>0.2063475239665013</v>
      </c>
      <c r="BB551" s="67">
        <f t="shared" si="219"/>
        <v>0.64846972763665534</v>
      </c>
      <c r="BC551" s="67">
        <f t="shared" si="220"/>
        <v>0.62870696284396699</v>
      </c>
      <c r="BD551" s="67">
        <f t="shared" si="221"/>
        <v>0.97537453295325693</v>
      </c>
      <c r="BE551" s="67">
        <f t="shared" si="222"/>
        <v>1.178013992879114</v>
      </c>
      <c r="BF551" s="67">
        <f t="shared" si="210"/>
        <v>49.423691431825674</v>
      </c>
      <c r="BG551" s="67">
        <f t="shared" si="211"/>
        <v>6.2861777157130341</v>
      </c>
      <c r="BH551" s="67">
        <f t="shared" si="212"/>
        <v>0.41642265066686879</v>
      </c>
      <c r="BI551" s="67">
        <f t="shared" si="213"/>
        <v>0.54793433290311366</v>
      </c>
      <c r="BJ551" s="67">
        <f t="shared" si="214"/>
        <v>2.1973846740520324</v>
      </c>
    </row>
    <row r="552" spans="4:62">
      <c r="D552" s="52">
        <f t="shared" si="191"/>
        <v>1460</v>
      </c>
      <c r="E552" s="67">
        <f t="shared" si="215"/>
        <v>8.1932386585646375E-2</v>
      </c>
      <c r="F552" s="67">
        <f t="shared" si="180"/>
        <v>0.28861672726901599</v>
      </c>
      <c r="G552" s="67">
        <f t="shared" si="181"/>
        <v>0.27884577383487064</v>
      </c>
      <c r="H552" s="67">
        <f t="shared" si="182"/>
        <v>0.4034987847622451</v>
      </c>
      <c r="I552" s="67">
        <f t="shared" si="183"/>
        <v>0.53582646221498276</v>
      </c>
      <c r="J552" s="67">
        <f t="shared" si="184"/>
        <v>20.439875299581541</v>
      </c>
      <c r="K552" s="67">
        <f t="shared" si="185"/>
        <v>3.0319412030533219</v>
      </c>
      <c r="L552" s="67">
        <f t="shared" si="186"/>
        <v>0.19849819172808297</v>
      </c>
      <c r="M552" s="67">
        <f t="shared" si="187"/>
        <v>0.26595038192524206</v>
      </c>
      <c r="N552" s="67">
        <f t="shared" si="188"/>
        <v>0.89173183868634676</v>
      </c>
      <c r="Q552" s="67">
        <f t="shared" si="216"/>
        <v>5.4613011147598138E-2</v>
      </c>
      <c r="R552" s="67">
        <f t="shared" si="192"/>
        <v>0.2279425486584109</v>
      </c>
      <c r="S552" s="67">
        <f t="shared" si="193"/>
        <v>0.20756588571955681</v>
      </c>
      <c r="T552" s="67">
        <f t="shared" si="194"/>
        <v>0.24118179204505161</v>
      </c>
      <c r="U552" s="67">
        <f t="shared" si="195"/>
        <v>0.42165773376311078</v>
      </c>
      <c r="V552" s="67">
        <f t="shared" si="196"/>
        <v>11.795264020238527</v>
      </c>
      <c r="W552" s="67">
        <f t="shared" si="197"/>
        <v>2.7846813843966545</v>
      </c>
      <c r="X552" s="67">
        <f t="shared" si="198"/>
        <v>0.17907192446909201</v>
      </c>
      <c r="Y552" s="67">
        <f t="shared" si="199"/>
        <v>0.24977635657561564</v>
      </c>
      <c r="Z552" s="67">
        <f t="shared" si="200"/>
        <v>0.49765187152438162</v>
      </c>
      <c r="AA552" s="120"/>
      <c r="AB552" s="120"/>
      <c r="AC552" s="67">
        <f t="shared" si="217"/>
        <v>0.12441513738338517</v>
      </c>
      <c r="AD552" s="67">
        <f t="shared" si="201"/>
        <v>0.35985300042117313</v>
      </c>
      <c r="AE552" s="67">
        <f t="shared" si="202"/>
        <v>0.34986118908394209</v>
      </c>
      <c r="AF552" s="67">
        <f t="shared" si="203"/>
        <v>0.57187574828605581</v>
      </c>
      <c r="AG552" s="67">
        <f t="shared" si="204"/>
        <v>0.64218753077224444</v>
      </c>
      <c r="AH552" s="67">
        <f t="shared" si="205"/>
        <v>28.983816138986072</v>
      </c>
      <c r="AI552" s="67">
        <f t="shared" si="206"/>
        <v>3.254236513514269</v>
      </c>
      <c r="AJ552" s="67">
        <f t="shared" si="207"/>
        <v>0.21792445898707399</v>
      </c>
      <c r="AK552" s="67">
        <f t="shared" si="208"/>
        <v>0.28198395104725049</v>
      </c>
      <c r="AL552" s="67">
        <f t="shared" si="209"/>
        <v>1.3056528356292092</v>
      </c>
      <c r="AO552" s="67">
        <f t="shared" si="228"/>
        <v>2.7319375438048236E-2</v>
      </c>
      <c r="AP552" s="67">
        <f t="shared" si="229"/>
        <v>6.067417861060509E-2</v>
      </c>
      <c r="AQ552" s="67">
        <f t="shared" si="230"/>
        <v>7.1279888115313828E-2</v>
      </c>
      <c r="AR552" s="67">
        <f t="shared" si="231"/>
        <v>0.16231699271719349</v>
      </c>
      <c r="AS552" s="67">
        <f t="shared" si="232"/>
        <v>0.11416872845187198</v>
      </c>
      <c r="AT552" s="67">
        <f t="shared" si="223"/>
        <v>8.6446112793430139</v>
      </c>
      <c r="AU552" s="67">
        <f t="shared" si="224"/>
        <v>0.24725981865666746</v>
      </c>
      <c r="AV552" s="67">
        <f t="shared" si="225"/>
        <v>1.9426267258990965E-2</v>
      </c>
      <c r="AW552" s="67">
        <f t="shared" si="226"/>
        <v>1.617402534962642E-2</v>
      </c>
      <c r="AX552" s="67">
        <f t="shared" si="227"/>
        <v>0.39407996716196514</v>
      </c>
      <c r="BA552" s="67">
        <f t="shared" si="218"/>
        <v>0.20634752396903155</v>
      </c>
      <c r="BB552" s="67">
        <f t="shared" si="219"/>
        <v>0.64846972769018918</v>
      </c>
      <c r="BC552" s="67">
        <f t="shared" si="220"/>
        <v>0.62870696291881267</v>
      </c>
      <c r="BD552" s="67">
        <f t="shared" si="221"/>
        <v>0.97537453304830091</v>
      </c>
      <c r="BE552" s="67">
        <f t="shared" si="222"/>
        <v>1.1780139929872271</v>
      </c>
      <c r="BF552" s="67">
        <f t="shared" si="210"/>
        <v>49.423691438567616</v>
      </c>
      <c r="BG552" s="67">
        <f t="shared" si="211"/>
        <v>6.2861777165675914</v>
      </c>
      <c r="BH552" s="67">
        <f t="shared" si="212"/>
        <v>0.41642265071515694</v>
      </c>
      <c r="BI552" s="67">
        <f t="shared" si="213"/>
        <v>0.54793433297249261</v>
      </c>
      <c r="BJ552" s="67">
        <f t="shared" si="214"/>
        <v>2.1973846743155558</v>
      </c>
    </row>
    <row r="553" spans="4:62">
      <c r="D553" s="52">
        <f t="shared" si="191"/>
        <v>2920</v>
      </c>
      <c r="E553" s="67">
        <f t="shared" si="215"/>
        <v>8.1932386585646375E-2</v>
      </c>
      <c r="F553" s="67">
        <f t="shared" si="180"/>
        <v>0.28861672726901599</v>
      </c>
      <c r="G553" s="67">
        <f t="shared" si="181"/>
        <v>0.27884577383487064</v>
      </c>
      <c r="H553" s="67">
        <f t="shared" si="182"/>
        <v>0.4034987847622451</v>
      </c>
      <c r="I553" s="67">
        <f t="shared" si="183"/>
        <v>0.53582646221498276</v>
      </c>
      <c r="J553" s="67">
        <f t="shared" si="184"/>
        <v>20.439875299581541</v>
      </c>
      <c r="K553" s="67">
        <f t="shared" si="185"/>
        <v>3.0319412030533219</v>
      </c>
      <c r="L553" s="67">
        <f t="shared" si="186"/>
        <v>0.19849819172808297</v>
      </c>
      <c r="M553" s="67">
        <f t="shared" si="187"/>
        <v>0.26595038192524206</v>
      </c>
      <c r="N553" s="67">
        <f t="shared" si="188"/>
        <v>0.89173183868634676</v>
      </c>
      <c r="Q553" s="67">
        <f t="shared" si="216"/>
        <v>5.4613011147598138E-2</v>
      </c>
      <c r="R553" s="67">
        <f t="shared" si="192"/>
        <v>0.2279425486584109</v>
      </c>
      <c r="S553" s="67">
        <f t="shared" si="193"/>
        <v>0.20756588571955681</v>
      </c>
      <c r="T553" s="67">
        <f t="shared" si="194"/>
        <v>0.24118179204505161</v>
      </c>
      <c r="U553" s="67">
        <f t="shared" si="195"/>
        <v>0.42165773376311078</v>
      </c>
      <c r="V553" s="67">
        <f t="shared" si="196"/>
        <v>11.795264020238527</v>
      </c>
      <c r="W553" s="67">
        <f t="shared" si="197"/>
        <v>2.7846813843966545</v>
      </c>
      <c r="X553" s="67">
        <f t="shared" si="198"/>
        <v>0.17907192446909201</v>
      </c>
      <c r="Y553" s="67">
        <f t="shared" si="199"/>
        <v>0.24977635657561564</v>
      </c>
      <c r="Z553" s="67">
        <f t="shared" si="200"/>
        <v>0.49765187152438162</v>
      </c>
      <c r="AA553" s="120"/>
      <c r="AB553" s="120"/>
      <c r="AC553" s="67">
        <f t="shared" si="217"/>
        <v>0.12441513738338517</v>
      </c>
      <c r="AD553" s="67">
        <f t="shared" si="201"/>
        <v>0.35985300042117313</v>
      </c>
      <c r="AE553" s="67">
        <f t="shared" si="202"/>
        <v>0.34986118908394209</v>
      </c>
      <c r="AF553" s="67">
        <f t="shared" si="203"/>
        <v>0.57187574828605581</v>
      </c>
      <c r="AG553" s="67">
        <f t="shared" si="204"/>
        <v>0.64218753077224444</v>
      </c>
      <c r="AH553" s="67">
        <f t="shared" si="205"/>
        <v>28.983816138986072</v>
      </c>
      <c r="AI553" s="67">
        <f t="shared" si="206"/>
        <v>3.254236513514269</v>
      </c>
      <c r="AJ553" s="67">
        <f t="shared" si="207"/>
        <v>0.21792445898707399</v>
      </c>
      <c r="AK553" s="67">
        <f t="shared" si="208"/>
        <v>0.28198395104725049</v>
      </c>
      <c r="AL553" s="67">
        <f t="shared" si="209"/>
        <v>1.3056528356292092</v>
      </c>
      <c r="AO553" s="67">
        <f t="shared" si="228"/>
        <v>2.7319375438048236E-2</v>
      </c>
      <c r="AP553" s="67">
        <f t="shared" si="229"/>
        <v>6.067417861060509E-2</v>
      </c>
      <c r="AQ553" s="67">
        <f t="shared" si="230"/>
        <v>7.1279888115313828E-2</v>
      </c>
      <c r="AR553" s="67">
        <f t="shared" si="231"/>
        <v>0.16231699271719349</v>
      </c>
      <c r="AS553" s="67">
        <f t="shared" si="232"/>
        <v>0.11416872845187198</v>
      </c>
      <c r="AT553" s="67">
        <f t="shared" si="223"/>
        <v>8.6446112793430139</v>
      </c>
      <c r="AU553" s="67">
        <f t="shared" si="224"/>
        <v>0.24725981865666746</v>
      </c>
      <c r="AV553" s="67">
        <f t="shared" si="225"/>
        <v>1.9426267258990965E-2</v>
      </c>
      <c r="AW553" s="67">
        <f t="shared" si="226"/>
        <v>1.617402534962642E-2</v>
      </c>
      <c r="AX553" s="67">
        <f t="shared" si="227"/>
        <v>0.39407996716196514</v>
      </c>
      <c r="BA553" s="67">
        <f t="shared" si="218"/>
        <v>0.20634752396903155</v>
      </c>
      <c r="BB553" s="67">
        <f t="shared" si="219"/>
        <v>0.64846972769018918</v>
      </c>
      <c r="BC553" s="67">
        <f t="shared" si="220"/>
        <v>0.62870696291881267</v>
      </c>
      <c r="BD553" s="67">
        <f t="shared" si="221"/>
        <v>0.97537453304830091</v>
      </c>
      <c r="BE553" s="67">
        <f t="shared" si="222"/>
        <v>1.1780139929872271</v>
      </c>
      <c r="BF553" s="67">
        <f t="shared" si="210"/>
        <v>49.423691438567616</v>
      </c>
      <c r="BG553" s="67">
        <f t="shared" si="211"/>
        <v>6.2861777165675914</v>
      </c>
      <c r="BH553" s="67">
        <f t="shared" si="212"/>
        <v>0.41642265071515694</v>
      </c>
      <c r="BI553" s="67">
        <f t="shared" si="213"/>
        <v>0.54793433297249261</v>
      </c>
      <c r="BJ553" s="67">
        <f t="shared" si="214"/>
        <v>2.1973846743155558</v>
      </c>
    </row>
    <row r="554" spans="4:62">
      <c r="D554" s="52">
        <f t="shared" si="191"/>
        <v>5840</v>
      </c>
      <c r="E554" s="67">
        <f t="shared" si="215"/>
        <v>8.1932386585646375E-2</v>
      </c>
      <c r="F554" s="67">
        <f t="shared" si="180"/>
        <v>0.28861672726901599</v>
      </c>
      <c r="G554" s="67">
        <f t="shared" si="181"/>
        <v>0.27884577383487064</v>
      </c>
      <c r="H554" s="67">
        <f t="shared" si="182"/>
        <v>0.4034987847622451</v>
      </c>
      <c r="I554" s="67">
        <f t="shared" si="183"/>
        <v>0.53582646221498276</v>
      </c>
      <c r="J554" s="67">
        <f t="shared" si="184"/>
        <v>20.439875299581541</v>
      </c>
      <c r="K554" s="67">
        <f t="shared" si="185"/>
        <v>3.0319412030533219</v>
      </c>
      <c r="L554" s="67">
        <f t="shared" si="186"/>
        <v>0.19849819172808297</v>
      </c>
      <c r="M554" s="67">
        <f t="shared" si="187"/>
        <v>0.26595038192524206</v>
      </c>
      <c r="N554" s="67">
        <f t="shared" si="188"/>
        <v>0.89173183868634676</v>
      </c>
      <c r="Q554" s="67">
        <f t="shared" si="216"/>
        <v>5.4613011147598138E-2</v>
      </c>
      <c r="R554" s="67">
        <f t="shared" si="192"/>
        <v>0.2279425486584109</v>
      </c>
      <c r="S554" s="67">
        <f t="shared" si="193"/>
        <v>0.20756588571955681</v>
      </c>
      <c r="T554" s="67">
        <f t="shared" si="194"/>
        <v>0.24118179204505161</v>
      </c>
      <c r="U554" s="67">
        <f t="shared" si="195"/>
        <v>0.42165773376311078</v>
      </c>
      <c r="V554" s="67">
        <f t="shared" si="196"/>
        <v>11.795264020238527</v>
      </c>
      <c r="W554" s="67">
        <f t="shared" si="197"/>
        <v>2.7846813843966545</v>
      </c>
      <c r="X554" s="67">
        <f t="shared" si="198"/>
        <v>0.17907192446909201</v>
      </c>
      <c r="Y554" s="67">
        <f t="shared" si="199"/>
        <v>0.24977635657561564</v>
      </c>
      <c r="Z554" s="67">
        <f t="shared" si="200"/>
        <v>0.49765187152438162</v>
      </c>
      <c r="AA554" s="120"/>
      <c r="AB554" s="120"/>
      <c r="AC554" s="67">
        <f t="shared" si="217"/>
        <v>0.12441513738338517</v>
      </c>
      <c r="AD554" s="67">
        <f t="shared" si="201"/>
        <v>0.35985300042117313</v>
      </c>
      <c r="AE554" s="67">
        <f t="shared" si="202"/>
        <v>0.34986118908394209</v>
      </c>
      <c r="AF554" s="67">
        <f t="shared" si="203"/>
        <v>0.57187574828605581</v>
      </c>
      <c r="AG554" s="67">
        <f t="shared" si="204"/>
        <v>0.64218753077224444</v>
      </c>
      <c r="AH554" s="67">
        <f t="shared" si="205"/>
        <v>28.983816138986072</v>
      </c>
      <c r="AI554" s="67">
        <f t="shared" si="206"/>
        <v>3.254236513514269</v>
      </c>
      <c r="AJ554" s="67">
        <f t="shared" si="207"/>
        <v>0.21792445898707399</v>
      </c>
      <c r="AK554" s="67">
        <f t="shared" si="208"/>
        <v>0.28198395104725049</v>
      </c>
      <c r="AL554" s="67">
        <f t="shared" si="209"/>
        <v>1.3056528356292092</v>
      </c>
      <c r="AO554" s="67">
        <f t="shared" si="228"/>
        <v>2.7319375438048236E-2</v>
      </c>
      <c r="AP554" s="67">
        <f t="shared" si="229"/>
        <v>6.067417861060509E-2</v>
      </c>
      <c r="AQ554" s="67">
        <f t="shared" si="230"/>
        <v>7.1279888115313828E-2</v>
      </c>
      <c r="AR554" s="67">
        <f t="shared" si="231"/>
        <v>0.16231699271719349</v>
      </c>
      <c r="AS554" s="67">
        <f t="shared" si="232"/>
        <v>0.11416872845187198</v>
      </c>
      <c r="AT554" s="67">
        <f t="shared" si="223"/>
        <v>8.6446112793430139</v>
      </c>
      <c r="AU554" s="67">
        <f t="shared" si="224"/>
        <v>0.24725981865666746</v>
      </c>
      <c r="AV554" s="67">
        <f t="shared" si="225"/>
        <v>1.9426267258990965E-2</v>
      </c>
      <c r="AW554" s="67">
        <f t="shared" si="226"/>
        <v>1.617402534962642E-2</v>
      </c>
      <c r="AX554" s="67">
        <f t="shared" si="227"/>
        <v>0.39407996716196514</v>
      </c>
      <c r="BA554" s="67">
        <f t="shared" si="218"/>
        <v>0.20634752396903155</v>
      </c>
      <c r="BB554" s="67">
        <f t="shared" si="219"/>
        <v>0.64846972769018918</v>
      </c>
      <c r="BC554" s="67">
        <f t="shared" si="220"/>
        <v>0.62870696291881267</v>
      </c>
      <c r="BD554" s="67">
        <f t="shared" si="221"/>
        <v>0.97537453304830091</v>
      </c>
      <c r="BE554" s="67">
        <f t="shared" si="222"/>
        <v>1.1780139929872271</v>
      </c>
      <c r="BF554" s="67">
        <f t="shared" si="210"/>
        <v>49.423691438567616</v>
      </c>
      <c r="BG554" s="67">
        <f t="shared" si="211"/>
        <v>6.2861777165675914</v>
      </c>
      <c r="BH554" s="67">
        <f t="shared" si="212"/>
        <v>0.41642265071515694</v>
      </c>
      <c r="BI554" s="67">
        <f t="shared" si="213"/>
        <v>0.54793433297249261</v>
      </c>
      <c r="BJ554" s="67">
        <f t="shared" si="214"/>
        <v>2.1973846743155558</v>
      </c>
    </row>
    <row r="555" spans="4:62">
      <c r="D555" s="52">
        <f t="shared" si="191"/>
        <v>7946.78</v>
      </c>
      <c r="E555" s="67">
        <f t="shared" si="215"/>
        <v>8.1932386585646375E-2</v>
      </c>
      <c r="F555" s="67">
        <f t="shared" si="180"/>
        <v>0.28861672726901599</v>
      </c>
      <c r="G555" s="67">
        <f t="shared" si="181"/>
        <v>0.27884577383487064</v>
      </c>
      <c r="H555" s="67">
        <f t="shared" si="182"/>
        <v>0.4034987847622451</v>
      </c>
      <c r="I555" s="67">
        <f t="shared" si="183"/>
        <v>0.53582646221498276</v>
      </c>
      <c r="J555" s="67">
        <f t="shared" si="184"/>
        <v>20.439875299581541</v>
      </c>
      <c r="K555" s="67">
        <f t="shared" si="185"/>
        <v>3.0319412030533219</v>
      </c>
      <c r="L555" s="67">
        <f t="shared" si="186"/>
        <v>0.19849819172808297</v>
      </c>
      <c r="M555" s="67">
        <f t="shared" si="187"/>
        <v>0.26595038192524206</v>
      </c>
      <c r="N555" s="67">
        <f t="shared" si="188"/>
        <v>0.89173183868634676</v>
      </c>
      <c r="Q555" s="67">
        <f t="shared" si="216"/>
        <v>5.4613011147598138E-2</v>
      </c>
      <c r="R555" s="67">
        <f t="shared" si="192"/>
        <v>0.2279425486584109</v>
      </c>
      <c r="S555" s="67">
        <f t="shared" si="193"/>
        <v>0.20756588571955681</v>
      </c>
      <c r="T555" s="67">
        <f t="shared" si="194"/>
        <v>0.24118179204505161</v>
      </c>
      <c r="U555" s="67">
        <f t="shared" si="195"/>
        <v>0.42165773376311078</v>
      </c>
      <c r="V555" s="67">
        <f t="shared" si="196"/>
        <v>11.795264020238527</v>
      </c>
      <c r="W555" s="67">
        <f t="shared" si="197"/>
        <v>2.7846813843966545</v>
      </c>
      <c r="X555" s="67">
        <f t="shared" si="198"/>
        <v>0.17907192446909201</v>
      </c>
      <c r="Y555" s="67">
        <f t="shared" si="199"/>
        <v>0.24977635657561564</v>
      </c>
      <c r="Z555" s="67">
        <f t="shared" si="200"/>
        <v>0.49765187152438162</v>
      </c>
      <c r="AA555" s="120"/>
      <c r="AB555" s="120"/>
      <c r="AC555" s="67">
        <f t="shared" si="217"/>
        <v>0.12441513738338517</v>
      </c>
      <c r="AD555" s="67">
        <f t="shared" si="201"/>
        <v>0.35985300042117313</v>
      </c>
      <c r="AE555" s="67">
        <f t="shared" si="202"/>
        <v>0.34986118908394209</v>
      </c>
      <c r="AF555" s="67">
        <f t="shared" si="203"/>
        <v>0.57187574828605581</v>
      </c>
      <c r="AG555" s="67">
        <f t="shared" si="204"/>
        <v>0.64218753077224444</v>
      </c>
      <c r="AH555" s="67">
        <f t="shared" si="205"/>
        <v>28.983816138986072</v>
      </c>
      <c r="AI555" s="67">
        <f t="shared" si="206"/>
        <v>3.254236513514269</v>
      </c>
      <c r="AJ555" s="67">
        <f t="shared" si="207"/>
        <v>0.21792445898707399</v>
      </c>
      <c r="AK555" s="67">
        <f t="shared" si="208"/>
        <v>0.28198395104725049</v>
      </c>
      <c r="AL555" s="67">
        <f t="shared" si="209"/>
        <v>1.3056528356292092</v>
      </c>
      <c r="AO555" s="67">
        <f t="shared" si="228"/>
        <v>2.7319375438048236E-2</v>
      </c>
      <c r="AP555" s="67">
        <f t="shared" si="229"/>
        <v>6.067417861060509E-2</v>
      </c>
      <c r="AQ555" s="67">
        <f t="shared" si="230"/>
        <v>7.1279888115313828E-2</v>
      </c>
      <c r="AR555" s="67">
        <f t="shared" si="231"/>
        <v>0.16231699271719349</v>
      </c>
      <c r="AS555" s="67">
        <f t="shared" si="232"/>
        <v>0.11416872845187198</v>
      </c>
      <c r="AT555" s="67">
        <f t="shared" si="223"/>
        <v>8.6446112793430139</v>
      </c>
      <c r="AU555" s="67">
        <f t="shared" si="224"/>
        <v>0.24725981865666746</v>
      </c>
      <c r="AV555" s="67">
        <f t="shared" si="225"/>
        <v>1.9426267258990965E-2</v>
      </c>
      <c r="AW555" s="67">
        <f t="shared" si="226"/>
        <v>1.617402534962642E-2</v>
      </c>
      <c r="AX555" s="67">
        <f t="shared" si="227"/>
        <v>0.39407996716196514</v>
      </c>
      <c r="BA555" s="67">
        <f t="shared" si="218"/>
        <v>0.20634752396903155</v>
      </c>
      <c r="BB555" s="67">
        <f t="shared" si="219"/>
        <v>0.64846972769018918</v>
      </c>
      <c r="BC555" s="67">
        <f t="shared" si="220"/>
        <v>0.62870696291881267</v>
      </c>
      <c r="BD555" s="67">
        <f t="shared" si="221"/>
        <v>0.97537453304830091</v>
      </c>
      <c r="BE555" s="67">
        <f t="shared" si="222"/>
        <v>1.1780139929872271</v>
      </c>
      <c r="BF555" s="67">
        <f t="shared" si="210"/>
        <v>49.423691438567616</v>
      </c>
      <c r="BG555" s="67">
        <f t="shared" si="211"/>
        <v>6.2861777165675914</v>
      </c>
      <c r="BH555" s="67">
        <f t="shared" si="212"/>
        <v>0.41642265071515694</v>
      </c>
      <c r="BI555" s="67">
        <f t="shared" si="213"/>
        <v>0.54793433297249261</v>
      </c>
      <c r="BJ555" s="67">
        <f t="shared" si="214"/>
        <v>2.1973846743155558</v>
      </c>
    </row>
    <row r="556" spans="4:62">
      <c r="D556" s="52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120"/>
      <c r="AB556" s="120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9" tint="0.39997558519241921"/>
  </sheetPr>
  <dimension ref="A1:CJ455"/>
  <sheetViews>
    <sheetView topLeftCell="A127" zoomScale="80" zoomScaleNormal="80" zoomScalePageLayoutView="110" workbookViewId="0">
      <selection activeCell="C178" sqref="C178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>
      <c r="A1" s="74">
        <v>43271</v>
      </c>
    </row>
    <row r="2" spans="1:29">
      <c r="A2" s="53" t="s">
        <v>95</v>
      </c>
      <c r="B2" s="75"/>
      <c r="C2" s="75"/>
      <c r="D2" s="75"/>
      <c r="E2" s="75"/>
    </row>
    <row r="3" spans="1:29" ht="12">
      <c r="A3" s="53"/>
      <c r="B3" s="53"/>
      <c r="C3" s="75"/>
      <c r="D3" s="79" t="s">
        <v>2</v>
      </c>
      <c r="E3" s="87" t="s">
        <v>14</v>
      </c>
      <c r="F3" s="4"/>
      <c r="G3" s="4"/>
      <c r="H3" s="4"/>
      <c r="I3" s="4"/>
      <c r="J3" s="4"/>
      <c r="K3" s="4"/>
      <c r="L3" s="4"/>
      <c r="M3" s="4"/>
      <c r="N3" s="4"/>
    </row>
    <row r="4" spans="1:29" ht="12">
      <c r="A4" s="53"/>
      <c r="B4" s="53"/>
      <c r="C4" s="75"/>
      <c r="D4" s="77" t="s">
        <v>101</v>
      </c>
      <c r="E4" s="80">
        <f>31907.37/2220</f>
        <v>14.372689189189188</v>
      </c>
      <c r="F4" s="76"/>
      <c r="G4" s="76"/>
      <c r="H4" s="76"/>
      <c r="I4" s="76"/>
      <c r="J4" s="76"/>
      <c r="K4" s="76"/>
      <c r="L4" s="76"/>
      <c r="M4" s="76"/>
      <c r="N4" s="76"/>
    </row>
    <row r="5" spans="1:29" ht="12">
      <c r="A5" s="53"/>
      <c r="B5" s="53"/>
      <c r="C5" s="75"/>
      <c r="D5" s="77" t="s">
        <v>102</v>
      </c>
      <c r="E5" s="80">
        <f>43479.96/2220</f>
        <v>19.585567567567566</v>
      </c>
      <c r="F5" s="76"/>
      <c r="G5" s="76"/>
      <c r="H5" s="76"/>
      <c r="I5" s="76"/>
      <c r="J5" s="76"/>
      <c r="K5" s="76"/>
      <c r="L5" s="76"/>
      <c r="M5" s="76"/>
      <c r="N5" s="76"/>
    </row>
    <row r="6" spans="1:29" ht="12">
      <c r="A6" s="53"/>
      <c r="B6" s="53"/>
      <c r="C6" s="75"/>
      <c r="D6" s="78" t="s">
        <v>103</v>
      </c>
      <c r="E6" s="80">
        <f>43132.241/2220</f>
        <v>19.428937387387389</v>
      </c>
      <c r="F6" s="76"/>
      <c r="G6" s="76"/>
      <c r="H6" s="76"/>
      <c r="I6" s="76"/>
      <c r="J6" s="76"/>
      <c r="K6" s="76"/>
      <c r="L6" s="76"/>
      <c r="M6" s="76"/>
      <c r="N6" s="76"/>
    </row>
    <row r="7" spans="1:29" ht="12">
      <c r="A7" s="53"/>
      <c r="B7" s="53"/>
      <c r="C7" s="75"/>
      <c r="D7" s="78" t="s">
        <v>104</v>
      </c>
      <c r="E7" s="80">
        <f>37138.12/2220</f>
        <v>16.728882882882885</v>
      </c>
      <c r="F7" s="76"/>
      <c r="G7" s="76"/>
      <c r="H7" s="76"/>
      <c r="I7" s="76"/>
      <c r="J7" s="76"/>
      <c r="K7" s="76"/>
      <c r="L7" s="76"/>
      <c r="M7" s="76"/>
      <c r="N7" s="76"/>
    </row>
    <row r="8" spans="1:29" ht="12">
      <c r="A8" s="53"/>
      <c r="B8" s="53"/>
      <c r="C8" s="75"/>
      <c r="D8" s="78" t="s">
        <v>105</v>
      </c>
      <c r="E8" s="80">
        <f>36147.46/2220</f>
        <v>16.28263963963964</v>
      </c>
      <c r="F8" s="76"/>
      <c r="G8" s="76"/>
      <c r="H8" s="76"/>
      <c r="I8" s="76"/>
      <c r="J8" s="76"/>
      <c r="K8" s="76"/>
      <c r="L8" s="76"/>
      <c r="M8" s="76"/>
      <c r="N8" s="76"/>
    </row>
    <row r="9" spans="1:29" s="36" customFormat="1" ht="12.75" thickBot="1">
      <c r="D9" s="35" t="str">
        <f>'[2]% Avg'!$B$1</f>
        <v>Ab + Ac-227 DOTA</v>
      </c>
      <c r="E9" s="35" t="s">
        <v>0</v>
      </c>
      <c r="R9" s="35" t="s">
        <v>1</v>
      </c>
    </row>
    <row r="10" spans="1:29" s="37" customFormat="1" ht="12.75" thickBot="1">
      <c r="D10" s="1" t="s">
        <v>2</v>
      </c>
      <c r="E10" s="2" t="s">
        <v>3</v>
      </c>
      <c r="F10" s="2" t="s">
        <v>4</v>
      </c>
      <c r="G10" s="2" t="s">
        <v>5</v>
      </c>
      <c r="H10" s="2" t="s">
        <v>6</v>
      </c>
      <c r="I10" s="2" t="s">
        <v>7</v>
      </c>
      <c r="J10" s="2" t="s">
        <v>8</v>
      </c>
      <c r="K10" s="2" t="s">
        <v>9</v>
      </c>
      <c r="L10" s="2" t="s">
        <v>10</v>
      </c>
      <c r="M10" s="3" t="s">
        <v>11</v>
      </c>
      <c r="N10" s="3" t="s">
        <v>12</v>
      </c>
      <c r="O10" s="4"/>
      <c r="P10" s="4"/>
      <c r="R10" s="5" t="str">
        <f t="shared" ref="R10:AA10" si="0">E10</f>
        <v>Blood</v>
      </c>
      <c r="S10" s="2" t="str">
        <f t="shared" si="0"/>
        <v>Thymus</v>
      </c>
      <c r="T10" s="2" t="str">
        <f t="shared" si="0"/>
        <v>Heart</v>
      </c>
      <c r="U10" s="2" t="str">
        <f t="shared" si="0"/>
        <v>Lungs</v>
      </c>
      <c r="V10" s="2" t="str">
        <f t="shared" si="0"/>
        <v>Kidneys</v>
      </c>
      <c r="W10" s="2" t="str">
        <f t="shared" si="0"/>
        <v>Spleen</v>
      </c>
      <c r="X10" s="2" t="str">
        <f t="shared" si="0"/>
        <v>Liver</v>
      </c>
      <c r="Y10" s="2" t="str">
        <f t="shared" si="0"/>
        <v>ART</v>
      </c>
      <c r="Z10" s="3" t="str">
        <f t="shared" si="0"/>
        <v>Carcass</v>
      </c>
      <c r="AA10" s="3" t="str">
        <f t="shared" si="0"/>
        <v>Tumor</v>
      </c>
      <c r="AB10" s="4"/>
      <c r="AC10" s="4"/>
    </row>
    <row r="11" spans="1:29" s="38" customFormat="1" ht="12">
      <c r="D11" s="6" t="s">
        <v>101</v>
      </c>
      <c r="E11" s="7">
        <v>0.32029610423097737</v>
      </c>
      <c r="F11" s="7">
        <v>0.10644653217238809</v>
      </c>
      <c r="G11" s="7">
        <v>9.3562517737576137E-2</v>
      </c>
      <c r="H11" s="7">
        <v>0.15256241690916772</v>
      </c>
      <c r="I11" s="7">
        <v>0.12929868415254328</v>
      </c>
      <c r="J11" s="7">
        <v>0.48776162189872552</v>
      </c>
      <c r="K11" s="7">
        <v>0.18575315695386582</v>
      </c>
      <c r="L11" s="7">
        <v>1.565553822635923E-2</v>
      </c>
      <c r="M11" s="8">
        <v>2.4996340548989898E-2</v>
      </c>
      <c r="N11" s="8">
        <v>2.0785731652140541E-2</v>
      </c>
      <c r="O11" s="9"/>
      <c r="P11" s="9"/>
      <c r="R11" s="10">
        <v>6.8089579836620598E-3</v>
      </c>
      <c r="S11" s="7">
        <v>2.2973820657723368E-2</v>
      </c>
      <c r="T11" s="7">
        <v>5.4593538588695381E-3</v>
      </c>
      <c r="U11" s="7">
        <v>4.7264510337176619E-3</v>
      </c>
      <c r="V11" s="7">
        <v>8.1813122665780873E-3</v>
      </c>
      <c r="W11" s="7">
        <v>5.8030951402364986E-2</v>
      </c>
      <c r="X11" s="7">
        <v>1.9362465607955556E-2</v>
      </c>
      <c r="Y11" s="7">
        <v>1.5947401609291453E-3</v>
      </c>
      <c r="Z11" s="8">
        <v>2.6403058935484136E-3</v>
      </c>
      <c r="AA11" s="8">
        <v>1.8134307265172515E-2</v>
      </c>
      <c r="AB11" s="9"/>
      <c r="AC11" s="9"/>
    </row>
    <row r="12" spans="1:29" s="38" customFormat="1" ht="12">
      <c r="D12" s="11" t="s">
        <v>102</v>
      </c>
      <c r="E12" s="12">
        <v>0.16499781925434562</v>
      </c>
      <c r="F12" s="12">
        <v>7.0863014516824419E-2</v>
      </c>
      <c r="G12" s="12">
        <v>6.9070021568706744E-2</v>
      </c>
      <c r="H12" s="12">
        <v>9.9825924860589568E-2</v>
      </c>
      <c r="I12" s="12">
        <v>0.11334900271360654</v>
      </c>
      <c r="J12" s="12">
        <v>0.42160196891951229</v>
      </c>
      <c r="K12" s="12">
        <v>0.19758487554561133</v>
      </c>
      <c r="L12" s="12">
        <v>2.8348588173673975E-2</v>
      </c>
      <c r="M12" s="13">
        <v>2.8154741694983911E-2</v>
      </c>
      <c r="N12" s="13">
        <v>0.1221500647182719</v>
      </c>
      <c r="O12" s="9"/>
      <c r="P12" s="9"/>
      <c r="R12" s="14">
        <v>1.3304041675051856E-2</v>
      </c>
      <c r="S12" s="12">
        <v>1.2029683000655985E-2</v>
      </c>
      <c r="T12" s="12">
        <v>2.3843303422069442E-2</v>
      </c>
      <c r="U12" s="12">
        <v>9.7817435178160113E-3</v>
      </c>
      <c r="V12" s="12">
        <v>2.0730810616181906E-2</v>
      </c>
      <c r="W12" s="12">
        <v>6.4334793040217095E-2</v>
      </c>
      <c r="X12" s="12">
        <v>4.4782085850386608E-2</v>
      </c>
      <c r="Y12" s="12">
        <v>2.736238621386881E-3</v>
      </c>
      <c r="Z12" s="13">
        <v>6.1248239405050492E-4</v>
      </c>
      <c r="AA12" s="13">
        <v>8.4106034681791161E-2</v>
      </c>
      <c r="AB12" s="9"/>
      <c r="AC12" s="9"/>
    </row>
    <row r="13" spans="1:29" s="38" customFormat="1" ht="12">
      <c r="D13" s="39" t="s">
        <v>103</v>
      </c>
      <c r="E13" s="12">
        <v>1.2054213753305379E-2</v>
      </c>
      <c r="F13" s="12">
        <v>0.1487932032798526</v>
      </c>
      <c r="G13" s="12">
        <v>4.538569159939073E-2</v>
      </c>
      <c r="H13" s="12">
        <v>7.5664777560518856E-2</v>
      </c>
      <c r="I13" s="12">
        <v>7.6521781092578678E-2</v>
      </c>
      <c r="J13" s="12">
        <v>0.62003466962832088</v>
      </c>
      <c r="K13" s="12">
        <v>0.29047092037996941</v>
      </c>
      <c r="L13" s="12">
        <v>2.5020089771002316E-2</v>
      </c>
      <c r="M13" s="13">
        <v>3.0306669522527207E-2</v>
      </c>
      <c r="N13" s="13">
        <v>0.4057454422182632</v>
      </c>
      <c r="O13" s="9"/>
      <c r="P13" s="9"/>
      <c r="R13" s="14">
        <v>1.4620704621173836E-3</v>
      </c>
      <c r="S13" s="12">
        <v>3.6773398756347948E-2</v>
      </c>
      <c r="T13" s="12">
        <v>3.4697947654666874E-3</v>
      </c>
      <c r="U13" s="12">
        <v>2.5383154438630769E-2</v>
      </c>
      <c r="V13" s="12">
        <v>1.9204105265651038E-2</v>
      </c>
      <c r="W13" s="12">
        <v>0.19015241403425859</v>
      </c>
      <c r="X13" s="12">
        <v>4.8477327451713029E-2</v>
      </c>
      <c r="Y13" s="12">
        <v>6.1315540830332313E-3</v>
      </c>
      <c r="Z13" s="13">
        <v>4.4473328049492574E-3</v>
      </c>
      <c r="AA13" s="13">
        <v>0.2937962501309419</v>
      </c>
      <c r="AB13" s="9"/>
      <c r="AC13" s="9"/>
    </row>
    <row r="14" spans="1:29" s="38" customFormat="1" ht="12">
      <c r="D14" s="39" t="s">
        <v>104</v>
      </c>
      <c r="E14" s="12">
        <v>7.4015660561149146E-4</v>
      </c>
      <c r="F14" s="12">
        <v>1.1952036555230028E-2</v>
      </c>
      <c r="G14" s="12">
        <v>1.554593817033042E-2</v>
      </c>
      <c r="H14" s="12">
        <v>1.2441414321114369E-2</v>
      </c>
      <c r="I14" s="12">
        <v>3.3838744583395967E-2</v>
      </c>
      <c r="J14" s="12">
        <v>0.70142986155597553</v>
      </c>
      <c r="K14" s="12">
        <v>0.20193431254704677</v>
      </c>
      <c r="L14" s="12">
        <v>1.2534338255987569E-2</v>
      </c>
      <c r="M14" s="13">
        <v>2.2323554896134717E-2</v>
      </c>
      <c r="N14" s="13">
        <v>7.8537089015243228E-2</v>
      </c>
      <c r="O14" s="9"/>
      <c r="P14" s="9"/>
      <c r="R14" s="14">
        <v>1.520794303887026E-4</v>
      </c>
      <c r="S14" s="12">
        <v>9.2686345558543205E-3</v>
      </c>
      <c r="T14" s="12">
        <v>4.2069920075122778E-3</v>
      </c>
      <c r="U14" s="12">
        <v>2.1666976122316044E-3</v>
      </c>
      <c r="V14" s="12">
        <v>5.2756695633405712E-4</v>
      </c>
      <c r="W14" s="12">
        <v>0.17552769569144414</v>
      </c>
      <c r="X14" s="12">
        <v>1.8792831725841327E-2</v>
      </c>
      <c r="Y14" s="12">
        <v>1.8443969712842849E-3</v>
      </c>
      <c r="Z14" s="13">
        <v>2.5103432918084454E-3</v>
      </c>
      <c r="AA14" s="13">
        <v>2.8463006662613293E-2</v>
      </c>
      <c r="AB14" s="9"/>
      <c r="AC14" s="9"/>
    </row>
    <row r="15" spans="1:29" s="38" customFormat="1" ht="12.75" thickBot="1">
      <c r="D15" s="40" t="s">
        <v>105</v>
      </c>
      <c r="E15" s="16">
        <v>6.2982325554080128E-5</v>
      </c>
      <c r="F15" s="16">
        <v>9.2547237611995889E-3</v>
      </c>
      <c r="G15" s="16">
        <v>1.3356769711682719E-2</v>
      </c>
      <c r="H15" s="16">
        <v>1.4067703833351998E-2</v>
      </c>
      <c r="I15" s="16">
        <v>2.5212710890395812E-2</v>
      </c>
      <c r="J15" s="16">
        <v>0.5971553441407973</v>
      </c>
      <c r="K15" s="16">
        <v>0.20871789303244967</v>
      </c>
      <c r="L15" s="16">
        <v>1.1051348171480435E-2</v>
      </c>
      <c r="M15" s="17">
        <v>2.0349578178236603E-2</v>
      </c>
      <c r="N15" s="17">
        <v>6.4588669444390082E-2</v>
      </c>
      <c r="O15" s="9"/>
      <c r="P15" s="9"/>
      <c r="R15" s="18">
        <v>1.0908858783851045E-4</v>
      </c>
      <c r="S15" s="16">
        <v>9.801278826216276E-3</v>
      </c>
      <c r="T15" s="16">
        <v>1.5179046578749685E-3</v>
      </c>
      <c r="U15" s="16">
        <v>3.1787995377446556E-3</v>
      </c>
      <c r="V15" s="16">
        <v>3.3181687233454367E-3</v>
      </c>
      <c r="W15" s="16">
        <v>0.18457351670511404</v>
      </c>
      <c r="X15" s="16">
        <v>2.1985045095392865E-2</v>
      </c>
      <c r="Y15" s="16">
        <v>1.80187675169573E-4</v>
      </c>
      <c r="Z15" s="17">
        <v>8.4239915798365E-4</v>
      </c>
      <c r="AA15" s="17">
        <v>2.3352634261550306E-2</v>
      </c>
      <c r="AB15" s="9"/>
      <c r="AC15" s="9"/>
    </row>
    <row r="16" spans="1:29" s="37" customFormat="1" ht="12.75" thickBot="1">
      <c r="E16" s="37" t="s">
        <v>15</v>
      </c>
      <c r="N16" s="41"/>
      <c r="O16" s="41"/>
      <c r="P16" s="41"/>
      <c r="R16" s="35" t="s">
        <v>1</v>
      </c>
      <c r="AB16" s="41"/>
      <c r="AC16" s="41"/>
    </row>
    <row r="17" spans="4:29" s="37" customFormat="1" ht="12.75" thickBot="1">
      <c r="D17" s="19" t="str">
        <f t="shared" ref="D17:N17" si="1">D10</f>
        <v>Group</v>
      </c>
      <c r="E17" s="20" t="str">
        <f t="shared" si="1"/>
        <v>Blood</v>
      </c>
      <c r="F17" s="20" t="str">
        <f t="shared" si="1"/>
        <v>Thymus</v>
      </c>
      <c r="G17" s="20" t="str">
        <f t="shared" si="1"/>
        <v>Heart</v>
      </c>
      <c r="H17" s="20" t="str">
        <f t="shared" si="1"/>
        <v>Lungs</v>
      </c>
      <c r="I17" s="20" t="str">
        <f t="shared" si="1"/>
        <v>Kidneys</v>
      </c>
      <c r="J17" s="20" t="str">
        <f t="shared" si="1"/>
        <v>Spleen</v>
      </c>
      <c r="K17" s="20" t="str">
        <f t="shared" si="1"/>
        <v>Liver</v>
      </c>
      <c r="L17" s="20" t="str">
        <f t="shared" si="1"/>
        <v>ART</v>
      </c>
      <c r="M17" s="21" t="str">
        <f t="shared" si="1"/>
        <v>Carcass</v>
      </c>
      <c r="N17" s="21" t="str">
        <f t="shared" si="1"/>
        <v>Tumor</v>
      </c>
      <c r="O17" s="22"/>
      <c r="P17" s="22"/>
      <c r="R17" s="23" t="str">
        <f t="shared" ref="R17:AA17" si="2">R10</f>
        <v>Blood</v>
      </c>
      <c r="S17" s="20" t="str">
        <f t="shared" si="2"/>
        <v>Thymus</v>
      </c>
      <c r="T17" s="20" t="str">
        <f t="shared" si="2"/>
        <v>Heart</v>
      </c>
      <c r="U17" s="20" t="str">
        <f t="shared" si="2"/>
        <v>Lungs</v>
      </c>
      <c r="V17" s="20" t="str">
        <f t="shared" si="2"/>
        <v>Kidneys</v>
      </c>
      <c r="W17" s="20" t="str">
        <f t="shared" si="2"/>
        <v>Spleen</v>
      </c>
      <c r="X17" s="20" t="str">
        <f t="shared" si="2"/>
        <v>Liver</v>
      </c>
      <c r="Y17" s="20" t="str">
        <f t="shared" si="2"/>
        <v>ART</v>
      </c>
      <c r="Z17" s="21" t="str">
        <f t="shared" si="2"/>
        <v>Carcass</v>
      </c>
      <c r="AA17" s="21" t="str">
        <f t="shared" si="2"/>
        <v>Tumor</v>
      </c>
      <c r="AB17" s="22"/>
      <c r="AC17" s="22"/>
    </row>
    <row r="18" spans="4:29" s="37" customFormat="1" ht="12">
      <c r="D18" s="43" t="str">
        <f>D11</f>
        <v>Ab + Ac-227 DOTA @ 1 h</v>
      </c>
      <c r="E18" s="44">
        <f t="shared" ref="E18:N22" si="3">E11*$E4</f>
        <v>4.6035163546199822</v>
      </c>
      <c r="F18" s="44">
        <f t="shared" si="3"/>
        <v>1.5299229221807613</v>
      </c>
      <c r="G18" s="44">
        <f t="shared" si="3"/>
        <v>1.3447449872001822</v>
      </c>
      <c r="H18" s="44">
        <f t="shared" si="3"/>
        <v>2.1927322001869687</v>
      </c>
      <c r="I18" s="44">
        <f t="shared" si="3"/>
        <v>1.8583697998956463</v>
      </c>
      <c r="J18" s="44">
        <f t="shared" si="3"/>
        <v>7.0104461899651964</v>
      </c>
      <c r="K18" s="44">
        <f t="shared" si="3"/>
        <v>2.66977239080859</v>
      </c>
      <c r="L18" s="44">
        <f t="shared" si="3"/>
        <v>0.22501218501693138</v>
      </c>
      <c r="M18" s="44">
        <f t="shared" si="3"/>
        <v>0.35926463357775845</v>
      </c>
      <c r="N18" s="44">
        <f t="shared" si="3"/>
        <v>0.29874686060610789</v>
      </c>
      <c r="O18" s="45"/>
      <c r="P18" s="45"/>
      <c r="Q18" s="46"/>
      <c r="R18" s="47">
        <f t="shared" ref="R18:AA22" si="4">R11*$E4</f>
        <v>9.7863036801423095E-2</v>
      </c>
      <c r="S18" s="47">
        <f t="shared" si="4"/>
        <v>0.33019558380163189</v>
      </c>
      <c r="T18" s="47">
        <f t="shared" si="4"/>
        <v>7.8465596187332481E-2</v>
      </c>
      <c r="U18" s="47">
        <f t="shared" si="4"/>
        <v>6.7931811675545906E-2</v>
      </c>
      <c r="V18" s="47">
        <f t="shared" si="4"/>
        <v>0.11758745836722777</v>
      </c>
      <c r="W18" s="47">
        <f t="shared" si="4"/>
        <v>0.83406082785913438</v>
      </c>
      <c r="X18" s="47">
        <f t="shared" si="4"/>
        <v>0.27829070011951029</v>
      </c>
      <c r="Y18" s="47">
        <f t="shared" si="4"/>
        <v>2.2920704670552152E-2</v>
      </c>
      <c r="Z18" s="47">
        <f t="shared" si="4"/>
        <v>3.7948295972355786E-2</v>
      </c>
      <c r="AA18" s="47">
        <f t="shared" si="4"/>
        <v>0.26063876198357994</v>
      </c>
      <c r="AB18" s="26"/>
      <c r="AC18" s="26"/>
    </row>
    <row r="19" spans="4:29" s="37" customFormat="1" ht="12">
      <c r="D19" s="48" t="str">
        <f>D12</f>
        <v>Ab + Ac-227 DOTA @ 4 h</v>
      </c>
      <c r="E19" s="44">
        <f t="shared" si="3"/>
        <v>3.2315759375072868</v>
      </c>
      <c r="F19" s="44">
        <f t="shared" si="3"/>
        <v>1.3878923588607859</v>
      </c>
      <c r="G19" s="44">
        <f t="shared" si="3"/>
        <v>1.3527755743272549</v>
      </c>
      <c r="H19" s="44">
        <f t="shared" si="3"/>
        <v>1.9551473963519999</v>
      </c>
      <c r="I19" s="44">
        <f t="shared" si="3"/>
        <v>2.2200045513637403</v>
      </c>
      <c r="J19" s="44">
        <f t="shared" si="3"/>
        <v>8.257313848892629</v>
      </c>
      <c r="K19" s="44">
        <f t="shared" si="3"/>
        <v>3.869811930327999</v>
      </c>
      <c r="L19" s="44">
        <f t="shared" si="3"/>
        <v>0.55522318912063851</v>
      </c>
      <c r="M19" s="44">
        <f t="shared" si="3"/>
        <v>0.55142659581451914</v>
      </c>
      <c r="N19" s="44">
        <f t="shared" si="3"/>
        <v>2.3923783459224652</v>
      </c>
      <c r="O19" s="45"/>
      <c r="P19" s="45"/>
      <c r="Q19" s="46"/>
      <c r="R19" s="47">
        <f t="shared" si="4"/>
        <v>0.26056720714846288</v>
      </c>
      <c r="S19" s="47">
        <f t="shared" si="4"/>
        <v>0.23560816922576674</v>
      </c>
      <c r="T19" s="47">
        <f t="shared" si="4"/>
        <v>0.46698463020695602</v>
      </c>
      <c r="U19" s="47">
        <f t="shared" si="4"/>
        <v>0.19158099859680153</v>
      </c>
      <c r="V19" s="47">
        <f t="shared" si="4"/>
        <v>0.40602469205367775</v>
      </c>
      <c r="W19" s="47">
        <f t="shared" si="4"/>
        <v>1.2600334360346475</v>
      </c>
      <c r="X19" s="47">
        <f t="shared" si="4"/>
        <v>0.87708256823935837</v>
      </c>
      <c r="Y19" s="47">
        <f t="shared" si="4"/>
        <v>5.3590786400160684E-2</v>
      </c>
      <c r="Z19" s="47">
        <f t="shared" si="4"/>
        <v>1.1995815312621706E-2</v>
      </c>
      <c r="AA19" s="47">
        <f t="shared" si="4"/>
        <v>1.6472644251004018</v>
      </c>
      <c r="AB19" s="26"/>
      <c r="AC19" s="26"/>
    </row>
    <row r="20" spans="4:29" s="37" customFormat="1" ht="12">
      <c r="D20" s="49" t="str">
        <f>D13</f>
        <v>Ab + Ac-227 DOTA @ 1 d</v>
      </c>
      <c r="E20" s="44">
        <f t="shared" si="3"/>
        <v>0.23420056426715416</v>
      </c>
      <c r="F20" s="44">
        <f t="shared" si="3"/>
        <v>2.8908938301930602</v>
      </c>
      <c r="G20" s="44">
        <f t="shared" si="3"/>
        <v>0.88179576036783636</v>
      </c>
      <c r="H20" s="44">
        <f t="shared" si="3"/>
        <v>1.4700862256539151</v>
      </c>
      <c r="I20" s="44">
        <f t="shared" si="3"/>
        <v>1.4867368936190752</v>
      </c>
      <c r="J20" s="44">
        <f t="shared" si="3"/>
        <v>12.046614774218071</v>
      </c>
      <c r="K20" s="44">
        <f t="shared" si="3"/>
        <v>5.6435413249192132</v>
      </c>
      <c r="L20" s="44">
        <f t="shared" si="3"/>
        <v>0.48611375758761566</v>
      </c>
      <c r="M20" s="44">
        <f t="shared" si="3"/>
        <v>0.58882638457342273</v>
      </c>
      <c r="N20" s="44">
        <f t="shared" si="3"/>
        <v>7.8832027920764434</v>
      </c>
      <c r="O20" s="45"/>
      <c r="P20" s="45"/>
      <c r="Q20" s="46"/>
      <c r="R20" s="47">
        <f t="shared" si="4"/>
        <v>2.8406475464427192E-2</v>
      </c>
      <c r="S20" s="47">
        <f t="shared" si="4"/>
        <v>0.71446806195851353</v>
      </c>
      <c r="T20" s="47">
        <f t="shared" si="4"/>
        <v>6.7414425245336779E-2</v>
      </c>
      <c r="U20" s="47">
        <f t="shared" si="4"/>
        <v>0.49316771828254152</v>
      </c>
      <c r="V20" s="47">
        <f t="shared" si="4"/>
        <v>0.37311535878713048</v>
      </c>
      <c r="W20" s="47">
        <f t="shared" si="4"/>
        <v>3.6944593463321733</v>
      </c>
      <c r="X20" s="47">
        <f t="shared" si="4"/>
        <v>0.94186295976720824</v>
      </c>
      <c r="Y20" s="47">
        <f t="shared" si="4"/>
        <v>0.11912958036663215</v>
      </c>
      <c r="Z20" s="47">
        <f t="shared" si="4"/>
        <v>8.6406950608233057E-2</v>
      </c>
      <c r="AA20" s="47">
        <f t="shared" si="4"/>
        <v>5.7081489484432746</v>
      </c>
      <c r="AB20" s="26"/>
      <c r="AC20" s="26"/>
    </row>
    <row r="21" spans="4:29" s="37" customFormat="1" ht="12">
      <c r="D21" s="49" t="str">
        <f>D14</f>
        <v>Ab + Ac-227 DOTA @ 6 d</v>
      </c>
      <c r="E21" s="44">
        <f t="shared" si="3"/>
        <v>1.2381993170266779E-2</v>
      </c>
      <c r="F21" s="44">
        <f t="shared" si="3"/>
        <v>0.19994421974437815</v>
      </c>
      <c r="G21" s="44">
        <f t="shared" si="3"/>
        <v>0.26006617895599626</v>
      </c>
      <c r="H21" s="44">
        <f t="shared" si="3"/>
        <v>0.20813096307534418</v>
      </c>
      <c r="I21" s="44">
        <f t="shared" si="3"/>
        <v>0.56608439503941876</v>
      </c>
      <c r="J21" s="44">
        <f t="shared" si="3"/>
        <v>11.73413800452667</v>
      </c>
      <c r="K21" s="44">
        <f t="shared" si="3"/>
        <v>3.3781354646350135</v>
      </c>
      <c r="L21" s="44">
        <f t="shared" si="3"/>
        <v>0.20968547669885457</v>
      </c>
      <c r="M21" s="44">
        <f t="shared" si="3"/>
        <v>0.37344813538704452</v>
      </c>
      <c r="N21" s="44">
        <f t="shared" si="3"/>
        <v>1.3138377640985519</v>
      </c>
      <c r="O21" s="45"/>
      <c r="P21" s="45"/>
      <c r="Q21" s="46"/>
      <c r="R21" s="47">
        <f t="shared" si="4"/>
        <v>2.5441189798681464E-3</v>
      </c>
      <c r="S21" s="47">
        <f t="shared" si="4"/>
        <v>0.15505390196912816</v>
      </c>
      <c r="T21" s="47">
        <f t="shared" si="4"/>
        <v>7.0378276582897248E-2</v>
      </c>
      <c r="U21" s="47">
        <f t="shared" si="4"/>
        <v>3.6246430597644506E-2</v>
      </c>
      <c r="V21" s="47">
        <f t="shared" si="4"/>
        <v>8.8256058253914308E-3</v>
      </c>
      <c r="W21" s="47">
        <f t="shared" si="4"/>
        <v>2.9363822639244757</v>
      </c>
      <c r="X21" s="47">
        <f t="shared" si="4"/>
        <v>0.31438308097932544</v>
      </c>
      <c r="Y21" s="47">
        <f t="shared" si="4"/>
        <v>3.0854700922158709E-2</v>
      </c>
      <c r="Z21" s="47">
        <f t="shared" si="4"/>
        <v>4.199523892449418E-2</v>
      </c>
      <c r="AA21" s="47">
        <f t="shared" si="4"/>
        <v>0.47615430495357303</v>
      </c>
      <c r="AB21" s="26"/>
      <c r="AC21" s="26"/>
    </row>
    <row r="22" spans="4:29" s="37" customFormat="1" ht="12.75" thickBot="1">
      <c r="D22" s="50" t="str">
        <f>D15</f>
        <v>Ab + Ac-227 DOTA @ 10 d</v>
      </c>
      <c r="E22" s="44">
        <f t="shared" si="3"/>
        <v>1.0255185106635538E-3</v>
      </c>
      <c r="F22" s="44">
        <f t="shared" si="3"/>
        <v>0.15069133196802328</v>
      </c>
      <c r="G22" s="44">
        <f t="shared" si="3"/>
        <v>0.21748346796498316</v>
      </c>
      <c r="H22" s="44">
        <f t="shared" si="3"/>
        <v>0.22905935207564776</v>
      </c>
      <c r="I22" s="44">
        <f t="shared" si="3"/>
        <v>0.41052948576673293</v>
      </c>
      <c r="J22" s="44">
        <f t="shared" si="3"/>
        <v>9.7232652775295971</v>
      </c>
      <c r="K22" s="44">
        <f t="shared" si="3"/>
        <v>3.3984782385922312</v>
      </c>
      <c r="L22" s="44">
        <f t="shared" si="3"/>
        <v>0.17994511980840638</v>
      </c>
      <c r="M22" s="44">
        <f t="shared" si="3"/>
        <v>0.33134484829490113</v>
      </c>
      <c r="N22" s="44">
        <f t="shared" si="3"/>
        <v>1.0516740293668077</v>
      </c>
      <c r="O22" s="45"/>
      <c r="P22" s="45"/>
      <c r="Q22" s="46"/>
      <c r="R22" s="47">
        <f t="shared" si="4"/>
        <v>1.7762501645716411E-3</v>
      </c>
      <c r="S22" s="47">
        <f t="shared" si="4"/>
        <v>0.15959069113490981</v>
      </c>
      <c r="T22" s="47">
        <f t="shared" si="4"/>
        <v>2.4715494551508611E-2</v>
      </c>
      <c r="U22" s="47">
        <f t="shared" si="4"/>
        <v>5.1759247359749294E-2</v>
      </c>
      <c r="V22" s="47">
        <f t="shared" si="4"/>
        <v>5.4028545585756871E-2</v>
      </c>
      <c r="W22" s="47">
        <f t="shared" si="4"/>
        <v>3.0053440595303793</v>
      </c>
      <c r="X22" s="47">
        <f t="shared" si="4"/>
        <v>0.35797456674950895</v>
      </c>
      <c r="Y22" s="47">
        <f t="shared" si="4"/>
        <v>2.9339309822906008E-3</v>
      </c>
      <c r="Z22" s="47">
        <f t="shared" si="4"/>
        <v>1.3716481922183636E-2</v>
      </c>
      <c r="AA22" s="47">
        <f t="shared" si="4"/>
        <v>0.38024252831712579</v>
      </c>
      <c r="AB22" s="26"/>
      <c r="AC22" s="26"/>
    </row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31" spans="4:29" s="37" customFormat="1" ht="12"/>
    <row r="32" spans="4:29" s="37" customFormat="1" ht="12"/>
    <row r="33" s="37" customFormat="1" ht="12"/>
    <row r="34" s="37" customFormat="1" ht="12"/>
    <row r="35" s="37" customFormat="1" ht="12"/>
    <row r="57" spans="4:88">
      <c r="CJ57" s="42" t="s">
        <v>23</v>
      </c>
    </row>
    <row r="59" spans="4:88">
      <c r="D59" s="42" t="s">
        <v>17</v>
      </c>
      <c r="P59" s="42" t="s">
        <v>19</v>
      </c>
      <c r="AB59" s="42" t="s">
        <v>18</v>
      </c>
    </row>
    <row r="60" spans="4:88">
      <c r="D60" s="42" t="s">
        <v>16</v>
      </c>
      <c r="E60" s="42" t="str">
        <f>E17</f>
        <v>Blood</v>
      </c>
      <c r="F60" s="42" t="str">
        <f t="shared" ref="F60:N61" si="5">F17</f>
        <v>Thymus</v>
      </c>
      <c r="G60" s="42" t="str">
        <f t="shared" si="5"/>
        <v>Heart</v>
      </c>
      <c r="H60" s="42" t="str">
        <f t="shared" si="5"/>
        <v>Lungs</v>
      </c>
      <c r="I60" s="42" t="str">
        <f t="shared" si="5"/>
        <v>Kidneys</v>
      </c>
      <c r="J60" s="42" t="str">
        <f t="shared" si="5"/>
        <v>Spleen</v>
      </c>
      <c r="K60" s="42" t="str">
        <f t="shared" si="5"/>
        <v>Liver</v>
      </c>
      <c r="L60" s="42" t="str">
        <f t="shared" si="5"/>
        <v>ART</v>
      </c>
      <c r="M60" s="42" t="str">
        <f t="shared" si="5"/>
        <v>Carcass</v>
      </c>
      <c r="N60" s="42" t="str">
        <f t="shared" si="5"/>
        <v>Tumor</v>
      </c>
      <c r="Q60" s="42" t="str">
        <f t="shared" ref="Q60:Z60" si="6">E60</f>
        <v>Blood</v>
      </c>
      <c r="R60" s="42" t="str">
        <f t="shared" si="6"/>
        <v>Thymus</v>
      </c>
      <c r="S60" s="42" t="str">
        <f t="shared" si="6"/>
        <v>Heart</v>
      </c>
      <c r="T60" s="42" t="str">
        <f t="shared" si="6"/>
        <v>Lungs</v>
      </c>
      <c r="U60" s="42" t="str">
        <f t="shared" si="6"/>
        <v>Kidneys</v>
      </c>
      <c r="V60" s="42" t="str">
        <f t="shared" si="6"/>
        <v>Spleen</v>
      </c>
      <c r="W60" s="42" t="str">
        <f t="shared" si="6"/>
        <v>Liver</v>
      </c>
      <c r="X60" s="42" t="str">
        <f t="shared" si="6"/>
        <v>ART</v>
      </c>
      <c r="Y60" s="42" t="str">
        <f t="shared" si="6"/>
        <v>Carcass</v>
      </c>
      <c r="Z60" s="42" t="str">
        <f t="shared" si="6"/>
        <v>Tumor</v>
      </c>
      <c r="AC60" s="42" t="str">
        <f t="shared" ref="AC60:AL60" si="7">Q60</f>
        <v>Blood</v>
      </c>
      <c r="AD60" s="42" t="str">
        <f t="shared" si="7"/>
        <v>Thymus</v>
      </c>
      <c r="AE60" s="42" t="str">
        <f t="shared" si="7"/>
        <v>Heart</v>
      </c>
      <c r="AF60" s="42" t="str">
        <f t="shared" si="7"/>
        <v>Lungs</v>
      </c>
      <c r="AG60" s="42" t="str">
        <f t="shared" si="7"/>
        <v>Kidneys</v>
      </c>
      <c r="AH60" s="42" t="str">
        <f t="shared" si="7"/>
        <v>Spleen</v>
      </c>
      <c r="AI60" s="42" t="str">
        <f t="shared" si="7"/>
        <v>Liver</v>
      </c>
      <c r="AJ60" s="42" t="str">
        <f t="shared" si="7"/>
        <v>ART</v>
      </c>
      <c r="AK60" s="42" t="str">
        <f t="shared" si="7"/>
        <v>Carcass</v>
      </c>
      <c r="AL60" s="42" t="str">
        <f t="shared" si="7"/>
        <v>Tumor</v>
      </c>
    </row>
    <row r="61" spans="4:88">
      <c r="D61" s="42">
        <f>1/24</f>
        <v>4.1666666666666664E-2</v>
      </c>
      <c r="E61" s="51">
        <f>E18</f>
        <v>4.6035163546199822</v>
      </c>
      <c r="F61" s="51">
        <f t="shared" si="5"/>
        <v>1.5299229221807613</v>
      </c>
      <c r="G61" s="51">
        <f t="shared" si="5"/>
        <v>1.3447449872001822</v>
      </c>
      <c r="H61" s="51">
        <f t="shared" si="5"/>
        <v>2.1927322001869687</v>
      </c>
      <c r="I61" s="51">
        <f t="shared" si="5"/>
        <v>1.8583697998956463</v>
      </c>
      <c r="J61" s="51">
        <f t="shared" si="5"/>
        <v>7.0104461899651964</v>
      </c>
      <c r="K61" s="51">
        <f t="shared" si="5"/>
        <v>2.66977239080859</v>
      </c>
      <c r="L61" s="51">
        <f t="shared" si="5"/>
        <v>0.22501218501693138</v>
      </c>
      <c r="M61" s="51">
        <f t="shared" si="5"/>
        <v>0.35926463357775845</v>
      </c>
      <c r="N61" s="51">
        <f t="shared" si="5"/>
        <v>0.29874686060610789</v>
      </c>
      <c r="Q61" s="51">
        <f>E61-R18</f>
        <v>4.5056533178185587</v>
      </c>
      <c r="R61" s="51">
        <f t="shared" ref="Q61:Z65" si="8">F61-S18</f>
        <v>1.1997273383791294</v>
      </c>
      <c r="S61" s="51">
        <f t="shared" si="8"/>
        <v>1.2662793910128498</v>
      </c>
      <c r="T61" s="51">
        <f t="shared" si="8"/>
        <v>2.1248003885114226</v>
      </c>
      <c r="U61" s="51">
        <f t="shared" si="8"/>
        <v>1.7407823415284185</v>
      </c>
      <c r="V61" s="51">
        <f t="shared" si="8"/>
        <v>6.1763853621060623</v>
      </c>
      <c r="W61" s="51">
        <f t="shared" si="8"/>
        <v>2.3914816906890799</v>
      </c>
      <c r="X61" s="51">
        <f t="shared" si="8"/>
        <v>0.20209148034637922</v>
      </c>
      <c r="Y61" s="51">
        <f t="shared" si="8"/>
        <v>0.32131633760540268</v>
      </c>
      <c r="Z61" s="51">
        <f t="shared" si="8"/>
        <v>3.8108098622527953E-2</v>
      </c>
      <c r="AC61" s="51">
        <f t="shared" ref="AC61:AL65" si="9">E61+R18</f>
        <v>4.7013793914214057</v>
      </c>
      <c r="AD61" s="51">
        <f t="shared" si="9"/>
        <v>1.8601185059823933</v>
      </c>
      <c r="AE61" s="51">
        <f t="shared" si="9"/>
        <v>1.4232105833875146</v>
      </c>
      <c r="AF61" s="51">
        <f t="shared" si="9"/>
        <v>2.2606640118625148</v>
      </c>
      <c r="AG61" s="51">
        <f t="shared" si="9"/>
        <v>1.9759572582628742</v>
      </c>
      <c r="AH61" s="51">
        <f t="shared" si="9"/>
        <v>7.8445070178243306</v>
      </c>
      <c r="AI61" s="51">
        <f t="shared" si="9"/>
        <v>2.9480630909281</v>
      </c>
      <c r="AJ61" s="51">
        <f t="shared" si="9"/>
        <v>0.24793288968748353</v>
      </c>
      <c r="AK61" s="51">
        <f t="shared" si="9"/>
        <v>0.39721292955011422</v>
      </c>
      <c r="AL61" s="51">
        <f t="shared" si="9"/>
        <v>0.55938562258968783</v>
      </c>
    </row>
    <row r="62" spans="4:88">
      <c r="D62" s="42">
        <f>4/24</f>
        <v>0.16666666666666666</v>
      </c>
      <c r="E62" s="51">
        <f t="shared" ref="E62:N65" si="10">E19</f>
        <v>3.2315759375072868</v>
      </c>
      <c r="F62" s="51">
        <f t="shared" si="10"/>
        <v>1.3878923588607859</v>
      </c>
      <c r="G62" s="51">
        <f t="shared" si="10"/>
        <v>1.3527755743272549</v>
      </c>
      <c r="H62" s="51">
        <f t="shared" si="10"/>
        <v>1.9551473963519999</v>
      </c>
      <c r="I62" s="51">
        <f t="shared" si="10"/>
        <v>2.2200045513637403</v>
      </c>
      <c r="J62" s="51">
        <f t="shared" si="10"/>
        <v>8.257313848892629</v>
      </c>
      <c r="K62" s="51">
        <f t="shared" si="10"/>
        <v>3.869811930327999</v>
      </c>
      <c r="L62" s="51">
        <f t="shared" si="10"/>
        <v>0.55522318912063851</v>
      </c>
      <c r="M62" s="51">
        <f t="shared" si="10"/>
        <v>0.55142659581451914</v>
      </c>
      <c r="N62" s="51">
        <f t="shared" si="10"/>
        <v>2.3923783459224652</v>
      </c>
      <c r="Q62" s="51">
        <f t="shared" si="8"/>
        <v>2.971008730358824</v>
      </c>
      <c r="R62" s="51">
        <f t="shared" si="8"/>
        <v>1.1522841896350191</v>
      </c>
      <c r="S62" s="51">
        <f t="shared" si="8"/>
        <v>0.88579094412029891</v>
      </c>
      <c r="T62" s="51">
        <f t="shared" si="8"/>
        <v>1.7635663977551983</v>
      </c>
      <c r="U62" s="51">
        <f t="shared" si="8"/>
        <v>1.8139798593100624</v>
      </c>
      <c r="V62" s="51">
        <f t="shared" si="8"/>
        <v>6.9972804128579815</v>
      </c>
      <c r="W62" s="51">
        <f t="shared" si="8"/>
        <v>2.9927293620886406</v>
      </c>
      <c r="X62" s="51">
        <f t="shared" si="8"/>
        <v>0.50163240272047782</v>
      </c>
      <c r="Y62" s="51">
        <f t="shared" si="8"/>
        <v>0.53943078050189741</v>
      </c>
      <c r="Z62" s="51">
        <f t="shared" si="8"/>
        <v>0.7451139208220634</v>
      </c>
      <c r="AC62" s="51">
        <f t="shared" si="9"/>
        <v>3.4921431446557496</v>
      </c>
      <c r="AD62" s="51">
        <f t="shared" si="9"/>
        <v>1.6235005280865527</v>
      </c>
      <c r="AE62" s="51">
        <f t="shared" si="9"/>
        <v>1.8197602045342109</v>
      </c>
      <c r="AF62" s="51">
        <f t="shared" si="9"/>
        <v>2.1467283949488012</v>
      </c>
      <c r="AG62" s="51">
        <f t="shared" si="9"/>
        <v>2.6260292434174182</v>
      </c>
      <c r="AH62" s="51">
        <f t="shared" si="9"/>
        <v>9.5173472849272756</v>
      </c>
      <c r="AI62" s="51">
        <f t="shared" si="9"/>
        <v>4.7468944985673573</v>
      </c>
      <c r="AJ62" s="51">
        <f t="shared" si="9"/>
        <v>0.60881397552079919</v>
      </c>
      <c r="AK62" s="51">
        <f t="shared" si="9"/>
        <v>0.56342241112714087</v>
      </c>
      <c r="AL62" s="51">
        <f t="shared" si="9"/>
        <v>4.0396427710228675</v>
      </c>
    </row>
    <row r="63" spans="4:88">
      <c r="D63" s="42">
        <f>24/24</f>
        <v>1</v>
      </c>
      <c r="E63" s="51">
        <f t="shared" si="10"/>
        <v>0.23420056426715416</v>
      </c>
      <c r="F63" s="51">
        <f t="shared" si="10"/>
        <v>2.8908938301930602</v>
      </c>
      <c r="G63" s="51">
        <f t="shared" si="10"/>
        <v>0.88179576036783636</v>
      </c>
      <c r="H63" s="51">
        <f t="shared" si="10"/>
        <v>1.4700862256539151</v>
      </c>
      <c r="I63" s="51">
        <f t="shared" si="10"/>
        <v>1.4867368936190752</v>
      </c>
      <c r="J63" s="51">
        <f t="shared" si="10"/>
        <v>12.046614774218071</v>
      </c>
      <c r="K63" s="51">
        <f t="shared" si="10"/>
        <v>5.6435413249192132</v>
      </c>
      <c r="L63" s="51">
        <f t="shared" si="10"/>
        <v>0.48611375758761566</v>
      </c>
      <c r="M63" s="51">
        <f t="shared" si="10"/>
        <v>0.58882638457342273</v>
      </c>
      <c r="N63" s="51">
        <f t="shared" si="10"/>
        <v>7.8832027920764434</v>
      </c>
      <c r="Q63" s="51">
        <f t="shared" si="8"/>
        <v>0.20579408880272698</v>
      </c>
      <c r="R63" s="51">
        <f t="shared" si="8"/>
        <v>2.1764257682345467</v>
      </c>
      <c r="S63" s="51">
        <f t="shared" si="8"/>
        <v>0.81438133512249955</v>
      </c>
      <c r="T63" s="51">
        <f t="shared" si="8"/>
        <v>0.97691850737137353</v>
      </c>
      <c r="U63" s="51">
        <f t="shared" si="8"/>
        <v>1.1136215348319447</v>
      </c>
      <c r="V63" s="51">
        <f t="shared" si="8"/>
        <v>8.3521554278858972</v>
      </c>
      <c r="W63" s="51">
        <f t="shared" si="8"/>
        <v>4.7016783651520049</v>
      </c>
      <c r="X63" s="51">
        <f t="shared" si="8"/>
        <v>0.36698417722098353</v>
      </c>
      <c r="Y63" s="51">
        <f t="shared" si="8"/>
        <v>0.50241943396518973</v>
      </c>
      <c r="Z63" s="51">
        <f t="shared" si="8"/>
        <v>2.1750538436331688</v>
      </c>
      <c r="AC63" s="51">
        <f t="shared" si="9"/>
        <v>0.26260703973158134</v>
      </c>
      <c r="AD63" s="51">
        <f t="shared" si="9"/>
        <v>3.6053618921515738</v>
      </c>
      <c r="AE63" s="51">
        <f t="shared" si="9"/>
        <v>0.94921018561317316</v>
      </c>
      <c r="AF63" s="51">
        <f t="shared" si="9"/>
        <v>1.9632539439364567</v>
      </c>
      <c r="AG63" s="51">
        <f t="shared" si="9"/>
        <v>1.8598522524062058</v>
      </c>
      <c r="AH63" s="51">
        <f t="shared" si="9"/>
        <v>15.741074120550245</v>
      </c>
      <c r="AI63" s="51">
        <f t="shared" si="9"/>
        <v>6.5854042846864216</v>
      </c>
      <c r="AJ63" s="51">
        <f t="shared" si="9"/>
        <v>0.60524333795424778</v>
      </c>
      <c r="AK63" s="51">
        <f t="shared" si="9"/>
        <v>0.67523333518165574</v>
      </c>
      <c r="AL63" s="51">
        <f t="shared" si="9"/>
        <v>13.591351740519718</v>
      </c>
    </row>
    <row r="64" spans="4:88">
      <c r="D64" s="42">
        <f>6*24/24</f>
        <v>6</v>
      </c>
      <c r="E64" s="51">
        <f t="shared" si="10"/>
        <v>1.2381993170266779E-2</v>
      </c>
      <c r="F64" s="51">
        <f t="shared" si="10"/>
        <v>0.19994421974437815</v>
      </c>
      <c r="G64" s="51">
        <f t="shared" si="10"/>
        <v>0.26006617895599626</v>
      </c>
      <c r="H64" s="51">
        <f t="shared" si="10"/>
        <v>0.20813096307534418</v>
      </c>
      <c r="I64" s="51">
        <f t="shared" si="10"/>
        <v>0.56608439503941876</v>
      </c>
      <c r="J64" s="51">
        <f t="shared" si="10"/>
        <v>11.73413800452667</v>
      </c>
      <c r="K64" s="51">
        <f t="shared" si="10"/>
        <v>3.3781354646350135</v>
      </c>
      <c r="L64" s="51">
        <f t="shared" si="10"/>
        <v>0.20968547669885457</v>
      </c>
      <c r="M64" s="51">
        <f t="shared" si="10"/>
        <v>0.37344813538704452</v>
      </c>
      <c r="N64" s="51">
        <f t="shared" si="10"/>
        <v>1.3138377640985519</v>
      </c>
      <c r="Q64" s="51">
        <f t="shared" si="8"/>
        <v>9.8378741903986325E-3</v>
      </c>
      <c r="R64" s="51">
        <f t="shared" si="8"/>
        <v>4.4890317775249988E-2</v>
      </c>
      <c r="S64" s="51">
        <f t="shared" si="8"/>
        <v>0.18968790237309902</v>
      </c>
      <c r="T64" s="51">
        <f t="shared" si="8"/>
        <v>0.17188453247769966</v>
      </c>
      <c r="U64" s="51">
        <f t="shared" si="8"/>
        <v>0.55725878921402738</v>
      </c>
      <c r="V64" s="51">
        <f t="shared" si="8"/>
        <v>8.7977557406021951</v>
      </c>
      <c r="W64" s="51">
        <f t="shared" si="8"/>
        <v>3.0637523836556881</v>
      </c>
      <c r="X64" s="51">
        <f t="shared" si="8"/>
        <v>0.17883077577669587</v>
      </c>
      <c r="Y64" s="51">
        <f t="shared" si="8"/>
        <v>0.33145289646255033</v>
      </c>
      <c r="Z64" s="51">
        <f t="shared" si="8"/>
        <v>0.83768345914497888</v>
      </c>
      <c r="AC64" s="51">
        <f t="shared" si="9"/>
        <v>1.4926112150134925E-2</v>
      </c>
      <c r="AD64" s="51">
        <f t="shared" si="9"/>
        <v>0.35499812171350631</v>
      </c>
      <c r="AE64" s="51">
        <f t="shared" si="9"/>
        <v>0.33044445553889351</v>
      </c>
      <c r="AF64" s="51">
        <f t="shared" si="9"/>
        <v>0.24437739367298869</v>
      </c>
      <c r="AG64" s="51">
        <f t="shared" si="9"/>
        <v>0.57491000086481014</v>
      </c>
      <c r="AH64" s="51">
        <f t="shared" si="9"/>
        <v>14.670520268451146</v>
      </c>
      <c r="AI64" s="51">
        <f t="shared" si="9"/>
        <v>3.6925185456143388</v>
      </c>
      <c r="AJ64" s="51">
        <f t="shared" si="9"/>
        <v>0.24054017762101326</v>
      </c>
      <c r="AK64" s="51">
        <f t="shared" si="9"/>
        <v>0.41544337431153872</v>
      </c>
      <c r="AL64" s="51">
        <f t="shared" si="9"/>
        <v>1.7899920690521249</v>
      </c>
    </row>
    <row r="65" spans="1:38">
      <c r="D65" s="42">
        <v>10</v>
      </c>
      <c r="E65" s="51">
        <f t="shared" si="10"/>
        <v>1.0255185106635538E-3</v>
      </c>
      <c r="F65" s="51">
        <f t="shared" si="10"/>
        <v>0.15069133196802328</v>
      </c>
      <c r="G65" s="51">
        <f t="shared" si="10"/>
        <v>0.21748346796498316</v>
      </c>
      <c r="H65" s="51">
        <f t="shared" si="10"/>
        <v>0.22905935207564776</v>
      </c>
      <c r="I65" s="51">
        <f t="shared" si="10"/>
        <v>0.41052948576673293</v>
      </c>
      <c r="J65" s="51">
        <f t="shared" si="10"/>
        <v>9.7232652775295971</v>
      </c>
      <c r="K65" s="51">
        <f t="shared" si="10"/>
        <v>3.3984782385922312</v>
      </c>
      <c r="L65" s="51">
        <f t="shared" si="10"/>
        <v>0.17994511980840638</v>
      </c>
      <c r="M65" s="51">
        <f t="shared" si="10"/>
        <v>0.33134484829490113</v>
      </c>
      <c r="N65" s="51">
        <f t="shared" si="10"/>
        <v>1.0516740293668077</v>
      </c>
      <c r="Q65" s="51">
        <f t="shared" si="8"/>
        <v>-7.5073165390808732E-4</v>
      </c>
      <c r="R65" s="51">
        <f t="shared" si="8"/>
        <v>-8.8993591668865279E-3</v>
      </c>
      <c r="S65" s="51">
        <f t="shared" si="8"/>
        <v>0.19276797341347454</v>
      </c>
      <c r="T65" s="51">
        <f t="shared" si="8"/>
        <v>0.17730010471589847</v>
      </c>
      <c r="U65" s="51">
        <f t="shared" si="8"/>
        <v>0.35650094018097606</v>
      </c>
      <c r="V65" s="51">
        <f t="shared" si="8"/>
        <v>6.7179212179992174</v>
      </c>
      <c r="W65" s="51">
        <f t="shared" si="8"/>
        <v>3.0405036718427221</v>
      </c>
      <c r="X65" s="51">
        <f t="shared" si="8"/>
        <v>0.17701118882611577</v>
      </c>
      <c r="Y65" s="51">
        <f t="shared" si="8"/>
        <v>0.31762836637271752</v>
      </c>
      <c r="Z65" s="51">
        <f t="shared" si="8"/>
        <v>0.67143150104968186</v>
      </c>
      <c r="AC65" s="51">
        <f t="shared" si="9"/>
        <v>2.8017686752351946E-3</v>
      </c>
      <c r="AD65" s="51">
        <f t="shared" si="9"/>
        <v>0.31028202310293307</v>
      </c>
      <c r="AE65" s="51">
        <f t="shared" si="9"/>
        <v>0.24219896251649178</v>
      </c>
      <c r="AF65" s="51">
        <f t="shared" si="9"/>
        <v>0.28081859943539705</v>
      </c>
      <c r="AG65" s="51">
        <f t="shared" si="9"/>
        <v>0.4645580313524898</v>
      </c>
      <c r="AH65" s="51">
        <f t="shared" si="9"/>
        <v>12.728609337059977</v>
      </c>
      <c r="AI65" s="51">
        <f t="shared" si="9"/>
        <v>3.7564528053417403</v>
      </c>
      <c r="AJ65" s="51">
        <f t="shared" si="9"/>
        <v>0.182879050790697</v>
      </c>
      <c r="AK65" s="51">
        <f t="shared" si="9"/>
        <v>0.34506133021708474</v>
      </c>
      <c r="AL65" s="51">
        <f t="shared" si="9"/>
        <v>1.4319165576839334</v>
      </c>
    </row>
    <row r="73" spans="1:38" ht="12" thickBot="1"/>
    <row r="74" spans="1:38" ht="12" thickBot="1">
      <c r="B74" s="53"/>
      <c r="D74" s="53" t="s">
        <v>73</v>
      </c>
      <c r="E74" s="65">
        <v>10000000</v>
      </c>
    </row>
    <row r="75" spans="1:38">
      <c r="D75" s="66" t="s">
        <v>75</v>
      </c>
    </row>
    <row r="78" spans="1:38">
      <c r="A78" s="53" t="s">
        <v>92</v>
      </c>
    </row>
    <row r="80" spans="1:38">
      <c r="A80" s="53" t="s">
        <v>91</v>
      </c>
    </row>
    <row r="81" spans="1:38">
      <c r="A81" s="42" t="s">
        <v>82</v>
      </c>
    </row>
    <row r="82" spans="1:38">
      <c r="A82" s="42" t="s">
        <v>83</v>
      </c>
      <c r="E82" s="53" t="s">
        <v>65</v>
      </c>
    </row>
    <row r="83" spans="1:38">
      <c r="A83" s="42" t="s">
        <v>84</v>
      </c>
      <c r="Q83" s="42" t="s">
        <v>20</v>
      </c>
    </row>
    <row r="84" spans="1:38">
      <c r="A84" s="42" t="s">
        <v>85</v>
      </c>
      <c r="E84" s="53" t="s">
        <v>24</v>
      </c>
      <c r="H84" s="53" t="s">
        <v>25</v>
      </c>
      <c r="Q84" s="42" t="s">
        <v>22</v>
      </c>
      <c r="AC84" s="53" t="s">
        <v>24</v>
      </c>
      <c r="AF84" s="53" t="s">
        <v>25</v>
      </c>
    </row>
    <row r="85" spans="1:38">
      <c r="A85" s="42" t="s">
        <v>86</v>
      </c>
      <c r="D85" s="42" t="s">
        <v>21</v>
      </c>
      <c r="E85" s="42" t="str">
        <f t="shared" ref="E85:N85" si="11">E17</f>
        <v>Blood</v>
      </c>
      <c r="F85" s="42" t="str">
        <f t="shared" si="11"/>
        <v>Thymus</v>
      </c>
      <c r="G85" s="42" t="str">
        <f t="shared" si="11"/>
        <v>Heart</v>
      </c>
      <c r="H85" s="42" t="str">
        <f t="shared" si="11"/>
        <v>Lungs</v>
      </c>
      <c r="I85" s="42" t="str">
        <f t="shared" si="11"/>
        <v>Kidneys</v>
      </c>
      <c r="J85" s="42" t="str">
        <f t="shared" si="11"/>
        <v>Spleen</v>
      </c>
      <c r="K85" s="42" t="str">
        <f t="shared" si="11"/>
        <v>Liver</v>
      </c>
      <c r="L85" s="42" t="str">
        <f t="shared" si="11"/>
        <v>ART</v>
      </c>
      <c r="M85" s="42" t="str">
        <f t="shared" si="11"/>
        <v>Carcass</v>
      </c>
      <c r="N85" s="42" t="str">
        <f t="shared" si="11"/>
        <v>Tumor</v>
      </c>
      <c r="P85" s="53" t="s">
        <v>62</v>
      </c>
      <c r="Q85" s="42" t="str">
        <f>Q60</f>
        <v>Blood</v>
      </c>
      <c r="R85" s="42" t="str">
        <f t="shared" ref="R85:Z85" si="12">R60</f>
        <v>Thymus</v>
      </c>
      <c r="S85" s="42" t="str">
        <f t="shared" si="12"/>
        <v>Heart</v>
      </c>
      <c r="T85" s="42" t="str">
        <f t="shared" si="12"/>
        <v>Lungs</v>
      </c>
      <c r="U85" s="42" t="str">
        <f t="shared" si="12"/>
        <v>Kidneys</v>
      </c>
      <c r="V85" s="42" t="str">
        <f t="shared" si="12"/>
        <v>Spleen</v>
      </c>
      <c r="W85" s="42" t="str">
        <f t="shared" si="12"/>
        <v>Liver</v>
      </c>
      <c r="X85" s="42" t="str">
        <f t="shared" si="12"/>
        <v>ART</v>
      </c>
      <c r="Y85" s="42" t="str">
        <f t="shared" si="12"/>
        <v>Carcass</v>
      </c>
      <c r="Z85" s="42" t="str">
        <f t="shared" si="12"/>
        <v>Tumor</v>
      </c>
      <c r="AB85" s="53" t="s">
        <v>61</v>
      </c>
      <c r="AC85" s="42" t="str">
        <f>AC60</f>
        <v>Blood</v>
      </c>
      <c r="AD85" s="42" t="str">
        <f t="shared" ref="AD85:AL85" si="13">AD60</f>
        <v>Thymus</v>
      </c>
      <c r="AE85" s="42" t="str">
        <f t="shared" si="13"/>
        <v>Heart</v>
      </c>
      <c r="AF85" s="42" t="str">
        <f t="shared" si="13"/>
        <v>Lungs</v>
      </c>
      <c r="AG85" s="42" t="str">
        <f t="shared" si="13"/>
        <v>Kidneys</v>
      </c>
      <c r="AH85" s="42" t="str">
        <f t="shared" si="13"/>
        <v>Spleen</v>
      </c>
      <c r="AI85" s="42" t="str">
        <f t="shared" si="13"/>
        <v>Liver</v>
      </c>
      <c r="AJ85" s="42" t="str">
        <f t="shared" si="13"/>
        <v>ART</v>
      </c>
      <c r="AK85" s="42" t="str">
        <f t="shared" si="13"/>
        <v>Carcass</v>
      </c>
      <c r="AL85" s="42" t="str">
        <f t="shared" si="13"/>
        <v>Tumor</v>
      </c>
    </row>
    <row r="86" spans="1:38">
      <c r="B86" s="42" t="s">
        <v>87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P86" s="42">
        <f>D86</f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B86" s="42">
        <f>P86</f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</row>
    <row r="87" spans="1:38">
      <c r="A87" s="42" t="s">
        <v>88</v>
      </c>
      <c r="D87" s="42">
        <f>$D$61</f>
        <v>4.1666666666666664E-2</v>
      </c>
      <c r="E87" s="42">
        <f>_xll.SRS1Splines.Functions25.OneWay_Spline($D$61:$D$65,$E$61:$E$65,D87)</f>
        <v>4.6035163546199804</v>
      </c>
      <c r="F87" s="42">
        <f>_xll.SRS1Splines.Functions25.OneWay_Spline($D$61:$D$65,F$61:F$65,$D87)</f>
        <v>1.52992292218076</v>
      </c>
      <c r="G87" s="42">
        <f>_xll.SRS1Splines.Functions25.OneWay_Spline($D$61:$D$65,G$61:G$65,$D87)</f>
        <v>1.34474498720018</v>
      </c>
      <c r="H87" s="42">
        <f>_xll.SRS1Splines.Functions25.OneWay_Spline($D$61:$D$65,H$61:H$65,$D87)</f>
        <v>2.19273220018697</v>
      </c>
      <c r="I87" s="42">
        <f>_xll.SRS1Splines.Functions25.OneWay_Spline($D$61:$D$65,I$61:I$65,$D87)</f>
        <v>1.8583697998956501</v>
      </c>
      <c r="J87" s="42">
        <f>_xll.SRS1Splines.Functions25.OneWay_Spline($D$61:$D$65,J$61:J$65,$D87)</f>
        <v>7.0104461899652</v>
      </c>
      <c r="K87" s="42">
        <f>_xll.SRS1Splines.Functions25.OneWay_Spline($D$61:$D$65,K$61:K$65,$D87)</f>
        <v>2.66977239080859</v>
      </c>
      <c r="L87" s="42">
        <f>_xll.SRS1Splines.Functions25.OneWay_Spline($D$61:$D$65,L$61:L$65,$D87)</f>
        <v>0.22501218501693099</v>
      </c>
      <c r="M87" s="42">
        <f>_xll.SRS1Splines.Functions25.OneWay_Spline($D$61:$D$65,M$61:M$65,$D87)</f>
        <v>0.35926463357775801</v>
      </c>
      <c r="N87" s="42">
        <f>_xll.SRS1Splines.Functions25.OneWay_Spline($D$61:$D$65,N$61:N$65,$D87)</f>
        <v>0.298746860606108</v>
      </c>
      <c r="P87" s="42">
        <f t="shared" ref="P87:P150" si="14">D87</f>
        <v>4.1666666666666664E-2</v>
      </c>
      <c r="Q87" s="42">
        <f>_xll.SRS1Splines.Functions25.OneWay_Spline($D$61:$D$65,Q$61:Q$65,P87)</f>
        <v>4.5056533178185596</v>
      </c>
      <c r="R87" s="42">
        <f>_xll.SRS1Splines.Functions25.OneWay_Spline($D$61:$D$65,R$61:R$65,$D87)</f>
        <v>1.19972733837913</v>
      </c>
      <c r="S87" s="42">
        <f>_xll.SRS1Splines.Functions25.OneWay_Spline($D$61:$D$65,S$61:S$65,$D87)</f>
        <v>1.26627939101285</v>
      </c>
      <c r="T87" s="42">
        <f>_xll.SRS1Splines.Functions25.OneWay_Spline($D$61:$D$65,T$61:T$65,$D87)</f>
        <v>2.1248003885114199</v>
      </c>
      <c r="U87" s="42">
        <f>_xll.SRS1Splines.Functions25.OneWay_Spline($D$61:$D$65,U$61:U$65,$D87)</f>
        <v>1.74078234152842</v>
      </c>
      <c r="V87" s="42">
        <f>_xll.SRS1Splines.Functions25.OneWay_Spline($D$61:$D$65,V$61:V$65,$D87)</f>
        <v>6.1763853621060596</v>
      </c>
      <c r="W87" s="42">
        <f>_xll.SRS1Splines.Functions25.OneWay_Spline($D$61:$D$65,W$61:W$65,$D87)</f>
        <v>2.3914816906890799</v>
      </c>
      <c r="X87" s="42">
        <f>_xll.SRS1Splines.Functions25.OneWay_Spline($D$61:$D$65,X$61:X$65,$D87)</f>
        <v>0.202091480346379</v>
      </c>
      <c r="Y87" s="42">
        <f>_xll.SRS1Splines.Functions25.OneWay_Spline($D$61:$D$65,Y$61:Y$65,$D87)</f>
        <v>0.32131633760540301</v>
      </c>
      <c r="Z87" s="42">
        <f>_xll.SRS1Splines.Functions25.OneWay_Spline($D$61:$D$65,Z$61:Z$65,$D87)</f>
        <v>3.8108098622528001E-2</v>
      </c>
      <c r="AB87" s="42">
        <f t="shared" ref="AB87:AB150" si="15">P87</f>
        <v>4.1666666666666664E-2</v>
      </c>
      <c r="AC87" s="42">
        <f>_xll.SRS1Splines.Functions25.OneWay_Spline($D$61:$D$65,AC$61:AC$65,AB87)</f>
        <v>4.7013793914214101</v>
      </c>
      <c r="AD87" s="42">
        <f>_xll.SRS1Splines.Functions25.OneWay_Spline($D$61:$D$65,AD$61:AD$65,$D87)</f>
        <v>1.8601185059823899</v>
      </c>
      <c r="AE87" s="42">
        <f>_xll.SRS1Splines.Functions25.OneWay_Spline($D$61:$D$65,AE$61:AE$65,$D87)</f>
        <v>1.4232105833875099</v>
      </c>
      <c r="AF87" s="42">
        <f>_xll.SRS1Splines.Functions25.OneWay_Spline($D$61:$D$65,AF$61:AF$65,$D87)</f>
        <v>2.2606640118625099</v>
      </c>
      <c r="AG87" s="42">
        <f>_xll.SRS1Splines.Functions25.OneWay_Spline($D$61:$D$65,AG$61:AG$65,$D87)</f>
        <v>1.9759572582628699</v>
      </c>
      <c r="AH87" s="42">
        <f>_xll.SRS1Splines.Functions25.OneWay_Spline($D$61:$D$65,AH$61:AH$65,$D87)</f>
        <v>7.8445070178243297</v>
      </c>
      <c r="AI87" s="42">
        <f>_xll.SRS1Splines.Functions25.OneWay_Spline($D$61:$D$65,AI$61:AI$65,$D87)</f>
        <v>2.9480630909281</v>
      </c>
      <c r="AJ87" s="42">
        <f>_xll.SRS1Splines.Functions25.OneWay_Spline($D$61:$D$65,AJ$61:AJ$65,$D87)</f>
        <v>0.247932889687484</v>
      </c>
      <c r="AK87" s="42">
        <f>_xll.SRS1Splines.Functions25.OneWay_Spline($D$61:$D$65,AK$61:AK$65,$D87)</f>
        <v>0.397212929550114</v>
      </c>
      <c r="AL87" s="42">
        <f>_xll.SRS1Splines.Functions25.OneWay_Spline($D$61:$D$65,AL$61:AL$65,$D87)</f>
        <v>0.55938562258968805</v>
      </c>
    </row>
    <row r="88" spans="1:38">
      <c r="A88" s="42" t="s">
        <v>89</v>
      </c>
      <c r="D88" s="42">
        <v>7.4999999999999997E-2</v>
      </c>
      <c r="E88" s="42">
        <f>_xll.SRS1Splines.Functions25.OneWay_Spline($D$61:$D$65,$E$61:$E$65,D88)</f>
        <v>4.1957611479365902</v>
      </c>
      <c r="F88" s="42">
        <f>_xll.SRS1Splines.Functions25.OneWay_Spline($D$61:$D$65,F$61:F$65,$D88)</f>
        <v>1.4777676309802501</v>
      </c>
      <c r="G88" s="42">
        <f>_xll.SRS1Splines.Functions25.OneWay_Spline($D$61:$D$65,G$61:G$65,$D88)</f>
        <v>1.34845690302781</v>
      </c>
      <c r="H88" s="42">
        <f>_xll.SRS1Splines.Functions25.OneWay_Spline($D$61:$D$65,H$61:H$65,$D88)</f>
        <v>2.1214920423537702</v>
      </c>
      <c r="I88" s="42">
        <f>_xll.SRS1Splines.Functions25.OneWay_Spline($D$61:$D$65,I$61:I$65,$D88)</f>
        <v>1.9824862080672501</v>
      </c>
      <c r="J88" s="42">
        <f>_xll.SRS1Splines.Functions25.OneWay_Spline($D$61:$D$65,J$61:J$65,$D88)</f>
        <v>7.3613756054711201</v>
      </c>
      <c r="K88" s="42">
        <f>_xll.SRS1Splines.Functions25.OneWay_Spline($D$61:$D$65,K$61:K$65,$D88)</f>
        <v>3.0420841550143898</v>
      </c>
      <c r="L88" s="42">
        <f>_xll.SRS1Splines.Functions25.OneWay_Spline($D$61:$D$65,L$61:L$65,$D88)</f>
        <v>0.33665895270395302</v>
      </c>
      <c r="M88" s="42">
        <f>_xll.SRS1Splines.Functions25.OneWay_Spline($D$61:$D$65,M$61:M$65,$D88)</f>
        <v>0.42343312869070698</v>
      </c>
      <c r="N88" s="42">
        <f>_xll.SRS1Splines.Functions25.OneWay_Spline($D$61:$D$65,N$61:N$65,$D88)</f>
        <v>0.90408259192342599</v>
      </c>
      <c r="P88" s="42">
        <f t="shared" si="14"/>
        <v>7.4999999999999997E-2</v>
      </c>
      <c r="Q88" s="42">
        <f>_xll.SRS1Splines.Functions25.OneWay_Spline($D$61:$D$65,Q$61:Q$65,P88)</f>
        <v>4.0386987570223196</v>
      </c>
      <c r="R88" s="42">
        <f>_xll.SRS1Splines.Functions25.OneWay_Spline($D$61:$D$65,R$61:R$65,$D88)</f>
        <v>1.18084078723047</v>
      </c>
      <c r="S88" s="42">
        <f>_xll.SRS1Splines.Functions25.OneWay_Spline($D$61:$D$65,S$61:S$65,$D88)</f>
        <v>1.1391744059361599</v>
      </c>
      <c r="T88" s="42">
        <f>_xll.SRS1Splines.Functions25.OneWay_Spline($D$61:$D$65,T$61:T$65,$D88)</f>
        <v>2.0173904890047498</v>
      </c>
      <c r="U88" s="42">
        <f>_xll.SRS1Splines.Functions25.OneWay_Spline($D$61:$D$65,U$61:U$65,$D88)</f>
        <v>1.7674530405165101</v>
      </c>
      <c r="V88" s="42">
        <f>_xll.SRS1Splines.Functions25.OneWay_Spline($D$61:$D$65,V$61:V$65,$D88)</f>
        <v>6.4284561940954603</v>
      </c>
      <c r="W88" s="42">
        <f>_xll.SRS1Splines.Functions25.OneWay_Spline($D$61:$D$65,W$61:W$65,$D88)</f>
        <v>2.5628843602991398</v>
      </c>
      <c r="X88" s="42">
        <f>_xll.SRS1Splines.Functions25.OneWay_Spline($D$61:$D$65,X$61:X$65,$D88)</f>
        <v>0.303570366655109</v>
      </c>
      <c r="Y88" s="42">
        <f>_xll.SRS1Splines.Functions25.OneWay_Spline($D$61:$D$65,Y$61:Y$65,$D88)</f>
        <v>0.39503819879913998</v>
      </c>
      <c r="Z88" s="42">
        <f>_xll.SRS1Splines.Functions25.OneWay_Spline($D$61:$D$65,Z$61:Z$65,$D88)</f>
        <v>0.25035405783898901</v>
      </c>
      <c r="AB88" s="42">
        <f t="shared" si="15"/>
        <v>7.4999999999999997E-2</v>
      </c>
      <c r="AC88" s="42">
        <f>_xll.SRS1Splines.Functions25.OneWay_Spline($D$61:$D$65,AC$61:AC$65,AB88)</f>
        <v>4.3528235388508696</v>
      </c>
      <c r="AD88" s="42">
        <f>_xll.SRS1Splines.Functions25.OneWay_Spline($D$61:$D$65,AD$61:AD$65,$D88)</f>
        <v>1.7746944747300299</v>
      </c>
      <c r="AE88" s="42">
        <f>_xll.SRS1Splines.Functions25.OneWay_Spline($D$61:$D$65,AE$61:AE$65,$D88)</f>
        <v>1.5594966493219999</v>
      </c>
      <c r="AF88" s="42">
        <f>_xll.SRS1Splines.Functions25.OneWay_Spline($D$61:$D$65,AF$61:AF$65,$D88)</f>
        <v>2.2255935957027799</v>
      </c>
      <c r="AG88" s="42">
        <f>_xll.SRS1Splines.Functions25.OneWay_Spline($D$61:$D$65,AG$61:AG$65,$D88)</f>
        <v>2.197519375618</v>
      </c>
      <c r="AH88" s="42">
        <f>_xll.SRS1Splines.Functions25.OneWay_Spline($D$61:$D$65,AH$61:AH$65,$D88)</f>
        <v>8.3094547844937594</v>
      </c>
      <c r="AI88" s="42">
        <f>_xll.SRS1Splines.Functions25.OneWay_Spline($D$61:$D$65,AI$61:AI$65,$D88)</f>
        <v>3.52128394972963</v>
      </c>
      <c r="AJ88" s="42">
        <f>_xll.SRS1Splines.Functions25.OneWay_Spline($D$61:$D$65,AJ$61:AJ$65,$D88)</f>
        <v>0.36974753875279598</v>
      </c>
      <c r="AK88" s="42">
        <f>_xll.SRS1Splines.Functions25.OneWay_Spline($D$61:$D$65,AK$61:AK$65,$D88)</f>
        <v>0.45124903662756599</v>
      </c>
      <c r="AL88" s="42">
        <f>_xll.SRS1Splines.Functions25.OneWay_Spline($D$61:$D$65,AL$61:AL$65,$D88)</f>
        <v>1.55781112600786</v>
      </c>
    </row>
    <row r="89" spans="1:38">
      <c r="A89" s="42" t="s">
        <v>90</v>
      </c>
      <c r="D89" s="42">
        <v>0.1</v>
      </c>
      <c r="E89" s="42">
        <f>_xll.SRS1Splines.Functions25.OneWay_Spline($D$61:$D$65,$E$61:$E$65,D89)</f>
        <v>3.8924017324440099</v>
      </c>
      <c r="F89" s="42">
        <f>_xll.SRS1Splines.Functions25.OneWay_Spline($D$61:$D$65,F$61:F$65,$D89)</f>
        <v>1.44078283987633</v>
      </c>
      <c r="G89" s="42">
        <f>_xll.SRS1Splines.Functions25.OneWay_Spline($D$61:$D$65,G$61:G$65,$D89)</f>
        <v>1.35049131843333</v>
      </c>
      <c r="H89" s="42">
        <f>_xll.SRS1Splines.Functions25.OneWay_Spline($D$61:$D$65,H$61:H$65,$D89)</f>
        <v>2.0683121512319298</v>
      </c>
      <c r="I89" s="42">
        <f>_xll.SRS1Splines.Functions25.OneWay_Spline($D$61:$D$65,I$61:I$65,$D89)</f>
        <v>2.0773016086807301</v>
      </c>
      <c r="J89" s="42">
        <f>_xll.SRS1Splines.Functions25.OneWay_Spline($D$61:$D$65,J$61:J$65,$D89)</f>
        <v>7.6168501278945797</v>
      </c>
      <c r="K89" s="42">
        <f>_xll.SRS1Splines.Functions25.OneWay_Spline($D$61:$D$65,K$61:K$65,$D89)</f>
        <v>3.32353953845525</v>
      </c>
      <c r="L89" s="42">
        <f>_xll.SRS1Splines.Functions25.OneWay_Spline($D$61:$D$65,L$61:L$65,$D89)</f>
        <v>0.42336081094373701</v>
      </c>
      <c r="M89" s="42">
        <f>_xll.SRS1Splines.Functions25.OneWay_Spline($D$61:$D$65,M$61:M$65,$D89)</f>
        <v>0.47318626017679999</v>
      </c>
      <c r="N89" s="42">
        <f>_xll.SRS1Splines.Functions25.OneWay_Spline($D$61:$D$65,N$61:N$65,$D89)</f>
        <v>1.3496105072812801</v>
      </c>
      <c r="P89" s="42">
        <f t="shared" si="14"/>
        <v>0.1</v>
      </c>
      <c r="Q89" s="42">
        <f>_xll.SRS1Splines.Functions25.OneWay_Spline($D$61:$D$65,Q$61:Q$65,P89)</f>
        <v>3.6882027764647001</v>
      </c>
      <c r="R89" s="42">
        <f>_xll.SRS1Splines.Functions25.OneWay_Spline($D$61:$D$65,R$61:R$65,$D89)</f>
        <v>1.1685955377158099</v>
      </c>
      <c r="S89" s="42">
        <f>_xll.SRS1Splines.Functions25.OneWay_Spline($D$61:$D$65,S$61:S$65,$D89)</f>
        <v>1.0406109928048199</v>
      </c>
      <c r="T89" s="42">
        <f>_xll.SRS1Splines.Functions25.OneWay_Spline($D$61:$D$65,T$61:T$65,$D89)</f>
        <v>1.9374667713678799</v>
      </c>
      <c r="U89" s="42">
        <f>_xll.SRS1Splines.Functions25.OneWay_Spline($D$61:$D$65,U$61:U$65,$D89)</f>
        <v>1.7865291834488399</v>
      </c>
      <c r="V89" s="42">
        <f>_xll.SRS1Splines.Functions25.OneWay_Spline($D$61:$D$65,V$61:V$65,$D89)</f>
        <v>6.6182995288770901</v>
      </c>
      <c r="W89" s="42">
        <f>_xll.SRS1Splines.Functions25.OneWay_Spline($D$61:$D$65,W$61:W$65,$D89)</f>
        <v>2.6883220564172001</v>
      </c>
      <c r="X89" s="42">
        <f>_xll.SRS1Splines.Functions25.OneWay_Spline($D$61:$D$65,X$61:X$65,$D89)</f>
        <v>0.38220431707498598</v>
      </c>
      <c r="Y89" s="42">
        <f>_xll.SRS1Splines.Functions25.OneWay_Spline($D$61:$D$65,Y$61:Y$65,$D89)</f>
        <v>0.45230922404398599</v>
      </c>
      <c r="Z89" s="42">
        <f>_xll.SRS1Splines.Functions25.OneWay_Spline($D$61:$D$65,Z$61:Z$65,$D89)</f>
        <v>0.40886351035208901</v>
      </c>
      <c r="AB89" s="42">
        <f t="shared" si="15"/>
        <v>0.1</v>
      </c>
      <c r="AC89" s="42">
        <f>_xll.SRS1Splines.Functions25.OneWay_Spline($D$61:$D$65,AC$61:AC$65,AB89)</f>
        <v>4.0966006884233197</v>
      </c>
      <c r="AD89" s="42">
        <f>_xll.SRS1Splines.Functions25.OneWay_Spline($D$61:$D$65,AD$61:AD$65,$D89)</f>
        <v>1.7129701420368399</v>
      </c>
      <c r="AE89" s="42">
        <f>_xll.SRS1Splines.Functions25.OneWay_Spline($D$61:$D$65,AE$61:AE$65,$D89)</f>
        <v>1.66345234808875</v>
      </c>
      <c r="AF89" s="42">
        <f>_xll.SRS1Splines.Functions25.OneWay_Spline($D$61:$D$65,AF$61:AF$65,$D89)</f>
        <v>2.1991575310959699</v>
      </c>
      <c r="AG89" s="42">
        <f>_xll.SRS1Splines.Functions25.OneWay_Spline($D$61:$D$65,AG$61:AG$65,$D89)</f>
        <v>2.36807403391263</v>
      </c>
      <c r="AH89" s="42">
        <f>_xll.SRS1Splines.Functions25.OneWay_Spline($D$61:$D$65,AH$61:AH$65,$D89)</f>
        <v>8.6491656639439807</v>
      </c>
      <c r="AI89" s="42">
        <f>_xll.SRS1Splines.Functions25.OneWay_Spline($D$61:$D$65,AI$61:AI$65,$D89)</f>
        <v>3.9587570204932998</v>
      </c>
      <c r="AJ89" s="42">
        <f>_xll.SRS1Splines.Functions25.OneWay_Spline($D$61:$D$65,AJ$61:AJ$65,$D89)</f>
        <v>0.46451730481248699</v>
      </c>
      <c r="AK89" s="42">
        <f>_xll.SRS1Splines.Functions25.OneWay_Spline($D$61:$D$65,AK$61:AK$65,$D89)</f>
        <v>0.49277365650140198</v>
      </c>
      <c r="AL89" s="42">
        <f>_xll.SRS1Splines.Functions25.OneWay_Spline($D$61:$D$65,AL$61:AL$65,$D89)</f>
        <v>2.2903575042104798</v>
      </c>
    </row>
    <row r="90" spans="1:38">
      <c r="D90" s="42">
        <v>0.125</v>
      </c>
      <c r="E90" s="42">
        <f>_xll.SRS1Splines.Functions25.OneWay_Spline($D$61:$D$65,$E$61:$E$65,D90)</f>
        <v>3.60994422028124</v>
      </c>
      <c r="F90" s="42">
        <f>_xll.SRS1Splines.Functions25.OneWay_Spline($D$61:$D$65,F$61:F$65,$D90)</f>
        <v>1.41064377605511</v>
      </c>
      <c r="G90" s="42">
        <f>_xll.SRS1Splines.Functions25.OneWay_Spline($D$61:$D$65,G$61:G$65,$D90)</f>
        <v>1.3518832868686901</v>
      </c>
      <c r="H90" s="42">
        <f>_xll.SRS1Splines.Functions25.OneWay_Spline($D$61:$D$65,H$61:H$65,$D90)</f>
        <v>2.0191103383534599</v>
      </c>
      <c r="I90" s="42">
        <f>_xll.SRS1Splines.Functions25.OneWay_Spline($D$61:$D$65,I$61:I$65,$D90)</f>
        <v>2.1575919152638199</v>
      </c>
      <c r="J90" s="42">
        <f>_xll.SRS1Splines.Functions25.OneWay_Spline($D$61:$D$65,J$61:J$65,$D90)</f>
        <v>7.8645543461633798</v>
      </c>
      <c r="K90" s="42">
        <f>_xll.SRS1Splines.Functions25.OneWay_Spline($D$61:$D$65,K$61:K$65,$D90)</f>
        <v>3.57777393104706</v>
      </c>
      <c r="L90" s="42">
        <f>_xll.SRS1Splines.Functions25.OneWay_Spline($D$61:$D$65,L$61:L$65,$D90)</f>
        <v>0.49736360625602599</v>
      </c>
      <c r="M90" s="42">
        <f>_xll.SRS1Splines.Functions25.OneWay_Spline($D$61:$D$65,M$61:M$65,$D90)</f>
        <v>0.51598126914232001</v>
      </c>
      <c r="N90" s="42">
        <f>_xll.SRS1Splines.Functions25.OneWay_Spline($D$61:$D$65,N$61:N$65,$D90)</f>
        <v>1.7729027764943299</v>
      </c>
      <c r="P90" s="42">
        <f t="shared" si="14"/>
        <v>0.125</v>
      </c>
      <c r="Q90" s="42">
        <f>_xll.SRS1Splines.Functions25.OneWay_Spline($D$61:$D$65,Q$61:Q$65,P90)</f>
        <v>3.36728067450932</v>
      </c>
      <c r="R90" s="42">
        <f>_xll.SRS1Splines.Functions25.OneWay_Spline($D$61:$D$65,R$61:R$65,$D90)</f>
        <v>1.1591273068529999</v>
      </c>
      <c r="S90" s="42">
        <f>_xll.SRS1Splines.Functions25.OneWay_Spline($D$61:$D$65,S$61:S$65,$D90)</f>
        <v>0.95585280332758604</v>
      </c>
      <c r="T90" s="42">
        <f>_xll.SRS1Splines.Functions25.OneWay_Spline($D$61:$D$65,T$61:T$65,$D90)</f>
        <v>1.8630735956108599</v>
      </c>
      <c r="U90" s="42">
        <f>_xll.SRS1Splines.Functions25.OneWay_Spline($D$61:$D$65,U$61:U$65,$D90)</f>
        <v>1.80214699788306</v>
      </c>
      <c r="V90" s="42">
        <f>_xll.SRS1Splines.Functions25.OneWay_Spline($D$61:$D$65,V$61:V$65,$D90)</f>
        <v>6.7910139097013698</v>
      </c>
      <c r="W90" s="42">
        <f>_xll.SRS1Splines.Functions25.OneWay_Spline($D$61:$D$65,W$61:W$65,$D90)</f>
        <v>2.8087663302531198</v>
      </c>
      <c r="X90" s="42">
        <f>_xll.SRS1Splines.Functions25.OneWay_Spline($D$61:$D$65,X$61:X$65,$D90)</f>
        <v>0.44925111908790599</v>
      </c>
      <c r="Y90" s="42">
        <f>_xll.SRS1Splines.Functions25.OneWay_Spline($D$61:$D$65,Y$61:Y$65,$D90)</f>
        <v>0.50120024255691398</v>
      </c>
      <c r="Z90" s="42">
        <f>_xll.SRS1Splines.Functions25.OneWay_Spline($D$61:$D$65,Z$61:Z$65,$D90)</f>
        <v>0.55539262868057204</v>
      </c>
      <c r="AB90" s="42">
        <f t="shared" si="15"/>
        <v>0.125</v>
      </c>
      <c r="AC90" s="42">
        <f>_xll.SRS1Splines.Functions25.OneWay_Spline($D$61:$D$65,AC$61:AC$65,AB90)</f>
        <v>3.8526077660531701</v>
      </c>
      <c r="AD90" s="42">
        <f>_xll.SRS1Splines.Functions25.OneWay_Spline($D$61:$D$65,AD$61:AD$65,$D90)</f>
        <v>1.6621602452572299</v>
      </c>
      <c r="AE90" s="42">
        <f>_xll.SRS1Splines.Functions25.OneWay_Spline($D$61:$D$65,AE$61:AE$65,$D90)</f>
        <v>1.7514181535069</v>
      </c>
      <c r="AF90" s="42">
        <f>_xll.SRS1Splines.Functions25.OneWay_Spline($D$61:$D$65,AF$61:AF$65,$D90)</f>
        <v>2.17514708109606</v>
      </c>
      <c r="AG90" s="42">
        <f>_xll.SRS1Splines.Functions25.OneWay_Spline($D$61:$D$65,AG$61:AG$65,$D90)</f>
        <v>2.51303683264458</v>
      </c>
      <c r="AH90" s="42">
        <f>_xll.SRS1Splines.Functions25.OneWay_Spline($D$61:$D$65,AH$61:AH$65,$D90)</f>
        <v>8.9811623043497608</v>
      </c>
      <c r="AI90" s="42">
        <f>_xll.SRS1Splines.Functions25.OneWay_Spline($D$61:$D$65,AI$61:AI$65,$D90)</f>
        <v>4.3467815318409899</v>
      </c>
      <c r="AJ90" s="42">
        <f>_xll.SRS1Splines.Functions25.OneWay_Spline($D$61:$D$65,AJ$61:AJ$65,$D90)</f>
        <v>0.54547609342414605</v>
      </c>
      <c r="AK90" s="42">
        <f>_xll.SRS1Splines.Functions25.OneWay_Spline($D$61:$D$65,AK$61:AK$65,$D90)</f>
        <v>0.52911734699276103</v>
      </c>
      <c r="AL90" s="42">
        <f>_xll.SRS1Splines.Functions25.OneWay_Spline($D$61:$D$65,AL$61:AL$65,$D90)</f>
        <v>2.9904129243080901</v>
      </c>
    </row>
    <row r="91" spans="1:38">
      <c r="D91" s="42">
        <f>D90+0.125</f>
        <v>0.25</v>
      </c>
      <c r="E91" s="42">
        <f>_xll.SRS1Splines.Functions25.OneWay_Spline($D$61:$D$65,$E$61:$E$65,D91)</f>
        <v>2.6627400723049499</v>
      </c>
      <c r="F91" s="42">
        <f>_xll.SRS1Splines.Functions25.OneWay_Spline($D$61:$D$65,F$61:F$65,$D91)</f>
        <v>1.4299764000580899</v>
      </c>
      <c r="G91" s="42">
        <f>_xll.SRS1Splines.Functions25.OneWay_Spline($D$61:$D$65,G$61:G$65,$D91)</f>
        <v>1.34145332828063</v>
      </c>
      <c r="H91" s="42">
        <f>_xll.SRS1Splines.Functions25.OneWay_Spline($D$61:$D$65,H$61:H$65,$D91)</f>
        <v>1.8667716397070999</v>
      </c>
      <c r="I91" s="42">
        <f>_xll.SRS1Splines.Functions25.OneWay_Spline($D$61:$D$65,I$61:I$65,$D91)</f>
        <v>2.2022350144426301</v>
      </c>
      <c r="J91" s="42">
        <f>_xll.SRS1Splines.Functions25.OneWay_Spline($D$61:$D$65,J$61:J$65,$D91)</f>
        <v>8.9772810247044603</v>
      </c>
      <c r="K91" s="42">
        <f>_xll.SRS1Splines.Functions25.OneWay_Spline($D$61:$D$65,K$61:K$65,$D91)</f>
        <v>4.20682051530033</v>
      </c>
      <c r="L91" s="42">
        <f>_xll.SRS1Splines.Functions25.OneWay_Spline($D$61:$D$65,L$61:L$65,$D91)</f>
        <v>0.55388048956973002</v>
      </c>
      <c r="M91" s="42">
        <f>_xll.SRS1Splines.Functions25.OneWay_Spline($D$61:$D$65,M$61:M$65,$D91)</f>
        <v>0.55853255567871096</v>
      </c>
      <c r="N91" s="42">
        <f>_xll.SRS1Splines.Functions25.OneWay_Spline($D$61:$D$65,N$61:N$65,$D91)</f>
        <v>3.4356349906917201</v>
      </c>
      <c r="P91" s="42">
        <f t="shared" si="14"/>
        <v>0.25</v>
      </c>
      <c r="Q91" s="42">
        <f>_xll.SRS1Splines.Functions25.OneWay_Spline($D$61:$D$65,Q$61:Q$65,P91)</f>
        <v>2.4462058171069998</v>
      </c>
      <c r="R91" s="42">
        <f>_xll.SRS1Splines.Functions25.OneWay_Spline($D$61:$D$65,R$61:R$65,$D91)</f>
        <v>1.1809601538358101</v>
      </c>
      <c r="S91" s="42">
        <f>_xll.SRS1Splines.Functions25.OneWay_Spline($D$61:$D$65,S$61:S$65,$D91)</f>
        <v>0.87290785541571803</v>
      </c>
      <c r="T91" s="42">
        <f>_xll.SRS1Splines.Functions25.OneWay_Spline($D$61:$D$65,T$61:T$65,$D91)</f>
        <v>1.6165184005069499</v>
      </c>
      <c r="U91" s="42">
        <f>_xll.SRS1Splines.Functions25.OneWay_Spline($D$61:$D$65,U$61:U$65,$D91)</f>
        <v>1.7960389144615301</v>
      </c>
      <c r="V91" s="42">
        <f>_xll.SRS1Splines.Functions25.OneWay_Spline($D$61:$D$65,V$61:V$65,$D91)</f>
        <v>7.2533698647751397</v>
      </c>
      <c r="W91" s="42">
        <f>_xll.SRS1Splines.Functions25.OneWay_Spline($D$61:$D$65,W$61:W$65,$D91)</f>
        <v>3.3174296726706798</v>
      </c>
      <c r="X91" s="42">
        <f>_xll.SRS1Splines.Functions25.OneWay_Spline($D$61:$D$65,X$61:X$65,$D91)</f>
        <v>0.498426712610825</v>
      </c>
      <c r="Y91" s="42">
        <f>_xll.SRS1Splines.Functions25.OneWay_Spline($D$61:$D$65,Y$61:Y$65,$D91)</f>
        <v>0.538716614587332</v>
      </c>
      <c r="Z91" s="42">
        <f>_xll.SRS1Splines.Functions25.OneWay_Spline($D$61:$D$65,Z$61:Z$65,$D91)</f>
        <v>1.0168025061561701</v>
      </c>
      <c r="AB91" s="42">
        <f t="shared" si="15"/>
        <v>0.25</v>
      </c>
      <c r="AC91" s="42">
        <f>_xll.SRS1Splines.Functions25.OneWay_Spline($D$61:$D$65,AC$61:AC$65,AB91)</f>
        <v>2.8792743275029</v>
      </c>
      <c r="AD91" s="42">
        <f>_xll.SRS1Splines.Functions25.OneWay_Spline($D$61:$D$65,AD$61:AD$65,$D91)</f>
        <v>1.6789926462803699</v>
      </c>
      <c r="AE91" s="42">
        <f>_xll.SRS1Splines.Functions25.OneWay_Spline($D$61:$D$65,AE$61:AE$65,$D91)</f>
        <v>1.7972411011946401</v>
      </c>
      <c r="AF91" s="42">
        <f>_xll.SRS1Splines.Functions25.OneWay_Spline($D$61:$D$65,AF$61:AF$65,$D91)</f>
        <v>2.1136519542821799</v>
      </c>
      <c r="AG91" s="42">
        <f>_xll.SRS1Splines.Functions25.OneWay_Spline($D$61:$D$65,AG$61:AG$65,$D91)</f>
        <v>2.60843111442373</v>
      </c>
      <c r="AH91" s="42">
        <f>_xll.SRS1Splines.Functions25.OneWay_Spline($D$61:$D$65,AH$61:AH$65,$D91)</f>
        <v>10.5428742670103</v>
      </c>
      <c r="AI91" s="42">
        <f>_xll.SRS1Splines.Functions25.OneWay_Spline($D$61:$D$65,AI$61:AI$65,$D91)</f>
        <v>5.0962113579299801</v>
      </c>
      <c r="AJ91" s="42">
        <f>_xll.SRS1Splines.Functions25.OneWay_Spline($D$61:$D$65,AJ$61:AJ$65,$D91)</f>
        <v>0.608778269145134</v>
      </c>
      <c r="AK91" s="42">
        <f>_xll.SRS1Splines.Functions25.OneWay_Spline($D$61:$D$65,AK$61:AK$65,$D91)</f>
        <v>0.58466648669749899</v>
      </c>
      <c r="AL91" s="42">
        <f>_xll.SRS1Splines.Functions25.OneWay_Spline($D$61:$D$65,AL$61:AL$65,$D91)</f>
        <v>5.8544674752272696</v>
      </c>
    </row>
    <row r="92" spans="1:38">
      <c r="D92" s="42">
        <f t="shared" ref="D92:D98" si="16">D91+0.125</f>
        <v>0.375</v>
      </c>
      <c r="E92" s="42">
        <f>_xll.SRS1Splines.Functions25.OneWay_Spline($D$61:$D$65,$E$61:$E$65,D92)</f>
        <v>1.9236901268881199</v>
      </c>
      <c r="F92" s="42">
        <f>_xll.SRS1Splines.Functions25.OneWay_Spline($D$61:$D$65,F$61:F$65,$D92)</f>
        <v>1.62273633875645</v>
      </c>
      <c r="G92" s="42">
        <f>_xll.SRS1Splines.Functions25.OneWay_Spline($D$61:$D$65,G$61:G$65,$D92)</f>
        <v>1.28889950310566</v>
      </c>
      <c r="H92" s="42">
        <f>_xll.SRS1Splines.Functions25.OneWay_Spline($D$61:$D$65,H$61:H$65,$D92)</f>
        <v>1.76265118514938</v>
      </c>
      <c r="I92" s="42">
        <f>_xll.SRS1Splines.Functions25.OneWay_Spline($D$61:$D$65,I$61:I$65,$D92)</f>
        <v>2.1198166751314398</v>
      </c>
      <c r="J92" s="42">
        <f>_xll.SRS1Splines.Functions25.OneWay_Spline($D$61:$D$65,J$61:J$65,$D92)</f>
        <v>9.9151330037225094</v>
      </c>
      <c r="K92" s="42">
        <f>_xll.SRS1Splines.Functions25.OneWay_Spline($D$61:$D$65,K$61:K$65,$D92)</f>
        <v>4.6458185404616597</v>
      </c>
      <c r="L92" s="42">
        <f>_xll.SRS1Splines.Functions25.OneWay_Spline($D$61:$D$65,L$61:L$65,$D92)</f>
        <v>0.54751007238118998</v>
      </c>
      <c r="M92" s="42">
        <f>_xll.SRS1Splines.Functions25.OneWay_Spline($D$61:$D$65,M$61:M$65,$D92)</f>
        <v>0.56778900339653904</v>
      </c>
      <c r="N92" s="42">
        <f>_xll.SRS1Splines.Functions25.OneWay_Spline($D$61:$D$65,N$61:N$65,$D92)</f>
        <v>4.7946140411148299</v>
      </c>
      <c r="P92" s="42">
        <f t="shared" si="14"/>
        <v>0.375</v>
      </c>
      <c r="Q92" s="42">
        <f>_xll.SRS1Splines.Functions25.OneWay_Spline($D$61:$D$65,Q$61:Q$65,P92)</f>
        <v>1.7642891405313501</v>
      </c>
      <c r="R92" s="42">
        <f>_xll.SRS1Splines.Functions25.OneWay_Spline($D$61:$D$65,R$61:R$65,$D92)</f>
        <v>1.3123063112911999</v>
      </c>
      <c r="S92" s="42">
        <f>_xll.SRS1Splines.Functions25.OneWay_Spline($D$61:$D$65,S$61:S$65,$D92)</f>
        <v>0.85811557875147404</v>
      </c>
      <c r="T92" s="42">
        <f>_xll.SRS1Splines.Functions25.OneWay_Spline($D$61:$D$65,T$61:T$65,$D92)</f>
        <v>1.43198660156999</v>
      </c>
      <c r="U92" s="42">
        <f>_xll.SRS1Splines.Functions25.OneWay_Spline($D$61:$D$65,U$61:U$65,$D92)</f>
        <v>1.71324203901064</v>
      </c>
      <c r="V92" s="42">
        <f>_xll.SRS1Splines.Functions25.OneWay_Spline($D$61:$D$65,V$61:V$65,$D92)</f>
        <v>7.5830757270465003</v>
      </c>
      <c r="W92" s="42">
        <f>_xll.SRS1Splines.Functions25.OneWay_Spline($D$61:$D$65,W$61:W$65,$D92)</f>
        <v>3.7403945509288601</v>
      </c>
      <c r="X92" s="42">
        <f>_xll.SRS1Splines.Functions25.OneWay_Spline($D$61:$D$65,X$61:X$65,$D92)</f>
        <v>0.48353351438374897</v>
      </c>
      <c r="Y92" s="42">
        <f>_xll.SRS1Splines.Functions25.OneWay_Spline($D$61:$D$65,Y$61:Y$65,$D92)</f>
        <v>0.53532563150377799</v>
      </c>
      <c r="Z92" s="42">
        <f>_xll.SRS1Splines.Functions25.OneWay_Spline($D$61:$D$65,Z$61:Z$65,$D92)</f>
        <v>1.37071263705192</v>
      </c>
      <c r="AB92" s="42">
        <f t="shared" si="15"/>
        <v>0.375</v>
      </c>
      <c r="AC92" s="42">
        <f>_xll.SRS1Splines.Functions25.OneWay_Spline($D$61:$D$65,AC$61:AC$65,AB92)</f>
        <v>2.0830911132448899</v>
      </c>
      <c r="AD92" s="42">
        <f>_xll.SRS1Splines.Functions25.OneWay_Spline($D$61:$D$65,AD$61:AD$65,$D92)</f>
        <v>1.93316636622171</v>
      </c>
      <c r="AE92" s="42">
        <f>_xll.SRS1Splines.Functions25.OneWay_Spline($D$61:$D$65,AE$61:AE$65,$D92)</f>
        <v>1.6934049786102101</v>
      </c>
      <c r="AF92" s="42">
        <f>_xll.SRS1Splines.Functions25.OneWay_Spline($D$61:$D$65,AF$61:AF$65,$D92)</f>
        <v>2.07574845297321</v>
      </c>
      <c r="AG92" s="42">
        <f>_xll.SRS1Splines.Functions25.OneWay_Spline($D$61:$D$65,AG$61:AG$65,$D92)</f>
        <v>2.52639131125225</v>
      </c>
      <c r="AH92" s="42">
        <f>_xll.SRS1Splines.Functions25.OneWay_Spline($D$61:$D$65,AH$61:AH$65,$D92)</f>
        <v>11.967691114600299</v>
      </c>
      <c r="AI92" s="42">
        <f>_xll.SRS1Splines.Functions25.OneWay_Spline($D$61:$D$65,AI$61:AI$65,$D92)</f>
        <v>5.5512425299944503</v>
      </c>
      <c r="AJ92" s="42">
        <f>_xll.SRS1Splines.Functions25.OneWay_Spline($D$61:$D$65,AJ$61:AJ$65,$D92)</f>
        <v>0.60859081067289</v>
      </c>
      <c r="AK92" s="42">
        <f>_xll.SRS1Splines.Functions25.OneWay_Spline($D$61:$D$65,AK$61:AK$65,$D92)</f>
        <v>0.61233969040099101</v>
      </c>
      <c r="AL92" s="42">
        <f>_xll.SRS1Splines.Functions25.OneWay_Spline($D$61:$D$65,AL$61:AL$65,$D92)</f>
        <v>8.21851544517774</v>
      </c>
    </row>
    <row r="93" spans="1:38">
      <c r="D93" s="42">
        <f t="shared" si="16"/>
        <v>0.5</v>
      </c>
      <c r="E93" s="42">
        <f>_xll.SRS1Splines.Functions25.OneWay_Spline($D$61:$D$65,$E$61:$E$65,D93)</f>
        <v>1.3203538929087</v>
      </c>
      <c r="F93" s="42">
        <f>_xll.SRS1Splines.Functions25.OneWay_Spline($D$61:$D$65,F$61:F$65,$D93)</f>
        <v>1.91694887676975</v>
      </c>
      <c r="G93" s="42">
        <f>_xll.SRS1Splines.Functions25.OneWay_Spline($D$61:$D$65,G$61:G$65,$D93)</f>
        <v>1.20688602641872</v>
      </c>
      <c r="H93" s="42">
        <f>_xll.SRS1Splines.Functions25.OneWay_Spline($D$61:$D$65,H$61:H$65,$D93)</f>
        <v>1.68509081550774</v>
      </c>
      <c r="I93" s="42">
        <f>_xll.SRS1Splines.Functions25.OneWay_Spline($D$61:$D$65,I$61:I$65,$D93)</f>
        <v>1.9913552157921699</v>
      </c>
      <c r="J93" s="42">
        <f>_xll.SRS1Splines.Functions25.OneWay_Spline($D$61:$D$65,J$61:J$65,$D93)</f>
        <v>10.6824664411009</v>
      </c>
      <c r="K93" s="42">
        <f>_xll.SRS1Splines.Functions25.OneWay_Spline($D$61:$D$65,K$61:K$65,$D93)</f>
        <v>5.0049987428663796</v>
      </c>
      <c r="L93" s="42">
        <f>_xll.SRS1Splines.Functions25.OneWay_Spline($D$61:$D$65,L$61:L$65,$D93)</f>
        <v>0.53721522422919199</v>
      </c>
      <c r="M93" s="42">
        <f>_xll.SRS1Splines.Functions25.OneWay_Spline($D$61:$D$65,M$61:M$65,$D93)</f>
        <v>0.57536246062021701</v>
      </c>
      <c r="N93" s="42">
        <f>_xll.SRS1Splines.Functions25.OneWay_Spline($D$61:$D$65,N$61:N$65,$D93)</f>
        <v>5.9065059914610103</v>
      </c>
      <c r="P93" s="42">
        <f t="shared" si="14"/>
        <v>0.5</v>
      </c>
      <c r="Q93" s="42">
        <f>_xll.SRS1Splines.Functions25.OneWay_Spline($D$61:$D$65,Q$61:Q$65,P93)</f>
        <v>1.2075419586305201</v>
      </c>
      <c r="R93" s="42">
        <f>_xll.SRS1Splines.Functions25.OneWay_Spline($D$61:$D$65,R$61:R$65,$D93)</f>
        <v>1.5127820253020501</v>
      </c>
      <c r="S93" s="42">
        <f>_xll.SRS1Splines.Functions25.OneWay_Spline($D$61:$D$65,S$61:S$65,$D93)</f>
        <v>0.84739265574838196</v>
      </c>
      <c r="T93" s="42">
        <f>_xll.SRS1Splines.Functions25.OneWay_Spline($D$61:$D$65,T$61:T$65,$D93)</f>
        <v>1.2858728351061499</v>
      </c>
      <c r="U93" s="42">
        <f>_xll.SRS1Splines.Functions25.OneWay_Spline($D$61:$D$65,U$61:U$65,$D93)</f>
        <v>1.5852573369535401</v>
      </c>
      <c r="V93" s="42">
        <f>_xll.SRS1Splines.Functions25.OneWay_Spline($D$61:$D$65,V$61:V$65,$D93)</f>
        <v>7.8501412124689303</v>
      </c>
      <c r="W93" s="42">
        <f>_xll.SRS1Splines.Functions25.OneWay_Spline($D$61:$D$65,W$61:W$65,$D93)</f>
        <v>4.0864567240491896</v>
      </c>
      <c r="X93" s="42">
        <f>_xll.SRS1Splines.Functions25.OneWay_Spline($D$61:$D$65,X$61:X$65,$D93)</f>
        <v>0.460257136190873</v>
      </c>
      <c r="Y93" s="42">
        <f>_xll.SRS1Splines.Functions25.OneWay_Spline($D$61:$D$65,Y$61:Y$65,$D93)</f>
        <v>0.52983907226457405</v>
      </c>
      <c r="Z93" s="42">
        <f>_xll.SRS1Splines.Functions25.OneWay_Spline($D$61:$D$65,Z$61:Z$65,$D93)</f>
        <v>1.66027547142117</v>
      </c>
      <c r="AB93" s="42">
        <f t="shared" si="15"/>
        <v>0.5</v>
      </c>
      <c r="AC93" s="42">
        <f>_xll.SRS1Splines.Functions25.OneWay_Spline($D$61:$D$65,AC$61:AC$65,AB93)</f>
        <v>1.4331658271868899</v>
      </c>
      <c r="AD93" s="42">
        <f>_xll.SRS1Splines.Functions25.OneWay_Spline($D$61:$D$65,AD$61:AD$65,$D93)</f>
        <v>2.3211157282374399</v>
      </c>
      <c r="AE93" s="42">
        <f>_xll.SRS1Splines.Functions25.OneWay_Spline($D$61:$D$65,AE$61:AE$65,$D93)</f>
        <v>1.5331271012363801</v>
      </c>
      <c r="AF93" s="42">
        <f>_xll.SRS1Splines.Functions25.OneWay_Spline($D$61:$D$65,AF$61:AF$65,$D93)</f>
        <v>2.0483309332419499</v>
      </c>
      <c r="AG93" s="42">
        <f>_xll.SRS1Splines.Functions25.OneWay_Spline($D$61:$D$65,AG$61:AG$65,$D93)</f>
        <v>2.3974530946308001</v>
      </c>
      <c r="AH93" s="42">
        <f>_xll.SRS1Splines.Functions25.OneWay_Spline($D$61:$D$65,AH$61:AH$65,$D93)</f>
        <v>13.221454918952</v>
      </c>
      <c r="AI93" s="42">
        <f>_xll.SRS1Splines.Functions25.OneWay_Spline($D$61:$D$65,AI$61:AI$65,$D93)</f>
        <v>5.9235407616835598</v>
      </c>
      <c r="AJ93" s="42">
        <f>_xll.SRS1Splines.Functions25.OneWay_Spline($D$61:$D$65,AJ$61:AJ$65,$D93)</f>
        <v>0.60824267351015104</v>
      </c>
      <c r="AK93" s="42">
        <f>_xll.SRS1Splines.Functions25.OneWay_Spline($D$61:$D$65,AK$61:AK$65,$D93)</f>
        <v>0.63498140252202995</v>
      </c>
      <c r="AL93" s="42">
        <f>_xll.SRS1Splines.Functions25.OneWay_Spline($D$61:$D$65,AL$61:AL$65,$D93)</f>
        <v>10.152736511500899</v>
      </c>
    </row>
    <row r="94" spans="1:38">
      <c r="D94" s="42">
        <f t="shared" si="16"/>
        <v>0.625</v>
      </c>
      <c r="E94" s="42">
        <f>_xll.SRS1Splines.Functions25.OneWay_Spline($D$61:$D$65,$E$61:$E$65,D94)</f>
        <v>0.85123409501180203</v>
      </c>
      <c r="F94" s="42">
        <f>_xll.SRS1Splines.Functions25.OneWay_Spline($D$61:$D$65,F$61:F$65,$D94)</f>
        <v>2.2517424545090101</v>
      </c>
      <c r="G94" s="42">
        <f>_xll.SRS1Splines.Functions25.OneWay_Spline($D$61:$D$65,G$61:G$65,$D94)</f>
        <v>1.1102909060106401</v>
      </c>
      <c r="H94" s="42">
        <f>_xll.SRS1Splines.Functions25.OneWay_Spline($D$61:$D$65,H$61:H$65,$D94)</f>
        <v>1.62557233275978</v>
      </c>
      <c r="I94" s="42">
        <f>_xll.SRS1Splines.Functions25.OneWay_Spline($D$61:$D$65,I$61:I$65,$D94)</f>
        <v>1.84033357219805</v>
      </c>
      <c r="J94" s="42">
        <f>_xll.SRS1Splines.Functions25.OneWay_Spline($D$61:$D$65,J$61:J$65,$D94)</f>
        <v>11.2792813368397</v>
      </c>
      <c r="K94" s="42">
        <f>_xll.SRS1Splines.Functions25.OneWay_Spline($D$61:$D$65,K$61:K$65,$D94)</f>
        <v>5.2843611225144898</v>
      </c>
      <c r="L94" s="42">
        <f>_xll.SRS1Splines.Functions25.OneWay_Spline($D$61:$D$65,L$61:L$65,$D94)</f>
        <v>0.524462056893785</v>
      </c>
      <c r="M94" s="42">
        <f>_xll.SRS1Splines.Functions25.OneWay_Spline($D$61:$D$65,M$61:M$65,$D94)</f>
        <v>0.58125292734974499</v>
      </c>
      <c r="N94" s="42">
        <f>_xll.SRS1Splines.Functions25.OneWay_Spline($D$61:$D$65,N$61:N$65,$D94)</f>
        <v>6.7713108417302603</v>
      </c>
      <c r="P94" s="42">
        <f t="shared" si="14"/>
        <v>0.625</v>
      </c>
      <c r="Q94" s="42">
        <f>_xll.SRS1Splines.Functions25.OneWay_Spline($D$61:$D$65,Q$61:Q$65,P94)</f>
        <v>0.77464156695587105</v>
      </c>
      <c r="R94" s="42">
        <f>_xll.SRS1Splines.Functions25.OneWay_Spline($D$61:$D$65,R$61:R$65,$D94)</f>
        <v>1.7409095619351</v>
      </c>
      <c r="S94" s="42">
        <f>_xll.SRS1Splines.Functions25.OneWay_Spline($D$61:$D$65,S$61:S$65,$D94)</f>
        <v>0.83919842814518997</v>
      </c>
      <c r="T94" s="42">
        <f>_xll.SRS1Splines.Functions25.OneWay_Spline($D$61:$D$65,T$61:T$65,$D94)</f>
        <v>1.1727431217849</v>
      </c>
      <c r="U94" s="42">
        <f>_xll.SRS1Splines.Functions25.OneWay_Spline($D$61:$D$65,U$61:U$65,$D94)</f>
        <v>1.4366938718986799</v>
      </c>
      <c r="V94" s="42">
        <f>_xll.SRS1Splines.Functions25.OneWay_Spline($D$61:$D$65,V$61:V$65,$D94)</f>
        <v>8.0575741231532394</v>
      </c>
      <c r="W94" s="42">
        <f>_xll.SRS1Splines.Functions25.OneWay_Spline($D$61:$D$65,W$61:W$65,$D94)</f>
        <v>4.3556161920316701</v>
      </c>
      <c r="X94" s="42">
        <f>_xll.SRS1Splines.Functions25.OneWay_Spline($D$61:$D$65,X$61:X$65,$D94)</f>
        <v>0.43278079570517802</v>
      </c>
      <c r="Y94" s="42">
        <f>_xll.SRS1Splines.Functions25.OneWay_Spline($D$61:$D$65,Y$61:Y$65,$D94)</f>
        <v>0.52303105488041701</v>
      </c>
      <c r="Z94" s="42">
        <f>_xll.SRS1Splines.Functions25.OneWay_Spline($D$61:$D$65,Z$61:Z$65,$D94)</f>
        <v>1.8854910092639201</v>
      </c>
      <c r="AB94" s="42">
        <f t="shared" si="15"/>
        <v>0.625</v>
      </c>
      <c r="AC94" s="42">
        <f>_xll.SRS1Splines.Functions25.OneWay_Spline($D$61:$D$65,AC$61:AC$65,AB94)</f>
        <v>0.927826623067734</v>
      </c>
      <c r="AD94" s="42">
        <f>_xll.SRS1Splines.Functions25.OneWay_Spline($D$61:$D$65,AD$61:AD$65,$D94)</f>
        <v>2.7625753470829202</v>
      </c>
      <c r="AE94" s="42">
        <f>_xll.SRS1Splines.Functions25.OneWay_Spline($D$61:$D$65,AE$61:AE$65,$D94)</f>
        <v>1.34748807616146</v>
      </c>
      <c r="AF94" s="42">
        <f>_xll.SRS1Splines.Functions25.OneWay_Spline($D$61:$D$65,AF$61:AF$65,$D94)</f>
        <v>2.0273860587805199</v>
      </c>
      <c r="AG94" s="42">
        <f>_xll.SRS1Splines.Functions25.OneWay_Spline($D$61:$D$65,AG$61:AG$65,$D94)</f>
        <v>2.24397327249741</v>
      </c>
      <c r="AH94" s="42">
        <f>_xll.SRS1Splines.Functions25.OneWay_Spline($D$61:$D$65,AH$61:AH$65,$D94)</f>
        <v>14.2649204008942</v>
      </c>
      <c r="AI94" s="42">
        <f>_xll.SRS1Splines.Functions25.OneWay_Spline($D$61:$D$65,AI$61:AI$65,$D94)</f>
        <v>6.2131060529973103</v>
      </c>
      <c r="AJ94" s="42">
        <f>_xll.SRS1Splines.Functions25.OneWay_Spline($D$61:$D$65,AJ$61:AJ$65,$D94)</f>
        <v>0.60773385765691701</v>
      </c>
      <c r="AK94" s="42">
        <f>_xll.SRS1Splines.Functions25.OneWay_Spline($D$61:$D$65,AK$61:AK$65,$D94)</f>
        <v>0.65259162306061602</v>
      </c>
      <c r="AL94" s="42">
        <f>_xll.SRS1Splines.Functions25.OneWay_Spline($D$61:$D$65,AL$61:AL$65,$D94)</f>
        <v>11.657130674196599</v>
      </c>
    </row>
    <row r="95" spans="1:38">
      <c r="D95" s="42">
        <f t="shared" si="16"/>
        <v>0.75</v>
      </c>
      <c r="E95" s="42">
        <f>_xll.SRS1Splines.Functions25.OneWay_Spline($D$61:$D$65,$E$61:$E$65,D95)</f>
        <v>0.514833457842513</v>
      </c>
      <c r="F95" s="42">
        <f>_xll.SRS1Splines.Functions25.OneWay_Spline($D$61:$D$65,F$61:F$65,$D95)</f>
        <v>2.5662455123852901</v>
      </c>
      <c r="G95" s="42">
        <f>_xll.SRS1Splines.Functions25.OneWay_Spline($D$61:$D$65,G$61:G$65,$D95)</f>
        <v>1.0139921496722499</v>
      </c>
      <c r="H95" s="42">
        <f>_xll.SRS1Splines.Functions25.OneWay_Spline($D$61:$D$65,H$61:H$65,$D95)</f>
        <v>1.5755775388830899</v>
      </c>
      <c r="I95" s="42">
        <f>_xll.SRS1Splines.Functions25.OneWay_Spline($D$61:$D$65,I$61:I$65,$D95)</f>
        <v>1.69023468012233</v>
      </c>
      <c r="J95" s="42">
        <f>_xll.SRS1Splines.Functions25.OneWay_Spline($D$61:$D$65,J$61:J$65,$D95)</f>
        <v>11.705577690938799</v>
      </c>
      <c r="K95" s="42">
        <f>_xll.SRS1Splines.Functions25.OneWay_Spline($D$61:$D$65,K$61:K$65,$D95)</f>
        <v>5.4839056794059999</v>
      </c>
      <c r="L95" s="42">
        <f>_xll.SRS1Splines.Functions25.OneWay_Spline($D$61:$D$65,L$61:L$65,$D95)</f>
        <v>0.51071668215501997</v>
      </c>
      <c r="M95" s="42">
        <f>_xll.SRS1Splines.Functions25.OneWay_Spline($D$61:$D$65,M$61:M$65,$D95)</f>
        <v>0.58546040358512097</v>
      </c>
      <c r="N95" s="42">
        <f>_xll.SRS1Splines.Functions25.OneWay_Spline($D$61:$D$65,N$61:N$65,$D95)</f>
        <v>7.3890285919225898</v>
      </c>
      <c r="P95" s="42">
        <f t="shared" si="14"/>
        <v>0.75</v>
      </c>
      <c r="Q95" s="42">
        <f>_xll.SRS1Splines.Functions25.OneWay_Spline($D$61:$D$65,Q$61:Q$65,P95)</f>
        <v>0.46426526105878002</v>
      </c>
      <c r="R95" s="42">
        <f>_xll.SRS1Splines.Functions25.OneWay_Spline($D$61:$D$65,R$61:R$65,$D95)</f>
        <v>1.9552111872570499</v>
      </c>
      <c r="S95" s="42">
        <f>_xll.SRS1Splines.Functions25.OneWay_Spline($D$61:$D$65,S$61:S$65,$D95)</f>
        <v>0.83199223768064701</v>
      </c>
      <c r="T95" s="42">
        <f>_xll.SRS1Splines.Functions25.OneWay_Spline($D$61:$D$65,T$61:T$65,$D95)</f>
        <v>1.0871634822757099</v>
      </c>
      <c r="U95" s="42">
        <f>_xll.SRS1Splines.Functions25.OneWay_Spline($D$61:$D$65,U$61:U$65,$D95)</f>
        <v>1.2921607074545001</v>
      </c>
      <c r="V95" s="42">
        <f>_xll.SRS1Splines.Functions25.OneWay_Spline($D$61:$D$65,V$61:V$65,$D95)</f>
        <v>8.2083822612102892</v>
      </c>
      <c r="W95" s="42">
        <f>_xll.SRS1Splines.Functions25.OneWay_Spline($D$61:$D$65,W$61:W$65,$D95)</f>
        <v>4.5478729548762997</v>
      </c>
      <c r="X95" s="42">
        <f>_xll.SRS1Splines.Functions25.OneWay_Spline($D$61:$D$65,X$61:X$65,$D95)</f>
        <v>0.40528771059964402</v>
      </c>
      <c r="Y95" s="42">
        <f>_xll.SRS1Splines.Functions25.OneWay_Spline($D$61:$D$65,Y$61:Y$65,$D95)</f>
        <v>0.51567569736200303</v>
      </c>
      <c r="Z95" s="42">
        <f>_xll.SRS1Splines.Functions25.OneWay_Spline($D$61:$D$65,Z$61:Z$65,$D95)</f>
        <v>2.0463592505801702</v>
      </c>
      <c r="AB95" s="42">
        <f t="shared" si="15"/>
        <v>0.75</v>
      </c>
      <c r="AC95" s="42">
        <f>_xll.SRS1Splines.Functions25.OneWay_Spline($D$61:$D$65,AC$61:AC$65,AB95)</f>
        <v>0.56540165462624703</v>
      </c>
      <c r="AD95" s="42">
        <f>_xll.SRS1Splines.Functions25.OneWay_Spline($D$61:$D$65,AD$61:AD$65,$D95)</f>
        <v>3.17727983751353</v>
      </c>
      <c r="AE95" s="42">
        <f>_xll.SRS1Splines.Functions25.OneWay_Spline($D$61:$D$65,AE$61:AE$65,$D95)</f>
        <v>1.1675685104737601</v>
      </c>
      <c r="AF95" s="42">
        <f>_xll.SRS1Splines.Functions25.OneWay_Spline($D$61:$D$65,AF$61:AF$65,$D95)</f>
        <v>2.0089004932810499</v>
      </c>
      <c r="AG95" s="42">
        <f>_xll.SRS1Splines.Functions25.OneWay_Spline($D$61:$D$65,AG$61:AG$65,$D95)</f>
        <v>2.0883086527901602</v>
      </c>
      <c r="AH95" s="42">
        <f>_xll.SRS1Splines.Functions25.OneWay_Spline($D$61:$D$65,AH$61:AH$65,$D95)</f>
        <v>15.0588422812556</v>
      </c>
      <c r="AI95" s="42">
        <f>_xll.SRS1Splines.Functions25.OneWay_Spline($D$61:$D$65,AI$61:AI$65,$D95)</f>
        <v>6.4199384039357099</v>
      </c>
      <c r="AJ95" s="42">
        <f>_xll.SRS1Splines.Functions25.OneWay_Spline($D$61:$D$65,AJ$61:AJ$65,$D95)</f>
        <v>0.60706436311318901</v>
      </c>
      <c r="AK95" s="42">
        <f>_xll.SRS1Splines.Functions25.OneWay_Spline($D$61:$D$65,AK$61:AK$65,$D95)</f>
        <v>0.66517035201674901</v>
      </c>
      <c r="AL95" s="42">
        <f>_xll.SRS1Splines.Functions25.OneWay_Spline($D$61:$D$65,AL$61:AL$65,$D95)</f>
        <v>12.731697933265</v>
      </c>
    </row>
    <row r="96" spans="1:38">
      <c r="D96" s="42">
        <f t="shared" si="16"/>
        <v>0.875</v>
      </c>
      <c r="E96" s="42">
        <f>_xll.SRS1Splines.Functions25.OneWay_Spline($D$61:$D$65,$E$61:$E$65,D96)</f>
        <v>0.30965470604593198</v>
      </c>
      <c r="F96" s="42">
        <f>_xll.SRS1Splines.Functions25.OneWay_Spline($D$61:$D$65,F$61:F$65,$D96)</f>
        <v>2.79958649080963</v>
      </c>
      <c r="G96" s="42">
        <f>_xll.SRS1Splines.Functions25.OneWay_Spline($D$61:$D$65,G$61:G$65,$D96)</f>
        <v>0.93286776519437398</v>
      </c>
      <c r="H96" s="42">
        <f>_xll.SRS1Splines.Functions25.OneWay_Spline($D$61:$D$65,H$61:H$65,$D96)</f>
        <v>1.52658823585527</v>
      </c>
      <c r="I96" s="42">
        <f>_xll.SRS1Splines.Functions25.OneWay_Spline($D$61:$D$65,I$61:I$65,$D96)</f>
        <v>1.5645414753382501</v>
      </c>
      <c r="J96" s="42">
        <f>_xll.SRS1Splines.Functions25.OneWay_Spline($D$61:$D$65,J$61:J$65,$D96)</f>
        <v>11.961355503398201</v>
      </c>
      <c r="K96" s="42">
        <f>_xll.SRS1Splines.Functions25.OneWay_Spline($D$61:$D$65,K$61:K$65,$D96)</f>
        <v>5.6036324135409101</v>
      </c>
      <c r="L96" s="42">
        <f>_xll.SRS1Splines.Functions25.OneWay_Spline($D$61:$D$65,L$61:L$65,$D96)</f>
        <v>0.49744521179294698</v>
      </c>
      <c r="M96" s="42">
        <f>_xll.SRS1Splines.Functions25.OneWay_Spline($D$61:$D$65,M$61:M$65,$D96)</f>
        <v>0.58798488932634696</v>
      </c>
      <c r="N96" s="42">
        <f>_xll.SRS1Splines.Functions25.OneWay_Spline($D$61:$D$65,N$61:N$65,$D96)</f>
        <v>7.75965924203798</v>
      </c>
      <c r="P96" s="42">
        <f t="shared" si="14"/>
        <v>0.875</v>
      </c>
      <c r="Q96" s="42">
        <f>_xll.SRS1Splines.Functions25.OneWay_Spline($D$61:$D$65,Q$61:Q$65,P96)</f>
        <v>0.27509033649060899</v>
      </c>
      <c r="R96" s="42">
        <f>_xll.SRS1Splines.Functions25.OneWay_Spline($D$61:$D$65,R$61:R$65,$D96)</f>
        <v>2.1142091673346299</v>
      </c>
      <c r="S96" s="42">
        <f>_xll.SRS1Splines.Functions25.OneWay_Spline($D$61:$D$65,S$61:S$65,$D96)</f>
        <v>0.82423342609350103</v>
      </c>
      <c r="T96" s="42">
        <f>_xll.SRS1Splines.Functions25.OneWay_Spline($D$61:$D$65,T$61:T$65,$D96)</f>
        <v>1.02369993724804</v>
      </c>
      <c r="U96" s="42">
        <f>_xll.SRS1Splines.Functions25.OneWay_Spline($D$61:$D$65,U$61:U$65,$D96)</f>
        <v>1.1762669072294401</v>
      </c>
      <c r="V96" s="42">
        <f>_xll.SRS1Splines.Functions25.OneWay_Spline($D$61:$D$65,V$61:V$65,$D96)</f>
        <v>8.3055734287508898</v>
      </c>
      <c r="W96" s="42">
        <f>_xll.SRS1Splines.Functions25.OneWay_Spline($D$61:$D$65,W$61:W$65,$D96)</f>
        <v>4.6632270125830804</v>
      </c>
      <c r="X96" s="42">
        <f>_xll.SRS1Splines.Functions25.OneWay_Spline($D$61:$D$65,X$61:X$65,$D96)</f>
        <v>0.38196109854725302</v>
      </c>
      <c r="Y96" s="42">
        <f>_xll.SRS1Splines.Functions25.OneWay_Spline($D$61:$D$65,Y$61:Y$65,$D96)</f>
        <v>0.50854711772002803</v>
      </c>
      <c r="Z96" s="42">
        <f>_xll.SRS1Splines.Functions25.OneWay_Spline($D$61:$D$65,Z$61:Z$65,$D96)</f>
        <v>2.1428801953699201</v>
      </c>
      <c r="AB96" s="42">
        <f t="shared" si="15"/>
        <v>0.875</v>
      </c>
      <c r="AC96" s="42">
        <f>_xll.SRS1Splines.Functions25.OneWay_Spline($D$61:$D$65,AC$61:AC$65,AB96)</f>
        <v>0.34421907560125498</v>
      </c>
      <c r="AD96" s="42">
        <f>_xll.SRS1Splines.Functions25.OneWay_Spline($D$61:$D$65,AD$61:AD$65,$D96)</f>
        <v>3.4849638142846202</v>
      </c>
      <c r="AE96" s="42">
        <f>_xll.SRS1Splines.Functions25.OneWay_Spline($D$61:$D$65,AE$61:AE$65,$D96)</f>
        <v>1.0244490112615601</v>
      </c>
      <c r="AF96" s="42">
        <f>_xll.SRS1Splines.Functions25.OneWay_Spline($D$61:$D$65,AF$61:AF$65,$D96)</f>
        <v>1.9888609004356499</v>
      </c>
      <c r="AG96" s="42">
        <f>_xll.SRS1Splines.Functions25.OneWay_Spline($D$61:$D$65,AG$61:AG$65,$D96)</f>
        <v>1.95281604344707</v>
      </c>
      <c r="AH96" s="42">
        <f>_xll.SRS1Splines.Functions25.OneWay_Spline($D$61:$D$65,AH$61:AH$65,$D96)</f>
        <v>15.5639752808647</v>
      </c>
      <c r="AI96" s="42">
        <f>_xll.SRS1Splines.Functions25.OneWay_Spline($D$61:$D$65,AI$61:AI$65,$D96)</f>
        <v>6.5440378144987399</v>
      </c>
      <c r="AJ96" s="42">
        <f>_xll.SRS1Splines.Functions25.OneWay_Spline($D$61:$D$65,AJ$61:AJ$65,$D96)</f>
        <v>0.60623418987896605</v>
      </c>
      <c r="AK96" s="42">
        <f>_xll.SRS1Splines.Functions25.OneWay_Spline($D$61:$D$65,AK$61:AK$65,$D96)</f>
        <v>0.67271758939042903</v>
      </c>
      <c r="AL96" s="42">
        <f>_xll.SRS1Splines.Functions25.OneWay_Spline($D$61:$D$65,AL$61:AL$65,$D96)</f>
        <v>13.376438288706</v>
      </c>
    </row>
    <row r="97" spans="4:38">
      <c r="D97" s="42">
        <f t="shared" si="16"/>
        <v>1</v>
      </c>
      <c r="E97" s="42">
        <f>_xll.SRS1Splines.Functions25.OneWay_Spline($D$61:$D$65,$E$61:$E$65,D97)</f>
        <v>0.23420056426715399</v>
      </c>
      <c r="F97" s="42">
        <f>_xll.SRS1Splines.Functions25.OneWay_Spline($D$61:$D$65,F$61:F$65,$D97)</f>
        <v>2.8908938301930598</v>
      </c>
      <c r="G97" s="42">
        <f>_xll.SRS1Splines.Functions25.OneWay_Spline($D$61:$D$65,G$61:G$65,$D97)</f>
        <v>0.88179576036783602</v>
      </c>
      <c r="H97" s="42">
        <f>_xll.SRS1Splines.Functions25.OneWay_Spline($D$61:$D$65,H$61:H$65,$D97)</f>
        <v>1.47008622565392</v>
      </c>
      <c r="I97" s="42">
        <f>_xll.SRS1Splines.Functions25.OneWay_Spline($D$61:$D$65,I$61:I$65,$D97)</f>
        <v>1.4867368936190799</v>
      </c>
      <c r="J97" s="42">
        <f>_xll.SRS1Splines.Functions25.OneWay_Spline($D$61:$D$65,J$61:J$65,$D97)</f>
        <v>12.046614774218099</v>
      </c>
      <c r="K97" s="42">
        <f>_xll.SRS1Splines.Functions25.OneWay_Spline($D$61:$D$65,K$61:K$65,$D97)</f>
        <v>5.6435413249192097</v>
      </c>
      <c r="L97" s="42">
        <f>_xll.SRS1Splines.Functions25.OneWay_Spline($D$61:$D$65,L$61:L$65,$D97)</f>
        <v>0.48611375758761599</v>
      </c>
      <c r="M97" s="42">
        <f>_xll.SRS1Splines.Functions25.OneWay_Spline($D$61:$D$65,M$61:M$65,$D97)</f>
        <v>0.58882638457342296</v>
      </c>
      <c r="N97" s="42">
        <f>_xll.SRS1Splines.Functions25.OneWay_Spline($D$61:$D$65,N$61:N$65,$D97)</f>
        <v>7.8832027920764398</v>
      </c>
      <c r="P97" s="42">
        <f t="shared" si="14"/>
        <v>1</v>
      </c>
      <c r="Q97" s="42">
        <f>_xll.SRS1Splines.Functions25.OneWay_Spline($D$61:$D$65,Q$61:Q$65,P97)</f>
        <v>0.20579408880272701</v>
      </c>
      <c r="R97" s="42">
        <f>_xll.SRS1Splines.Functions25.OneWay_Spline($D$61:$D$65,R$61:R$65,$D97)</f>
        <v>2.1764257682345498</v>
      </c>
      <c r="S97" s="42">
        <f>_xll.SRS1Splines.Functions25.OneWay_Spline($D$61:$D$65,S$61:S$65,$D97)</f>
        <v>0.81438133512249999</v>
      </c>
      <c r="T97" s="42">
        <f>_xll.SRS1Splines.Functions25.OneWay_Spline($D$61:$D$65,T$61:T$65,$D97)</f>
        <v>0.97691850737137398</v>
      </c>
      <c r="U97" s="42">
        <f>_xll.SRS1Splines.Functions25.OneWay_Spline($D$61:$D$65,U$61:U$65,$D97)</f>
        <v>1.11362153483194</v>
      </c>
      <c r="V97" s="42">
        <f>_xll.SRS1Splines.Functions25.OneWay_Spline($D$61:$D$65,V$61:V$65,$D97)</f>
        <v>8.3521554278859007</v>
      </c>
      <c r="W97" s="42">
        <f>_xll.SRS1Splines.Functions25.OneWay_Spline($D$61:$D$65,W$61:W$65,$D97)</f>
        <v>4.7016783651520004</v>
      </c>
      <c r="X97" s="42">
        <f>_xll.SRS1Splines.Functions25.OneWay_Spline($D$61:$D$65,X$61:X$65,$D97)</f>
        <v>0.36698417722098398</v>
      </c>
      <c r="Y97" s="42">
        <f>_xll.SRS1Splines.Functions25.OneWay_Spline($D$61:$D$65,Y$61:Y$65,$D97)</f>
        <v>0.50241943396518995</v>
      </c>
      <c r="Z97" s="42">
        <f>_xll.SRS1Splines.Functions25.OneWay_Spline($D$61:$D$65,Z$61:Z$65,$D97)</f>
        <v>2.1750538436331701</v>
      </c>
      <c r="AB97" s="42">
        <f t="shared" si="15"/>
        <v>1</v>
      </c>
      <c r="AC97" s="42">
        <f>_xll.SRS1Splines.Functions25.OneWay_Spline($D$61:$D$65,AC$61:AC$65,AB97)</f>
        <v>0.262607039731581</v>
      </c>
      <c r="AD97" s="42">
        <f>_xll.SRS1Splines.Functions25.OneWay_Spline($D$61:$D$65,AD$61:AD$65,$D97)</f>
        <v>3.6053618921515702</v>
      </c>
      <c r="AE97" s="42">
        <f>_xll.SRS1Splines.Functions25.OneWay_Spline($D$61:$D$65,AE$61:AE$65,$D97)</f>
        <v>0.94921018561317305</v>
      </c>
      <c r="AF97" s="42">
        <f>_xll.SRS1Splines.Functions25.OneWay_Spline($D$61:$D$65,AF$61:AF$65,$D97)</f>
        <v>1.96325394393646</v>
      </c>
      <c r="AG97" s="42">
        <f>_xll.SRS1Splines.Functions25.OneWay_Spline($D$61:$D$65,AG$61:AG$65,$D97)</f>
        <v>1.85985225240621</v>
      </c>
      <c r="AH97" s="42">
        <f>_xll.SRS1Splines.Functions25.OneWay_Spline($D$61:$D$65,AH$61:AH$65,$D97)</f>
        <v>15.7410741205502</v>
      </c>
      <c r="AI97" s="42">
        <f>_xll.SRS1Splines.Functions25.OneWay_Spline($D$61:$D$65,AI$61:AI$65,$D97)</f>
        <v>6.5854042846864198</v>
      </c>
      <c r="AJ97" s="42">
        <f>_xll.SRS1Splines.Functions25.OneWay_Spline($D$61:$D$65,AJ$61:AJ$65,$D97)</f>
        <v>0.60524333795424801</v>
      </c>
      <c r="AK97" s="42">
        <f>_xll.SRS1Splines.Functions25.OneWay_Spline($D$61:$D$65,AK$61:AK$65,$D97)</f>
        <v>0.67523333518165596</v>
      </c>
      <c r="AL97" s="42">
        <f>_xll.SRS1Splines.Functions25.OneWay_Spline($D$61:$D$65,AL$61:AL$65,$D97)</f>
        <v>13.5913517405197</v>
      </c>
    </row>
    <row r="98" spans="4:38">
      <c r="D98" s="42">
        <f t="shared" si="16"/>
        <v>1.125</v>
      </c>
      <c r="E98" s="42">
        <f>_xll.SRS1Splines.Functions25.OneWay_Spline($D$61:$D$65,$E$61:$E$65,D98)</f>
        <v>0.22326557319861001</v>
      </c>
      <c r="F98" s="42">
        <f>_xll.SRS1Splines.Functions25.OneWay_Spline($D$61:$D$65,F$61:F$65,$D98)</f>
        <v>2.8860074255450199</v>
      </c>
      <c r="G98" s="42">
        <f>_xll.SRS1Splines.Functions25.OneWay_Spline($D$61:$D$65,G$61:G$65,$D98)</f>
        <v>0.85116273438440204</v>
      </c>
      <c r="H98" s="42">
        <f>_xll.SRS1Splines.Functions25.OneWay_Spline($D$61:$D$65,H$61:H$65,$D98)</f>
        <v>1.4077771845641001</v>
      </c>
      <c r="I98" s="42">
        <f>_xll.SRS1Splines.Functions25.OneWay_Spline($D$61:$D$65,I$61:I$65,$D98)</f>
        <v>1.4415166546838001</v>
      </c>
      <c r="J98" s="42">
        <f>_xll.SRS1Splines.Functions25.OneWay_Spline($D$61:$D$65,J$61:J$65,$D98)</f>
        <v>12.046419476237</v>
      </c>
      <c r="K98" s="42">
        <f>_xll.SRS1Splines.Functions25.OneWay_Spline($D$61:$D$65,K$61:K$65,$D98)</f>
        <v>5.6393644828643099</v>
      </c>
      <c r="L98" s="42">
        <f>_xll.SRS1Splines.Functions25.OneWay_Spline($D$61:$D$65,L$61:L$65,$D98)</f>
        <v>0.47626412496553899</v>
      </c>
      <c r="M98" s="42">
        <f>_xll.SRS1Splines.Functions25.OneWay_Spline($D$61:$D$65,M$61:M$65,$D98)</f>
        <v>0.58849342265291504</v>
      </c>
      <c r="N98" s="42">
        <f>_xll.SRS1Splines.Functions25.OneWay_Spline($D$61:$D$65,N$61:N$65,$D98)</f>
        <v>7.8714899153707396</v>
      </c>
      <c r="P98" s="42">
        <f t="shared" si="14"/>
        <v>1.125</v>
      </c>
      <c r="Q98" s="42">
        <f>_xll.SRS1Splines.Functions25.OneWay_Spline($D$61:$D$65,Q$61:Q$65,P98)</f>
        <v>0.19613488178545899</v>
      </c>
      <c r="R98" s="42">
        <f>_xll.SRS1Splines.Functions25.OneWay_Spline($D$61:$D$65,R$61:R$65,$D98)</f>
        <v>2.1725776949587301</v>
      </c>
      <c r="S98" s="42">
        <f>_xll.SRS1Splines.Functions25.OneWay_Spline($D$61:$D$65,S$61:S$65,$D98)</f>
        <v>0.80238075468288705</v>
      </c>
      <c r="T98" s="42">
        <f>_xll.SRS1Splines.Functions25.OneWay_Spline($D$61:$D$65,T$61:T$65,$D98)</f>
        <v>0.93716995486099797</v>
      </c>
      <c r="U98" s="42">
        <f>_xll.SRS1Splines.Functions25.OneWay_Spline($D$61:$D$65,U$61:U$65,$D98)</f>
        <v>1.0863867619650101</v>
      </c>
      <c r="V98" s="42">
        <f>_xll.SRS1Splines.Functions25.OneWay_Spline($D$61:$D$65,V$61:V$65,$D98)</f>
        <v>8.3741569433262608</v>
      </c>
      <c r="W98" s="42">
        <f>_xll.SRS1Splines.Functions25.OneWay_Spline($D$61:$D$65,W$61:W$65,$D98)</f>
        <v>4.6986938570830201</v>
      </c>
      <c r="X98" s="42">
        <f>_xll.SRS1Splines.Functions25.OneWay_Spline($D$61:$D$65,X$61:X$65,$D98)</f>
        <v>0.35769687505166697</v>
      </c>
      <c r="Y98" s="42">
        <f>_xll.SRS1Splines.Functions25.OneWay_Spline($D$61:$D$65,Y$61:Y$65,$D98)</f>
        <v>0.49702118282077801</v>
      </c>
      <c r="Z98" s="42">
        <f>_xll.SRS1Splines.Functions25.OneWay_Spline($D$61:$D$65,Z$61:Z$65,$D98)</f>
        <v>2.1728413414541801</v>
      </c>
      <c r="AB98" s="42">
        <f t="shared" si="15"/>
        <v>1.125</v>
      </c>
      <c r="AC98" s="42">
        <f>_xll.SRS1Splines.Functions25.OneWay_Spline($D$61:$D$65,AC$61:AC$65,AB98)</f>
        <v>0.25039626461176001</v>
      </c>
      <c r="AD98" s="42">
        <f>_xll.SRS1Splines.Functions25.OneWay_Spline($D$61:$D$65,AD$61:AD$65,$D98)</f>
        <v>3.5994371561313101</v>
      </c>
      <c r="AE98" s="42">
        <f>_xll.SRS1Splines.Functions25.OneWay_Spline($D$61:$D$65,AE$61:AE$65,$D98)</f>
        <v>0.91879306418403195</v>
      </c>
      <c r="AF98" s="42">
        <f>_xll.SRS1Splines.Functions25.OneWay_Spline($D$61:$D$65,AF$61:AF$65,$D98)</f>
        <v>1.93182418879561</v>
      </c>
      <c r="AG98" s="42">
        <f>_xll.SRS1Splines.Functions25.OneWay_Spline($D$61:$D$65,AG$61:AG$65,$D98)</f>
        <v>1.7965763430649</v>
      </c>
      <c r="AH98" s="42">
        <f>_xll.SRS1Splines.Functions25.OneWay_Spline($D$61:$D$65,AH$61:AH$65,$D98)</f>
        <v>15.740212000757801</v>
      </c>
      <c r="AI98" s="42">
        <f>_xll.SRS1Splines.Functions25.OneWay_Spline($D$61:$D$65,AI$61:AI$65,$D98)</f>
        <v>6.5800705266050104</v>
      </c>
      <c r="AJ98" s="42">
        <f>_xll.SRS1Splines.Functions25.OneWay_Spline($D$61:$D$65,AJ$61:AJ$65,$D98)</f>
        <v>0.60364045842427805</v>
      </c>
      <c r="AK98" s="42">
        <f>_xll.SRS1Splines.Functions25.OneWay_Spline($D$61:$D$65,AK$61:AK$65,$D98)</f>
        <v>0.67485449129050901</v>
      </c>
      <c r="AL98" s="42">
        <f>_xll.SRS1Splines.Functions25.OneWay_Spline($D$61:$D$65,AL$61:AL$65,$D98)</f>
        <v>13.5701384892873</v>
      </c>
    </row>
    <row r="99" spans="4:38">
      <c r="D99" s="52">
        <f>D98+0.2</f>
        <v>1.325</v>
      </c>
      <c r="E99" s="42">
        <f>_xll.SRS1Splines.Functions25.OneWay_Spline($D$61:$D$65,$E$61:$E$65,D99)</f>
        <v>0.20641348932140199</v>
      </c>
      <c r="F99" s="42">
        <f>_xll.SRS1Splines.Functions25.OneWay_Spline($D$61:$D$65,F$61:F$65,$D99)</f>
        <v>2.8587504663955401</v>
      </c>
      <c r="G99" s="42">
        <f>_xll.SRS1Splines.Functions25.OneWay_Spline($D$61:$D$65,G$61:G$65,$D99)</f>
        <v>0.80401826645809005</v>
      </c>
      <c r="H99" s="42">
        <f>_xll.SRS1Splines.Functions25.OneWay_Spline($D$61:$D$65,H$61:H$65,$D99)</f>
        <v>1.3113638025031</v>
      </c>
      <c r="I99" s="42">
        <f>_xll.SRS1Splines.Functions25.OneWay_Spline($D$61:$D$65,I$61:I$65,$D99)</f>
        <v>1.3724780761720099</v>
      </c>
      <c r="J99" s="42">
        <f>_xll.SRS1Splines.Functions25.OneWay_Spline($D$61:$D$65,J$61:J$65,$D99)</f>
        <v>12.0452945598661</v>
      </c>
      <c r="K99" s="42">
        <f>_xll.SRS1Splines.Functions25.OneWay_Spline($D$61:$D$65,K$61:K$65,$D99)</f>
        <v>5.6160715798088701</v>
      </c>
      <c r="L99" s="42">
        <f>_xll.SRS1Splines.Functions25.OneWay_Spline($D$61:$D$65,L$61:L$65,$D99)</f>
        <v>0.46061497633641002</v>
      </c>
      <c r="M99" s="42">
        <f>_xll.SRS1Splines.Functions25.OneWay_Spline($D$61:$D$65,M$61:M$65,$D99)</f>
        <v>0.586630571200218</v>
      </c>
      <c r="N99" s="42">
        <f>_xll.SRS1Splines.Functions25.OneWay_Spline($D$61:$D$65,N$61:N$65,$D99)</f>
        <v>7.8061334267474196</v>
      </c>
      <c r="P99" s="42">
        <f t="shared" si="14"/>
        <v>1.325</v>
      </c>
      <c r="Q99" s="42">
        <f>_xll.SRS1Splines.Functions25.OneWay_Spline($D$61:$D$65,Q$61:Q$65,P99)</f>
        <v>0.18125226831939201</v>
      </c>
      <c r="R99" s="42">
        <f>_xll.SRS1Splines.Functions25.OneWay_Spline($D$61:$D$65,R$61:R$65,$D99)</f>
        <v>2.1511105257337699</v>
      </c>
      <c r="S99" s="42">
        <f>_xll.SRS1Splines.Functions25.OneWay_Spline($D$61:$D$65,S$61:S$65,$D99)</f>
        <v>0.78086650970847804</v>
      </c>
      <c r="T99" s="42">
        <f>_xll.SRS1Splines.Functions25.OneWay_Spline($D$61:$D$65,T$61:T$65,$D99)</f>
        <v>0.87566535917912203</v>
      </c>
      <c r="U99" s="42">
        <f>_xll.SRS1Splines.Functions25.OneWay_Spline($D$61:$D$65,U$61:U$65,$D99)</f>
        <v>1.0451725711517501</v>
      </c>
      <c r="V99" s="42">
        <f>_xll.SRS1Splines.Functions25.OneWay_Spline($D$61:$D$65,V$61:V$65,$D99)</f>
        <v>8.4082008072177903</v>
      </c>
      <c r="W99" s="42">
        <f>_xll.SRS1Splines.Functions25.OneWay_Spline($D$61:$D$65,W$61:W$65,$D99)</f>
        <v>4.6820468870066998</v>
      </c>
      <c r="X99" s="42">
        <f>_xll.SRS1Splines.Functions25.OneWay_Spline($D$61:$D$65,X$61:X$65,$D99)</f>
        <v>0.34333715328132802</v>
      </c>
      <c r="Y99" s="42">
        <f>_xll.SRS1Splines.Functions25.OneWay_Spline($D$61:$D$65,Y$61:Y$65,$D99)</f>
        <v>0.48827876361990102</v>
      </c>
      <c r="Z99" s="42">
        <f>_xll.SRS1Splines.Functions25.OneWay_Spline($D$61:$D$65,Z$61:Z$65,$D99)</f>
        <v>2.1604791186408598</v>
      </c>
      <c r="AB99" s="42">
        <f t="shared" si="15"/>
        <v>1.325</v>
      </c>
      <c r="AC99" s="42">
        <f>_xll.SRS1Splines.Functions25.OneWay_Spline($D$61:$D$65,AC$61:AC$65,AB99)</f>
        <v>0.23157471032341201</v>
      </c>
      <c r="AD99" s="42">
        <f>_xll.SRS1Splines.Functions25.OneWay_Spline($D$61:$D$65,AD$61:AD$65,$D99)</f>
        <v>3.5663904070573098</v>
      </c>
      <c r="AE99" s="42">
        <f>_xll.SRS1Splines.Functions25.OneWay_Spline($D$61:$D$65,AE$61:AE$65,$D99)</f>
        <v>0.87225643288682697</v>
      </c>
      <c r="AF99" s="42">
        <f>_xll.SRS1Splines.Functions25.OneWay_Spline($D$61:$D$65,AF$61:AF$65,$D99)</f>
        <v>1.87483903047555</v>
      </c>
      <c r="AG99" s="42">
        <f>_xll.SRS1Splines.Functions25.OneWay_Spline($D$61:$D$65,AG$61:AG$65,$D99)</f>
        <v>1.69932846987249</v>
      </c>
      <c r="AH99" s="42">
        <f>_xll.SRS1Splines.Functions25.OneWay_Spline($D$61:$D$65,AH$61:AH$65,$D99)</f>
        <v>15.7352997226411</v>
      </c>
      <c r="AI99" s="42">
        <f>_xll.SRS1Splines.Functions25.OneWay_Spline($D$61:$D$65,AI$61:AI$65,$D99)</f>
        <v>6.5503258754358704</v>
      </c>
      <c r="AJ99" s="42">
        <f>_xll.SRS1Splines.Functions25.OneWay_Spline($D$61:$D$65,AJ$61:AJ$65,$D99)</f>
        <v>0.59895569460383002</v>
      </c>
      <c r="AK99" s="42">
        <f>_xll.SRS1Splines.Functions25.OneWay_Spline($D$61:$D$65,AK$61:AK$65,$D99)</f>
        <v>0.67273238625676701</v>
      </c>
      <c r="AL99" s="42">
        <f>_xll.SRS1Splines.Functions25.OneWay_Spline($D$61:$D$65,AL$61:AL$65,$D99)</f>
        <v>13.451787734853999</v>
      </c>
    </row>
    <row r="100" spans="4:38">
      <c r="D100" s="52">
        <f t="shared" ref="D100:D101" si="17">D99+0.2</f>
        <v>1.5249999999999999</v>
      </c>
      <c r="E100" s="42">
        <f>_xll.SRS1Splines.Functions25.OneWay_Spline($D$61:$D$65,$E$61:$E$65,D100)</f>
        <v>0.19034436056851201</v>
      </c>
      <c r="F100" s="42">
        <f>_xll.SRS1Splines.Functions25.OneWay_Spline($D$61:$D$65,F$61:F$65,$D100)</f>
        <v>2.8093358846968699</v>
      </c>
      <c r="G100" s="42">
        <f>_xll.SRS1Splines.Functions25.OneWay_Spline($D$61:$D$65,G$61:G$65,$D100)</f>
        <v>0.75913756585107794</v>
      </c>
      <c r="H100" s="42">
        <f>_xll.SRS1Splines.Functions25.OneWay_Spline($D$61:$D$65,H$61:H$65,$D100)</f>
        <v>1.2189886772823399</v>
      </c>
      <c r="I100" s="42">
        <f>_xll.SRS1Splines.Functions25.OneWay_Spline($D$61:$D$65,I$61:I$65,$D100)</f>
        <v>1.3073873592714</v>
      </c>
      <c r="J100" s="42">
        <f>_xll.SRS1Splines.Functions25.OneWay_Spline($D$61:$D$65,J$61:J$65,$D100)</f>
        <v>12.0431697178322</v>
      </c>
      <c r="K100" s="42">
        <f>_xll.SRS1Splines.Functions25.OneWay_Spline($D$61:$D$65,K$61:K$65,$D100)</f>
        <v>5.5738580070083401</v>
      </c>
      <c r="L100" s="42">
        <f>_xll.SRS1Splines.Functions25.OneWay_Spline($D$61:$D$65,L$61:L$65,$D100)</f>
        <v>0.445129624961624</v>
      </c>
      <c r="M100" s="42">
        <f>_xll.SRS1Splines.Functions25.OneWay_Spline($D$61:$D$65,M$61:M$65,$D100)</f>
        <v>0.58324002577918899</v>
      </c>
      <c r="N100" s="42">
        <f>_xll.SRS1Splines.Functions25.OneWay_Spline($D$61:$D$65,N$61:N$65,$D100)</f>
        <v>7.6875979358621001</v>
      </c>
      <c r="P100" s="42">
        <f t="shared" si="14"/>
        <v>1.5249999999999999</v>
      </c>
      <c r="Q100" s="42">
        <f>_xll.SRS1Splines.Functions25.OneWay_Spline($D$61:$D$65,Q$61:Q$65,P100)</f>
        <v>0.167064905361721</v>
      </c>
      <c r="R100" s="42">
        <f>_xll.SRS1Splines.Functions25.OneWay_Spline($D$61:$D$65,R$61:R$65,$D100)</f>
        <v>2.1121871779460699</v>
      </c>
      <c r="S100" s="42">
        <f>_xll.SRS1Splines.Functions25.OneWay_Spline($D$61:$D$65,S$61:S$65,$D100)</f>
        <v>0.75677151914433505</v>
      </c>
      <c r="T100" s="42">
        <f>_xll.SRS1Splines.Functions25.OneWay_Spline($D$61:$D$65,T$61:T$65,$D100)</f>
        <v>0.81673687221690505</v>
      </c>
      <c r="U100" s="42">
        <f>_xll.SRS1Splines.Functions25.OneWay_Spline($D$61:$D$65,U$61:U$65,$D100)</f>
        <v>1.00673484813561</v>
      </c>
      <c r="V100" s="42">
        <f>_xll.SRS1Splines.Functions25.OneWay_Spline($D$61:$D$65,V$61:V$65,$D100)</f>
        <v>8.4408187501086207</v>
      </c>
      <c r="W100" s="42">
        <f>_xll.SRS1Splines.Functions25.OneWay_Spline($D$61:$D$65,W$61:W$65,$D100)</f>
        <v>4.6518696808369899</v>
      </c>
      <c r="X100" s="42">
        <f>_xll.SRS1Splines.Functions25.OneWay_Spline($D$61:$D$65,X$61:X$65,$D100)</f>
        <v>0.32959124053557298</v>
      </c>
      <c r="Y100" s="42">
        <f>_xll.SRS1Splines.Functions25.OneWay_Spline($D$61:$D$65,Y$61:Y$65,$D100)</f>
        <v>0.47943796102501901</v>
      </c>
      <c r="Z100" s="42">
        <f>_xll.SRS1Splines.Functions25.OneWay_Spline($D$61:$D$65,Z$61:Z$65,$D100)</f>
        <v>2.1380178409864299</v>
      </c>
      <c r="AB100" s="42">
        <f t="shared" si="15"/>
        <v>1.5249999999999999</v>
      </c>
      <c r="AC100" s="42">
        <f>_xll.SRS1Splines.Functions25.OneWay_Spline($D$61:$D$65,AC$61:AC$65,AB100)</f>
        <v>0.21362381577530201</v>
      </c>
      <c r="AD100" s="42">
        <f>_xll.SRS1Splines.Functions25.OneWay_Spline($D$61:$D$65,AD$61:AD$65,$D100)</f>
        <v>3.5064845914476601</v>
      </c>
      <c r="AE100" s="42">
        <f>_xll.SRS1Splines.Functions25.OneWay_Spline($D$61:$D$65,AE$61:AE$65,$D100)</f>
        <v>0.82826815290092304</v>
      </c>
      <c r="AF100" s="42">
        <f>_xll.SRS1Splines.Functions25.OneWay_Spline($D$61:$D$65,AF$61:AF$65,$D100)</f>
        <v>1.8103662686933999</v>
      </c>
      <c r="AG100" s="42">
        <f>_xll.SRS1Splines.Functions25.OneWay_Spline($D$61:$D$65,AG$61:AG$65,$D100)</f>
        <v>1.60690307856867</v>
      </c>
      <c r="AH100" s="42">
        <f>_xll.SRS1Splines.Functions25.OneWay_Spline($D$61:$D$65,AH$61:AH$65,$D100)</f>
        <v>15.7261457068503</v>
      </c>
      <c r="AI100" s="42">
        <f>_xll.SRS1Splines.Functions25.OneWay_Spline($D$61:$D$65,AI$61:AI$65,$D100)</f>
        <v>6.4964198425740003</v>
      </c>
      <c r="AJ100" s="42">
        <f>_xll.SRS1Splines.Functions25.OneWay_Spline($D$61:$D$65,AJ$61:AJ$65,$D100)</f>
        <v>0.59184375567608005</v>
      </c>
      <c r="AK100" s="42">
        <f>_xll.SRS1Splines.Functions25.OneWay_Spline($D$61:$D$65,AK$61:AK$65,$D100)</f>
        <v>0.66886385176614005</v>
      </c>
      <c r="AL100" s="42">
        <f>_xll.SRS1Splines.Functions25.OneWay_Spline($D$61:$D$65,AL$61:AL$65,$D100)</f>
        <v>13.2371780307378</v>
      </c>
    </row>
    <row r="101" spans="4:38">
      <c r="D101" s="52">
        <f t="shared" si="17"/>
        <v>1.7249999999999999</v>
      </c>
      <c r="E101" s="42">
        <f>_xll.SRS1Splines.Functions25.OneWay_Spline($D$61:$D$65,$E$61:$E$65,D101)</f>
        <v>0.17504728472426601</v>
      </c>
      <c r="F101" s="42">
        <f>_xll.SRS1Splines.Functions25.OneWay_Spline($D$61:$D$65,F$61:F$65,$D101)</f>
        <v>2.7397830469775699</v>
      </c>
      <c r="G101" s="42">
        <f>_xll.SRS1Splines.Functions25.OneWay_Spline($D$61:$D$65,G$61:G$65,$D101)</f>
        <v>0.71647975316081403</v>
      </c>
      <c r="H101" s="42">
        <f>_xll.SRS1Splines.Functions25.OneWay_Spline($D$61:$D$65,H$61:H$65,$D101)</f>
        <v>1.13065180890184</v>
      </c>
      <c r="I101" s="42">
        <f>_xll.SRS1Splines.Functions25.OneWay_Spline($D$61:$D$65,I$61:I$65,$D101)</f>
        <v>1.24609517126905</v>
      </c>
      <c r="J101" s="42">
        <f>_xll.SRS1Splines.Functions25.OneWay_Spline($D$61:$D$65,J$61:J$65,$D101)</f>
        <v>12.0400449501353</v>
      </c>
      <c r="K101" s="42">
        <f>_xll.SRS1Splines.Functions25.OneWay_Spline($D$61:$D$65,K$61:K$65,$D101)</f>
        <v>5.5144635961634103</v>
      </c>
      <c r="L101" s="42">
        <f>_xll.SRS1Splines.Functions25.OneWay_Spline($D$61:$D$65,L$61:L$65,$D101)</f>
        <v>0.42984017169809402</v>
      </c>
      <c r="M101" s="42">
        <f>_xll.SRS1Splines.Functions25.OneWay_Spline($D$61:$D$65,M$61:M$65,$D101)</f>
        <v>0.57844677772959596</v>
      </c>
      <c r="N101" s="42">
        <f>_xll.SRS1Splines.Functions25.OneWay_Spline($D$61:$D$65,N$61:N$65,$D101)</f>
        <v>7.5206770378709198</v>
      </c>
      <c r="P101" s="42">
        <f t="shared" si="14"/>
        <v>1.7249999999999999</v>
      </c>
      <c r="Q101" s="42">
        <f>_xll.SRS1Splines.Functions25.OneWay_Spline($D$61:$D$65,Q$61:Q$65,P101)</f>
        <v>0.15356262785083699</v>
      </c>
      <c r="R101" s="42">
        <f>_xll.SRS1Splines.Functions25.OneWay_Spline($D$61:$D$65,R$61:R$65,$D101)</f>
        <v>2.0573930327317398</v>
      </c>
      <c r="S101" s="42">
        <f>_xll.SRS1Splines.Functions25.OneWay_Spline($D$61:$D$65,S$61:S$65,$D101)</f>
        <v>0.730400254873531</v>
      </c>
      <c r="T101" s="42">
        <f>_xll.SRS1Splines.Functions25.OneWay_Spline($D$61:$D$65,T$61:T$65,$D101)</f>
        <v>0.76038449397434804</v>
      </c>
      <c r="U101" s="42">
        <f>_xll.SRS1Splines.Functions25.OneWay_Spline($D$61:$D$65,U$61:U$65,$D101)</f>
        <v>0.970925104914932</v>
      </c>
      <c r="V101" s="42">
        <f>_xll.SRS1Splines.Functions25.OneWay_Spline($D$61:$D$65,V$61:V$65,$D101)</f>
        <v>8.4720107719987592</v>
      </c>
      <c r="W101" s="42">
        <f>_xll.SRS1Splines.Functions25.OneWay_Spline($D$61:$D$65,W$61:W$65,$D101)</f>
        <v>4.6093978469643497</v>
      </c>
      <c r="X101" s="42">
        <f>_xll.SRS1Splines.Functions25.OneWay_Spline($D$61:$D$65,X$61:X$65,$D101)</f>
        <v>0.31645739001092799</v>
      </c>
      <c r="Y101" s="42">
        <f>_xll.SRS1Splines.Functions25.OneWay_Spline($D$61:$D$65,Y$61:Y$65,$D101)</f>
        <v>0.47053433493020203</v>
      </c>
      <c r="Z101" s="42">
        <f>_xll.SRS1Splines.Functions25.OneWay_Spline($D$61:$D$65,Z$61:Z$65,$D101)</f>
        <v>2.1063250070664101</v>
      </c>
      <c r="AB101" s="42">
        <f t="shared" si="15"/>
        <v>1.7249999999999999</v>
      </c>
      <c r="AC101" s="42">
        <f>_xll.SRS1Splines.Functions25.OneWay_Spline($D$61:$D$65,AC$61:AC$65,AB101)</f>
        <v>0.19653194159769599</v>
      </c>
      <c r="AD101" s="42">
        <f>_xll.SRS1Splines.Functions25.OneWay_Spline($D$61:$D$65,AD$61:AD$65,$D101)</f>
        <v>3.4221730612234</v>
      </c>
      <c r="AE101" s="42">
        <f>_xll.SRS1Splines.Functions25.OneWay_Spline($D$61:$D$65,AE$61:AE$65,$D101)</f>
        <v>0.78674350855302</v>
      </c>
      <c r="AF101" s="42">
        <f>_xll.SRS1Splines.Functions25.OneWay_Spline($D$61:$D$65,AF$61:AF$65,$D101)</f>
        <v>1.73926937215319</v>
      </c>
      <c r="AG101" s="42">
        <f>_xll.SRS1Splines.Functions25.OneWay_Spline($D$61:$D$65,AG$61:AG$65,$D101)</f>
        <v>1.51919423126271</v>
      </c>
      <c r="AH101" s="42">
        <f>_xll.SRS1Splines.Functions25.OneWay_Spline($D$61:$D$65,AH$61:AH$65,$D101)</f>
        <v>15.7128715879713</v>
      </c>
      <c r="AI101" s="42">
        <f>_xll.SRS1Splines.Functions25.OneWay_Spline($D$61:$D$65,AI$61:AI$65,$D101)</f>
        <v>6.42057416426701</v>
      </c>
      <c r="AJ101" s="42">
        <f>_xll.SRS1Splines.Functions25.OneWay_Spline($D$61:$D$65,AJ$61:AJ$65,$D101)</f>
        <v>0.58251292548849798</v>
      </c>
      <c r="AK101" s="42">
        <f>_xll.SRS1Splines.Functions25.OneWay_Spline($D$61:$D$65,AK$61:AK$65,$D101)</f>
        <v>0.66338530047682998</v>
      </c>
      <c r="AL101" s="42">
        <f>_xll.SRS1Splines.Functions25.OneWay_Spline($D$61:$D$65,AL$61:AL$65,$D101)</f>
        <v>12.9350290686754</v>
      </c>
    </row>
    <row r="102" spans="4:38">
      <c r="D102" s="42">
        <v>2</v>
      </c>
      <c r="E102" s="42">
        <f>_xll.SRS1Splines.Functions25.OneWay_Spline($D$61:$D$65,$E$61:$E$65,D102)</f>
        <v>0.15525439664504301</v>
      </c>
      <c r="F102" s="42">
        <f>_xll.SRS1Splines.Functions25.OneWay_Spline($D$61:$D$65,F$61:F$65,$D102)</f>
        <v>2.61497530172851</v>
      </c>
      <c r="G102" s="42">
        <f>_xll.SRS1Splines.Functions25.OneWay_Spline($D$61:$D$65,G$61:G$65,$D102)</f>
        <v>0.66137972793885502</v>
      </c>
      <c r="H102" s="42">
        <f>_xll.SRS1Splines.Functions25.OneWay_Spline($D$61:$D$65,H$61:H$65,$D102)</f>
        <v>1.01578233112563</v>
      </c>
      <c r="I102" s="42">
        <f>_xll.SRS1Splines.Functions25.OneWay_Spline($D$61:$D$65,I$61:I$65,$D102)</f>
        <v>1.16774638687221</v>
      </c>
      <c r="J102" s="42">
        <f>_xll.SRS1Splines.Functions25.OneWay_Spline($D$61:$D$65,J$61:J$65,$D102)</f>
        <v>12.0341157034304</v>
      </c>
      <c r="K102" s="42">
        <f>_xll.SRS1Splines.Functions25.OneWay_Spline($D$61:$D$65,K$61:K$65,$D102)</f>
        <v>5.4079391154496603</v>
      </c>
      <c r="L102" s="42">
        <f>_xll.SRS1Splines.Functions25.OneWay_Spline($D$61:$D$65,L$61:L$65,$D102)</f>
        <v>0.40919600486100199</v>
      </c>
      <c r="M102" s="42">
        <f>_xll.SRS1Splines.Functions25.OneWay_Spline($D$61:$D$65,M$61:M$65,$D102)</f>
        <v>0.56979530962541103</v>
      </c>
      <c r="N102" s="42">
        <f>_xll.SRS1Splines.Functions25.OneWay_Spline($D$61:$D$65,N$61:N$65,$D102)</f>
        <v>7.2209619279452797</v>
      </c>
      <c r="P102" s="42">
        <f t="shared" si="14"/>
        <v>2</v>
      </c>
      <c r="Q102" s="42">
        <f>_xll.SRS1Splines.Functions25.OneWay_Spline($D$61:$D$65,Q$61:Q$65,P102)</f>
        <v>0.136096940009833</v>
      </c>
      <c r="R102" s="42">
        <f>_xll.SRS1Splines.Functions25.OneWay_Spline($D$61:$D$65,R$61:R$65,$D102)</f>
        <v>1.9590492555421499</v>
      </c>
      <c r="S102" s="42">
        <f>_xll.SRS1Splines.Functions25.OneWay_Spline($D$61:$D$65,S$61:S$65,$D102)</f>
        <v>0.69098232702316398</v>
      </c>
      <c r="T102" s="42">
        <f>_xll.SRS1Splines.Functions25.OneWay_Spline($D$61:$D$65,T$61:T$65,$D102)</f>
        <v>0.68710627640965105</v>
      </c>
      <c r="U102" s="42">
        <f>_xll.SRS1Splines.Functions25.OneWay_Spline($D$61:$D$65,U$61:U$65,$D102)</f>
        <v>0.92570494654790603</v>
      </c>
      <c r="V102" s="42">
        <f>_xll.SRS1Splines.Functions25.OneWay_Spline($D$61:$D$65,V$61:V$65,$D102)</f>
        <v>8.5125715404637692</v>
      </c>
      <c r="W102" s="42">
        <f>_xll.SRS1Splines.Functions25.OneWay_Spline($D$61:$D$65,W$61:W$65,$D102)</f>
        <v>4.5331939600214204</v>
      </c>
      <c r="X102" s="42">
        <f>_xll.SRS1Splines.Functions25.OneWay_Spline($D$61:$D$65,X$61:X$65,$D102)</f>
        <v>0.29939451965708602</v>
      </c>
      <c r="Y102" s="42">
        <f>_xll.SRS1Splines.Functions25.OneWay_Spline($D$61:$D$65,Y$61:Y$65,$D102)</f>
        <v>0.45825459052331802</v>
      </c>
      <c r="Z102" s="42">
        <f>_xll.SRS1Splines.Functions25.OneWay_Spline($D$61:$D$65,Z$61:Z$65,$D102)</f>
        <v>2.0492674802940201</v>
      </c>
      <c r="AB102" s="42">
        <f t="shared" si="15"/>
        <v>2</v>
      </c>
      <c r="AC102" s="42">
        <f>_xll.SRS1Splines.Functions25.OneWay_Spline($D$61:$D$65,AC$61:AC$65,AB102)</f>
        <v>0.17441185328025299</v>
      </c>
      <c r="AD102" s="42">
        <f>_xll.SRS1Splines.Functions25.OneWay_Spline($D$61:$D$65,AD$61:AD$65,$D102)</f>
        <v>3.2709013479148599</v>
      </c>
      <c r="AE102" s="42">
        <f>_xll.SRS1Splines.Functions25.OneWay_Spline($D$61:$D$65,AE$61:AE$65,$D102)</f>
        <v>0.73351416222822496</v>
      </c>
      <c r="AF102" s="42">
        <f>_xll.SRS1Splines.Functions25.OneWay_Spline($D$61:$D$65,AF$61:AF$65,$D102)</f>
        <v>1.63228128718068</v>
      </c>
      <c r="AG102" s="42">
        <f>_xll.SRS1Splines.Functions25.OneWay_Spline($D$61:$D$65,AG$61:AG$65,$D102)</f>
        <v>1.4061011994122901</v>
      </c>
      <c r="AH102" s="42">
        <f>_xll.SRS1Splines.Functions25.OneWay_Spline($D$61:$D$65,AH$61:AH$65,$D102)</f>
        <v>15.6881157509705</v>
      </c>
      <c r="AI102" s="42">
        <f>_xll.SRS1Splines.Functions25.OneWay_Spline($D$61:$D$65,AI$61:AI$65,$D102)</f>
        <v>6.2845441678229204</v>
      </c>
      <c r="AJ102" s="42">
        <f>_xll.SRS1Splines.Functions25.OneWay_Spline($D$61:$D$65,AJ$61:AJ$65,$D102)</f>
        <v>0.56644260012379399</v>
      </c>
      <c r="AK102" s="42">
        <f>_xll.SRS1Splines.Functions25.OneWay_Spline($D$61:$D$65,AK$61:AK$65,$D102)</f>
        <v>0.65347401523008197</v>
      </c>
      <c r="AL102" s="42">
        <f>_xll.SRS1Splines.Functions25.OneWay_Spline($D$61:$D$65,AL$61:AL$65,$D102)</f>
        <v>12.3926563755965</v>
      </c>
    </row>
    <row r="103" spans="4:38">
      <c r="D103" s="42">
        <f>D102+0.25</f>
        <v>2.25</v>
      </c>
      <c r="E103" s="42">
        <f>_xll.SRS1Splines.Functions25.OneWay_Spline($D$61:$D$65,$E$61:$E$65,D103)</f>
        <v>0.13848577628643799</v>
      </c>
      <c r="F103" s="42">
        <f>_xll.SRS1Splines.Functions25.OneWay_Spline($D$61:$D$65,F$61:F$65,$D103)</f>
        <v>2.4762047763467501</v>
      </c>
      <c r="G103" s="42">
        <f>_xll.SRS1Splines.Functions25.OneWay_Spline($D$61:$D$65,G$61:G$65,$D103)</f>
        <v>0.61477922994441603</v>
      </c>
      <c r="H103" s="42">
        <f>_xll.SRS1Splines.Functions25.OneWay_Spline($D$61:$D$65,H$61:H$65,$D103)</f>
        <v>0.91798079827579004</v>
      </c>
      <c r="I103" s="42">
        <f>_xll.SRS1Splines.Functions25.OneWay_Spline($D$61:$D$65,I$61:I$65,$D103)</f>
        <v>1.10218051642087</v>
      </c>
      <c r="J103" s="42">
        <f>_xll.SRS1Splines.Functions25.OneWay_Spline($D$61:$D$65,J$61:J$65,$D103)</f>
        <v>12.0270849761124</v>
      </c>
      <c r="K103" s="42">
        <f>_xll.SRS1Splines.Functions25.OneWay_Spline($D$61:$D$65,K$61:K$65,$D103)</f>
        <v>5.2895716592498099</v>
      </c>
      <c r="L103" s="42">
        <f>_xll.SRS1Splines.Functions25.OneWay_Spline($D$61:$D$65,L$61:L$65,$D103)</f>
        <v>0.39087286189528803</v>
      </c>
      <c r="M103" s="42">
        <f>_xll.SRS1Splines.Functions25.OneWay_Spline($D$61:$D$65,M$61:M$65,$D103)</f>
        <v>0.56010751209416199</v>
      </c>
      <c r="N103" s="42">
        <f>_xll.SRS1Splines.Functions25.OneWay_Spline($D$61:$D$65,N$61:N$65,$D103)</f>
        <v>6.8874618191187702</v>
      </c>
      <c r="P103" s="42">
        <f t="shared" si="14"/>
        <v>2.25</v>
      </c>
      <c r="Q103" s="42">
        <f>_xll.SRS1Splines.Functions25.OneWay_Spline($D$61:$D$65,Q$61:Q$65,P103)</f>
        <v>0.12130409715721301</v>
      </c>
      <c r="R103" s="42">
        <f>_xll.SRS1Splines.Functions25.OneWay_Spline($D$61:$D$65,R$61:R$65,$D103)</f>
        <v>1.8496768318669401</v>
      </c>
      <c r="S103" s="42">
        <f>_xll.SRS1Splines.Functions25.OneWay_Spline($D$61:$D$65,S$61:S$65,$D103)</f>
        <v>0.65257889203658503</v>
      </c>
      <c r="T103" s="42">
        <f>_xll.SRS1Splines.Functions25.OneWay_Spline($D$61:$D$65,T$61:T$65,$D103)</f>
        <v>0.62471614335539105</v>
      </c>
      <c r="U103" s="42">
        <f>_xll.SRS1Splines.Functions25.OneWay_Spline($D$61:$D$65,U$61:U$65,$D103)</f>
        <v>0.88833881038935703</v>
      </c>
      <c r="V103" s="42">
        <f>_xll.SRS1Splines.Functions25.OneWay_Spline($D$61:$D$65,V$61:V$65,$D103)</f>
        <v>8.5471055646992795</v>
      </c>
      <c r="W103" s="42">
        <f>_xll.SRS1Splines.Functions25.OneWay_Spline($D$61:$D$65,W$61:W$65,$D103)</f>
        <v>4.4484768889587896</v>
      </c>
      <c r="X103" s="42">
        <f>_xll.SRS1Splines.Functions25.OneWay_Spline($D$61:$D$65,X$61:X$65,$D103)</f>
        <v>0.28488029693487898</v>
      </c>
      <c r="Y103" s="42">
        <f>_xll.SRS1Splines.Functions25.OneWay_Spline($D$61:$D$65,Y$61:Y$65,$D103)</f>
        <v>0.44712424443196302</v>
      </c>
      <c r="Z103" s="42">
        <f>_xll.SRS1Splines.Functions25.OneWay_Spline($D$61:$D$65,Z$61:Z$65,$D103)</f>
        <v>1.98557237239618</v>
      </c>
      <c r="AB103" s="42">
        <f t="shared" si="15"/>
        <v>2.25</v>
      </c>
      <c r="AC103" s="42">
        <f>_xll.SRS1Splines.Functions25.OneWay_Spline($D$61:$D$65,AC$61:AC$65,AB103)</f>
        <v>0.15566745541566299</v>
      </c>
      <c r="AD103" s="42">
        <f>_xll.SRS1Splines.Functions25.OneWay_Spline($D$61:$D$65,AD$61:AD$65,$D103)</f>
        <v>3.1027327208265501</v>
      </c>
      <c r="AE103" s="42">
        <f>_xll.SRS1Splines.Functions25.OneWay_Spline($D$61:$D$65,AE$61:AE$65,$D103)</f>
        <v>0.68884144741923803</v>
      </c>
      <c r="AF103" s="42">
        <f>_xll.SRS1Splines.Functions25.OneWay_Spline($D$61:$D$65,AF$61:AF$65,$D103)</f>
        <v>1.5274571367962499</v>
      </c>
      <c r="AG103" s="42">
        <f>_xll.SRS1Splines.Functions25.OneWay_Spline($D$61:$D$65,AG$61:AG$65,$D103)</f>
        <v>1.3106218887840699</v>
      </c>
      <c r="AH103" s="42">
        <f>_xll.SRS1Splines.Functions25.OneWay_Spline($D$61:$D$65,AH$61:AH$65,$D103)</f>
        <v>15.659316532876399</v>
      </c>
      <c r="AI103" s="42">
        <f>_xll.SRS1Splines.Functions25.OneWay_Spline($D$61:$D$65,AI$61:AI$65,$D103)</f>
        <v>6.1333908879564101</v>
      </c>
      <c r="AJ103" s="42">
        <f>_xll.SRS1Splines.Functions25.OneWay_Spline($D$61:$D$65,AJ$61:AJ$65,$D103)</f>
        <v>0.54899018155905199</v>
      </c>
      <c r="AK103" s="42">
        <f>_xll.SRS1Splines.Functions25.OneWay_Spline($D$61:$D$65,AK$61:AK$65,$D103)</f>
        <v>0.64234452681169396</v>
      </c>
      <c r="AL103" s="42">
        <f>_xll.SRS1Splines.Functions25.OneWay_Spline($D$61:$D$65,AL$61:AL$65,$D103)</f>
        <v>11.7893512658414</v>
      </c>
    </row>
    <row r="104" spans="4:38">
      <c r="D104" s="42">
        <f t="shared" ref="D104:D122" si="18">D103+0.25</f>
        <v>2.5</v>
      </c>
      <c r="E104" s="42">
        <f>_xll.SRS1Splines.Functions25.OneWay_Spline($D$61:$D$65,$E$61:$E$65,D104)</f>
        <v>0.122861737766629</v>
      </c>
      <c r="F104" s="42">
        <f>_xll.SRS1Splines.Functions25.OneWay_Spline($D$61:$D$65,F$61:F$65,$D104)</f>
        <v>2.3174060441609199</v>
      </c>
      <c r="G104" s="42">
        <f>_xll.SRS1Splines.Functions25.OneWay_Spline($D$61:$D$65,G$61:G$65,$D104)</f>
        <v>0.57142045082888204</v>
      </c>
      <c r="H104" s="42">
        <f>_xll.SRS1Splines.Functions25.OneWay_Spline($D$61:$D$65,H$61:H$65,$D104)</f>
        <v>0.82648904173884397</v>
      </c>
      <c r="I104" s="42">
        <f>_xll.SRS1Splines.Functions25.OneWay_Spline($D$61:$D$65,I$61:I$65,$D104)</f>
        <v>1.0417040175539001</v>
      </c>
      <c r="J104" s="42">
        <f>_xll.SRS1Splines.Functions25.OneWay_Spline($D$61:$D$65,J$61:J$65,$D104)</f>
        <v>12.018491864945799</v>
      </c>
      <c r="K104" s="42">
        <f>_xll.SRS1Splines.Functions25.OneWay_Spline($D$61:$D$65,K$61:K$65,$D104)</f>
        <v>5.15421365909783</v>
      </c>
      <c r="L104" s="42">
        <f>_xll.SRS1Splines.Functions25.OneWay_Spline($D$61:$D$65,L$61:L$65,$D104)</f>
        <v>0.37303763098825998</v>
      </c>
      <c r="M104" s="42">
        <f>_xll.SRS1Splines.Functions25.OneWay_Spline($D$61:$D$65,M$61:M$65,$D104)</f>
        <v>0.54893595046617805</v>
      </c>
      <c r="N104" s="42">
        <f>_xll.SRS1Splines.Functions25.OneWay_Spline($D$61:$D$65,N$61:N$65,$D104)</f>
        <v>6.5055107342534697</v>
      </c>
      <c r="P104" s="42">
        <f t="shared" si="14"/>
        <v>2.5</v>
      </c>
      <c r="Q104" s="42">
        <f>_xll.SRS1Splines.Functions25.OneWay_Spline($D$61:$D$65,Q$61:Q$65,P104)</f>
        <v>0.10752412477091799</v>
      </c>
      <c r="R104" s="42">
        <f>_xll.SRS1Splines.Functions25.OneWay_Spline($D$61:$D$65,R$61:R$65,$D104)</f>
        <v>1.72448598505373</v>
      </c>
      <c r="S104" s="42">
        <f>_xll.SRS1Splines.Functions25.OneWay_Spline($D$61:$D$65,S$61:S$65,$D104)</f>
        <v>0.612343327158555</v>
      </c>
      <c r="T104" s="42">
        <f>_xll.SRS1Splines.Functions25.OneWay_Spline($D$61:$D$65,T$61:T$65,$D104)</f>
        <v>0.56635118017560004</v>
      </c>
      <c r="U104" s="42">
        <f>_xll.SRS1Splines.Functions25.OneWay_Spline($D$61:$D$65,U$61:U$65,$D104)</f>
        <v>0.85423784733930497</v>
      </c>
      <c r="V104" s="42">
        <f>_xll.SRS1Splines.Functions25.OneWay_Spline($D$61:$D$65,V$61:V$65,$D104)</f>
        <v>8.5794115873712098</v>
      </c>
      <c r="W104" s="42">
        <f>_xll.SRS1Splines.Functions25.OneWay_Spline($D$61:$D$65,W$61:W$65,$D104)</f>
        <v>4.3515480252593397</v>
      </c>
      <c r="X104" s="42">
        <f>_xll.SRS1Splines.Functions25.OneWay_Spline($D$61:$D$65,X$61:X$65,$D104)</f>
        <v>0.27131252742911299</v>
      </c>
      <c r="Y104" s="42">
        <f>_xll.SRS1Splines.Functions25.OneWay_Spline($D$61:$D$65,Y$61:Y$65,$D104)</f>
        <v>0.43609715008446198</v>
      </c>
      <c r="Z104" s="42">
        <f>_xll.SRS1Splines.Functions25.OneWay_Spline($D$61:$D$65,Z$61:Z$65,$D104)</f>
        <v>1.91236652398373</v>
      </c>
      <c r="AB104" s="42">
        <f t="shared" si="15"/>
        <v>2.5</v>
      </c>
      <c r="AC104" s="42">
        <f>_xll.SRS1Splines.Functions25.OneWay_Spline($D$61:$D$65,AC$61:AC$65,AB104)</f>
        <v>0.13819935076234</v>
      </c>
      <c r="AD104" s="42">
        <f>_xll.SRS1Splines.Functions25.OneWay_Spline($D$61:$D$65,AD$61:AD$65,$D104)</f>
        <v>2.9103261032681198</v>
      </c>
      <c r="AE104" s="42">
        <f>_xll.SRS1Splines.Functions25.OneWay_Spline($D$61:$D$65,AE$61:AE$65,$D104)</f>
        <v>0.64753832842631898</v>
      </c>
      <c r="AF104" s="42">
        <f>_xll.SRS1Splines.Functions25.OneWay_Spline($D$61:$D$65,AF$61:AF$65,$D104)</f>
        <v>1.4171735165586801</v>
      </c>
      <c r="AG104" s="42">
        <f>_xll.SRS1Splines.Functions25.OneWay_Spline($D$61:$D$65,AG$61:AG$65,$D104)</f>
        <v>1.2219121393182799</v>
      </c>
      <c r="AH104" s="42">
        <f>_xll.SRS1Splines.Functions25.OneWay_Spline($D$61:$D$65,AH$61:AH$65,$D104)</f>
        <v>15.624768599604</v>
      </c>
      <c r="AI104" s="42">
        <f>_xll.SRS1Splines.Functions25.OneWay_Spline($D$61:$D$65,AI$61:AI$65,$D104)</f>
        <v>5.9605409650468504</v>
      </c>
      <c r="AJ104" s="42">
        <f>_xll.SRS1Splines.Functions25.OneWay_Spline($D$61:$D$65,AJ$61:AJ$65,$D104)</f>
        <v>0.52925047813064696</v>
      </c>
      <c r="AK104" s="42">
        <f>_xll.SRS1Splines.Functions25.OneWay_Spline($D$61:$D$65,AK$61:AK$65,$D104)</f>
        <v>0.62947203696720599</v>
      </c>
      <c r="AL104" s="42">
        <f>_xll.SRS1Splines.Functions25.OneWay_Spline($D$61:$D$65,AL$61:AL$65,$D104)</f>
        <v>11.098654944523201</v>
      </c>
    </row>
    <row r="105" spans="4:38">
      <c r="D105" s="42">
        <f t="shared" si="18"/>
        <v>2.75</v>
      </c>
      <c r="E105" s="42">
        <f>_xll.SRS1Splines.Functions25.OneWay_Spline($D$61:$D$65,$E$61:$E$65,D105)</f>
        <v>0.108360987695629</v>
      </c>
      <c r="F105" s="42">
        <f>_xll.SRS1Splines.Functions25.OneWay_Spline($D$61:$D$65,F$61:F$65,$D105)</f>
        <v>2.1425231804221201</v>
      </c>
      <c r="G105" s="42">
        <f>_xll.SRS1Splines.Functions25.OneWay_Spline($D$61:$D$65,G$61:G$65,$D105)</f>
        <v>0.53122354800914695</v>
      </c>
      <c r="H105" s="42">
        <f>_xll.SRS1Splines.Functions25.OneWay_Spline($D$61:$D$65,H$61:H$65,$D105)</f>
        <v>0.74130706151479098</v>
      </c>
      <c r="I105" s="42">
        <f>_xll.SRS1Splines.Functions25.OneWay_Spline($D$61:$D$65,I$61:I$65,$D105)</f>
        <v>0.98602522481641797</v>
      </c>
      <c r="J105" s="42">
        <f>_xll.SRS1Splines.Functions25.OneWay_Spline($D$61:$D$65,J$61:J$65,$D105)</f>
        <v>12.0083363699309</v>
      </c>
      <c r="K105" s="42">
        <f>_xll.SRS1Splines.Functions25.OneWay_Spline($D$61:$D$65,K$61:K$65,$D105)</f>
        <v>5.0052632237841399</v>
      </c>
      <c r="L105" s="42">
        <f>_xll.SRS1Splines.Functions25.OneWay_Spline($D$61:$D$65,L$61:L$65,$D105)</f>
        <v>0.35575300912607299</v>
      </c>
      <c r="M105" s="42">
        <f>_xll.SRS1Splines.Functions25.OneWay_Spline($D$61:$D$65,M$61:M$65,$D105)</f>
        <v>0.53652474845194098</v>
      </c>
      <c r="N105" s="42">
        <f>_xll.SRS1Splines.Functions25.OneWay_Spline($D$61:$D$65,N$61:N$65,$D105)</f>
        <v>6.0844711638887103</v>
      </c>
      <c r="P105" s="42">
        <f t="shared" si="14"/>
        <v>2.75</v>
      </c>
      <c r="Q105" s="42">
        <f>_xll.SRS1Splines.Functions25.OneWay_Spline($D$61:$D$65,Q$61:Q$65,P105)</f>
        <v>9.4737169214989703E-2</v>
      </c>
      <c r="R105" s="42">
        <f>_xll.SRS1Splines.Functions25.OneWay_Spline($D$61:$D$65,R$61:R$65,$D105)</f>
        <v>1.5865731626339299</v>
      </c>
      <c r="S105" s="42">
        <f>_xll.SRS1Splines.Functions25.OneWay_Spline($D$61:$D$65,S$61:S$65,$D105)</f>
        <v>0.57087030403569805</v>
      </c>
      <c r="T105" s="42">
        <f>_xll.SRS1Splines.Functions25.OneWay_Spline($D$61:$D$65,T$61:T$65,$D105)</f>
        <v>0.51201138687027703</v>
      </c>
      <c r="U105" s="42">
        <f>_xll.SRS1Splines.Functions25.OneWay_Spline($D$61:$D$65,U$61:U$65,$D105)</f>
        <v>0.82311204176950403</v>
      </c>
      <c r="V105" s="42">
        <f>_xll.SRS1Splines.Functions25.OneWay_Spline($D$61:$D$65,V$61:V$65,$D105)</f>
        <v>8.60948960847956</v>
      </c>
      <c r="W105" s="42">
        <f>_xll.SRS1Splines.Functions25.OneWay_Spline($D$61:$D$65,W$61:W$65,$D105)</f>
        <v>4.24482066656069</v>
      </c>
      <c r="X105" s="42">
        <f>_xll.SRS1Splines.Functions25.OneWay_Spline($D$61:$D$65,X$61:X$65,$D105)</f>
        <v>0.25868779941425701</v>
      </c>
      <c r="Y105" s="42">
        <f>_xll.SRS1Splines.Functions25.OneWay_Spline($D$61:$D$65,Y$61:Y$65,$D105)</f>
        <v>0.42524276039891901</v>
      </c>
      <c r="Z105" s="42">
        <f>_xll.SRS1Splines.Functions25.OneWay_Spline($D$61:$D$65,Z$61:Z$65,$D105)</f>
        <v>1.83134426821197</v>
      </c>
      <c r="AB105" s="42">
        <f t="shared" si="15"/>
        <v>2.75</v>
      </c>
      <c r="AC105" s="42">
        <f>_xll.SRS1Splines.Functions25.OneWay_Spline($D$61:$D$65,AC$61:AC$65,AB105)</f>
        <v>0.121984806176268</v>
      </c>
      <c r="AD105" s="42">
        <f>_xll.SRS1Splines.Functions25.OneWay_Spline($D$61:$D$65,AD$61:AD$65,$D105)</f>
        <v>2.6984731982103201</v>
      </c>
      <c r="AE105" s="42">
        <f>_xll.SRS1Splines.Functions25.OneWay_Spline($D$61:$D$65,AE$61:AE$65,$D105)</f>
        <v>0.60943934495004903</v>
      </c>
      <c r="AF105" s="42">
        <f>_xll.SRS1Splines.Functions25.OneWay_Spline($D$61:$D$65,AF$61:AF$65,$D105)</f>
        <v>1.30311688878052</v>
      </c>
      <c r="AG105" s="42">
        <f>_xll.SRS1Splines.Functions25.OneWay_Spline($D$61:$D$65,AG$61:AG$65,$D105)</f>
        <v>1.1397650410721001</v>
      </c>
      <c r="AH105" s="42">
        <f>_xll.SRS1Splines.Functions25.OneWay_Spline($D$61:$D$65,AH$61:AH$65,$D105)</f>
        <v>15.584709518704001</v>
      </c>
      <c r="AI105" s="42">
        <f>_xll.SRS1Splines.Functions25.OneWay_Spline($D$61:$D$65,AI$61:AI$65,$D105)</f>
        <v>5.7703337277028597</v>
      </c>
      <c r="AJ105" s="42">
        <f>_xll.SRS1Splines.Functions25.OneWay_Spline($D$61:$D$65,AJ$61:AJ$65,$D105)</f>
        <v>0.50763029422817296</v>
      </c>
      <c r="AK105" s="42">
        <f>_xll.SRS1Splines.Functions25.OneWay_Spline($D$61:$D$65,AK$61:AK$65,$D105)</f>
        <v>0.61512297666966798</v>
      </c>
      <c r="AL105" s="42">
        <f>_xll.SRS1Splines.Functions25.OneWay_Spline($D$61:$D$65,AL$61:AL$65,$D105)</f>
        <v>10.337598059565501</v>
      </c>
    </row>
    <row r="106" spans="4:38">
      <c r="D106" s="42">
        <f t="shared" si="18"/>
        <v>3</v>
      </c>
      <c r="E106" s="42">
        <f>_xll.SRS1Splines.Functions25.OneWay_Spline($D$61:$D$65,$E$61:$E$65,D106)</f>
        <v>9.4962232683450998E-2</v>
      </c>
      <c r="F106" s="42">
        <f>_xll.SRS1Splines.Functions25.OneWay_Spline($D$61:$D$65,F$61:F$65,$D106)</f>
        <v>1.95550026038145</v>
      </c>
      <c r="G106" s="42">
        <f>_xll.SRS1Splines.Functions25.OneWay_Spline($D$61:$D$65,G$61:G$65,$D106)</f>
        <v>0.49410867890210203</v>
      </c>
      <c r="H106" s="42">
        <f>_xll.SRS1Splines.Functions25.OneWay_Spline($D$61:$D$65,H$61:H$65,$D106)</f>
        <v>0.66243485760362997</v>
      </c>
      <c r="I106" s="42">
        <f>_xll.SRS1Splines.Functions25.OneWay_Spline($D$61:$D$65,I$61:I$65,$D106)</f>
        <v>0.93485247275354</v>
      </c>
      <c r="J106" s="42">
        <f>_xll.SRS1Splines.Functions25.OneWay_Spline($D$61:$D$65,J$61:J$65,$D106)</f>
        <v>11.9966184910674</v>
      </c>
      <c r="K106" s="42">
        <f>_xll.SRS1Splines.Functions25.OneWay_Spline($D$61:$D$65,K$61:K$65,$D106)</f>
        <v>4.84611846209918</v>
      </c>
      <c r="L106" s="42">
        <f>_xll.SRS1Splines.Functions25.OneWay_Spline($D$61:$D$65,L$61:L$65,$D106)</f>
        <v>0.33908169329488302</v>
      </c>
      <c r="M106" s="42">
        <f>_xll.SRS1Splines.Functions25.OneWay_Spline($D$61:$D$65,M$61:M$65,$D106)</f>
        <v>0.523118029761932</v>
      </c>
      <c r="N106" s="42">
        <f>_xll.SRS1Splines.Functions25.OneWay_Spline($D$61:$D$65,N$61:N$65,$D106)</f>
        <v>5.6337055985638402</v>
      </c>
      <c r="P106" s="42">
        <f t="shared" si="14"/>
        <v>3</v>
      </c>
      <c r="Q106" s="42">
        <f>_xll.SRS1Splines.Functions25.OneWay_Spline($D$61:$D$65,Q$61:Q$65,P106)</f>
        <v>8.2923376853470496E-2</v>
      </c>
      <c r="R106" s="42">
        <f>_xll.SRS1Splines.Functions25.OneWay_Spline($D$61:$D$65,R$61:R$65,$D106)</f>
        <v>1.43903481213899</v>
      </c>
      <c r="S106" s="42">
        <f>_xll.SRS1Splines.Functions25.OneWay_Spline($D$61:$D$65,S$61:S$65,$D106)</f>
        <v>0.52875449431463795</v>
      </c>
      <c r="T106" s="42">
        <f>_xll.SRS1Splines.Functions25.OneWay_Spline($D$61:$D$65,T$61:T$65,$D106)</f>
        <v>0.46169676343942201</v>
      </c>
      <c r="U106" s="42">
        <f>_xll.SRS1Splines.Functions25.OneWay_Spline($D$61:$D$65,U$61:U$65,$D106)</f>
        <v>0.79467137805171195</v>
      </c>
      <c r="V106" s="42">
        <f>_xll.SRS1Splines.Functions25.OneWay_Spline($D$61:$D$65,V$61:V$65,$D106)</f>
        <v>8.6373396280243302</v>
      </c>
      <c r="W106" s="42">
        <f>_xll.SRS1Splines.Functions25.OneWay_Spline($D$61:$D$65,W$61:W$65,$D106)</f>
        <v>4.13070811050041</v>
      </c>
      <c r="X106" s="42">
        <f>_xll.SRS1Splines.Functions25.OneWay_Spline($D$61:$D$65,X$61:X$65,$D106)</f>
        <v>0.24700270116477899</v>
      </c>
      <c r="Y106" s="42">
        <f>_xll.SRS1Splines.Functions25.OneWay_Spline($D$61:$D$65,Y$61:Y$65,$D106)</f>
        <v>0.41463052829343899</v>
      </c>
      <c r="Z106" s="42">
        <f>_xll.SRS1Splines.Functions25.OneWay_Spline($D$61:$D$65,Z$61:Z$65,$D106)</f>
        <v>1.7441999382361999</v>
      </c>
      <c r="AB106" s="42">
        <f t="shared" si="15"/>
        <v>3</v>
      </c>
      <c r="AC106" s="42">
        <f>_xll.SRS1Splines.Functions25.OneWay_Spline($D$61:$D$65,AC$61:AC$65,AB106)</f>
        <v>0.107001088513432</v>
      </c>
      <c r="AD106" s="42">
        <f>_xll.SRS1Splines.Functions25.OneWay_Spline($D$61:$D$65,AD$61:AD$65,$D106)</f>
        <v>2.4719657086239102</v>
      </c>
      <c r="AE106" s="42">
        <f>_xll.SRS1Splines.Functions25.OneWay_Spline($D$61:$D$65,AE$61:AE$65,$D106)</f>
        <v>0.57437903669101098</v>
      </c>
      <c r="AF106" s="42">
        <f>_xll.SRS1Splines.Functions25.OneWay_Spline($D$61:$D$65,AF$61:AF$65,$D106)</f>
        <v>1.1869737157743001</v>
      </c>
      <c r="AG106" s="42">
        <f>_xll.SRS1Splines.Functions25.OneWay_Spline($D$61:$D$65,AG$61:AG$65,$D106)</f>
        <v>1.0639736841026699</v>
      </c>
      <c r="AH106" s="42">
        <f>_xll.SRS1Splines.Functions25.OneWay_Spline($D$61:$D$65,AH$61:AH$65,$D106)</f>
        <v>15.539376857727</v>
      </c>
      <c r="AI106" s="42">
        <f>_xll.SRS1Splines.Functions25.OneWay_Spline($D$61:$D$65,AI$61:AI$65,$D106)</f>
        <v>5.5671085045330502</v>
      </c>
      <c r="AJ106" s="42">
        <f>_xll.SRS1Splines.Functions25.OneWay_Spline($D$61:$D$65,AJ$61:AJ$65,$D106)</f>
        <v>0.484536434241224</v>
      </c>
      <c r="AK106" s="42">
        <f>_xll.SRS1Splines.Functions25.OneWay_Spline($D$61:$D$65,AK$61:AK$65,$D106)</f>
        <v>0.59956377689213003</v>
      </c>
      <c r="AL106" s="42">
        <f>_xll.SRS1Splines.Functions25.OneWay_Spline($D$61:$D$65,AL$61:AL$65,$D106)</f>
        <v>9.5232112588914895</v>
      </c>
    </row>
    <row r="107" spans="4:38">
      <c r="D107" s="42">
        <f t="shared" si="18"/>
        <v>3.25</v>
      </c>
      <c r="E107" s="42">
        <f>_xll.SRS1Splines.Functions25.OneWay_Spline($D$61:$D$65,$E$61:$E$65,D107)</f>
        <v>8.2644179340108495E-2</v>
      </c>
      <c r="F107" s="42">
        <f>_xll.SRS1Splines.Functions25.OneWay_Spline($D$61:$D$65,F$61:F$65,$D107)</f>
        <v>1.76028135928999</v>
      </c>
      <c r="G107" s="42">
        <f>_xll.SRS1Splines.Functions25.OneWay_Spline($D$61:$D$65,G$61:G$65,$D107)</f>
        <v>0.45999600092463799</v>
      </c>
      <c r="H107" s="42">
        <f>_xll.SRS1Splines.Functions25.OneWay_Spline($D$61:$D$65,H$61:H$65,$D107)</f>
        <v>0.58987243000536205</v>
      </c>
      <c r="I107" s="42">
        <f>_xll.SRS1Splines.Functions25.OneWay_Spline($D$61:$D$65,I$61:I$65,$D107)</f>
        <v>0.88789409591037805</v>
      </c>
      <c r="J107" s="42">
        <f>_xll.SRS1Splines.Functions25.OneWay_Spline($D$61:$D$65,J$61:J$65,$D107)</f>
        <v>11.983338228355599</v>
      </c>
      <c r="K107" s="42">
        <f>_xll.SRS1Splines.Functions25.OneWay_Spline($D$61:$D$65,K$61:K$65,$D107)</f>
        <v>4.6801774828333604</v>
      </c>
      <c r="L107" s="42">
        <f>_xll.SRS1Splines.Functions25.OneWay_Spline($D$61:$D$65,L$61:L$65,$D107)</f>
        <v>0.32308638048084498</v>
      </c>
      <c r="M107" s="42">
        <f>_xll.SRS1Splines.Functions25.OneWay_Spline($D$61:$D$65,M$61:M$65,$D107)</f>
        <v>0.50895991810663399</v>
      </c>
      <c r="N107" s="42">
        <f>_xll.SRS1Splines.Functions25.OneWay_Spline($D$61:$D$65,N$61:N$65,$D107)</f>
        <v>5.1625765288182102</v>
      </c>
      <c r="P107" s="42">
        <f t="shared" si="14"/>
        <v>3.25</v>
      </c>
      <c r="Q107" s="42">
        <f>_xll.SRS1Splines.Functions25.OneWay_Spline($D$61:$D$65,Q$61:Q$65,P107)</f>
        <v>7.2062894050402101E-2</v>
      </c>
      <c r="R107" s="42">
        <f>_xll.SRS1Splines.Functions25.OneWay_Spline($D$61:$D$65,R$61:R$65,$D107)</f>
        <v>1.2849673811003099</v>
      </c>
      <c r="S107" s="42">
        <f>_xll.SRS1Splines.Functions25.OneWay_Spline($D$61:$D$65,S$61:S$65,$D107)</f>
        <v>0.48659056964199898</v>
      </c>
      <c r="T107" s="42">
        <f>_xll.SRS1Splines.Functions25.OneWay_Spline($D$61:$D$65,T$61:T$65,$D107)</f>
        <v>0.41540730988303598</v>
      </c>
      <c r="U107" s="42">
        <f>_xll.SRS1Splines.Functions25.OneWay_Spline($D$61:$D$65,U$61:U$65,$D107)</f>
        <v>0.76862584055768401</v>
      </c>
      <c r="V107" s="42">
        <f>_xll.SRS1Splines.Functions25.OneWay_Spline($D$61:$D$65,V$61:V$65,$D107)</f>
        <v>8.6629616460055203</v>
      </c>
      <c r="W107" s="42">
        <f>_xll.SRS1Splines.Functions25.OneWay_Spline($D$61:$D$65,W$61:W$65,$D107)</f>
        <v>4.0116236547161197</v>
      </c>
      <c r="X107" s="42">
        <f>_xll.SRS1Splines.Functions25.OneWay_Spline($D$61:$D$65,X$61:X$65,$D107)</f>
        <v>0.23625382095514499</v>
      </c>
      <c r="Y107" s="42">
        <f>_xll.SRS1Splines.Functions25.OneWay_Spline($D$61:$D$65,Y$61:Y$65,$D107)</f>
        <v>0.40432990668612501</v>
      </c>
      <c r="Z107" s="42">
        <f>_xll.SRS1Splines.Functions25.OneWay_Spline($D$61:$D$65,Z$61:Z$65,$D107)</f>
        <v>1.6526278672117301</v>
      </c>
      <c r="AB107" s="42">
        <f t="shared" si="15"/>
        <v>3.25</v>
      </c>
      <c r="AC107" s="42">
        <f>_xll.SRS1Splines.Functions25.OneWay_Spline($D$61:$D$65,AC$61:AC$65,AB107)</f>
        <v>9.3225464629814805E-2</v>
      </c>
      <c r="AD107" s="42">
        <f>_xll.SRS1Splines.Functions25.OneWay_Spline($D$61:$D$65,AD$61:AD$65,$D107)</f>
        <v>2.23559533747967</v>
      </c>
      <c r="AE107" s="42">
        <f>_xll.SRS1Splines.Functions25.OneWay_Spline($D$61:$D$65,AE$61:AE$65,$D107)</f>
        <v>0.54219194334978804</v>
      </c>
      <c r="AF107" s="42">
        <f>_xll.SRS1Splines.Functions25.OneWay_Spline($D$61:$D$65,AF$61:AF$65,$D107)</f>
        <v>1.07043045985254</v>
      </c>
      <c r="AG107" s="42">
        <f>_xll.SRS1Splines.Functions25.OneWay_Spline($D$61:$D$65,AG$61:AG$65,$D107)</f>
        <v>0.99433115846716902</v>
      </c>
      <c r="AH107" s="42">
        <f>_xll.SRS1Splines.Functions25.OneWay_Spline($D$61:$D$65,AH$61:AH$65,$D107)</f>
        <v>15.489008184223801</v>
      </c>
      <c r="AI107" s="42">
        <f>_xll.SRS1Splines.Functions25.OneWay_Spline($D$61:$D$65,AI$61:AI$65,$D107)</f>
        <v>5.3552046241460198</v>
      </c>
      <c r="AJ107" s="42">
        <f>_xll.SRS1Splines.Functions25.OneWay_Spline($D$61:$D$65,AJ$61:AJ$65,$D107)</f>
        <v>0.46037570255939397</v>
      </c>
      <c r="AK107" s="42">
        <f>_xll.SRS1Splines.Functions25.OneWay_Spline($D$61:$D$65,AK$61:AK$65,$D107)</f>
        <v>0.58306086860763995</v>
      </c>
      <c r="AL107" s="42">
        <f>_xll.SRS1Splines.Functions25.OneWay_Spline($D$61:$D$65,AL$61:AL$65,$D107)</f>
        <v>8.6725251904247092</v>
      </c>
    </row>
    <row r="108" spans="4:38">
      <c r="D108" s="42">
        <f t="shared" si="18"/>
        <v>3.5</v>
      </c>
      <c r="E108" s="42">
        <f>_xll.SRS1Splines.Functions25.OneWay_Spline($D$61:$D$65,$E$61:$E$65,D108)</f>
        <v>7.1385534275614601E-2</v>
      </c>
      <c r="F108" s="42">
        <f>_xll.SRS1Splines.Functions25.OneWay_Spline($D$61:$D$65,F$61:F$65,$D108)</f>
        <v>1.56081055239883</v>
      </c>
      <c r="G108" s="42">
        <f>_xll.SRS1Splines.Functions25.OneWay_Spline($D$61:$D$65,G$61:G$65,$D108)</f>
        <v>0.42880567149364801</v>
      </c>
      <c r="H108" s="42">
        <f>_xll.SRS1Splines.Functions25.OneWay_Spline($D$61:$D$65,H$61:H$65,$D108)</f>
        <v>0.52361977871998699</v>
      </c>
      <c r="I108" s="42">
        <f>_xll.SRS1Splines.Functions25.OneWay_Spline($D$61:$D$65,I$61:I$65,$D108)</f>
        <v>0.84485842883204698</v>
      </c>
      <c r="J108" s="42">
        <f>_xll.SRS1Splines.Functions25.OneWay_Spline($D$61:$D$65,J$61:J$65,$D108)</f>
        <v>11.968495581795199</v>
      </c>
      <c r="K108" s="42">
        <f>_xll.SRS1Splines.Functions25.OneWay_Spline($D$61:$D$65,K$61:K$65,$D108)</f>
        <v>4.5108383947771102</v>
      </c>
      <c r="L108" s="42">
        <f>_xll.SRS1Splines.Functions25.OneWay_Spline($D$61:$D$65,L$61:L$65,$D108)</f>
        <v>0.307829767670115</v>
      </c>
      <c r="M108" s="42">
        <f>_xll.SRS1Splines.Functions25.OneWay_Spline($D$61:$D$65,M$61:M$65,$D108)</f>
        <v>0.49429453719652799</v>
      </c>
      <c r="N108" s="42">
        <f>_xll.SRS1Splines.Functions25.OneWay_Spline($D$61:$D$65,N$61:N$65,$D108)</f>
        <v>4.68044644519117</v>
      </c>
      <c r="P108" s="42">
        <f t="shared" si="14"/>
        <v>3.5</v>
      </c>
      <c r="Q108" s="42">
        <f>_xll.SRS1Splines.Functions25.OneWay_Spline($D$61:$D$65,Q$61:Q$65,P108)</f>
        <v>6.2135867169826602E-2</v>
      </c>
      <c r="R108" s="42">
        <f>_xll.SRS1Splines.Functions25.OneWay_Spline($D$61:$D$65,R$61:R$65,$D108)</f>
        <v>1.1274673170493199</v>
      </c>
      <c r="S108" s="42">
        <f>_xll.SRS1Splines.Functions25.OneWay_Spline($D$61:$D$65,S$61:S$65,$D108)</f>
        <v>0.44497320166440302</v>
      </c>
      <c r="T108" s="42">
        <f>_xll.SRS1Splines.Functions25.OneWay_Spline($D$61:$D$65,T$61:T$65,$D108)</f>
        <v>0.373143026201118</v>
      </c>
      <c r="U108" s="42">
        <f>_xll.SRS1Splines.Functions25.OneWay_Spline($D$61:$D$65,U$61:U$65,$D108)</f>
        <v>0.74468541365917695</v>
      </c>
      <c r="V108" s="42">
        <f>_xll.SRS1Splines.Functions25.OneWay_Spline($D$61:$D$65,V$61:V$65,$D108)</f>
        <v>8.6863556624231197</v>
      </c>
      <c r="W108" s="42">
        <f>_xll.SRS1Splines.Functions25.OneWay_Spline($D$61:$D$65,W$61:W$65,$D108)</f>
        <v>3.8899805968454002</v>
      </c>
      <c r="X108" s="42">
        <f>_xll.SRS1Splines.Functions25.OneWay_Spline($D$61:$D$65,X$61:X$65,$D108)</f>
        <v>0.226437747059824</v>
      </c>
      <c r="Y108" s="42">
        <f>_xll.SRS1Splines.Functions25.OneWay_Spline($D$61:$D$65,Y$61:Y$65,$D108)</f>
        <v>0.394410348495084</v>
      </c>
      <c r="Z108" s="42">
        <f>_xll.SRS1Splines.Functions25.OneWay_Spline($D$61:$D$65,Z$61:Z$65,$D108)</f>
        <v>1.5583223882938499</v>
      </c>
      <c r="AB108" s="42">
        <f t="shared" si="15"/>
        <v>3.5</v>
      </c>
      <c r="AC108" s="42">
        <f>_xll.SRS1Splines.Functions25.OneWay_Spline($D$61:$D$65,AC$61:AC$65,AB108)</f>
        <v>8.0635201381402705E-2</v>
      </c>
      <c r="AD108" s="42">
        <f>_xll.SRS1Splines.Functions25.OneWay_Spline($D$61:$D$65,AD$61:AD$65,$D108)</f>
        <v>1.99415378774834</v>
      </c>
      <c r="AE108" s="42">
        <f>_xll.SRS1Splines.Functions25.OneWay_Spline($D$61:$D$65,AE$61:AE$65,$D108)</f>
        <v>0.512712604626964</v>
      </c>
      <c r="AF108" s="42">
        <f>_xll.SRS1Splines.Functions25.OneWay_Spline($D$61:$D$65,AF$61:AF$65,$D108)</f>
        <v>0.955173583327797</v>
      </c>
      <c r="AG108" s="42">
        <f>_xll.SRS1Splines.Functions25.OneWay_Spline($D$61:$D$65,AG$61:AG$65,$D108)</f>
        <v>0.93063055422275898</v>
      </c>
      <c r="AH108" s="42">
        <f>_xll.SRS1Splines.Functions25.OneWay_Spline($D$61:$D$65,AH$61:AH$65,$D108)</f>
        <v>15.433841065745</v>
      </c>
      <c r="AI108" s="42">
        <f>_xll.SRS1Splines.Functions25.OneWay_Spline($D$61:$D$65,AI$61:AI$65,$D108)</f>
        <v>5.13896141515038</v>
      </c>
      <c r="AJ108" s="42">
        <f>_xll.SRS1Splines.Functions25.OneWay_Spline($D$61:$D$65,AJ$61:AJ$65,$D108)</f>
        <v>0.435554903572277</v>
      </c>
      <c r="AK108" s="42">
        <f>_xll.SRS1Splines.Functions25.OneWay_Spline($D$61:$D$65,AK$61:AK$65,$D108)</f>
        <v>0.56588068278924697</v>
      </c>
      <c r="AL108" s="42">
        <f>_xll.SRS1Splines.Functions25.OneWay_Spline($D$61:$D$65,AL$61:AL$65,$D108)</f>
        <v>7.8025705020884804</v>
      </c>
    </row>
    <row r="109" spans="4:38">
      <c r="D109" s="42">
        <f t="shared" si="18"/>
        <v>3.75</v>
      </c>
      <c r="E109" s="42">
        <f>_xll.SRS1Splines.Functions25.OneWay_Spline($D$61:$D$65,$E$61:$E$65,D109)</f>
        <v>6.1165004099982698E-2</v>
      </c>
      <c r="F109" s="42">
        <f>_xll.SRS1Splines.Functions25.OneWay_Spline($D$61:$D$65,F$61:F$65,$D109)</f>
        <v>1.3610319149590699</v>
      </c>
      <c r="G109" s="42">
        <f>_xll.SRS1Splines.Functions25.OneWay_Spline($D$61:$D$65,G$61:G$65,$D109)</f>
        <v>0.40045784802602302</v>
      </c>
      <c r="H109" s="42">
        <f>_xll.SRS1Splines.Functions25.OneWay_Spline($D$61:$D$65,H$61:H$65,$D109)</f>
        <v>0.46367690374750498</v>
      </c>
      <c r="I109" s="42">
        <f>_xll.SRS1Splines.Functions25.OneWay_Spline($D$61:$D$65,I$61:I$65,$D109)</f>
        <v>0.80545380606366002</v>
      </c>
      <c r="J109" s="42">
        <f>_xll.SRS1Splines.Functions25.OneWay_Spline($D$61:$D$65,J$61:J$65,$D109)</f>
        <v>11.9520905513864</v>
      </c>
      <c r="K109" s="42">
        <f>_xll.SRS1Splines.Functions25.OneWay_Spline($D$61:$D$65,K$61:K$65,$D109)</f>
        <v>4.3414993067208698</v>
      </c>
      <c r="L109" s="42">
        <f>_xll.SRS1Splines.Functions25.OneWay_Spline($D$61:$D$65,L$61:L$65,$D109)</f>
        <v>0.29337455184884598</v>
      </c>
      <c r="M109" s="42">
        <f>_xll.SRS1Splines.Functions25.OneWay_Spline($D$61:$D$65,M$61:M$65,$D109)</f>
        <v>0.479366010742097</v>
      </c>
      <c r="N109" s="42">
        <f>_xll.SRS1Splines.Functions25.OneWay_Spline($D$61:$D$65,N$61:N$65,$D109)</f>
        <v>4.1966778382220502</v>
      </c>
      <c r="P109" s="42">
        <f t="shared" si="14"/>
        <v>3.75</v>
      </c>
      <c r="Q109" s="42">
        <f>_xll.SRS1Splines.Functions25.OneWay_Spline($D$61:$D$65,Q$61:Q$65,P109)</f>
        <v>5.31224425757858E-2</v>
      </c>
      <c r="R109" s="42">
        <f>_xll.SRS1Splines.Functions25.OneWay_Spline($D$61:$D$65,R$61:R$65,$D109)</f>
        <v>0.969631067517437</v>
      </c>
      <c r="S109" s="42">
        <f>_xll.SRS1Splines.Functions25.OneWay_Spline($D$61:$D$65,S$61:S$65,$D109)</f>
        <v>0.40449706202847602</v>
      </c>
      <c r="T109" s="42">
        <f>_xll.SRS1Splines.Functions25.OneWay_Spline($D$61:$D$65,T$61:T$65,$D109)</f>
        <v>0.33490391239366901</v>
      </c>
      <c r="U109" s="42">
        <f>_xll.SRS1Splines.Functions25.OneWay_Spline($D$61:$D$65,U$61:U$65,$D109)</f>
        <v>0.72256008172794495</v>
      </c>
      <c r="V109" s="42">
        <f>_xll.SRS1Splines.Functions25.OneWay_Spline($D$61:$D$65,V$61:V$65,$D109)</f>
        <v>8.7075216772771409</v>
      </c>
      <c r="W109" s="42">
        <f>_xll.SRS1Splines.Functions25.OneWay_Spline($D$61:$D$65,W$61:W$65,$D109)</f>
        <v>3.7681922345258498</v>
      </c>
      <c r="X109" s="42">
        <f>_xll.SRS1Splines.Functions25.OneWay_Spline($D$61:$D$65,X$61:X$65,$D109)</f>
        <v>0.21755106775328301</v>
      </c>
      <c r="Y109" s="42">
        <f>_xll.SRS1Splines.Functions25.OneWay_Spline($D$61:$D$65,Y$61:Y$65,$D109)</f>
        <v>0.38494130663841702</v>
      </c>
      <c r="Z109" s="42">
        <f>_xll.SRS1Splines.Functions25.OneWay_Spline($D$61:$D$65,Z$61:Z$65,$D109)</f>
        <v>1.4629778346378901</v>
      </c>
      <c r="AB109" s="42">
        <f t="shared" si="15"/>
        <v>3.75</v>
      </c>
      <c r="AC109" s="42">
        <f>_xll.SRS1Splines.Functions25.OneWay_Spline($D$61:$D$65,AC$61:AC$65,AB109)</f>
        <v>6.9207565624179707E-2</v>
      </c>
      <c r="AD109" s="42">
        <f>_xll.SRS1Splines.Functions25.OneWay_Spline($D$61:$D$65,AD$61:AD$65,$D109)</f>
        <v>1.7524327624007101</v>
      </c>
      <c r="AE109" s="42">
        <f>_xll.SRS1Splines.Functions25.OneWay_Spline($D$61:$D$65,AE$61:AE$65,$D109)</f>
        <v>0.48577556022312102</v>
      </c>
      <c r="AF109" s="42">
        <f>_xll.SRS1Splines.Functions25.OneWay_Spline($D$61:$D$65,AF$61:AF$65,$D109)</f>
        <v>0.84288954851258702</v>
      </c>
      <c r="AG109" s="42">
        <f>_xll.SRS1Splines.Functions25.OneWay_Spline($D$61:$D$65,AG$61:AG$65,$D109)</f>
        <v>0.87266496142660399</v>
      </c>
      <c r="AH109" s="42">
        <f>_xll.SRS1Splines.Functions25.OneWay_Spline($D$61:$D$65,AH$61:AH$65,$D109)</f>
        <v>15.3741130698414</v>
      </c>
      <c r="AI109" s="42">
        <f>_xll.SRS1Splines.Functions25.OneWay_Spline($D$61:$D$65,AI$61:AI$65,$D109)</f>
        <v>4.9227182061547401</v>
      </c>
      <c r="AJ109" s="42">
        <f>_xll.SRS1Splines.Functions25.OneWay_Spline($D$61:$D$65,AJ$61:AJ$65,$D109)</f>
        <v>0.41048084166946702</v>
      </c>
      <c r="AK109" s="42">
        <f>_xll.SRS1Splines.Functions25.OneWay_Spline($D$61:$D$65,AK$61:AK$65,$D109)</f>
        <v>0.54828965041000199</v>
      </c>
      <c r="AL109" s="42">
        <f>_xll.SRS1Splines.Functions25.OneWay_Spline($D$61:$D$65,AL$61:AL$65,$D109)</f>
        <v>6.9303778418062096</v>
      </c>
    </row>
    <row r="110" spans="4:38">
      <c r="D110" s="42">
        <f t="shared" si="18"/>
        <v>4</v>
      </c>
      <c r="E110" s="42">
        <f>_xll.SRS1Splines.Functions25.OneWay_Spline($D$61:$D$65,$E$61:$E$65,D110)</f>
        <v>5.1961295423225903E-2</v>
      </c>
      <c r="F110" s="42">
        <f>_xll.SRS1Splines.Functions25.OneWay_Spline($D$61:$D$65,F$61:F$65,$D110)</f>
        <v>1.1648895222218001</v>
      </c>
      <c r="G110" s="42">
        <f>_xll.SRS1Splines.Functions25.OneWay_Spline($D$61:$D$65,G$61:G$65,$D110)</f>
        <v>0.37487268793865502</v>
      </c>
      <c r="H110" s="42">
        <f>_xll.SRS1Splines.Functions25.OneWay_Spline($D$61:$D$65,H$61:H$65,$D110)</f>
        <v>0.41004380508791599</v>
      </c>
      <c r="I110" s="42">
        <f>_xll.SRS1Splines.Functions25.OneWay_Spline($D$61:$D$65,I$61:I$65,$D110)</f>
        <v>0.76938856215033102</v>
      </c>
      <c r="J110" s="42">
        <f>_xll.SRS1Splines.Functions25.OneWay_Spline($D$61:$D$65,J$61:J$65,$D110)</f>
        <v>11.9341231371292</v>
      </c>
      <c r="K110" s="42">
        <f>_xll.SRS1Splines.Functions25.OneWay_Spline($D$61:$D$65,K$61:K$65,$D110)</f>
        <v>4.1755583274550503</v>
      </c>
      <c r="L110" s="42">
        <f>_xll.SRS1Splines.Functions25.OneWay_Spline($D$61:$D$65,L$61:L$65,$D110)</f>
        <v>0.279783430003196</v>
      </c>
      <c r="M110" s="42">
        <f>_xll.SRS1Splines.Functions25.OneWay_Spline($D$61:$D$65,M$61:M$65,$D110)</f>
        <v>0.46441846245382101</v>
      </c>
      <c r="N110" s="42">
        <f>_xll.SRS1Splines.Functions25.OneWay_Spline($D$61:$D$65,N$61:N$65,$D110)</f>
        <v>3.7206331984502001</v>
      </c>
      <c r="P110" s="42">
        <f t="shared" si="14"/>
        <v>4</v>
      </c>
      <c r="Q110" s="42">
        <f>_xll.SRS1Splines.Functions25.OneWay_Spline($D$61:$D$65,Q$61:Q$65,P110)</f>
        <v>4.5002766632321597E-2</v>
      </c>
      <c r="R110" s="42">
        <f>_xll.SRS1Splines.Functions25.OneWay_Spline($D$61:$D$65,R$61:R$65,$D110)</f>
        <v>0.81455508003609201</v>
      </c>
      <c r="S110" s="42">
        <f>_xll.SRS1Splines.Functions25.OneWay_Spline($D$61:$D$65,S$61:S$65,$D110)</f>
        <v>0.36575682238084001</v>
      </c>
      <c r="T110" s="42">
        <f>_xll.SRS1Splines.Functions25.OneWay_Spline($D$61:$D$65,T$61:T$65,$D110)</f>
        <v>0.30068996846068802</v>
      </c>
      <c r="U110" s="42">
        <f>_xll.SRS1Splines.Functions25.OneWay_Spline($D$61:$D$65,U$61:U$65,$D110)</f>
        <v>0.70195982913574595</v>
      </c>
      <c r="V110" s="42">
        <f>_xll.SRS1Splines.Functions25.OneWay_Spline($D$61:$D$65,V$61:V$65,$D110)</f>
        <v>8.7264596905675909</v>
      </c>
      <c r="W110" s="42">
        <f>_xll.SRS1Splines.Functions25.OneWay_Spline($D$61:$D$65,W$61:W$65,$D110)</f>
        <v>3.6486718653950598</v>
      </c>
      <c r="X110" s="42">
        <f>_xll.SRS1Splines.Functions25.OneWay_Spline($D$61:$D$65,X$61:X$65,$D110)</f>
        <v>0.209590371309991</v>
      </c>
      <c r="Y110" s="42">
        <f>_xll.SRS1Splines.Functions25.OneWay_Spline($D$61:$D$65,Y$61:Y$65,$D110)</f>
        <v>0.37599223403423099</v>
      </c>
      <c r="Z110" s="42">
        <f>_xll.SRS1Splines.Functions25.OneWay_Spline($D$61:$D$65,Z$61:Z$65,$D110)</f>
        <v>1.36828853939913</v>
      </c>
      <c r="AB110" s="42">
        <f t="shared" si="15"/>
        <v>4</v>
      </c>
      <c r="AC110" s="42">
        <f>_xll.SRS1Splines.Functions25.OneWay_Spline($D$61:$D$65,AC$61:AC$65,AB110)</f>
        <v>5.8919824214130299E-2</v>
      </c>
      <c r="AD110" s="42">
        <f>_xll.SRS1Splines.Functions25.OneWay_Spline($D$61:$D$65,AD$61:AD$65,$D110)</f>
        <v>1.5152239644075101</v>
      </c>
      <c r="AE110" s="42">
        <f>_xll.SRS1Splines.Functions25.OneWay_Spline($D$61:$D$65,AE$61:AE$65,$D110)</f>
        <v>0.46121534983884299</v>
      </c>
      <c r="AF110" s="42">
        <f>_xll.SRS1Splines.Functions25.OneWay_Spline($D$61:$D$65,AF$61:AF$65,$D110)</f>
        <v>0.73526481771944996</v>
      </c>
      <c r="AG110" s="42">
        <f>_xll.SRS1Splines.Functions25.OneWay_Spline($D$61:$D$65,AG$61:AG$65,$D110)</f>
        <v>0.82022747013586905</v>
      </c>
      <c r="AH110" s="42">
        <f>_xll.SRS1Splines.Functions25.OneWay_Spline($D$61:$D$65,AH$61:AH$65,$D110)</f>
        <v>15.3100617640635</v>
      </c>
      <c r="AI110" s="42">
        <f>_xll.SRS1Splines.Functions25.OneWay_Spline($D$61:$D$65,AI$61:AI$65,$D110)</f>
        <v>4.7108143257677098</v>
      </c>
      <c r="AJ110" s="42">
        <f>_xll.SRS1Splines.Functions25.OneWay_Spline($D$61:$D$65,AJ$61:AJ$65,$D110)</f>
        <v>0.385560321240558</v>
      </c>
      <c r="AK110" s="42">
        <f>_xll.SRS1Splines.Functions25.OneWay_Spline($D$61:$D$65,AK$61:AK$65,$D110)</f>
        <v>0.53055420244295304</v>
      </c>
      <c r="AL110" s="42">
        <f>_xll.SRS1Splines.Functions25.OneWay_Spline($D$61:$D$65,AL$61:AL$65,$D110)</f>
        <v>6.0729778575012698</v>
      </c>
    </row>
    <row r="111" spans="4:38">
      <c r="D111" s="42">
        <f t="shared" si="18"/>
        <v>4.25</v>
      </c>
      <c r="E111" s="42">
        <f>_xll.SRS1Splines.Functions25.OneWay_Spline($D$61:$D$65,$E$61:$E$65,D111)</f>
        <v>4.3753114855357503E-2</v>
      </c>
      <c r="F111" s="42">
        <f>_xll.SRS1Splines.Functions25.OneWay_Spline($D$61:$D$65,F$61:F$65,$D111)</f>
        <v>0.976327449438115</v>
      </c>
      <c r="G111" s="42">
        <f>_xll.SRS1Splines.Functions25.OneWay_Spline($D$61:$D$65,G$61:G$65,$D111)</f>
        <v>0.35197034864843701</v>
      </c>
      <c r="H111" s="42">
        <f>_xll.SRS1Splines.Functions25.OneWay_Spline($D$61:$D$65,H$61:H$65,$D111)</f>
        <v>0.36272048274121899</v>
      </c>
      <c r="I111" s="42">
        <f>_xll.SRS1Splines.Functions25.OneWay_Spline($D$61:$D$65,I$61:I$65,$D111)</f>
        <v>0.73637103163717199</v>
      </c>
      <c r="J111" s="42">
        <f>_xll.SRS1Splines.Functions25.OneWay_Spline($D$61:$D$65,J$61:J$65,$D111)</f>
        <v>11.914593339023501</v>
      </c>
      <c r="K111" s="42">
        <f>_xll.SRS1Splines.Functions25.OneWay_Spline($D$61:$D$65,K$61:K$65,$D111)</f>
        <v>4.0164135657700903</v>
      </c>
      <c r="L111" s="42">
        <f>_xll.SRS1Splines.Functions25.OneWay_Spline($D$61:$D$65,L$61:L$65,$D111)</f>
        <v>0.26711909911931803</v>
      </c>
      <c r="M111" s="42">
        <f>_xll.SRS1Splines.Functions25.OneWay_Spline($D$61:$D$65,M$61:M$65,$D111)</f>
        <v>0.44969601604218301</v>
      </c>
      <c r="N111" s="42">
        <f>_xll.SRS1Splines.Functions25.OneWay_Spline($D$61:$D$65,N$61:N$65,$D111)</f>
        <v>3.2616750164149599</v>
      </c>
      <c r="P111" s="42">
        <f t="shared" si="14"/>
        <v>4.25</v>
      </c>
      <c r="Q111" s="42">
        <f>_xll.SRS1Splines.Functions25.OneWay_Spline($D$61:$D$65,Q$61:Q$65,P111)</f>
        <v>3.7756985703476E-2</v>
      </c>
      <c r="R111" s="42">
        <f>_xll.SRS1Splines.Functions25.OneWay_Spline($D$61:$D$65,R$61:R$65,$D111)</f>
        <v>0.66533580213670296</v>
      </c>
      <c r="S111" s="42">
        <f>_xll.SRS1Splines.Functions25.OneWay_Spline($D$61:$D$65,S$61:S$65,$D111)</f>
        <v>0.32934715436811901</v>
      </c>
      <c r="T111" s="42">
        <f>_xll.SRS1Splines.Functions25.OneWay_Spline($D$61:$D$65,T$61:T$65,$D111)</f>
        <v>0.27050119440217502</v>
      </c>
      <c r="U111" s="42">
        <f>_xll.SRS1Splines.Functions25.OneWay_Spline($D$61:$D$65,U$61:U$65,$D111)</f>
        <v>0.68259464025433503</v>
      </c>
      <c r="V111" s="42">
        <f>_xll.SRS1Splines.Functions25.OneWay_Spline($D$61:$D$65,V$61:V$65,$D111)</f>
        <v>8.7431697022944501</v>
      </c>
      <c r="W111" s="42">
        <f>_xll.SRS1Splines.Functions25.OneWay_Spline($D$61:$D$65,W$61:W$65,$D111)</f>
        <v>3.5338327870906299</v>
      </c>
      <c r="X111" s="42">
        <f>_xll.SRS1Splines.Functions25.OneWay_Spline($D$61:$D$65,X$61:X$65,$D111)</f>
        <v>0.20255224600441399</v>
      </c>
      <c r="Y111" s="42">
        <f>_xll.SRS1Splines.Functions25.OneWay_Spline($D$61:$D$65,Y$61:Y$65,$D111)</f>
        <v>0.36763258360063</v>
      </c>
      <c r="Z111" s="42">
        <f>_xll.SRS1Splines.Functions25.OneWay_Spline($D$61:$D$65,Z$61:Z$65,$D111)</f>
        <v>1.2759488357328801</v>
      </c>
      <c r="AB111" s="42">
        <f t="shared" si="15"/>
        <v>4.25</v>
      </c>
      <c r="AC111" s="42">
        <f>_xll.SRS1Splines.Functions25.OneWay_Spline($D$61:$D$65,AC$61:AC$65,AB111)</f>
        <v>4.9749244007239103E-2</v>
      </c>
      <c r="AD111" s="42">
        <f>_xll.SRS1Splines.Functions25.OneWay_Spline($D$61:$D$65,AD$61:AD$65,$D111)</f>
        <v>1.28731909673953</v>
      </c>
      <c r="AE111" s="42">
        <f>_xll.SRS1Splines.Functions25.OneWay_Spline($D$61:$D$65,AE$61:AE$65,$D111)</f>
        <v>0.43886651317471198</v>
      </c>
      <c r="AF111" s="42">
        <f>_xll.SRS1Splines.Functions25.OneWay_Spline($D$61:$D$65,AF$61:AF$65,$D111)</f>
        <v>0.63398585326091905</v>
      </c>
      <c r="AG111" s="42">
        <f>_xll.SRS1Splines.Functions25.OneWay_Spline($D$61:$D$65,AG$61:AG$65,$D111)</f>
        <v>0.77311117040771704</v>
      </c>
      <c r="AH111" s="42">
        <f>_xll.SRS1Splines.Functions25.OneWay_Spline($D$61:$D$65,AH$61:AH$65,$D111)</f>
        <v>15.241924715962099</v>
      </c>
      <c r="AI111" s="42">
        <f>_xll.SRS1Splines.Functions25.OneWay_Spline($D$61:$D$65,AI$61:AI$65,$D111)</f>
        <v>4.5075891025979002</v>
      </c>
      <c r="AJ111" s="42">
        <f>_xll.SRS1Splines.Functions25.OneWay_Spline($D$61:$D$65,AJ$61:AJ$65,$D111)</f>
        <v>0.361200146675145</v>
      </c>
      <c r="AK111" s="42">
        <f>_xll.SRS1Splines.Functions25.OneWay_Spline($D$61:$D$65,AK$61:AK$65,$D111)</f>
        <v>0.512940769861149</v>
      </c>
      <c r="AL111" s="42">
        <f>_xll.SRS1Splines.Functions25.OneWay_Spline($D$61:$D$65,AL$61:AL$65,$D111)</f>
        <v>5.2474011970970498</v>
      </c>
    </row>
    <row r="112" spans="4:38">
      <c r="D112" s="42">
        <f t="shared" si="18"/>
        <v>4.5</v>
      </c>
      <c r="E112" s="42">
        <f>_xll.SRS1Splines.Functions25.OneWay_Spline($D$61:$D$65,$E$61:$E$65,D112)</f>
        <v>3.6519169006390802E-2</v>
      </c>
      <c r="F112" s="42">
        <f>_xll.SRS1Splines.Functions25.OneWay_Spline($D$61:$D$65,F$61:F$65,$D112)</f>
        <v>0.79928977185910299</v>
      </c>
      <c r="G112" s="42">
        <f>_xll.SRS1Splines.Functions25.OneWay_Spline($D$61:$D$65,G$61:G$65,$D112)</f>
        <v>0.33167098757225899</v>
      </c>
      <c r="H112" s="42">
        <f>_xll.SRS1Splines.Functions25.OneWay_Spline($D$61:$D$65,H$61:H$65,$D112)</f>
        <v>0.32170693670741601</v>
      </c>
      <c r="I112" s="42">
        <f>_xll.SRS1Splines.Functions25.OneWay_Spline($D$61:$D$65,I$61:I$65,$D112)</f>
        <v>0.70610954906929901</v>
      </c>
      <c r="J112" s="42">
        <f>_xll.SRS1Splines.Functions25.OneWay_Spline($D$61:$D$65,J$61:J$65,$D112)</f>
        <v>11.8935011570693</v>
      </c>
      <c r="K112" s="42">
        <f>_xll.SRS1Splines.Functions25.OneWay_Spline($D$61:$D$65,K$61:K$65,$D112)</f>
        <v>3.8674631304564002</v>
      </c>
      <c r="L112" s="42">
        <f>_xll.SRS1Splines.Functions25.OneWay_Spline($D$61:$D$65,L$61:L$65,$D112)</f>
        <v>0.25544425618336802</v>
      </c>
      <c r="M112" s="42">
        <f>_xll.SRS1Splines.Functions25.OneWay_Spline($D$61:$D$65,M$61:M$65,$D112)</f>
        <v>0.43544279521766499</v>
      </c>
      <c r="N112" s="42">
        <f>_xll.SRS1Splines.Functions25.OneWay_Spline($D$61:$D$65,N$61:N$65,$D112)</f>
        <v>2.8291657826556902</v>
      </c>
      <c r="P112" s="42">
        <f t="shared" si="14"/>
        <v>4.5</v>
      </c>
      <c r="Q112" s="42">
        <f>_xll.SRS1Splines.Functions25.OneWay_Spline($D$61:$D$65,Q$61:Q$65,P112)</f>
        <v>3.1365246153290997E-2</v>
      </c>
      <c r="R112" s="42">
        <f>_xll.SRS1Splines.Functions25.OneWay_Spline($D$61:$D$65,R$61:R$65,$D112)</f>
        <v>0.52506968135069298</v>
      </c>
      <c r="S112" s="42">
        <f>_xll.SRS1Splines.Functions25.OneWay_Spline($D$61:$D$65,S$61:S$65,$D112)</f>
        <v>0.29586272963693799</v>
      </c>
      <c r="T112" s="42">
        <f>_xll.SRS1Splines.Functions25.OneWay_Spline($D$61:$D$65,T$61:T$65,$D112)</f>
        <v>0.24433759021813001</v>
      </c>
      <c r="U112" s="42">
        <f>_xll.SRS1Splines.Functions25.OneWay_Spline($D$61:$D$65,U$61:U$65,$D112)</f>
        <v>0.66417449945546803</v>
      </c>
      <c r="V112" s="42">
        <f>_xll.SRS1Splines.Functions25.OneWay_Spline($D$61:$D$65,V$61:V$65,$D112)</f>
        <v>8.7576517124577293</v>
      </c>
      <c r="W112" s="42">
        <f>_xll.SRS1Splines.Functions25.OneWay_Spline($D$61:$D$65,W$61:W$65,$D112)</f>
        <v>3.4260882972501601</v>
      </c>
      <c r="X112" s="42">
        <f>_xll.SRS1Splines.Functions25.OneWay_Spline($D$61:$D$65,X$61:X$65,$D112)</f>
        <v>0.19643328011101999</v>
      </c>
      <c r="Y112" s="42">
        <f>_xll.SRS1Splines.Functions25.OneWay_Spline($D$61:$D$65,Y$61:Y$65,$D112)</f>
        <v>0.35993180825571702</v>
      </c>
      <c r="Z112" s="42">
        <f>_xll.SRS1Splines.Functions25.OneWay_Spline($D$61:$D$65,Z$61:Z$65,$D112)</f>
        <v>1.1876530567944501</v>
      </c>
      <c r="AB112" s="42">
        <f t="shared" si="15"/>
        <v>4.5</v>
      </c>
      <c r="AC112" s="42">
        <f>_xll.SRS1Splines.Functions25.OneWay_Spline($D$61:$D$65,AC$61:AC$65,AB112)</f>
        <v>4.16730918594908E-2</v>
      </c>
      <c r="AD112" s="42">
        <f>_xll.SRS1Splines.Functions25.OneWay_Spline($D$61:$D$65,AD$61:AD$65,$D112)</f>
        <v>1.0735098623675099</v>
      </c>
      <c r="AE112" s="42">
        <f>_xll.SRS1Splines.Functions25.OneWay_Spline($D$61:$D$65,AE$61:AE$65,$D112)</f>
        <v>0.41856358993131099</v>
      </c>
      <c r="AF112" s="42">
        <f>_xll.SRS1Splines.Functions25.OneWay_Spline($D$61:$D$65,AF$61:AF$65,$D112)</f>
        <v>0.54073911744952696</v>
      </c>
      <c r="AG112" s="42">
        <f>_xll.SRS1Splines.Functions25.OneWay_Spline($D$61:$D$65,AG$61:AG$65,$D112)</f>
        <v>0.73110915229931295</v>
      </c>
      <c r="AH112" s="42">
        <f>_xll.SRS1Splines.Functions25.OneWay_Spline($D$61:$D$65,AH$61:AH$65,$D112)</f>
        <v>15.169939493087901</v>
      </c>
      <c r="AI112" s="42">
        <f>_xll.SRS1Splines.Functions25.OneWay_Spline($D$61:$D$65,AI$61:AI$65,$D112)</f>
        <v>4.3173818652539104</v>
      </c>
      <c r="AJ112" s="42">
        <f>_xll.SRS1Splines.Functions25.OneWay_Spline($D$61:$D$65,AJ$61:AJ$65,$D112)</f>
        <v>0.33780712236282001</v>
      </c>
      <c r="AK112" s="42">
        <f>_xll.SRS1Splines.Functions25.OneWay_Spline($D$61:$D$65,AK$61:AK$65,$D112)</f>
        <v>0.49571578363764102</v>
      </c>
      <c r="AL112" s="42">
        <f>_xll.SRS1Splines.Functions25.OneWay_Spline($D$61:$D$65,AL$61:AL$65,$D112)</f>
        <v>4.47067850851694</v>
      </c>
    </row>
    <row r="113" spans="4:38">
      <c r="D113" s="42">
        <f t="shared" si="18"/>
        <v>4.75</v>
      </c>
      <c r="E113" s="42">
        <f>_xll.SRS1Splines.Functions25.OneWay_Spline($D$61:$D$65,$E$61:$E$65,D113)</f>
        <v>3.0238164486339002E-2</v>
      </c>
      <c r="F113" s="42">
        <f>_xll.SRS1Splines.Functions25.OneWay_Spline($D$61:$D$65,F$61:F$65,$D113)</f>
        <v>0.63772056473585903</v>
      </c>
      <c r="G113" s="42">
        <f>_xll.SRS1Splines.Functions25.OneWay_Spline($D$61:$D$65,G$61:G$65,$D113)</f>
        <v>0.313894762127014</v>
      </c>
      <c r="H113" s="42">
        <f>_xll.SRS1Splines.Functions25.OneWay_Spline($D$61:$D$65,H$61:H$65,$D113)</f>
        <v>0.28700316698650502</v>
      </c>
      <c r="I113" s="42">
        <f>_xll.SRS1Splines.Functions25.OneWay_Spline($D$61:$D$65,I$61:I$65,$D113)</f>
        <v>0.67831244899182597</v>
      </c>
      <c r="J113" s="42">
        <f>_xll.SRS1Splines.Functions25.OneWay_Spline($D$61:$D$65,J$61:J$65,$D113)</f>
        <v>11.8708465912667</v>
      </c>
      <c r="K113" s="42">
        <f>_xll.SRS1Splines.Functions25.OneWay_Spline($D$61:$D$65,K$61:K$65,$D113)</f>
        <v>3.7321051303044199</v>
      </c>
      <c r="L113" s="42">
        <f>_xll.SRS1Splines.Functions25.OneWay_Spline($D$61:$D$65,L$61:L$65,$D113)</f>
        <v>0.24482159818150201</v>
      </c>
      <c r="M113" s="42">
        <f>_xll.SRS1Splines.Functions25.OneWay_Spline($D$61:$D$65,M$61:M$65,$D113)</f>
        <v>0.421902923690748</v>
      </c>
      <c r="N113" s="42">
        <f>_xll.SRS1Splines.Functions25.OneWay_Spline($D$61:$D$65,N$61:N$65,$D113)</f>
        <v>2.4324679877117301</v>
      </c>
      <c r="P113" s="42">
        <f t="shared" si="14"/>
        <v>4.75</v>
      </c>
      <c r="Q113" s="42">
        <f>_xll.SRS1Splines.Functions25.OneWay_Spline($D$61:$D$65,Q$61:Q$65,P113)</f>
        <v>2.5807694345808301E-2</v>
      </c>
      <c r="R113" s="42">
        <f>_xll.SRS1Splines.Functions25.OneWay_Spline($D$61:$D$65,R$61:R$65,$D113)</f>
        <v>0.39685316520948499</v>
      </c>
      <c r="S113" s="42">
        <f>_xll.SRS1Splines.Functions25.OneWay_Spline($D$61:$D$65,S$61:S$65,$D113)</f>
        <v>0.26589821983391898</v>
      </c>
      <c r="T113" s="42">
        <f>_xll.SRS1Splines.Functions25.OneWay_Spline($D$61:$D$65,T$61:T$65,$D113)</f>
        <v>0.22219915590855399</v>
      </c>
      <c r="U113" s="42">
        <f>_xll.SRS1Splines.Functions25.OneWay_Spline($D$61:$D$65,U$61:U$65,$D113)</f>
        <v>0.64640939111090101</v>
      </c>
      <c r="V113" s="42">
        <f>_xll.SRS1Splines.Functions25.OneWay_Spline($D$61:$D$65,V$61:V$65,$D113)</f>
        <v>8.7699057210574303</v>
      </c>
      <c r="W113" s="42">
        <f>_xll.SRS1Splines.Functions25.OneWay_Spline($D$61:$D$65,W$61:W$65,$D113)</f>
        <v>3.3278516935112301</v>
      </c>
      <c r="X113" s="42">
        <f>_xll.SRS1Splines.Functions25.OneWay_Spline($D$61:$D$65,X$61:X$65,$D113)</f>
        <v>0.19123006190427699</v>
      </c>
      <c r="Y113" s="42">
        <f>_xll.SRS1Splines.Functions25.OneWay_Spline($D$61:$D$65,Y$61:Y$65,$D113)</f>
        <v>0.352959360917597</v>
      </c>
      <c r="Z113" s="42">
        <f>_xll.SRS1Splines.Functions25.OneWay_Spline($D$61:$D$65,Z$61:Z$65,$D113)</f>
        <v>1.1050955357391401</v>
      </c>
      <c r="AB113" s="42">
        <f t="shared" si="15"/>
        <v>4.75</v>
      </c>
      <c r="AC113" s="42">
        <f>_xll.SRS1Splines.Functions25.OneWay_Spline($D$61:$D$65,AC$61:AC$65,AB113)</f>
        <v>3.4668634626869803E-2</v>
      </c>
      <c r="AD113" s="42">
        <f>_xll.SRS1Splines.Functions25.OneWay_Spline($D$61:$D$65,AD$61:AD$65,$D113)</f>
        <v>0.87858796426223496</v>
      </c>
      <c r="AE113" s="42">
        <f>_xll.SRS1Splines.Functions25.OneWay_Spline($D$61:$D$65,AE$61:AE$65,$D113)</f>
        <v>0.40014111980922401</v>
      </c>
      <c r="AF113" s="42">
        <f>_xll.SRS1Splines.Functions25.OneWay_Spline($D$61:$D$65,AF$61:AF$65,$D113)</f>
        <v>0.45721107259780802</v>
      </c>
      <c r="AG113" s="42">
        <f>_xll.SRS1Splines.Functions25.OneWay_Spline($D$61:$D$65,AG$61:AG$65,$D113)</f>
        <v>0.69401450586782298</v>
      </c>
      <c r="AH113" s="42">
        <f>_xll.SRS1Splines.Functions25.OneWay_Spline($D$61:$D$65,AH$61:AH$65,$D113)</f>
        <v>15.0943436629915</v>
      </c>
      <c r="AI113" s="42">
        <f>_xll.SRS1Splines.Functions25.OneWay_Spline($D$61:$D$65,AI$61:AI$65,$D113)</f>
        <v>4.1445319423443499</v>
      </c>
      <c r="AJ113" s="42">
        <f>_xll.SRS1Splines.Functions25.OneWay_Spline($D$61:$D$65,AJ$61:AJ$65,$D113)</f>
        <v>0.315788052693179</v>
      </c>
      <c r="AK113" s="42">
        <f>_xll.SRS1Splines.Functions25.OneWay_Spline($D$61:$D$65,AK$61:AK$65,$D113)</f>
        <v>0.47914567474547598</v>
      </c>
      <c r="AL113" s="42">
        <f>_xll.SRS1Splines.Functions25.OneWay_Spline($D$61:$D$65,AL$61:AL$65,$D113)</f>
        <v>3.7598404396843201</v>
      </c>
    </row>
    <row r="114" spans="4:38">
      <c r="D114" s="42">
        <f t="shared" si="18"/>
        <v>5</v>
      </c>
      <c r="E114" s="42">
        <f>_xll.SRS1Splines.Functions25.OneWay_Spline($D$61:$D$65,$E$61:$E$65,D114)</f>
        <v>2.4888807905215301E-2</v>
      </c>
      <c r="F114" s="42">
        <f>_xll.SRS1Splines.Functions25.OneWay_Spline($D$61:$D$65,F$61:F$65,$D114)</f>
        <v>0.49556390331947398</v>
      </c>
      <c r="G114" s="42">
        <f>_xll.SRS1Splines.Functions25.OneWay_Spline($D$61:$D$65,G$61:G$65,$D114)</f>
        <v>0.298561829729594</v>
      </c>
      <c r="H114" s="42">
        <f>_xll.SRS1Splines.Functions25.OneWay_Spline($D$61:$D$65,H$61:H$65,$D114)</f>
        <v>0.25860917357848701</v>
      </c>
      <c r="I114" s="42">
        <f>_xll.SRS1Splines.Functions25.OneWay_Spline($D$61:$D$65,I$61:I$65,$D114)</f>
        <v>0.65268806594986395</v>
      </c>
      <c r="J114" s="42">
        <f>_xll.SRS1Splines.Functions25.OneWay_Spline($D$61:$D$65,J$61:J$65,$D114)</f>
        <v>11.8466296416156</v>
      </c>
      <c r="K114" s="42">
        <f>_xll.SRS1Splines.Functions25.OneWay_Spline($D$61:$D$65,K$61:K$65,$D114)</f>
        <v>3.6137376741045699</v>
      </c>
      <c r="L114" s="42">
        <f>_xll.SRS1Splines.Functions25.OneWay_Spline($D$61:$D$65,L$61:L$65,$D114)</f>
        <v>0.235313822099874</v>
      </c>
      <c r="M114" s="42">
        <f>_xll.SRS1Splines.Functions25.OneWay_Spline($D$61:$D$65,M$61:M$65,$D114)</f>
        <v>0.40932052517191397</v>
      </c>
      <c r="N114" s="42">
        <f>_xll.SRS1Splines.Functions25.OneWay_Spline($D$61:$D$65,N$61:N$65,$D114)</f>
        <v>2.0809441221224101</v>
      </c>
      <c r="P114" s="42">
        <f t="shared" si="14"/>
        <v>5</v>
      </c>
      <c r="Q114" s="42">
        <f>_xll.SRS1Splines.Functions25.OneWay_Spline($D$61:$D$65,Q$61:Q$65,P114)</f>
        <v>2.106447664507E-2</v>
      </c>
      <c r="R114" s="42">
        <f>_xll.SRS1Splines.Functions25.OneWay_Spline($D$61:$D$65,R$61:R$65,$D114)</f>
        <v>0.283782701244501</v>
      </c>
      <c r="S114" s="42">
        <f>_xll.SRS1Splines.Functions25.OneWay_Spline($D$61:$D$65,S$61:S$65,$D114)</f>
        <v>0.24004829660568699</v>
      </c>
      <c r="T114" s="42">
        <f>_xll.SRS1Splines.Functions25.OneWay_Spline($D$61:$D$65,T$61:T$65,$D114)</f>
        <v>0.204085891473447</v>
      </c>
      <c r="U114" s="42">
        <f>_xll.SRS1Splines.Functions25.OneWay_Spline($D$61:$D$65,U$61:U$65,$D114)</f>
        <v>0.62900929959239005</v>
      </c>
      <c r="V114" s="42">
        <f>_xll.SRS1Splines.Functions25.OneWay_Spline($D$61:$D$65,V$61:V$65,$D114)</f>
        <v>8.7799317280935405</v>
      </c>
      <c r="W114" s="42">
        <f>_xll.SRS1Splines.Functions25.OneWay_Spline($D$61:$D$65,W$61:W$65,$D114)</f>
        <v>3.2415362735114499</v>
      </c>
      <c r="X114" s="42">
        <f>_xll.SRS1Splines.Functions25.OneWay_Spline($D$61:$D$65,X$61:X$65,$D114)</f>
        <v>0.186939179658653</v>
      </c>
      <c r="Y114" s="42">
        <f>_xll.SRS1Splines.Functions25.OneWay_Spline($D$61:$D$65,Y$61:Y$65,$D114)</f>
        <v>0.34678469450437499</v>
      </c>
      <c r="Z114" s="42">
        <f>_xll.SRS1Splines.Functions25.OneWay_Spline($D$61:$D$65,Z$61:Z$65,$D114)</f>
        <v>1.02997060572225</v>
      </c>
      <c r="AB114" s="42">
        <f t="shared" si="15"/>
        <v>5</v>
      </c>
      <c r="AC114" s="42">
        <f>_xll.SRS1Splines.Functions25.OneWay_Spline($D$61:$D$65,AC$61:AC$65,AB114)</f>
        <v>2.8713139165360699E-2</v>
      </c>
      <c r="AD114" s="42">
        <f>_xll.SRS1Splines.Functions25.OneWay_Spline($D$61:$D$65,AD$61:AD$65,$D114)</f>
        <v>0.70734510539444895</v>
      </c>
      <c r="AE114" s="42">
        <f>_xll.SRS1Splines.Functions25.OneWay_Spline($D$61:$D$65,AE$61:AE$65,$D114)</f>
        <v>0.383433642509033</v>
      </c>
      <c r="AF114" s="42">
        <f>_xll.SRS1Splines.Functions25.OneWay_Spline($D$61:$D$65,AF$61:AF$65,$D114)</f>
        <v>0.38508818101829601</v>
      </c>
      <c r="AG114" s="42">
        <f>_xll.SRS1Splines.Functions25.OneWay_Spline($D$61:$D$65,AG$61:AG$65,$D114)</f>
        <v>0.66162032117040803</v>
      </c>
      <c r="AH114" s="42">
        <f>_xll.SRS1Splines.Functions25.OneWay_Spline($D$61:$D$65,AH$61:AH$65,$D114)</f>
        <v>15.0153747932236</v>
      </c>
      <c r="AI114" s="42">
        <f>_xll.SRS1Splines.Functions25.OneWay_Spline($D$61:$D$65,AI$61:AI$65,$D114)</f>
        <v>3.99337866247784</v>
      </c>
      <c r="AJ114" s="42">
        <f>_xll.SRS1Splines.Functions25.OneWay_Spline($D$61:$D$65,AJ$61:AJ$65,$D114)</f>
        <v>0.29554974205581502</v>
      </c>
      <c r="AK114" s="42">
        <f>_xll.SRS1Splines.Functions25.OneWay_Spline($D$61:$D$65,AK$61:AK$65,$D114)</f>
        <v>0.46349687415770502</v>
      </c>
      <c r="AL114" s="42">
        <f>_xll.SRS1Splines.Functions25.OneWay_Spline($D$61:$D$65,AL$61:AL$65,$D114)</f>
        <v>3.1319176385225802</v>
      </c>
    </row>
    <row r="115" spans="4:38">
      <c r="D115" s="42">
        <f t="shared" si="18"/>
        <v>5.25</v>
      </c>
      <c r="E115" s="42">
        <f>_xll.SRS1Splines.Functions25.OneWay_Spline($D$61:$D$65,$E$61:$E$65,D115)</f>
        <v>2.0449805873033002E-2</v>
      </c>
      <c r="F115" s="42">
        <f>_xll.SRS1Splines.Functions25.OneWay_Spline($D$61:$D$65,F$61:F$65,$D115)</f>
        <v>0.37676386286104102</v>
      </c>
      <c r="G115" s="42">
        <f>_xll.SRS1Splines.Functions25.OneWay_Spline($D$61:$D$65,G$61:G$65,$D115)</f>
        <v>0.28559234779689002</v>
      </c>
      <c r="H115" s="42">
        <f>_xll.SRS1Splines.Functions25.OneWay_Spline($D$61:$D$65,H$61:H$65,$D115)</f>
        <v>0.236524956483362</v>
      </c>
      <c r="I115" s="42">
        <f>_xll.SRS1Splines.Functions25.OneWay_Spline($D$61:$D$65,I$61:I$65,$D115)</f>
        <v>0.62894473448852894</v>
      </c>
      <c r="J115" s="42">
        <f>_xll.SRS1Splines.Functions25.OneWay_Spline($D$61:$D$65,J$61:J$65,$D115)</f>
        <v>11.820850308116</v>
      </c>
      <c r="K115" s="42">
        <f>_xll.SRS1Splines.Functions25.OneWay_Spline($D$61:$D$65,K$61:K$65,$D115)</f>
        <v>3.51575887064728</v>
      </c>
      <c r="L115" s="42">
        <f>_xll.SRS1Splines.Functions25.OneWay_Spline($D$61:$D$65,L$61:L$65,$D115)</f>
        <v>0.226983624924641</v>
      </c>
      <c r="M115" s="42">
        <f>_xll.SRS1Splines.Functions25.OneWay_Spline($D$61:$D$65,M$61:M$65,$D115)</f>
        <v>0.39793972337164502</v>
      </c>
      <c r="N115" s="42">
        <f>_xll.SRS1Splines.Functions25.OneWay_Spline($D$61:$D$65,N$61:N$65,$D115)</f>
        <v>1.78395667642709</v>
      </c>
      <c r="P115" s="42">
        <f t="shared" si="14"/>
        <v>5.25</v>
      </c>
      <c r="Q115" s="42">
        <f>_xll.SRS1Splines.Functions25.OneWay_Spline($D$61:$D$65,Q$61:Q$65,P115)</f>
        <v>1.71157394151179E-2</v>
      </c>
      <c r="R115" s="42">
        <f>_xll.SRS1Splines.Functions25.OneWay_Spline($D$61:$D$65,R$61:R$65,$D115)</f>
        <v>0.188954736987163</v>
      </c>
      <c r="S115" s="42">
        <f>_xll.SRS1Splines.Functions25.OneWay_Spline($D$61:$D$65,S$61:S$65,$D115)</f>
        <v>0.218907631598866</v>
      </c>
      <c r="T115" s="42">
        <f>_xll.SRS1Splines.Functions25.OneWay_Spline($D$61:$D$65,T$61:T$65,$D115)</f>
        <v>0.18999779691280699</v>
      </c>
      <c r="U115" s="42">
        <f>_xll.SRS1Splines.Functions25.OneWay_Spline($D$61:$D$65,U$61:U$65,$D115)</f>
        <v>0.61168420927169098</v>
      </c>
      <c r="V115" s="42">
        <f>_xll.SRS1Splines.Functions25.OneWay_Spline($D$61:$D$65,V$61:V$65,$D115)</f>
        <v>8.7877297335660796</v>
      </c>
      <c r="W115" s="42">
        <f>_xll.SRS1Splines.Functions25.OneWay_Spline($D$61:$D$65,W$61:W$65,$D115)</f>
        <v>3.1695553348884098</v>
      </c>
      <c r="X115" s="42">
        <f>_xll.SRS1Splines.Functions25.OneWay_Spline($D$61:$D$65,X$61:X$65,$D115)</f>
        <v>0.18355722164861499</v>
      </c>
      <c r="Y115" s="42">
        <f>_xll.SRS1Splines.Functions25.OneWay_Spline($D$61:$D$65,Y$61:Y$65,$D115)</f>
        <v>0.34147726193415501</v>
      </c>
      <c r="Z115" s="42">
        <f>_xll.SRS1Splines.Functions25.OneWay_Spline($D$61:$D$65,Z$61:Z$65,$D115)</f>
        <v>0.96397259989908102</v>
      </c>
      <c r="AB115" s="42">
        <f t="shared" si="15"/>
        <v>5.25</v>
      </c>
      <c r="AC115" s="42">
        <f>_xll.SRS1Splines.Functions25.OneWay_Spline($D$61:$D$65,AC$61:AC$65,AB115)</f>
        <v>2.37838723309482E-2</v>
      </c>
      <c r="AD115" s="42">
        <f>_xll.SRS1Splines.Functions25.OneWay_Spline($D$61:$D$65,AD$61:AD$65,$D115)</f>
        <v>0.56457298873492201</v>
      </c>
      <c r="AE115" s="42">
        <f>_xll.SRS1Splines.Functions25.OneWay_Spline($D$61:$D$65,AE$61:AE$65,$D115)</f>
        <v>0.36827569773132202</v>
      </c>
      <c r="AF115" s="42">
        <f>_xll.SRS1Splines.Functions25.OneWay_Spline($D$61:$D$65,AF$61:AF$65,$D115)</f>
        <v>0.32605690502352502</v>
      </c>
      <c r="AG115" s="42">
        <f>_xll.SRS1Splines.Functions25.OneWay_Spline($D$61:$D$65,AG$61:AG$65,$D115)</f>
        <v>0.63371968826423597</v>
      </c>
      <c r="AH115" s="42">
        <f>_xll.SRS1Splines.Functions25.OneWay_Spline($D$61:$D$65,AH$61:AH$65,$D115)</f>
        <v>14.933270451335</v>
      </c>
      <c r="AI115" s="42">
        <f>_xll.SRS1Splines.Functions25.OneWay_Spline($D$61:$D$65,AI$61:AI$65,$D115)</f>
        <v>3.86826135426297</v>
      </c>
      <c r="AJ115" s="42">
        <f>_xll.SRS1Splines.Functions25.OneWay_Spline($D$61:$D$65,AJ$61:AJ$65,$D115)</f>
        <v>0.27749899484032198</v>
      </c>
      <c r="AK115" s="42">
        <f>_xll.SRS1Splines.Functions25.OneWay_Spline($D$61:$D$65,AK$61:AK$65,$D115)</f>
        <v>0.44903581284737598</v>
      </c>
      <c r="AL115" s="42">
        <f>_xll.SRS1Splines.Functions25.OneWay_Spline($D$61:$D$65,AL$61:AL$65,$D115)</f>
        <v>2.6039407529551002</v>
      </c>
    </row>
    <row r="116" spans="4:38">
      <c r="D116" s="42">
        <f t="shared" si="18"/>
        <v>5.5</v>
      </c>
      <c r="E116" s="42">
        <f>_xll.SRS1Splines.Functions25.OneWay_Spline($D$61:$D$65,$E$61:$E$65,D116)</f>
        <v>1.6899864999805302E-2</v>
      </c>
      <c r="F116" s="42">
        <f>_xll.SRS1Splines.Functions25.OneWay_Spline($D$61:$D$65,F$61:F$65,$D116)</f>
        <v>0.28526451861165197</v>
      </c>
      <c r="G116" s="42">
        <f>_xll.SRS1Splines.Functions25.OneWay_Spline($D$61:$D$65,G$61:G$65,$D116)</f>
        <v>0.27490647374579502</v>
      </c>
      <c r="H116" s="42">
        <f>_xll.SRS1Splines.Functions25.OneWay_Spline($D$61:$D$65,H$61:H$65,$D116)</f>
        <v>0.22075051570113</v>
      </c>
      <c r="I116" s="42">
        <f>_xll.SRS1Splines.Functions25.OneWay_Spline($D$61:$D$65,I$61:I$65,$D116)</f>
        <v>0.60679078915293405</v>
      </c>
      <c r="J116" s="42">
        <f>_xll.SRS1Splines.Functions25.OneWay_Spline($D$61:$D$65,J$61:J$65,$D116)</f>
        <v>11.793508590768001</v>
      </c>
      <c r="K116" s="42">
        <f>_xll.SRS1Splines.Functions25.OneWay_Spline($D$61:$D$65,K$61:K$65,$D116)</f>
        <v>3.4415668287229702</v>
      </c>
      <c r="L116" s="42">
        <f>_xll.SRS1Splines.Functions25.OneWay_Spline($D$61:$D$65,L$61:L$65,$D116)</f>
        <v>0.21989370364195601</v>
      </c>
      <c r="M116" s="42">
        <f>_xll.SRS1Splines.Functions25.OneWay_Spline($D$61:$D$65,M$61:M$65,$D116)</f>
        <v>0.38800464200042201</v>
      </c>
      <c r="N116" s="42">
        <f>_xll.SRS1Splines.Functions25.OneWay_Spline($D$61:$D$65,N$61:N$65,$D116)</f>
        <v>1.55086814116511</v>
      </c>
      <c r="P116" s="42">
        <f t="shared" si="14"/>
        <v>5.5</v>
      </c>
      <c r="Q116" s="42">
        <f>_xll.SRS1Splines.Functions25.OneWay_Spline($D$61:$D$65,Q$61:Q$65,P116)</f>
        <v>1.3941629019994101E-2</v>
      </c>
      <c r="R116" s="42">
        <f>_xll.SRS1Splines.Functions25.OneWay_Spline($D$61:$D$65,R$61:R$65,$D116)</f>
        <v>0.115465719968893</v>
      </c>
      <c r="S116" s="42">
        <f>_xll.SRS1Splines.Functions25.OneWay_Spline($D$61:$D$65,S$61:S$65,$D116)</f>
        <v>0.203070896460078</v>
      </c>
      <c r="T116" s="42">
        <f>_xll.SRS1Splines.Functions25.OneWay_Spline($D$61:$D$65,T$61:T$65,$D116)</f>
        <v>0.17993487222663601</v>
      </c>
      <c r="U116" s="42">
        <f>_xll.SRS1Splines.Functions25.OneWay_Spline($D$61:$D$65,U$61:U$65,$D116)</f>
        <v>0.59414410452056099</v>
      </c>
      <c r="V116" s="42">
        <f>_xll.SRS1Splines.Functions25.OneWay_Spline($D$61:$D$65,V$61:V$65,$D116)</f>
        <v>8.7932997374750297</v>
      </c>
      <c r="W116" s="42">
        <f>_xll.SRS1Splines.Functions25.OneWay_Spline($D$61:$D$65,W$61:W$65,$D116)</f>
        <v>3.1143221752797099</v>
      </c>
      <c r="X116" s="42">
        <f>_xll.SRS1Splines.Functions25.OneWay_Spline($D$61:$D$65,X$61:X$65,$D116)</f>
        <v>0.181080776148631</v>
      </c>
      <c r="Y116" s="42">
        <f>_xll.SRS1Splines.Functions25.OneWay_Spline($D$61:$D$65,Y$61:Y$65,$D116)</f>
        <v>0.337106516125042</v>
      </c>
      <c r="Z116" s="42">
        <f>_xll.SRS1Splines.Functions25.OneWay_Spline($D$61:$D$65,Z$61:Z$65,$D116)</f>
        <v>0.90879585142494601</v>
      </c>
      <c r="AB116" s="42">
        <f t="shared" si="15"/>
        <v>5.5</v>
      </c>
      <c r="AC116" s="42">
        <f>_xll.SRS1Splines.Functions25.OneWay_Spline($D$61:$D$65,AC$61:AC$65,AB116)</f>
        <v>1.98581009796166E-2</v>
      </c>
      <c r="AD116" s="42">
        <f>_xll.SRS1Splines.Functions25.OneWay_Spline($D$61:$D$65,AD$61:AD$65,$D116)</f>
        <v>0.45506331725441401</v>
      </c>
      <c r="AE116" s="42">
        <f>_xll.SRS1Splines.Functions25.OneWay_Spline($D$61:$D$65,AE$61:AE$65,$D116)</f>
        <v>0.354501825176673</v>
      </c>
      <c r="AF116" s="42">
        <f>_xll.SRS1Splines.Functions25.OneWay_Spline($D$61:$D$65,AF$61:AF$65,$D116)</f>
        <v>0.28180370692602802</v>
      </c>
      <c r="AG116" s="42">
        <f>_xll.SRS1Splines.Functions25.OneWay_Spline($D$61:$D$65,AG$61:AG$65,$D116)</f>
        <v>0.61010569720646901</v>
      </c>
      <c r="AH116" s="42">
        <f>_xll.SRS1Splines.Functions25.OneWay_Spline($D$61:$D$65,AH$61:AH$65,$D116)</f>
        <v>14.8482682048762</v>
      </c>
      <c r="AI116" s="42">
        <f>_xll.SRS1Splines.Functions25.OneWay_Spline($D$61:$D$65,AI$61:AI$65,$D116)</f>
        <v>3.7735193463083601</v>
      </c>
      <c r="AJ116" s="42">
        <f>_xll.SRS1Splines.Functions25.OneWay_Spline($D$61:$D$65,AJ$61:AJ$65,$D116)</f>
        <v>0.26204261543629498</v>
      </c>
      <c r="AK116" s="42">
        <f>_xll.SRS1Splines.Functions25.OneWay_Spline($D$61:$D$65,AK$61:AK$65,$D116)</f>
        <v>0.43602892178753899</v>
      </c>
      <c r="AL116" s="42">
        <f>_xll.SRS1Splines.Functions25.OneWay_Spline($D$61:$D$65,AL$61:AL$65,$D116)</f>
        <v>2.19294043090528</v>
      </c>
    </row>
    <row r="117" spans="4:38">
      <c r="D117" s="42">
        <f t="shared" si="18"/>
        <v>5.75</v>
      </c>
      <c r="E117" s="42">
        <f>_xll.SRS1Splines.Functions25.OneWay_Spline($D$61:$D$65,$E$61:$E$65,D117)</f>
        <v>1.42176918955455E-2</v>
      </c>
      <c r="F117" s="42">
        <f>_xll.SRS1Splines.Functions25.OneWay_Spline($D$61:$D$65,F$61:F$65,$D117)</f>
        <v>0.2250099458224</v>
      </c>
      <c r="G117" s="42">
        <f>_xll.SRS1Splines.Functions25.OneWay_Spline($D$61:$D$65,G$61:G$65,$D117)</f>
        <v>0.26642436499319999</v>
      </c>
      <c r="H117" s="42">
        <f>_xll.SRS1Splines.Functions25.OneWay_Spline($D$61:$D$65,H$61:H$65,$D117)</f>
        <v>0.21128585123179</v>
      </c>
      <c r="I117" s="42">
        <f>_xll.SRS1Splines.Functions25.OneWay_Spline($D$61:$D$65,I$61:I$65,$D117)</f>
        <v>0.58593456448819203</v>
      </c>
      <c r="J117" s="42">
        <f>_xll.SRS1Splines.Functions25.OneWay_Spline($D$61:$D$65,J$61:J$65,$D117)</f>
        <v>11.7646044895716</v>
      </c>
      <c r="K117" s="42">
        <f>_xll.SRS1Splines.Functions25.OneWay_Spline($D$61:$D$65,K$61:K$65,$D117)</f>
        <v>3.3945596571220702</v>
      </c>
      <c r="L117" s="42">
        <f>_xll.SRS1Splines.Functions25.OneWay_Spline($D$61:$D$65,L$61:L$65,$D117)</f>
        <v>0.21410675523797501</v>
      </c>
      <c r="M117" s="42">
        <f>_xll.SRS1Splines.Functions25.OneWay_Spline($D$61:$D$65,M$61:M$65,$D117)</f>
        <v>0.37975940476872799</v>
      </c>
      <c r="N117" s="42">
        <f>_xll.SRS1Splines.Functions25.OneWay_Spline($D$61:$D$65,N$61:N$65,$D117)</f>
        <v>1.3910410068758201</v>
      </c>
      <c r="P117" s="42">
        <f t="shared" si="14"/>
        <v>5.75</v>
      </c>
      <c r="Q117" s="42">
        <f>_xll.SRS1Splines.Functions25.OneWay_Spline($D$61:$D$65,Q$61:Q$65,P117)</f>
        <v>1.1522291823740399E-2</v>
      </c>
      <c r="R117" s="42">
        <f>_xll.SRS1Splines.Functions25.OneWay_Spline($D$61:$D$65,R$61:R$65,$D117)</f>
        <v>6.6412097721114893E-2</v>
      </c>
      <c r="S117" s="42">
        <f>_xll.SRS1Splines.Functions25.OneWay_Spline($D$61:$D$65,S$61:S$65,$D117)</f>
        <v>0.19313276283594799</v>
      </c>
      <c r="T117" s="42">
        <f>_xll.SRS1Splines.Functions25.OneWay_Spline($D$61:$D$65,T$61:T$65,$D117)</f>
        <v>0.17389711741493399</v>
      </c>
      <c r="U117" s="42">
        <f>_xll.SRS1Splines.Functions25.OneWay_Spline($D$61:$D$65,U$61:U$65,$D117)</f>
        <v>0.57609896971075403</v>
      </c>
      <c r="V117" s="42">
        <f>_xll.SRS1Splines.Functions25.OneWay_Spline($D$61:$D$65,V$61:V$65,$D117)</f>
        <v>8.7966417398204104</v>
      </c>
      <c r="W117" s="42">
        <f>_xll.SRS1Splines.Functions25.OneWay_Spline($D$61:$D$65,W$61:W$65,$D117)</f>
        <v>3.0782500923229401</v>
      </c>
      <c r="X117" s="42">
        <f>_xll.SRS1Splines.Functions25.OneWay_Spline($D$61:$D$65,X$61:X$65,$D117)</f>
        <v>0.17950643143316899</v>
      </c>
      <c r="Y117" s="42">
        <f>_xll.SRS1Splines.Functions25.OneWay_Spline($D$61:$D$65,Y$61:Y$65,$D117)</f>
        <v>0.33374190999513798</v>
      </c>
      <c r="Z117" s="42">
        <f>_xll.SRS1Splines.Functions25.OneWay_Spline($D$61:$D$65,Z$61:Z$65,$D117)</f>
        <v>0.86613469345514404</v>
      </c>
      <c r="AB117" s="42">
        <f t="shared" si="15"/>
        <v>5.75</v>
      </c>
      <c r="AC117" s="42">
        <f>_xll.SRS1Splines.Functions25.OneWay_Spline($D$61:$D$65,AC$61:AC$65,AB117)</f>
        <v>1.6913091967350701E-2</v>
      </c>
      <c r="AD117" s="42">
        <f>_xll.SRS1Splines.Functions25.OneWay_Spline($D$61:$D$65,AD$61:AD$65,$D117)</f>
        <v>0.38360779392368899</v>
      </c>
      <c r="AE117" s="42">
        <f>_xll.SRS1Splines.Functions25.OneWay_Spline($D$61:$D$65,AE$61:AE$65,$D117)</f>
        <v>0.34194656454566902</v>
      </c>
      <c r="AF117" s="42">
        <f>_xll.SRS1Splines.Functions25.OneWay_Spline($D$61:$D$65,AF$61:AF$65,$D117)</f>
        <v>0.25401504903833699</v>
      </c>
      <c r="AG117" s="42">
        <f>_xll.SRS1Splines.Functions25.OneWay_Spline($D$61:$D$65,AG$61:AG$65,$D117)</f>
        <v>0.59057143805427303</v>
      </c>
      <c r="AH117" s="42">
        <f>_xll.SRS1Splines.Functions25.OneWay_Spline($D$61:$D$65,AH$61:AH$65,$D117)</f>
        <v>14.760605621398099</v>
      </c>
      <c r="AI117" s="42">
        <f>_xll.SRS1Splines.Functions25.OneWay_Spline($D$61:$D$65,AI$61:AI$65,$D117)</f>
        <v>3.7134919672226099</v>
      </c>
      <c r="AJ117" s="42">
        <f>_xll.SRS1Splines.Functions25.OneWay_Spline($D$61:$D$65,AJ$61:AJ$65,$D117)</f>
        <v>0.24958740823332701</v>
      </c>
      <c r="AK117" s="42">
        <f>_xll.SRS1Splines.Functions25.OneWay_Spline($D$61:$D$65,AK$61:AK$65,$D117)</f>
        <v>0.42474263195124401</v>
      </c>
      <c r="AL117" s="42">
        <f>_xll.SRS1Splines.Functions25.OneWay_Spline($D$61:$D$65,AL$61:AL$65,$D117)</f>
        <v>1.9159473202964901</v>
      </c>
    </row>
    <row r="118" spans="4:38">
      <c r="D118" s="42">
        <f t="shared" si="18"/>
        <v>6</v>
      </c>
      <c r="E118" s="42">
        <f>_xll.SRS1Splines.Functions25.OneWay_Spline($D$61:$D$65,$E$61:$E$65,D118)</f>
        <v>1.23819931702668E-2</v>
      </c>
      <c r="F118" s="42">
        <f>_xll.SRS1Splines.Functions25.OneWay_Spline($D$61:$D$65,F$61:F$65,$D118)</f>
        <v>0.19994421974437801</v>
      </c>
      <c r="G118" s="42">
        <f>_xll.SRS1Splines.Functions25.OneWay_Spline($D$61:$D$65,G$61:G$65,$D118)</f>
        <v>0.26006617895599599</v>
      </c>
      <c r="H118" s="42">
        <f>_xll.SRS1Splines.Functions25.OneWay_Spline($D$61:$D$65,H$61:H$65,$D118)</f>
        <v>0.20813096307534401</v>
      </c>
      <c r="I118" s="42">
        <f>_xll.SRS1Splines.Functions25.OneWay_Spline($D$61:$D$65,I$61:I$65,$D118)</f>
        <v>0.56608439503941899</v>
      </c>
      <c r="J118" s="42">
        <f>_xll.SRS1Splines.Functions25.OneWay_Spline($D$61:$D$65,J$61:J$65,$D118)</f>
        <v>11.734138004526701</v>
      </c>
      <c r="K118" s="42">
        <f>_xll.SRS1Splines.Functions25.OneWay_Spline($D$61:$D$65,K$61:K$65,$D118)</f>
        <v>3.3781354646350099</v>
      </c>
      <c r="L118" s="42">
        <f>_xll.SRS1Splines.Functions25.OneWay_Spline($D$61:$D$65,L$61:L$65,$D118)</f>
        <v>0.20968547669885501</v>
      </c>
      <c r="M118" s="42">
        <f>_xll.SRS1Splines.Functions25.OneWay_Spline($D$61:$D$65,M$61:M$65,$D118)</f>
        <v>0.37344813538704502</v>
      </c>
      <c r="N118" s="42">
        <f>_xll.SRS1Splines.Functions25.OneWay_Spline($D$61:$D$65,N$61:N$65,$D118)</f>
        <v>1.3138377640985499</v>
      </c>
      <c r="P118" s="42">
        <f t="shared" si="14"/>
        <v>6</v>
      </c>
      <c r="Q118" s="42">
        <f>_xll.SRS1Splines.Functions25.OneWay_Spline($D$61:$D$65,Q$61:Q$65,P118)</f>
        <v>9.8378741903986308E-3</v>
      </c>
      <c r="R118" s="42">
        <f>_xll.SRS1Splines.Functions25.OneWay_Spline($D$61:$D$65,R$61:R$65,$D118)</f>
        <v>4.4890317775250002E-2</v>
      </c>
      <c r="S118" s="42">
        <f>_xll.SRS1Splines.Functions25.OneWay_Spline($D$61:$D$65,S$61:S$65,$D118)</f>
        <v>0.18968790237309899</v>
      </c>
      <c r="T118" s="42">
        <f>_xll.SRS1Splines.Functions25.OneWay_Spline($D$61:$D$65,T$61:T$65,$D118)</f>
        <v>0.1718845324777</v>
      </c>
      <c r="U118" s="42">
        <f>_xll.SRS1Splines.Functions25.OneWay_Spline($D$61:$D$65,U$61:U$65,$D118)</f>
        <v>0.55725878921402705</v>
      </c>
      <c r="V118" s="42">
        <f>_xll.SRS1Splines.Functions25.OneWay_Spline($D$61:$D$65,V$61:V$65,$D118)</f>
        <v>8.7977557406022004</v>
      </c>
      <c r="W118" s="42">
        <f>_xll.SRS1Splines.Functions25.OneWay_Spline($D$61:$D$65,W$61:W$65,$D118)</f>
        <v>3.0637523836556899</v>
      </c>
      <c r="X118" s="42">
        <f>_xll.SRS1Splines.Functions25.OneWay_Spline($D$61:$D$65,X$61:X$65,$D118)</f>
        <v>0.17883077577669601</v>
      </c>
      <c r="Y118" s="42">
        <f>_xll.SRS1Splines.Functions25.OneWay_Spline($D$61:$D$65,Y$61:Y$65,$D118)</f>
        <v>0.33145289646255</v>
      </c>
      <c r="Z118" s="42">
        <f>_xll.SRS1Splines.Functions25.OneWay_Spline($D$61:$D$65,Z$61:Z$65,$D118)</f>
        <v>0.83768345914497899</v>
      </c>
      <c r="AB118" s="42">
        <f t="shared" si="15"/>
        <v>6</v>
      </c>
      <c r="AC118" s="42">
        <f>_xll.SRS1Splines.Functions25.OneWay_Spline($D$61:$D$65,AC$61:AC$65,AB118)</f>
        <v>1.4926112150134899E-2</v>
      </c>
      <c r="AD118" s="42">
        <f>_xll.SRS1Splines.Functions25.OneWay_Spline($D$61:$D$65,AD$61:AD$65,$D118)</f>
        <v>0.35499812171350598</v>
      </c>
      <c r="AE118" s="42">
        <f>_xll.SRS1Splines.Functions25.OneWay_Spline($D$61:$D$65,AE$61:AE$65,$D118)</f>
        <v>0.33044445553889401</v>
      </c>
      <c r="AF118" s="42">
        <f>_xll.SRS1Splines.Functions25.OneWay_Spline($D$61:$D$65,AF$61:AF$65,$D118)</f>
        <v>0.244377393672989</v>
      </c>
      <c r="AG118" s="42">
        <f>_xll.SRS1Splines.Functions25.OneWay_Spline($D$61:$D$65,AG$61:AG$65,$D118)</f>
        <v>0.57491000086481003</v>
      </c>
      <c r="AH118" s="42">
        <f>_xll.SRS1Splines.Functions25.OneWay_Spline($D$61:$D$65,AH$61:AH$65,$D118)</f>
        <v>14.670520268451099</v>
      </c>
      <c r="AI118" s="42">
        <f>_xll.SRS1Splines.Functions25.OneWay_Spline($D$61:$D$65,AI$61:AI$65,$D118)</f>
        <v>3.6925185456143401</v>
      </c>
      <c r="AJ118" s="42">
        <f>_xll.SRS1Splines.Functions25.OneWay_Spline($D$61:$D$65,AJ$61:AJ$65,$D118)</f>
        <v>0.24054017762101301</v>
      </c>
      <c r="AK118" s="42">
        <f>_xll.SRS1Splines.Functions25.OneWay_Spline($D$61:$D$65,AK$61:AK$65,$D118)</f>
        <v>0.41544337431153899</v>
      </c>
      <c r="AL118" s="42">
        <f>_xll.SRS1Splines.Functions25.OneWay_Spline($D$61:$D$65,AL$61:AL$65,$D118)</f>
        <v>1.78999206905212</v>
      </c>
    </row>
    <row r="119" spans="4:38">
      <c r="D119" s="42">
        <f t="shared" si="18"/>
        <v>6.25</v>
      </c>
      <c r="E119" s="42">
        <f>_xll.SRS1Splines.Functions25.OneWay_Spline($D$61:$D$65,$E$61:$E$65,D119)</f>
        <v>1.10067950669555E-2</v>
      </c>
      <c r="F119" s="42">
        <f>_xll.SRS1Splines.Functions25.OneWay_Spline($D$61:$D$65,F$61:F$65,$D119)</f>
        <v>0.19398000286521</v>
      </c>
      <c r="G119" s="42">
        <f>_xll.SRS1Splines.Functions25.OneWay_Spline($D$61:$D$65,G$61:G$65,$D119)</f>
        <v>0.254909678796928</v>
      </c>
      <c r="H119" s="42">
        <f>_xll.SRS1Splines.Functions25.OneWay_Spline($D$61:$D$65,H$61:H$65,$D119)</f>
        <v>0.208212714594877</v>
      </c>
      <c r="I119" s="42">
        <f>_xll.SRS1Splines.Functions25.OneWay_Spline($D$61:$D$65,I$61:I$65,$D119)</f>
        <v>0.54724766774467903</v>
      </c>
      <c r="J119" s="42">
        <f>_xll.SRS1Splines.Functions25.OneWay_Spline($D$61:$D$65,J$61:J$65,$D119)</f>
        <v>11.6943212525204</v>
      </c>
      <c r="K119" s="42">
        <f>_xll.SRS1Splines.Functions25.OneWay_Spline($D$61:$D$65,K$61:K$65,$D119)</f>
        <v>3.3782149285957801</v>
      </c>
      <c r="L119" s="42">
        <f>_xll.SRS1Splines.Functions25.OneWay_Spline($D$61:$D$65,L$61:L$65,$D119)</f>
        <v>0.206084105356652</v>
      </c>
      <c r="M119" s="42">
        <f>_xll.SRS1Splines.Functions25.OneWay_Spline($D$61:$D$65,M$61:M$65,$D119)</f>
        <v>0.36834969046573002</v>
      </c>
      <c r="N119" s="42">
        <f>_xll.SRS1Splines.Functions25.OneWay_Spline($D$61:$D$65,N$61:N$65,$D119)</f>
        <v>1.2820913743458799</v>
      </c>
      <c r="P119" s="42">
        <f t="shared" si="14"/>
        <v>6.25</v>
      </c>
      <c r="Q119" s="42">
        <f>_xll.SRS1Splines.Functions25.OneWay_Spline($D$61:$D$65,Q$61:Q$65,P119)</f>
        <v>8.5556602014396094E-3</v>
      </c>
      <c r="R119" s="42">
        <f>_xll.SRS1Splines.Functions25.OneWay_Spline($D$61:$D$65,R$61:R$65,$D119)</f>
        <v>3.8376724083038098E-2</v>
      </c>
      <c r="S119" s="42">
        <f>_xll.SRS1Splines.Functions25.OneWay_Spline($D$61:$D$65,S$61:S$65,$D119)</f>
        <v>0.1896999339006</v>
      </c>
      <c r="T119" s="42">
        <f>_xll.SRS1Splines.Functions25.OneWay_Spline($D$61:$D$65,T$61:T$65,$D119)</f>
        <v>0.17190568705675499</v>
      </c>
      <c r="U119" s="42">
        <f>_xll.SRS1Splines.Functions25.OneWay_Spline($D$61:$D$65,U$61:U$65,$D119)</f>
        <v>0.538348602100991</v>
      </c>
      <c r="V119" s="42">
        <f>_xll.SRS1Splines.Functions25.OneWay_Spline($D$61:$D$65,V$61:V$65,$D119)</f>
        <v>8.7859801615700892</v>
      </c>
      <c r="W119" s="42">
        <f>_xll.SRS1Splines.Functions25.OneWay_Spline($D$61:$D$65,W$61:W$65,$D119)</f>
        <v>3.0609371099595899</v>
      </c>
      <c r="X119" s="42">
        <f>_xll.SRS1Splines.Functions25.OneWay_Spline($D$61:$D$65,X$61:X$65,$D119)</f>
        <v>0.17861043516939901</v>
      </c>
      <c r="Y119" s="42">
        <f>_xll.SRS1Splines.Functions25.OneWay_Spline($D$61:$D$65,Y$61:Y$65,$D119)</f>
        <v>0.32977883227198501</v>
      </c>
      <c r="Z119" s="42">
        <f>_xll.SRS1Splines.Functions25.OneWay_Spline($D$61:$D$65,Z$61:Z$65,$D119)</f>
        <v>0.81755138609437705</v>
      </c>
      <c r="AB119" s="42">
        <f t="shared" si="15"/>
        <v>6.25</v>
      </c>
      <c r="AC119" s="42">
        <f>_xll.SRS1Splines.Functions25.OneWay_Spline($D$61:$D$65,AC$61:AC$65,AB119)</f>
        <v>1.34579299324713E-2</v>
      </c>
      <c r="AD119" s="42">
        <f>_xll.SRS1Splines.Functions25.OneWay_Spline($D$61:$D$65,AD$61:AD$65,$D119)</f>
        <v>0.349583281647382</v>
      </c>
      <c r="AE119" s="42">
        <f>_xll.SRS1Splines.Functions25.OneWay_Spline($D$61:$D$65,AE$61:AE$65,$D119)</f>
        <v>0.31975847786821199</v>
      </c>
      <c r="AF119" s="42">
        <f>_xll.SRS1Splines.Functions25.OneWay_Spline($D$61:$D$65,AF$61:AF$65,$D119)</f>
        <v>0.24451974213299801</v>
      </c>
      <c r="AG119" s="42">
        <f>_xll.SRS1Splines.Functions25.OneWay_Spline($D$61:$D$65,AG$61:AG$65,$D119)</f>
        <v>0.56154706705667801</v>
      </c>
      <c r="AH119" s="42">
        <f>_xll.SRS1Splines.Functions25.OneWay_Spline($D$61:$D$65,AH$61:AH$65,$D119)</f>
        <v>14.5774182271588</v>
      </c>
      <c r="AI119" s="42">
        <f>_xll.SRS1Splines.Functions25.OneWay_Spline($D$61:$D$65,AI$61:AI$65,$D119)</f>
        <v>3.6927682888164002</v>
      </c>
      <c r="AJ119" s="42">
        <f>_xll.SRS1Splines.Functions25.OneWay_Spline($D$61:$D$65,AJ$61:AJ$65,$D119)</f>
        <v>0.233557775543905</v>
      </c>
      <c r="AK119" s="42">
        <f>_xll.SRS1Splines.Functions25.OneWay_Spline($D$61:$D$65,AK$61:AK$65,$D119)</f>
        <v>0.40746507143580102</v>
      </c>
      <c r="AL119" s="42">
        <f>_xll.SRS1Splines.Functions25.OneWay_Spline($D$61:$D$65,AL$61:AL$65,$D119)</f>
        <v>1.7466313625973799</v>
      </c>
    </row>
    <row r="120" spans="4:38">
      <c r="D120" s="42">
        <f t="shared" si="18"/>
        <v>6.5</v>
      </c>
      <c r="E120" s="42">
        <f>_xll.SRS1Splines.Functions25.OneWay_Spline($D$61:$D$65,$E$61:$E$65,D120)</f>
        <v>9.7203194219222695E-3</v>
      </c>
      <c r="F120" s="42">
        <f>_xll.SRS1Splines.Functions25.OneWay_Spline($D$61:$D$65,F$61:F$65,$D120)</f>
        <v>0.18840057417179501</v>
      </c>
      <c r="G120" s="42">
        <f>_xll.SRS1Splines.Functions25.OneWay_Spline($D$61:$D$65,G$61:G$65,$D120)</f>
        <v>0.25008585606747802</v>
      </c>
      <c r="H120" s="42">
        <f>_xll.SRS1Splines.Functions25.OneWay_Spline($D$61:$D$65,H$61:H$65,$D120)</f>
        <v>0.208457969153474</v>
      </c>
      <c r="I120" s="42">
        <f>_xll.SRS1Splines.Functions25.OneWay_Spline($D$61:$D$65,I$61:I$65,$D120)</f>
        <v>0.52962621317863301</v>
      </c>
      <c r="J120" s="42">
        <f>_xll.SRS1Splines.Functions25.OneWay_Spline($D$61:$D$65,J$61:J$65,$D120)</f>
        <v>11.6380775726421</v>
      </c>
      <c r="K120" s="42">
        <f>_xll.SRS1Splines.Functions25.OneWay_Spline($D$61:$D$65,K$61:K$65,$D120)</f>
        <v>3.3784533204781</v>
      </c>
      <c r="L120" s="42">
        <f>_xll.SRS1Splines.Functions25.OneWay_Spline($D$61:$D$65,L$61:L$65,$D120)</f>
        <v>0.202715080552656</v>
      </c>
      <c r="M120" s="42">
        <f>_xll.SRS1Splines.Functions25.OneWay_Spline($D$61:$D$65,M$61:M$65,$D120)</f>
        <v>0.36358017747482302</v>
      </c>
      <c r="N120" s="42">
        <f>_xll.SRS1Splines.Functions25.OneWay_Spline($D$61:$D$65,N$61:N$65,$D120)</f>
        <v>1.2523931387708001</v>
      </c>
      <c r="P120" s="42">
        <f t="shared" si="14"/>
        <v>6.5</v>
      </c>
      <c r="Q120" s="42">
        <f>_xll.SRS1Splines.Functions25.OneWay_Spline($D$61:$D$65,Q$61:Q$65,P120)</f>
        <v>7.3561696956392503E-3</v>
      </c>
      <c r="R120" s="42">
        <f>_xll.SRS1Splines.Functions25.OneWay_Spline($D$61:$D$65,R$61:R$65,$D120)</f>
        <v>3.2283362241936703E-2</v>
      </c>
      <c r="S120" s="42">
        <f>_xll.SRS1Splines.Functions25.OneWay_Spline($D$61:$D$65,S$61:S$65,$D120)</f>
        <v>0.189736028483105</v>
      </c>
      <c r="T120" s="42">
        <f>_xll.SRS1Splines.Functions25.OneWay_Spline($D$61:$D$65,T$61:T$65,$D120)</f>
        <v>0.171969150793922</v>
      </c>
      <c r="U120" s="42">
        <f>_xll.SRS1Splines.Functions25.OneWay_Spline($D$61:$D$65,U$61:U$65,$D120)</f>
        <v>0.52028679119441701</v>
      </c>
      <c r="V120" s="42">
        <f>_xll.SRS1Splines.Functions25.OneWay_Spline($D$61:$D$65,V$61:V$65,$D120)</f>
        <v>8.7516270845879394</v>
      </c>
      <c r="W120" s="42">
        <f>_xll.SRS1Splines.Functions25.OneWay_Spline($D$61:$D$65,W$61:W$65,$D120)</f>
        <v>3.0583034668245199</v>
      </c>
      <c r="X120" s="42">
        <f>_xll.SRS1Splines.Functions25.OneWay_Spline($D$61:$D$65,X$61:X$65,$D120)</f>
        <v>0.17840431008515401</v>
      </c>
      <c r="Y120" s="42">
        <f>_xll.SRS1Splines.Functions25.OneWay_Spline($D$61:$D$65,Y$61:Y$65,$D120)</f>
        <v>0.32821277222274597</v>
      </c>
      <c r="Z120" s="42">
        <f>_xll.SRS1Splines.Functions25.OneWay_Spline($D$61:$D$65,Z$61:Z$65,$D120)</f>
        <v>0.79871815646639399</v>
      </c>
      <c r="AB120" s="42">
        <f t="shared" si="15"/>
        <v>6.5</v>
      </c>
      <c r="AC120" s="42">
        <f>_xll.SRS1Splines.Functions25.OneWay_Spline($D$61:$D$65,AC$61:AC$65,AB120)</f>
        <v>1.2084469148205299E-2</v>
      </c>
      <c r="AD120" s="42">
        <f>_xll.SRS1Splines.Functions25.OneWay_Spline($D$61:$D$65,AD$61:AD$65,$D120)</f>
        <v>0.34451778610165301</v>
      </c>
      <c r="AE120" s="42">
        <f>_xll.SRS1Splines.Functions25.OneWay_Spline($D$61:$D$65,AE$61:AE$65,$D120)</f>
        <v>0.30976191811176801</v>
      </c>
      <c r="AF120" s="42">
        <f>_xll.SRS1Splines.Functions25.OneWay_Spline($D$61:$D$65,AF$61:AF$65,$D120)</f>
        <v>0.24494678751302601</v>
      </c>
      <c r="AG120" s="42">
        <f>_xll.SRS1Splines.Functions25.OneWay_Spline($D$61:$D$65,AG$61:AG$65,$D120)</f>
        <v>0.54904625801036</v>
      </c>
      <c r="AH120" s="42">
        <f>_xll.SRS1Splines.Functions25.OneWay_Spline($D$61:$D$65,AH$61:AH$65,$D120)</f>
        <v>14.480547200277099</v>
      </c>
      <c r="AI120" s="42">
        <f>_xll.SRS1Splines.Functions25.OneWay_Spline($D$61:$D$65,AI$61:AI$65,$D120)</f>
        <v>3.6935175184225799</v>
      </c>
      <c r="AJ120" s="42">
        <f>_xll.SRS1Splines.Functions25.OneWay_Spline($D$61:$D$65,AJ$61:AJ$65,$D120)</f>
        <v>0.22702585102015799</v>
      </c>
      <c r="AK120" s="42">
        <f>_xll.SRS1Splines.Functions25.OneWay_Spline($D$61:$D$65,AK$61:AK$65,$D120)</f>
        <v>0.39996402524270802</v>
      </c>
      <c r="AL120" s="42">
        <f>_xll.SRS1Splines.Functions25.OneWay_Spline($D$61:$D$65,AL$61:AL$65,$D120)</f>
        <v>1.7060681210752</v>
      </c>
    </row>
    <row r="121" spans="4:38">
      <c r="D121" s="42">
        <f t="shared" si="18"/>
        <v>6.75</v>
      </c>
      <c r="E121" s="42">
        <f>_xll.SRS1Splines.Functions25.OneWay_Spline($D$61:$D$65,$E$61:$E$65,D121)</f>
        <v>8.5225662351672508E-3</v>
      </c>
      <c r="F121" s="42">
        <f>_xll.SRS1Splines.Functions25.OneWay_Spline($D$61:$D$65,F$61:F$65,$D121)</f>
        <v>0.18320593366413301</v>
      </c>
      <c r="G121" s="42">
        <f>_xll.SRS1Splines.Functions25.OneWay_Spline($D$61:$D$65,G$61:G$65,$D121)</f>
        <v>0.245594710767644</v>
      </c>
      <c r="H121" s="42">
        <f>_xll.SRS1Splines.Functions25.OneWay_Spline($D$61:$D$65,H$61:H$65,$D121)</f>
        <v>0.20886672675113599</v>
      </c>
      <c r="I121" s="42">
        <f>_xll.SRS1Splines.Functions25.OneWay_Spline($D$61:$D$65,I$61:I$65,$D121)</f>
        <v>0.51322003134127903</v>
      </c>
      <c r="J121" s="42">
        <f>_xll.SRS1Splines.Functions25.OneWay_Spline($D$61:$D$65,J$61:J$65,$D121)</f>
        <v>11.566473798194799</v>
      </c>
      <c r="K121" s="42">
        <f>_xll.SRS1Splines.Functions25.OneWay_Spline($D$61:$D$65,K$61:K$65,$D121)</f>
        <v>3.37885064028195</v>
      </c>
      <c r="L121" s="42">
        <f>_xll.SRS1Splines.Functions25.OneWay_Spline($D$61:$D$65,L$61:L$65,$D121)</f>
        <v>0.19957840228686599</v>
      </c>
      <c r="M121" s="42">
        <f>_xll.SRS1Splines.Functions25.OneWay_Spline($D$61:$D$65,M$61:M$65,$D121)</f>
        <v>0.35913959641432402</v>
      </c>
      <c r="N121" s="42">
        <f>_xll.SRS1Splines.Functions25.OneWay_Spline($D$61:$D$65,N$61:N$65,$D121)</f>
        <v>1.22474305737331</v>
      </c>
      <c r="P121" s="42">
        <f t="shared" si="14"/>
        <v>6.75</v>
      </c>
      <c r="Q121" s="42">
        <f>_xll.SRS1Splines.Functions25.OneWay_Spline($D$61:$D$65,Q$61:Q$65,P121)</f>
        <v>6.2394026729975204E-3</v>
      </c>
      <c r="R121" s="42">
        <f>_xll.SRS1Splines.Functions25.OneWay_Spline($D$61:$D$65,R$61:R$65,$D121)</f>
        <v>2.6610232251945799E-2</v>
      </c>
      <c r="S121" s="42">
        <f>_xll.SRS1Splines.Functions25.OneWay_Spline($D$61:$D$65,S$61:S$65,$D121)</f>
        <v>0.189796186120612</v>
      </c>
      <c r="T121" s="42">
        <f>_xll.SRS1Splines.Functions25.OneWay_Spline($D$61:$D$65,T$61:T$65,$D121)</f>
        <v>0.17207492368919899</v>
      </c>
      <c r="U121" s="42">
        <f>_xll.SRS1Splines.Functions25.OneWay_Spline($D$61:$D$65,U$61:U$65,$D121)</f>
        <v>0.50307335649430596</v>
      </c>
      <c r="V121" s="42">
        <f>_xll.SRS1Splines.Functions25.OneWay_Spline($D$61:$D$65,V$61:V$65,$D121)</f>
        <v>8.6961569998270392</v>
      </c>
      <c r="W121" s="42">
        <f>_xll.SRS1Splines.Functions25.OneWay_Spline($D$61:$D$65,W$61:W$65,$D121)</f>
        <v>3.0558514542505</v>
      </c>
      <c r="X121" s="42">
        <f>_xll.SRS1Splines.Functions25.OneWay_Spline($D$61:$D$65,X$61:X$65,$D121)</f>
        <v>0.17821240052396001</v>
      </c>
      <c r="Y121" s="42">
        <f>_xll.SRS1Splines.Functions25.OneWay_Spline($D$61:$D$65,Y$61:Y$65,$D121)</f>
        <v>0.32675471631483399</v>
      </c>
      <c r="Z121" s="42">
        <f>_xll.SRS1Splines.Functions25.OneWay_Spline($D$61:$D$65,Z$61:Z$65,$D121)</f>
        <v>0.78118377026103003</v>
      </c>
      <c r="AB121" s="42">
        <f t="shared" si="15"/>
        <v>6.75</v>
      </c>
      <c r="AC121" s="42">
        <f>_xll.SRS1Splines.Functions25.OneWay_Spline($D$61:$D$65,AC$61:AC$65,AB121)</f>
        <v>1.0805729797337E-2</v>
      </c>
      <c r="AD121" s="42">
        <f>_xll.SRS1Splines.Functions25.OneWay_Spline($D$61:$D$65,AD$61:AD$65,$D121)</f>
        <v>0.339801635076319</v>
      </c>
      <c r="AE121" s="42">
        <f>_xll.SRS1Splines.Functions25.OneWay_Spline($D$61:$D$65,AE$61:AE$65,$D121)</f>
        <v>0.30045477626956202</v>
      </c>
      <c r="AF121" s="42">
        <f>_xll.SRS1Splines.Functions25.OneWay_Spline($D$61:$D$65,AF$61:AF$65,$D121)</f>
        <v>0.24565852981307301</v>
      </c>
      <c r="AG121" s="42">
        <f>_xll.SRS1Splines.Functions25.OneWay_Spline($D$61:$D$65,AG$61:AG$65,$D121)</f>
        <v>0.53740757372585701</v>
      </c>
      <c r="AH121" s="42">
        <f>_xll.SRS1Splines.Functions25.OneWay_Spline($D$61:$D$65,AH$61:AH$65,$D121)</f>
        <v>14.3799071878062</v>
      </c>
      <c r="AI121" s="42">
        <f>_xll.SRS1Splines.Functions25.OneWay_Spline($D$61:$D$65,AI$61:AI$65,$D121)</f>
        <v>3.6947662344328802</v>
      </c>
      <c r="AJ121" s="42">
        <f>_xll.SRS1Splines.Functions25.OneWay_Spline($D$61:$D$65,AJ$61:AJ$65,$D121)</f>
        <v>0.220944404049773</v>
      </c>
      <c r="AK121" s="42">
        <f>_xll.SRS1Splines.Functions25.OneWay_Spline($D$61:$D$65,AK$61:AK$65,$D121)</f>
        <v>0.392940235732259</v>
      </c>
      <c r="AL121" s="42">
        <f>_xll.SRS1Splines.Functions25.OneWay_Spline($D$61:$D$65,AL$61:AL$65,$D121)</f>
        <v>1.66830234448559</v>
      </c>
    </row>
    <row r="122" spans="4:38">
      <c r="D122" s="42">
        <f t="shared" si="18"/>
        <v>7</v>
      </c>
      <c r="E122" s="42">
        <f>_xll.SRS1Splines.Functions25.OneWay_Spline($D$61:$D$65,$E$61:$E$65,D122)</f>
        <v>7.41353550669037E-3</v>
      </c>
      <c r="F122" s="42">
        <f>_xll.SRS1Splines.Functions25.OneWay_Spline($D$61:$D$65,F$61:F$65,$D122)</f>
        <v>0.17839608134222301</v>
      </c>
      <c r="G122" s="42">
        <f>_xll.SRS1Splines.Functions25.OneWay_Spline($D$61:$D$65,G$61:G$65,$D122)</f>
        <v>0.24143624289742799</v>
      </c>
      <c r="H122" s="42">
        <f>_xll.SRS1Splines.Functions25.OneWay_Spline($D$61:$D$65,H$61:H$65,$D122)</f>
        <v>0.20943898738786301</v>
      </c>
      <c r="I122" s="42">
        <f>_xll.SRS1Splines.Functions25.OneWay_Spline($D$61:$D$65,I$61:I$65,$D122)</f>
        <v>0.49802912223261903</v>
      </c>
      <c r="J122" s="42">
        <f>_xll.SRS1Splines.Functions25.OneWay_Spline($D$61:$D$65,J$61:J$65,$D122)</f>
        <v>11.4805767624817</v>
      </c>
      <c r="K122" s="42">
        <f>_xll.SRS1Splines.Functions25.OneWay_Spline($D$61:$D$65,K$61:K$65,$D122)</f>
        <v>3.37940688800734</v>
      </c>
      <c r="L122" s="42">
        <f>_xll.SRS1Splines.Functions25.OneWay_Spline($D$61:$D$65,L$61:L$65,$D122)</f>
        <v>0.19667407055928299</v>
      </c>
      <c r="M122" s="42">
        <f>_xll.SRS1Splines.Functions25.OneWay_Spline($D$61:$D$65,M$61:M$65,$D122)</f>
        <v>0.35502794728423198</v>
      </c>
      <c r="N122" s="42">
        <f>_xll.SRS1Splines.Functions25.OneWay_Spline($D$61:$D$65,N$61:N$65,$D122)</f>
        <v>1.1991411301534101</v>
      </c>
      <c r="P122" s="42">
        <f t="shared" si="14"/>
        <v>7</v>
      </c>
      <c r="Q122" s="42">
        <f>_xll.SRS1Splines.Functions25.OneWay_Spline($D$61:$D$65,Q$61:Q$65,P122)</f>
        <v>5.2053591335144396E-3</v>
      </c>
      <c r="R122" s="42">
        <f>_xll.SRS1Splines.Functions25.OneWay_Spline($D$61:$D$65,R$61:R$65,$D122)</f>
        <v>2.1357334113065299E-2</v>
      </c>
      <c r="S122" s="42">
        <f>_xll.SRS1Splines.Functions25.OneWay_Spline($D$61:$D$65,S$61:S$65,$D122)</f>
        <v>0.18988040681312199</v>
      </c>
      <c r="T122" s="42">
        <f>_xll.SRS1Splines.Functions25.OneWay_Spline($D$61:$D$65,T$61:T$65,$D122)</f>
        <v>0.172223005742587</v>
      </c>
      <c r="U122" s="42">
        <f>_xll.SRS1Splines.Functions25.OneWay_Spline($D$61:$D$65,U$61:U$65,$D122)</f>
        <v>0.48670829800065801</v>
      </c>
      <c r="V122" s="42">
        <f>_xll.SRS1Splines.Functions25.OneWay_Spline($D$61:$D$65,V$61:V$65,$D122)</f>
        <v>8.6210303974586608</v>
      </c>
      <c r="W122" s="42">
        <f>_xll.SRS1Splines.Functions25.OneWay_Spline($D$61:$D$65,W$61:W$65,$D122)</f>
        <v>3.0535810722375198</v>
      </c>
      <c r="X122" s="42">
        <f>_xll.SRS1Splines.Functions25.OneWay_Spline($D$61:$D$65,X$61:X$65,$D122)</f>
        <v>0.17803470648581701</v>
      </c>
      <c r="Y122" s="42">
        <f>_xll.SRS1Splines.Functions25.OneWay_Spline($D$61:$D$65,Y$61:Y$65,$D122)</f>
        <v>0.32540466454824801</v>
      </c>
      <c r="Z122" s="42">
        <f>_xll.SRS1Splines.Functions25.OneWay_Spline($D$61:$D$65,Z$61:Z$65,$D122)</f>
        <v>0.76494822747828595</v>
      </c>
      <c r="AB122" s="42">
        <f t="shared" si="15"/>
        <v>7</v>
      </c>
      <c r="AC122" s="42">
        <f>_xll.SRS1Splines.Functions25.OneWay_Spline($D$61:$D$65,AC$61:AC$65,AB122)</f>
        <v>9.6217118798662907E-3</v>
      </c>
      <c r="AD122" s="42">
        <f>_xll.SRS1Splines.Functions25.OneWay_Spline($D$61:$D$65,AD$61:AD$65,$D122)</f>
        <v>0.33543482857138102</v>
      </c>
      <c r="AE122" s="42">
        <f>_xll.SRS1Splines.Functions25.OneWay_Spline($D$61:$D$65,AE$61:AE$65,$D122)</f>
        <v>0.29183705234159302</v>
      </c>
      <c r="AF122" s="42">
        <f>_xll.SRS1Splines.Functions25.OneWay_Spline($D$61:$D$65,AF$61:AF$65,$D122)</f>
        <v>0.24665496903313899</v>
      </c>
      <c r="AG122" s="42">
        <f>_xll.SRS1Splines.Functions25.OneWay_Spline($D$61:$D$65,AG$61:AG$65,$D122)</f>
        <v>0.52663101420317004</v>
      </c>
      <c r="AH122" s="42">
        <f>_xll.SRS1Splines.Functions25.OneWay_Spline($D$61:$D$65,AH$61:AH$65,$D122)</f>
        <v>14.275498189745999</v>
      </c>
      <c r="AI122" s="42">
        <f>_xll.SRS1Splines.Functions25.OneWay_Spline($D$61:$D$65,AI$61:AI$65,$D122)</f>
        <v>3.6965144368473002</v>
      </c>
      <c r="AJ122" s="42">
        <f>_xll.SRS1Splines.Functions25.OneWay_Spline($D$61:$D$65,AJ$61:AJ$65,$D122)</f>
        <v>0.21531343463274999</v>
      </c>
      <c r="AK122" s="42">
        <f>_xll.SRS1Splines.Functions25.OneWay_Spline($D$61:$D$65,AK$61:AK$65,$D122)</f>
        <v>0.38639370290445502</v>
      </c>
      <c r="AL122" s="42">
        <f>_xll.SRS1Splines.Functions25.OneWay_Spline($D$61:$D$65,AL$61:AL$65,$D122)</f>
        <v>1.63333403282854</v>
      </c>
    </row>
    <row r="123" spans="4:38">
      <c r="D123" s="42">
        <f>D122+0.25</f>
        <v>7.25</v>
      </c>
      <c r="E123" s="42">
        <f>_xll.SRS1Splines.Functions25.OneWay_Spline($D$61:$D$65,$E$61:$E$65,D123)</f>
        <v>6.3932272364916401E-3</v>
      </c>
      <c r="F123" s="42">
        <f>_xll.SRS1Splines.Functions25.OneWay_Spline($D$61:$D$65,F$61:F$65,$D123)</f>
        <v>0.173971017206066</v>
      </c>
      <c r="G123" s="42">
        <f>_xll.SRS1Splines.Functions25.OneWay_Spline($D$61:$D$65,G$61:G$65,$D123)</f>
        <v>0.23761045245682899</v>
      </c>
      <c r="H123" s="42">
        <f>_xll.SRS1Splines.Functions25.OneWay_Spline($D$61:$D$65,H$61:H$65,$D123)</f>
        <v>0.21017475106365499</v>
      </c>
      <c r="I123" s="42">
        <f>_xll.SRS1Splines.Functions25.OneWay_Spline($D$61:$D$65,I$61:I$65,$D123)</f>
        <v>0.48405348585265101</v>
      </c>
      <c r="J123" s="42">
        <f>_xll.SRS1Splines.Functions25.OneWay_Spline($D$61:$D$65,J$61:J$65,$D123)</f>
        <v>11.3814532988059</v>
      </c>
      <c r="K123" s="42">
        <f>_xll.SRS1Splines.Functions25.OneWay_Spline($D$61:$D$65,K$61:K$65,$D123)</f>
        <v>3.3801220636542699</v>
      </c>
      <c r="L123" s="42">
        <f>_xll.SRS1Splines.Functions25.OneWay_Spline($D$61:$D$65,L$61:L$65,$D123)</f>
        <v>0.19400208536990701</v>
      </c>
      <c r="M123" s="42">
        <f>_xll.SRS1Splines.Functions25.OneWay_Spline($D$61:$D$65,M$61:M$65,$D123)</f>
        <v>0.351245230084547</v>
      </c>
      <c r="N123" s="42">
        <f>_xll.SRS1Splines.Functions25.OneWay_Spline($D$61:$D$65,N$61:N$65,$D123)</f>
        <v>1.17558735711111</v>
      </c>
      <c r="P123" s="42">
        <f t="shared" si="14"/>
        <v>7.25</v>
      </c>
      <c r="Q123" s="42">
        <f>_xll.SRS1Splines.Functions25.OneWay_Spline($D$61:$D$65,Q$61:Q$65,P123)</f>
        <v>4.2540390771900099E-3</v>
      </c>
      <c r="R123" s="42">
        <f>_xll.SRS1Splines.Functions25.OneWay_Spline($D$61:$D$65,R$61:R$65,$D123)</f>
        <v>1.65246678252952E-2</v>
      </c>
      <c r="S123" s="42">
        <f>_xll.SRS1Splines.Functions25.OneWay_Spline($D$61:$D$65,S$61:S$65,$D123)</f>
        <v>0.189988690560636</v>
      </c>
      <c r="T123" s="42">
        <f>_xll.SRS1Splines.Functions25.OneWay_Spline($D$61:$D$65,T$61:T$65,$D123)</f>
        <v>0.172413396954086</v>
      </c>
      <c r="U123" s="42">
        <f>_xll.SRS1Splines.Functions25.OneWay_Spline($D$61:$D$65,U$61:U$65,$D123)</f>
        <v>0.47119161571347201</v>
      </c>
      <c r="V123" s="42">
        <f>_xll.SRS1Splines.Functions25.OneWay_Spline($D$61:$D$65,V$61:V$65,$D123)</f>
        <v>8.5277077676540696</v>
      </c>
      <c r="W123" s="42">
        <f>_xll.SRS1Splines.Functions25.OneWay_Spline($D$61:$D$65,W$61:W$65,$D123)</f>
        <v>3.0514923207855702</v>
      </c>
      <c r="X123" s="42">
        <f>_xll.SRS1Splines.Functions25.OneWay_Spline($D$61:$D$65,X$61:X$65,$D123)</f>
        <v>0.17787122797072599</v>
      </c>
      <c r="Y123" s="42">
        <f>_xll.SRS1Splines.Functions25.OneWay_Spline($D$61:$D$65,Y$61:Y$65,$D123)</f>
        <v>0.32416261692298998</v>
      </c>
      <c r="Z123" s="42">
        <f>_xll.SRS1Splines.Functions25.OneWay_Spline($D$61:$D$65,Z$61:Z$65,$D123)</f>
        <v>0.75001152811816196</v>
      </c>
      <c r="AB123" s="42">
        <f t="shared" si="15"/>
        <v>7.25</v>
      </c>
      <c r="AC123" s="42">
        <f>_xll.SRS1Splines.Functions25.OneWay_Spline($D$61:$D$65,AC$61:AC$65,AB123)</f>
        <v>8.5324153957932695E-3</v>
      </c>
      <c r="AD123" s="42">
        <f>_xll.SRS1Splines.Functions25.OneWay_Spline($D$61:$D$65,AD$61:AD$65,$D123)</f>
        <v>0.33141736658683701</v>
      </c>
      <c r="AE123" s="42">
        <f>_xll.SRS1Splines.Functions25.OneWay_Spline($D$61:$D$65,AE$61:AE$65,$D123)</f>
        <v>0.28390874632786101</v>
      </c>
      <c r="AF123" s="42">
        <f>_xll.SRS1Splines.Functions25.OneWay_Spline($D$61:$D$65,AF$61:AF$65,$D123)</f>
        <v>0.24793610517322401</v>
      </c>
      <c r="AG123" s="42">
        <f>_xll.SRS1Splines.Functions25.OneWay_Spline($D$61:$D$65,AG$61:AG$65,$D123)</f>
        <v>0.51671657944229699</v>
      </c>
      <c r="AH123" s="42">
        <f>_xll.SRS1Splines.Functions25.OneWay_Spline($D$61:$D$65,AH$61:AH$65,$D123)</f>
        <v>14.1673202060965</v>
      </c>
      <c r="AI123" s="42">
        <f>_xll.SRS1Splines.Functions25.OneWay_Spline($D$61:$D$65,AI$61:AI$65,$D123)</f>
        <v>3.6987621256658398</v>
      </c>
      <c r="AJ123" s="42">
        <f>_xll.SRS1Splines.Functions25.OneWay_Spline($D$61:$D$65,AJ$61:AJ$65,$D123)</f>
        <v>0.210132942769089</v>
      </c>
      <c r="AK123" s="42">
        <f>_xll.SRS1Splines.Functions25.OneWay_Spline($D$61:$D$65,AK$61:AK$65,$D123)</f>
        <v>0.38032442675929601</v>
      </c>
      <c r="AL123" s="42">
        <f>_xll.SRS1Splines.Functions25.OneWay_Spline($D$61:$D$65,AL$61:AL$65,$D123)</f>
        <v>1.6011631861040601</v>
      </c>
    </row>
    <row r="124" spans="4:38">
      <c r="D124" s="60">
        <f t="shared" ref="D124:D138" si="19">D123+0.25</f>
        <v>7.5</v>
      </c>
      <c r="E124" s="42">
        <f>_xll.SRS1Splines.Functions25.OneWay_Spline($D$61:$D$65,$E$61:$E$65,D124)</f>
        <v>5.4616414245710603E-3</v>
      </c>
      <c r="F124" s="42">
        <f>_xll.SRS1Splines.Functions25.OneWay_Spline($D$61:$D$65,F$61:F$65,$D124)</f>
        <v>0.16993074125566199</v>
      </c>
      <c r="G124" s="42">
        <f>_xll.SRS1Splines.Functions25.OneWay_Spline($D$61:$D$65,G$61:G$65,$D124)</f>
        <v>0.23411733944584801</v>
      </c>
      <c r="H124" s="42">
        <f>_xll.SRS1Splines.Functions25.OneWay_Spline($D$61:$D$65,H$61:H$65,$D124)</f>
        <v>0.21107401777851201</v>
      </c>
      <c r="I124" s="42">
        <f>_xll.SRS1Splines.Functions25.OneWay_Spline($D$61:$D$65,I$61:I$65,$D124)</f>
        <v>0.47129312220137598</v>
      </c>
      <c r="J124" s="42">
        <f>_xll.SRS1Splines.Functions25.OneWay_Spline($D$61:$D$65,J$61:J$65,$D124)</f>
        <v>11.270170240470501</v>
      </c>
      <c r="K124" s="42">
        <f>_xll.SRS1Splines.Functions25.OneWay_Spline($D$61:$D$65,K$61:K$65,$D124)</f>
        <v>3.38099616722275</v>
      </c>
      <c r="L124" s="42">
        <f>_xll.SRS1Splines.Functions25.OneWay_Spline($D$61:$D$65,L$61:L$65,$D124)</f>
        <v>0.19156244671873801</v>
      </c>
      <c r="M124" s="42">
        <f>_xll.SRS1Splines.Functions25.OneWay_Spline($D$61:$D$65,M$61:M$65,$D124)</f>
        <v>0.34779144481527002</v>
      </c>
      <c r="N124" s="42">
        <f>_xll.SRS1Splines.Functions25.OneWay_Spline($D$61:$D$65,N$61:N$65,$D124)</f>
        <v>1.1540817382463999</v>
      </c>
      <c r="P124" s="42">
        <f t="shared" si="14"/>
        <v>7.5</v>
      </c>
      <c r="Q124" s="42">
        <f>_xll.SRS1Splines.Functions25.OneWay_Spline($D$61:$D$65,Q$61:Q$65,P124)</f>
        <v>3.3854425040242301E-3</v>
      </c>
      <c r="R124" s="42">
        <f>_xll.SRS1Splines.Functions25.OneWay_Spline($D$61:$D$65,R$61:R$65,$D124)</f>
        <v>1.2112233388635501E-2</v>
      </c>
      <c r="S124" s="42">
        <f>_xll.SRS1Splines.Functions25.OneWay_Spline($D$61:$D$65,S$61:S$65,$D124)</f>
        <v>0.190121037363152</v>
      </c>
      <c r="T124" s="42">
        <f>_xll.SRS1Splines.Functions25.OneWay_Spline($D$61:$D$65,T$61:T$65,$D124)</f>
        <v>0.17264609732369601</v>
      </c>
      <c r="U124" s="42">
        <f>_xll.SRS1Splines.Functions25.OneWay_Spline($D$61:$D$65,U$61:U$65,$D124)</f>
        <v>0.45652330963275001</v>
      </c>
      <c r="V124" s="42">
        <f>_xll.SRS1Splines.Functions25.OneWay_Spline($D$61:$D$65,V$61:V$65,$D124)</f>
        <v>8.4176496005845607</v>
      </c>
      <c r="W124" s="42">
        <f>_xll.SRS1Splines.Functions25.OneWay_Spline($D$61:$D$65,W$61:W$65,$D124)</f>
        <v>3.0495851998946599</v>
      </c>
      <c r="X124" s="42">
        <f>_xll.SRS1Splines.Functions25.OneWay_Spline($D$61:$D$65,X$61:X$65,$D124)</f>
        <v>0.177721964978686</v>
      </c>
      <c r="Y124" s="42">
        <f>_xll.SRS1Splines.Functions25.OneWay_Spline($D$61:$D$65,Y$61:Y$65,$D124)</f>
        <v>0.323028573439058</v>
      </c>
      <c r="Z124" s="42">
        <f>_xll.SRS1Splines.Functions25.OneWay_Spline($D$61:$D$65,Z$61:Z$65,$D124)</f>
        <v>0.73637367218065697</v>
      </c>
      <c r="AB124" s="42">
        <f t="shared" si="15"/>
        <v>7.5</v>
      </c>
      <c r="AC124" s="42">
        <f>_xll.SRS1Splines.Functions25.OneWay_Spline($D$61:$D$65,AC$61:AC$65,AB124)</f>
        <v>7.5378403451179E-3</v>
      </c>
      <c r="AD124" s="42">
        <f>_xll.SRS1Splines.Functions25.OneWay_Spline($D$61:$D$65,AD$61:AD$65,$D124)</f>
        <v>0.32774924912268799</v>
      </c>
      <c r="AE124" s="42">
        <f>_xll.SRS1Splines.Functions25.OneWay_Spline($D$61:$D$65,AE$61:AE$65,$D124)</f>
        <v>0.27666985822836698</v>
      </c>
      <c r="AF124" s="42">
        <f>_xll.SRS1Splines.Functions25.OneWay_Spline($D$61:$D$65,AF$61:AF$65,$D124)</f>
        <v>0.249501938233327</v>
      </c>
      <c r="AG124" s="42">
        <f>_xll.SRS1Splines.Functions25.OneWay_Spline($D$61:$D$65,AG$61:AG$65,$D124)</f>
        <v>0.50766426944323995</v>
      </c>
      <c r="AH124" s="42">
        <f>_xll.SRS1Splines.Functions25.OneWay_Spline($D$61:$D$65,AH$61:AH$65,$D124)</f>
        <v>14.0553732368578</v>
      </c>
      <c r="AI124" s="42">
        <f>_xll.SRS1Splines.Functions25.OneWay_Spline($D$61:$D$65,AI$61:AI$65,$D124)</f>
        <v>3.7015093008885001</v>
      </c>
      <c r="AJ124" s="42">
        <f>_xll.SRS1Splines.Functions25.OneWay_Spline($D$61:$D$65,AJ$61:AJ$65,$D124)</f>
        <v>0.20540292845878899</v>
      </c>
      <c r="AK124" s="42">
        <f>_xll.SRS1Splines.Functions25.OneWay_Spline($D$61:$D$65,AK$61:AK$65,$D124)</f>
        <v>0.37473240729678098</v>
      </c>
      <c r="AL124" s="42">
        <f>_xll.SRS1Splines.Functions25.OneWay_Spline($D$61:$D$65,AL$61:AL$65,$D124)</f>
        <v>1.5717898043121299</v>
      </c>
    </row>
    <row r="125" spans="4:38">
      <c r="D125" s="42">
        <f t="shared" si="19"/>
        <v>7.75</v>
      </c>
      <c r="E125" s="42">
        <f>_xll.SRS1Splines.Functions25.OneWay_Spline($D$61:$D$65,$E$61:$E$65,D125)</f>
        <v>4.6187780709286402E-3</v>
      </c>
      <c r="F125" s="42">
        <f>_xll.SRS1Splines.Functions25.OneWay_Spline($D$61:$D$65,F$61:F$65,$D125)</f>
        <v>0.16627525349101099</v>
      </c>
      <c r="G125" s="42">
        <f>_xll.SRS1Splines.Functions25.OneWay_Spline($D$61:$D$65,G$61:G$65,$D125)</f>
        <v>0.230956903864483</v>
      </c>
      <c r="H125" s="42">
        <f>_xll.SRS1Splines.Functions25.OneWay_Spline($D$61:$D$65,H$61:H$65,$D125)</f>
        <v>0.21213678753243401</v>
      </c>
      <c r="I125" s="42">
        <f>_xll.SRS1Splines.Functions25.OneWay_Spline($D$61:$D$65,I$61:I$65,$D125)</f>
        <v>0.45974803127879399</v>
      </c>
      <c r="J125" s="42">
        <f>_xll.SRS1Splines.Functions25.OneWay_Spline($D$61:$D$65,J$61:J$65,$D125)</f>
        <v>11.1477944207787</v>
      </c>
      <c r="K125" s="42">
        <f>_xll.SRS1Splines.Functions25.OneWay_Spline($D$61:$D$65,K$61:K$65,$D125)</f>
        <v>3.3820291987127602</v>
      </c>
      <c r="L125" s="42">
        <f>_xll.SRS1Splines.Functions25.OneWay_Spline($D$61:$D$65,L$61:L$65,$D125)</f>
        <v>0.18935515460577501</v>
      </c>
      <c r="M125" s="42">
        <f>_xll.SRS1Splines.Functions25.OneWay_Spline($D$61:$D$65,M$61:M$65,$D125)</f>
        <v>0.3446665914764</v>
      </c>
      <c r="N125" s="42">
        <f>_xll.SRS1Splines.Functions25.OneWay_Spline($D$61:$D$65,N$61:N$65,$D125)</f>
        <v>1.13462427355927</v>
      </c>
      <c r="P125" s="42">
        <f t="shared" si="14"/>
        <v>7.75</v>
      </c>
      <c r="Q125" s="42">
        <f>_xll.SRS1Splines.Functions25.OneWay_Spline($D$61:$D$65,Q$61:Q$65,P125)</f>
        <v>2.5995694140170901E-3</v>
      </c>
      <c r="R125" s="42">
        <f>_xll.SRS1Splines.Functions25.OneWay_Spline($D$61:$D$65,R$61:R$65,$D125)</f>
        <v>8.1200308030863599E-3</v>
      </c>
      <c r="S125" s="42">
        <f>_xll.SRS1Splines.Functions25.OneWay_Spline($D$61:$D$65,S$61:S$65,$D125)</f>
        <v>0.190277447220671</v>
      </c>
      <c r="T125" s="42">
        <f>_xll.SRS1Splines.Functions25.OneWay_Spline($D$61:$D$65,T$61:T$65,$D125)</f>
        <v>0.17292110685141701</v>
      </c>
      <c r="U125" s="42">
        <f>_xll.SRS1Splines.Functions25.OneWay_Spline($D$61:$D$65,U$61:U$65,$D125)</f>
        <v>0.44270337975849</v>
      </c>
      <c r="V125" s="42">
        <f>_xll.SRS1Splines.Functions25.OneWay_Spline($D$61:$D$65,V$61:V$65,$D125)</f>
        <v>8.2923163864213993</v>
      </c>
      <c r="W125" s="42">
        <f>_xll.SRS1Splines.Functions25.OneWay_Spline($D$61:$D$65,W$61:W$65,$D125)</f>
        <v>3.0478597095647899</v>
      </c>
      <c r="X125" s="42">
        <f>_xll.SRS1Splines.Functions25.OneWay_Spline($D$61:$D$65,X$61:X$65,$D125)</f>
        <v>0.17758691750969799</v>
      </c>
      <c r="Y125" s="42">
        <f>_xll.SRS1Splines.Functions25.OneWay_Spline($D$61:$D$65,Y$61:Y$65,$D125)</f>
        <v>0.32200253409645402</v>
      </c>
      <c r="Z125" s="42">
        <f>_xll.SRS1Splines.Functions25.OneWay_Spline($D$61:$D$65,Z$61:Z$65,$D125)</f>
        <v>0.72403465966577196</v>
      </c>
      <c r="AB125" s="42">
        <f t="shared" si="15"/>
        <v>7.75</v>
      </c>
      <c r="AC125" s="42">
        <f>_xll.SRS1Splines.Functions25.OneWay_Spline($D$61:$D$65,AC$61:AC$65,AB125)</f>
        <v>6.6379867278401903E-3</v>
      </c>
      <c r="AD125" s="42">
        <f>_xll.SRS1Splines.Functions25.OneWay_Spline($D$61:$D$65,AD$61:AD$65,$D125)</f>
        <v>0.324430476178935</v>
      </c>
      <c r="AE125" s="42">
        <f>_xll.SRS1Splines.Functions25.OneWay_Spline($D$61:$D$65,AE$61:AE$65,$D125)</f>
        <v>0.270120388043111</v>
      </c>
      <c r="AF125" s="42">
        <f>_xll.SRS1Splines.Functions25.OneWay_Spline($D$61:$D$65,AF$61:AF$65,$D125)</f>
        <v>0.25135246821344998</v>
      </c>
      <c r="AG125" s="42">
        <f>_xll.SRS1Splines.Functions25.OneWay_Spline($D$61:$D$65,AG$61:AG$65,$D125)</f>
        <v>0.49947408420599698</v>
      </c>
      <c r="AH125" s="42">
        <f>_xll.SRS1Splines.Functions25.OneWay_Spline($D$61:$D$65,AH$61:AH$65,$D125)</f>
        <v>13.9396572820297</v>
      </c>
      <c r="AI125" s="42">
        <f>_xll.SRS1Splines.Functions25.OneWay_Spline($D$61:$D$65,AI$61:AI$65,$D125)</f>
        <v>3.7047559625152902</v>
      </c>
      <c r="AJ125" s="42">
        <f>_xll.SRS1Splines.Functions25.OneWay_Spline($D$61:$D$65,AJ$61:AJ$65,$D125)</f>
        <v>0.20112339170185201</v>
      </c>
      <c r="AK125" s="42">
        <f>_xll.SRS1Splines.Functions25.OneWay_Spline($D$61:$D$65,AK$61:AK$65,$D125)</f>
        <v>0.36961764451691098</v>
      </c>
      <c r="AL125" s="42">
        <f>_xll.SRS1Splines.Functions25.OneWay_Spline($D$61:$D$65,AL$61:AL$65,$D125)</f>
        <v>1.5452138874527801</v>
      </c>
    </row>
    <row r="126" spans="4:38">
      <c r="D126" s="42">
        <f t="shared" si="19"/>
        <v>8</v>
      </c>
      <c r="E126" s="42">
        <f>_xll.SRS1Splines.Functions25.OneWay_Spline($D$61:$D$65,$E$61:$E$65,D126)</f>
        <v>3.8646371755643601E-3</v>
      </c>
      <c r="F126" s="42">
        <f>_xll.SRS1Splines.Functions25.OneWay_Spline($D$61:$D$65,F$61:F$65,$D126)</f>
        <v>0.16300455391211199</v>
      </c>
      <c r="G126" s="42">
        <f>_xll.SRS1Splines.Functions25.OneWay_Spline($D$61:$D$65,G$61:G$65,$D126)</f>
        <v>0.22812914571273599</v>
      </c>
      <c r="H126" s="42">
        <f>_xll.SRS1Splines.Functions25.OneWay_Spline($D$61:$D$65,H$61:H$65,$D126)</f>
        <v>0.21336306032541999</v>
      </c>
      <c r="I126" s="42">
        <f>_xll.SRS1Splines.Functions25.OneWay_Spline($D$61:$D$65,I$61:I$65,$D126)</f>
        <v>0.44941821308490398</v>
      </c>
      <c r="J126" s="42">
        <f>_xll.SRS1Splines.Functions25.OneWay_Spline($D$61:$D$65,J$61:J$65,$D126)</f>
        <v>11.015392673033601</v>
      </c>
      <c r="K126" s="42">
        <f>_xll.SRS1Splines.Functions25.OneWay_Spline($D$61:$D$65,K$61:K$65,$D126)</f>
        <v>3.3832211581243201</v>
      </c>
      <c r="L126" s="42">
        <f>_xll.SRS1Splines.Functions25.OneWay_Spline($D$61:$D$65,L$61:L$65,$D126)</f>
        <v>0.18738020903101801</v>
      </c>
      <c r="M126" s="42">
        <f>_xll.SRS1Splines.Functions25.OneWay_Spline($D$61:$D$65,M$61:M$65,$D126)</f>
        <v>0.34187067006793698</v>
      </c>
      <c r="N126" s="42">
        <f>_xll.SRS1Splines.Functions25.OneWay_Spline($D$61:$D$65,N$61:N$65,$D126)</f>
        <v>1.1172149630497401</v>
      </c>
      <c r="P126" s="42">
        <f t="shared" si="14"/>
        <v>8</v>
      </c>
      <c r="Q126" s="42">
        <f>_xll.SRS1Splines.Functions25.OneWay_Spline($D$61:$D$65,Q$61:Q$65,P126)</f>
        <v>1.8964198071685901E-3</v>
      </c>
      <c r="R126" s="42">
        <f>_xll.SRS1Splines.Functions25.OneWay_Spline($D$61:$D$65,R$61:R$65,$D126)</f>
        <v>4.5480600686476002E-3</v>
      </c>
      <c r="S126" s="42">
        <f>_xll.SRS1Splines.Functions25.OneWay_Spline($D$61:$D$65,S$61:S$65,$D126)</f>
        <v>0.19045792013319299</v>
      </c>
      <c r="T126" s="42">
        <f>_xll.SRS1Splines.Functions25.OneWay_Spline($D$61:$D$65,T$61:T$65,$D126)</f>
        <v>0.173238425537249</v>
      </c>
      <c r="U126" s="42">
        <f>_xll.SRS1Splines.Functions25.OneWay_Spline($D$61:$D$65,U$61:U$65,$D126)</f>
        <v>0.42973182609069199</v>
      </c>
      <c r="V126" s="42">
        <f>_xll.SRS1Splines.Functions25.OneWay_Spline($D$61:$D$65,V$61:V$65,$D126)</f>
        <v>8.1531686153358596</v>
      </c>
      <c r="W126" s="42">
        <f>_xll.SRS1Splines.Functions25.OneWay_Spline($D$61:$D$65,W$61:W$65,$D126)</f>
        <v>3.0463158497959602</v>
      </c>
      <c r="X126" s="42">
        <f>_xll.SRS1Splines.Functions25.OneWay_Spline($D$61:$D$65,X$61:X$65,$D126)</f>
        <v>0.17746608556376101</v>
      </c>
      <c r="Y126" s="42">
        <f>_xll.SRS1Splines.Functions25.OneWay_Spline($D$61:$D$65,Y$61:Y$65,$D126)</f>
        <v>0.32108449889517598</v>
      </c>
      <c r="Z126" s="42">
        <f>_xll.SRS1Splines.Functions25.OneWay_Spline($D$61:$D$65,Z$61:Z$65,$D126)</f>
        <v>0.71299449057350595</v>
      </c>
      <c r="AB126" s="42">
        <f t="shared" si="15"/>
        <v>8</v>
      </c>
      <c r="AC126" s="42">
        <f>_xll.SRS1Splines.Functions25.OneWay_Spline($D$61:$D$65,AC$61:AC$65,AB126)</f>
        <v>5.8328545439601297E-3</v>
      </c>
      <c r="AD126" s="42">
        <f>_xll.SRS1Splines.Functions25.OneWay_Spline($D$61:$D$65,AD$61:AD$65,$D126)</f>
        <v>0.32146104775557599</v>
      </c>
      <c r="AE126" s="42">
        <f>_xll.SRS1Splines.Functions25.OneWay_Spline($D$61:$D$65,AE$61:AE$65,$D126)</f>
        <v>0.26426033577209201</v>
      </c>
      <c r="AF126" s="42">
        <f>_xll.SRS1Splines.Functions25.OneWay_Spline($D$61:$D$65,AF$61:AF$65,$D126)</f>
        <v>0.25348769511359098</v>
      </c>
      <c r="AG126" s="42">
        <f>_xll.SRS1Splines.Functions25.OneWay_Spline($D$61:$D$65,AG$61:AG$65,$D126)</f>
        <v>0.49214602373056998</v>
      </c>
      <c r="AH126" s="42">
        <f>_xll.SRS1Splines.Functions25.OneWay_Spline($D$61:$D$65,AH$61:AH$65,$D126)</f>
        <v>13.8201723416124</v>
      </c>
      <c r="AI126" s="42">
        <f>_xll.SRS1Splines.Functions25.OneWay_Spline($D$61:$D$65,AI$61:AI$65,$D126)</f>
        <v>3.7085021105461902</v>
      </c>
      <c r="AJ126" s="42">
        <f>_xll.SRS1Splines.Functions25.OneWay_Spline($D$61:$D$65,AJ$61:AJ$65,$D126)</f>
        <v>0.19729433249827599</v>
      </c>
      <c r="AK126" s="42">
        <f>_xll.SRS1Splines.Functions25.OneWay_Spline($D$61:$D$65,AK$61:AK$65,$D126)</f>
        <v>0.36498013841968502</v>
      </c>
      <c r="AL126" s="42">
        <f>_xll.SRS1Splines.Functions25.OneWay_Spline($D$61:$D$65,AL$61:AL$65,$D126)</f>
        <v>1.52143543552598</v>
      </c>
    </row>
    <row r="127" spans="4:38">
      <c r="D127" s="42">
        <f t="shared" si="19"/>
        <v>8.25</v>
      </c>
      <c r="E127" s="42">
        <f>_xll.SRS1Splines.Functions25.OneWay_Spline($D$61:$D$65,$E$61:$E$65,D127)</f>
        <v>3.1992187384782302E-3</v>
      </c>
      <c r="F127" s="42">
        <f>_xll.SRS1Splines.Functions25.OneWay_Spline($D$61:$D$65,F$61:F$65,$D127)</f>
        <v>0.16011864251896599</v>
      </c>
      <c r="G127" s="42">
        <f>_xll.SRS1Splines.Functions25.OneWay_Spline($D$61:$D$65,G$61:G$65,$D127)</f>
        <v>0.22563406499060701</v>
      </c>
      <c r="H127" s="42">
        <f>_xll.SRS1Splines.Functions25.OneWay_Spline($D$61:$D$65,H$61:H$65,$D127)</f>
        <v>0.21475283615747101</v>
      </c>
      <c r="I127" s="42">
        <f>_xll.SRS1Splines.Functions25.OneWay_Spline($D$61:$D$65,I$61:I$65,$D127)</f>
        <v>0.44030366761970802</v>
      </c>
      <c r="J127" s="42">
        <f>_xll.SRS1Splines.Functions25.OneWay_Spline($D$61:$D$65,J$61:J$65,$D127)</f>
        <v>10.8740318305383</v>
      </c>
      <c r="K127" s="42">
        <f>_xll.SRS1Splines.Functions25.OneWay_Spline($D$61:$D$65,K$61:K$65,$D127)</f>
        <v>3.3845720454574102</v>
      </c>
      <c r="L127" s="42">
        <f>_xll.SRS1Splines.Functions25.OneWay_Spline($D$61:$D$65,L$61:L$65,$D127)</f>
        <v>0.18563760999446899</v>
      </c>
      <c r="M127" s="42">
        <f>_xll.SRS1Splines.Functions25.OneWay_Spline($D$61:$D$65,M$61:M$65,$D127)</f>
        <v>0.33940368058988202</v>
      </c>
      <c r="N127" s="42">
        <f>_xll.SRS1Splines.Functions25.OneWay_Spline($D$61:$D$65,N$61:N$65,$D127)</f>
        <v>1.1018538067178101</v>
      </c>
      <c r="P127" s="42">
        <f t="shared" si="14"/>
        <v>8.25</v>
      </c>
      <c r="Q127" s="42">
        <f>_xll.SRS1Splines.Functions25.OneWay_Spline($D$61:$D$65,Q$61:Q$65,P127)</f>
        <v>1.2759936834787499E-3</v>
      </c>
      <c r="R127" s="42">
        <f>_xll.SRS1Splines.Functions25.OneWay_Spline($D$61:$D$65,R$61:R$65,$D127)</f>
        <v>1.3963211853192899E-3</v>
      </c>
      <c r="S127" s="42">
        <f>_xll.SRS1Splines.Functions25.OneWay_Spline($D$61:$D$65,S$61:S$65,$D127)</f>
        <v>0.190662456100718</v>
      </c>
      <c r="T127" s="42">
        <f>_xll.SRS1Splines.Functions25.OneWay_Spline($D$61:$D$65,T$61:T$65,$D127)</f>
        <v>0.173598053381192</v>
      </c>
      <c r="U127" s="42">
        <f>_xll.SRS1Splines.Functions25.OneWay_Spline($D$61:$D$65,U$61:U$65,$D127)</f>
        <v>0.41760864862935798</v>
      </c>
      <c r="V127" s="42">
        <f>_xll.SRS1Splines.Functions25.OneWay_Spline($D$61:$D$65,V$61:V$65,$D127)</f>
        <v>8.0016667774992207</v>
      </c>
      <c r="W127" s="42">
        <f>_xll.SRS1Splines.Functions25.OneWay_Spline($D$61:$D$65,W$61:W$65,$D127)</f>
        <v>3.0449536205881702</v>
      </c>
      <c r="X127" s="42">
        <f>_xll.SRS1Splines.Functions25.OneWay_Spline($D$61:$D$65,X$61:X$65,$D127)</f>
        <v>0.177359469140875</v>
      </c>
      <c r="Y127" s="42">
        <f>_xll.SRS1Splines.Functions25.OneWay_Spline($D$61:$D$65,Y$61:Y$65,$D127)</f>
        <v>0.32027446783522501</v>
      </c>
      <c r="Z127" s="42">
        <f>_xll.SRS1Splines.Functions25.OneWay_Spline($D$61:$D$65,Z$61:Z$65,$D127)</f>
        <v>0.70325316490386003</v>
      </c>
      <c r="AB127" s="42">
        <f t="shared" si="15"/>
        <v>8.25</v>
      </c>
      <c r="AC127" s="42">
        <f>_xll.SRS1Splines.Functions25.OneWay_Spline($D$61:$D$65,AC$61:AC$65,AB127)</f>
        <v>5.1224437934777201E-3</v>
      </c>
      <c r="AD127" s="42">
        <f>_xll.SRS1Splines.Functions25.OneWay_Spline($D$61:$D$65,AD$61:AD$65,$D127)</f>
        <v>0.31884096385261301</v>
      </c>
      <c r="AE127" s="42">
        <f>_xll.SRS1Splines.Functions25.OneWay_Spline($D$61:$D$65,AE$61:AE$65,$D127)</f>
        <v>0.25908970141531101</v>
      </c>
      <c r="AF127" s="42">
        <f>_xll.SRS1Splines.Functions25.OneWay_Spline($D$61:$D$65,AF$61:AF$65,$D127)</f>
        <v>0.25590761893375102</v>
      </c>
      <c r="AG127" s="42">
        <f>_xll.SRS1Splines.Functions25.OneWay_Spline($D$61:$D$65,AG$61:AG$65,$D127)</f>
        <v>0.485680088016957</v>
      </c>
      <c r="AH127" s="42">
        <f>_xll.SRS1Splines.Functions25.OneWay_Spline($D$61:$D$65,AH$61:AH$65,$D127)</f>
        <v>13.6969184156059</v>
      </c>
      <c r="AI127" s="42">
        <f>_xll.SRS1Splines.Functions25.OneWay_Spline($D$61:$D$65,AI$61:AI$65,$D127)</f>
        <v>3.7127477449812099</v>
      </c>
      <c r="AJ127" s="42">
        <f>_xll.SRS1Splines.Functions25.OneWay_Spline($D$61:$D$65,AJ$61:AJ$65,$D127)</f>
        <v>0.19391575084806201</v>
      </c>
      <c r="AK127" s="42">
        <f>_xll.SRS1Splines.Functions25.OneWay_Spline($D$61:$D$65,AK$61:AK$65,$D127)</f>
        <v>0.36081988900510398</v>
      </c>
      <c r="AL127" s="42">
        <f>_xll.SRS1Splines.Functions25.OneWay_Spline($D$61:$D$65,AL$61:AL$65,$D127)</f>
        <v>1.5004544485317499</v>
      </c>
    </row>
    <row r="128" spans="4:38">
      <c r="D128" s="42">
        <f t="shared" si="19"/>
        <v>8.5</v>
      </c>
      <c r="E128" s="42">
        <f>_xll.SRS1Splines.Functions25.OneWay_Spline($D$61:$D$65,$E$61:$E$65,D128)</f>
        <v>2.6225227596702598E-3</v>
      </c>
      <c r="F128" s="42">
        <f>_xll.SRS1Splines.Functions25.OneWay_Spline($D$61:$D$65,F$61:F$65,$D128)</f>
        <v>0.157617519311573</v>
      </c>
      <c r="G128" s="42">
        <f>_xll.SRS1Splines.Functions25.OneWay_Spline($D$61:$D$65,G$61:G$65,$D128)</f>
        <v>0.22347166169809399</v>
      </c>
      <c r="H128" s="42">
        <f>_xll.SRS1Splines.Functions25.OneWay_Spline($D$61:$D$65,H$61:H$65,$D128)</f>
        <v>0.21630611502858799</v>
      </c>
      <c r="I128" s="42">
        <f>_xll.SRS1Splines.Functions25.OneWay_Spline($D$61:$D$65,I$61:I$65,$D128)</f>
        <v>0.43240439488320398</v>
      </c>
      <c r="J128" s="42">
        <f>_xll.SRS1Splines.Functions25.OneWay_Spline($D$61:$D$65,J$61:J$65,$D128)</f>
        <v>10.724778726596</v>
      </c>
      <c r="K128" s="42">
        <f>_xll.SRS1Splines.Functions25.OneWay_Spline($D$61:$D$65,K$61:K$65,$D128)</f>
        <v>3.38608186071205</v>
      </c>
      <c r="L128" s="42">
        <f>_xll.SRS1Splines.Functions25.OneWay_Spline($D$61:$D$65,L$61:L$65,$D128)</f>
        <v>0.18412735749612599</v>
      </c>
      <c r="M128" s="42">
        <f>_xll.SRS1Splines.Functions25.OneWay_Spline($D$61:$D$65,M$61:M$65,$D128)</f>
        <v>0.33726562304223401</v>
      </c>
      <c r="N128" s="42">
        <f>_xll.SRS1Splines.Functions25.OneWay_Spline($D$61:$D$65,N$61:N$65,$D128)</f>
        <v>1.0885408045634599</v>
      </c>
      <c r="P128" s="42">
        <f t="shared" si="14"/>
        <v>8.5</v>
      </c>
      <c r="Q128" s="42">
        <f>_xll.SRS1Splines.Functions25.OneWay_Spline($D$61:$D$65,Q$61:Q$65,P128)</f>
        <v>7.3829104294754599E-4</v>
      </c>
      <c r="R128" s="42">
        <v>0</v>
      </c>
      <c r="S128" s="42">
        <f>_xll.SRS1Splines.Functions25.OneWay_Spline($D$61:$D$65,S$61:S$65,$D128)</f>
        <v>0.190891055123246</v>
      </c>
      <c r="T128" s="42">
        <f>_xll.SRS1Splines.Functions25.OneWay_Spline($D$61:$D$65,T$61:T$65,$D128)</f>
        <v>0.17399999038324601</v>
      </c>
      <c r="U128" s="42">
        <f>_xll.SRS1Splines.Functions25.OneWay_Spline($D$61:$D$65,U$61:U$65,$D128)</f>
        <v>0.40633384737448702</v>
      </c>
      <c r="V128" s="42">
        <f>_xll.SRS1Splines.Functions25.OneWay_Spline($D$61:$D$65,V$61:V$65,$D128)</f>
        <v>7.8392713630827604</v>
      </c>
      <c r="W128" s="42">
        <f>_xll.SRS1Splines.Functions25.OneWay_Spline($D$61:$D$65,W$61:W$65,$D128)</f>
        <v>3.0437730219414201</v>
      </c>
      <c r="X128" s="42">
        <f>_xll.SRS1Splines.Functions25.OneWay_Spline($D$61:$D$65,X$61:X$65,$D128)</f>
        <v>0.17726706824104099</v>
      </c>
      <c r="Y128" s="42">
        <f>_xll.SRS1Splines.Functions25.OneWay_Spline($D$61:$D$65,Y$61:Y$65,$D128)</f>
        <v>0.31957244091659998</v>
      </c>
      <c r="Z128" s="42">
        <f>_xll.SRS1Splines.Functions25.OneWay_Spline($D$61:$D$65,Z$61:Z$65,$D128)</f>
        <v>0.69481068265683299</v>
      </c>
      <c r="AB128" s="42">
        <f t="shared" si="15"/>
        <v>8.5</v>
      </c>
      <c r="AC128" s="42">
        <f>_xll.SRS1Splines.Functions25.OneWay_Spline($D$61:$D$65,AC$61:AC$65,AB128)</f>
        <v>4.5067544763929702E-3</v>
      </c>
      <c r="AD128" s="42">
        <f>_xll.SRS1Splines.Functions25.OneWay_Spline($D$61:$D$65,AD$61:AD$65,$D128)</f>
        <v>0.31657022447004501</v>
      </c>
      <c r="AE128" s="42">
        <f>_xll.SRS1Splines.Functions25.OneWay_Spline($D$61:$D$65,AE$61:AE$65,$D128)</f>
        <v>0.254608484972767</v>
      </c>
      <c r="AF128" s="42">
        <f>_xll.SRS1Splines.Functions25.OneWay_Spline($D$61:$D$65,AF$61:AF$65,$D128)</f>
        <v>0.25861223967392899</v>
      </c>
      <c r="AG128" s="42">
        <f>_xll.SRS1Splines.Functions25.OneWay_Spline($D$61:$D$65,AG$61:AG$65,$D128)</f>
        <v>0.48007627706515998</v>
      </c>
      <c r="AH128" s="42">
        <f>_xll.SRS1Splines.Functions25.OneWay_Spline($D$61:$D$65,AH$61:AH$65,$D128)</f>
        <v>13.569895504010001</v>
      </c>
      <c r="AI128" s="42">
        <f>_xll.SRS1Splines.Functions25.OneWay_Spline($D$61:$D$65,AI$61:AI$65,$D128)</f>
        <v>3.7174928658203599</v>
      </c>
      <c r="AJ128" s="42">
        <f>_xll.SRS1Splines.Functions25.OneWay_Spline($D$61:$D$65,AJ$61:AJ$65,$D128)</f>
        <v>0.19098764675120999</v>
      </c>
      <c r="AK128" s="42">
        <f>_xll.SRS1Splines.Functions25.OneWay_Spline($D$61:$D$65,AK$61:AK$65,$D128)</f>
        <v>0.35713689627316803</v>
      </c>
      <c r="AL128" s="42">
        <f>_xll.SRS1Splines.Functions25.OneWay_Spline($D$61:$D$65,AL$61:AL$65,$D128)</f>
        <v>1.48227092647009</v>
      </c>
    </row>
    <row r="129" spans="1:38">
      <c r="A129" s="53" t="s">
        <v>67</v>
      </c>
      <c r="D129" s="42">
        <f t="shared" si="19"/>
        <v>8.75</v>
      </c>
      <c r="E129" s="42">
        <f>_xll.SRS1Splines.Functions25.OneWay_Spline($D$61:$D$65,$E$61:$E$65,D129)</f>
        <v>2.13454923914043E-3</v>
      </c>
      <c r="F129" s="42">
        <f>_xll.SRS1Splines.Functions25.OneWay_Spline($D$61:$D$65,F$61:F$65,$D129)</f>
        <v>0.15550118428993301</v>
      </c>
      <c r="G129" s="42">
        <f>_xll.SRS1Splines.Functions25.OneWay_Spline($D$61:$D$65,G$61:G$65,$D129)</f>
        <v>0.22164193583519901</v>
      </c>
      <c r="H129" s="42">
        <f>_xll.SRS1Splines.Functions25.OneWay_Spline($D$61:$D$65,H$61:H$65,$D129)</f>
        <v>0.218022896938769</v>
      </c>
      <c r="I129" s="42">
        <f>_xll.SRS1Splines.Functions25.OneWay_Spline($D$61:$D$65,I$61:I$65,$D129)</f>
        <v>0.42572039487539398</v>
      </c>
      <c r="J129" s="42">
        <f>_xll.SRS1Splines.Functions25.OneWay_Spline($D$61:$D$65,J$61:J$65,$D129)</f>
        <v>10.5687001945098</v>
      </c>
      <c r="K129" s="42">
        <f>_xll.SRS1Splines.Functions25.OneWay_Spline($D$61:$D$65,K$61:K$65,$D129)</f>
        <v>3.3877506038882301</v>
      </c>
      <c r="L129" s="42">
        <f>_xll.SRS1Splines.Functions25.OneWay_Spline($D$61:$D$65,L$61:L$65,$D129)</f>
        <v>0.182849451535989</v>
      </c>
      <c r="M129" s="42">
        <f>_xll.SRS1Splines.Functions25.OneWay_Spline($D$61:$D$65,M$61:M$65,$D129)</f>
        <v>0.33545649742499301</v>
      </c>
      <c r="N129" s="42">
        <f>_xll.SRS1Splines.Functions25.OneWay_Spline($D$61:$D$65,N$61:N$65,$D129)</f>
        <v>1.0772759565867001</v>
      </c>
      <c r="P129" s="42">
        <f t="shared" si="14"/>
        <v>8.75</v>
      </c>
      <c r="Q129" s="42">
        <f>_xll.SRS1Splines.Functions25.OneWay_Spline($D$61:$D$65,Q$61:Q$65,P129)</f>
        <v>2.8331188557499301E-4</v>
      </c>
      <c r="R129" s="42">
        <v>0</v>
      </c>
      <c r="S129" s="42">
        <f>_xll.SRS1Splines.Functions25.OneWay_Spline($D$61:$D$65,S$61:S$65,$D129)</f>
        <v>0.191143717200777</v>
      </c>
      <c r="T129" s="42">
        <f>_xll.SRS1Splines.Functions25.OneWay_Spline($D$61:$D$65,T$61:T$65,$D129)</f>
        <v>0.17444423654341101</v>
      </c>
      <c r="U129" s="42">
        <f>_xll.SRS1Splines.Functions25.OneWay_Spline($D$61:$D$65,U$61:U$65,$D129)</f>
        <v>0.39590742232607801</v>
      </c>
      <c r="V129" s="42">
        <f>_xll.SRS1Splines.Functions25.OneWay_Spline($D$61:$D$65,V$61:V$65,$D129)</f>
        <v>7.66744286225775</v>
      </c>
      <c r="W129" s="42">
        <f>_xll.SRS1Splines.Functions25.OneWay_Spline($D$61:$D$65,W$61:W$65,$D129)</f>
        <v>3.0427740538557102</v>
      </c>
      <c r="X129" s="42">
        <f>_xll.SRS1Splines.Functions25.OneWay_Spline($D$61:$D$65,X$61:X$65,$D129)</f>
        <v>0.17718888286425799</v>
      </c>
      <c r="Y129" s="42">
        <f>_xll.SRS1Splines.Functions25.OneWay_Spline($D$61:$D$65,Y$61:Y$65,$D129)</f>
        <v>0.318978418139303</v>
      </c>
      <c r="Z129" s="42">
        <f>_xll.SRS1Splines.Functions25.OneWay_Spline($D$61:$D$65,Z$61:Z$65,$D129)</f>
        <v>0.68766704383242605</v>
      </c>
      <c r="AB129" s="42">
        <f t="shared" si="15"/>
        <v>8.75</v>
      </c>
      <c r="AC129" s="42">
        <f>_xll.SRS1Splines.Functions25.OneWay_Spline($D$61:$D$65,AC$61:AC$65,AB129)</f>
        <v>3.9857865927058703E-3</v>
      </c>
      <c r="AD129" s="42">
        <f>_xll.SRS1Splines.Functions25.OneWay_Spline($D$61:$D$65,AD$61:AD$65,$D129)</f>
        <v>0.31464882960787199</v>
      </c>
      <c r="AE129" s="42">
        <f>_xll.SRS1Splines.Functions25.OneWay_Spline($D$61:$D$65,AE$61:AE$65,$D129)</f>
        <v>0.25081668644446098</v>
      </c>
      <c r="AF129" s="42">
        <f>_xll.SRS1Splines.Functions25.OneWay_Spline($D$61:$D$65,AF$61:AF$65,$D129)</f>
        <v>0.26160155733412699</v>
      </c>
      <c r="AG129" s="42">
        <f>_xll.SRS1Splines.Functions25.OneWay_Spline($D$61:$D$65,AG$61:AG$65,$D129)</f>
        <v>0.47533459087517699</v>
      </c>
      <c r="AH129" s="42">
        <f>_xll.SRS1Splines.Functions25.OneWay_Spline($D$61:$D$65,AH$61:AH$65,$D129)</f>
        <v>13.4391036068248</v>
      </c>
      <c r="AI129" s="42">
        <f>_xll.SRS1Splines.Functions25.OneWay_Spline($D$61:$D$65,AI$61:AI$65,$D129)</f>
        <v>3.7227374730636198</v>
      </c>
      <c r="AJ129" s="42">
        <f>_xll.SRS1Splines.Functions25.OneWay_Spline($D$61:$D$65,AJ$61:AJ$65,$D129)</f>
        <v>0.18851002020772001</v>
      </c>
      <c r="AK129" s="42">
        <f>_xll.SRS1Splines.Functions25.OneWay_Spline($D$61:$D$65,AK$61:AK$65,$D129)</f>
        <v>0.353931160223876</v>
      </c>
      <c r="AL129" s="42">
        <f>_xll.SRS1Splines.Functions25.OneWay_Spline($D$61:$D$65,AL$61:AL$65,$D129)</f>
        <v>1.4668848693409799</v>
      </c>
    </row>
    <row r="130" spans="1:38">
      <c r="A130" s="53" t="s">
        <v>68</v>
      </c>
      <c r="D130" s="42">
        <f t="shared" si="19"/>
        <v>9</v>
      </c>
      <c r="E130" s="42">
        <f>_xll.SRS1Splines.Functions25.OneWay_Spline($D$61:$D$65,$E$61:$E$65,D130)</f>
        <v>1.7352981768887601E-3</v>
      </c>
      <c r="F130" s="42">
        <f>_xll.SRS1Splines.Functions25.OneWay_Spline($D$61:$D$65,F$61:F$65,$D130)</f>
        <v>0.15376963745404501</v>
      </c>
      <c r="G130" s="42">
        <f>_xll.SRS1Splines.Functions25.OneWay_Spline($D$61:$D$65,G$61:G$65,$D130)</f>
        <v>0.22014488740192101</v>
      </c>
      <c r="H130" s="42">
        <f>_xll.SRS1Splines.Functions25.OneWay_Spline($D$61:$D$65,H$61:H$65,$D130)</f>
        <v>0.219903181888015</v>
      </c>
      <c r="I130" s="42">
        <f>_xll.SRS1Splines.Functions25.OneWay_Spline($D$61:$D$65,I$61:I$65,$D130)</f>
        <v>0.42025166759627602</v>
      </c>
      <c r="J130" s="42">
        <f>_xll.SRS1Splines.Functions25.OneWay_Spline($D$61:$D$65,J$61:J$65,$D130)</f>
        <v>10.4068630675827</v>
      </c>
      <c r="K130" s="42">
        <f>_xll.SRS1Splines.Functions25.OneWay_Spline($D$61:$D$65,K$61:K$65,$D130)</f>
        <v>3.3895782749859502</v>
      </c>
      <c r="L130" s="42">
        <f>_xll.SRS1Splines.Functions25.OneWay_Spline($D$61:$D$65,L$61:L$65,$D130)</f>
        <v>0.18180389211405901</v>
      </c>
      <c r="M130" s="42">
        <f>_xll.SRS1Splines.Functions25.OneWay_Spline($D$61:$D$65,M$61:M$65,$D130)</f>
        <v>0.33397630373816001</v>
      </c>
      <c r="N130" s="42">
        <f>_xll.SRS1Splines.Functions25.OneWay_Spline($D$61:$D$65,N$61:N$65,$D130)</f>
        <v>1.06805926278754</v>
      </c>
      <c r="P130" s="42">
        <f t="shared" si="14"/>
        <v>9</v>
      </c>
      <c r="Q130" s="42">
        <v>0</v>
      </c>
      <c r="R130" s="42">
        <v>0</v>
      </c>
      <c r="S130" s="42">
        <f>_xll.SRS1Splines.Functions25.OneWay_Spline($D$61:$D$65,S$61:S$65,$D130)</f>
        <v>0.19142044233330999</v>
      </c>
      <c r="T130" s="42">
        <f>_xll.SRS1Splines.Functions25.OneWay_Spline($D$61:$D$65,T$61:T$65,$D130)</f>
        <v>0.174930791861687</v>
      </c>
      <c r="U130" s="42">
        <f>_xll.SRS1Splines.Functions25.OneWay_Spline($D$61:$D$65,U$61:U$65,$D130)</f>
        <v>0.38632937348413199</v>
      </c>
      <c r="V130" s="42">
        <f>_xll.SRS1Splines.Functions25.OneWay_Spline($D$61:$D$65,V$61:V$65,$D130)</f>
        <v>7.4876417651954803</v>
      </c>
      <c r="W130" s="42">
        <f>_xll.SRS1Splines.Functions25.OneWay_Spline($D$61:$D$65,W$61:W$65,$D130)</f>
        <v>3.0419567163310299</v>
      </c>
      <c r="X130" s="42">
        <f>_xll.SRS1Splines.Functions25.OneWay_Spline($D$61:$D$65,X$61:X$65,$D130)</f>
        <v>0.17712491301052699</v>
      </c>
      <c r="Y130" s="42">
        <f>_xll.SRS1Splines.Functions25.OneWay_Spline($D$61:$D$65,Y$61:Y$65,$D130)</f>
        <v>0.31849239950333202</v>
      </c>
      <c r="Z130" s="42">
        <f>_xll.SRS1Splines.Functions25.OneWay_Spline($D$61:$D$65,Z$61:Z$65,$D130)</f>
        <v>0.68182224843063799</v>
      </c>
      <c r="AB130" s="42">
        <f t="shared" si="15"/>
        <v>9</v>
      </c>
      <c r="AC130" s="42">
        <f>_xll.SRS1Splines.Functions25.OneWay_Spline($D$61:$D$65,AC$61:AC$65,AB130)</f>
        <v>3.5595401424164202E-3</v>
      </c>
      <c r="AD130" s="42">
        <f>_xll.SRS1Splines.Functions25.OneWay_Spline($D$61:$D$65,AD$61:AD$65,$D130)</f>
        <v>0.31307677926609401</v>
      </c>
      <c r="AE130" s="42">
        <f>_xll.SRS1Splines.Functions25.OneWay_Spline($D$61:$D$65,AE$61:AE$65,$D130)</f>
        <v>0.247714305830392</v>
      </c>
      <c r="AF130" s="42">
        <f>_xll.SRS1Splines.Functions25.OneWay_Spline($D$61:$D$65,AF$61:AF$65,$D130)</f>
        <v>0.26487557191434302</v>
      </c>
      <c r="AG130" s="42">
        <f>_xll.SRS1Splines.Functions25.OneWay_Spline($D$61:$D$65,AG$61:AG$65,$D130)</f>
        <v>0.47145502944701001</v>
      </c>
      <c r="AH130" s="42">
        <f>_xll.SRS1Splines.Functions25.OneWay_Spline($D$61:$D$65,AH$61:AH$65,$D130)</f>
        <v>13.3045427240504</v>
      </c>
      <c r="AI130" s="42">
        <f>_xll.SRS1Splines.Functions25.OneWay_Spline($D$61:$D$65,AI$61:AI$65,$D130)</f>
        <v>3.7284815667109998</v>
      </c>
      <c r="AJ130" s="42">
        <f>_xll.SRS1Splines.Functions25.OneWay_Spline($D$61:$D$65,AJ$61:AJ$65,$D130)</f>
        <v>0.18648287121759199</v>
      </c>
      <c r="AK130" s="42">
        <f>_xll.SRS1Splines.Functions25.OneWay_Spline($D$61:$D$65,AK$61:AK$65,$D130)</f>
        <v>0.351202680857228</v>
      </c>
      <c r="AL130" s="42">
        <f>_xll.SRS1Splines.Functions25.OneWay_Spline($D$61:$D$65,AL$61:AL$65,$D130)</f>
        <v>1.4542962771444501</v>
      </c>
    </row>
    <row r="131" spans="1:38">
      <c r="D131" s="42">
        <f t="shared" si="19"/>
        <v>9.25</v>
      </c>
      <c r="E131" s="42">
        <f>_xll.SRS1Splines.Functions25.OneWay_Spline($D$61:$D$65,$E$61:$E$65,D131)</f>
        <v>1.42476957291523E-3</v>
      </c>
      <c r="F131" s="42">
        <f>_xll.SRS1Splines.Functions25.OneWay_Spline($D$61:$D$65,F$61:F$65,$D131)</f>
        <v>0.152422878803911</v>
      </c>
      <c r="G131" s="42">
        <f>_xll.SRS1Splines.Functions25.OneWay_Spline($D$61:$D$65,G$61:G$65,$D131)</f>
        <v>0.21898051639826099</v>
      </c>
      <c r="H131" s="42">
        <f>_xll.SRS1Splines.Functions25.OneWay_Spline($D$61:$D$65,H$61:H$65,$D131)</f>
        <v>0.22194696987632601</v>
      </c>
      <c r="I131" s="42">
        <f>_xll.SRS1Splines.Functions25.OneWay_Spline($D$61:$D$65,I$61:I$65,$D131)</f>
        <v>0.415998213045851</v>
      </c>
      <c r="J131" s="42">
        <f>_xll.SRS1Splines.Functions25.OneWay_Spline($D$61:$D$65,J$61:J$65,$D131)</f>
        <v>10.240334179118101</v>
      </c>
      <c r="K131" s="42">
        <f>_xll.SRS1Splines.Functions25.OneWay_Spline($D$61:$D$65,K$61:K$65,$D131)</f>
        <v>3.3915648740052098</v>
      </c>
      <c r="L131" s="42">
        <f>_xll.SRS1Splines.Functions25.OneWay_Spline($D$61:$D$65,L$61:L$65,$D131)</f>
        <v>0.18099067923033599</v>
      </c>
      <c r="M131" s="42">
        <f>_xll.SRS1Splines.Functions25.OneWay_Spline($D$61:$D$65,M$61:M$65,$D131)</f>
        <v>0.33282504198173402</v>
      </c>
      <c r="N131" s="42">
        <f>_xll.SRS1Splines.Functions25.OneWay_Spline($D$61:$D$65,N$61:N$65,$D131)</f>
        <v>1.0608907231659701</v>
      </c>
      <c r="P131" s="42">
        <f t="shared" si="14"/>
        <v>9.25</v>
      </c>
      <c r="Q131" s="42">
        <v>0</v>
      </c>
      <c r="R131" s="42">
        <v>0</v>
      </c>
      <c r="S131" s="42">
        <f>_xll.SRS1Splines.Functions25.OneWay_Spline($D$61:$D$65,S$61:S$65,$D131)</f>
        <v>0.191721230520847</v>
      </c>
      <c r="T131" s="42">
        <f>_xll.SRS1Splines.Functions25.OneWay_Spline($D$61:$D$65,T$61:T$65,$D131)</f>
        <v>0.17545965633807301</v>
      </c>
      <c r="U131" s="42">
        <f>_xll.SRS1Splines.Functions25.OneWay_Spline($D$61:$D$65,U$61:U$65,$D131)</f>
        <v>0.37759970084864902</v>
      </c>
      <c r="V131" s="42">
        <f>_xll.SRS1Splines.Functions25.OneWay_Spline($D$61:$D$65,V$61:V$65,$D131)</f>
        <v>7.3013285620672104</v>
      </c>
      <c r="W131" s="42">
        <f>_xll.SRS1Splines.Functions25.OneWay_Spline($D$61:$D$65,W$61:W$65,$D131)</f>
        <v>3.0413210093674001</v>
      </c>
      <c r="X131" s="42">
        <f>_xll.SRS1Splines.Functions25.OneWay_Spline($D$61:$D$65,X$61:X$65,$D131)</f>
        <v>0.17707515867984699</v>
      </c>
      <c r="Y131" s="42">
        <f>_xll.SRS1Splines.Functions25.OneWay_Spline($D$61:$D$65,Y$61:Y$65,$D131)</f>
        <v>0.31811438500868799</v>
      </c>
      <c r="Z131" s="42">
        <f>_xll.SRS1Splines.Functions25.OneWay_Spline($D$61:$D$65,Z$61:Z$65,$D131)</f>
        <v>0.67727629645147003</v>
      </c>
      <c r="AB131" s="42">
        <f t="shared" si="15"/>
        <v>9.25</v>
      </c>
      <c r="AC131" s="42">
        <f>_xll.SRS1Splines.Functions25.OneWay_Spline($D$61:$D$65,AC$61:AC$65,AB131)</f>
        <v>3.22801512552464E-3</v>
      </c>
      <c r="AD131" s="42">
        <f>_xll.SRS1Splines.Functions25.OneWay_Spline($D$61:$D$65,AD$61:AD$65,$D131)</f>
        <v>0.311854073444711</v>
      </c>
      <c r="AE131" s="42">
        <f>_xll.SRS1Splines.Functions25.OneWay_Spline($D$61:$D$65,AE$61:AE$65,$D131)</f>
        <v>0.24530134313056101</v>
      </c>
      <c r="AF131" s="42">
        <f>_xll.SRS1Splines.Functions25.OneWay_Spline($D$61:$D$65,AF$61:AF$65,$D131)</f>
        <v>0.26843428341457898</v>
      </c>
      <c r="AG131" s="42">
        <f>_xll.SRS1Splines.Functions25.OneWay_Spline($D$61:$D$65,AG$61:AG$65,$D131)</f>
        <v>0.468437592780657</v>
      </c>
      <c r="AH131" s="42">
        <f>_xll.SRS1Splines.Functions25.OneWay_Spline($D$61:$D$65,AH$61:AH$65,$D131)</f>
        <v>13.1662128556867</v>
      </c>
      <c r="AI131" s="42">
        <f>_xll.SRS1Splines.Functions25.OneWay_Spline($D$61:$D$65,AI$61:AI$65,$D131)</f>
        <v>3.7347251467625102</v>
      </c>
      <c r="AJ131" s="42">
        <f>_xll.SRS1Splines.Functions25.OneWay_Spline($D$61:$D$65,AJ$61:AJ$65,$D131)</f>
        <v>0.18490619978082501</v>
      </c>
      <c r="AK131" s="42">
        <f>_xll.SRS1Splines.Functions25.OneWay_Spline($D$61:$D$65,AK$61:AK$65,$D131)</f>
        <v>0.34895145817322498</v>
      </c>
      <c r="AL131" s="42">
        <f>_xll.SRS1Splines.Functions25.OneWay_Spline($D$61:$D$65,AL$61:AL$65,$D131)</f>
        <v>1.44450514988047</v>
      </c>
    </row>
    <row r="132" spans="1:38">
      <c r="C132" s="53" t="s">
        <v>71</v>
      </c>
      <c r="D132" s="42">
        <f t="shared" si="19"/>
        <v>9.5</v>
      </c>
      <c r="E132" s="42">
        <f>_xll.SRS1Splines.Functions25.OneWay_Spline($D$61:$D$65,$E$61:$E$65,D132)</f>
        <v>1.20296342721985E-3</v>
      </c>
      <c r="F132" s="42">
        <f>_xll.SRS1Splines.Functions25.OneWay_Spline($D$61:$D$65,F$61:F$65,$D132)</f>
        <v>0.15146090833952899</v>
      </c>
      <c r="G132" s="42">
        <f>_xll.SRS1Splines.Functions25.OneWay_Spline($D$61:$D$65,G$61:G$65,$D132)</f>
        <v>0.21814882282421799</v>
      </c>
      <c r="H132" s="42">
        <f>_xll.SRS1Splines.Functions25.OneWay_Spline($D$61:$D$65,H$61:H$65,$D132)</f>
        <v>0.224154260903702</v>
      </c>
      <c r="I132" s="42">
        <f>_xll.SRS1Splines.Functions25.OneWay_Spline($D$61:$D$65,I$61:I$65,$D132)</f>
        <v>0.41296003122411901</v>
      </c>
      <c r="J132" s="42">
        <f>_xll.SRS1Splines.Functions25.OneWay_Spline($D$61:$D$65,J$61:J$65,$D132)</f>
        <v>10.070180362418901</v>
      </c>
      <c r="K132" s="42">
        <f>_xll.SRS1Splines.Functions25.OneWay_Spline($D$61:$D$65,K$61:K$65,$D132)</f>
        <v>3.3937104009460102</v>
      </c>
      <c r="L132" s="42">
        <f>_xll.SRS1Splines.Functions25.OneWay_Spline($D$61:$D$65,L$61:L$65,$D132)</f>
        <v>0.18040981288482</v>
      </c>
      <c r="M132" s="42">
        <f>_xll.SRS1Splines.Functions25.OneWay_Spline($D$61:$D$65,M$61:M$65,$D132)</f>
        <v>0.33200271215571597</v>
      </c>
      <c r="N132" s="42">
        <f>_xll.SRS1Splines.Functions25.OneWay_Spline($D$61:$D$65,N$61:N$65,$D132)</f>
        <v>1.05577033772199</v>
      </c>
      <c r="P132" s="42">
        <f t="shared" si="14"/>
        <v>9.5</v>
      </c>
      <c r="Q132" s="42">
        <v>0</v>
      </c>
      <c r="R132" s="42">
        <v>0</v>
      </c>
      <c r="S132" s="42">
        <f>_xll.SRS1Splines.Functions25.OneWay_Spline($D$61:$D$65,S$61:S$65,$D132)</f>
        <v>0.192046081763387</v>
      </c>
      <c r="T132" s="42">
        <f>_xll.SRS1Splines.Functions25.OneWay_Spline($D$61:$D$65,T$61:T$65,$D132)</f>
        <v>0.176030829972571</v>
      </c>
      <c r="U132" s="42">
        <f>_xll.SRS1Splines.Functions25.OneWay_Spline($D$61:$D$65,U$61:U$65,$D132)</f>
        <v>0.369718404419628</v>
      </c>
      <c r="V132" s="42">
        <f>_xll.SRS1Splines.Functions25.OneWay_Spline($D$61:$D$65,V$61:V$65,$D132)</f>
        <v>7.1099637430442302</v>
      </c>
      <c r="W132" s="42">
        <f>_xll.SRS1Splines.Functions25.OneWay_Spline($D$61:$D$65,W$61:W$65,$D132)</f>
        <v>3.0408669329647999</v>
      </c>
      <c r="X132" s="42">
        <f>_xll.SRS1Splines.Functions25.OneWay_Spline($D$61:$D$65,X$61:X$65,$D132)</f>
        <v>0.177039619872219</v>
      </c>
      <c r="Y132" s="42">
        <f>_xll.SRS1Splines.Functions25.OneWay_Spline($D$61:$D$65,Y$61:Y$65,$D132)</f>
        <v>0.31784437465537102</v>
      </c>
      <c r="Z132" s="42">
        <f>_xll.SRS1Splines.Functions25.OneWay_Spline($D$61:$D$65,Z$61:Z$65,$D132)</f>
        <v>0.67402918789492094</v>
      </c>
      <c r="AB132" s="42">
        <f t="shared" si="15"/>
        <v>9.5</v>
      </c>
      <c r="AC132" s="42">
        <f>_xll.SRS1Splines.Functions25.OneWay_Spline($D$61:$D$65,AC$61:AC$65,AB132)</f>
        <v>2.9912115420305E-3</v>
      </c>
      <c r="AD132" s="42">
        <f>_xll.SRS1Splines.Functions25.OneWay_Spline($D$61:$D$65,AD$61:AD$65,$D132)</f>
        <v>0.31098071214372303</v>
      </c>
      <c r="AE132" s="42">
        <f>_xll.SRS1Splines.Functions25.OneWay_Spline($D$61:$D$65,AE$61:AE$65,$D132)</f>
        <v>0.24357779834496701</v>
      </c>
      <c r="AF132" s="42">
        <f>_xll.SRS1Splines.Functions25.OneWay_Spline($D$61:$D$65,AF$61:AF$65,$D132)</f>
        <v>0.27227769183483302</v>
      </c>
      <c r="AG132" s="42">
        <f>_xll.SRS1Splines.Functions25.OneWay_Spline($D$61:$D$65,AG$61:AG$65,$D132)</f>
        <v>0.46628228087612</v>
      </c>
      <c r="AH132" s="42">
        <f>_xll.SRS1Splines.Functions25.OneWay_Spline($D$61:$D$65,AH$61:AH$65,$D132)</f>
        <v>13.0241140017338</v>
      </c>
      <c r="AI132" s="42">
        <f>_xll.SRS1Splines.Functions25.OneWay_Spline($D$61:$D$65,AI$61:AI$65,$D132)</f>
        <v>3.7414682132181301</v>
      </c>
      <c r="AJ132" s="42">
        <f>_xll.SRS1Splines.Functions25.OneWay_Spline($D$61:$D$65,AJ$61:AJ$65,$D132)</f>
        <v>0.18378000589742099</v>
      </c>
      <c r="AK132" s="42">
        <f>_xll.SRS1Splines.Functions25.OneWay_Spline($D$61:$D$65,AK$61:AK$65,$D132)</f>
        <v>0.347177492171867</v>
      </c>
      <c r="AL132" s="42">
        <f>_xll.SRS1Splines.Functions25.OneWay_Spline($D$61:$D$65,AL$61:AL$65,$D132)</f>
        <v>1.43751148754906</v>
      </c>
    </row>
    <row r="133" spans="1:38">
      <c r="B133" s="53" t="s">
        <v>66</v>
      </c>
      <c r="C133" s="53" t="s">
        <v>70</v>
      </c>
      <c r="D133" s="42">
        <f t="shared" si="19"/>
        <v>9.75</v>
      </c>
      <c r="E133" s="42">
        <f>_xll.SRS1Splines.Functions25.OneWay_Spline($D$61:$D$65,$E$61:$E$65,D133)</f>
        <v>1.0698797398026301E-3</v>
      </c>
      <c r="F133" s="42">
        <f>_xll.SRS1Splines.Functions25.OneWay_Spline($D$61:$D$65,F$61:F$65,$D133)</f>
        <v>0.1508837260609</v>
      </c>
      <c r="G133" s="42">
        <f>_xll.SRS1Splines.Functions25.OneWay_Spline($D$61:$D$65,G$61:G$65,$D133)</f>
        <v>0.217649806679792</v>
      </c>
      <c r="H133" s="42">
        <f>_xll.SRS1Splines.Functions25.OneWay_Spline($D$61:$D$65,H$61:H$65,$D133)</f>
        <v>0.226525054970142</v>
      </c>
      <c r="I133" s="42">
        <f>_xll.SRS1Splines.Functions25.OneWay_Spline($D$61:$D$65,I$61:I$65,$D133)</f>
        <v>0.411137122131079</v>
      </c>
      <c r="J133" s="42">
        <f>_xll.SRS1Splines.Functions25.OneWay_Spline($D$61:$D$65,J$61:J$65,$D133)</f>
        <v>9.8974684507883897</v>
      </c>
      <c r="K133" s="42">
        <f>_xll.SRS1Splines.Functions25.OneWay_Spline($D$61:$D$65,K$61:K$65,$D133)</f>
        <v>3.3960148558083501</v>
      </c>
      <c r="L133" s="42">
        <f>_xll.SRS1Splines.Functions25.OneWay_Spline($D$61:$D$65,L$61:L$65,$D133)</f>
        <v>0.18006129307751001</v>
      </c>
      <c r="M133" s="42">
        <f>_xll.SRS1Splines.Functions25.OneWay_Spline($D$61:$D$65,M$61:M$65,$D133)</f>
        <v>0.33150931426010499</v>
      </c>
      <c r="N133" s="42">
        <f>_xll.SRS1Splines.Functions25.OneWay_Spline($D$61:$D$65,N$61:N$65,$D133)</f>
        <v>1.0526981064556</v>
      </c>
      <c r="P133" s="42">
        <f t="shared" si="14"/>
        <v>9.75</v>
      </c>
      <c r="Q133" s="42">
        <v>0</v>
      </c>
      <c r="R133" s="42">
        <v>0</v>
      </c>
      <c r="S133" s="42">
        <f>_xll.SRS1Splines.Functions25.OneWay_Spline($D$61:$D$65,S$61:S$65,$D133)</f>
        <v>0.192394996060929</v>
      </c>
      <c r="T133" s="42">
        <f>_xll.SRS1Splines.Functions25.OneWay_Spline($D$61:$D$65,T$61:T$65,$D133)</f>
        <v>0.176644312765179</v>
      </c>
      <c r="U133" s="42">
        <f>_xll.SRS1Splines.Functions25.OneWay_Spline($D$61:$D$65,U$61:U$65,$D133)</f>
        <v>0.36268548419707097</v>
      </c>
      <c r="V133" s="42">
        <f>_xll.SRS1Splines.Functions25.OneWay_Spline($D$61:$D$65,V$61:V$65,$D133)</f>
        <v>6.9150077982978004</v>
      </c>
      <c r="W133" s="42">
        <f>_xll.SRS1Splines.Functions25.OneWay_Spline($D$61:$D$65,W$61:W$65,$D133)</f>
        <v>3.04059448712324</v>
      </c>
      <c r="X133" s="42">
        <f>_xll.SRS1Splines.Functions25.OneWay_Spline($D$61:$D$65,X$61:X$65,$D133)</f>
        <v>0.17701829658764101</v>
      </c>
      <c r="Y133" s="42">
        <f>_xll.SRS1Splines.Functions25.OneWay_Spline($D$61:$D$65,Y$61:Y$65,$D133)</f>
        <v>0.31768236844338099</v>
      </c>
      <c r="Z133" s="42">
        <f>_xll.SRS1Splines.Functions25.OneWay_Spline($D$61:$D$65,Z$61:Z$65,$D133)</f>
        <v>0.67208092276099196</v>
      </c>
      <c r="AB133" s="42">
        <f t="shared" si="15"/>
        <v>9.75</v>
      </c>
      <c r="AC133" s="42">
        <f>_xll.SRS1Splines.Functions25.OneWay_Spline($D$61:$D$65,AC$61:AC$65,AB133)</f>
        <v>2.8491293919340201E-3</v>
      </c>
      <c r="AD133" s="42">
        <f>_xll.SRS1Splines.Functions25.OneWay_Spline($D$61:$D$65,AD$61:AD$65,$D133)</f>
        <v>0.31045669536313097</v>
      </c>
      <c r="AE133" s="42">
        <f>_xll.SRS1Splines.Functions25.OneWay_Spline($D$61:$D$65,AE$61:AE$65,$D133)</f>
        <v>0.242543671473611</v>
      </c>
      <c r="AF133" s="42">
        <f>_xll.SRS1Splines.Functions25.OneWay_Spline($D$61:$D$65,AF$61:AF$65,$D133)</f>
        <v>0.27640579717510499</v>
      </c>
      <c r="AG133" s="42">
        <f>_xll.SRS1Splines.Functions25.OneWay_Spline($D$61:$D$65,AG$61:AG$65,$D133)</f>
        <v>0.46498909373339697</v>
      </c>
      <c r="AH133" s="42">
        <f>_xll.SRS1Splines.Functions25.OneWay_Spline($D$61:$D$65,AH$61:AH$65,$D133)</f>
        <v>12.8782461621915</v>
      </c>
      <c r="AI133" s="42">
        <f>_xll.SRS1Splines.Functions25.OneWay_Spline($D$61:$D$65,AI$61:AI$65,$D133)</f>
        <v>3.7487107660778798</v>
      </c>
      <c r="AJ133" s="42">
        <f>_xll.SRS1Splines.Functions25.OneWay_Spline($D$61:$D$65,AJ$61:AJ$65,$D133)</f>
        <v>0.18310428956737801</v>
      </c>
      <c r="AK133" s="42">
        <f>_xll.SRS1Splines.Functions25.OneWay_Spline($D$61:$D$65,AK$61:AK$65,$D133)</f>
        <v>0.34588078285315399</v>
      </c>
      <c r="AL133" s="42">
        <f>_xll.SRS1Splines.Functions25.OneWay_Spline($D$61:$D$65,AL$61:AL$65,$D133)</f>
        <v>1.43331529015022</v>
      </c>
    </row>
    <row r="134" spans="1:38">
      <c r="B134" s="42">
        <v>0.65782735252148394</v>
      </c>
      <c r="D134" s="42">
        <f t="shared" si="19"/>
        <v>10</v>
      </c>
      <c r="E134" s="42">
        <f>_xll.SRS1Splines.Functions25.OneWay_Spline($D$61:$D$65,$E$61:$E$65,D134)</f>
        <v>1.0255185106635501E-3</v>
      </c>
      <c r="F134" s="42">
        <f>_xll.SRS1Splines.Functions25.OneWay_Spline($D$61:$D$65,F$61:F$65,$D134)</f>
        <v>0.15069133196802301</v>
      </c>
      <c r="G134" s="42">
        <f>_xll.SRS1Splines.Functions25.OneWay_Spline($D$61:$D$65,G$61:G$65,$D134)</f>
        <v>0.217483467964983</v>
      </c>
      <c r="H134" s="42">
        <f>_xll.SRS1Splines.Functions25.OneWay_Spline($D$61:$D$65,H$61:H$65,$D134)</f>
        <v>0.22905935207564801</v>
      </c>
      <c r="I134" s="42">
        <f>_xll.SRS1Splines.Functions25.OneWay_Spline($D$61:$D$65,I$61:I$65,$D134)</f>
        <v>0.41052948576673298</v>
      </c>
      <c r="J134" s="42">
        <f>_xll.SRS1Splines.Functions25.OneWay_Spline($D$61:$D$65,J$61:J$65,$D134)</f>
        <v>9.7232652775296007</v>
      </c>
      <c r="K134" s="42">
        <f>_xll.SRS1Splines.Functions25.OneWay_Spline($D$61:$D$65,K$61:K$65,$D134)</f>
        <v>3.3984782385922299</v>
      </c>
      <c r="L134" s="42">
        <f>_xll.SRS1Splines.Functions25.OneWay_Spline($D$61:$D$65,L$61:L$65,$D134)</f>
        <v>0.179945119808406</v>
      </c>
      <c r="M134" s="42">
        <f>_xll.SRS1Splines.Functions25.OneWay_Spline($D$61:$D$65,M$61:M$65,$D134)</f>
        <v>0.33134484829490102</v>
      </c>
      <c r="N134" s="42">
        <f>_xll.SRS1Splines.Functions25.OneWay_Spline($D$61:$D$65,N$61:N$65,$D134)</f>
        <v>1.0516740293668101</v>
      </c>
      <c r="P134" s="42">
        <f t="shared" si="14"/>
        <v>10</v>
      </c>
      <c r="Q134" s="42">
        <v>0</v>
      </c>
      <c r="R134" s="42">
        <v>0</v>
      </c>
      <c r="S134" s="42">
        <f>_xll.SRS1Splines.Functions25.OneWay_Spline($D$61:$D$65,S$61:S$65,$D134)</f>
        <v>0.19276797341347501</v>
      </c>
      <c r="T134" s="42">
        <f>_xll.SRS1Splines.Functions25.OneWay_Spline($D$61:$D$65,T$61:T$65,$D134)</f>
        <v>0.17730010471589799</v>
      </c>
      <c r="U134" s="42">
        <f>_xll.SRS1Splines.Functions25.OneWay_Spline($D$61:$D$65,U$61:U$65,$D134)</f>
        <v>0.356500940180976</v>
      </c>
      <c r="V134" s="42">
        <f>_xll.SRS1Splines.Functions25.OneWay_Spline($D$61:$D$65,V$61:V$65,$D134)</f>
        <v>6.71792121799922</v>
      </c>
      <c r="W134" s="42">
        <f>_xll.SRS1Splines.Functions25.OneWay_Spline($D$61:$D$65,W$61:W$65,$D134)</f>
        <v>3.0405036718427199</v>
      </c>
      <c r="X134" s="42">
        <f>_xll.SRS1Splines.Functions25.OneWay_Spline($D$61:$D$65,X$61:X$65,$D134)</f>
        <v>0.17701118882611599</v>
      </c>
      <c r="Y134" s="42">
        <f>_xll.SRS1Splines.Functions25.OneWay_Spline($D$61:$D$65,Y$61:Y$65,$D134)</f>
        <v>0.31762836637271802</v>
      </c>
      <c r="Z134" s="42">
        <f>_xll.SRS1Splines.Functions25.OneWay_Spline($D$61:$D$65,Z$61:Z$65,$D134)</f>
        <v>0.67143150104968197</v>
      </c>
      <c r="AB134" s="42">
        <f t="shared" si="15"/>
        <v>10</v>
      </c>
      <c r="AC134" s="42">
        <f>_xll.SRS1Splines.Functions25.OneWay_Spline($D$61:$D$65,AC$61:AC$65,AB134)</f>
        <v>2.8017686752351899E-3</v>
      </c>
      <c r="AD134" s="42">
        <f>_xll.SRS1Splines.Functions25.OneWay_Spline($D$61:$D$65,AD$61:AD$65,$D134)</f>
        <v>0.31028202310293301</v>
      </c>
      <c r="AE134" s="42">
        <f>_xll.SRS1Splines.Functions25.OneWay_Spline($D$61:$D$65,AE$61:AE$65,$D134)</f>
        <v>0.24219896251649201</v>
      </c>
      <c r="AF134" s="42">
        <f>_xll.SRS1Splines.Functions25.OneWay_Spline($D$61:$D$65,AF$61:AF$65,$D134)</f>
        <v>0.280818599435397</v>
      </c>
      <c r="AG134" s="42">
        <f>_xll.SRS1Splines.Functions25.OneWay_Spline($D$61:$D$65,AG$61:AG$65,$D134)</f>
        <v>0.46455803135249002</v>
      </c>
      <c r="AH134" s="42">
        <f>_xll.SRS1Splines.Functions25.OneWay_Spline($D$61:$D$65,AH$61:AH$65,$D134)</f>
        <v>12.72860933706</v>
      </c>
      <c r="AI134" s="42">
        <f>_xll.SRS1Splines.Functions25.OneWay_Spline($D$61:$D$65,AI$61:AI$65,$D134)</f>
        <v>3.7564528053417399</v>
      </c>
      <c r="AJ134" s="42">
        <f>_xll.SRS1Splines.Functions25.OneWay_Spline($D$61:$D$65,AJ$61:AJ$65,$D134)</f>
        <v>0.182879050790697</v>
      </c>
      <c r="AK134" s="42">
        <f>_xll.SRS1Splines.Functions25.OneWay_Spline($D$61:$D$65,AK$61:AK$65,$D134)</f>
        <v>0.34506133021708502</v>
      </c>
      <c r="AL134" s="42">
        <f>_xll.SRS1Splines.Functions25.OneWay_Spline($D$61:$D$65,AL$61:AL$65,$D134)</f>
        <v>1.4319165576839299</v>
      </c>
    </row>
    <row r="135" spans="1:38" s="57" customFormat="1">
      <c r="A135" s="59" t="s">
        <v>63</v>
      </c>
      <c r="B135" s="57">
        <v>0.67840462852462591</v>
      </c>
      <c r="C135" s="57">
        <f>B135/$B$135</f>
        <v>1</v>
      </c>
      <c r="D135" s="57">
        <f t="shared" si="19"/>
        <v>10.25</v>
      </c>
      <c r="E135" s="57">
        <f>E$134*$C135*(2^(-($D135-$D$135)/$E$74))</f>
        <v>1.0255185106635501E-3</v>
      </c>
      <c r="F135" s="57">
        <f t="shared" ref="F135:N135" si="20">F$134*$C135*(2^(-($D135-$D$135)/$E$74))</f>
        <v>0.15069133196802301</v>
      </c>
      <c r="G135" s="57">
        <f t="shared" si="20"/>
        <v>0.217483467964983</v>
      </c>
      <c r="H135" s="57">
        <f t="shared" si="20"/>
        <v>0.22905935207564801</v>
      </c>
      <c r="I135" s="57">
        <f t="shared" si="20"/>
        <v>0.41052948576673298</v>
      </c>
      <c r="J135" s="57">
        <f t="shared" si="20"/>
        <v>9.7232652775296007</v>
      </c>
      <c r="K135" s="57">
        <f t="shared" si="20"/>
        <v>3.3984782385922299</v>
      </c>
      <c r="L135" s="57">
        <f t="shared" si="20"/>
        <v>0.179945119808406</v>
      </c>
      <c r="M135" s="57">
        <f t="shared" si="20"/>
        <v>0.33134484829490102</v>
      </c>
      <c r="N135" s="57">
        <f t="shared" si="20"/>
        <v>1.0516740293668101</v>
      </c>
      <c r="P135" s="57">
        <f t="shared" si="14"/>
        <v>10.25</v>
      </c>
      <c r="Q135" s="57">
        <f>Q$134*$C135*(2^(-($D135-$D$135)/$E$74))</f>
        <v>0</v>
      </c>
      <c r="R135" s="57">
        <f t="shared" ref="R135:Z135" si="21">R$134*$C135*(2^(-($D135-$D$135)/$E$74))</f>
        <v>0</v>
      </c>
      <c r="S135" s="57">
        <f t="shared" si="21"/>
        <v>0.19276797341347501</v>
      </c>
      <c r="T135" s="57">
        <f t="shared" si="21"/>
        <v>0.17730010471589799</v>
      </c>
      <c r="U135" s="57">
        <f t="shared" si="21"/>
        <v>0.356500940180976</v>
      </c>
      <c r="V135" s="57">
        <f t="shared" si="21"/>
        <v>6.71792121799922</v>
      </c>
      <c r="W135" s="57">
        <f t="shared" si="21"/>
        <v>3.0405036718427199</v>
      </c>
      <c r="X135" s="57">
        <f t="shared" si="21"/>
        <v>0.17701118882611599</v>
      </c>
      <c r="Y135" s="57">
        <f t="shared" si="21"/>
        <v>0.31762836637271802</v>
      </c>
      <c r="Z135" s="57">
        <f t="shared" si="21"/>
        <v>0.67143150104968197</v>
      </c>
      <c r="AB135" s="57">
        <f t="shared" si="15"/>
        <v>10.25</v>
      </c>
      <c r="AC135" s="57">
        <f>AC$134*$C135*(2^(-($D135-$D$135)/$E$74))</f>
        <v>2.8017686752351899E-3</v>
      </c>
      <c r="AD135" s="57">
        <f t="shared" ref="AD135:AL135" si="22">AD$134*$C135*(2^(-($D135-$D$135)/$E$74))</f>
        <v>0.31028202310293301</v>
      </c>
      <c r="AE135" s="57">
        <f t="shared" si="22"/>
        <v>0.24219896251649201</v>
      </c>
      <c r="AF135" s="57">
        <f t="shared" si="22"/>
        <v>0.280818599435397</v>
      </c>
      <c r="AG135" s="57">
        <f t="shared" si="22"/>
        <v>0.46455803135249002</v>
      </c>
      <c r="AH135" s="57">
        <f t="shared" si="22"/>
        <v>12.72860933706</v>
      </c>
      <c r="AI135" s="57">
        <f t="shared" si="22"/>
        <v>3.7564528053417399</v>
      </c>
      <c r="AJ135" s="57">
        <f t="shared" si="22"/>
        <v>0.182879050790697</v>
      </c>
      <c r="AK135" s="57">
        <f t="shared" si="22"/>
        <v>0.34506133021708502</v>
      </c>
      <c r="AL135" s="57">
        <f t="shared" si="22"/>
        <v>1.4319165576839299</v>
      </c>
    </row>
    <row r="136" spans="1:38" s="57" customFormat="1">
      <c r="A136" s="59" t="s">
        <v>64</v>
      </c>
      <c r="B136" s="57">
        <v>0.69908671033500869</v>
      </c>
      <c r="C136" s="57">
        <f t="shared" ref="C136:C167" si="23">B136/$B$135</f>
        <v>1.0304863512729292</v>
      </c>
      <c r="D136" s="57">
        <f t="shared" si="19"/>
        <v>10.5</v>
      </c>
      <c r="E136" s="57">
        <f t="shared" ref="E136:N161" si="24">E$134*$C136*(2^(-($D136-$D$135)/$E$74))</f>
        <v>1.0567828099038797E-3</v>
      </c>
      <c r="F136" s="57">
        <f t="shared" si="24"/>
        <v>0.15528535815729555</v>
      </c>
      <c r="G136" s="57">
        <f t="shared" si="24"/>
        <v>0.22411374148182309</v>
      </c>
      <c r="H136" s="57">
        <f t="shared" si="24"/>
        <v>0.23604253185507038</v>
      </c>
      <c r="I136" s="57">
        <f t="shared" si="24"/>
        <v>0.42304502454690091</v>
      </c>
      <c r="J136" s="57">
        <f t="shared" si="24"/>
        <v>10.019691984672212</v>
      </c>
      <c r="K136" s="57">
        <f t="shared" si="24"/>
        <v>3.5020853792808428</v>
      </c>
      <c r="L136" s="57">
        <f t="shared" si="24"/>
        <v>0.18543098672746025</v>
      </c>
      <c r="M136" s="57">
        <f t="shared" si="24"/>
        <v>0.34144633781568062</v>
      </c>
      <c r="N136" s="57">
        <f t="shared" si="24"/>
        <v>1.0837357144709947</v>
      </c>
      <c r="P136" s="57">
        <f t="shared" si="14"/>
        <v>10.5</v>
      </c>
      <c r="Q136" s="57">
        <f t="shared" ref="Q136:Z161" si="25">Q$134*$C136*(2^(-($D136-$D$135)/$E$74))</f>
        <v>0</v>
      </c>
      <c r="R136" s="57">
        <f t="shared" si="25"/>
        <v>0</v>
      </c>
      <c r="S136" s="57">
        <f t="shared" si="25"/>
        <v>0.19864476212287746</v>
      </c>
      <c r="T136" s="57">
        <f t="shared" si="25"/>
        <v>0.18270533482295179</v>
      </c>
      <c r="U136" s="57">
        <f t="shared" si="25"/>
        <v>0.36736934670643706</v>
      </c>
      <c r="V136" s="57">
        <f t="shared" si="25"/>
        <v>6.9227260041133079</v>
      </c>
      <c r="W136" s="57">
        <f t="shared" si="25"/>
        <v>3.1331974805349727</v>
      </c>
      <c r="X136" s="57">
        <f t="shared" si="25"/>
        <v>0.18240761094702473</v>
      </c>
      <c r="Y136" s="57">
        <f t="shared" si="25"/>
        <v>0.32731169065232396</v>
      </c>
      <c r="Z136" s="57">
        <f t="shared" si="25"/>
        <v>0.69190098565666225</v>
      </c>
      <c r="AB136" s="57">
        <f t="shared" si="15"/>
        <v>10.5</v>
      </c>
      <c r="AC136" s="57">
        <f t="shared" ref="AC136:AL161" si="26">AC$134*$C136*(2^(-($D136-$D$135)/$E$74))</f>
        <v>2.8871843292228071E-3</v>
      </c>
      <c r="AD136" s="57">
        <f t="shared" si="26"/>
        <v>0.31974138431222815</v>
      </c>
      <c r="AE136" s="57">
        <f t="shared" si="26"/>
        <v>0.2495827208407698</v>
      </c>
      <c r="AF136" s="57">
        <f t="shared" si="26"/>
        <v>0.28937972888718794</v>
      </c>
      <c r="AG136" s="57">
        <f t="shared" si="26"/>
        <v>0.47872070238736486</v>
      </c>
      <c r="AH136" s="57">
        <f t="shared" si="26"/>
        <v>13.116657965231134</v>
      </c>
      <c r="AI136" s="57">
        <f t="shared" si="26"/>
        <v>3.870973278026713</v>
      </c>
      <c r="AJ136" s="57">
        <f t="shared" si="26"/>
        <v>0.18845436250789677</v>
      </c>
      <c r="AK136" s="57">
        <f t="shared" si="26"/>
        <v>0.35558098497903834</v>
      </c>
      <c r="AL136" s="57">
        <f t="shared" si="26"/>
        <v>1.4755704432853183</v>
      </c>
    </row>
    <row r="137" spans="1:38" s="57" customFormat="1">
      <c r="B137" s="57">
        <v>0.71986817917282564</v>
      </c>
      <c r="C137" s="57">
        <f t="shared" si="23"/>
        <v>1.0611192036504429</v>
      </c>
      <c r="D137" s="57">
        <f t="shared" si="19"/>
        <v>10.75</v>
      </c>
      <c r="E137" s="57">
        <f t="shared" si="24"/>
        <v>1.0881973476500478E-3</v>
      </c>
      <c r="F137" s="57">
        <f t="shared" si="24"/>
        <v>0.15990146063317065</v>
      </c>
      <c r="G137" s="57">
        <f t="shared" si="24"/>
        <v>0.23077587633605684</v>
      </c>
      <c r="H137" s="57">
        <f t="shared" si="24"/>
        <v>0.24305926883940554</v>
      </c>
      <c r="I137" s="57">
        <f t="shared" si="24"/>
        <v>0.43562070591435809</v>
      </c>
      <c r="J137" s="57">
        <f t="shared" si="24"/>
        <v>10.317543150595409</v>
      </c>
      <c r="K137" s="57">
        <f t="shared" si="24"/>
        <v>3.606190397177309</v>
      </c>
      <c r="L137" s="57">
        <f t="shared" si="24"/>
        <v>0.19094321561429162</v>
      </c>
      <c r="M137" s="57">
        <f t="shared" si="24"/>
        <v>0.35159636937096039</v>
      </c>
      <c r="N137" s="57">
        <f t="shared" si="24"/>
        <v>1.1159514698656308</v>
      </c>
      <c r="P137" s="57">
        <f t="shared" si="14"/>
        <v>10.75</v>
      </c>
      <c r="Q137" s="57">
        <f t="shared" si="25"/>
        <v>0</v>
      </c>
      <c r="R137" s="57">
        <f t="shared" si="25"/>
        <v>0</v>
      </c>
      <c r="S137" s="57">
        <f t="shared" si="25"/>
        <v>0.20454979134866066</v>
      </c>
      <c r="T137" s="57">
        <f t="shared" si="25"/>
        <v>0.1881365394029581</v>
      </c>
      <c r="U137" s="57">
        <f t="shared" si="25"/>
        <v>0.37828998063493957</v>
      </c>
      <c r="V137" s="57">
        <f t="shared" si="25"/>
        <v>7.1285149659742393</v>
      </c>
      <c r="W137" s="57">
        <f t="shared" si="25"/>
        <v>3.2263367231456823</v>
      </c>
      <c r="X137" s="57">
        <f t="shared" si="25"/>
        <v>0.18782996521469572</v>
      </c>
      <c r="Y137" s="57">
        <f t="shared" si="25"/>
        <v>0.33704154750123949</v>
      </c>
      <c r="Z137" s="57">
        <f t="shared" si="25"/>
        <v>0.71246883500737135</v>
      </c>
      <c r="AB137" s="57">
        <f t="shared" si="15"/>
        <v>10.75</v>
      </c>
      <c r="AC137" s="57">
        <f t="shared" si="26"/>
        <v>2.9730104424416288E-3</v>
      </c>
      <c r="AD137" s="57">
        <f t="shared" si="26"/>
        <v>0.32924620185122855</v>
      </c>
      <c r="AE137" s="57">
        <f t="shared" si="26"/>
        <v>0.25700196132345404</v>
      </c>
      <c r="AF137" s="57">
        <f t="shared" si="26"/>
        <v>0.29798199827585192</v>
      </c>
      <c r="AG137" s="57">
        <f t="shared" si="26"/>
        <v>0.49295143119377666</v>
      </c>
      <c r="AH137" s="57">
        <f t="shared" si="26"/>
        <v>13.5065713352166</v>
      </c>
      <c r="AI137" s="57">
        <f t="shared" si="26"/>
        <v>3.9860440712089362</v>
      </c>
      <c r="AJ137" s="57">
        <f t="shared" si="26"/>
        <v>0.19405646601388857</v>
      </c>
      <c r="AK137" s="57">
        <f t="shared" si="26"/>
        <v>0.36615119124068224</v>
      </c>
      <c r="AL137" s="57">
        <f t="shared" si="26"/>
        <v>1.5194341047238809</v>
      </c>
    </row>
    <row r="138" spans="1:38" s="57" customFormat="1">
      <c r="B138" s="57">
        <v>0.74074373330737409</v>
      </c>
      <c r="C138" s="57">
        <f t="shared" si="23"/>
        <v>1.091890742134707</v>
      </c>
      <c r="D138" s="57">
        <f t="shared" si="19"/>
        <v>11</v>
      </c>
      <c r="E138" s="57">
        <f t="shared" si="24"/>
        <v>1.1197541094697214E-3</v>
      </c>
      <c r="F138" s="57">
        <f t="shared" si="24"/>
        <v>0.16453846174212911</v>
      </c>
      <c r="G138" s="57">
        <f t="shared" si="24"/>
        <v>0.23746817289328515</v>
      </c>
      <c r="H138" s="57">
        <f t="shared" si="24"/>
        <v>0.25010777292866176</v>
      </c>
      <c r="I138" s="57">
        <f t="shared" si="24"/>
        <v>0.44825332157910264</v>
      </c>
      <c r="J138" s="57">
        <f t="shared" si="24"/>
        <v>10.616742787932008</v>
      </c>
      <c r="K138" s="57">
        <f t="shared" si="24"/>
        <v>3.7107667331570542</v>
      </c>
      <c r="L138" s="57">
        <f t="shared" si="24"/>
        <v>0.19648040019688126</v>
      </c>
      <c r="M138" s="57">
        <f t="shared" si="24"/>
        <v>0.36179235349907962</v>
      </c>
      <c r="N138" s="57">
        <f t="shared" si="24"/>
        <v>1.1483130767128744</v>
      </c>
      <c r="P138" s="57">
        <f t="shared" si="14"/>
        <v>11</v>
      </c>
      <c r="Q138" s="57">
        <f t="shared" si="25"/>
        <v>0</v>
      </c>
      <c r="R138" s="57">
        <f t="shared" si="25"/>
        <v>0</v>
      </c>
      <c r="S138" s="57">
        <f t="shared" si="25"/>
        <v>0.21048155460814022</v>
      </c>
      <c r="T138" s="57">
        <f t="shared" si="25"/>
        <v>0.1935923328547044</v>
      </c>
      <c r="U138" s="57">
        <f t="shared" si="25"/>
        <v>0.38926005590983787</v>
      </c>
      <c r="V138" s="57">
        <f t="shared" si="25"/>
        <v>7.3352356029938122</v>
      </c>
      <c r="W138" s="57">
        <f t="shared" si="25"/>
        <v>3.3198976381233178</v>
      </c>
      <c r="X138" s="57">
        <f t="shared" si="25"/>
        <v>0.19327686828579554</v>
      </c>
      <c r="Y138" s="57">
        <f t="shared" si="25"/>
        <v>0.34681545465217967</v>
      </c>
      <c r="Z138" s="57">
        <f t="shared" si="25"/>
        <v>0.73312980186124244</v>
      </c>
      <c r="AB138" s="57">
        <f t="shared" si="15"/>
        <v>11</v>
      </c>
      <c r="AC138" s="57">
        <f t="shared" si="26"/>
        <v>3.0592251190553273E-3</v>
      </c>
      <c r="AD138" s="57">
        <f t="shared" si="26"/>
        <v>0.33879405086435876</v>
      </c>
      <c r="AE138" s="57">
        <f t="shared" si="26"/>
        <v>0.26445479117843124</v>
      </c>
      <c r="AF138" s="57">
        <f t="shared" si="26"/>
        <v>0.30662321300261802</v>
      </c>
      <c r="AG138" s="57">
        <f t="shared" si="26"/>
        <v>0.50724658724836746</v>
      </c>
      <c r="AH138" s="57">
        <f t="shared" si="26"/>
        <v>13.898249972870227</v>
      </c>
      <c r="AI138" s="57">
        <f t="shared" si="26"/>
        <v>4.1016358281907905</v>
      </c>
      <c r="AJ138" s="57">
        <f t="shared" si="26"/>
        <v>0.19968393210796806</v>
      </c>
      <c r="AK138" s="57">
        <f t="shared" si="26"/>
        <v>0.3767692523459808</v>
      </c>
      <c r="AL138" s="57">
        <f t="shared" si="26"/>
        <v>1.5634963515644975</v>
      </c>
    </row>
    <row r="139" spans="1:38" s="57" customFormat="1">
      <c r="B139" s="57">
        <v>0.8250847474153622</v>
      </c>
      <c r="C139" s="57">
        <f t="shared" si="23"/>
        <v>1.216213322732971</v>
      </c>
      <c r="D139" s="57">
        <f>D138+1</f>
        <v>12</v>
      </c>
      <c r="E139" s="57">
        <f t="shared" si="24"/>
        <v>1.2472491240860125E-3</v>
      </c>
      <c r="F139" s="57">
        <f t="shared" si="24"/>
        <v>0.18327278332875782</v>
      </c>
      <c r="G139" s="57">
        <f t="shared" si="24"/>
        <v>0.26450625912837039</v>
      </c>
      <c r="H139" s="57">
        <f t="shared" si="24"/>
        <v>0.27858500189841179</v>
      </c>
      <c r="I139" s="57">
        <f t="shared" si="24"/>
        <v>0.4992913693997918</v>
      </c>
      <c r="J139" s="57">
        <f t="shared" si="24"/>
        <v>11.825563336548534</v>
      </c>
      <c r="K139" s="57">
        <f t="shared" si="24"/>
        <v>4.1332740094246558</v>
      </c>
      <c r="L139" s="57">
        <f t="shared" si="24"/>
        <v>0.21885162552489468</v>
      </c>
      <c r="M139" s="57">
        <f t="shared" si="24"/>
        <v>0.40298597003268777</v>
      </c>
      <c r="N139" s="57">
        <f t="shared" si="24"/>
        <v>1.2790598105372482</v>
      </c>
      <c r="P139" s="57">
        <f t="shared" si="14"/>
        <v>12</v>
      </c>
      <c r="Q139" s="57">
        <f t="shared" si="25"/>
        <v>0</v>
      </c>
      <c r="R139" s="57">
        <f t="shared" si="25"/>
        <v>0</v>
      </c>
      <c r="S139" s="57">
        <f t="shared" si="25"/>
        <v>0.23444694902310947</v>
      </c>
      <c r="T139" s="57">
        <f t="shared" si="25"/>
        <v>0.21563472332076936</v>
      </c>
      <c r="U139" s="57">
        <f t="shared" si="25"/>
        <v>0.43358114042120949</v>
      </c>
      <c r="V139" s="57">
        <f t="shared" si="25"/>
        <v>8.1704242953224515</v>
      </c>
      <c r="W139" s="57">
        <f t="shared" si="25"/>
        <v>3.6979006249554631</v>
      </c>
      <c r="X139" s="57">
        <f t="shared" si="25"/>
        <v>0.2152833400090903</v>
      </c>
      <c r="Y139" s="57">
        <f t="shared" si="25"/>
        <v>0.38630380400146236</v>
      </c>
      <c r="Z139" s="57">
        <f t="shared" si="25"/>
        <v>0.81660383782455082</v>
      </c>
      <c r="AB139" s="57">
        <f t="shared" si="15"/>
        <v>12</v>
      </c>
      <c r="AC139" s="57">
        <f t="shared" si="26"/>
        <v>3.4075479766987721E-3</v>
      </c>
      <c r="AD139" s="57">
        <f t="shared" si="26"/>
        <v>0.37736908452716844</v>
      </c>
      <c r="AE139" s="57">
        <f t="shared" si="26"/>
        <v>0.29456556923363253</v>
      </c>
      <c r="AF139" s="57">
        <f t="shared" si="26"/>
        <v>0.34153528047605297</v>
      </c>
      <c r="AG139" s="57">
        <f t="shared" si="26"/>
        <v>0.56500159837837416</v>
      </c>
      <c r="AH139" s="57">
        <f t="shared" si="26"/>
        <v>15.480702377774639</v>
      </c>
      <c r="AI139" s="57">
        <f t="shared" si="26"/>
        <v>4.5686473938938486</v>
      </c>
      <c r="AJ139" s="57">
        <f t="shared" si="26"/>
        <v>0.22241991104070025</v>
      </c>
      <c r="AK139" s="57">
        <f t="shared" si="26"/>
        <v>0.4196681360639144</v>
      </c>
      <c r="AL139" s="57">
        <f t="shared" si="26"/>
        <v>1.7415157832499357</v>
      </c>
    </row>
    <row r="140" spans="1:38" s="57" customFormat="1">
      <c r="B140" s="57">
        <v>0.9105360188537186</v>
      </c>
      <c r="C140" s="57">
        <f t="shared" si="23"/>
        <v>1.3421724743151076</v>
      </c>
      <c r="D140" s="57">
        <f t="shared" ref="D140:D147" si="27">D139+1</f>
        <v>13</v>
      </c>
      <c r="E140" s="57">
        <f t="shared" si="24"/>
        <v>1.3764224545457966E-3</v>
      </c>
      <c r="F140" s="57">
        <f t="shared" si="24"/>
        <v>0.20225371933266834</v>
      </c>
      <c r="G140" s="57">
        <f t="shared" si="24"/>
        <v>0.29190026868047814</v>
      </c>
      <c r="H140" s="57">
        <f t="shared" si="24"/>
        <v>0.30743709873811376</v>
      </c>
      <c r="I140" s="57">
        <f t="shared" si="24"/>
        <v>0.55100127066146598</v>
      </c>
      <c r="J140" s="57">
        <f t="shared" si="24"/>
        <v>13.050296528375371</v>
      </c>
      <c r="K140" s="57">
        <f t="shared" si="24"/>
        <v>4.5613430769347234</v>
      </c>
      <c r="L140" s="57">
        <f t="shared" si="24"/>
        <v>0.24151734065722985</v>
      </c>
      <c r="M140" s="57">
        <f t="shared" si="24"/>
        <v>0.44472185011665666</v>
      </c>
      <c r="N140" s="57">
        <f t="shared" si="24"/>
        <v>1.4115276651091491</v>
      </c>
      <c r="P140" s="57">
        <f t="shared" si="14"/>
        <v>13</v>
      </c>
      <c r="Q140" s="57">
        <f t="shared" si="25"/>
        <v>0</v>
      </c>
      <c r="R140" s="57">
        <f t="shared" si="25"/>
        <v>0</v>
      </c>
      <c r="S140" s="57">
        <f t="shared" si="25"/>
        <v>0.25872781852754201</v>
      </c>
      <c r="T140" s="57">
        <f t="shared" si="25"/>
        <v>0.23796727488261513</v>
      </c>
      <c r="U140" s="57">
        <f t="shared" si="25"/>
        <v>0.47848565777158331</v>
      </c>
      <c r="V140" s="57">
        <f t="shared" si="25"/>
        <v>9.0166072247109454</v>
      </c>
      <c r="W140" s="57">
        <f t="shared" si="25"/>
        <v>4.0808795585224455</v>
      </c>
      <c r="X140" s="57">
        <f t="shared" si="25"/>
        <v>0.23757950000187336</v>
      </c>
      <c r="Y140" s="57">
        <f t="shared" si="25"/>
        <v>0.42631196914547037</v>
      </c>
      <c r="Z140" s="57">
        <f t="shared" si="25"/>
        <v>0.90117670731871635</v>
      </c>
      <c r="AB140" s="57">
        <f t="shared" si="15"/>
        <v>13</v>
      </c>
      <c r="AC140" s="57">
        <f t="shared" si="26"/>
        <v>3.7604560784977874E-3</v>
      </c>
      <c r="AD140" s="57">
        <f t="shared" si="26"/>
        <v>0.41645191130137471</v>
      </c>
      <c r="AE140" s="57">
        <f t="shared" si="26"/>
        <v>0.3250727188334156</v>
      </c>
      <c r="AF140" s="57">
        <f t="shared" si="26"/>
        <v>0.37690692259361108</v>
      </c>
      <c r="AG140" s="57">
        <f t="shared" si="26"/>
        <v>0.62351688355134882</v>
      </c>
      <c r="AH140" s="57">
        <f t="shared" si="26"/>
        <v>17.083985832039822</v>
      </c>
      <c r="AI140" s="57">
        <f t="shared" si="26"/>
        <v>5.0418065953470013</v>
      </c>
      <c r="AJ140" s="57">
        <f t="shared" si="26"/>
        <v>0.2454551813125877</v>
      </c>
      <c r="AK140" s="57">
        <f t="shared" si="26"/>
        <v>0.46313173108784428</v>
      </c>
      <c r="AL140" s="57">
        <f t="shared" si="26"/>
        <v>1.921878622899571</v>
      </c>
    </row>
    <row r="141" spans="1:38" s="57" customFormat="1">
      <c r="B141" s="57">
        <v>0.9968100688783208</v>
      </c>
      <c r="C141" s="57">
        <f t="shared" si="23"/>
        <v>1.4693444398310689</v>
      </c>
      <c r="D141" s="57">
        <f t="shared" si="27"/>
        <v>14</v>
      </c>
      <c r="E141" s="57">
        <f t="shared" si="24"/>
        <v>1.5068395299141859E-3</v>
      </c>
      <c r="F141" s="57">
        <f t="shared" si="24"/>
        <v>0.22141741320487407</v>
      </c>
      <c r="G141" s="57">
        <f t="shared" si="24"/>
        <v>0.3195580413467321</v>
      </c>
      <c r="H141" s="57">
        <f t="shared" si="24"/>
        <v>0.33656699787972461</v>
      </c>
      <c r="I141" s="57">
        <f t="shared" si="24"/>
        <v>0.60320906050578937</v>
      </c>
      <c r="J141" s="57">
        <f t="shared" si="24"/>
        <v>14.28682205896372</v>
      </c>
      <c r="K141" s="57">
        <f t="shared" si="24"/>
        <v>4.9935338057920049</v>
      </c>
      <c r="L141" s="57">
        <f t="shared" si="24"/>
        <v>0.26440129253932909</v>
      </c>
      <c r="M141" s="57">
        <f t="shared" si="24"/>
        <v>0.48685958395925999</v>
      </c>
      <c r="N141" s="57">
        <f t="shared" si="24"/>
        <v>1.5452709859022216</v>
      </c>
      <c r="P141" s="57">
        <f t="shared" si="14"/>
        <v>14</v>
      </c>
      <c r="Q141" s="57">
        <f t="shared" si="25"/>
        <v>0</v>
      </c>
      <c r="R141" s="57">
        <f t="shared" si="25"/>
        <v>0</v>
      </c>
      <c r="S141" s="57">
        <f t="shared" si="25"/>
        <v>0.28324247628931187</v>
      </c>
      <c r="T141" s="57">
        <f t="shared" si="25"/>
        <v>0.26051485533008567</v>
      </c>
      <c r="U141" s="57">
        <f t="shared" si="25"/>
        <v>0.52382253809215473</v>
      </c>
      <c r="V141" s="57">
        <f t="shared" si="25"/>
        <v>9.8709376231352639</v>
      </c>
      <c r="W141" s="57">
        <f t="shared" si="25"/>
        <v>4.4675460032578052</v>
      </c>
      <c r="X141" s="57">
        <f t="shared" si="25"/>
        <v>0.26009033848420043</v>
      </c>
      <c r="Y141" s="57">
        <f t="shared" si="25"/>
        <v>0.46670535275155089</v>
      </c>
      <c r="Z141" s="57">
        <f t="shared" si="25"/>
        <v>0.98656388635700432</v>
      </c>
      <c r="AB141" s="57">
        <f t="shared" si="15"/>
        <v>14</v>
      </c>
      <c r="AC141" s="57">
        <f t="shared" si="26"/>
        <v>4.1167621545787668E-3</v>
      </c>
      <c r="AD141" s="57">
        <f t="shared" si="26"/>
        <v>0.45591104692076823</v>
      </c>
      <c r="AE141" s="57">
        <f t="shared" si="26"/>
        <v>0.35587360640415389</v>
      </c>
      <c r="AF141" s="57">
        <f t="shared" si="26"/>
        <v>0.41261914042936215</v>
      </c>
      <c r="AG141" s="57">
        <f t="shared" si="26"/>
        <v>0.68259558291942424</v>
      </c>
      <c r="AH141" s="57">
        <f t="shared" si="26"/>
        <v>18.702706494792206</v>
      </c>
      <c r="AI141" s="57">
        <f t="shared" si="26"/>
        <v>5.5195216083262046</v>
      </c>
      <c r="AJ141" s="57">
        <f t="shared" si="26"/>
        <v>0.26871224659445919</v>
      </c>
      <c r="AK141" s="57">
        <f t="shared" si="26"/>
        <v>0.50701381516697053</v>
      </c>
      <c r="AL141" s="57">
        <f t="shared" si="26"/>
        <v>2.1039780854474261</v>
      </c>
    </row>
    <row r="142" spans="1:38" s="57" customFormat="1">
      <c r="B142" s="57">
        <v>1.083644425312829</v>
      </c>
      <c r="C142" s="57">
        <f t="shared" si="23"/>
        <v>1.5973423230756938</v>
      </c>
      <c r="D142" s="57">
        <f t="shared" si="27"/>
        <v>15</v>
      </c>
      <c r="E142" s="57">
        <f t="shared" si="24"/>
        <v>1.6381035808430845E-3</v>
      </c>
      <c r="F142" s="57">
        <f t="shared" si="24"/>
        <v>0.24070556302207774</v>
      </c>
      <c r="G142" s="57">
        <f t="shared" si="24"/>
        <v>0.34739543357154673</v>
      </c>
      <c r="H142" s="57">
        <f t="shared" si="24"/>
        <v>0.36588607710058019</v>
      </c>
      <c r="I142" s="57">
        <f t="shared" si="24"/>
        <v>0.65575590658137262</v>
      </c>
      <c r="J142" s="57">
        <f t="shared" si="24"/>
        <v>15.531378032662344</v>
      </c>
      <c r="K142" s="57">
        <f t="shared" si="24"/>
        <v>5.4285313372384936</v>
      </c>
      <c r="L142" s="57">
        <f t="shared" si="24"/>
        <v>0.28743386106474167</v>
      </c>
      <c r="M142" s="57">
        <f t="shared" si="24"/>
        <v>0.52927097545473667</v>
      </c>
      <c r="N142" s="57">
        <f t="shared" si="24"/>
        <v>1.6798828840941742</v>
      </c>
      <c r="P142" s="57">
        <f t="shared" si="14"/>
        <v>15</v>
      </c>
      <c r="Q142" s="57">
        <f t="shared" si="25"/>
        <v>0</v>
      </c>
      <c r="R142" s="57">
        <f t="shared" si="25"/>
        <v>0</v>
      </c>
      <c r="S142" s="57">
        <f t="shared" si="25"/>
        <v>0.3079163410869688</v>
      </c>
      <c r="T142" s="57">
        <f t="shared" si="25"/>
        <v>0.28320886790336247</v>
      </c>
      <c r="U142" s="57">
        <f t="shared" si="25"/>
        <v>0.56945385247753533</v>
      </c>
      <c r="V142" s="57">
        <f t="shared" si="25"/>
        <v>10.730816351531113</v>
      </c>
      <c r="W142" s="57">
        <f t="shared" si="25"/>
        <v>4.8567235994496345</v>
      </c>
      <c r="X142" s="57">
        <f t="shared" si="25"/>
        <v>0.2827473704767503</v>
      </c>
      <c r="Y142" s="57">
        <f t="shared" si="25"/>
        <v>0.50736106557045868</v>
      </c>
      <c r="Z142" s="57">
        <f t="shared" si="25"/>
        <v>1.07250560055583</v>
      </c>
      <c r="AB142" s="57">
        <f t="shared" si="15"/>
        <v>15</v>
      </c>
      <c r="AC142" s="57">
        <f t="shared" si="26"/>
        <v>4.4753822109238279E-3</v>
      </c>
      <c r="AD142" s="57">
        <f t="shared" si="26"/>
        <v>0.49562644440935372</v>
      </c>
      <c r="AE142" s="57">
        <f t="shared" si="26"/>
        <v>0.38687452605612638</v>
      </c>
      <c r="AF142" s="57">
        <f t="shared" si="26"/>
        <v>0.44856328629779624</v>
      </c>
      <c r="AG142" s="57">
        <f t="shared" si="26"/>
        <v>0.74205796068521002</v>
      </c>
      <c r="AH142" s="57">
        <f t="shared" si="26"/>
        <v>20.331939713793606</v>
      </c>
      <c r="AI142" s="57">
        <f t="shared" si="26"/>
        <v>6.0003390750273526</v>
      </c>
      <c r="AJ142" s="57">
        <f t="shared" si="26"/>
        <v>0.29212035165273476</v>
      </c>
      <c r="AK142" s="57">
        <f t="shared" si="26"/>
        <v>0.55118088533901632</v>
      </c>
      <c r="AL142" s="57">
        <f t="shared" si="26"/>
        <v>2.2872601676325055</v>
      </c>
    </row>
    <row r="143" spans="1:38" s="57" customFormat="1">
      <c r="B143" s="57">
        <v>1.1699274457007207</v>
      </c>
      <c r="C143" s="57">
        <f t="shared" si="23"/>
        <v>1.7245275113246852</v>
      </c>
      <c r="D143" s="57">
        <f t="shared" si="27"/>
        <v>16</v>
      </c>
      <c r="E143" s="57">
        <f t="shared" si="24"/>
        <v>1.7685341801455426E-3</v>
      </c>
      <c r="F143" s="57">
        <f t="shared" si="24"/>
        <v>0.25987124412280943</v>
      </c>
      <c r="G143" s="57">
        <f t="shared" si="24"/>
        <v>0.37505607428167442</v>
      </c>
      <c r="H143" s="57">
        <f t="shared" si="24"/>
        <v>0.39501899694200587</v>
      </c>
      <c r="I143" s="57">
        <f t="shared" si="24"/>
        <v>0.70796911024674469</v>
      </c>
      <c r="J143" s="57">
        <f t="shared" si="24"/>
        <v>16.768031787945986</v>
      </c>
      <c r="K143" s="57">
        <f t="shared" si="24"/>
        <v>5.8607668832250184</v>
      </c>
      <c r="L143" s="57">
        <f t="shared" si="24"/>
        <v>0.31032018595708993</v>
      </c>
      <c r="M143" s="57">
        <f t="shared" si="24"/>
        <v>0.57141307887803094</v>
      </c>
      <c r="N143" s="57">
        <f t="shared" si="24"/>
        <v>1.8136400737448901</v>
      </c>
      <c r="P143" s="57">
        <f t="shared" si="14"/>
        <v>16</v>
      </c>
      <c r="Q143" s="57">
        <f t="shared" si="25"/>
        <v>0</v>
      </c>
      <c r="R143" s="57">
        <f t="shared" si="25"/>
        <v>0</v>
      </c>
      <c r="S143" s="57">
        <f t="shared" si="25"/>
        <v>0.33243354095922806</v>
      </c>
      <c r="T143" s="57">
        <f t="shared" si="25"/>
        <v>0.3057587864801809</v>
      </c>
      <c r="U143" s="57">
        <f t="shared" si="25"/>
        <v>0.61479543412252013</v>
      </c>
      <c r="V143" s="57">
        <f t="shared" si="25"/>
        <v>11.585235341943473</v>
      </c>
      <c r="W143" s="57">
        <f t="shared" si="25"/>
        <v>5.243430140556506</v>
      </c>
      <c r="X143" s="57">
        <f t="shared" si="25"/>
        <v>0.30526054327837265</v>
      </c>
      <c r="Y143" s="57">
        <f t="shared" si="25"/>
        <v>0.5477586378723458</v>
      </c>
      <c r="Z143" s="57">
        <f t="shared" si="25"/>
        <v>1.1579016340372683</v>
      </c>
      <c r="AB143" s="57">
        <f t="shared" si="15"/>
        <v>16</v>
      </c>
      <c r="AC143" s="57">
        <f t="shared" si="26"/>
        <v>4.8317252350798022E-3</v>
      </c>
      <c r="AD143" s="57">
        <f t="shared" si="26"/>
        <v>0.53508967184530598</v>
      </c>
      <c r="AE143" s="57">
        <f t="shared" si="26"/>
        <v>0.41767860760412268</v>
      </c>
      <c r="AF143" s="57">
        <f t="shared" si="26"/>
        <v>0.48427920740382918</v>
      </c>
      <c r="AG143" s="57">
        <f t="shared" si="26"/>
        <v>0.80114278637096936</v>
      </c>
      <c r="AH143" s="57">
        <f t="shared" si="26"/>
        <v>21.950828233948535</v>
      </c>
      <c r="AI143" s="57">
        <f t="shared" si="26"/>
        <v>6.4781036258935307</v>
      </c>
      <c r="AJ143" s="57">
        <f t="shared" si="26"/>
        <v>0.31537982863580888</v>
      </c>
      <c r="AK143" s="57">
        <f t="shared" si="26"/>
        <v>0.59506751988371787</v>
      </c>
      <c r="AL143" s="57">
        <f t="shared" si="26"/>
        <v>2.4693785134524977</v>
      </c>
    </row>
    <row r="144" spans="1:38" s="57" customFormat="1">
      <c r="B144" s="57">
        <v>1.2580587259840494</v>
      </c>
      <c r="C144" s="57">
        <f t="shared" si="23"/>
        <v>1.8544371206901078</v>
      </c>
      <c r="D144" s="57">
        <f t="shared" si="27"/>
        <v>17</v>
      </c>
      <c r="E144" s="57">
        <f t="shared" si="24"/>
        <v>1.9017587043450017E-3</v>
      </c>
      <c r="F144" s="57">
        <f t="shared" si="24"/>
        <v>0.27944746902140516</v>
      </c>
      <c r="G144" s="57">
        <f t="shared" si="24"/>
        <v>0.4033092274325969</v>
      </c>
      <c r="H144" s="57">
        <f t="shared" si="24"/>
        <v>0.42477596658848199</v>
      </c>
      <c r="I144" s="57">
        <f t="shared" si="24"/>
        <v>0.7613007613504712</v>
      </c>
      <c r="J144" s="57">
        <f t="shared" si="24"/>
        <v>18.031175628641602</v>
      </c>
      <c r="K144" s="57">
        <f t="shared" si="24"/>
        <v>6.3022612508359073</v>
      </c>
      <c r="L144" s="57">
        <f t="shared" si="24"/>
        <v>0.33369675373154967</v>
      </c>
      <c r="M144" s="57">
        <f t="shared" si="24"/>
        <v>0.61445789893834146</v>
      </c>
      <c r="N144" s="57">
        <f t="shared" si="24"/>
        <v>1.9502624464455696</v>
      </c>
      <c r="P144" s="57">
        <f t="shared" si="14"/>
        <v>17</v>
      </c>
      <c r="Q144" s="57">
        <f t="shared" si="25"/>
        <v>0</v>
      </c>
      <c r="R144" s="57">
        <f t="shared" si="25"/>
        <v>0</v>
      </c>
      <c r="S144" s="57">
        <f t="shared" si="25"/>
        <v>0.35747591832430092</v>
      </c>
      <c r="T144" s="57">
        <f t="shared" si="25"/>
        <v>0.328791741854147</v>
      </c>
      <c r="U144" s="57">
        <f t="shared" si="25"/>
        <v>0.66110826771685416</v>
      </c>
      <c r="V144" s="57">
        <f t="shared" si="25"/>
        <v>12.457956651769761</v>
      </c>
      <c r="W144" s="57">
        <f t="shared" si="25"/>
        <v>5.6384202365869118</v>
      </c>
      <c r="X144" s="57">
        <f t="shared" si="25"/>
        <v>0.32825596575405402</v>
      </c>
      <c r="Y144" s="57">
        <f t="shared" si="25"/>
        <v>0.5890215575975849</v>
      </c>
      <c r="Z144" s="57">
        <f t="shared" si="25"/>
        <v>1.2451269169841299</v>
      </c>
      <c r="AB144" s="57">
        <f t="shared" si="15"/>
        <v>17</v>
      </c>
      <c r="AC144" s="57">
        <f t="shared" si="26"/>
        <v>5.1957014040069143E-3</v>
      </c>
      <c r="AD144" s="57">
        <f t="shared" si="26"/>
        <v>0.57539823231076948</v>
      </c>
      <c r="AE144" s="57">
        <f t="shared" si="26"/>
        <v>0.44914253654089475</v>
      </c>
      <c r="AF144" s="57">
        <f t="shared" si="26"/>
        <v>0.52076019132281504</v>
      </c>
      <c r="AG144" s="57">
        <f t="shared" si="26"/>
        <v>0.86149325498408813</v>
      </c>
      <c r="AH144" s="57">
        <f t="shared" si="26"/>
        <v>23.604394605513477</v>
      </c>
      <c r="AI144" s="57">
        <f t="shared" si="26"/>
        <v>6.9661022650849045</v>
      </c>
      <c r="AJ144" s="57">
        <f t="shared" si="26"/>
        <v>0.3391375417090472</v>
      </c>
      <c r="AK144" s="57">
        <f t="shared" si="26"/>
        <v>0.63989424027909991</v>
      </c>
      <c r="AL144" s="57">
        <f t="shared" si="26"/>
        <v>2.6553979759069937</v>
      </c>
    </row>
    <row r="145" spans="2:38" s="57" customFormat="1">
      <c r="B145" s="57">
        <v>1.345223435639554</v>
      </c>
      <c r="C145" s="57">
        <f t="shared" si="23"/>
        <v>1.9829219599593619</v>
      </c>
      <c r="D145" s="57">
        <f t="shared" si="27"/>
        <v>18</v>
      </c>
      <c r="E145" s="57">
        <f t="shared" si="24"/>
        <v>2.0335220827534532E-3</v>
      </c>
      <c r="F145" s="57">
        <f t="shared" si="24"/>
        <v>0.29880899081795359</v>
      </c>
      <c r="G145" s="57">
        <f t="shared" si="24"/>
        <v>0.43125251289168687</v>
      </c>
      <c r="H145" s="57">
        <f t="shared" si="24"/>
        <v>0.45420657536999448</v>
      </c>
      <c r="I145" s="57">
        <f t="shared" si="24"/>
        <v>0.81404749524014897</v>
      </c>
      <c r="J145" s="57">
        <f t="shared" si="24"/>
        <v>19.280465884065585</v>
      </c>
      <c r="K145" s="57">
        <f t="shared" si="24"/>
        <v>6.7389135096769257</v>
      </c>
      <c r="L145" s="57">
        <f t="shared" si="24"/>
        <v>0.35681693797739794</v>
      </c>
      <c r="M145" s="57">
        <f t="shared" si="24"/>
        <v>0.65703062305360183</v>
      </c>
      <c r="N145" s="57">
        <f t="shared" si="24"/>
        <v>2.0853864073033197</v>
      </c>
      <c r="P145" s="57">
        <f t="shared" si="14"/>
        <v>18</v>
      </c>
      <c r="Q145" s="57">
        <f t="shared" si="25"/>
        <v>0</v>
      </c>
      <c r="R145" s="57">
        <f t="shared" si="25"/>
        <v>0</v>
      </c>
      <c r="S145" s="57">
        <f t="shared" si="25"/>
        <v>0.38224364232128211</v>
      </c>
      <c r="T145" s="57">
        <f t="shared" si="25"/>
        <v>0.35157208228351972</v>
      </c>
      <c r="U145" s="57">
        <f t="shared" si="25"/>
        <v>0.70691316328489306</v>
      </c>
      <c r="V145" s="57">
        <f t="shared" si="25"/>
        <v>13.321106352493011</v>
      </c>
      <c r="W145" s="57">
        <f t="shared" si="25"/>
        <v>6.0290782614782188</v>
      </c>
      <c r="X145" s="57">
        <f t="shared" si="25"/>
        <v>0.35099918492884408</v>
      </c>
      <c r="Y145" s="57">
        <f t="shared" si="25"/>
        <v>0.62983192444756697</v>
      </c>
      <c r="Z145" s="57">
        <f t="shared" si="25"/>
        <v>1.3313955528285675</v>
      </c>
      <c r="AB145" s="57">
        <f t="shared" si="15"/>
        <v>18</v>
      </c>
      <c r="AC145" s="57">
        <f t="shared" si="26"/>
        <v>5.555685648395728E-3</v>
      </c>
      <c r="AD145" s="57">
        <f t="shared" si="26"/>
        <v>0.61526470687786261</v>
      </c>
      <c r="AE145" s="57">
        <f t="shared" si="26"/>
        <v>0.48026138346209357</v>
      </c>
      <c r="AF145" s="57">
        <f t="shared" si="26"/>
        <v>0.55684106845646719</v>
      </c>
      <c r="AG145" s="57">
        <f t="shared" si="26"/>
        <v>0.92118182719540498</v>
      </c>
      <c r="AH145" s="57">
        <f t="shared" si="26"/>
        <v>25.239825415638197</v>
      </c>
      <c r="AI145" s="57">
        <f t="shared" si="26"/>
        <v>7.4487487578756317</v>
      </c>
      <c r="AJ145" s="57">
        <f t="shared" si="26"/>
        <v>0.36263469102595369</v>
      </c>
      <c r="AK145" s="57">
        <f t="shared" si="26"/>
        <v>0.68422932165963868</v>
      </c>
      <c r="AL145" s="57">
        <f t="shared" si="26"/>
        <v>2.8393772617780551</v>
      </c>
    </row>
    <row r="146" spans="2:38" s="57" customFormat="1">
      <c r="B146" s="57">
        <v>1.4321149945188003</v>
      </c>
      <c r="C146" s="57">
        <f t="shared" si="23"/>
        <v>2.1110041622701208</v>
      </c>
      <c r="D146" s="57">
        <f t="shared" si="27"/>
        <v>19</v>
      </c>
      <c r="E146" s="57">
        <f t="shared" si="24"/>
        <v>2.1648725314920314E-3</v>
      </c>
      <c r="F146" s="57">
        <f t="shared" si="24"/>
        <v>0.31810983606764759</v>
      </c>
      <c r="G146" s="57">
        <f t="shared" si="24"/>
        <v>0.45910822764805831</v>
      </c>
      <c r="H146" s="57">
        <f t="shared" si="24"/>
        <v>0.48354495236665823</v>
      </c>
      <c r="I146" s="57">
        <f t="shared" si="24"/>
        <v>0.86662892757430321</v>
      </c>
      <c r="J146" s="57">
        <f t="shared" si="24"/>
        <v>20.525841022717525</v>
      </c>
      <c r="K146" s="57">
        <f t="shared" si="24"/>
        <v>7.1741973558734706</v>
      </c>
      <c r="L146" s="57">
        <f t="shared" si="24"/>
        <v>0.37986466650631351</v>
      </c>
      <c r="M146" s="57">
        <f t="shared" si="24"/>
        <v>0.69946992966601074</v>
      </c>
      <c r="N146" s="57">
        <f t="shared" si="24"/>
        <v>2.2200869068532096</v>
      </c>
      <c r="P146" s="57">
        <f t="shared" si="14"/>
        <v>19</v>
      </c>
      <c r="Q146" s="57">
        <f t="shared" si="25"/>
        <v>0</v>
      </c>
      <c r="R146" s="57">
        <f t="shared" si="25"/>
        <v>0</v>
      </c>
      <c r="S146" s="57">
        <f t="shared" si="25"/>
        <v>0.40693374742128968</v>
      </c>
      <c r="T146" s="57">
        <f t="shared" si="25"/>
        <v>0.3742810320232583</v>
      </c>
      <c r="U146" s="57">
        <f t="shared" si="25"/>
        <v>0.75257451213582471</v>
      </c>
      <c r="V146" s="57">
        <f t="shared" si="25"/>
        <v>14.181551051832143</v>
      </c>
      <c r="W146" s="57">
        <f t="shared" si="25"/>
        <v>6.4185120138045697</v>
      </c>
      <c r="X146" s="57">
        <f t="shared" si="25"/>
        <v>0.37367112974729066</v>
      </c>
      <c r="Y146" s="57">
        <f t="shared" si="25"/>
        <v>0.67051439679822511</v>
      </c>
      <c r="Z146" s="57">
        <f t="shared" si="25"/>
        <v>1.4173938337401708</v>
      </c>
      <c r="AB146" s="57">
        <f t="shared" si="15"/>
        <v>19</v>
      </c>
      <c r="AC146" s="57">
        <f t="shared" si="26"/>
        <v>5.9145417479464961E-3</v>
      </c>
      <c r="AD146" s="57">
        <f t="shared" si="26"/>
        <v>0.65500624498399951</v>
      </c>
      <c r="AE146" s="57">
        <f t="shared" si="26"/>
        <v>0.5112827078748291</v>
      </c>
      <c r="AF146" s="57">
        <f t="shared" si="26"/>
        <v>0.59280887271005589</v>
      </c>
      <c r="AG146" s="57">
        <f t="shared" si="26"/>
        <v>0.98068334301278193</v>
      </c>
      <c r="AH146" s="57">
        <f t="shared" si="26"/>
        <v>26.870130993602942</v>
      </c>
      <c r="AI146" s="57">
        <f t="shared" si="26"/>
        <v>7.9298826979423715</v>
      </c>
      <c r="AJ146" s="57">
        <f t="shared" si="26"/>
        <v>0.38605820326533846</v>
      </c>
      <c r="AK146" s="57">
        <f t="shared" si="26"/>
        <v>0.72842546253379847</v>
      </c>
      <c r="AL146" s="57">
        <f t="shared" si="26"/>
        <v>3.0227799799662307</v>
      </c>
    </row>
    <row r="147" spans="2:38" s="57" customFormat="1">
      <c r="B147" s="57">
        <v>1.5194335294357943</v>
      </c>
      <c r="C147" s="57">
        <f t="shared" si="23"/>
        <v>2.2397157471348814</v>
      </c>
      <c r="D147" s="57">
        <f t="shared" si="27"/>
        <v>20</v>
      </c>
      <c r="E147" s="57">
        <f t="shared" si="24"/>
        <v>2.2968684050447769E-3</v>
      </c>
      <c r="F147" s="57">
        <f t="shared" si="24"/>
        <v>0.33750552107295867</v>
      </c>
      <c r="G147" s="57">
        <f t="shared" si="24"/>
        <v>0.48710081875082051</v>
      </c>
      <c r="H147" s="57">
        <f t="shared" si="24"/>
        <v>0.51302749115875468</v>
      </c>
      <c r="I147" s="57">
        <f t="shared" si="24"/>
        <v>0.91946873254074646</v>
      </c>
      <c r="J147" s="57">
        <f t="shared" si="24"/>
        <v>21.77733563812156</v>
      </c>
      <c r="K147" s="57">
        <f t="shared" si="24"/>
        <v>7.6116200831948184</v>
      </c>
      <c r="L147" s="57">
        <f t="shared" si="24"/>
        <v>0.40302564608267971</v>
      </c>
      <c r="M147" s="57">
        <f t="shared" si="24"/>
        <v>0.74211777292101777</v>
      </c>
      <c r="N147" s="57">
        <f t="shared" si="24"/>
        <v>2.3554492925688879</v>
      </c>
      <c r="P147" s="57">
        <f t="shared" si="14"/>
        <v>20</v>
      </c>
      <c r="Q147" s="57">
        <f t="shared" si="25"/>
        <v>0</v>
      </c>
      <c r="R147" s="57">
        <f t="shared" si="25"/>
        <v>0</v>
      </c>
      <c r="S147" s="57">
        <f t="shared" si="25"/>
        <v>0.43174517381596333</v>
      </c>
      <c r="T147" s="57">
        <f t="shared" si="25"/>
        <v>0.39710156813218295</v>
      </c>
      <c r="U147" s="57">
        <f t="shared" si="25"/>
        <v>0.79846022997734423</v>
      </c>
      <c r="V147" s="57">
        <f t="shared" si="25"/>
        <v>15.046223771444563</v>
      </c>
      <c r="W147" s="57">
        <f t="shared" si="25"/>
        <v>6.8098593508170744</v>
      </c>
      <c r="X147" s="57">
        <f t="shared" si="25"/>
        <v>0.39645447910155562</v>
      </c>
      <c r="Y147" s="57">
        <f t="shared" si="25"/>
        <v>0.71139677312644067</v>
      </c>
      <c r="Z147" s="57">
        <f t="shared" si="25"/>
        <v>1.5038146897172506</v>
      </c>
      <c r="AB147" s="57">
        <f t="shared" si="15"/>
        <v>20</v>
      </c>
      <c r="AC147" s="57">
        <f t="shared" si="26"/>
        <v>6.2751611808820338E-3</v>
      </c>
      <c r="AD147" s="57">
        <f t="shared" si="26"/>
        <v>0.69494306354096991</v>
      </c>
      <c r="AE147" s="57">
        <f t="shared" si="26"/>
        <v>0.54245646368568001</v>
      </c>
      <c r="AF147" s="57">
        <f t="shared" si="26"/>
        <v>0.62895341418532402</v>
      </c>
      <c r="AG147" s="57">
        <f t="shared" si="26"/>
        <v>1.0404772351041489</v>
      </c>
      <c r="AH147" s="57">
        <f t="shared" si="26"/>
        <v>28.508447504798593</v>
      </c>
      <c r="AI147" s="57">
        <f t="shared" si="26"/>
        <v>8.4133808155725625</v>
      </c>
      <c r="AJ147" s="57">
        <f t="shared" si="26"/>
        <v>0.40959681306380608</v>
      </c>
      <c r="AK147" s="57">
        <f t="shared" si="26"/>
        <v>0.7728387727155972</v>
      </c>
      <c r="AL147" s="57">
        <f t="shared" si="26"/>
        <v>3.207083895420507</v>
      </c>
    </row>
    <row r="148" spans="2:38" s="57" customFormat="1">
      <c r="B148" s="57">
        <v>1.9405449503623386</v>
      </c>
      <c r="C148" s="57">
        <f t="shared" si="23"/>
        <v>2.860453582963574</v>
      </c>
      <c r="D148" s="57">
        <f>D147+5</f>
        <v>25</v>
      </c>
      <c r="E148" s="57">
        <f t="shared" si="24"/>
        <v>2.9334450990904175E-3</v>
      </c>
      <c r="F148" s="57">
        <f t="shared" si="24"/>
        <v>0.43104511975213811</v>
      </c>
      <c r="G148" s="57">
        <f t="shared" si="24"/>
        <v>0.62210072914458869</v>
      </c>
      <c r="H148" s="57">
        <f t="shared" si="24"/>
        <v>0.65521297447119642</v>
      </c>
      <c r="I148" s="57">
        <f t="shared" si="24"/>
        <v>1.1742993378786752</v>
      </c>
      <c r="J148" s="57">
        <f t="shared" si="24"/>
        <v>27.812920565490298</v>
      </c>
      <c r="K148" s="57">
        <f t="shared" si="24"/>
        <v>9.7211793153429493</v>
      </c>
      <c r="L148" s="57">
        <f t="shared" si="24"/>
        <v>0.51472413644260917</v>
      </c>
      <c r="M148" s="57">
        <f t="shared" si="24"/>
        <v>0.94779558948246123</v>
      </c>
      <c r="N148" s="57">
        <f t="shared" si="24"/>
        <v>3.0082616697875189</v>
      </c>
      <c r="P148" s="57">
        <f t="shared" si="14"/>
        <v>25</v>
      </c>
      <c r="Q148" s="57">
        <f t="shared" si="25"/>
        <v>0</v>
      </c>
      <c r="R148" s="57">
        <f t="shared" si="25"/>
        <v>0</v>
      </c>
      <c r="S148" s="57">
        <f t="shared" si="25"/>
        <v>0.55140327648056442</v>
      </c>
      <c r="T148" s="57">
        <f t="shared" si="25"/>
        <v>0.5071582012796082</v>
      </c>
      <c r="U148" s="57">
        <f t="shared" si="25"/>
        <v>1.0197533490822634</v>
      </c>
      <c r="V148" s="57">
        <f t="shared" si="25"/>
        <v>19.216282171507928</v>
      </c>
      <c r="W148" s="57">
        <f t="shared" si="25"/>
        <v>8.6972107301723991</v>
      </c>
      <c r="X148" s="57">
        <f t="shared" si="25"/>
        <v>0.5063317716324417</v>
      </c>
      <c r="Y148" s="57">
        <f t="shared" si="25"/>
        <v>0.90856026973639892</v>
      </c>
      <c r="Z148" s="57">
        <f t="shared" si="25"/>
        <v>1.9205966792883142</v>
      </c>
      <c r="AB148" s="57">
        <f t="shared" si="15"/>
        <v>25</v>
      </c>
      <c r="AC148" s="57">
        <f t="shared" si="26"/>
        <v>8.0143210519289555E-3</v>
      </c>
      <c r="AD148" s="57">
        <f t="shared" si="26"/>
        <v>0.8875464172930696</v>
      </c>
      <c r="AE148" s="57">
        <f t="shared" si="26"/>
        <v>0.69279818180861585</v>
      </c>
      <c r="AF148" s="57">
        <f t="shared" si="26"/>
        <v>0.80326774766278175</v>
      </c>
      <c r="AG148" s="57">
        <f t="shared" si="26"/>
        <v>1.3288453266750875</v>
      </c>
      <c r="AH148" s="57">
        <f t="shared" si="26"/>
        <v>36.409558959472719</v>
      </c>
      <c r="AI148" s="57">
        <f t="shared" si="26"/>
        <v>10.7451479005135</v>
      </c>
      <c r="AJ148" s="57">
        <f t="shared" si="26"/>
        <v>0.52311650125277953</v>
      </c>
      <c r="AK148" s="57">
        <f t="shared" si="26"/>
        <v>0.98703090922852654</v>
      </c>
      <c r="AL148" s="57">
        <f t="shared" si="26"/>
        <v>4.0959266602866995</v>
      </c>
    </row>
    <row r="149" spans="2:38" s="57" customFormat="1">
      <c r="B149" s="57">
        <v>2.333683469650953</v>
      </c>
      <c r="C149" s="57">
        <f t="shared" si="23"/>
        <v>3.4399580597293062</v>
      </c>
      <c r="D149" s="57">
        <f>D148+5</f>
        <v>30</v>
      </c>
      <c r="E149" s="57">
        <f t="shared" si="24"/>
        <v>3.5277358368060734E-3</v>
      </c>
      <c r="F149" s="57">
        <f t="shared" si="24"/>
        <v>0.51837115230194153</v>
      </c>
      <c r="G149" s="57">
        <f t="shared" si="24"/>
        <v>0.7481329843149418</v>
      </c>
      <c r="H149" s="57">
        <f t="shared" si="24"/>
        <v>0.7879534856469792</v>
      </c>
      <c r="I149" s="57">
        <f t="shared" si="24"/>
        <v>1.4122022800620204</v>
      </c>
      <c r="J149" s="57">
        <f t="shared" si="24"/>
        <v>33.447578969704971</v>
      </c>
      <c r="K149" s="57">
        <f t="shared" si="24"/>
        <v>11.690606603609805</v>
      </c>
      <c r="L149" s="57">
        <f t="shared" si="24"/>
        <v>0.61900281779968735</v>
      </c>
      <c r="M149" s="57">
        <f t="shared" si="24"/>
        <v>1.1398108210788633</v>
      </c>
      <c r="N149" s="57">
        <f t="shared" si="24"/>
        <v>3.6177096010046736</v>
      </c>
      <c r="P149" s="57">
        <f t="shared" si="14"/>
        <v>30</v>
      </c>
      <c r="Q149" s="57">
        <f t="shared" si="25"/>
        <v>0</v>
      </c>
      <c r="R149" s="57">
        <f t="shared" si="25"/>
        <v>0</v>
      </c>
      <c r="S149" s="57">
        <f t="shared" si="25"/>
        <v>0.66311283602203108</v>
      </c>
      <c r="T149" s="57">
        <f t="shared" si="25"/>
        <v>0.60990408926996453</v>
      </c>
      <c r="U149" s="57">
        <f t="shared" si="25"/>
        <v>1.2263466036490602</v>
      </c>
      <c r="V149" s="57">
        <f t="shared" si="25"/>
        <v>23.109335602573914</v>
      </c>
      <c r="W149" s="57">
        <f t="shared" si="25"/>
        <v>10.459190793308858</v>
      </c>
      <c r="X149" s="57">
        <f t="shared" si="25"/>
        <v>0.60891023208688222</v>
      </c>
      <c r="Y149" s="57">
        <f t="shared" si="25"/>
        <v>1.0926267631329187</v>
      </c>
      <c r="Z149" s="57">
        <f t="shared" si="25"/>
        <v>2.309693041699326</v>
      </c>
      <c r="AB149" s="57">
        <f t="shared" si="15"/>
        <v>30</v>
      </c>
      <c r="AC149" s="57">
        <f t="shared" si="26"/>
        <v>9.6379535418357198E-3</v>
      </c>
      <c r="AD149" s="57">
        <f t="shared" si="26"/>
        <v>1.0673556849877461</v>
      </c>
      <c r="AE149" s="57">
        <f t="shared" si="26"/>
        <v>0.83315313260785595</v>
      </c>
      <c r="AF149" s="57">
        <f t="shared" si="26"/>
        <v>0.96600288202399043</v>
      </c>
      <c r="AG149" s="57">
        <f t="shared" si="26"/>
        <v>1.5980579564749806</v>
      </c>
      <c r="AH149" s="57">
        <f t="shared" si="26"/>
        <v>43.785822336836091</v>
      </c>
      <c r="AI149" s="57">
        <f t="shared" si="26"/>
        <v>12.922022413910749</v>
      </c>
      <c r="AJ149" s="57">
        <f t="shared" si="26"/>
        <v>0.62909540351249593</v>
      </c>
      <c r="AK149" s="57">
        <f t="shared" si="26"/>
        <v>1.1869948790248113</v>
      </c>
      <c r="AL149" s="57">
        <f t="shared" si="26"/>
        <v>4.9257261603099929</v>
      </c>
    </row>
    <row r="150" spans="2:38" s="57" customFormat="1">
      <c r="B150" s="57">
        <v>3.0173296718278317</v>
      </c>
      <c r="C150" s="57">
        <f t="shared" si="23"/>
        <v>4.447684383271131</v>
      </c>
      <c r="D150" s="57">
        <f>D149+10</f>
        <v>40</v>
      </c>
      <c r="E150" s="57">
        <f t="shared" si="24"/>
        <v>4.5611732589699991E-3</v>
      </c>
      <c r="F150" s="57">
        <f t="shared" si="24"/>
        <v>0.67022610180521158</v>
      </c>
      <c r="G150" s="57">
        <f t="shared" si="24"/>
        <v>0.96729582941227421</v>
      </c>
      <c r="H150" s="57">
        <f t="shared" si="24"/>
        <v>1.0187816022242515</v>
      </c>
      <c r="I150" s="57">
        <f t="shared" si="24"/>
        <v>1.8259018174975212</v>
      </c>
      <c r="J150" s="57">
        <f t="shared" si="24"/>
        <v>43.245925951198757</v>
      </c>
      <c r="K150" s="57">
        <f t="shared" si="24"/>
        <v>15.115327419130216</v>
      </c>
      <c r="L150" s="57">
        <f t="shared" si="24"/>
        <v>0.80033744882985103</v>
      </c>
      <c r="M150" s="57">
        <f t="shared" si="24"/>
        <v>1.4737142682702919</v>
      </c>
      <c r="N150" s="57">
        <f t="shared" si="24"/>
        <v>4.6775045111544253</v>
      </c>
      <c r="P150" s="57">
        <f t="shared" si="14"/>
        <v>40</v>
      </c>
      <c r="Q150" s="57">
        <f t="shared" si="25"/>
        <v>0</v>
      </c>
      <c r="R150" s="57">
        <f t="shared" si="25"/>
        <v>0</v>
      </c>
      <c r="S150" s="57">
        <f t="shared" si="25"/>
        <v>0.85736933695177708</v>
      </c>
      <c r="T150" s="57">
        <f t="shared" si="25"/>
        <v>0.78857328076845401</v>
      </c>
      <c r="U150" s="57">
        <f t="shared" si="25"/>
        <v>1.5856003945740635</v>
      </c>
      <c r="V150" s="57">
        <f t="shared" si="25"/>
        <v>29.879131675135643</v>
      </c>
      <c r="W150" s="57">
        <f t="shared" si="25"/>
        <v>13.523172812196051</v>
      </c>
      <c r="X150" s="57">
        <f t="shared" si="25"/>
        <v>0.7872882767272178</v>
      </c>
      <c r="Y150" s="57">
        <f t="shared" si="25"/>
        <v>1.4127078116339067</v>
      </c>
      <c r="Z150" s="57">
        <f t="shared" si="25"/>
        <v>2.9863092435419136</v>
      </c>
      <c r="AB150" s="57">
        <f t="shared" si="15"/>
        <v>40</v>
      </c>
      <c r="AC150" s="57">
        <f t="shared" si="26"/>
        <v>1.2461357085630578E-2</v>
      </c>
      <c r="AD150" s="57">
        <f t="shared" si="26"/>
        <v>1.380033662776587</v>
      </c>
      <c r="AE150" s="57">
        <f t="shared" si="26"/>
        <v>1.0772223218727757</v>
      </c>
      <c r="AF150" s="57">
        <f t="shared" si="26"/>
        <v>1.2489899236800446</v>
      </c>
      <c r="AG150" s="57">
        <f t="shared" si="26"/>
        <v>2.0662032404209789</v>
      </c>
      <c r="AH150" s="57">
        <f t="shared" si="26"/>
        <v>56.612720227261953</v>
      </c>
      <c r="AI150" s="57">
        <f t="shared" si="26"/>
        <v>16.70748202606438</v>
      </c>
      <c r="AJ150" s="57">
        <f t="shared" si="26"/>
        <v>0.81338662093248859</v>
      </c>
      <c r="AK150" s="57">
        <f t="shared" si="26"/>
        <v>1.5347207249066821</v>
      </c>
      <c r="AL150" s="57">
        <f t="shared" si="26"/>
        <v>6.3686997787669002</v>
      </c>
    </row>
    <row r="151" spans="2:38" s="57" customFormat="1">
      <c r="B151" s="57">
        <v>3.552746195613862</v>
      </c>
      <c r="C151" s="57">
        <f t="shared" si="23"/>
        <v>5.2369132612498062</v>
      </c>
      <c r="D151" s="57">
        <f t="shared" ref="D151:D152" si="28">D150+10</f>
        <v>50</v>
      </c>
      <c r="E151" s="57">
        <f t="shared" si="24"/>
        <v>5.3705366909055589E-3</v>
      </c>
      <c r="F151" s="57">
        <f t="shared" si="24"/>
        <v>0.78915526040778472</v>
      </c>
      <c r="G151" s="57">
        <f t="shared" si="24"/>
        <v>1.1389389194111981</v>
      </c>
      <c r="H151" s="57">
        <f t="shared" si="24"/>
        <v>1.1995606533921592</v>
      </c>
      <c r="I151" s="57">
        <f t="shared" si="24"/>
        <v>2.1499013846003265</v>
      </c>
      <c r="J151" s="57">
        <f t="shared" si="24"/>
        <v>50.919756577180586</v>
      </c>
      <c r="K151" s="57">
        <f t="shared" si="24"/>
        <v>17.797486718980959</v>
      </c>
      <c r="L151" s="57">
        <f t="shared" si="24"/>
        <v>0.94235438778685898</v>
      </c>
      <c r="M151" s="57">
        <f t="shared" si="24"/>
        <v>1.7352194490949726</v>
      </c>
      <c r="N151" s="57">
        <f t="shared" si="24"/>
        <v>5.5075104962585559</v>
      </c>
      <c r="P151" s="57">
        <f t="shared" ref="P151:P167" si="29">D151</f>
        <v>50</v>
      </c>
      <c r="Q151" s="57">
        <f t="shared" si="25"/>
        <v>0</v>
      </c>
      <c r="R151" s="57">
        <f t="shared" si="25"/>
        <v>0</v>
      </c>
      <c r="S151" s="57">
        <f t="shared" si="25"/>
        <v>1.0095063748568682</v>
      </c>
      <c r="T151" s="57">
        <f t="shared" si="25"/>
        <v>0.92850271133772111</v>
      </c>
      <c r="U151" s="57">
        <f t="shared" si="25"/>
        <v>1.866959357316172</v>
      </c>
      <c r="V151" s="57">
        <f t="shared" si="25"/>
        <v>35.181073781431181</v>
      </c>
      <c r="W151" s="57">
        <f t="shared" si="25"/>
        <v>15.922810128408916</v>
      </c>
      <c r="X151" s="57">
        <f t="shared" si="25"/>
        <v>0.9269896880519144</v>
      </c>
      <c r="Y151" s="57">
        <f t="shared" si="25"/>
        <v>1.6633876209346379</v>
      </c>
      <c r="Z151" s="57">
        <f t="shared" si="25"/>
        <v>3.5162188437573145</v>
      </c>
      <c r="AB151" s="57">
        <f t="shared" ref="AB151:AB167" si="30">P151</f>
        <v>50</v>
      </c>
      <c r="AC151" s="57">
        <f t="shared" si="26"/>
        <v>1.4672579103466848E-2</v>
      </c>
      <c r="AD151" s="57">
        <f t="shared" si="26"/>
        <v>1.6249155644440734</v>
      </c>
      <c r="AE151" s="57">
        <f t="shared" si="26"/>
        <v>1.2683714639655335</v>
      </c>
      <c r="AF151" s="57">
        <f t="shared" si="26"/>
        <v>1.4706185954465918</v>
      </c>
      <c r="AG151" s="57">
        <f t="shared" si="26"/>
        <v>2.4328434118844808</v>
      </c>
      <c r="AH151" s="57">
        <f t="shared" si="26"/>
        <v>66.65843937293009</v>
      </c>
      <c r="AI151" s="57">
        <f t="shared" si="26"/>
        <v>19.672163309553003</v>
      </c>
      <c r="AJ151" s="57">
        <f t="shared" si="26"/>
        <v>0.95771908752180879</v>
      </c>
      <c r="AK151" s="57">
        <f t="shared" si="26"/>
        <v>1.8070512772553127</v>
      </c>
      <c r="AL151" s="57">
        <f t="shared" si="26"/>
        <v>7.4988021487597534</v>
      </c>
    </row>
    <row r="152" spans="2:38" s="57" customFormat="1">
      <c r="B152" s="57">
        <v>3.9565271042049996</v>
      </c>
      <c r="C152" s="57">
        <f t="shared" si="23"/>
        <v>5.8321051152164696</v>
      </c>
      <c r="D152" s="57">
        <f t="shared" si="28"/>
        <v>60</v>
      </c>
      <c r="E152" s="57">
        <f t="shared" si="24"/>
        <v>5.980911127137372E-3</v>
      </c>
      <c r="F152" s="57">
        <f t="shared" si="24"/>
        <v>0.87884465737000006</v>
      </c>
      <c r="G152" s="57">
        <f t="shared" si="24"/>
        <v>1.2683820720881538</v>
      </c>
      <c r="H152" s="57">
        <f t="shared" si="24"/>
        <v>1.3358936122154323</v>
      </c>
      <c r="I152" s="57">
        <f t="shared" si="24"/>
        <v>2.3942428575487504</v>
      </c>
      <c r="J152" s="57">
        <f t="shared" si="24"/>
        <v>56.706909612833186</v>
      </c>
      <c r="K152" s="57">
        <f t="shared" si="24"/>
        <v>19.820213970958733</v>
      </c>
      <c r="L152" s="57">
        <f t="shared" si="24"/>
        <v>1.0494552347375934</v>
      </c>
      <c r="M152" s="57">
        <f t="shared" si="24"/>
        <v>1.9324313208197024</v>
      </c>
      <c r="N152" s="57">
        <f t="shared" si="24"/>
        <v>6.1334523355326835</v>
      </c>
      <c r="P152" s="57">
        <f t="shared" si="29"/>
        <v>60</v>
      </c>
      <c r="Q152" s="57">
        <f t="shared" si="25"/>
        <v>0</v>
      </c>
      <c r="R152" s="57">
        <f t="shared" si="25"/>
        <v>0</v>
      </c>
      <c r="S152" s="57">
        <f t="shared" si="25"/>
        <v>1.1242392069533536</v>
      </c>
      <c r="T152" s="57">
        <f t="shared" si="25"/>
        <v>1.0340292818818115</v>
      </c>
      <c r="U152" s="57">
        <f t="shared" si="25"/>
        <v>2.0791437870621348</v>
      </c>
      <c r="V152" s="57">
        <f t="shared" si="25"/>
        <v>39.179487592053533</v>
      </c>
      <c r="W152" s="57">
        <f t="shared" si="25"/>
        <v>17.732475868485079</v>
      </c>
      <c r="X152" s="57">
        <f t="shared" si="25"/>
        <v>1.0323442998536609</v>
      </c>
      <c r="Y152" s="57">
        <f t="shared" si="25"/>
        <v>1.8524356322967506</v>
      </c>
      <c r="Z152" s="57">
        <f t="shared" si="25"/>
        <v>3.9158455883358276</v>
      </c>
      <c r="AB152" s="57">
        <f t="shared" si="30"/>
        <v>60</v>
      </c>
      <c r="AC152" s="57">
        <f t="shared" si="26"/>
        <v>1.6340153074893372E-2</v>
      </c>
      <c r="AD152" s="57">
        <f t="shared" si="26"/>
        <v>1.8095911338804338</v>
      </c>
      <c r="AE152" s="57">
        <f t="shared" si="26"/>
        <v>1.4125249372229598</v>
      </c>
      <c r="AF152" s="57">
        <f t="shared" si="26"/>
        <v>1.6377579425490467</v>
      </c>
      <c r="AG152" s="57">
        <f t="shared" si="26"/>
        <v>2.7093419280353661</v>
      </c>
      <c r="AH152" s="57">
        <f t="shared" si="26"/>
        <v>74.234331633612939</v>
      </c>
      <c r="AI152" s="57">
        <f t="shared" si="26"/>
        <v>21.90795207343238</v>
      </c>
      <c r="AJ152" s="57">
        <f t="shared" si="26"/>
        <v>1.0665661696215314</v>
      </c>
      <c r="AK152" s="57">
        <f t="shared" si="26"/>
        <v>2.0124270093426602</v>
      </c>
      <c r="AL152" s="57">
        <f t="shared" si="26"/>
        <v>8.3510590827294902</v>
      </c>
    </row>
    <row r="153" spans="2:38" s="57" customFormat="1">
      <c r="B153" s="57">
        <v>4.3695093805124792</v>
      </c>
      <c r="C153" s="57">
        <f t="shared" si="23"/>
        <v>6.4408602134911099</v>
      </c>
      <c r="D153" s="57">
        <f>D152+15</f>
        <v>75</v>
      </c>
      <c r="E153" s="57">
        <f t="shared" si="24"/>
        <v>6.6051917285190886E-3</v>
      </c>
      <c r="F153" s="57">
        <f t="shared" si="24"/>
        <v>0.97057744850522787</v>
      </c>
      <c r="G153" s="57">
        <f t="shared" si="24"/>
        <v>1.4007743290391397</v>
      </c>
      <c r="H153" s="57">
        <f t="shared" si="24"/>
        <v>1.4753326458154861</v>
      </c>
      <c r="I153" s="57">
        <f t="shared" si="24"/>
        <v>2.6441511640244242</v>
      </c>
      <c r="J153" s="57">
        <f t="shared" si="24"/>
        <v>62.625911397523147</v>
      </c>
      <c r="K153" s="57">
        <f t="shared" si="24"/>
        <v>21.889025032397569</v>
      </c>
      <c r="L153" s="57">
        <f t="shared" si="24"/>
        <v>1.1589961610510646</v>
      </c>
      <c r="M153" s="57">
        <f t="shared" si="24"/>
        <v>2.1341362720296351</v>
      </c>
      <c r="N153" s="57">
        <f t="shared" si="24"/>
        <v>6.7736550122116634</v>
      </c>
      <c r="P153" s="57">
        <f t="shared" si="29"/>
        <v>75</v>
      </c>
      <c r="Q153" s="57">
        <f t="shared" si="25"/>
        <v>0</v>
      </c>
      <c r="R153" s="57">
        <f t="shared" si="25"/>
        <v>0</v>
      </c>
      <c r="S153" s="57">
        <f t="shared" si="25"/>
        <v>1.2415859979847839</v>
      </c>
      <c r="T153" s="57">
        <f t="shared" si="25"/>
        <v>1.1419600650379973</v>
      </c>
      <c r="U153" s="57">
        <f t="shared" si="25"/>
        <v>2.296162416189877</v>
      </c>
      <c r="V153" s="57">
        <f t="shared" si="25"/>
        <v>43.268997293145091</v>
      </c>
      <c r="W153" s="57">
        <f t="shared" si="25"/>
        <v>19.5833712360715</v>
      </c>
      <c r="X153" s="57">
        <f t="shared" si="25"/>
        <v>1.1400992065302451</v>
      </c>
      <c r="Y153" s="57">
        <f t="shared" si="25"/>
        <v>2.0457907258549857</v>
      </c>
      <c r="Z153" s="57">
        <f t="shared" si="25"/>
        <v>4.3245770318967152</v>
      </c>
      <c r="AB153" s="57">
        <f t="shared" si="30"/>
        <v>75</v>
      </c>
      <c r="AC153" s="57">
        <f t="shared" si="26"/>
        <v>1.8045719396047884E-2</v>
      </c>
      <c r="AD153" s="57">
        <f t="shared" si="26"/>
        <v>1.9984741681372229</v>
      </c>
      <c r="AE153" s="57">
        <f t="shared" si="26"/>
        <v>1.5599626600935022</v>
      </c>
      <c r="AF153" s="57">
        <f t="shared" si="26"/>
        <v>1.8087052265929682</v>
      </c>
      <c r="AG153" s="57">
        <f t="shared" si="26"/>
        <v>2.9921399118589722</v>
      </c>
      <c r="AH153" s="57">
        <f t="shared" si="26"/>
        <v>81.982825501901331</v>
      </c>
      <c r="AI153" s="57">
        <f t="shared" si="26"/>
        <v>24.194678828723635</v>
      </c>
      <c r="AJ153" s="57">
        <f t="shared" si="26"/>
        <v>1.1778931155718906</v>
      </c>
      <c r="AK153" s="57">
        <f t="shared" si="26"/>
        <v>2.2224818182042916</v>
      </c>
      <c r="AL153" s="57">
        <f t="shared" si="26"/>
        <v>9.2227329925265575</v>
      </c>
    </row>
    <row r="154" spans="2:38" s="57" customFormat="1">
      <c r="B154" s="57">
        <v>4.7278273656262968</v>
      </c>
      <c r="C154" s="57">
        <f t="shared" si="23"/>
        <v>6.9690376020992577</v>
      </c>
      <c r="D154" s="57">
        <f>D153+25</f>
        <v>100</v>
      </c>
      <c r="E154" s="57">
        <f t="shared" si="24"/>
        <v>7.146832601908174E-3</v>
      </c>
      <c r="F154" s="57">
        <f t="shared" si="24"/>
        <v>1.0501670256904441</v>
      </c>
      <c r="G154" s="57">
        <f t="shared" si="24"/>
        <v>1.5156410372568399</v>
      </c>
      <c r="H154" s="57">
        <f t="shared" si="24"/>
        <v>1.5963133070381834</v>
      </c>
      <c r="I154" s="57">
        <f t="shared" si="24"/>
        <v>2.8609776248932683</v>
      </c>
      <c r="J154" s="57">
        <f t="shared" si="24"/>
        <v>67.761379789709707</v>
      </c>
      <c r="K154" s="57">
        <f t="shared" si="24"/>
        <v>23.683975296292715</v>
      </c>
      <c r="L154" s="57">
        <f t="shared" si="24"/>
        <v>1.2540365048787587</v>
      </c>
      <c r="M154" s="57">
        <f t="shared" si="24"/>
        <v>2.3091403418316521</v>
      </c>
      <c r="N154" s="57">
        <f t="shared" si="24"/>
        <v>7.3291102613014969</v>
      </c>
      <c r="P154" s="57">
        <f t="shared" si="29"/>
        <v>100</v>
      </c>
      <c r="Q154" s="57">
        <f t="shared" si="25"/>
        <v>0</v>
      </c>
      <c r="R154" s="57">
        <f t="shared" si="25"/>
        <v>0</v>
      </c>
      <c r="S154" s="57">
        <f t="shared" si="25"/>
        <v>1.3433988978938849</v>
      </c>
      <c r="T154" s="57">
        <f t="shared" si="25"/>
        <v>1.2356034099135162</v>
      </c>
      <c r="U154" s="57">
        <f t="shared" si="25"/>
        <v>2.4844530014848356</v>
      </c>
      <c r="V154" s="57">
        <f t="shared" si="25"/>
        <v>46.817154325943832</v>
      </c>
      <c r="W154" s="57">
        <f t="shared" si="25"/>
        <v>21.189252599728242</v>
      </c>
      <c r="X154" s="57">
        <f t="shared" si="25"/>
        <v>1.2335899567395046</v>
      </c>
      <c r="Y154" s="57">
        <f t="shared" si="25"/>
        <v>2.2135502582148163</v>
      </c>
      <c r="Z154" s="57">
        <f t="shared" si="25"/>
        <v>4.679202268660295</v>
      </c>
      <c r="AB154" s="57">
        <f t="shared" si="30"/>
        <v>100</v>
      </c>
      <c r="AC154" s="57">
        <f t="shared" si="26"/>
        <v>1.9525509781602848E-2</v>
      </c>
      <c r="AD154" s="57">
        <f t="shared" si="26"/>
        <v>2.1623536342247367</v>
      </c>
      <c r="AE154" s="57">
        <f t="shared" si="26"/>
        <v>1.6878831766198019</v>
      </c>
      <c r="AF154" s="57">
        <f t="shared" si="26"/>
        <v>1.9570232041628433</v>
      </c>
      <c r="AG154" s="57">
        <f t="shared" si="26"/>
        <v>3.2375022483017015</v>
      </c>
      <c r="AH154" s="57">
        <f t="shared" si="26"/>
        <v>88.705605253475724</v>
      </c>
      <c r="AI154" s="57">
        <f t="shared" si="26"/>
        <v>26.178697992857185</v>
      </c>
      <c r="AJ154" s="57">
        <f t="shared" si="26"/>
        <v>1.27448305301802</v>
      </c>
      <c r="AK154" s="57">
        <f t="shared" si="26"/>
        <v>2.4047304254484949</v>
      </c>
      <c r="AL154" s="57">
        <f t="shared" si="26"/>
        <v>9.9790182539426411</v>
      </c>
    </row>
    <row r="155" spans="2:38" s="57" customFormat="1">
      <c r="B155" s="57">
        <v>4.8716466173415629</v>
      </c>
      <c r="C155" s="57">
        <f t="shared" si="23"/>
        <v>7.1810338734514154</v>
      </c>
      <c r="D155" s="57">
        <f t="shared" ref="D155:D159" si="31">D154+25</f>
        <v>125</v>
      </c>
      <c r="E155" s="57">
        <f t="shared" si="24"/>
        <v>7.3642245886533708E-3</v>
      </c>
      <c r="F155" s="57">
        <f t="shared" si="24"/>
        <v>1.0821109523004202</v>
      </c>
      <c r="G155" s="57">
        <f t="shared" si="24"/>
        <v>1.5617437284257698</v>
      </c>
      <c r="H155" s="57">
        <f t="shared" si="24"/>
        <v>1.644869883162853</v>
      </c>
      <c r="I155" s="57">
        <f t="shared" si="24"/>
        <v>2.9480026952360436</v>
      </c>
      <c r="J155" s="57">
        <f t="shared" si="24"/>
        <v>69.822541957289744</v>
      </c>
      <c r="K155" s="57">
        <f t="shared" si="24"/>
        <v>24.404393239524033</v>
      </c>
      <c r="L155" s="57">
        <f t="shared" si="24"/>
        <v>1.292181722828009</v>
      </c>
      <c r="M155" s="57">
        <f t="shared" si="24"/>
        <v>2.3793796540621126</v>
      </c>
      <c r="N155" s="57">
        <f t="shared" si="24"/>
        <v>7.5520467605212396</v>
      </c>
      <c r="P155" s="57">
        <f t="shared" si="29"/>
        <v>125</v>
      </c>
      <c r="Q155" s="57">
        <f t="shared" si="25"/>
        <v>0</v>
      </c>
      <c r="R155" s="57">
        <f t="shared" si="25"/>
        <v>0</v>
      </c>
      <c r="S155" s="57">
        <f t="shared" si="25"/>
        <v>1.3842623365207367</v>
      </c>
      <c r="T155" s="57">
        <f t="shared" si="25"/>
        <v>1.2731879309275553</v>
      </c>
      <c r="U155" s="57">
        <f t="shared" si="25"/>
        <v>2.560024965185741</v>
      </c>
      <c r="V155" s="57">
        <f t="shared" si="25"/>
        <v>48.241236119878103</v>
      </c>
      <c r="W155" s="57">
        <f t="shared" si="25"/>
        <v>21.833786196201572</v>
      </c>
      <c r="X155" s="57">
        <f t="shared" si="25"/>
        <v>1.2711132326383858</v>
      </c>
      <c r="Y155" s="57">
        <f t="shared" si="25"/>
        <v>2.2808819161950491</v>
      </c>
      <c r="Z155" s="57">
        <f t="shared" si="25"/>
        <v>4.8215340027623483</v>
      </c>
      <c r="AB155" s="57">
        <f t="shared" si="30"/>
        <v>125</v>
      </c>
      <c r="AC155" s="57">
        <f t="shared" si="26"/>
        <v>2.0119435734549065E-2</v>
      </c>
      <c r="AD155" s="57">
        <f t="shared" si="26"/>
        <v>2.2281279959278919</v>
      </c>
      <c r="AE155" s="57">
        <f t="shared" si="26"/>
        <v>1.7392251203308104</v>
      </c>
      <c r="AF155" s="57">
        <f t="shared" si="26"/>
        <v>2.0165518353981429</v>
      </c>
      <c r="AG155" s="57">
        <f t="shared" si="26"/>
        <v>3.3359804252863468</v>
      </c>
      <c r="AH155" s="57">
        <f t="shared" si="26"/>
        <v>91.40384779470152</v>
      </c>
      <c r="AI155" s="57">
        <f t="shared" si="26"/>
        <v>26.975000282846487</v>
      </c>
      <c r="AJ155" s="57">
        <f t="shared" si="26"/>
        <v>1.3132502130176393</v>
      </c>
      <c r="AK155" s="57">
        <f t="shared" si="26"/>
        <v>2.4778773919291832</v>
      </c>
      <c r="AL155" s="57">
        <f t="shared" si="26"/>
        <v>10.28255951828007</v>
      </c>
    </row>
    <row r="156" spans="2:38" s="57" customFormat="1">
      <c r="B156" s="57">
        <v>4.9240428005033694</v>
      </c>
      <c r="C156" s="57">
        <f t="shared" si="23"/>
        <v>7.2582682863058148</v>
      </c>
      <c r="D156" s="57">
        <f t="shared" si="31"/>
        <v>150</v>
      </c>
      <c r="E156" s="57">
        <f t="shared" si="24"/>
        <v>7.4434163802410856E-3</v>
      </c>
      <c r="F156" s="57">
        <f t="shared" si="24"/>
        <v>1.0937475209544227</v>
      </c>
      <c r="G156" s="57">
        <f t="shared" si="24"/>
        <v>1.578538067377012</v>
      </c>
      <c r="H156" s="57">
        <f t="shared" si="24"/>
        <v>1.6625581260196833</v>
      </c>
      <c r="I156" s="57">
        <f t="shared" si="24"/>
        <v>2.9797042833979344</v>
      </c>
      <c r="J156" s="57">
        <f t="shared" si="24"/>
        <v>70.573384374470479</v>
      </c>
      <c r="K156" s="57">
        <f t="shared" si="24"/>
        <v>24.666827878769933</v>
      </c>
      <c r="L156" s="57">
        <f t="shared" si="24"/>
        <v>1.3060773046989529</v>
      </c>
      <c r="M156" s="57">
        <f t="shared" si="24"/>
        <v>2.404966507831193</v>
      </c>
      <c r="N156" s="57">
        <f t="shared" si="24"/>
        <v>7.6332583132000318</v>
      </c>
      <c r="P156" s="57">
        <f t="shared" si="29"/>
        <v>150</v>
      </c>
      <c r="Q156" s="57">
        <f t="shared" si="25"/>
        <v>0</v>
      </c>
      <c r="R156" s="57">
        <f t="shared" si="25"/>
        <v>0</v>
      </c>
      <c r="S156" s="57">
        <f t="shared" si="25"/>
        <v>1.3991481148042206</v>
      </c>
      <c r="T156" s="57">
        <f t="shared" si="25"/>
        <v>1.286879261503399</v>
      </c>
      <c r="U156" s="57">
        <f t="shared" si="25"/>
        <v>2.5875544030867395</v>
      </c>
      <c r="V156" s="57">
        <f t="shared" si="25"/>
        <v>48.76000219915079</v>
      </c>
      <c r="W156" s="57">
        <f t="shared" si="25"/>
        <v>22.068577602303506</v>
      </c>
      <c r="X156" s="57">
        <f t="shared" si="25"/>
        <v>1.2847822527764441</v>
      </c>
      <c r="Y156" s="57">
        <f t="shared" si="25"/>
        <v>2.3054095664817904</v>
      </c>
      <c r="Z156" s="57">
        <f t="shared" si="25"/>
        <v>4.8733827631149529</v>
      </c>
      <c r="AB156" s="57">
        <f t="shared" si="30"/>
        <v>150</v>
      </c>
      <c r="AC156" s="57">
        <f t="shared" si="26"/>
        <v>2.0335791732709111E-2</v>
      </c>
      <c r="AD156" s="57">
        <f t="shared" si="26"/>
        <v>2.252088352617196</v>
      </c>
      <c r="AE156" s="57">
        <f t="shared" si="26"/>
        <v>1.7579280199498106</v>
      </c>
      <c r="AF156" s="57">
        <f t="shared" si="26"/>
        <v>2.0382369905359603</v>
      </c>
      <c r="AG156" s="57">
        <f t="shared" si="26"/>
        <v>3.3718541637091293</v>
      </c>
      <c r="AH156" s="57">
        <f t="shared" si="26"/>
        <v>92.386766549790309</v>
      </c>
      <c r="AI156" s="57">
        <f t="shared" si="26"/>
        <v>27.265078155236363</v>
      </c>
      <c r="AJ156" s="57">
        <f t="shared" si="26"/>
        <v>1.327372356621469</v>
      </c>
      <c r="AK156" s="57">
        <f t="shared" si="26"/>
        <v>2.5045234491806028</v>
      </c>
      <c r="AL156" s="57">
        <f t="shared" si="26"/>
        <v>10.393133863285051</v>
      </c>
    </row>
    <row r="157" spans="2:38" s="57" customFormat="1">
      <c r="B157" s="57">
        <v>4.9387374696500697</v>
      </c>
      <c r="C157" s="57">
        <f t="shared" si="23"/>
        <v>7.2799289126176632</v>
      </c>
      <c r="D157" s="57">
        <f t="shared" si="31"/>
        <v>175</v>
      </c>
      <c r="E157" s="57">
        <f t="shared" si="24"/>
        <v>7.4656166013635505E-3</v>
      </c>
      <c r="F157" s="57">
        <f t="shared" si="24"/>
        <v>1.0970096569920884</v>
      </c>
      <c r="G157" s="57">
        <f t="shared" si="24"/>
        <v>1.5832461063144847</v>
      </c>
      <c r="H157" s="57">
        <f t="shared" si="24"/>
        <v>1.6675167573982212</v>
      </c>
      <c r="I157" s="57">
        <f t="shared" si="24"/>
        <v>2.9885913442033174</v>
      </c>
      <c r="J157" s="57">
        <f t="shared" si="24"/>
        <v>70.783871690836776</v>
      </c>
      <c r="K157" s="57">
        <f t="shared" si="24"/>
        <v>24.74039746097846</v>
      </c>
      <c r="L157" s="57">
        <f t="shared" si="24"/>
        <v>1.3099727209280274</v>
      </c>
      <c r="M157" s="57">
        <f t="shared" si="24"/>
        <v>2.4121393953251267</v>
      </c>
      <c r="N157" s="57">
        <f t="shared" si="24"/>
        <v>7.6560247437987243</v>
      </c>
      <c r="P157" s="57">
        <f t="shared" si="29"/>
        <v>175</v>
      </c>
      <c r="Q157" s="57">
        <f t="shared" si="25"/>
        <v>0</v>
      </c>
      <c r="R157" s="57">
        <f t="shared" si="25"/>
        <v>0</v>
      </c>
      <c r="S157" s="57">
        <f t="shared" si="25"/>
        <v>1.4033211176224138</v>
      </c>
      <c r="T157" s="57">
        <f t="shared" si="25"/>
        <v>1.2907174189708661</v>
      </c>
      <c r="U157" s="57">
        <f t="shared" si="25"/>
        <v>2.5952718646635793</v>
      </c>
      <c r="V157" s="57">
        <f t="shared" si="25"/>
        <v>48.905430423967886</v>
      </c>
      <c r="W157" s="57">
        <f t="shared" si="25"/>
        <v>22.134397822159798</v>
      </c>
      <c r="X157" s="57">
        <f t="shared" si="25"/>
        <v>1.2886141558500877</v>
      </c>
      <c r="Y157" s="57">
        <f t="shared" si="25"/>
        <v>2.3122855222982084</v>
      </c>
      <c r="Z157" s="57">
        <f t="shared" si="25"/>
        <v>4.8879177789502561</v>
      </c>
      <c r="AB157" s="57">
        <f t="shared" si="30"/>
        <v>175</v>
      </c>
      <c r="AC157" s="57">
        <f t="shared" si="26"/>
        <v>2.0396443864754945E-2</v>
      </c>
      <c r="AD157" s="57">
        <f t="shared" si="26"/>
        <v>2.2588052762529802</v>
      </c>
      <c r="AE157" s="57">
        <f t="shared" si="26"/>
        <v>1.7631710950065627</v>
      </c>
      <c r="AF157" s="57">
        <f t="shared" si="26"/>
        <v>2.0443160958255691</v>
      </c>
      <c r="AG157" s="57">
        <f t="shared" si="26"/>
        <v>3.3819108237430555</v>
      </c>
      <c r="AH157" s="57">
        <f t="shared" si="26"/>
        <v>92.662312957705794</v>
      </c>
      <c r="AI157" s="57">
        <f t="shared" si="26"/>
        <v>27.346397099797127</v>
      </c>
      <c r="AJ157" s="57">
        <f t="shared" si="26"/>
        <v>1.3313312860059741</v>
      </c>
      <c r="AK157" s="57">
        <f t="shared" si="26"/>
        <v>2.5119932683520521</v>
      </c>
      <c r="AL157" s="57">
        <f t="shared" si="26"/>
        <v>10.424131708647133</v>
      </c>
    </row>
    <row r="158" spans="2:38" s="57" customFormat="1">
      <c r="B158" s="57">
        <v>4.938087601000416</v>
      </c>
      <c r="C158" s="57">
        <f t="shared" si="23"/>
        <v>7.2789709759787771</v>
      </c>
      <c r="D158" s="57">
        <f t="shared" si="31"/>
        <v>200</v>
      </c>
      <c r="E158" s="57">
        <f t="shared" si="24"/>
        <v>7.4646212956124515E-3</v>
      </c>
      <c r="F158" s="57">
        <f t="shared" si="24"/>
        <v>1.0968634051713861</v>
      </c>
      <c r="G158" s="57">
        <f t="shared" si="24"/>
        <v>1.5830350301182157</v>
      </c>
      <c r="H158" s="57">
        <f t="shared" si="24"/>
        <v>1.6672944463544974</v>
      </c>
      <c r="I158" s="57">
        <f t="shared" si="24"/>
        <v>2.9881929093102069</v>
      </c>
      <c r="J158" s="57">
        <f t="shared" si="24"/>
        <v>70.774434882286229</v>
      </c>
      <c r="K158" s="57">
        <f t="shared" si="24"/>
        <v>24.737099105170469</v>
      </c>
      <c r="L158" s="57">
        <f t="shared" si="24"/>
        <v>1.3097980771641506</v>
      </c>
      <c r="M158" s="57">
        <f t="shared" si="24"/>
        <v>2.4118178122140708</v>
      </c>
      <c r="N158" s="57">
        <f t="shared" si="24"/>
        <v>7.6550040530956069</v>
      </c>
      <c r="P158" s="57">
        <f t="shared" si="29"/>
        <v>200</v>
      </c>
      <c r="Q158" s="57">
        <f t="shared" si="25"/>
        <v>0</v>
      </c>
      <c r="R158" s="57">
        <f t="shared" si="25"/>
        <v>0</v>
      </c>
      <c r="S158" s="57">
        <f t="shared" si="25"/>
        <v>1.4031340287785063</v>
      </c>
      <c r="T158" s="57">
        <f t="shared" si="25"/>
        <v>1.2905453422973989</v>
      </c>
      <c r="U158" s="57">
        <f t="shared" si="25"/>
        <v>2.5949258665832478</v>
      </c>
      <c r="V158" s="57">
        <f t="shared" si="25"/>
        <v>48.898910419156493</v>
      </c>
      <c r="W158" s="57">
        <f t="shared" si="25"/>
        <v>22.131446894644252</v>
      </c>
      <c r="X158" s="57">
        <f t="shared" si="25"/>
        <v>1.2884423595807708</v>
      </c>
      <c r="Y158" s="57">
        <f t="shared" si="25"/>
        <v>2.3119772515683525</v>
      </c>
      <c r="Z158" s="57">
        <f t="shared" si="25"/>
        <v>4.8872661284656331</v>
      </c>
      <c r="AB158" s="57">
        <f t="shared" si="30"/>
        <v>200</v>
      </c>
      <c r="AC158" s="57">
        <f t="shared" si="26"/>
        <v>2.0393724638873879E-2</v>
      </c>
      <c r="AD158" s="57">
        <f t="shared" si="26"/>
        <v>2.2585041354360711</v>
      </c>
      <c r="AE158" s="57">
        <f t="shared" si="26"/>
        <v>1.7629360314579325</v>
      </c>
      <c r="AF158" s="57">
        <f t="shared" si="26"/>
        <v>2.0440435504115881</v>
      </c>
      <c r="AG158" s="57">
        <f t="shared" si="26"/>
        <v>3.3814599520371664</v>
      </c>
      <c r="AH158" s="57">
        <f t="shared" si="26"/>
        <v>92.649959345416093</v>
      </c>
      <c r="AI158" s="57">
        <f t="shared" si="26"/>
        <v>27.342751315696685</v>
      </c>
      <c r="AJ158" s="57">
        <f t="shared" si="26"/>
        <v>1.3311537947475378</v>
      </c>
      <c r="AK158" s="57">
        <f t="shared" si="26"/>
        <v>2.5116583728597957</v>
      </c>
      <c r="AL158" s="57">
        <f t="shared" si="26"/>
        <v>10.422741977725519</v>
      </c>
    </row>
    <row r="159" spans="2:38" s="57" customFormat="1">
      <c r="B159" s="57">
        <v>4.9313216052107443</v>
      </c>
      <c r="C159" s="57">
        <f t="shared" si="23"/>
        <v>7.2689975832494467</v>
      </c>
      <c r="D159" s="57">
        <f t="shared" si="31"/>
        <v>225</v>
      </c>
      <c r="E159" s="57">
        <f t="shared" si="24"/>
        <v>7.454380613807177E-3</v>
      </c>
      <c r="F159" s="57">
        <f t="shared" si="24"/>
        <v>1.0953586229900298</v>
      </c>
      <c r="G159" s="57">
        <f t="shared" si="24"/>
        <v>1.5808632711785393</v>
      </c>
      <c r="H159" s="57">
        <f t="shared" si="24"/>
        <v>1.6650070922845923</v>
      </c>
      <c r="I159" s="57">
        <f t="shared" si="24"/>
        <v>2.984093420328092</v>
      </c>
      <c r="J159" s="57">
        <f t="shared" si="24"/>
        <v>70.677339739897192</v>
      </c>
      <c r="K159" s="57">
        <f t="shared" si="24"/>
        <v>24.703162385450941</v>
      </c>
      <c r="L159" s="57">
        <f t="shared" si="24"/>
        <v>1.3080011708233987</v>
      </c>
      <c r="M159" s="57">
        <f t="shared" si="24"/>
        <v>2.4085090497452102</v>
      </c>
      <c r="N159" s="57">
        <f t="shared" si="24"/>
        <v>7.6445021860053206</v>
      </c>
      <c r="P159" s="57">
        <f t="shared" si="29"/>
        <v>225</v>
      </c>
      <c r="Q159" s="57">
        <f t="shared" si="25"/>
        <v>0</v>
      </c>
      <c r="R159" s="57">
        <f t="shared" si="25"/>
        <v>0</v>
      </c>
      <c r="S159" s="57">
        <f t="shared" si="25"/>
        <v>1.4012090752477331</v>
      </c>
      <c r="T159" s="57">
        <f t="shared" si="25"/>
        <v>1.2887748487006887</v>
      </c>
      <c r="U159" s="57">
        <f t="shared" si="25"/>
        <v>2.5913658989632458</v>
      </c>
      <c r="V159" s="57">
        <f t="shared" si="25"/>
        <v>48.831826214560401</v>
      </c>
      <c r="W159" s="57">
        <f t="shared" si="25"/>
        <v>22.101084857969781</v>
      </c>
      <c r="X159" s="57">
        <f t="shared" si="25"/>
        <v>1.286674751056992</v>
      </c>
      <c r="Y159" s="57">
        <f t="shared" si="25"/>
        <v>2.3088054599346282</v>
      </c>
      <c r="Z159" s="57">
        <f t="shared" si="25"/>
        <v>4.8805613091134799</v>
      </c>
      <c r="AB159" s="57">
        <f t="shared" si="30"/>
        <v>225</v>
      </c>
      <c r="AC159" s="57">
        <f t="shared" si="26"/>
        <v>2.0365746575877725E-2</v>
      </c>
      <c r="AD159" s="57">
        <f t="shared" si="26"/>
        <v>2.2554057033400596</v>
      </c>
      <c r="AE159" s="57">
        <f t="shared" si="26"/>
        <v>1.7605174671093529</v>
      </c>
      <c r="AF159" s="57">
        <f t="shared" si="26"/>
        <v>2.0412393358684886</v>
      </c>
      <c r="AG159" s="57">
        <f t="shared" si="26"/>
        <v>3.3768209416929378</v>
      </c>
      <c r="AH159" s="57">
        <f t="shared" si="26"/>
        <v>92.522853265234133</v>
      </c>
      <c r="AI159" s="57">
        <f t="shared" si="26"/>
        <v>27.305239912932102</v>
      </c>
      <c r="AJ159" s="57">
        <f t="shared" si="26"/>
        <v>1.3293275905898123</v>
      </c>
      <c r="AK159" s="57">
        <f t="shared" si="26"/>
        <v>2.5082126395557993</v>
      </c>
      <c r="AL159" s="57">
        <f t="shared" si="26"/>
        <v>10.408443062897099</v>
      </c>
    </row>
    <row r="160" spans="2:38" s="57" customFormat="1">
      <c r="B160" s="57">
        <v>4.922240572736122</v>
      </c>
      <c r="C160" s="57">
        <f t="shared" si="23"/>
        <v>7.255611718688983</v>
      </c>
      <c r="D160" s="57">
        <v>250</v>
      </c>
      <c r="E160" s="57">
        <f t="shared" si="24"/>
        <v>7.4406404725968116E-3</v>
      </c>
      <c r="F160" s="57">
        <f t="shared" si="24"/>
        <v>1.0933396246405227</v>
      </c>
      <c r="G160" s="57">
        <f t="shared" si="24"/>
        <v>1.5779493758858787</v>
      </c>
      <c r="H160" s="57">
        <f t="shared" si="24"/>
        <v>1.6619381005400768</v>
      </c>
      <c r="I160" s="57">
        <f t="shared" si="24"/>
        <v>2.978593048519294</v>
      </c>
      <c r="J160" s="57">
        <f t="shared" si="24"/>
        <v>70.54706511632881</v>
      </c>
      <c r="K160" s="57">
        <f t="shared" si="24"/>
        <v>24.657628764738043</v>
      </c>
      <c r="L160" s="57">
        <f t="shared" si="24"/>
        <v>1.305590223258265</v>
      </c>
      <c r="M160" s="57">
        <f t="shared" si="24"/>
        <v>2.4040696125653258</v>
      </c>
      <c r="N160" s="57">
        <f t="shared" si="24"/>
        <v>7.6304116069270105</v>
      </c>
      <c r="P160" s="57">
        <f t="shared" si="29"/>
        <v>250</v>
      </c>
      <c r="Q160" s="57">
        <f t="shared" si="25"/>
        <v>0</v>
      </c>
      <c r="R160" s="57">
        <f t="shared" si="25"/>
        <v>0</v>
      </c>
      <c r="S160" s="57">
        <f t="shared" si="25"/>
        <v>1.3986263240365204</v>
      </c>
      <c r="T160" s="57">
        <f t="shared" si="25"/>
        <v>1.2863993396776163</v>
      </c>
      <c r="U160" s="57">
        <f t="shared" si="25"/>
        <v>2.5865894144739068</v>
      </c>
      <c r="V160" s="57">
        <f t="shared" si="25"/>
        <v>48.74181790635766</v>
      </c>
      <c r="W160" s="57">
        <f t="shared" si="25"/>
        <v>22.060347465745899</v>
      </c>
      <c r="X160" s="57">
        <f t="shared" si="25"/>
        <v>1.28430311299781</v>
      </c>
      <c r="Y160" s="57">
        <f t="shared" si="25"/>
        <v>2.3045497994458133</v>
      </c>
      <c r="Z160" s="57">
        <f t="shared" si="25"/>
        <v>4.8715653099758915</v>
      </c>
      <c r="AB160" s="57">
        <f t="shared" si="30"/>
        <v>250</v>
      </c>
      <c r="AC160" s="57">
        <f t="shared" si="26"/>
        <v>2.0328207811987832E-2</v>
      </c>
      <c r="AD160" s="57">
        <f t="shared" si="26"/>
        <v>2.251248470907742</v>
      </c>
      <c r="AE160" s="57">
        <f t="shared" si="26"/>
        <v>1.7572724277352441</v>
      </c>
      <c r="AF160" s="57">
        <f t="shared" si="26"/>
        <v>2.0374768614025296</v>
      </c>
      <c r="AG160" s="57">
        <f t="shared" si="26"/>
        <v>3.3705966825646825</v>
      </c>
      <c r="AH160" s="57">
        <f t="shared" si="26"/>
        <v>92.352312326300108</v>
      </c>
      <c r="AI160" s="57">
        <f t="shared" si="26"/>
        <v>27.254910063730186</v>
      </c>
      <c r="AJ160" s="57">
        <f t="shared" si="26"/>
        <v>1.3268773335187274</v>
      </c>
      <c r="AK160" s="57">
        <f t="shared" si="26"/>
        <v>2.5035894256848459</v>
      </c>
      <c r="AL160" s="57">
        <f t="shared" si="26"/>
        <v>10.389257903878072</v>
      </c>
    </row>
    <row r="161" spans="2:38" s="57" customFormat="1">
      <c r="B161" s="57">
        <v>4.901738133462664</v>
      </c>
      <c r="C161" s="57">
        <f t="shared" si="23"/>
        <v>7.2253901688772633</v>
      </c>
      <c r="D161" s="57">
        <v>300</v>
      </c>
      <c r="E161" s="57">
        <f t="shared" si="24"/>
        <v>7.4096225490442556E-3</v>
      </c>
      <c r="F161" s="57">
        <f t="shared" si="24"/>
        <v>1.0887818012892965</v>
      </c>
      <c r="G161" s="57">
        <f t="shared" si="24"/>
        <v>1.5713713516833532</v>
      </c>
      <c r="H161" s="57">
        <f t="shared" si="24"/>
        <v>1.6550099511231704</v>
      </c>
      <c r="I161" s="57">
        <f t="shared" si="24"/>
        <v>2.9661761373927038</v>
      </c>
      <c r="J161" s="57">
        <f t="shared" ref="F161:R167" si="32">J$134*$C161*(2^(-($D161-$D$135)/$E$74))</f>
        <v>70.252974374988142</v>
      </c>
      <c r="K161" s="57">
        <f t="shared" si="32"/>
        <v>24.554838091431257</v>
      </c>
      <c r="L161" s="57">
        <f t="shared" si="32"/>
        <v>1.3001475872533224</v>
      </c>
      <c r="M161" s="57">
        <f t="shared" si="32"/>
        <v>2.3940477269854212</v>
      </c>
      <c r="N161" s="57">
        <f t="shared" si="32"/>
        <v>7.5986025812430178</v>
      </c>
      <c r="P161" s="57">
        <f t="shared" si="29"/>
        <v>300</v>
      </c>
      <c r="Q161" s="57">
        <f t="shared" si="25"/>
        <v>0</v>
      </c>
      <c r="R161" s="57">
        <f t="shared" si="25"/>
        <v>0</v>
      </c>
      <c r="S161" s="57">
        <f t="shared" si="25"/>
        <v>1.3927958468676087</v>
      </c>
      <c r="T161" s="57">
        <f t="shared" si="25"/>
        <v>1.2810367050330407</v>
      </c>
      <c r="U161" s="57">
        <f t="shared" si="25"/>
        <v>2.5758066555144485</v>
      </c>
      <c r="V161" s="57">
        <f t="shared" ref="R161:AD167" si="33">V$134*$C161*(2^(-($D161-$D$135)/$E$74))</f>
        <v>48.538627067181906</v>
      </c>
      <c r="W161" s="57">
        <f t="shared" si="33"/>
        <v>21.968384122838064</v>
      </c>
      <c r="X161" s="57">
        <f t="shared" si="33"/>
        <v>1.2789492169287835</v>
      </c>
      <c r="Y161" s="57">
        <f t="shared" si="33"/>
        <v>2.2949427837909746</v>
      </c>
      <c r="Z161" s="57">
        <f t="shared" si="33"/>
        <v>4.8512571334254151</v>
      </c>
      <c r="AB161" s="57">
        <f t="shared" si="30"/>
        <v>300</v>
      </c>
      <c r="AC161" s="57">
        <f t="shared" si="26"/>
        <v>2.0243465268896959E-2</v>
      </c>
      <c r="AD161" s="57">
        <f t="shared" si="26"/>
        <v>2.2418636534010239</v>
      </c>
      <c r="AE161" s="57">
        <f t="shared" si="26"/>
        <v>1.7499468564991052</v>
      </c>
      <c r="AF161" s="57">
        <f t="shared" si="26"/>
        <v>2.0289831972132926</v>
      </c>
      <c r="AG161" s="57">
        <f t="shared" si="26"/>
        <v>3.35654561927096</v>
      </c>
      <c r="AH161" s="57">
        <f t="shared" ref="AD161:AP167" si="34">AH$134*$C161*(2^(-($D161-$D$135)/$E$74))</f>
        <v>91.967321682794505</v>
      </c>
      <c r="AI161" s="57">
        <f t="shared" si="34"/>
        <v>27.141292060024444</v>
      </c>
      <c r="AJ161" s="57">
        <f t="shared" si="34"/>
        <v>1.3213459575778683</v>
      </c>
      <c r="AK161" s="57">
        <f t="shared" si="34"/>
        <v>2.4931526701798754</v>
      </c>
      <c r="AL161" s="57">
        <f t="shared" si="34"/>
        <v>10.345948029060558</v>
      </c>
    </row>
    <row r="162" spans="2:38" s="57" customFormat="1">
      <c r="B162" s="57">
        <v>4.8740484992415443</v>
      </c>
      <c r="C162" s="57">
        <f t="shared" si="23"/>
        <v>7.1845743591718696</v>
      </c>
      <c r="D162" s="57">
        <v>365</v>
      </c>
      <c r="E162" s="57">
        <f t="shared" ref="E162:E167" si="35">E$134*$C162*(2^(-($D162-$D$135)/$E$74))</f>
        <v>7.3677328262402569E-3</v>
      </c>
      <c r="F162" s="57">
        <f t="shared" si="32"/>
        <v>1.0826264583486591</v>
      </c>
      <c r="G162" s="57">
        <f t="shared" si="32"/>
        <v>1.5624877263828107</v>
      </c>
      <c r="H162" s="57">
        <f t="shared" si="32"/>
        <v>1.6456534815281907</v>
      </c>
      <c r="I162" s="57">
        <f t="shared" si="32"/>
        <v>2.9494070920923812</v>
      </c>
      <c r="J162" s="57">
        <f t="shared" si="32"/>
        <v>69.855804667186462</v>
      </c>
      <c r="K162" s="57">
        <f t="shared" si="32"/>
        <v>24.416019230640593</v>
      </c>
      <c r="L162" s="57">
        <f t="shared" si="32"/>
        <v>1.2927973043375813</v>
      </c>
      <c r="M162" s="57">
        <f t="shared" si="32"/>
        <v>2.3805131650021125</v>
      </c>
      <c r="N162" s="57">
        <f t="shared" si="32"/>
        <v>7.5556444745757521</v>
      </c>
      <c r="P162" s="57">
        <f t="shared" si="29"/>
        <v>365</v>
      </c>
      <c r="Q162" s="57">
        <f t="shared" ref="Q162:Q167" si="36">Q$134*$C162*(2^(-($D162-$D$135)/$E$74))</f>
        <v>0</v>
      </c>
      <c r="R162" s="57">
        <f t="shared" si="33"/>
        <v>0</v>
      </c>
      <c r="S162" s="57">
        <f t="shared" si="33"/>
        <v>1.3849217842467847</v>
      </c>
      <c r="T162" s="57">
        <f t="shared" si="33"/>
        <v>1.2737944639984413</v>
      </c>
      <c r="U162" s="57">
        <f t="shared" si="33"/>
        <v>2.5612445336139054</v>
      </c>
      <c r="V162" s="57">
        <f t="shared" si="33"/>
        <v>48.264217727209093</v>
      </c>
      <c r="W162" s="57">
        <f t="shared" si="33"/>
        <v>21.844187577701476</v>
      </c>
      <c r="X162" s="57">
        <f t="shared" si="33"/>
        <v>1.2717187773452654</v>
      </c>
      <c r="Y162" s="57">
        <f t="shared" si="33"/>
        <v>2.2819685038694635</v>
      </c>
      <c r="Z162" s="57">
        <f t="shared" si="33"/>
        <v>4.8238309298333943</v>
      </c>
      <c r="AB162" s="57">
        <f t="shared" si="30"/>
        <v>365</v>
      </c>
      <c r="AC162" s="57">
        <f t="shared" ref="AC162:AC167" si="37">AC$134*$C162*(2^(-($D162-$D$135)/$E$74))</f>
        <v>2.012902041788146E-2</v>
      </c>
      <c r="AD162" s="57">
        <f t="shared" si="34"/>
        <v>2.2291894522006612</v>
      </c>
      <c r="AE162" s="57">
        <f t="shared" si="34"/>
        <v>1.7400536685188441</v>
      </c>
      <c r="AF162" s="57">
        <f t="shared" si="34"/>
        <v>2.0175124990579327</v>
      </c>
      <c r="AG162" s="57">
        <f t="shared" si="34"/>
        <v>3.3375696505708579</v>
      </c>
      <c r="AH162" s="57">
        <f t="shared" si="34"/>
        <v>91.447391607163937</v>
      </c>
      <c r="AI162" s="57">
        <f t="shared" si="34"/>
        <v>26.987850883579711</v>
      </c>
      <c r="AJ162" s="57">
        <f t="shared" si="34"/>
        <v>1.3138758313299046</v>
      </c>
      <c r="AK162" s="57">
        <f t="shared" si="34"/>
        <v>2.4790578261347691</v>
      </c>
      <c r="AL162" s="57">
        <f t="shared" si="34"/>
        <v>10.287458019318048</v>
      </c>
    </row>
    <row r="163" spans="2:38" s="57" customFormat="1">
      <c r="B163" s="57">
        <v>4.721325195880512</v>
      </c>
      <c r="C163" s="57">
        <f t="shared" si="23"/>
        <v>6.9594531012388714</v>
      </c>
      <c r="D163" s="57">
        <f>365*2</f>
        <v>730</v>
      </c>
      <c r="E163" s="57">
        <f t="shared" si="35"/>
        <v>7.1366919261953397E-3</v>
      </c>
      <c r="F163" s="57">
        <f t="shared" si="32"/>
        <v>1.0486769385644359</v>
      </c>
      <c r="G163" s="57">
        <f t="shared" si="32"/>
        <v>1.5134904867805656</v>
      </c>
      <c r="H163" s="57">
        <f t="shared" si="32"/>
        <v>1.5940482902839872</v>
      </c>
      <c r="I163" s="57">
        <f t="shared" si="32"/>
        <v>2.856918169756741</v>
      </c>
      <c r="J163" s="57">
        <f t="shared" si="32"/>
        <v>67.665232836705911</v>
      </c>
      <c r="K163" s="57">
        <f t="shared" si="32"/>
        <v>23.650369987976642</v>
      </c>
      <c r="L163" s="57">
        <f t="shared" si="32"/>
        <v>1.2522571463522085</v>
      </c>
      <c r="M163" s="57">
        <f t="shared" si="32"/>
        <v>2.3058638913134621</v>
      </c>
      <c r="N163" s="57">
        <f t="shared" si="32"/>
        <v>7.3187109509267687</v>
      </c>
      <c r="P163" s="57">
        <f t="shared" si="29"/>
        <v>730</v>
      </c>
      <c r="Q163" s="57">
        <f t="shared" si="36"/>
        <v>0</v>
      </c>
      <c r="R163" s="57">
        <f t="shared" si="33"/>
        <v>0</v>
      </c>
      <c r="S163" s="57">
        <f t="shared" si="33"/>
        <v>1.3414927426310788</v>
      </c>
      <c r="T163" s="57">
        <f t="shared" si="33"/>
        <v>1.2338502061955139</v>
      </c>
      <c r="U163" s="57">
        <f t="shared" si="33"/>
        <v>2.4809277989769285</v>
      </c>
      <c r="V163" s="57">
        <f t="shared" si="33"/>
        <v>46.750725236826732</v>
      </c>
      <c r="W163" s="57">
        <f t="shared" si="33"/>
        <v>21.159187065640623</v>
      </c>
      <c r="X163" s="57">
        <f t="shared" si="33"/>
        <v>1.2318396099200526</v>
      </c>
      <c r="Y163" s="57">
        <f t="shared" si="33"/>
        <v>2.2104094409335184</v>
      </c>
      <c r="Z163" s="57">
        <f t="shared" si="33"/>
        <v>4.6725629256891743</v>
      </c>
      <c r="AB163" s="57">
        <f t="shared" si="30"/>
        <v>730</v>
      </c>
      <c r="AC163" s="57">
        <f t="shared" si="37"/>
        <v>1.9497804940332302E-2</v>
      </c>
      <c r="AD163" s="57">
        <f t="shared" si="34"/>
        <v>2.1592854600834692</v>
      </c>
      <c r="AE163" s="57">
        <f t="shared" si="34"/>
        <v>1.6854882309300594</v>
      </c>
      <c r="AF163" s="57">
        <f t="shared" si="34"/>
        <v>1.9542463743724536</v>
      </c>
      <c r="AG163" s="57">
        <f t="shared" si="34"/>
        <v>3.232908540536553</v>
      </c>
      <c r="AH163" s="57">
        <f t="shared" si="34"/>
        <v>88.579740436585226</v>
      </c>
      <c r="AI163" s="57">
        <f t="shared" si="34"/>
        <v>26.141552910312654</v>
      </c>
      <c r="AJ163" s="57">
        <f t="shared" si="34"/>
        <v>1.2726746827843716</v>
      </c>
      <c r="AK163" s="57">
        <f t="shared" si="34"/>
        <v>2.401318341693413</v>
      </c>
      <c r="AL163" s="57">
        <f t="shared" si="34"/>
        <v>9.9648589761643045</v>
      </c>
    </row>
    <row r="164" spans="2:38" s="57" customFormat="1">
      <c r="B164" s="57">
        <v>4.4301200715558853</v>
      </c>
      <c r="C164" s="57">
        <f t="shared" si="23"/>
        <v>6.5302031933219231</v>
      </c>
      <c r="D164" s="57">
        <f>D163*2</f>
        <v>1460</v>
      </c>
      <c r="E164" s="57">
        <f t="shared" si="35"/>
        <v>6.6961713276913548E-3</v>
      </c>
      <c r="F164" s="57">
        <f t="shared" si="32"/>
        <v>0.98394613647977724</v>
      </c>
      <c r="G164" s="57">
        <f t="shared" si="32"/>
        <v>1.4200685285453443</v>
      </c>
      <c r="H164" s="57">
        <f t="shared" si="32"/>
        <v>1.495653808058591</v>
      </c>
      <c r="I164" s="57">
        <f t="shared" si="32"/>
        <v>2.6805715773812606</v>
      </c>
      <c r="J164" s="57">
        <f t="shared" si="32"/>
        <v>63.488517745820914</v>
      </c>
      <c r="K164" s="57">
        <f t="shared" si="32"/>
        <v>22.190523430259475</v>
      </c>
      <c r="L164" s="57">
        <f t="shared" si="32"/>
        <v>1.1749601194808168</v>
      </c>
      <c r="M164" s="57">
        <f t="shared" si="32"/>
        <v>2.1635317643315344</v>
      </c>
      <c r="N164" s="57">
        <f t="shared" si="32"/>
        <v>6.8669550167037956</v>
      </c>
      <c r="P164" s="57">
        <f t="shared" si="29"/>
        <v>1460</v>
      </c>
      <c r="Q164" s="57">
        <f t="shared" si="36"/>
        <v>0</v>
      </c>
      <c r="R164" s="57">
        <f t="shared" si="33"/>
        <v>0</v>
      </c>
      <c r="S164" s="57">
        <f t="shared" si="33"/>
        <v>1.2586875449310793</v>
      </c>
      <c r="T164" s="57">
        <f t="shared" si="33"/>
        <v>1.1576893690851919</v>
      </c>
      <c r="U164" s="57">
        <f t="shared" si="33"/>
        <v>2.3277896489554903</v>
      </c>
      <c r="V164" s="57">
        <f t="shared" si="33"/>
        <v>43.864982420014194</v>
      </c>
      <c r="W164" s="57">
        <f t="shared" si="33"/>
        <v>19.853111667345694</v>
      </c>
      <c r="X164" s="57">
        <f t="shared" si="33"/>
        <v>1.1558028792001669</v>
      </c>
      <c r="Y164" s="57">
        <f t="shared" si="33"/>
        <v>2.0739693507728658</v>
      </c>
      <c r="Z164" s="57">
        <f t="shared" si="33"/>
        <v>4.3841435518590002</v>
      </c>
      <c r="AB164" s="57">
        <f t="shared" si="30"/>
        <v>1460</v>
      </c>
      <c r="AC164" s="57">
        <f t="shared" si="37"/>
        <v>1.8294280283438762E-2</v>
      </c>
      <c r="AD164" s="57">
        <f t="shared" si="34"/>
        <v>2.0260010570219484</v>
      </c>
      <c r="AE164" s="57">
        <f t="shared" si="34"/>
        <v>1.5814495121596157</v>
      </c>
      <c r="AF164" s="57">
        <f t="shared" si="34"/>
        <v>1.8336182470319835</v>
      </c>
      <c r="AG164" s="57">
        <f t="shared" si="34"/>
        <v>3.0333535058070313</v>
      </c>
      <c r="AH164" s="57">
        <f t="shared" si="34"/>
        <v>83.11205307162777</v>
      </c>
      <c r="AI164" s="57">
        <f t="shared" si="34"/>
        <v>24.527935193173256</v>
      </c>
      <c r="AJ164" s="57">
        <f t="shared" si="34"/>
        <v>1.1941173597614727</v>
      </c>
      <c r="AK164" s="57">
        <f t="shared" si="34"/>
        <v>2.2530941778902092</v>
      </c>
      <c r="AL164" s="57">
        <f t="shared" si="34"/>
        <v>9.3497664815485368</v>
      </c>
    </row>
    <row r="165" spans="2:38" s="57" customFormat="1">
      <c r="B165" s="57">
        <v>3.9005807105905661</v>
      </c>
      <c r="C165" s="57">
        <f t="shared" si="23"/>
        <v>5.7496375269040136</v>
      </c>
      <c r="D165" s="57">
        <f>D164*2</f>
        <v>2920</v>
      </c>
      <c r="E165" s="57">
        <f t="shared" si="35"/>
        <v>5.8951706054134441E-3</v>
      </c>
      <c r="F165" s="57">
        <f t="shared" si="32"/>
        <v>0.8662458078242693</v>
      </c>
      <c r="G165" s="57">
        <f t="shared" si="32"/>
        <v>1.25019893271451</v>
      </c>
      <c r="H165" s="57">
        <f t="shared" si="32"/>
        <v>1.3167426479485822</v>
      </c>
      <c r="I165" s="57">
        <f t="shared" si="32"/>
        <v>2.35991972059248</v>
      </c>
      <c r="J165" s="57">
        <f t="shared" si="32"/>
        <v>55.893976614465245</v>
      </c>
      <c r="K165" s="57">
        <f t="shared" si="32"/>
        <v>19.536077415436417</v>
      </c>
      <c r="L165" s="57">
        <f t="shared" si="32"/>
        <v>1.0344105638773231</v>
      </c>
      <c r="M165" s="57">
        <f t="shared" si="32"/>
        <v>1.9047285735090189</v>
      </c>
      <c r="N165" s="57">
        <f t="shared" si="32"/>
        <v>6.0455250294686786</v>
      </c>
      <c r="P165" s="57">
        <f t="shared" si="29"/>
        <v>2920</v>
      </c>
      <c r="Q165" s="57">
        <f t="shared" si="36"/>
        <v>0</v>
      </c>
      <c r="R165" s="57">
        <f t="shared" si="33"/>
        <v>0</v>
      </c>
      <c r="S165" s="57">
        <f t="shared" si="33"/>
        <v>1.1081224558267051</v>
      </c>
      <c r="T165" s="57">
        <f t="shared" si="33"/>
        <v>1.0192057527870397</v>
      </c>
      <c r="U165" s="57">
        <f t="shared" si="33"/>
        <v>2.0493378144849945</v>
      </c>
      <c r="V165" s="57">
        <f t="shared" si="33"/>
        <v>38.61782238158473</v>
      </c>
      <c r="W165" s="57">
        <f t="shared" si="33"/>
        <v>17.478268491030104</v>
      </c>
      <c r="X165" s="57">
        <f t="shared" si="33"/>
        <v>1.0175449261484473</v>
      </c>
      <c r="Y165" s="57">
        <f t="shared" si="33"/>
        <v>1.825879678831323</v>
      </c>
      <c r="Z165" s="57">
        <f t="shared" si="33"/>
        <v>3.8597092177064662</v>
      </c>
      <c r="AB165" s="57">
        <f t="shared" si="30"/>
        <v>2920</v>
      </c>
      <c r="AC165" s="57">
        <f t="shared" si="37"/>
        <v>1.6105905613276138E-2</v>
      </c>
      <c r="AD165" s="57">
        <f t="shared" si="34"/>
        <v>1.783649386105264</v>
      </c>
      <c r="AE165" s="57">
        <f t="shared" si="34"/>
        <v>1.3922754096023207</v>
      </c>
      <c r="AF165" s="57">
        <f t="shared" si="34"/>
        <v>1.6142795431101185</v>
      </c>
      <c r="AG165" s="57">
        <f t="shared" si="34"/>
        <v>2.6705016266999655</v>
      </c>
      <c r="AH165" s="57">
        <f t="shared" si="34"/>
        <v>73.170130847345874</v>
      </c>
      <c r="AI165" s="57">
        <f t="shared" si="34"/>
        <v>21.593886339842729</v>
      </c>
      <c r="AJ165" s="57">
        <f t="shared" si="34"/>
        <v>1.0512762016062047</v>
      </c>
      <c r="AK165" s="57">
        <f t="shared" si="34"/>
        <v>1.9835774681867209</v>
      </c>
      <c r="AL165" s="57">
        <f t="shared" si="34"/>
        <v>8.2313408412308426</v>
      </c>
    </row>
    <row r="166" spans="2:38" s="57" customFormat="1">
      <c r="B166" s="57">
        <v>3.0239896314092602</v>
      </c>
      <c r="C166" s="57">
        <f t="shared" si="23"/>
        <v>4.457501473693867</v>
      </c>
      <c r="D166" s="57">
        <f>D165*2</f>
        <v>5840</v>
      </c>
      <c r="E166" s="57">
        <f t="shared" si="35"/>
        <v>4.5694034607529441E-3</v>
      </c>
      <c r="F166" s="57">
        <f t="shared" si="32"/>
        <v>0.67143546083300243</v>
      </c>
      <c r="G166" s="57">
        <f t="shared" si="32"/>
        <v>0.96904122240829949</v>
      </c>
      <c r="H166" s="57">
        <f t="shared" si="32"/>
        <v>1.0206198963830118</v>
      </c>
      <c r="I166" s="57">
        <f t="shared" si="32"/>
        <v>1.8291964830453158</v>
      </c>
      <c r="J166" s="57">
        <f t="shared" si="32"/>
        <v>43.323959096764696</v>
      </c>
      <c r="K166" s="57">
        <f t="shared" si="32"/>
        <v>15.142601584703751</v>
      </c>
      <c r="L166" s="57">
        <f t="shared" si="32"/>
        <v>0.80178158136425171</v>
      </c>
      <c r="M166" s="57">
        <f t="shared" si="32"/>
        <v>1.4763734450017212</v>
      </c>
      <c r="N166" s="57">
        <f t="shared" si="32"/>
        <v>4.6859446215781482</v>
      </c>
      <c r="P166" s="57">
        <f t="shared" si="29"/>
        <v>5840</v>
      </c>
      <c r="Q166" s="57">
        <f t="shared" si="36"/>
        <v>0</v>
      </c>
      <c r="R166" s="57">
        <f t="shared" si="33"/>
        <v>0</v>
      </c>
      <c r="S166" s="57">
        <f t="shared" si="33"/>
        <v>0.85891637808461418</v>
      </c>
      <c r="T166" s="57">
        <f t="shared" si="33"/>
        <v>0.78999618598447496</v>
      </c>
      <c r="U166" s="57">
        <f t="shared" si="33"/>
        <v>1.5884614591409045</v>
      </c>
      <c r="V166" s="57">
        <f t="shared" si="33"/>
        <v>29.933045716287651</v>
      </c>
      <c r="W166" s="57">
        <f t="shared" si="33"/>
        <v>13.547574086752139</v>
      </c>
      <c r="X166" s="57">
        <f t="shared" si="33"/>
        <v>0.78870886327609968</v>
      </c>
      <c r="Y166" s="57">
        <f t="shared" si="33"/>
        <v>1.4152569080373867</v>
      </c>
      <c r="Z166" s="57">
        <f t="shared" si="33"/>
        <v>2.9916977535294018</v>
      </c>
      <c r="AB166" s="57">
        <f t="shared" si="30"/>
        <v>5840</v>
      </c>
      <c r="AC166" s="57">
        <f t="shared" si="37"/>
        <v>1.2483842415058129E-2</v>
      </c>
      <c r="AD166" s="57">
        <f t="shared" si="34"/>
        <v>1.3825238017971935</v>
      </c>
      <c r="AE166" s="57">
        <f t="shared" si="34"/>
        <v>1.0791660667319896</v>
      </c>
      <c r="AF166" s="57">
        <f t="shared" si="34"/>
        <v>1.2512436067815442</v>
      </c>
      <c r="AG166" s="57">
        <f t="shared" si="34"/>
        <v>2.0699315069497279</v>
      </c>
      <c r="AH166" s="57">
        <f t="shared" si="34"/>
        <v>56.714872477241819</v>
      </c>
      <c r="AI166" s="57">
        <f t="shared" si="34"/>
        <v>16.737629082655364</v>
      </c>
      <c r="AJ166" s="57">
        <f t="shared" si="34"/>
        <v>0.81485429945240839</v>
      </c>
      <c r="AK166" s="57">
        <f t="shared" si="34"/>
        <v>1.5374899819660603</v>
      </c>
      <c r="AL166" s="57">
        <f t="shared" si="34"/>
        <v>6.3801914896268581</v>
      </c>
    </row>
    <row r="167" spans="2:38" s="57" customFormat="1">
      <c r="B167" s="57">
        <v>2.5158526687692357</v>
      </c>
      <c r="C167" s="57">
        <f t="shared" si="23"/>
        <v>3.7084839386202844</v>
      </c>
      <c r="D167" s="58">
        <f>365*21.772</f>
        <v>7946.78</v>
      </c>
      <c r="E167" s="57">
        <f t="shared" si="35"/>
        <v>3.8010273354498973E-3</v>
      </c>
      <c r="F167" s="57">
        <f t="shared" si="32"/>
        <v>0.55852904269392312</v>
      </c>
      <c r="G167" s="57">
        <f t="shared" si="32"/>
        <v>0.8060903807659805</v>
      </c>
      <c r="H167" s="57">
        <f t="shared" si="32"/>
        <v>0.84899575154097306</v>
      </c>
      <c r="I167" s="57">
        <f t="shared" si="32"/>
        <v>1.5216047113551179</v>
      </c>
      <c r="J167" s="57">
        <f t="shared" si="32"/>
        <v>36.038742085510805</v>
      </c>
      <c r="K167" s="57">
        <f t="shared" si="32"/>
        <v>12.596270617740899</v>
      </c>
      <c r="L167" s="57">
        <f t="shared" si="32"/>
        <v>0.66695658065693897</v>
      </c>
      <c r="M167" s="57">
        <f t="shared" si="32"/>
        <v>1.2281112556559362</v>
      </c>
      <c r="N167" s="57">
        <f t="shared" si="32"/>
        <v>3.8979713111365331</v>
      </c>
      <c r="P167" s="57">
        <f t="shared" si="29"/>
        <v>7946.78</v>
      </c>
      <c r="Q167" s="57">
        <f t="shared" si="36"/>
        <v>0</v>
      </c>
      <c r="R167" s="57">
        <f t="shared" si="33"/>
        <v>0</v>
      </c>
      <c r="S167" s="57">
        <f t="shared" si="33"/>
        <v>0.71448377452475409</v>
      </c>
      <c r="T167" s="57">
        <f t="shared" si="33"/>
        <v>0.65715297929357086</v>
      </c>
      <c r="U167" s="57">
        <f t="shared" si="33"/>
        <v>1.3213509114181623</v>
      </c>
      <c r="V167" s="57">
        <f t="shared" si="33"/>
        <v>24.899601442095637</v>
      </c>
      <c r="W167" s="57">
        <f t="shared" si="33"/>
        <v>11.269457791388</v>
      </c>
      <c r="X167" s="57">
        <f t="shared" si="33"/>
        <v>0.65608212861336546</v>
      </c>
      <c r="Y167" s="57">
        <f t="shared" si="33"/>
        <v>1.1772718781212612</v>
      </c>
      <c r="Z167" s="57">
        <f t="shared" si="33"/>
        <v>2.4886235234512455</v>
      </c>
      <c r="AB167" s="57">
        <f t="shared" si="30"/>
        <v>7946.78</v>
      </c>
      <c r="AC167" s="57">
        <f t="shared" si="37"/>
        <v>1.0384599801407289E-2</v>
      </c>
      <c r="AD167" s="57">
        <f t="shared" si="34"/>
        <v>1.150043065287855</v>
      </c>
      <c r="AE167" s="57">
        <f t="shared" si="34"/>
        <v>0.89769698700721079</v>
      </c>
      <c r="AF167" s="57">
        <f t="shared" si="34"/>
        <v>1.0408385237883717</v>
      </c>
      <c r="AG167" s="57">
        <f t="shared" si="34"/>
        <v>1.7218585112920737</v>
      </c>
      <c r="AH167" s="57">
        <f t="shared" si="34"/>
        <v>47.177882728926036</v>
      </c>
      <c r="AI167" s="57">
        <f t="shared" si="34"/>
        <v>13.9230834440938</v>
      </c>
      <c r="AJ167" s="57">
        <f t="shared" si="34"/>
        <v>0.67783103270051615</v>
      </c>
      <c r="AK167" s="57">
        <f t="shared" si="34"/>
        <v>1.2789506331906151</v>
      </c>
      <c r="AL167" s="57">
        <f t="shared" si="34"/>
        <v>5.3073190988217895</v>
      </c>
    </row>
    <row r="172" spans="2:38">
      <c r="D172" s="42" t="s">
        <v>27</v>
      </c>
    </row>
    <row r="174" spans="2:38">
      <c r="F174" s="42" t="s">
        <v>30</v>
      </c>
      <c r="O174" s="42">
        <v>1</v>
      </c>
      <c r="P174" s="42" t="s">
        <v>48</v>
      </c>
      <c r="Q174" s="42" t="s">
        <v>49</v>
      </c>
      <c r="R174" s="42">
        <v>1</v>
      </c>
      <c r="S174" s="42" t="s">
        <v>50</v>
      </c>
    </row>
    <row r="175" spans="2:38">
      <c r="D175" s="42" t="s">
        <v>31</v>
      </c>
      <c r="E175" s="42" t="s">
        <v>43</v>
      </c>
      <c r="F175" s="42">
        <v>6.1466000000000003</v>
      </c>
      <c r="Q175" s="42" t="s">
        <v>49</v>
      </c>
      <c r="R175" s="55">
        <v>6242000000000</v>
      </c>
      <c r="S175" s="42" t="s">
        <v>52</v>
      </c>
    </row>
    <row r="176" spans="2:38">
      <c r="E176" s="42" t="s">
        <v>44</v>
      </c>
      <c r="F176" s="42">
        <v>5.9789899999999996</v>
      </c>
      <c r="Q176" s="42" t="s">
        <v>49</v>
      </c>
      <c r="R176" s="55">
        <f>R175/1000</f>
        <v>6242000000</v>
      </c>
      <c r="S176" s="42" t="s">
        <v>51</v>
      </c>
    </row>
    <row r="177" spans="4:38">
      <c r="E177" s="42" t="s">
        <v>45</v>
      </c>
      <c r="F177" s="42">
        <v>6.9461199999999996</v>
      </c>
    </row>
    <row r="178" spans="4:38">
      <c r="E178" s="42" t="s">
        <v>46</v>
      </c>
      <c r="F178" s="42">
        <v>7.5262599999999997</v>
      </c>
      <c r="O178" s="53">
        <v>1</v>
      </c>
      <c r="P178" s="53" t="s">
        <v>60</v>
      </c>
      <c r="Q178" s="53" t="s">
        <v>49</v>
      </c>
      <c r="R178" s="56">
        <f>R176/1000</f>
        <v>6242000</v>
      </c>
      <c r="S178" s="53" t="s">
        <v>51</v>
      </c>
    </row>
    <row r="179" spans="4:38">
      <c r="D179" s="42" t="s">
        <v>28</v>
      </c>
      <c r="E179" s="42" t="s">
        <v>47</v>
      </c>
      <c r="F179" s="42">
        <v>6.7503299999999999</v>
      </c>
      <c r="O179" s="53">
        <v>1</v>
      </c>
      <c r="P179" s="53" t="s">
        <v>76</v>
      </c>
      <c r="Q179" s="53" t="s">
        <v>49</v>
      </c>
      <c r="R179" s="56">
        <f>R178/1000</f>
        <v>6242</v>
      </c>
      <c r="S179" s="53" t="s">
        <v>51</v>
      </c>
    </row>
    <row r="180" spans="4:38">
      <c r="E180" s="42" t="s">
        <v>35</v>
      </c>
      <c r="F180" s="42">
        <f>SUM(F175:F179)</f>
        <v>33.348300000000002</v>
      </c>
    </row>
    <row r="181" spans="4:38" ht="12" thickBot="1">
      <c r="E181" s="53" t="s">
        <v>35</v>
      </c>
      <c r="F181" s="53">
        <f>SUM(F175:F179)</f>
        <v>33.348300000000002</v>
      </c>
      <c r="G181" s="42" t="s">
        <v>36</v>
      </c>
    </row>
    <row r="182" spans="4:38" ht="12" thickBot="1">
      <c r="E182" s="42" t="s">
        <v>37</v>
      </c>
      <c r="J182" s="69">
        <v>5.5</v>
      </c>
      <c r="K182" s="70" t="s">
        <v>38</v>
      </c>
      <c r="L182" s="42" t="s">
        <v>39</v>
      </c>
    </row>
    <row r="183" spans="4:38">
      <c r="E183" s="42" t="s">
        <v>93</v>
      </c>
    </row>
    <row r="184" spans="4:38">
      <c r="E184" s="42" t="s">
        <v>41</v>
      </c>
    </row>
    <row r="185" spans="4:38">
      <c r="D185" s="53" t="s">
        <v>55</v>
      </c>
      <c r="E185" s="53" t="s">
        <v>54</v>
      </c>
    </row>
    <row r="186" spans="4:38">
      <c r="E186" s="53" t="s">
        <v>57</v>
      </c>
    </row>
    <row r="188" spans="4:38">
      <c r="E188" s="53"/>
    </row>
    <row r="189" spans="4:38">
      <c r="D189" s="53" t="str">
        <f>D85</f>
        <v>Average</v>
      </c>
      <c r="E189" s="53" t="str">
        <f>E85</f>
        <v>Blood</v>
      </c>
      <c r="F189" s="53" t="str">
        <f t="shared" ref="F189:N190" si="38">F85</f>
        <v>Thymus</v>
      </c>
      <c r="G189" s="53" t="str">
        <f t="shared" si="38"/>
        <v>Heart</v>
      </c>
      <c r="H189" s="53" t="str">
        <f t="shared" si="38"/>
        <v>Lungs</v>
      </c>
      <c r="I189" s="53" t="str">
        <f t="shared" si="38"/>
        <v>Kidneys</v>
      </c>
      <c r="J189" s="53" t="str">
        <f t="shared" si="38"/>
        <v>Spleen</v>
      </c>
      <c r="K189" s="53" t="str">
        <f t="shared" si="38"/>
        <v>Liver</v>
      </c>
      <c r="L189" s="53" t="str">
        <f t="shared" si="38"/>
        <v>ART</v>
      </c>
      <c r="M189" s="53" t="str">
        <f t="shared" si="38"/>
        <v>Carcass</v>
      </c>
      <c r="N189" s="53" t="str">
        <f t="shared" si="38"/>
        <v>Tumor</v>
      </c>
      <c r="O189" s="53"/>
      <c r="P189" s="53" t="str">
        <f>P85</f>
        <v>Average -STDEV</v>
      </c>
      <c r="Q189" s="53" t="str">
        <f>Q85</f>
        <v>Blood</v>
      </c>
      <c r="R189" s="53" t="str">
        <f t="shared" ref="R189:Z190" si="39">R85</f>
        <v>Thymus</v>
      </c>
      <c r="S189" s="53" t="str">
        <f t="shared" si="39"/>
        <v>Heart</v>
      </c>
      <c r="T189" s="53" t="str">
        <f t="shared" si="39"/>
        <v>Lungs</v>
      </c>
      <c r="U189" s="53" t="str">
        <f t="shared" si="39"/>
        <v>Kidneys</v>
      </c>
      <c r="V189" s="53" t="str">
        <f t="shared" si="39"/>
        <v>Spleen</v>
      </c>
      <c r="W189" s="53" t="str">
        <f t="shared" si="39"/>
        <v>Liver</v>
      </c>
      <c r="X189" s="53" t="str">
        <f t="shared" si="39"/>
        <v>ART</v>
      </c>
      <c r="Y189" s="53" t="str">
        <f t="shared" si="39"/>
        <v>Carcass</v>
      </c>
      <c r="Z189" s="53" t="str">
        <f t="shared" si="39"/>
        <v>Tumor</v>
      </c>
      <c r="AA189" s="53"/>
      <c r="AB189" s="53" t="str">
        <f>AB85</f>
        <v>Average +STDEV</v>
      </c>
      <c r="AC189" s="53" t="str">
        <f>AC85</f>
        <v>Blood</v>
      </c>
      <c r="AD189" s="53" t="str">
        <f t="shared" ref="AD189:AL190" si="40">AD85</f>
        <v>Thymus</v>
      </c>
      <c r="AE189" s="53" t="str">
        <f t="shared" si="40"/>
        <v>Heart</v>
      </c>
      <c r="AF189" s="53" t="str">
        <f t="shared" si="40"/>
        <v>Lungs</v>
      </c>
      <c r="AG189" s="53" t="str">
        <f t="shared" si="40"/>
        <v>Kidneys</v>
      </c>
      <c r="AH189" s="53" t="str">
        <f t="shared" si="40"/>
        <v>Spleen</v>
      </c>
      <c r="AI189" s="53" t="str">
        <f t="shared" si="40"/>
        <v>Liver</v>
      </c>
      <c r="AJ189" s="53" t="str">
        <f t="shared" si="40"/>
        <v>ART</v>
      </c>
      <c r="AK189" s="53" t="str">
        <f t="shared" si="40"/>
        <v>Carcass</v>
      </c>
      <c r="AL189" s="53" t="str">
        <f t="shared" si="40"/>
        <v>Tumor</v>
      </c>
    </row>
    <row r="190" spans="4:38">
      <c r="D190" s="42">
        <f>D86</f>
        <v>0</v>
      </c>
      <c r="E190" s="42">
        <f>E86</f>
        <v>0</v>
      </c>
      <c r="F190" s="42">
        <f t="shared" si="38"/>
        <v>0</v>
      </c>
      <c r="G190" s="42">
        <f t="shared" si="38"/>
        <v>0</v>
      </c>
      <c r="H190" s="42">
        <f t="shared" si="38"/>
        <v>0</v>
      </c>
      <c r="I190" s="42">
        <f t="shared" si="38"/>
        <v>0</v>
      </c>
      <c r="J190" s="42">
        <f t="shared" si="38"/>
        <v>0</v>
      </c>
      <c r="K190" s="42">
        <f t="shared" si="38"/>
        <v>0</v>
      </c>
      <c r="L190" s="42">
        <f t="shared" si="38"/>
        <v>0</v>
      </c>
      <c r="M190" s="42">
        <f t="shared" si="38"/>
        <v>0</v>
      </c>
      <c r="N190" s="42">
        <f t="shared" si="38"/>
        <v>0</v>
      </c>
      <c r="Q190" s="42">
        <f>Q86</f>
        <v>0</v>
      </c>
      <c r="R190" s="42">
        <f t="shared" si="39"/>
        <v>0</v>
      </c>
      <c r="S190" s="42">
        <f t="shared" si="39"/>
        <v>0</v>
      </c>
      <c r="T190" s="42">
        <f t="shared" si="39"/>
        <v>0</v>
      </c>
      <c r="U190" s="42">
        <f t="shared" si="39"/>
        <v>0</v>
      </c>
      <c r="V190" s="42">
        <f t="shared" si="39"/>
        <v>0</v>
      </c>
      <c r="W190" s="42">
        <f t="shared" si="39"/>
        <v>0</v>
      </c>
      <c r="X190" s="42">
        <f t="shared" si="39"/>
        <v>0</v>
      </c>
      <c r="Y190" s="42">
        <f t="shared" si="39"/>
        <v>0</v>
      </c>
      <c r="Z190" s="42">
        <f t="shared" si="39"/>
        <v>0</v>
      </c>
      <c r="AC190" s="42">
        <f>AC86</f>
        <v>0</v>
      </c>
      <c r="AD190" s="42">
        <f t="shared" si="40"/>
        <v>0</v>
      </c>
      <c r="AE190" s="42">
        <f t="shared" si="40"/>
        <v>0</v>
      </c>
      <c r="AF190" s="42">
        <f t="shared" si="40"/>
        <v>0</v>
      </c>
      <c r="AG190" s="42">
        <f t="shared" si="40"/>
        <v>0</v>
      </c>
      <c r="AH190" s="42">
        <f t="shared" si="40"/>
        <v>0</v>
      </c>
      <c r="AI190" s="42">
        <f t="shared" si="40"/>
        <v>0</v>
      </c>
      <c r="AJ190" s="42">
        <f t="shared" si="40"/>
        <v>0</v>
      </c>
      <c r="AK190" s="42">
        <f t="shared" si="40"/>
        <v>0</v>
      </c>
      <c r="AL190" s="42">
        <f t="shared" si="40"/>
        <v>0</v>
      </c>
    </row>
    <row r="191" spans="4:38">
      <c r="D191" s="42">
        <f t="shared" ref="D191:D254" si="41">D87</f>
        <v>4.1666666666666664E-2</v>
      </c>
      <c r="E191" s="42">
        <f>E87/$J$182/2220*$F$181*60*24</f>
        <v>18.105487305997858</v>
      </c>
      <c r="F191" s="42">
        <f>F87/$J$182/2220*$F$181*60*24</f>
        <v>6.0171394892297556</v>
      </c>
      <c r="G191" s="42">
        <f>G87/$J$182/2220*$F$181*60*24</f>
        <v>5.2888404037324142</v>
      </c>
      <c r="H191" s="42">
        <f>H87/$J$182/2220*$F$181*60*24</f>
        <v>8.6239478602254707</v>
      </c>
      <c r="I191" s="42">
        <f>I87/$J$182/2220*$F$181*60*24</f>
        <v>7.3089108911481198</v>
      </c>
      <c r="J191" s="42">
        <f>J87/$J$182/2220*$F$181*60*24</f>
        <v>27.571867834120866</v>
      </c>
      <c r="K191" s="42">
        <f>K87/$J$182/2220*$F$181*60*24</f>
        <v>10.500132161619904</v>
      </c>
      <c r="L191" s="42">
        <f>L87/$J$182/2220*$F$181*60*24</f>
        <v>0.88496595769239739</v>
      </c>
      <c r="M191" s="42">
        <f>M87/$J$182/2220*$F$181*60*24</f>
        <v>1.412976681663821</v>
      </c>
      <c r="N191" s="42">
        <f>N87/$J$182/2220*$F$181*60*24</f>
        <v>1.1749621540895141</v>
      </c>
      <c r="Q191" s="42">
        <f>Q87/$J$182/2220*$F$181*60*24</f>
        <v>17.720595011924367</v>
      </c>
      <c r="R191" s="42">
        <f>R87/$J$182/2220*$F$181*60*24</f>
        <v>4.7184904804090904</v>
      </c>
      <c r="S191" s="42">
        <f>S87/$J$182/2220*$F$181*60*24</f>
        <v>4.9802376430836954</v>
      </c>
      <c r="T191" s="42">
        <f>T87/$J$182/2220*$F$181*60*24</f>
        <v>8.3567741479542477</v>
      </c>
      <c r="U191" s="42">
        <f>U87/$J$182/2220*$F$181*60*24</f>
        <v>6.8464430576894992</v>
      </c>
      <c r="V191" s="42">
        <f>V87/$J$182/2220*$F$181*60*24</f>
        <v>24.29153241919861</v>
      </c>
      <c r="W191" s="42">
        <f>W87/$J$182/2220*$F$181*60*24</f>
        <v>9.4056234534376397</v>
      </c>
      <c r="X191" s="42">
        <f>X87/$J$182/2220*$F$181*60*24</f>
        <v>0.79481953580758535</v>
      </c>
      <c r="Y191" s="42">
        <f>Y87/$J$182/2220*$F$181*60*24</f>
        <v>1.26372720841666</v>
      </c>
      <c r="Z191" s="42">
        <f>Z87/$J$182/2220*$F$181*60*24</f>
        <v>0.14987797212308412</v>
      </c>
      <c r="AC191" s="42">
        <f>AC87/$J$182/2220*$F$181*60*24</f>
        <v>18.490379600071385</v>
      </c>
      <c r="AD191" s="42">
        <f>AD87/$J$182/2220*$F$181*60*24</f>
        <v>7.3157884980504235</v>
      </c>
      <c r="AE191" s="42">
        <f>AE87/$J$182/2220*$F$181*60*24</f>
        <v>5.5974431643811338</v>
      </c>
      <c r="AF191" s="42">
        <f>AF87/$J$182/2220*$F$181*60*24</f>
        <v>8.8911215724966546</v>
      </c>
      <c r="AG191" s="42">
        <f>AG87/$J$182/2220*$F$181*60*24</f>
        <v>7.7713787246067021</v>
      </c>
      <c r="AH191" s="42">
        <f>AH87/$J$182/2220*$F$181*60*24</f>
        <v>30.852203249043079</v>
      </c>
      <c r="AI191" s="42">
        <f>AI87/$J$182/2220*$F$181*60*24</f>
        <v>11.59464086980217</v>
      </c>
      <c r="AJ191" s="42">
        <f>AJ87/$J$182/2220*$F$181*60*24</f>
        <v>0.97511237957721353</v>
      </c>
      <c r="AK191" s="42">
        <f>AK87/$J$182/2220*$F$181*60*24</f>
        <v>1.5622261549109857</v>
      </c>
      <c r="AL191" s="42">
        <f>AL87/$J$182/2220*$F$181*60*24</f>
        <v>2.2000463360559439</v>
      </c>
    </row>
    <row r="192" spans="4:38">
      <c r="D192" s="42">
        <f t="shared" si="41"/>
        <v>7.4999999999999997E-2</v>
      </c>
      <c r="E192" s="42">
        <f>E88/$J$182/2220*$F$181*60*24</f>
        <v>16.50179870149195</v>
      </c>
      <c r="F192" s="42">
        <f>F88/$J$182/2220*$F$181*60*24</f>
        <v>5.8120143435737006</v>
      </c>
      <c r="G192" s="42">
        <f>G88/$J$182/2220*$F$181*60*24</f>
        <v>5.3034392537681363</v>
      </c>
      <c r="H192" s="42">
        <f>H88/$J$182/2220*$F$181*60*24</f>
        <v>8.3437625249367553</v>
      </c>
      <c r="I192" s="42">
        <f>I88/$J$182/2220*$F$181*60*24</f>
        <v>7.7970568820625932</v>
      </c>
      <c r="J192" s="42">
        <f>J88/$J$182/2220*$F$181*60*24</f>
        <v>28.952062361151754</v>
      </c>
      <c r="K192" s="42">
        <f>K88/$J$182/2220*$F$181*60*24</f>
        <v>11.964422804127731</v>
      </c>
      <c r="L192" s="42">
        <f>L88/$J$182/2220*$F$181*60*24</f>
        <v>1.3240692386190354</v>
      </c>
      <c r="M192" s="42">
        <f>M88/$J$182/2220*$F$181*60*24</f>
        <v>1.6653493863999573</v>
      </c>
      <c r="N192" s="42">
        <f>N88/$J$182/2220*$F$181*60*24</f>
        <v>3.5557288452371481</v>
      </c>
      <c r="Q192" s="42">
        <f>Q88/$J$182/2220*$F$181*60*24</f>
        <v>15.884077180399894</v>
      </c>
      <c r="R192" s="42">
        <f>R88/$J$182/2220*$F$181*60*24</f>
        <v>4.6442102594356234</v>
      </c>
      <c r="S192" s="42">
        <f>S88/$J$182/2220*$F$181*60*24</f>
        <v>4.4803376717225571</v>
      </c>
      <c r="T192" s="42">
        <f>T88/$J$182/2220*$F$181*60*24</f>
        <v>7.9343343384149883</v>
      </c>
      <c r="U192" s="42">
        <f>U88/$J$182/2220*$F$181*60*24</f>
        <v>6.9513380911319977</v>
      </c>
      <c r="V192" s="42">
        <f>V88/$J$182/2220*$F$181*60*24</f>
        <v>25.282919197745883</v>
      </c>
      <c r="W192" s="42">
        <f>W88/$J$182/2220*$F$181*60*24</f>
        <v>10.079744846690572</v>
      </c>
      <c r="X192" s="42">
        <f>X88/$J$182/2220*$F$181*60*24</f>
        <v>1.1939328540530207</v>
      </c>
      <c r="Y192" s="42">
        <f>Y88/$J$182/2220*$F$181*60*24</f>
        <v>1.5536730061932218</v>
      </c>
      <c r="Z192" s="42">
        <f>Z88/$J$182/2220*$F$181*60*24</f>
        <v>0.98463475896199992</v>
      </c>
      <c r="AC192" s="42">
        <f>AC88/$J$182/2220*$F$181*60*24</f>
        <v>17.119520222584036</v>
      </c>
      <c r="AD192" s="42">
        <f>AD88/$J$182/2220*$F$181*60*24</f>
        <v>6.9798184277117805</v>
      </c>
      <c r="AE192" s="42">
        <f>AE88/$J$182/2220*$F$181*60*24</f>
        <v>6.1334520425259775</v>
      </c>
      <c r="AF192" s="42">
        <f>AF88/$J$182/2220*$F$181*60*24</f>
        <v>8.7531907114584797</v>
      </c>
      <c r="AG192" s="42">
        <f>AG88/$J$182/2220*$F$181*60*24</f>
        <v>8.6427756729932295</v>
      </c>
      <c r="AH192" s="42">
        <f>AH88/$J$182/2220*$F$181*60*24</f>
        <v>32.680828421393606</v>
      </c>
      <c r="AI192" s="42">
        <f>AI88/$J$182/2220*$F$181*60*24</f>
        <v>13.849100761564852</v>
      </c>
      <c r="AJ192" s="42">
        <f>AJ88/$J$182/2220*$F$181*60*24</f>
        <v>1.4542056231850458</v>
      </c>
      <c r="AK192" s="42">
        <f>AK88/$J$182/2220*$F$181*60*24</f>
        <v>1.7747484911843214</v>
      </c>
      <c r="AL192" s="42">
        <f>AL88/$J$182/2220*$F$181*60*24</f>
        <v>6.1268229315122857</v>
      </c>
    </row>
    <row r="193" spans="4:38">
      <c r="D193" s="42">
        <f t="shared" si="41"/>
        <v>0.1</v>
      </c>
      <c r="E193" s="42">
        <f>E89/$J$182/2220*$F$181*60*24</f>
        <v>15.308695511830473</v>
      </c>
      <c r="F193" s="42">
        <f>F89/$J$182/2220*$F$181*60*24</f>
        <v>5.6665543051456879</v>
      </c>
      <c r="G193" s="42">
        <f>G89/$J$182/2220*$F$181*60*24</f>
        <v>5.3114405465761445</v>
      </c>
      <c r="H193" s="42">
        <f>H89/$J$182/2220*$F$181*60*24</f>
        <v>8.1346076595099088</v>
      </c>
      <c r="I193" s="42">
        <f>I89/$J$182/2220*$F$181*60*24</f>
        <v>8.1699629173583403</v>
      </c>
      <c r="J193" s="42">
        <f>J89/$J$182/2220*$F$181*60*24</f>
        <v>29.956835748803947</v>
      </c>
      <c r="K193" s="42">
        <f>K89/$J$182/2220*$F$181*60*24</f>
        <v>13.07137811383987</v>
      </c>
      <c r="L193" s="42">
        <f>L89/$J$182/2220*$F$181*60*24</f>
        <v>1.6650649629399541</v>
      </c>
      <c r="M193" s="42">
        <f>M89/$J$182/2220*$F$181*60*24</f>
        <v>1.8610269122658258</v>
      </c>
      <c r="N193" s="42">
        <f>N89/$J$182/2220*$F$181*60*24</f>
        <v>5.307976343583487</v>
      </c>
      <c r="Q193" s="42">
        <f>Q89/$J$182/2220*$F$181*60*24</f>
        <v>14.50558733960229</v>
      </c>
      <c r="R193" s="42">
        <f>R89/$J$182/2220*$F$181*60*24</f>
        <v>4.5960500721857267</v>
      </c>
      <c r="S193" s="42">
        <f>S89/$J$182/2220*$F$181*60*24</f>
        <v>4.0926908192259042</v>
      </c>
      <c r="T193" s="42">
        <f>T89/$J$182/2220*$F$181*60*24</f>
        <v>7.6199968312460902</v>
      </c>
      <c r="U193" s="42">
        <f>U89/$J$182/2220*$F$181*60*24</f>
        <v>7.0263639707212144</v>
      </c>
      <c r="V193" s="42">
        <f>V89/$J$182/2220*$F$181*60*24</f>
        <v>26.029567156228229</v>
      </c>
      <c r="W193" s="42">
        <f>W89/$J$182/2220*$F$181*60*24</f>
        <v>10.573087422193737</v>
      </c>
      <c r="X193" s="42">
        <f>X89/$J$182/2220*$F$181*60*24</f>
        <v>1.5031977466863982</v>
      </c>
      <c r="Y193" s="42">
        <f>Y89/$J$182/2220*$F$181*60*24</f>
        <v>1.7789181754715742</v>
      </c>
      <c r="Z193" s="42">
        <f>Z89/$J$182/2220*$F$181*60*24</f>
        <v>1.6080475285237821</v>
      </c>
      <c r="AC193" s="42">
        <f>AC89/$J$182/2220*$F$181*60*24</f>
        <v>16.11180368405866</v>
      </c>
      <c r="AD193" s="42">
        <f>AD89/$J$182/2220*$F$181*60*24</f>
        <v>6.7370585381056092</v>
      </c>
      <c r="AE193" s="42">
        <f>AE89/$J$182/2220*$F$181*60*24</f>
        <v>6.5423065874910744</v>
      </c>
      <c r="AF193" s="42">
        <f>AF89/$J$182/2220*$F$181*60*24</f>
        <v>8.6492184877736893</v>
      </c>
      <c r="AG193" s="42">
        <f>AG89/$J$182/2220*$F$181*60*24</f>
        <v>9.3135618639955062</v>
      </c>
      <c r="AH193" s="42">
        <f>AH89/$J$182/2220*$F$181*60*24</f>
        <v>34.016900793423453</v>
      </c>
      <c r="AI193" s="42">
        <f>AI89/$J$182/2220*$F$181*60*24</f>
        <v>15.569668805486</v>
      </c>
      <c r="AJ193" s="42">
        <f>AJ89/$J$182/2220*$F$181*60*24</f>
        <v>1.8269321791935051</v>
      </c>
      <c r="AK193" s="42">
        <f>AK89/$J$182/2220*$F$181*60*24</f>
        <v>1.9380635356193459</v>
      </c>
      <c r="AL193" s="42">
        <f>AL89/$J$182/2220*$F$181*60*24</f>
        <v>9.0079051586432257</v>
      </c>
    </row>
    <row r="194" spans="4:38">
      <c r="D194" s="42">
        <f t="shared" si="41"/>
        <v>0.125</v>
      </c>
      <c r="E194" s="42">
        <f>E90/$J$182/2220*$F$181*60*24</f>
        <v>14.1977988608792</v>
      </c>
      <c r="F194" s="42">
        <f>F90/$J$182/2220*$F$181*60*24</f>
        <v>5.5480183001889296</v>
      </c>
      <c r="G194" s="42">
        <f>G90/$J$182/2220*$F$181*60*24</f>
        <v>5.3169151153395351</v>
      </c>
      <c r="H194" s="42">
        <f>H90/$J$182/2220*$F$181*60*24</f>
        <v>7.9410984526599737</v>
      </c>
      <c r="I194" s="42">
        <f>I90/$J$182/2220*$F$181*60*24</f>
        <v>8.4857422075037778</v>
      </c>
      <c r="J194" s="42">
        <f>J90/$J$182/2220*$F$181*60*24</f>
        <v>30.931048770770737</v>
      </c>
      <c r="K194" s="42">
        <f>K90/$J$182/2220*$F$181*60*24</f>
        <v>14.071274109256413</v>
      </c>
      <c r="L194" s="42">
        <f>L90/$J$182/2220*$F$181*60*24</f>
        <v>1.956115665907558</v>
      </c>
      <c r="M194" s="42">
        <f>M90/$J$182/2220*$F$181*60*24</f>
        <v>2.0293383576694444</v>
      </c>
      <c r="N194" s="42">
        <f>N90/$J$182/2220*$F$181*60*24</f>
        <v>6.97277173401858</v>
      </c>
      <c r="Q194" s="42">
        <f>Q90/$J$182/2220*$F$181*60*24</f>
        <v>13.243410647792334</v>
      </c>
      <c r="R194" s="42">
        <f>R90/$J$182/2220*$F$181*60*24</f>
        <v>4.5588118133219737</v>
      </c>
      <c r="S194" s="42">
        <f>S90/$J$182/2220*$F$181*60*24</f>
        <v>3.7593394839755487</v>
      </c>
      <c r="T194" s="42">
        <f>T90/$J$182/2220*$F$181*60*24</f>
        <v>7.3274107740748455</v>
      </c>
      <c r="U194" s="42">
        <f>U90/$J$182/2220*$F$181*60*24</f>
        <v>7.0877883513910946</v>
      </c>
      <c r="V194" s="42">
        <f>V90/$J$182/2220*$F$181*60*24</f>
        <v>26.708847469078435</v>
      </c>
      <c r="W194" s="42">
        <f>W90/$J$182/2220*$F$181*60*24</f>
        <v>11.046791022448762</v>
      </c>
      <c r="X194" s="42">
        <f>X90/$J$182/2220*$F$181*60*24</f>
        <v>1.7668907433528314</v>
      </c>
      <c r="Y194" s="42">
        <f>Y90/$J$182/2220*$F$181*60*24</f>
        <v>1.9712050377034775</v>
      </c>
      <c r="Z194" s="42">
        <f>Z90/$J$182/2220*$F$181*60*24</f>
        <v>2.1843420146274193</v>
      </c>
      <c r="AC194" s="42">
        <f>AC90/$J$182/2220*$F$181*60*24</f>
        <v>15.152187073966108</v>
      </c>
      <c r="AD194" s="42">
        <f>AD90/$J$182/2220*$F$181*60*24</f>
        <v>6.5372247870559228</v>
      </c>
      <c r="AE194" s="42">
        <f>AE90/$J$182/2220*$F$181*60*24</f>
        <v>6.8882733769349365</v>
      </c>
      <c r="AF194" s="42">
        <f>AF90/$J$182/2220*$F$181*60*24</f>
        <v>8.5547861312450983</v>
      </c>
      <c r="AG194" s="42">
        <f>AG90/$J$182/2220*$F$181*60*24</f>
        <v>9.8836960636164619</v>
      </c>
      <c r="AH194" s="42">
        <f>AH90/$J$182/2220*$F$181*60*24</f>
        <v>35.322633302110717</v>
      </c>
      <c r="AI194" s="42">
        <f>AI90/$J$182/2220*$F$181*60*24</f>
        <v>17.095757196064028</v>
      </c>
      <c r="AJ194" s="42">
        <f>AJ90/$J$182/2220*$F$181*60*24</f>
        <v>2.1453405884622843</v>
      </c>
      <c r="AK194" s="42">
        <f>AK90/$J$182/2220*$F$181*60*24</f>
        <v>2.0810021451854972</v>
      </c>
      <c r="AL194" s="42">
        <f>AL90/$J$182/2220*$F$181*60*24</f>
        <v>11.76120145340975</v>
      </c>
    </row>
    <row r="195" spans="4:38">
      <c r="D195" s="42">
        <f t="shared" si="41"/>
        <v>0.25</v>
      </c>
      <c r="E195" s="42">
        <f>E91/$J$182/2220*$F$181*60*24</f>
        <v>10.47247427065323</v>
      </c>
      <c r="F195" s="42">
        <f>F91/$J$182/2220*$F$181*60*24</f>
        <v>5.6240529118888096</v>
      </c>
      <c r="G195" s="42">
        <f>G91/$J$182/2220*$F$181*60*24</f>
        <v>5.275894411105762</v>
      </c>
      <c r="H195" s="42">
        <f>H91/$J$182/2220*$F$181*60*24</f>
        <v>7.3419550670204554</v>
      </c>
      <c r="I195" s="42">
        <f>I91/$J$182/2220*$F$181*60*24</f>
        <v>8.6613221345026634</v>
      </c>
      <c r="J195" s="42">
        <f>J91/$J$182/2220*$F$181*60*24</f>
        <v>35.307368349423307</v>
      </c>
      <c r="K195" s="42">
        <f>K91/$J$182/2220*$F$181*60*24</f>
        <v>16.545294850955084</v>
      </c>
      <c r="L195" s="42">
        <f>L91/$J$182/2220*$F$181*60*24</f>
        <v>2.1783948183176292</v>
      </c>
      <c r="M195" s="42">
        <f>M91/$J$182/2220*$F$181*60*24</f>
        <v>2.1966912503045135</v>
      </c>
      <c r="N195" s="42">
        <f>N91/$J$182/2220*$F$181*60*24</f>
        <v>13.512246057209005</v>
      </c>
      <c r="Q195" s="42">
        <f>Q91/$J$182/2220*$F$181*60*24</f>
        <v>9.6208517484771736</v>
      </c>
      <c r="R195" s="42">
        <f>R91/$J$182/2220*$F$181*60*24</f>
        <v>4.6446797245990474</v>
      </c>
      <c r="S195" s="42">
        <f>S91/$J$182/2220*$F$181*60*24</f>
        <v>3.4331195716670262</v>
      </c>
      <c r="T195" s="42">
        <f>T91/$J$182/2220*$F$181*60*24</f>
        <v>6.357716824643842</v>
      </c>
      <c r="U195" s="42">
        <f>U91/$J$182/2220*$F$181*60*24</f>
        <v>7.0637654483896739</v>
      </c>
      <c r="V195" s="42">
        <f>V91/$J$182/2220*$F$181*60*24</f>
        <v>28.527279126661124</v>
      </c>
      <c r="W195" s="42">
        <f>W91/$J$182/2220*$F$181*60*24</f>
        <v>13.047348200859789</v>
      </c>
      <c r="X195" s="42">
        <f>X91/$J$182/2220*$F$181*60*24</f>
        <v>1.9602968302890902</v>
      </c>
      <c r="Y195" s="42">
        <f>Y91/$J$182/2220*$F$181*60*24</f>
        <v>2.1187557674586017</v>
      </c>
      <c r="Z195" s="42">
        <f>Z91/$J$182/2220*$F$181*60*24</f>
        <v>3.9990527783053924</v>
      </c>
      <c r="AC195" s="42">
        <f>AC91/$J$182/2220*$F$181*60*24</f>
        <v>11.324096792829284</v>
      </c>
      <c r="AD195" s="42">
        <f>AD91/$J$182/2220*$F$181*60*24</f>
        <v>6.6034260991785745</v>
      </c>
      <c r="AE195" s="42">
        <f>AE91/$J$182/2220*$F$181*60*24</f>
        <v>7.0684936115934214</v>
      </c>
      <c r="AF195" s="42">
        <f>AF91/$J$182/2220*$F$181*60*24</f>
        <v>8.3129277012664495</v>
      </c>
      <c r="AG195" s="42">
        <f>AG91/$J$182/2220*$F$181*60*24</f>
        <v>10.258878820615651</v>
      </c>
      <c r="AH195" s="42">
        <f>AH91/$J$182/2220*$F$181*60*24</f>
        <v>41.464798103414992</v>
      </c>
      <c r="AI195" s="42">
        <f>AI91/$J$182/2220*$F$181*60*24</f>
        <v>20.043241501050385</v>
      </c>
      <c r="AJ195" s="42">
        <f>AJ91/$J$182/2220*$F$181*60*24</f>
        <v>2.3943060858495535</v>
      </c>
      <c r="AK195" s="42">
        <f>AK91/$J$182/2220*$F$181*60*24</f>
        <v>2.2994751919411351</v>
      </c>
      <c r="AL195" s="42">
        <f>AL91/$J$182/2220*$F$181*60*24</f>
        <v>23.025439336112619</v>
      </c>
    </row>
    <row r="196" spans="4:38">
      <c r="D196" s="42">
        <f t="shared" si="41"/>
        <v>0.375</v>
      </c>
      <c r="E196" s="42">
        <f>E92/$J$182/2220*$F$181*60*24</f>
        <v>7.5658137150077351</v>
      </c>
      <c r="F196" s="42">
        <f>F92/$J$182/2220*$F$181*60*24</f>
        <v>6.3821717832827591</v>
      </c>
      <c r="G196" s="42">
        <f>G92/$J$182/2220*$F$181*60*24</f>
        <v>5.069201843666062</v>
      </c>
      <c r="H196" s="42">
        <f>H92/$J$182/2220*$F$181*60*24</f>
        <v>6.9324525426300223</v>
      </c>
      <c r="I196" s="42">
        <f>I92/$J$182/2220*$F$181*60*24</f>
        <v>8.3371733575177345</v>
      </c>
      <c r="J196" s="42">
        <f>J92/$J$182/2220*$F$181*60*24</f>
        <v>38.995911148663119</v>
      </c>
      <c r="K196" s="42">
        <f>K92/$J$182/2220*$F$181*60*24</f>
        <v>18.271860493312342</v>
      </c>
      <c r="L196" s="42">
        <f>L92/$J$182/2220*$F$181*60*24</f>
        <v>2.1533401647319472</v>
      </c>
      <c r="M196" s="42">
        <f>M92/$J$182/2220*$F$181*60*24</f>
        <v>2.2330965726154854</v>
      </c>
      <c r="N196" s="42">
        <f>N92/$J$182/2220*$F$181*60*24</f>
        <v>18.857068590935789</v>
      </c>
      <c r="Q196" s="42">
        <f>Q92/$J$182/2220*$F$181*60*24</f>
        <v>6.9388945704391096</v>
      </c>
      <c r="R196" s="42">
        <f>R92/$J$182/2220*$F$181*60*24</f>
        <v>5.1612600956264174</v>
      </c>
      <c r="S196" s="42">
        <f>S92/$J$182/2220*$F$181*60*24</f>
        <v>3.374942005489272</v>
      </c>
      <c r="T196" s="42">
        <f>T92/$J$182/2220*$F$181*60*24</f>
        <v>5.6319589722028303</v>
      </c>
      <c r="U196" s="42">
        <f>U92/$J$182/2220*$F$181*60*24</f>
        <v>6.7381279004861154</v>
      </c>
      <c r="V196" s="42">
        <f>V92/$J$182/2220*$F$181*60*24</f>
        <v>29.824002075864158</v>
      </c>
      <c r="W196" s="42">
        <f>W92/$J$182/2220*$F$181*60*24</f>
        <v>14.710855972804826</v>
      </c>
      <c r="X196" s="42">
        <f>X92/$J$182/2220*$F$181*60*24</f>
        <v>1.9017223427290704</v>
      </c>
      <c r="Y196" s="42">
        <f>Y92/$J$182/2220*$F$181*60*24</f>
        <v>2.1054191359698211</v>
      </c>
      <c r="Z196" s="42">
        <f>Z92/$J$182/2220*$F$181*60*24</f>
        <v>5.3909703666868074</v>
      </c>
      <c r="AC196" s="42">
        <f>AC92/$J$182/2220*$F$181*60*24</f>
        <v>8.1927328595763615</v>
      </c>
      <c r="AD196" s="42">
        <f>AD92/$J$182/2220*$F$181*60*24</f>
        <v>7.6030834709391399</v>
      </c>
      <c r="AE196" s="42">
        <f>AE92/$J$182/2220*$F$181*60*24</f>
        <v>6.6601093560515228</v>
      </c>
      <c r="AF196" s="42">
        <f>AF92/$J$182/2220*$F$181*60*24</f>
        <v>8.1638544040436152</v>
      </c>
      <c r="AG196" s="42">
        <f>AG92/$J$182/2220*$F$181*60*24</f>
        <v>9.9362188145493953</v>
      </c>
      <c r="AH196" s="42">
        <f>AH92/$J$182/2220*$F$181*60*24</f>
        <v>47.068558655177412</v>
      </c>
      <c r="AI196" s="42">
        <f>AI92/$J$182/2220*$F$181*60*24</f>
        <v>21.832865013819827</v>
      </c>
      <c r="AJ196" s="42">
        <f>AJ92/$J$182/2220*$F$181*60*24</f>
        <v>2.3935688174816003</v>
      </c>
      <c r="AK196" s="42">
        <f>AK92/$J$182/2220*$F$181*60*24</f>
        <v>2.408313045393538</v>
      </c>
      <c r="AL196" s="42">
        <f>AL92/$J$182/2220*$F$181*60*24</f>
        <v>32.323166815184763</v>
      </c>
    </row>
    <row r="197" spans="4:38">
      <c r="D197" s="42">
        <f t="shared" si="41"/>
        <v>0.5</v>
      </c>
      <c r="E197" s="42">
        <f>E93/$J$182/2220*$F$181*60*24</f>
        <v>5.1929109849891537</v>
      </c>
      <c r="F197" s="42">
        <f>F93/$J$182/2220*$F$181*60*24</f>
        <v>7.5393005869893654</v>
      </c>
      <c r="G197" s="42">
        <f>G93/$J$182/2220*$F$181*60*24</f>
        <v>4.7466453788484797</v>
      </c>
      <c r="H197" s="42">
        <f>H93/$J$182/2220*$F$181*60*24</f>
        <v>6.6274100099612907</v>
      </c>
      <c r="I197" s="42">
        <f>I93/$J$182/2220*$F$181*60*24</f>
        <v>7.831938414875915</v>
      </c>
      <c r="J197" s="42">
        <f>J93/$J$182/2220*$F$181*60*24</f>
        <v>42.013809802586557</v>
      </c>
      <c r="K197" s="42">
        <f>K93/$J$182/2220*$F$181*60*24</f>
        <v>19.684505109786443</v>
      </c>
      <c r="L197" s="42">
        <f>L93/$J$182/2220*$F$181*60*24</f>
        <v>2.1128508456604265</v>
      </c>
      <c r="M197" s="42">
        <f>M93/$J$182/2220*$F$181*60*24</f>
        <v>2.2628827454153728</v>
      </c>
      <c r="N197" s="42">
        <f>N93/$J$182/2220*$F$181*60*24</f>
        <v>23.230105209439518</v>
      </c>
      <c r="Q197" s="42">
        <f>Q93/$J$182/2220*$F$181*60*24</f>
        <v>4.7492251399309886</v>
      </c>
      <c r="R197" s="42">
        <f>R93/$J$182/2220*$F$181*60*24</f>
        <v>5.9497248724576339</v>
      </c>
      <c r="S197" s="42">
        <f>S93/$J$182/2220*$F$181*60*24</f>
        <v>3.3327690812808379</v>
      </c>
      <c r="T197" s="42">
        <f>T93/$J$182/2220*$F$181*60*24</f>
        <v>5.0572980521242759</v>
      </c>
      <c r="U197" s="42">
        <f>U93/$J$182/2220*$F$181*60*24</f>
        <v>6.2347680294755072</v>
      </c>
      <c r="V197" s="42">
        <f>V93/$J$182/2220*$F$181*60*24</f>
        <v>30.874362362155594</v>
      </c>
      <c r="W197" s="42">
        <f>W93/$J$182/2220*$F$181*60*24</f>
        <v>16.0719077862144</v>
      </c>
      <c r="X197" s="42">
        <f>X93/$J$182/2220*$F$181*60*24</f>
        <v>1.8101770678919813</v>
      </c>
      <c r="Y197" s="42">
        <f>Y93/$J$182/2220*$F$181*60*24</f>
        <v>2.0838406683361996</v>
      </c>
      <c r="Z197" s="42">
        <f>Z93/$J$182/2220*$F$181*60*24</f>
        <v>6.5298120299079638</v>
      </c>
      <c r="AC197" s="42">
        <f>AC93/$J$182/2220*$F$181*60*24</f>
        <v>5.6365968300473597</v>
      </c>
      <c r="AD197" s="42">
        <f>AD93/$J$182/2220*$F$181*60*24</f>
        <v>9.128876301521057</v>
      </c>
      <c r="AE197" s="42">
        <f>AE93/$J$182/2220*$F$181*60*24</f>
        <v>6.029741426259795</v>
      </c>
      <c r="AF197" s="42">
        <f>AF93/$J$182/2220*$F$181*60*24</f>
        <v>8.0560221477384797</v>
      </c>
      <c r="AG197" s="42">
        <f>AG93/$J$182/2220*$F$181*60*24</f>
        <v>9.429108800276321</v>
      </c>
      <c r="AH197" s="42">
        <f>AH93/$J$182/2220*$F$181*60*24</f>
        <v>51.999572883383237</v>
      </c>
      <c r="AI197" s="42">
        <f>AI93/$J$182/2220*$F$181*60*24</f>
        <v>23.29710243335845</v>
      </c>
      <c r="AJ197" s="42">
        <f>AJ93/$J$182/2220*$F$181*60*24</f>
        <v>2.3921996047982592</v>
      </c>
      <c r="AK197" s="42">
        <f>AK93/$J$182/2220*$F$181*60*24</f>
        <v>2.4973621982182306</v>
      </c>
      <c r="AL197" s="42">
        <f>AL93/$J$182/2220*$F$181*60*24</f>
        <v>39.930398388971255</v>
      </c>
    </row>
    <row r="198" spans="4:38">
      <c r="D198" s="42">
        <f t="shared" si="41"/>
        <v>0.625</v>
      </c>
      <c r="E198" s="42">
        <f>E94/$J$182/2220*$F$181*60*24</f>
        <v>3.3478773429797051</v>
      </c>
      <c r="F198" s="42">
        <f>F94/$J$182/2220*$F$181*60*24</f>
        <v>8.8560333636209716</v>
      </c>
      <c r="G198" s="42">
        <f>G94/$J$182/2220*$F$181*60*24</f>
        <v>4.3667397606975493</v>
      </c>
      <c r="H198" s="42">
        <f>H94/$J$182/2220*$F$181*60*24</f>
        <v>6.3933256599004977</v>
      </c>
      <c r="I198" s="42">
        <f>I94/$J$182/2220*$F$181*60*24</f>
        <v>7.237974965983164</v>
      </c>
      <c r="J198" s="42">
        <f>J94/$J$182/2220*$F$181*60*24</f>
        <v>44.361064311193878</v>
      </c>
      <c r="K198" s="42">
        <f>K94/$J$182/2220*$F$181*60*24</f>
        <v>20.783228700377393</v>
      </c>
      <c r="L198" s="42">
        <f>L94/$J$182/2220*$F$181*60*24</f>
        <v>2.0626930333457705</v>
      </c>
      <c r="M198" s="42">
        <f>M94/$J$182/2220*$F$181*60*24</f>
        <v>2.286049768704177</v>
      </c>
      <c r="N198" s="42">
        <f>N94/$J$182/2220*$F$181*60*24</f>
        <v>26.631355912720181</v>
      </c>
      <c r="Q198" s="42">
        <f>Q94/$J$182/2220*$F$181*60*24</f>
        <v>3.0466413013049012</v>
      </c>
      <c r="R198" s="42">
        <f>R94/$J$182/2220*$F$181*60*24</f>
        <v>6.8469434116104537</v>
      </c>
      <c r="S198" s="42">
        <f>S94/$J$182/2220*$F$181*60*24</f>
        <v>3.3005414377962738</v>
      </c>
      <c r="T198" s="42">
        <f>T94/$J$182/2220*$F$181*60*24</f>
        <v>4.6123623919275936</v>
      </c>
      <c r="U198" s="42">
        <f>U94/$J$182/2220*$F$181*60*24</f>
        <v>5.6504725206768054</v>
      </c>
      <c r="V198" s="42">
        <f>V94/$J$182/2220*$F$181*60*24</f>
        <v>31.690189578121029</v>
      </c>
      <c r="W198" s="42">
        <f>W94/$J$182/2220*$F$181*60*24</f>
        <v>17.130503641088524</v>
      </c>
      <c r="X198" s="42">
        <f>X94/$J$182/2220*$F$181*60*24</f>
        <v>1.7021134713806378</v>
      </c>
      <c r="Y198" s="42">
        <f>Y94/$J$182/2220*$F$181*60*24</f>
        <v>2.0570649467284849</v>
      </c>
      <c r="Z198" s="42">
        <f>Z94/$J$182/2220*$F$181*60*24</f>
        <v>7.4155777679688653</v>
      </c>
      <c r="AC198" s="42">
        <f>AC94/$J$182/2220*$F$181*60*24</f>
        <v>3.6491133846545125</v>
      </c>
      <c r="AD198" s="42">
        <f>AD94/$J$182/2220*$F$181*60*24</f>
        <v>10.865123315631491</v>
      </c>
      <c r="AE198" s="42">
        <f>AE94/$J$182/2220*$F$181*60*24</f>
        <v>5.2996288876959472</v>
      </c>
      <c r="AF198" s="42">
        <f>AF94/$J$182/2220*$F$181*60*24</f>
        <v>7.9736466048979366</v>
      </c>
      <c r="AG198" s="42">
        <f>AG94/$J$182/2220*$F$181*60*24</f>
        <v>8.82547741128948</v>
      </c>
      <c r="AH198" s="42">
        <f>AH94/$J$182/2220*$F$181*60*24</f>
        <v>56.103490320016519</v>
      </c>
      <c r="AI198" s="42">
        <f>AI94/$J$182/2220*$F$181*60*24</f>
        <v>24.435953759666269</v>
      </c>
      <c r="AJ198" s="42">
        <f>AJ94/$J$182/2220*$F$181*60*24</f>
        <v>2.3901984477995284</v>
      </c>
      <c r="AK198" s="42">
        <f>AK94/$J$182/2220*$F$181*60*24</f>
        <v>2.5666226504152148</v>
      </c>
      <c r="AL198" s="42">
        <f>AL94/$J$182/2220*$F$181*60*24</f>
        <v>45.847134057471507</v>
      </c>
    </row>
    <row r="199" spans="4:38">
      <c r="D199" s="42">
        <f t="shared" si="41"/>
        <v>0.75</v>
      </c>
      <c r="E199" s="42">
        <f>E95/$J$182/2220*$F$181*60*24</f>
        <v>2.0248240513615103</v>
      </c>
      <c r="F199" s="42">
        <f>F95/$J$182/2220*$F$181*60*24</f>
        <v>10.09296415379008</v>
      </c>
      <c r="G199" s="42">
        <f>G95/$J$182/2220*$F$181*60*24</f>
        <v>3.9879997332578001</v>
      </c>
      <c r="H199" s="42">
        <f>H95/$J$182/2220*$F$181*60*24</f>
        <v>6.1966976833338521</v>
      </c>
      <c r="I199" s="42">
        <f>I95/$J$182/2220*$F$181*60*24</f>
        <v>6.647640670245524</v>
      </c>
      <c r="J199" s="42">
        <f>J95/$J$182/2220*$F$181*60*24</f>
        <v>46.037674674484641</v>
      </c>
      <c r="K199" s="42">
        <f>K95/$J$182/2220*$F$181*60*24</f>
        <v>21.568031265085224</v>
      </c>
      <c r="L199" s="42">
        <f>L95/$J$182/2220*$F$181*60*24</f>
        <v>2.0086329000306931</v>
      </c>
      <c r="M199" s="42">
        <f>M95/$J$182/2220*$F$181*60*24</f>
        <v>2.3025976424818899</v>
      </c>
      <c r="N199" s="42">
        <f>N95/$J$182/2220*$F$181*60*24</f>
        <v>29.060820700777839</v>
      </c>
      <c r="Q199" s="42">
        <f>Q95/$J$182/2220*$F$181*60*24</f>
        <v>1.8259408989130042</v>
      </c>
      <c r="R199" s="42">
        <f>R95/$J$182/2220*$F$181*60*24</f>
        <v>7.6897850696024701</v>
      </c>
      <c r="S199" s="42">
        <f>S95/$J$182/2220*$F$181*60*24</f>
        <v>3.2721997137901355</v>
      </c>
      <c r="T199" s="42">
        <f>T95/$J$182/2220*$F$181*60*24</f>
        <v>4.2757803191321937</v>
      </c>
      <c r="U199" s="42">
        <f>U95/$J$182/2220*$F$181*60*24</f>
        <v>5.0820280594089331</v>
      </c>
      <c r="V199" s="42">
        <f>V95/$J$182/2220*$F$181*60*24</f>
        <v>32.283313316346238</v>
      </c>
      <c r="W199" s="42">
        <f>W95/$J$182/2220*$F$181*60*24</f>
        <v>17.886643537427183</v>
      </c>
      <c r="X199" s="42">
        <f>X95/$J$182/2220*$F$181*60*24</f>
        <v>1.5939840187978507</v>
      </c>
      <c r="Y199" s="42">
        <f>Y95/$J$182/2220*$F$181*60*24</f>
        <v>2.0281365533174198</v>
      </c>
      <c r="Z199" s="42">
        <f>Z95/$J$182/2220*$F$181*60*24</f>
        <v>8.0482675808695063</v>
      </c>
      <c r="AC199" s="42">
        <f>AC95/$J$182/2220*$F$181*60*24</f>
        <v>2.2237072038100214</v>
      </c>
      <c r="AD199" s="42">
        <f>AD95/$J$182/2220*$F$181*60*24</f>
        <v>12.496143237977686</v>
      </c>
      <c r="AE199" s="42">
        <f>AE95/$J$182/2220*$F$181*60*24</f>
        <v>4.5920108058376918</v>
      </c>
      <c r="AF199" s="42">
        <f>AF95/$J$182/2220*$F$181*60*24</f>
        <v>7.9009434480689258</v>
      </c>
      <c r="AG199" s="42">
        <f>AG95/$J$182/2220*$F$181*60*24</f>
        <v>8.2132532810821157</v>
      </c>
      <c r="AH199" s="42">
        <f>AH95/$J$182/2220*$F$181*60*24</f>
        <v>59.225960497060967</v>
      </c>
      <c r="AI199" s="42">
        <f>AI95/$J$182/2220*$F$181*60*24</f>
        <v>25.249418992743301</v>
      </c>
      <c r="AJ199" s="42">
        <f>AJ95/$J$182/2220*$F$181*60*24</f>
        <v>2.3875653464854132</v>
      </c>
      <c r="AK199" s="42">
        <f>AK95/$J$182/2220*$F$181*60*24</f>
        <v>2.6160944019844896</v>
      </c>
      <c r="AL199" s="42">
        <f>AL95/$J$182/2220*$F$181*60*24</f>
        <v>50.073373820686136</v>
      </c>
    </row>
    <row r="200" spans="4:38">
      <c r="D200" s="42">
        <f t="shared" si="41"/>
        <v>0.875</v>
      </c>
      <c r="E200" s="42">
        <f>E96/$J$182/2220*$F$181*60*24</f>
        <v>1.2178623725167435</v>
      </c>
      <c r="F200" s="42">
        <f>F96/$J$182/2220*$F$181*60*24</f>
        <v>11.010686998109106</v>
      </c>
      <c r="G200" s="42">
        <f>G96/$J$182/2220*$F$181*60*24</f>
        <v>3.6689400405737445</v>
      </c>
      <c r="H200" s="42">
        <f>H96/$J$182/2220*$F$181*60*24</f>
        <v>6.0040242711475944</v>
      </c>
      <c r="I200" s="42">
        <f>I96/$J$182/2220*$F$181*60*24</f>
        <v>6.153293187069</v>
      </c>
      <c r="J200" s="42">
        <f>J96/$J$182/2220*$F$181*60*24</f>
        <v>47.043640892458875</v>
      </c>
      <c r="K200" s="42">
        <f>K96/$J$182/2220*$F$181*60*24</f>
        <v>22.038912803909938</v>
      </c>
      <c r="L200" s="42">
        <f>L96/$J$182/2220*$F$181*60*24</f>
        <v>1.9564366179579049</v>
      </c>
      <c r="M200" s="42">
        <f>M96/$J$182/2220*$F$181*60*24</f>
        <v>2.3125263667485187</v>
      </c>
      <c r="N200" s="42">
        <f>N96/$J$182/2220*$F$181*60*24</f>
        <v>30.518499573612402</v>
      </c>
      <c r="Q200" s="42">
        <f>Q96/$J$182/2220*$F$181*60*24</f>
        <v>1.0819217771073939</v>
      </c>
      <c r="R200" s="42">
        <f>R96/$J$182/2220*$F$181*60*24</f>
        <v>8.3151192029514043</v>
      </c>
      <c r="S200" s="42">
        <f>S96/$J$182/2220*$F$181*60*24</f>
        <v>3.2416845480169716</v>
      </c>
      <c r="T200" s="42">
        <f>T96/$J$182/2220*$F$181*60*24</f>
        <v>4.0261801612574519</v>
      </c>
      <c r="U200" s="42">
        <f>U96/$J$182/2220*$F$181*60*24</f>
        <v>4.6262213309908056</v>
      </c>
      <c r="V200" s="42">
        <f>V96/$J$182/2220*$F$181*60*24</f>
        <v>32.665563169416806</v>
      </c>
      <c r="W200" s="42">
        <f>W96/$J$182/2220*$F$181*60*24</f>
        <v>18.340327475230392</v>
      </c>
      <c r="X200" s="42">
        <f>X96/$J$182/2220*$F$181*60*24</f>
        <v>1.5022411757464402</v>
      </c>
      <c r="Y200" s="42">
        <f>Y96/$J$182/2220*$F$181*60*24</f>
        <v>2.000100070273747</v>
      </c>
      <c r="Z200" s="42">
        <f>Z96/$J$182/2220*$F$181*60*24</f>
        <v>8.4278814686098915</v>
      </c>
      <c r="AC200" s="42">
        <f>AC96/$J$182/2220*$F$181*60*24</f>
        <v>1.3538029679260934</v>
      </c>
      <c r="AD200" s="42">
        <f>AD96/$J$182/2220*$F$181*60*24</f>
        <v>13.706254793266769</v>
      </c>
      <c r="AE200" s="42">
        <f>AE96/$J$182/2220*$F$181*60*24</f>
        <v>4.0291262461626207</v>
      </c>
      <c r="AF200" s="42">
        <f>AF96/$J$182/2220*$F$181*60*24</f>
        <v>7.8221283497983114</v>
      </c>
      <c r="AG200" s="42">
        <f>AG96/$J$182/2220*$F$181*60*24</f>
        <v>7.6803650431472343</v>
      </c>
      <c r="AH200" s="42">
        <f>AH96/$J$182/2220*$F$181*60*24</f>
        <v>61.212632946499497</v>
      </c>
      <c r="AI200" s="42">
        <f>AI96/$J$182/2220*$F$181*60*24</f>
        <v>25.737498132589483</v>
      </c>
      <c r="AJ200" s="42">
        <f>AJ96/$J$182/2220*$F$181*60*24</f>
        <v>2.3843003008559083</v>
      </c>
      <c r="AK200" s="42">
        <f>AK96/$J$182/2220*$F$181*60*24</f>
        <v>2.6457774529260556</v>
      </c>
      <c r="AL200" s="42">
        <f>AL96/$J$182/2220*$F$181*60*24</f>
        <v>52.609117678614773</v>
      </c>
    </row>
    <row r="201" spans="4:38">
      <c r="D201" s="42">
        <f t="shared" si="41"/>
        <v>1</v>
      </c>
      <c r="E201" s="42">
        <f>E97/$J$182/2220*$F$181*60*24</f>
        <v>0.92110356882755751</v>
      </c>
      <c r="F201" s="42">
        <f>F97/$J$182/2220*$F$181*60*24</f>
        <v>11.369795937190434</v>
      </c>
      <c r="G201" s="42">
        <f>G97/$J$182/2220*$F$181*60*24</f>
        <v>3.4680754266898917</v>
      </c>
      <c r="H201" s="42">
        <f>H97/$J$182/2220*$F$181*60*24</f>
        <v>5.7818036142279663</v>
      </c>
      <c r="I201" s="42">
        <f>I97/$J$182/2220*$F$181*60*24</f>
        <v>5.8472901758597153</v>
      </c>
      <c r="J201" s="42">
        <f>J97/$J$182/2220*$F$181*60*24</f>
        <v>47.378962965117353</v>
      </c>
      <c r="K201" s="42">
        <f>K97/$J$182/2220*$F$181*60*24</f>
        <v>22.195873316851493</v>
      </c>
      <c r="L201" s="42">
        <f>L97/$J$182/2220*$F$181*60*24</f>
        <v>1.9118703593701141</v>
      </c>
      <c r="M201" s="42">
        <f>M97/$J$182/2220*$F$181*60*24</f>
        <v>2.3158359415040648</v>
      </c>
      <c r="N201" s="42">
        <f>N97/$J$182/2220*$F$181*60*24</f>
        <v>31.00439253122391</v>
      </c>
      <c r="Q201" s="42">
        <f>Q97/$J$182/2220*$F$181*60*24</f>
        <v>0.80938178024019458</v>
      </c>
      <c r="R201" s="42">
        <f>R97/$J$182/2220*$F$181*60*24</f>
        <v>8.5598151681748895</v>
      </c>
      <c r="S201" s="42">
        <f>S97/$J$182/2220*$F$181*60*24</f>
        <v>3.2029365792313325</v>
      </c>
      <c r="T201" s="42">
        <f>T97/$J$182/2220*$F$181*60*24</f>
        <v>3.8421902458228359</v>
      </c>
      <c r="U201" s="42">
        <f>U97/$J$182/2220*$F$181*60*24</f>
        <v>4.3798390207413451</v>
      </c>
      <c r="V201" s="42">
        <f>V97/$J$182/2220*$F$181*60*24</f>
        <v>32.848768729918518</v>
      </c>
      <c r="W201" s="42">
        <f>W97/$J$182/2220*$F$181*60*24</f>
        <v>18.491555454498098</v>
      </c>
      <c r="X201" s="42">
        <f>X97/$J$182/2220*$F$181*60*24</f>
        <v>1.4433374078292136</v>
      </c>
      <c r="Y201" s="42">
        <f>Y97/$J$182/2220*$F$181*60*24</f>
        <v>1.9760000797682176</v>
      </c>
      <c r="Z201" s="42">
        <f>Z97/$J$182/2220*$F$181*60*24</f>
        <v>8.5544194311900199</v>
      </c>
      <c r="AC201" s="42">
        <f>AC97/$J$182/2220*$F$181*60*24</f>
        <v>1.0328253574149209</v>
      </c>
      <c r="AD201" s="42">
        <f>AD97/$J$182/2220*$F$181*60*24</f>
        <v>14.179776706205979</v>
      </c>
      <c r="AE201" s="42">
        <f>AE97/$J$182/2220*$F$181*60*24</f>
        <v>3.7332142741484557</v>
      </c>
      <c r="AF201" s="42">
        <f>AF97/$J$182/2220*$F$181*60*24</f>
        <v>7.7214169826330714</v>
      </c>
      <c r="AG201" s="42">
        <f>AG97/$J$182/2220*$F$181*60*24</f>
        <v>7.3147413309780482</v>
      </c>
      <c r="AH201" s="42">
        <f>AH97/$J$182/2220*$F$181*60*24</f>
        <v>61.909157200315782</v>
      </c>
      <c r="AI201" s="42">
        <f>AI97/$J$182/2220*$F$181*60*24</f>
        <v>25.900191179204892</v>
      </c>
      <c r="AJ201" s="42">
        <f>AJ97/$J$182/2220*$F$181*60*24</f>
        <v>2.380403310911015</v>
      </c>
      <c r="AK201" s="42">
        <f>AK97/$J$182/2220*$F$181*60*24</f>
        <v>2.6556718032399118</v>
      </c>
      <c r="AL201" s="42">
        <f>AL97/$J$182/2220*$F$181*60*24</f>
        <v>53.454365631257765</v>
      </c>
    </row>
    <row r="202" spans="4:38">
      <c r="D202" s="42">
        <f t="shared" si="41"/>
        <v>1.125</v>
      </c>
      <c r="E202" s="42">
        <f>E98/$J$182/2220*$F$181*60*24</f>
        <v>0.87809658748295316</v>
      </c>
      <c r="F202" s="42">
        <f>F98/$J$182/2220*$F$181*60*24</f>
        <v>11.350577858984137</v>
      </c>
      <c r="G202" s="42">
        <f>G98/$J$182/2220*$F$181*60*24</f>
        <v>3.3475966838413393</v>
      </c>
      <c r="H202" s="42">
        <f>H98/$J$182/2220*$F$181*60*24</f>
        <v>5.5367440845993876</v>
      </c>
      <c r="I202" s="42">
        <f>I98/$J$182/2220*$F$181*60*24</f>
        <v>5.6694403760658609</v>
      </c>
      <c r="J202" s="42">
        <f>J98/$J$182/2220*$F$181*60*24</f>
        <v>47.378194864203763</v>
      </c>
      <c r="K202" s="42">
        <f>K98/$J$182/2220*$F$181*60*24</f>
        <v>22.179445926357214</v>
      </c>
      <c r="L202" s="42">
        <f>L98/$J$182/2220*$F$181*60*24</f>
        <v>1.8731320591946872</v>
      </c>
      <c r="M202" s="42">
        <f>M98/$J$182/2220*$F$181*60*24</f>
        <v>2.3145264125786187</v>
      </c>
      <c r="N202" s="42">
        <f>N98/$J$182/2220*$F$181*60*24</f>
        <v>30.958326149750331</v>
      </c>
      <c r="Q202" s="42">
        <f>Q98/$J$182/2220*$F$181*60*24</f>
        <v>0.77139241807324088</v>
      </c>
      <c r="R202" s="42">
        <f>R98/$J$182/2220*$F$181*60*24</f>
        <v>8.544680815110631</v>
      </c>
      <c r="S202" s="42">
        <f>S98/$J$182/2220*$F$181*60*24</f>
        <v>3.1557386678790742</v>
      </c>
      <c r="T202" s="42">
        <f>T98/$J$182/2220*$F$181*60*24</f>
        <v>3.685860419344396</v>
      </c>
      <c r="U202" s="42">
        <f>U98/$J$182/2220*$F$181*60*24</f>
        <v>4.2727255021960975</v>
      </c>
      <c r="V202" s="42">
        <f>V98/$J$182/2220*$F$181*60*24</f>
        <v>32.935300009017446</v>
      </c>
      <c r="W202" s="42">
        <f>W98/$J$182/2220*$F$181*60*24</f>
        <v>18.479817476657892</v>
      </c>
      <c r="X202" s="42">
        <f>X98/$J$182/2220*$F$181*60*24</f>
        <v>1.4068107359157354</v>
      </c>
      <c r="Y202" s="42">
        <f>Y98/$J$182/2220*$F$181*60*24</f>
        <v>1.9547689251375511</v>
      </c>
      <c r="Z202" s="42">
        <f>Z98/$J$182/2220*$F$181*60*24</f>
        <v>8.5457177286152071</v>
      </c>
      <c r="AC202" s="42">
        <f>AC98/$J$182/2220*$F$181*60*24</f>
        <v>0.98480075689266133</v>
      </c>
      <c r="AD202" s="42">
        <f>AD98/$J$182/2220*$F$181*60*24</f>
        <v>14.156474902857644</v>
      </c>
      <c r="AE202" s="42">
        <f>AE98/$J$182/2220*$F$181*60*24</f>
        <v>3.6135846772279145</v>
      </c>
      <c r="AF202" s="42">
        <f>AF98/$J$182/2220*$F$181*60*24</f>
        <v>7.5978047286737276</v>
      </c>
      <c r="AG202" s="42">
        <f>AG98/$J$182/2220*$F$181*60*24</f>
        <v>7.0658791384488886</v>
      </c>
      <c r="AH202" s="42">
        <f>AH98/$J$182/2220*$F$181*60*24</f>
        <v>61.905766509861991</v>
      </c>
      <c r="AI202" s="42">
        <f>AI98/$J$182/2220*$F$181*60*24</f>
        <v>25.879213673794418</v>
      </c>
      <c r="AJ202" s="42">
        <f>AJ98/$J$182/2220*$F$181*60*24</f>
        <v>2.3740992353419581</v>
      </c>
      <c r="AK202" s="42">
        <f>AK98/$J$182/2220*$F$181*60*24</f>
        <v>2.6541818219443671</v>
      </c>
      <c r="AL202" s="42">
        <f>AL98/$J$182/2220*$F$181*60*24</f>
        <v>53.370934570885453</v>
      </c>
    </row>
    <row r="203" spans="4:38">
      <c r="D203" s="42">
        <f t="shared" si="41"/>
        <v>1.325</v>
      </c>
      <c r="E203" s="42">
        <f>E99/$J$182/2220*$F$181*60*24</f>
        <v>0.81181786330459871</v>
      </c>
      <c r="F203" s="42">
        <f>F99/$J$182/2220*$F$181*60*24</f>
        <v>11.243377082476471</v>
      </c>
      <c r="G203" s="42">
        <f>G99/$J$182/2220*$F$181*60*24</f>
        <v>3.1621789509964806</v>
      </c>
      <c r="H203" s="42">
        <f>H99/$J$182/2220*$F$181*60*24</f>
        <v>5.157553237741225</v>
      </c>
      <c r="I203" s="42">
        <f>I99/$J$182/2220*$F$181*60*24</f>
        <v>5.3979137840912479</v>
      </c>
      <c r="J203" s="42">
        <f>J99/$J$182/2220*$F$181*60*24</f>
        <v>47.373770602942436</v>
      </c>
      <c r="K203" s="42">
        <f>K99/$J$182/2220*$F$181*60*24</f>
        <v>22.087835659747245</v>
      </c>
      <c r="L203" s="42">
        <f>L99/$J$182/2220*$F$181*60*24</f>
        <v>1.8115844421062803</v>
      </c>
      <c r="M203" s="42">
        <f>M99/$J$182/2220*$F$181*60*24</f>
        <v>2.3071998754857468</v>
      </c>
      <c r="N203" s="42">
        <f>N99/$J$182/2220*$F$181*60*24</f>
        <v>30.701281103316092</v>
      </c>
      <c r="Q203" s="42">
        <f>Q99/$J$182/2220*$F$181*60*24</f>
        <v>0.71285956005058448</v>
      </c>
      <c r="R203" s="42">
        <f>R99/$J$182/2220*$F$181*60*24</f>
        <v>8.4602511031344445</v>
      </c>
      <c r="S203" s="42">
        <f>S99/$J$182/2220*$F$181*60*24</f>
        <v>3.0711238084376893</v>
      </c>
      <c r="T203" s="42">
        <f>T99/$J$182/2220*$F$181*60*24</f>
        <v>3.4439647486010561</v>
      </c>
      <c r="U203" s="42">
        <f>U99/$J$182/2220*$F$181*60*24</f>
        <v>4.1106313656459843</v>
      </c>
      <c r="V203" s="42">
        <f>V99/$J$182/2220*$F$181*60*24</f>
        <v>33.06919347176504</v>
      </c>
      <c r="W203" s="42">
        <f>W99/$J$182/2220*$F$181*60*24</f>
        <v>18.414345458708468</v>
      </c>
      <c r="X203" s="42">
        <f>X99/$J$182/2220*$F$181*60*24</f>
        <v>1.3503343947445754</v>
      </c>
      <c r="Y203" s="42">
        <f>Y99/$J$182/2220*$F$181*60*24</f>
        <v>1.9203852610703349</v>
      </c>
      <c r="Z203" s="42">
        <f>Z99/$J$182/2220*$F$181*60*24</f>
        <v>8.497097489002968</v>
      </c>
      <c r="AC203" s="42">
        <f>AC99/$J$182/2220*$F$181*60*24</f>
        <v>0.91077616655861315</v>
      </c>
      <c r="AD203" s="42">
        <f>AD99/$J$182/2220*$F$181*60*24</f>
        <v>14.026503061818493</v>
      </c>
      <c r="AE203" s="42">
        <f>AE99/$J$182/2220*$F$181*60*24</f>
        <v>3.4305575470277869</v>
      </c>
      <c r="AF203" s="42">
        <f>AF99/$J$182/2220*$F$181*60*24</f>
        <v>7.3736838651606238</v>
      </c>
      <c r="AG203" s="42">
        <f>AG99/$J$182/2220*$F$181*60*24</f>
        <v>6.68340626380526</v>
      </c>
      <c r="AH203" s="42">
        <f>AH99/$J$182/2220*$F$181*60*24</f>
        <v>61.886446672104448</v>
      </c>
      <c r="AI203" s="42">
        <f>AI99/$J$182/2220*$F$181*60*24</f>
        <v>25.762228881587976</v>
      </c>
      <c r="AJ203" s="42">
        <f>AJ99/$J$182/2220*$F$181*60*24</f>
        <v>2.3556742042681362</v>
      </c>
      <c r="AK203" s="42">
        <f>AK99/$J$182/2220*$F$181*60*24</f>
        <v>2.6458356485432777</v>
      </c>
      <c r="AL203" s="42">
        <f>AL99/$J$182/2220*$F$181*60*24</f>
        <v>52.905464717629279</v>
      </c>
    </row>
    <row r="204" spans="4:38">
      <c r="D204" s="42">
        <f t="shared" si="41"/>
        <v>1.5249999999999999</v>
      </c>
      <c r="E204" s="42">
        <f>E100/$J$182/2220*$F$181*60*24</f>
        <v>0.74861847739128173</v>
      </c>
      <c r="F204" s="42">
        <f>F100/$J$182/2220*$F$181*60*24</f>
        <v>11.049031062443632</v>
      </c>
      <c r="G204" s="42">
        <f>G100/$J$182/2220*$F$181*60*24</f>
        <v>2.9856645449361978</v>
      </c>
      <c r="H204" s="42">
        <f>H100/$J$182/2220*$F$181*60*24</f>
        <v>4.7942447300184368</v>
      </c>
      <c r="I204" s="42">
        <f>I100/$J$182/2220*$F$181*60*24</f>
        <v>5.1419140096145961</v>
      </c>
      <c r="J204" s="42">
        <f>J100/$J$182/2220*$F$181*60*24</f>
        <v>47.365413665004453</v>
      </c>
      <c r="K204" s="42">
        <f>K100/$J$182/2220*$F$181*60*24</f>
        <v>21.921810984780294</v>
      </c>
      <c r="L204" s="42">
        <f>L100/$J$182/2220*$F$181*60*24</f>
        <v>1.7506810345483319</v>
      </c>
      <c r="M204" s="42">
        <f>M100/$J$182/2220*$F$181*60*24</f>
        <v>2.2938649653101284</v>
      </c>
      <c r="N204" s="42">
        <f>N100/$J$182/2220*$F$181*60*24</f>
        <v>30.235084687313226</v>
      </c>
      <c r="Q204" s="42">
        <f>Q100/$J$182/2220*$F$181*60*24</f>
        <v>0.65706110075372348</v>
      </c>
      <c r="R204" s="42">
        <f>R100/$J$182/2220*$F$181*60*24</f>
        <v>8.30716678128341</v>
      </c>
      <c r="S204" s="42">
        <f>S100/$J$182/2220*$F$181*60*24</f>
        <v>2.9763589564871973</v>
      </c>
      <c r="T204" s="42">
        <f>T100/$J$182/2220*$F$181*60*24</f>
        <v>3.2122008337003654</v>
      </c>
      <c r="U204" s="42">
        <f>U100/$J$182/2220*$F$181*60*24</f>
        <v>3.9594569909874124</v>
      </c>
      <c r="V204" s="42">
        <f>V100/$J$182/2220*$F$181*60*24</f>
        <v>33.197478831360861</v>
      </c>
      <c r="W204" s="42">
        <f>W100/$J$182/2220*$F$181*60*24</f>
        <v>18.295659441075912</v>
      </c>
      <c r="X204" s="42">
        <f>X100/$J$182/2220*$F$181*60*24</f>
        <v>1.2962721454646622</v>
      </c>
      <c r="Y204" s="42">
        <f>Y100/$J$182/2220*$F$181*60*24</f>
        <v>1.8856146581602724</v>
      </c>
      <c r="Z204" s="42">
        <f>Z100/$J$182/2220*$F$181*60*24</f>
        <v>8.4087579793495149</v>
      </c>
      <c r="AC204" s="42">
        <f>AC100/$J$182/2220*$F$181*60*24</f>
        <v>0.84017585402883577</v>
      </c>
      <c r="AD204" s="42">
        <f>AD100/$J$182/2220*$F$181*60*24</f>
        <v>13.790895343603815</v>
      </c>
      <c r="AE204" s="42">
        <f>AE100/$J$182/2220*$F$181*60*24</f>
        <v>3.257553003642558</v>
      </c>
      <c r="AF204" s="42">
        <f>AF100/$J$182/2220*$F$181*60*24</f>
        <v>7.1201144890340764</v>
      </c>
      <c r="AG204" s="42">
        <f>AG100/$J$182/2220*$F$181*60*24</f>
        <v>6.3199000611339464</v>
      </c>
      <c r="AH204" s="42">
        <f>AH100/$J$182/2220*$F$181*60*24</f>
        <v>61.850444211391363</v>
      </c>
      <c r="AI204" s="42">
        <f>AI100/$J$182/2220*$F$181*60*24</f>
        <v>25.550218123177658</v>
      </c>
      <c r="AJ204" s="42">
        <f>AJ100/$J$182/2220*$F$181*60*24</f>
        <v>2.3277031686383438</v>
      </c>
      <c r="AK204" s="42">
        <f>AK100/$J$182/2220*$F$181*60*24</f>
        <v>2.6306208221546261</v>
      </c>
      <c r="AL204" s="42">
        <f>AL100/$J$182/2220*$F$181*60*24</f>
        <v>52.061411395277062</v>
      </c>
    </row>
    <row r="205" spans="4:38">
      <c r="D205" s="42">
        <f t="shared" si="41"/>
        <v>1.7249999999999999</v>
      </c>
      <c r="E205" s="42">
        <f>E101/$J$182/2220*$F$181*60*24</f>
        <v>0.68845555166626915</v>
      </c>
      <c r="F205" s="42">
        <f>F101/$J$182/2220*$F$181*60*24</f>
        <v>10.775481904926439</v>
      </c>
      <c r="G205" s="42">
        <f>G101/$J$182/2220*$F$181*60*24</f>
        <v>2.8178926882358071</v>
      </c>
      <c r="H205" s="42">
        <f>H101/$J$182/2220*$F$181*60*24</f>
        <v>4.4468185614311029</v>
      </c>
      <c r="I205" s="42">
        <f>I101/$J$182/2220*$F$181*60*24</f>
        <v>4.9008537316990664</v>
      </c>
      <c r="J205" s="42">
        <f>J101/$J$182/2220*$F$181*60*24</f>
        <v>47.35312405038983</v>
      </c>
      <c r="K205" s="42">
        <f>K101/$J$182/2220*$F$181*60*24</f>
        <v>21.688214605673075</v>
      </c>
      <c r="L205" s="42">
        <f>L101/$J$182/2220*$F$181*60*24</f>
        <v>1.6905480881972936</v>
      </c>
      <c r="M205" s="42">
        <f>M101/$J$182/2220*$F$181*60*24</f>
        <v>2.2750132691215592</v>
      </c>
      <c r="N205" s="42">
        <f>N101/$J$182/2220*$F$181*60*24</f>
        <v>29.57858996308963</v>
      </c>
      <c r="Q205" s="42">
        <f>Q101/$J$182/2220*$F$181*60*24</f>
        <v>0.60395706131004223</v>
      </c>
      <c r="R205" s="42">
        <f>R101/$J$182/2220*$F$181*60*24</f>
        <v>8.0916631044852529</v>
      </c>
      <c r="S205" s="42">
        <f>S101/$J$182/2220*$F$181*60*24</f>
        <v>2.8726415905178149</v>
      </c>
      <c r="T205" s="42">
        <f>T101/$J$182/2220*$F$181*60*24</f>
        <v>2.9905686746423301</v>
      </c>
      <c r="U205" s="42">
        <f>U101/$J$182/2220*$F$181*60*24</f>
        <v>3.8186183795067867</v>
      </c>
      <c r="V205" s="42">
        <f>V101/$J$182/2220*$F$181*60*24</f>
        <v>33.320156087804961</v>
      </c>
      <c r="W205" s="42">
        <f>W101/$J$182/2220*$F$181*60*24</f>
        <v>18.128619033307665</v>
      </c>
      <c r="X205" s="42">
        <f>X101/$J$182/2220*$F$181*60*24</f>
        <v>1.2446171179520116</v>
      </c>
      <c r="Y205" s="42">
        <f>Y101/$J$182/2220*$F$181*60*24</f>
        <v>1.8505969723698701</v>
      </c>
      <c r="Z205" s="42">
        <f>Z101/$J$182/2220*$F$181*60*24</f>
        <v>8.2841110446961501</v>
      </c>
      <c r="AC205" s="42">
        <f>AC101/$J$182/2220*$F$181*60*24</f>
        <v>0.77295404202249984</v>
      </c>
      <c r="AD205" s="42">
        <f>AD101/$J$182/2220*$F$181*60*24</f>
        <v>13.459300705367625</v>
      </c>
      <c r="AE205" s="42">
        <f>AE101/$J$182/2220*$F$181*60*24</f>
        <v>3.0942378629517848</v>
      </c>
      <c r="AF205" s="42">
        <f>AF101/$J$182/2220*$F$181*60*24</f>
        <v>6.840492595975574</v>
      </c>
      <c r="AG205" s="42">
        <f>AG101/$J$182/2220*$F$181*60*24</f>
        <v>5.9749438799903567</v>
      </c>
      <c r="AH205" s="42">
        <f>AH101/$J$182/2220*$F$181*60*24</f>
        <v>61.798237512783487</v>
      </c>
      <c r="AI205" s="42">
        <f>AI101/$J$182/2220*$F$181*60*24</f>
        <v>25.251919418444285</v>
      </c>
      <c r="AJ205" s="42">
        <f>AJ101/$J$182/2220*$F$181*60*24</f>
        <v>2.2910053023765791</v>
      </c>
      <c r="AK205" s="42">
        <f>AK101/$J$182/2220*$F$181*60*24</f>
        <v>2.6090738495400259</v>
      </c>
      <c r="AL205" s="42">
        <f>AL101/$J$182/2220*$F$181*60*24</f>
        <v>50.873068881482986</v>
      </c>
    </row>
    <row r="206" spans="4:38">
      <c r="D206" s="42">
        <f t="shared" si="41"/>
        <v>2</v>
      </c>
      <c r="E206" s="42">
        <f>E102/$J$182/2220*$F$181*60*24</f>
        <v>0.61061073560348555</v>
      </c>
      <c r="F206" s="42">
        <f>F102/$J$182/2220*$F$181*60*24</f>
        <v>10.284616906688889</v>
      </c>
      <c r="G206" s="42">
        <f>G102/$J$182/2220*$F$181*60*24</f>
        <v>2.6011859948371483</v>
      </c>
      <c r="H206" s="42">
        <f>H102/$J$182/2220*$F$181*60*24</f>
        <v>3.995040461493093</v>
      </c>
      <c r="I206" s="42">
        <f>I102/$J$182/2220*$F$181*60*24</f>
        <v>4.5927103882060569</v>
      </c>
      <c r="J206" s="42">
        <f>J102/$J$182/2220*$F$181*60*24</f>
        <v>47.329804506658448</v>
      </c>
      <c r="K206" s="42">
        <f>K102/$J$182/2220*$F$181*60*24</f>
        <v>21.269257120835373</v>
      </c>
      <c r="L206" s="42">
        <f>L102/$J$182/2220*$F$181*60*24</f>
        <v>1.6093552191338953</v>
      </c>
      <c r="M206" s="42">
        <f>M102/$J$182/2220*$F$181*60*24</f>
        <v>2.2409873129019471</v>
      </c>
      <c r="N206" s="42">
        <f>N102/$J$182/2220*$F$181*60*24</f>
        <v>28.399819714401684</v>
      </c>
      <c r="Q206" s="42">
        <f>Q102/$J$182/2220*$F$181*60*24</f>
        <v>0.53526505173817174</v>
      </c>
      <c r="R206" s="42">
        <f>R102/$J$182/2220*$F$181*60*24</f>
        <v>7.7048800733479643</v>
      </c>
      <c r="S206" s="42">
        <f>S102/$J$182/2220*$F$181*60*24</f>
        <v>2.7176121005916363</v>
      </c>
      <c r="T206" s="42">
        <f>T102/$J$182/2220*$F$181*60*24</f>
        <v>2.7023677135243598</v>
      </c>
      <c r="U206" s="42">
        <f>U102/$J$182/2220*$F$181*60*24</f>
        <v>3.6407688965853802</v>
      </c>
      <c r="V206" s="42">
        <f>V102/$J$182/2220*$F$181*60*24</f>
        <v>33.479680334488208</v>
      </c>
      <c r="W206" s="42">
        <f>W102/$J$182/2220*$F$181*60*24</f>
        <v>17.828911505098652</v>
      </c>
      <c r="X206" s="42">
        <f>X102/$J$182/2220*$F$181*60*24</f>
        <v>1.1775093770866323</v>
      </c>
      <c r="Y206" s="42">
        <f>Y102/$J$182/2220*$F$181*60*24</f>
        <v>1.8023011177767585</v>
      </c>
      <c r="Z206" s="42">
        <f>Z102/$J$182/2220*$F$181*60*24</f>
        <v>8.0597055583004327</v>
      </c>
      <c r="AC206" s="42">
        <f>AC102/$J$182/2220*$F$181*60*24</f>
        <v>0.68595641946879948</v>
      </c>
      <c r="AD206" s="42">
        <f>AD102/$J$182/2220*$F$181*60*24</f>
        <v>12.864353740029776</v>
      </c>
      <c r="AE206" s="42">
        <f>AE102/$J$182/2220*$F$181*60*24</f>
        <v>2.8848884917427631</v>
      </c>
      <c r="AF206" s="42">
        <f>AF102/$J$182/2220*$F$181*60*24</f>
        <v>6.4197117699405375</v>
      </c>
      <c r="AG206" s="42">
        <f>AG102/$J$182/2220*$F$181*60*24</f>
        <v>5.5301524868828551</v>
      </c>
      <c r="AH206" s="42">
        <f>AH102/$J$182/2220*$F$181*60*24</f>
        <v>61.700873572256256</v>
      </c>
      <c r="AI206" s="42">
        <f>AI102/$J$182/2220*$F$181*60*24</f>
        <v>24.716917653677729</v>
      </c>
      <c r="AJ206" s="42">
        <f>AJ102/$J$182/2220*$F$181*60*24</f>
        <v>2.2278012102260427</v>
      </c>
      <c r="AK206" s="42">
        <f>AK102/$J$182/2220*$F$181*60*24</f>
        <v>2.5700930715004242</v>
      </c>
      <c r="AL206" s="42">
        <f>AL102/$J$182/2220*$F$181*60*24</f>
        <v>48.739933870502767</v>
      </c>
    </row>
    <row r="207" spans="4:38">
      <c r="D207" s="42">
        <f t="shared" si="41"/>
        <v>2.25</v>
      </c>
      <c r="E207" s="42">
        <f>E103/$J$182/2220*$F$181*60*24</f>
        <v>0.54466027085991398</v>
      </c>
      <c r="F207" s="42">
        <f>F103/$J$182/2220*$F$181*60*24</f>
        <v>9.7388367264524014</v>
      </c>
      <c r="G207" s="42">
        <f>G103/$J$182/2220*$F$181*60*24</f>
        <v>2.4179076788939993</v>
      </c>
      <c r="H207" s="42">
        <f>H103/$J$182/2220*$F$181*60*24</f>
        <v>3.6103900605571138</v>
      </c>
      <c r="I207" s="42">
        <f>I103/$J$182/2220*$F$181*60*24</f>
        <v>4.3348418495242971</v>
      </c>
      <c r="J207" s="42">
        <f>J103/$J$182/2220*$F$181*60*24</f>
        <v>47.302152873775626</v>
      </c>
      <c r="K207" s="42">
        <f>K103/$J$182/2220*$F$181*60*24</f>
        <v>20.803721580048403</v>
      </c>
      <c r="L207" s="42">
        <f>L103/$J$182/2220*$F$181*60*24</f>
        <v>1.537290865101834</v>
      </c>
      <c r="M207" s="42">
        <f>M103/$J$182/2220*$F$181*60*24</f>
        <v>2.2028855051286182</v>
      </c>
      <c r="N207" s="42">
        <f>N103/$J$182/2220*$F$181*60*24</f>
        <v>27.088174110960413</v>
      </c>
      <c r="Q207" s="42">
        <f>Q103/$J$182/2220*$F$181*60*24</f>
        <v>0.47708525875906282</v>
      </c>
      <c r="R207" s="42">
        <f>R103/$J$182/2220*$F$181*60*24</f>
        <v>7.2747217170101166</v>
      </c>
      <c r="S207" s="42">
        <f>S103/$J$182/2220*$F$181*60*24</f>
        <v>2.5665725796918308</v>
      </c>
      <c r="T207" s="42">
        <f>T103/$J$182/2220*$F$181*60*24</f>
        <v>2.4569892517101035</v>
      </c>
      <c r="U207" s="42">
        <f>U103/$J$182/2220*$F$181*60*24</f>
        <v>3.4938090398632804</v>
      </c>
      <c r="V207" s="42">
        <f>V103/$J$182/2220*$F$181*60*24</f>
        <v>33.615501582694165</v>
      </c>
      <c r="W207" s="42">
        <f>W103/$J$182/2220*$F$181*60*24</f>
        <v>17.495721887299979</v>
      </c>
      <c r="X207" s="42">
        <f>X103/$J$182/2220*$F$181*60*24</f>
        <v>1.1204253884548512</v>
      </c>
      <c r="Y207" s="42">
        <f>Y103/$J$182/2220*$F$181*60*24</f>
        <v>1.7585258111752844</v>
      </c>
      <c r="Z207" s="42">
        <f>Z103/$J$182/2220*$F$181*60*24</f>
        <v>7.8091946708260878</v>
      </c>
      <c r="AC207" s="42">
        <f>AC103/$J$182/2220*$F$181*60*24</f>
        <v>0.61223528296076513</v>
      </c>
      <c r="AD207" s="42">
        <f>AD103/$J$182/2220*$F$181*60*24</f>
        <v>12.202951735894645</v>
      </c>
      <c r="AE207" s="42">
        <f>AE103/$J$182/2220*$F$181*60*24</f>
        <v>2.7091920873872404</v>
      </c>
      <c r="AF207" s="42">
        <f>AF103/$J$182/2220*$F$181*60*24</f>
        <v>6.007441631648831</v>
      </c>
      <c r="AG207" s="42">
        <f>AG103/$J$182/2220*$F$181*60*24</f>
        <v>5.1546353140526149</v>
      </c>
      <c r="AH207" s="42">
        <f>AH103/$J$182/2220*$F$181*60*24</f>
        <v>61.587607139065014</v>
      </c>
      <c r="AI207" s="42">
        <f>AI103/$J$182/2220*$F$181*60*24</f>
        <v>24.122436483400897</v>
      </c>
      <c r="AJ207" s="42">
        <f>AJ103/$J$182/2220*$F$181*60*24</f>
        <v>2.159161388306917</v>
      </c>
      <c r="AK207" s="42">
        <f>AK103/$J$182/2220*$F$181*60*24</f>
        <v>2.5263211381001764</v>
      </c>
      <c r="AL207" s="42">
        <f>AL103/$J$182/2220*$F$181*60*24</f>
        <v>46.367153551094894</v>
      </c>
    </row>
    <row r="208" spans="4:38">
      <c r="D208" s="42">
        <f t="shared" si="41"/>
        <v>2.5</v>
      </c>
      <c r="E208" s="42">
        <f>E104/$J$182/2220*$F$181*60*24</f>
        <v>0.48321141105409815</v>
      </c>
      <c r="F208" s="42">
        <f>F104/$J$182/2220*$F$181*60*24</f>
        <v>9.1142862288933593</v>
      </c>
      <c r="G208" s="42">
        <f>G104/$J$182/2220*$F$181*60*24</f>
        <v>2.2473789429437021</v>
      </c>
      <c r="H208" s="42">
        <f>H104/$J$182/2220*$F$181*60*24</f>
        <v>3.2505558145202356</v>
      </c>
      <c r="I208" s="42">
        <f>I104/$J$182/2220*$F$181*60*24</f>
        <v>4.0969896517259237</v>
      </c>
      <c r="J208" s="42">
        <f>J104/$J$182/2220*$F$181*60*24</f>
        <v>47.268356433584898</v>
      </c>
      <c r="K208" s="42">
        <f>K104/$J$182/2220*$F$181*60*24</f>
        <v>20.271362755894899</v>
      </c>
      <c r="L208" s="42">
        <f>L104/$J$182/2220*$F$181*60*24</f>
        <v>1.4671454540916904</v>
      </c>
      <c r="M208" s="42">
        <f>M104/$J$182/2220*$F$181*60*24</f>
        <v>2.1589480990975423</v>
      </c>
      <c r="N208" s="42">
        <f>N104/$J$182/2220*$F$181*60*24</f>
        <v>25.585972318715086</v>
      </c>
      <c r="Q208" s="42">
        <f>Q104/$J$182/2220*$F$181*60*24</f>
        <v>0.42288905396733228</v>
      </c>
      <c r="R208" s="42">
        <f>R104/$J$182/2220*$F$181*60*24</f>
        <v>6.7823499921809107</v>
      </c>
      <c r="S208" s="42">
        <f>S104/$J$182/2220*$F$181*60*24</f>
        <v>2.4083273486484487</v>
      </c>
      <c r="T208" s="42">
        <f>T104/$J$182/2220*$F$181*60*24</f>
        <v>2.2274416583999956</v>
      </c>
      <c r="U208" s="42">
        <f>U104/$J$182/2220*$F$181*60*24</f>
        <v>3.3596910078929145</v>
      </c>
      <c r="V208" s="42">
        <f>V104/$J$182/2220*$F$181*60*24</f>
        <v>33.742560169725564</v>
      </c>
      <c r="W208" s="42">
        <f>W104/$J$182/2220*$F$181*60*24</f>
        <v>17.114503667116193</v>
      </c>
      <c r="X208" s="42">
        <f>X104/$J$182/2220*$F$181*60*24</f>
        <v>1.0670637710228155</v>
      </c>
      <c r="Y208" s="42">
        <f>Y104/$J$182/2220*$F$181*60*24</f>
        <v>1.7151565904858963</v>
      </c>
      <c r="Z208" s="42">
        <f>Z104/$J$182/2220*$F$181*60*24</f>
        <v>7.5212783353434842</v>
      </c>
      <c r="AC208" s="42">
        <f>AC104/$J$182/2220*$F$181*60*24</f>
        <v>0.54353376814086407</v>
      </c>
      <c r="AD208" s="42">
        <f>AD104/$J$182/2220*$F$181*60*24</f>
        <v>11.446222465605848</v>
      </c>
      <c r="AE208" s="42">
        <f>AE104/$J$182/2220*$F$181*60*24</f>
        <v>2.5467481990595866</v>
      </c>
      <c r="AF208" s="42">
        <f>AF104/$J$182/2220*$F$181*60*24</f>
        <v>5.5736995674402552</v>
      </c>
      <c r="AG208" s="42">
        <f>AG104/$J$182/2220*$F$181*60*24</f>
        <v>4.8057426157005754</v>
      </c>
      <c r="AH208" s="42">
        <f>AH104/$J$182/2220*$F$181*60*24</f>
        <v>61.451731187047564</v>
      </c>
      <c r="AI208" s="42">
        <f>AI104/$J$182/2220*$F$181*60*24</f>
        <v>23.44262308772543</v>
      </c>
      <c r="AJ208" s="42">
        <f>AJ104/$J$182/2220*$F$181*60*24</f>
        <v>2.0815257458292979</v>
      </c>
      <c r="AK208" s="42">
        <f>AK104/$J$182/2220*$F$181*60*24</f>
        <v>2.4756940340513194</v>
      </c>
      <c r="AL208" s="42">
        <f>AL104/$J$182/2220*$F$181*60*24</f>
        <v>43.650666302086655</v>
      </c>
    </row>
    <row r="209" spans="4:38">
      <c r="D209" s="42">
        <f t="shared" si="41"/>
        <v>2.75</v>
      </c>
      <c r="E209" s="42">
        <f>E105/$J$182/2220*$F$181*60*24</f>
        <v>0.42618040994242501</v>
      </c>
      <c r="F209" s="42">
        <f>F105/$J$182/2220*$F$181*60*24</f>
        <v>8.4264773398727453</v>
      </c>
      <c r="G209" s="42">
        <f>G105/$J$182/2220*$F$181*60*24</f>
        <v>2.0892857685786854</v>
      </c>
      <c r="H209" s="42">
        <f>H105/$J$182/2220*$F$181*60*24</f>
        <v>2.9155377233824518</v>
      </c>
      <c r="I209" s="42">
        <f>I105/$J$182/2220*$F$181*60*24</f>
        <v>3.8780066836063307</v>
      </c>
      <c r="J209" s="42">
        <f>J105/$J$182/2220*$F$181*60*24</f>
        <v>47.22841518608746</v>
      </c>
      <c r="K209" s="42">
        <f>K105/$J$182/2220*$F$181*60*24</f>
        <v>19.685545305048134</v>
      </c>
      <c r="L209" s="42">
        <f>L105/$J$182/2220*$F$181*60*24</f>
        <v>1.3991655714090245</v>
      </c>
      <c r="M209" s="42">
        <f>M105/$J$182/2220*$F$181*60*24</f>
        <v>2.1101352258044064</v>
      </c>
      <c r="N209" s="42">
        <f>N105/$J$182/2220*$F$181*60*24</f>
        <v>23.930036723110753</v>
      </c>
      <c r="Q209" s="42">
        <f>Q105/$J$182/2220*$F$181*60*24</f>
        <v>0.37259835362738969</v>
      </c>
      <c r="R209" s="42">
        <f>R105/$J$182/2220*$F$181*60*24</f>
        <v>6.2399431311408451</v>
      </c>
      <c r="S209" s="42">
        <f>S105/$J$182/2220*$F$181*60*24</f>
        <v>2.2452152326376811</v>
      </c>
      <c r="T209" s="42">
        <f>T105/$J$182/2220*$F$181*60*24</f>
        <v>2.0137249335940313</v>
      </c>
      <c r="U209" s="42">
        <f>U105/$J$182/2220*$F$181*60*24</f>
        <v>3.237274178186766</v>
      </c>
      <c r="V209" s="42">
        <f>V105/$J$182/2220*$F$181*60*24</f>
        <v>33.860856095582385</v>
      </c>
      <c r="W209" s="42">
        <f>W105/$J$182/2220*$F$181*60*24</f>
        <v>16.694748269444624</v>
      </c>
      <c r="X209" s="42">
        <f>X105/$J$182/2220*$F$181*60*24</f>
        <v>1.0174111065796327</v>
      </c>
      <c r="Y209" s="42">
        <f>Y105/$J$182/2220*$F$181*60*24</f>
        <v>1.6724666118853588</v>
      </c>
      <c r="Z209" s="42">
        <f>Z105/$J$182/2220*$F$181*60*24</f>
        <v>7.2026203116988583</v>
      </c>
      <c r="AC209" s="42">
        <f>AC105/$J$182/2220*$F$181*60*24</f>
        <v>0.479762466257459</v>
      </c>
      <c r="AD209" s="42">
        <f>AD105/$J$182/2220*$F$181*60*24</f>
        <v>10.613011548604685</v>
      </c>
      <c r="AE209" s="42">
        <f>AE105/$J$182/2220*$F$181*60*24</f>
        <v>2.3969060765245471</v>
      </c>
      <c r="AF209" s="42">
        <f>AF105/$J$182/2220*$F$181*60*24</f>
        <v>5.1251183813801768</v>
      </c>
      <c r="AG209" s="42">
        <f>AG105/$J$182/2220*$F$181*60*24</f>
        <v>4.4826606214271898</v>
      </c>
      <c r="AH209" s="42">
        <f>AH105/$J$182/2220*$F$181*60*24</f>
        <v>61.294180062026136</v>
      </c>
      <c r="AI209" s="42">
        <f>AI105/$J$182/2220*$F$181*60*24</f>
        <v>22.694543911731095</v>
      </c>
      <c r="AJ209" s="42">
        <f>AJ105/$J$182/2220*$F$181*60*24</f>
        <v>1.9964942318635142</v>
      </c>
      <c r="AK209" s="42">
        <f>AK105/$J$182/2220*$F$181*60*24</f>
        <v>2.4192596241226245</v>
      </c>
      <c r="AL209" s="42">
        <f>AL105/$J$182/2220*$F$181*60*24</f>
        <v>40.657453134522832</v>
      </c>
    </row>
    <row r="210" spans="4:38">
      <c r="D210" s="42">
        <f t="shared" si="41"/>
        <v>3</v>
      </c>
      <c r="E210" s="42">
        <f>E106/$J$182/2220*$F$181*60*24</f>
        <v>0.37348352128128104</v>
      </c>
      <c r="F210" s="42">
        <f>F106/$J$182/2220*$F$181*60*24</f>
        <v>7.6909219852515438</v>
      </c>
      <c r="G210" s="42">
        <f>G106/$J$182/2220*$F$181*60*24</f>
        <v>1.9433141373913674</v>
      </c>
      <c r="H210" s="42">
        <f>H106/$J$182/2220*$F$181*60*24</f>
        <v>2.6053357871437606</v>
      </c>
      <c r="I210" s="42">
        <f>I106/$J$182/2220*$F$181*60*24</f>
        <v>3.6767458339609096</v>
      </c>
      <c r="J210" s="42">
        <f>J106/$J$182/2220*$F$181*60*24</f>
        <v>47.182329131282117</v>
      </c>
      <c r="K210" s="42">
        <f>K106/$J$182/2220*$F$181*60*24</f>
        <v>19.059633884181476</v>
      </c>
      <c r="L210" s="42">
        <f>L106/$J$182/2220*$F$181*60*24</f>
        <v>1.3335978023594004</v>
      </c>
      <c r="M210" s="42">
        <f>M106/$J$182/2220*$F$181*60*24</f>
        <v>2.0574070162448947</v>
      </c>
      <c r="N210" s="42">
        <f>N106/$J$182/2220*$F$181*60*24</f>
        <v>22.157189709592515</v>
      </c>
      <c r="Q210" s="42">
        <f>Q106/$J$182/2220*$F$181*60*24</f>
        <v>0.326135074003647</v>
      </c>
      <c r="R210" s="42">
        <f>R106/$J$182/2220*$F$181*60*24</f>
        <v>5.6596793661705762</v>
      </c>
      <c r="S210" s="42">
        <f>S106/$J$182/2220*$F$181*60*24</f>
        <v>2.0795750568357159</v>
      </c>
      <c r="T210" s="42">
        <f>T106/$J$182/2220*$F$181*60*24</f>
        <v>1.8158390772922119</v>
      </c>
      <c r="U210" s="42">
        <f>U106/$J$182/2220*$F$181*60*24</f>
        <v>3.1254179282573249</v>
      </c>
      <c r="V210" s="42">
        <f>V106/$J$182/2220*$F$181*60*24</f>
        <v>33.970389360264626</v>
      </c>
      <c r="W210" s="42">
        <f>W106/$J$182/2220*$F$181*60*24</f>
        <v>16.245947119182411</v>
      </c>
      <c r="X210" s="42">
        <f>X106/$J$182/2220*$F$181*60*24</f>
        <v>0.97145397691440594</v>
      </c>
      <c r="Y210" s="42">
        <f>Y106/$J$182/2220*$F$181*60*24</f>
        <v>1.6307290315504384</v>
      </c>
      <c r="Z210" s="42">
        <f>Z106/$J$182/2220*$F$181*60*24</f>
        <v>6.859884359738448</v>
      </c>
      <c r="AC210" s="42">
        <f>AC106/$J$182/2220*$F$181*60*24</f>
        <v>0.42083196855891714</v>
      </c>
      <c r="AD210" s="42">
        <f>AD106/$J$182/2220*$F$181*60*24</f>
        <v>9.7221646043325123</v>
      </c>
      <c r="AE210" s="42">
        <f>AE106/$J$182/2220*$F$181*60*24</f>
        <v>2.2590149695468709</v>
      </c>
      <c r="AF210" s="42">
        <f>AF106/$J$182/2220*$F$181*60*24</f>
        <v>4.6683308775338883</v>
      </c>
      <c r="AG210" s="42">
        <f>AG106/$J$182/2220*$F$181*60*24</f>
        <v>4.1845755608327542</v>
      </c>
      <c r="AH210" s="42">
        <f>AH106/$J$182/2220*$F$181*60*24</f>
        <v>61.115888109822592</v>
      </c>
      <c r="AI210" s="42">
        <f>AI106/$J$182/2220*$F$181*60*24</f>
        <v>21.895265400497635</v>
      </c>
      <c r="AJ210" s="42">
        <f>AJ106/$J$182/2220*$F$181*60*24</f>
        <v>1.9056667954798951</v>
      </c>
      <c r="AK210" s="42">
        <f>AK106/$J$182/2220*$F$181*60*24</f>
        <v>2.3580657730828682</v>
      </c>
      <c r="AL210" s="42">
        <f>AL106/$J$182/2220*$F$181*60*24</f>
        <v>37.454495059446614</v>
      </c>
    </row>
    <row r="211" spans="4:38">
      <c r="D211" s="42">
        <f t="shared" si="41"/>
        <v>3.25</v>
      </c>
      <c r="E211" s="42">
        <f>E107/$J$182/2220*$F$181*60*24</f>
        <v>0.32503699882705539</v>
      </c>
      <c r="F211" s="42">
        <f>F107/$J$182/2220*$F$181*60*24</f>
        <v>6.9231320908906584</v>
      </c>
      <c r="G211" s="42">
        <f>G107/$J$182/2220*$F$181*60*24</f>
        <v>1.8091500309741648</v>
      </c>
      <c r="H211" s="42">
        <f>H107/$J$182/2220*$F$181*60*24</f>
        <v>2.3199500058041651</v>
      </c>
      <c r="I211" s="42">
        <f>I107/$J$182/2220*$F$181*60*24</f>
        <v>3.4920599915850294</v>
      </c>
      <c r="J211" s="42">
        <f>J107/$J$182/2220*$F$181*60*24</f>
        <v>47.130098269170048</v>
      </c>
      <c r="K211" s="42">
        <f>K107/$J$182/2220*$F$181*60*24</f>
        <v>18.406993149968166</v>
      </c>
      <c r="L211" s="42">
        <f>L107/$J$182/2220*$F$181*60*24</f>
        <v>1.2706887322483771</v>
      </c>
      <c r="M211" s="42">
        <f>M107/$J$182/2220*$F$181*60*24</f>
        <v>2.0017236014146986</v>
      </c>
      <c r="N211" s="42">
        <f>N107/$J$182/2220*$F$181*60*24</f>
        <v>20.304253663605504</v>
      </c>
      <c r="Q211" s="42">
        <f>Q107/$J$182/2220*$F$181*60*24</f>
        <v>0.28342113136051394</v>
      </c>
      <c r="R211" s="42">
        <f>R107/$J$182/2220*$F$181*60*24</f>
        <v>5.0537369295505616</v>
      </c>
      <c r="S211" s="42">
        <f>S107/$J$182/2220*$F$181*60*24</f>
        <v>1.9137456464187448</v>
      </c>
      <c r="T211" s="42">
        <f>T107/$J$182/2220*$F$181*60*24</f>
        <v>1.6337840894945395</v>
      </c>
      <c r="U211" s="42">
        <f>U107/$J$182/2220*$F$181*60*24</f>
        <v>3.0229816356170791</v>
      </c>
      <c r="V211" s="42">
        <f>V107/$J$182/2220*$F$181*60*24</f>
        <v>34.071159963772295</v>
      </c>
      <c r="W211" s="42">
        <f>W107/$J$182/2220*$F$181*60*24</f>
        <v>15.777591641226881</v>
      </c>
      <c r="X211" s="42">
        <f>X107/$J$182/2220*$F$181*60*24</f>
        <v>0.92917896381623133</v>
      </c>
      <c r="Y211" s="42">
        <f>Y107/$J$182/2220*$F$181*60*24</f>
        <v>1.5902170056578953</v>
      </c>
      <c r="Z211" s="42">
        <f>Z107/$J$182/2220*$F$181*60*24</f>
        <v>6.499734239308534</v>
      </c>
      <c r="AC211" s="42">
        <f>AC107/$J$182/2220*$F$181*60*24</f>
        <v>0.36665286629359639</v>
      </c>
      <c r="AD211" s="42">
        <f>AD107/$J$182/2220*$F$181*60*24</f>
        <v>8.7925272522307552</v>
      </c>
      <c r="AE211" s="42">
        <f>AE107/$J$182/2220*$F$181*60*24</f>
        <v>2.1324241278913103</v>
      </c>
      <c r="AF211" s="42">
        <f>AF107/$J$182/2220*$F$181*60*24</f>
        <v>4.2099698599666393</v>
      </c>
      <c r="AG211" s="42">
        <f>AG107/$J$182/2220*$F$181*60*24</f>
        <v>3.9106736635177235</v>
      </c>
      <c r="AH211" s="42">
        <f>AH107/$J$182/2220*$F$181*60*24</f>
        <v>60.917789676259531</v>
      </c>
      <c r="AI211" s="42">
        <f>AI107/$J$182/2220*$F$181*60*24</f>
        <v>21.061853999104716</v>
      </c>
      <c r="AJ211" s="42">
        <f>AJ107/$J$182/2220*$F$181*60*24</f>
        <v>1.8106433857487692</v>
      </c>
      <c r="AK211" s="42">
        <f>AK107/$J$182/2220*$F$181*60*24</f>
        <v>2.293160345700815</v>
      </c>
      <c r="AL211" s="42">
        <f>AL107/$J$182/2220*$F$181*60*24</f>
        <v>34.108773087902549</v>
      </c>
    </row>
    <row r="212" spans="4:38">
      <c r="D212" s="42">
        <f t="shared" si="41"/>
        <v>3.5</v>
      </c>
      <c r="E212" s="42">
        <f>E108/$J$182/2220*$F$181*60*24</f>
        <v>0.28075709633613505</v>
      </c>
      <c r="F212" s="42">
        <f>F108/$J$182/2220*$F$181*60*24</f>
        <v>6.138619582651037</v>
      </c>
      <c r="G212" s="42">
        <f>G108/$J$182/2220*$F$181*60*24</f>
        <v>1.6864794309195033</v>
      </c>
      <c r="H212" s="42">
        <f>H108/$J$182/2220*$F$181*60*24</f>
        <v>2.0593803793636649</v>
      </c>
      <c r="I212" s="42">
        <f>I108/$J$182/2220*$F$181*60*24</f>
        <v>3.3228020452740736</v>
      </c>
      <c r="J212" s="42">
        <f>J108/$J$182/2220*$F$181*60*24</f>
        <v>47.071722599750075</v>
      </c>
      <c r="K212" s="42">
        <f>K108/$J$182/2220*$F$181*60*24</f>
        <v>17.740987759081538</v>
      </c>
      <c r="L212" s="42">
        <f>L108/$J$182/2220*$F$181*60*24</f>
        <v>1.210684946381519</v>
      </c>
      <c r="M212" s="42">
        <f>M108/$J$182/2220*$F$181*60*24</f>
        <v>1.9440451123095011</v>
      </c>
      <c r="N212" s="42">
        <f>N108/$J$182/2220*$F$181*60*24</f>
        <v>18.408050970594836</v>
      </c>
      <c r="Q212" s="42">
        <f>Q108/$J$182/2220*$F$181*60*24</f>
        <v>0.24437844196240141</v>
      </c>
      <c r="R212" s="42">
        <f>R108/$J$182/2220*$F$181*60*24</f>
        <v>4.4342940535613753</v>
      </c>
      <c r="S212" s="42">
        <f>S108/$J$182/2220*$F$181*60*24</f>
        <v>1.7500658265629496</v>
      </c>
      <c r="T212" s="42">
        <f>T108/$J$182/2220*$F$181*60*24</f>
        <v>1.4675599702010116</v>
      </c>
      <c r="U212" s="42">
        <f>U108/$J$182/2220*$F$181*60*24</f>
        <v>2.9288246777785161</v>
      </c>
      <c r="V212" s="42">
        <f>V108/$J$182/2220*$F$181*60*24</f>
        <v>34.163167906105357</v>
      </c>
      <c r="W212" s="42">
        <f>W108/$J$182/2220*$F$181*60*24</f>
        <v>15.299173260475218</v>
      </c>
      <c r="X212" s="42">
        <f>X108/$J$182/2220*$F$181*60*24</f>
        <v>0.89057264907421663</v>
      </c>
      <c r="Y212" s="42">
        <f>Y108/$J$182/2220*$F$181*60*24</f>
        <v>1.5512036903845048</v>
      </c>
      <c r="Z212" s="42">
        <f>Z108/$J$182/2220*$F$181*60*24</f>
        <v>6.1288337102553072</v>
      </c>
      <c r="AC212" s="42">
        <f>AC108/$J$182/2220*$F$181*60*24</f>
        <v>0.3171357507098691</v>
      </c>
      <c r="AD212" s="42">
        <f>AD108/$J$182/2220*$F$181*60*24</f>
        <v>7.8429451117406952</v>
      </c>
      <c r="AE212" s="42">
        <f>AE108/$J$182/2220*$F$181*60*24</f>
        <v>2.0164828013226206</v>
      </c>
      <c r="AF212" s="42">
        <f>AF108/$J$182/2220*$F$181*60*24</f>
        <v>3.7566681327438278</v>
      </c>
      <c r="AG212" s="42">
        <f>AG108/$J$182/2220*$F$181*60*24</f>
        <v>3.6601411590824768</v>
      </c>
      <c r="AH212" s="42">
        <f>AH108/$J$182/2220*$F$181*60*24</f>
        <v>60.700819107158793</v>
      </c>
      <c r="AI212" s="42">
        <f>AI108/$J$182/2220*$F$181*60*24</f>
        <v>20.21137615263207</v>
      </c>
      <c r="AJ212" s="42">
        <f>AJ108/$J$182/2220*$F$181*60*24</f>
        <v>1.7130239517404657</v>
      </c>
      <c r="AK212" s="42">
        <f>AK108/$J$182/2220*$F$181*60*24</f>
        <v>2.2255912067452361</v>
      </c>
      <c r="AL212" s="42">
        <f>AL108/$J$182/2220*$F$181*60*24</f>
        <v>30.687268230934325</v>
      </c>
    </row>
    <row r="213" spans="4:38">
      <c r="D213" s="42">
        <f t="shared" si="41"/>
        <v>3.75</v>
      </c>
      <c r="E213" s="42">
        <f>E109/$J$182/2220*$F$181*60*24</f>
        <v>0.2405600675649085</v>
      </c>
      <c r="F213" s="42">
        <f>F109/$J$182/2220*$F$181*60*24</f>
        <v>5.3528963863936569</v>
      </c>
      <c r="G213" s="42">
        <f>G109/$J$182/2220*$F$181*60*24</f>
        <v>1.5749883188198002</v>
      </c>
      <c r="H213" s="42">
        <f>H109/$J$182/2220*$F$181*60*24</f>
        <v>1.8236269078222609</v>
      </c>
      <c r="I213" s="42">
        <f>I109/$J$182/2220*$F$181*60*24</f>
        <v>3.1678248838234206</v>
      </c>
      <c r="J213" s="42">
        <f>J109/$J$182/2220*$F$181*60*24</f>
        <v>47.007202123022985</v>
      </c>
      <c r="K213" s="42">
        <f>K109/$J$182/2220*$F$181*60*24</f>
        <v>17.074982368194942</v>
      </c>
      <c r="L213" s="42">
        <f>L109/$J$182/2220*$F$181*60*24</f>
        <v>1.1538330300643778</v>
      </c>
      <c r="M213" s="42">
        <f>M109/$J$182/2220*$F$181*60*24</f>
        <v>1.8853316799249935</v>
      </c>
      <c r="N213" s="42">
        <f>N109/$J$182/2220*$F$181*60*24</f>
        <v>16.505404016005553</v>
      </c>
      <c r="Q213" s="42">
        <f>Q109/$J$182/2220*$F$181*60*24</f>
        <v>0.20892892207371921</v>
      </c>
      <c r="R213" s="42">
        <f>R109/$J$182/2220*$F$181*60*24</f>
        <v>3.8135289704835476</v>
      </c>
      <c r="S213" s="42">
        <f>S109/$J$182/2220*$F$181*60*24</f>
        <v>1.5908744224445284</v>
      </c>
      <c r="T213" s="42">
        <f>T109/$J$182/2220*$F$181*60*24</f>
        <v>1.3171667194116317</v>
      </c>
      <c r="U213" s="42">
        <f>U109/$J$182/2220*$F$181*60*24</f>
        <v>2.8418064322541166</v>
      </c>
      <c r="V213" s="42">
        <f>V109/$J$182/2220*$F$181*60*24</f>
        <v>34.24641318726384</v>
      </c>
      <c r="W213" s="42">
        <f>W109/$J$182/2220*$F$181*60*24</f>
        <v>14.820183401824675</v>
      </c>
      <c r="X213" s="42">
        <f>X109/$J$182/2220*$F$181*60*24</f>
        <v>0.85562161447746121</v>
      </c>
      <c r="Y213" s="42">
        <f>Y109/$J$182/2220*$F$181*60*24</f>
        <v>1.5139622419070182</v>
      </c>
      <c r="Z213" s="42">
        <f>Z109/$J$182/2220*$F$181*60*24</f>
        <v>5.7538465324251318</v>
      </c>
      <c r="AC213" s="42">
        <f>AC109/$J$182/2220*$F$181*60*24</f>
        <v>0.27219121305609811</v>
      </c>
      <c r="AD213" s="42">
        <f>AD109/$J$182/2220*$F$181*60*24</f>
        <v>6.8922638023037965</v>
      </c>
      <c r="AE213" s="42">
        <f>AE109/$J$182/2220*$F$181*60*24</f>
        <v>1.9105402396055478</v>
      </c>
      <c r="AF213" s="42">
        <f>AF109/$J$182/2220*$F$181*60*24</f>
        <v>3.3150584999306889</v>
      </c>
      <c r="AG213" s="42">
        <f>AG109/$J$182/2220*$F$181*60*24</f>
        <v>3.4321642771274083</v>
      </c>
      <c r="AH213" s="42">
        <f>AH109/$J$182/2220*$F$181*60*24</f>
        <v>60.465910748343035</v>
      </c>
      <c r="AI213" s="42">
        <f>AI109/$J$182/2220*$F$181*60*24</f>
        <v>19.360898306159427</v>
      </c>
      <c r="AJ213" s="42">
        <f>AJ109/$J$182/2220*$F$181*60*24</f>
        <v>1.6144084425253133</v>
      </c>
      <c r="AK213" s="42">
        <f>AK109/$J$182/2220*$F$181*60*24</f>
        <v>2.1564062209849082</v>
      </c>
      <c r="AL213" s="42">
        <f>AL109/$J$182/2220*$F$181*60*24</f>
        <v>27.256961499585969</v>
      </c>
    </row>
    <row r="214" spans="4:38">
      <c r="D214" s="42">
        <f t="shared" si="41"/>
        <v>4</v>
      </c>
      <c r="E214" s="42">
        <f>E110/$J$182/2220*$F$181*60*24</f>
        <v>0.20436216626976289</v>
      </c>
      <c r="F214" s="42">
        <f>F110/$J$182/2220*$F$181*60*24</f>
        <v>4.5814744279794706</v>
      </c>
      <c r="G214" s="42">
        <f>G110/$J$182/2220*$F$181*60*24</f>
        <v>1.4743626762674773</v>
      </c>
      <c r="H214" s="42">
        <f>H110/$J$182/2220*$F$181*60*24</f>
        <v>1.6126895911799526</v>
      </c>
      <c r="I214" s="42">
        <f>I110/$J$182/2220*$F$181*60*24</f>
        <v>3.0259813960284485</v>
      </c>
      <c r="J214" s="42">
        <f>J110/$J$182/2220*$F$181*60*24</f>
        <v>46.936536838988779</v>
      </c>
      <c r="K214" s="42">
        <f>K110/$J$182/2220*$F$181*60*24</f>
        <v>16.422341633981631</v>
      </c>
      <c r="L214" s="42">
        <f>L110/$J$182/2220*$F$181*60*24</f>
        <v>1.1003795686025255</v>
      </c>
      <c r="M214" s="42">
        <f>M110/$J$182/2220*$F$181*60*24</f>
        <v>1.8265434352568566</v>
      </c>
      <c r="N214" s="42">
        <f>N110/$J$182/2220*$F$181*60*24</f>
        <v>14.63313518528277</v>
      </c>
      <c r="Q214" s="42">
        <f>Q110/$J$182/2220*$F$181*60*24</f>
        <v>0.17699448795887768</v>
      </c>
      <c r="R214" s="42">
        <f>R110/$J$182/2220*$F$181*60*24</f>
        <v>3.2036199125976541</v>
      </c>
      <c r="S214" s="42">
        <f>S110/$J$182/2220*$F$181*60*24</f>
        <v>1.4385102592396621</v>
      </c>
      <c r="T214" s="42">
        <f>T110/$J$182/2220*$F$181*60*24</f>
        <v>1.1826043371263955</v>
      </c>
      <c r="U214" s="42">
        <f>U110/$J$182/2220*$F$181*60*24</f>
        <v>2.7607862765563751</v>
      </c>
      <c r="V214" s="42">
        <f>V110/$J$182/2220*$F$181*60*24</f>
        <v>34.320895807247787</v>
      </c>
      <c r="W214" s="42">
        <f>W110/$J$182/2220*$F$181*60*24</f>
        <v>14.350113490172472</v>
      </c>
      <c r="X214" s="42">
        <f>X110/$J$182/2220*$F$181*60*24</f>
        <v>0.82431244181507302</v>
      </c>
      <c r="Y214" s="42">
        <f>Y110/$J$182/2220*$F$181*60*24</f>
        <v>1.4787658164022108</v>
      </c>
      <c r="Z214" s="42">
        <f>Z110/$J$182/2220*$F$181*60*24</f>
        <v>5.3814364656641587</v>
      </c>
      <c r="AC214" s="42">
        <f>AC110/$J$182/2220*$F$181*60*24</f>
        <v>0.23172984458064844</v>
      </c>
      <c r="AD214" s="42">
        <f>AD110/$J$182/2220*$F$181*60*24</f>
        <v>5.9593289433612933</v>
      </c>
      <c r="AE214" s="42">
        <f>AE110/$J$182/2220*$F$181*60*24</f>
        <v>1.8139456925048478</v>
      </c>
      <c r="AF214" s="42">
        <f>AF110/$J$182/2220*$F$181*60*24</f>
        <v>2.8917737655925548</v>
      </c>
      <c r="AG214" s="42">
        <f>AG110/$J$182/2220*$F$181*60*24</f>
        <v>3.2259292472529149</v>
      </c>
      <c r="AH214" s="42">
        <f>AH110/$J$182/2220*$F$181*60*24</f>
        <v>60.213998945633662</v>
      </c>
      <c r="AI214" s="42">
        <f>AI110/$J$182/2220*$F$181*60*24</f>
        <v>18.527486904766509</v>
      </c>
      <c r="AJ214" s="42">
        <f>AJ110/$J$182/2220*$F$181*60*24</f>
        <v>1.5163968071736416</v>
      </c>
      <c r="AK214" s="42">
        <f>AK110/$J$182/2220*$F$181*60*24</f>
        <v>2.0866532531885991</v>
      </c>
      <c r="AL214" s="42">
        <f>AL110/$J$182/2220*$F$181*60*24</f>
        <v>23.884833904901381</v>
      </c>
    </row>
    <row r="215" spans="4:38">
      <c r="D215" s="42">
        <f t="shared" si="41"/>
        <v>4.25</v>
      </c>
      <c r="E215" s="42">
        <f>E111/$J$182/2220*$F$181*60*24</f>
        <v>0.17207964620708624</v>
      </c>
      <c r="F215" s="42">
        <f>F111/$J$182/2220*$F$181*60*24</f>
        <v>3.8398656332694356</v>
      </c>
      <c r="G215" s="42">
        <f>G111/$J$182/2220*$F$181*60*24</f>
        <v>1.3842884848549593</v>
      </c>
      <c r="H215" s="42">
        <f>H111/$J$182/2220*$F$181*60*24</f>
        <v>1.4265684294367367</v>
      </c>
      <c r="I215" s="42">
        <f>I111/$J$182/2220*$F$181*60*24</f>
        <v>2.8961244706845291</v>
      </c>
      <c r="J215" s="42">
        <f>J111/$J$182/2220*$F$181*60*24</f>
        <v>46.859726747647073</v>
      </c>
      <c r="K215" s="42">
        <f>K111/$J$182/2220*$F$181*60*24</f>
        <v>15.796430213114974</v>
      </c>
      <c r="L215" s="42">
        <f>L111/$J$182/2220*$F$181*60*24</f>
        <v>1.0505711473015142</v>
      </c>
      <c r="M215" s="42">
        <f>M111/$J$182/2220*$F$181*60*24</f>
        <v>1.7686405093007802</v>
      </c>
      <c r="N215" s="42">
        <f>N111/$J$182/2220*$F$181*60*24</f>
        <v>12.82806686387157</v>
      </c>
      <c r="Q215" s="42">
        <f>Q111/$J$182/2220*$F$181*60*24</f>
        <v>0.1484970558822874</v>
      </c>
      <c r="R215" s="42">
        <f>R111/$J$182/2220*$F$181*60*24</f>
        <v>2.6167451121842258</v>
      </c>
      <c r="S215" s="42">
        <f>S111/$J$182/2220*$F$181*60*24</f>
        <v>1.2953121621245418</v>
      </c>
      <c r="T215" s="42">
        <f>T111/$J$182/2220*$F$181*60*24</f>
        <v>1.0638728233453034</v>
      </c>
      <c r="U215" s="42">
        <f>U111/$J$182/2220*$F$181*60*24</f>
        <v>2.684623588197776</v>
      </c>
      <c r="V215" s="42">
        <f>V111/$J$182/2220*$F$181*60*24</f>
        <v>34.386615766057119</v>
      </c>
      <c r="W215" s="42">
        <f>W111/$J$182/2220*$F$181*60*24</f>
        <v>13.898454950415857</v>
      </c>
      <c r="X215" s="42">
        <f>X111/$J$182/2220*$F$181*60*24</f>
        <v>0.79663171287614731</v>
      </c>
      <c r="Y215" s="42">
        <f>Y111/$J$182/2220*$F$181*60*24</f>
        <v>1.4458875700468472</v>
      </c>
      <c r="Z215" s="42">
        <f>Z111/$J$182/2220*$F$181*60*24</f>
        <v>5.0182672698186703</v>
      </c>
      <c r="AC215" s="42">
        <f>AC111/$J$182/2220*$F$181*60*24</f>
        <v>0.19566223653188544</v>
      </c>
      <c r="AD215" s="42">
        <f>AD111/$J$182/2220*$F$181*60*24</f>
        <v>5.0629861543546584</v>
      </c>
      <c r="AE215" s="42">
        <f>AE111/$J$182/2220*$F$181*60*24</f>
        <v>1.726048409785268</v>
      </c>
      <c r="AF215" s="42">
        <f>AF111/$J$182/2220*$F$181*60*24</f>
        <v>2.493446733794725</v>
      </c>
      <c r="AG215" s="42">
        <f>AG111/$J$182/2220*$F$181*60*24</f>
        <v>3.0406222990593808</v>
      </c>
      <c r="AH215" s="42">
        <f>AH111/$J$182/2220*$F$181*60*24</f>
        <v>59.946018044853332</v>
      </c>
      <c r="AI215" s="42">
        <f>AI111/$J$182/2220*$F$181*60*24</f>
        <v>17.728208393533041</v>
      </c>
      <c r="AJ215" s="42">
        <f>AJ111/$J$182/2220*$F$181*60*24</f>
        <v>1.4205889947557826</v>
      </c>
      <c r="AK215" s="42">
        <f>AK111/$J$182/2220*$F$181*60*24</f>
        <v>2.017380168125078</v>
      </c>
      <c r="AL215" s="42">
        <f>AL111/$J$182/2220*$F$181*60*24</f>
        <v>20.63786645792451</v>
      </c>
    </row>
    <row r="216" spans="4:38">
      <c r="D216" s="42">
        <f t="shared" si="41"/>
        <v>4.5</v>
      </c>
      <c r="E216" s="42">
        <f>E112/$J$182/2220*$F$181*60*24</f>
        <v>0.14362876113326656</v>
      </c>
      <c r="F216" s="42">
        <f>F112/$J$182/2220*$F$181*60*24</f>
        <v>3.1435819281244921</v>
      </c>
      <c r="G216" s="42">
        <f>G112/$J$182/2220*$F$181*60*24</f>
        <v>1.3044517261746593</v>
      </c>
      <c r="H216" s="42">
        <f>H112/$J$182/2220*$F$181*60*24</f>
        <v>1.2652634225926198</v>
      </c>
      <c r="I216" s="42">
        <f>I112/$J$182/2220*$F$181*60*24</f>
        <v>2.7771069965870518</v>
      </c>
      <c r="J216" s="42">
        <f>J112/$J$182/2220*$F$181*60*24</f>
        <v>46.776771848997839</v>
      </c>
      <c r="K216" s="42">
        <f>K112/$J$182/2220*$F$181*60*24</f>
        <v>15.210612762268209</v>
      </c>
      <c r="L216" s="42">
        <f>L112/$J$182/2220*$F$181*60*24</f>
        <v>1.0046543514669066</v>
      </c>
      <c r="M216" s="42">
        <f>M112/$J$182/2220*$F$181*60*24</f>
        <v>1.712583033052453</v>
      </c>
      <c r="N216" s="42">
        <f>N112/$J$182/2220*$F$181*60*24</f>
        <v>11.127021437217113</v>
      </c>
      <c r="Q216" s="42">
        <f>Q112/$J$182/2220*$F$181*60*24</f>
        <v>0.12335854210835902</v>
      </c>
      <c r="R216" s="42">
        <f>R112/$J$182/2220*$F$181*60*24</f>
        <v>2.0650828015238116</v>
      </c>
      <c r="S216" s="42">
        <f>S112/$J$182/2220*$F$181*60*24</f>
        <v>1.1636189562753612</v>
      </c>
      <c r="T216" s="42">
        <f>T112/$J$182/2220*$F$181*60*24</f>
        <v>0.96097217806835578</v>
      </c>
      <c r="U216" s="42">
        <f>U112/$J$182/2220*$F$181*60*24</f>
        <v>2.612177744690805</v>
      </c>
      <c r="V216" s="42">
        <f>V112/$J$182/2220*$F$181*60*24</f>
        <v>34.443573063691886</v>
      </c>
      <c r="W216" s="42">
        <f>W112/$J$182/2220*$F$181*60*24</f>
        <v>13.47469920745209</v>
      </c>
      <c r="X216" s="42">
        <f>X112/$J$182/2220*$F$181*60*24</f>
        <v>0.77256600944978804</v>
      </c>
      <c r="Y216" s="42">
        <f>Y112/$J$182/2220*$F$181*60*24</f>
        <v>1.4156006590176857</v>
      </c>
      <c r="Z216" s="42">
        <f>Z112/$J$182/2220*$F$181*60*24</f>
        <v>4.6710027047349421</v>
      </c>
      <c r="AC216" s="42">
        <f>AC112/$J$182/2220*$F$181*60*24</f>
        <v>0.16389898015817483</v>
      </c>
      <c r="AD216" s="42">
        <f>AD112/$J$182/2220*$F$181*60*24</f>
        <v>4.2220810547251606</v>
      </c>
      <c r="AE216" s="42">
        <f>AE112/$J$182/2220*$F$181*60*24</f>
        <v>1.6461976412115584</v>
      </c>
      <c r="AF216" s="42">
        <f>AF112/$J$182/2220*$F$181*60*24</f>
        <v>2.1267102086025038</v>
      </c>
      <c r="AG216" s="42">
        <f>AG112/$J$182/2220*$F$181*60*24</f>
        <v>2.8754296621472051</v>
      </c>
      <c r="AH216" s="42">
        <f>AH112/$J$182/2220*$F$181*60*24</f>
        <v>59.662902391824261</v>
      </c>
      <c r="AI216" s="42">
        <f>AI112/$J$182/2220*$F$181*60*24</f>
        <v>16.98012921753871</v>
      </c>
      <c r="AJ216" s="42">
        <f>AJ112/$J$182/2220*$F$181*60*24</f>
        <v>1.3285849543420576</v>
      </c>
      <c r="AK216" s="42">
        <f>AK112/$J$182/2220*$F$181*60*24</f>
        <v>1.9496348305631228</v>
      </c>
      <c r="AL216" s="42">
        <f>AL112/$J$182/2220*$F$181*60*24</f>
        <v>17.58304016969932</v>
      </c>
    </row>
    <row r="217" spans="4:38">
      <c r="D217" s="42">
        <f t="shared" si="41"/>
        <v>4.75</v>
      </c>
      <c r="E217" s="42">
        <f>E113/$J$182/2220*$F$181*60*24</f>
        <v>0.11892576480469136</v>
      </c>
      <c r="F217" s="42">
        <f>F113/$J$182/2220*$F$181*60*24</f>
        <v>2.5081352384056039</v>
      </c>
      <c r="G217" s="42">
        <f>G113/$J$182/2220*$F$181*60*24</f>
        <v>1.2345383818190037</v>
      </c>
      <c r="H217" s="42">
        <f>H113/$J$182/2220*$F$181*60*24</f>
        <v>1.1287745706475949</v>
      </c>
      <c r="I217" s="42">
        <f>I113/$J$182/2220*$F$181*60*24</f>
        <v>2.667781862531394</v>
      </c>
      <c r="J217" s="42">
        <f>J113/$J$182/2220*$F$181*60*24</f>
        <v>46.687672143041496</v>
      </c>
      <c r="K217" s="42">
        <f>K113/$J$182/2220*$F$181*60*24</f>
        <v>14.6782539381147</v>
      </c>
      <c r="L217" s="42">
        <f>L113/$J$182/2220*$F$181*60*24</f>
        <v>0.96287576640426742</v>
      </c>
      <c r="M217" s="42">
        <f>M113/$J$182/2220*$F$181*60*24</f>
        <v>1.6593311375075586</v>
      </c>
      <c r="N217" s="42">
        <f>N113/$J$182/2220*$F$181*60*24</f>
        <v>9.566821290764473</v>
      </c>
      <c r="Q217" s="42">
        <f>Q113/$J$182/2220*$F$181*60*24</f>
        <v>0.10150086290150201</v>
      </c>
      <c r="R217" s="42">
        <f>R113/$J$182/2220*$F$181*60*24</f>
        <v>1.5608112128969596</v>
      </c>
      <c r="S217" s="42">
        <f>S113/$J$182/2220*$F$181*60*24</f>
        <v>1.0457694668683024</v>
      </c>
      <c r="T217" s="42">
        <f>T113/$J$182/2220*$F$181*60*24</f>
        <v>0.87390240129555563</v>
      </c>
      <c r="U217" s="42">
        <f>U113/$J$182/2220*$F$181*60*24</f>
        <v>2.5423081235479499</v>
      </c>
      <c r="V217" s="42">
        <f>V113/$J$182/2220*$F$181*60*24</f>
        <v>34.491767700152081</v>
      </c>
      <c r="W217" s="42">
        <f>W113/$J$182/2220*$F$181*60*24</f>
        <v>13.088337686178345</v>
      </c>
      <c r="X217" s="42">
        <f>X113/$J$182/2220*$F$181*60*24</f>
        <v>0.75210191332509879</v>
      </c>
      <c r="Y217" s="42">
        <f>Y113/$J$182/2220*$F$181*60*24</f>
        <v>1.388178239491495</v>
      </c>
      <c r="Z217" s="42">
        <f>Z113/$J$182/2220*$F$181*60*24</f>
        <v>4.3463065302592128</v>
      </c>
      <c r="AC217" s="42">
        <f>AC113/$J$182/2220*$F$181*60*24</f>
        <v>0.13635066670788115</v>
      </c>
      <c r="AD217" s="42">
        <f>AD113/$J$182/2220*$F$181*60*24</f>
        <v>3.4554592639142565</v>
      </c>
      <c r="AE217" s="42">
        <f>AE113/$J$182/2220*$F$181*60*24</f>
        <v>1.5737426365484755</v>
      </c>
      <c r="AF217" s="42">
        <f>AF113/$J$182/2220*$F$181*60*24</f>
        <v>1.7981969940811968</v>
      </c>
      <c r="AG217" s="42">
        <f>AG113/$J$182/2220*$F$181*60*24</f>
        <v>2.7295375661167869</v>
      </c>
      <c r="AH217" s="42">
        <f>AH113/$J$182/2220*$F$181*60*24</f>
        <v>59.365586332368302</v>
      </c>
      <c r="AI217" s="42">
        <f>AI113/$J$182/2220*$F$181*60*24</f>
        <v>16.300315821863244</v>
      </c>
      <c r="AJ217" s="42">
        <f>AJ113/$J$182/2220*$F$181*60*24</f>
        <v>1.2419846350028041</v>
      </c>
      <c r="AK217" s="42">
        <f>AK113/$J$182/2220*$F$181*60*24</f>
        <v>1.8844651052714962</v>
      </c>
      <c r="AL217" s="42">
        <f>AL113/$J$182/2220*$F$181*60*24</f>
        <v>14.787336051269735</v>
      </c>
    </row>
    <row r="218" spans="4:38">
      <c r="D218" s="42">
        <f t="shared" si="41"/>
        <v>5</v>
      </c>
      <c r="E218" s="42">
        <f>E114/$J$182/2220*$F$181*60*24</f>
        <v>9.7886910977748376E-2</v>
      </c>
      <c r="F218" s="42">
        <f>F114/$J$182/2220*$F$181*60*24</f>
        <v>1.9490374899737173</v>
      </c>
      <c r="G218" s="42">
        <f>G114/$J$182/2220*$F$181*60*24</f>
        <v>1.1742344333804131</v>
      </c>
      <c r="H218" s="42">
        <f>H114/$J$182/2220*$F$181*60*24</f>
        <v>1.0171018736016659</v>
      </c>
      <c r="I218" s="42">
        <f>I114/$J$182/2220*$F$181*60*24</f>
        <v>2.5670019573129257</v>
      </c>
      <c r="J218" s="42">
        <f>J114/$J$182/2220*$F$181*60*24</f>
        <v>46.592427629777639</v>
      </c>
      <c r="K218" s="42">
        <f>K114/$J$182/2220*$F$181*60*24</f>
        <v>14.212718397327738</v>
      </c>
      <c r="L218" s="42">
        <f>L114/$J$182/2220*$F$181*60*24</f>
        <v>0.92548197741915228</v>
      </c>
      <c r="M218" s="42">
        <f>M114/$J$182/2220*$F$181*60*24</f>
        <v>1.609844953661784</v>
      </c>
      <c r="N218" s="42">
        <f>N114/$J$182/2220*$F$181*60*24</f>
        <v>8.1842888099586979</v>
      </c>
      <c r="Q218" s="42">
        <f>Q114/$J$182/2220*$F$181*60*24</f>
        <v>8.2845934526127318E-2</v>
      </c>
      <c r="R218" s="42">
        <f>R114/$J$182/2220*$F$181*60*24</f>
        <v>1.1161085785842155</v>
      </c>
      <c r="S218" s="42">
        <f>S114/$J$182/2220*$F$181*60*24</f>
        <v>0.94410251907955955</v>
      </c>
      <c r="T218" s="42">
        <f>T114/$J$182/2220*$F$181*60*24</f>
        <v>0.80266349302690365</v>
      </c>
      <c r="U218" s="42">
        <f>U114/$J$182/2220*$F$181*60*24</f>
        <v>2.4738741022816986</v>
      </c>
      <c r="V218" s="42">
        <f>V114/$J$182/2220*$F$181*60*24</f>
        <v>34.531199675437662</v>
      </c>
      <c r="W218" s="42">
        <f>W114/$J$182/2220*$F$181*60*24</f>
        <v>12.748861811491921</v>
      </c>
      <c r="X218" s="42">
        <f>X114/$J$182/2220*$F$181*60*24</f>
        <v>0.73522600629118318</v>
      </c>
      <c r="Y218" s="42">
        <f>Y114/$J$182/2220*$F$181*60*24</f>
        <v>1.3638934676450416</v>
      </c>
      <c r="Z218" s="42">
        <f>Z114/$J$182/2220*$F$181*60*24</f>
        <v>4.0508425062377169</v>
      </c>
      <c r="AC218" s="42">
        <f>AC114/$J$182/2220*$F$181*60*24</f>
        <v>0.11292788742936982</v>
      </c>
      <c r="AD218" s="42">
        <f>AD114/$J$182/2220*$F$181*60*24</f>
        <v>2.7819664013632281</v>
      </c>
      <c r="AE218" s="42">
        <f>AE114/$J$182/2220*$F$181*60*24</f>
        <v>1.5080326455607651</v>
      </c>
      <c r="AF218" s="42">
        <f>AF114/$J$182/2220*$F$181*60*24</f>
        <v>1.514539894296111</v>
      </c>
      <c r="AG218" s="42">
        <f>AG114/$J$182/2220*$F$181*60*24</f>
        <v>2.6021322405685057</v>
      </c>
      <c r="AH218" s="42">
        <f>AH114/$J$182/2220*$F$181*60*24</f>
        <v>59.055004212307651</v>
      </c>
      <c r="AI218" s="42">
        <f>AI114/$J$182/2220*$F$181*60*24</f>
        <v>15.705834651586409</v>
      </c>
      <c r="AJ218" s="42">
        <f>AJ114/$J$182/2220*$F$181*60*24</f>
        <v>1.1623879858083463</v>
      </c>
      <c r="AK218" s="42">
        <f>AK114/$J$182/2220*$F$181*60*24</f>
        <v>1.8229188570189754</v>
      </c>
      <c r="AL218" s="42">
        <f>AL114/$J$182/2220*$F$181*60*24</f>
        <v>12.317735113679714</v>
      </c>
    </row>
    <row r="219" spans="4:38">
      <c r="D219" s="42">
        <f t="shared" si="41"/>
        <v>5.25</v>
      </c>
      <c r="E219" s="42">
        <f>E115/$J$182/2220*$F$181*60*24</f>
        <v>8.0428453408825526E-2</v>
      </c>
      <c r="F219" s="42">
        <f>F115/$J$182/2220*$F$181*60*24</f>
        <v>1.4818006086897915</v>
      </c>
      <c r="G219" s="42">
        <f>G115/$J$182/2220*$F$181*60*24</f>
        <v>1.1232258624513054</v>
      </c>
      <c r="H219" s="42">
        <f>H115/$J$182/2220*$F$181*60*24</f>
        <v>0.93024533145483246</v>
      </c>
      <c r="I219" s="42">
        <f>I115/$J$182/2220*$F$181*60*24</f>
        <v>2.4736201697270341</v>
      </c>
      <c r="J219" s="42">
        <f>J115/$J$182/2220*$F$181*60*24</f>
        <v>46.491038309206274</v>
      </c>
      <c r="K219" s="42">
        <f>K115/$J$182/2220*$F$181*60*24</f>
        <v>13.82737079658064</v>
      </c>
      <c r="L219" s="42">
        <f>L115/$J$182/2220*$F$181*60*24</f>
        <v>0.89271956981712886</v>
      </c>
      <c r="M219" s="42">
        <f>M115/$J$182/2220*$F$181*60*24</f>
        <v>1.5650846125108164</v>
      </c>
      <c r="N219" s="42">
        <f>N115/$J$182/2220*$F$181*60*24</f>
        <v>7.0162463802449384</v>
      </c>
      <c r="Q219" s="42">
        <f>Q115/$J$182/2220*$F$181*60*24</f>
        <v>6.7315673246644864E-2</v>
      </c>
      <c r="R219" s="42">
        <f>R115/$J$182/2220*$F$181*60*24</f>
        <v>0.74315313086612378</v>
      </c>
      <c r="S219" s="42">
        <f>S115/$J$182/2220*$F$181*60*24</f>
        <v>0.86095693808532237</v>
      </c>
      <c r="T219" s="42">
        <f>T115/$J$182/2220*$F$181*60*24</f>
        <v>0.74725545326239162</v>
      </c>
      <c r="U219" s="42">
        <f>U115/$J$182/2220*$F$181*60*24</f>
        <v>2.4057350584045367</v>
      </c>
      <c r="V219" s="42">
        <f>V115/$J$182/2220*$F$181*60*24</f>
        <v>34.561868989548699</v>
      </c>
      <c r="W219" s="42">
        <f>W115/$J$182/2220*$F$181*60*24</f>
        <v>12.465763008290022</v>
      </c>
      <c r="X219" s="42">
        <f>X115/$J$182/2220*$F$181*60*24</f>
        <v>0.72192487013714102</v>
      </c>
      <c r="Y219" s="42">
        <f>Y115/$J$182/2220*$F$181*60*24</f>
        <v>1.3430194996550897</v>
      </c>
      <c r="Z219" s="42">
        <f>Z115/$J$182/2220*$F$181*60*24</f>
        <v>3.7912743925167005</v>
      </c>
      <c r="AC219" s="42">
        <f>AC115/$J$182/2220*$F$181*60*24</f>
        <v>9.3541233571006577E-2</v>
      </c>
      <c r="AD219" s="42">
        <f>AD115/$J$182/2220*$F$181*60*24</f>
        <v>2.2204480865134704</v>
      </c>
      <c r="AE219" s="42">
        <f>AE115/$J$182/2220*$F$181*60*24</f>
        <v>1.4484169180131832</v>
      </c>
      <c r="AF219" s="42">
        <f>AF115/$J$182/2220*$F$181*60*24</f>
        <v>1.2823717133125527</v>
      </c>
      <c r="AG219" s="42">
        <f>AG115/$J$182/2220*$F$181*60*24</f>
        <v>2.4923999151027685</v>
      </c>
      <c r="AH219" s="42">
        <f>AH115/$J$182/2220*$F$181*60*24</f>
        <v>58.732090377464964</v>
      </c>
      <c r="AI219" s="42">
        <f>AI115/$J$182/2220*$F$181*60*24</f>
        <v>15.213752151787851</v>
      </c>
      <c r="AJ219" s="42">
        <f>AJ115/$J$182/2220*$F$181*60*24</f>
        <v>1.0913949558290135</v>
      </c>
      <c r="AK219" s="42">
        <f>AK115/$J$182/2220*$F$181*60*24</f>
        <v>1.7660439505743273</v>
      </c>
      <c r="AL219" s="42">
        <f>AL115/$J$182/2220*$F$181*60*24</f>
        <v>10.241218367973177</v>
      </c>
    </row>
    <row r="220" spans="4:38">
      <c r="D220" s="42">
        <f t="shared" si="41"/>
        <v>5.5</v>
      </c>
      <c r="E220" s="42">
        <f>E116/$J$182/2220*$F$181*60*24</f>
        <v>6.6466645854310419E-2</v>
      </c>
      <c r="F220" s="42">
        <f>F116/$J$182/2220*$F$181*60*24</f>
        <v>1.121936520414776</v>
      </c>
      <c r="G220" s="42">
        <f>G116/$J$182/2220*$F$181*60*24</f>
        <v>1.0811986506241058</v>
      </c>
      <c r="H220" s="42">
        <f>H116/$J$182/2220*$F$181*60*24</f>
        <v>0.86820494420709493</v>
      </c>
      <c r="I220" s="42">
        <f>I116/$J$182/2220*$F$181*60*24</f>
        <v>2.3864893885690956</v>
      </c>
      <c r="J220" s="42">
        <f>J116/$J$182/2220*$F$181*60*24</f>
        <v>46.383504181327787</v>
      </c>
      <c r="K220" s="42">
        <f>K116/$J$182/2220*$F$181*60*24</f>
        <v>13.535575792546702</v>
      </c>
      <c r="L220" s="42">
        <f>L116/$J$182/2220*$F$181*60*24</f>
        <v>0.86483512890374958</v>
      </c>
      <c r="M220" s="42">
        <f>M116/$J$182/2220*$F$181*60*24</f>
        <v>1.5260102450503399</v>
      </c>
      <c r="N220" s="42">
        <f>N116/$J$182/2220*$F$181*60*24</f>
        <v>6.0995163870682791</v>
      </c>
      <c r="Q220" s="42">
        <f>Q116/$J$182/2220*$F$181*60*24</f>
        <v>5.483199532746566E-2</v>
      </c>
      <c r="R220" s="42">
        <f>R116/$J$182/2220*$F$181*60*24</f>
        <v>0.4541231020232297</v>
      </c>
      <c r="S220" s="42">
        <f>S116/$J$182/2220*$F$181*60*24</f>
        <v>0.79867154906177329</v>
      </c>
      <c r="T220" s="42">
        <f>T116/$J$182/2220*$F$181*60*24</f>
        <v>0.70767828200202765</v>
      </c>
      <c r="U220" s="42">
        <f>U116/$J$182/2220*$F$181*60*24</f>
        <v>2.3367503694289562</v>
      </c>
      <c r="V220" s="42">
        <f>V116/$J$182/2220*$F$181*60*24</f>
        <v>34.583775642485136</v>
      </c>
      <c r="W220" s="42">
        <f>W116/$J$182/2220*$F$181*60*24</f>
        <v>12.248532701469919</v>
      </c>
      <c r="X220" s="42">
        <f>X116/$J$182/2220*$F$181*60*24</f>
        <v>0.7121850866520758</v>
      </c>
      <c r="Y220" s="42">
        <f>Y116/$J$182/2220*$F$181*60*24</f>
        <v>1.3258294916984066</v>
      </c>
      <c r="Z220" s="42">
        <f>Z116/$J$182/2220*$F$181*60*24</f>
        <v>3.5742659489424504</v>
      </c>
      <c r="AC220" s="42">
        <f>AC116/$J$182/2220*$F$181*60*24</f>
        <v>7.810129638115558E-2</v>
      </c>
      <c r="AD220" s="42">
        <f>AD116/$J$182/2220*$F$181*60*24</f>
        <v>1.7897499388063343</v>
      </c>
      <c r="AE220" s="42">
        <f>AE116/$J$182/2220*$F$181*60*24</f>
        <v>1.3942447036704761</v>
      </c>
      <c r="AF220" s="42">
        <f>AF116/$J$182/2220*$F$181*60*24</f>
        <v>1.1083252551958243</v>
      </c>
      <c r="AG220" s="42">
        <f>AG116/$J$182/2220*$F$181*60*24</f>
        <v>2.3995268193199597</v>
      </c>
      <c r="AH220" s="42">
        <f>AH116/$J$182/2220*$F$181*60*24</f>
        <v>58.397779173661675</v>
      </c>
      <c r="AI220" s="42">
        <f>AI116/$J$182/2220*$F$181*60*24</f>
        <v>14.841134767547331</v>
      </c>
      <c r="AJ220" s="42">
        <f>AJ116/$J$182/2220*$F$181*60*24</f>
        <v>1.0306054941351386</v>
      </c>
      <c r="AK220" s="42">
        <f>AK116/$J$182/2220*$F$181*60*24</f>
        <v>1.7148882507063257</v>
      </c>
      <c r="AL220" s="42">
        <f>AL116/$J$182/2220*$F$181*60*24</f>
        <v>8.6247668251941292</v>
      </c>
    </row>
    <row r="221" spans="4:38">
      <c r="D221" s="42">
        <f t="shared" si="41"/>
        <v>5.75</v>
      </c>
      <c r="E221" s="42">
        <f>E117/$J$182/2220*$F$181*60*24</f>
        <v>5.5917742070591053E-2</v>
      </c>
      <c r="F221" s="42">
        <f>F117/$J$182/2220*$F$181*60*24</f>
        <v>0.88495715100962857</v>
      </c>
      <c r="G221" s="42">
        <f>G117/$J$182/2220*$F$181*60*24</f>
        <v>1.0478387794912314</v>
      </c>
      <c r="H221" s="42">
        <f>H117/$J$182/2220*$F$181*60*24</f>
        <v>0.83098071185844946</v>
      </c>
      <c r="I221" s="42">
        <f>I117/$J$182/2220*$F$181*60*24</f>
        <v>2.3044625026344852</v>
      </c>
      <c r="J221" s="42">
        <f>J117/$J$182/2220*$F$181*60*24</f>
        <v>46.269825246142176</v>
      </c>
      <c r="K221" s="42">
        <f>K117/$J$182/2220*$F$181*60*24</f>
        <v>13.350698041899232</v>
      </c>
      <c r="L221" s="42">
        <f>L117/$J$182/2220*$F$181*60*24</f>
        <v>0.84207523998457723</v>
      </c>
      <c r="M221" s="42">
        <f>M117/$J$182/2220*$F$181*60*24</f>
        <v>1.4935819822760459</v>
      </c>
      <c r="N221" s="42">
        <f>N117/$J$182/2220*$F$181*60*24</f>
        <v>5.4709212158738376</v>
      </c>
      <c r="Q221" s="42">
        <f>Q117/$J$182/2220*$F$181*60*24</f>
        <v>4.5316817032999543E-2</v>
      </c>
      <c r="R221" s="42">
        <f>R117/$J$182/2220*$F$181*60*24</f>
        <v>0.26119672433608526</v>
      </c>
      <c r="S221" s="42">
        <f>S117/$J$182/2220*$F$181*60*24</f>
        <v>0.75958517718510588</v>
      </c>
      <c r="T221" s="42">
        <f>T117/$J$182/2220*$F$181*60*24</f>
        <v>0.68393197924581162</v>
      </c>
      <c r="U221" s="42">
        <f>U117/$J$182/2220*$F$181*60*24</f>
        <v>2.2657794128674364</v>
      </c>
      <c r="V221" s="42">
        <f>V117/$J$182/2220*$F$181*60*24</f>
        <v>34.596919634247037</v>
      </c>
      <c r="W221" s="42">
        <f>W117/$J$182/2220*$F$181*60*24</f>
        <v>12.106662315928819</v>
      </c>
      <c r="X221" s="42">
        <f>X117/$J$182/2220*$F$181*60*24</f>
        <v>0.70599323762509103</v>
      </c>
      <c r="Y221" s="42">
        <f>Y117/$J$182/2220*$F$181*60*24</f>
        <v>1.3125965999517475</v>
      </c>
      <c r="Z221" s="42">
        <f>Z117/$J$182/2220*$F$181*60*24</f>
        <v>3.4064809353612011</v>
      </c>
      <c r="AC221" s="42">
        <f>AC117/$J$182/2220*$F$181*60*24</f>
        <v>6.6518667108182966E-2</v>
      </c>
      <c r="AD221" s="42">
        <f>AD117/$J$182/2220*$F$181*60*24</f>
        <v>1.5087175776831874</v>
      </c>
      <c r="AE221" s="42">
        <f>AE117/$J$182/2220*$F$181*60*24</f>
        <v>1.3448652522973958</v>
      </c>
      <c r="AF221" s="42">
        <f>AF117/$J$182/2220*$F$181*60*24</f>
        <v>0.99903332401122458</v>
      </c>
      <c r="AG221" s="42">
        <f>AG117/$J$182/2220*$F$181*60*24</f>
        <v>2.3226991828204793</v>
      </c>
      <c r="AH221" s="42">
        <f>AH117/$J$182/2220*$F$181*60*24</f>
        <v>58.053004946720804</v>
      </c>
      <c r="AI221" s="42">
        <f>AI117/$J$182/2220*$F$181*60*24</f>
        <v>14.605048943944542</v>
      </c>
      <c r="AJ221" s="42">
        <f>AJ117/$J$182/2220*$F$181*60*24</f>
        <v>0.9816195497970468</v>
      </c>
      <c r="AK221" s="42">
        <f>AK117/$J$182/2220*$F$181*60*24</f>
        <v>1.6704996221837454</v>
      </c>
      <c r="AL221" s="42">
        <f>AL117/$J$182/2220*$F$181*60*24</f>
        <v>7.5353614963864501</v>
      </c>
    </row>
    <row r="222" spans="4:38">
      <c r="D222" s="42">
        <f t="shared" si="41"/>
        <v>6</v>
      </c>
      <c r="E222" s="42">
        <f>E118/$J$182/2220*$F$181*60*24</f>
        <v>4.8697995814055033E-2</v>
      </c>
      <c r="F222" s="42">
        <f>F118/$J$182/2220*$F$181*60*24</f>
        <v>0.78637442633530508</v>
      </c>
      <c r="G222" s="42">
        <f>G118/$J$182/2220*$F$181*60*24</f>
        <v>1.0228322306450996</v>
      </c>
      <c r="H222" s="42">
        <f>H118/$J$182/2220*$F$181*60*24</f>
        <v>0.8185726344089036</v>
      </c>
      <c r="I222" s="42">
        <f>I118/$J$182/2220*$F$181*60*24</f>
        <v>2.2263924007185913</v>
      </c>
      <c r="J222" s="42">
        <f>J118/$J$182/2220*$F$181*60*24</f>
        <v>46.150001503649065</v>
      </c>
      <c r="K222" s="42">
        <f>K118/$J$182/2220*$F$181*60*24</f>
        <v>13.286102201311573</v>
      </c>
      <c r="L222" s="42">
        <f>L118/$J$182/2220*$F$181*60*24</f>
        <v>0.82468648836518055</v>
      </c>
      <c r="M222" s="42">
        <f>M118/$J$182/2220*$F$181*60*24</f>
        <v>1.4687599551836219</v>
      </c>
      <c r="N222" s="42">
        <f>N118/$J$182/2220*$F$181*60*24</f>
        <v>5.1672832521066541</v>
      </c>
      <c r="Q222" s="42">
        <f>Q118/$J$182/2220*$F$181*60*24</f>
        <v>3.8692054627656486E-2</v>
      </c>
      <c r="R222" s="42">
        <f>R118/$J$182/2220*$F$181*60*24</f>
        <v>0.1765522300852328</v>
      </c>
      <c r="S222" s="42">
        <f>S118/$J$182/2220*$F$181*60*24</f>
        <v>0.74603664763150668</v>
      </c>
      <c r="T222" s="42">
        <f>T118/$J$182/2220*$F$181*60*24</f>
        <v>0.67601654499373953</v>
      </c>
      <c r="U222" s="42">
        <f>U118/$J$182/2220*$F$181*60*24</f>
        <v>2.1916815662324685</v>
      </c>
      <c r="V222" s="42">
        <f>V118/$J$182/2220*$F$181*60*24</f>
        <v>34.601300964834323</v>
      </c>
      <c r="W222" s="42">
        <f>W118/$J$182/2220*$F$181*60*24</f>
        <v>12.049643276563938</v>
      </c>
      <c r="X222" s="42">
        <f>X118/$J$182/2220*$F$181*60*24</f>
        <v>0.70333590484528652</v>
      </c>
      <c r="Y222" s="42">
        <f>Y118/$J$182/2220*$F$181*60*24</f>
        <v>1.3035939805918888</v>
      </c>
      <c r="Z222" s="42">
        <f>Z118/$J$182/2220*$F$181*60*24</f>
        <v>3.2945831116192044</v>
      </c>
      <c r="AC222" s="42">
        <f>AC118/$J$182/2220*$F$181*60*24</f>
        <v>5.8703937000453316E-2</v>
      </c>
      <c r="AD222" s="42">
        <f>AD118/$J$182/2220*$F$181*60*24</f>
        <v>1.3961966225853772</v>
      </c>
      <c r="AE222" s="42">
        <f>AE118/$J$182/2220*$F$181*60*24</f>
        <v>1.2996278136586965</v>
      </c>
      <c r="AF222" s="42">
        <f>AF118/$J$182/2220*$F$181*60*24</f>
        <v>0.96112872382407166</v>
      </c>
      <c r="AG222" s="42">
        <f>AG118/$J$182/2220*$F$181*60*24</f>
        <v>2.2611032352047111</v>
      </c>
      <c r="AH222" s="42">
        <f>AH118/$J$182/2220*$F$181*60*24</f>
        <v>57.698702042463424</v>
      </c>
      <c r="AI222" s="42">
        <f>AI118/$J$182/2220*$F$181*60*24</f>
        <v>14.522561126059248</v>
      </c>
      <c r="AJ222" s="42">
        <f>AJ118/$J$182/2220*$F$181*60*24</f>
        <v>0.94603707188507058</v>
      </c>
      <c r="AK222" s="42">
        <f>AK118/$J$182/2220*$F$181*60*24</f>
        <v>1.6339259297753508</v>
      </c>
      <c r="AL222" s="42">
        <f>AL118/$J$182/2220*$F$181*60*24</f>
        <v>7.0399833925941016</v>
      </c>
    </row>
    <row r="223" spans="4:38">
      <c r="D223" s="42">
        <f t="shared" si="41"/>
        <v>6.25</v>
      </c>
      <c r="E223" s="42">
        <f>E119/$J$182/2220*$F$181*60*24</f>
        <v>4.3289384247432186E-2</v>
      </c>
      <c r="F223" s="42">
        <f>F119/$J$182/2220*$F$181*60*24</f>
        <v>0.76291734599114103</v>
      </c>
      <c r="G223" s="42">
        <f>G119/$J$182/2220*$F$181*60*24</f>
        <v>1.0025518751556082</v>
      </c>
      <c r="H223" s="42">
        <f>H119/$J$182/2220*$F$181*60*24</f>
        <v>0.81889416060434439</v>
      </c>
      <c r="I223" s="42">
        <f>I119/$J$182/2220*$F$181*60*24</f>
        <v>2.1523081354201334</v>
      </c>
      <c r="J223" s="42">
        <f>J119/$J$182/2220*$F$181*60*24</f>
        <v>45.993403450664495</v>
      </c>
      <c r="K223" s="42">
        <f>K119/$J$182/2220*$F$181*60*24</f>
        <v>13.28641473060922</v>
      </c>
      <c r="L223" s="42">
        <f>L119/$J$182/2220*$F$181*60*24</f>
        <v>0.8105224063683818</v>
      </c>
      <c r="M223" s="42">
        <f>M119/$J$182/2220*$F$181*60*24</f>
        <v>1.4487079291469256</v>
      </c>
      <c r="N223" s="42">
        <f>N119/$J$182/2220*$F$181*60*24</f>
        <v>5.0424256840214694</v>
      </c>
      <c r="Q223" s="42">
        <f>Q119/$J$182/2220*$F$181*60*24</f>
        <v>3.3649146704157466E-2</v>
      </c>
      <c r="R223" s="42">
        <f>R119/$J$182/2220*$F$181*60*24</f>
        <v>0.15093446774310126</v>
      </c>
      <c r="S223" s="42">
        <f>S119/$J$182/2220*$F$181*60*24</f>
        <v>0.74608396725669324</v>
      </c>
      <c r="T223" s="42">
        <f>T119/$J$182/2220*$F$181*60*24</f>
        <v>0.67609974529825434</v>
      </c>
      <c r="U223" s="42">
        <f>U119/$J$182/2220*$F$181*60*24</f>
        <v>2.1173083857428376</v>
      </c>
      <c r="V223" s="42">
        <f>V119/$J$182/2220*$F$181*60*24</f>
        <v>34.554987977052129</v>
      </c>
      <c r="W223" s="42">
        <f>W119/$J$182/2220*$F$181*60*24</f>
        <v>12.03857089227307</v>
      </c>
      <c r="X223" s="42">
        <f>X119/$J$182/2220*$F$181*60*24</f>
        <v>0.70246931205814278</v>
      </c>
      <c r="Y223" s="42">
        <f>Y119/$J$182/2220*$F$181*60*24</f>
        <v>1.2970099379564624</v>
      </c>
      <c r="Z223" s="42">
        <f>Z119/$J$182/2220*$F$181*60*24</f>
        <v>3.2154042915645533</v>
      </c>
      <c r="AC223" s="42">
        <f>AC119/$J$182/2220*$F$181*60*24</f>
        <v>5.2929621790706552E-2</v>
      </c>
      <c r="AD223" s="42">
        <f>AD119/$J$182/2220*$F$181*60*24</f>
        <v>1.3749002242391812</v>
      </c>
      <c r="AE223" s="42">
        <f>AE119/$J$182/2220*$F$181*60*24</f>
        <v>1.257600194298869</v>
      </c>
      <c r="AF223" s="42">
        <f>AF119/$J$182/2220*$F$181*60*24</f>
        <v>0.96168857591043033</v>
      </c>
      <c r="AG223" s="42">
        <f>AG119/$J$182/2220*$F$181*60*24</f>
        <v>2.2085472302301188</v>
      </c>
      <c r="AH223" s="42">
        <f>AH119/$J$182/2220*$F$181*60*24</f>
        <v>57.332534596335321</v>
      </c>
      <c r="AI223" s="42">
        <f>AI119/$J$182/2220*$F$181*60*24</f>
        <v>14.523543358341342</v>
      </c>
      <c r="AJ223" s="42">
        <f>AJ119/$J$182/2220*$F$181*60*24</f>
        <v>0.91857550067862093</v>
      </c>
      <c r="AK223" s="42">
        <f>AK119/$J$182/2220*$F$181*60*24</f>
        <v>1.6025475115592163</v>
      </c>
      <c r="AL223" s="42">
        <f>AL119/$J$182/2220*$F$181*60*24</f>
        <v>6.869447076478373</v>
      </c>
    </row>
    <row r="224" spans="4:38">
      <c r="D224" s="42">
        <f t="shared" si="41"/>
        <v>6.5</v>
      </c>
      <c r="E224" s="42">
        <f>E120/$J$182/2220*$F$181*60*24</f>
        <v>3.8229715362526638E-2</v>
      </c>
      <c r="F224" s="42">
        <f>F120/$J$182/2220*$F$181*60*24</f>
        <v>0.74097362566918201</v>
      </c>
      <c r="G224" s="42">
        <f>G120/$J$182/2220*$F$181*60*24</f>
        <v>0.9835799296976997</v>
      </c>
      <c r="H224" s="42">
        <f>H120/$J$182/2220*$F$181*60*24</f>
        <v>0.8198587391906591</v>
      </c>
      <c r="I224" s="42">
        <f>I120/$J$182/2220*$F$181*60*24</f>
        <v>2.0830035001409346</v>
      </c>
      <c r="J224" s="42">
        <f>J120/$J$182/2220*$F$181*60*24</f>
        <v>45.772198798907979</v>
      </c>
      <c r="K224" s="42">
        <f>K120/$J$182/2220*$F$181*60*24</f>
        <v>13.287352318502192</v>
      </c>
      <c r="L224" s="42">
        <f>L120/$J$182/2220*$F$181*60*24</f>
        <v>0.79727213611331349</v>
      </c>
      <c r="M224" s="42">
        <f>M120/$J$182/2220*$F$181*60*24</f>
        <v>1.4299495822093728</v>
      </c>
      <c r="N224" s="42">
        <f>N120/$J$182/2220*$F$181*60*24</f>
        <v>4.925623442909516</v>
      </c>
      <c r="Q224" s="42">
        <f>Q120/$J$182/2220*$F$181*60*24</f>
        <v>2.8931587678948767E-2</v>
      </c>
      <c r="R224" s="42">
        <f>R120/$J$182/2220*$F$181*60*24</f>
        <v>0.12696946426175265</v>
      </c>
      <c r="S224" s="42">
        <f>S120/$J$182/2220*$F$181*60*24</f>
        <v>0.74622592613226113</v>
      </c>
      <c r="T224" s="42">
        <f>T120/$J$182/2220*$F$181*60*24</f>
        <v>0.67634934621180731</v>
      </c>
      <c r="U224" s="42">
        <f>U120/$J$182/2220*$F$181*60*24</f>
        <v>2.0462718426089959</v>
      </c>
      <c r="V224" s="42">
        <f>V120/$J$182/2220*$F$181*60*24</f>
        <v>34.419878388791815</v>
      </c>
      <c r="W224" s="42">
        <f>W120/$J$182/2220*$F$181*60*24</f>
        <v>12.028212855355772</v>
      </c>
      <c r="X224" s="42">
        <f>X120/$J$182/2220*$F$181*60*24</f>
        <v>0.70165862848307525</v>
      </c>
      <c r="Y224" s="42">
        <f>Y120/$J$182/2220*$F$181*60*24</f>
        <v>1.290850672265254</v>
      </c>
      <c r="Z224" s="42">
        <f>Z120/$J$182/2220*$F$181*60*24</f>
        <v>3.1413337824811696</v>
      </c>
      <c r="AC224" s="42">
        <f>AC120/$J$182/2220*$F$181*60*24</f>
        <v>4.7527843046104551E-2</v>
      </c>
      <c r="AD224" s="42">
        <f>AD120/$J$182/2220*$F$181*60*24</f>
        <v>1.35497778707661</v>
      </c>
      <c r="AE224" s="42">
        <f>AE120/$J$182/2220*$F$181*60*24</f>
        <v>1.2182840342525805</v>
      </c>
      <c r="AF224" s="42">
        <f>AF120/$J$182/2220*$F$181*60*24</f>
        <v>0.96336813216951089</v>
      </c>
      <c r="AG224" s="42">
        <f>AG120/$J$182/2220*$F$181*60*24</f>
        <v>2.1593819352538839</v>
      </c>
      <c r="AH224" s="42">
        <f>AH120/$J$182/2220*$F$181*60*24</f>
        <v>56.951543846565201</v>
      </c>
      <c r="AI224" s="42">
        <f>AI120/$J$182/2220*$F$181*60*24</f>
        <v>14.526490055187622</v>
      </c>
      <c r="AJ224" s="42">
        <f>AJ120/$J$182/2220*$F$181*60*24</f>
        <v>0.89288564374355195</v>
      </c>
      <c r="AK224" s="42">
        <f>AK120/$J$182/2220*$F$181*60*24</f>
        <v>1.5730461291009024</v>
      </c>
      <c r="AL224" s="42">
        <f>AL120/$J$182/2220*$F$181*60*24</f>
        <v>6.7099131033378381</v>
      </c>
    </row>
    <row r="225" spans="4:38">
      <c r="D225" s="42">
        <f t="shared" si="41"/>
        <v>6.75</v>
      </c>
      <c r="E225" s="42">
        <f>E121/$J$182/2220*$F$181*60*24</f>
        <v>3.351898915933893E-2</v>
      </c>
      <c r="F225" s="42">
        <f>F121/$J$182/2220*$F$181*60*24</f>
        <v>0.72054326536942792</v>
      </c>
      <c r="G225" s="42">
        <f>G121/$J$182/2220*$F$181*60*24</f>
        <v>0.96591639427136577</v>
      </c>
      <c r="H225" s="42">
        <f>H121/$J$182/2220*$F$181*60*24</f>
        <v>0.82146637016785151</v>
      </c>
      <c r="I225" s="42">
        <f>I121/$J$182/2220*$F$181*60*24</f>
        <v>2.0184784948809877</v>
      </c>
      <c r="J225" s="42">
        <f>J121/$J$182/2220*$F$181*60*24</f>
        <v>45.490583370732935</v>
      </c>
      <c r="K225" s="42">
        <f>K121/$J$182/2220*$F$181*60*24</f>
        <v>13.288914964990415</v>
      </c>
      <c r="L225" s="42">
        <f>L121/$J$182/2220*$F$181*60*24</f>
        <v>0.78493567759997163</v>
      </c>
      <c r="M225" s="42">
        <f>M121/$J$182/2220*$F$181*60*24</f>
        <v>1.4124849143709644</v>
      </c>
      <c r="N225" s="42">
        <f>N121/$J$182/2220*$F$181*60*24</f>
        <v>4.816876528770794</v>
      </c>
      <c r="Q225" s="42">
        <f>Q121/$J$182/2220*$F$181*60*24</f>
        <v>2.4539377552030256E-2</v>
      </c>
      <c r="R225" s="42">
        <f>R121/$J$182/2220*$F$181*60*24</f>
        <v>0.10465721964118693</v>
      </c>
      <c r="S225" s="42">
        <f>S121/$J$182/2220*$F$181*60*24</f>
        <v>0.74646252425820214</v>
      </c>
      <c r="T225" s="42">
        <f>T121/$J$182/2220*$F$181*60*24</f>
        <v>0.67676534773439001</v>
      </c>
      <c r="U225" s="42">
        <f>U121/$J$182/2220*$F$181*60*24</f>
        <v>1.9785719368309462</v>
      </c>
      <c r="V225" s="42">
        <f>V121/$J$182/2220*$F$181*60*24</f>
        <v>34.201716262682893</v>
      </c>
      <c r="W225" s="42">
        <f>W121/$J$182/2220*$F$181*60*24</f>
        <v>12.018569165812121</v>
      </c>
      <c r="X225" s="42">
        <f>X121/$J$182/2220*$F$181*60*24</f>
        <v>0.70090385412007972</v>
      </c>
      <c r="Y225" s="42">
        <f>Y121/$J$182/2220*$F$181*60*24</f>
        <v>1.2851161835182676</v>
      </c>
      <c r="Z225" s="42">
        <f>Z121/$J$182/2220*$F$181*60*24</f>
        <v>3.0723715843690504</v>
      </c>
      <c r="AC225" s="42">
        <f>AC121/$J$182/2220*$F$181*60*24</f>
        <v>4.2498600766647687E-2</v>
      </c>
      <c r="AD225" s="42">
        <f>AD121/$J$182/2220*$F$181*60*24</f>
        <v>1.3364293110976639</v>
      </c>
      <c r="AE225" s="42">
        <f>AE121/$J$182/2220*$F$181*60*24</f>
        <v>1.1816793335198312</v>
      </c>
      <c r="AF225" s="42">
        <f>AF121/$J$182/2220*$F$181*60*24</f>
        <v>0.96616739260131335</v>
      </c>
      <c r="AG225" s="42">
        <f>AG121/$J$182/2220*$F$181*60*24</f>
        <v>2.1136073502760095</v>
      </c>
      <c r="AH225" s="42">
        <f>AH121/$J$182/2220*$F$181*60*24</f>
        <v>56.555729793153915</v>
      </c>
      <c r="AI225" s="42">
        <f>AI121/$J$182/2220*$F$181*60*24</f>
        <v>14.531401216598097</v>
      </c>
      <c r="AJ225" s="42">
        <f>AJ121/$J$182/2220*$F$181*60*24</f>
        <v>0.86896750107986787</v>
      </c>
      <c r="AK225" s="42">
        <f>AK121/$J$182/2220*$F$181*60*24</f>
        <v>1.5454217824004044</v>
      </c>
      <c r="AL225" s="42">
        <f>AL121/$J$182/2220*$F$181*60*24</f>
        <v>6.5613814731725366</v>
      </c>
    </row>
    <row r="226" spans="4:38">
      <c r="D226" s="42">
        <f t="shared" si="41"/>
        <v>7</v>
      </c>
      <c r="E226" s="42">
        <f>E122/$J$182/2220*$F$181*60*24</f>
        <v>2.9157205637868798E-2</v>
      </c>
      <c r="F226" s="42">
        <f>F122/$J$182/2220*$F$181*60*24</f>
        <v>0.70162626509187487</v>
      </c>
      <c r="G226" s="42">
        <f>G122/$J$182/2220*$F$181*60*24</f>
        <v>0.94956126887661507</v>
      </c>
      <c r="H226" s="42">
        <f>H122/$J$182/2220*$F$181*60*24</f>
        <v>0.82371705353592217</v>
      </c>
      <c r="I226" s="42">
        <f>I122/$J$182/2220*$F$181*60*24</f>
        <v>1.9587331196403008</v>
      </c>
      <c r="J226" s="42">
        <f>J122/$J$182/2220*$F$181*60*24</f>
        <v>45.152752988493582</v>
      </c>
      <c r="K226" s="42">
        <f>K122/$J$182/2220*$F$181*60*24</f>
        <v>13.291102670073929</v>
      </c>
      <c r="L226" s="42">
        <f>L122/$J$182/2220*$F$181*60*24</f>
        <v>0.77351303082836009</v>
      </c>
      <c r="M226" s="42">
        <f>M122/$J$182/2220*$F$181*60*24</f>
        <v>1.3963139256316957</v>
      </c>
      <c r="N226" s="42">
        <f>N122/$J$182/2220*$F$181*60*24</f>
        <v>4.7161849416053032</v>
      </c>
      <c r="Q226" s="42">
        <f>Q122/$J$182/2220*$F$181*60*24</f>
        <v>2.0472516323402017E-2</v>
      </c>
      <c r="R226" s="42">
        <f>R122/$J$182/2220*$F$181*60*24</f>
        <v>8.3997733881403691E-2</v>
      </c>
      <c r="S226" s="42">
        <f>S122/$J$182/2220*$F$181*60*24</f>
        <v>0.74679376163452038</v>
      </c>
      <c r="T226" s="42">
        <f>T122/$J$182/2220*$F$181*60*24</f>
        <v>0.67734774986600665</v>
      </c>
      <c r="U226" s="42">
        <f>U122/$J$182/2220*$F$181*60*24</f>
        <v>1.9142086684086892</v>
      </c>
      <c r="V226" s="42">
        <f>V122/$J$182/2220*$F$181*60*24</f>
        <v>33.906245661354774</v>
      </c>
      <c r="W226" s="42">
        <f>W122/$J$182/2220*$F$181*60*24</f>
        <v>12.009639823642082</v>
      </c>
      <c r="X226" s="42">
        <f>X122/$J$182/2220*$F$181*60*24</f>
        <v>0.70020498896915639</v>
      </c>
      <c r="Y226" s="42">
        <f>Y122/$J$182/2220*$F$181*60*24</f>
        <v>1.2798064717154993</v>
      </c>
      <c r="Z226" s="42">
        <f>Z122/$J$182/2220*$F$181*60*24</f>
        <v>3.0085176972282017</v>
      </c>
      <c r="AC226" s="42">
        <f>AC122/$J$182/2220*$F$181*60*24</f>
        <v>3.7841894952335538E-2</v>
      </c>
      <c r="AD226" s="42">
        <f>AD122/$J$182/2220*$F$181*60*24</f>
        <v>1.3192547963023471</v>
      </c>
      <c r="AE226" s="42">
        <f>AE122/$J$182/2220*$F$181*60*24</f>
        <v>1.1477860921006169</v>
      </c>
      <c r="AF226" s="42">
        <f>AF122/$J$182/2220*$F$181*60*24</f>
        <v>0.97008635720583736</v>
      </c>
      <c r="AG226" s="42">
        <f>AG122/$J$182/2220*$F$181*60*24</f>
        <v>2.0712234752965002</v>
      </c>
      <c r="AH226" s="42">
        <f>AH122/$J$182/2220*$F$181*60*24</f>
        <v>56.14509243610101</v>
      </c>
      <c r="AI226" s="42">
        <f>AI122/$J$182/2220*$F$181*60*24</f>
        <v>14.538276842572756</v>
      </c>
      <c r="AJ226" s="42">
        <f>AJ122/$J$182/2220*$F$181*60*24</f>
        <v>0.84682107268756801</v>
      </c>
      <c r="AK226" s="42">
        <f>AK122/$J$182/2220*$F$181*60*24</f>
        <v>1.5196744714577264</v>
      </c>
      <c r="AL226" s="42">
        <f>AL122/$J$182/2220*$F$181*60*24</f>
        <v>6.4238521859824278</v>
      </c>
    </row>
    <row r="227" spans="4:38">
      <c r="D227" s="42">
        <f t="shared" si="41"/>
        <v>7.25</v>
      </c>
      <c r="E227" s="42">
        <f>E123/$J$182/2220*$F$181*60*24</f>
        <v>2.5144364798116263E-2</v>
      </c>
      <c r="F227" s="42">
        <f>F123/$J$182/2220*$F$181*60*24</f>
        <v>0.68422262483652707</v>
      </c>
      <c r="G227" s="42">
        <f>G123/$J$182/2220*$F$181*60*24</f>
        <v>0.93451455351344315</v>
      </c>
      <c r="H227" s="42">
        <f>H123/$J$182/2220*$F$181*60*24</f>
        <v>0.8266107892948702</v>
      </c>
      <c r="I227" s="42">
        <f>I123/$J$182/2220*$F$181*60*24</f>
        <v>1.9037673744188655</v>
      </c>
      <c r="J227" s="42">
        <f>J123/$J$182/2220*$F$181*60*24</f>
        <v>44.762903474543741</v>
      </c>
      <c r="K227" s="42">
        <f>K123/$J$182/2220*$F$181*60*24</f>
        <v>13.293915433752733</v>
      </c>
      <c r="L227" s="42">
        <f>L123/$J$182/2220*$F$181*60*24</f>
        <v>0.763004195798479</v>
      </c>
      <c r="M227" s="42">
        <f>M123/$J$182/2220*$F$181*60*24</f>
        <v>1.3814366159915674</v>
      </c>
      <c r="N227" s="42">
        <f>N123/$J$182/2220*$F$181*60*24</f>
        <v>4.623548681413082</v>
      </c>
      <c r="Q227" s="42">
        <f>Q123/$J$182/2220*$F$181*60*24</f>
        <v>1.6731003993064052E-2</v>
      </c>
      <c r="R227" s="42">
        <f>R123/$J$182/2220*$F$181*60*24</f>
        <v>6.4991006982402982E-2</v>
      </c>
      <c r="S227" s="42">
        <f>S123/$J$182/2220*$F$181*60*24</f>
        <v>0.74721963826121962</v>
      </c>
      <c r="T227" s="42">
        <f>T123/$J$182/2220*$F$181*60*24</f>
        <v>0.67809655260665702</v>
      </c>
      <c r="U227" s="42">
        <f>U123/$J$182/2220*$F$181*60*24</f>
        <v>1.8531820373422205</v>
      </c>
      <c r="V227" s="42">
        <f>V123/$J$182/2220*$F$181*60*24</f>
        <v>33.539210647436846</v>
      </c>
      <c r="W227" s="42">
        <f>W123/$J$182/2220*$F$181*60*24</f>
        <v>12.001424828845613</v>
      </c>
      <c r="X227" s="42">
        <f>X123/$J$182/2220*$F$181*60*24</f>
        <v>0.69956203303030906</v>
      </c>
      <c r="Y227" s="42">
        <f>Y123/$J$182/2220*$F$181*60*24</f>
        <v>1.2749215368569569</v>
      </c>
      <c r="Z227" s="42">
        <f>Z123/$J$182/2220*$F$181*60*24</f>
        <v>2.949772121058623</v>
      </c>
      <c r="AC227" s="42">
        <f>AC123/$J$182/2220*$F$181*60*24</f>
        <v>3.3557725603168477E-2</v>
      </c>
      <c r="AD227" s="42">
        <f>AD123/$J$182/2220*$F$181*60*24</f>
        <v>1.3034542426906517</v>
      </c>
      <c r="AE227" s="42">
        <f>AE123/$J$182/2220*$F$181*60*24</f>
        <v>1.1166043099949376</v>
      </c>
      <c r="AF227" s="42">
        <f>AF123/$J$182/2220*$F$181*60*24</f>
        <v>0.97512502598308326</v>
      </c>
      <c r="AG227" s="42">
        <f>AG123/$J$182/2220*$F$181*60*24</f>
        <v>2.0322303103153478</v>
      </c>
      <c r="AH227" s="42">
        <f>AH123/$J$182/2220*$F$181*60*24</f>
        <v>55.71963177540654</v>
      </c>
      <c r="AI227" s="42">
        <f>AI123/$J$182/2220*$F$181*60*24</f>
        <v>14.547116933111603</v>
      </c>
      <c r="AJ227" s="42">
        <f>AJ123/$J$182/2220*$F$181*60*24</f>
        <v>0.82644635856665283</v>
      </c>
      <c r="AK227" s="42">
        <f>AK123/$J$182/2220*$F$181*60*24</f>
        <v>1.4958041962728685</v>
      </c>
      <c r="AL227" s="42">
        <f>AL123/$J$182/2220*$F$181*60*24</f>
        <v>6.2973252417675534</v>
      </c>
    </row>
    <row r="228" spans="4:38">
      <c r="D228" s="42">
        <f t="shared" si="41"/>
        <v>7.5</v>
      </c>
      <c r="E228" s="42">
        <f>E124/$J$182/2220*$F$181*60*24</f>
        <v>2.1480466640081349E-2</v>
      </c>
      <c r="F228" s="42">
        <f>F124/$J$182/2220*$F$181*60*24</f>
        <v>0.66833234460338398</v>
      </c>
      <c r="G228" s="42">
        <f>G124/$J$182/2220*$F$181*60*24</f>
        <v>0.92077624818185444</v>
      </c>
      <c r="H228" s="42">
        <f>H124/$J$182/2220*$F$181*60*24</f>
        <v>0.83014757744469603</v>
      </c>
      <c r="I228" s="42">
        <f>I124/$J$182/2220*$F$181*60*24</f>
        <v>1.8535812592166856</v>
      </c>
      <c r="J228" s="42">
        <f>J124/$J$182/2220*$F$181*60*24</f>
        <v>44.325230651237241</v>
      </c>
      <c r="K228" s="42">
        <f>K124/$J$182/2220*$F$181*60*24</f>
        <v>13.297353256026865</v>
      </c>
      <c r="L228" s="42">
        <f>L124/$J$182/2220*$F$181*60*24</f>
        <v>0.75340917251032824</v>
      </c>
      <c r="M228" s="42">
        <f>M124/$J$182/2220*$F$181*60*24</f>
        <v>1.3678529854505834</v>
      </c>
      <c r="N228" s="42">
        <f>N124/$J$182/2220*$F$181*60*24</f>
        <v>4.5389677481940938</v>
      </c>
      <c r="Q228" s="42">
        <f>Q124/$J$182/2220*$F$181*60*24</f>
        <v>1.3314840561016363E-2</v>
      </c>
      <c r="R228" s="42">
        <f>R124/$J$182/2220*$F$181*60*24</f>
        <v>4.7637038944184779E-2</v>
      </c>
      <c r="S228" s="42">
        <f>S124/$J$182/2220*$F$181*60*24</f>
        <v>0.74774015413829198</v>
      </c>
      <c r="T228" s="42">
        <f>T124/$J$182/2220*$F$181*60*24</f>
        <v>0.67901175595634145</v>
      </c>
      <c r="U228" s="42">
        <f>U124/$J$182/2220*$F$181*60*24</f>
        <v>1.7954920436315485</v>
      </c>
      <c r="V228" s="42">
        <f>V124/$J$182/2220*$F$181*60*24</f>
        <v>33.106355283558621</v>
      </c>
      <c r="W228" s="42">
        <f>W124/$J$182/2220*$F$181*60*24</f>
        <v>11.993924181422754</v>
      </c>
      <c r="X228" s="42">
        <f>X124/$J$182/2220*$F$181*60*24</f>
        <v>0.69897498630353394</v>
      </c>
      <c r="Y228" s="42">
        <f>Y124/$J$182/2220*$F$181*60*24</f>
        <v>1.2704613789426324</v>
      </c>
      <c r="Z228" s="42">
        <f>Z124/$J$182/2220*$F$181*60*24</f>
        <v>2.8961348558603088</v>
      </c>
      <c r="AC228" s="42">
        <f>AC124/$J$182/2220*$F$181*60*24</f>
        <v>2.9646092719146366E-2</v>
      </c>
      <c r="AD228" s="42">
        <f>AD124/$J$182/2220*$F$181*60*24</f>
        <v>1.2890276502625813</v>
      </c>
      <c r="AE228" s="42">
        <f>AE124/$J$182/2220*$F$181*60*24</f>
        <v>1.0881339872027973</v>
      </c>
      <c r="AF228" s="42">
        <f>AF124/$J$182/2220*$F$181*60*24</f>
        <v>0.98128339893304672</v>
      </c>
      <c r="AG228" s="42">
        <f>AG124/$J$182/2220*$F$181*60*24</f>
        <v>1.99662785533256</v>
      </c>
      <c r="AH228" s="42">
        <f>AH124/$J$182/2220*$F$181*60*24</f>
        <v>55.279347811070863</v>
      </c>
      <c r="AI228" s="42">
        <f>AI124/$J$182/2220*$F$181*60*24</f>
        <v>14.557921488214639</v>
      </c>
      <c r="AJ228" s="42">
        <f>AJ124/$J$182/2220*$F$181*60*24</f>
        <v>0.80784335871711854</v>
      </c>
      <c r="AK228" s="42">
        <f>AK124/$J$182/2220*$F$181*60*24</f>
        <v>1.4738109568458271</v>
      </c>
      <c r="AL228" s="42">
        <f>AL124/$J$182/2220*$F$181*60*24</f>
        <v>6.181800640527829</v>
      </c>
    </row>
    <row r="229" spans="4:38">
      <c r="D229" s="42">
        <f t="shared" si="41"/>
        <v>7.75</v>
      </c>
      <c r="E229" s="42">
        <f>E125/$J$182/2220*$F$181*60*24</f>
        <v>1.8165511163764074E-2</v>
      </c>
      <c r="F229" s="42">
        <f>F125/$J$182/2220*$F$181*60*24</f>
        <v>0.65395542439244603</v>
      </c>
      <c r="G229" s="42">
        <f>G125/$J$182/2220*$F$181*60*24</f>
        <v>0.90834635288184051</v>
      </c>
      <c r="H229" s="42">
        <f>H125/$J$182/2220*$F$181*60*24</f>
        <v>0.83432741798539978</v>
      </c>
      <c r="I229" s="42">
        <f>I125/$J$182/2220*$F$181*60*24</f>
        <v>1.8081747740337621</v>
      </c>
      <c r="J229" s="42">
        <f>J125/$J$182/2220*$F$181*60*24</f>
        <v>43.843930340928274</v>
      </c>
      <c r="K229" s="42">
        <f>K125/$J$182/2220*$F$181*60*24</f>
        <v>13.301416136896247</v>
      </c>
      <c r="L229" s="42">
        <f>L125/$J$182/2220*$F$181*60*24</f>
        <v>0.74472796096390381</v>
      </c>
      <c r="M229" s="42">
        <f>M125/$J$182/2220*$F$181*60*24</f>
        <v>1.3555630340087386</v>
      </c>
      <c r="N229" s="42">
        <f>N125/$J$182/2220*$F$181*60*24</f>
        <v>4.4624421419482969</v>
      </c>
      <c r="Q229" s="42">
        <f>Q125/$J$182/2220*$F$181*60*24</f>
        <v>1.0224026027258906E-2</v>
      </c>
      <c r="R229" s="42">
        <f>R125/$J$182/2220*$F$181*60*24</f>
        <v>3.1935829766749663E-2</v>
      </c>
      <c r="S229" s="42">
        <f>S125/$J$182/2220*$F$181*60*24</f>
        <v>0.74835530926574179</v>
      </c>
      <c r="T229" s="42">
        <f>T125/$J$182/2220*$F$181*60*24</f>
        <v>0.68009335991505959</v>
      </c>
      <c r="U229" s="42">
        <f>U125/$J$182/2220*$F$181*60*24</f>
        <v>1.7411386872766648</v>
      </c>
      <c r="V229" s="42">
        <f>V125/$J$182/2220*$F$181*60*24</f>
        <v>32.613423632349495</v>
      </c>
      <c r="W229" s="42">
        <f>W125/$J$182/2220*$F$181*60*24</f>
        <v>11.987137881373499</v>
      </c>
      <c r="X229" s="42">
        <f>X125/$J$182/2220*$F$181*60*24</f>
        <v>0.6984438487888347</v>
      </c>
      <c r="Y229" s="42">
        <f>Y125/$J$182/2220*$F$181*60*24</f>
        <v>1.2664259979725343</v>
      </c>
      <c r="Z229" s="42">
        <f>Z125/$J$182/2220*$F$181*60*24</f>
        <v>2.8476059016332651</v>
      </c>
      <c r="AC229" s="42">
        <f>AC125/$J$182/2220*$F$181*60*24</f>
        <v>2.6106996300269254E-2</v>
      </c>
      <c r="AD229" s="42">
        <f>AD125/$J$182/2220*$F$181*60*24</f>
        <v>1.27597501901814</v>
      </c>
      <c r="AE229" s="42">
        <f>AE125/$J$182/2220*$F$181*60*24</f>
        <v>1.0623751237241961</v>
      </c>
      <c r="AF229" s="42">
        <f>AF125/$J$182/2220*$F$181*60*24</f>
        <v>0.98856147605573574</v>
      </c>
      <c r="AG229" s="42">
        <f>AG125/$J$182/2220*$F$181*60*24</f>
        <v>1.9644161103481297</v>
      </c>
      <c r="AH229" s="42">
        <f>AH125/$J$182/2220*$F$181*60*24</f>
        <v>54.824240543093204</v>
      </c>
      <c r="AI229" s="42">
        <f>AI125/$J$182/2220*$F$181*60*24</f>
        <v>14.570690507881904</v>
      </c>
      <c r="AJ229" s="42">
        <f>AJ125/$J$182/2220*$F$181*60*24</f>
        <v>0.79101207313897248</v>
      </c>
      <c r="AK229" s="42">
        <f>AK125/$J$182/2220*$F$181*60*24</f>
        <v>1.453694753176606</v>
      </c>
      <c r="AL229" s="42">
        <f>AL125/$J$182/2220*$F$181*60*24</f>
        <v>6.0772783822633754</v>
      </c>
    </row>
    <row r="230" spans="4:38">
      <c r="D230" s="42">
        <f t="shared" si="41"/>
        <v>8</v>
      </c>
      <c r="E230" s="42">
        <f>E126/$J$182/2220*$F$181*60*24</f>
        <v>1.5199498369164378E-2</v>
      </c>
      <c r="F230" s="42">
        <f>F126/$J$182/2220*$F$181*60*24</f>
        <v>0.64109186420370923</v>
      </c>
      <c r="G230" s="42">
        <f>G126/$J$182/2220*$F$181*60*24</f>
        <v>0.89722486761340936</v>
      </c>
      <c r="H230" s="42">
        <f>H126/$J$182/2220*$F$181*60*24</f>
        <v>0.83915031091697756</v>
      </c>
      <c r="I230" s="42">
        <f>I126/$J$182/2220*$F$181*60*24</f>
        <v>1.7675479188700898</v>
      </c>
      <c r="J230" s="42">
        <f>J126/$J$182/2220*$F$181*60*24</f>
        <v>43.323198365970683</v>
      </c>
      <c r="K230" s="42">
        <f>K126/$J$182/2220*$F$181*60*24</f>
        <v>13.306104076360953</v>
      </c>
      <c r="L230" s="42">
        <f>L126/$J$182/2220*$F$181*60*24</f>
        <v>0.73696056115920572</v>
      </c>
      <c r="M230" s="42">
        <f>M126/$J$182/2220*$F$181*60*24</f>
        <v>1.3445667616660344</v>
      </c>
      <c r="N230" s="42">
        <f>N126/$J$182/2220*$F$181*60*24</f>
        <v>4.3939718626757713</v>
      </c>
      <c r="Q230" s="42">
        <f>Q126/$J$182/2220*$F$181*60*24</f>
        <v>7.4585603917916802E-3</v>
      </c>
      <c r="R230" s="42">
        <f>R126/$J$182/2220*$F$181*60*24</f>
        <v>1.7887379450096996E-2</v>
      </c>
      <c r="S230" s="42">
        <f>S126/$J$182/2220*$F$181*60*24</f>
        <v>0.74906510364356871</v>
      </c>
      <c r="T230" s="42">
        <f>T126/$J$182/2220*$F$181*60*24</f>
        <v>0.68134136448281168</v>
      </c>
      <c r="U230" s="42">
        <f>U126/$J$182/2220*$F$181*60*24</f>
        <v>1.6901219682775694</v>
      </c>
      <c r="V230" s="42">
        <f>V126/$J$182/2220*$F$181*60*24</f>
        <v>32.066159756438907</v>
      </c>
      <c r="W230" s="42">
        <f>W126/$J$182/2220*$F$181*60*24</f>
        <v>11.981065928697864</v>
      </c>
      <c r="X230" s="42">
        <f>X126/$J$182/2220*$F$181*60*24</f>
        <v>0.697968620486208</v>
      </c>
      <c r="Y230" s="42">
        <f>Y126/$J$182/2220*$F$181*60*24</f>
        <v>1.2628153939466533</v>
      </c>
      <c r="Z230" s="42">
        <f>Z126/$J$182/2220*$F$181*60*24</f>
        <v>2.8041852583774878</v>
      </c>
      <c r="AC230" s="42">
        <f>AC126/$J$182/2220*$F$181*60*24</f>
        <v>2.2940436346537071E-2</v>
      </c>
      <c r="AD230" s="42">
        <f>AD126/$J$182/2220*$F$181*60*24</f>
        <v>1.2642963489573198</v>
      </c>
      <c r="AE230" s="42">
        <f>AE126/$J$182/2220*$F$181*60*24</f>
        <v>1.0393277195591299</v>
      </c>
      <c r="AF230" s="42">
        <f>AF126/$J$182/2220*$F$181*60*24</f>
        <v>0.99695925735114299</v>
      </c>
      <c r="AG230" s="42">
        <f>AG126/$J$182/2220*$F$181*60*24</f>
        <v>1.9355950753620643</v>
      </c>
      <c r="AH230" s="42">
        <f>AH126/$J$182/2220*$F$181*60*24</f>
        <v>54.354309971474329</v>
      </c>
      <c r="AI230" s="42">
        <f>AI126/$J$182/2220*$F$181*60*24</f>
        <v>14.58542399211332</v>
      </c>
      <c r="AJ230" s="42">
        <f>AJ126/$J$182/2220*$F$181*60*24</f>
        <v>0.77595250183220754</v>
      </c>
      <c r="AK230" s="42">
        <f>AK126/$J$182/2220*$F$181*60*24</f>
        <v>1.4354555852652009</v>
      </c>
      <c r="AL230" s="42">
        <f>AL126/$J$182/2220*$F$181*60*24</f>
        <v>5.9837584669740789</v>
      </c>
    </row>
    <row r="231" spans="4:38">
      <c r="D231" s="42">
        <f t="shared" si="41"/>
        <v>8.25</v>
      </c>
      <c r="E231" s="42">
        <f>E127/$J$182/2220*$F$181*60*24</f>
        <v>1.2582428256282287E-2</v>
      </c>
      <c r="F231" s="42">
        <f>F127/$J$182/2220*$F$181*60*24</f>
        <v>0.62974166403717735</v>
      </c>
      <c r="G231" s="42">
        <f>G127/$J$182/2220*$F$181*60*24</f>
        <v>0.88741179237656143</v>
      </c>
      <c r="H231" s="42">
        <f>H127/$J$182/2220*$F$181*60*24</f>
        <v>0.84461625623943304</v>
      </c>
      <c r="I231" s="42">
        <f>I127/$J$182/2220*$F$181*60*24</f>
        <v>1.7317006937256778</v>
      </c>
      <c r="J231" s="42">
        <f>J127/$J$182/2220*$F$181*60*24</f>
        <v>42.767230548718281</v>
      </c>
      <c r="K231" s="42">
        <f>K127/$J$182/2220*$F$181*60*24</f>
        <v>13.311417074420918</v>
      </c>
      <c r="L231" s="42">
        <f>L127/$J$182/2220*$F$181*60*24</f>
        <v>0.73010697309624173</v>
      </c>
      <c r="M231" s="42">
        <f>M127/$J$182/2220*$F$181*60*24</f>
        <v>1.3348641684224742</v>
      </c>
      <c r="N231" s="42">
        <f>N127/$J$182/2220*$F$181*60*24</f>
        <v>4.3335569103765161</v>
      </c>
      <c r="Q231" s="42">
        <f>Q127/$J$182/2220*$F$181*60*24</f>
        <v>5.0184436546147695E-3</v>
      </c>
      <c r="R231" s="42">
        <f>R127/$J$182/2220*$F$181*60*24</f>
        <v>5.4916879942270205E-3</v>
      </c>
      <c r="S231" s="42">
        <f>S127/$J$182/2220*$F$181*60*24</f>
        <v>0.74986953727177297</v>
      </c>
      <c r="T231" s="42">
        <f>T127/$J$182/2220*$F$181*60*24</f>
        <v>0.68275576965959761</v>
      </c>
      <c r="U231" s="42">
        <f>U127/$J$182/2220*$F$181*60*24</f>
        <v>1.6424418866342707</v>
      </c>
      <c r="V231" s="42">
        <f>V127/$J$182/2220*$F$181*60*24</f>
        <v>31.47030771845629</v>
      </c>
      <c r="W231" s="42">
        <f>W127/$J$182/2220*$F$181*60*24</f>
        <v>11.975708323395828</v>
      </c>
      <c r="X231" s="42">
        <f>X127/$J$182/2220*$F$181*60*24</f>
        <v>0.69754930139565319</v>
      </c>
      <c r="Y231" s="42">
        <f>Y127/$J$182/2220*$F$181*60*24</f>
        <v>1.2596295668649948</v>
      </c>
      <c r="Z231" s="42">
        <f>Z127/$J$182/2220*$F$181*60*24</f>
        <v>2.76587292609298</v>
      </c>
      <c r="AC231" s="42">
        <f>AC127/$J$182/2220*$F$181*60*24</f>
        <v>2.0146412857949846E-2</v>
      </c>
      <c r="AD231" s="42">
        <f>AD127/$J$182/2220*$F$181*60*24</f>
        <v>1.253991640080129</v>
      </c>
      <c r="AE231" s="42">
        <f>AE127/$J$182/2220*$F$181*60*24</f>
        <v>1.0189917747076027</v>
      </c>
      <c r="AF231" s="42">
        <f>AF127/$J$182/2220*$F$181*60*24</f>
        <v>1.006476742819272</v>
      </c>
      <c r="AG231" s="42">
        <f>AG127/$J$182/2220*$F$181*60*24</f>
        <v>1.9101647503743555</v>
      </c>
      <c r="AH231" s="42">
        <f>AH127/$J$182/2220*$F$181*60*24</f>
        <v>53.869556096214282</v>
      </c>
      <c r="AI231" s="42">
        <f>AI127/$J$182/2220*$F$181*60*24</f>
        <v>14.602121940908921</v>
      </c>
      <c r="AJ231" s="42">
        <f>AJ127/$J$182/2220*$F$181*60*24</f>
        <v>0.76266464479682683</v>
      </c>
      <c r="AK231" s="42">
        <f>AK127/$J$182/2220*$F$181*60*24</f>
        <v>1.4190934531116159</v>
      </c>
      <c r="AL231" s="42">
        <f>AL127/$J$182/2220*$F$181*60*24</f>
        <v>5.9012408946600132</v>
      </c>
    </row>
    <row r="232" spans="4:38">
      <c r="D232" s="42">
        <f t="shared" si="41"/>
        <v>8.5</v>
      </c>
      <c r="E232" s="42">
        <f>E128/$J$182/2220*$F$181*60*24</f>
        <v>1.0314300825117844E-2</v>
      </c>
      <c r="F232" s="42">
        <f>F128/$J$182/2220*$F$181*60*24</f>
        <v>0.61990482389285073</v>
      </c>
      <c r="G232" s="42">
        <f>G128/$J$182/2220*$F$181*60*24</f>
        <v>0.87890712717128827</v>
      </c>
      <c r="H232" s="42">
        <f>H128/$J$182/2220*$F$181*60*24</f>
        <v>0.85072525395276988</v>
      </c>
      <c r="I232" s="42">
        <f>I128/$J$182/2220*$F$181*60*24</f>
        <v>1.7006330986005176</v>
      </c>
      <c r="J232" s="42">
        <f>J128/$J$182/2220*$F$181*60*24</f>
        <v>42.180222711525275</v>
      </c>
      <c r="K232" s="42">
        <f>K128/$J$182/2220*$F$181*60*24</f>
        <v>13.317355131076205</v>
      </c>
      <c r="L232" s="42">
        <f>L128/$J$182/2220*$F$181*60*24</f>
        <v>0.7241671967750043</v>
      </c>
      <c r="M232" s="42">
        <f>M128/$J$182/2220*$F$181*60*24</f>
        <v>1.3264552542780539</v>
      </c>
      <c r="N232" s="42">
        <f>N128/$J$182/2220*$F$181*60*24</f>
        <v>4.2811972850504523</v>
      </c>
      <c r="Q232" s="42">
        <f>Q128/$J$182/2220*$F$181*60*24</f>
        <v>2.9036758157280768E-3</v>
      </c>
      <c r="R232" s="42">
        <f>R128/$J$182/2220*$F$181*60*24</f>
        <v>0</v>
      </c>
      <c r="S232" s="42">
        <f>S128/$J$182/2220*$F$181*60*24</f>
        <v>0.75076861015035412</v>
      </c>
      <c r="T232" s="42">
        <f>T128/$J$182/2220*$F$181*60*24</f>
        <v>0.68433657544541748</v>
      </c>
      <c r="U232" s="42">
        <f>U128/$J$182/2220*$F$181*60*24</f>
        <v>1.5980984423467641</v>
      </c>
      <c r="V232" s="42">
        <f>V128/$J$182/2220*$F$181*60*24</f>
        <v>30.831611581031098</v>
      </c>
      <c r="W232" s="42">
        <f>W128/$J$182/2220*$F$181*60*24</f>
        <v>11.97106506546741</v>
      </c>
      <c r="X232" s="42">
        <f>X128/$J$182/2220*$F$181*60*24</f>
        <v>0.69718589151717436</v>
      </c>
      <c r="Y232" s="42">
        <f>Y128/$J$182/2220*$F$181*60*24</f>
        <v>1.256868516727554</v>
      </c>
      <c r="Z232" s="42">
        <f>Z128/$J$182/2220*$F$181*60*24</f>
        <v>2.7326689047797386</v>
      </c>
      <c r="AC232" s="42">
        <f>AC128/$J$182/2220*$F$181*60*24</f>
        <v>1.7724925834507601E-2</v>
      </c>
      <c r="AD232" s="42">
        <f>AD128/$J$182/2220*$F$181*60*24</f>
        <v>1.2450608923865636</v>
      </c>
      <c r="AE232" s="42">
        <f>AE128/$J$182/2220*$F$181*60*24</f>
        <v>1.001367289169611</v>
      </c>
      <c r="AF232" s="42">
        <f>AF128/$J$182/2220*$F$181*60*24</f>
        <v>1.0171139324601184</v>
      </c>
      <c r="AG232" s="42">
        <f>AG128/$J$182/2220*$F$181*60*24</f>
        <v>1.8881251353850113</v>
      </c>
      <c r="AH232" s="42">
        <f>AH128/$J$182/2220*$F$181*60*24</f>
        <v>53.369978917312238</v>
      </c>
      <c r="AI232" s="42">
        <f>AI128/$J$182/2220*$F$181*60*24</f>
        <v>14.620784354268753</v>
      </c>
      <c r="AJ232" s="42">
        <f>AJ128/$J$182/2220*$F$181*60*24</f>
        <v>0.7511485020328309</v>
      </c>
      <c r="AK232" s="42">
        <f>AK128/$J$182/2220*$F$181*60*24</f>
        <v>1.4046083567158516</v>
      </c>
      <c r="AL232" s="42">
        <f>AL128/$J$182/2220*$F$181*60*24</f>
        <v>5.8297256653211793</v>
      </c>
    </row>
    <row r="233" spans="4:38">
      <c r="D233" s="42">
        <f t="shared" si="41"/>
        <v>8.75</v>
      </c>
      <c r="E233" s="42">
        <f>E129/$J$182/2220*$F$181*60*24</f>
        <v>8.395116075670974E-3</v>
      </c>
      <c r="F233" s="42">
        <f>F129/$J$182/2220*$F$181*60*24</f>
        <v>0.61158134377072904</v>
      </c>
      <c r="G233" s="42">
        <f>G129/$J$182/2220*$F$181*60*24</f>
        <v>0.87171087199759834</v>
      </c>
      <c r="H233" s="42">
        <f>H129/$J$182/2220*$F$181*60*24</f>
        <v>0.85747730405698086</v>
      </c>
      <c r="I233" s="42">
        <f>I129/$J$182/2220*$F$181*60*24</f>
        <v>1.6743451334946164</v>
      </c>
      <c r="J233" s="42">
        <f>J129/$J$182/2220*$F$181*60*24</f>
        <v>41.5663706767455</v>
      </c>
      <c r="K233" s="42">
        <f>K129/$J$182/2220*$F$181*60*24</f>
        <v>13.323918246326786</v>
      </c>
      <c r="L233" s="42">
        <f>L129/$J$182/2220*$F$181*60*24</f>
        <v>0.71914123219549353</v>
      </c>
      <c r="M233" s="42">
        <f>M129/$J$182/2220*$F$181*60*24</f>
        <v>1.319340019232774</v>
      </c>
      <c r="N233" s="42">
        <f>N129/$J$182/2220*$F$181*60*24</f>
        <v>4.2368929866976215</v>
      </c>
      <c r="Q233" s="42">
        <f>Q129/$J$182/2220*$F$181*60*24</f>
        <v>1.1142568751316608E-3</v>
      </c>
      <c r="R233" s="42">
        <f>R129/$J$182/2220*$F$181*60*24</f>
        <v>0</v>
      </c>
      <c r="S233" s="42">
        <f>S129/$J$182/2220*$F$181*60*24</f>
        <v>0.75176232227931261</v>
      </c>
      <c r="T233" s="42">
        <f>T129/$J$182/2220*$F$181*60*24</f>
        <v>0.68608378184027141</v>
      </c>
      <c r="U233" s="42">
        <f>U129/$J$182/2220*$F$181*60*24</f>
        <v>1.5570916354150466</v>
      </c>
      <c r="V233" s="42">
        <f>V129/$J$182/2220*$F$181*60*24</f>
        <v>30.15581540679274</v>
      </c>
      <c r="W233" s="42">
        <f>W129/$J$182/2220*$F$181*60*24</f>
        <v>11.967136154912595</v>
      </c>
      <c r="X233" s="42">
        <f>X129/$J$182/2220*$F$181*60*24</f>
        <v>0.69687839085076786</v>
      </c>
      <c r="Y233" s="42">
        <f>Y129/$J$182/2220*$F$181*60*24</f>
        <v>1.2545322435343391</v>
      </c>
      <c r="Z233" s="42">
        <f>Z129/$J$182/2220*$F$181*60*24</f>
        <v>2.7045731944377662</v>
      </c>
      <c r="AC233" s="42">
        <f>AC129/$J$182/2220*$F$181*60*24</f>
        <v>1.5675975276210299E-2</v>
      </c>
      <c r="AD233" s="42">
        <f>AD129/$J$182/2220*$F$181*60*24</f>
        <v>1.2375041058766227</v>
      </c>
      <c r="AE233" s="42">
        <f>AE129/$J$182/2220*$F$181*60*24</f>
        <v>0.98645426294515781</v>
      </c>
      <c r="AF233" s="42">
        <f>AF129/$J$182/2220*$F$181*60*24</f>
        <v>1.0288708262736905</v>
      </c>
      <c r="AG233" s="42">
        <f>AG129/$J$182/2220*$F$181*60*24</f>
        <v>1.8694762303940244</v>
      </c>
      <c r="AH233" s="42">
        <f>AH129/$J$182/2220*$F$181*60*24</f>
        <v>52.855578434768603</v>
      </c>
      <c r="AI233" s="42">
        <f>AI129/$J$182/2220*$F$181*60*24</f>
        <v>14.641411232192731</v>
      </c>
      <c r="AJ233" s="42">
        <f>AJ129/$J$182/2220*$F$181*60*24</f>
        <v>0.7414040735402192</v>
      </c>
      <c r="AK233" s="42">
        <f>AK129/$J$182/2220*$F$181*60*24</f>
        <v>1.3920002960779028</v>
      </c>
      <c r="AL233" s="42">
        <f>AL129/$J$182/2220*$F$181*60*24</f>
        <v>5.7692127789575007</v>
      </c>
    </row>
    <row r="234" spans="4:38">
      <c r="D234" s="42">
        <f t="shared" si="41"/>
        <v>9</v>
      </c>
      <c r="E234" s="42">
        <f>E130/$J$182/2220*$F$181*60*24</f>
        <v>6.8248740079417513E-3</v>
      </c>
      <c r="F234" s="42">
        <f>F130/$J$182/2220*$F$181*60*24</f>
        <v>0.60477122367080838</v>
      </c>
      <c r="G234" s="42">
        <f>G130/$J$182/2220*$F$181*60*24</f>
        <v>0.86582302685548695</v>
      </c>
      <c r="H234" s="42">
        <f>H130/$J$182/2220*$F$181*60*24</f>
        <v>0.86487240655206976</v>
      </c>
      <c r="I234" s="42">
        <f>I130/$J$182/2220*$F$181*60*24</f>
        <v>1.6528367984079679</v>
      </c>
      <c r="J234" s="42">
        <f>J130/$J$182/2220*$F$181*60*24</f>
        <v>40.929870266732358</v>
      </c>
      <c r="K234" s="42">
        <f>K130/$J$182/2220*$F$181*60*24</f>
        <v>13.331106420172656</v>
      </c>
      <c r="L234" s="42">
        <f>L130/$J$182/2220*$F$181*60*24</f>
        <v>0.71502907935771287</v>
      </c>
      <c r="M234" s="42">
        <f>M130/$J$182/2220*$F$181*60*24</f>
        <v>1.3135184632866377</v>
      </c>
      <c r="N234" s="42">
        <f>N130/$J$182/2220*$F$181*60*24</f>
        <v>4.2006440153180602</v>
      </c>
      <c r="Q234" s="42">
        <f>Q130/$J$182/2220*$F$181*60*24</f>
        <v>0</v>
      </c>
      <c r="R234" s="42">
        <f>R130/$J$182/2220*$F$181*60*24</f>
        <v>0</v>
      </c>
      <c r="S234" s="42">
        <f>S130/$J$182/2220*$F$181*60*24</f>
        <v>0.75285067365864422</v>
      </c>
      <c r="T234" s="42">
        <f>T130/$J$182/2220*$F$181*60*24</f>
        <v>0.68799738884415884</v>
      </c>
      <c r="U234" s="42">
        <f>U130/$J$182/2220*$F$181*60*24</f>
        <v>1.5194214658391207</v>
      </c>
      <c r="V234" s="42">
        <f>V130/$J$182/2220*$F$181*60*24</f>
        <v>29.448663258370722</v>
      </c>
      <c r="W234" s="42">
        <f>W130/$J$182/2220*$F$181*60*24</f>
        <v>11.963921591731353</v>
      </c>
      <c r="X234" s="42">
        <f>X130/$J$182/2220*$F$181*60*24</f>
        <v>0.69662679939643735</v>
      </c>
      <c r="Y234" s="42">
        <f>Y130/$J$182/2220*$F$181*60*24</f>
        <v>1.2526207472853428</v>
      </c>
      <c r="Z234" s="42">
        <f>Z130/$J$182/2220*$F$181*60*24</f>
        <v>2.6815857950670599</v>
      </c>
      <c r="AC234" s="42">
        <f>AC130/$J$182/2220*$F$181*60*24</f>
        <v>1.399956118305795E-2</v>
      </c>
      <c r="AD234" s="42">
        <f>AD130/$J$182/2220*$F$181*60*24</f>
        <v>1.2313212805503075</v>
      </c>
      <c r="AE234" s="42">
        <f>AE130/$J$182/2220*$F$181*60*24</f>
        <v>0.97425269603424014</v>
      </c>
      <c r="AF234" s="42">
        <f>AF130/$J$182/2220*$F$181*60*24</f>
        <v>1.0417474242599807</v>
      </c>
      <c r="AG234" s="42">
        <f>AG130/$J$182/2220*$F$181*60*24</f>
        <v>1.854218035401402</v>
      </c>
      <c r="AH234" s="42">
        <f>AH130/$J$182/2220*$F$181*60*24</f>
        <v>52.326354648583781</v>
      </c>
      <c r="AI234" s="42">
        <f>AI130/$J$182/2220*$F$181*60*24</f>
        <v>14.664002574680897</v>
      </c>
      <c r="AJ234" s="42">
        <f>AJ130/$J$182/2220*$F$181*60*24</f>
        <v>0.7334313593189925</v>
      </c>
      <c r="AK234" s="42">
        <f>AK130/$J$182/2220*$F$181*60*24</f>
        <v>1.3812692711977705</v>
      </c>
      <c r="AL234" s="42">
        <f>AL130/$J$182/2220*$F$181*60*24</f>
        <v>5.7197022355690921</v>
      </c>
    </row>
    <row r="235" spans="4:38">
      <c r="D235" s="42">
        <f t="shared" si="41"/>
        <v>9.25</v>
      </c>
      <c r="E235" s="42">
        <f>E131/$J$182/2220*$F$181*60*24</f>
        <v>5.6035746219300986E-3</v>
      </c>
      <c r="F235" s="42">
        <f>F131/$J$182/2220*$F$181*60*24</f>
        <v>0.59947446359309664</v>
      </c>
      <c r="G235" s="42">
        <f>G131/$J$182/2220*$F$181*60*24</f>
        <v>0.86124359174495846</v>
      </c>
      <c r="H235" s="42">
        <f>H131/$J$182/2220*$F$181*60*24</f>
        <v>0.87291056143803636</v>
      </c>
      <c r="I235" s="42">
        <f>I131/$J$182/2220*$F$181*60*24</f>
        <v>1.6361080933405741</v>
      </c>
      <c r="J235" s="42">
        <f>J131/$J$182/2220*$F$181*60*24</f>
        <v>40.274917303840894</v>
      </c>
      <c r="K235" s="42">
        <f>K131/$J$182/2220*$F$181*60*24</f>
        <v>13.338919652613811</v>
      </c>
      <c r="L235" s="42">
        <f>L131/$J$182/2220*$F$181*60*24</f>
        <v>0.71183073826166254</v>
      </c>
      <c r="M235" s="42">
        <f>M131/$J$182/2220*$F$181*60*24</f>
        <v>1.3089905864396416</v>
      </c>
      <c r="N235" s="42">
        <f>N131/$J$182/2220*$F$181*60*24</f>
        <v>4.172450370911732</v>
      </c>
      <c r="Q235" s="42">
        <f>Q131/$J$182/2220*$F$181*60*24</f>
        <v>0</v>
      </c>
      <c r="R235" s="42">
        <f>R131/$J$182/2220*$F$181*60*24</f>
        <v>0</v>
      </c>
      <c r="S235" s="42">
        <f>S131/$J$182/2220*$F$181*60*24</f>
        <v>0.75403366428835716</v>
      </c>
      <c r="T235" s="42">
        <f>T131/$J$182/2220*$F$181*60*24</f>
        <v>0.69007739645707644</v>
      </c>
      <c r="U235" s="42">
        <f>U131/$J$182/2220*$F$181*60*24</f>
        <v>1.4850879336189884</v>
      </c>
      <c r="V235" s="42">
        <f>V131/$J$182/2220*$F$181*60*24</f>
        <v>28.715899198394411</v>
      </c>
      <c r="W235" s="42">
        <f>W131/$J$182/2220*$F$181*60*24</f>
        <v>11.961421375923758</v>
      </c>
      <c r="X235" s="42">
        <f>X131/$J$182/2220*$F$181*60*24</f>
        <v>0.69643111715417882</v>
      </c>
      <c r="Y235" s="42">
        <f>Y131/$J$182/2220*$F$181*60*24</f>
        <v>1.2511340279805676</v>
      </c>
      <c r="Z235" s="42">
        <f>Z131/$J$182/2220*$F$181*60*24</f>
        <v>2.6637067066676234</v>
      </c>
      <c r="AC235" s="42">
        <f>AC131/$J$182/2220*$F$181*60*24</f>
        <v>1.2695683555050616E-2</v>
      </c>
      <c r="AD235" s="42">
        <f>AD131/$J$182/2220*$F$181*60*24</f>
        <v>1.2265124164076173</v>
      </c>
      <c r="AE235" s="42">
        <f>AE131/$J$182/2220*$F$181*60*24</f>
        <v>0.96476258843686158</v>
      </c>
      <c r="AF235" s="42">
        <f>AF131/$J$182/2220*$F$181*60*24</f>
        <v>1.0557437264189962</v>
      </c>
      <c r="AG235" s="42">
        <f>AG131/$J$182/2220*$F$181*60*24</f>
        <v>1.8423505504071371</v>
      </c>
      <c r="AH235" s="42">
        <f>AH131/$J$182/2220*$F$181*60*24</f>
        <v>51.782307558757367</v>
      </c>
      <c r="AI235" s="42">
        <f>AI131/$J$182/2220*$F$181*60*24</f>
        <v>14.688558381733294</v>
      </c>
      <c r="AJ235" s="42">
        <f>AJ131/$J$182/2220*$F$181*60*24</f>
        <v>0.72723035936914648</v>
      </c>
      <c r="AK235" s="42">
        <f>AK131/$J$182/2220*$F$181*60*24</f>
        <v>1.3724152820754585</v>
      </c>
      <c r="AL235" s="42">
        <f>AL131/$J$182/2220*$F$181*60*24</f>
        <v>5.6811940351558388</v>
      </c>
    </row>
    <row r="236" spans="4:38">
      <c r="D236" s="42">
        <f t="shared" si="41"/>
        <v>9.5</v>
      </c>
      <c r="E236" s="42">
        <f>E132/$J$182/2220*$F$181*60*24</f>
        <v>4.7312179176360559E-3</v>
      </c>
      <c r="F236" s="42">
        <f>F132/$J$182/2220*$F$181*60*24</f>
        <v>0.59569106353758605</v>
      </c>
      <c r="G236" s="42">
        <f>G132/$J$182/2220*$F$181*60*24</f>
        <v>0.85797256666600918</v>
      </c>
      <c r="H236" s="42">
        <f>H132/$J$182/2220*$F$181*60*24</f>
        <v>0.88159176871488065</v>
      </c>
      <c r="I236" s="42">
        <f>I132/$J$182/2220*$F$181*60*24</f>
        <v>1.624159018292437</v>
      </c>
      <c r="J236" s="42">
        <f>J132/$J$182/2220*$F$181*60*24</f>
        <v>39.605707610424083</v>
      </c>
      <c r="K236" s="42">
        <f>K132/$J$182/2220*$F$181*60*24</f>
        <v>13.347357943650263</v>
      </c>
      <c r="L236" s="42">
        <f>L132/$J$182/2220*$F$181*60*24</f>
        <v>0.70954620890734266</v>
      </c>
      <c r="M236" s="42">
        <f>M132/$J$182/2220*$F$181*60*24</f>
        <v>1.3057563886917893</v>
      </c>
      <c r="N236" s="42">
        <f>N132/$J$182/2220*$F$181*60*24</f>
        <v>4.1523120534786333</v>
      </c>
      <c r="Q236" s="42">
        <f>Q132/$J$182/2220*$F$181*60*24</f>
        <v>0</v>
      </c>
      <c r="R236" s="42">
        <f>R132/$J$182/2220*$F$181*60*24</f>
        <v>0</v>
      </c>
      <c r="S236" s="42">
        <f>S132/$J$182/2220*$F$181*60*24</f>
        <v>0.75531129416844744</v>
      </c>
      <c r="T236" s="42">
        <f>T132/$J$182/2220*$F$181*60*24</f>
        <v>0.69232380467903165</v>
      </c>
      <c r="U236" s="42">
        <f>U132/$J$182/2220*$F$181*60*24</f>
        <v>1.4540910387546435</v>
      </c>
      <c r="V236" s="42">
        <f>V132/$J$182/2220*$F$181*60*24</f>
        <v>27.963267289493288</v>
      </c>
      <c r="W236" s="42">
        <f>W132/$J$182/2220*$F$181*60*24</f>
        <v>11.959635507489736</v>
      </c>
      <c r="X236" s="42">
        <f>X132/$J$182/2220*$F$181*60*24</f>
        <v>0.69629134412399663</v>
      </c>
      <c r="Y236" s="42">
        <f>Y132/$J$182/2220*$F$181*60*24</f>
        <v>1.2500720856200149</v>
      </c>
      <c r="Z236" s="42">
        <f>Z132/$J$182/2220*$F$181*60*24</f>
        <v>2.650935929239453</v>
      </c>
      <c r="AC236" s="42">
        <f>AC132/$J$182/2220*$F$181*60*24</f>
        <v>1.1764342392188196E-2</v>
      </c>
      <c r="AD236" s="42">
        <f>AD132/$J$182/2220*$F$181*60*24</f>
        <v>1.2230775134485525</v>
      </c>
      <c r="AE236" s="42">
        <f>AE132/$J$182/2220*$F$181*60*24</f>
        <v>0.95798394015301791</v>
      </c>
      <c r="AF236" s="42">
        <f>AF132/$J$182/2220*$F$181*60*24</f>
        <v>1.0708597327507299</v>
      </c>
      <c r="AG236" s="42">
        <f>AG132/$J$182/2220*$F$181*60*24</f>
        <v>1.8338737754112366</v>
      </c>
      <c r="AH236" s="42">
        <f>AH132/$J$182/2220*$F$181*60*24</f>
        <v>51.223437165289745</v>
      </c>
      <c r="AI236" s="42">
        <f>AI132/$J$182/2220*$F$181*60*24</f>
        <v>14.715078653349838</v>
      </c>
      <c r="AJ236" s="42">
        <f>AJ132/$J$182/2220*$F$181*60*24</f>
        <v>0.7228010736906888</v>
      </c>
      <c r="AK236" s="42">
        <f>AK132/$J$182/2220*$F$181*60*24</f>
        <v>1.3654383287109666</v>
      </c>
      <c r="AL236" s="42">
        <f>AL132/$J$182/2220*$F$181*60*24</f>
        <v>5.6536881777178181</v>
      </c>
    </row>
    <row r="237" spans="4:38">
      <c r="D237" s="42">
        <f t="shared" si="41"/>
        <v>9.75</v>
      </c>
      <c r="E237" s="42">
        <f>E133/$J$182/2220*$F$181*60*24</f>
        <v>4.2078038950596622E-3</v>
      </c>
      <c r="F237" s="42">
        <f>F133/$J$182/2220*$F$181*60*24</f>
        <v>0.5934210235042805</v>
      </c>
      <c r="G237" s="42">
        <f>G133/$J$182/2220*$F$181*60*24</f>
        <v>0.8560099516186388</v>
      </c>
      <c r="H237" s="42">
        <f>H133/$J$182/2220*$F$181*60*24</f>
        <v>0.89091602838259876</v>
      </c>
      <c r="I237" s="42">
        <f>I133/$J$182/2220*$F$181*60*24</f>
        <v>1.6169895732635511</v>
      </c>
      <c r="J237" s="42">
        <f>J133/$J$182/2220*$F$181*60*24</f>
        <v>38.926437008836537</v>
      </c>
      <c r="K237" s="42">
        <f>K133/$J$182/2220*$F$181*60*24</f>
        <v>13.356421293281997</v>
      </c>
      <c r="L237" s="42">
        <f>L133/$J$182/2220*$F$181*60*24</f>
        <v>0.70817549129474922</v>
      </c>
      <c r="M237" s="42">
        <f>M133/$J$182/2220*$F$181*60*24</f>
        <v>1.3038158700430773</v>
      </c>
      <c r="N237" s="42">
        <f>N133/$J$182/2220*$F$181*60*24</f>
        <v>4.1402290630187659</v>
      </c>
      <c r="Q237" s="42">
        <f>Q133/$J$182/2220*$F$181*60*24</f>
        <v>0</v>
      </c>
      <c r="R237" s="42">
        <f>R133/$J$182/2220*$F$181*60*24</f>
        <v>0</v>
      </c>
      <c r="S237" s="42">
        <f>S133/$J$182/2220*$F$181*60*24</f>
        <v>0.7566835632989104</v>
      </c>
      <c r="T237" s="42">
        <f>T133/$J$182/2220*$F$181*60*24</f>
        <v>0.69473661351001703</v>
      </c>
      <c r="U237" s="42">
        <f>U133/$J$182/2220*$F$181*60*24</f>
        <v>1.4264307812460955</v>
      </c>
      <c r="V237" s="42">
        <f>V133/$J$182/2220*$F$181*60*24</f>
        <v>27.196511594296755</v>
      </c>
      <c r="W237" s="42">
        <f>W133/$J$182/2220*$F$181*60*24</f>
        <v>11.95856398642932</v>
      </c>
      <c r="X237" s="42">
        <f>X133/$J$182/2220*$F$181*60*24</f>
        <v>0.69620748030588242</v>
      </c>
      <c r="Y237" s="42">
        <f>Y133/$J$182/2220*$F$181*60*24</f>
        <v>1.2494349202036839</v>
      </c>
      <c r="Z237" s="42">
        <f>Z133/$J$182/2220*$F$181*60*24</f>
        <v>2.643273462782552</v>
      </c>
      <c r="AC237" s="42">
        <f>AC133/$J$182/2220*$F$181*60*24</f>
        <v>1.1205537694470757E-2</v>
      </c>
      <c r="AD237" s="42">
        <f>AD133/$J$182/2220*$F$181*60*24</f>
        <v>1.2210165716731165</v>
      </c>
      <c r="AE237" s="42">
        <f>AE133/$J$182/2220*$F$181*60*24</f>
        <v>0.95391675118271313</v>
      </c>
      <c r="AF237" s="42">
        <f>AF133/$J$182/2220*$F$181*60*24</f>
        <v>1.0870954432551807</v>
      </c>
      <c r="AG237" s="42">
        <f>AG133/$J$182/2220*$F$181*60*24</f>
        <v>1.8287877104136934</v>
      </c>
      <c r="AH237" s="42">
        <f>AH133/$J$182/2220*$F$181*60*24</f>
        <v>50.649743468180148</v>
      </c>
      <c r="AI237" s="42">
        <f>AI133/$J$182/2220*$F$181*60*24</f>
        <v>14.74356338953061</v>
      </c>
      <c r="AJ237" s="42">
        <f>AJ133/$J$182/2220*$F$181*60*24</f>
        <v>0.72014350228361179</v>
      </c>
      <c r="AK237" s="42">
        <f>AK133/$J$182/2220*$F$181*60*24</f>
        <v>1.3603384111042951</v>
      </c>
      <c r="AL237" s="42">
        <f>AL133/$J$182/2220*$F$181*60*24</f>
        <v>5.6371846632550273</v>
      </c>
    </row>
    <row r="238" spans="4:38">
      <c r="D238" s="42">
        <f t="shared" si="41"/>
        <v>10</v>
      </c>
      <c r="E238" s="42">
        <f>E134/$J$182/2220*$F$181*60*24</f>
        <v>4.0333325542008377E-3</v>
      </c>
      <c r="F238" s="42">
        <f>F134/$J$182/2220*$F$181*60*24</f>
        <v>0.59266434349317598</v>
      </c>
      <c r="G238" s="42">
        <f>G134/$J$182/2220*$F$181*60*24</f>
        <v>0.85535574660284741</v>
      </c>
      <c r="H238" s="42">
        <f>H134/$J$182/2220*$F$181*60*24</f>
        <v>0.90088334044119889</v>
      </c>
      <c r="I238" s="42">
        <f>I134/$J$182/2220*$F$181*60*24</f>
        <v>1.6145997582539255</v>
      </c>
      <c r="J238" s="42">
        <f>J134/$J$182/2220*$F$181*60*24</f>
        <v>38.241301321431791</v>
      </c>
      <c r="K238" s="42">
        <f>K134/$J$182/2220*$F$181*60*24</f>
        <v>13.366109701509021</v>
      </c>
      <c r="L238" s="42">
        <f>L134/$J$182/2220*$F$181*60*24</f>
        <v>0.70771858542388189</v>
      </c>
      <c r="M238" s="42">
        <f>M134/$J$182/2220*$F$181*60*24</f>
        <v>1.3031690304935055</v>
      </c>
      <c r="N238" s="42">
        <f>N134/$J$182/2220*$F$181*60*24</f>
        <v>4.1362013995321707</v>
      </c>
      <c r="Q238" s="42">
        <f>Q134/$J$182/2220*$F$181*60*24</f>
        <v>0</v>
      </c>
      <c r="R238" s="42">
        <f>R134/$J$182/2220*$F$181*60*24</f>
        <v>0</v>
      </c>
      <c r="S238" s="42">
        <f>S134/$J$182/2220*$F$181*60*24</f>
        <v>0.75815047167975491</v>
      </c>
      <c r="T238" s="42">
        <f>T134/$J$182/2220*$F$181*60*24</f>
        <v>0.69731582295003625</v>
      </c>
      <c r="U238" s="42">
        <f>U134/$J$182/2220*$F$181*60*24</f>
        <v>1.4021071610933358</v>
      </c>
      <c r="V238" s="42">
        <f>V134/$J$182/2220*$F$181*60*24</f>
        <v>26.421376175434307</v>
      </c>
      <c r="W238" s="42">
        <f>W134/$J$182/2220*$F$181*60*24</f>
        <v>11.958206812742514</v>
      </c>
      <c r="X238" s="42">
        <f>X134/$J$182/2220*$F$181*60*24</f>
        <v>0.69617952569984831</v>
      </c>
      <c r="Y238" s="42">
        <f>Y134/$J$182/2220*$F$181*60*24</f>
        <v>1.249222531731575</v>
      </c>
      <c r="Z238" s="42">
        <f>Z134/$J$182/2220*$F$181*60*24</f>
        <v>2.6407193072969171</v>
      </c>
      <c r="AC238" s="42">
        <f>AC134/$J$182/2220*$F$181*60*24</f>
        <v>1.1019269461898263E-2</v>
      </c>
      <c r="AD238" s="42">
        <f>AD134/$J$182/2220*$F$181*60*24</f>
        <v>1.2203295910813023</v>
      </c>
      <c r="AE238" s="42">
        <f>AE134/$J$182/2220*$F$181*60*24</f>
        <v>0.95256102152594369</v>
      </c>
      <c r="AF238" s="42">
        <f>AF134/$J$182/2220*$F$181*60*24</f>
        <v>1.1044508579323578</v>
      </c>
      <c r="AG238" s="42">
        <f>AG134/$J$182/2220*$F$181*60*24</f>
        <v>1.8270923554145153</v>
      </c>
      <c r="AH238" s="42">
        <f>AH134/$J$182/2220*$F$181*60*24</f>
        <v>50.061226467429357</v>
      </c>
      <c r="AI238" s="42">
        <f>AI134/$J$182/2220*$F$181*60*24</f>
        <v>14.774012590275532</v>
      </c>
      <c r="AJ238" s="42">
        <f>AJ134/$J$182/2220*$F$181*60*24</f>
        <v>0.71925764514791957</v>
      </c>
      <c r="AK238" s="42">
        <f>AK134/$J$182/2220*$F$181*60*24</f>
        <v>1.3571155292554398</v>
      </c>
      <c r="AL238" s="42">
        <f>AL134/$J$182/2220*$F$181*60*24</f>
        <v>5.6316834917673901</v>
      </c>
    </row>
    <row r="239" spans="4:38">
      <c r="D239" s="42">
        <f t="shared" si="41"/>
        <v>10.25</v>
      </c>
      <c r="E239" s="42">
        <f>E135/$J$182/2220*$F$181*60*24</f>
        <v>4.0333325542008377E-3</v>
      </c>
      <c r="F239" s="42">
        <f>F135/$J$182/2220*$F$181*60*24</f>
        <v>0.59266434349317598</v>
      </c>
      <c r="G239" s="42">
        <f>G135/$J$182/2220*$F$181*60*24</f>
        <v>0.85535574660284741</v>
      </c>
      <c r="H239" s="42">
        <f>H135/$J$182/2220*$F$181*60*24</f>
        <v>0.90088334044119889</v>
      </c>
      <c r="I239" s="42">
        <f>I135/$J$182/2220*$F$181*60*24</f>
        <v>1.6145997582539255</v>
      </c>
      <c r="J239" s="42">
        <f>J135/$J$182/2220*$F$181*60*24</f>
        <v>38.241301321431791</v>
      </c>
      <c r="K239" s="42">
        <f>K135/$J$182/2220*$F$181*60*24</f>
        <v>13.366109701509021</v>
      </c>
      <c r="L239" s="42">
        <f>L135/$J$182/2220*$F$181*60*24</f>
        <v>0.70771858542388189</v>
      </c>
      <c r="M239" s="42">
        <f>M135/$J$182/2220*$F$181*60*24</f>
        <v>1.3031690304935055</v>
      </c>
      <c r="N239" s="42">
        <f>N135/$J$182/2220*$F$181*60*24</f>
        <v>4.1362013995321707</v>
      </c>
      <c r="Q239" s="42">
        <f>Q135/$J$182/2220*$F$181*60*24</f>
        <v>0</v>
      </c>
      <c r="R239" s="42">
        <f>R135/$J$182/2220*$F$181*60*24</f>
        <v>0</v>
      </c>
      <c r="S239" s="42">
        <f>S135/$J$182/2220*$F$181*60*24</f>
        <v>0.75815047167975491</v>
      </c>
      <c r="T239" s="42">
        <f>T135/$J$182/2220*$F$181*60*24</f>
        <v>0.69731582295003625</v>
      </c>
      <c r="U239" s="42">
        <f>U135/$J$182/2220*$F$181*60*24</f>
        <v>1.4021071610933358</v>
      </c>
      <c r="V239" s="42">
        <f>V135/$J$182/2220*$F$181*60*24</f>
        <v>26.421376175434307</v>
      </c>
      <c r="W239" s="42">
        <f>W135/$J$182/2220*$F$181*60*24</f>
        <v>11.958206812742514</v>
      </c>
      <c r="X239" s="42">
        <f>X135/$J$182/2220*$F$181*60*24</f>
        <v>0.69617952569984831</v>
      </c>
      <c r="Y239" s="42">
        <f>Y135/$J$182/2220*$F$181*60*24</f>
        <v>1.249222531731575</v>
      </c>
      <c r="Z239" s="42">
        <f>Z135/$J$182/2220*$F$181*60*24</f>
        <v>2.6407193072969171</v>
      </c>
      <c r="AC239" s="42">
        <f>AC135/$J$182/2220*$F$181*60*24</f>
        <v>1.1019269461898263E-2</v>
      </c>
      <c r="AD239" s="42">
        <f>AD135/$J$182/2220*$F$181*60*24</f>
        <v>1.2203295910813023</v>
      </c>
      <c r="AE239" s="42">
        <f>AE135/$J$182/2220*$F$181*60*24</f>
        <v>0.95256102152594369</v>
      </c>
      <c r="AF239" s="42">
        <f>AF135/$J$182/2220*$F$181*60*24</f>
        <v>1.1044508579323578</v>
      </c>
      <c r="AG239" s="42">
        <f>AG135/$J$182/2220*$F$181*60*24</f>
        <v>1.8270923554145153</v>
      </c>
      <c r="AH239" s="42">
        <f>AH135/$J$182/2220*$F$181*60*24</f>
        <v>50.061226467429357</v>
      </c>
      <c r="AI239" s="42">
        <f>AI135/$J$182/2220*$F$181*60*24</f>
        <v>14.774012590275532</v>
      </c>
      <c r="AJ239" s="42">
        <f>AJ135/$J$182/2220*$F$181*60*24</f>
        <v>0.71925764514791957</v>
      </c>
      <c r="AK239" s="42">
        <f>AK135/$J$182/2220*$F$181*60*24</f>
        <v>1.3571155292554398</v>
      </c>
      <c r="AL239" s="42">
        <f>AL135/$J$182/2220*$F$181*60*24</f>
        <v>5.6316834917673901</v>
      </c>
    </row>
    <row r="240" spans="4:38">
      <c r="D240" s="42">
        <f t="shared" si="41"/>
        <v>10.5</v>
      </c>
      <c r="E240" s="42">
        <f>E136/$J$182/2220*$F$181*60*24</f>
        <v>4.1562940752256569E-3</v>
      </c>
      <c r="F240" s="42">
        <f>F136/$J$182/2220*$F$181*60*24</f>
        <v>0.61073250627266118</v>
      </c>
      <c r="G240" s="42">
        <f>G136/$J$182/2220*$F$181*60*24</f>
        <v>0.88143240708304038</v>
      </c>
      <c r="H240" s="42">
        <f>H136/$J$182/2220*$F$181*60*24</f>
        <v>0.92834797032677485</v>
      </c>
      <c r="I240" s="42">
        <f>I136/$J$182/2220*$F$181*60*24</f>
        <v>1.6638229848173853</v>
      </c>
      <c r="J240" s="42">
        <f>J136/$J$182/2220*$F$181*60*24</f>
        <v>39.407138383777216</v>
      </c>
      <c r="K240" s="42">
        <f>K136/$J$182/2220*$F$181*60*24</f>
        <v>13.773593378343547</v>
      </c>
      <c r="L240" s="42">
        <f>L136/$J$182/2220*$F$181*60*24</f>
        <v>0.72929433018378731</v>
      </c>
      <c r="M240" s="42">
        <f>M136/$J$182/2220*$F$181*60*24</f>
        <v>1.3428978760544861</v>
      </c>
      <c r="N240" s="42">
        <f>N136/$J$182/2220*$F$181*60*24</f>
        <v>4.2622990144738759</v>
      </c>
      <c r="Q240" s="42">
        <f>Q136/$J$182/2220*$F$181*60*24</f>
        <v>0</v>
      </c>
      <c r="R240" s="42">
        <f>R136/$J$182/2220*$F$181*60*24</f>
        <v>0</v>
      </c>
      <c r="S240" s="42">
        <f>S136/$J$182/2220*$F$181*60*24</f>
        <v>0.78126369973885257</v>
      </c>
      <c r="T240" s="42">
        <f>T136/$J$182/2220*$F$181*60*24</f>
        <v>0.71857442562471663</v>
      </c>
      <c r="U240" s="42">
        <f>U136/$J$182/2220*$F$181*60*24</f>
        <v>1.4448522674913349</v>
      </c>
      <c r="V240" s="42">
        <f>V136/$J$182/2220*$F$181*60*24</f>
        <v>27.226867058827139</v>
      </c>
      <c r="W240" s="42">
        <f>W136/$J$182/2220*$F$181*60*24</f>
        <v>12.32276869269281</v>
      </c>
      <c r="X240" s="42">
        <f>X136/$J$182/2220*$F$181*60*24</f>
        <v>0.71740348683770017</v>
      </c>
      <c r="Y240" s="42">
        <f>Y136/$J$182/2220*$F$181*60*24</f>
        <v>1.2873067463446757</v>
      </c>
      <c r="Z240" s="42">
        <f>Z136/$J$182/2220*$F$181*60*24</f>
        <v>2.7212251565571384</v>
      </c>
      <c r="AC240" s="42">
        <f>AC136/$J$182/2220*$F$181*60*24</f>
        <v>1.1355206584714016E-2</v>
      </c>
      <c r="AD240" s="42">
        <f>AD136/$J$182/2220*$F$181*60*24</f>
        <v>1.2575329658723708</v>
      </c>
      <c r="AE240" s="42">
        <f>AE136/$J$182/2220*$F$181*60*24</f>
        <v>0.98160111442723263</v>
      </c>
      <c r="AF240" s="42">
        <f>AF136/$J$182/2220*$F$181*60*24</f>
        <v>1.1381215150288289</v>
      </c>
      <c r="AG240" s="42">
        <f>AG136/$J$182/2220*$F$181*60*24</f>
        <v>1.8827937021434369</v>
      </c>
      <c r="AH240" s="42">
        <f>AH136/$J$182/2220*$F$181*60*24</f>
        <v>51.587409708727378</v>
      </c>
      <c r="AI240" s="42">
        <f>AI136/$J$182/2220*$F$181*60*24</f>
        <v>15.224418063994289</v>
      </c>
      <c r="AJ240" s="42">
        <f>AJ136/$J$182/2220*$F$181*60*24</f>
        <v>0.74118517352987845</v>
      </c>
      <c r="AK240" s="42">
        <f>AK136/$J$182/2220*$F$181*60*24</f>
        <v>1.3984890057643005</v>
      </c>
      <c r="AL240" s="42">
        <f>AL136/$J$182/2220*$F$181*60*24</f>
        <v>5.803372872390578</v>
      </c>
    </row>
    <row r="241" spans="4:38">
      <c r="D241" s="42">
        <f t="shared" si="41"/>
        <v>10.75</v>
      </c>
      <c r="E241" s="42">
        <f>E137/$J$182/2220*$F$181*60*24</f>
        <v>4.2798464796428206E-3</v>
      </c>
      <c r="F241" s="42">
        <f>F137/$J$182/2220*$F$181*60*24</f>
        <v>0.62888749440391145</v>
      </c>
      <c r="G241" s="42">
        <f>G137/$J$182/2220*$F$181*60*24</f>
        <v>0.90763437721683249</v>
      </c>
      <c r="H241" s="42">
        <f>H137/$J$182/2220*$F$181*60*24</f>
        <v>0.95594457966040081</v>
      </c>
      <c r="I241" s="42">
        <f>I137/$J$182/2220*$F$181*60*24</f>
        <v>1.7132827503147463</v>
      </c>
      <c r="J241" s="42">
        <f>J137/$J$182/2220*$F$181*60*24</f>
        <v>40.578577798407963</v>
      </c>
      <c r="K241" s="42">
        <f>K137/$J$182/2220*$F$181*60*24</f>
        <v>14.183035190823162</v>
      </c>
      <c r="L241" s="42">
        <f>L137/$J$182/2220*$F$181*60*24</f>
        <v>0.75097375574684022</v>
      </c>
      <c r="M241" s="42">
        <f>M137/$J$182/2220*$F$181*60*24</f>
        <v>1.3828176359343802</v>
      </c>
      <c r="N241" s="42">
        <f>N137/$J$182/2220*$F$181*60*24</f>
        <v>4.3890025830981836</v>
      </c>
      <c r="Q241" s="42">
        <f>Q137/$J$182/2220*$F$181*60*24</f>
        <v>0</v>
      </c>
      <c r="R241" s="42">
        <f>R137/$J$182/2220*$F$181*60*24</f>
        <v>0</v>
      </c>
      <c r="S241" s="42">
        <f>S137/$J$182/2220*$F$181*60*24</f>
        <v>0.80448799687459949</v>
      </c>
      <c r="T241" s="42">
        <f>T137/$J$182/2220*$F$181*60*24</f>
        <v>0.73993518509739564</v>
      </c>
      <c r="U241" s="42">
        <f>U137/$J$182/2220*$F$181*60*24</f>
        <v>1.4878027826486278</v>
      </c>
      <c r="V241" s="42">
        <f>V137/$J$182/2220*$F$181*60*24</f>
        <v>28.036228674963979</v>
      </c>
      <c r="W241" s="42">
        <f>W137/$J$182/2220*$F$181*60*24</f>
        <v>12.689082450454544</v>
      </c>
      <c r="X241" s="42">
        <f>X137/$J$182/2220*$F$181*60*24</f>
        <v>0.73872943830595439</v>
      </c>
      <c r="Y241" s="42">
        <f>Y137/$J$182/2220*$F$181*60*24</f>
        <v>1.325573972112305</v>
      </c>
      <c r="Z241" s="42">
        <f>Z137/$J$182/2220*$F$181*60*24</f>
        <v>2.8021178713092469</v>
      </c>
      <c r="AC241" s="42">
        <f>AC137/$J$182/2220*$F$181*60*24</f>
        <v>1.169275803097901E-2</v>
      </c>
      <c r="AD241" s="42">
        <f>AD137/$J$182/2220*$F$181*60*24</f>
        <v>1.2949151190009229</v>
      </c>
      <c r="AE241" s="42">
        <f>AE137/$J$182/2220*$F$181*60*24</f>
        <v>1.0107807575590695</v>
      </c>
      <c r="AF241" s="42">
        <f>AF137/$J$182/2220*$F$181*60*24</f>
        <v>1.1719539742234018</v>
      </c>
      <c r="AG241" s="42">
        <f>AG137/$J$182/2220*$F$181*60*24</f>
        <v>1.9387627179808657</v>
      </c>
      <c r="AH241" s="42">
        <f>AH137/$J$182/2220*$F$181*60*24</f>
        <v>53.120926921852053</v>
      </c>
      <c r="AI241" s="42">
        <f>AI137/$J$182/2220*$F$181*60*24</f>
        <v>15.676987931191782</v>
      </c>
      <c r="AJ241" s="42">
        <f>AJ137/$J$182/2220*$F$181*60*24</f>
        <v>0.76321807318773005</v>
      </c>
      <c r="AK241" s="42">
        <f>AK137/$J$182/2220*$F$181*60*24</f>
        <v>1.4400612997564592</v>
      </c>
      <c r="AL241" s="42">
        <f>AL137/$J$182/2220*$F$181*60*24</f>
        <v>5.9758872948870838</v>
      </c>
    </row>
    <row r="242" spans="4:38">
      <c r="D242" s="42">
        <f t="shared" si="41"/>
        <v>11</v>
      </c>
      <c r="E242" s="42">
        <f>E138/$J$182/2220*$F$181*60*24</f>
        <v>4.4039582469380771E-3</v>
      </c>
      <c r="F242" s="42">
        <f>F138/$J$182/2220*$F$181*60*24</f>
        <v>0.64712467621209357</v>
      </c>
      <c r="G242" s="42">
        <f>G138/$J$182/2220*$F$181*60*24</f>
        <v>0.93395497239474889</v>
      </c>
      <c r="H242" s="42">
        <f>H138/$J$182/2220*$F$181*60*24</f>
        <v>0.98366612803422804</v>
      </c>
      <c r="I242" s="42">
        <f>I138/$J$182/2220*$F$181*60*24</f>
        <v>1.7629664366407538</v>
      </c>
      <c r="J242" s="42">
        <f>J138/$J$182/2220*$F$181*60*24</f>
        <v>41.755320709361342</v>
      </c>
      <c r="K242" s="42">
        <f>K138/$J$182/2220*$F$181*60*24</f>
        <v>14.59433068273314</v>
      </c>
      <c r="L242" s="42">
        <f>L138/$J$182/2220*$F$181*60*24</f>
        <v>0.77275133128872608</v>
      </c>
      <c r="M242" s="42">
        <f>M138/$J$182/2220*$F$181*60*24</f>
        <v>1.4229181258606416</v>
      </c>
      <c r="N242" s="42">
        <f>N138/$J$182/2220*$F$181*60*24</f>
        <v>4.5162797809702946</v>
      </c>
      <c r="Q242" s="42">
        <f>Q138/$J$182/2220*$F$181*60*24</f>
        <v>0</v>
      </c>
      <c r="R242" s="42">
        <f>R138/$J$182/2220*$F$181*60*24</f>
        <v>0</v>
      </c>
      <c r="S242" s="42">
        <f>S138/$J$182/2220*$F$181*60*24</f>
        <v>0.8278174381372353</v>
      </c>
      <c r="T242" s="42">
        <f>T138/$J$182/2220*$F$181*60*24</f>
        <v>0.76139265184140015</v>
      </c>
      <c r="U242" s="42">
        <f>U138/$J$182/2220*$F$181*60*24</f>
        <v>1.5309477490906791</v>
      </c>
      <c r="V242" s="42">
        <f>V138/$J$182/2220*$F$181*60*24</f>
        <v>28.849254540656734</v>
      </c>
      <c r="W242" s="42">
        <f>W138/$J$182/2220*$F$181*60*24</f>
        <v>13.05705463258117</v>
      </c>
      <c r="X242" s="42">
        <f>X138/$J$182/2220*$F$181*60*24</f>
        <v>0.76015193945810666</v>
      </c>
      <c r="Y242" s="42">
        <f>Y138/$J$182/2220*$F$181*60*24</f>
        <v>1.3640144463540778</v>
      </c>
      <c r="Z242" s="42">
        <f>Z138/$J$182/2220*$F$181*60*24</f>
        <v>2.8833768143185381</v>
      </c>
      <c r="AC242" s="42">
        <f>AC138/$J$182/2220*$F$181*60*24</f>
        <v>1.2031837685046815E-2</v>
      </c>
      <c r="AD242" s="42">
        <f>AD138/$J$182/2220*$F$181*60*24</f>
        <v>1.3324665135850493</v>
      </c>
      <c r="AE242" s="42">
        <f>AE138/$J$182/2220*$F$181*60*24</f>
        <v>1.0400925066522668</v>
      </c>
      <c r="AF242" s="42">
        <f>AF138/$J$182/2220*$F$181*60*24</f>
        <v>1.2059396042270514</v>
      </c>
      <c r="AG242" s="42">
        <f>AG138/$J$182/2220*$F$181*60*24</f>
        <v>1.9949851241908285</v>
      </c>
      <c r="AH242" s="42">
        <f>AH138/$J$182/2220*$F$181*60*24</f>
        <v>54.66138687806604</v>
      </c>
      <c r="AI242" s="42">
        <f>AI138/$J$182/2220*$F$181*60*24</f>
        <v>16.131606732885103</v>
      </c>
      <c r="AJ242" s="42">
        <f>AJ138/$J$182/2220*$F$181*60*24</f>
        <v>0.78535072311934973</v>
      </c>
      <c r="AK242" s="42">
        <f>AK138/$J$182/2220*$F$181*60*24</f>
        <v>1.4818218053672108</v>
      </c>
      <c r="AL242" s="42">
        <f>AL138/$J$182/2220*$F$181*60*24</f>
        <v>6.1491827476220147</v>
      </c>
    </row>
    <row r="243" spans="4:38">
      <c r="D243" s="42">
        <f t="shared" si="41"/>
        <v>12</v>
      </c>
      <c r="E243" s="42">
        <f>E139/$J$182/2220*$F$181*60*24</f>
        <v>4.9053921924038409E-3</v>
      </c>
      <c r="F243" s="42">
        <f>F139/$J$182/2220*$F$181*60*24</f>
        <v>0.72080618303084998</v>
      </c>
      <c r="G243" s="42">
        <f>G139/$J$182/2220*$F$181*60*24</f>
        <v>1.0402949285060208</v>
      </c>
      <c r="H243" s="42">
        <f>H139/$J$182/2220*$F$181*60*24</f>
        <v>1.0956661879676235</v>
      </c>
      <c r="I243" s="42">
        <f>I139/$J$182/2220*$F$181*60*24</f>
        <v>1.9636974986718523</v>
      </c>
      <c r="J243" s="42">
        <f>J139/$J$182/2220*$F$181*60*24</f>
        <v>46.509574504124394</v>
      </c>
      <c r="K243" s="42">
        <f>K139/$J$182/2220*$F$181*60*24</f>
        <v>16.256038720215777</v>
      </c>
      <c r="L243" s="42">
        <f>L139/$J$182/2220*$F$181*60*24</f>
        <v>0.86073666793024217</v>
      </c>
      <c r="M243" s="42">
        <f>M139/$J$182/2220*$F$181*60*24</f>
        <v>1.5849313444058282</v>
      </c>
      <c r="N243" s="42">
        <f>N139/$J$182/2220*$F$181*60*24</f>
        <v>5.0305026374139725</v>
      </c>
      <c r="Q243" s="42">
        <f>Q139/$J$182/2220*$F$181*60*24</f>
        <v>0</v>
      </c>
      <c r="R243" s="42">
        <f>R139/$J$182/2220*$F$181*60*24</f>
        <v>0</v>
      </c>
      <c r="S243" s="42">
        <f>S139/$J$182/2220*$F$181*60*24</f>
        <v>0.92207259244509432</v>
      </c>
      <c r="T243" s="42">
        <f>T139/$J$182/2220*$F$181*60*24</f>
        <v>0.8480846911510187</v>
      </c>
      <c r="U243" s="42">
        <f>U139/$J$182/2220*$F$181*60*24</f>
        <v>1.705261202371533</v>
      </c>
      <c r="V243" s="42">
        <f>V139/$J$182/2220*$F$181*60*24</f>
        <v>32.134025811620845</v>
      </c>
      <c r="W243" s="42">
        <f>W139/$J$182/2220*$F$181*60*24</f>
        <v>14.543728677488229</v>
      </c>
      <c r="X243" s="42">
        <f>X139/$J$182/2220*$F$181*60*24</f>
        <v>0.84670271146439069</v>
      </c>
      <c r="Y243" s="42">
        <f>Y139/$J$182/2220*$F$181*60*24</f>
        <v>1.5193209018553673</v>
      </c>
      <c r="Z243" s="42">
        <f>Z139/$J$182/2220*$F$181*60*24</f>
        <v>3.2116776135537459</v>
      </c>
      <c r="AC243" s="42">
        <f>AC139/$J$182/2220*$F$181*60*24</f>
        <v>1.3401780700699008E-2</v>
      </c>
      <c r="AD243" s="42">
        <f>AD139/$J$182/2220*$F$181*60*24</f>
        <v>1.4841809267660782</v>
      </c>
      <c r="AE243" s="42">
        <f>AE139/$J$182/2220*$F$181*60*24</f>
        <v>1.1585172645669521</v>
      </c>
      <c r="AF243" s="42">
        <f>AF139/$J$182/2220*$F$181*60*24</f>
        <v>1.343247684784223</v>
      </c>
      <c r="AG243" s="42">
        <f>AG139/$J$182/2220*$F$181*60*24</f>
        <v>2.2221337949721716</v>
      </c>
      <c r="AH243" s="42">
        <f>AH139/$J$182/2220*$F$181*60*24</f>
        <v>60.885123196628051</v>
      </c>
      <c r="AI243" s="42">
        <f>AI139/$J$182/2220*$F$181*60*24</f>
        <v>17.968348762943318</v>
      </c>
      <c r="AJ243" s="42">
        <f>AJ139/$J$182/2220*$F$181*60*24</f>
        <v>0.87477062439609854</v>
      </c>
      <c r="AK243" s="42">
        <f>AK139/$J$182/2220*$F$181*60*24</f>
        <v>1.6505417869562933</v>
      </c>
      <c r="AL243" s="42">
        <f>AL139/$J$182/2220*$F$181*60*24</f>
        <v>6.8493276612741623</v>
      </c>
    </row>
    <row r="244" spans="4:38">
      <c r="D244" s="42">
        <f t="shared" si="41"/>
        <v>13</v>
      </c>
      <c r="E244" s="42">
        <f>E140/$J$182/2220*$F$181*60*24</f>
        <v>5.4134269021243742E-3</v>
      </c>
      <c r="F244" s="42">
        <f>F140/$J$182/2220*$F$181*60*24</f>
        <v>0.79545761671802928</v>
      </c>
      <c r="G244" s="42">
        <f>G140/$J$182/2220*$F$181*60*24</f>
        <v>1.1480347200043861</v>
      </c>
      <c r="H244" s="42">
        <f>H140/$J$182/2220*$F$181*60*24</f>
        <v>1.2091405916282936</v>
      </c>
      <c r="I244" s="42">
        <f>I140/$J$182/2220*$F$181*60*24</f>
        <v>2.1670709394869503</v>
      </c>
      <c r="J244" s="42">
        <f>J140/$J$182/2220*$F$181*60*24</f>
        <v>51.326412232006334</v>
      </c>
      <c r="K244" s="42">
        <f>K140/$J$182/2220*$F$181*60*24</f>
        <v>17.939621110471812</v>
      </c>
      <c r="L244" s="42">
        <f>L140/$J$182/2220*$F$181*60*24</f>
        <v>0.94988022385527249</v>
      </c>
      <c r="M244" s="42">
        <f>M140/$J$182/2220*$F$181*60*24</f>
        <v>1.7490772687070626</v>
      </c>
      <c r="N244" s="42">
        <f>N140/$J$182/2220*$F$181*60*24</f>
        <v>5.5514946084748233</v>
      </c>
      <c r="Q244" s="42">
        <f>Q140/$J$182/2220*$F$181*60*24</f>
        <v>0</v>
      </c>
      <c r="R244" s="42">
        <f>R140/$J$182/2220*$F$181*60*24</f>
        <v>0</v>
      </c>
      <c r="S244" s="42">
        <f>S140/$J$182/2220*$F$181*60*24</f>
        <v>1.0175685005132615</v>
      </c>
      <c r="T244" s="42">
        <f>T140/$J$182/2220*$F$181*60*24</f>
        <v>0.93591792506746896</v>
      </c>
      <c r="U244" s="42">
        <f>U140/$J$182/2220*$F$181*60*24</f>
        <v>1.8818692789461338</v>
      </c>
      <c r="V244" s="42">
        <f>V140/$J$182/2220*$F$181*60*24</f>
        <v>35.462037076579229</v>
      </c>
      <c r="W244" s="42">
        <f>W140/$J$182/2220*$F$181*60*24</f>
        <v>16.049972966856892</v>
      </c>
      <c r="X244" s="42">
        <f>X140/$J$182/2220*$F$181*60*24</f>
        <v>0.93439281846633593</v>
      </c>
      <c r="Y244" s="42">
        <f>Y140/$J$182/2220*$F$181*60*24</f>
        <v>1.6766717767847337</v>
      </c>
      <c r="Z244" s="42">
        <f>Z140/$J$182/2220*$F$181*60*24</f>
        <v>3.5443000910478726</v>
      </c>
      <c r="AC244" s="42">
        <f>AC140/$J$182/2220*$F$181*60*24</f>
        <v>1.4789757339664013E-2</v>
      </c>
      <c r="AD244" s="42">
        <f>AD140/$J$182/2220*$F$181*60*24</f>
        <v>1.6378924745338534</v>
      </c>
      <c r="AE244" s="42">
        <f>AE140/$J$182/2220*$F$181*60*24</f>
        <v>1.2785009394955158</v>
      </c>
      <c r="AF244" s="42">
        <f>AF140/$J$182/2220*$F$181*60*24</f>
        <v>1.4823632581891133</v>
      </c>
      <c r="AG244" s="42">
        <f>AG140/$J$182/2220*$F$181*60*24</f>
        <v>2.4522726000277677</v>
      </c>
      <c r="AH244" s="42">
        <f>AH140/$J$182/2220*$F$181*60*24</f>
        <v>67.190787387433545</v>
      </c>
      <c r="AI244" s="42">
        <f>AI140/$J$182/2220*$F$181*60*24</f>
        <v>19.829269254086732</v>
      </c>
      <c r="AJ244" s="42">
        <f>AJ140/$J$182/2220*$F$181*60*24</f>
        <v>0.9653676292442146</v>
      </c>
      <c r="AK244" s="42">
        <f>AK140/$J$182/2220*$F$181*60*24</f>
        <v>1.8214827606293964</v>
      </c>
      <c r="AL244" s="42">
        <f>AL140/$J$182/2220*$F$181*60*24</f>
        <v>7.558689125901731</v>
      </c>
    </row>
    <row r="245" spans="4:38">
      <c r="D245" s="42">
        <f t="shared" si="41"/>
        <v>14</v>
      </c>
      <c r="E245" s="42">
        <f>E141/$J$182/2220*$F$181*60*24</f>
        <v>5.9263532220663094E-3</v>
      </c>
      <c r="F245" s="42">
        <f>F141/$J$182/2220*$F$181*60*24</f>
        <v>0.87082783144335352</v>
      </c>
      <c r="G245" s="42">
        <f>G141/$J$182/2220*$F$181*60*24</f>
        <v>1.2568118836650488</v>
      </c>
      <c r="H245" s="42">
        <f>H141/$J$182/2220*$F$181*60*24</f>
        <v>1.3237075831421039</v>
      </c>
      <c r="I245" s="42">
        <f>I141/$J$182/2220*$F$181*60*24</f>
        <v>2.3724025606838586</v>
      </c>
      <c r="J245" s="42">
        <f>J141/$J$182/2220*$F$181*60*24</f>
        <v>56.189628863167357</v>
      </c>
      <c r="K245" s="42">
        <f>K141/$J$182/2220*$F$181*60*24</f>
        <v>19.6394138672071</v>
      </c>
      <c r="L245" s="42">
        <f>L141/$J$182/2220*$F$181*60*24</f>
        <v>1.0398820981609012</v>
      </c>
      <c r="M245" s="42">
        <f>M141/$J$182/2220*$F$181*60*24</f>
        <v>1.9148036714003254</v>
      </c>
      <c r="N245" s="42">
        <f>N141/$J$182/2220*$F$181*60*24</f>
        <v>6.0775029486973624</v>
      </c>
      <c r="Q245" s="42">
        <f>Q141/$J$182/2220*$F$181*60*24</f>
        <v>0</v>
      </c>
      <c r="R245" s="42">
        <f>R141/$J$182/2220*$F$181*60*24</f>
        <v>0</v>
      </c>
      <c r="S245" s="42">
        <f>S141/$J$182/2220*$F$181*60*24</f>
        <v>1.1139838905598656</v>
      </c>
      <c r="T245" s="42">
        <f>T141/$J$182/2220*$F$181*60*24</f>
        <v>1.0245968609341676</v>
      </c>
      <c r="U245" s="42">
        <f>U141/$J$182/2220*$F$181*60*24</f>
        <v>2.0601778256973291</v>
      </c>
      <c r="V245" s="42">
        <f>V141/$J$182/2220*$F$181*60*24</f>
        <v>38.822092085024281</v>
      </c>
      <c r="W245" s="42">
        <f>W141/$J$182/2220*$F$181*60*24</f>
        <v>17.570720123491963</v>
      </c>
      <c r="X245" s="42">
        <f>X141/$J$182/2220*$F$181*60*24</f>
        <v>1.0229272493215915</v>
      </c>
      <c r="Y245" s="42">
        <f>Y141/$J$182/2220*$F$181*60*24</f>
        <v>1.8355377039997496</v>
      </c>
      <c r="Z245" s="42">
        <f>Z141/$J$182/2220*$F$181*60*24</f>
        <v>3.8801252227694487</v>
      </c>
      <c r="AC245" s="42">
        <f>AC141/$J$182/2220*$F$181*60*24</f>
        <v>1.6191098106284711E-2</v>
      </c>
      <c r="AD245" s="42">
        <f>AD141/$J$182/2220*$F$181*60*24</f>
        <v>1.7930840333398947</v>
      </c>
      <c r="AE245" s="42">
        <f>AE141/$J$182/2220*$F$181*60*24</f>
        <v>1.3996398767702385</v>
      </c>
      <c r="AF245" s="42">
        <f>AF141/$J$182/2220*$F$181*60*24</f>
        <v>1.6228183053500338</v>
      </c>
      <c r="AG245" s="42">
        <f>AG141/$J$182/2220*$F$181*60*24</f>
        <v>2.6846272956703885</v>
      </c>
      <c r="AH245" s="42">
        <f>AH141/$J$182/2220*$F$181*60*24</f>
        <v>73.557165641310547</v>
      </c>
      <c r="AI245" s="42">
        <f>AI141/$J$182/2220*$F$181*60*24</f>
        <v>21.708107610922237</v>
      </c>
      <c r="AJ245" s="42">
        <f>AJ141/$J$182/2220*$F$181*60*24</f>
        <v>1.0568369470002168</v>
      </c>
      <c r="AK245" s="42">
        <f>AK141/$J$182/2220*$F$181*60*24</f>
        <v>1.9940696388009065</v>
      </c>
      <c r="AL245" s="42">
        <f>AL141/$J$182/2220*$F$181*60*24</f>
        <v>8.2748806746252264</v>
      </c>
    </row>
    <row r="246" spans="4:38">
      <c r="D246" s="42">
        <f t="shared" si="41"/>
        <v>15</v>
      </c>
      <c r="E246" s="42">
        <f>E142/$J$182/2220*$F$181*60*24</f>
        <v>6.4426106706668628E-3</v>
      </c>
      <c r="F246" s="42">
        <f>F142/$J$182/2220*$F$181*60*24</f>
        <v>0.94668752754741892</v>
      </c>
      <c r="G246" s="42">
        <f>G142/$J$182/2220*$F$181*60*24</f>
        <v>1.366295485488827</v>
      </c>
      <c r="H246" s="42">
        <f>H142/$J$182/2220*$F$181*60*24</f>
        <v>1.4390186140509029</v>
      </c>
      <c r="I246" s="42">
        <f>I142/$J$182/2220*$F$181*60*24</f>
        <v>2.5790676795417302</v>
      </c>
      <c r="J246" s="42">
        <f>J142/$J$182/2220*$F$181*60*24</f>
        <v>61.084428978472772</v>
      </c>
      <c r="K246" s="42">
        <f>K142/$J$182/2220*$F$181*60*24</f>
        <v>21.350245691632093</v>
      </c>
      <c r="L246" s="42">
        <f>L142/$J$182/2220*$F$181*60*24</f>
        <v>1.130468477123773</v>
      </c>
      <c r="M246" s="42">
        <f>M142/$J$182/2220*$F$181*60*24</f>
        <v>2.0816063611703814</v>
      </c>
      <c r="N246" s="42">
        <f>N142/$J$182/2220*$F$181*60*24</f>
        <v>6.6069273769400807</v>
      </c>
      <c r="Q246" s="42">
        <f>Q142/$J$182/2220*$F$181*60*24</f>
        <v>0</v>
      </c>
      <c r="R246" s="42">
        <f>R142/$J$182/2220*$F$181*60*24</f>
        <v>0</v>
      </c>
      <c r="S246" s="42">
        <f>S142/$J$182/2220*$F$181*60*24</f>
        <v>1.2110254369498452</v>
      </c>
      <c r="T246" s="42">
        <f>T142/$J$182/2220*$F$181*60*24</f>
        <v>1.1138517098183827</v>
      </c>
      <c r="U246" s="42">
        <f>U142/$J$182/2220*$F$181*60*24</f>
        <v>2.2396443725102611</v>
      </c>
      <c r="V246" s="42">
        <f>V142/$J$182/2220*$F$181*60*24</f>
        <v>42.20396850348088</v>
      </c>
      <c r="W246" s="42">
        <f>W142/$J$182/2220*$F$181*60*24</f>
        <v>19.101343561064525</v>
      </c>
      <c r="X246" s="42">
        <f>X142/$J$182/2220*$F$181*60*24</f>
        <v>1.1120366547266611</v>
      </c>
      <c r="Y246" s="42">
        <f>Y142/$J$182/2220*$F$181*60*24</f>
        <v>1.995435363887567</v>
      </c>
      <c r="Z246" s="42">
        <f>Z142/$J$182/2220*$F$181*60*24</f>
        <v>4.2181313241099936</v>
      </c>
      <c r="AC246" s="42">
        <f>AC142/$J$182/2220*$F$181*60*24</f>
        <v>1.7601539685647302E-2</v>
      </c>
      <c r="AD246" s="42">
        <f>AD142/$J$182/2220*$F$181*60*24</f>
        <v>1.9492834621440536</v>
      </c>
      <c r="AE246" s="42">
        <f>AE142/$J$182/2220*$F$181*60*24</f>
        <v>1.5215655340278156</v>
      </c>
      <c r="AF246" s="42">
        <f>AF142/$J$182/2220*$F$181*60*24</f>
        <v>1.7641855182834161</v>
      </c>
      <c r="AG246" s="42">
        <f>AG142/$J$182/2220*$F$181*60*24</f>
        <v>2.9184909865732003</v>
      </c>
      <c r="AH246" s="42">
        <f>AH142/$J$182/2220*$F$181*60*24</f>
        <v>79.964889453464764</v>
      </c>
      <c r="AI246" s="42">
        <f>AI142/$J$182/2220*$F$181*60*24</f>
        <v>23.599147822199665</v>
      </c>
      <c r="AJ246" s="42">
        <f>AJ142/$J$182/2220*$F$181*60*24</f>
        <v>1.1489002995208919</v>
      </c>
      <c r="AK246" s="42">
        <f>AK142/$J$182/2220*$F$181*60*24</f>
        <v>2.1677773584532032</v>
      </c>
      <c r="AL246" s="42">
        <f>AL142/$J$182/2220*$F$181*60*24</f>
        <v>8.9957234297701145</v>
      </c>
    </row>
    <row r="247" spans="4:38">
      <c r="D247" s="42">
        <f t="shared" si="41"/>
        <v>16</v>
      </c>
      <c r="E247" s="42">
        <f>E143/$J$182/2220*$F$181*60*24</f>
        <v>6.9555901798228131E-3</v>
      </c>
      <c r="F247" s="42">
        <f>F143/$J$182/2220*$F$181*60*24</f>
        <v>1.0220655579810145</v>
      </c>
      <c r="G247" s="42">
        <f>G143/$J$182/2220*$F$181*60*24</f>
        <v>1.4750839290772557</v>
      </c>
      <c r="H247" s="42">
        <f>H143/$J$182/2220*$F$181*60*24</f>
        <v>1.5535974858835691</v>
      </c>
      <c r="I247" s="42">
        <f>I143/$J$182/2220*$F$181*60*24</f>
        <v>2.7844205931292207</v>
      </c>
      <c r="J247" s="42">
        <f>J143/$J$182/2220*$F$181*60*24</f>
        <v>65.948149913390765</v>
      </c>
      <c r="K247" s="42">
        <f>K143/$J$182/2220*$F$181*60*24</f>
        <v>23.050214712749238</v>
      </c>
      <c r="L247" s="42">
        <f>L143/$J$182/2220*$F$181*60*24</f>
        <v>1.220479684405247</v>
      </c>
      <c r="M247" s="42">
        <f>M143/$J$182/2220*$F$181*60*24</f>
        <v>2.247349949289227</v>
      </c>
      <c r="N247" s="42">
        <f>N143/$J$182/2220*$F$181*60*24</f>
        <v>7.1329902629503756</v>
      </c>
      <c r="Q247" s="42">
        <f>Q143/$J$182/2220*$F$181*60*24</f>
        <v>0</v>
      </c>
      <c r="R247" s="42">
        <f>R143/$J$182/2220*$F$181*60*24</f>
        <v>0</v>
      </c>
      <c r="S247" s="42">
        <f>S143/$J$182/2220*$F$181*60*24</f>
        <v>1.3074508250383048</v>
      </c>
      <c r="T247" s="42">
        <f>T143/$J$182/2220*$F$181*60*24</f>
        <v>1.202539841475422</v>
      </c>
      <c r="U247" s="42">
        <f>U143/$J$182/2220*$F$181*60*24</f>
        <v>2.4179714094248301</v>
      </c>
      <c r="V247" s="42">
        <f>V143/$J$182/2220*$F$181*60*24</f>
        <v>45.56437194147226</v>
      </c>
      <c r="W247" s="42">
        <f>W143/$J$182/2220*$F$181*60*24</f>
        <v>20.622248415487434</v>
      </c>
      <c r="X247" s="42">
        <f>X143/$J$182/2220*$F$181*60*24</f>
        <v>1.2005802663874388</v>
      </c>
      <c r="Y247" s="42">
        <f>Y143/$J$182/2220*$F$181*60*24</f>
        <v>2.1543177651135155</v>
      </c>
      <c r="Z247" s="42">
        <f>Z143/$J$182/2220*$F$181*60*24</f>
        <v>4.5539912800823634</v>
      </c>
      <c r="AC247" s="42">
        <f>AC143/$J$182/2220*$F$181*60*24</f>
        <v>1.9003025767903109E-2</v>
      </c>
      <c r="AD247" s="42">
        <f>AD143/$J$182/2220*$F$181*60*24</f>
        <v>2.1044911139379447</v>
      </c>
      <c r="AE247" s="42">
        <f>AE143/$J$182/2220*$F$181*60*24</f>
        <v>1.642717033116214</v>
      </c>
      <c r="AF247" s="42">
        <f>AF143/$J$182/2220*$F$181*60*24</f>
        <v>1.9046551302917092</v>
      </c>
      <c r="AG247" s="42">
        <f>AG143/$J$182/2220*$F$181*60*24</f>
        <v>3.1508697768336127</v>
      </c>
      <c r="AH247" s="42">
        <f>AH143/$J$182/2220*$F$181*60*24</f>
        <v>86.331927885309398</v>
      </c>
      <c r="AI247" s="42">
        <f>AI143/$J$182/2220*$F$181*60*24</f>
        <v>25.478181010011035</v>
      </c>
      <c r="AJ247" s="42">
        <f>AJ143/$J$182/2220*$F$181*60*24</f>
        <v>1.2403791024230619</v>
      </c>
      <c r="AK247" s="42">
        <f>AK143/$J$182/2220*$F$181*60*24</f>
        <v>2.3403821334649457</v>
      </c>
      <c r="AL247" s="42">
        <f>AL143/$J$182/2220*$F$181*60*24</f>
        <v>9.7119892458183301</v>
      </c>
    </row>
    <row r="248" spans="4:38">
      <c r="D248" s="42">
        <f t="shared" si="41"/>
        <v>17</v>
      </c>
      <c r="E248" s="42">
        <f>E144/$J$182/2220*$F$181*60*24</f>
        <v>7.4795581091036964E-3</v>
      </c>
      <c r="F248" s="42">
        <f>F144/$J$182/2220*$F$181*60*24</f>
        <v>1.0990582444618999</v>
      </c>
      <c r="G248" s="42">
        <f>G144/$J$182/2220*$F$181*60*24</f>
        <v>1.5862027057521935</v>
      </c>
      <c r="H248" s="42">
        <f>H144/$J$182/2220*$F$181*60*24</f>
        <v>1.6706307262800206</v>
      </c>
      <c r="I248" s="42">
        <f>I144/$J$182/2220*$F$181*60*24</f>
        <v>2.9941723258666046</v>
      </c>
      <c r="J248" s="42">
        <f>J144/$J$182/2220*$F$181*60*24</f>
        <v>70.916055534147873</v>
      </c>
      <c r="K248" s="42">
        <f>K144/$J$182/2220*$F$181*60*24</f>
        <v>24.786598392678265</v>
      </c>
      <c r="L248" s="42">
        <f>L144/$J$182/2220*$F$181*60*24</f>
        <v>1.312419001765013</v>
      </c>
      <c r="M248" s="42">
        <f>M144/$J$182/2220*$F$181*60*24</f>
        <v>2.4166438939949479</v>
      </c>
      <c r="N248" s="42">
        <f>N144/$J$182/2220*$F$181*60*24</f>
        <v>7.6703218251951792</v>
      </c>
      <c r="Q248" s="42">
        <f>Q144/$J$182/2220*$F$181*60*24</f>
        <v>0</v>
      </c>
      <c r="R248" s="42">
        <f>R144/$J$182/2220*$F$181*60*24</f>
        <v>0</v>
      </c>
      <c r="S248" s="42">
        <f>S144/$J$182/2220*$F$181*60*24</f>
        <v>1.405941719947434</v>
      </c>
      <c r="T248" s="42">
        <f>T144/$J$182/2220*$F$181*60*24</f>
        <v>1.2931277419016789</v>
      </c>
      <c r="U248" s="42">
        <f>U144/$J$182/2220*$F$181*60*24</f>
        <v>2.6001183501879477</v>
      </c>
      <c r="V248" s="42">
        <f>V144/$J$182/2220*$F$181*60*24</f>
        <v>48.996757835111183</v>
      </c>
      <c r="W248" s="42">
        <f>W144/$J$182/2220*$F$181*60*24</f>
        <v>22.175732234980405</v>
      </c>
      <c r="X248" s="42">
        <f>X144/$J$182/2220*$F$181*60*24</f>
        <v>1.2910205510866932</v>
      </c>
      <c r="Y248" s="42">
        <f>Y144/$J$182/2220*$F$181*60*24</f>
        <v>2.316603550965882</v>
      </c>
      <c r="Z248" s="42">
        <f>Z144/$J$182/2220*$F$181*60*24</f>
        <v>4.8970456175719148</v>
      </c>
      <c r="AC248" s="42">
        <f>AC144/$J$182/2220*$F$181*60*24</f>
        <v>2.0434532772235139E-2</v>
      </c>
      <c r="AD248" s="42">
        <f>AD144/$J$182/2220*$F$181*60*24</f>
        <v>2.2630234343668878</v>
      </c>
      <c r="AE248" s="42">
        <f>AE144/$J$182/2220*$F$181*60*24</f>
        <v>1.7664636915569598</v>
      </c>
      <c r="AF248" s="42">
        <f>AF144/$J$182/2220*$F$181*60*24</f>
        <v>2.0481337106583553</v>
      </c>
      <c r="AG248" s="42">
        <f>AG144/$J$182/2220*$F$181*60*24</f>
        <v>3.3882263015452621</v>
      </c>
      <c r="AH248" s="42">
        <f>AH144/$J$182/2220*$F$181*60*24</f>
        <v>92.835353233184662</v>
      </c>
      <c r="AI248" s="42">
        <f>AI144/$J$182/2220*$F$181*60*24</f>
        <v>27.397464550376128</v>
      </c>
      <c r="AJ248" s="42">
        <f>AJ144/$J$182/2220*$F$181*60*24</f>
        <v>1.3338174524433399</v>
      </c>
      <c r="AK248" s="42">
        <f>AK144/$J$182/2220*$F$181*60*24</f>
        <v>2.5166842370240206</v>
      </c>
      <c r="AL248" s="42">
        <f>AL144/$J$182/2220*$F$181*60*24</f>
        <v>10.443598032818382</v>
      </c>
    </row>
    <row r="249" spans="4:38">
      <c r="D249" s="42">
        <f t="shared" si="41"/>
        <v>18</v>
      </c>
      <c r="E249" s="42">
        <f>E145/$J$182/2220*$F$181*60*24</f>
        <v>7.9977793972230357E-3</v>
      </c>
      <c r="F249" s="42">
        <f>F145/$J$182/2220*$F$181*60*24</f>
        <v>1.1752065102892615</v>
      </c>
      <c r="G249" s="42">
        <f>G145/$J$182/2220*$F$181*60*24</f>
        <v>1.696102782388109</v>
      </c>
      <c r="H249" s="42">
        <f>H145/$J$182/2220*$F$181*60*24</f>
        <v>1.7863803994981251</v>
      </c>
      <c r="I249" s="42">
        <f>I145/$J$182/2220*$F$181*60*24</f>
        <v>3.2016235973091369</v>
      </c>
      <c r="J249" s="42">
        <f>J145/$J$182/2220*$F$181*60*24</f>
        <v>75.829475432914137</v>
      </c>
      <c r="K249" s="42">
        <f>K145/$J$182/2220*$F$181*60*24</f>
        <v>26.503938208718512</v>
      </c>
      <c r="L249" s="42">
        <f>L145/$J$182/2220*$F$181*60*24</f>
        <v>1.4033499706439305</v>
      </c>
      <c r="M249" s="42">
        <f>M145/$J$182/2220*$F$181*60*24</f>
        <v>2.5840810999640409</v>
      </c>
      <c r="N249" s="42">
        <f>N145/$J$182/2220*$F$181*60*24</f>
        <v>8.2017601800499236</v>
      </c>
      <c r="Q249" s="42">
        <f>Q145/$J$182/2220*$F$181*60*24</f>
        <v>0</v>
      </c>
      <c r="R249" s="42">
        <f>R145/$J$182/2220*$F$181*60*24</f>
        <v>0</v>
      </c>
      <c r="S249" s="42">
        <f>S145/$J$182/2220*$F$181*60*24</f>
        <v>1.5033524116626413</v>
      </c>
      <c r="T249" s="42">
        <f>T145/$J$182/2220*$F$181*60*24</f>
        <v>1.3827221155713614</v>
      </c>
      <c r="U249" s="42">
        <f>U145/$J$182/2220*$F$181*60*24</f>
        <v>2.7802675864185078</v>
      </c>
      <c r="V249" s="42">
        <f>V145/$J$182/2220*$F$181*60*24</f>
        <v>52.391498886467929</v>
      </c>
      <c r="W249" s="42">
        <f>W145/$J$182/2220*$F$181*60*24</f>
        <v>23.712178152796554</v>
      </c>
      <c r="X249" s="42">
        <f>X145/$J$182/2220*$F$181*60*24</f>
        <v>1.3804689280113107</v>
      </c>
      <c r="Y249" s="42">
        <f>Y145/$J$182/2220*$F$181*60*24</f>
        <v>2.4771094603700994</v>
      </c>
      <c r="Z249" s="42">
        <f>Z145/$J$182/2220*$F$181*60*24</f>
        <v>5.2363374916237344</v>
      </c>
      <c r="AC249" s="42">
        <f>AC145/$J$182/2220*$F$181*60*24</f>
        <v>2.1850339660940968E-2</v>
      </c>
      <c r="AD249" s="42">
        <f>AD145/$J$182/2220*$F$181*60*24</f>
        <v>2.4198170446437377</v>
      </c>
      <c r="AE249" s="42">
        <f>AE145/$J$182/2220*$F$181*60*24</f>
        <v>1.8888531531135846</v>
      </c>
      <c r="AF249" s="42">
        <f>AF145/$J$182/2220*$F$181*60*24</f>
        <v>2.1900386834248815</v>
      </c>
      <c r="AG249" s="42">
        <f>AG145/$J$182/2220*$F$181*60*24</f>
        <v>3.6229796081997669</v>
      </c>
      <c r="AH249" s="42">
        <f>AH145/$J$182/2220*$F$181*60*24</f>
        <v>99.267451979360473</v>
      </c>
      <c r="AI249" s="42">
        <f>AI145/$J$182/2220*$F$181*60*24</f>
        <v>29.295698264640464</v>
      </c>
      <c r="AJ249" s="42">
        <f>AJ145/$J$182/2220*$F$181*60*24</f>
        <v>1.4262310132765581</v>
      </c>
      <c r="AK249" s="42">
        <f>AK145/$J$182/2220*$F$181*60*24</f>
        <v>2.6910527395579908</v>
      </c>
      <c r="AL249" s="42">
        <f>AL145/$J$182/2220*$F$181*60*24</f>
        <v>11.167182868476045</v>
      </c>
    </row>
    <row r="250" spans="4:38">
      <c r="D250" s="42">
        <f t="shared" si="41"/>
        <v>19</v>
      </c>
      <c r="E250" s="42">
        <f>E146/$J$182/2220*$F$181*60*24</f>
        <v>8.5143766457343346E-3</v>
      </c>
      <c r="F250" s="42">
        <f>F146/$J$182/2220*$F$181*60*24</f>
        <v>1.2511161371362829</v>
      </c>
      <c r="G250" s="42">
        <f>G146/$J$182/2220*$F$181*60*24</f>
        <v>1.805658446161267</v>
      </c>
      <c r="H250" s="42">
        <f>H146/$J$182/2220*$F$181*60*24</f>
        <v>1.9017673279617524</v>
      </c>
      <c r="I250" s="42">
        <f>I146/$J$182/2220*$F$181*60*24</f>
        <v>3.4084247428512402</v>
      </c>
      <c r="J250" s="42">
        <f>J146/$J$182/2220*$F$181*60*24</f>
        <v>80.727497298621032</v>
      </c>
      <c r="K250" s="42">
        <f>K146/$J$182/2220*$F$181*60*24</f>
        <v>28.215896100191678</v>
      </c>
      <c r="L250" s="42">
        <f>L146/$J$182/2220*$F$181*60*24</f>
        <v>1.4939959734312525</v>
      </c>
      <c r="M250" s="42">
        <f>M146/$J$182/2220*$F$181*60*24</f>
        <v>2.7509935790247892</v>
      </c>
      <c r="N250" s="42">
        <f>N146/$J$182/2220*$F$181*60*24</f>
        <v>8.7315330746904642</v>
      </c>
      <c r="Q250" s="42">
        <f>Q146/$J$182/2220*$F$181*60*24</f>
        <v>0</v>
      </c>
      <c r="R250" s="42">
        <f>R146/$J$182/2220*$F$181*60*24</f>
        <v>0</v>
      </c>
      <c r="S250" s="42">
        <f>S146/$J$182/2220*$F$181*60*24</f>
        <v>1.6004578306589952</v>
      </c>
      <c r="T250" s="42">
        <f>T146/$J$182/2220*$F$181*60*24</f>
        <v>1.4720357118688421</v>
      </c>
      <c r="U250" s="42">
        <f>U146/$J$182/2220*$F$181*60*24</f>
        <v>2.9598522578546387</v>
      </c>
      <c r="V250" s="42">
        <f>V146/$J$182/2220*$F$181*60*24</f>
        <v>55.775601251123021</v>
      </c>
      <c r="W250" s="42">
        <f>W146/$J$182/2220*$F$181*60*24</f>
        <v>25.243809044516048</v>
      </c>
      <c r="X250" s="42">
        <f>X146/$J$182/2220*$F$181*60*24</f>
        <v>1.469636985098957</v>
      </c>
      <c r="Y250" s="42">
        <f>Y146/$J$182/2220*$F$181*60*24</f>
        <v>2.6371123646678627</v>
      </c>
      <c r="Z250" s="42">
        <f>Z146/$J$182/2220*$F$181*60*24</f>
        <v>5.5745660680944287</v>
      </c>
      <c r="AC250" s="42">
        <f>AC146/$J$182/2220*$F$181*60*24</f>
        <v>2.3261709590924124E-2</v>
      </c>
      <c r="AD250" s="42">
        <f>AD146/$J$182/2220*$F$181*60*24</f>
        <v>2.5761192836874591</v>
      </c>
      <c r="AE250" s="42">
        <f>AE146/$J$182/2220*$F$181*60*24</f>
        <v>2.0108590616635476</v>
      </c>
      <c r="AF250" s="42">
        <f>AF146/$J$182/2220*$F$181*60*24</f>
        <v>2.3314989440546547</v>
      </c>
      <c r="AG250" s="42">
        <f>AG146/$J$182/2220*$F$181*60*24</f>
        <v>3.8569972278478426</v>
      </c>
      <c r="AH250" s="42">
        <f>AH146/$J$182/2220*$F$181*60*24</f>
        <v>105.67939334611918</v>
      </c>
      <c r="AI250" s="42">
        <f>AI146/$J$182/2220*$F$181*60*24</f>
        <v>31.187983155867311</v>
      </c>
      <c r="AJ250" s="42">
        <f>AJ146/$J$182/2220*$F$181*60*24</f>
        <v>1.5183549617635559</v>
      </c>
      <c r="AK250" s="42">
        <f>AK146/$J$182/2220*$F$181*60*24</f>
        <v>2.8648747933817238</v>
      </c>
      <c r="AL250" s="42">
        <f>AL146/$J$182/2220*$F$181*60*24</f>
        <v>11.888500081286429</v>
      </c>
    </row>
    <row r="251" spans="4:38">
      <c r="D251" s="42">
        <f t="shared" si="41"/>
        <v>20</v>
      </c>
      <c r="E251" s="42">
        <f>E147/$J$182/2220*$F$181*60*24</f>
        <v>9.0335123300585435E-3</v>
      </c>
      <c r="F251" s="42">
        <f>F147/$J$182/2220*$F$181*60*24</f>
        <v>1.3273987658060753</v>
      </c>
      <c r="G251" s="42">
        <f>G147/$J$182/2220*$F$181*60*24</f>
        <v>1.9157524403673305</v>
      </c>
      <c r="H251" s="42">
        <f>H147/$J$182/2220*$F$181*60*24</f>
        <v>2.0177212403038229</v>
      </c>
      <c r="I251" s="42">
        <f>I147/$J$182/2220*$F$181*60*24</f>
        <v>3.6162420599573748</v>
      </c>
      <c r="J251" s="42">
        <f>J147/$J$182/2220*$F$181*60*24</f>
        <v>85.649586876945762</v>
      </c>
      <c r="K251" s="42">
        <f>K147/$J$182/2220*$F$181*60*24</f>
        <v>29.936266144912722</v>
      </c>
      <c r="L251" s="42">
        <f>L147/$J$182/2220*$F$181*60*24</f>
        <v>1.5850873890821457</v>
      </c>
      <c r="M251" s="42">
        <f>M147/$J$182/2220*$F$181*60*24</f>
        <v>2.9187262262449507</v>
      </c>
      <c r="N251" s="42">
        <f>N147/$J$182/2220*$F$181*60*24</f>
        <v>9.263909147130228</v>
      </c>
      <c r="Q251" s="42">
        <f>Q147/$J$182/2220*$F$181*60*24</f>
        <v>0</v>
      </c>
      <c r="R251" s="42">
        <f>R147/$J$182/2220*$F$181*60*24</f>
        <v>0</v>
      </c>
      <c r="S251" s="42">
        <f>S147/$J$182/2220*$F$181*60*24</f>
        <v>1.6980404025513778</v>
      </c>
      <c r="T251" s="42">
        <f>T147/$J$182/2220*$F$181*60*24</f>
        <v>1.5617881739018156</v>
      </c>
      <c r="U251" s="42">
        <f>U147/$J$182/2220*$F$181*60*24</f>
        <v>3.1403193655846851</v>
      </c>
      <c r="V251" s="42">
        <f>V147/$J$182/2220*$F$181*60*24</f>
        <v>59.176332288620898</v>
      </c>
      <c r="W251" s="42">
        <f>W147/$J$182/2220*$F$181*60*24</f>
        <v>26.78296600556498</v>
      </c>
      <c r="X251" s="42">
        <f>X147/$J$182/2220*$F$181*60*24</f>
        <v>1.5592431927770902</v>
      </c>
      <c r="Y251" s="42">
        <f>Y147/$J$182/2220*$F$181*60*24</f>
        <v>2.7979014851206858</v>
      </c>
      <c r="Z251" s="42">
        <f>Z147/$J$182/2220*$F$181*60*24</f>
        <v>5.9144566192154633</v>
      </c>
      <c r="AC251" s="42">
        <f>AC147/$J$182/2220*$F$181*60*24</f>
        <v>2.4680014656519901E-2</v>
      </c>
      <c r="AD251" s="42">
        <f>AD147/$J$182/2220*$F$181*60*24</f>
        <v>2.7331895546987708</v>
      </c>
      <c r="AE251" s="42">
        <f>AE147/$J$182/2220*$F$181*60*24</f>
        <v>2.1334644781832921</v>
      </c>
      <c r="AF251" s="42">
        <f>AF147/$J$182/2220*$F$181*60*24</f>
        <v>2.4736543067058214</v>
      </c>
      <c r="AG251" s="42">
        <f>AG147/$J$182/2220*$F$181*60*24</f>
        <v>4.0921647543300672</v>
      </c>
      <c r="AH251" s="42">
        <f>AH147/$J$182/2220*$F$181*60*24</f>
        <v>112.12284146527077</v>
      </c>
      <c r="AI251" s="42">
        <f>AI147/$J$182/2220*$F$181*60*24</f>
        <v>33.089566284260464</v>
      </c>
      <c r="AJ251" s="42">
        <f>AJ147/$J$182/2220*$F$181*60*24</f>
        <v>1.6109315853872108</v>
      </c>
      <c r="AK251" s="42">
        <f>AK147/$J$182/2220*$F$181*60*24</f>
        <v>3.0395509673692254</v>
      </c>
      <c r="AL251" s="42">
        <f>AL147/$J$182/2220*$F$181*60*24</f>
        <v>12.613361675044917</v>
      </c>
    </row>
    <row r="252" spans="4:38">
      <c r="D252" s="42">
        <f t="shared" si="41"/>
        <v>25</v>
      </c>
      <c r="E252" s="42">
        <f>E148/$J$182/2220*$F$181*60*24</f>
        <v>1.1537148760451732E-2</v>
      </c>
      <c r="F252" s="42">
        <f>F148/$J$182/2220*$F$181*60*24</f>
        <v>1.6952871115907882</v>
      </c>
      <c r="G252" s="42">
        <f>G148/$J$182/2220*$F$181*60*24</f>
        <v>2.4467029085876155</v>
      </c>
      <c r="H252" s="42">
        <f>H148/$J$182/2220*$F$181*60*24</f>
        <v>2.5769323443606251</v>
      </c>
      <c r="I252" s="42">
        <f>I148/$J$182/2220*$F$181*60*24</f>
        <v>4.6184829416467137</v>
      </c>
      <c r="J252" s="42">
        <f>J148/$J$182/2220*$F$181*60*24</f>
        <v>109.38735554525485</v>
      </c>
      <c r="K252" s="42">
        <f>K148/$J$182/2220*$F$181*60*24</f>
        <v>38.23309729672939</v>
      </c>
      <c r="L252" s="42">
        <f>L148/$J$182/2220*$F$181*60*24</f>
        <v>2.0243940936800864</v>
      </c>
      <c r="M252" s="42">
        <f>M148/$J$182/2220*$F$181*60*24</f>
        <v>3.7276507113597601</v>
      </c>
      <c r="N252" s="42">
        <f>N148/$J$182/2220*$F$181*60*24</f>
        <v>11.831400016814756</v>
      </c>
      <c r="Q252" s="42">
        <f>Q148/$J$182/2220*$F$181*60*24</f>
        <v>0</v>
      </c>
      <c r="R252" s="42">
        <f>R148/$J$182/2220*$F$181*60*24</f>
        <v>0</v>
      </c>
      <c r="S252" s="42">
        <f>S148/$J$182/2220*$F$181*60*24</f>
        <v>2.1686520159280755</v>
      </c>
      <c r="T252" s="42">
        <f>T148/$J$182/2220*$F$181*60*24</f>
        <v>1.9946375049119716</v>
      </c>
      <c r="U252" s="42">
        <f>U148/$J$182/2220*$F$181*60*24</f>
        <v>4.0106583521808412</v>
      </c>
      <c r="V252" s="42">
        <f>V148/$J$182/2220*$F$181*60*24</f>
        <v>75.577042878439059</v>
      </c>
      <c r="W252" s="42">
        <f>W148/$J$182/2220*$F$181*60*24</f>
        <v>34.205860551509566</v>
      </c>
      <c r="X252" s="42">
        <f>X148/$J$182/2220*$F$181*60*24</f>
        <v>1.9913871826944654</v>
      </c>
      <c r="Y252" s="42">
        <f>Y148/$J$182/2220*$F$181*60*24</f>
        <v>3.5733394134545877</v>
      </c>
      <c r="Z252" s="42">
        <f>Z148/$J$182/2220*$F$181*60*24</f>
        <v>7.5536472813653646</v>
      </c>
      <c r="AC252" s="42">
        <f>AC148/$J$182/2220*$F$181*60*24</f>
        <v>3.1520076588034476E-2</v>
      </c>
      <c r="AD252" s="42">
        <f>AD148/$J$182/2220*$F$181*60*24</f>
        <v>3.4906925823466697</v>
      </c>
      <c r="AE252" s="42">
        <f>AE148/$J$182/2220*$F$181*60*24</f>
        <v>2.7247538012471662</v>
      </c>
      <c r="AF252" s="42">
        <f>AF148/$J$182/2220*$F$181*60*24</f>
        <v>3.1592271838092674</v>
      </c>
      <c r="AG252" s="42">
        <f>AG148/$J$182/2220*$F$181*60*24</f>
        <v>5.2263075311125879</v>
      </c>
      <c r="AH252" s="42">
        <f>AH148/$J$182/2220*$F$181*60*24</f>
        <v>143.19766821207085</v>
      </c>
      <c r="AI252" s="42">
        <f>AI148/$J$182/2220*$F$181*60*24</f>
        <v>42.260334041949214</v>
      </c>
      <c r="AJ252" s="42">
        <f>AJ148/$J$182/2220*$F$181*60*24</f>
        <v>2.0574010046657181</v>
      </c>
      <c r="AK252" s="42">
        <f>AK148/$J$182/2220*$F$181*60*24</f>
        <v>3.8819620092649441</v>
      </c>
      <c r="AL252" s="42">
        <f>AL148/$J$182/2220*$F$181*60*24</f>
        <v>16.109152752264052</v>
      </c>
    </row>
    <row r="253" spans="4:38">
      <c r="D253" s="42">
        <f t="shared" si="41"/>
        <v>30</v>
      </c>
      <c r="E253" s="42">
        <f>E149/$J$182/2220*$F$181*60*24</f>
        <v>1.3874475833697494E-2</v>
      </c>
      <c r="F253" s="42">
        <f>F149/$J$182/2220*$F$181*60*24</f>
        <v>2.0387376941496811</v>
      </c>
      <c r="G253" s="42">
        <f>G149/$J$182/2220*$F$181*60*24</f>
        <v>2.9423838664369506</v>
      </c>
      <c r="H253" s="42">
        <f>H149/$J$182/2220*$F$181*60*24</f>
        <v>3.0989966654035754</v>
      </c>
      <c r="I253" s="42">
        <f>I149/$J$182/2220*$F$181*60*24</f>
        <v>5.5541478481995821</v>
      </c>
      <c r="J253" s="42">
        <f>J149/$J$182/2220*$F$181*60*24</f>
        <v>131.54829260997494</v>
      </c>
      <c r="K253" s="42">
        <f>K149/$J$182/2220*$F$181*60*24</f>
        <v>45.978793851498089</v>
      </c>
      <c r="L253" s="42">
        <f>L149/$J$182/2220*$F$181*60*24</f>
        <v>2.4345189191739736</v>
      </c>
      <c r="M253" s="42">
        <f>M149/$J$182/2220*$F$181*60*24</f>
        <v>4.4828406727765229</v>
      </c>
      <c r="N253" s="42">
        <f>N149/$J$182/2220*$F$181*60*24</f>
        <v>14.228339862862015</v>
      </c>
      <c r="Q253" s="42">
        <f>Q149/$J$182/2220*$F$181*60*24</f>
        <v>0</v>
      </c>
      <c r="R253" s="42">
        <f>R149/$J$182/2220*$F$181*60*24</f>
        <v>0</v>
      </c>
      <c r="S253" s="42">
        <f>S149/$J$182/2220*$F$181*60*24</f>
        <v>2.6080022552743194</v>
      </c>
      <c r="T253" s="42">
        <f>T149/$J$182/2220*$F$181*60*24</f>
        <v>2.3987339015471125</v>
      </c>
      <c r="U253" s="42">
        <f>U149/$J$182/2220*$F$181*60*24</f>
        <v>4.8231832266303636</v>
      </c>
      <c r="V253" s="42">
        <f>V149/$J$182/2220*$F$181*60*24</f>
        <v>90.888301500774332</v>
      </c>
      <c r="W253" s="42">
        <f>W149/$J$182/2220*$F$181*60*24</f>
        <v>41.135673592039524</v>
      </c>
      <c r="X253" s="42">
        <f>X149/$J$182/2220*$F$181*60*24</f>
        <v>2.3948250920141101</v>
      </c>
      <c r="Y253" s="42">
        <f>Y149/$J$182/2220*$F$181*60*24</f>
        <v>4.2972672336100857</v>
      </c>
      <c r="Z253" s="42">
        <f>Z149/$J$182/2220*$F$181*60*24</f>
        <v>9.0839512289928201</v>
      </c>
      <c r="AC253" s="42">
        <f>AC149/$J$182/2220*$F$181*60*24</f>
        <v>3.7905772906048171E-2</v>
      </c>
      <c r="AD253" s="42">
        <f>AD149/$J$182/2220*$F$181*60*24</f>
        <v>4.1978768656129954</v>
      </c>
      <c r="AE253" s="42">
        <f>AE149/$J$182/2220*$F$181*60*24</f>
        <v>3.2767654775995951</v>
      </c>
      <c r="AF253" s="42">
        <f>AF149/$J$182/2220*$F$181*60*24</f>
        <v>3.7992594292600264</v>
      </c>
      <c r="AG253" s="42">
        <f>AG149/$J$182/2220*$F$181*60*24</f>
        <v>6.2851124697687988</v>
      </c>
      <c r="AH253" s="42">
        <f>AH149/$J$182/2220*$F$181*60*24</f>
        <v>172.20828371917577</v>
      </c>
      <c r="AI253" s="42">
        <f>AI149/$J$182/2220*$F$181*60*24</f>
        <v>50.821914110956641</v>
      </c>
      <c r="AJ253" s="42">
        <f>AJ149/$J$182/2220*$F$181*60*24</f>
        <v>2.4742127463338499</v>
      </c>
      <c r="AK253" s="42">
        <f>AK149/$J$182/2220*$F$181*60*24</f>
        <v>4.6684141119429725</v>
      </c>
      <c r="AL253" s="42">
        <f>AL149/$J$182/2220*$F$181*60*24</f>
        <v>19.372728496731096</v>
      </c>
    </row>
    <row r="254" spans="4:38">
      <c r="D254" s="42">
        <f t="shared" si="41"/>
        <v>40</v>
      </c>
      <c r="E254" s="42">
        <f>E150/$J$182/2220*$F$181*60*24</f>
        <v>1.7938953221673815E-2</v>
      </c>
      <c r="F254" s="42">
        <f>F150/$J$182/2220*$F$181*60*24</f>
        <v>2.6359785093854433</v>
      </c>
      <c r="G254" s="42">
        <f>G150/$J$182/2220*$F$181*60*24</f>
        <v>3.8043445513107832</v>
      </c>
      <c r="H254" s="42">
        <f>H150/$J$182/2220*$F$181*60*24</f>
        <v>4.0068365018718435</v>
      </c>
      <c r="I254" s="42">
        <f>I150/$J$182/2220*$F$181*60*24</f>
        <v>7.1812153215275796</v>
      </c>
      <c r="J254" s="42">
        <f>J150/$J$182/2220*$F$181*60*24</f>
        <v>170.08488794870112</v>
      </c>
      <c r="K254" s="42">
        <f>K150/$J$182/2220*$F$181*60*24</f>
        <v>59.448114795641885</v>
      </c>
      <c r="L254" s="42">
        <f>L150/$J$182/2220*$F$181*60*24</f>
        <v>3.1477024092162189</v>
      </c>
      <c r="M254" s="42">
        <f>M150/$J$182/2220*$F$181*60*24</f>
        <v>5.7960725935203747</v>
      </c>
      <c r="N254" s="42">
        <f>N150/$J$182/2220*$F$181*60*24</f>
        <v>18.396480435105396</v>
      </c>
      <c r="Q254" s="42">
        <f>Q150/$J$182/2220*$F$181*60*24</f>
        <v>0</v>
      </c>
      <c r="R254" s="42">
        <f>R150/$J$182/2220*$F$181*60*24</f>
        <v>0</v>
      </c>
      <c r="S254" s="42">
        <f>S150/$J$182/2220*$F$181*60*24</f>
        <v>3.3720070595933898</v>
      </c>
      <c r="T254" s="42">
        <f>T150/$J$182/2220*$F$181*60*24</f>
        <v>3.1014343004285765</v>
      </c>
      <c r="U254" s="42">
        <f>U150/$J$182/2220*$F$181*60*24</f>
        <v>6.2361172644765688</v>
      </c>
      <c r="V254" s="42">
        <f>V150/$J$182/2220*$F$181*60*24</f>
        <v>117.51369987324925</v>
      </c>
      <c r="W254" s="42">
        <f>W150/$J$182/2220*$F$181*60*24</f>
        <v>53.186220016859863</v>
      </c>
      <c r="X254" s="42">
        <f>X150/$J$182/2220*$F$181*60*24</f>
        <v>3.0963804193158468</v>
      </c>
      <c r="Y254" s="42">
        <f>Y150/$J$182/2220*$F$181*60*24</f>
        <v>5.5561360882214457</v>
      </c>
      <c r="Z254" s="42">
        <f>Z150/$J$182/2220*$F$181*60*24</f>
        <v>11.745061803999073</v>
      </c>
      <c r="AC254" s="42">
        <f>AC150/$J$182/2220*$F$181*60*24</f>
        <v>4.9010131636214357E-2</v>
      </c>
      <c r="AD254" s="42">
        <f>AD150/$J$182/2220*$F$181*60*24</f>
        <v>5.4276296722994548</v>
      </c>
      <c r="AE254" s="42">
        <f>AE150/$J$182/2220*$F$181*60*24</f>
        <v>4.2366820430281935</v>
      </c>
      <c r="AF254" s="42">
        <f>AF150/$J$182/2220*$F$181*60*24</f>
        <v>4.9122387033150936</v>
      </c>
      <c r="AG254" s="42">
        <f>AG150/$J$182/2220*$F$181*60*24</f>
        <v>8.1263133785785868</v>
      </c>
      <c r="AH254" s="42">
        <f>AH150/$J$182/2220*$F$181*60*24</f>
        <v>222.65607602415326</v>
      </c>
      <c r="AI254" s="42">
        <f>AI150/$J$182/2220*$F$181*60*24</f>
        <v>65.710009574423921</v>
      </c>
      <c r="AJ254" s="42">
        <f>AJ150/$J$182/2220*$F$181*60*24</f>
        <v>3.1990243991166087</v>
      </c>
      <c r="AK254" s="42">
        <f>AK150/$J$182/2220*$F$181*60*24</f>
        <v>6.0360090988193233</v>
      </c>
      <c r="AL254" s="42">
        <f>AL150/$J$182/2220*$F$181*60*24</f>
        <v>25.047899066211571</v>
      </c>
    </row>
    <row r="255" spans="4:38">
      <c r="D255" s="42">
        <f t="shared" ref="D255:D271" si="42">D151</f>
        <v>50</v>
      </c>
      <c r="E255" s="42">
        <f>E151/$J$182/2220*$F$181*60*24</f>
        <v>2.1122154543016317E-2</v>
      </c>
      <c r="F255" s="42">
        <f>F151/$J$182/2220*$F$181*60*24</f>
        <v>3.1037232083330033</v>
      </c>
      <c r="G255" s="42">
        <f>G151/$J$182/2220*$F$181*60*24</f>
        <v>4.4794115105101282</v>
      </c>
      <c r="H255" s="42">
        <f>H151/$J$182/2220*$F$181*60*24</f>
        <v>4.7178349135156061</v>
      </c>
      <c r="I255" s="42">
        <f>I151/$J$182/2220*$F$181*60*24</f>
        <v>8.4554955884894838</v>
      </c>
      <c r="J255" s="42">
        <f>J151/$J$182/2220*$F$181*60*24</f>
        <v>200.26582623246679</v>
      </c>
      <c r="K255" s="42">
        <f>K151/$J$182/2220*$F$181*60*24</f>
        <v>69.996964287047788</v>
      </c>
      <c r="L255" s="42">
        <f>L151/$J$182/2220*$F$181*60*24</f>
        <v>3.7062506335409351</v>
      </c>
      <c r="M255" s="42">
        <f>M151/$J$182/2220*$F$181*60*24</f>
        <v>6.8245643739660595</v>
      </c>
      <c r="N255" s="42">
        <f>N151/$J$182/2220*$F$181*60*24</f>
        <v>21.660868279002951</v>
      </c>
      <c r="Q255" s="42">
        <f>Q151/$J$182/2220*$F$181*60*24</f>
        <v>0</v>
      </c>
      <c r="R255" s="42">
        <f>R151/$J$182/2220*$F$181*60*24</f>
        <v>0</v>
      </c>
      <c r="S255" s="42">
        <f>S151/$J$182/2220*$F$181*60*24</f>
        <v>3.9703573197805557</v>
      </c>
      <c r="T255" s="42">
        <f>T151/$J$182/2220*$F$181*60*24</f>
        <v>3.6517724188898741</v>
      </c>
      <c r="U255" s="42">
        <f>U151/$J$182/2220*$F$181*60*24</f>
        <v>7.3426933545655313</v>
      </c>
      <c r="V255" s="42">
        <f>V151/$J$182/2220*$F$181*60*24</f>
        <v>138.36607403856138</v>
      </c>
      <c r="W255" s="42">
        <f>W151/$J$182/2220*$F$181*60*24</f>
        <v>62.623919292998806</v>
      </c>
      <c r="X255" s="42">
        <f>X151/$J$182/2220*$F$181*60*24</f>
        <v>3.6458217451473209</v>
      </c>
      <c r="Y255" s="42">
        <f>Y151/$J$182/2220*$F$181*60*24</f>
        <v>6.5420520175977899</v>
      </c>
      <c r="Z255" s="42">
        <f>Z151/$J$182/2220*$F$181*60*24</f>
        <v>13.829179856582453</v>
      </c>
      <c r="AC255" s="42">
        <f>AC151/$J$182/2220*$F$181*60*24</f>
        <v>5.770679937684247E-2</v>
      </c>
      <c r="AD255" s="42">
        <f>AD151/$J$182/2220*$F$181*60*24</f>
        <v>6.3907426104472096</v>
      </c>
      <c r="AE255" s="42">
        <f>AE151/$J$182/2220*$F$181*60*24</f>
        <v>4.9884657012397211</v>
      </c>
      <c r="AF255" s="42">
        <f>AF151/$J$182/2220*$F$181*60*24</f>
        <v>5.7838974081413177</v>
      </c>
      <c r="AG255" s="42">
        <f>AG151/$J$182/2220*$F$181*60*24</f>
        <v>9.5682978224134345</v>
      </c>
      <c r="AH255" s="42">
        <f>AH151/$J$182/2220*$F$181*60*24</f>
        <v>262.16557842637263</v>
      </c>
      <c r="AI255" s="42">
        <f>AI151/$J$182/2220*$F$181*60*24</f>
        <v>77.370009281096785</v>
      </c>
      <c r="AJ255" s="42">
        <f>AJ151/$J$182/2220*$F$181*60*24</f>
        <v>3.7666795219345692</v>
      </c>
      <c r="AK255" s="42">
        <f>AK151/$J$182/2220*$F$181*60*24</f>
        <v>7.1070767303343505</v>
      </c>
      <c r="AL255" s="42">
        <f>AL151/$J$182/2220*$F$181*60*24</f>
        <v>29.492556701423275</v>
      </c>
    </row>
    <row r="256" spans="4:38">
      <c r="D256" s="42">
        <f t="shared" si="42"/>
        <v>60</v>
      </c>
      <c r="E256" s="42">
        <f>E152/$J$182/2220*$F$181*60*24</f>
        <v>2.3522738304603268E-2</v>
      </c>
      <c r="F256" s="42">
        <f>F152/$J$182/2220*$F$181*60*24</f>
        <v>3.4564688299603308</v>
      </c>
      <c r="G256" s="42">
        <f>G152/$J$182/2220*$F$181*60*24</f>
        <v>4.9885074226575785</v>
      </c>
      <c r="H256" s="42">
        <f>H152/$J$182/2220*$F$181*60*24</f>
        <v>5.254028219940313</v>
      </c>
      <c r="I256" s="42">
        <f>I152/$J$182/2220*$F$181*60*24</f>
        <v>9.4164830372158814</v>
      </c>
      <c r="J256" s="42">
        <f>J152/$J$182/2220*$F$181*60*24</f>
        <v>223.02651996166821</v>
      </c>
      <c r="K256" s="42">
        <f>K152/$J$182/2220*$F$181*60*24</f>
        <v>77.952287949018938</v>
      </c>
      <c r="L256" s="42">
        <f>L152/$J$182/2220*$F$181*60*24</f>
        <v>4.1274749489454177</v>
      </c>
      <c r="M256" s="42">
        <f>M152/$J$182/2220*$F$181*60*24</f>
        <v>7.6001925601287486</v>
      </c>
      <c r="N256" s="42">
        <f>N152/$J$182/2220*$F$181*60*24</f>
        <v>24.122678154816072</v>
      </c>
      <c r="Q256" s="42">
        <f>Q152/$J$182/2220*$F$181*60*24</f>
        <v>0</v>
      </c>
      <c r="R256" s="42">
        <f>R152/$J$182/2220*$F$181*60*24</f>
        <v>0</v>
      </c>
      <c r="S256" s="42">
        <f>S152/$J$182/2220*$F$181*60*24</f>
        <v>4.4215979964905188</v>
      </c>
      <c r="T256" s="42">
        <f>T152/$J$182/2220*$F$181*60*24</f>
        <v>4.0668051539238386</v>
      </c>
      <c r="U256" s="42">
        <f>U152/$J$182/2220*$F$181*60*24</f>
        <v>8.1772081479018208</v>
      </c>
      <c r="V256" s="42">
        <f>V152/$J$182/2220*$F$181*60*24</f>
        <v>154.09171177192087</v>
      </c>
      <c r="W256" s="42">
        <f>W152/$J$182/2220*$F$181*60*24</f>
        <v>69.741278624668425</v>
      </c>
      <c r="X256" s="42">
        <f>X152/$J$182/2220*$F$181*60*24</f>
        <v>4.0601781717711853</v>
      </c>
      <c r="Y256" s="42">
        <f>Y152/$J$182/2220*$F$181*60*24</f>
        <v>7.2855719936929821</v>
      </c>
      <c r="Z256" s="42">
        <f>Z152/$J$182/2220*$F$181*60*24</f>
        <v>15.400899471272691</v>
      </c>
      <c r="AC256" s="42">
        <f>AC152/$J$182/2220*$F$181*60*24</f>
        <v>6.4265316181322849E-2</v>
      </c>
      <c r="AD256" s="42">
        <f>AD152/$J$182/2220*$F$181*60*24</f>
        <v>7.117065907811484</v>
      </c>
      <c r="AE256" s="42">
        <f>AE152/$J$182/2220*$F$181*60*24</f>
        <v>5.5554168488246605</v>
      </c>
      <c r="AF256" s="42">
        <f>AF152/$J$182/2220*$F$181*60*24</f>
        <v>6.4412512859567634</v>
      </c>
      <c r="AG256" s="42">
        <f>AG152/$J$182/2220*$F$181*60*24</f>
        <v>10.655757926529944</v>
      </c>
      <c r="AH256" s="42">
        <f>AH152/$J$182/2220*$F$181*60*24</f>
        <v>291.96132815141596</v>
      </c>
      <c r="AI256" s="42">
        <f>AI152/$J$182/2220*$F$181*60*24</f>
        <v>86.163297273369437</v>
      </c>
      <c r="AJ256" s="42">
        <f>AJ152/$J$182/2220*$F$181*60*24</f>
        <v>4.1947717261196713</v>
      </c>
      <c r="AK256" s="42">
        <f>AK152/$J$182/2220*$F$181*60*24</f>
        <v>7.9148131265645407</v>
      </c>
      <c r="AL256" s="42">
        <f>AL152/$J$182/2220*$F$181*60*24</f>
        <v>32.844456838359257</v>
      </c>
    </row>
    <row r="257" spans="4:38">
      <c r="D257" s="42">
        <f t="shared" si="42"/>
        <v>75</v>
      </c>
      <c r="E257" s="42">
        <f>E153/$J$182/2220*$F$181*60*24</f>
        <v>2.5978014583214519E-2</v>
      </c>
      <c r="F257" s="42">
        <f>F153/$J$182/2220*$F$181*60*24</f>
        <v>3.8172510576102483</v>
      </c>
      <c r="G257" s="42">
        <f>G153/$J$182/2220*$F$181*60*24</f>
        <v>5.5092020706157374</v>
      </c>
      <c r="H257" s="42">
        <f>H153/$J$182/2220*$F$181*60*24</f>
        <v>5.8024376223035183</v>
      </c>
      <c r="I257" s="42">
        <f>I153/$J$182/2220*$F$181*60*24</f>
        <v>10.399364669865635</v>
      </c>
      <c r="J257" s="42">
        <f>J153/$J$182/2220*$F$181*60*24</f>
        <v>246.30577073902953</v>
      </c>
      <c r="K257" s="42">
        <f>K153/$J$182/2220*$F$181*60*24</f>
        <v>86.088857806927251</v>
      </c>
      <c r="L257" s="42">
        <f>L153/$J$182/2220*$F$181*60*24</f>
        <v>4.5582960209430041</v>
      </c>
      <c r="M257" s="42">
        <f>M153/$J$182/2220*$F$181*60*24</f>
        <v>8.3934918888089491</v>
      </c>
      <c r="N257" s="42">
        <f>N153/$J$182/2220*$F$181*60*24</f>
        <v>26.64057546265218</v>
      </c>
      <c r="Q257" s="42">
        <f>Q153/$J$182/2220*$F$181*60*24</f>
        <v>0</v>
      </c>
      <c r="R257" s="42">
        <f>R153/$J$182/2220*$F$181*60*24</f>
        <v>0</v>
      </c>
      <c r="S257" s="42">
        <f>S153/$J$182/2220*$F$181*60*24</f>
        <v>4.8831192927680753</v>
      </c>
      <c r="T257" s="42">
        <f>T153/$J$182/2220*$F$181*60*24</f>
        <v>4.4912935827310054</v>
      </c>
      <c r="U257" s="42">
        <f>U153/$J$182/2220*$F$181*60*24</f>
        <v>9.0307356977483888</v>
      </c>
      <c r="V257" s="42">
        <f>V153/$J$182/2220*$F$181*60*24</f>
        <v>170.17562682232813</v>
      </c>
      <c r="W257" s="42">
        <f>W153/$J$182/2220*$F$181*60*24</f>
        <v>77.020792804939546</v>
      </c>
      <c r="X257" s="42">
        <f>X153/$J$182/2220*$F$181*60*24</f>
        <v>4.4839748838289033</v>
      </c>
      <c r="Y257" s="42">
        <f>Y153/$J$182/2220*$F$181*60*24</f>
        <v>8.0460315907258764</v>
      </c>
      <c r="Z257" s="42">
        <f>Z153/$J$182/2220*$F$181*60*24</f>
        <v>17.008427585195228</v>
      </c>
      <c r="AC257" s="42">
        <f>AC153/$J$182/2220*$F$181*60*24</f>
        <v>7.0973255721107464E-2</v>
      </c>
      <c r="AD257" s="42">
        <f>AD153/$J$182/2220*$F$181*60*24</f>
        <v>7.8599370340588379</v>
      </c>
      <c r="AE257" s="42">
        <f>AE153/$J$182/2220*$F$181*60*24</f>
        <v>6.135284848463427</v>
      </c>
      <c r="AF257" s="42">
        <f>AF153/$J$182/2220*$F$181*60*24</f>
        <v>7.1135816618760046</v>
      </c>
      <c r="AG257" s="42">
        <f>AG153/$J$182/2220*$F$181*60*24</f>
        <v>11.767993641982887</v>
      </c>
      <c r="AH257" s="42">
        <f>AH153/$J$182/2220*$F$181*60*24</f>
        <v>322.43591465573149</v>
      </c>
      <c r="AI257" s="42">
        <f>AI153/$J$182/2220*$F$181*60*24</f>
        <v>95.156922808914928</v>
      </c>
      <c r="AJ257" s="42">
        <f>AJ153/$J$182/2220*$F$181*60*24</f>
        <v>4.6326171580571298</v>
      </c>
      <c r="AK257" s="42">
        <f>AK153/$J$182/2220*$F$181*60*24</f>
        <v>8.7409521868920503</v>
      </c>
      <c r="AL257" s="42">
        <f>AL153/$J$182/2220*$F$181*60*24</f>
        <v>36.272723340108904</v>
      </c>
    </row>
    <row r="258" spans="4:38">
      <c r="D258" s="42">
        <f t="shared" si="42"/>
        <v>100</v>
      </c>
      <c r="E258" s="42">
        <f>E154/$J$182/2220*$F$181*60*24</f>
        <v>2.8108271370010537E-2</v>
      </c>
      <c r="F258" s="42">
        <f>F154/$J$182/2220*$F$181*60*24</f>
        <v>4.1302744007271901</v>
      </c>
      <c r="G258" s="42">
        <f>G154/$J$182/2220*$F$181*60*24</f>
        <v>5.9609692779658703</v>
      </c>
      <c r="H258" s="42">
        <f>H154/$J$182/2220*$F$181*60*24</f>
        <v>6.2782508175451337</v>
      </c>
      <c r="I258" s="42">
        <f>I154/$J$182/2220*$F$181*60*24</f>
        <v>11.252136427899149</v>
      </c>
      <c r="J258" s="42">
        <f>J154/$J$182/2220*$F$181*60*24</f>
        <v>266.50340894048276</v>
      </c>
      <c r="K258" s="42">
        <f>K154/$J$182/2220*$F$181*60*24</f>
        <v>93.148341626342017</v>
      </c>
      <c r="L258" s="42">
        <f>L154/$J$182/2220*$F$181*60*24</f>
        <v>4.9320867509364099</v>
      </c>
      <c r="M258" s="42">
        <f>M154/$J$182/2220*$F$181*60*24</f>
        <v>9.0817774775238718</v>
      </c>
      <c r="N258" s="42">
        <f>N154/$J$182/2220*$F$181*60*24</f>
        <v>28.8251637614106</v>
      </c>
      <c r="Q258" s="42">
        <f>Q154/$J$182/2220*$F$181*60*24</f>
        <v>0</v>
      </c>
      <c r="R258" s="42">
        <f>R154/$J$182/2220*$F$181*60*24</f>
        <v>0</v>
      </c>
      <c r="S258" s="42">
        <f>S154/$J$182/2220*$F$181*60*24</f>
        <v>5.2835462761632996</v>
      </c>
      <c r="T258" s="42">
        <f>T154/$J$182/2220*$F$181*60*24</f>
        <v>4.8595899590941221</v>
      </c>
      <c r="U258" s="42">
        <f>U154/$J$182/2220*$F$181*60*24</f>
        <v>9.771276740570034</v>
      </c>
      <c r="V258" s="42">
        <f>V154/$J$182/2220*$F$181*60*24</f>
        <v>184.13041858766064</v>
      </c>
      <c r="W258" s="42">
        <f>W154/$J$182/2220*$F$181*60*24</f>
        <v>83.336674492955368</v>
      </c>
      <c r="X258" s="42">
        <f>X154/$J$182/2220*$F$181*60*24</f>
        <v>4.8516711100936831</v>
      </c>
      <c r="Y258" s="42">
        <f>Y154/$J$182/2220*$F$181*60*24</f>
        <v>8.7058246379587416</v>
      </c>
      <c r="Z258" s="42">
        <f>Z154/$J$182/2220*$F$181*60*24</f>
        <v>18.403157662816408</v>
      </c>
      <c r="AC258" s="42">
        <f>AC154/$J$182/2220*$F$181*60*24</f>
        <v>7.6793225495802614E-2</v>
      </c>
      <c r="AD258" s="42">
        <f>AD154/$J$182/2220*$F$181*60*24</f>
        <v>8.5044699007626683</v>
      </c>
      <c r="AE258" s="42">
        <f>AE154/$J$182/2220*$F$181*60*24</f>
        <v>6.6383922797684694</v>
      </c>
      <c r="AF258" s="42">
        <f>AF154/$J$182/2220*$F$181*60*24</f>
        <v>7.6969116759961178</v>
      </c>
      <c r="AG258" s="42">
        <f>AG154/$J$182/2220*$F$181*60*24</f>
        <v>12.732996115228261</v>
      </c>
      <c r="AH258" s="42">
        <f>AH154/$J$182/2220*$F$181*60*24</f>
        <v>348.87639929330527</v>
      </c>
      <c r="AI258" s="42">
        <f>AI154/$J$182/2220*$F$181*60*24</f>
        <v>102.96000875972865</v>
      </c>
      <c r="AJ258" s="42">
        <f>AJ154/$J$182/2220*$F$181*60*24</f>
        <v>5.0125023917791651</v>
      </c>
      <c r="AK258" s="42">
        <f>AK154/$J$182/2220*$F$181*60*24</f>
        <v>9.4577303170890286</v>
      </c>
      <c r="AL258" s="42">
        <f>AL154/$J$182/2220*$F$181*60*24</f>
        <v>39.247169860004561</v>
      </c>
    </row>
    <row r="259" spans="4:38">
      <c r="D259" s="42">
        <f t="shared" si="42"/>
        <v>125</v>
      </c>
      <c r="E259" s="42">
        <f>E155/$J$182/2220*$F$181*60*24</f>
        <v>2.8963267323808065E-2</v>
      </c>
      <c r="F259" s="42">
        <f>F155/$J$182/2220*$F$181*60*24</f>
        <v>4.2559088751567691</v>
      </c>
      <c r="G259" s="42">
        <f>G155/$J$182/2220*$F$181*60*24</f>
        <v>6.1422897350755106</v>
      </c>
      <c r="H259" s="42">
        <f>H155/$J$182/2220*$F$181*60*24</f>
        <v>6.4692223282177617</v>
      </c>
      <c r="I259" s="42">
        <f>I155/$J$182/2220*$F$181*60*24</f>
        <v>11.594403335415057</v>
      </c>
      <c r="J259" s="42">
        <f>J155/$J$182/2220*$F$181*60*24</f>
        <v>274.60989593564057</v>
      </c>
      <c r="K259" s="42">
        <f>K155/$J$182/2220*$F$181*60*24</f>
        <v>95.981723094205705</v>
      </c>
      <c r="L259" s="42">
        <f>L155/$J$182/2220*$F$181*60*24</f>
        <v>5.0821107122223443</v>
      </c>
      <c r="M259" s="42">
        <f>M155/$J$182/2220*$F$181*60*24</f>
        <v>9.3580265180414219</v>
      </c>
      <c r="N259" s="42">
        <f>N155/$J$182/2220*$F$181*60*24</f>
        <v>29.701966111122214</v>
      </c>
      <c r="Q259" s="42">
        <f>Q155/$J$182/2220*$F$181*60*24</f>
        <v>0</v>
      </c>
      <c r="R259" s="42">
        <f>R155/$J$182/2220*$F$181*60*24</f>
        <v>0</v>
      </c>
      <c r="S259" s="42">
        <f>S155/$J$182/2220*$F$181*60*24</f>
        <v>5.4442609152229373</v>
      </c>
      <c r="T259" s="42">
        <f>T155/$J$182/2220*$F$181*60*24</f>
        <v>5.0074087166920567</v>
      </c>
      <c r="U259" s="42">
        <f>U155/$J$182/2220*$F$181*60*24</f>
        <v>10.068498934231389</v>
      </c>
      <c r="V259" s="42">
        <f>V155/$J$182/2220*$F$181*60*24</f>
        <v>189.73128819615113</v>
      </c>
      <c r="W259" s="42">
        <f>W155/$J$182/2220*$F$181*60*24</f>
        <v>85.871605174265028</v>
      </c>
      <c r="X259" s="42">
        <f>X155/$J$182/2220*$F$181*60*24</f>
        <v>4.9992489925497416</v>
      </c>
      <c r="Y259" s="42">
        <f>Y155/$J$182/2220*$F$181*60*24</f>
        <v>8.9706379643259773</v>
      </c>
      <c r="Z259" s="42">
        <f>Z155/$J$182/2220*$F$181*60*24</f>
        <v>18.962943966701083</v>
      </c>
      <c r="AC259" s="42">
        <f>AC155/$J$182/2220*$F$181*60*24</f>
        <v>7.9129117881843264E-2</v>
      </c>
      <c r="AD259" s="42">
        <f>AD155/$J$182/2220*$F$181*60*24</f>
        <v>8.7631584290832958</v>
      </c>
      <c r="AE259" s="42">
        <f>AE155/$J$182/2220*$F$181*60*24</f>
        <v>6.8403185549281158</v>
      </c>
      <c r="AF259" s="42">
        <f>AF155/$J$182/2220*$F$181*60*24</f>
        <v>7.9310359397434365</v>
      </c>
      <c r="AG259" s="42">
        <f>AG155/$J$182/2220*$F$181*60*24</f>
        <v>13.120307736598726</v>
      </c>
      <c r="AH259" s="42">
        <f>AH155/$J$182/2220*$F$181*60*24</f>
        <v>359.48850367513057</v>
      </c>
      <c r="AI259" s="42">
        <f>AI155/$J$182/2220*$F$181*60*24</f>
        <v>106.09184101414641</v>
      </c>
      <c r="AJ259" s="42">
        <f>AJ155/$J$182/2220*$F$181*60*24</f>
        <v>5.1649724318949755</v>
      </c>
      <c r="AK259" s="42">
        <f>AK155/$J$182/2220*$F$181*60*24</f>
        <v>9.7454150717568915</v>
      </c>
      <c r="AL259" s="42">
        <f>AL155/$J$182/2220*$F$181*60*24</f>
        <v>40.440988255543104</v>
      </c>
    </row>
    <row r="260" spans="4:38">
      <c r="D260" s="42">
        <f t="shared" si="42"/>
        <v>150</v>
      </c>
      <c r="E260" s="42">
        <f>E156/$J$182/2220*$F$181*60*24</f>
        <v>2.927472618848477E-2</v>
      </c>
      <c r="F260" s="42">
        <f>F156/$J$182/2220*$F$181*60*24</f>
        <v>4.3016751394253809</v>
      </c>
      <c r="G260" s="42">
        <f>G156/$J$182/2220*$F$181*60*24</f>
        <v>6.2083413502477223</v>
      </c>
      <c r="H260" s="42">
        <f>H156/$J$182/2220*$F$181*60*24</f>
        <v>6.5387896397769678</v>
      </c>
      <c r="I260" s="42">
        <f>I156/$J$182/2220*$F$181*60*24</f>
        <v>11.719084700230685</v>
      </c>
      <c r="J260" s="42">
        <f>J156/$J$182/2220*$F$181*60*24</f>
        <v>277.56293591765939</v>
      </c>
      <c r="K260" s="42">
        <f>K156/$J$182/2220*$F$181*60*24</f>
        <v>97.013870405847655</v>
      </c>
      <c r="L260" s="42">
        <f>L156/$J$182/2220*$F$181*60*24</f>
        <v>5.1367616055381342</v>
      </c>
      <c r="M260" s="42">
        <f>M156/$J$182/2220*$F$181*60*24</f>
        <v>9.4586588217914862</v>
      </c>
      <c r="N260" s="42">
        <f>N156/$J$182/2220*$F$181*60*24</f>
        <v>30.021368633641906</v>
      </c>
      <c r="Q260" s="42">
        <f>Q156/$J$182/2220*$F$181*60*24</f>
        <v>0</v>
      </c>
      <c r="R260" s="42">
        <f>R156/$J$182/2220*$F$181*60*24</f>
        <v>0</v>
      </c>
      <c r="S260" s="42">
        <f>S156/$J$182/2220*$F$181*60*24</f>
        <v>5.5028062203745174</v>
      </c>
      <c r="T260" s="42">
        <f>T156/$J$182/2220*$F$181*60*24</f>
        <v>5.0612562959874747</v>
      </c>
      <c r="U260" s="42">
        <f>U156/$J$182/2220*$F$181*60*24</f>
        <v>10.176771361233319</v>
      </c>
      <c r="V260" s="42">
        <f>V156/$J$182/2220*$F$181*60*24</f>
        <v>191.77157912585045</v>
      </c>
      <c r="W260" s="42">
        <f>W156/$J$182/2220*$F$181*60*24</f>
        <v>86.795032505737368</v>
      </c>
      <c r="X260" s="42">
        <f>X156/$J$182/2220*$F$181*60*24</f>
        <v>5.0530088255840422</v>
      </c>
      <c r="Y260" s="42">
        <f>Y156/$J$182/2220*$F$181*60*24</f>
        <v>9.0671044535710692</v>
      </c>
      <c r="Z260" s="42">
        <f>Z156/$J$182/2220*$F$181*60*24</f>
        <v>19.166863536021982</v>
      </c>
      <c r="AC260" s="42">
        <f>AC156/$J$182/2220*$F$181*60*24</f>
        <v>7.998003932460776E-2</v>
      </c>
      <c r="AD260" s="42">
        <f>AD156/$J$182/2220*$F$181*60*24</f>
        <v>8.8573937701720737</v>
      </c>
      <c r="AE260" s="42">
        <f>AE156/$J$182/2220*$F$181*60*24</f>
        <v>6.9138764801209556</v>
      </c>
      <c r="AF260" s="42">
        <f>AF156/$J$182/2220*$F$181*60*24</f>
        <v>8.0163229835664307</v>
      </c>
      <c r="AG260" s="42">
        <f>AG156/$J$182/2220*$F$181*60*24</f>
        <v>13.261398039228048</v>
      </c>
      <c r="AH260" s="42">
        <f>AH156/$J$182/2220*$F$181*60*24</f>
        <v>363.35429270946895</v>
      </c>
      <c r="AI260" s="42">
        <f>AI156/$J$182/2220*$F$181*60*24</f>
        <v>107.23270830595801</v>
      </c>
      <c r="AJ260" s="42">
        <f>AJ156/$J$182/2220*$F$181*60*24</f>
        <v>5.2205143854922538</v>
      </c>
      <c r="AK260" s="42">
        <f>AK156/$J$182/2220*$F$181*60*24</f>
        <v>9.8502131900119316</v>
      </c>
      <c r="AL260" s="42">
        <f>AL156/$J$182/2220*$F$181*60*24</f>
        <v>40.875873731261592</v>
      </c>
    </row>
    <row r="261" spans="4:38">
      <c r="D261" s="42">
        <f t="shared" si="42"/>
        <v>175</v>
      </c>
      <c r="E261" s="42">
        <f>E157/$J$182/2220*$F$181*60*24</f>
        <v>2.9362038970879863E-2</v>
      </c>
      <c r="F261" s="42">
        <f>F157/$J$182/2220*$F$181*60*24</f>
        <v>4.3145050194715591</v>
      </c>
      <c r="G261" s="42">
        <f>G157/$J$182/2220*$F$181*60*24</f>
        <v>6.2268579216362454</v>
      </c>
      <c r="H261" s="42">
        <f>H157/$J$182/2220*$F$181*60*24</f>
        <v>6.5582917834783032</v>
      </c>
      <c r="I261" s="42">
        <f>I157/$J$182/2220*$F$181*60*24</f>
        <v>11.754037235250575</v>
      </c>
      <c r="J261" s="42">
        <f>J157/$J$182/2220*$F$181*60*24</f>
        <v>278.39077601661313</v>
      </c>
      <c r="K261" s="42">
        <f>K157/$J$182/2220*$F$181*60*24</f>
        <v>97.303217295089695</v>
      </c>
      <c r="L261" s="42">
        <f>L157/$J$182/2220*$F$181*60*24</f>
        <v>5.1520821569718889</v>
      </c>
      <c r="M261" s="42">
        <f>M157/$J$182/2220*$F$181*60*24</f>
        <v>9.4868695662452183</v>
      </c>
      <c r="N261" s="42">
        <f>N157/$J$182/2220*$F$181*60*24</f>
        <v>30.110908300378142</v>
      </c>
      <c r="Q261" s="42">
        <f>Q157/$J$182/2220*$F$181*60*24</f>
        <v>0</v>
      </c>
      <c r="R261" s="42">
        <f>R157/$J$182/2220*$F$181*60*24</f>
        <v>0</v>
      </c>
      <c r="S261" s="42">
        <f>S157/$J$182/2220*$F$181*60*24</f>
        <v>5.5192185112696865</v>
      </c>
      <c r="T261" s="42">
        <f>T157/$J$182/2220*$F$181*60*24</f>
        <v>5.0763516504844581</v>
      </c>
      <c r="U261" s="42">
        <f>U157/$J$182/2220*$F$181*60*24</f>
        <v>10.207123898696072</v>
      </c>
      <c r="V261" s="42">
        <f>V157/$J$182/2220*$F$181*60*24</f>
        <v>192.3435438318555</v>
      </c>
      <c r="W261" s="42">
        <f>W157/$J$182/2220*$F$181*60*24</f>
        <v>87.053901392754582</v>
      </c>
      <c r="X261" s="42">
        <f>X157/$J$182/2220*$F$181*60*24</f>
        <v>5.0680795817437421</v>
      </c>
      <c r="Y261" s="42">
        <f>Y157/$J$182/2220*$F$181*60*24</f>
        <v>9.094147374929614</v>
      </c>
      <c r="Z261" s="42">
        <f>Z157/$J$182/2220*$F$181*60*24</f>
        <v>19.224029303323853</v>
      </c>
      <c r="AC261" s="42">
        <f>AC157/$J$182/2220*$F$181*60*24</f>
        <v>8.0218582282261308E-2</v>
      </c>
      <c r="AD261" s="42">
        <f>AD157/$J$182/2220*$F$181*60*24</f>
        <v>8.8838112228875392</v>
      </c>
      <c r="AE261" s="42">
        <f>AE157/$J$182/2220*$F$181*60*24</f>
        <v>6.9344973320028327</v>
      </c>
      <c r="AF261" s="42">
        <f>AF157/$J$182/2220*$F$181*60*24</f>
        <v>8.0402319164721181</v>
      </c>
      <c r="AG261" s="42">
        <f>AG157/$J$182/2220*$F$181*60*24</f>
        <v>13.300950571805078</v>
      </c>
      <c r="AH261" s="42">
        <f>AH157/$J$182/2220*$F$181*60*24</f>
        <v>364.43800820137119</v>
      </c>
      <c r="AI261" s="42">
        <f>AI157/$J$182/2220*$F$181*60*24</f>
        <v>107.55253319742482</v>
      </c>
      <c r="AJ261" s="42">
        <f>AJ157/$J$182/2220*$F$181*60*24</f>
        <v>5.2360847322000623</v>
      </c>
      <c r="AK261" s="42">
        <f>AK157/$J$182/2220*$F$181*60*24</f>
        <v>9.8795917575608545</v>
      </c>
      <c r="AL261" s="42">
        <f>AL157/$J$182/2220*$F$181*60*24</f>
        <v>40.997787297432204</v>
      </c>
    </row>
    <row r="262" spans="4:38">
      <c r="D262" s="42">
        <f t="shared" si="42"/>
        <v>200</v>
      </c>
      <c r="E262" s="42">
        <f>E158/$J$182/2220*$F$181*60*24</f>
        <v>2.9358124464173685E-2</v>
      </c>
      <c r="F262" s="42">
        <f>F158/$J$182/2220*$F$181*60*24</f>
        <v>4.3139298155884349</v>
      </c>
      <c r="G262" s="42">
        <f>G158/$J$182/2220*$F$181*60*24</f>
        <v>6.2260277654908656</v>
      </c>
      <c r="H262" s="42">
        <f>H158/$J$182/2220*$F$181*60*24</f>
        <v>6.5574174410256933</v>
      </c>
      <c r="I262" s="42">
        <f>I158/$J$182/2220*$F$181*60*24</f>
        <v>11.752470203150812</v>
      </c>
      <c r="J262" s="42">
        <f>J158/$J$182/2220*$F$181*60*24</f>
        <v>278.3536613407307</v>
      </c>
      <c r="K262" s="42">
        <f>K158/$J$182/2220*$F$181*60*24</f>
        <v>97.290244963808107</v>
      </c>
      <c r="L262" s="42">
        <f>L158/$J$182/2220*$F$181*60*24</f>
        <v>5.1513952884552232</v>
      </c>
      <c r="M262" s="42">
        <f>M158/$J$182/2220*$F$181*60*24</f>
        <v>9.4856047898250822</v>
      </c>
      <c r="N262" s="42">
        <f>N158/$J$182/2220*$F$181*60*24</f>
        <v>30.106893955441567</v>
      </c>
      <c r="Q262" s="42">
        <f>Q158/$J$182/2220*$F$181*60*24</f>
        <v>0</v>
      </c>
      <c r="R262" s="42">
        <f>R158/$J$182/2220*$F$181*60*24</f>
        <v>0</v>
      </c>
      <c r="S262" s="42">
        <f>S158/$J$182/2220*$F$181*60*24</f>
        <v>5.5184826966385376</v>
      </c>
      <c r="T262" s="42">
        <f>T158/$J$182/2220*$F$181*60*24</f>
        <v>5.075674878254901</v>
      </c>
      <c r="U262" s="42">
        <f>U158/$J$182/2220*$F$181*60*24</f>
        <v>10.205763098957618</v>
      </c>
      <c r="V262" s="42">
        <f>V158/$J$182/2220*$F$181*60*24</f>
        <v>192.31790085478016</v>
      </c>
      <c r="W262" s="42">
        <f>W158/$J$182/2220*$F$181*60*24</f>
        <v>87.042295486191435</v>
      </c>
      <c r="X262" s="42">
        <f>X158/$J$182/2220*$F$181*60*24</f>
        <v>5.0674039123350276</v>
      </c>
      <c r="Y262" s="42">
        <f>Y158/$J$182/2220*$F$181*60*24</f>
        <v>9.0929349556926073</v>
      </c>
      <c r="Z262" s="42">
        <f>Z158/$J$182/2220*$F$181*60*24</f>
        <v>19.221466382141777</v>
      </c>
      <c r="AC262" s="42">
        <f>AC158/$J$182/2220*$F$181*60*24</f>
        <v>8.0207887651053494E-2</v>
      </c>
      <c r="AD262" s="42">
        <f>AD158/$J$182/2220*$F$181*60*24</f>
        <v>8.8826268453774233</v>
      </c>
      <c r="AE262" s="42">
        <f>AE158/$J$182/2220*$F$181*60*24</f>
        <v>6.9335728343432237</v>
      </c>
      <c r="AF262" s="42">
        <f>AF158/$J$182/2220*$F$181*60*24</f>
        <v>8.0391600037964537</v>
      </c>
      <c r="AG262" s="42">
        <f>AG158/$J$182/2220*$F$181*60*24</f>
        <v>13.299177307344006</v>
      </c>
      <c r="AH262" s="42">
        <f>AH158/$J$182/2220*$F$181*60*24</f>
        <v>364.38942182668183</v>
      </c>
      <c r="AI262" s="42">
        <f>AI158/$J$182/2220*$F$181*60*24</f>
        <v>107.53819444142479</v>
      </c>
      <c r="AJ262" s="42">
        <f>AJ158/$J$182/2220*$F$181*60*24</f>
        <v>5.2353866645754472</v>
      </c>
      <c r="AK262" s="42">
        <f>AK158/$J$182/2220*$F$181*60*24</f>
        <v>9.8782746239575836</v>
      </c>
      <c r="AL262" s="42">
        <f>AL158/$J$182/2220*$F$181*60*24</f>
        <v>40.992321528741101</v>
      </c>
    </row>
    <row r="263" spans="4:38">
      <c r="D263" s="42">
        <f t="shared" si="42"/>
        <v>225</v>
      </c>
      <c r="E263" s="42">
        <f>E159/$J$182/2220*$F$181*60*24</f>
        <v>2.9317848179666931E-2</v>
      </c>
      <c r="F263" s="42">
        <f>F159/$J$182/2220*$F$181*60*24</f>
        <v>4.3080115538545538</v>
      </c>
      <c r="G263" s="42">
        <f>G159/$J$182/2220*$F$181*60*24</f>
        <v>6.2174863048149316</v>
      </c>
      <c r="H263" s="42">
        <f>H159/$J$182/2220*$F$181*60*24</f>
        <v>6.5484213482811917</v>
      </c>
      <c r="I263" s="42">
        <f>I159/$J$182/2220*$F$181*60*24</f>
        <v>11.736347039897078</v>
      </c>
      <c r="J263" s="42">
        <f>J159/$J$182/2220*$F$181*60*24</f>
        <v>277.9717891516085</v>
      </c>
      <c r="K263" s="42">
        <f>K159/$J$182/2220*$F$181*60*24</f>
        <v>97.156772895772036</v>
      </c>
      <c r="L263" s="42">
        <f>L159/$J$182/2220*$F$181*60*24</f>
        <v>5.1443281114460877</v>
      </c>
      <c r="M263" s="42">
        <f>M159/$J$182/2220*$F$181*60*24</f>
        <v>9.4725915294684846</v>
      </c>
      <c r="N263" s="42">
        <f>N159/$J$182/2220*$F$181*60*24</f>
        <v>30.065590437294695</v>
      </c>
      <c r="Q263" s="42">
        <f>Q159/$J$182/2220*$F$181*60*24</f>
        <v>0</v>
      </c>
      <c r="R263" s="42">
        <f>R159/$J$182/2220*$F$181*60*24</f>
        <v>0</v>
      </c>
      <c r="S263" s="42">
        <f>S159/$J$182/2220*$F$181*60*24</f>
        <v>5.5109119139951623</v>
      </c>
      <c r="T263" s="42">
        <f>T159/$J$182/2220*$F$181*60*24</f>
        <v>5.0687115817503896</v>
      </c>
      <c r="U263" s="42">
        <f>U159/$J$182/2220*$F$181*60*24</f>
        <v>10.191761856518449</v>
      </c>
      <c r="V263" s="42">
        <f>V159/$J$182/2220*$F$181*60*24</f>
        <v>192.05406075491203</v>
      </c>
      <c r="W263" s="42">
        <f>W159/$J$182/2220*$F$181*60*24</f>
        <v>86.922882535905686</v>
      </c>
      <c r="X263" s="42">
        <f>X159/$J$182/2220*$F$181*60*24</f>
        <v>5.0604519627330387</v>
      </c>
      <c r="Y263" s="42">
        <f>Y159/$J$182/2220*$F$181*60*24</f>
        <v>9.080460397390226</v>
      </c>
      <c r="Z263" s="42">
        <f>Z159/$J$182/2220*$F$181*60*24</f>
        <v>19.195096535199106</v>
      </c>
      <c r="AC263" s="42">
        <f>AC159/$J$182/2220*$F$181*60*24</f>
        <v>8.0097850795440961E-2</v>
      </c>
      <c r="AD263" s="42">
        <f>AD159/$J$182/2220*$F$181*60*24</f>
        <v>8.870440807865787</v>
      </c>
      <c r="AE263" s="42">
        <f>AE159/$J$182/2220*$F$181*60*24</f>
        <v>6.924060695634731</v>
      </c>
      <c r="AF263" s="42">
        <f>AF159/$J$182/2220*$F$181*60*24</f>
        <v>8.0281311148119663</v>
      </c>
      <c r="AG263" s="42">
        <f>AG159/$J$182/2220*$F$181*60*24</f>
        <v>13.280932223275705</v>
      </c>
      <c r="AH263" s="42">
        <f>AH159/$J$182/2220*$F$181*60*24</f>
        <v>363.88951754830555</v>
      </c>
      <c r="AI263" s="42">
        <f>AI159/$J$182/2220*$F$181*60*24</f>
        <v>107.39066325563836</v>
      </c>
      <c r="AJ263" s="42">
        <f>AJ159/$J$182/2220*$F$181*60*24</f>
        <v>5.2282042601591634</v>
      </c>
      <c r="AK263" s="42">
        <f>AK159/$J$182/2220*$F$181*60*24</f>
        <v>9.8647226615467716</v>
      </c>
      <c r="AL263" s="42">
        <f>AL159/$J$182/2220*$F$181*60*24</f>
        <v>40.936084339390035</v>
      </c>
    </row>
    <row r="264" spans="4:38">
      <c r="D264" s="42">
        <f t="shared" si="42"/>
        <v>250</v>
      </c>
      <c r="E264" s="42">
        <f>E160/$J$182/2220*$F$181*60*24</f>
        <v>2.926380862965703E-2</v>
      </c>
      <c r="F264" s="42">
        <f>F160/$J$182/2220*$F$181*60*24</f>
        <v>4.3000708958505607</v>
      </c>
      <c r="G264" s="42">
        <f>G160/$J$182/2220*$F$181*60*24</f>
        <v>6.2060260448379427</v>
      </c>
      <c r="H264" s="42">
        <f>H160/$J$182/2220*$F$181*60*24</f>
        <v>6.5363510987605684</v>
      </c>
      <c r="I264" s="42">
        <f>I160/$J$182/2220*$F$181*60*24</f>
        <v>11.714714247854857</v>
      </c>
      <c r="J264" s="42">
        <f>J160/$J$182/2220*$F$181*60*24</f>
        <v>277.45942309018591</v>
      </c>
      <c r="K264" s="42">
        <f>K160/$J$182/2220*$F$181*60*24</f>
        <v>96.977690575148543</v>
      </c>
      <c r="L264" s="42">
        <f>L160/$J$182/2220*$F$181*60*24</f>
        <v>5.1348459293110889</v>
      </c>
      <c r="M264" s="42">
        <f>M160/$J$182/2220*$F$181*60*24</f>
        <v>9.4551313604771217</v>
      </c>
      <c r="N264" s="42">
        <f>N160/$J$182/2220*$F$181*60*24</f>
        <v>30.010172625999097</v>
      </c>
      <c r="Q264" s="42">
        <f>Q160/$J$182/2220*$F$181*60*24</f>
        <v>0</v>
      </c>
      <c r="R264" s="42">
        <f>R160/$J$182/2220*$F$181*60*24</f>
        <v>0</v>
      </c>
      <c r="S264" s="42">
        <f>S160/$J$182/2220*$F$181*60*24</f>
        <v>5.5007540334388718</v>
      </c>
      <c r="T264" s="42">
        <f>T160/$J$182/2220*$F$181*60*24</f>
        <v>5.0593687783042034</v>
      </c>
      <c r="U264" s="42">
        <f>U160/$J$182/2220*$F$181*60*24</f>
        <v>10.172976090893389</v>
      </c>
      <c r="V264" s="42">
        <f>V160/$J$182/2220*$F$181*60*24</f>
        <v>191.70006086524862</v>
      </c>
      <c r="W264" s="42">
        <f>W160/$J$182/2220*$F$181*60*24</f>
        <v>86.762663633446763</v>
      </c>
      <c r="X264" s="42">
        <f>X160/$J$182/2220*$F$181*60*24</f>
        <v>5.051124383667994</v>
      </c>
      <c r="Y264" s="42">
        <f>Y160/$J$182/2220*$F$181*60*24</f>
        <v>9.0637230164354374</v>
      </c>
      <c r="Z264" s="42">
        <f>Z160/$J$182/2220*$F$181*60*24</f>
        <v>19.159715549091189</v>
      </c>
      <c r="AC264" s="42">
        <f>AC160/$J$182/2220*$F$181*60*24</f>
        <v>7.9950211999195747E-2</v>
      </c>
      <c r="AD264" s="42">
        <f>AD160/$J$182/2220*$F$181*60*24</f>
        <v>8.8540905414100433</v>
      </c>
      <c r="AE264" s="42">
        <f>AE160/$J$182/2220*$F$181*60*24</f>
        <v>6.9112980562370403</v>
      </c>
      <c r="AF264" s="42">
        <f>AF160/$J$182/2220*$F$181*60*24</f>
        <v>8.0133334192169023</v>
      </c>
      <c r="AG264" s="42">
        <f>AG160/$J$182/2220*$F$181*60*24</f>
        <v>13.256452404816333</v>
      </c>
      <c r="AH264" s="42">
        <f>AH160/$J$182/2220*$F$181*60*24</f>
        <v>363.2187853151238</v>
      </c>
      <c r="AI264" s="42">
        <f>AI160/$J$182/2220*$F$181*60*24</f>
        <v>107.19271751685032</v>
      </c>
      <c r="AJ264" s="42">
        <f>AJ160/$J$182/2220*$F$181*60*24</f>
        <v>5.2185674749542112</v>
      </c>
      <c r="AK264" s="42">
        <f>AK160/$J$182/2220*$F$181*60*24</f>
        <v>9.8465397045188361</v>
      </c>
      <c r="AL264" s="42">
        <f>AL160/$J$182/2220*$F$181*60*24</f>
        <v>40.860629702906792</v>
      </c>
    </row>
    <row r="265" spans="4:38">
      <c r="D265" s="42">
        <f t="shared" si="42"/>
        <v>300</v>
      </c>
      <c r="E265" s="42">
        <f>E161/$J$182/2220*$F$181*60*24</f>
        <v>2.9141816096584873E-2</v>
      </c>
      <c r="F265" s="42">
        <f>F161/$J$182/2220*$F$181*60*24</f>
        <v>4.2821451177123357</v>
      </c>
      <c r="G265" s="42">
        <f>G161/$J$182/2220*$F$181*60*24</f>
        <v>6.1801548792934007</v>
      </c>
      <c r="H265" s="42">
        <f>H161/$J$182/2220*$F$181*60*24</f>
        <v>6.5091029015871245</v>
      </c>
      <c r="I265" s="42">
        <f>I161/$J$182/2220*$F$181*60*24</f>
        <v>11.665878920799578</v>
      </c>
      <c r="J265" s="42">
        <f>J161/$J$182/2220*$F$181*60*24</f>
        <v>276.3027733090222</v>
      </c>
      <c r="K265" s="42">
        <f>K161/$J$182/2220*$F$181*60*24</f>
        <v>96.573418039250356</v>
      </c>
      <c r="L265" s="42">
        <f>L161/$J$182/2220*$F$181*60*24</f>
        <v>5.1134402103980321</v>
      </c>
      <c r="M265" s="42">
        <f>M161/$J$182/2220*$F$181*60*24</f>
        <v>9.4157155947512052</v>
      </c>
      <c r="N265" s="42">
        <f>N161/$J$182/2220*$F$181*60*24</f>
        <v>29.885068712735119</v>
      </c>
      <c r="Q265" s="42">
        <f>Q161/$J$182/2220*$F$181*60*24</f>
        <v>0</v>
      </c>
      <c r="R265" s="42">
        <f>R161/$J$182/2220*$F$181*60*24</f>
        <v>0</v>
      </c>
      <c r="S265" s="42">
        <f>S161/$J$182/2220*$F$181*60*24</f>
        <v>5.4778229472348006</v>
      </c>
      <c r="T265" s="42">
        <f>T161/$J$182/2220*$F$181*60*24</f>
        <v>5.0382777022647689</v>
      </c>
      <c r="U265" s="42">
        <f>U161/$J$182/2220*$F$181*60*24</f>
        <v>10.130567833720981</v>
      </c>
      <c r="V265" s="42">
        <f>V161/$J$182/2220*$F$181*60*24</f>
        <v>190.90091758519929</v>
      </c>
      <c r="W265" s="42">
        <f>W161/$J$182/2220*$F$181*60*24</f>
        <v>86.400974652812664</v>
      </c>
      <c r="X265" s="42">
        <f>X161/$J$182/2220*$F$181*60*24</f>
        <v>5.0300676761756646</v>
      </c>
      <c r="Y265" s="42">
        <f>Y161/$J$182/2220*$F$181*60*24</f>
        <v>9.0259389212811669</v>
      </c>
      <c r="Z265" s="42">
        <f>Z161/$J$182/2220*$F$181*60*24</f>
        <v>19.079844119423385</v>
      </c>
      <c r="AC265" s="42">
        <f>AC161/$J$182/2220*$F$181*60*24</f>
        <v>7.9616922200698548E-2</v>
      </c>
      <c r="AD265" s="42">
        <f>AD161/$J$182/2220*$F$181*60*24</f>
        <v>8.8171803446934689</v>
      </c>
      <c r="AE265" s="42">
        <f>AE161/$J$182/2220*$F$181*60*24</f>
        <v>6.8824868113520337</v>
      </c>
      <c r="AF265" s="42">
        <f>AF161/$J$182/2220*$F$181*60*24</f>
        <v>7.9799281009094507</v>
      </c>
      <c r="AG265" s="42">
        <f>AG161/$J$182/2220*$F$181*60*24</f>
        <v>13.20119000787818</v>
      </c>
      <c r="AH265" s="42">
        <f>AH161/$J$182/2220*$F$181*60*24</f>
        <v>361.70462903284556</v>
      </c>
      <c r="AI265" s="42">
        <f>AI161/$J$182/2220*$F$181*60*24</f>
        <v>106.74586142568805</v>
      </c>
      <c r="AJ265" s="42">
        <f>AJ161/$J$182/2220*$F$181*60*24</f>
        <v>5.1968127446204262</v>
      </c>
      <c r="AK265" s="42">
        <f>AK161/$J$182/2220*$F$181*60*24</f>
        <v>9.805492268221272</v>
      </c>
      <c r="AL265" s="42">
        <f>AL161/$J$182/2220*$F$181*60*24</f>
        <v>40.690293306046613</v>
      </c>
    </row>
    <row r="266" spans="4:38">
      <c r="D266" s="42">
        <f t="shared" si="42"/>
        <v>365</v>
      </c>
      <c r="E266" s="42">
        <f>E162/$J$182/2220*$F$181*60*24</f>
        <v>2.8977065113628457E-2</v>
      </c>
      <c r="F266" s="42">
        <f>F162/$J$182/2220*$F$181*60*24</f>
        <v>4.2579363444853371</v>
      </c>
      <c r="G266" s="42">
        <f>G162/$J$182/2220*$F$181*60*24</f>
        <v>6.1452158560076917</v>
      </c>
      <c r="H266" s="42">
        <f>H162/$J$182/2220*$F$181*60*24</f>
        <v>6.4723041963298149</v>
      </c>
      <c r="I266" s="42">
        <f>I162/$J$182/2220*$F$181*60*24</f>
        <v>11.599926784773388</v>
      </c>
      <c r="J266" s="42">
        <f>J162/$J$182/2220*$F$181*60*24</f>
        <v>274.74071714390971</v>
      </c>
      <c r="K266" s="42">
        <f>K162/$J$182/2220*$F$181*60*24</f>
        <v>96.027447757347034</v>
      </c>
      <c r="L266" s="42">
        <f>L162/$J$182/2220*$F$181*60*24</f>
        <v>5.0845317752421781</v>
      </c>
      <c r="M266" s="42">
        <f>M162/$J$182/2220*$F$181*60*24</f>
        <v>9.3624845814769486</v>
      </c>
      <c r="N266" s="42">
        <f>N162/$J$182/2220*$F$181*60*24</f>
        <v>29.716115809119756</v>
      </c>
      <c r="Q266" s="42">
        <f>Q162/$J$182/2220*$F$181*60*24</f>
        <v>0</v>
      </c>
      <c r="R266" s="42">
        <f>R162/$J$182/2220*$F$181*60*24</f>
        <v>0</v>
      </c>
      <c r="S266" s="42">
        <f>S162/$J$182/2220*$F$181*60*24</f>
        <v>5.4468545027141486</v>
      </c>
      <c r="T266" s="42">
        <f>T162/$J$182/2220*$F$181*60*24</f>
        <v>5.0097941924826603</v>
      </c>
      <c r="U266" s="42">
        <f>U162/$J$182/2220*$F$181*60*24</f>
        <v>10.073295459103678</v>
      </c>
      <c r="V266" s="42">
        <f>V162/$J$182/2220*$F$181*60*24</f>
        <v>189.82167414631397</v>
      </c>
      <c r="W266" s="42">
        <f>W162/$J$182/2220*$F$181*60*24</f>
        <v>85.912513485695783</v>
      </c>
      <c r="X266" s="42">
        <f>X162/$J$182/2220*$F$181*60*24</f>
        <v>5.0016305811353057</v>
      </c>
      <c r="Y266" s="42">
        <f>Y162/$J$182/2220*$F$181*60*24</f>
        <v>8.9749114800106184</v>
      </c>
      <c r="Z266" s="42">
        <f>Z162/$J$182/2220*$F$181*60*24</f>
        <v>18.971977709762712</v>
      </c>
      <c r="AC266" s="42">
        <f>AC162/$J$182/2220*$F$181*60*24</f>
        <v>7.9166814144664727E-2</v>
      </c>
      <c r="AD266" s="42">
        <f>AD162/$J$182/2220*$F$181*60*24</f>
        <v>8.7673331037432902</v>
      </c>
      <c r="AE266" s="42">
        <f>AE162/$J$182/2220*$F$181*60*24</f>
        <v>6.8435772093012641</v>
      </c>
      <c r="AF266" s="42">
        <f>AF162/$J$182/2220*$F$181*60*24</f>
        <v>7.9348142001769437</v>
      </c>
      <c r="AG266" s="42">
        <f>AG162/$J$182/2220*$F$181*60*24</f>
        <v>13.126558110443103</v>
      </c>
      <c r="AH266" s="42">
        <f>AH162/$J$182/2220*$F$181*60*24</f>
        <v>359.6597601415059</v>
      </c>
      <c r="AI266" s="42">
        <f>AI162/$J$182/2220*$F$181*60*24</f>
        <v>106.1423820289983</v>
      </c>
      <c r="AJ266" s="42">
        <f>AJ162/$J$182/2220*$F$181*60*24</f>
        <v>5.167432969349079</v>
      </c>
      <c r="AK266" s="42">
        <f>AK162/$J$182/2220*$F$181*60*24</f>
        <v>9.7500576829433054</v>
      </c>
      <c r="AL266" s="42">
        <f>AL162/$J$182/2220*$F$181*60*24</f>
        <v>40.460253908476552</v>
      </c>
    </row>
    <row r="267" spans="4:38">
      <c r="D267" s="42">
        <f t="shared" si="42"/>
        <v>730</v>
      </c>
      <c r="E267" s="42">
        <f>E163/$J$182/2220*$F$181*60*24</f>
        <v>2.8068388406369341E-2</v>
      </c>
      <c r="F267" s="42">
        <f>F163/$J$182/2220*$F$181*60*24</f>
        <v>4.1244139341910628</v>
      </c>
      <c r="G267" s="42">
        <f>G163/$J$182/2220*$F$181*60*24</f>
        <v>5.9525112295199207</v>
      </c>
      <c r="H267" s="42">
        <f>H163/$J$182/2220*$F$181*60*24</f>
        <v>6.269342576771793</v>
      </c>
      <c r="I267" s="42">
        <f>I163/$J$182/2220*$F$181*60*24</f>
        <v>11.236170716520736</v>
      </c>
      <c r="J267" s="42">
        <f>J163/$J$182/2220*$F$181*60*24</f>
        <v>266.12526595085842</v>
      </c>
      <c r="K267" s="42">
        <f>K163/$J$182/2220*$F$181*60*24</f>
        <v>93.016172989095807</v>
      </c>
      <c r="L267" s="42">
        <f>L163/$J$182/2220*$F$181*60*24</f>
        <v>4.92508858893728</v>
      </c>
      <c r="M267" s="42">
        <f>M163/$J$182/2220*$F$181*60*24</f>
        <v>9.068891299068941</v>
      </c>
      <c r="N267" s="42">
        <f>N163/$J$182/2220*$F$181*60*24</f>
        <v>28.784263595651048</v>
      </c>
      <c r="Q267" s="42">
        <f>Q163/$J$182/2220*$F$181*60*24</f>
        <v>0</v>
      </c>
      <c r="R267" s="42">
        <f>R163/$J$182/2220*$F$181*60*24</f>
        <v>0</v>
      </c>
      <c r="S267" s="42">
        <f>S163/$J$182/2220*$F$181*60*24</f>
        <v>5.2760494265258782</v>
      </c>
      <c r="T267" s="42">
        <f>T163/$J$182/2220*$F$181*60*24</f>
        <v>4.8526946631473047</v>
      </c>
      <c r="U267" s="42">
        <f>U163/$J$182/2220*$F$181*60*24</f>
        <v>9.7574122282404687</v>
      </c>
      <c r="V267" s="42">
        <f>V163/$J$182/2220*$F$181*60*24</f>
        <v>183.86915503669019</v>
      </c>
      <c r="W267" s="42">
        <f>W163/$J$182/2220*$F$181*60*24</f>
        <v>83.218427678164502</v>
      </c>
      <c r="X267" s="42">
        <f>X163/$J$182/2220*$F$181*60*24</f>
        <v>4.8447870502404191</v>
      </c>
      <c r="Y267" s="42">
        <f>Y163/$J$182/2220*$F$181*60*24</f>
        <v>8.6934719008255428</v>
      </c>
      <c r="Z267" s="42">
        <f>Z163/$J$182/2220*$F$181*60*24</f>
        <v>18.377045332453307</v>
      </c>
      <c r="AC267" s="42">
        <f>AC163/$J$182/2220*$F$181*60*24</f>
        <v>7.6684263212778422E-2</v>
      </c>
      <c r="AD267" s="42">
        <f>AD163/$J$182/2220*$F$181*60*24</f>
        <v>8.4924028668503055</v>
      </c>
      <c r="AE267" s="42">
        <f>AE163/$J$182/2220*$F$181*60*24</f>
        <v>6.6289730325139944</v>
      </c>
      <c r="AF267" s="42">
        <f>AF163/$J$182/2220*$F$181*60*24</f>
        <v>7.6859904903962537</v>
      </c>
      <c r="AG267" s="42">
        <f>AG163/$J$182/2220*$F$181*60*24</f>
        <v>12.714929204800999</v>
      </c>
      <c r="AH267" s="42">
        <f>AH163/$J$182/2220*$F$181*60*24</f>
        <v>348.38137686502705</v>
      </c>
      <c r="AI267" s="42">
        <f>AI163/$J$182/2220*$F$181*60*24</f>
        <v>102.81391830002707</v>
      </c>
      <c r="AJ267" s="42">
        <f>AJ163/$J$182/2220*$F$181*60*24</f>
        <v>5.0053901276341692</v>
      </c>
      <c r="AK267" s="42">
        <f>AK163/$J$182/2220*$F$181*60*24</f>
        <v>9.4443106973123676</v>
      </c>
      <c r="AL267" s="42">
        <f>AL163/$J$182/2220*$F$181*60*24</f>
        <v>39.191481858848562</v>
      </c>
    </row>
    <row r="268" spans="4:38">
      <c r="D268" s="42">
        <f t="shared" si="42"/>
        <v>1460</v>
      </c>
      <c r="E268" s="42">
        <f>E164/$J$182/2220*$F$181*60*24</f>
        <v>2.6335834530191601E-2</v>
      </c>
      <c r="F268" s="42">
        <f>F164/$J$182/2220*$F$181*60*24</f>
        <v>3.8698296935432213</v>
      </c>
      <c r="G268" s="42">
        <f>G164/$J$182/2220*$F$181*60*24</f>
        <v>5.5850855599593565</v>
      </c>
      <c r="H268" s="42">
        <f>H164/$J$182/2220*$F$181*60*24</f>
        <v>5.8823601242984154</v>
      </c>
      <c r="I268" s="42">
        <f>I164/$J$182/2220*$F$181*60*24</f>
        <v>10.542605028086506</v>
      </c>
      <c r="J268" s="42">
        <f>J164/$J$182/2220*$F$181*60*24</f>
        <v>249.69837480211805</v>
      </c>
      <c r="K268" s="42">
        <f>K164/$J$182/2220*$F$181*60*24</f>
        <v>87.274641671861076</v>
      </c>
      <c r="L268" s="42">
        <f>L164/$J$182/2220*$F$181*60*24</f>
        <v>4.6210817752313078</v>
      </c>
      <c r="M268" s="42">
        <f>M164/$J$182/2220*$F$181*60*24</f>
        <v>8.5091034499998788</v>
      </c>
      <c r="N268" s="42">
        <f>N164/$J$182/2220*$F$181*60*24</f>
        <v>27.007521491916641</v>
      </c>
      <c r="Q268" s="42">
        <f>Q164/$J$182/2220*$F$181*60*24</f>
        <v>0</v>
      </c>
      <c r="R268" s="42">
        <f>R164/$J$182/2220*$F$181*60*24</f>
        <v>0</v>
      </c>
      <c r="S268" s="42">
        <f>S164/$J$182/2220*$F$181*60*24</f>
        <v>4.9503791474742149</v>
      </c>
      <c r="T268" s="42">
        <f>T164/$J$182/2220*$F$181*60*24</f>
        <v>4.5531564485971945</v>
      </c>
      <c r="U268" s="42">
        <f>U164/$J$182/2220*$F$181*60*24</f>
        <v>9.1551246250923697</v>
      </c>
      <c r="V268" s="42">
        <f>V164/$J$182/2220*$F$181*60*24</f>
        <v>172.51961787565909</v>
      </c>
      <c r="W268" s="42">
        <f>W164/$J$182/2220*$F$181*60*24</f>
        <v>78.081673570454385</v>
      </c>
      <c r="X268" s="42">
        <f>X164/$J$182/2220*$F$181*60*24</f>
        <v>4.5457369422817804</v>
      </c>
      <c r="Y268" s="42">
        <f>Y164/$J$182/2220*$F$181*60*24</f>
        <v>8.1568572501675209</v>
      </c>
      <c r="Z268" s="42">
        <f>Z164/$J$182/2220*$F$181*60*24</f>
        <v>17.242700864132814</v>
      </c>
      <c r="AC268" s="42">
        <f>AC164/$J$182/2220*$F$181*60*24</f>
        <v>7.1950837996210423E-2</v>
      </c>
      <c r="AD268" s="42">
        <f>AD164/$J$182/2220*$F$181*60*24</f>
        <v>7.9681994358586792</v>
      </c>
      <c r="AE268" s="42">
        <f>AE164/$J$182/2220*$F$181*60*24</f>
        <v>6.2197919724445239</v>
      </c>
      <c r="AF268" s="42">
        <f>AF164/$J$182/2220*$F$181*60*24</f>
        <v>7.2115637999996105</v>
      </c>
      <c r="AG268" s="42">
        <f>AG164/$J$182/2220*$F$181*60*24</f>
        <v>11.930085431080643</v>
      </c>
      <c r="AH268" s="42">
        <f>AH164/$J$182/2220*$F$181*60*24</f>
        <v>326.87713172857764</v>
      </c>
      <c r="AI268" s="42">
        <f>AI164/$J$182/2220*$F$181*60*24</f>
        <v>96.46760977326781</v>
      </c>
      <c r="AJ268" s="42">
        <f>AJ164/$J$182/2220*$F$181*60*24</f>
        <v>4.6964266081808574</v>
      </c>
      <c r="AK268" s="42">
        <f>AK164/$J$182/2220*$F$181*60*24</f>
        <v>8.8613496498322633</v>
      </c>
      <c r="AL268" s="42">
        <f>AL164/$J$182/2220*$F$181*60*24</f>
        <v>36.772342119700255</v>
      </c>
    </row>
    <row r="269" spans="4:38">
      <c r="D269" s="42">
        <f t="shared" si="42"/>
        <v>2920</v>
      </c>
      <c r="E269" s="42">
        <f>E165/$J$182/2220*$F$181*60*24</f>
        <v>2.3185523487037937E-2</v>
      </c>
      <c r="F269" s="42">
        <f>F165/$J$182/2220*$F$181*60*24</f>
        <v>3.4069179447350662</v>
      </c>
      <c r="G269" s="42">
        <f>G165/$J$182/2220*$F$181*60*24</f>
        <v>4.9169936984188656</v>
      </c>
      <c r="H269" s="42">
        <f>H165/$J$182/2220*$F$181*60*24</f>
        <v>5.1787080703587662</v>
      </c>
      <c r="I269" s="42">
        <f>I165/$J$182/2220*$F$181*60*24</f>
        <v>9.2814912021504714</v>
      </c>
      <c r="J269" s="42">
        <f>J165/$J$182/2220*$F$181*60*24</f>
        <v>219.82927964605466</v>
      </c>
      <c r="K269" s="42">
        <f>K165/$J$182/2220*$F$181*60*24</f>
        <v>76.834787672514793</v>
      </c>
      <c r="L269" s="42">
        <f>L165/$J$182/2220*$F$181*60*24</f>
        <v>4.0683047242083701</v>
      </c>
      <c r="M269" s="42">
        <f>M165/$J$182/2220*$F$181*60*24</f>
        <v>7.4912385125838803</v>
      </c>
      <c r="N269" s="42">
        <f>N165/$J$182/2220*$F$181*60*24</f>
        <v>23.776862782140189</v>
      </c>
      <c r="Q269" s="42">
        <f>Q165/$J$182/2220*$F$181*60*24</f>
        <v>0</v>
      </c>
      <c r="R269" s="42">
        <f>R165/$J$182/2220*$F$181*60*24</f>
        <v>0</v>
      </c>
      <c r="S269" s="42">
        <f>S165/$J$182/2220*$F$181*60*24</f>
        <v>4.3582113132555138</v>
      </c>
      <c r="T269" s="42">
        <f>T165/$J$182/2220*$F$181*60*24</f>
        <v>4.0085046729043388</v>
      </c>
      <c r="U269" s="42">
        <f>U165/$J$182/2220*$F$181*60*24</f>
        <v>8.0599821804961103</v>
      </c>
      <c r="V269" s="42">
        <f>V165/$J$182/2220*$F$181*60*24</f>
        <v>151.88269988730835</v>
      </c>
      <c r="W269" s="42">
        <f>W165/$J$182/2220*$F$181*60*24</f>
        <v>68.741488878948701</v>
      </c>
      <c r="X269" s="42">
        <f>X165/$J$182/2220*$F$181*60*24</f>
        <v>4.0019726931510098</v>
      </c>
      <c r="Y269" s="42">
        <f>Y165/$J$182/2220*$F$181*60*24</f>
        <v>7.1811282508387944</v>
      </c>
      <c r="Z269" s="42">
        <f>Z165/$J$182/2220*$F$181*60*24</f>
        <v>15.18011686347014</v>
      </c>
      <c r="AC269" s="42">
        <f>AC165/$J$182/2220*$F$181*60*24</f>
        <v>6.33440281666693E-2</v>
      </c>
      <c r="AD269" s="42">
        <f>AD165/$J$182/2220*$F$181*60*24</f>
        <v>7.0150378169223586</v>
      </c>
      <c r="AE269" s="42">
        <f>AE165/$J$182/2220*$F$181*60*24</f>
        <v>5.4757760835822396</v>
      </c>
      <c r="AF269" s="42">
        <f>AF165/$J$182/2220*$F$181*60*24</f>
        <v>6.3489114678131706</v>
      </c>
      <c r="AG269" s="42">
        <f>AG165/$J$182/2220*$F$181*60*24</f>
        <v>10.503000223804833</v>
      </c>
      <c r="AH269" s="42">
        <f>AH165/$J$182/2220*$F$181*60*24</f>
        <v>287.77585940480128</v>
      </c>
      <c r="AI269" s="42">
        <f>AI165/$J$182/2220*$F$181*60*24</f>
        <v>84.928086466080856</v>
      </c>
      <c r="AJ269" s="42">
        <f>AJ165/$J$182/2220*$F$181*60*24</f>
        <v>4.1346367552657544</v>
      </c>
      <c r="AK269" s="42">
        <f>AK165/$J$182/2220*$F$181*60*24</f>
        <v>7.8013487743289911</v>
      </c>
      <c r="AL269" s="42">
        <f>AL165/$J$182/2220*$F$181*60*24</f>
        <v>32.373608700810045</v>
      </c>
    </row>
    <row r="270" spans="4:38">
      <c r="D270" s="42">
        <f t="shared" si="42"/>
        <v>5840</v>
      </c>
      <c r="E270" s="42">
        <f>E166/$J$182/2220*$F$181*60*24</f>
        <v>1.7971322350493649E-2</v>
      </c>
      <c r="F270" s="42">
        <f>F166/$J$182/2220*$F$181*60*24</f>
        <v>2.6407348810021283</v>
      </c>
      <c r="G270" s="42">
        <f>G166/$J$182/2220*$F$181*60*24</f>
        <v>3.8112091279298705</v>
      </c>
      <c r="H270" s="42">
        <f>H166/$J$182/2220*$F$181*60*24</f>
        <v>4.0140664558879138</v>
      </c>
      <c r="I270" s="42">
        <f>I166/$J$182/2220*$F$181*60*24</f>
        <v>7.1941731391300374</v>
      </c>
      <c r="J270" s="42">
        <f>J166/$J$182/2220*$F$181*60*24</f>
        <v>170.39178989444383</v>
      </c>
      <c r="K270" s="42">
        <f>K166/$J$182/2220*$F$181*60*24</f>
        <v>59.555383244482698</v>
      </c>
      <c r="L270" s="42">
        <f>L166/$J$182/2220*$F$181*60*24</f>
        <v>3.1533821377662283</v>
      </c>
      <c r="M270" s="42">
        <f>M166/$J$182/2220*$F$181*60*24</f>
        <v>5.8065310532816792</v>
      </c>
      <c r="N270" s="42">
        <f>N166/$J$182/2220*$F$181*60*24</f>
        <v>18.429675128111004</v>
      </c>
      <c r="Q270" s="42">
        <f>Q166/$J$182/2220*$F$181*60*24</f>
        <v>0</v>
      </c>
      <c r="R270" s="42">
        <f>R166/$J$182/2220*$F$181*60*24</f>
        <v>0</v>
      </c>
      <c r="S270" s="42">
        <f>S166/$J$182/2220*$F$181*60*24</f>
        <v>3.378091524475181</v>
      </c>
      <c r="T270" s="42">
        <f>T166/$J$182/2220*$F$181*60*24</f>
        <v>3.1070305425925584</v>
      </c>
      <c r="U270" s="42">
        <f>U166/$J$182/2220*$F$181*60*24</f>
        <v>6.247369742844457</v>
      </c>
      <c r="V270" s="42">
        <f>V166/$J$182/2220*$F$181*60*24</f>
        <v>117.72574212801678</v>
      </c>
      <c r="W270" s="42">
        <f>W166/$J$182/2220*$F$181*60*24</f>
        <v>53.282189474268662</v>
      </c>
      <c r="X270" s="42">
        <f>X166/$J$182/2220*$F$181*60*24</f>
        <v>3.1019675422337523</v>
      </c>
      <c r="Y270" s="42">
        <f>Y166/$J$182/2220*$F$181*60*24</f>
        <v>5.5661616054608176</v>
      </c>
      <c r="Z270" s="42">
        <f>Z166/$J$182/2220*$F$181*60*24</f>
        <v>11.766254646961126</v>
      </c>
      <c r="AC270" s="42">
        <f>AC166/$J$182/2220*$F$181*60*24</f>
        <v>4.9098565740746891E-2</v>
      </c>
      <c r="AD270" s="42">
        <f>AD166/$J$182/2220*$F$181*60*24</f>
        <v>5.4374233119772022</v>
      </c>
      <c r="AE270" s="42">
        <f>AE166/$J$182/2220*$F$181*60*24</f>
        <v>4.2443267313845787</v>
      </c>
      <c r="AF270" s="42">
        <f>AF166/$J$182/2220*$F$181*60*24</f>
        <v>4.9211023691832496</v>
      </c>
      <c r="AG270" s="42">
        <f>AG166/$J$182/2220*$F$181*60*24</f>
        <v>8.1409765354156214</v>
      </c>
      <c r="AH270" s="42">
        <f>AH166/$J$182/2220*$F$181*60*24</f>
        <v>223.0578376608712</v>
      </c>
      <c r="AI270" s="42">
        <f>AI166/$J$182/2220*$F$181*60*24</f>
        <v>65.828577014696705</v>
      </c>
      <c r="AJ270" s="42">
        <f>AJ166/$J$182/2220*$F$181*60*24</f>
        <v>3.2047967332987226</v>
      </c>
      <c r="AK270" s="42">
        <f>AK166/$J$182/2220*$F$181*60*24</f>
        <v>6.0469005011025576</v>
      </c>
      <c r="AL270" s="42">
        <f>AL166/$J$182/2220*$F$181*60*24</f>
        <v>25.093095609260743</v>
      </c>
    </row>
    <row r="271" spans="4:38">
      <c r="D271" s="42">
        <f t="shared" si="42"/>
        <v>7946.78</v>
      </c>
      <c r="E271" s="42">
        <f>E167/$J$182/2220*$F$181*60*24</f>
        <v>1.4949322837242315E-2</v>
      </c>
      <c r="F271" s="42">
        <f>F167/$J$182/2220*$F$181*60*24</f>
        <v>2.1966774338440991</v>
      </c>
      <c r="G271" s="42">
        <f>G167/$J$182/2220*$F$181*60*24</f>
        <v>3.1703285124204204</v>
      </c>
      <c r="H271" s="42">
        <f>H167/$J$182/2220*$F$181*60*24</f>
        <v>3.3390740074040881</v>
      </c>
      <c r="I271" s="42">
        <f>I167/$J$182/2220*$F$181*60*24</f>
        <v>5.9844242235695981</v>
      </c>
      <c r="J271" s="42">
        <f>J167/$J$182/2220*$F$181*60*24</f>
        <v>141.73925692661305</v>
      </c>
      <c r="K271" s="42">
        <f>K167/$J$182/2220*$F$181*60*24</f>
        <v>49.540742381319966</v>
      </c>
      <c r="L271" s="42">
        <f>L167/$J$182/2220*$F$181*60*24</f>
        <v>2.6231195839278785</v>
      </c>
      <c r="M271" s="42">
        <f>M167/$J$182/2220*$F$181*60*24</f>
        <v>4.8301235483429021</v>
      </c>
      <c r="N271" s="42">
        <f>N167/$J$182/2220*$F$181*60*24</f>
        <v>15.330600492403867</v>
      </c>
      <c r="Q271" s="42">
        <f>Q167/$J$182/2220*$F$181*60*24</f>
        <v>0</v>
      </c>
      <c r="R271" s="42">
        <f>R167/$J$182/2220*$F$181*60*24</f>
        <v>0</v>
      </c>
      <c r="S271" s="42">
        <f>S167/$J$182/2220*$F$181*60*24</f>
        <v>2.8100425660521502</v>
      </c>
      <c r="T271" s="42">
        <f>T167/$J$182/2220*$F$181*60*24</f>
        <v>2.5845623232679062</v>
      </c>
      <c r="U271" s="42">
        <f>U167/$J$182/2220*$F$181*60*24</f>
        <v>5.1968322279209396</v>
      </c>
      <c r="V271" s="42">
        <f>V167/$J$182/2220*$F$181*60*24</f>
        <v>97.929361624149934</v>
      </c>
      <c r="W271" s="42">
        <f>W167/$J$182/2220*$F$181*60*24</f>
        <v>44.322428611051926</v>
      </c>
      <c r="X271" s="42">
        <f>X167/$J$182/2220*$F$181*60*24</f>
        <v>2.5803507006943014</v>
      </c>
      <c r="Y271" s="42">
        <f>Y167/$J$182/2220*$F$181*60*24</f>
        <v>4.6301738503962175</v>
      </c>
      <c r="Z271" s="42">
        <f>Z167/$J$182/2220*$F$181*60*24</f>
        <v>9.7876792743519427</v>
      </c>
      <c r="AC271" s="42">
        <f>AC167/$J$182/2220*$F$181*60*24</f>
        <v>4.0842309530095815E-2</v>
      </c>
      <c r="AD271" s="42">
        <f>AD167/$J$182/2220*$F$181*60*24</f>
        <v>4.5230837724783068</v>
      </c>
      <c r="AE271" s="42">
        <f>AE167/$J$182/2220*$F$181*60*24</f>
        <v>3.5306144587887056</v>
      </c>
      <c r="AF271" s="42">
        <f>AF167/$J$182/2220*$F$181*60*24</f>
        <v>4.0935856915402562</v>
      </c>
      <c r="AG271" s="42">
        <f>AG167/$J$182/2220*$F$181*60*24</f>
        <v>6.7720162192182567</v>
      </c>
      <c r="AH271" s="42">
        <f>AH167/$J$182/2220*$F$181*60*24</f>
        <v>185.54915222907647</v>
      </c>
      <c r="AI271" s="42">
        <f>AI167/$J$182/2220*$F$181*60*24</f>
        <v>54.759056151587998</v>
      </c>
      <c r="AJ271" s="42">
        <f>AJ167/$J$182/2220*$F$181*60*24</f>
        <v>2.6658884671614693</v>
      </c>
      <c r="AK271" s="42">
        <f>AK167/$J$182/2220*$F$181*60*24</f>
        <v>5.0300732462896036</v>
      </c>
      <c r="AL271" s="42">
        <f>AL167/$J$182/2220*$F$181*60*24</f>
        <v>20.87352171045567</v>
      </c>
    </row>
    <row r="275" spans="4:38">
      <c r="D275" s="53" t="s">
        <v>56</v>
      </c>
      <c r="E275" s="53" t="s">
        <v>53</v>
      </c>
    </row>
    <row r="277" spans="4:38">
      <c r="E277" s="53" t="s">
        <v>51</v>
      </c>
    </row>
    <row r="279" spans="4:38">
      <c r="D279" s="53" t="str">
        <f>D189</f>
        <v>Average</v>
      </c>
      <c r="E279" s="53" t="str">
        <f>E189</f>
        <v>Blood</v>
      </c>
      <c r="F279" s="53" t="str">
        <f t="shared" ref="F279:N279" si="43">F189</f>
        <v>Thymus</v>
      </c>
      <c r="G279" s="53" t="str">
        <f t="shared" si="43"/>
        <v>Heart</v>
      </c>
      <c r="H279" s="53" t="str">
        <f t="shared" si="43"/>
        <v>Lungs</v>
      </c>
      <c r="I279" s="53" t="str">
        <f t="shared" si="43"/>
        <v>Kidneys</v>
      </c>
      <c r="J279" s="53" t="str">
        <f t="shared" si="43"/>
        <v>Spleen</v>
      </c>
      <c r="K279" s="53" t="str">
        <f t="shared" si="43"/>
        <v>Liver</v>
      </c>
      <c r="L279" s="53" t="str">
        <f t="shared" si="43"/>
        <v>ART</v>
      </c>
      <c r="M279" s="53" t="str">
        <f t="shared" si="43"/>
        <v>Carcass</v>
      </c>
      <c r="N279" s="53" t="str">
        <f t="shared" si="43"/>
        <v>Tumor</v>
      </c>
      <c r="P279" s="53" t="str">
        <f>P189</f>
        <v>Average -STDEV</v>
      </c>
      <c r="Q279" s="53" t="str">
        <f>Q189</f>
        <v>Blood</v>
      </c>
      <c r="R279" s="53" t="str">
        <f t="shared" ref="R279:Z279" si="44">R189</f>
        <v>Thymus</v>
      </c>
      <c r="S279" s="53" t="str">
        <f t="shared" si="44"/>
        <v>Heart</v>
      </c>
      <c r="T279" s="53" t="str">
        <f t="shared" si="44"/>
        <v>Lungs</v>
      </c>
      <c r="U279" s="53" t="str">
        <f t="shared" si="44"/>
        <v>Kidneys</v>
      </c>
      <c r="V279" s="53" t="str">
        <f t="shared" si="44"/>
        <v>Spleen</v>
      </c>
      <c r="W279" s="53" t="str">
        <f t="shared" si="44"/>
        <v>Liver</v>
      </c>
      <c r="X279" s="53" t="str">
        <f t="shared" si="44"/>
        <v>ART</v>
      </c>
      <c r="Y279" s="53" t="str">
        <f t="shared" si="44"/>
        <v>Carcass</v>
      </c>
      <c r="Z279" s="53" t="str">
        <f t="shared" si="44"/>
        <v>Tumor</v>
      </c>
      <c r="AB279" s="53" t="str">
        <f>AB189</f>
        <v>Average +STDEV</v>
      </c>
      <c r="AC279" s="53" t="str">
        <f>AC189</f>
        <v>Blood</v>
      </c>
      <c r="AD279" s="53" t="str">
        <f t="shared" ref="AD279:AL279" si="45">AD189</f>
        <v>Thymus</v>
      </c>
      <c r="AE279" s="53" t="str">
        <f t="shared" si="45"/>
        <v>Heart</v>
      </c>
      <c r="AF279" s="53" t="str">
        <f t="shared" si="45"/>
        <v>Lungs</v>
      </c>
      <c r="AG279" s="53" t="str">
        <f t="shared" si="45"/>
        <v>Kidneys</v>
      </c>
      <c r="AH279" s="53" t="str">
        <f t="shared" si="45"/>
        <v>Spleen</v>
      </c>
      <c r="AI279" s="53" t="str">
        <f t="shared" si="45"/>
        <v>Liver</v>
      </c>
      <c r="AJ279" s="53" t="str">
        <f t="shared" si="45"/>
        <v>ART</v>
      </c>
      <c r="AK279" s="53" t="str">
        <f t="shared" si="45"/>
        <v>Carcass</v>
      </c>
      <c r="AL279" s="53" t="str">
        <f t="shared" si="45"/>
        <v>Tumor</v>
      </c>
    </row>
    <row r="280" spans="4:38">
      <c r="D280" s="52">
        <f>D190</f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Q280" s="42">
        <v>0</v>
      </c>
      <c r="R280" s="42">
        <v>0</v>
      </c>
      <c r="S280" s="42">
        <v>0</v>
      </c>
      <c r="T280" s="42">
        <v>0</v>
      </c>
      <c r="U280" s="42">
        <v>0</v>
      </c>
      <c r="V280" s="42">
        <v>0</v>
      </c>
      <c r="W280" s="42">
        <v>0</v>
      </c>
      <c r="X280" s="42">
        <v>0</v>
      </c>
      <c r="Y280" s="42">
        <v>0</v>
      </c>
      <c r="Z280" s="42">
        <v>0</v>
      </c>
      <c r="AC280" s="42">
        <v>0</v>
      </c>
      <c r="AD280" s="42">
        <v>0</v>
      </c>
      <c r="AE280" s="42">
        <v>0</v>
      </c>
      <c r="AF280" s="42">
        <v>0</v>
      </c>
      <c r="AG280" s="42">
        <v>0</v>
      </c>
      <c r="AH280" s="42">
        <v>0</v>
      </c>
      <c r="AI280" s="42">
        <v>0</v>
      </c>
      <c r="AJ280" s="42">
        <v>0</v>
      </c>
      <c r="AK280" s="42">
        <v>0</v>
      </c>
      <c r="AL280" s="42">
        <v>0</v>
      </c>
    </row>
    <row r="281" spans="4:38">
      <c r="D281" s="52">
        <f t="shared" ref="D281:D344" si="46">D191</f>
        <v>4.1666666666666664E-2</v>
      </c>
      <c r="E281" s="42">
        <f t="shared" ref="E281:N296" si="47">($D191-$D190)/8*(E190+3*((2*E190+E191)/3)+3*((E190+2*E191)/3)+E191)</f>
        <v>0.37719765220828871</v>
      </c>
      <c r="F281" s="42">
        <f t="shared" si="47"/>
        <v>0.12535707269228658</v>
      </c>
      <c r="G281" s="42">
        <f t="shared" si="47"/>
        <v>0.11018417507775863</v>
      </c>
      <c r="H281" s="42">
        <f t="shared" si="47"/>
        <v>0.17966558042136396</v>
      </c>
      <c r="I281" s="42">
        <f t="shared" si="47"/>
        <v>0.15226897689891916</v>
      </c>
      <c r="J281" s="42">
        <f t="shared" si="47"/>
        <v>0.57441391321085133</v>
      </c>
      <c r="K281" s="42">
        <f t="shared" si="47"/>
        <v>0.21875275336708133</v>
      </c>
      <c r="L281" s="42">
        <f t="shared" si="47"/>
        <v>1.8436790785258277E-2</v>
      </c>
      <c r="M281" s="42">
        <f t="shared" si="47"/>
        <v>2.9437014201329603E-2</v>
      </c>
      <c r="N281" s="42">
        <f t="shared" si="47"/>
        <v>2.4478378210198208E-2</v>
      </c>
      <c r="Q281" s="42">
        <f t="shared" ref="Q281:Z296" si="48">($D191-$D190)/8*(Q190+3*((2*Q190+Q191)/3)+3*((Q190+2*Q191)/3)+Q191)</f>
        <v>0.36917906274842427</v>
      </c>
      <c r="R281" s="42">
        <f t="shared" si="48"/>
        <v>9.8301885008522716E-2</v>
      </c>
      <c r="S281" s="42">
        <f t="shared" si="48"/>
        <v>0.10375495089757698</v>
      </c>
      <c r="T281" s="42">
        <f t="shared" si="48"/>
        <v>0.17409946141571347</v>
      </c>
      <c r="U281" s="42">
        <f t="shared" si="48"/>
        <v>0.14263423036853123</v>
      </c>
      <c r="V281" s="42">
        <f t="shared" si="48"/>
        <v>0.50607359206663771</v>
      </c>
      <c r="W281" s="42">
        <f t="shared" si="48"/>
        <v>0.19595048861328415</v>
      </c>
      <c r="X281" s="42">
        <f t="shared" si="48"/>
        <v>1.6558740329324695E-2</v>
      </c>
      <c r="Y281" s="42">
        <f t="shared" si="48"/>
        <v>2.6327650175347082E-2</v>
      </c>
      <c r="Z281" s="42">
        <f t="shared" si="48"/>
        <v>3.1224577525642526E-3</v>
      </c>
      <c r="AC281" s="42">
        <f t="shared" ref="AC281:AL296" si="49">($D191-$D190)/8*(AC190+3*((2*AC190+AC191)/3)+3*((AC190+2*AC191)/3)+AC191)</f>
        <v>0.38521624166815382</v>
      </c>
      <c r="AD281" s="42">
        <f t="shared" si="49"/>
        <v>0.15241226037605049</v>
      </c>
      <c r="AE281" s="42">
        <f t="shared" si="49"/>
        <v>0.11661339925794029</v>
      </c>
      <c r="AF281" s="42">
        <f t="shared" si="49"/>
        <v>0.18523169942701362</v>
      </c>
      <c r="AG281" s="42">
        <f t="shared" si="49"/>
        <v>0.16190372342930628</v>
      </c>
      <c r="AH281" s="42">
        <f t="shared" si="49"/>
        <v>0.64275423435506407</v>
      </c>
      <c r="AI281" s="42">
        <f t="shared" si="49"/>
        <v>0.24155501812087854</v>
      </c>
      <c r="AJ281" s="42">
        <f t="shared" si="49"/>
        <v>2.0314841241191949E-2</v>
      </c>
      <c r="AK281" s="42">
        <f t="shared" si="49"/>
        <v>3.2546378227312198E-2</v>
      </c>
      <c r="AL281" s="42">
        <f t="shared" si="49"/>
        <v>4.583429866783216E-2</v>
      </c>
    </row>
    <row r="282" spans="4:38">
      <c r="D282" s="52">
        <f t="shared" si="46"/>
        <v>7.4999999999999997E-2</v>
      </c>
      <c r="E282" s="42">
        <f t="shared" si="47"/>
        <v>0.57678810012483006</v>
      </c>
      <c r="F282" s="42">
        <f t="shared" si="47"/>
        <v>0.19715256388005761</v>
      </c>
      <c r="G282" s="42">
        <f t="shared" si="47"/>
        <v>0.17653799429167585</v>
      </c>
      <c r="H282" s="42">
        <f t="shared" si="47"/>
        <v>0.28279517308603713</v>
      </c>
      <c r="I282" s="42">
        <f t="shared" si="47"/>
        <v>0.25176612955351185</v>
      </c>
      <c r="J282" s="42">
        <f t="shared" si="47"/>
        <v>0.94206550325454363</v>
      </c>
      <c r="K282" s="42">
        <f t="shared" si="47"/>
        <v>0.37440924942912729</v>
      </c>
      <c r="L282" s="42">
        <f t="shared" si="47"/>
        <v>3.6817253271857218E-2</v>
      </c>
      <c r="M282" s="42">
        <f t="shared" si="47"/>
        <v>5.1305434467729637E-2</v>
      </c>
      <c r="N282" s="42">
        <f t="shared" si="47"/>
        <v>7.8844849988777707E-2</v>
      </c>
      <c r="Q282" s="42">
        <f t="shared" si="48"/>
        <v>0.56007786987207098</v>
      </c>
      <c r="R282" s="42">
        <f t="shared" si="48"/>
        <v>0.15604501233074522</v>
      </c>
      <c r="S282" s="42">
        <f t="shared" si="48"/>
        <v>0.15767625524677087</v>
      </c>
      <c r="T282" s="42">
        <f t="shared" si="48"/>
        <v>0.27151847477282059</v>
      </c>
      <c r="U282" s="42">
        <f t="shared" si="48"/>
        <v>0.22996301914702494</v>
      </c>
      <c r="V282" s="42">
        <f t="shared" si="48"/>
        <v>0.82624086028240817</v>
      </c>
      <c r="W282" s="42">
        <f t="shared" si="48"/>
        <v>0.32475613833547018</v>
      </c>
      <c r="X282" s="42">
        <f t="shared" si="48"/>
        <v>3.3145873164343434E-2</v>
      </c>
      <c r="Y282" s="42">
        <f t="shared" si="48"/>
        <v>4.6956670243498033E-2</v>
      </c>
      <c r="Z282" s="42">
        <f t="shared" si="48"/>
        <v>1.8908545518084734E-2</v>
      </c>
      <c r="AC282" s="42">
        <f t="shared" si="49"/>
        <v>0.59349833037759037</v>
      </c>
      <c r="AD282" s="42">
        <f t="shared" si="49"/>
        <v>0.23826011542937006</v>
      </c>
      <c r="AE282" s="42">
        <f t="shared" si="49"/>
        <v>0.19551492011511851</v>
      </c>
      <c r="AF282" s="42">
        <f t="shared" si="49"/>
        <v>0.29407187139925223</v>
      </c>
      <c r="AG282" s="42">
        <f t="shared" si="49"/>
        <v>0.27356923995999882</v>
      </c>
      <c r="AH282" s="42">
        <f t="shared" si="49"/>
        <v>1.0588838611739448</v>
      </c>
      <c r="AI282" s="42">
        <f t="shared" si="49"/>
        <v>0.42406236052278368</v>
      </c>
      <c r="AJ282" s="42">
        <f t="shared" si="49"/>
        <v>4.0488633379370989E-2</v>
      </c>
      <c r="AK282" s="42">
        <f t="shared" si="49"/>
        <v>5.5616244101588462E-2</v>
      </c>
      <c r="AL282" s="42">
        <f t="shared" si="49"/>
        <v>0.13878115445947048</v>
      </c>
    </row>
    <row r="283" spans="4:38">
      <c r="D283" s="52">
        <f t="shared" si="46"/>
        <v>0.1</v>
      </c>
      <c r="E283" s="42">
        <f t="shared" si="47"/>
        <v>0.39763117766653044</v>
      </c>
      <c r="F283" s="42">
        <f t="shared" si="47"/>
        <v>0.1434821081089924</v>
      </c>
      <c r="G283" s="42">
        <f t="shared" si="47"/>
        <v>0.13268599750430354</v>
      </c>
      <c r="H283" s="42">
        <f t="shared" si="47"/>
        <v>0.20597962730558336</v>
      </c>
      <c r="I283" s="42">
        <f t="shared" si="47"/>
        <v>0.19958774749276173</v>
      </c>
      <c r="J283" s="42">
        <f t="shared" si="47"/>
        <v>0.73636122637444645</v>
      </c>
      <c r="K283" s="42">
        <f t="shared" si="47"/>
        <v>0.3129475114745951</v>
      </c>
      <c r="L283" s="42">
        <f t="shared" si="47"/>
        <v>3.7364177519487389E-2</v>
      </c>
      <c r="M283" s="42">
        <f t="shared" si="47"/>
        <v>4.4079703733322304E-2</v>
      </c>
      <c r="N283" s="42">
        <f t="shared" si="47"/>
        <v>0.11079631486025797</v>
      </c>
      <c r="Q283" s="42">
        <f t="shared" si="48"/>
        <v>0.37987080650002741</v>
      </c>
      <c r="R283" s="42">
        <f t="shared" si="48"/>
        <v>0.11550325414526691</v>
      </c>
      <c r="S283" s="42">
        <f t="shared" si="48"/>
        <v>0.10716285613685582</v>
      </c>
      <c r="T283" s="42">
        <f t="shared" si="48"/>
        <v>0.19442913962076352</v>
      </c>
      <c r="U283" s="42">
        <f t="shared" si="48"/>
        <v>0.17472127577316521</v>
      </c>
      <c r="V283" s="42">
        <f t="shared" si="48"/>
        <v>0.64140607942467665</v>
      </c>
      <c r="W283" s="42">
        <f t="shared" si="48"/>
        <v>0.25816040336105395</v>
      </c>
      <c r="X283" s="42">
        <f t="shared" si="48"/>
        <v>3.3714132509242753E-2</v>
      </c>
      <c r="Y283" s="42">
        <f t="shared" si="48"/>
        <v>4.1657389770809961E-2</v>
      </c>
      <c r="Z283" s="42">
        <f t="shared" si="48"/>
        <v>3.2408528593572281E-2</v>
      </c>
      <c r="AC283" s="42">
        <f t="shared" si="49"/>
        <v>0.41539154883303381</v>
      </c>
      <c r="AD283" s="42">
        <f t="shared" si="49"/>
        <v>0.17146096207271744</v>
      </c>
      <c r="AE283" s="42">
        <f t="shared" si="49"/>
        <v>0.15844698287521319</v>
      </c>
      <c r="AF283" s="42">
        <f t="shared" si="49"/>
        <v>0.21753011499040217</v>
      </c>
      <c r="AG283" s="42">
        <f t="shared" si="49"/>
        <v>0.22445421921235928</v>
      </c>
      <c r="AH283" s="42">
        <f t="shared" si="49"/>
        <v>0.83372161518521348</v>
      </c>
      <c r="AI283" s="42">
        <f t="shared" si="49"/>
        <v>0.36773461958813575</v>
      </c>
      <c r="AJ283" s="42">
        <f t="shared" si="49"/>
        <v>4.1014222529731907E-2</v>
      </c>
      <c r="AK283" s="42">
        <f t="shared" si="49"/>
        <v>4.6410150335045856E-2</v>
      </c>
      <c r="AL283" s="42">
        <f t="shared" si="49"/>
        <v>0.18918410112694398</v>
      </c>
    </row>
    <row r="284" spans="4:38">
      <c r="D284" s="52">
        <f t="shared" si="46"/>
        <v>0.125</v>
      </c>
      <c r="E284" s="42">
        <f t="shared" si="47"/>
        <v>0.36883117965887086</v>
      </c>
      <c r="F284" s="42">
        <f t="shared" si="47"/>
        <v>0.14018215756668267</v>
      </c>
      <c r="G284" s="42">
        <f t="shared" si="47"/>
        <v>0.13285444577394595</v>
      </c>
      <c r="H284" s="42">
        <f t="shared" si="47"/>
        <v>0.20094632640212348</v>
      </c>
      <c r="I284" s="42">
        <f t="shared" si="47"/>
        <v>0.20819631406077641</v>
      </c>
      <c r="J284" s="42">
        <f t="shared" si="47"/>
        <v>0.76109855649468339</v>
      </c>
      <c r="K284" s="42">
        <f t="shared" si="47"/>
        <v>0.33928315278870341</v>
      </c>
      <c r="L284" s="42">
        <f t="shared" si="47"/>
        <v>4.5264757860593897E-2</v>
      </c>
      <c r="M284" s="42">
        <f t="shared" si="47"/>
        <v>4.8629565874190872E-2</v>
      </c>
      <c r="N284" s="42">
        <f t="shared" si="47"/>
        <v>0.1535093509700258</v>
      </c>
      <c r="Q284" s="42">
        <f t="shared" si="48"/>
        <v>0.34686247484243271</v>
      </c>
      <c r="R284" s="42">
        <f t="shared" si="48"/>
        <v>0.11443577356884624</v>
      </c>
      <c r="S284" s="42">
        <f t="shared" si="48"/>
        <v>9.8150378790018131E-2</v>
      </c>
      <c r="T284" s="42">
        <f t="shared" si="48"/>
        <v>0.18684259506651166</v>
      </c>
      <c r="U284" s="42">
        <f t="shared" si="48"/>
        <v>0.17642690402640385</v>
      </c>
      <c r="V284" s="42">
        <f t="shared" si="48"/>
        <v>0.65923018281633305</v>
      </c>
      <c r="W284" s="42">
        <f t="shared" si="48"/>
        <v>0.27024848055803113</v>
      </c>
      <c r="X284" s="42">
        <f t="shared" si="48"/>
        <v>4.0876106125490363E-2</v>
      </c>
      <c r="Y284" s="42">
        <f t="shared" si="48"/>
        <v>4.6876540164688132E-2</v>
      </c>
      <c r="Z284" s="42">
        <f t="shared" si="48"/>
        <v>4.7404869289390007E-2</v>
      </c>
      <c r="AC284" s="42">
        <f t="shared" si="49"/>
        <v>0.3907998844753095</v>
      </c>
      <c r="AD284" s="42">
        <f t="shared" si="49"/>
        <v>0.16592854156451908</v>
      </c>
      <c r="AE284" s="42">
        <f t="shared" si="49"/>
        <v>0.16788224955532513</v>
      </c>
      <c r="AF284" s="42">
        <f t="shared" si="49"/>
        <v>0.21505005773773478</v>
      </c>
      <c r="AG284" s="42">
        <f t="shared" si="49"/>
        <v>0.23996572409514949</v>
      </c>
      <c r="AH284" s="42">
        <f t="shared" si="49"/>
        <v>0.86674417619417687</v>
      </c>
      <c r="AI284" s="42">
        <f t="shared" si="49"/>
        <v>0.4083178250193753</v>
      </c>
      <c r="AJ284" s="42">
        <f t="shared" si="49"/>
        <v>4.9653409595697355E-2</v>
      </c>
      <c r="AK284" s="42">
        <f t="shared" si="49"/>
        <v>5.0238321010060524E-2</v>
      </c>
      <c r="AL284" s="42">
        <f t="shared" si="49"/>
        <v>0.25961383265066212</v>
      </c>
    </row>
    <row r="285" spans="4:38">
      <c r="D285" s="52">
        <f t="shared" si="46"/>
        <v>0.25</v>
      </c>
      <c r="E285" s="42">
        <f t="shared" si="47"/>
        <v>1.5418920707207771</v>
      </c>
      <c r="F285" s="42">
        <f t="shared" si="47"/>
        <v>0.6982544507548587</v>
      </c>
      <c r="G285" s="42">
        <f t="shared" si="47"/>
        <v>0.66205059540283095</v>
      </c>
      <c r="H285" s="42">
        <f t="shared" si="47"/>
        <v>0.95519084498002682</v>
      </c>
      <c r="I285" s="42">
        <f t="shared" si="47"/>
        <v>1.0716915213754026</v>
      </c>
      <c r="J285" s="42">
        <f t="shared" si="47"/>
        <v>4.1399010700121277</v>
      </c>
      <c r="K285" s="42">
        <f t="shared" si="47"/>
        <v>1.9135355600132187</v>
      </c>
      <c r="L285" s="42">
        <f t="shared" si="47"/>
        <v>0.25840690526407417</v>
      </c>
      <c r="M285" s="42">
        <f t="shared" si="47"/>
        <v>0.26412685049837237</v>
      </c>
      <c r="N285" s="42">
        <f t="shared" si="47"/>
        <v>1.280313611951724</v>
      </c>
      <c r="Q285" s="42">
        <f t="shared" si="48"/>
        <v>1.4290163997668444</v>
      </c>
      <c r="R285" s="42">
        <f t="shared" si="48"/>
        <v>0.57521822112006382</v>
      </c>
      <c r="S285" s="42">
        <f t="shared" si="48"/>
        <v>0.44952869097766091</v>
      </c>
      <c r="T285" s="42">
        <f t="shared" si="48"/>
        <v>0.85532047491991803</v>
      </c>
      <c r="U285" s="42">
        <f t="shared" si="48"/>
        <v>0.88447211248629798</v>
      </c>
      <c r="V285" s="42">
        <f t="shared" si="48"/>
        <v>3.4522579122337222</v>
      </c>
      <c r="W285" s="42">
        <f t="shared" si="48"/>
        <v>1.5058837014567843</v>
      </c>
      <c r="X285" s="42">
        <f t="shared" si="48"/>
        <v>0.23294922335262011</v>
      </c>
      <c r="Y285" s="42">
        <f t="shared" si="48"/>
        <v>0.25562255032262993</v>
      </c>
      <c r="Z285" s="42">
        <f t="shared" si="48"/>
        <v>0.38646217455830068</v>
      </c>
      <c r="AC285" s="42">
        <f t="shared" si="49"/>
        <v>1.654767741674712</v>
      </c>
      <c r="AD285" s="42">
        <f t="shared" si="49"/>
        <v>0.82129068038965614</v>
      </c>
      <c r="AE285" s="42">
        <f t="shared" si="49"/>
        <v>0.87229793678302237</v>
      </c>
      <c r="AF285" s="42">
        <f t="shared" si="49"/>
        <v>1.0542321145319717</v>
      </c>
      <c r="AG285" s="42">
        <f t="shared" si="49"/>
        <v>1.258910930264507</v>
      </c>
      <c r="AH285" s="42">
        <f t="shared" si="49"/>
        <v>4.7992144628453559</v>
      </c>
      <c r="AI285" s="42">
        <f t="shared" si="49"/>
        <v>2.3211874185696511</v>
      </c>
      <c r="AJ285" s="42">
        <f t="shared" si="49"/>
        <v>0.28372791714448986</v>
      </c>
      <c r="AK285" s="42">
        <f t="shared" si="49"/>
        <v>0.27377983357041452</v>
      </c>
      <c r="AL285" s="42">
        <f t="shared" si="49"/>
        <v>2.1741650493451483</v>
      </c>
    </row>
    <row r="286" spans="4:38">
      <c r="D286" s="52">
        <f t="shared" si="46"/>
        <v>0.375</v>
      </c>
      <c r="E286" s="42">
        <f t="shared" si="47"/>
        <v>1.1273929991038103</v>
      </c>
      <c r="F286" s="42">
        <f t="shared" si="47"/>
        <v>0.75038904344822299</v>
      </c>
      <c r="G286" s="42">
        <f t="shared" si="47"/>
        <v>0.64656851592323905</v>
      </c>
      <c r="H286" s="42">
        <f t="shared" si="47"/>
        <v>0.89215047560315486</v>
      </c>
      <c r="I286" s="42">
        <f t="shared" si="47"/>
        <v>1.0624059682512748</v>
      </c>
      <c r="J286" s="42">
        <f t="shared" si="47"/>
        <v>4.6439549686304016</v>
      </c>
      <c r="K286" s="42">
        <f t="shared" si="47"/>
        <v>2.1760722090167142</v>
      </c>
      <c r="L286" s="42">
        <f t="shared" si="47"/>
        <v>0.27073343644059855</v>
      </c>
      <c r="M286" s="42">
        <f t="shared" si="47"/>
        <v>0.27686173893249999</v>
      </c>
      <c r="N286" s="42">
        <f t="shared" si="47"/>
        <v>2.0230821655090496</v>
      </c>
      <c r="Q286" s="42">
        <f t="shared" si="48"/>
        <v>1.0349841449322676</v>
      </c>
      <c r="R286" s="42">
        <f t="shared" si="48"/>
        <v>0.61287123876409155</v>
      </c>
      <c r="S286" s="42">
        <f t="shared" si="48"/>
        <v>0.42550384857226864</v>
      </c>
      <c r="T286" s="42">
        <f t="shared" si="48"/>
        <v>0.74935473730291702</v>
      </c>
      <c r="U286" s="42">
        <f t="shared" si="48"/>
        <v>0.86261833430473678</v>
      </c>
      <c r="V286" s="42">
        <f t="shared" si="48"/>
        <v>3.6469550751578304</v>
      </c>
      <c r="W286" s="42">
        <f t="shared" si="48"/>
        <v>1.7348877608540383</v>
      </c>
      <c r="X286" s="42">
        <f t="shared" si="48"/>
        <v>0.24137619831363505</v>
      </c>
      <c r="Y286" s="42">
        <f t="shared" si="48"/>
        <v>0.2640109314642764</v>
      </c>
      <c r="Z286" s="42">
        <f t="shared" si="48"/>
        <v>0.58687644656201254</v>
      </c>
      <c r="AC286" s="42">
        <f t="shared" si="49"/>
        <v>1.2198018532753527</v>
      </c>
      <c r="AD286" s="42">
        <f t="shared" si="49"/>
        <v>0.8879068481323571</v>
      </c>
      <c r="AE286" s="42">
        <f t="shared" si="49"/>
        <v>0.8580376854778089</v>
      </c>
      <c r="AF286" s="42">
        <f t="shared" si="49"/>
        <v>1.029798881581879</v>
      </c>
      <c r="AG286" s="42">
        <f t="shared" si="49"/>
        <v>1.2621936021978153</v>
      </c>
      <c r="AH286" s="42">
        <f t="shared" si="49"/>
        <v>5.5333347974120253</v>
      </c>
      <c r="AI286" s="42">
        <f t="shared" si="49"/>
        <v>2.617256657179388</v>
      </c>
      <c r="AJ286" s="42">
        <f t="shared" si="49"/>
        <v>0.29924218145819714</v>
      </c>
      <c r="AK286" s="42">
        <f t="shared" si="49"/>
        <v>0.29423676483341704</v>
      </c>
      <c r="AL286" s="42">
        <f t="shared" si="49"/>
        <v>3.4592878844560859</v>
      </c>
    </row>
    <row r="287" spans="4:38">
      <c r="D287" s="52">
        <f t="shared" si="46"/>
        <v>0.5</v>
      </c>
      <c r="E287" s="42">
        <f t="shared" si="47"/>
        <v>0.79742029374980561</v>
      </c>
      <c r="F287" s="42">
        <f t="shared" si="47"/>
        <v>0.87009202314200773</v>
      </c>
      <c r="G287" s="42">
        <f t="shared" si="47"/>
        <v>0.61349045140715874</v>
      </c>
      <c r="H287" s="42">
        <f t="shared" si="47"/>
        <v>0.84749140953695712</v>
      </c>
      <c r="I287" s="42">
        <f t="shared" si="47"/>
        <v>1.010569485774603</v>
      </c>
      <c r="J287" s="42">
        <f t="shared" si="47"/>
        <v>5.0631075594531039</v>
      </c>
      <c r="K287" s="42">
        <f t="shared" si="47"/>
        <v>2.3722728501936738</v>
      </c>
      <c r="L287" s="42">
        <f t="shared" si="47"/>
        <v>0.26663693814952338</v>
      </c>
      <c r="M287" s="42">
        <f t="shared" si="47"/>
        <v>0.28099870737692861</v>
      </c>
      <c r="N287" s="42">
        <f t="shared" si="47"/>
        <v>2.6304483625234569</v>
      </c>
      <c r="Q287" s="42">
        <f t="shared" si="48"/>
        <v>0.73050748189813119</v>
      </c>
      <c r="R287" s="42">
        <f t="shared" si="48"/>
        <v>0.69443656050525315</v>
      </c>
      <c r="S287" s="42">
        <f t="shared" si="48"/>
        <v>0.41923194292313182</v>
      </c>
      <c r="T287" s="42">
        <f t="shared" si="48"/>
        <v>0.66807856402044419</v>
      </c>
      <c r="U287" s="42">
        <f t="shared" si="48"/>
        <v>0.81080599562260147</v>
      </c>
      <c r="V287" s="42">
        <f t="shared" si="48"/>
        <v>3.7936477773762345</v>
      </c>
      <c r="W287" s="42">
        <f t="shared" si="48"/>
        <v>1.9239227349387016</v>
      </c>
      <c r="X287" s="42">
        <f t="shared" si="48"/>
        <v>0.23199371316381573</v>
      </c>
      <c r="Y287" s="42">
        <f t="shared" si="48"/>
        <v>0.2618287377691263</v>
      </c>
      <c r="Z287" s="42">
        <f t="shared" si="48"/>
        <v>0.74504889978717326</v>
      </c>
      <c r="AC287" s="42">
        <f t="shared" si="49"/>
        <v>0.86433310560148258</v>
      </c>
      <c r="AD287" s="42">
        <f t="shared" si="49"/>
        <v>1.0457474857787623</v>
      </c>
      <c r="AE287" s="42">
        <f t="shared" si="49"/>
        <v>0.79311567389445736</v>
      </c>
      <c r="AF287" s="42">
        <f t="shared" si="49"/>
        <v>1.013742284486381</v>
      </c>
      <c r="AG287" s="42">
        <f t="shared" si="49"/>
        <v>1.2103329759266073</v>
      </c>
      <c r="AH287" s="42">
        <f t="shared" si="49"/>
        <v>6.1917582211600406</v>
      </c>
      <c r="AI287" s="42">
        <f t="shared" si="49"/>
        <v>2.8206229654486421</v>
      </c>
      <c r="AJ287" s="42">
        <f t="shared" si="49"/>
        <v>0.29911052639249125</v>
      </c>
      <c r="AK287" s="42">
        <f t="shared" si="49"/>
        <v>0.30660470272573553</v>
      </c>
      <c r="AL287" s="42">
        <f t="shared" si="49"/>
        <v>4.5158478252597511</v>
      </c>
    </row>
    <row r="288" spans="4:38">
      <c r="D288" s="52">
        <f t="shared" si="46"/>
        <v>0.625</v>
      </c>
      <c r="E288" s="42">
        <f t="shared" si="47"/>
        <v>0.53379927049805376</v>
      </c>
      <c r="F288" s="42">
        <f t="shared" si="47"/>
        <v>1.024708371913146</v>
      </c>
      <c r="G288" s="42">
        <f t="shared" si="47"/>
        <v>0.56958657122162681</v>
      </c>
      <c r="H288" s="42">
        <f t="shared" si="47"/>
        <v>0.81379597936636183</v>
      </c>
      <c r="I288" s="42">
        <f t="shared" si="47"/>
        <v>0.94186958630369244</v>
      </c>
      <c r="J288" s="42">
        <f t="shared" si="47"/>
        <v>5.3984296321112772</v>
      </c>
      <c r="K288" s="42">
        <f t="shared" si="47"/>
        <v>2.5292333631352397</v>
      </c>
      <c r="L288" s="42">
        <f t="shared" si="47"/>
        <v>0.26097149243788731</v>
      </c>
      <c r="M288" s="42">
        <f t="shared" si="47"/>
        <v>0.28430828213247189</v>
      </c>
      <c r="N288" s="42">
        <f t="shared" si="47"/>
        <v>3.116341320134981</v>
      </c>
      <c r="Q288" s="42">
        <f t="shared" si="48"/>
        <v>0.48724165257724317</v>
      </c>
      <c r="R288" s="42">
        <f t="shared" si="48"/>
        <v>0.79979176775425542</v>
      </c>
      <c r="S288" s="42">
        <f t="shared" si="48"/>
        <v>0.41458190744231949</v>
      </c>
      <c r="T288" s="42">
        <f t="shared" si="48"/>
        <v>0.60435377775324173</v>
      </c>
      <c r="U288" s="42">
        <f t="shared" si="48"/>
        <v>0.74282753438451954</v>
      </c>
      <c r="V288" s="42">
        <f t="shared" si="48"/>
        <v>3.9102844962672885</v>
      </c>
      <c r="W288" s="42">
        <f t="shared" si="48"/>
        <v>2.0751507142064325</v>
      </c>
      <c r="X288" s="42">
        <f t="shared" si="48"/>
        <v>0.21951815870453872</v>
      </c>
      <c r="Y288" s="42">
        <f t="shared" si="48"/>
        <v>0.25880660094154279</v>
      </c>
      <c r="Z288" s="42">
        <f t="shared" si="48"/>
        <v>0.87158686236730187</v>
      </c>
      <c r="AC288" s="42">
        <f t="shared" si="49"/>
        <v>0.58035688841886701</v>
      </c>
      <c r="AD288" s="42">
        <f t="shared" si="49"/>
        <v>1.2496249760720344</v>
      </c>
      <c r="AE288" s="42">
        <f t="shared" si="49"/>
        <v>0.70808564462223389</v>
      </c>
      <c r="AF288" s="42">
        <f t="shared" si="49"/>
        <v>1.0018542970397761</v>
      </c>
      <c r="AG288" s="42">
        <f t="shared" si="49"/>
        <v>1.1409116382228626</v>
      </c>
      <c r="AH288" s="42">
        <f t="shared" si="49"/>
        <v>6.7564414502124848</v>
      </c>
      <c r="AI288" s="42">
        <f t="shared" si="49"/>
        <v>2.9833160120640447</v>
      </c>
      <c r="AJ288" s="42">
        <f t="shared" si="49"/>
        <v>0.29889987828736175</v>
      </c>
      <c r="AK288" s="42">
        <f t="shared" si="49"/>
        <v>0.31649905303959031</v>
      </c>
      <c r="AL288" s="42">
        <f t="shared" si="49"/>
        <v>5.3610957779026727</v>
      </c>
    </row>
    <row r="289" spans="4:38">
      <c r="D289" s="52">
        <f t="shared" si="46"/>
        <v>0.75</v>
      </c>
      <c r="E289" s="42">
        <f t="shared" si="47"/>
        <v>0.33579383714632599</v>
      </c>
      <c r="F289" s="42">
        <f t="shared" si="47"/>
        <v>1.1843123448381907</v>
      </c>
      <c r="G289" s="42">
        <f t="shared" si="47"/>
        <v>0.52217121837220926</v>
      </c>
      <c r="H289" s="42">
        <f t="shared" si="47"/>
        <v>0.78687645895214686</v>
      </c>
      <c r="I289" s="42">
        <f t="shared" si="47"/>
        <v>0.86785097726429294</v>
      </c>
      <c r="J289" s="42">
        <f t="shared" si="47"/>
        <v>5.6499211866049075</v>
      </c>
      <c r="K289" s="42">
        <f t="shared" si="47"/>
        <v>2.6469537478414136</v>
      </c>
      <c r="L289" s="42">
        <f t="shared" si="47"/>
        <v>0.25445787083602894</v>
      </c>
      <c r="M289" s="42">
        <f t="shared" si="47"/>
        <v>0.28679046319912921</v>
      </c>
      <c r="N289" s="42">
        <f t="shared" si="47"/>
        <v>3.4807610383436263</v>
      </c>
      <c r="Q289" s="42">
        <f t="shared" si="48"/>
        <v>0.30453638751361906</v>
      </c>
      <c r="R289" s="42">
        <f t="shared" si="48"/>
        <v>0.90854553007580774</v>
      </c>
      <c r="S289" s="42">
        <f t="shared" si="48"/>
        <v>0.41079632197415061</v>
      </c>
      <c r="T289" s="42">
        <f t="shared" si="48"/>
        <v>0.5555089194412367</v>
      </c>
      <c r="U289" s="42">
        <f t="shared" si="48"/>
        <v>0.67078128625535871</v>
      </c>
      <c r="V289" s="42">
        <f t="shared" si="48"/>
        <v>3.9983439309042041</v>
      </c>
      <c r="W289" s="42">
        <f t="shared" si="48"/>
        <v>2.1885716986572317</v>
      </c>
      <c r="X289" s="42">
        <f t="shared" si="48"/>
        <v>0.20600609313615553</v>
      </c>
      <c r="Y289" s="42">
        <f t="shared" si="48"/>
        <v>0.25532509375286905</v>
      </c>
      <c r="Z289" s="42">
        <f t="shared" si="48"/>
        <v>0.96649033430239828</v>
      </c>
      <c r="AC289" s="42">
        <f t="shared" si="49"/>
        <v>0.36705128677903343</v>
      </c>
      <c r="AD289" s="42">
        <f t="shared" si="49"/>
        <v>1.4600791596005736</v>
      </c>
      <c r="AE289" s="42">
        <f t="shared" si="49"/>
        <v>0.61822748084585233</v>
      </c>
      <c r="AF289" s="42">
        <f t="shared" si="49"/>
        <v>0.9921618783104289</v>
      </c>
      <c r="AG289" s="42">
        <f t="shared" si="49"/>
        <v>1.0649206682732246</v>
      </c>
      <c r="AH289" s="42">
        <f t="shared" si="49"/>
        <v>7.2080906760673429</v>
      </c>
      <c r="AI289" s="42">
        <f t="shared" si="49"/>
        <v>3.1053357970255981</v>
      </c>
      <c r="AJ289" s="42">
        <f t="shared" si="49"/>
        <v>0.29861023714280888</v>
      </c>
      <c r="AK289" s="42">
        <f t="shared" si="49"/>
        <v>0.32391981577498152</v>
      </c>
      <c r="AL289" s="42">
        <f t="shared" si="49"/>
        <v>5.9950317423848523</v>
      </c>
    </row>
    <row r="290" spans="4:38">
      <c r="D290" s="52">
        <f t="shared" si="46"/>
        <v>0.875</v>
      </c>
      <c r="E290" s="42">
        <f t="shared" si="47"/>
        <v>0.20266790149239086</v>
      </c>
      <c r="F290" s="42">
        <f t="shared" si="47"/>
        <v>1.3189781969936991</v>
      </c>
      <c r="G290" s="42">
        <f t="shared" si="47"/>
        <v>0.47855873586447151</v>
      </c>
      <c r="H290" s="42">
        <f t="shared" si="47"/>
        <v>0.7625451221550904</v>
      </c>
      <c r="I290" s="42">
        <f t="shared" si="47"/>
        <v>0.80005836608215763</v>
      </c>
      <c r="J290" s="42">
        <f t="shared" si="47"/>
        <v>5.8175822229339698</v>
      </c>
      <c r="K290" s="42">
        <f t="shared" si="47"/>
        <v>2.7254340043121976</v>
      </c>
      <c r="L290" s="42">
        <f t="shared" si="47"/>
        <v>0.2478168448742874</v>
      </c>
      <c r="M290" s="42">
        <f t="shared" si="47"/>
        <v>0.28844525057690057</v>
      </c>
      <c r="N290" s="42">
        <f t="shared" si="47"/>
        <v>3.7237075171493901</v>
      </c>
      <c r="Q290" s="42">
        <f t="shared" si="48"/>
        <v>0.18174141725127485</v>
      </c>
      <c r="R290" s="42">
        <f t="shared" si="48"/>
        <v>1.0003065170346173</v>
      </c>
      <c r="S290" s="42">
        <f t="shared" si="48"/>
        <v>0.40711776636294417</v>
      </c>
      <c r="T290" s="42">
        <f t="shared" si="48"/>
        <v>0.51887253002435285</v>
      </c>
      <c r="U290" s="42">
        <f t="shared" si="48"/>
        <v>0.60676558689998372</v>
      </c>
      <c r="V290" s="42">
        <f t="shared" si="48"/>
        <v>4.0593047803601907</v>
      </c>
      <c r="W290" s="42">
        <f t="shared" si="48"/>
        <v>2.2641856882910987</v>
      </c>
      <c r="X290" s="42">
        <f t="shared" si="48"/>
        <v>0.19351407465901821</v>
      </c>
      <c r="Y290" s="42">
        <f t="shared" si="48"/>
        <v>0.25176478897444793</v>
      </c>
      <c r="Z290" s="42">
        <f t="shared" si="48"/>
        <v>1.0297593155924625</v>
      </c>
      <c r="AC290" s="42">
        <f t="shared" si="49"/>
        <v>0.22359438573350715</v>
      </c>
      <c r="AD290" s="42">
        <f t="shared" si="49"/>
        <v>1.6376498769527783</v>
      </c>
      <c r="AE290" s="42">
        <f t="shared" si="49"/>
        <v>0.53882106575001953</v>
      </c>
      <c r="AF290" s="42">
        <f t="shared" si="49"/>
        <v>0.98269198736670227</v>
      </c>
      <c r="AG290" s="42">
        <f t="shared" si="49"/>
        <v>0.99335114526433432</v>
      </c>
      <c r="AH290" s="42">
        <f t="shared" si="49"/>
        <v>7.5274120902225281</v>
      </c>
      <c r="AI290" s="42">
        <f t="shared" si="49"/>
        <v>3.1866823203332988</v>
      </c>
      <c r="AJ290" s="42">
        <f t="shared" si="49"/>
        <v>0.29824160295883262</v>
      </c>
      <c r="AK290" s="42">
        <f t="shared" si="49"/>
        <v>0.32886699093190908</v>
      </c>
      <c r="AL290" s="42">
        <f t="shared" si="49"/>
        <v>6.4176557187063068</v>
      </c>
    </row>
    <row r="291" spans="4:38">
      <c r="D291" s="52">
        <f t="shared" si="46"/>
        <v>1</v>
      </c>
      <c r="E291" s="42">
        <f t="shared" si="47"/>
        <v>0.13368537133401881</v>
      </c>
      <c r="F291" s="42">
        <f t="shared" si="47"/>
        <v>1.3987801834562212</v>
      </c>
      <c r="G291" s="42">
        <f t="shared" si="47"/>
        <v>0.44606346670397723</v>
      </c>
      <c r="H291" s="42">
        <f t="shared" si="47"/>
        <v>0.73661424283597254</v>
      </c>
      <c r="I291" s="42">
        <f t="shared" si="47"/>
        <v>0.75003646018304471</v>
      </c>
      <c r="J291" s="42">
        <f t="shared" si="47"/>
        <v>5.9014127410985147</v>
      </c>
      <c r="K291" s="42">
        <f t="shared" si="47"/>
        <v>2.7646741325475896</v>
      </c>
      <c r="L291" s="42">
        <f t="shared" si="47"/>
        <v>0.24176918608300119</v>
      </c>
      <c r="M291" s="42">
        <f t="shared" si="47"/>
        <v>0.28927264426578647</v>
      </c>
      <c r="N291" s="42">
        <f t="shared" si="47"/>
        <v>3.8451807565522698</v>
      </c>
      <c r="Q291" s="42">
        <f t="shared" si="48"/>
        <v>0.11820647233422427</v>
      </c>
      <c r="R291" s="42">
        <f t="shared" si="48"/>
        <v>1.0546833981953934</v>
      </c>
      <c r="S291" s="42">
        <f t="shared" si="48"/>
        <v>0.402788820453019</v>
      </c>
      <c r="T291" s="42">
        <f t="shared" si="48"/>
        <v>0.49177315044251796</v>
      </c>
      <c r="U291" s="42">
        <f t="shared" si="48"/>
        <v>0.56287877198325942</v>
      </c>
      <c r="V291" s="42">
        <f t="shared" si="48"/>
        <v>4.0946457437084574</v>
      </c>
      <c r="W291" s="42">
        <f t="shared" si="48"/>
        <v>2.3019926831080308</v>
      </c>
      <c r="X291" s="42">
        <f t="shared" si="48"/>
        <v>0.18409866147347836</v>
      </c>
      <c r="Y291" s="42">
        <f t="shared" si="48"/>
        <v>0.2485062593776228</v>
      </c>
      <c r="Z291" s="42">
        <f t="shared" si="48"/>
        <v>1.0613938062374944</v>
      </c>
      <c r="AC291" s="42">
        <f t="shared" si="49"/>
        <v>0.14916427033381341</v>
      </c>
      <c r="AD291" s="42">
        <f t="shared" si="49"/>
        <v>1.7428769687170469</v>
      </c>
      <c r="AE291" s="42">
        <f t="shared" si="49"/>
        <v>0.48514628251944231</v>
      </c>
      <c r="AF291" s="42">
        <f t="shared" si="49"/>
        <v>0.97147158327696148</v>
      </c>
      <c r="AG291" s="42">
        <f t="shared" si="49"/>
        <v>0.93719414838283011</v>
      </c>
      <c r="AH291" s="42">
        <f t="shared" si="49"/>
        <v>7.6951118841759554</v>
      </c>
      <c r="AI291" s="42">
        <f t="shared" si="49"/>
        <v>3.227355581987148</v>
      </c>
      <c r="AJ291" s="42">
        <f t="shared" si="49"/>
        <v>0.29779397573543265</v>
      </c>
      <c r="AK291" s="42">
        <f t="shared" si="49"/>
        <v>0.33134057851037296</v>
      </c>
      <c r="AL291" s="42">
        <f t="shared" si="49"/>
        <v>6.6289677068670336</v>
      </c>
    </row>
    <row r="292" spans="4:38">
      <c r="D292" s="52">
        <f t="shared" si="46"/>
        <v>1.125</v>
      </c>
      <c r="E292" s="42">
        <f t="shared" si="47"/>
        <v>0.11245000976940692</v>
      </c>
      <c r="F292" s="42">
        <f t="shared" si="47"/>
        <v>1.4200233622609106</v>
      </c>
      <c r="G292" s="42">
        <f t="shared" si="47"/>
        <v>0.42597950690820191</v>
      </c>
      <c r="H292" s="42">
        <f t="shared" si="47"/>
        <v>0.70740923117670973</v>
      </c>
      <c r="I292" s="42">
        <f t="shared" si="47"/>
        <v>0.71979565949534852</v>
      </c>
      <c r="J292" s="42">
        <f t="shared" si="47"/>
        <v>5.9223223643325698</v>
      </c>
      <c r="K292" s="42">
        <f t="shared" si="47"/>
        <v>2.7734574527005438</v>
      </c>
      <c r="L292" s="42">
        <f t="shared" si="47"/>
        <v>0.23656265116030009</v>
      </c>
      <c r="M292" s="42">
        <f t="shared" si="47"/>
        <v>0.28939764713016775</v>
      </c>
      <c r="N292" s="42">
        <f t="shared" si="47"/>
        <v>3.8726699175608901</v>
      </c>
      <c r="Q292" s="42">
        <f t="shared" si="48"/>
        <v>9.879838739458971E-2</v>
      </c>
      <c r="R292" s="42">
        <f t="shared" si="48"/>
        <v>1.0690309989553453</v>
      </c>
      <c r="S292" s="42">
        <f t="shared" si="48"/>
        <v>0.39741720294440042</v>
      </c>
      <c r="T292" s="42">
        <f t="shared" si="48"/>
        <v>0.47050316657295205</v>
      </c>
      <c r="U292" s="42">
        <f t="shared" si="48"/>
        <v>0.54078528268359016</v>
      </c>
      <c r="V292" s="42">
        <f t="shared" si="48"/>
        <v>4.1115042961834982</v>
      </c>
      <c r="W292" s="42">
        <f t="shared" si="48"/>
        <v>2.3107108081972498</v>
      </c>
      <c r="X292" s="42">
        <f t="shared" si="48"/>
        <v>0.17813425898405932</v>
      </c>
      <c r="Y292" s="42">
        <f t="shared" si="48"/>
        <v>0.24567306280661055</v>
      </c>
      <c r="Z292" s="42">
        <f t="shared" si="48"/>
        <v>1.0687585724878266</v>
      </c>
      <c r="AC292" s="42">
        <f t="shared" si="49"/>
        <v>0.12610163214422387</v>
      </c>
      <c r="AD292" s="42">
        <f t="shared" si="49"/>
        <v>1.7710157255664765</v>
      </c>
      <c r="AE292" s="42">
        <f t="shared" si="49"/>
        <v>0.45917493446102314</v>
      </c>
      <c r="AF292" s="42">
        <f t="shared" si="49"/>
        <v>0.95745135695667494</v>
      </c>
      <c r="AG292" s="42">
        <f t="shared" si="49"/>
        <v>0.89878877933918355</v>
      </c>
      <c r="AH292" s="42">
        <f t="shared" si="49"/>
        <v>7.7384327318861104</v>
      </c>
      <c r="AI292" s="42">
        <f t="shared" si="49"/>
        <v>3.2362128033124571</v>
      </c>
      <c r="AJ292" s="42">
        <f t="shared" si="49"/>
        <v>0.29715640914081082</v>
      </c>
      <c r="AK292" s="42">
        <f t="shared" si="49"/>
        <v>0.33186585157401743</v>
      </c>
      <c r="AL292" s="42">
        <f t="shared" si="49"/>
        <v>6.6765812626339507</v>
      </c>
    </row>
    <row r="293" spans="4:38">
      <c r="D293" s="52">
        <f t="shared" si="46"/>
        <v>1.325</v>
      </c>
      <c r="E293" s="42">
        <f t="shared" si="47"/>
        <v>0.16899144507875516</v>
      </c>
      <c r="F293" s="42">
        <f t="shared" si="47"/>
        <v>2.2593954941460606</v>
      </c>
      <c r="G293" s="42">
        <f t="shared" si="47"/>
        <v>0.65097756348378188</v>
      </c>
      <c r="H293" s="42">
        <f t="shared" si="47"/>
        <v>1.0694297322340611</v>
      </c>
      <c r="I293" s="42">
        <f t="shared" si="47"/>
        <v>1.1067354160157106</v>
      </c>
      <c r="J293" s="42">
        <f t="shared" si="47"/>
        <v>9.4751965467146189</v>
      </c>
      <c r="K293" s="42">
        <f t="shared" si="47"/>
        <v>4.4267281586104446</v>
      </c>
      <c r="L293" s="42">
        <f t="shared" si="47"/>
        <v>0.3684716501300967</v>
      </c>
      <c r="M293" s="42">
        <f t="shared" si="47"/>
        <v>0.46217262880643639</v>
      </c>
      <c r="N293" s="42">
        <f t="shared" si="47"/>
        <v>6.1659607253066415</v>
      </c>
      <c r="Q293" s="42">
        <f t="shared" si="48"/>
        <v>0.1484251978123825</v>
      </c>
      <c r="R293" s="42">
        <f t="shared" si="48"/>
        <v>1.700493191824507</v>
      </c>
      <c r="S293" s="42">
        <f t="shared" si="48"/>
        <v>0.62268624763167635</v>
      </c>
      <c r="T293" s="42">
        <f t="shared" si="48"/>
        <v>0.71298251679454505</v>
      </c>
      <c r="U293" s="42">
        <f t="shared" si="48"/>
        <v>0.838335686784208</v>
      </c>
      <c r="V293" s="42">
        <f t="shared" si="48"/>
        <v>6.6004493480782473</v>
      </c>
      <c r="W293" s="42">
        <f t="shared" si="48"/>
        <v>3.6894162935366359</v>
      </c>
      <c r="X293" s="42">
        <f t="shared" si="48"/>
        <v>0.27571451306603101</v>
      </c>
      <c r="Y293" s="42">
        <f t="shared" si="48"/>
        <v>0.38751541862078853</v>
      </c>
      <c r="Z293" s="42">
        <f t="shared" si="48"/>
        <v>1.7042815217618172</v>
      </c>
      <c r="AC293" s="42">
        <f t="shared" si="49"/>
        <v>0.1895576923451274</v>
      </c>
      <c r="AD293" s="42">
        <f t="shared" si="49"/>
        <v>2.8182977964676126</v>
      </c>
      <c r="AE293" s="42">
        <f t="shared" si="49"/>
        <v>0.70441422242556995</v>
      </c>
      <c r="AF293" s="42">
        <f t="shared" si="49"/>
        <v>1.4971488593834348</v>
      </c>
      <c r="AG293" s="42">
        <f t="shared" si="49"/>
        <v>1.3749285402254146</v>
      </c>
      <c r="AH293" s="42">
        <f t="shared" si="49"/>
        <v>12.37922131819664</v>
      </c>
      <c r="AI293" s="42">
        <f t="shared" si="49"/>
        <v>5.1641442555382389</v>
      </c>
      <c r="AJ293" s="42">
        <f t="shared" si="49"/>
        <v>0.47297734396100938</v>
      </c>
      <c r="AK293" s="42">
        <f t="shared" si="49"/>
        <v>0.53000174704876424</v>
      </c>
      <c r="AL293" s="42">
        <f t="shared" si="49"/>
        <v>10.627639928851471</v>
      </c>
    </row>
    <row r="294" spans="4:38">
      <c r="D294" s="52">
        <f t="shared" si="46"/>
        <v>1.5249999999999999</v>
      </c>
      <c r="E294" s="42">
        <f t="shared" si="47"/>
        <v>0.15604363406958799</v>
      </c>
      <c r="F294" s="42">
        <f t="shared" si="47"/>
        <v>2.2292408144920097</v>
      </c>
      <c r="G294" s="42">
        <f t="shared" si="47"/>
        <v>0.61478434959326766</v>
      </c>
      <c r="H294" s="42">
        <f t="shared" si="47"/>
        <v>0.9951797967759658</v>
      </c>
      <c r="I294" s="42">
        <f t="shared" si="47"/>
        <v>1.053982779370584</v>
      </c>
      <c r="J294" s="42">
        <f t="shared" si="47"/>
        <v>9.4739184267946861</v>
      </c>
      <c r="K294" s="42">
        <f t="shared" si="47"/>
        <v>4.4009646644527525</v>
      </c>
      <c r="L294" s="42">
        <f t="shared" si="47"/>
        <v>0.35622654766546119</v>
      </c>
      <c r="M294" s="42">
        <f t="shared" si="47"/>
        <v>0.46010648407958737</v>
      </c>
      <c r="N294" s="42">
        <f t="shared" si="47"/>
        <v>6.0936365790629301</v>
      </c>
      <c r="Q294" s="42">
        <f t="shared" si="48"/>
        <v>0.13699206608043077</v>
      </c>
      <c r="R294" s="42">
        <f t="shared" si="48"/>
        <v>1.6767417884417852</v>
      </c>
      <c r="S294" s="42">
        <f t="shared" si="48"/>
        <v>0.60474827649248852</v>
      </c>
      <c r="T294" s="42">
        <f t="shared" si="48"/>
        <v>0.66561655823014199</v>
      </c>
      <c r="U294" s="42">
        <f t="shared" si="48"/>
        <v>0.80700883566333947</v>
      </c>
      <c r="V294" s="42">
        <f t="shared" si="48"/>
        <v>6.6266672303125889</v>
      </c>
      <c r="W294" s="42">
        <f t="shared" si="48"/>
        <v>3.6710004899784372</v>
      </c>
      <c r="X294" s="42">
        <f t="shared" si="48"/>
        <v>0.2646606540209237</v>
      </c>
      <c r="Y294" s="42">
        <f t="shared" si="48"/>
        <v>0.3805999919230606</v>
      </c>
      <c r="Z294" s="42">
        <f t="shared" si="48"/>
        <v>1.6905855468352482</v>
      </c>
      <c r="AC294" s="42">
        <f t="shared" si="49"/>
        <v>0.17509520205874485</v>
      </c>
      <c r="AD294" s="42">
        <f t="shared" si="49"/>
        <v>2.7817398405422304</v>
      </c>
      <c r="AE294" s="42">
        <f t="shared" si="49"/>
        <v>0.66881105506703431</v>
      </c>
      <c r="AF294" s="42">
        <f t="shared" si="49"/>
        <v>1.4493798354194696</v>
      </c>
      <c r="AG294" s="42">
        <f t="shared" si="49"/>
        <v>1.3003306324939203</v>
      </c>
      <c r="AH294" s="42">
        <f t="shared" si="49"/>
        <v>12.373689088349579</v>
      </c>
      <c r="AI294" s="42">
        <f t="shared" si="49"/>
        <v>5.1312447004765618</v>
      </c>
      <c r="AJ294" s="42">
        <f t="shared" si="49"/>
        <v>0.46833773729064782</v>
      </c>
      <c r="AK294" s="42">
        <f t="shared" si="49"/>
        <v>0.52764564706979022</v>
      </c>
      <c r="AL294" s="42">
        <f t="shared" si="49"/>
        <v>10.496687611290632</v>
      </c>
    </row>
    <row r="295" spans="4:38">
      <c r="D295" s="52">
        <f t="shared" si="46"/>
        <v>1.7249999999999999</v>
      </c>
      <c r="E295" s="42">
        <f t="shared" si="47"/>
        <v>0.14370740290575507</v>
      </c>
      <c r="F295" s="42">
        <f t="shared" si="47"/>
        <v>2.1824512967370064</v>
      </c>
      <c r="G295" s="42">
        <f t="shared" si="47"/>
        <v>0.58035572331720042</v>
      </c>
      <c r="H295" s="42">
        <f t="shared" si="47"/>
        <v>0.92410632914495372</v>
      </c>
      <c r="I295" s="42">
        <f t="shared" si="47"/>
        <v>1.0042767741313661</v>
      </c>
      <c r="J295" s="42">
        <f t="shared" si="47"/>
        <v>9.4718537715394273</v>
      </c>
      <c r="K295" s="42">
        <f t="shared" si="47"/>
        <v>4.3610025590453354</v>
      </c>
      <c r="L295" s="42">
        <f t="shared" si="47"/>
        <v>0.34412291227456254</v>
      </c>
      <c r="M295" s="42">
        <f t="shared" si="47"/>
        <v>0.45688782344316864</v>
      </c>
      <c r="N295" s="42">
        <f t="shared" si="47"/>
        <v>5.9813674650402842</v>
      </c>
      <c r="Q295" s="42">
        <f t="shared" si="48"/>
        <v>0.12610181620637656</v>
      </c>
      <c r="R295" s="42">
        <f t="shared" si="48"/>
        <v>1.639882988576866</v>
      </c>
      <c r="S295" s="42">
        <f t="shared" si="48"/>
        <v>0.5849000547005011</v>
      </c>
      <c r="T295" s="42">
        <f t="shared" si="48"/>
        <v>0.62027695083426937</v>
      </c>
      <c r="U295" s="42">
        <f t="shared" si="48"/>
        <v>0.77780753704941985</v>
      </c>
      <c r="V295" s="42">
        <f t="shared" si="48"/>
        <v>6.6517634919165802</v>
      </c>
      <c r="W295" s="42">
        <f t="shared" si="48"/>
        <v>3.6424278474383569</v>
      </c>
      <c r="X295" s="42">
        <f t="shared" si="48"/>
        <v>0.25408892634166735</v>
      </c>
      <c r="Y295" s="42">
        <f t="shared" si="48"/>
        <v>0.37362116305301413</v>
      </c>
      <c r="Z295" s="42">
        <f t="shared" si="48"/>
        <v>1.6692869024045662</v>
      </c>
      <c r="AC295" s="42">
        <f t="shared" si="49"/>
        <v>0.16131298960513352</v>
      </c>
      <c r="AD295" s="42">
        <f t="shared" si="49"/>
        <v>2.7250196048971431</v>
      </c>
      <c r="AE295" s="42">
        <f t="shared" si="49"/>
        <v>0.63517908665943423</v>
      </c>
      <c r="AF295" s="42">
        <f t="shared" si="49"/>
        <v>1.3960607085009649</v>
      </c>
      <c r="AG295" s="42">
        <f t="shared" si="49"/>
        <v>1.22948439411243</v>
      </c>
      <c r="AH295" s="42">
        <f t="shared" si="49"/>
        <v>12.364868172417482</v>
      </c>
      <c r="AI295" s="42">
        <f t="shared" si="49"/>
        <v>5.0802137541621937</v>
      </c>
      <c r="AJ295" s="42">
        <f t="shared" si="49"/>
        <v>0.46187084710149218</v>
      </c>
      <c r="AK295" s="42">
        <f t="shared" si="49"/>
        <v>0.52396946716946513</v>
      </c>
      <c r="AL295" s="42">
        <f t="shared" si="49"/>
        <v>10.293448027676003</v>
      </c>
    </row>
    <row r="296" spans="4:38">
      <c r="D296" s="52">
        <f t="shared" si="46"/>
        <v>2</v>
      </c>
      <c r="E296" s="42">
        <f t="shared" si="47"/>
        <v>0.17862161449959138</v>
      </c>
      <c r="F296" s="42">
        <f t="shared" si="47"/>
        <v>2.8957635865971088</v>
      </c>
      <c r="G296" s="42">
        <f t="shared" si="47"/>
        <v>0.7451233189225317</v>
      </c>
      <c r="H296" s="42">
        <f t="shared" si="47"/>
        <v>1.1607556156520773</v>
      </c>
      <c r="I296" s="42">
        <f t="shared" si="47"/>
        <v>1.3053650664869552</v>
      </c>
      <c r="J296" s="42">
        <f t="shared" si="47"/>
        <v>13.018902676594143</v>
      </c>
      <c r="K296" s="42">
        <f t="shared" si="47"/>
        <v>5.9066523623949143</v>
      </c>
      <c r="L296" s="42">
        <f t="shared" si="47"/>
        <v>0.45373670475803879</v>
      </c>
      <c r="M296" s="42">
        <f t="shared" si="47"/>
        <v>0.62095008002823249</v>
      </c>
      <c r="N296" s="42">
        <f t="shared" si="47"/>
        <v>7.9720313306550583</v>
      </c>
      <c r="Q296" s="42">
        <f t="shared" si="48"/>
        <v>0.1566430405441295</v>
      </c>
      <c r="R296" s="42">
        <f t="shared" si="48"/>
        <v>2.1720246869520685</v>
      </c>
      <c r="S296" s="42">
        <f t="shared" si="48"/>
        <v>0.76865988252754991</v>
      </c>
      <c r="T296" s="42">
        <f t="shared" si="48"/>
        <v>0.78277875337292036</v>
      </c>
      <c r="U296" s="42">
        <f t="shared" si="48"/>
        <v>1.0256657504626736</v>
      </c>
      <c r="V296" s="42">
        <f t="shared" si="48"/>
        <v>9.184977508065316</v>
      </c>
      <c r="W296" s="42">
        <f t="shared" si="48"/>
        <v>4.9441604490308713</v>
      </c>
      <c r="X296" s="42">
        <f t="shared" si="48"/>
        <v>0.33304239306781369</v>
      </c>
      <c r="Y296" s="42">
        <f t="shared" si="48"/>
        <v>0.50227348739516176</v>
      </c>
      <c r="Z296" s="42">
        <f t="shared" si="48"/>
        <v>2.2472747829120312</v>
      </c>
      <c r="AC296" s="42">
        <f t="shared" si="49"/>
        <v>0.20060018845505376</v>
      </c>
      <c r="AD296" s="42">
        <f t="shared" si="49"/>
        <v>3.6195024862421445</v>
      </c>
      <c r="AE296" s="42">
        <f t="shared" si="49"/>
        <v>0.82212987377050084</v>
      </c>
      <c r="AF296" s="42">
        <f t="shared" si="49"/>
        <v>1.8232781003134664</v>
      </c>
      <c r="AG296" s="42">
        <f t="shared" si="49"/>
        <v>1.5819507504450672</v>
      </c>
      <c r="AH296" s="42">
        <f t="shared" si="49"/>
        <v>16.981127774192974</v>
      </c>
      <c r="AI296" s="42">
        <f t="shared" si="49"/>
        <v>6.8707150974167801</v>
      </c>
      <c r="AJ296" s="42">
        <f t="shared" si="49"/>
        <v>0.62133589548286083</v>
      </c>
      <c r="AK296" s="42">
        <f t="shared" si="49"/>
        <v>0.71213545164306213</v>
      </c>
      <c r="AL296" s="42">
        <f t="shared" si="49"/>
        <v>13.696787878398048</v>
      </c>
    </row>
    <row r="297" spans="4:38">
      <c r="D297" s="52">
        <f t="shared" si="46"/>
        <v>2.25</v>
      </c>
      <c r="E297" s="42">
        <f t="shared" ref="E297:N312" si="50">($D207-$D206)/8*(E206+3*((2*E206+E207)/3)+3*((E206+2*E207)/3)+E207)</f>
        <v>0.14440887580792494</v>
      </c>
      <c r="F297" s="42">
        <f t="shared" si="50"/>
        <v>2.5029317041426613</v>
      </c>
      <c r="G297" s="42">
        <f t="shared" si="50"/>
        <v>0.6273867092163935</v>
      </c>
      <c r="H297" s="42">
        <f t="shared" si="50"/>
        <v>0.95067881525627596</v>
      </c>
      <c r="I297" s="42">
        <f t="shared" si="50"/>
        <v>1.1159440297162944</v>
      </c>
      <c r="J297" s="42">
        <f t="shared" si="50"/>
        <v>11.828994672554259</v>
      </c>
      <c r="K297" s="42">
        <f t="shared" si="50"/>
        <v>5.2591223376104717</v>
      </c>
      <c r="L297" s="42">
        <f t="shared" si="50"/>
        <v>0.39333076052946614</v>
      </c>
      <c r="M297" s="42">
        <f t="shared" si="50"/>
        <v>0.55548410225382061</v>
      </c>
      <c r="N297" s="42">
        <f t="shared" si="50"/>
        <v>6.935999228170262</v>
      </c>
      <c r="Q297" s="42">
        <f t="shared" ref="Q297:Z312" si="51">($D207-$D206)/8*(Q206+3*((2*Q206+Q207)/3)+3*((Q206+2*Q207)/3)+Q207)</f>
        <v>0.12654378881215433</v>
      </c>
      <c r="R297" s="42">
        <f t="shared" si="51"/>
        <v>1.8724502237947602</v>
      </c>
      <c r="S297" s="42">
        <f t="shared" si="51"/>
        <v>0.66052308503543333</v>
      </c>
      <c r="T297" s="42">
        <f t="shared" si="51"/>
        <v>0.64491962065430797</v>
      </c>
      <c r="U297" s="42">
        <f t="shared" si="51"/>
        <v>0.89182224205608251</v>
      </c>
      <c r="V297" s="42">
        <f t="shared" si="51"/>
        <v>8.3868977396477966</v>
      </c>
      <c r="W297" s="42">
        <f t="shared" si="51"/>
        <v>4.4155791740498289</v>
      </c>
      <c r="X297" s="42">
        <f t="shared" si="51"/>
        <v>0.2872418456926854</v>
      </c>
      <c r="Y297" s="42">
        <f t="shared" si="51"/>
        <v>0.44510336611900536</v>
      </c>
      <c r="Z297" s="42">
        <f t="shared" si="51"/>
        <v>1.9836125286408151</v>
      </c>
      <c r="AC297" s="42">
        <f t="shared" ref="AC297:AL312" si="52">($D207-$D206)/8*(AC206+3*((2*AC206+AC207)/3)+3*((AC206+2*AC207)/3)+AC207)</f>
        <v>0.16227396280369558</v>
      </c>
      <c r="AD297" s="42">
        <f t="shared" si="52"/>
        <v>3.1334131844905526</v>
      </c>
      <c r="AE297" s="42">
        <f t="shared" si="52"/>
        <v>0.69926007239125043</v>
      </c>
      <c r="AF297" s="42">
        <f t="shared" si="52"/>
        <v>1.5533941751986711</v>
      </c>
      <c r="AG297" s="42">
        <f t="shared" si="52"/>
        <v>1.3355984751169339</v>
      </c>
      <c r="AH297" s="42">
        <f t="shared" si="52"/>
        <v>15.411060088915159</v>
      </c>
      <c r="AI297" s="42">
        <f t="shared" si="52"/>
        <v>6.1049192671348278</v>
      </c>
      <c r="AJ297" s="42">
        <f t="shared" si="52"/>
        <v>0.54837032481661996</v>
      </c>
      <c r="AK297" s="42">
        <f t="shared" si="52"/>
        <v>0.63705177620007503</v>
      </c>
      <c r="AL297" s="42">
        <f t="shared" si="52"/>
        <v>11.888385927699707</v>
      </c>
    </row>
    <row r="298" spans="4:38">
      <c r="D298" s="52">
        <f t="shared" si="46"/>
        <v>2.5</v>
      </c>
      <c r="E298" s="42">
        <f t="shared" si="50"/>
        <v>0.12848396023925152</v>
      </c>
      <c r="F298" s="42">
        <f t="shared" si="50"/>
        <v>2.3566403694182201</v>
      </c>
      <c r="G298" s="42">
        <f t="shared" si="50"/>
        <v>0.58316082772971267</v>
      </c>
      <c r="H298" s="42">
        <f t="shared" si="50"/>
        <v>0.85761823438466867</v>
      </c>
      <c r="I298" s="42">
        <f t="shared" si="50"/>
        <v>1.0539789376562774</v>
      </c>
      <c r="J298" s="42">
        <f t="shared" si="50"/>
        <v>11.821313663420067</v>
      </c>
      <c r="K298" s="42">
        <f t="shared" si="50"/>
        <v>5.1343855419929127</v>
      </c>
      <c r="L298" s="42">
        <f t="shared" si="50"/>
        <v>0.37555453989919058</v>
      </c>
      <c r="M298" s="42">
        <f t="shared" si="50"/>
        <v>0.54522920052827006</v>
      </c>
      <c r="N298" s="42">
        <f t="shared" si="50"/>
        <v>6.5842683037094369</v>
      </c>
      <c r="Q298" s="42">
        <f t="shared" si="51"/>
        <v>0.11249678909079938</v>
      </c>
      <c r="R298" s="42">
        <f t="shared" si="51"/>
        <v>1.7571339636488785</v>
      </c>
      <c r="S298" s="42">
        <f t="shared" si="51"/>
        <v>0.62186249104253499</v>
      </c>
      <c r="T298" s="42">
        <f t="shared" si="51"/>
        <v>0.58555386376376239</v>
      </c>
      <c r="U298" s="42">
        <f t="shared" si="51"/>
        <v>0.85668750596952425</v>
      </c>
      <c r="V298" s="42">
        <f t="shared" si="51"/>
        <v>8.4197577190524662</v>
      </c>
      <c r="W298" s="42">
        <f t="shared" si="51"/>
        <v>4.3262781943020219</v>
      </c>
      <c r="X298" s="42">
        <f t="shared" si="51"/>
        <v>0.27343614493470836</v>
      </c>
      <c r="Y298" s="42">
        <f t="shared" si="51"/>
        <v>0.43421030020764761</v>
      </c>
      <c r="Z298" s="42">
        <f t="shared" si="51"/>
        <v>1.9163091257711966</v>
      </c>
      <c r="AC298" s="42">
        <f t="shared" si="52"/>
        <v>0.14447113138770365</v>
      </c>
      <c r="AD298" s="42">
        <f t="shared" si="52"/>
        <v>2.9561467751875616</v>
      </c>
      <c r="AE298" s="42">
        <f t="shared" si="52"/>
        <v>0.65699253580585326</v>
      </c>
      <c r="AF298" s="42">
        <f t="shared" si="52"/>
        <v>1.4476426498861357</v>
      </c>
      <c r="AG298" s="42">
        <f t="shared" si="52"/>
        <v>1.2450472412191489</v>
      </c>
      <c r="AH298" s="42">
        <f t="shared" si="52"/>
        <v>15.379917290764073</v>
      </c>
      <c r="AI298" s="42">
        <f t="shared" si="52"/>
        <v>5.9456324463907908</v>
      </c>
      <c r="AJ298" s="42">
        <f t="shared" si="52"/>
        <v>0.53008589176702681</v>
      </c>
      <c r="AK298" s="42">
        <f t="shared" si="52"/>
        <v>0.62525189651893698</v>
      </c>
      <c r="AL298" s="42">
        <f t="shared" si="52"/>
        <v>11.252227481647695</v>
      </c>
    </row>
    <row r="299" spans="4:38">
      <c r="D299" s="52">
        <f t="shared" si="46"/>
        <v>2.75</v>
      </c>
      <c r="E299" s="42">
        <f t="shared" si="50"/>
        <v>0.11367397762456539</v>
      </c>
      <c r="F299" s="42">
        <f t="shared" si="50"/>
        <v>2.1925954460957628</v>
      </c>
      <c r="G299" s="42">
        <f t="shared" si="50"/>
        <v>0.54208308894029833</v>
      </c>
      <c r="H299" s="42">
        <f t="shared" si="50"/>
        <v>0.77076169223783597</v>
      </c>
      <c r="I299" s="42">
        <f t="shared" si="50"/>
        <v>0.99687454191653169</v>
      </c>
      <c r="J299" s="42">
        <f t="shared" si="50"/>
        <v>11.812096452459045</v>
      </c>
      <c r="K299" s="42">
        <f t="shared" si="50"/>
        <v>4.9946135076178786</v>
      </c>
      <c r="L299" s="42">
        <f t="shared" si="50"/>
        <v>0.35828887818758937</v>
      </c>
      <c r="M299" s="42">
        <f t="shared" si="50"/>
        <v>0.53363541561274352</v>
      </c>
      <c r="N299" s="42">
        <f t="shared" si="50"/>
        <v>6.1895011302282299</v>
      </c>
      <c r="Q299" s="42">
        <f t="shared" si="51"/>
        <v>9.943592594934024E-2</v>
      </c>
      <c r="R299" s="42">
        <f t="shared" si="51"/>
        <v>1.6277866404152195</v>
      </c>
      <c r="S299" s="42">
        <f t="shared" si="51"/>
        <v>0.58169282266076616</v>
      </c>
      <c r="T299" s="42">
        <f t="shared" si="51"/>
        <v>0.53014582399925336</v>
      </c>
      <c r="U299" s="42">
        <f t="shared" si="51"/>
        <v>0.82462064825996007</v>
      </c>
      <c r="V299" s="42">
        <f t="shared" si="51"/>
        <v>8.4504270331634945</v>
      </c>
      <c r="W299" s="42">
        <f t="shared" si="51"/>
        <v>4.2261564920701025</v>
      </c>
      <c r="X299" s="42">
        <f t="shared" si="51"/>
        <v>0.26055935970030603</v>
      </c>
      <c r="Y299" s="42">
        <f t="shared" si="51"/>
        <v>0.42345290029640686</v>
      </c>
      <c r="Z299" s="42">
        <f t="shared" si="51"/>
        <v>1.8404873308802929</v>
      </c>
      <c r="AC299" s="42">
        <f t="shared" si="52"/>
        <v>0.12791202929979037</v>
      </c>
      <c r="AD299" s="42">
        <f t="shared" si="52"/>
        <v>2.7574042517763169</v>
      </c>
      <c r="AE299" s="42">
        <f t="shared" si="52"/>
        <v>0.61795678444801672</v>
      </c>
      <c r="AF299" s="42">
        <f t="shared" si="52"/>
        <v>1.337352243602554</v>
      </c>
      <c r="AG299" s="42">
        <f t="shared" si="52"/>
        <v>1.1610504046409704</v>
      </c>
      <c r="AH299" s="42">
        <f t="shared" si="52"/>
        <v>15.343238906134214</v>
      </c>
      <c r="AI299" s="42">
        <f t="shared" si="52"/>
        <v>5.7671458749320657</v>
      </c>
      <c r="AJ299" s="42">
        <f t="shared" si="52"/>
        <v>0.50975249721160154</v>
      </c>
      <c r="AK299" s="42">
        <f t="shared" si="52"/>
        <v>0.61186920727174299</v>
      </c>
      <c r="AL299" s="42">
        <f t="shared" si="52"/>
        <v>10.538514929576186</v>
      </c>
    </row>
    <row r="300" spans="4:38">
      <c r="D300" s="52">
        <f t="shared" si="46"/>
        <v>3</v>
      </c>
      <c r="E300" s="42">
        <f t="shared" si="50"/>
        <v>9.9957991402963256E-2</v>
      </c>
      <c r="F300" s="42">
        <f t="shared" si="50"/>
        <v>2.0146749156405361</v>
      </c>
      <c r="G300" s="42">
        <f t="shared" si="50"/>
        <v>0.50407498824625663</v>
      </c>
      <c r="H300" s="42">
        <f t="shared" si="50"/>
        <v>0.69010918881577654</v>
      </c>
      <c r="I300" s="42">
        <f t="shared" si="50"/>
        <v>0.94434406469590493</v>
      </c>
      <c r="J300" s="42">
        <f t="shared" si="50"/>
        <v>11.801343039671199</v>
      </c>
      <c r="K300" s="42">
        <f t="shared" si="50"/>
        <v>4.8431473986537013</v>
      </c>
      <c r="L300" s="42">
        <f t="shared" si="50"/>
        <v>0.34159542172105317</v>
      </c>
      <c r="M300" s="42">
        <f t="shared" si="50"/>
        <v>0.52094278025616259</v>
      </c>
      <c r="N300" s="42">
        <f t="shared" si="50"/>
        <v>5.7609033040879094</v>
      </c>
      <c r="Q300" s="42">
        <f t="shared" si="51"/>
        <v>8.7341678453879593E-2</v>
      </c>
      <c r="R300" s="42">
        <f t="shared" si="51"/>
        <v>1.4874528121639279</v>
      </c>
      <c r="S300" s="42">
        <f t="shared" si="51"/>
        <v>0.54059878618417467</v>
      </c>
      <c r="T300" s="42">
        <f t="shared" si="51"/>
        <v>0.47869550136078037</v>
      </c>
      <c r="U300" s="42">
        <f t="shared" si="51"/>
        <v>0.79533651330551136</v>
      </c>
      <c r="V300" s="42">
        <f t="shared" si="51"/>
        <v>8.4789056819808764</v>
      </c>
      <c r="W300" s="42">
        <f t="shared" si="51"/>
        <v>4.1175869235783793</v>
      </c>
      <c r="X300" s="42">
        <f t="shared" si="51"/>
        <v>0.24860813543675481</v>
      </c>
      <c r="Y300" s="42">
        <f t="shared" si="51"/>
        <v>0.41289945542947459</v>
      </c>
      <c r="Z300" s="42">
        <f t="shared" si="51"/>
        <v>1.7578130839296633</v>
      </c>
      <c r="AC300" s="42">
        <f t="shared" si="52"/>
        <v>0.11257430435204702</v>
      </c>
      <c r="AD300" s="42">
        <f t="shared" si="52"/>
        <v>2.5418970191171493</v>
      </c>
      <c r="AE300" s="42">
        <f t="shared" si="52"/>
        <v>0.58199013075892725</v>
      </c>
      <c r="AF300" s="42">
        <f t="shared" si="52"/>
        <v>1.2241811573642583</v>
      </c>
      <c r="AG300" s="42">
        <f t="shared" si="52"/>
        <v>1.0834045227824931</v>
      </c>
      <c r="AH300" s="42">
        <f t="shared" si="52"/>
        <v>15.30125852148109</v>
      </c>
      <c r="AI300" s="42">
        <f t="shared" si="52"/>
        <v>5.5737261640285913</v>
      </c>
      <c r="AJ300" s="42">
        <f t="shared" si="52"/>
        <v>0.48777012841792616</v>
      </c>
      <c r="AK300" s="42">
        <f t="shared" si="52"/>
        <v>0.59716567465068648</v>
      </c>
      <c r="AL300" s="42">
        <f t="shared" si="52"/>
        <v>9.7639935242461799</v>
      </c>
    </row>
    <row r="301" spans="4:38">
      <c r="D301" s="52">
        <f t="shared" si="46"/>
        <v>3.25</v>
      </c>
      <c r="E301" s="42">
        <f t="shared" si="50"/>
        <v>8.7315065013542054E-2</v>
      </c>
      <c r="F301" s="42">
        <f t="shared" si="50"/>
        <v>1.8267567595177754</v>
      </c>
      <c r="G301" s="42">
        <f t="shared" si="50"/>
        <v>0.46905802104569155</v>
      </c>
      <c r="H301" s="42">
        <f t="shared" si="50"/>
        <v>0.61566072411849082</v>
      </c>
      <c r="I301" s="42">
        <f t="shared" si="50"/>
        <v>0.89610072819324249</v>
      </c>
      <c r="J301" s="42">
        <f t="shared" si="50"/>
        <v>11.789053425056521</v>
      </c>
      <c r="K301" s="42">
        <f t="shared" si="50"/>
        <v>4.6833283792687057</v>
      </c>
      <c r="L301" s="42">
        <f t="shared" si="50"/>
        <v>0.32553581682597221</v>
      </c>
      <c r="M301" s="42">
        <f t="shared" si="50"/>
        <v>0.50739132720744917</v>
      </c>
      <c r="N301" s="42">
        <f t="shared" si="50"/>
        <v>5.307680421649752</v>
      </c>
      <c r="Q301" s="42">
        <f t="shared" si="51"/>
        <v>7.6194525670520125E-2</v>
      </c>
      <c r="R301" s="42">
        <f t="shared" si="51"/>
        <v>1.3391770369651421</v>
      </c>
      <c r="S301" s="42">
        <f t="shared" si="51"/>
        <v>0.49916508790680753</v>
      </c>
      <c r="T301" s="42">
        <f t="shared" si="51"/>
        <v>0.43120289584834393</v>
      </c>
      <c r="U301" s="42">
        <f t="shared" si="51"/>
        <v>0.76854994548430056</v>
      </c>
      <c r="V301" s="42">
        <f t="shared" si="51"/>
        <v>8.5051936655046152</v>
      </c>
      <c r="W301" s="42">
        <f t="shared" si="51"/>
        <v>4.0029423450511619</v>
      </c>
      <c r="X301" s="42">
        <f t="shared" si="51"/>
        <v>0.23757911759132966</v>
      </c>
      <c r="Y301" s="42">
        <f t="shared" si="51"/>
        <v>0.40261825465104167</v>
      </c>
      <c r="Z301" s="42">
        <f t="shared" si="51"/>
        <v>1.6699523248808728</v>
      </c>
      <c r="AC301" s="42">
        <f t="shared" si="52"/>
        <v>9.8435604356564205E-2</v>
      </c>
      <c r="AD301" s="42">
        <f t="shared" si="52"/>
        <v>2.3143364820704084</v>
      </c>
      <c r="AE301" s="42">
        <f t="shared" si="52"/>
        <v>0.54892988717977276</v>
      </c>
      <c r="AF301" s="42">
        <f t="shared" si="52"/>
        <v>1.109787592187566</v>
      </c>
      <c r="AG301" s="42">
        <f t="shared" si="52"/>
        <v>1.0119061530438098</v>
      </c>
      <c r="AH301" s="42">
        <f t="shared" si="52"/>
        <v>15.254209723260265</v>
      </c>
      <c r="AI301" s="42">
        <f t="shared" si="52"/>
        <v>5.3696399249502944</v>
      </c>
      <c r="AJ301" s="42">
        <f t="shared" si="52"/>
        <v>0.46453877265358301</v>
      </c>
      <c r="AK301" s="42">
        <f t="shared" si="52"/>
        <v>0.58140326484796045</v>
      </c>
      <c r="AL301" s="42">
        <f t="shared" si="52"/>
        <v>8.9454085184186454</v>
      </c>
    </row>
    <row r="302" spans="4:38">
      <c r="D302" s="52">
        <f t="shared" si="46"/>
        <v>3.5</v>
      </c>
      <c r="E302" s="42">
        <f t="shared" si="50"/>
        <v>7.5724261895398798E-2</v>
      </c>
      <c r="F302" s="42">
        <f t="shared" si="50"/>
        <v>1.6327189591927118</v>
      </c>
      <c r="G302" s="42">
        <f t="shared" si="50"/>
        <v>0.43695368273670848</v>
      </c>
      <c r="H302" s="42">
        <f t="shared" si="50"/>
        <v>0.5474162981459787</v>
      </c>
      <c r="I302" s="42">
        <f t="shared" si="50"/>
        <v>0.85185775460738788</v>
      </c>
      <c r="J302" s="42">
        <f t="shared" si="50"/>
        <v>11.775227608615015</v>
      </c>
      <c r="K302" s="42">
        <f t="shared" si="50"/>
        <v>4.5184976136312134</v>
      </c>
      <c r="L302" s="42">
        <f t="shared" si="50"/>
        <v>0.31017170982873704</v>
      </c>
      <c r="M302" s="42">
        <f t="shared" si="50"/>
        <v>0.49322108921552493</v>
      </c>
      <c r="N302" s="42">
        <f t="shared" si="50"/>
        <v>4.8390380792750429</v>
      </c>
      <c r="Q302" s="42">
        <f t="shared" si="51"/>
        <v>6.5974946665364423E-2</v>
      </c>
      <c r="R302" s="42">
        <f t="shared" si="51"/>
        <v>1.1860038728889921</v>
      </c>
      <c r="S302" s="42">
        <f t="shared" si="51"/>
        <v>0.45797643412271183</v>
      </c>
      <c r="T302" s="42">
        <f t="shared" si="51"/>
        <v>0.38766800746194385</v>
      </c>
      <c r="U302" s="42">
        <f t="shared" si="51"/>
        <v>0.7439757891744494</v>
      </c>
      <c r="V302" s="42">
        <f t="shared" si="51"/>
        <v>8.5292909837347057</v>
      </c>
      <c r="W302" s="42">
        <f t="shared" si="51"/>
        <v>3.8845956127127623</v>
      </c>
      <c r="X302" s="42">
        <f t="shared" si="51"/>
        <v>0.22746895161130601</v>
      </c>
      <c r="Y302" s="42">
        <f t="shared" si="51"/>
        <v>0.39267758700529998</v>
      </c>
      <c r="Z302" s="42">
        <f t="shared" si="51"/>
        <v>1.5785709936954802</v>
      </c>
      <c r="AC302" s="42">
        <f t="shared" si="52"/>
        <v>8.5473577125433187E-2</v>
      </c>
      <c r="AD302" s="42">
        <f t="shared" si="52"/>
        <v>2.0794340454964315</v>
      </c>
      <c r="AE302" s="42">
        <f t="shared" si="52"/>
        <v>0.51861336615174136</v>
      </c>
      <c r="AF302" s="42">
        <f t="shared" si="52"/>
        <v>0.99582974908880839</v>
      </c>
      <c r="AG302" s="42">
        <f t="shared" si="52"/>
        <v>0.94635185282502499</v>
      </c>
      <c r="AH302" s="42">
        <f t="shared" si="52"/>
        <v>15.202326097927291</v>
      </c>
      <c r="AI302" s="42">
        <f t="shared" si="52"/>
        <v>5.1591537689670979</v>
      </c>
      <c r="AJ302" s="42">
        <f t="shared" si="52"/>
        <v>0.44045841718615436</v>
      </c>
      <c r="AK302" s="42">
        <f t="shared" si="52"/>
        <v>0.56484394405575633</v>
      </c>
      <c r="AL302" s="42">
        <f t="shared" si="52"/>
        <v>8.0995051648546088</v>
      </c>
    </row>
    <row r="303" spans="4:38">
      <c r="D303" s="52">
        <f t="shared" si="46"/>
        <v>3.75</v>
      </c>
      <c r="E303" s="42">
        <f t="shared" si="50"/>
        <v>6.5164645487630443E-2</v>
      </c>
      <c r="F303" s="42">
        <f t="shared" si="50"/>
        <v>1.4364394961305869</v>
      </c>
      <c r="G303" s="42">
        <f t="shared" si="50"/>
        <v>0.4076834687174129</v>
      </c>
      <c r="H303" s="42">
        <f t="shared" si="50"/>
        <v>0.48537591089824073</v>
      </c>
      <c r="I303" s="42">
        <f t="shared" si="50"/>
        <v>0.81132836613718684</v>
      </c>
      <c r="J303" s="42">
        <f t="shared" si="50"/>
        <v>11.759865590346633</v>
      </c>
      <c r="K303" s="42">
        <f t="shared" si="50"/>
        <v>4.3519962659095599</v>
      </c>
      <c r="L303" s="42">
        <f t="shared" si="50"/>
        <v>0.2955647470557371</v>
      </c>
      <c r="M303" s="42">
        <f t="shared" si="50"/>
        <v>0.47867209902931185</v>
      </c>
      <c r="N303" s="42">
        <f t="shared" si="50"/>
        <v>4.364181873325049</v>
      </c>
      <c r="Q303" s="42">
        <f t="shared" si="51"/>
        <v>5.6663420504515082E-2</v>
      </c>
      <c r="R303" s="42">
        <f t="shared" si="51"/>
        <v>1.0309778780056154</v>
      </c>
      <c r="S303" s="42">
        <f t="shared" si="51"/>
        <v>0.41761753112593475</v>
      </c>
      <c r="T303" s="42">
        <f t="shared" si="51"/>
        <v>0.34809083620158038</v>
      </c>
      <c r="U303" s="42">
        <f t="shared" si="51"/>
        <v>0.72132888875407908</v>
      </c>
      <c r="V303" s="42">
        <f t="shared" si="51"/>
        <v>8.5511976366711497</v>
      </c>
      <c r="W303" s="42">
        <f t="shared" si="51"/>
        <v>3.7649195827874866</v>
      </c>
      <c r="X303" s="42">
        <f t="shared" si="51"/>
        <v>0.21827428294395973</v>
      </c>
      <c r="Y303" s="42">
        <f t="shared" si="51"/>
        <v>0.38314574153644038</v>
      </c>
      <c r="Z303" s="42">
        <f t="shared" si="51"/>
        <v>1.485335030335055</v>
      </c>
      <c r="AC303" s="42">
        <f t="shared" si="52"/>
        <v>7.3665870470745895E-2</v>
      </c>
      <c r="AD303" s="42">
        <f t="shared" si="52"/>
        <v>1.8419011142555615</v>
      </c>
      <c r="AE303" s="42">
        <f t="shared" si="52"/>
        <v>0.49087788011602101</v>
      </c>
      <c r="AF303" s="42">
        <f t="shared" si="52"/>
        <v>0.88396582908431454</v>
      </c>
      <c r="AG303" s="42">
        <f t="shared" si="52"/>
        <v>0.88653817952623559</v>
      </c>
      <c r="AH303" s="42">
        <f t="shared" si="52"/>
        <v>15.14584123193773</v>
      </c>
      <c r="AI303" s="42">
        <f t="shared" si="52"/>
        <v>4.9465343073489372</v>
      </c>
      <c r="AJ303" s="42">
        <f t="shared" si="52"/>
        <v>0.41592904928322239</v>
      </c>
      <c r="AK303" s="42">
        <f t="shared" si="52"/>
        <v>0.54774967846626799</v>
      </c>
      <c r="AL303" s="42">
        <f t="shared" si="52"/>
        <v>7.2430287163150364</v>
      </c>
    </row>
    <row r="304" spans="4:38">
      <c r="D304" s="52">
        <f t="shared" si="46"/>
        <v>4</v>
      </c>
      <c r="E304" s="42">
        <f t="shared" si="50"/>
        <v>5.5615279229333917E-2</v>
      </c>
      <c r="F304" s="42">
        <f t="shared" si="50"/>
        <v>1.2417963517966411</v>
      </c>
      <c r="G304" s="42">
        <f t="shared" si="50"/>
        <v>0.38116887438590968</v>
      </c>
      <c r="H304" s="42">
        <f t="shared" si="50"/>
        <v>0.42953956237527668</v>
      </c>
      <c r="I304" s="42">
        <f t="shared" si="50"/>
        <v>0.77422578498148364</v>
      </c>
      <c r="J304" s="42">
        <f t="shared" si="50"/>
        <v>11.742967370251471</v>
      </c>
      <c r="K304" s="42">
        <f t="shared" si="50"/>
        <v>4.1871655002720711</v>
      </c>
      <c r="L304" s="42">
        <f t="shared" si="50"/>
        <v>0.28177657483336288</v>
      </c>
      <c r="M304" s="42">
        <f t="shared" si="50"/>
        <v>0.46398438939773129</v>
      </c>
      <c r="N304" s="42">
        <f t="shared" si="50"/>
        <v>3.8923174001610401</v>
      </c>
      <c r="Q304" s="42">
        <f t="shared" si="51"/>
        <v>4.8240426254074611E-2</v>
      </c>
      <c r="R304" s="42">
        <f t="shared" si="51"/>
        <v>0.87714361038515021</v>
      </c>
      <c r="S304" s="42">
        <f t="shared" si="51"/>
        <v>0.37867308521052384</v>
      </c>
      <c r="T304" s="42">
        <f t="shared" si="51"/>
        <v>0.31247138206725339</v>
      </c>
      <c r="U304" s="42">
        <f t="shared" si="51"/>
        <v>0.70032408860131135</v>
      </c>
      <c r="V304" s="42">
        <f t="shared" si="51"/>
        <v>8.5709136243139543</v>
      </c>
      <c r="W304" s="42">
        <f t="shared" si="51"/>
        <v>3.6462871114996434</v>
      </c>
      <c r="X304" s="42">
        <f t="shared" si="51"/>
        <v>0.20999175703656678</v>
      </c>
      <c r="Y304" s="42">
        <f t="shared" si="51"/>
        <v>0.37409100728865363</v>
      </c>
      <c r="Z304" s="42">
        <f t="shared" si="51"/>
        <v>1.3919103747611614</v>
      </c>
      <c r="AC304" s="42">
        <f t="shared" si="52"/>
        <v>6.2990132204593319E-2</v>
      </c>
      <c r="AD304" s="42">
        <f t="shared" si="52"/>
        <v>1.6064490932081361</v>
      </c>
      <c r="AE304" s="42">
        <f t="shared" si="52"/>
        <v>0.46556074151379945</v>
      </c>
      <c r="AF304" s="42">
        <f t="shared" si="52"/>
        <v>0.77585403319040536</v>
      </c>
      <c r="AG304" s="42">
        <f t="shared" si="52"/>
        <v>0.8322616905475404</v>
      </c>
      <c r="AH304" s="42">
        <f t="shared" si="52"/>
        <v>15.084988711747087</v>
      </c>
      <c r="AI304" s="42">
        <f t="shared" si="52"/>
        <v>4.7360481513657415</v>
      </c>
      <c r="AJ304" s="42">
        <f t="shared" si="52"/>
        <v>0.39135065621236942</v>
      </c>
      <c r="AK304" s="42">
        <f t="shared" si="52"/>
        <v>0.53038243427168841</v>
      </c>
      <c r="AL304" s="42">
        <f t="shared" si="52"/>
        <v>6.3927244255609192</v>
      </c>
    </row>
    <row r="305" spans="4:38">
      <c r="D305" s="52">
        <f t="shared" si="46"/>
        <v>4.25</v>
      </c>
      <c r="E305" s="42">
        <f t="shared" si="50"/>
        <v>4.7055226559606138E-2</v>
      </c>
      <c r="F305" s="42">
        <f t="shared" si="50"/>
        <v>1.0526675076561134</v>
      </c>
      <c r="G305" s="42">
        <f t="shared" si="50"/>
        <v>0.3573313951403046</v>
      </c>
      <c r="H305" s="42">
        <f t="shared" si="50"/>
        <v>0.37990725257708613</v>
      </c>
      <c r="I305" s="42">
        <f t="shared" si="50"/>
        <v>0.74026323333912225</v>
      </c>
      <c r="J305" s="42">
        <f t="shared" si="50"/>
        <v>11.724532948329482</v>
      </c>
      <c r="K305" s="42">
        <f t="shared" si="50"/>
        <v>4.0273464808870756</v>
      </c>
      <c r="L305" s="42">
        <f t="shared" si="50"/>
        <v>0.26886883948800494</v>
      </c>
      <c r="M305" s="42">
        <f t="shared" si="50"/>
        <v>0.44939799306970463</v>
      </c>
      <c r="N305" s="42">
        <f t="shared" si="50"/>
        <v>3.4326502561442922</v>
      </c>
      <c r="Q305" s="42">
        <f t="shared" si="51"/>
        <v>4.0686442980145635E-2</v>
      </c>
      <c r="R305" s="42">
        <f t="shared" si="51"/>
        <v>0.72754562809773504</v>
      </c>
      <c r="S305" s="42">
        <f t="shared" si="51"/>
        <v>0.34172780267052549</v>
      </c>
      <c r="T305" s="42">
        <f t="shared" si="51"/>
        <v>0.28080964505896239</v>
      </c>
      <c r="U305" s="42">
        <f t="shared" si="51"/>
        <v>0.68067623309426895</v>
      </c>
      <c r="V305" s="42">
        <f t="shared" si="51"/>
        <v>8.5884389466631124</v>
      </c>
      <c r="W305" s="42">
        <f t="shared" si="51"/>
        <v>3.5310710550735411</v>
      </c>
      <c r="X305" s="42">
        <f t="shared" si="51"/>
        <v>0.20261801933640253</v>
      </c>
      <c r="Y305" s="42">
        <f t="shared" si="51"/>
        <v>0.36558167330613228</v>
      </c>
      <c r="Z305" s="42">
        <f t="shared" si="51"/>
        <v>1.2999629669353536</v>
      </c>
      <c r="AC305" s="42">
        <f t="shared" si="52"/>
        <v>5.3424010139066731E-2</v>
      </c>
      <c r="AD305" s="42">
        <f t="shared" si="52"/>
        <v>1.3777893872144942</v>
      </c>
      <c r="AE305" s="42">
        <f t="shared" si="52"/>
        <v>0.44249926278626445</v>
      </c>
      <c r="AF305" s="42">
        <f t="shared" si="52"/>
        <v>0.67315256242341004</v>
      </c>
      <c r="AG305" s="42">
        <f t="shared" si="52"/>
        <v>0.78331894328903684</v>
      </c>
      <c r="AH305" s="42">
        <f t="shared" si="52"/>
        <v>15.020002123810873</v>
      </c>
      <c r="AI305" s="42">
        <f t="shared" si="52"/>
        <v>4.5319619122874437</v>
      </c>
      <c r="AJ305" s="42">
        <f t="shared" si="52"/>
        <v>0.36712322524117802</v>
      </c>
      <c r="AK305" s="42">
        <f t="shared" si="52"/>
        <v>0.51300417766420969</v>
      </c>
      <c r="AL305" s="42">
        <f t="shared" si="52"/>
        <v>5.5653375453532368</v>
      </c>
    </row>
    <row r="306" spans="4:38">
      <c r="D306" s="52">
        <f t="shared" si="46"/>
        <v>4.5</v>
      </c>
      <c r="E306" s="42">
        <f t="shared" si="50"/>
        <v>3.9463550917544103E-2</v>
      </c>
      <c r="F306" s="42">
        <f t="shared" si="50"/>
        <v>0.87293094517424108</v>
      </c>
      <c r="G306" s="42">
        <f t="shared" si="50"/>
        <v>0.33609252637870235</v>
      </c>
      <c r="H306" s="42">
        <f t="shared" si="50"/>
        <v>0.33647898150366956</v>
      </c>
      <c r="I306" s="42">
        <f t="shared" si="50"/>
        <v>0.70915393340894761</v>
      </c>
      <c r="J306" s="42">
        <f t="shared" si="50"/>
        <v>11.704562324580614</v>
      </c>
      <c r="K306" s="42">
        <f t="shared" si="50"/>
        <v>3.8758803719228978</v>
      </c>
      <c r="L306" s="42">
        <f t="shared" si="50"/>
        <v>0.25690318734605261</v>
      </c>
      <c r="M306" s="42">
        <f t="shared" si="50"/>
        <v>0.43515294279415417</v>
      </c>
      <c r="N306" s="42">
        <f t="shared" si="50"/>
        <v>2.9943860376360849</v>
      </c>
      <c r="Q306" s="42">
        <f t="shared" si="51"/>
        <v>3.39819497488308E-2</v>
      </c>
      <c r="R306" s="42">
        <f t="shared" si="51"/>
        <v>0.58522848921350468</v>
      </c>
      <c r="S306" s="42">
        <f t="shared" si="51"/>
        <v>0.30736638979998787</v>
      </c>
      <c r="T306" s="42">
        <f t="shared" si="51"/>
        <v>0.25310562517670737</v>
      </c>
      <c r="U306" s="42">
        <f t="shared" si="51"/>
        <v>0.66210016661107263</v>
      </c>
      <c r="V306" s="42">
        <f t="shared" si="51"/>
        <v>8.6037736037186257</v>
      </c>
      <c r="W306" s="42">
        <f t="shared" si="51"/>
        <v>3.4216442697334934</v>
      </c>
      <c r="X306" s="42">
        <f t="shared" si="51"/>
        <v>0.19614971529074193</v>
      </c>
      <c r="Y306" s="42">
        <f t="shared" si="51"/>
        <v>0.35768602863306659</v>
      </c>
      <c r="Z306" s="42">
        <f t="shared" si="51"/>
        <v>1.2111587468192018</v>
      </c>
      <c r="AC306" s="42">
        <f t="shared" si="52"/>
        <v>4.4945152086257531E-2</v>
      </c>
      <c r="AD306" s="42">
        <f t="shared" si="52"/>
        <v>1.1606334011349773</v>
      </c>
      <c r="AE306" s="42">
        <f t="shared" si="52"/>
        <v>0.42153075637460324</v>
      </c>
      <c r="AF306" s="42">
        <f t="shared" si="52"/>
        <v>0.57751961779965355</v>
      </c>
      <c r="AG306" s="42">
        <f t="shared" si="52"/>
        <v>0.73950649515082323</v>
      </c>
      <c r="AH306" s="42">
        <f t="shared" si="52"/>
        <v>14.951115054584699</v>
      </c>
      <c r="AI306" s="42">
        <f t="shared" si="52"/>
        <v>4.3385422013839685</v>
      </c>
      <c r="AJ306" s="42">
        <f t="shared" si="52"/>
        <v>0.34364674363723002</v>
      </c>
      <c r="AK306" s="42">
        <f t="shared" si="52"/>
        <v>0.49587687483602505</v>
      </c>
      <c r="AL306" s="42">
        <f t="shared" si="52"/>
        <v>4.7776133284529783</v>
      </c>
    </row>
    <row r="307" spans="4:38">
      <c r="D307" s="52">
        <f t="shared" si="46"/>
        <v>4.75</v>
      </c>
      <c r="E307" s="42">
        <f t="shared" si="50"/>
        <v>3.281931574224474E-2</v>
      </c>
      <c r="F307" s="42">
        <f t="shared" si="50"/>
        <v>0.706464645816262</v>
      </c>
      <c r="G307" s="42">
        <f t="shared" si="50"/>
        <v>0.31737376349920787</v>
      </c>
      <c r="H307" s="42">
        <f t="shared" si="50"/>
        <v>0.29925474915502681</v>
      </c>
      <c r="I307" s="42">
        <f t="shared" si="50"/>
        <v>0.68061110738980568</v>
      </c>
      <c r="J307" s="42">
        <f t="shared" si="50"/>
        <v>11.683055499004915</v>
      </c>
      <c r="K307" s="42">
        <f t="shared" si="50"/>
        <v>3.7361083375478641</v>
      </c>
      <c r="L307" s="42">
        <f t="shared" si="50"/>
        <v>0.24594126473389677</v>
      </c>
      <c r="M307" s="42">
        <f t="shared" si="50"/>
        <v>0.42148927132000141</v>
      </c>
      <c r="N307" s="42">
        <f t="shared" si="50"/>
        <v>2.5867303409976978</v>
      </c>
      <c r="Q307" s="42">
        <f t="shared" si="51"/>
        <v>2.8107425626232627E-2</v>
      </c>
      <c r="R307" s="42">
        <f t="shared" si="51"/>
        <v>0.45323675180259643</v>
      </c>
      <c r="S307" s="42">
        <f t="shared" si="51"/>
        <v>0.27617355289295797</v>
      </c>
      <c r="T307" s="42">
        <f t="shared" si="51"/>
        <v>0.2293593224204889</v>
      </c>
      <c r="U307" s="42">
        <f t="shared" si="51"/>
        <v>0.64431073352984436</v>
      </c>
      <c r="V307" s="42">
        <f t="shared" si="51"/>
        <v>8.616917595480496</v>
      </c>
      <c r="W307" s="42">
        <f t="shared" si="51"/>
        <v>3.3203796117038045</v>
      </c>
      <c r="X307" s="42">
        <f t="shared" si="51"/>
        <v>0.19058349034686084</v>
      </c>
      <c r="Y307" s="42">
        <f t="shared" si="51"/>
        <v>0.35047236231364759</v>
      </c>
      <c r="Z307" s="42">
        <f t="shared" si="51"/>
        <v>1.1271636543742694</v>
      </c>
      <c r="AC307" s="42">
        <f t="shared" si="52"/>
        <v>3.7531205858256998E-2</v>
      </c>
      <c r="AD307" s="42">
        <f t="shared" si="52"/>
        <v>0.95969253982992719</v>
      </c>
      <c r="AE307" s="42">
        <f t="shared" si="52"/>
        <v>0.40249253472000424</v>
      </c>
      <c r="AF307" s="42">
        <f t="shared" si="52"/>
        <v>0.49061340033546258</v>
      </c>
      <c r="AG307" s="42">
        <f t="shared" si="52"/>
        <v>0.700620903532999</v>
      </c>
      <c r="AH307" s="42">
        <f t="shared" si="52"/>
        <v>14.878561090524071</v>
      </c>
      <c r="AI307" s="42">
        <f t="shared" si="52"/>
        <v>4.1600556299252442</v>
      </c>
      <c r="AJ307" s="42">
        <f t="shared" si="52"/>
        <v>0.32132119866810771</v>
      </c>
      <c r="AK307" s="42">
        <f t="shared" si="52"/>
        <v>0.47926249197932741</v>
      </c>
      <c r="AL307" s="42">
        <f t="shared" si="52"/>
        <v>4.0462970276211321</v>
      </c>
    </row>
    <row r="308" spans="4:38">
      <c r="D308" s="52">
        <f t="shared" si="46"/>
        <v>5</v>
      </c>
      <c r="E308" s="42">
        <f t="shared" si="50"/>
        <v>2.7101584472804967E-2</v>
      </c>
      <c r="F308" s="42">
        <f t="shared" si="50"/>
        <v>0.55714659104741515</v>
      </c>
      <c r="G308" s="42">
        <f t="shared" si="50"/>
        <v>0.30109660189992704</v>
      </c>
      <c r="H308" s="42">
        <f t="shared" si="50"/>
        <v>0.2682345555311576</v>
      </c>
      <c r="I308" s="42">
        <f t="shared" si="50"/>
        <v>0.65434797748053997</v>
      </c>
      <c r="J308" s="42">
        <f t="shared" si="50"/>
        <v>11.660012471602391</v>
      </c>
      <c r="K308" s="42">
        <f t="shared" si="50"/>
        <v>3.6113715419303043</v>
      </c>
      <c r="L308" s="42">
        <f t="shared" si="50"/>
        <v>0.23604471797792748</v>
      </c>
      <c r="M308" s="42">
        <f t="shared" si="50"/>
        <v>0.40864701139616788</v>
      </c>
      <c r="N308" s="42">
        <f t="shared" si="50"/>
        <v>2.2188887625903964</v>
      </c>
      <c r="Q308" s="42">
        <f t="shared" si="51"/>
        <v>2.3043349678453666E-2</v>
      </c>
      <c r="R308" s="42">
        <f t="shared" si="51"/>
        <v>0.33461497393514689</v>
      </c>
      <c r="S308" s="42">
        <f t="shared" si="51"/>
        <v>0.24873399824348275</v>
      </c>
      <c r="T308" s="42">
        <f t="shared" si="51"/>
        <v>0.20957073679030741</v>
      </c>
      <c r="U308" s="42">
        <f t="shared" si="51"/>
        <v>0.627022778228706</v>
      </c>
      <c r="V308" s="42">
        <f t="shared" si="51"/>
        <v>8.627870921948718</v>
      </c>
      <c r="W308" s="42">
        <f t="shared" si="51"/>
        <v>3.2296499372087832</v>
      </c>
      <c r="X308" s="42">
        <f t="shared" si="51"/>
        <v>0.18591598995203523</v>
      </c>
      <c r="Y308" s="42">
        <f t="shared" si="51"/>
        <v>0.3440089633920671</v>
      </c>
      <c r="Z308" s="42">
        <f t="shared" si="51"/>
        <v>1.0496436295621161</v>
      </c>
      <c r="AC308" s="42">
        <f t="shared" si="52"/>
        <v>3.1159819267156372E-2</v>
      </c>
      <c r="AD308" s="42">
        <f t="shared" si="52"/>
        <v>0.77967820815968558</v>
      </c>
      <c r="AE308" s="42">
        <f t="shared" si="52"/>
        <v>0.3852219102636551</v>
      </c>
      <c r="AF308" s="42">
        <f t="shared" si="52"/>
        <v>0.41409211104716348</v>
      </c>
      <c r="AG308" s="42">
        <f t="shared" si="52"/>
        <v>0.66645872583566157</v>
      </c>
      <c r="AH308" s="42">
        <f t="shared" si="52"/>
        <v>14.802573818084495</v>
      </c>
      <c r="AI308" s="42">
        <f t="shared" si="52"/>
        <v>4.0007688091812064</v>
      </c>
      <c r="AJ308" s="42">
        <f t="shared" si="52"/>
        <v>0.30054657760139381</v>
      </c>
      <c r="AK308" s="42">
        <f t="shared" si="52"/>
        <v>0.46342299528630893</v>
      </c>
      <c r="AL308" s="42">
        <f t="shared" si="52"/>
        <v>3.3881338956186808</v>
      </c>
    </row>
    <row r="309" spans="4:38">
      <c r="D309" s="52">
        <f t="shared" si="46"/>
        <v>5.25</v>
      </c>
      <c r="E309" s="42">
        <f t="shared" si="50"/>
        <v>2.2289420548321739E-2</v>
      </c>
      <c r="F309" s="42">
        <f t="shared" si="50"/>
        <v>0.42885476233293862</v>
      </c>
      <c r="G309" s="42">
        <f t="shared" si="50"/>
        <v>0.28718253697896479</v>
      </c>
      <c r="H309" s="42">
        <f t="shared" si="50"/>
        <v>0.24341840063206233</v>
      </c>
      <c r="I309" s="42">
        <f t="shared" si="50"/>
        <v>0.63007776587999498</v>
      </c>
      <c r="J309" s="42">
        <f t="shared" si="50"/>
        <v>11.635433242372988</v>
      </c>
      <c r="K309" s="42">
        <f t="shared" si="50"/>
        <v>3.505011149238547</v>
      </c>
      <c r="L309" s="42">
        <f t="shared" si="50"/>
        <v>0.22727519340453514</v>
      </c>
      <c r="M309" s="42">
        <f t="shared" si="50"/>
        <v>0.396866195771575</v>
      </c>
      <c r="N309" s="42">
        <f t="shared" si="50"/>
        <v>1.9000668987754543</v>
      </c>
      <c r="Q309" s="42">
        <f t="shared" si="51"/>
        <v>1.8770200971596526E-2</v>
      </c>
      <c r="R309" s="42">
        <f t="shared" si="51"/>
        <v>0.2324077136812924</v>
      </c>
      <c r="S309" s="42">
        <f t="shared" si="51"/>
        <v>0.22563243214561024</v>
      </c>
      <c r="T309" s="42">
        <f t="shared" si="51"/>
        <v>0.19373986828616191</v>
      </c>
      <c r="U309" s="42">
        <f t="shared" si="51"/>
        <v>0.60995114508577952</v>
      </c>
      <c r="V309" s="42">
        <f t="shared" si="51"/>
        <v>8.6366335831232952</v>
      </c>
      <c r="W309" s="42">
        <f t="shared" si="51"/>
        <v>3.1518281024727433</v>
      </c>
      <c r="X309" s="42">
        <f t="shared" si="51"/>
        <v>0.18214385955354051</v>
      </c>
      <c r="Y309" s="42">
        <f t="shared" si="51"/>
        <v>0.33836412091251644</v>
      </c>
      <c r="Z309" s="42">
        <f t="shared" si="51"/>
        <v>0.98026461234430218</v>
      </c>
      <c r="AC309" s="42">
        <f t="shared" si="52"/>
        <v>2.580864012504705E-2</v>
      </c>
      <c r="AD309" s="42">
        <f t="shared" si="52"/>
        <v>0.62530181098458737</v>
      </c>
      <c r="AE309" s="42">
        <f t="shared" si="52"/>
        <v>0.36955619544674356</v>
      </c>
      <c r="AF309" s="42">
        <f t="shared" si="52"/>
        <v>0.349613950951083</v>
      </c>
      <c r="AG309" s="42">
        <f t="shared" si="52"/>
        <v>0.63681651945890938</v>
      </c>
      <c r="AH309" s="42">
        <f t="shared" si="52"/>
        <v>14.723386823721576</v>
      </c>
      <c r="AI309" s="42">
        <f t="shared" si="52"/>
        <v>3.8649483504217823</v>
      </c>
      <c r="AJ309" s="42">
        <f t="shared" si="52"/>
        <v>0.28172286770466998</v>
      </c>
      <c r="AK309" s="42">
        <f t="shared" si="52"/>
        <v>0.4486203509491628</v>
      </c>
      <c r="AL309" s="42">
        <f t="shared" si="52"/>
        <v>2.8198691852066111</v>
      </c>
    </row>
    <row r="310" spans="4:38">
      <c r="D310" s="52">
        <f t="shared" si="46"/>
        <v>5.5</v>
      </c>
      <c r="E310" s="42">
        <f t="shared" si="50"/>
        <v>1.8361887407891991E-2</v>
      </c>
      <c r="F310" s="42">
        <f t="shared" si="50"/>
        <v>0.32546714113807096</v>
      </c>
      <c r="G310" s="42">
        <f t="shared" si="50"/>
        <v>0.27555306413442643</v>
      </c>
      <c r="H310" s="42">
        <f t="shared" si="50"/>
        <v>0.22480628445774092</v>
      </c>
      <c r="I310" s="42">
        <f t="shared" si="50"/>
        <v>0.60751369478701622</v>
      </c>
      <c r="J310" s="42">
        <f t="shared" si="50"/>
        <v>11.609317811316759</v>
      </c>
      <c r="K310" s="42">
        <f t="shared" si="50"/>
        <v>3.4203683236409175</v>
      </c>
      <c r="L310" s="42">
        <f t="shared" si="50"/>
        <v>0.21969433734010979</v>
      </c>
      <c r="M310" s="42">
        <f t="shared" si="50"/>
        <v>0.38638685719514454</v>
      </c>
      <c r="N310" s="42">
        <f t="shared" si="50"/>
        <v>1.6394703459141522</v>
      </c>
      <c r="Q310" s="42">
        <f t="shared" si="51"/>
        <v>1.5268458571763815E-2</v>
      </c>
      <c r="R310" s="42">
        <f t="shared" si="51"/>
        <v>0.1496595291111692</v>
      </c>
      <c r="S310" s="42">
        <f t="shared" si="51"/>
        <v>0.20745356089338696</v>
      </c>
      <c r="T310" s="42">
        <f t="shared" si="51"/>
        <v>0.18186671690805242</v>
      </c>
      <c r="U310" s="42">
        <f t="shared" si="51"/>
        <v>0.59281067847918656</v>
      </c>
      <c r="V310" s="42">
        <f t="shared" si="51"/>
        <v>8.6432055790042277</v>
      </c>
      <c r="W310" s="42">
        <f t="shared" si="51"/>
        <v>3.0892869637199931</v>
      </c>
      <c r="X310" s="42">
        <f t="shared" si="51"/>
        <v>0.17926374459865208</v>
      </c>
      <c r="Y310" s="42">
        <f t="shared" si="51"/>
        <v>0.33360612391918709</v>
      </c>
      <c r="Z310" s="42">
        <f t="shared" si="51"/>
        <v>0.92069254268239387</v>
      </c>
      <c r="AC310" s="42">
        <f t="shared" si="52"/>
        <v>2.1455316244020271E-2</v>
      </c>
      <c r="AD310" s="42">
        <f t="shared" si="52"/>
        <v>0.5012747531649755</v>
      </c>
      <c r="AE310" s="42">
        <f t="shared" si="52"/>
        <v>0.35533270271045747</v>
      </c>
      <c r="AF310" s="42">
        <f t="shared" si="52"/>
        <v>0.29883712106354715</v>
      </c>
      <c r="AG310" s="42">
        <f t="shared" si="52"/>
        <v>0.61149084180284097</v>
      </c>
      <c r="AH310" s="42">
        <f t="shared" si="52"/>
        <v>14.641233693890829</v>
      </c>
      <c r="AI310" s="42">
        <f t="shared" si="52"/>
        <v>3.7568608649168977</v>
      </c>
      <c r="AJ310" s="42">
        <f t="shared" si="52"/>
        <v>0.26525005624551901</v>
      </c>
      <c r="AK310" s="42">
        <f t="shared" si="52"/>
        <v>0.43511652516008165</v>
      </c>
      <c r="AL310" s="42">
        <f t="shared" si="52"/>
        <v>2.3582481491459135</v>
      </c>
    </row>
    <row r="311" spans="4:38">
      <c r="D311" s="52">
        <f t="shared" si="46"/>
        <v>5.75</v>
      </c>
      <c r="E311" s="42">
        <f t="shared" si="50"/>
        <v>1.5298048490612684E-2</v>
      </c>
      <c r="F311" s="42">
        <f t="shared" si="50"/>
        <v>0.25086170892805054</v>
      </c>
      <c r="G311" s="42">
        <f t="shared" si="50"/>
        <v>0.26612967876441712</v>
      </c>
      <c r="H311" s="42">
        <f t="shared" si="50"/>
        <v>0.21239820700819306</v>
      </c>
      <c r="I311" s="42">
        <f t="shared" si="50"/>
        <v>0.58636898640044766</v>
      </c>
      <c r="J311" s="42">
        <f t="shared" si="50"/>
        <v>11.581666178433746</v>
      </c>
      <c r="K311" s="42">
        <f t="shared" si="50"/>
        <v>3.3607842293057417</v>
      </c>
      <c r="L311" s="42">
        <f t="shared" si="50"/>
        <v>0.21336379611104087</v>
      </c>
      <c r="M311" s="42">
        <f t="shared" si="50"/>
        <v>0.37744902841579825</v>
      </c>
      <c r="N311" s="42">
        <f t="shared" si="50"/>
        <v>1.4463047003677645</v>
      </c>
      <c r="Q311" s="42">
        <f t="shared" si="51"/>
        <v>1.251860154505815E-2</v>
      </c>
      <c r="R311" s="42">
        <f t="shared" si="51"/>
        <v>8.9414978294914377E-2</v>
      </c>
      <c r="S311" s="42">
        <f t="shared" si="51"/>
        <v>0.1947820907808599</v>
      </c>
      <c r="T311" s="42">
        <f t="shared" si="51"/>
        <v>0.17395128265597989</v>
      </c>
      <c r="U311" s="42">
        <f t="shared" si="51"/>
        <v>0.57531622278704897</v>
      </c>
      <c r="V311" s="42">
        <f t="shared" si="51"/>
        <v>8.6475869095915225</v>
      </c>
      <c r="W311" s="42">
        <f t="shared" si="51"/>
        <v>3.0443993771748419</v>
      </c>
      <c r="X311" s="42">
        <f t="shared" si="51"/>
        <v>0.17727229053464583</v>
      </c>
      <c r="Y311" s="42">
        <f t="shared" si="51"/>
        <v>0.32980326145626926</v>
      </c>
      <c r="Z311" s="42">
        <f t="shared" si="51"/>
        <v>0.87259336053795655</v>
      </c>
      <c r="AC311" s="42">
        <f t="shared" si="52"/>
        <v>1.807749543616732E-2</v>
      </c>
      <c r="AD311" s="42">
        <f t="shared" si="52"/>
        <v>0.41230843956119023</v>
      </c>
      <c r="AE311" s="42">
        <f t="shared" si="52"/>
        <v>0.342388744495984</v>
      </c>
      <c r="AF311" s="42">
        <f t="shared" si="52"/>
        <v>0.26341982240088108</v>
      </c>
      <c r="AG311" s="42">
        <f t="shared" si="52"/>
        <v>0.59027825026755487</v>
      </c>
      <c r="AH311" s="42">
        <f t="shared" si="52"/>
        <v>14.55634801504781</v>
      </c>
      <c r="AI311" s="42">
        <f t="shared" si="52"/>
        <v>3.6807729639364841</v>
      </c>
      <c r="AJ311" s="42">
        <f t="shared" si="52"/>
        <v>0.25152813049152317</v>
      </c>
      <c r="AK311" s="42">
        <f t="shared" si="52"/>
        <v>0.42317348411125888</v>
      </c>
      <c r="AL311" s="42">
        <f t="shared" si="52"/>
        <v>2.0200160401975724</v>
      </c>
    </row>
    <row r="312" spans="4:38">
      <c r="D312" s="52">
        <f t="shared" si="46"/>
        <v>6</v>
      </c>
      <c r="E312" s="42">
        <f t="shared" si="50"/>
        <v>1.307696723558076E-2</v>
      </c>
      <c r="F312" s="42">
        <f t="shared" si="50"/>
        <v>0.20891644716811669</v>
      </c>
      <c r="G312" s="42">
        <f t="shared" si="50"/>
        <v>0.25883387626704135</v>
      </c>
      <c r="H312" s="42">
        <f t="shared" si="50"/>
        <v>0.20619416828341913</v>
      </c>
      <c r="I312" s="42">
        <f t="shared" si="50"/>
        <v>0.56635686291913456</v>
      </c>
      <c r="J312" s="42">
        <f t="shared" si="50"/>
        <v>11.552478343723905</v>
      </c>
      <c r="K312" s="42">
        <f t="shared" si="50"/>
        <v>3.3296000304013509</v>
      </c>
      <c r="L312" s="42">
        <f t="shared" si="50"/>
        <v>0.20834521604371975</v>
      </c>
      <c r="M312" s="42">
        <f t="shared" si="50"/>
        <v>0.37029274218245845</v>
      </c>
      <c r="N312" s="42">
        <f t="shared" si="50"/>
        <v>1.3297755584975617</v>
      </c>
      <c r="Q312" s="42">
        <f t="shared" si="51"/>
        <v>1.0501108957582002E-2</v>
      </c>
      <c r="R312" s="42">
        <f t="shared" si="51"/>
        <v>5.4718619302664764E-2</v>
      </c>
      <c r="S312" s="42">
        <f t="shared" si="51"/>
        <v>0.18820272810207658</v>
      </c>
      <c r="T312" s="42">
        <f t="shared" si="51"/>
        <v>0.16999356552994388</v>
      </c>
      <c r="U312" s="42">
        <f t="shared" si="51"/>
        <v>0.55718262238748806</v>
      </c>
      <c r="V312" s="42">
        <f t="shared" si="51"/>
        <v>8.6497775748851691</v>
      </c>
      <c r="W312" s="42">
        <f t="shared" si="51"/>
        <v>3.0195381990615946</v>
      </c>
      <c r="X312" s="42">
        <f t="shared" si="51"/>
        <v>0.17616614280879719</v>
      </c>
      <c r="Y312" s="42">
        <f t="shared" si="51"/>
        <v>0.32702382256795459</v>
      </c>
      <c r="Z312" s="42">
        <f t="shared" si="51"/>
        <v>0.83763300587255063</v>
      </c>
      <c r="AC312" s="42">
        <f t="shared" si="52"/>
        <v>1.5652825513579532E-2</v>
      </c>
      <c r="AD312" s="42">
        <f t="shared" si="52"/>
        <v>0.36311427503357058</v>
      </c>
      <c r="AE312" s="42">
        <f t="shared" si="52"/>
        <v>0.33056163324451154</v>
      </c>
      <c r="AF312" s="42">
        <f t="shared" si="52"/>
        <v>0.24502025597941202</v>
      </c>
      <c r="AG312" s="42">
        <f t="shared" si="52"/>
        <v>0.57297530225314885</v>
      </c>
      <c r="AH312" s="42">
        <f t="shared" si="52"/>
        <v>14.468963373648029</v>
      </c>
      <c r="AI312" s="42">
        <f t="shared" si="52"/>
        <v>3.6409512587504738</v>
      </c>
      <c r="AJ312" s="42">
        <f t="shared" si="52"/>
        <v>0.2409570777102647</v>
      </c>
      <c r="AK312" s="42">
        <f t="shared" si="52"/>
        <v>0.41305319399488705</v>
      </c>
      <c r="AL312" s="42">
        <f t="shared" si="52"/>
        <v>1.8219181111225691</v>
      </c>
    </row>
    <row r="313" spans="4:38">
      <c r="D313" s="52">
        <f t="shared" si="46"/>
        <v>6.25</v>
      </c>
      <c r="E313" s="42">
        <f t="shared" ref="E313:N328" si="53">($D223-$D222)/8*(E222+3*((2*E222+E223)/3)+3*((E222+2*E223)/3)+E223)</f>
        <v>1.1498422507685903E-2</v>
      </c>
      <c r="F313" s="42">
        <f t="shared" si="53"/>
        <v>0.19366147154080576</v>
      </c>
      <c r="G313" s="42">
        <f t="shared" si="53"/>
        <v>0.25317301322508851</v>
      </c>
      <c r="H313" s="42">
        <f t="shared" si="53"/>
        <v>0.204683349376656</v>
      </c>
      <c r="I313" s="42">
        <f t="shared" si="53"/>
        <v>0.5473375670173406</v>
      </c>
      <c r="J313" s="42">
        <f t="shared" si="53"/>
        <v>11.517925619289196</v>
      </c>
      <c r="K313" s="42">
        <f t="shared" si="53"/>
        <v>3.3215646164900989</v>
      </c>
      <c r="L313" s="42">
        <f t="shared" si="53"/>
        <v>0.20440111184169529</v>
      </c>
      <c r="M313" s="42">
        <f t="shared" si="53"/>
        <v>0.36468348554131841</v>
      </c>
      <c r="N313" s="42">
        <f t="shared" si="53"/>
        <v>1.2762136170160154</v>
      </c>
      <c r="Q313" s="42">
        <f t="shared" ref="Q313:Z328" si="54">($D223-$D222)/8*(Q222+3*((2*Q222+Q223)/3)+3*((Q222+2*Q223)/3)+Q223)</f>
        <v>9.0426501664767449E-3</v>
      </c>
      <c r="R313" s="42">
        <f t="shared" si="54"/>
        <v>4.0935837228541758E-2</v>
      </c>
      <c r="S313" s="42">
        <f t="shared" si="54"/>
        <v>0.18651507686102498</v>
      </c>
      <c r="T313" s="42">
        <f t="shared" si="54"/>
        <v>0.16901453628649921</v>
      </c>
      <c r="U313" s="42">
        <f t="shared" si="54"/>
        <v>0.53862374399691326</v>
      </c>
      <c r="V313" s="42">
        <f t="shared" si="54"/>
        <v>8.6445361177358073</v>
      </c>
      <c r="W313" s="42">
        <f t="shared" si="54"/>
        <v>3.0110267711046257</v>
      </c>
      <c r="X313" s="42">
        <f t="shared" si="54"/>
        <v>0.17572565211292865</v>
      </c>
      <c r="Y313" s="42">
        <f t="shared" si="54"/>
        <v>0.32507548981854389</v>
      </c>
      <c r="Z313" s="42">
        <f t="shared" si="54"/>
        <v>0.81374842539796965</v>
      </c>
      <c r="AC313" s="42">
        <f t="shared" ref="AC313:AL328" si="55">($D223-$D222)/8*(AC222+3*((2*AC222+AC223)/3)+3*((AC222+2*AC223)/3)+AC223)</f>
        <v>1.3954194848894983E-2</v>
      </c>
      <c r="AD313" s="42">
        <f t="shared" si="55"/>
        <v>0.34638710585306975</v>
      </c>
      <c r="AE313" s="42">
        <f t="shared" si="55"/>
        <v>0.31965350099469569</v>
      </c>
      <c r="AF313" s="42">
        <f t="shared" si="55"/>
        <v>0.24035216246681276</v>
      </c>
      <c r="AG313" s="42">
        <f t="shared" si="55"/>
        <v>0.55870630817935374</v>
      </c>
      <c r="AH313" s="42">
        <f t="shared" si="55"/>
        <v>14.378904579849845</v>
      </c>
      <c r="AI313" s="42">
        <f t="shared" si="55"/>
        <v>3.6307630605500738</v>
      </c>
      <c r="AJ313" s="42">
        <f t="shared" si="55"/>
        <v>0.23307657157046144</v>
      </c>
      <c r="AK313" s="42">
        <f t="shared" si="55"/>
        <v>0.40455918016682085</v>
      </c>
      <c r="AL313" s="42">
        <f t="shared" si="55"/>
        <v>1.7386788086340594</v>
      </c>
    </row>
    <row r="314" spans="4:38">
      <c r="D314" s="52">
        <f t="shared" si="46"/>
        <v>6.5</v>
      </c>
      <c r="E314" s="42">
        <f t="shared" si="53"/>
        <v>1.0189887451244852E-2</v>
      </c>
      <c r="F314" s="42">
        <f t="shared" si="53"/>
        <v>0.18798637145754035</v>
      </c>
      <c r="G314" s="42">
        <f t="shared" si="53"/>
        <v>0.24826647560666348</v>
      </c>
      <c r="H314" s="42">
        <f t="shared" si="53"/>
        <v>0.20484411247437542</v>
      </c>
      <c r="I314" s="42">
        <f t="shared" si="53"/>
        <v>0.52941395444513351</v>
      </c>
      <c r="J314" s="42">
        <f t="shared" si="53"/>
        <v>11.47070028119656</v>
      </c>
      <c r="K314" s="42">
        <f t="shared" si="53"/>
        <v>3.3217208811389267</v>
      </c>
      <c r="L314" s="42">
        <f t="shared" si="53"/>
        <v>0.20097431781021191</v>
      </c>
      <c r="M314" s="42">
        <f t="shared" si="53"/>
        <v>0.35983218891953728</v>
      </c>
      <c r="N314" s="42">
        <f t="shared" si="53"/>
        <v>1.2460061408663734</v>
      </c>
      <c r="Q314" s="42">
        <f t="shared" si="54"/>
        <v>7.82259179788828E-3</v>
      </c>
      <c r="R314" s="42">
        <f t="shared" si="54"/>
        <v>3.4737991500606739E-2</v>
      </c>
      <c r="S314" s="42">
        <f t="shared" si="54"/>
        <v>0.18653873667361931</v>
      </c>
      <c r="T314" s="42">
        <f t="shared" si="54"/>
        <v>0.16905613643875772</v>
      </c>
      <c r="U314" s="42">
        <f t="shared" si="54"/>
        <v>0.52044752854397924</v>
      </c>
      <c r="V314" s="42">
        <f t="shared" si="54"/>
        <v>8.6218582957304921</v>
      </c>
      <c r="W314" s="42">
        <f t="shared" si="54"/>
        <v>3.0083479684536054</v>
      </c>
      <c r="X314" s="42">
        <f t="shared" si="54"/>
        <v>0.17551599256765227</v>
      </c>
      <c r="Y314" s="42">
        <f t="shared" si="54"/>
        <v>0.3234825762777146</v>
      </c>
      <c r="Z314" s="42">
        <f t="shared" si="54"/>
        <v>0.79459225925571531</v>
      </c>
      <c r="AC314" s="42">
        <f t="shared" si="55"/>
        <v>1.2557183104601386E-2</v>
      </c>
      <c r="AD314" s="42">
        <f t="shared" si="55"/>
        <v>0.3412347514144739</v>
      </c>
      <c r="AE314" s="42">
        <f t="shared" si="55"/>
        <v>0.30948552856893119</v>
      </c>
      <c r="AF314" s="42">
        <f t="shared" si="55"/>
        <v>0.24063208850999265</v>
      </c>
      <c r="AG314" s="42">
        <f t="shared" si="55"/>
        <v>0.54599114568550033</v>
      </c>
      <c r="AH314" s="42">
        <f t="shared" si="55"/>
        <v>14.285509805362565</v>
      </c>
      <c r="AI314" s="42">
        <f t="shared" si="55"/>
        <v>3.6312541766911206</v>
      </c>
      <c r="AJ314" s="42">
        <f t="shared" si="55"/>
        <v>0.22643264305277161</v>
      </c>
      <c r="AK314" s="42">
        <f t="shared" si="55"/>
        <v>0.39694920508251486</v>
      </c>
      <c r="AL314" s="42">
        <f t="shared" si="55"/>
        <v>1.6974200224770266</v>
      </c>
    </row>
    <row r="315" spans="4:38">
      <c r="D315" s="52">
        <f t="shared" si="46"/>
        <v>6.75</v>
      </c>
      <c r="E315" s="42">
        <f t="shared" si="53"/>
        <v>8.9685880652331969E-3</v>
      </c>
      <c r="F315" s="42">
        <f t="shared" si="53"/>
        <v>0.18268961137982626</v>
      </c>
      <c r="G315" s="42">
        <f t="shared" si="53"/>
        <v>0.24368704049613318</v>
      </c>
      <c r="H315" s="42">
        <f t="shared" si="53"/>
        <v>0.2051656386698138</v>
      </c>
      <c r="I315" s="42">
        <f t="shared" si="53"/>
        <v>0.51268524937774029</v>
      </c>
      <c r="J315" s="42">
        <f t="shared" si="53"/>
        <v>11.407847771205116</v>
      </c>
      <c r="K315" s="42">
        <f t="shared" si="53"/>
        <v>3.3220334104365761</v>
      </c>
      <c r="L315" s="42">
        <f t="shared" si="53"/>
        <v>0.19777597671416064</v>
      </c>
      <c r="M315" s="42">
        <f t="shared" si="53"/>
        <v>0.35530431207254209</v>
      </c>
      <c r="N315" s="42">
        <f t="shared" si="53"/>
        <v>1.2178124964600388</v>
      </c>
      <c r="Q315" s="42">
        <f t="shared" si="54"/>
        <v>6.6838706538723779E-3</v>
      </c>
      <c r="R315" s="42">
        <f t="shared" si="54"/>
        <v>2.8953335487867448E-2</v>
      </c>
      <c r="S315" s="42">
        <f t="shared" si="54"/>
        <v>0.18658605629880792</v>
      </c>
      <c r="T315" s="42">
        <f t="shared" si="54"/>
        <v>0.16913933674327469</v>
      </c>
      <c r="U315" s="42">
        <f t="shared" si="54"/>
        <v>0.50310547242999282</v>
      </c>
      <c r="V315" s="42">
        <f t="shared" si="54"/>
        <v>8.5776993314343386</v>
      </c>
      <c r="W315" s="42">
        <f t="shared" si="54"/>
        <v>3.0058477526459866</v>
      </c>
      <c r="X315" s="42">
        <f t="shared" si="54"/>
        <v>0.17532031032539436</v>
      </c>
      <c r="Y315" s="42">
        <f t="shared" si="54"/>
        <v>0.3219958569729402</v>
      </c>
      <c r="Z315" s="42">
        <f t="shared" si="54"/>
        <v>0.77671317085627756</v>
      </c>
      <c r="AC315" s="42">
        <f t="shared" si="55"/>
        <v>1.125330547659403E-2</v>
      </c>
      <c r="AD315" s="42">
        <f t="shared" si="55"/>
        <v>0.33642588727178424</v>
      </c>
      <c r="AE315" s="42">
        <f t="shared" si="55"/>
        <v>0.29999542097155146</v>
      </c>
      <c r="AF315" s="42">
        <f t="shared" si="55"/>
        <v>0.24119194059635302</v>
      </c>
      <c r="AG315" s="42">
        <f t="shared" si="55"/>
        <v>0.53412366069123673</v>
      </c>
      <c r="AH315" s="42">
        <f t="shared" si="55"/>
        <v>14.188409204964888</v>
      </c>
      <c r="AI315" s="42">
        <f t="shared" si="55"/>
        <v>3.6322364089732151</v>
      </c>
      <c r="AJ315" s="42">
        <f t="shared" si="55"/>
        <v>0.22023164310292748</v>
      </c>
      <c r="AK315" s="42">
        <f t="shared" si="55"/>
        <v>0.38980848893766334</v>
      </c>
      <c r="AL315" s="42">
        <f t="shared" si="55"/>
        <v>1.6589118220637968</v>
      </c>
    </row>
    <row r="316" spans="4:38">
      <c r="D316" s="52">
        <f t="shared" si="46"/>
        <v>7</v>
      </c>
      <c r="E316" s="42">
        <f t="shared" si="53"/>
        <v>7.8345243496509651E-3</v>
      </c>
      <c r="F316" s="42">
        <f t="shared" si="53"/>
        <v>0.17777119130766283</v>
      </c>
      <c r="G316" s="42">
        <f t="shared" si="53"/>
        <v>0.23943470789349761</v>
      </c>
      <c r="H316" s="42">
        <f t="shared" si="53"/>
        <v>0.20564792796297171</v>
      </c>
      <c r="I316" s="42">
        <f t="shared" si="53"/>
        <v>0.49715145181516107</v>
      </c>
      <c r="J316" s="42">
        <f t="shared" si="53"/>
        <v>11.330417044903315</v>
      </c>
      <c r="K316" s="42">
        <f t="shared" si="53"/>
        <v>3.322502204383043</v>
      </c>
      <c r="L316" s="42">
        <f t="shared" si="53"/>
        <v>0.19480608855354148</v>
      </c>
      <c r="M316" s="42">
        <f t="shared" si="53"/>
        <v>0.35109985500033247</v>
      </c>
      <c r="N316" s="42">
        <f t="shared" si="53"/>
        <v>1.1916326837970121</v>
      </c>
      <c r="Q316" s="42">
        <f t="shared" si="54"/>
        <v>5.6264867344290349E-3</v>
      </c>
      <c r="R316" s="42">
        <f t="shared" si="54"/>
        <v>2.3581869190323825E-2</v>
      </c>
      <c r="S316" s="42">
        <f t="shared" si="54"/>
        <v>0.18665703573659032</v>
      </c>
      <c r="T316" s="42">
        <f t="shared" si="54"/>
        <v>0.16926413720004957</v>
      </c>
      <c r="U316" s="42">
        <f t="shared" si="54"/>
        <v>0.48659757565495443</v>
      </c>
      <c r="V316" s="42">
        <f t="shared" si="54"/>
        <v>8.5134952405047066</v>
      </c>
      <c r="W316" s="42">
        <f t="shared" si="54"/>
        <v>3.0035261236817759</v>
      </c>
      <c r="X316" s="42">
        <f t="shared" si="54"/>
        <v>0.17513860538615453</v>
      </c>
      <c r="Y316" s="42">
        <f t="shared" si="54"/>
        <v>0.32061533190422087</v>
      </c>
      <c r="Z316" s="42">
        <f t="shared" si="54"/>
        <v>0.76011116019965663</v>
      </c>
      <c r="AC316" s="42">
        <f t="shared" si="55"/>
        <v>1.0042561964872904E-2</v>
      </c>
      <c r="AD316" s="42">
        <f t="shared" si="55"/>
        <v>0.33196051342500138</v>
      </c>
      <c r="AE316" s="42">
        <f t="shared" si="55"/>
        <v>0.29118317820255601</v>
      </c>
      <c r="AF316" s="42">
        <f t="shared" si="55"/>
        <v>0.24203171872589382</v>
      </c>
      <c r="AG316" s="42">
        <f t="shared" si="55"/>
        <v>0.52310385319656372</v>
      </c>
      <c r="AH316" s="42">
        <f t="shared" si="55"/>
        <v>14.087602778656866</v>
      </c>
      <c r="AI316" s="42">
        <f t="shared" si="55"/>
        <v>3.6337097573963568</v>
      </c>
      <c r="AJ316" s="42">
        <f t="shared" si="55"/>
        <v>0.21447357172092951</v>
      </c>
      <c r="AK316" s="42">
        <f t="shared" si="55"/>
        <v>0.38313703173226632</v>
      </c>
      <c r="AL316" s="42">
        <f t="shared" si="55"/>
        <v>1.6231542073943706</v>
      </c>
    </row>
    <row r="317" spans="4:38">
      <c r="D317" s="52">
        <f t="shared" si="46"/>
        <v>7.25</v>
      </c>
      <c r="E317" s="42">
        <f t="shared" si="53"/>
        <v>6.7876963044981326E-3</v>
      </c>
      <c r="F317" s="42">
        <f t="shared" si="53"/>
        <v>0.17323111124105023</v>
      </c>
      <c r="G317" s="42">
        <f t="shared" si="53"/>
        <v>0.23550947779875728</v>
      </c>
      <c r="H317" s="42">
        <f t="shared" si="53"/>
        <v>0.20629098035384902</v>
      </c>
      <c r="I317" s="42">
        <f t="shared" si="53"/>
        <v>0.48281256175739584</v>
      </c>
      <c r="J317" s="42">
        <f t="shared" si="53"/>
        <v>11.239457057879665</v>
      </c>
      <c r="K317" s="42">
        <f t="shared" si="53"/>
        <v>3.3231272629783328</v>
      </c>
      <c r="L317" s="42">
        <f t="shared" si="53"/>
        <v>0.1920646533283549</v>
      </c>
      <c r="M317" s="42">
        <f t="shared" si="53"/>
        <v>0.34721881770290791</v>
      </c>
      <c r="N317" s="42">
        <f t="shared" si="53"/>
        <v>1.1674667028772983</v>
      </c>
      <c r="Q317" s="42">
        <f t="shared" si="54"/>
        <v>4.6504400395582582E-3</v>
      </c>
      <c r="R317" s="42">
        <f t="shared" si="54"/>
        <v>1.8623592607975834E-2</v>
      </c>
      <c r="S317" s="42">
        <f t="shared" si="54"/>
        <v>0.18675167498696749</v>
      </c>
      <c r="T317" s="42">
        <f t="shared" si="54"/>
        <v>0.16943053780908296</v>
      </c>
      <c r="U317" s="42">
        <f t="shared" si="54"/>
        <v>0.47092383821886369</v>
      </c>
      <c r="V317" s="42">
        <f t="shared" si="54"/>
        <v>8.4306820385989525</v>
      </c>
      <c r="W317" s="42">
        <f t="shared" si="54"/>
        <v>3.0013830815609621</v>
      </c>
      <c r="X317" s="42">
        <f t="shared" si="54"/>
        <v>0.1749708777499332</v>
      </c>
      <c r="Y317" s="42">
        <f t="shared" si="54"/>
        <v>0.319341001071557</v>
      </c>
      <c r="Z317" s="42">
        <f t="shared" si="54"/>
        <v>0.74478622728585298</v>
      </c>
      <c r="AC317" s="42">
        <f t="shared" si="55"/>
        <v>8.9249525694380036E-3</v>
      </c>
      <c r="AD317" s="42">
        <f t="shared" si="55"/>
        <v>0.32783862987412482</v>
      </c>
      <c r="AE317" s="42">
        <f t="shared" si="55"/>
        <v>0.28304880026194434</v>
      </c>
      <c r="AF317" s="42">
        <f t="shared" si="55"/>
        <v>0.24315142289861508</v>
      </c>
      <c r="AG317" s="42">
        <f t="shared" si="55"/>
        <v>0.51293172320148106</v>
      </c>
      <c r="AH317" s="42">
        <f t="shared" si="55"/>
        <v>13.983090526438444</v>
      </c>
      <c r="AI317" s="42">
        <f t="shared" si="55"/>
        <v>3.6356742219605449</v>
      </c>
      <c r="AJ317" s="42">
        <f t="shared" si="55"/>
        <v>0.2091584289067776</v>
      </c>
      <c r="AK317" s="42">
        <f t="shared" si="55"/>
        <v>0.37693483346632439</v>
      </c>
      <c r="AL317" s="42">
        <f t="shared" si="55"/>
        <v>1.5901471784687478</v>
      </c>
    </row>
    <row r="318" spans="4:38">
      <c r="D318" s="52">
        <f t="shared" si="46"/>
        <v>7.5</v>
      </c>
      <c r="E318" s="42">
        <f t="shared" si="53"/>
        <v>5.8281039297747011E-3</v>
      </c>
      <c r="F318" s="42">
        <f t="shared" si="53"/>
        <v>0.16906937117998888</v>
      </c>
      <c r="G318" s="42">
        <f t="shared" si="53"/>
        <v>0.2319113502119122</v>
      </c>
      <c r="H318" s="42">
        <f t="shared" si="53"/>
        <v>0.20709479584244578</v>
      </c>
      <c r="I318" s="42">
        <f t="shared" si="53"/>
        <v>0.46966857920444388</v>
      </c>
      <c r="J318" s="42">
        <f t="shared" si="53"/>
        <v>11.136016765722623</v>
      </c>
      <c r="K318" s="42">
        <f t="shared" si="53"/>
        <v>3.32390858622245</v>
      </c>
      <c r="L318" s="42">
        <f t="shared" si="53"/>
        <v>0.18955167103860091</v>
      </c>
      <c r="M318" s="42">
        <f t="shared" si="53"/>
        <v>0.34366120018026891</v>
      </c>
      <c r="N318" s="42">
        <f t="shared" si="53"/>
        <v>1.1453145537008971</v>
      </c>
      <c r="Q318" s="42">
        <f t="shared" si="54"/>
        <v>3.755730569260052E-3</v>
      </c>
      <c r="R318" s="42">
        <f t="shared" si="54"/>
        <v>1.407850574082347E-2</v>
      </c>
      <c r="S318" s="42">
        <f t="shared" si="54"/>
        <v>0.18686997404993894</v>
      </c>
      <c r="T318" s="42">
        <f t="shared" si="54"/>
        <v>0.16963853857037478</v>
      </c>
      <c r="U318" s="42">
        <f t="shared" si="54"/>
        <v>0.4560842601217211</v>
      </c>
      <c r="V318" s="42">
        <f t="shared" si="54"/>
        <v>8.3306957413744325</v>
      </c>
      <c r="W318" s="42">
        <f t="shared" si="54"/>
        <v>2.9994186262835458</v>
      </c>
      <c r="X318" s="42">
        <f t="shared" si="54"/>
        <v>0.17481712741673036</v>
      </c>
      <c r="Y318" s="42">
        <f t="shared" si="54"/>
        <v>0.31817286447494869</v>
      </c>
      <c r="Z318" s="42">
        <f t="shared" si="54"/>
        <v>0.73073837211486636</v>
      </c>
      <c r="AC318" s="42">
        <f t="shared" si="55"/>
        <v>7.9004772902893546E-3</v>
      </c>
      <c r="AD318" s="42">
        <f t="shared" si="55"/>
        <v>0.32406023661915412</v>
      </c>
      <c r="AE318" s="42">
        <f t="shared" si="55"/>
        <v>0.2755922871497169</v>
      </c>
      <c r="AF318" s="42">
        <f t="shared" si="55"/>
        <v>0.24455105311451625</v>
      </c>
      <c r="AG318" s="42">
        <f t="shared" si="55"/>
        <v>0.50360727070598854</v>
      </c>
      <c r="AH318" s="42">
        <f t="shared" si="55"/>
        <v>13.874872448309675</v>
      </c>
      <c r="AI318" s="42">
        <f t="shared" si="55"/>
        <v>3.6381298026657802</v>
      </c>
      <c r="AJ318" s="42">
        <f t="shared" si="55"/>
        <v>0.20428621466047142</v>
      </c>
      <c r="AK318" s="42">
        <f t="shared" si="55"/>
        <v>0.37120189413983695</v>
      </c>
      <c r="AL318" s="42">
        <f t="shared" si="55"/>
        <v>1.5598907352869227</v>
      </c>
    </row>
    <row r="319" spans="4:38">
      <c r="D319" s="52">
        <f t="shared" si="46"/>
        <v>7.75</v>
      </c>
      <c r="E319" s="42">
        <f t="shared" si="53"/>
        <v>4.9557472254806783E-3</v>
      </c>
      <c r="F319" s="42">
        <f t="shared" si="53"/>
        <v>0.16528597112447874</v>
      </c>
      <c r="G319" s="42">
        <f t="shared" si="53"/>
        <v>0.2286403251329619</v>
      </c>
      <c r="H319" s="42">
        <f t="shared" si="53"/>
        <v>0.20805937442876196</v>
      </c>
      <c r="I319" s="42">
        <f t="shared" si="53"/>
        <v>0.45771950415630602</v>
      </c>
      <c r="J319" s="42">
        <f t="shared" si="53"/>
        <v>11.021145124020691</v>
      </c>
      <c r="K319" s="42">
        <f t="shared" si="53"/>
        <v>3.3248461741153892</v>
      </c>
      <c r="L319" s="42">
        <f t="shared" si="53"/>
        <v>0.18726714168427902</v>
      </c>
      <c r="M319" s="42">
        <f t="shared" si="53"/>
        <v>0.3404270024324153</v>
      </c>
      <c r="N319" s="42">
        <f t="shared" si="53"/>
        <v>1.1251762362677988</v>
      </c>
      <c r="Q319" s="42">
        <f t="shared" si="54"/>
        <v>2.9423583235344089E-3</v>
      </c>
      <c r="R319" s="42">
        <f t="shared" si="54"/>
        <v>9.9466085888668052E-3</v>
      </c>
      <c r="S319" s="42">
        <f t="shared" si="54"/>
        <v>0.18701193292550422</v>
      </c>
      <c r="T319" s="42">
        <f t="shared" si="54"/>
        <v>0.16988813948392514</v>
      </c>
      <c r="U319" s="42">
        <f t="shared" si="54"/>
        <v>0.44207884136352665</v>
      </c>
      <c r="V319" s="42">
        <f t="shared" si="54"/>
        <v>8.2149723644885153</v>
      </c>
      <c r="W319" s="42">
        <f t="shared" si="54"/>
        <v>2.9976327578495319</v>
      </c>
      <c r="X319" s="42">
        <f t="shared" si="54"/>
        <v>0.17467735438654608</v>
      </c>
      <c r="Y319" s="42">
        <f t="shared" si="54"/>
        <v>0.31711092211439584</v>
      </c>
      <c r="Z319" s="42">
        <f t="shared" si="54"/>
        <v>0.7179675946866968</v>
      </c>
      <c r="AC319" s="42">
        <f t="shared" si="55"/>
        <v>6.9691361274269517E-3</v>
      </c>
      <c r="AD319" s="42">
        <f t="shared" si="55"/>
        <v>0.32062533366009016</v>
      </c>
      <c r="AE319" s="42">
        <f t="shared" si="55"/>
        <v>0.26881363886587417</v>
      </c>
      <c r="AF319" s="42">
        <f t="shared" si="55"/>
        <v>0.24623060937359781</v>
      </c>
      <c r="AG319" s="42">
        <f t="shared" si="55"/>
        <v>0.49513049571008627</v>
      </c>
      <c r="AH319" s="42">
        <f t="shared" si="55"/>
        <v>13.762948544270508</v>
      </c>
      <c r="AI319" s="42">
        <f t="shared" si="55"/>
        <v>3.6410764995120677</v>
      </c>
      <c r="AJ319" s="42">
        <f t="shared" si="55"/>
        <v>0.19985692898201138</v>
      </c>
      <c r="AK319" s="42">
        <f t="shared" si="55"/>
        <v>0.36593821375280411</v>
      </c>
      <c r="AL319" s="42">
        <f t="shared" si="55"/>
        <v>1.5323848778489004</v>
      </c>
    </row>
    <row r="320" spans="4:38">
      <c r="D320" s="52">
        <f t="shared" si="46"/>
        <v>8</v>
      </c>
      <c r="E320" s="42">
        <f t="shared" si="53"/>
        <v>4.1706261916160565E-3</v>
      </c>
      <c r="F320" s="42">
        <f t="shared" si="53"/>
        <v>0.16188091107451941</v>
      </c>
      <c r="G320" s="42">
        <f t="shared" si="53"/>
        <v>0.22569640256190623</v>
      </c>
      <c r="H320" s="42">
        <f t="shared" si="53"/>
        <v>0.20918471611279715</v>
      </c>
      <c r="I320" s="42">
        <f t="shared" si="53"/>
        <v>0.44696533661298149</v>
      </c>
      <c r="J320" s="42">
        <f t="shared" si="53"/>
        <v>10.895891088362369</v>
      </c>
      <c r="K320" s="42">
        <f t="shared" si="53"/>
        <v>3.3259400266571499</v>
      </c>
      <c r="L320" s="42">
        <f t="shared" si="53"/>
        <v>0.18521106526538872</v>
      </c>
      <c r="M320" s="42">
        <f t="shared" si="53"/>
        <v>0.33751622445934659</v>
      </c>
      <c r="N320" s="42">
        <f t="shared" si="53"/>
        <v>1.1070517505780086</v>
      </c>
      <c r="Q320" s="42">
        <f t="shared" si="54"/>
        <v>2.2103233023813233E-3</v>
      </c>
      <c r="R320" s="42">
        <f t="shared" si="54"/>
        <v>6.2279011521058324E-3</v>
      </c>
      <c r="S320" s="42">
        <f t="shared" si="54"/>
        <v>0.18717755161366384</v>
      </c>
      <c r="T320" s="42">
        <f t="shared" si="54"/>
        <v>0.17017934054973391</v>
      </c>
      <c r="U320" s="42">
        <f t="shared" si="54"/>
        <v>0.42890758194427925</v>
      </c>
      <c r="V320" s="42">
        <f t="shared" si="54"/>
        <v>8.0849479235985502</v>
      </c>
      <c r="W320" s="42">
        <f t="shared" si="54"/>
        <v>2.9960254762589207</v>
      </c>
      <c r="X320" s="42">
        <f t="shared" si="54"/>
        <v>0.17455155865938032</v>
      </c>
      <c r="Y320" s="42">
        <f t="shared" si="54"/>
        <v>0.31615517398989845</v>
      </c>
      <c r="Z320" s="42">
        <f t="shared" si="54"/>
        <v>0.70647389500134405</v>
      </c>
      <c r="AC320" s="42">
        <f t="shared" si="55"/>
        <v>6.1309290808507898E-3</v>
      </c>
      <c r="AD320" s="42">
        <f t="shared" si="55"/>
        <v>0.31753392099693245</v>
      </c>
      <c r="AE320" s="42">
        <f t="shared" si="55"/>
        <v>0.26271285541041578</v>
      </c>
      <c r="AF320" s="42">
        <f t="shared" si="55"/>
        <v>0.24819009167585987</v>
      </c>
      <c r="AG320" s="42">
        <f t="shared" si="55"/>
        <v>0.48750139821377425</v>
      </c>
      <c r="AH320" s="42">
        <f t="shared" si="55"/>
        <v>13.647318814320942</v>
      </c>
      <c r="AI320" s="42">
        <f t="shared" si="55"/>
        <v>3.6445143124994033</v>
      </c>
      <c r="AJ320" s="42">
        <f t="shared" si="55"/>
        <v>0.1958705718713975</v>
      </c>
      <c r="AK320" s="42">
        <f t="shared" si="55"/>
        <v>0.36114379230522586</v>
      </c>
      <c r="AL320" s="42">
        <f t="shared" si="55"/>
        <v>1.5076296061546819</v>
      </c>
    </row>
    <row r="321" spans="4:38">
      <c r="D321" s="52">
        <f t="shared" si="46"/>
        <v>8.25</v>
      </c>
      <c r="E321" s="42">
        <f t="shared" si="53"/>
        <v>3.4727408281808331E-3</v>
      </c>
      <c r="F321" s="42">
        <f t="shared" si="53"/>
        <v>0.15885419103011084</v>
      </c>
      <c r="G321" s="42">
        <f t="shared" si="53"/>
        <v>0.22307958249874632</v>
      </c>
      <c r="H321" s="42">
        <f t="shared" si="53"/>
        <v>0.21047082089455132</v>
      </c>
      <c r="I321" s="42">
        <f t="shared" si="53"/>
        <v>0.43740607657447095</v>
      </c>
      <c r="J321" s="42">
        <f t="shared" si="53"/>
        <v>10.76130361433612</v>
      </c>
      <c r="K321" s="42">
        <f t="shared" si="53"/>
        <v>3.3271901438477336</v>
      </c>
      <c r="L321" s="42">
        <f t="shared" si="53"/>
        <v>0.18338344178193092</v>
      </c>
      <c r="M321" s="42">
        <f t="shared" si="53"/>
        <v>0.33492886626106355</v>
      </c>
      <c r="N321" s="42">
        <f t="shared" si="53"/>
        <v>1.090941096631536</v>
      </c>
      <c r="Q321" s="42">
        <f t="shared" si="54"/>
        <v>1.5596255058008062E-3</v>
      </c>
      <c r="R321" s="42">
        <f t="shared" si="54"/>
        <v>2.9223834305405019E-3</v>
      </c>
      <c r="S321" s="42">
        <f t="shared" si="54"/>
        <v>0.18736683011441771</v>
      </c>
      <c r="T321" s="42">
        <f t="shared" si="54"/>
        <v>0.17051214176780116</v>
      </c>
      <c r="U321" s="42">
        <f t="shared" si="54"/>
        <v>0.41657048186398005</v>
      </c>
      <c r="V321" s="42">
        <f t="shared" si="54"/>
        <v>7.9420584343619005</v>
      </c>
      <c r="W321" s="42">
        <f t="shared" si="54"/>
        <v>2.9945967815117118</v>
      </c>
      <c r="X321" s="42">
        <f t="shared" si="54"/>
        <v>0.17443974023523265</v>
      </c>
      <c r="Y321" s="42">
        <f t="shared" si="54"/>
        <v>0.31530562010145602</v>
      </c>
      <c r="Z321" s="42">
        <f t="shared" si="54"/>
        <v>0.69625727305880836</v>
      </c>
      <c r="AC321" s="42">
        <f t="shared" si="55"/>
        <v>5.3858561505608646E-3</v>
      </c>
      <c r="AD321" s="42">
        <f t="shared" si="55"/>
        <v>0.3147859986296811</v>
      </c>
      <c r="AE321" s="42">
        <f t="shared" si="55"/>
        <v>0.25728993678334156</v>
      </c>
      <c r="AF321" s="42">
        <f t="shared" si="55"/>
        <v>0.25042950002130188</v>
      </c>
      <c r="AG321" s="42">
        <f t="shared" si="55"/>
        <v>0.48071997821705248</v>
      </c>
      <c r="AH321" s="42">
        <f t="shared" si="55"/>
        <v>13.527983258461077</v>
      </c>
      <c r="AI321" s="42">
        <f t="shared" si="55"/>
        <v>3.6484432416277803</v>
      </c>
      <c r="AJ321" s="42">
        <f t="shared" si="55"/>
        <v>0.19232714332862927</v>
      </c>
      <c r="AK321" s="42">
        <f t="shared" si="55"/>
        <v>0.3568186297971021</v>
      </c>
      <c r="AL321" s="42">
        <f t="shared" si="55"/>
        <v>1.4856249202042615</v>
      </c>
    </row>
    <row r="322" spans="4:38">
      <c r="D322" s="52">
        <f t="shared" si="46"/>
        <v>8.5</v>
      </c>
      <c r="E322" s="42">
        <f t="shared" si="53"/>
        <v>2.8620911351750163E-3</v>
      </c>
      <c r="F322" s="42">
        <f t="shared" si="53"/>
        <v>0.15620581099125352</v>
      </c>
      <c r="G322" s="42">
        <f t="shared" si="53"/>
        <v>0.22078986494348124</v>
      </c>
      <c r="H322" s="42">
        <f t="shared" si="53"/>
        <v>0.21191768877402536</v>
      </c>
      <c r="I322" s="42">
        <f t="shared" si="53"/>
        <v>0.42904172404077445</v>
      </c>
      <c r="J322" s="42">
        <f t="shared" si="53"/>
        <v>10.618431657530445</v>
      </c>
      <c r="K322" s="42">
        <f t="shared" si="53"/>
        <v>3.3285965256871402</v>
      </c>
      <c r="L322" s="42">
        <f t="shared" si="53"/>
        <v>0.18178427123390578</v>
      </c>
      <c r="M322" s="42">
        <f t="shared" si="53"/>
        <v>0.33266492783756602</v>
      </c>
      <c r="N322" s="42">
        <f t="shared" si="53"/>
        <v>1.0768442744283711</v>
      </c>
      <c r="Q322" s="42">
        <f t="shared" si="54"/>
        <v>9.9026493379285579E-4</v>
      </c>
      <c r="R322" s="42">
        <f t="shared" si="54"/>
        <v>6.8646099927837756E-4</v>
      </c>
      <c r="S322" s="42">
        <f t="shared" si="54"/>
        <v>0.18757976842776589</v>
      </c>
      <c r="T322" s="42">
        <f t="shared" si="54"/>
        <v>0.1708865431381269</v>
      </c>
      <c r="U322" s="42">
        <f t="shared" si="54"/>
        <v>0.40506754112262933</v>
      </c>
      <c r="V322" s="42">
        <f t="shared" si="54"/>
        <v>7.7877399124359235</v>
      </c>
      <c r="W322" s="42">
        <f t="shared" si="54"/>
        <v>2.9933466736079049</v>
      </c>
      <c r="X322" s="42">
        <f t="shared" si="54"/>
        <v>0.17434189911410342</v>
      </c>
      <c r="Y322" s="42">
        <f t="shared" si="54"/>
        <v>0.31456226044906865</v>
      </c>
      <c r="Z322" s="42">
        <f t="shared" si="54"/>
        <v>0.68731772885908982</v>
      </c>
      <c r="AC322" s="42">
        <f t="shared" si="55"/>
        <v>4.7339173365571812E-3</v>
      </c>
      <c r="AD322" s="42">
        <f t="shared" si="55"/>
        <v>0.31238156655833654</v>
      </c>
      <c r="AE322" s="42">
        <f t="shared" si="55"/>
        <v>0.25254488298465172</v>
      </c>
      <c r="AF322" s="42">
        <f t="shared" si="55"/>
        <v>0.25294883440992377</v>
      </c>
      <c r="AG322" s="42">
        <f t="shared" si="55"/>
        <v>0.47478623571992085</v>
      </c>
      <c r="AH322" s="42">
        <f t="shared" si="55"/>
        <v>13.404941876690817</v>
      </c>
      <c r="AI322" s="42">
        <f t="shared" si="55"/>
        <v>3.6528632868972091</v>
      </c>
      <c r="AJ322" s="42">
        <f t="shared" si="55"/>
        <v>0.18922664335370723</v>
      </c>
      <c r="AK322" s="42">
        <f t="shared" si="55"/>
        <v>0.35296272622843339</v>
      </c>
      <c r="AL322" s="42">
        <f t="shared" si="55"/>
        <v>1.4663708199976488</v>
      </c>
    </row>
    <row r="323" spans="4:38">
      <c r="D323" s="52">
        <f t="shared" si="46"/>
        <v>8.75</v>
      </c>
      <c r="E323" s="42">
        <f t="shared" si="53"/>
        <v>2.3386771125986023E-3</v>
      </c>
      <c r="F323" s="42">
        <f t="shared" si="53"/>
        <v>0.1539357709579475</v>
      </c>
      <c r="G323" s="42">
        <f t="shared" si="53"/>
        <v>0.21882724989611085</v>
      </c>
      <c r="H323" s="42">
        <f t="shared" si="53"/>
        <v>0.21352531975121883</v>
      </c>
      <c r="I323" s="42">
        <f t="shared" si="53"/>
        <v>0.42187227901189178</v>
      </c>
      <c r="J323" s="42">
        <f t="shared" si="53"/>
        <v>10.468324173533848</v>
      </c>
      <c r="K323" s="42">
        <f t="shared" si="53"/>
        <v>3.330159172175374</v>
      </c>
      <c r="L323" s="42">
        <f t="shared" si="53"/>
        <v>0.18041355362131223</v>
      </c>
      <c r="M323" s="42">
        <f t="shared" si="53"/>
        <v>0.33072440918885349</v>
      </c>
      <c r="N323" s="42">
        <f t="shared" si="53"/>
        <v>1.0647612839685092</v>
      </c>
      <c r="Q323" s="42">
        <f t="shared" si="54"/>
        <v>5.022415863574672E-4</v>
      </c>
      <c r="R323" s="42">
        <f t="shared" si="54"/>
        <v>0</v>
      </c>
      <c r="S323" s="42">
        <f t="shared" si="54"/>
        <v>0.18781636655370834</v>
      </c>
      <c r="T323" s="42">
        <f t="shared" si="54"/>
        <v>0.17130254466071113</v>
      </c>
      <c r="U323" s="42">
        <f t="shared" si="54"/>
        <v>0.39439875972022631</v>
      </c>
      <c r="V323" s="42">
        <f t="shared" si="54"/>
        <v>7.6234283734779797</v>
      </c>
      <c r="W323" s="42">
        <f t="shared" si="54"/>
        <v>2.9922751525475006</v>
      </c>
      <c r="X323" s="42">
        <f t="shared" si="54"/>
        <v>0.17425803529599279</v>
      </c>
      <c r="Y323" s="42">
        <f t="shared" si="54"/>
        <v>0.31392509503273658</v>
      </c>
      <c r="Z323" s="42">
        <f t="shared" si="54"/>
        <v>0.6796552624021881</v>
      </c>
      <c r="AC323" s="42">
        <f t="shared" si="55"/>
        <v>4.175112638839738E-3</v>
      </c>
      <c r="AD323" s="42">
        <f t="shared" si="55"/>
        <v>0.31032062478289829</v>
      </c>
      <c r="AE323" s="42">
        <f t="shared" si="55"/>
        <v>0.24847769401434611</v>
      </c>
      <c r="AF323" s="42">
        <f t="shared" si="55"/>
        <v>0.25574809484172611</v>
      </c>
      <c r="AG323" s="42">
        <f t="shared" si="55"/>
        <v>0.46970017072237946</v>
      </c>
      <c r="AH323" s="42">
        <f t="shared" si="55"/>
        <v>13.278194669010105</v>
      </c>
      <c r="AI323" s="42">
        <f t="shared" si="55"/>
        <v>3.6577744483076851</v>
      </c>
      <c r="AJ323" s="42">
        <f t="shared" si="55"/>
        <v>0.18656907194663128</v>
      </c>
      <c r="AK323" s="42">
        <f t="shared" si="55"/>
        <v>0.34957608159921932</v>
      </c>
      <c r="AL323" s="42">
        <f t="shared" si="55"/>
        <v>1.449867305534835</v>
      </c>
    </row>
    <row r="324" spans="4:38">
      <c r="D324" s="52">
        <f t="shared" si="46"/>
        <v>9</v>
      </c>
      <c r="E324" s="42">
        <f t="shared" si="53"/>
        <v>1.9024987604515907E-3</v>
      </c>
      <c r="F324" s="42">
        <f t="shared" si="53"/>
        <v>0.15204407093019218</v>
      </c>
      <c r="G324" s="42">
        <f t="shared" si="53"/>
        <v>0.21719173735663566</v>
      </c>
      <c r="H324" s="42">
        <f t="shared" si="53"/>
        <v>0.2152937138261313</v>
      </c>
      <c r="I324" s="42">
        <f t="shared" si="53"/>
        <v>0.41589774148782305</v>
      </c>
      <c r="J324" s="42">
        <f t="shared" si="53"/>
        <v>10.312030117934732</v>
      </c>
      <c r="K324" s="42">
        <f t="shared" si="53"/>
        <v>3.3318780833124304</v>
      </c>
      <c r="L324" s="42">
        <f t="shared" si="53"/>
        <v>0.17927128894415079</v>
      </c>
      <c r="M324" s="42">
        <f t="shared" si="53"/>
        <v>0.32910731031492646</v>
      </c>
      <c r="N324" s="42">
        <f t="shared" si="53"/>
        <v>1.0546921252519603</v>
      </c>
      <c r="Q324" s="42">
        <f t="shared" si="54"/>
        <v>1.392821093914576E-4</v>
      </c>
      <c r="R324" s="42">
        <f t="shared" si="54"/>
        <v>0</v>
      </c>
      <c r="S324" s="42">
        <f t="shared" si="54"/>
        <v>0.1880766244922446</v>
      </c>
      <c r="T324" s="42">
        <f t="shared" si="54"/>
        <v>0.17176014633555378</v>
      </c>
      <c r="U324" s="42">
        <f t="shared" si="54"/>
        <v>0.38456413765677094</v>
      </c>
      <c r="V324" s="42">
        <f t="shared" si="54"/>
        <v>7.4505598331454328</v>
      </c>
      <c r="W324" s="42">
        <f t="shared" si="54"/>
        <v>2.991382218330493</v>
      </c>
      <c r="X324" s="42">
        <f t="shared" si="54"/>
        <v>0.17418814878090066</v>
      </c>
      <c r="Y324" s="42">
        <f t="shared" si="54"/>
        <v>0.31339412385246024</v>
      </c>
      <c r="Z324" s="42">
        <f t="shared" si="54"/>
        <v>0.67326987368810332</v>
      </c>
      <c r="AC324" s="42">
        <f t="shared" si="55"/>
        <v>3.7094420574085313E-3</v>
      </c>
      <c r="AD324" s="42">
        <f t="shared" si="55"/>
        <v>0.30860317330336628</v>
      </c>
      <c r="AE324" s="42">
        <f t="shared" si="55"/>
        <v>0.24508836987242472</v>
      </c>
      <c r="AF324" s="42">
        <f t="shared" si="55"/>
        <v>0.2588272813167089</v>
      </c>
      <c r="AG324" s="42">
        <f t="shared" si="55"/>
        <v>0.46546178322442833</v>
      </c>
      <c r="AH324" s="42">
        <f t="shared" si="55"/>
        <v>13.147741635419049</v>
      </c>
      <c r="AI324" s="42">
        <f t="shared" si="55"/>
        <v>3.663176725859203</v>
      </c>
      <c r="AJ324" s="42">
        <f t="shared" si="55"/>
        <v>0.18435442910740146</v>
      </c>
      <c r="AK324" s="42">
        <f t="shared" si="55"/>
        <v>0.34665869590945919</v>
      </c>
      <c r="AL324" s="42">
        <f t="shared" si="55"/>
        <v>1.4361143768158242</v>
      </c>
    </row>
    <row r="325" spans="4:38">
      <c r="D325" s="52">
        <f t="shared" si="46"/>
        <v>9.25</v>
      </c>
      <c r="E325" s="42">
        <f t="shared" si="53"/>
        <v>1.5535560787339811E-3</v>
      </c>
      <c r="F325" s="42">
        <f t="shared" si="53"/>
        <v>0.15053071090798814</v>
      </c>
      <c r="G325" s="42">
        <f t="shared" si="53"/>
        <v>0.21588332732505569</v>
      </c>
      <c r="H325" s="42">
        <f t="shared" si="53"/>
        <v>0.21722287099876328</v>
      </c>
      <c r="I325" s="42">
        <f t="shared" si="53"/>
        <v>0.4111181114685678</v>
      </c>
      <c r="J325" s="42">
        <f t="shared" si="53"/>
        <v>10.150598446321656</v>
      </c>
      <c r="K325" s="42">
        <f t="shared" si="53"/>
        <v>3.3337532590983083</v>
      </c>
      <c r="L325" s="42">
        <f t="shared" si="53"/>
        <v>0.17835747720242193</v>
      </c>
      <c r="M325" s="42">
        <f t="shared" si="53"/>
        <v>0.32781363121578488</v>
      </c>
      <c r="N325" s="42">
        <f t="shared" si="53"/>
        <v>1.0466367982787239</v>
      </c>
      <c r="Q325" s="42">
        <f t="shared" si="54"/>
        <v>0</v>
      </c>
      <c r="R325" s="42">
        <f t="shared" si="54"/>
        <v>0</v>
      </c>
      <c r="S325" s="42">
        <f t="shared" si="54"/>
        <v>0.18836054224337517</v>
      </c>
      <c r="T325" s="42">
        <f t="shared" si="54"/>
        <v>0.17225934816265442</v>
      </c>
      <c r="U325" s="42">
        <f t="shared" si="54"/>
        <v>0.37556367493226361</v>
      </c>
      <c r="V325" s="42">
        <f t="shared" si="54"/>
        <v>7.2705703070956407</v>
      </c>
      <c r="W325" s="42">
        <f t="shared" si="54"/>
        <v>2.9906678709568886</v>
      </c>
      <c r="X325" s="42">
        <f t="shared" si="54"/>
        <v>0.17413223956882701</v>
      </c>
      <c r="Y325" s="42">
        <f t="shared" si="54"/>
        <v>0.3129693469082388</v>
      </c>
      <c r="Z325" s="42">
        <f t="shared" si="54"/>
        <v>0.66816156271683536</v>
      </c>
      <c r="AC325" s="42">
        <f t="shared" si="55"/>
        <v>3.3369055922635709E-3</v>
      </c>
      <c r="AD325" s="42">
        <f t="shared" si="55"/>
        <v>0.30722921211974064</v>
      </c>
      <c r="AE325" s="42">
        <f t="shared" si="55"/>
        <v>0.24237691055888771</v>
      </c>
      <c r="AF325" s="42">
        <f t="shared" si="55"/>
        <v>0.26218639383487213</v>
      </c>
      <c r="AG325" s="42">
        <f t="shared" si="55"/>
        <v>0.46207107322606733</v>
      </c>
      <c r="AH325" s="42">
        <f t="shared" si="55"/>
        <v>13.013582775917644</v>
      </c>
      <c r="AI325" s="42">
        <f t="shared" si="55"/>
        <v>3.6690701195517734</v>
      </c>
      <c r="AJ325" s="42">
        <f t="shared" si="55"/>
        <v>0.18258271483601737</v>
      </c>
      <c r="AK325" s="42">
        <f t="shared" si="55"/>
        <v>0.3442105691591536</v>
      </c>
      <c r="AL325" s="42">
        <f t="shared" si="55"/>
        <v>1.4251120338406165</v>
      </c>
    </row>
    <row r="326" spans="4:38">
      <c r="D326" s="52">
        <f t="shared" si="46"/>
        <v>9.5</v>
      </c>
      <c r="E326" s="42">
        <f t="shared" si="53"/>
        <v>1.2918490674457691E-3</v>
      </c>
      <c r="F326" s="42">
        <f t="shared" si="53"/>
        <v>0.14939569089133534</v>
      </c>
      <c r="G326" s="42">
        <f t="shared" si="53"/>
        <v>0.21490201980137094</v>
      </c>
      <c r="H326" s="42">
        <f t="shared" si="53"/>
        <v>0.21931279126911463</v>
      </c>
      <c r="I326" s="42">
        <f t="shared" si="53"/>
        <v>0.40753338895412639</v>
      </c>
      <c r="J326" s="42">
        <f t="shared" si="53"/>
        <v>9.9850781142831213</v>
      </c>
      <c r="K326" s="42">
        <f t="shared" si="53"/>
        <v>3.3357846995330092</v>
      </c>
      <c r="L326" s="42">
        <f t="shared" si="53"/>
        <v>0.17767211839612565</v>
      </c>
      <c r="M326" s="42">
        <f t="shared" si="53"/>
        <v>0.32684337189142881</v>
      </c>
      <c r="N326" s="42">
        <f t="shared" si="53"/>
        <v>1.0405953030487958</v>
      </c>
      <c r="Q326" s="42">
        <f t="shared" si="54"/>
        <v>0</v>
      </c>
      <c r="R326" s="42">
        <f t="shared" si="54"/>
        <v>0</v>
      </c>
      <c r="S326" s="42">
        <f t="shared" si="54"/>
        <v>0.18866811980710058</v>
      </c>
      <c r="T326" s="42">
        <f t="shared" si="54"/>
        <v>0.17280015014201353</v>
      </c>
      <c r="U326" s="42">
        <f t="shared" si="54"/>
        <v>0.36739737154670404</v>
      </c>
      <c r="V326" s="42">
        <f t="shared" si="54"/>
        <v>7.0848958109859623</v>
      </c>
      <c r="W326" s="42">
        <f t="shared" si="54"/>
        <v>2.9901321104266865</v>
      </c>
      <c r="X326" s="42">
        <f t="shared" si="54"/>
        <v>0.17409030765977193</v>
      </c>
      <c r="Y326" s="42">
        <f t="shared" si="54"/>
        <v>0.31265076420007287</v>
      </c>
      <c r="Z326" s="42">
        <f t="shared" si="54"/>
        <v>0.66433032948838444</v>
      </c>
      <c r="AC326" s="42">
        <f t="shared" si="55"/>
        <v>3.0575032434048514E-3</v>
      </c>
      <c r="AD326" s="42">
        <f t="shared" si="55"/>
        <v>0.30619874123202123</v>
      </c>
      <c r="AE326" s="42">
        <f t="shared" si="55"/>
        <v>0.24034331607373494</v>
      </c>
      <c r="AF326" s="42">
        <f t="shared" si="55"/>
        <v>0.26582543239621576</v>
      </c>
      <c r="AG326" s="42">
        <f t="shared" si="55"/>
        <v>0.45952804072729675</v>
      </c>
      <c r="AH326" s="42">
        <f t="shared" si="55"/>
        <v>12.875718090505888</v>
      </c>
      <c r="AI326" s="42">
        <f t="shared" si="55"/>
        <v>3.6754546293853916</v>
      </c>
      <c r="AJ326" s="42">
        <f t="shared" si="55"/>
        <v>0.1812539291324794</v>
      </c>
      <c r="AK326" s="42">
        <f t="shared" si="55"/>
        <v>0.34223170134830311</v>
      </c>
      <c r="AL326" s="42">
        <f t="shared" si="55"/>
        <v>1.4168602766092071</v>
      </c>
    </row>
    <row r="327" spans="4:38">
      <c r="D327" s="52">
        <f t="shared" si="46"/>
        <v>9.75</v>
      </c>
      <c r="E327" s="42">
        <f t="shared" si="53"/>
        <v>1.1173777265869648E-3</v>
      </c>
      <c r="F327" s="42">
        <f t="shared" si="53"/>
        <v>0.14863901088023332</v>
      </c>
      <c r="G327" s="42">
        <f t="shared" si="53"/>
        <v>0.21424781478558103</v>
      </c>
      <c r="H327" s="42">
        <f t="shared" si="53"/>
        <v>0.2215634746371849</v>
      </c>
      <c r="I327" s="42">
        <f t="shared" si="53"/>
        <v>0.40514357394449851</v>
      </c>
      <c r="J327" s="42">
        <f t="shared" si="53"/>
        <v>9.8165180774075775</v>
      </c>
      <c r="K327" s="42">
        <f t="shared" si="53"/>
        <v>3.3379724046165324</v>
      </c>
      <c r="L327" s="42">
        <f t="shared" si="53"/>
        <v>0.17721521252526151</v>
      </c>
      <c r="M327" s="42">
        <f t="shared" si="53"/>
        <v>0.32619653234185836</v>
      </c>
      <c r="N327" s="42">
        <f t="shared" si="53"/>
        <v>1.036567639562175</v>
      </c>
      <c r="Q327" s="42">
        <f t="shared" si="54"/>
        <v>0</v>
      </c>
      <c r="R327" s="42">
        <f t="shared" si="54"/>
        <v>0</v>
      </c>
      <c r="S327" s="42">
        <f t="shared" si="54"/>
        <v>0.18899935718341973</v>
      </c>
      <c r="T327" s="42">
        <f t="shared" si="54"/>
        <v>0.17338255227363109</v>
      </c>
      <c r="U327" s="42">
        <f t="shared" si="54"/>
        <v>0.36006522750009234</v>
      </c>
      <c r="V327" s="42">
        <f t="shared" si="54"/>
        <v>6.8949723604737558</v>
      </c>
      <c r="W327" s="42">
        <f t="shared" si="54"/>
        <v>2.9897749367398823</v>
      </c>
      <c r="X327" s="42">
        <f t="shared" si="54"/>
        <v>0.17406235305373488</v>
      </c>
      <c r="Y327" s="42">
        <f t="shared" si="54"/>
        <v>0.3124383757279624</v>
      </c>
      <c r="Z327" s="42">
        <f t="shared" si="54"/>
        <v>0.66177617400275068</v>
      </c>
      <c r="AC327" s="42">
        <f t="shared" si="55"/>
        <v>2.871235010832369E-3</v>
      </c>
      <c r="AD327" s="42">
        <f t="shared" si="55"/>
        <v>0.30551176064020863</v>
      </c>
      <c r="AE327" s="42">
        <f t="shared" si="55"/>
        <v>0.23898758641696638</v>
      </c>
      <c r="AF327" s="42">
        <f t="shared" si="55"/>
        <v>0.26974439700073882</v>
      </c>
      <c r="AG327" s="42">
        <f t="shared" si="55"/>
        <v>0.4578326857281162</v>
      </c>
      <c r="AH327" s="42">
        <f t="shared" si="55"/>
        <v>12.734147579183736</v>
      </c>
      <c r="AI327" s="42">
        <f t="shared" si="55"/>
        <v>3.6823302553600561</v>
      </c>
      <c r="AJ327" s="42">
        <f t="shared" si="55"/>
        <v>0.18036807199678756</v>
      </c>
      <c r="AK327" s="42">
        <f t="shared" si="55"/>
        <v>0.34072209247690777</v>
      </c>
      <c r="AL327" s="42">
        <f t="shared" si="55"/>
        <v>1.4113591051216057</v>
      </c>
    </row>
    <row r="328" spans="4:38">
      <c r="D328" s="52">
        <f t="shared" si="46"/>
        <v>10</v>
      </c>
      <c r="E328" s="42">
        <f t="shared" si="53"/>
        <v>1.0301420561575625E-3</v>
      </c>
      <c r="F328" s="42">
        <f t="shared" si="53"/>
        <v>0.14826067087468209</v>
      </c>
      <c r="G328" s="42">
        <f t="shared" si="53"/>
        <v>0.21392071227768578</v>
      </c>
      <c r="H328" s="42">
        <f t="shared" si="53"/>
        <v>0.22397492110297473</v>
      </c>
      <c r="I328" s="42">
        <f t="shared" si="53"/>
        <v>0.40394866643968458</v>
      </c>
      <c r="J328" s="42">
        <f t="shared" si="53"/>
        <v>9.6459672912835401</v>
      </c>
      <c r="K328" s="42">
        <f t="shared" si="53"/>
        <v>3.3403163743488773</v>
      </c>
      <c r="L328" s="42">
        <f t="shared" si="53"/>
        <v>0.17698675958982887</v>
      </c>
      <c r="M328" s="42">
        <f t="shared" si="53"/>
        <v>0.32587311256707285</v>
      </c>
      <c r="N328" s="42">
        <f t="shared" si="53"/>
        <v>1.034553807818867</v>
      </c>
      <c r="Q328" s="42">
        <f t="shared" si="54"/>
        <v>0</v>
      </c>
      <c r="R328" s="42">
        <f t="shared" si="54"/>
        <v>0</v>
      </c>
      <c r="S328" s="42">
        <f t="shared" si="54"/>
        <v>0.18935425437233316</v>
      </c>
      <c r="T328" s="42">
        <f t="shared" si="54"/>
        <v>0.17400655455750663</v>
      </c>
      <c r="U328" s="42">
        <f t="shared" si="54"/>
        <v>0.35356724279242885</v>
      </c>
      <c r="V328" s="42">
        <f t="shared" si="54"/>
        <v>6.7022359712163837</v>
      </c>
      <c r="W328" s="42">
        <f t="shared" si="54"/>
        <v>2.989596349896479</v>
      </c>
      <c r="X328" s="42">
        <f t="shared" si="54"/>
        <v>0.17404837575071633</v>
      </c>
      <c r="Y328" s="42">
        <f t="shared" si="54"/>
        <v>0.31233218149190739</v>
      </c>
      <c r="Z328" s="42">
        <f t="shared" si="54"/>
        <v>0.66049909625993364</v>
      </c>
      <c r="AC328" s="42">
        <f t="shared" si="55"/>
        <v>2.7781008945461276E-3</v>
      </c>
      <c r="AD328" s="42">
        <f t="shared" si="55"/>
        <v>0.30516827034430238</v>
      </c>
      <c r="AE328" s="42">
        <f t="shared" si="55"/>
        <v>0.2383097215885821</v>
      </c>
      <c r="AF328" s="42">
        <f t="shared" si="55"/>
        <v>0.27394328764844234</v>
      </c>
      <c r="AG328" s="42">
        <f t="shared" si="55"/>
        <v>0.45698500822852611</v>
      </c>
      <c r="AH328" s="42">
        <f t="shared" si="55"/>
        <v>12.588871241951189</v>
      </c>
      <c r="AI328" s="42">
        <f t="shared" si="55"/>
        <v>3.6896969974757678</v>
      </c>
      <c r="AJ328" s="42">
        <f t="shared" si="55"/>
        <v>0.17992514342894145</v>
      </c>
      <c r="AK328" s="42">
        <f t="shared" si="55"/>
        <v>0.33968174254496686</v>
      </c>
      <c r="AL328" s="42">
        <f t="shared" si="55"/>
        <v>1.4086085193778022</v>
      </c>
    </row>
    <row r="329" spans="4:38">
      <c r="D329" s="52">
        <f t="shared" si="46"/>
        <v>10.25</v>
      </c>
      <c r="E329" s="42">
        <f t="shared" ref="E329:N344" si="56">($D239-$D238)/8*(E238+3*((2*E238+E239)/3)+3*((E238+2*E239)/3)+E239)</f>
        <v>1.0083331385502094E-3</v>
      </c>
      <c r="F329" s="42">
        <f t="shared" si="56"/>
        <v>0.148166085873294</v>
      </c>
      <c r="G329" s="42">
        <f t="shared" si="56"/>
        <v>0.21383893665071185</v>
      </c>
      <c r="H329" s="42">
        <f t="shared" si="56"/>
        <v>0.22522083511029972</v>
      </c>
      <c r="I329" s="42">
        <f t="shared" si="56"/>
        <v>0.40364993956348139</v>
      </c>
      <c r="J329" s="42">
        <f t="shared" si="56"/>
        <v>9.5603253303579478</v>
      </c>
      <c r="K329" s="42">
        <f t="shared" si="56"/>
        <v>3.3415274253772553</v>
      </c>
      <c r="L329" s="42">
        <f t="shared" si="56"/>
        <v>0.17692964635597047</v>
      </c>
      <c r="M329" s="42">
        <f t="shared" si="56"/>
        <v>0.32579225762337638</v>
      </c>
      <c r="N329" s="42">
        <f t="shared" si="56"/>
        <v>1.0340503498830427</v>
      </c>
      <c r="Q329" s="42">
        <f t="shared" ref="Q329:Z344" si="57">($D239-$D238)/8*(Q238+3*((2*Q238+Q239)/3)+3*((Q238+2*Q239)/3)+Q239)</f>
        <v>0</v>
      </c>
      <c r="R329" s="42">
        <f t="shared" si="57"/>
        <v>0</v>
      </c>
      <c r="S329" s="42">
        <f t="shared" si="57"/>
        <v>0.18953761791993873</v>
      </c>
      <c r="T329" s="42">
        <f t="shared" si="57"/>
        <v>0.17432895573750906</v>
      </c>
      <c r="U329" s="42">
        <f t="shared" si="57"/>
        <v>0.35052679027333394</v>
      </c>
      <c r="V329" s="42">
        <f t="shared" si="57"/>
        <v>6.6053440438585778</v>
      </c>
      <c r="W329" s="42">
        <f t="shared" si="57"/>
        <v>2.9895517031856285</v>
      </c>
      <c r="X329" s="42">
        <f t="shared" si="57"/>
        <v>0.17404488142496208</v>
      </c>
      <c r="Y329" s="42">
        <f t="shared" si="57"/>
        <v>0.31230563293289382</v>
      </c>
      <c r="Z329" s="42">
        <f t="shared" si="57"/>
        <v>0.66017982682422927</v>
      </c>
      <c r="AC329" s="42">
        <f t="shared" ref="AC329:AL344" si="58">($D239-$D238)/8*(AC238+3*((2*AC238+AC239)/3)+3*((AC238+2*AC239)/3)+AC239)</f>
        <v>2.7548173654745661E-3</v>
      </c>
      <c r="AD329" s="42">
        <f t="shared" si="58"/>
        <v>0.30508239777032559</v>
      </c>
      <c r="AE329" s="42">
        <f t="shared" si="58"/>
        <v>0.23814025538148592</v>
      </c>
      <c r="AF329" s="42">
        <f t="shared" si="58"/>
        <v>0.27611271448308944</v>
      </c>
      <c r="AG329" s="42">
        <f t="shared" si="58"/>
        <v>0.45677308885362883</v>
      </c>
      <c r="AH329" s="42">
        <f t="shared" si="58"/>
        <v>12.515306616857341</v>
      </c>
      <c r="AI329" s="42">
        <f t="shared" si="58"/>
        <v>3.6935031475688831</v>
      </c>
      <c r="AJ329" s="42">
        <f t="shared" si="58"/>
        <v>0.17981441128697989</v>
      </c>
      <c r="AK329" s="42">
        <f t="shared" si="58"/>
        <v>0.33927888231385994</v>
      </c>
      <c r="AL329" s="42">
        <f t="shared" si="58"/>
        <v>1.4079208729418475</v>
      </c>
    </row>
    <row r="330" spans="4:38">
      <c r="D330" s="52">
        <f t="shared" si="46"/>
        <v>10.5</v>
      </c>
      <c r="E330" s="42">
        <f t="shared" si="56"/>
        <v>1.0237033286783119E-3</v>
      </c>
      <c r="F330" s="42">
        <f t="shared" si="56"/>
        <v>0.15042460622072967</v>
      </c>
      <c r="G330" s="42">
        <f t="shared" si="56"/>
        <v>0.21709851921073597</v>
      </c>
      <c r="H330" s="42">
        <f t="shared" si="56"/>
        <v>0.22865391384599673</v>
      </c>
      <c r="I330" s="42">
        <f t="shared" si="56"/>
        <v>0.40980284288391383</v>
      </c>
      <c r="J330" s="42">
        <f t="shared" si="56"/>
        <v>9.7060549631511268</v>
      </c>
      <c r="K330" s="42">
        <f t="shared" si="56"/>
        <v>3.3924628849815712</v>
      </c>
      <c r="L330" s="42">
        <f t="shared" si="56"/>
        <v>0.17962661445095865</v>
      </c>
      <c r="M330" s="42">
        <f t="shared" si="56"/>
        <v>0.33075836331849895</v>
      </c>
      <c r="N330" s="42">
        <f t="shared" si="56"/>
        <v>1.0498125517507559</v>
      </c>
      <c r="Q330" s="42">
        <f t="shared" si="57"/>
        <v>0</v>
      </c>
      <c r="R330" s="42">
        <f t="shared" si="57"/>
        <v>0</v>
      </c>
      <c r="S330" s="42">
        <f t="shared" si="57"/>
        <v>0.19242677142732595</v>
      </c>
      <c r="T330" s="42">
        <f t="shared" si="57"/>
        <v>0.17698628107184411</v>
      </c>
      <c r="U330" s="42">
        <f t="shared" si="57"/>
        <v>0.35586992857308386</v>
      </c>
      <c r="V330" s="42">
        <f t="shared" si="57"/>
        <v>6.7060304042826804</v>
      </c>
      <c r="W330" s="42">
        <f t="shared" si="57"/>
        <v>3.0351219381794157</v>
      </c>
      <c r="X330" s="42">
        <f t="shared" si="57"/>
        <v>0.17669787656719355</v>
      </c>
      <c r="Y330" s="42">
        <f t="shared" si="57"/>
        <v>0.31706615975953134</v>
      </c>
      <c r="Z330" s="42">
        <f t="shared" si="57"/>
        <v>0.67024305798175698</v>
      </c>
      <c r="AC330" s="42">
        <f t="shared" si="58"/>
        <v>2.7968095058265347E-3</v>
      </c>
      <c r="AD330" s="42">
        <f t="shared" si="58"/>
        <v>0.30973281961920918</v>
      </c>
      <c r="AE330" s="42">
        <f t="shared" si="58"/>
        <v>0.24177026699414703</v>
      </c>
      <c r="AF330" s="42">
        <f t="shared" si="58"/>
        <v>0.28032154662014835</v>
      </c>
      <c r="AG330" s="42">
        <f t="shared" si="58"/>
        <v>0.46373575719474397</v>
      </c>
      <c r="AH330" s="42">
        <f t="shared" si="58"/>
        <v>12.706079522019591</v>
      </c>
      <c r="AI330" s="42">
        <f t="shared" si="58"/>
        <v>3.7498038317837277</v>
      </c>
      <c r="AJ330" s="42">
        <f t="shared" si="58"/>
        <v>0.18255535233472475</v>
      </c>
      <c r="AK330" s="42">
        <f t="shared" si="58"/>
        <v>0.34445056687746756</v>
      </c>
      <c r="AL330" s="42">
        <f t="shared" si="58"/>
        <v>1.4293820455197459</v>
      </c>
    </row>
    <row r="331" spans="4:38">
      <c r="D331" s="52">
        <f t="shared" si="46"/>
        <v>10.75</v>
      </c>
      <c r="E331" s="42">
        <f t="shared" si="56"/>
        <v>1.0545175693585597E-3</v>
      </c>
      <c r="F331" s="42">
        <f t="shared" si="56"/>
        <v>0.15495250008457156</v>
      </c>
      <c r="G331" s="42">
        <f t="shared" si="56"/>
        <v>0.22363334803748411</v>
      </c>
      <c r="H331" s="42">
        <f t="shared" si="56"/>
        <v>0.23553656874839698</v>
      </c>
      <c r="I331" s="42">
        <f t="shared" si="56"/>
        <v>0.42213821689151648</v>
      </c>
      <c r="J331" s="42">
        <f t="shared" si="56"/>
        <v>9.9982145227731465</v>
      </c>
      <c r="K331" s="42">
        <f t="shared" si="56"/>
        <v>3.4945785711458388</v>
      </c>
      <c r="L331" s="42">
        <f t="shared" si="56"/>
        <v>0.18503351074132846</v>
      </c>
      <c r="M331" s="42">
        <f t="shared" si="56"/>
        <v>0.34071443899860826</v>
      </c>
      <c r="N331" s="42">
        <f t="shared" si="56"/>
        <v>1.0814126996965074</v>
      </c>
      <c r="Q331" s="42">
        <f t="shared" si="57"/>
        <v>0</v>
      </c>
      <c r="R331" s="42">
        <f t="shared" si="57"/>
        <v>0</v>
      </c>
      <c r="S331" s="42">
        <f t="shared" si="57"/>
        <v>0.19821896207668152</v>
      </c>
      <c r="T331" s="42">
        <f t="shared" si="57"/>
        <v>0.18231370134026403</v>
      </c>
      <c r="U331" s="42">
        <f t="shared" si="57"/>
        <v>0.3665818812674953</v>
      </c>
      <c r="V331" s="42">
        <f t="shared" si="57"/>
        <v>6.9078869667238898</v>
      </c>
      <c r="W331" s="42">
        <f t="shared" si="57"/>
        <v>3.1264813928934192</v>
      </c>
      <c r="X331" s="42">
        <f t="shared" si="57"/>
        <v>0.18201661564295682</v>
      </c>
      <c r="Y331" s="42">
        <f t="shared" si="57"/>
        <v>0.32661008980712258</v>
      </c>
      <c r="Z331" s="42">
        <f t="shared" si="57"/>
        <v>0.69041787848329816</v>
      </c>
      <c r="AC331" s="42">
        <f t="shared" si="58"/>
        <v>2.8809955769616281E-3</v>
      </c>
      <c r="AD331" s="42">
        <f t="shared" si="58"/>
        <v>0.31905601060916167</v>
      </c>
      <c r="AE331" s="42">
        <f t="shared" si="58"/>
        <v>0.24904773399828775</v>
      </c>
      <c r="AF331" s="42">
        <f t="shared" si="58"/>
        <v>0.28875943615652877</v>
      </c>
      <c r="AG331" s="42">
        <f t="shared" si="58"/>
        <v>0.47769455251553788</v>
      </c>
      <c r="AH331" s="42">
        <f t="shared" si="58"/>
        <v>13.08854207882243</v>
      </c>
      <c r="AI331" s="42">
        <f t="shared" si="58"/>
        <v>3.8626757493982593</v>
      </c>
      <c r="AJ331" s="42">
        <f t="shared" si="58"/>
        <v>0.18805040583970106</v>
      </c>
      <c r="AK331" s="42">
        <f t="shared" si="58"/>
        <v>0.35481878819009499</v>
      </c>
      <c r="AL331" s="42">
        <f t="shared" si="58"/>
        <v>1.4724075209097078</v>
      </c>
    </row>
    <row r="332" spans="4:38">
      <c r="D332" s="52">
        <f t="shared" si="46"/>
        <v>11</v>
      </c>
      <c r="E332" s="42">
        <f t="shared" si="56"/>
        <v>1.0854755908226122E-3</v>
      </c>
      <c r="F332" s="42">
        <f t="shared" si="56"/>
        <v>0.1595015213270006</v>
      </c>
      <c r="G332" s="42">
        <f t="shared" si="56"/>
        <v>0.23019866870144767</v>
      </c>
      <c r="H332" s="42">
        <f t="shared" si="56"/>
        <v>0.24245133846182859</v>
      </c>
      <c r="I332" s="42">
        <f t="shared" si="56"/>
        <v>0.43453114836943751</v>
      </c>
      <c r="J332" s="42">
        <f t="shared" si="56"/>
        <v>10.291737313471163</v>
      </c>
      <c r="K332" s="42">
        <f t="shared" si="56"/>
        <v>3.5971707341945378</v>
      </c>
      <c r="L332" s="42">
        <f t="shared" si="56"/>
        <v>0.19046563587944576</v>
      </c>
      <c r="M332" s="42">
        <f t="shared" si="56"/>
        <v>0.3507169702243777</v>
      </c>
      <c r="N332" s="42">
        <f t="shared" si="56"/>
        <v>1.1131602955085598</v>
      </c>
      <c r="Q332" s="42">
        <f t="shared" si="57"/>
        <v>0</v>
      </c>
      <c r="R332" s="42">
        <f t="shared" si="57"/>
        <v>0</v>
      </c>
      <c r="S332" s="42">
        <f t="shared" si="57"/>
        <v>0.20403817937647936</v>
      </c>
      <c r="T332" s="42">
        <f t="shared" si="57"/>
        <v>0.18766597961734946</v>
      </c>
      <c r="U332" s="42">
        <f t="shared" si="57"/>
        <v>0.37734381646741333</v>
      </c>
      <c r="V332" s="42">
        <f t="shared" si="57"/>
        <v>7.1106854019525896</v>
      </c>
      <c r="W332" s="42">
        <f t="shared" si="57"/>
        <v>3.2182671353794641</v>
      </c>
      <c r="X332" s="42">
        <f t="shared" si="57"/>
        <v>0.1873601722205076</v>
      </c>
      <c r="Y332" s="42">
        <f t="shared" si="57"/>
        <v>0.33619855230829782</v>
      </c>
      <c r="Z332" s="42">
        <f t="shared" si="57"/>
        <v>0.71068683570347313</v>
      </c>
      <c r="AC332" s="42">
        <f t="shared" si="58"/>
        <v>2.9655744645032279E-3</v>
      </c>
      <c r="AD332" s="42">
        <f t="shared" si="58"/>
        <v>0.32842270407324647</v>
      </c>
      <c r="AE332" s="42">
        <f t="shared" si="58"/>
        <v>0.25635915802641701</v>
      </c>
      <c r="AF332" s="42">
        <f t="shared" si="58"/>
        <v>0.29723669730630664</v>
      </c>
      <c r="AG332" s="42">
        <f t="shared" si="58"/>
        <v>0.49171848027146176</v>
      </c>
      <c r="AH332" s="42">
        <f t="shared" si="58"/>
        <v>13.472789224989763</v>
      </c>
      <c r="AI332" s="42">
        <f t="shared" si="58"/>
        <v>3.9760743330096107</v>
      </c>
      <c r="AJ332" s="42">
        <f t="shared" si="58"/>
        <v>0.19357109953838497</v>
      </c>
      <c r="AK332" s="42">
        <f t="shared" si="58"/>
        <v>0.36523538814045875</v>
      </c>
      <c r="AL332" s="42">
        <f t="shared" si="58"/>
        <v>1.5156337553136374</v>
      </c>
    </row>
    <row r="333" spans="4:38">
      <c r="D333" s="52">
        <f t="shared" si="46"/>
        <v>12</v>
      </c>
      <c r="E333" s="42">
        <f t="shared" si="56"/>
        <v>4.654675219670959E-3</v>
      </c>
      <c r="F333" s="42">
        <f t="shared" si="56"/>
        <v>0.68396542962147178</v>
      </c>
      <c r="G333" s="42">
        <f t="shared" si="56"/>
        <v>0.98712495045038484</v>
      </c>
      <c r="H333" s="42">
        <f t="shared" si="56"/>
        <v>1.0396661580009259</v>
      </c>
      <c r="I333" s="42">
        <f t="shared" si="56"/>
        <v>1.8633319676563029</v>
      </c>
      <c r="J333" s="42">
        <f t="shared" si="56"/>
        <v>44.132447606742865</v>
      </c>
      <c r="K333" s="42">
        <f t="shared" si="56"/>
        <v>15.425184701474461</v>
      </c>
      <c r="L333" s="42">
        <f t="shared" si="56"/>
        <v>0.81674399960948407</v>
      </c>
      <c r="M333" s="42">
        <f t="shared" si="56"/>
        <v>1.5039247351332348</v>
      </c>
      <c r="N333" s="42">
        <f t="shared" si="56"/>
        <v>4.773391209192134</v>
      </c>
      <c r="Q333" s="42">
        <f t="shared" si="57"/>
        <v>0</v>
      </c>
      <c r="R333" s="42">
        <f t="shared" si="57"/>
        <v>0</v>
      </c>
      <c r="S333" s="42">
        <f t="shared" si="57"/>
        <v>0.87494501529116486</v>
      </c>
      <c r="T333" s="42">
        <f t="shared" si="57"/>
        <v>0.80473867149620948</v>
      </c>
      <c r="U333" s="42">
        <f t="shared" si="57"/>
        <v>1.6181044757311061</v>
      </c>
      <c r="V333" s="42">
        <f t="shared" si="57"/>
        <v>30.491640176138787</v>
      </c>
      <c r="W333" s="42">
        <f t="shared" si="57"/>
        <v>13.8003916550347</v>
      </c>
      <c r="X333" s="42">
        <f t="shared" si="57"/>
        <v>0.80342732546124862</v>
      </c>
      <c r="Y333" s="42">
        <f t="shared" si="57"/>
        <v>1.4416676741047225</v>
      </c>
      <c r="Z333" s="42">
        <f t="shared" si="57"/>
        <v>3.0475272139361422</v>
      </c>
      <c r="AC333" s="42">
        <f t="shared" si="58"/>
        <v>1.2716809192872911E-2</v>
      </c>
      <c r="AD333" s="42">
        <f t="shared" si="58"/>
        <v>1.4083237201755636</v>
      </c>
      <c r="AE333" s="42">
        <f t="shared" si="58"/>
        <v>1.0993048856096093</v>
      </c>
      <c r="AF333" s="42">
        <f t="shared" si="58"/>
        <v>1.2745936445056372</v>
      </c>
      <c r="AG333" s="42">
        <f t="shared" si="58"/>
        <v>2.1085594595815</v>
      </c>
      <c r="AH333" s="42">
        <f t="shared" si="58"/>
        <v>57.773255037347049</v>
      </c>
      <c r="AI333" s="42">
        <f t="shared" si="58"/>
        <v>17.049977747914213</v>
      </c>
      <c r="AJ333" s="42">
        <f t="shared" si="58"/>
        <v>0.83006067375772408</v>
      </c>
      <c r="AK333" s="42">
        <f t="shared" si="58"/>
        <v>1.5661817961617519</v>
      </c>
      <c r="AL333" s="42">
        <f t="shared" si="58"/>
        <v>6.4992552044480885</v>
      </c>
    </row>
    <row r="334" spans="4:38">
      <c r="D334" s="52">
        <f t="shared" si="46"/>
        <v>13</v>
      </c>
      <c r="E334" s="42">
        <f t="shared" si="56"/>
        <v>5.1594095472641075E-3</v>
      </c>
      <c r="F334" s="42">
        <f t="shared" si="56"/>
        <v>0.75813189987443963</v>
      </c>
      <c r="G334" s="42">
        <f t="shared" si="56"/>
        <v>1.0941648242552036</v>
      </c>
      <c r="H334" s="42">
        <f t="shared" si="56"/>
        <v>1.1524033897979584</v>
      </c>
      <c r="I334" s="42">
        <f t="shared" si="56"/>
        <v>2.0653842190794012</v>
      </c>
      <c r="J334" s="42">
        <f t="shared" si="56"/>
        <v>48.917993368065368</v>
      </c>
      <c r="K334" s="42">
        <f t="shared" si="56"/>
        <v>17.097829915343794</v>
      </c>
      <c r="L334" s="42">
        <f t="shared" si="56"/>
        <v>0.90530844589275739</v>
      </c>
      <c r="M334" s="42">
        <f t="shared" si="56"/>
        <v>1.6670043065564455</v>
      </c>
      <c r="N334" s="42">
        <f t="shared" si="56"/>
        <v>5.2909986229443984</v>
      </c>
      <c r="Q334" s="42">
        <f t="shared" si="57"/>
        <v>0</v>
      </c>
      <c r="R334" s="42">
        <f t="shared" si="57"/>
        <v>0</v>
      </c>
      <c r="S334" s="42">
        <f t="shared" si="57"/>
        <v>0.96982054647917804</v>
      </c>
      <c r="T334" s="42">
        <f t="shared" si="57"/>
        <v>0.89200130810924383</v>
      </c>
      <c r="U334" s="42">
        <f t="shared" si="57"/>
        <v>1.7935652406588334</v>
      </c>
      <c r="V334" s="42">
        <f t="shared" si="57"/>
        <v>33.798031444100033</v>
      </c>
      <c r="W334" s="42">
        <f t="shared" si="57"/>
        <v>15.296850822172562</v>
      </c>
      <c r="X334" s="42">
        <f t="shared" si="57"/>
        <v>0.89054776496536325</v>
      </c>
      <c r="Y334" s="42">
        <f t="shared" si="57"/>
        <v>1.5979963393200505</v>
      </c>
      <c r="Z334" s="42">
        <f t="shared" si="57"/>
        <v>3.3779888523008093</v>
      </c>
      <c r="AC334" s="42">
        <f t="shared" si="58"/>
        <v>1.409576902018151E-2</v>
      </c>
      <c r="AD334" s="42">
        <f t="shared" si="58"/>
        <v>1.5610367006499657</v>
      </c>
      <c r="AE334" s="42">
        <f t="shared" si="58"/>
        <v>1.2185091020312337</v>
      </c>
      <c r="AF334" s="42">
        <f t="shared" si="58"/>
        <v>1.4128054714866682</v>
      </c>
      <c r="AG334" s="42">
        <f t="shared" si="58"/>
        <v>2.3372031974999699</v>
      </c>
      <c r="AH334" s="42">
        <f t="shared" si="58"/>
        <v>64.037955292030802</v>
      </c>
      <c r="AI334" s="42">
        <f t="shared" si="58"/>
        <v>18.898809008515027</v>
      </c>
      <c r="AJ334" s="42">
        <f t="shared" si="58"/>
        <v>0.92006912682015662</v>
      </c>
      <c r="AK334" s="42">
        <f t="shared" si="58"/>
        <v>1.736012273792845</v>
      </c>
      <c r="AL334" s="42">
        <f t="shared" si="58"/>
        <v>7.2040083935879471</v>
      </c>
    </row>
    <row r="335" spans="4:38">
      <c r="D335" s="52">
        <f t="shared" si="46"/>
        <v>14</v>
      </c>
      <c r="E335" s="42">
        <f t="shared" si="56"/>
        <v>5.6698900620953422E-3</v>
      </c>
      <c r="F335" s="42">
        <f t="shared" si="56"/>
        <v>0.83314272408069145</v>
      </c>
      <c r="G335" s="42">
        <f t="shared" si="56"/>
        <v>1.2024233018347175</v>
      </c>
      <c r="H335" s="42">
        <f t="shared" si="56"/>
        <v>1.2664240873851988</v>
      </c>
      <c r="I335" s="42">
        <f t="shared" si="56"/>
        <v>2.2697367500854044</v>
      </c>
      <c r="J335" s="42">
        <f t="shared" si="56"/>
        <v>53.758020547586845</v>
      </c>
      <c r="K335" s="42">
        <f t="shared" si="56"/>
        <v>18.789517488839458</v>
      </c>
      <c r="L335" s="42">
        <f t="shared" si="56"/>
        <v>0.99488116100808677</v>
      </c>
      <c r="M335" s="42">
        <f t="shared" si="56"/>
        <v>1.8319404700536939</v>
      </c>
      <c r="N335" s="42">
        <f t="shared" si="56"/>
        <v>5.8144987785860929</v>
      </c>
      <c r="Q335" s="42">
        <f t="shared" si="57"/>
        <v>0</v>
      </c>
      <c r="R335" s="42">
        <f t="shared" si="57"/>
        <v>0</v>
      </c>
      <c r="S335" s="42">
        <f t="shared" si="57"/>
        <v>1.0657761955365637</v>
      </c>
      <c r="T335" s="42">
        <f t="shared" si="57"/>
        <v>0.98025739300081827</v>
      </c>
      <c r="U335" s="42">
        <f t="shared" si="57"/>
        <v>1.9710235523217312</v>
      </c>
      <c r="V335" s="42">
        <f t="shared" si="57"/>
        <v>37.142064580801751</v>
      </c>
      <c r="W335" s="42">
        <f t="shared" si="57"/>
        <v>16.810346545174429</v>
      </c>
      <c r="X335" s="42">
        <f t="shared" si="57"/>
        <v>0.97866003389396372</v>
      </c>
      <c r="Y335" s="42">
        <f t="shared" si="57"/>
        <v>1.7561047403922416</v>
      </c>
      <c r="Z335" s="42">
        <f t="shared" si="57"/>
        <v>3.7122126569086609</v>
      </c>
      <c r="AC335" s="42">
        <f t="shared" si="58"/>
        <v>1.5490427722974362E-2</v>
      </c>
      <c r="AD335" s="42">
        <f t="shared" si="58"/>
        <v>1.7154882539368741</v>
      </c>
      <c r="AE335" s="42">
        <f t="shared" si="58"/>
        <v>1.339070408132877</v>
      </c>
      <c r="AF335" s="42">
        <f t="shared" si="58"/>
        <v>1.5525907817695734</v>
      </c>
      <c r="AG335" s="42">
        <f t="shared" si="58"/>
        <v>2.5684499478490781</v>
      </c>
      <c r="AH335" s="42">
        <f t="shared" si="58"/>
        <v>70.373976514372046</v>
      </c>
      <c r="AI335" s="42">
        <f t="shared" si="58"/>
        <v>20.768688432504483</v>
      </c>
      <c r="AJ335" s="42">
        <f t="shared" si="58"/>
        <v>1.0111022881222156</v>
      </c>
      <c r="AK335" s="42">
        <f t="shared" si="58"/>
        <v>1.9077761997151514</v>
      </c>
      <c r="AL335" s="42">
        <f t="shared" si="58"/>
        <v>7.9167849002634778</v>
      </c>
    </row>
    <row r="336" spans="4:38">
      <c r="D336" s="52">
        <f t="shared" si="46"/>
        <v>15</v>
      </c>
      <c r="E336" s="42">
        <f t="shared" si="56"/>
        <v>6.1844819463665861E-3</v>
      </c>
      <c r="F336" s="42">
        <f t="shared" si="56"/>
        <v>0.90875767949538622</v>
      </c>
      <c r="G336" s="42">
        <f t="shared" si="56"/>
        <v>1.3115536845769378</v>
      </c>
      <c r="H336" s="42">
        <f t="shared" si="56"/>
        <v>1.3813630985965035</v>
      </c>
      <c r="I336" s="42">
        <f t="shared" si="56"/>
        <v>2.4757351201127942</v>
      </c>
      <c r="J336" s="42">
        <f t="shared" si="56"/>
        <v>58.637028920820065</v>
      </c>
      <c r="K336" s="42">
        <f t="shared" si="56"/>
        <v>20.494829779419597</v>
      </c>
      <c r="L336" s="42">
        <f t="shared" si="56"/>
        <v>1.0851752876423371</v>
      </c>
      <c r="M336" s="42">
        <f t="shared" si="56"/>
        <v>1.9982050162853533</v>
      </c>
      <c r="N336" s="42">
        <f t="shared" si="56"/>
        <v>6.3422151628187216</v>
      </c>
      <c r="Q336" s="42">
        <f t="shared" si="57"/>
        <v>0</v>
      </c>
      <c r="R336" s="42">
        <f t="shared" si="57"/>
        <v>0</v>
      </c>
      <c r="S336" s="42">
        <f t="shared" si="57"/>
        <v>1.1625046637548553</v>
      </c>
      <c r="T336" s="42">
        <f t="shared" si="57"/>
        <v>1.069224285376275</v>
      </c>
      <c r="U336" s="42">
        <f t="shared" si="57"/>
        <v>2.1499110991037949</v>
      </c>
      <c r="V336" s="42">
        <f t="shared" si="57"/>
        <v>40.51303029425258</v>
      </c>
      <c r="W336" s="42">
        <f t="shared" si="57"/>
        <v>18.336031842278246</v>
      </c>
      <c r="X336" s="42">
        <f t="shared" si="57"/>
        <v>1.0674819520241265</v>
      </c>
      <c r="Y336" s="42">
        <f t="shared" si="57"/>
        <v>1.9154865339436584</v>
      </c>
      <c r="Z336" s="42">
        <f t="shared" si="57"/>
        <v>4.0491282734397211</v>
      </c>
      <c r="AC336" s="42">
        <f t="shared" si="58"/>
        <v>1.689631889596601E-2</v>
      </c>
      <c r="AD336" s="42">
        <f t="shared" si="58"/>
        <v>1.8711837477419742</v>
      </c>
      <c r="AE336" s="42">
        <f t="shared" si="58"/>
        <v>1.4606027053990269</v>
      </c>
      <c r="AF336" s="42">
        <f t="shared" si="58"/>
        <v>1.6935019118167247</v>
      </c>
      <c r="AG336" s="42">
        <f t="shared" si="58"/>
        <v>2.8015591411217944</v>
      </c>
      <c r="AH336" s="42">
        <f t="shared" si="58"/>
        <v>76.76102754738767</v>
      </c>
      <c r="AI336" s="42">
        <f t="shared" si="58"/>
        <v>22.653627716560948</v>
      </c>
      <c r="AJ336" s="42">
        <f t="shared" si="58"/>
        <v>1.1028686232605542</v>
      </c>
      <c r="AK336" s="42">
        <f t="shared" si="58"/>
        <v>2.0809234986270551</v>
      </c>
      <c r="AL336" s="42">
        <f t="shared" si="58"/>
        <v>8.6353020521976696</v>
      </c>
    </row>
    <row r="337" spans="4:38">
      <c r="D337" s="52">
        <f t="shared" si="46"/>
        <v>16</v>
      </c>
      <c r="E337" s="42">
        <f t="shared" si="56"/>
        <v>6.699100425244838E-3</v>
      </c>
      <c r="F337" s="42">
        <f t="shared" si="56"/>
        <v>0.98437654276421671</v>
      </c>
      <c r="G337" s="42">
        <f t="shared" si="56"/>
        <v>1.4206897072830413</v>
      </c>
      <c r="H337" s="42">
        <f t="shared" si="56"/>
        <v>1.4963080499672361</v>
      </c>
      <c r="I337" s="42">
        <f t="shared" si="56"/>
        <v>2.6817441363354755</v>
      </c>
      <c r="J337" s="42">
        <f t="shared" si="56"/>
        <v>63.516289445931768</v>
      </c>
      <c r="K337" s="42">
        <f t="shared" si="56"/>
        <v>22.200230202190667</v>
      </c>
      <c r="L337" s="42">
        <f t="shared" si="56"/>
        <v>1.1754740807645099</v>
      </c>
      <c r="M337" s="42">
        <f t="shared" si="56"/>
        <v>2.164478155229804</v>
      </c>
      <c r="N337" s="42">
        <f t="shared" si="56"/>
        <v>6.8699588199452286</v>
      </c>
      <c r="Q337" s="42">
        <f t="shared" si="57"/>
        <v>0</v>
      </c>
      <c r="R337" s="42">
        <f t="shared" si="57"/>
        <v>0</v>
      </c>
      <c r="S337" s="42">
        <f t="shared" si="57"/>
        <v>1.259238130994075</v>
      </c>
      <c r="T337" s="42">
        <f t="shared" si="57"/>
        <v>1.1581957756469023</v>
      </c>
      <c r="U337" s="42">
        <f t="shared" si="57"/>
        <v>2.3288078909675454</v>
      </c>
      <c r="V337" s="42">
        <f t="shared" si="57"/>
        <v>43.88417022247657</v>
      </c>
      <c r="W337" s="42">
        <f t="shared" si="57"/>
        <v>19.861795988275979</v>
      </c>
      <c r="X337" s="42">
        <f t="shared" si="57"/>
        <v>1.1563084605570499</v>
      </c>
      <c r="Y337" s="42">
        <f t="shared" si="57"/>
        <v>2.0748765645005411</v>
      </c>
      <c r="Z337" s="42">
        <f t="shared" si="57"/>
        <v>4.3860613020961789</v>
      </c>
      <c r="AC337" s="42">
        <f t="shared" si="58"/>
        <v>1.8302282726775206E-2</v>
      </c>
      <c r="AD337" s="42">
        <f t="shared" si="58"/>
        <v>2.0268872880409994</v>
      </c>
      <c r="AE337" s="42">
        <f t="shared" si="58"/>
        <v>1.5821412835720148</v>
      </c>
      <c r="AF337" s="42">
        <f t="shared" si="58"/>
        <v>1.8344203242875625</v>
      </c>
      <c r="AG337" s="42">
        <f t="shared" si="58"/>
        <v>3.0346803817034065</v>
      </c>
      <c r="AH337" s="42">
        <f t="shared" si="58"/>
        <v>83.148408669387067</v>
      </c>
      <c r="AI337" s="42">
        <f t="shared" si="58"/>
        <v>24.538664416105352</v>
      </c>
      <c r="AJ337" s="42">
        <f t="shared" si="58"/>
        <v>1.1946397009719769</v>
      </c>
      <c r="AK337" s="42">
        <f t="shared" si="58"/>
        <v>2.254079745959074</v>
      </c>
      <c r="AL337" s="42">
        <f t="shared" si="58"/>
        <v>9.3538563377942232</v>
      </c>
    </row>
    <row r="338" spans="4:38">
      <c r="D338" s="52">
        <f t="shared" si="46"/>
        <v>17</v>
      </c>
      <c r="E338" s="42">
        <f t="shared" si="56"/>
        <v>7.2175741444632548E-3</v>
      </c>
      <c r="F338" s="42">
        <f t="shared" si="56"/>
        <v>1.0605619012214573</v>
      </c>
      <c r="G338" s="42">
        <f t="shared" si="56"/>
        <v>1.5306433174147247</v>
      </c>
      <c r="H338" s="42">
        <f t="shared" si="56"/>
        <v>1.6121141060817947</v>
      </c>
      <c r="I338" s="42">
        <f t="shared" si="56"/>
        <v>2.8892964594979129</v>
      </c>
      <c r="J338" s="42">
        <f t="shared" si="56"/>
        <v>68.432102723769319</v>
      </c>
      <c r="K338" s="42">
        <f t="shared" si="56"/>
        <v>23.918406552713751</v>
      </c>
      <c r="L338" s="42">
        <f t="shared" si="56"/>
        <v>1.26644934308513</v>
      </c>
      <c r="M338" s="42">
        <f t="shared" si="56"/>
        <v>2.3319969216420877</v>
      </c>
      <c r="N338" s="42">
        <f t="shared" si="56"/>
        <v>7.4016560440727774</v>
      </c>
      <c r="Q338" s="42">
        <f t="shared" si="57"/>
        <v>0</v>
      </c>
      <c r="R338" s="42">
        <f t="shared" si="57"/>
        <v>0</v>
      </c>
      <c r="S338" s="42">
        <f t="shared" si="57"/>
        <v>1.3566962724928693</v>
      </c>
      <c r="T338" s="42">
        <f t="shared" si="57"/>
        <v>1.2478337916885502</v>
      </c>
      <c r="U338" s="42">
        <f t="shared" si="57"/>
        <v>2.5090448798063889</v>
      </c>
      <c r="V338" s="42">
        <f t="shared" si="57"/>
        <v>47.280564888291721</v>
      </c>
      <c r="W338" s="42">
        <f t="shared" si="57"/>
        <v>21.398990325233921</v>
      </c>
      <c r="X338" s="42">
        <f t="shared" si="57"/>
        <v>1.245800408737066</v>
      </c>
      <c r="Y338" s="42">
        <f t="shared" si="57"/>
        <v>2.2354606580396985</v>
      </c>
      <c r="Z338" s="42">
        <f t="shared" si="57"/>
        <v>4.7255184488271391</v>
      </c>
      <c r="AC338" s="42">
        <f t="shared" si="58"/>
        <v>1.9718779270069122E-2</v>
      </c>
      <c r="AD338" s="42">
        <f t="shared" si="58"/>
        <v>2.1837572741524163</v>
      </c>
      <c r="AE338" s="42">
        <f t="shared" si="58"/>
        <v>1.7045903623365868</v>
      </c>
      <c r="AF338" s="42">
        <f t="shared" si="58"/>
        <v>1.9763944204750321</v>
      </c>
      <c r="AG338" s="42">
        <f t="shared" si="58"/>
        <v>3.2695480391894374</v>
      </c>
      <c r="AH338" s="42">
        <f t="shared" si="58"/>
        <v>89.583640559247016</v>
      </c>
      <c r="AI338" s="42">
        <f t="shared" si="58"/>
        <v>26.437822780193581</v>
      </c>
      <c r="AJ338" s="42">
        <f t="shared" si="58"/>
        <v>1.2870982774332009</v>
      </c>
      <c r="AK338" s="42">
        <f t="shared" si="58"/>
        <v>2.4285331852444831</v>
      </c>
      <c r="AL338" s="42">
        <f t="shared" si="58"/>
        <v>10.077793639318358</v>
      </c>
    </row>
    <row r="339" spans="4:38">
      <c r="D339" s="52">
        <f t="shared" si="46"/>
        <v>18</v>
      </c>
      <c r="E339" s="42">
        <f t="shared" si="56"/>
        <v>7.7386687531633656E-3</v>
      </c>
      <c r="F339" s="42">
        <f t="shared" si="56"/>
        <v>1.1371323773755806</v>
      </c>
      <c r="G339" s="42">
        <f t="shared" si="56"/>
        <v>1.6411527440701512</v>
      </c>
      <c r="H339" s="42">
        <f t="shared" si="56"/>
        <v>1.7285055628890729</v>
      </c>
      <c r="I339" s="42">
        <f t="shared" si="56"/>
        <v>3.0978979615878708</v>
      </c>
      <c r="J339" s="42">
        <f t="shared" si="56"/>
        <v>73.372765483530998</v>
      </c>
      <c r="K339" s="42">
        <f t="shared" si="56"/>
        <v>25.64526830069839</v>
      </c>
      <c r="L339" s="42">
        <f t="shared" si="56"/>
        <v>1.3578844862044717</v>
      </c>
      <c r="M339" s="42">
        <f t="shared" si="56"/>
        <v>2.5003624969794944</v>
      </c>
      <c r="N339" s="42">
        <f t="shared" si="56"/>
        <v>7.9360410026225514</v>
      </c>
      <c r="Q339" s="42">
        <f t="shared" si="57"/>
        <v>0</v>
      </c>
      <c r="R339" s="42">
        <f t="shared" si="57"/>
        <v>0</v>
      </c>
      <c r="S339" s="42">
        <f t="shared" si="57"/>
        <v>1.4546470658050377</v>
      </c>
      <c r="T339" s="42">
        <f t="shared" si="57"/>
        <v>1.3379249287365202</v>
      </c>
      <c r="U339" s="42">
        <f t="shared" si="57"/>
        <v>2.690192968303228</v>
      </c>
      <c r="V339" s="42">
        <f t="shared" si="57"/>
        <v>50.694128360789549</v>
      </c>
      <c r="W339" s="42">
        <f t="shared" si="57"/>
        <v>22.943955193888478</v>
      </c>
      <c r="X339" s="42">
        <f t="shared" si="57"/>
        <v>1.3357447395490021</v>
      </c>
      <c r="Y339" s="42">
        <f t="shared" si="57"/>
        <v>2.3968565056679902</v>
      </c>
      <c r="Z339" s="42">
        <f t="shared" si="57"/>
        <v>5.0666915545978251</v>
      </c>
      <c r="AC339" s="42">
        <f t="shared" si="58"/>
        <v>2.1142436216588054E-2</v>
      </c>
      <c r="AD339" s="42">
        <f t="shared" si="58"/>
        <v>2.3414202395053128</v>
      </c>
      <c r="AE339" s="42">
        <f t="shared" si="58"/>
        <v>1.8276584223352723</v>
      </c>
      <c r="AF339" s="42">
        <f t="shared" si="58"/>
        <v>2.1190861970416184</v>
      </c>
      <c r="AG339" s="42">
        <f t="shared" si="58"/>
        <v>3.5056029548725145</v>
      </c>
      <c r="AH339" s="42">
        <f t="shared" si="58"/>
        <v>96.051402606272561</v>
      </c>
      <c r="AI339" s="42">
        <f t="shared" si="58"/>
        <v>28.346581407508296</v>
      </c>
      <c r="AJ339" s="42">
        <f t="shared" si="58"/>
        <v>1.380024232859949</v>
      </c>
      <c r="AK339" s="42">
        <f t="shared" si="58"/>
        <v>2.6038684882910053</v>
      </c>
      <c r="AL339" s="42">
        <f t="shared" si="58"/>
        <v>10.805390450647215</v>
      </c>
    </row>
    <row r="340" spans="4:38">
      <c r="D340" s="52">
        <f t="shared" si="46"/>
        <v>19</v>
      </c>
      <c r="E340" s="42">
        <f t="shared" si="56"/>
        <v>8.2560780214786852E-3</v>
      </c>
      <c r="F340" s="42">
        <f t="shared" si="56"/>
        <v>1.2131613237127721</v>
      </c>
      <c r="G340" s="42">
        <f t="shared" si="56"/>
        <v>1.750880614274688</v>
      </c>
      <c r="H340" s="42">
        <f t="shared" si="56"/>
        <v>1.8440738637299385</v>
      </c>
      <c r="I340" s="42">
        <f t="shared" si="56"/>
        <v>3.3050241700801886</v>
      </c>
      <c r="J340" s="42">
        <f t="shared" si="56"/>
        <v>78.278486365767591</v>
      </c>
      <c r="K340" s="42">
        <f t="shared" si="56"/>
        <v>27.359917154455097</v>
      </c>
      <c r="L340" s="42">
        <f t="shared" si="56"/>
        <v>1.4486729720375915</v>
      </c>
      <c r="M340" s="42">
        <f t="shared" si="56"/>
        <v>2.6675373394944151</v>
      </c>
      <c r="N340" s="42">
        <f t="shared" si="56"/>
        <v>8.4666466273701939</v>
      </c>
      <c r="Q340" s="42">
        <f t="shared" si="57"/>
        <v>0</v>
      </c>
      <c r="R340" s="42">
        <f t="shared" si="57"/>
        <v>0</v>
      </c>
      <c r="S340" s="42">
        <f t="shared" si="57"/>
        <v>1.5519051211608181</v>
      </c>
      <c r="T340" s="42">
        <f t="shared" si="57"/>
        <v>1.4273789137201018</v>
      </c>
      <c r="U340" s="42">
        <f t="shared" si="57"/>
        <v>2.8700599221365732</v>
      </c>
      <c r="V340" s="42">
        <f t="shared" si="57"/>
        <v>54.083550068795475</v>
      </c>
      <c r="W340" s="42">
        <f t="shared" si="57"/>
        <v>24.477993598656301</v>
      </c>
      <c r="X340" s="42">
        <f t="shared" si="57"/>
        <v>1.425052956555134</v>
      </c>
      <c r="Y340" s="42">
        <f t="shared" si="57"/>
        <v>2.557110912518981</v>
      </c>
      <c r="Z340" s="42">
        <f t="shared" si="57"/>
        <v>5.4054517798590815</v>
      </c>
      <c r="AC340" s="42">
        <f t="shared" si="58"/>
        <v>2.2556024625932546E-2</v>
      </c>
      <c r="AD340" s="42">
        <f t="shared" si="58"/>
        <v>2.4979681641655982</v>
      </c>
      <c r="AE340" s="42">
        <f t="shared" si="58"/>
        <v>1.9498561073885661</v>
      </c>
      <c r="AF340" s="42">
        <f t="shared" si="58"/>
        <v>2.2607688137397681</v>
      </c>
      <c r="AG340" s="42">
        <f t="shared" si="58"/>
        <v>3.7399884180238043</v>
      </c>
      <c r="AH340" s="42">
        <f t="shared" si="58"/>
        <v>102.47342266273984</v>
      </c>
      <c r="AI340" s="42">
        <f t="shared" si="58"/>
        <v>30.241840710253889</v>
      </c>
      <c r="AJ340" s="42">
        <f t="shared" si="58"/>
        <v>1.4722929875200572</v>
      </c>
      <c r="AK340" s="42">
        <f t="shared" si="58"/>
        <v>2.7779637664698571</v>
      </c>
      <c r="AL340" s="42">
        <f t="shared" si="58"/>
        <v>11.527841474881235</v>
      </c>
    </row>
    <row r="341" spans="4:38">
      <c r="D341" s="52">
        <f t="shared" si="46"/>
        <v>20</v>
      </c>
      <c r="E341" s="42">
        <f t="shared" si="56"/>
        <v>8.7739444878964408E-3</v>
      </c>
      <c r="F341" s="42">
        <f t="shared" si="56"/>
        <v>1.289257451471179</v>
      </c>
      <c r="G341" s="42">
        <f t="shared" si="56"/>
        <v>1.8607054432642989</v>
      </c>
      <c r="H341" s="42">
        <f t="shared" si="56"/>
        <v>1.9597442841327877</v>
      </c>
      <c r="I341" s="42">
        <f t="shared" si="56"/>
        <v>3.5123334014043075</v>
      </c>
      <c r="J341" s="42">
        <f t="shared" si="56"/>
        <v>83.188542087783389</v>
      </c>
      <c r="K341" s="42">
        <f t="shared" si="56"/>
        <v>29.076081122552203</v>
      </c>
      <c r="L341" s="42">
        <f t="shared" si="56"/>
        <v>1.5395416812566991</v>
      </c>
      <c r="M341" s="42">
        <f t="shared" si="56"/>
        <v>2.8348599026348698</v>
      </c>
      <c r="N341" s="42">
        <f t="shared" si="56"/>
        <v>8.9977211109103443</v>
      </c>
      <c r="Q341" s="42">
        <f t="shared" si="57"/>
        <v>0</v>
      </c>
      <c r="R341" s="42">
        <f t="shared" si="57"/>
        <v>0</v>
      </c>
      <c r="S341" s="42">
        <f t="shared" si="57"/>
        <v>1.6492491166051866</v>
      </c>
      <c r="T341" s="42">
        <f t="shared" si="57"/>
        <v>1.5169119428853288</v>
      </c>
      <c r="U341" s="42">
        <f t="shared" si="57"/>
        <v>3.0500858117196619</v>
      </c>
      <c r="V341" s="42">
        <f t="shared" si="57"/>
        <v>57.47596676987196</v>
      </c>
      <c r="W341" s="42">
        <f t="shared" si="57"/>
        <v>26.013387525040514</v>
      </c>
      <c r="X341" s="42">
        <f t="shared" si="57"/>
        <v>1.5144400889380236</v>
      </c>
      <c r="Y341" s="42">
        <f t="shared" si="57"/>
        <v>2.7175069248942743</v>
      </c>
      <c r="Z341" s="42">
        <f t="shared" si="57"/>
        <v>5.7445113436549464</v>
      </c>
      <c r="AC341" s="42">
        <f t="shared" si="58"/>
        <v>2.3970862123722011E-2</v>
      </c>
      <c r="AD341" s="42">
        <f t="shared" si="58"/>
        <v>2.6546544191931152</v>
      </c>
      <c r="AE341" s="42">
        <f t="shared" si="58"/>
        <v>2.0721617699234196</v>
      </c>
      <c r="AF341" s="42">
        <f t="shared" si="58"/>
        <v>2.4025766253802381</v>
      </c>
      <c r="AG341" s="42">
        <f t="shared" si="58"/>
        <v>3.9745809910889549</v>
      </c>
      <c r="AH341" s="42">
        <f t="shared" si="58"/>
        <v>108.90111740569498</v>
      </c>
      <c r="AI341" s="42">
        <f t="shared" si="58"/>
        <v>32.138774720063886</v>
      </c>
      <c r="AJ341" s="42">
        <f t="shared" si="58"/>
        <v>1.5646432735753835</v>
      </c>
      <c r="AK341" s="42">
        <f t="shared" si="58"/>
        <v>2.9522128803754746</v>
      </c>
      <c r="AL341" s="42">
        <f t="shared" si="58"/>
        <v>12.250930878165674</v>
      </c>
    </row>
    <row r="342" spans="4:38">
      <c r="D342" s="52">
        <f t="shared" si="46"/>
        <v>25</v>
      </c>
      <c r="E342" s="42">
        <f t="shared" si="56"/>
        <v>5.1426652726275696E-2</v>
      </c>
      <c r="F342" s="42">
        <f t="shared" si="56"/>
        <v>7.5567146934921583</v>
      </c>
      <c r="G342" s="42">
        <f t="shared" si="56"/>
        <v>10.906138372387366</v>
      </c>
      <c r="H342" s="42">
        <f t="shared" si="56"/>
        <v>11.486633961661122</v>
      </c>
      <c r="I342" s="42">
        <f t="shared" si="56"/>
        <v>20.586812504010222</v>
      </c>
      <c r="J342" s="42">
        <f t="shared" si="56"/>
        <v>487.59235605550157</v>
      </c>
      <c r="K342" s="42">
        <f t="shared" si="56"/>
        <v>170.42340860410525</v>
      </c>
      <c r="L342" s="42">
        <f t="shared" si="56"/>
        <v>9.0237037069055823</v>
      </c>
      <c r="M342" s="42">
        <f t="shared" si="56"/>
        <v>16.615942344011778</v>
      </c>
      <c r="N342" s="42">
        <f t="shared" si="56"/>
        <v>52.738272909862467</v>
      </c>
      <c r="Q342" s="42">
        <f t="shared" si="57"/>
        <v>0</v>
      </c>
      <c r="R342" s="42">
        <f t="shared" si="57"/>
        <v>0</v>
      </c>
      <c r="S342" s="42">
        <f t="shared" si="57"/>
        <v>9.6667310461986329</v>
      </c>
      <c r="T342" s="42">
        <f t="shared" si="57"/>
        <v>8.8910641970344688</v>
      </c>
      <c r="U342" s="42">
        <f t="shared" si="57"/>
        <v>17.877444294413817</v>
      </c>
      <c r="V342" s="42">
        <f t="shared" si="57"/>
        <v>336.88343791764993</v>
      </c>
      <c r="W342" s="42">
        <f t="shared" si="57"/>
        <v>152.47206639268637</v>
      </c>
      <c r="X342" s="42">
        <f t="shared" si="57"/>
        <v>8.8765759386788883</v>
      </c>
      <c r="Y342" s="42">
        <f t="shared" si="57"/>
        <v>15.928102246438185</v>
      </c>
      <c r="Z342" s="42">
        <f t="shared" si="57"/>
        <v>33.670259751452072</v>
      </c>
      <c r="AC342" s="42">
        <f t="shared" si="58"/>
        <v>0.14050022811138593</v>
      </c>
      <c r="AD342" s="42">
        <f t="shared" si="58"/>
        <v>15.559705342613604</v>
      </c>
      <c r="AE342" s="42">
        <f t="shared" si="58"/>
        <v>12.145545698576147</v>
      </c>
      <c r="AF342" s="42">
        <f t="shared" si="58"/>
        <v>14.082203726287723</v>
      </c>
      <c r="AG342" s="42">
        <f t="shared" si="58"/>
        <v>23.296180713606638</v>
      </c>
      <c r="AH342" s="42">
        <f t="shared" si="58"/>
        <v>638.30127419335417</v>
      </c>
      <c r="AI342" s="42">
        <f t="shared" si="58"/>
        <v>188.37475081552415</v>
      </c>
      <c r="AJ342" s="42">
        <f t="shared" si="58"/>
        <v>9.1708314751323208</v>
      </c>
      <c r="AK342" s="42">
        <f t="shared" si="58"/>
        <v>17.303782441585422</v>
      </c>
      <c r="AL342" s="42">
        <f t="shared" si="58"/>
        <v>71.806286068272428</v>
      </c>
    </row>
    <row r="343" spans="4:38">
      <c r="D343" s="52">
        <f t="shared" si="46"/>
        <v>30</v>
      </c>
      <c r="E343" s="42">
        <f t="shared" si="56"/>
        <v>6.3529061485373073E-2</v>
      </c>
      <c r="F343" s="42">
        <f t="shared" si="56"/>
        <v>9.3350620143511733</v>
      </c>
      <c r="G343" s="42">
        <f t="shared" si="56"/>
        <v>13.472716937561417</v>
      </c>
      <c r="H343" s="42">
        <f t="shared" si="56"/>
        <v>14.1898225244105</v>
      </c>
      <c r="I343" s="42">
        <f t="shared" si="56"/>
        <v>25.431576974615741</v>
      </c>
      <c r="J343" s="42">
        <f t="shared" si="56"/>
        <v>602.33912038807443</v>
      </c>
      <c r="K343" s="42">
        <f t="shared" si="56"/>
        <v>210.52972787056871</v>
      </c>
      <c r="L343" s="42">
        <f t="shared" si="56"/>
        <v>11.147282532135151</v>
      </c>
      <c r="M343" s="42">
        <f t="shared" si="56"/>
        <v>20.526228460340707</v>
      </c>
      <c r="N343" s="42">
        <f t="shared" si="56"/>
        <v>65.14934969919193</v>
      </c>
      <c r="Q343" s="42">
        <f t="shared" si="57"/>
        <v>0</v>
      </c>
      <c r="R343" s="42">
        <f t="shared" si="57"/>
        <v>0</v>
      </c>
      <c r="S343" s="42">
        <f t="shared" si="57"/>
        <v>11.941635678005987</v>
      </c>
      <c r="T343" s="42">
        <f t="shared" si="57"/>
        <v>10.983428516147711</v>
      </c>
      <c r="U343" s="42">
        <f t="shared" si="57"/>
        <v>22.084603947028011</v>
      </c>
      <c r="V343" s="42">
        <f t="shared" si="57"/>
        <v>416.16336094803341</v>
      </c>
      <c r="W343" s="42">
        <f t="shared" si="57"/>
        <v>188.35383535887274</v>
      </c>
      <c r="X343" s="42">
        <f t="shared" si="57"/>
        <v>10.965530686771439</v>
      </c>
      <c r="Y343" s="42">
        <f t="shared" si="57"/>
        <v>19.676516617661683</v>
      </c>
      <c r="Z343" s="42">
        <f t="shared" si="57"/>
        <v>41.593996275895464</v>
      </c>
      <c r="AC343" s="42">
        <f t="shared" si="58"/>
        <v>0.17356462373520662</v>
      </c>
      <c r="AD343" s="42">
        <f t="shared" si="58"/>
        <v>19.221423619899163</v>
      </c>
      <c r="AE343" s="42">
        <f t="shared" si="58"/>
        <v>15.003798197116904</v>
      </c>
      <c r="AF343" s="42">
        <f t="shared" si="58"/>
        <v>17.396216532673236</v>
      </c>
      <c r="AG343" s="42">
        <f t="shared" si="58"/>
        <v>28.778550002203467</v>
      </c>
      <c r="AH343" s="42">
        <f t="shared" si="58"/>
        <v>788.51487982811659</v>
      </c>
      <c r="AI343" s="42">
        <f t="shared" si="58"/>
        <v>232.70562038226467</v>
      </c>
      <c r="AJ343" s="42">
        <f t="shared" si="58"/>
        <v>11.329034377498919</v>
      </c>
      <c r="AK343" s="42">
        <f t="shared" si="58"/>
        <v>21.375940303019789</v>
      </c>
      <c r="AL343" s="42">
        <f t="shared" si="58"/>
        <v>88.704703122487857</v>
      </c>
    </row>
    <row r="344" spans="4:38">
      <c r="D344" s="52">
        <f t="shared" si="46"/>
        <v>40</v>
      </c>
      <c r="E344" s="42">
        <f t="shared" si="56"/>
        <v>0.15906714527685656</v>
      </c>
      <c r="F344" s="42">
        <f t="shared" si="56"/>
        <v>23.373581017675619</v>
      </c>
      <c r="G344" s="42">
        <f t="shared" si="56"/>
        <v>33.733642088738669</v>
      </c>
      <c r="H344" s="42">
        <f t="shared" si="56"/>
        <v>35.529165836377096</v>
      </c>
      <c r="I344" s="42">
        <f t="shared" si="56"/>
        <v>63.676815848635812</v>
      </c>
      <c r="J344" s="42">
        <f t="shared" si="56"/>
        <v>1508.1659027933804</v>
      </c>
      <c r="K344" s="42">
        <f t="shared" si="56"/>
        <v>527.13454323569988</v>
      </c>
      <c r="L344" s="42">
        <f t="shared" si="56"/>
        <v>27.911106641950958</v>
      </c>
      <c r="M344" s="42">
        <f t="shared" si="56"/>
        <v>51.394566331484484</v>
      </c>
      <c r="N344" s="42">
        <f t="shared" si="56"/>
        <v>163.12410148983705</v>
      </c>
      <c r="Q344" s="42">
        <f t="shared" si="57"/>
        <v>0</v>
      </c>
      <c r="R344" s="42">
        <f t="shared" si="57"/>
        <v>0</v>
      </c>
      <c r="S344" s="42">
        <f t="shared" si="57"/>
        <v>29.900046574338546</v>
      </c>
      <c r="T344" s="42">
        <f t="shared" si="57"/>
        <v>27.500841009878446</v>
      </c>
      <c r="U344" s="42">
        <f t="shared" si="57"/>
        <v>55.296502455534664</v>
      </c>
      <c r="V344" s="42">
        <f t="shared" si="57"/>
        <v>1042.0100068701181</v>
      </c>
      <c r="W344" s="42">
        <f t="shared" si="57"/>
        <v>471.60946804449691</v>
      </c>
      <c r="X344" s="42">
        <f t="shared" si="57"/>
        <v>27.456027556649786</v>
      </c>
      <c r="Y344" s="42">
        <f t="shared" si="57"/>
        <v>49.26701660915765</v>
      </c>
      <c r="Z344" s="42">
        <f t="shared" si="57"/>
        <v>104.14506516495948</v>
      </c>
      <c r="AC344" s="42">
        <f t="shared" si="58"/>
        <v>0.43457952271131262</v>
      </c>
      <c r="AD344" s="42">
        <f t="shared" si="58"/>
        <v>48.127532689562251</v>
      </c>
      <c r="AE344" s="42">
        <f t="shared" si="58"/>
        <v>37.567237603138942</v>
      </c>
      <c r="AF344" s="42">
        <f t="shared" si="58"/>
        <v>43.557490662875594</v>
      </c>
      <c r="AG344" s="42">
        <f t="shared" si="58"/>
        <v>72.057129241736931</v>
      </c>
      <c r="AH344" s="42">
        <f t="shared" si="58"/>
        <v>1974.3217987166452</v>
      </c>
      <c r="AI344" s="42">
        <f t="shared" si="58"/>
        <v>582.65961842690274</v>
      </c>
      <c r="AJ344" s="42">
        <f t="shared" si="58"/>
        <v>28.366185727252294</v>
      </c>
      <c r="AK344" s="42">
        <f t="shared" si="58"/>
        <v>53.522116053811487</v>
      </c>
      <c r="AL344" s="42">
        <f t="shared" si="58"/>
        <v>222.10313781471336</v>
      </c>
    </row>
    <row r="345" spans="4:38">
      <c r="D345" s="52">
        <f t="shared" ref="D345:D361" si="59">D255</f>
        <v>50</v>
      </c>
      <c r="E345" s="42">
        <f t="shared" ref="E345:N360" si="60">($D255-$D254)/8*(E254+3*((2*E254+E255)/3)+3*((E254+2*E255)/3)+E255)</f>
        <v>0.19530553882345064</v>
      </c>
      <c r="F345" s="42">
        <f t="shared" si="60"/>
        <v>28.698508588592237</v>
      </c>
      <c r="G345" s="42">
        <f t="shared" si="60"/>
        <v>41.418780309104555</v>
      </c>
      <c r="H345" s="42">
        <f t="shared" si="60"/>
        <v>43.623357076937253</v>
      </c>
      <c r="I345" s="42">
        <f t="shared" si="60"/>
        <v>78.183554550085319</v>
      </c>
      <c r="J345" s="42">
        <f t="shared" si="60"/>
        <v>1851.7535709058398</v>
      </c>
      <c r="K345" s="42">
        <f t="shared" si="60"/>
        <v>647.2253954134485</v>
      </c>
      <c r="L345" s="42">
        <f t="shared" si="60"/>
        <v>34.269765213785767</v>
      </c>
      <c r="M345" s="42">
        <f t="shared" si="60"/>
        <v>63.103184837432174</v>
      </c>
      <c r="N345" s="42">
        <f t="shared" si="60"/>
        <v>200.28674357054174</v>
      </c>
      <c r="Q345" s="42">
        <f t="shared" ref="Q345:Z360" si="61">($D255-$D254)/8*(Q254+3*((2*Q254+Q255)/3)+3*((Q254+2*Q255)/3)+Q255)</f>
        <v>0</v>
      </c>
      <c r="R345" s="42">
        <f t="shared" si="61"/>
        <v>0</v>
      </c>
      <c r="S345" s="42">
        <f t="shared" si="61"/>
        <v>36.711821896869729</v>
      </c>
      <c r="T345" s="42">
        <f t="shared" si="61"/>
        <v>33.766033596592251</v>
      </c>
      <c r="U345" s="42">
        <f t="shared" si="61"/>
        <v>67.894053095210495</v>
      </c>
      <c r="V345" s="42">
        <f t="shared" si="61"/>
        <v>1279.3988695590531</v>
      </c>
      <c r="W345" s="42">
        <f t="shared" si="61"/>
        <v>579.05069654929332</v>
      </c>
      <c r="X345" s="42">
        <f t="shared" si="61"/>
        <v>33.711010822315835</v>
      </c>
      <c r="Y345" s="42">
        <f t="shared" si="61"/>
        <v>60.490940529096179</v>
      </c>
      <c r="Z345" s="42">
        <f t="shared" si="61"/>
        <v>127.87120830290762</v>
      </c>
      <c r="AC345" s="42">
        <f t="shared" ref="AC345:AL360" si="62">($D255-$D254)/8*(AC254+3*((2*AC254+AC255)/3)+3*((AC254+2*AC255)/3)+AC255)</f>
        <v>0.53358465506528419</v>
      </c>
      <c r="AD345" s="42">
        <f t="shared" si="62"/>
        <v>59.091861413733319</v>
      </c>
      <c r="AE345" s="42">
        <f t="shared" si="62"/>
        <v>46.125738721339573</v>
      </c>
      <c r="AF345" s="42">
        <f t="shared" si="62"/>
        <v>53.480680557282056</v>
      </c>
      <c r="AG345" s="42">
        <f t="shared" si="62"/>
        <v>88.473056004960114</v>
      </c>
      <c r="AH345" s="42">
        <f t="shared" si="62"/>
        <v>2424.1082722526294</v>
      </c>
      <c r="AI345" s="42">
        <f t="shared" si="62"/>
        <v>715.40009427760356</v>
      </c>
      <c r="AJ345" s="42">
        <f t="shared" si="62"/>
        <v>34.828519605255892</v>
      </c>
      <c r="AK345" s="42">
        <f t="shared" si="62"/>
        <v>65.715429145768368</v>
      </c>
      <c r="AL345" s="42">
        <f t="shared" si="62"/>
        <v>272.70227883817421</v>
      </c>
    </row>
    <row r="346" spans="4:38">
      <c r="D346" s="52">
        <f t="shared" si="59"/>
        <v>60</v>
      </c>
      <c r="E346" s="42">
        <f t="shared" si="60"/>
        <v>0.22322446423809794</v>
      </c>
      <c r="F346" s="42">
        <f t="shared" si="60"/>
        <v>32.800960191466672</v>
      </c>
      <c r="G346" s="42">
        <f t="shared" si="60"/>
        <v>47.339594665838533</v>
      </c>
      <c r="H346" s="42">
        <f t="shared" si="60"/>
        <v>49.859315667279596</v>
      </c>
      <c r="I346" s="42">
        <f t="shared" si="60"/>
        <v>89.359893128526835</v>
      </c>
      <c r="J346" s="42">
        <f t="shared" si="60"/>
        <v>2116.461730970675</v>
      </c>
      <c r="K346" s="42">
        <f t="shared" si="60"/>
        <v>739.74626118033359</v>
      </c>
      <c r="L346" s="42">
        <f t="shared" si="60"/>
        <v>39.168627912431766</v>
      </c>
      <c r="M346" s="42">
        <f t="shared" si="60"/>
        <v>72.123784670474038</v>
      </c>
      <c r="N346" s="42">
        <f t="shared" si="60"/>
        <v>228.91773216909513</v>
      </c>
      <c r="Q346" s="42">
        <f t="shared" si="61"/>
        <v>0</v>
      </c>
      <c r="R346" s="42">
        <f t="shared" si="61"/>
        <v>0</v>
      </c>
      <c r="S346" s="42">
        <f t="shared" si="61"/>
        <v>41.959776581355371</v>
      </c>
      <c r="T346" s="42">
        <f t="shared" si="61"/>
        <v>38.592887864068565</v>
      </c>
      <c r="U346" s="42">
        <f t="shared" si="61"/>
        <v>77.599507512336757</v>
      </c>
      <c r="V346" s="42">
        <f t="shared" si="61"/>
        <v>1462.288929052411</v>
      </c>
      <c r="W346" s="42">
        <f t="shared" si="61"/>
        <v>661.82598958833614</v>
      </c>
      <c r="X346" s="42">
        <f t="shared" si="61"/>
        <v>38.529999584592531</v>
      </c>
      <c r="Y346" s="42">
        <f t="shared" si="61"/>
        <v>69.138120056453857</v>
      </c>
      <c r="Z346" s="42">
        <f t="shared" si="61"/>
        <v>146.15039663927573</v>
      </c>
      <c r="AC346" s="42">
        <f t="shared" si="62"/>
        <v>0.60986057779082659</v>
      </c>
      <c r="AD346" s="42">
        <f t="shared" si="62"/>
        <v>67.539042591293466</v>
      </c>
      <c r="AE346" s="42">
        <f t="shared" si="62"/>
        <v>52.719412750321908</v>
      </c>
      <c r="AF346" s="42">
        <f t="shared" si="62"/>
        <v>61.125743470490406</v>
      </c>
      <c r="AG346" s="42">
        <f t="shared" si="62"/>
        <v>101.1202787447169</v>
      </c>
      <c r="AH346" s="42">
        <f t="shared" si="62"/>
        <v>2770.6345328889429</v>
      </c>
      <c r="AI346" s="42">
        <f t="shared" si="62"/>
        <v>817.66653277233104</v>
      </c>
      <c r="AJ346" s="42">
        <f t="shared" si="62"/>
        <v>39.807256240271201</v>
      </c>
      <c r="AK346" s="42">
        <f t="shared" si="62"/>
        <v>75.10944928449446</v>
      </c>
      <c r="AL346" s="42">
        <f t="shared" si="62"/>
        <v>311.68506769891269</v>
      </c>
    </row>
    <row r="347" spans="4:38">
      <c r="D347" s="52">
        <f t="shared" si="59"/>
        <v>75</v>
      </c>
      <c r="E347" s="42">
        <f t="shared" si="60"/>
        <v>0.37125564665863342</v>
      </c>
      <c r="F347" s="42">
        <f t="shared" si="60"/>
        <v>54.552899156779347</v>
      </c>
      <c r="G347" s="42">
        <f t="shared" si="60"/>
        <v>78.732821199549875</v>
      </c>
      <c r="H347" s="42">
        <f t="shared" si="60"/>
        <v>82.923493816828739</v>
      </c>
      <c r="I347" s="42">
        <f t="shared" si="60"/>
        <v>148.61885780311138</v>
      </c>
      <c r="J347" s="42">
        <f t="shared" si="60"/>
        <v>3519.9921802552331</v>
      </c>
      <c r="K347" s="42">
        <f t="shared" si="60"/>
        <v>1230.3085931695962</v>
      </c>
      <c r="L347" s="42">
        <f t="shared" si="60"/>
        <v>65.143282274163155</v>
      </c>
      <c r="M347" s="42">
        <f t="shared" si="60"/>
        <v>119.95263336703272</v>
      </c>
      <c r="N347" s="42">
        <f t="shared" si="60"/>
        <v>380.72440213101186</v>
      </c>
      <c r="Q347" s="42">
        <f t="shared" si="61"/>
        <v>0</v>
      </c>
      <c r="R347" s="42">
        <f t="shared" si="61"/>
        <v>0</v>
      </c>
      <c r="S347" s="42">
        <f t="shared" si="61"/>
        <v>69.78537966943945</v>
      </c>
      <c r="T347" s="42">
        <f t="shared" si="61"/>
        <v>64.185740524911324</v>
      </c>
      <c r="U347" s="42">
        <f t="shared" si="61"/>
        <v>129.05957884237657</v>
      </c>
      <c r="V347" s="42">
        <f t="shared" si="61"/>
        <v>2432.005039456868</v>
      </c>
      <c r="W347" s="42">
        <f t="shared" si="61"/>
        <v>1100.7155357220597</v>
      </c>
      <c r="X347" s="42">
        <f t="shared" si="61"/>
        <v>64.081147917000663</v>
      </c>
      <c r="Y347" s="42">
        <f t="shared" si="61"/>
        <v>114.98702688314143</v>
      </c>
      <c r="Z347" s="42">
        <f t="shared" si="61"/>
        <v>243.06995292350942</v>
      </c>
      <c r="AC347" s="42">
        <f t="shared" si="62"/>
        <v>1.0142892892682274</v>
      </c>
      <c r="AD347" s="42">
        <f t="shared" si="62"/>
        <v>112.32752206402741</v>
      </c>
      <c r="AE347" s="42">
        <f t="shared" si="62"/>
        <v>87.680262729660654</v>
      </c>
      <c r="AF347" s="42">
        <f t="shared" si="62"/>
        <v>101.66124710874575</v>
      </c>
      <c r="AG347" s="42">
        <f t="shared" si="62"/>
        <v>168.1781367638462</v>
      </c>
      <c r="AH347" s="42">
        <f t="shared" si="62"/>
        <v>4607.9793210536063</v>
      </c>
      <c r="AI347" s="42">
        <f t="shared" si="62"/>
        <v>1359.9016506171329</v>
      </c>
      <c r="AJ347" s="42">
        <f t="shared" si="62"/>
        <v>66.205416631326017</v>
      </c>
      <c r="AK347" s="42">
        <f t="shared" si="62"/>
        <v>124.91823985092444</v>
      </c>
      <c r="AL347" s="42">
        <f t="shared" si="62"/>
        <v>518.37885133851125</v>
      </c>
    </row>
    <row r="348" spans="4:38">
      <c r="D348" s="52">
        <f t="shared" si="59"/>
        <v>100</v>
      </c>
      <c r="E348" s="42">
        <f t="shared" si="60"/>
        <v>0.67607857441531316</v>
      </c>
      <c r="F348" s="42">
        <f t="shared" si="60"/>
        <v>99.344068229217982</v>
      </c>
      <c r="G348" s="42">
        <f t="shared" si="60"/>
        <v>143.37714185727012</v>
      </c>
      <c r="H348" s="42">
        <f t="shared" si="60"/>
        <v>151.00860549810815</v>
      </c>
      <c r="I348" s="42">
        <f t="shared" si="60"/>
        <v>270.64376372205976</v>
      </c>
      <c r="J348" s="42">
        <f t="shared" si="60"/>
        <v>6410.1147459939029</v>
      </c>
      <c r="K348" s="42">
        <f t="shared" si="60"/>
        <v>2240.4649929158659</v>
      </c>
      <c r="L348" s="42">
        <f t="shared" si="60"/>
        <v>118.62978464849267</v>
      </c>
      <c r="M348" s="42">
        <f t="shared" si="60"/>
        <v>218.44086707916026</v>
      </c>
      <c r="N348" s="42">
        <f t="shared" si="60"/>
        <v>693.32174030078477</v>
      </c>
      <c r="Q348" s="42">
        <f t="shared" si="61"/>
        <v>0</v>
      </c>
      <c r="R348" s="42">
        <f t="shared" si="61"/>
        <v>0</v>
      </c>
      <c r="S348" s="42">
        <f t="shared" si="61"/>
        <v>127.08331961164218</v>
      </c>
      <c r="T348" s="42">
        <f t="shared" si="61"/>
        <v>116.8860442728141</v>
      </c>
      <c r="U348" s="42">
        <f t="shared" si="61"/>
        <v>235.02515547898031</v>
      </c>
      <c r="V348" s="42">
        <f t="shared" si="61"/>
        <v>4428.82556762486</v>
      </c>
      <c r="W348" s="42">
        <f t="shared" si="61"/>
        <v>2004.4683412236864</v>
      </c>
      <c r="X348" s="42">
        <f t="shared" si="61"/>
        <v>116.69557492403233</v>
      </c>
      <c r="Y348" s="42">
        <f t="shared" si="61"/>
        <v>209.39820285855771</v>
      </c>
      <c r="Z348" s="42">
        <f t="shared" si="61"/>
        <v>442.64481560014542</v>
      </c>
      <c r="AC348" s="42">
        <f t="shared" si="62"/>
        <v>1.8470810152113757</v>
      </c>
      <c r="AD348" s="42">
        <f t="shared" si="62"/>
        <v>204.55508668526883</v>
      </c>
      <c r="AE348" s="42">
        <f t="shared" si="62"/>
        <v>159.67096410289869</v>
      </c>
      <c r="AF348" s="42">
        <f t="shared" si="62"/>
        <v>185.13116672340155</v>
      </c>
      <c r="AG348" s="42">
        <f t="shared" si="62"/>
        <v>306.26237196513932</v>
      </c>
      <c r="AH348" s="42">
        <f t="shared" si="62"/>
        <v>8391.4039243629595</v>
      </c>
      <c r="AI348" s="42">
        <f t="shared" si="62"/>
        <v>2476.4616446080449</v>
      </c>
      <c r="AJ348" s="42">
        <f t="shared" si="62"/>
        <v>120.56399437295369</v>
      </c>
      <c r="AK348" s="42">
        <f t="shared" si="62"/>
        <v>227.48353129976348</v>
      </c>
      <c r="AL348" s="42">
        <f t="shared" si="62"/>
        <v>943.99866500141843</v>
      </c>
    </row>
    <row r="349" spans="4:38">
      <c r="D349" s="52">
        <f t="shared" si="59"/>
        <v>125</v>
      </c>
      <c r="E349" s="42">
        <f t="shared" si="60"/>
        <v>0.71339423367273258</v>
      </c>
      <c r="F349" s="42">
        <f t="shared" si="60"/>
        <v>104.8272909485495</v>
      </c>
      <c r="G349" s="42">
        <f t="shared" si="60"/>
        <v>151.29073766301727</v>
      </c>
      <c r="H349" s="42">
        <f t="shared" si="60"/>
        <v>159.34341432203618</v>
      </c>
      <c r="I349" s="42">
        <f t="shared" si="60"/>
        <v>285.58174704142755</v>
      </c>
      <c r="J349" s="42">
        <f t="shared" si="60"/>
        <v>6763.9163109515421</v>
      </c>
      <c r="K349" s="42">
        <f t="shared" si="60"/>
        <v>2364.1258090068463</v>
      </c>
      <c r="L349" s="42">
        <f t="shared" si="60"/>
        <v>125.17746828948444</v>
      </c>
      <c r="M349" s="42">
        <f t="shared" si="60"/>
        <v>230.4975499445662</v>
      </c>
      <c r="N349" s="42">
        <f t="shared" si="60"/>
        <v>731.58912340666018</v>
      </c>
      <c r="Q349" s="42">
        <f t="shared" si="61"/>
        <v>0</v>
      </c>
      <c r="R349" s="42">
        <f t="shared" si="61"/>
        <v>0</v>
      </c>
      <c r="S349" s="42">
        <f t="shared" si="61"/>
        <v>134.09758989232796</v>
      </c>
      <c r="T349" s="42">
        <f t="shared" si="61"/>
        <v>123.33748344732723</v>
      </c>
      <c r="U349" s="42">
        <f t="shared" si="61"/>
        <v>247.9971959350178</v>
      </c>
      <c r="V349" s="42">
        <f t="shared" si="61"/>
        <v>4673.2713347976469</v>
      </c>
      <c r="W349" s="42">
        <f t="shared" si="61"/>
        <v>2115.1034958402547</v>
      </c>
      <c r="X349" s="42">
        <f t="shared" si="61"/>
        <v>123.1365012830428</v>
      </c>
      <c r="Y349" s="42">
        <f t="shared" si="61"/>
        <v>220.95578252855898</v>
      </c>
      <c r="Z349" s="42">
        <f t="shared" si="61"/>
        <v>467.07627036896866</v>
      </c>
      <c r="AC349" s="42">
        <f t="shared" si="62"/>
        <v>1.9490292922205739</v>
      </c>
      <c r="AD349" s="42">
        <f t="shared" si="62"/>
        <v>215.84535412307457</v>
      </c>
      <c r="AE349" s="42">
        <f t="shared" si="62"/>
        <v>168.48388543370731</v>
      </c>
      <c r="AF349" s="42">
        <f t="shared" si="62"/>
        <v>195.34934519674442</v>
      </c>
      <c r="AG349" s="42">
        <f t="shared" si="62"/>
        <v>323.16629814783732</v>
      </c>
      <c r="AH349" s="42">
        <f t="shared" si="62"/>
        <v>8854.5612871054473</v>
      </c>
      <c r="AI349" s="42">
        <f t="shared" si="62"/>
        <v>2613.1481221734384</v>
      </c>
      <c r="AJ349" s="42">
        <f t="shared" si="62"/>
        <v>127.21843529592675</v>
      </c>
      <c r="AK349" s="42">
        <f t="shared" si="62"/>
        <v>240.03931736057402</v>
      </c>
      <c r="AL349" s="42">
        <f t="shared" si="62"/>
        <v>996.10197644434584</v>
      </c>
    </row>
    <row r="350" spans="4:38">
      <c r="D350" s="52">
        <f t="shared" si="59"/>
        <v>150</v>
      </c>
      <c r="E350" s="42">
        <f t="shared" si="60"/>
        <v>0.7279749189036604</v>
      </c>
      <c r="F350" s="42">
        <f t="shared" si="60"/>
        <v>106.96980018227688</v>
      </c>
      <c r="G350" s="42">
        <f t="shared" si="60"/>
        <v>154.3828885665404</v>
      </c>
      <c r="H350" s="42">
        <f t="shared" si="60"/>
        <v>162.60014959993413</v>
      </c>
      <c r="I350" s="42">
        <f t="shared" si="60"/>
        <v>291.41860044557177</v>
      </c>
      <c r="J350" s="42">
        <f t="shared" si="60"/>
        <v>6902.1603981662483</v>
      </c>
      <c r="K350" s="42">
        <f t="shared" si="60"/>
        <v>2412.4449187506671</v>
      </c>
      <c r="L350" s="42">
        <f t="shared" si="60"/>
        <v>127.73590397200599</v>
      </c>
      <c r="M350" s="42">
        <f t="shared" si="60"/>
        <v>235.20856674791136</v>
      </c>
      <c r="N350" s="42">
        <f t="shared" si="60"/>
        <v>746.54168430955156</v>
      </c>
      <c r="Q350" s="42">
        <f t="shared" si="61"/>
        <v>0</v>
      </c>
      <c r="R350" s="42">
        <f t="shared" si="61"/>
        <v>0</v>
      </c>
      <c r="S350" s="42">
        <f t="shared" si="61"/>
        <v>136.8383391949682</v>
      </c>
      <c r="T350" s="42">
        <f t="shared" si="61"/>
        <v>125.85831265849414</v>
      </c>
      <c r="U350" s="42">
        <f t="shared" si="61"/>
        <v>253.06587869330889</v>
      </c>
      <c r="V350" s="42">
        <f t="shared" si="61"/>
        <v>4768.7858415250194</v>
      </c>
      <c r="W350" s="42">
        <f t="shared" si="61"/>
        <v>2158.3329710000298</v>
      </c>
      <c r="X350" s="42">
        <f t="shared" si="61"/>
        <v>125.6532227266723</v>
      </c>
      <c r="Y350" s="42">
        <f t="shared" si="61"/>
        <v>225.47178022371304</v>
      </c>
      <c r="Z350" s="42">
        <f t="shared" si="61"/>
        <v>476.62259378403837</v>
      </c>
      <c r="AC350" s="42">
        <f t="shared" si="62"/>
        <v>1.9888644650806377</v>
      </c>
      <c r="AD350" s="42">
        <f t="shared" si="62"/>
        <v>220.25690249069214</v>
      </c>
      <c r="AE350" s="42">
        <f t="shared" si="62"/>
        <v>171.92743793811337</v>
      </c>
      <c r="AF350" s="42">
        <f t="shared" si="62"/>
        <v>199.34198654137333</v>
      </c>
      <c r="AG350" s="42">
        <f t="shared" si="62"/>
        <v>329.77132219783465</v>
      </c>
      <c r="AH350" s="42">
        <f t="shared" si="62"/>
        <v>9035.5349548074937</v>
      </c>
      <c r="AI350" s="42">
        <f t="shared" si="62"/>
        <v>2666.5568665013052</v>
      </c>
      <c r="AJ350" s="42">
        <f t="shared" si="62"/>
        <v>129.81858521734034</v>
      </c>
      <c r="AK350" s="42">
        <f t="shared" si="62"/>
        <v>244.94535327211028</v>
      </c>
      <c r="AL350" s="42">
        <f t="shared" si="62"/>
        <v>1016.4607748350587</v>
      </c>
    </row>
    <row r="351" spans="4:38">
      <c r="D351" s="52">
        <f t="shared" si="59"/>
        <v>175</v>
      </c>
      <c r="E351" s="42">
        <f t="shared" si="60"/>
        <v>0.73295956449205779</v>
      </c>
      <c r="F351" s="42">
        <f t="shared" si="60"/>
        <v>107.70225198621175</v>
      </c>
      <c r="G351" s="42">
        <f t="shared" si="60"/>
        <v>155.43999089854958</v>
      </c>
      <c r="H351" s="42">
        <f t="shared" si="60"/>
        <v>163.7135177906909</v>
      </c>
      <c r="I351" s="42">
        <f t="shared" si="60"/>
        <v>293.41402419351573</v>
      </c>
      <c r="J351" s="42">
        <f t="shared" si="60"/>
        <v>6949.4213991784063</v>
      </c>
      <c r="K351" s="42">
        <f t="shared" si="60"/>
        <v>2428.9635962617167</v>
      </c>
      <c r="L351" s="42">
        <f t="shared" si="60"/>
        <v>128.61054703137529</v>
      </c>
      <c r="M351" s="42">
        <f t="shared" si="60"/>
        <v>236.81910485045881</v>
      </c>
      <c r="N351" s="42">
        <f t="shared" si="60"/>
        <v>751.6534616752507</v>
      </c>
      <c r="Q351" s="42">
        <f t="shared" si="61"/>
        <v>0</v>
      </c>
      <c r="R351" s="42">
        <f t="shared" si="61"/>
        <v>0</v>
      </c>
      <c r="S351" s="42">
        <f t="shared" si="61"/>
        <v>137.77530914555254</v>
      </c>
      <c r="T351" s="42">
        <f t="shared" si="61"/>
        <v>126.72009933089919</v>
      </c>
      <c r="U351" s="42">
        <f t="shared" si="61"/>
        <v>254.79869074911736</v>
      </c>
      <c r="V351" s="42">
        <f t="shared" si="61"/>
        <v>4801.4390369713237</v>
      </c>
      <c r="W351" s="42">
        <f t="shared" si="61"/>
        <v>2173.1116737311495</v>
      </c>
      <c r="X351" s="42">
        <f t="shared" si="61"/>
        <v>126.51360509159733</v>
      </c>
      <c r="Y351" s="42">
        <f t="shared" si="61"/>
        <v>227.01564785625857</v>
      </c>
      <c r="Z351" s="42">
        <f t="shared" si="61"/>
        <v>479.88616049182286</v>
      </c>
      <c r="AC351" s="42">
        <f t="shared" si="62"/>
        <v>2.0024827700858632</v>
      </c>
      <c r="AD351" s="42">
        <f t="shared" si="62"/>
        <v>221.76506241324515</v>
      </c>
      <c r="AE351" s="42">
        <f t="shared" si="62"/>
        <v>173.10467265154736</v>
      </c>
      <c r="AF351" s="42">
        <f t="shared" si="62"/>
        <v>200.70693625048187</v>
      </c>
      <c r="AG351" s="42">
        <f t="shared" si="62"/>
        <v>332.02935763791407</v>
      </c>
      <c r="AH351" s="42">
        <f t="shared" si="62"/>
        <v>9097.4037613855016</v>
      </c>
      <c r="AI351" s="42">
        <f t="shared" si="62"/>
        <v>2684.8155187922853</v>
      </c>
      <c r="AJ351" s="42">
        <f t="shared" si="62"/>
        <v>130.70748897115394</v>
      </c>
      <c r="AK351" s="42">
        <f t="shared" si="62"/>
        <v>246.62256184465986</v>
      </c>
      <c r="AL351" s="42">
        <f t="shared" si="62"/>
        <v>1023.4207628586723</v>
      </c>
    </row>
    <row r="352" spans="4:38">
      <c r="D352" s="52">
        <f t="shared" si="59"/>
        <v>200</v>
      </c>
      <c r="E352" s="42">
        <f t="shared" si="60"/>
        <v>0.7340020429381694</v>
      </c>
      <c r="F352" s="42">
        <f t="shared" si="60"/>
        <v>107.85543543824994</v>
      </c>
      <c r="G352" s="42">
        <f t="shared" si="60"/>
        <v>155.66107108908889</v>
      </c>
      <c r="H352" s="42">
        <f t="shared" si="60"/>
        <v>163.94636530629992</v>
      </c>
      <c r="I352" s="42">
        <f t="shared" si="60"/>
        <v>293.83134298001733</v>
      </c>
      <c r="J352" s="42">
        <f t="shared" si="60"/>
        <v>6959.3054669667963</v>
      </c>
      <c r="K352" s="42">
        <f t="shared" si="60"/>
        <v>2432.4182782362222</v>
      </c>
      <c r="L352" s="42">
        <f t="shared" si="60"/>
        <v>128.79346806783892</v>
      </c>
      <c r="M352" s="42">
        <f t="shared" si="60"/>
        <v>237.15592945087874</v>
      </c>
      <c r="N352" s="42">
        <f t="shared" si="60"/>
        <v>752.72252819774644</v>
      </c>
      <c r="Q352" s="42">
        <f t="shared" si="61"/>
        <v>0</v>
      </c>
      <c r="R352" s="42">
        <f t="shared" si="61"/>
        <v>0</v>
      </c>
      <c r="S352" s="42">
        <f t="shared" si="61"/>
        <v>137.9712650988528</v>
      </c>
      <c r="T352" s="42">
        <f t="shared" si="61"/>
        <v>126.90033160924199</v>
      </c>
      <c r="U352" s="42">
        <f t="shared" si="61"/>
        <v>255.16108747067116</v>
      </c>
      <c r="V352" s="42">
        <f t="shared" si="61"/>
        <v>4808.2680585829457</v>
      </c>
      <c r="W352" s="42">
        <f t="shared" si="61"/>
        <v>2176.2024609868254</v>
      </c>
      <c r="X352" s="42">
        <f t="shared" si="61"/>
        <v>126.69354367598461</v>
      </c>
      <c r="Y352" s="42">
        <f t="shared" si="61"/>
        <v>227.33852913277778</v>
      </c>
      <c r="Z352" s="42">
        <f t="shared" si="61"/>
        <v>480.56869606832038</v>
      </c>
      <c r="AC352" s="42">
        <f t="shared" si="62"/>
        <v>2.0053308741664346</v>
      </c>
      <c r="AD352" s="42">
        <f t="shared" si="62"/>
        <v>222.08047585331201</v>
      </c>
      <c r="AE352" s="42">
        <f t="shared" si="62"/>
        <v>173.3508770793257</v>
      </c>
      <c r="AF352" s="42">
        <f t="shared" si="62"/>
        <v>200.99239900335712</v>
      </c>
      <c r="AG352" s="42">
        <f t="shared" si="62"/>
        <v>332.50159848936357</v>
      </c>
      <c r="AH352" s="42">
        <f t="shared" si="62"/>
        <v>9110.3428753506632</v>
      </c>
      <c r="AI352" s="42">
        <f t="shared" si="62"/>
        <v>2688.63409548562</v>
      </c>
      <c r="AJ352" s="42">
        <f t="shared" si="62"/>
        <v>130.89339245969387</v>
      </c>
      <c r="AK352" s="42">
        <f t="shared" si="62"/>
        <v>246.97332976898045</v>
      </c>
      <c r="AL352" s="42">
        <f t="shared" si="62"/>
        <v>1024.8763603271664</v>
      </c>
    </row>
    <row r="353" spans="4:62">
      <c r="D353" s="52">
        <f t="shared" si="59"/>
        <v>225</v>
      </c>
      <c r="E353" s="42">
        <f t="shared" si="60"/>
        <v>0.73344965804800766</v>
      </c>
      <c r="F353" s="42">
        <f t="shared" si="60"/>
        <v>107.77426711803734</v>
      </c>
      <c r="G353" s="42">
        <f t="shared" si="60"/>
        <v>155.54392587882248</v>
      </c>
      <c r="H353" s="42">
        <f t="shared" si="60"/>
        <v>163.82298486633604</v>
      </c>
      <c r="I353" s="42">
        <f t="shared" si="60"/>
        <v>293.6102155380986</v>
      </c>
      <c r="J353" s="42">
        <f t="shared" si="60"/>
        <v>6954.0681311542403</v>
      </c>
      <c r="K353" s="42">
        <f t="shared" si="60"/>
        <v>2430.5877232447519</v>
      </c>
      <c r="L353" s="42">
        <f t="shared" si="60"/>
        <v>128.69654249876638</v>
      </c>
      <c r="M353" s="42">
        <f t="shared" si="60"/>
        <v>236.9774539911696</v>
      </c>
      <c r="N353" s="42">
        <f t="shared" si="60"/>
        <v>752.15605490920336</v>
      </c>
      <c r="Q353" s="42">
        <f t="shared" si="61"/>
        <v>0</v>
      </c>
      <c r="R353" s="42">
        <f t="shared" si="61"/>
        <v>0</v>
      </c>
      <c r="S353" s="42">
        <f t="shared" si="61"/>
        <v>137.86743263292124</v>
      </c>
      <c r="T353" s="42">
        <f t="shared" si="61"/>
        <v>126.80483075006615</v>
      </c>
      <c r="U353" s="42">
        <f t="shared" si="61"/>
        <v>254.96906194345087</v>
      </c>
      <c r="V353" s="42">
        <f t="shared" si="61"/>
        <v>4804.6495201211528</v>
      </c>
      <c r="W353" s="42">
        <f t="shared" si="61"/>
        <v>2174.5647252762142</v>
      </c>
      <c r="X353" s="42">
        <f t="shared" si="61"/>
        <v>126.59819843835085</v>
      </c>
      <c r="Y353" s="42">
        <f t="shared" si="61"/>
        <v>227.16744191353538</v>
      </c>
      <c r="Z353" s="42">
        <f t="shared" si="61"/>
        <v>480.20703646676105</v>
      </c>
      <c r="AC353" s="42">
        <f t="shared" si="62"/>
        <v>2.0038217305811807</v>
      </c>
      <c r="AD353" s="42">
        <f t="shared" si="62"/>
        <v>221.91334566554013</v>
      </c>
      <c r="AE353" s="42">
        <f t="shared" si="62"/>
        <v>173.22041912472443</v>
      </c>
      <c r="AF353" s="42">
        <f t="shared" si="62"/>
        <v>200.84113898260526</v>
      </c>
      <c r="AG353" s="42">
        <f t="shared" si="62"/>
        <v>332.25136913274645</v>
      </c>
      <c r="AH353" s="42">
        <f t="shared" si="62"/>
        <v>9103.4867421873423</v>
      </c>
      <c r="AI353" s="42">
        <f t="shared" si="62"/>
        <v>2686.6107212132897</v>
      </c>
      <c r="AJ353" s="42">
        <f t="shared" si="62"/>
        <v>130.79488655918263</v>
      </c>
      <c r="AK353" s="42">
        <f t="shared" si="62"/>
        <v>246.78746606880441</v>
      </c>
      <c r="AL353" s="42">
        <f t="shared" si="62"/>
        <v>1024.1050733516392</v>
      </c>
    </row>
    <row r="354" spans="4:62">
      <c r="D354" s="52">
        <f t="shared" si="59"/>
        <v>250</v>
      </c>
      <c r="E354" s="42">
        <f t="shared" si="60"/>
        <v>0.73227071011654943</v>
      </c>
      <c r="F354" s="42">
        <f t="shared" si="60"/>
        <v>107.60103062131392</v>
      </c>
      <c r="G354" s="42">
        <f t="shared" si="60"/>
        <v>155.29390437066093</v>
      </c>
      <c r="H354" s="42">
        <f t="shared" si="60"/>
        <v>163.559655588022</v>
      </c>
      <c r="I354" s="42">
        <f t="shared" si="60"/>
        <v>293.13826609689914</v>
      </c>
      <c r="J354" s="42">
        <f t="shared" si="60"/>
        <v>6942.8901530224293</v>
      </c>
      <c r="K354" s="42">
        <f t="shared" si="60"/>
        <v>2426.6807933865075</v>
      </c>
      <c r="L354" s="42">
        <f t="shared" si="60"/>
        <v>128.48967550946472</v>
      </c>
      <c r="M354" s="42">
        <f t="shared" si="60"/>
        <v>236.59653612432012</v>
      </c>
      <c r="N354" s="42">
        <f t="shared" si="60"/>
        <v>750.94703829117236</v>
      </c>
      <c r="Q354" s="42">
        <f t="shared" si="61"/>
        <v>0</v>
      </c>
      <c r="R354" s="42">
        <f t="shared" si="61"/>
        <v>0</v>
      </c>
      <c r="S354" s="42">
        <f t="shared" si="61"/>
        <v>137.64582434292544</v>
      </c>
      <c r="T354" s="42">
        <f t="shared" si="61"/>
        <v>126.60100450068241</v>
      </c>
      <c r="U354" s="42">
        <f t="shared" si="61"/>
        <v>254.55922434264795</v>
      </c>
      <c r="V354" s="42">
        <f t="shared" si="61"/>
        <v>4796.9265202520082</v>
      </c>
      <c r="W354" s="42">
        <f t="shared" si="61"/>
        <v>2171.0693271169057</v>
      </c>
      <c r="X354" s="42">
        <f t="shared" si="61"/>
        <v>126.39470433001291</v>
      </c>
      <c r="Y354" s="42">
        <f t="shared" si="61"/>
        <v>226.80229267282081</v>
      </c>
      <c r="Z354" s="42">
        <f t="shared" si="61"/>
        <v>479.4351510536286</v>
      </c>
      <c r="AC354" s="42">
        <f t="shared" si="62"/>
        <v>2.0006007849329586</v>
      </c>
      <c r="AD354" s="42">
        <f t="shared" si="62"/>
        <v>221.55664186594785</v>
      </c>
      <c r="AE354" s="42">
        <f t="shared" si="62"/>
        <v>172.94198439839712</v>
      </c>
      <c r="AF354" s="42">
        <f t="shared" si="62"/>
        <v>200.51830667536086</v>
      </c>
      <c r="AG354" s="42">
        <f t="shared" si="62"/>
        <v>331.71730785115045</v>
      </c>
      <c r="AH354" s="42">
        <f t="shared" si="62"/>
        <v>9088.8537857928677</v>
      </c>
      <c r="AI354" s="42">
        <f t="shared" si="62"/>
        <v>2682.2922596561084</v>
      </c>
      <c r="AJ354" s="42">
        <f t="shared" si="62"/>
        <v>130.58464668891719</v>
      </c>
      <c r="AK354" s="42">
        <f t="shared" si="62"/>
        <v>246.39077957582009</v>
      </c>
      <c r="AL354" s="42">
        <f t="shared" si="62"/>
        <v>1022.4589255287106</v>
      </c>
    </row>
    <row r="355" spans="4:62">
      <c r="D355" s="52">
        <f t="shared" si="59"/>
        <v>300</v>
      </c>
      <c r="E355" s="42">
        <f t="shared" si="60"/>
        <v>1.4601406181560477</v>
      </c>
      <c r="F355" s="42">
        <f t="shared" si="60"/>
        <v>214.55540033907238</v>
      </c>
      <c r="G355" s="42">
        <f t="shared" si="60"/>
        <v>309.65452310328357</v>
      </c>
      <c r="H355" s="42">
        <f t="shared" si="60"/>
        <v>326.13635000869232</v>
      </c>
      <c r="I355" s="42">
        <f t="shared" si="60"/>
        <v>584.51482921636091</v>
      </c>
      <c r="J355" s="42">
        <f t="shared" si="60"/>
        <v>13844.054909980205</v>
      </c>
      <c r="K355" s="42">
        <f t="shared" si="60"/>
        <v>4838.7777153599718</v>
      </c>
      <c r="L355" s="42">
        <f t="shared" si="60"/>
        <v>256.20715349272803</v>
      </c>
      <c r="M355" s="42">
        <f t="shared" si="60"/>
        <v>471.77117388070815</v>
      </c>
      <c r="N355" s="42">
        <f t="shared" si="60"/>
        <v>1497.3810334683553</v>
      </c>
      <c r="Q355" s="42">
        <f t="shared" si="61"/>
        <v>0</v>
      </c>
      <c r="R355" s="42">
        <f t="shared" si="61"/>
        <v>0</v>
      </c>
      <c r="S355" s="42">
        <f t="shared" si="61"/>
        <v>274.4644245168418</v>
      </c>
      <c r="T355" s="42">
        <f t="shared" si="61"/>
        <v>252.44116201422435</v>
      </c>
      <c r="U355" s="42">
        <f t="shared" si="61"/>
        <v>507.58859811535916</v>
      </c>
      <c r="V355" s="42">
        <f t="shared" si="61"/>
        <v>9565.0244612611968</v>
      </c>
      <c r="W355" s="42">
        <f t="shared" si="61"/>
        <v>4329.0909571564862</v>
      </c>
      <c r="X355" s="42">
        <f t="shared" si="61"/>
        <v>252.02980149609147</v>
      </c>
      <c r="Y355" s="42">
        <f t="shared" si="61"/>
        <v>452.24154844291513</v>
      </c>
      <c r="Z355" s="42">
        <f t="shared" si="61"/>
        <v>955.98899171286439</v>
      </c>
      <c r="AC355" s="42">
        <f t="shared" si="62"/>
        <v>3.9891783549973567</v>
      </c>
      <c r="AD355" s="42">
        <f t="shared" si="62"/>
        <v>441.78177215258785</v>
      </c>
      <c r="AE355" s="42">
        <f t="shared" si="62"/>
        <v>344.84462168972681</v>
      </c>
      <c r="AF355" s="42">
        <f t="shared" si="62"/>
        <v>399.83153800315876</v>
      </c>
      <c r="AG355" s="42">
        <f t="shared" si="62"/>
        <v>661.44106031736283</v>
      </c>
      <c r="AH355" s="42">
        <f t="shared" si="62"/>
        <v>18123.085358699234</v>
      </c>
      <c r="AI355" s="42">
        <f t="shared" si="62"/>
        <v>5348.4644735634593</v>
      </c>
      <c r="AJ355" s="42">
        <f t="shared" si="62"/>
        <v>260.38450548936595</v>
      </c>
      <c r="AK355" s="42">
        <f t="shared" si="62"/>
        <v>491.3007993185027</v>
      </c>
      <c r="AL355" s="42">
        <f t="shared" si="62"/>
        <v>2038.7730752238351</v>
      </c>
    </row>
    <row r="356" spans="4:62">
      <c r="D356" s="52">
        <f t="shared" si="59"/>
        <v>365</v>
      </c>
      <c r="E356" s="42">
        <f t="shared" si="60"/>
        <v>1.8888636393319331</v>
      </c>
      <c r="F356" s="42">
        <f t="shared" si="60"/>
        <v>277.55264752142438</v>
      </c>
      <c r="G356" s="42">
        <f t="shared" si="60"/>
        <v>400.57454889728552</v>
      </c>
      <c r="H356" s="42">
        <f t="shared" si="60"/>
        <v>421.89573068230055</v>
      </c>
      <c r="I356" s="42">
        <f t="shared" si="60"/>
        <v>756.13868543112142</v>
      </c>
      <c r="J356" s="42">
        <f t="shared" si="60"/>
        <v>17908.913439720287</v>
      </c>
      <c r="K356" s="42">
        <f t="shared" si="60"/>
        <v>6259.5281383894144</v>
      </c>
      <c r="L356" s="42">
        <f t="shared" si="60"/>
        <v>331.43408953330686</v>
      </c>
      <c r="M356" s="42">
        <f t="shared" si="60"/>
        <v>610.29150572741503</v>
      </c>
      <c r="N356" s="42">
        <f t="shared" si="60"/>
        <v>1937.0384969602835</v>
      </c>
      <c r="Q356" s="42">
        <f t="shared" si="61"/>
        <v>0</v>
      </c>
      <c r="R356" s="42">
        <f t="shared" si="61"/>
        <v>0</v>
      </c>
      <c r="S356" s="42">
        <f t="shared" si="61"/>
        <v>355.05201712334082</v>
      </c>
      <c r="T356" s="42">
        <f t="shared" si="61"/>
        <v>326.56233657929141</v>
      </c>
      <c r="U356" s="42">
        <f t="shared" si="61"/>
        <v>656.62555701680139</v>
      </c>
      <c r="V356" s="42">
        <f t="shared" si="61"/>
        <v>12373.48423127418</v>
      </c>
      <c r="W356" s="42">
        <f t="shared" si="61"/>
        <v>5600.188364501525</v>
      </c>
      <c r="X356" s="42">
        <f t="shared" si="61"/>
        <v>326.03019336260655</v>
      </c>
      <c r="Y356" s="42">
        <f t="shared" si="61"/>
        <v>585.02763804198298</v>
      </c>
      <c r="Z356" s="42">
        <f t="shared" si="61"/>
        <v>1236.684209448548</v>
      </c>
      <c r="AC356" s="42">
        <f t="shared" si="62"/>
        <v>5.1604714312243063</v>
      </c>
      <c r="AD356" s="42">
        <f t="shared" si="62"/>
        <v>571.49668707419471</v>
      </c>
      <c r="AE356" s="42">
        <f t="shared" si="62"/>
        <v>446.09708067123222</v>
      </c>
      <c r="AF356" s="42">
        <f t="shared" si="62"/>
        <v>517.22912478530782</v>
      </c>
      <c r="AG356" s="42">
        <f t="shared" si="62"/>
        <v>855.65181384544178</v>
      </c>
      <c r="AH356" s="42">
        <f t="shared" si="62"/>
        <v>23444.342648166425</v>
      </c>
      <c r="AI356" s="42">
        <f t="shared" si="62"/>
        <v>6918.8679122773065</v>
      </c>
      <c r="AJ356" s="42">
        <f t="shared" si="62"/>
        <v>336.83798570400893</v>
      </c>
      <c r="AK356" s="42">
        <f t="shared" si="62"/>
        <v>635.55537341284867</v>
      </c>
      <c r="AL356" s="42">
        <f t="shared" si="62"/>
        <v>2637.3927844720029</v>
      </c>
    </row>
    <row r="357" spans="4:62">
      <c r="D357" s="52">
        <f t="shared" si="59"/>
        <v>730</v>
      </c>
      <c r="E357" s="42">
        <f t="shared" si="60"/>
        <v>10.4107952673996</v>
      </c>
      <c r="F357" s="42">
        <f t="shared" si="60"/>
        <v>1529.778925858443</v>
      </c>
      <c r="G357" s="42">
        <f t="shared" si="60"/>
        <v>2207.8351931087891</v>
      </c>
      <c r="H357" s="42">
        <f t="shared" si="60"/>
        <v>2325.3505360910431</v>
      </c>
      <c r="I357" s="42">
        <f t="shared" si="60"/>
        <v>4167.5877939861775</v>
      </c>
      <c r="J357" s="42">
        <f t="shared" si="60"/>
        <v>98708.041914795176</v>
      </c>
      <c r="K357" s="42">
        <f t="shared" si="60"/>
        <v>34500.46078622582</v>
      </c>
      <c r="L357" s="42">
        <f t="shared" si="60"/>
        <v>1826.7557164627508</v>
      </c>
      <c r="M357" s="42">
        <f t="shared" si="60"/>
        <v>3363.7260981996246</v>
      </c>
      <c r="N357" s="42">
        <f t="shared" si="60"/>
        <v>10676.319241370673</v>
      </c>
      <c r="Q357" s="42">
        <f t="shared" si="61"/>
        <v>0</v>
      </c>
      <c r="R357" s="42">
        <f t="shared" si="61"/>
        <v>0</v>
      </c>
      <c r="S357" s="42">
        <f t="shared" si="61"/>
        <v>1956.9299670863049</v>
      </c>
      <c r="T357" s="42">
        <f t="shared" si="61"/>
        <v>1799.9042161524687</v>
      </c>
      <c r="U357" s="42">
        <f t="shared" si="61"/>
        <v>3619.1041529403064</v>
      </c>
      <c r="V357" s="42">
        <f t="shared" si="61"/>
        <v>68198.576325898262</v>
      </c>
      <c r="W357" s="42">
        <f t="shared" si="61"/>
        <v>30866.396762404504</v>
      </c>
      <c r="X357" s="42">
        <f t="shared" si="61"/>
        <v>1796.9712177260699</v>
      </c>
      <c r="Y357" s="42">
        <f t="shared" si="61"/>
        <v>3224.4799670025996</v>
      </c>
      <c r="Z357" s="42">
        <f t="shared" si="61"/>
        <v>6816.1967052044229</v>
      </c>
      <c r="AC357" s="42">
        <f t="shared" si="62"/>
        <v>28.442821617733372</v>
      </c>
      <c r="AD357" s="42">
        <f t="shared" si="62"/>
        <v>3149.901814633331</v>
      </c>
      <c r="AE357" s="42">
        <f t="shared" si="62"/>
        <v>2458.7404191312849</v>
      </c>
      <c r="AF357" s="42">
        <f t="shared" si="62"/>
        <v>2850.7968560296085</v>
      </c>
      <c r="AG357" s="42">
        <f t="shared" si="62"/>
        <v>4716.0714350320486</v>
      </c>
      <c r="AH357" s="42">
        <f t="shared" si="62"/>
        <v>129217.50750369226</v>
      </c>
      <c r="AI357" s="42">
        <f t="shared" si="62"/>
        <v>38134.524810047136</v>
      </c>
      <c r="AJ357" s="42">
        <f t="shared" si="62"/>
        <v>1856.5402151994431</v>
      </c>
      <c r="AK357" s="42">
        <f t="shared" si="62"/>
        <v>3502.9722293966606</v>
      </c>
      <c r="AL357" s="42">
        <f t="shared" si="62"/>
        <v>14536.441777536833</v>
      </c>
    </row>
    <row r="358" spans="4:62">
      <c r="D358" s="52">
        <f t="shared" si="59"/>
        <v>1460</v>
      </c>
      <c r="E358" s="42">
        <f t="shared" si="60"/>
        <v>19.857541371844743</v>
      </c>
      <c r="F358" s="42">
        <f t="shared" si="60"/>
        <v>2917.8989241230133</v>
      </c>
      <c r="G358" s="42">
        <f t="shared" si="60"/>
        <v>4211.2228281599364</v>
      </c>
      <c r="H358" s="42">
        <f t="shared" si="60"/>
        <v>4435.371485890626</v>
      </c>
      <c r="I358" s="42">
        <f t="shared" si="60"/>
        <v>7949.2531467816416</v>
      </c>
      <c r="J358" s="42">
        <f t="shared" si="60"/>
        <v>188275.6288748364</v>
      </c>
      <c r="K358" s="42">
        <f t="shared" si="60"/>
        <v>65806.147351249267</v>
      </c>
      <c r="L358" s="42">
        <f t="shared" si="60"/>
        <v>3484.3521829215342</v>
      </c>
      <c r="M358" s="42">
        <f t="shared" si="60"/>
        <v>6415.9680834101182</v>
      </c>
      <c r="N358" s="42">
        <f t="shared" si="60"/>
        <v>20364.001556962208</v>
      </c>
      <c r="Q358" s="42">
        <f t="shared" si="61"/>
        <v>0</v>
      </c>
      <c r="R358" s="42">
        <f t="shared" si="61"/>
        <v>0</v>
      </c>
      <c r="S358" s="42">
        <f t="shared" si="61"/>
        <v>3732.6464295100345</v>
      </c>
      <c r="T358" s="42">
        <f t="shared" si="61"/>
        <v>3433.1356557867421</v>
      </c>
      <c r="U358" s="42">
        <f t="shared" si="61"/>
        <v>6903.075951466486</v>
      </c>
      <c r="V358" s="42">
        <f t="shared" si="61"/>
        <v>130081.90211300748</v>
      </c>
      <c r="W358" s="42">
        <f t="shared" si="61"/>
        <v>58874.536955745905</v>
      </c>
      <c r="X358" s="42">
        <f t="shared" si="61"/>
        <v>3427.5412572706023</v>
      </c>
      <c r="Y358" s="42">
        <f t="shared" si="61"/>
        <v>6150.370140112469</v>
      </c>
      <c r="Z358" s="42">
        <f t="shared" si="61"/>
        <v>13001.207361753934</v>
      </c>
      <c r="AC358" s="42">
        <f t="shared" si="62"/>
        <v>54.25181194128092</v>
      </c>
      <c r="AD358" s="42">
        <f t="shared" si="62"/>
        <v>6008.1198404887791</v>
      </c>
      <c r="AE358" s="42">
        <f t="shared" si="62"/>
        <v>4689.7992268098596</v>
      </c>
      <c r="AF358" s="42">
        <f t="shared" si="62"/>
        <v>5437.6073159944899</v>
      </c>
      <c r="AG358" s="42">
        <f t="shared" si="62"/>
        <v>8995.4303420968008</v>
      </c>
      <c r="AH358" s="42">
        <f t="shared" si="62"/>
        <v>246469.35563666571</v>
      </c>
      <c r="AI358" s="42">
        <f t="shared" si="62"/>
        <v>72737.757746752628</v>
      </c>
      <c r="AJ358" s="42">
        <f t="shared" si="62"/>
        <v>3541.1631085724844</v>
      </c>
      <c r="AK358" s="42">
        <f t="shared" si="62"/>
        <v>6681.5660267077901</v>
      </c>
      <c r="AL358" s="42">
        <f t="shared" si="62"/>
        <v>27726.795752170317</v>
      </c>
    </row>
    <row r="359" spans="4:62">
      <c r="D359" s="52">
        <f t="shared" si="59"/>
        <v>2920</v>
      </c>
      <c r="E359" s="42">
        <f t="shared" si="60"/>
        <v>36.150591352577564</v>
      </c>
      <c r="F359" s="42">
        <f t="shared" si="60"/>
        <v>5312.0257759431497</v>
      </c>
      <c r="G359" s="42">
        <f t="shared" si="60"/>
        <v>7666.517858616101</v>
      </c>
      <c r="H359" s="42">
        <f t="shared" si="60"/>
        <v>8074.5797820997423</v>
      </c>
      <c r="I359" s="42">
        <f t="shared" si="60"/>
        <v>14471.590248072991</v>
      </c>
      <c r="J359" s="42">
        <f t="shared" si="60"/>
        <v>342755.18774716608</v>
      </c>
      <c r="K359" s="42">
        <f t="shared" si="60"/>
        <v>119799.88342139439</v>
      </c>
      <c r="L359" s="42">
        <f t="shared" si="60"/>
        <v>6343.2521445909651</v>
      </c>
      <c r="M359" s="42">
        <f t="shared" si="60"/>
        <v>11680.249632686142</v>
      </c>
      <c r="N359" s="42">
        <f t="shared" si="60"/>
        <v>37072.600520061489</v>
      </c>
      <c r="Q359" s="42">
        <f t="shared" si="61"/>
        <v>0</v>
      </c>
      <c r="R359" s="42">
        <f t="shared" si="61"/>
        <v>0</v>
      </c>
      <c r="S359" s="42">
        <f t="shared" si="61"/>
        <v>6795.2710363327033</v>
      </c>
      <c r="T359" s="42">
        <f t="shared" si="61"/>
        <v>6250.0126186961197</v>
      </c>
      <c r="U359" s="42">
        <f t="shared" si="61"/>
        <v>12567.02796807959</v>
      </c>
      <c r="V359" s="42">
        <f t="shared" si="61"/>
        <v>236813.6919669662</v>
      </c>
      <c r="W359" s="42">
        <f t="shared" si="61"/>
        <v>107180.90858806424</v>
      </c>
      <c r="X359" s="42">
        <f t="shared" si="61"/>
        <v>6239.828033865937</v>
      </c>
      <c r="Y359" s="42">
        <f t="shared" si="61"/>
        <v>11196.72941573461</v>
      </c>
      <c r="Z359" s="42">
        <f t="shared" si="61"/>
        <v>23668.656941150155</v>
      </c>
      <c r="AC359" s="42">
        <f t="shared" si="62"/>
        <v>98.765252298902197</v>
      </c>
      <c r="AD359" s="42">
        <f t="shared" si="62"/>
        <v>10937.763194530158</v>
      </c>
      <c r="AE359" s="42">
        <f t="shared" si="62"/>
        <v>8537.7646808995378</v>
      </c>
      <c r="AF359" s="42">
        <f t="shared" si="62"/>
        <v>9899.1469455033293</v>
      </c>
      <c r="AG359" s="42">
        <f t="shared" si="62"/>
        <v>16376.152528066395</v>
      </c>
      <c r="AH359" s="42">
        <f t="shared" si="62"/>
        <v>448696.68352736661</v>
      </c>
      <c r="AI359" s="42">
        <f t="shared" si="62"/>
        <v>132418.8582547245</v>
      </c>
      <c r="AJ359" s="42">
        <f t="shared" si="62"/>
        <v>6446.676255316027</v>
      </c>
      <c r="AK359" s="42">
        <f t="shared" si="62"/>
        <v>12163.769849637714</v>
      </c>
      <c r="AL359" s="42">
        <f t="shared" si="62"/>
        <v>50476.544098972525</v>
      </c>
    </row>
    <row r="360" spans="4:62">
      <c r="D360" s="52">
        <f t="shared" si="59"/>
        <v>5840</v>
      </c>
      <c r="E360" s="42">
        <f t="shared" si="60"/>
        <v>60.088994922796111</v>
      </c>
      <c r="F360" s="42">
        <f t="shared" si="60"/>
        <v>8829.5731255763039</v>
      </c>
      <c r="G360" s="42">
        <f t="shared" si="60"/>
        <v>12743.176126469156</v>
      </c>
      <c r="H360" s="42">
        <f t="shared" si="60"/>
        <v>13421.450808320153</v>
      </c>
      <c r="I360" s="42">
        <f t="shared" si="60"/>
        <v>24054.469938269543</v>
      </c>
      <c r="J360" s="42">
        <f t="shared" si="60"/>
        <v>569722.76152912772</v>
      </c>
      <c r="K360" s="42">
        <f t="shared" si="60"/>
        <v>199129.6495388163</v>
      </c>
      <c r="L360" s="42">
        <f t="shared" si="60"/>
        <v>10543.662818482913</v>
      </c>
      <c r="M360" s="42">
        <f t="shared" si="60"/>
        <v>19414.743566163717</v>
      </c>
      <c r="N360" s="42">
        <f t="shared" si="60"/>
        <v>61621.545348966742</v>
      </c>
      <c r="Q360" s="42">
        <f t="shared" si="61"/>
        <v>0</v>
      </c>
      <c r="R360" s="42">
        <f t="shared" si="61"/>
        <v>0</v>
      </c>
      <c r="S360" s="42">
        <f t="shared" si="61"/>
        <v>11295.002143086813</v>
      </c>
      <c r="T360" s="42">
        <f t="shared" si="61"/>
        <v>10388.681414625469</v>
      </c>
      <c r="U360" s="42">
        <f t="shared" si="61"/>
        <v>20888.733808077224</v>
      </c>
      <c r="V360" s="42">
        <f t="shared" si="61"/>
        <v>393628.32534237468</v>
      </c>
      <c r="W360" s="42">
        <f t="shared" si="61"/>
        <v>178154.57039569732</v>
      </c>
      <c r="X360" s="42">
        <f t="shared" si="61"/>
        <v>10371.752743661753</v>
      </c>
      <c r="Y360" s="42">
        <f t="shared" si="61"/>
        <v>18611.043190197433</v>
      </c>
      <c r="Z360" s="42">
        <f t="shared" si="61"/>
        <v>39341.702405229655</v>
      </c>
      <c r="AC360" s="42">
        <f t="shared" si="62"/>
        <v>164.16618710482763</v>
      </c>
      <c r="AD360" s="42">
        <f t="shared" si="62"/>
        <v>18180.59324819336</v>
      </c>
      <c r="AE360" s="42">
        <f t="shared" si="62"/>
        <v>14191.350109851555</v>
      </c>
      <c r="AF360" s="42">
        <f t="shared" si="62"/>
        <v>16454.220202014774</v>
      </c>
      <c r="AG360" s="42">
        <f t="shared" si="62"/>
        <v>27220.206068461863</v>
      </c>
      <c r="AH360" s="42">
        <f t="shared" si="62"/>
        <v>745817.19771588186</v>
      </c>
      <c r="AI360" s="42">
        <f t="shared" si="62"/>
        <v>220104.72868193526</v>
      </c>
      <c r="AJ360" s="42">
        <f t="shared" si="62"/>
        <v>10715.572893304136</v>
      </c>
      <c r="AK360" s="42">
        <f t="shared" si="62"/>
        <v>20218.443942130059</v>
      </c>
      <c r="AL360" s="42">
        <f t="shared" si="62"/>
        <v>83901.388292703356</v>
      </c>
    </row>
    <row r="361" spans="4:62">
      <c r="D361" s="52">
        <f t="shared" si="59"/>
        <v>7946.78</v>
      </c>
      <c r="E361" s="42">
        <f t="shared" ref="E361:N361" si="63">($D271-$D270)/8*(E270+3*((2*E270+E271)/3)+3*((E270+2*E271)/3)+E271)</f>
        <v>34.678278434309185</v>
      </c>
      <c r="F361" s="42">
        <f t="shared" si="63"/>
        <v>5095.6817583358661</v>
      </c>
      <c r="G361" s="42">
        <f t="shared" si="63"/>
        <v>7354.2819349685924</v>
      </c>
      <c r="H361" s="42">
        <f t="shared" si="63"/>
        <v>7745.7246326271606</v>
      </c>
      <c r="I361" s="42">
        <f t="shared" si="63"/>
        <v>13882.202675894167</v>
      </c>
      <c r="J361" s="42">
        <f t="shared" si="63"/>
        <v>328795.72341083304</v>
      </c>
      <c r="K361" s="42">
        <f t="shared" si="63"/>
        <v>114920.76777296425</v>
      </c>
      <c r="L361" s="42">
        <f t="shared" si="63"/>
        <v>6084.9091486153548</v>
      </c>
      <c r="M361" s="42">
        <f t="shared" si="63"/>
        <v>11204.545590805317</v>
      </c>
      <c r="N361" s="42">
        <f t="shared" si="63"/>
        <v>35562.736735894156</v>
      </c>
      <c r="Q361" s="42">
        <f t="shared" ref="Q361:Z361" si="64">($D271-$D270)/8*(Q270+3*((2*Q270+Q271)/3)+3*((Q270+2*Q271)/3)+Q271)</f>
        <v>0</v>
      </c>
      <c r="R361" s="42">
        <f t="shared" si="64"/>
        <v>0</v>
      </c>
      <c r="S361" s="42">
        <f t="shared" si="64"/>
        <v>6518.5185696205845</v>
      </c>
      <c r="T361" s="42">
        <f t="shared" si="64"/>
        <v>5995.4670089687543</v>
      </c>
      <c r="U361" s="42">
        <f t="shared" si="64"/>
        <v>12055.207913984557</v>
      </c>
      <c r="V361" s="42">
        <f t="shared" si="64"/>
        <v>227168.92974149485</v>
      </c>
      <c r="W361" s="42">
        <f t="shared" si="64"/>
        <v>102815.72864489585</v>
      </c>
      <c r="X361" s="42">
        <f t="shared" si="64"/>
        <v>5985.6972139179816</v>
      </c>
      <c r="Y361" s="42">
        <f t="shared" si="64"/>
        <v>10740.717805845241</v>
      </c>
      <c r="Z361" s="42">
        <f t="shared" si="64"/>
        <v>22704.69845337197</v>
      </c>
      <c r="AC361" s="42">
        <f t="shared" ref="AC361:AL361" si="65">($D271-$D270)/8*(AC270+3*((2*AC270+AC271)/3)+3*((AC270+2*AC271)/3)+AC271)</f>
        <v>94.742818601552997</v>
      </c>
      <c r="AD361" s="42">
        <f t="shared" si="65"/>
        <v>10492.298557694587</v>
      </c>
      <c r="AE361" s="42">
        <f t="shared" si="65"/>
        <v>8190.045300316634</v>
      </c>
      <c r="AF361" s="42">
        <f t="shared" si="65"/>
        <v>9495.9822562855334</v>
      </c>
      <c r="AG361" s="42">
        <f t="shared" si="65"/>
        <v>15709.197437803781</v>
      </c>
      <c r="AH361" s="42">
        <f t="shared" si="65"/>
        <v>430422.51708017191</v>
      </c>
      <c r="AI361" s="42">
        <f t="shared" si="65"/>
        <v>127025.80690103261</v>
      </c>
      <c r="AJ361" s="42">
        <f t="shared" si="65"/>
        <v>6184.1210833127616</v>
      </c>
      <c r="AK361" s="42">
        <f t="shared" si="65"/>
        <v>11668.373375765428</v>
      </c>
      <c r="AL361" s="42">
        <f t="shared" si="65"/>
        <v>48420.775018416069</v>
      </c>
    </row>
    <row r="364" spans="4:62">
      <c r="D364" s="53" t="s">
        <v>58</v>
      </c>
      <c r="E364" s="53" t="s">
        <v>59</v>
      </c>
      <c r="F364" s="53"/>
      <c r="G364" s="53"/>
    </row>
    <row r="366" spans="4:62">
      <c r="E366" s="53" t="s">
        <v>76</v>
      </c>
      <c r="AN366" s="42" t="s">
        <v>112</v>
      </c>
      <c r="BA366" s="42" t="s">
        <v>113</v>
      </c>
    </row>
    <row r="368" spans="4:62">
      <c r="D368" s="53" t="str">
        <f>D279</f>
        <v>Average</v>
      </c>
      <c r="E368" s="53" t="str">
        <f>E279</f>
        <v>Blood</v>
      </c>
      <c r="F368" s="53" t="str">
        <f t="shared" ref="F368:N368" si="66">F279</f>
        <v>Thymus</v>
      </c>
      <c r="G368" s="53" t="str">
        <f t="shared" si="66"/>
        <v>Heart</v>
      </c>
      <c r="H368" s="53" t="str">
        <f t="shared" si="66"/>
        <v>Lungs</v>
      </c>
      <c r="I368" s="53" t="str">
        <f t="shared" si="66"/>
        <v>Kidneys</v>
      </c>
      <c r="J368" s="53" t="str">
        <f t="shared" si="66"/>
        <v>Spleen</v>
      </c>
      <c r="K368" s="53" t="str">
        <f t="shared" si="66"/>
        <v>Liver</v>
      </c>
      <c r="L368" s="53" t="str">
        <f t="shared" si="66"/>
        <v>ART</v>
      </c>
      <c r="M368" s="53" t="str">
        <f t="shared" si="66"/>
        <v>Carcass</v>
      </c>
      <c r="N368" s="53" t="str">
        <f t="shared" si="66"/>
        <v>Tumor</v>
      </c>
      <c r="P368" s="53" t="str">
        <f>P279</f>
        <v>Average -STDEV</v>
      </c>
      <c r="Q368" s="53" t="str">
        <f>Q279</f>
        <v>Blood</v>
      </c>
      <c r="R368" s="53" t="str">
        <f t="shared" ref="R368:Z368" si="67">R279</f>
        <v>Thymus</v>
      </c>
      <c r="S368" s="53" t="str">
        <f t="shared" si="67"/>
        <v>Heart</v>
      </c>
      <c r="T368" s="53" t="str">
        <f t="shared" si="67"/>
        <v>Lungs</v>
      </c>
      <c r="U368" s="53" t="str">
        <f t="shared" si="67"/>
        <v>Kidneys</v>
      </c>
      <c r="V368" s="53" t="str">
        <f t="shared" si="67"/>
        <v>Spleen</v>
      </c>
      <c r="W368" s="53" t="str">
        <f t="shared" si="67"/>
        <v>Liver</v>
      </c>
      <c r="X368" s="53" t="str">
        <f t="shared" si="67"/>
        <v>ART</v>
      </c>
      <c r="Y368" s="53" t="str">
        <f t="shared" si="67"/>
        <v>Carcass</v>
      </c>
      <c r="Z368" s="53" t="str">
        <f t="shared" si="67"/>
        <v>Tumor</v>
      </c>
      <c r="AB368" s="53" t="str">
        <f>AB279</f>
        <v>Average +STDEV</v>
      </c>
      <c r="AC368" s="53" t="str">
        <f>AC279</f>
        <v>Blood</v>
      </c>
      <c r="AD368" s="53" t="str">
        <f t="shared" ref="AD368:AL368" si="68">AD279</f>
        <v>Thymus</v>
      </c>
      <c r="AE368" s="53" t="str">
        <f t="shared" si="68"/>
        <v>Heart</v>
      </c>
      <c r="AF368" s="53" t="str">
        <f t="shared" si="68"/>
        <v>Lungs</v>
      </c>
      <c r="AG368" s="53" t="str">
        <f t="shared" si="68"/>
        <v>Kidneys</v>
      </c>
      <c r="AH368" s="53" t="str">
        <f t="shared" si="68"/>
        <v>Spleen</v>
      </c>
      <c r="AI368" s="53" t="str">
        <f t="shared" si="68"/>
        <v>Liver</v>
      </c>
      <c r="AJ368" s="53" t="str">
        <f t="shared" si="68"/>
        <v>ART</v>
      </c>
      <c r="AK368" s="53" t="str">
        <f t="shared" si="68"/>
        <v>Carcass</v>
      </c>
      <c r="AL368" s="53" t="str">
        <f t="shared" si="68"/>
        <v>Tumor</v>
      </c>
      <c r="AN368" s="53" t="s">
        <v>78</v>
      </c>
      <c r="AO368" s="53" t="str">
        <f>AC368</f>
        <v>Blood</v>
      </c>
      <c r="AP368" s="53" t="str">
        <f t="shared" ref="AP368:AX368" si="69">AD368</f>
        <v>Thymus</v>
      </c>
      <c r="AQ368" s="53" t="str">
        <f t="shared" si="69"/>
        <v>Heart</v>
      </c>
      <c r="AR368" s="53" t="str">
        <f t="shared" si="69"/>
        <v>Lungs</v>
      </c>
      <c r="AS368" s="53" t="str">
        <f t="shared" si="69"/>
        <v>Kidneys</v>
      </c>
      <c r="AT368" s="53" t="str">
        <f t="shared" si="69"/>
        <v>Spleen</v>
      </c>
      <c r="AU368" s="53" t="str">
        <f t="shared" si="69"/>
        <v>Liver</v>
      </c>
      <c r="AV368" s="53" t="str">
        <f t="shared" si="69"/>
        <v>ART</v>
      </c>
      <c r="AW368" s="53" t="str">
        <f t="shared" si="69"/>
        <v>Carcass</v>
      </c>
      <c r="AX368" s="53" t="str">
        <f t="shared" si="69"/>
        <v>Tumor</v>
      </c>
      <c r="AY368" s="53"/>
      <c r="AZ368" s="53" t="s">
        <v>79</v>
      </c>
      <c r="BA368" s="53" t="str">
        <f>AO368</f>
        <v>Blood</v>
      </c>
      <c r="BB368" s="53" t="str">
        <f t="shared" ref="BB368:BJ368" si="70">AP368</f>
        <v>Thymus</v>
      </c>
      <c r="BC368" s="53" t="str">
        <f t="shared" si="70"/>
        <v>Heart</v>
      </c>
      <c r="BD368" s="53" t="str">
        <f t="shared" si="70"/>
        <v>Lungs</v>
      </c>
      <c r="BE368" s="53" t="str">
        <f t="shared" si="70"/>
        <v>Kidneys</v>
      </c>
      <c r="BF368" s="53" t="str">
        <f t="shared" si="70"/>
        <v>Spleen</v>
      </c>
      <c r="BG368" s="53" t="str">
        <f t="shared" si="70"/>
        <v>Liver</v>
      </c>
      <c r="BH368" s="53" t="str">
        <f t="shared" si="70"/>
        <v>ART</v>
      </c>
      <c r="BI368" s="53" t="str">
        <f t="shared" si="70"/>
        <v>Carcass</v>
      </c>
      <c r="BJ368" s="53" t="str">
        <f t="shared" si="70"/>
        <v>Tumor</v>
      </c>
    </row>
    <row r="369" spans="4:62">
      <c r="D369" s="52">
        <f t="shared" ref="D369:D432" si="71">D280</f>
        <v>0</v>
      </c>
      <c r="E369" s="67">
        <f>E280/$R$179</f>
        <v>0</v>
      </c>
      <c r="F369" s="67">
        <f t="shared" ref="F369:N369" si="72">F280/$R$179</f>
        <v>0</v>
      </c>
      <c r="G369" s="67">
        <f t="shared" si="72"/>
        <v>0</v>
      </c>
      <c r="H369" s="67">
        <f t="shared" si="72"/>
        <v>0</v>
      </c>
      <c r="I369" s="67">
        <f t="shared" si="72"/>
        <v>0</v>
      </c>
      <c r="J369" s="67">
        <f t="shared" si="72"/>
        <v>0</v>
      </c>
      <c r="K369" s="67">
        <f t="shared" si="72"/>
        <v>0</v>
      </c>
      <c r="L369" s="67">
        <f t="shared" si="72"/>
        <v>0</v>
      </c>
      <c r="M369" s="67">
        <f t="shared" si="72"/>
        <v>0</v>
      </c>
      <c r="N369" s="67">
        <f t="shared" si="72"/>
        <v>0</v>
      </c>
      <c r="Q369" s="55">
        <f>Q280/$R$179</f>
        <v>0</v>
      </c>
      <c r="R369" s="55">
        <f t="shared" ref="R369:Z369" si="73">R280/$R$179</f>
        <v>0</v>
      </c>
      <c r="S369" s="55">
        <f t="shared" si="73"/>
        <v>0</v>
      </c>
      <c r="T369" s="55">
        <f t="shared" si="73"/>
        <v>0</v>
      </c>
      <c r="U369" s="55">
        <f t="shared" si="73"/>
        <v>0</v>
      </c>
      <c r="V369" s="55">
        <f t="shared" si="73"/>
        <v>0</v>
      </c>
      <c r="W369" s="55">
        <f t="shared" si="73"/>
        <v>0</v>
      </c>
      <c r="X369" s="55">
        <f t="shared" si="73"/>
        <v>0</v>
      </c>
      <c r="Y369" s="55">
        <f t="shared" si="73"/>
        <v>0</v>
      </c>
      <c r="Z369" s="55">
        <f t="shared" si="73"/>
        <v>0</v>
      </c>
      <c r="AC369" s="55">
        <f>AC280/$R$179</f>
        <v>0</v>
      </c>
      <c r="AD369" s="55">
        <f t="shared" ref="AD369:AL369" si="74">AD280/$R$179</f>
        <v>0</v>
      </c>
      <c r="AE369" s="55">
        <f t="shared" si="74"/>
        <v>0</v>
      </c>
      <c r="AF369" s="55">
        <f t="shared" si="74"/>
        <v>0</v>
      </c>
      <c r="AG369" s="55">
        <f t="shared" si="74"/>
        <v>0</v>
      </c>
      <c r="AH369" s="55">
        <f t="shared" si="74"/>
        <v>0</v>
      </c>
      <c r="AI369" s="55">
        <f t="shared" si="74"/>
        <v>0</v>
      </c>
      <c r="AJ369" s="55">
        <f t="shared" si="74"/>
        <v>0</v>
      </c>
      <c r="AK369" s="55">
        <f t="shared" si="74"/>
        <v>0</v>
      </c>
      <c r="AL369" s="55">
        <f t="shared" si="74"/>
        <v>0</v>
      </c>
      <c r="AO369" s="67">
        <f>E369-Q369</f>
        <v>0</v>
      </c>
      <c r="AP369" s="67">
        <f t="shared" ref="AP369:AX384" si="75">F369-R369</f>
        <v>0</v>
      </c>
      <c r="AQ369" s="67">
        <f t="shared" si="75"/>
        <v>0</v>
      </c>
      <c r="AR369" s="67">
        <f t="shared" si="75"/>
        <v>0</v>
      </c>
      <c r="AS369" s="67">
        <f t="shared" si="75"/>
        <v>0</v>
      </c>
      <c r="AT369" s="67">
        <f t="shared" si="75"/>
        <v>0</v>
      </c>
      <c r="AU369" s="67">
        <f t="shared" si="75"/>
        <v>0</v>
      </c>
      <c r="AV369" s="67">
        <f t="shared" si="75"/>
        <v>0</v>
      </c>
      <c r="AW369" s="67">
        <f t="shared" si="75"/>
        <v>0</v>
      </c>
      <c r="AX369" s="67">
        <f t="shared" si="75"/>
        <v>0</v>
      </c>
      <c r="BA369" s="67">
        <f>E369+AC369</f>
        <v>0</v>
      </c>
      <c r="BB369" s="67">
        <f t="shared" ref="BB369:BJ384" si="76">F369+AD369</f>
        <v>0</v>
      </c>
      <c r="BC369" s="67">
        <f t="shared" si="76"/>
        <v>0</v>
      </c>
      <c r="BD369" s="67">
        <f t="shared" si="76"/>
        <v>0</v>
      </c>
      <c r="BE369" s="67">
        <f t="shared" si="76"/>
        <v>0</v>
      </c>
      <c r="BF369" s="67">
        <f t="shared" si="76"/>
        <v>0</v>
      </c>
      <c r="BG369" s="67">
        <f t="shared" si="76"/>
        <v>0</v>
      </c>
      <c r="BH369" s="67">
        <f t="shared" si="76"/>
        <v>0</v>
      </c>
      <c r="BI369" s="67">
        <f t="shared" si="76"/>
        <v>0</v>
      </c>
      <c r="BJ369" s="67">
        <f t="shared" si="76"/>
        <v>0</v>
      </c>
    </row>
    <row r="370" spans="4:62">
      <c r="D370" s="52">
        <f t="shared" si="71"/>
        <v>4.1666666666666664E-2</v>
      </c>
      <c r="E370" s="67">
        <f>E369+E281/$R$179</f>
        <v>6.0428973439328532E-5</v>
      </c>
      <c r="F370" s="67">
        <f t="shared" ref="F370:N385" si="77">F369+F281/$R$179</f>
        <v>2.0082837662974458E-5</v>
      </c>
      <c r="G370" s="67">
        <f t="shared" si="77"/>
        <v>1.7652062652636754E-5</v>
      </c>
      <c r="H370" s="67">
        <f t="shared" si="77"/>
        <v>2.8783335536905473E-5</v>
      </c>
      <c r="I370" s="67">
        <f t="shared" si="77"/>
        <v>2.4394260957853119E-5</v>
      </c>
      <c r="J370" s="67">
        <f t="shared" si="77"/>
        <v>9.2024016855311009E-5</v>
      </c>
      <c r="K370" s="67">
        <f t="shared" si="77"/>
        <v>3.5045298520839688E-5</v>
      </c>
      <c r="L370" s="67">
        <f t="shared" si="77"/>
        <v>2.9536672196825179E-6</v>
      </c>
      <c r="M370" s="67">
        <f t="shared" si="77"/>
        <v>4.7159586993479015E-6</v>
      </c>
      <c r="N370" s="67">
        <f t="shared" si="77"/>
        <v>3.9215601105732467E-6</v>
      </c>
      <c r="Q370" s="55">
        <f>(Q369^2+(Q281/$R$179)^2)^0.5</f>
        <v>5.9144354813909687E-5</v>
      </c>
      <c r="R370" s="55">
        <f t="shared" ref="R370:Z385" si="78">(R369^2+(R281/$R$179)^2)^0.5</f>
        <v>1.5748459629689637E-5</v>
      </c>
      <c r="S370" s="55">
        <f t="shared" si="78"/>
        <v>1.6622068391152992E-5</v>
      </c>
      <c r="T370" s="55">
        <f t="shared" si="78"/>
        <v>2.7891615093834263E-5</v>
      </c>
      <c r="U370" s="55">
        <f t="shared" si="78"/>
        <v>2.2850725787973605E-5</v>
      </c>
      <c r="V370" s="55">
        <f t="shared" si="78"/>
        <v>8.1075551436500756E-5</v>
      </c>
      <c r="W370" s="55">
        <f t="shared" si="78"/>
        <v>3.1392260271272694E-5</v>
      </c>
      <c r="X370" s="55">
        <f t="shared" si="78"/>
        <v>2.6527940290491339E-6</v>
      </c>
      <c r="Y370" s="55">
        <f t="shared" si="78"/>
        <v>4.2178228412923871E-6</v>
      </c>
      <c r="Z370" s="55">
        <f t="shared" si="78"/>
        <v>5.0023353934063642E-7</v>
      </c>
      <c r="AC370" s="55">
        <f>(AC369^2+(AC281/$R$179)^2)^0.5</f>
        <v>6.1713592064747486E-5</v>
      </c>
      <c r="AD370" s="55">
        <f t="shared" ref="AD370:AL385" si="79">(AD369^2+(AD281/$R$179)^2)^0.5</f>
        <v>2.4417215696259292E-5</v>
      </c>
      <c r="AE370" s="55">
        <f t="shared" si="79"/>
        <v>1.868205691412052E-5</v>
      </c>
      <c r="AF370" s="55">
        <f t="shared" si="79"/>
        <v>2.9675055979976551E-5</v>
      </c>
      <c r="AG370" s="55">
        <f t="shared" si="79"/>
        <v>2.5937796127732504E-5</v>
      </c>
      <c r="AH370" s="55">
        <f t="shared" si="79"/>
        <v>1.0297248227412113E-4</v>
      </c>
      <c r="AI370" s="55">
        <f t="shared" si="79"/>
        <v>3.8698336770406688E-5</v>
      </c>
      <c r="AJ370" s="55">
        <f t="shared" si="79"/>
        <v>3.2545404103159159E-6</v>
      </c>
      <c r="AK370" s="55">
        <f t="shared" si="79"/>
        <v>5.2140945574034276E-6</v>
      </c>
      <c r="AL370" s="55">
        <f t="shared" si="79"/>
        <v>7.3428866818058569E-6</v>
      </c>
      <c r="AO370" s="67">
        <f t="shared" ref="AO370:AX408" si="80">E370-Q370</f>
        <v>1.2846186254188456E-6</v>
      </c>
      <c r="AP370" s="67">
        <f t="shared" si="75"/>
        <v>4.3343780332848205E-6</v>
      </c>
      <c r="AQ370" s="67">
        <f t="shared" si="75"/>
        <v>1.0299942614837622E-6</v>
      </c>
      <c r="AR370" s="67">
        <f t="shared" si="75"/>
        <v>8.9172044307121007E-7</v>
      </c>
      <c r="AS370" s="67">
        <f t="shared" si="75"/>
        <v>1.5435351698795138E-6</v>
      </c>
      <c r="AT370" s="67">
        <f t="shared" si="75"/>
        <v>1.0948465418810253E-5</v>
      </c>
      <c r="AU370" s="67">
        <f t="shared" si="75"/>
        <v>3.6530382495669934E-6</v>
      </c>
      <c r="AV370" s="67">
        <f t="shared" si="75"/>
        <v>3.0087319063338402E-7</v>
      </c>
      <c r="AW370" s="67">
        <f t="shared" si="75"/>
        <v>4.9813585805551432E-7</v>
      </c>
      <c r="AX370" s="67">
        <f t="shared" si="75"/>
        <v>3.4213265712326102E-6</v>
      </c>
      <c r="BA370" s="67">
        <f t="shared" ref="BA370:BJ433" si="81">E370+AC370</f>
        <v>1.2214256550407602E-4</v>
      </c>
      <c r="BB370" s="67">
        <f t="shared" si="76"/>
        <v>4.450005335923375E-5</v>
      </c>
      <c r="BC370" s="67">
        <f t="shared" si="76"/>
        <v>3.6334119566757274E-5</v>
      </c>
      <c r="BD370" s="67">
        <f t="shared" si="76"/>
        <v>5.8458391516882027E-5</v>
      </c>
      <c r="BE370" s="67">
        <f t="shared" si="76"/>
        <v>5.0332057085585626E-5</v>
      </c>
      <c r="BF370" s="67">
        <f t="shared" si="76"/>
        <v>1.9499649912943214E-4</v>
      </c>
      <c r="BG370" s="67">
        <f t="shared" si="76"/>
        <v>7.3743635291246369E-5</v>
      </c>
      <c r="BH370" s="67">
        <f t="shared" si="76"/>
        <v>6.2082076299984339E-6</v>
      </c>
      <c r="BI370" s="67">
        <f t="shared" si="76"/>
        <v>9.9300532567513291E-6</v>
      </c>
      <c r="BJ370" s="67">
        <f t="shared" si="76"/>
        <v>1.1264446792379104E-5</v>
      </c>
    </row>
    <row r="371" spans="4:62">
      <c r="D371" s="52">
        <f t="shared" si="71"/>
        <v>7.4999999999999997E-2</v>
      </c>
      <c r="E371" s="67">
        <f t="shared" ref="E371:N386" si="82">E370+E282/$R$179</f>
        <v>1.5283334705753265E-4</v>
      </c>
      <c r="F371" s="67">
        <f t="shared" si="77"/>
        <v>5.1667676477466226E-5</v>
      </c>
      <c r="G371" s="67">
        <f t="shared" si="77"/>
        <v>4.5934343058224038E-5</v>
      </c>
      <c r="H371" s="67">
        <f t="shared" si="77"/>
        <v>7.4088553910189213E-5</v>
      </c>
      <c r="I371" s="67">
        <f t="shared" si="77"/>
        <v>6.4728469473314805E-5</v>
      </c>
      <c r="J371" s="67">
        <f t="shared" si="77"/>
        <v>2.4294767966443365E-4</v>
      </c>
      <c r="K371" s="67">
        <f t="shared" si="77"/>
        <v>9.5027555718713339E-5</v>
      </c>
      <c r="L371" s="67">
        <f t="shared" si="77"/>
        <v>8.8519775804414445E-6</v>
      </c>
      <c r="M371" s="67">
        <f t="shared" si="77"/>
        <v>1.2935349033812758E-5</v>
      </c>
      <c r="N371" s="67">
        <f t="shared" si="77"/>
        <v>1.6552904229249585E-5</v>
      </c>
      <c r="Q371" s="55">
        <f t="shared" ref="Q371:Z386" si="83">(Q370^2+(Q282/$R$179)^2)^0.5</f>
        <v>1.0746648263847845E-4</v>
      </c>
      <c r="R371" s="55">
        <f t="shared" si="78"/>
        <v>2.9546133907048069E-5</v>
      </c>
      <c r="S371" s="55">
        <f t="shared" si="78"/>
        <v>3.0238845082190418E-5</v>
      </c>
      <c r="T371" s="55">
        <f t="shared" si="78"/>
        <v>5.1672752695708647E-5</v>
      </c>
      <c r="U371" s="55">
        <f t="shared" si="78"/>
        <v>4.3352423493521542E-5</v>
      </c>
      <c r="V371" s="55">
        <f t="shared" si="78"/>
        <v>1.5522410948029265E-4</v>
      </c>
      <c r="W371" s="55">
        <f t="shared" si="78"/>
        <v>6.0764651060169857E-5</v>
      </c>
      <c r="X371" s="55">
        <f t="shared" si="78"/>
        <v>5.9358965400420399E-6</v>
      </c>
      <c r="Y371" s="55">
        <f t="shared" si="78"/>
        <v>8.6244413729403062E-6</v>
      </c>
      <c r="Z371" s="55">
        <f t="shared" si="78"/>
        <v>3.0702698813107649E-6</v>
      </c>
      <c r="AC371" s="55">
        <f t="shared" ref="AC371:AL386" si="84">(AC370^2+(AC282/$R$179)^2)^0.5</f>
        <v>1.1335363746486808E-4</v>
      </c>
      <c r="AD371" s="55">
        <f t="shared" si="79"/>
        <v>4.5312092340214667E-5</v>
      </c>
      <c r="AE371" s="55">
        <f t="shared" si="79"/>
        <v>3.6470769164392539E-5</v>
      </c>
      <c r="AF371" s="55">
        <f t="shared" si="79"/>
        <v>5.5678818999202961E-5</v>
      </c>
      <c r="AG371" s="55">
        <f t="shared" si="79"/>
        <v>5.0927308269387023E-5</v>
      </c>
      <c r="AH371" s="55">
        <f t="shared" si="79"/>
        <v>1.9844538668142679E-4</v>
      </c>
      <c r="AI371" s="55">
        <f t="shared" si="79"/>
        <v>7.8185603999104188E-5</v>
      </c>
      <c r="AJ371" s="55">
        <f t="shared" si="79"/>
        <v>7.2571694542065406E-6</v>
      </c>
      <c r="AK371" s="55">
        <f t="shared" si="79"/>
        <v>1.0323514462627558E-5</v>
      </c>
      <c r="AL371" s="55">
        <f t="shared" si="79"/>
        <v>2.3414610729910288E-5</v>
      </c>
      <c r="AO371" s="67">
        <f t="shared" si="80"/>
        <v>4.5366864419054198E-5</v>
      </c>
      <c r="AP371" s="67">
        <f t="shared" si="75"/>
        <v>2.2121542570418156E-5</v>
      </c>
      <c r="AQ371" s="67">
        <f t="shared" si="75"/>
        <v>1.569549797603362E-5</v>
      </c>
      <c r="AR371" s="67">
        <f t="shared" si="75"/>
        <v>2.2415801214480566E-5</v>
      </c>
      <c r="AS371" s="67">
        <f t="shared" si="75"/>
        <v>2.1376045979793262E-5</v>
      </c>
      <c r="AT371" s="67">
        <f t="shared" si="75"/>
        <v>8.7723570184141005E-5</v>
      </c>
      <c r="AU371" s="67">
        <f t="shared" si="75"/>
        <v>3.4262904658543483E-5</v>
      </c>
      <c r="AV371" s="67">
        <f t="shared" si="75"/>
        <v>2.9160810403994046E-6</v>
      </c>
      <c r="AW371" s="67">
        <f t="shared" si="75"/>
        <v>4.3109076608724515E-6</v>
      </c>
      <c r="AX371" s="67">
        <f t="shared" si="75"/>
        <v>1.348263434793882E-5</v>
      </c>
      <c r="BA371" s="67">
        <f t="shared" si="81"/>
        <v>2.6618698452240074E-4</v>
      </c>
      <c r="BB371" s="67">
        <f t="shared" si="76"/>
        <v>9.6979768817680899E-5</v>
      </c>
      <c r="BC371" s="67">
        <f t="shared" si="76"/>
        <v>8.2405112222616584E-5</v>
      </c>
      <c r="BD371" s="67">
        <f t="shared" si="76"/>
        <v>1.2976737290939217E-4</v>
      </c>
      <c r="BE371" s="67">
        <f t="shared" si="76"/>
        <v>1.1565577774270183E-4</v>
      </c>
      <c r="BF371" s="67">
        <f t="shared" si="76"/>
        <v>4.4139306634586044E-4</v>
      </c>
      <c r="BG371" s="67">
        <f t="shared" si="76"/>
        <v>1.7321315971781753E-4</v>
      </c>
      <c r="BH371" s="67">
        <f t="shared" si="76"/>
        <v>1.6109147034647984E-5</v>
      </c>
      <c r="BI371" s="67">
        <f t="shared" si="76"/>
        <v>2.3258863496440316E-5</v>
      </c>
      <c r="BJ371" s="67">
        <f t="shared" si="76"/>
        <v>3.9967514959159874E-5</v>
      </c>
    </row>
    <row r="372" spans="4:62">
      <c r="D372" s="52">
        <f t="shared" si="71"/>
        <v>0.1</v>
      </c>
      <c r="E372" s="67">
        <f t="shared" si="82"/>
        <v>2.1653587471958494E-4</v>
      </c>
      <c r="F372" s="67">
        <f t="shared" si="77"/>
        <v>7.4654236571825789E-5</v>
      </c>
      <c r="G372" s="67">
        <f t="shared" si="77"/>
        <v>6.7191311578618715E-5</v>
      </c>
      <c r="H372" s="67">
        <f t="shared" si="77"/>
        <v>1.0708753297228203E-4</v>
      </c>
      <c r="I372" s="67">
        <f t="shared" si="77"/>
        <v>9.6703437030630041E-5</v>
      </c>
      <c r="J372" s="67">
        <f t="shared" si="77"/>
        <v>3.6091647594358237E-4</v>
      </c>
      <c r="K372" s="67">
        <f t="shared" si="77"/>
        <v>1.4516333134745335E-4</v>
      </c>
      <c r="L372" s="67">
        <f t="shared" si="77"/>
        <v>1.4837907974463775E-5</v>
      </c>
      <c r="M372" s="67">
        <f t="shared" si="77"/>
        <v>1.9997140724508417E-5</v>
      </c>
      <c r="N372" s="67">
        <f t="shared" si="77"/>
        <v>3.4303034773988126E-5</v>
      </c>
      <c r="Q372" s="55">
        <f t="shared" si="83"/>
        <v>1.23501606800708E-4</v>
      </c>
      <c r="R372" s="55">
        <f t="shared" si="78"/>
        <v>3.486229582632808E-5</v>
      </c>
      <c r="S372" s="55">
        <f t="shared" si="78"/>
        <v>3.4772533367857474E-5</v>
      </c>
      <c r="T372" s="55">
        <f t="shared" si="78"/>
        <v>6.0334935531728768E-5</v>
      </c>
      <c r="U372" s="55">
        <f t="shared" si="78"/>
        <v>5.1603698919027227E-5</v>
      </c>
      <c r="V372" s="55">
        <f t="shared" si="78"/>
        <v>1.8615429801035314E-4</v>
      </c>
      <c r="W372" s="55">
        <f t="shared" si="78"/>
        <v>7.3504264543604328E-5</v>
      </c>
      <c r="X372" s="55">
        <f t="shared" si="78"/>
        <v>8.0254318219713219E-6</v>
      </c>
      <c r="Y372" s="55">
        <f t="shared" si="78"/>
        <v>1.0905025941291873E-5</v>
      </c>
      <c r="Z372" s="55">
        <f t="shared" si="78"/>
        <v>6.0318760431626382E-6</v>
      </c>
      <c r="AC372" s="55">
        <f t="shared" si="84"/>
        <v>1.3144451557868463E-4</v>
      </c>
      <c r="AD372" s="55">
        <f t="shared" si="79"/>
        <v>5.2987988793444651E-5</v>
      </c>
      <c r="AE372" s="55">
        <f t="shared" si="79"/>
        <v>4.4434951398179106E-5</v>
      </c>
      <c r="AF372" s="55">
        <f t="shared" si="79"/>
        <v>6.5685716515912431E-5</v>
      </c>
      <c r="AG372" s="55">
        <f t="shared" si="79"/>
        <v>6.2342754129046259E-5</v>
      </c>
      <c r="AH372" s="55">
        <f t="shared" si="79"/>
        <v>2.3920819586462143E-4</v>
      </c>
      <c r="AI372" s="55">
        <f t="shared" si="79"/>
        <v>9.7896496772111917E-5</v>
      </c>
      <c r="AJ372" s="55">
        <f t="shared" si="79"/>
        <v>9.7898122600820528E-6</v>
      </c>
      <c r="AK372" s="55">
        <f t="shared" si="79"/>
        <v>1.2722274680948345E-5</v>
      </c>
      <c r="AL372" s="55">
        <f t="shared" si="79"/>
        <v>3.8299269687923659E-5</v>
      </c>
      <c r="AO372" s="67">
        <f t="shared" si="80"/>
        <v>9.3034267918876948E-5</v>
      </c>
      <c r="AP372" s="67">
        <f t="shared" si="75"/>
        <v>3.9791940745497709E-5</v>
      </c>
      <c r="AQ372" s="67">
        <f t="shared" si="75"/>
        <v>3.241877821076124E-5</v>
      </c>
      <c r="AR372" s="67">
        <f t="shared" si="75"/>
        <v>4.6752597440553263E-5</v>
      </c>
      <c r="AS372" s="67">
        <f t="shared" si="75"/>
        <v>4.5099738111602813E-5</v>
      </c>
      <c r="AT372" s="67">
        <f t="shared" si="75"/>
        <v>1.7476217793322923E-4</v>
      </c>
      <c r="AU372" s="67">
        <f t="shared" si="75"/>
        <v>7.1659066803849019E-5</v>
      </c>
      <c r="AV372" s="67">
        <f t="shared" si="75"/>
        <v>6.8124761524924534E-6</v>
      </c>
      <c r="AW372" s="67">
        <f t="shared" si="75"/>
        <v>9.0921147832165437E-6</v>
      </c>
      <c r="AX372" s="67">
        <f t="shared" si="75"/>
        <v>2.8271158730825488E-5</v>
      </c>
      <c r="BA372" s="67">
        <f t="shared" si="81"/>
        <v>3.4798039029826957E-4</v>
      </c>
      <c r="BB372" s="67">
        <f t="shared" si="76"/>
        <v>1.2764222536527044E-4</v>
      </c>
      <c r="BC372" s="67">
        <f t="shared" si="76"/>
        <v>1.1162626297679781E-4</v>
      </c>
      <c r="BD372" s="67">
        <f t="shared" si="76"/>
        <v>1.7277324948819446E-4</v>
      </c>
      <c r="BE372" s="67">
        <f t="shared" si="76"/>
        <v>1.5904619115967629E-4</v>
      </c>
      <c r="BF372" s="67">
        <f t="shared" si="76"/>
        <v>6.0012467180820374E-4</v>
      </c>
      <c r="BG372" s="67">
        <f t="shared" si="76"/>
        <v>2.4305982811956528E-4</v>
      </c>
      <c r="BH372" s="67">
        <f t="shared" si="76"/>
        <v>2.4627720234545828E-5</v>
      </c>
      <c r="BI372" s="67">
        <f t="shared" si="76"/>
        <v>3.271941540545676E-5</v>
      </c>
      <c r="BJ372" s="67">
        <f t="shared" si="76"/>
        <v>7.2602304461911785E-5</v>
      </c>
    </row>
    <row r="373" spans="4:62">
      <c r="D373" s="52">
        <f t="shared" si="71"/>
        <v>0.125</v>
      </c>
      <c r="E373" s="67">
        <f t="shared" si="82"/>
        <v>2.7562449690139701E-4</v>
      </c>
      <c r="F373" s="67">
        <f t="shared" si="77"/>
        <v>9.71121278833738E-5</v>
      </c>
      <c r="G373" s="67">
        <f t="shared" si="77"/>
        <v>8.8475266364576089E-5</v>
      </c>
      <c r="H373" s="67">
        <f t="shared" si="77"/>
        <v>1.3928015174865556E-4</v>
      </c>
      <c r="I373" s="67">
        <f t="shared" si="77"/>
        <v>1.300575405328371E-4</v>
      </c>
      <c r="J373" s="67">
        <f t="shared" si="77"/>
        <v>4.8284831774023139E-4</v>
      </c>
      <c r="K373" s="67">
        <f t="shared" si="77"/>
        <v>1.9951821003837025E-4</v>
      </c>
      <c r="L373" s="67">
        <f t="shared" si="77"/>
        <v>2.2089551335661131E-5</v>
      </c>
      <c r="M373" s="67">
        <f t="shared" si="77"/>
        <v>2.7787843363757194E-5</v>
      </c>
      <c r="N373" s="67">
        <f t="shared" si="77"/>
        <v>5.889600993740142E-5</v>
      </c>
      <c r="Q373" s="55">
        <f t="shared" si="83"/>
        <v>1.3542737712497752E-4</v>
      </c>
      <c r="R373" s="55">
        <f t="shared" si="78"/>
        <v>3.9388901167608333E-5</v>
      </c>
      <c r="S373" s="55">
        <f t="shared" si="78"/>
        <v>3.8162535967161005E-5</v>
      </c>
      <c r="T373" s="55">
        <f t="shared" si="78"/>
        <v>6.7352035561363046E-5</v>
      </c>
      <c r="U373" s="55">
        <f t="shared" si="78"/>
        <v>5.8837256493744307E-5</v>
      </c>
      <c r="V373" s="55">
        <f t="shared" si="78"/>
        <v>2.1402644668079121E-4</v>
      </c>
      <c r="W373" s="55">
        <f t="shared" si="78"/>
        <v>8.5307379865508828E-5</v>
      </c>
      <c r="X373" s="55">
        <f t="shared" si="78"/>
        <v>1.0358145716479185E-5</v>
      </c>
      <c r="Y373" s="55">
        <f t="shared" si="78"/>
        <v>1.324075427118745E-5</v>
      </c>
      <c r="Z373" s="55">
        <f t="shared" si="78"/>
        <v>9.6984513997992425E-6</v>
      </c>
      <c r="AC373" s="55">
        <f t="shared" si="84"/>
        <v>1.455933973582649E-4</v>
      </c>
      <c r="AD373" s="55">
        <f t="shared" si="79"/>
        <v>5.9282047648566962E-5</v>
      </c>
      <c r="AE373" s="55">
        <f t="shared" si="79"/>
        <v>5.1940711075853067E-5</v>
      </c>
      <c r="AF373" s="55">
        <f t="shared" si="79"/>
        <v>7.417250902764517E-5</v>
      </c>
      <c r="AG373" s="55">
        <f t="shared" si="79"/>
        <v>7.3243012592841012E-5</v>
      </c>
      <c r="AH373" s="55">
        <f t="shared" si="79"/>
        <v>2.7658953927474632E-4</v>
      </c>
      <c r="AI373" s="55">
        <f t="shared" si="79"/>
        <v>1.1774035716779781E-4</v>
      </c>
      <c r="AJ373" s="55">
        <f t="shared" si="79"/>
        <v>1.2614202910411152E-5</v>
      </c>
      <c r="AK373" s="55">
        <f t="shared" si="79"/>
        <v>1.5054353275660646E-5</v>
      </c>
      <c r="AL373" s="55">
        <f t="shared" si="79"/>
        <v>5.6539214666112003E-5</v>
      </c>
      <c r="AO373" s="67">
        <f t="shared" si="80"/>
        <v>1.401971197764195E-4</v>
      </c>
      <c r="AP373" s="67">
        <f t="shared" si="75"/>
        <v>5.7723226715765467E-5</v>
      </c>
      <c r="AQ373" s="67">
        <f t="shared" si="75"/>
        <v>5.0312730397415085E-5</v>
      </c>
      <c r="AR373" s="67">
        <f t="shared" si="75"/>
        <v>7.1928116187292514E-5</v>
      </c>
      <c r="AS373" s="67">
        <f t="shared" si="75"/>
        <v>7.1220284039092796E-5</v>
      </c>
      <c r="AT373" s="67">
        <f t="shared" si="75"/>
        <v>2.6882187105944021E-4</v>
      </c>
      <c r="AU373" s="67">
        <f t="shared" si="75"/>
        <v>1.1421083017286142E-4</v>
      </c>
      <c r="AV373" s="67">
        <f t="shared" si="75"/>
        <v>1.1731405619181946E-5</v>
      </c>
      <c r="AW373" s="67">
        <f t="shared" si="75"/>
        <v>1.4547089092569744E-5</v>
      </c>
      <c r="AX373" s="67">
        <f t="shared" si="75"/>
        <v>4.9197558537602179E-5</v>
      </c>
      <c r="BA373" s="67">
        <f t="shared" si="81"/>
        <v>4.2121789425966192E-4</v>
      </c>
      <c r="BB373" s="67">
        <f t="shared" si="76"/>
        <v>1.5639417553194076E-4</v>
      </c>
      <c r="BC373" s="67">
        <f t="shared" si="76"/>
        <v>1.4041597744042915E-4</v>
      </c>
      <c r="BD373" s="67">
        <f t="shared" si="76"/>
        <v>2.1345266077630074E-4</v>
      </c>
      <c r="BE373" s="67">
        <f t="shared" si="76"/>
        <v>2.0330055312567811E-4</v>
      </c>
      <c r="BF373" s="67">
        <f t="shared" si="76"/>
        <v>7.5943785701497772E-4</v>
      </c>
      <c r="BG373" s="67">
        <f t="shared" si="76"/>
        <v>3.1725856720616805E-4</v>
      </c>
      <c r="BH373" s="67">
        <f t="shared" si="76"/>
        <v>3.4703754246072279E-5</v>
      </c>
      <c r="BI373" s="67">
        <f t="shared" si="76"/>
        <v>4.2842196639417837E-5</v>
      </c>
      <c r="BJ373" s="67">
        <f t="shared" si="76"/>
        <v>1.1543522460351342E-4</v>
      </c>
    </row>
    <row r="374" spans="4:62">
      <c r="D374" s="52">
        <f t="shared" si="71"/>
        <v>0.25</v>
      </c>
      <c r="E374" s="67">
        <f t="shared" si="82"/>
        <v>5.226434124285962E-4</v>
      </c>
      <c r="F374" s="67">
        <f t="shared" si="77"/>
        <v>2.0897602579347612E-4</v>
      </c>
      <c r="G374" s="67">
        <f t="shared" si="77"/>
        <v>1.9453912336599085E-4</v>
      </c>
      <c r="H374" s="67">
        <f t="shared" si="77"/>
        <v>2.9230656074898028E-4</v>
      </c>
      <c r="I374" s="67">
        <f t="shared" si="77"/>
        <v>3.0174794767404226E-4</v>
      </c>
      <c r="J374" s="67">
        <f t="shared" si="77"/>
        <v>1.1460814273224372E-3</v>
      </c>
      <c r="K374" s="67">
        <f t="shared" si="77"/>
        <v>5.0607629398794071E-4</v>
      </c>
      <c r="L374" s="67">
        <f t="shared" si="77"/>
        <v>6.3487645738748941E-5</v>
      </c>
      <c r="M374" s="67">
        <f t="shared" si="77"/>
        <v>7.0102301950487794E-5</v>
      </c>
      <c r="N374" s="67">
        <f t="shared" si="77"/>
        <v>2.6400873213408901E-4</v>
      </c>
      <c r="Q374" s="55">
        <f t="shared" si="83"/>
        <v>2.659926909363408E-4</v>
      </c>
      <c r="R374" s="55">
        <f t="shared" si="78"/>
        <v>1.0021794838608588E-4</v>
      </c>
      <c r="S374" s="55">
        <f t="shared" si="78"/>
        <v>8.1503341062134083E-5</v>
      </c>
      <c r="T374" s="55">
        <f t="shared" si="78"/>
        <v>1.5268465875715906E-4</v>
      </c>
      <c r="U374" s="55">
        <f t="shared" si="78"/>
        <v>1.5342697633515751E-4</v>
      </c>
      <c r="V374" s="55">
        <f t="shared" si="78"/>
        <v>5.9303697508070663E-4</v>
      </c>
      <c r="W374" s="55">
        <f t="shared" si="78"/>
        <v>2.5588865631538714E-4</v>
      </c>
      <c r="X374" s="55">
        <f t="shared" si="78"/>
        <v>3.8730441216084193E-5</v>
      </c>
      <c r="Y374" s="55">
        <f t="shared" si="78"/>
        <v>4.3039354782133168E-5</v>
      </c>
      <c r="Z374" s="55">
        <f t="shared" si="78"/>
        <v>6.2668204858462825E-5</v>
      </c>
      <c r="AC374" s="55">
        <f t="shared" si="84"/>
        <v>3.024509837951995E-4</v>
      </c>
      <c r="AD374" s="55">
        <f t="shared" si="79"/>
        <v>1.4431327728451566E-4</v>
      </c>
      <c r="AE374" s="55">
        <f t="shared" si="79"/>
        <v>1.4908700290783514E-4</v>
      </c>
      <c r="AF374" s="55">
        <f t="shared" si="79"/>
        <v>1.8446277466286254E-4</v>
      </c>
      <c r="AG374" s="55">
        <f t="shared" si="79"/>
        <v>2.1457151750188771E-4</v>
      </c>
      <c r="AH374" s="55">
        <f t="shared" si="79"/>
        <v>8.1709552305312381E-4</v>
      </c>
      <c r="AI374" s="55">
        <f t="shared" si="79"/>
        <v>3.9006037402026839E-4</v>
      </c>
      <c r="AJ374" s="55">
        <f t="shared" si="79"/>
        <v>4.7172483535527538E-5</v>
      </c>
      <c r="AK374" s="55">
        <f t="shared" si="79"/>
        <v>4.6372550579689868E-5</v>
      </c>
      <c r="AL374" s="55">
        <f t="shared" si="79"/>
        <v>3.5287122949285586E-4</v>
      </c>
      <c r="AO374" s="67">
        <f t="shared" si="80"/>
        <v>2.566507214922554E-4</v>
      </c>
      <c r="AP374" s="67">
        <f t="shared" si="75"/>
        <v>1.0875807740739024E-4</v>
      </c>
      <c r="AQ374" s="67">
        <f t="shared" si="75"/>
        <v>1.1303578230385676E-4</v>
      </c>
      <c r="AR374" s="67">
        <f t="shared" si="75"/>
        <v>1.3962190199182122E-4</v>
      </c>
      <c r="AS374" s="67">
        <f t="shared" si="75"/>
        <v>1.4832097133888475E-4</v>
      </c>
      <c r="AT374" s="67">
        <f t="shared" si="75"/>
        <v>5.5304445224173054E-4</v>
      </c>
      <c r="AU374" s="67">
        <f t="shared" si="75"/>
        <v>2.5018763767255356E-4</v>
      </c>
      <c r="AV374" s="67">
        <f t="shared" si="75"/>
        <v>2.4757204522664748E-5</v>
      </c>
      <c r="AW374" s="67">
        <f t="shared" si="75"/>
        <v>2.7062947168354625E-5</v>
      </c>
      <c r="AX374" s="67">
        <f t="shared" si="75"/>
        <v>2.013405272756262E-4</v>
      </c>
      <c r="BA374" s="67">
        <f t="shared" si="81"/>
        <v>8.250943962237957E-4</v>
      </c>
      <c r="BB374" s="67">
        <f t="shared" si="76"/>
        <v>3.5328930307799175E-4</v>
      </c>
      <c r="BC374" s="67">
        <f t="shared" si="76"/>
        <v>3.4362612627382601E-4</v>
      </c>
      <c r="BD374" s="67">
        <f t="shared" si="76"/>
        <v>4.7676933541184282E-4</v>
      </c>
      <c r="BE374" s="67">
        <f t="shared" si="76"/>
        <v>5.1631946517593E-4</v>
      </c>
      <c r="BF374" s="67">
        <f t="shared" si="76"/>
        <v>1.9631769503755609E-3</v>
      </c>
      <c r="BG374" s="67">
        <f t="shared" si="76"/>
        <v>8.9613666800820915E-4</v>
      </c>
      <c r="BH374" s="67">
        <f t="shared" si="76"/>
        <v>1.1066012927427648E-4</v>
      </c>
      <c r="BI374" s="67">
        <f t="shared" si="76"/>
        <v>1.1647485253017766E-4</v>
      </c>
      <c r="BJ374" s="67">
        <f t="shared" si="76"/>
        <v>6.1687996162694482E-4</v>
      </c>
    </row>
    <row r="375" spans="4:62">
      <c r="D375" s="52">
        <f t="shared" si="71"/>
        <v>0.375</v>
      </c>
      <c r="E375" s="67">
        <f t="shared" si="82"/>
        <v>7.0325747828950782E-4</v>
      </c>
      <c r="F375" s="67">
        <f t="shared" si="77"/>
        <v>3.2919214938338691E-4</v>
      </c>
      <c r="G375" s="67">
        <f t="shared" si="77"/>
        <v>2.9812267285705767E-4</v>
      </c>
      <c r="H375" s="67">
        <f t="shared" si="77"/>
        <v>4.3523358343452252E-4</v>
      </c>
      <c r="I375" s="67">
        <f t="shared" si="77"/>
        <v>4.7195076219683544E-4</v>
      </c>
      <c r="J375" s="67">
        <f t="shared" si="77"/>
        <v>1.8900665232260581E-3</v>
      </c>
      <c r="K375" s="67">
        <f t="shared" si="77"/>
        <v>8.5469407819439922E-4</v>
      </c>
      <c r="L375" s="67">
        <f t="shared" si="77"/>
        <v>1.0686051283913321E-4</v>
      </c>
      <c r="M375" s="67">
        <f t="shared" si="77"/>
        <v>1.1445695413448331E-4</v>
      </c>
      <c r="N375" s="67">
        <f t="shared" si="77"/>
        <v>5.881167368615881E-4</v>
      </c>
      <c r="Q375" s="55">
        <f t="shared" si="83"/>
        <v>3.1344053361768997E-4</v>
      </c>
      <c r="R375" s="55">
        <f t="shared" si="78"/>
        <v>1.4029948735042052E-4</v>
      </c>
      <c r="S375" s="55">
        <f t="shared" si="78"/>
        <v>1.0625277969398709E-4</v>
      </c>
      <c r="T375" s="55">
        <f t="shared" si="78"/>
        <v>1.942284967877948E-4</v>
      </c>
      <c r="U375" s="55">
        <f t="shared" si="78"/>
        <v>2.0648952244144223E-4</v>
      </c>
      <c r="V375" s="55">
        <f t="shared" si="78"/>
        <v>8.3249827583640047E-4</v>
      </c>
      <c r="W375" s="55">
        <f t="shared" si="78"/>
        <v>3.7779415861029475E-4</v>
      </c>
      <c r="X375" s="55">
        <f t="shared" si="78"/>
        <v>5.4730173751700479E-5</v>
      </c>
      <c r="Y375" s="55">
        <f t="shared" si="78"/>
        <v>6.0343418716278502E-5</v>
      </c>
      <c r="Z375" s="55">
        <f t="shared" si="78"/>
        <v>1.1299191541014023E-4</v>
      </c>
      <c r="AC375" s="55">
        <f t="shared" si="84"/>
        <v>3.6009021259930906E-4</v>
      </c>
      <c r="AD375" s="55">
        <f t="shared" si="79"/>
        <v>2.026341036591933E-4</v>
      </c>
      <c r="AE375" s="55">
        <f t="shared" si="79"/>
        <v>2.0278740261619839E-4</v>
      </c>
      <c r="AF375" s="55">
        <f t="shared" si="79"/>
        <v>2.474764307004323E-4</v>
      </c>
      <c r="AG375" s="55">
        <f t="shared" si="79"/>
        <v>2.9483850040579407E-4</v>
      </c>
      <c r="AH375" s="55">
        <f t="shared" si="79"/>
        <v>1.2055998700356177E-3</v>
      </c>
      <c r="AI375" s="55">
        <f t="shared" si="79"/>
        <v>5.7267592248691588E-4</v>
      </c>
      <c r="AJ375" s="55">
        <f t="shared" si="79"/>
        <v>6.725695189081794E-5</v>
      </c>
      <c r="AK375" s="55">
        <f t="shared" si="79"/>
        <v>6.6124315992524213E-5</v>
      </c>
      <c r="AL375" s="55">
        <f t="shared" si="79"/>
        <v>6.5700127936155173E-4</v>
      </c>
      <c r="AO375" s="67">
        <f t="shared" si="80"/>
        <v>3.8981694467181784E-4</v>
      </c>
      <c r="AP375" s="67">
        <f t="shared" si="75"/>
        <v>1.8889266203296639E-4</v>
      </c>
      <c r="AQ375" s="67">
        <f t="shared" si="75"/>
        <v>1.9186989316307058E-4</v>
      </c>
      <c r="AR375" s="67">
        <f t="shared" si="75"/>
        <v>2.4100508664672772E-4</v>
      </c>
      <c r="AS375" s="67">
        <f t="shared" si="75"/>
        <v>2.654612397553932E-4</v>
      </c>
      <c r="AT375" s="67">
        <f t="shared" si="75"/>
        <v>1.0575682473896576E-3</v>
      </c>
      <c r="AU375" s="67">
        <f t="shared" si="75"/>
        <v>4.7689991958410448E-4</v>
      </c>
      <c r="AV375" s="67">
        <f t="shared" si="75"/>
        <v>5.2130339087432731E-5</v>
      </c>
      <c r="AW375" s="67">
        <f t="shared" si="75"/>
        <v>5.411353541820481E-5</v>
      </c>
      <c r="AX375" s="67">
        <f t="shared" si="75"/>
        <v>4.7512482145144788E-4</v>
      </c>
      <c r="BA375" s="67">
        <f t="shared" si="81"/>
        <v>1.0633476908888169E-3</v>
      </c>
      <c r="BB375" s="67">
        <f t="shared" si="76"/>
        <v>5.3182625304258016E-4</v>
      </c>
      <c r="BC375" s="67">
        <f t="shared" si="76"/>
        <v>5.0091007547325604E-4</v>
      </c>
      <c r="BD375" s="67">
        <f t="shared" si="76"/>
        <v>6.8271001413495482E-4</v>
      </c>
      <c r="BE375" s="67">
        <f t="shared" si="76"/>
        <v>7.6678926260262945E-4</v>
      </c>
      <c r="BF375" s="67">
        <f t="shared" si="76"/>
        <v>3.0956663932616758E-3</v>
      </c>
      <c r="BG375" s="67">
        <f t="shared" si="76"/>
        <v>1.4273700006813151E-3</v>
      </c>
      <c r="BH375" s="67">
        <f t="shared" si="76"/>
        <v>1.7411746472995114E-4</v>
      </c>
      <c r="BI375" s="67">
        <f t="shared" si="76"/>
        <v>1.8058127012700754E-4</v>
      </c>
      <c r="BJ375" s="67">
        <f t="shared" si="76"/>
        <v>1.2451180162231399E-3</v>
      </c>
    </row>
    <row r="376" spans="4:62">
      <c r="D376" s="52">
        <f t="shared" si="71"/>
        <v>0.5</v>
      </c>
      <c r="E376" s="67">
        <f t="shared" si="82"/>
        <v>8.3100824627249496E-4</v>
      </c>
      <c r="F376" s="67">
        <f t="shared" si="77"/>
        <v>4.6858529631417956E-4</v>
      </c>
      <c r="G376" s="67">
        <f t="shared" si="77"/>
        <v>3.9640694895560921E-4</v>
      </c>
      <c r="H376" s="67">
        <f t="shared" si="77"/>
        <v>5.7100599765063233E-4</v>
      </c>
      <c r="I376" s="67">
        <f t="shared" si="77"/>
        <v>6.3384910980571131E-4</v>
      </c>
      <c r="J376" s="67">
        <f t="shared" si="77"/>
        <v>2.7012019861310729E-3</v>
      </c>
      <c r="K376" s="67">
        <f t="shared" si="77"/>
        <v>1.2347441983792235E-3</v>
      </c>
      <c r="L376" s="67">
        <f t="shared" si="77"/>
        <v>1.4957710017484666E-4</v>
      </c>
      <c r="M376" s="67">
        <f t="shared" si="77"/>
        <v>1.594743696065962E-4</v>
      </c>
      <c r="N376" s="67">
        <f t="shared" si="77"/>
        <v>1.0095278811300048E-3</v>
      </c>
      <c r="Q376" s="55">
        <f t="shared" si="83"/>
        <v>3.3457618313586525E-4</v>
      </c>
      <c r="R376" s="55">
        <f t="shared" si="78"/>
        <v>1.7905588471586777E-4</v>
      </c>
      <c r="S376" s="55">
        <f t="shared" si="78"/>
        <v>1.2570016887556121E-4</v>
      </c>
      <c r="T376" s="55">
        <f t="shared" si="78"/>
        <v>2.2176572640980781E-4</v>
      </c>
      <c r="U376" s="55">
        <f t="shared" si="78"/>
        <v>2.4394813466124081E-4</v>
      </c>
      <c r="V376" s="55">
        <f t="shared" si="78"/>
        <v>1.0307412461060112E-3</v>
      </c>
      <c r="W376" s="55">
        <f t="shared" si="78"/>
        <v>4.8757494542051131E-4</v>
      </c>
      <c r="X376" s="55">
        <f t="shared" si="78"/>
        <v>6.6156977293980722E-5</v>
      </c>
      <c r="Y376" s="55">
        <f t="shared" si="78"/>
        <v>7.3490267164094575E-5</v>
      </c>
      <c r="Z376" s="55">
        <f t="shared" si="78"/>
        <v>1.6435974903599755E-4</v>
      </c>
      <c r="AC376" s="55">
        <f t="shared" si="84"/>
        <v>3.8579664518031617E-4</v>
      </c>
      <c r="AD376" s="55">
        <f t="shared" si="79"/>
        <v>2.6292248850036512E-4</v>
      </c>
      <c r="AE376" s="55">
        <f t="shared" si="79"/>
        <v>2.3930579914735884E-4</v>
      </c>
      <c r="AF376" s="55">
        <f t="shared" si="79"/>
        <v>2.9600760535031641E-4</v>
      </c>
      <c r="AG376" s="55">
        <f t="shared" si="79"/>
        <v>3.5288457234808644E-4</v>
      </c>
      <c r="AH376" s="55">
        <f t="shared" si="79"/>
        <v>1.5612295981662738E-3</v>
      </c>
      <c r="AI376" s="55">
        <f t="shared" si="79"/>
        <v>7.2948715543571943E-4</v>
      </c>
      <c r="AJ376" s="55">
        <f t="shared" si="79"/>
        <v>8.2581657224520643E-5</v>
      </c>
      <c r="AK376" s="55">
        <f t="shared" si="79"/>
        <v>8.2372099526007122E-5</v>
      </c>
      <c r="AL376" s="55">
        <f t="shared" si="79"/>
        <v>9.7726531087817883E-4</v>
      </c>
      <c r="AO376" s="67">
        <f t="shared" si="80"/>
        <v>4.9643206313662971E-4</v>
      </c>
      <c r="AP376" s="67">
        <f t="shared" si="75"/>
        <v>2.8952941159831182E-4</v>
      </c>
      <c r="AQ376" s="67">
        <f t="shared" si="75"/>
        <v>2.7070678008004798E-4</v>
      </c>
      <c r="AR376" s="67">
        <f t="shared" si="75"/>
        <v>3.4924027124082452E-4</v>
      </c>
      <c r="AS376" s="67">
        <f t="shared" si="75"/>
        <v>3.8990097514447048E-4</v>
      </c>
      <c r="AT376" s="67">
        <f t="shared" si="75"/>
        <v>1.6704607400250618E-3</v>
      </c>
      <c r="AU376" s="67">
        <f t="shared" si="75"/>
        <v>7.4716925295871214E-4</v>
      </c>
      <c r="AV376" s="67">
        <f t="shared" si="75"/>
        <v>8.3420122880865935E-5</v>
      </c>
      <c r="AW376" s="67">
        <f t="shared" si="75"/>
        <v>8.598410244250162E-5</v>
      </c>
      <c r="AX376" s="67">
        <f t="shared" si="75"/>
        <v>8.4516813209400726E-4</v>
      </c>
      <c r="BA376" s="67">
        <f t="shared" si="81"/>
        <v>1.216804891452811E-3</v>
      </c>
      <c r="BB376" s="67">
        <f t="shared" si="76"/>
        <v>7.3150778481454468E-4</v>
      </c>
      <c r="BC376" s="67">
        <f t="shared" si="76"/>
        <v>6.3571274810296811E-4</v>
      </c>
      <c r="BD376" s="67">
        <f t="shared" si="76"/>
        <v>8.6701360300094868E-4</v>
      </c>
      <c r="BE376" s="67">
        <f t="shared" si="76"/>
        <v>9.867336821537977E-4</v>
      </c>
      <c r="BF376" s="67">
        <f t="shared" si="76"/>
        <v>4.2624315842973472E-3</v>
      </c>
      <c r="BG376" s="67">
        <f t="shared" si="76"/>
        <v>1.9642313538149429E-3</v>
      </c>
      <c r="BH376" s="67">
        <f t="shared" si="76"/>
        <v>2.3215875739936729E-4</v>
      </c>
      <c r="BI376" s="67">
        <f t="shared" si="76"/>
        <v>2.418464691326033E-4</v>
      </c>
      <c r="BJ376" s="67">
        <f t="shared" si="76"/>
        <v>1.9867931920081834E-3</v>
      </c>
    </row>
    <row r="377" spans="4:62">
      <c r="D377" s="52">
        <f t="shared" si="71"/>
        <v>0.625</v>
      </c>
      <c r="E377" s="67">
        <f t="shared" si="82"/>
        <v>9.1652559175440043E-4</v>
      </c>
      <c r="F377" s="67">
        <f t="shared" si="77"/>
        <v>6.3274876506027797E-4</v>
      </c>
      <c r="G377" s="67">
        <f t="shared" si="77"/>
        <v>4.876576011859243E-4</v>
      </c>
      <c r="H377" s="67">
        <f t="shared" si="77"/>
        <v>7.0138023337097222E-4</v>
      </c>
      <c r="I377" s="67">
        <f t="shared" si="77"/>
        <v>7.8474138572748201E-4</v>
      </c>
      <c r="J377" s="67">
        <f t="shared" si="77"/>
        <v>3.5660577426372053E-3</v>
      </c>
      <c r="K377" s="67">
        <f t="shared" si="77"/>
        <v>1.6399401873467402E-3</v>
      </c>
      <c r="L377" s="67">
        <f t="shared" si="77"/>
        <v>1.9138605442635057E-4</v>
      </c>
      <c r="M377" s="67">
        <f t="shared" si="77"/>
        <v>2.0502199570920302E-4</v>
      </c>
      <c r="N377" s="67">
        <f t="shared" si="77"/>
        <v>1.5087815370311551E-3</v>
      </c>
      <c r="Q377" s="55">
        <f t="shared" si="83"/>
        <v>3.4356129604303626E-4</v>
      </c>
      <c r="R377" s="55">
        <f t="shared" si="78"/>
        <v>2.2017829957342481E-4</v>
      </c>
      <c r="S377" s="55">
        <f t="shared" si="78"/>
        <v>1.4216855900937752E-4</v>
      </c>
      <c r="T377" s="55">
        <f t="shared" si="78"/>
        <v>2.4197986146474711E-4</v>
      </c>
      <c r="U377" s="55">
        <f t="shared" si="78"/>
        <v>2.7142737249192611E-4</v>
      </c>
      <c r="V377" s="55">
        <f t="shared" si="78"/>
        <v>1.2061773610703825E-3</v>
      </c>
      <c r="W377" s="55">
        <f t="shared" si="78"/>
        <v>5.9012888174571668E-4</v>
      </c>
      <c r="X377" s="55">
        <f t="shared" si="78"/>
        <v>7.492348273449539E-5</v>
      </c>
      <c r="Y377" s="55">
        <f t="shared" si="78"/>
        <v>8.4379662236292753E-5</v>
      </c>
      <c r="Z377" s="55">
        <f t="shared" si="78"/>
        <v>2.156650130025494E-4</v>
      </c>
      <c r="AC377" s="55">
        <f t="shared" si="84"/>
        <v>3.9684204509481081E-4</v>
      </c>
      <c r="AD377" s="55">
        <f t="shared" si="79"/>
        <v>3.30464479815179E-4</v>
      </c>
      <c r="AE377" s="55">
        <f t="shared" si="79"/>
        <v>2.648313626802176E-4</v>
      </c>
      <c r="AF377" s="55">
        <f t="shared" si="79"/>
        <v>3.3672160049662384E-4</v>
      </c>
      <c r="AG377" s="55">
        <f t="shared" si="79"/>
        <v>3.9741160539790067E-4</v>
      </c>
      <c r="AH377" s="55">
        <f t="shared" si="79"/>
        <v>1.8997532800718612E-3</v>
      </c>
      <c r="AI377" s="55">
        <f t="shared" si="79"/>
        <v>8.721125953368192E-4</v>
      </c>
      <c r="AJ377" s="55">
        <f t="shared" si="79"/>
        <v>9.5460617769846818E-5</v>
      </c>
      <c r="AK377" s="55">
        <f t="shared" si="79"/>
        <v>9.6727113625860996E-5</v>
      </c>
      <c r="AL377" s="55">
        <f t="shared" si="79"/>
        <v>1.3010431240989017E-3</v>
      </c>
      <c r="AO377" s="67">
        <f t="shared" si="80"/>
        <v>5.7296429571136417E-4</v>
      </c>
      <c r="AP377" s="67">
        <f t="shared" si="75"/>
        <v>4.1257046548685318E-4</v>
      </c>
      <c r="AQ377" s="67">
        <f t="shared" si="75"/>
        <v>3.454890421765468E-4</v>
      </c>
      <c r="AR377" s="67">
        <f t="shared" si="75"/>
        <v>4.5940037190622511E-4</v>
      </c>
      <c r="AS377" s="67">
        <f t="shared" si="75"/>
        <v>5.1331401323555584E-4</v>
      </c>
      <c r="AT377" s="67">
        <f t="shared" si="75"/>
        <v>2.3598803815668228E-3</v>
      </c>
      <c r="AU377" s="67">
        <f t="shared" si="75"/>
        <v>1.0498113056010235E-3</v>
      </c>
      <c r="AV377" s="67">
        <f t="shared" si="75"/>
        <v>1.1646257169185518E-4</v>
      </c>
      <c r="AW377" s="67">
        <f t="shared" si="75"/>
        <v>1.2064233347291027E-4</v>
      </c>
      <c r="AX377" s="67">
        <f t="shared" si="75"/>
        <v>1.2931165240286056E-3</v>
      </c>
      <c r="BA377" s="67">
        <f t="shared" si="81"/>
        <v>1.3133676368492111E-3</v>
      </c>
      <c r="BB377" s="67">
        <f t="shared" si="76"/>
        <v>9.6321324487545702E-4</v>
      </c>
      <c r="BC377" s="67">
        <f t="shared" si="76"/>
        <v>7.524889638661419E-4</v>
      </c>
      <c r="BD377" s="67">
        <f t="shared" si="76"/>
        <v>1.0381018338675961E-3</v>
      </c>
      <c r="BE377" s="67">
        <f t="shared" si="76"/>
        <v>1.1821529911253826E-3</v>
      </c>
      <c r="BF377" s="67">
        <f t="shared" si="76"/>
        <v>5.4658110227090665E-3</v>
      </c>
      <c r="BG377" s="67">
        <f t="shared" si="76"/>
        <v>2.5120527826835593E-3</v>
      </c>
      <c r="BH377" s="67">
        <f t="shared" si="76"/>
        <v>2.8684667219619736E-4</v>
      </c>
      <c r="BI377" s="67">
        <f t="shared" si="76"/>
        <v>3.0174910933506403E-4</v>
      </c>
      <c r="BJ377" s="67">
        <f t="shared" si="76"/>
        <v>2.8098246611300568E-3</v>
      </c>
    </row>
    <row r="378" spans="4:62">
      <c r="D378" s="52">
        <f t="shared" si="71"/>
        <v>0.75</v>
      </c>
      <c r="E378" s="67">
        <f t="shared" si="82"/>
        <v>9.7032146441481792E-4</v>
      </c>
      <c r="F378" s="67">
        <f t="shared" si="77"/>
        <v>8.2248159826088529E-4</v>
      </c>
      <c r="G378" s="67">
        <f t="shared" si="77"/>
        <v>5.7131207385048848E-4</v>
      </c>
      <c r="H378" s="67">
        <f t="shared" si="77"/>
        <v>8.2744182564142192E-4</v>
      </c>
      <c r="I378" s="67">
        <f t="shared" si="77"/>
        <v>9.2377550576341482E-4</v>
      </c>
      <c r="J378" s="67">
        <f t="shared" si="77"/>
        <v>4.4712037193441754E-3</v>
      </c>
      <c r="K378" s="67">
        <f t="shared" si="77"/>
        <v>2.0639955779012762E-3</v>
      </c>
      <c r="L378" s="67">
        <f t="shared" si="77"/>
        <v>2.3215149352215784E-4</v>
      </c>
      <c r="M378" s="67">
        <f t="shared" si="77"/>
        <v>2.5096727978468028E-4</v>
      </c>
      <c r="N378" s="67">
        <f t="shared" si="77"/>
        <v>2.0664170766568563E-3</v>
      </c>
      <c r="Q378" s="55">
        <f t="shared" si="83"/>
        <v>3.4700815483914969E-4</v>
      </c>
      <c r="R378" s="55">
        <f t="shared" si="78"/>
        <v>2.6394001621221093E-4</v>
      </c>
      <c r="S378" s="55">
        <f t="shared" si="78"/>
        <v>1.5666228806868109E-4</v>
      </c>
      <c r="T378" s="55">
        <f t="shared" si="78"/>
        <v>2.5782634485330727E-4</v>
      </c>
      <c r="U378" s="55">
        <f t="shared" si="78"/>
        <v>2.9192639463209737E-4</v>
      </c>
      <c r="V378" s="55">
        <f t="shared" si="78"/>
        <v>1.3657138999724568E-3</v>
      </c>
      <c r="W378" s="55">
        <f t="shared" si="78"/>
        <v>6.8643038088922004E-4</v>
      </c>
      <c r="X378" s="55">
        <f t="shared" si="78"/>
        <v>8.1870267685461525E-5</v>
      </c>
      <c r="Y378" s="55">
        <f t="shared" si="78"/>
        <v>9.377150471596605E-5</v>
      </c>
      <c r="Z378" s="55">
        <f t="shared" si="78"/>
        <v>2.654915898486019E-4</v>
      </c>
      <c r="AC378" s="55">
        <f t="shared" si="84"/>
        <v>4.0117509562349624E-4</v>
      </c>
      <c r="AD378" s="55">
        <f t="shared" si="79"/>
        <v>4.0487236298588053E-4</v>
      </c>
      <c r="AE378" s="55">
        <f t="shared" si="79"/>
        <v>2.8274582334255146E-4</v>
      </c>
      <c r="AF378" s="55">
        <f t="shared" si="79"/>
        <v>3.7235243240783767E-4</v>
      </c>
      <c r="AG378" s="55">
        <f t="shared" si="79"/>
        <v>4.3248385276541351E-4</v>
      </c>
      <c r="AH378" s="55">
        <f t="shared" si="79"/>
        <v>2.2231874240368401E-3</v>
      </c>
      <c r="AI378" s="55">
        <f t="shared" si="79"/>
        <v>1.0040304735624056E-3</v>
      </c>
      <c r="AJ378" s="55">
        <f t="shared" si="79"/>
        <v>1.0677681017148888E-4</v>
      </c>
      <c r="AK378" s="55">
        <f t="shared" si="79"/>
        <v>1.0976829980613781E-4</v>
      </c>
      <c r="AL378" s="55">
        <f t="shared" si="79"/>
        <v>1.6171417731375348E-3</v>
      </c>
      <c r="AO378" s="67">
        <f t="shared" si="80"/>
        <v>6.2331330957566817E-4</v>
      </c>
      <c r="AP378" s="67">
        <f t="shared" si="75"/>
        <v>5.585415820486743E-4</v>
      </c>
      <c r="AQ378" s="67">
        <f t="shared" si="75"/>
        <v>4.1464978578180736E-4</v>
      </c>
      <c r="AR378" s="67">
        <f t="shared" si="75"/>
        <v>5.6961548078811471E-4</v>
      </c>
      <c r="AS378" s="67">
        <f t="shared" si="75"/>
        <v>6.3184911113131745E-4</v>
      </c>
      <c r="AT378" s="67">
        <f t="shared" si="75"/>
        <v>3.1054898193717184E-3</v>
      </c>
      <c r="AU378" s="67">
        <f t="shared" si="75"/>
        <v>1.3775651970120563E-3</v>
      </c>
      <c r="AV378" s="67">
        <f t="shared" si="75"/>
        <v>1.5028122583669631E-4</v>
      </c>
      <c r="AW378" s="67">
        <f t="shared" si="75"/>
        <v>1.5719577506871424E-4</v>
      </c>
      <c r="AX378" s="67">
        <f t="shared" si="75"/>
        <v>1.8009254868082544E-3</v>
      </c>
      <c r="BA378" s="67">
        <f t="shared" si="81"/>
        <v>1.3714965600383142E-3</v>
      </c>
      <c r="BB378" s="67">
        <f t="shared" si="76"/>
        <v>1.2273539612467658E-3</v>
      </c>
      <c r="BC378" s="67">
        <f t="shared" si="76"/>
        <v>8.5405789719303999E-4</v>
      </c>
      <c r="BD378" s="67">
        <f t="shared" si="76"/>
        <v>1.1997942580492596E-3</v>
      </c>
      <c r="BE378" s="67">
        <f t="shared" si="76"/>
        <v>1.3562593585288284E-3</v>
      </c>
      <c r="BF378" s="67">
        <f t="shared" si="76"/>
        <v>6.6943911433810155E-3</v>
      </c>
      <c r="BG378" s="67">
        <f t="shared" si="76"/>
        <v>3.068026051463682E-3</v>
      </c>
      <c r="BH378" s="67">
        <f t="shared" si="76"/>
        <v>3.3892830369364673E-4</v>
      </c>
      <c r="BI378" s="67">
        <f t="shared" si="76"/>
        <v>3.607355795908181E-4</v>
      </c>
      <c r="BJ378" s="67">
        <f t="shared" si="76"/>
        <v>3.6835588497943911E-3</v>
      </c>
    </row>
    <row r="379" spans="4:62">
      <c r="D379" s="52">
        <f t="shared" si="71"/>
        <v>0.875</v>
      </c>
      <c r="E379" s="67">
        <f t="shared" si="82"/>
        <v>1.0027898882360917E-3</v>
      </c>
      <c r="F379" s="67">
        <f t="shared" si="77"/>
        <v>1.0337885827199848E-3</v>
      </c>
      <c r="G379" s="67">
        <f t="shared" si="77"/>
        <v>6.4797960602999368E-4</v>
      </c>
      <c r="H379" s="67">
        <f t="shared" si="77"/>
        <v>9.4960541458007791E-4</v>
      </c>
      <c r="I379" s="67">
        <f t="shared" si="77"/>
        <v>1.0519489062892331E-3</v>
      </c>
      <c r="J379" s="67">
        <f t="shared" si="77"/>
        <v>5.4032098428516999E-3</v>
      </c>
      <c r="K379" s="67">
        <f t="shared" si="77"/>
        <v>2.5006239028471586E-3</v>
      </c>
      <c r="L379" s="67">
        <f t="shared" si="77"/>
        <v>2.7185300663883316E-4</v>
      </c>
      <c r="M379" s="67">
        <f t="shared" si="77"/>
        <v>2.9717766917540452E-4</v>
      </c>
      <c r="N379" s="67">
        <f t="shared" si="77"/>
        <v>2.6629738720989247E-3</v>
      </c>
      <c r="Q379" s="55">
        <f t="shared" si="83"/>
        <v>3.4822750447472035E-4</v>
      </c>
      <c r="R379" s="55">
        <f t="shared" si="78"/>
        <v>3.0878103979829346E-4</v>
      </c>
      <c r="S379" s="55">
        <f t="shared" si="78"/>
        <v>1.6969686051277345E-4</v>
      </c>
      <c r="T379" s="55">
        <f t="shared" si="78"/>
        <v>2.7089547244125886E-4</v>
      </c>
      <c r="U379" s="55">
        <f t="shared" si="78"/>
        <v>3.0768523678868684E-4</v>
      </c>
      <c r="V379" s="55">
        <f t="shared" si="78"/>
        <v>1.5126440719758561E-3</v>
      </c>
      <c r="W379" s="55">
        <f t="shared" si="78"/>
        <v>7.7637789095966084E-4</v>
      </c>
      <c r="X379" s="55">
        <f t="shared" si="78"/>
        <v>8.754347873350855E-5</v>
      </c>
      <c r="Y379" s="55">
        <f t="shared" si="78"/>
        <v>1.0207803950092695E-4</v>
      </c>
      <c r="Z379" s="55">
        <f t="shared" si="78"/>
        <v>3.1257280966364126E-4</v>
      </c>
      <c r="AC379" s="55">
        <f t="shared" si="84"/>
        <v>4.0277114840707158E-4</v>
      </c>
      <c r="AD379" s="55">
        <f t="shared" si="79"/>
        <v>4.8244615804852233E-4</v>
      </c>
      <c r="AE379" s="55">
        <f t="shared" si="79"/>
        <v>2.9562926878747681E-4</v>
      </c>
      <c r="AF379" s="55">
        <f t="shared" si="79"/>
        <v>4.0426630004435749E-4</v>
      </c>
      <c r="AG379" s="55">
        <f t="shared" si="79"/>
        <v>4.6083379329060569E-4</v>
      </c>
      <c r="AH379" s="55">
        <f t="shared" si="79"/>
        <v>2.5291951960647462E-3</v>
      </c>
      <c r="AI379" s="55">
        <f t="shared" si="79"/>
        <v>1.1263705243090498E-3</v>
      </c>
      <c r="AJ379" s="55">
        <f t="shared" si="79"/>
        <v>1.1697947630701201E-4</v>
      </c>
      <c r="AK379" s="55">
        <f t="shared" si="79"/>
        <v>1.2175759016927633E-4</v>
      </c>
      <c r="AL379" s="55">
        <f t="shared" si="79"/>
        <v>1.9163040722838505E-3</v>
      </c>
      <c r="AO379" s="67">
        <f t="shared" si="80"/>
        <v>6.5456238376137134E-4</v>
      </c>
      <c r="AP379" s="67">
        <f t="shared" si="75"/>
        <v>7.2500754292169128E-4</v>
      </c>
      <c r="AQ379" s="67">
        <f t="shared" si="75"/>
        <v>4.7828274551722024E-4</v>
      </c>
      <c r="AR379" s="67">
        <f t="shared" si="75"/>
        <v>6.78709942138819E-4</v>
      </c>
      <c r="AS379" s="67">
        <f t="shared" si="75"/>
        <v>7.4426366950054636E-4</v>
      </c>
      <c r="AT379" s="67">
        <f t="shared" si="75"/>
        <v>3.8905657708758435E-3</v>
      </c>
      <c r="AU379" s="67">
        <f t="shared" si="75"/>
        <v>1.7242460118874977E-3</v>
      </c>
      <c r="AV379" s="67">
        <f t="shared" si="75"/>
        <v>1.8430952790532461E-4</v>
      </c>
      <c r="AW379" s="67">
        <f t="shared" si="75"/>
        <v>1.9509962967447755E-4</v>
      </c>
      <c r="AX379" s="67">
        <f t="shared" si="75"/>
        <v>2.3504010624352833E-3</v>
      </c>
      <c r="BA379" s="67">
        <f t="shared" si="81"/>
        <v>1.4055610366431634E-3</v>
      </c>
      <c r="BB379" s="67">
        <f t="shared" si="76"/>
        <v>1.5162347407685071E-3</v>
      </c>
      <c r="BC379" s="67">
        <f t="shared" si="76"/>
        <v>9.4360887481747049E-4</v>
      </c>
      <c r="BD379" s="67">
        <f t="shared" si="76"/>
        <v>1.3538717146244353E-3</v>
      </c>
      <c r="BE379" s="67">
        <f t="shared" si="76"/>
        <v>1.5127826995798388E-3</v>
      </c>
      <c r="BF379" s="67">
        <f t="shared" si="76"/>
        <v>7.9324050389164465E-3</v>
      </c>
      <c r="BG379" s="67">
        <f t="shared" si="76"/>
        <v>3.6269944271562085E-3</v>
      </c>
      <c r="BH379" s="67">
        <f t="shared" si="76"/>
        <v>3.8883248294584519E-4</v>
      </c>
      <c r="BI379" s="67">
        <f t="shared" si="76"/>
        <v>4.1893525934468088E-4</v>
      </c>
      <c r="BJ379" s="67">
        <f t="shared" si="76"/>
        <v>4.5792779443827748E-3</v>
      </c>
    </row>
    <row r="380" spans="4:62">
      <c r="D380" s="52">
        <f t="shared" si="71"/>
        <v>1</v>
      </c>
      <c r="E380" s="67">
        <f t="shared" si="82"/>
        <v>1.0242069615033168E-3</v>
      </c>
      <c r="F380" s="67">
        <f t="shared" si="77"/>
        <v>1.2578802494063387E-3</v>
      </c>
      <c r="G380" s="67">
        <f t="shared" si="77"/>
        <v>7.1944123158333836E-4</v>
      </c>
      <c r="H380" s="67">
        <f t="shared" si="77"/>
        <v>1.067614745377254E-3</v>
      </c>
      <c r="I380" s="67">
        <f t="shared" si="77"/>
        <v>1.1721085442551167E-3</v>
      </c>
      <c r="J380" s="67">
        <f t="shared" si="77"/>
        <v>6.3486460397595042E-3</v>
      </c>
      <c r="K380" s="67">
        <f t="shared" si="77"/>
        <v>2.943538694988714E-3</v>
      </c>
      <c r="L380" s="67">
        <f t="shared" si="77"/>
        <v>3.1058565420099291E-4</v>
      </c>
      <c r="M380" s="67">
        <f t="shared" si="77"/>
        <v>3.4352061122375221E-4</v>
      </c>
      <c r="N380" s="67">
        <f t="shared" si="77"/>
        <v>3.2789912954491762E-3</v>
      </c>
      <c r="Q380" s="55">
        <f t="shared" si="83"/>
        <v>3.4874204688844612E-4</v>
      </c>
      <c r="R380" s="55">
        <f t="shared" si="78"/>
        <v>3.519873736102416E-4</v>
      </c>
      <c r="S380" s="55">
        <f t="shared" si="78"/>
        <v>1.8155162226967994E-4</v>
      </c>
      <c r="T380" s="55">
        <f t="shared" si="78"/>
        <v>2.821194109572126E-4</v>
      </c>
      <c r="U380" s="55">
        <f t="shared" si="78"/>
        <v>3.2062738671863642E-4</v>
      </c>
      <c r="V380" s="55">
        <f t="shared" si="78"/>
        <v>1.648758852854277E-3</v>
      </c>
      <c r="W380" s="55">
        <f t="shared" si="78"/>
        <v>8.5951692475557491E-4</v>
      </c>
      <c r="X380" s="55">
        <f t="shared" si="78"/>
        <v>9.2378186964206014E-5</v>
      </c>
      <c r="Y380" s="55">
        <f t="shared" si="78"/>
        <v>1.0956695839490218E-4</v>
      </c>
      <c r="Z380" s="55">
        <f t="shared" si="78"/>
        <v>3.5583084148138356E-4</v>
      </c>
      <c r="AC380" s="55">
        <f t="shared" si="84"/>
        <v>4.0347943992801398E-4</v>
      </c>
      <c r="AD380" s="55">
        <f t="shared" si="79"/>
        <v>5.5741979426809874E-4</v>
      </c>
      <c r="AE380" s="55">
        <f t="shared" si="79"/>
        <v>3.0567550158943464E-4</v>
      </c>
      <c r="AF380" s="55">
        <f t="shared" si="79"/>
        <v>4.3318978579600222E-4</v>
      </c>
      <c r="AG380" s="55">
        <f t="shared" si="79"/>
        <v>4.8467595327971548E-4</v>
      </c>
      <c r="AH380" s="55">
        <f t="shared" si="79"/>
        <v>2.8136478141413267E-3</v>
      </c>
      <c r="AI380" s="55">
        <f t="shared" si="79"/>
        <v>1.2393706378956352E-3</v>
      </c>
      <c r="AJ380" s="55">
        <f t="shared" si="79"/>
        <v>1.263339262437049E-4</v>
      </c>
      <c r="AK380" s="55">
        <f t="shared" si="79"/>
        <v>1.3282566015872775E-4</v>
      </c>
      <c r="AL380" s="55">
        <f t="shared" si="79"/>
        <v>2.1909023136186599E-3</v>
      </c>
      <c r="AO380" s="67">
        <f t="shared" si="80"/>
        <v>6.7546491461487068E-4</v>
      </c>
      <c r="AP380" s="67">
        <f t="shared" si="75"/>
        <v>9.0589287579609715E-4</v>
      </c>
      <c r="AQ380" s="67">
        <f t="shared" si="75"/>
        <v>5.3788960931365839E-4</v>
      </c>
      <c r="AR380" s="67">
        <f t="shared" si="75"/>
        <v>7.8549533442004134E-4</v>
      </c>
      <c r="AS380" s="67">
        <f t="shared" si="75"/>
        <v>8.5148115753648024E-4</v>
      </c>
      <c r="AT380" s="67">
        <f t="shared" si="75"/>
        <v>4.6998871869052272E-3</v>
      </c>
      <c r="AU380" s="67">
        <f t="shared" si="75"/>
        <v>2.0840217702331391E-3</v>
      </c>
      <c r="AV380" s="67">
        <f t="shared" si="75"/>
        <v>2.1820746723678691E-4</v>
      </c>
      <c r="AW380" s="67">
        <f t="shared" si="75"/>
        <v>2.3395365282885002E-4</v>
      </c>
      <c r="AX380" s="67">
        <f t="shared" si="75"/>
        <v>2.9231604539677928E-3</v>
      </c>
      <c r="BA380" s="67">
        <f t="shared" si="81"/>
        <v>1.4276864014313307E-3</v>
      </c>
      <c r="BB380" s="67">
        <f t="shared" si="76"/>
        <v>1.8153000436744375E-3</v>
      </c>
      <c r="BC380" s="67">
        <f t="shared" si="76"/>
        <v>1.0251167331727729E-3</v>
      </c>
      <c r="BD380" s="67">
        <f t="shared" si="76"/>
        <v>1.5008045311732561E-3</v>
      </c>
      <c r="BE380" s="67">
        <f t="shared" si="76"/>
        <v>1.6567844975348322E-3</v>
      </c>
      <c r="BF380" s="67">
        <f t="shared" si="76"/>
        <v>9.1622938539008304E-3</v>
      </c>
      <c r="BG380" s="67">
        <f t="shared" si="76"/>
        <v>4.1829093328843488E-3</v>
      </c>
      <c r="BH380" s="67">
        <f t="shared" si="76"/>
        <v>4.3691958044469781E-4</v>
      </c>
      <c r="BI380" s="67">
        <f t="shared" si="76"/>
        <v>4.7634627138247996E-4</v>
      </c>
      <c r="BJ380" s="67">
        <f t="shared" si="76"/>
        <v>5.4698936090678361E-3</v>
      </c>
    </row>
    <row r="381" spans="4:62">
      <c r="D381" s="52">
        <f t="shared" si="71"/>
        <v>1.125</v>
      </c>
      <c r="E381" s="67">
        <f t="shared" si="82"/>
        <v>1.0422220223442983E-3</v>
      </c>
      <c r="F381" s="67">
        <f t="shared" si="77"/>
        <v>1.4853751808803712E-3</v>
      </c>
      <c r="G381" s="67">
        <f t="shared" si="77"/>
        <v>7.8768530510275555E-4</v>
      </c>
      <c r="H381" s="67">
        <f t="shared" si="77"/>
        <v>1.1809452854568295E-3</v>
      </c>
      <c r="I381" s="67">
        <f t="shared" si="77"/>
        <v>1.2874234528573833E-3</v>
      </c>
      <c r="J381" s="67">
        <f t="shared" si="77"/>
        <v>7.2974320641639532E-3</v>
      </c>
      <c r="K381" s="67">
        <f t="shared" si="77"/>
        <v>3.3878606194841553E-3</v>
      </c>
      <c r="L381" s="67">
        <f t="shared" si="77"/>
        <v>3.4848418851055719E-4</v>
      </c>
      <c r="M381" s="67">
        <f t="shared" si="77"/>
        <v>3.898835793637983E-4</v>
      </c>
      <c r="N381" s="67">
        <f t="shared" si="77"/>
        <v>3.8994126215563356E-3</v>
      </c>
      <c r="Q381" s="55">
        <f t="shared" si="83"/>
        <v>3.4910104684708447E-4</v>
      </c>
      <c r="R381" s="55">
        <f t="shared" si="78"/>
        <v>3.9144160463654165E-4</v>
      </c>
      <c r="S381" s="55">
        <f t="shared" si="78"/>
        <v>1.9239188478280852E-4</v>
      </c>
      <c r="T381" s="55">
        <f t="shared" si="78"/>
        <v>2.9201550051217615E-4</v>
      </c>
      <c r="U381" s="55">
        <f t="shared" si="78"/>
        <v>3.3212619766783422E-4</v>
      </c>
      <c r="V381" s="55">
        <f t="shared" si="78"/>
        <v>1.7754633498745394E-3</v>
      </c>
      <c r="W381" s="55">
        <f t="shared" si="78"/>
        <v>9.358462376265938E-4</v>
      </c>
      <c r="X381" s="55">
        <f t="shared" si="78"/>
        <v>9.6685818229518984E-5</v>
      </c>
      <c r="Y381" s="55">
        <f t="shared" si="78"/>
        <v>1.1642154404682043E-4</v>
      </c>
      <c r="Z381" s="55">
        <f t="shared" si="78"/>
        <v>3.9488233560389628E-4</v>
      </c>
      <c r="AC381" s="55">
        <f t="shared" si="84"/>
        <v>4.0398488101823799E-4</v>
      </c>
      <c r="AD381" s="55">
        <f t="shared" si="79"/>
        <v>6.254734937246396E-4</v>
      </c>
      <c r="AE381" s="55">
        <f t="shared" si="79"/>
        <v>3.1440245235517792E-4</v>
      </c>
      <c r="AF381" s="55">
        <f t="shared" si="79"/>
        <v>4.5954481735535608E-4</v>
      </c>
      <c r="AG381" s="55">
        <f t="shared" si="79"/>
        <v>5.0561254671151971E-4</v>
      </c>
      <c r="AH381" s="55">
        <f t="shared" si="79"/>
        <v>3.0746641471796387E-3</v>
      </c>
      <c r="AI381" s="55">
        <f t="shared" si="79"/>
        <v>1.3434425697340122E-3</v>
      </c>
      <c r="AJ381" s="55">
        <f t="shared" si="79"/>
        <v>1.3500588302630461E-4</v>
      </c>
      <c r="AK381" s="55">
        <f t="shared" si="79"/>
        <v>1.4307110901302074E-4</v>
      </c>
      <c r="AL381" s="55">
        <f t="shared" si="79"/>
        <v>2.4380616119873905E-3</v>
      </c>
      <c r="AO381" s="67">
        <f t="shared" si="80"/>
        <v>6.931209754972138E-4</v>
      </c>
      <c r="AP381" s="67">
        <f t="shared" si="75"/>
        <v>1.0939335762438296E-3</v>
      </c>
      <c r="AQ381" s="67">
        <f t="shared" si="75"/>
        <v>5.9529342031994703E-4</v>
      </c>
      <c r="AR381" s="67">
        <f t="shared" si="75"/>
        <v>8.8892978494465333E-4</v>
      </c>
      <c r="AS381" s="67">
        <f t="shared" si="75"/>
        <v>9.552972551895491E-4</v>
      </c>
      <c r="AT381" s="67">
        <f t="shared" si="75"/>
        <v>5.5219687142894136E-3</v>
      </c>
      <c r="AU381" s="67">
        <f t="shared" si="75"/>
        <v>2.4520143818575614E-3</v>
      </c>
      <c r="AV381" s="67">
        <f t="shared" si="75"/>
        <v>2.5179837028103822E-4</v>
      </c>
      <c r="AW381" s="67">
        <f t="shared" si="75"/>
        <v>2.7346203531697789E-4</v>
      </c>
      <c r="AX381" s="67">
        <f t="shared" si="75"/>
        <v>3.5045302859524393E-3</v>
      </c>
      <c r="BA381" s="67">
        <f t="shared" si="81"/>
        <v>1.4462069033625363E-3</v>
      </c>
      <c r="BB381" s="67">
        <f t="shared" si="76"/>
        <v>2.110848674605011E-3</v>
      </c>
      <c r="BC381" s="67">
        <f t="shared" si="76"/>
        <v>1.1020877574579335E-3</v>
      </c>
      <c r="BD381" s="67">
        <f t="shared" si="76"/>
        <v>1.6404901028121855E-3</v>
      </c>
      <c r="BE381" s="67">
        <f t="shared" si="76"/>
        <v>1.793035999568903E-3</v>
      </c>
      <c r="BF381" s="67">
        <f t="shared" si="76"/>
        <v>1.0372096211343593E-2</v>
      </c>
      <c r="BG381" s="67">
        <f t="shared" si="76"/>
        <v>4.7313031892181672E-3</v>
      </c>
      <c r="BH381" s="67">
        <f t="shared" si="76"/>
        <v>4.8349007153686177E-4</v>
      </c>
      <c r="BI381" s="67">
        <f t="shared" si="76"/>
        <v>5.3295468837681907E-4</v>
      </c>
      <c r="BJ381" s="67">
        <f t="shared" si="76"/>
        <v>6.3374742335437261E-3</v>
      </c>
    </row>
    <row r="382" spans="4:62">
      <c r="D382" s="52">
        <f t="shared" si="71"/>
        <v>1.325</v>
      </c>
      <c r="E382" s="67">
        <f t="shared" si="82"/>
        <v>1.0692953073617214E-3</v>
      </c>
      <c r="F382" s="67">
        <f t="shared" si="77"/>
        <v>1.8473417771870133E-3</v>
      </c>
      <c r="G382" s="67">
        <f t="shared" si="77"/>
        <v>8.9197520633373627E-4</v>
      </c>
      <c r="H382" s="67">
        <f t="shared" si="77"/>
        <v>1.3522733425273296E-3</v>
      </c>
      <c r="I382" s="67">
        <f t="shared" si="77"/>
        <v>1.4647280693289807E-3</v>
      </c>
      <c r="J382" s="67">
        <f t="shared" si="77"/>
        <v>8.8154065189404059E-3</v>
      </c>
      <c r="K382" s="67">
        <f t="shared" si="77"/>
        <v>4.0970448807162033E-3</v>
      </c>
      <c r="L382" s="67">
        <f t="shared" si="77"/>
        <v>4.0751521224174859E-4</v>
      </c>
      <c r="M382" s="67">
        <f t="shared" si="77"/>
        <v>4.6392597423826744E-4</v>
      </c>
      <c r="N382" s="67">
        <f t="shared" si="77"/>
        <v>4.8872307448031543E-3</v>
      </c>
      <c r="Q382" s="55">
        <f t="shared" si="83"/>
        <v>3.499099262015816E-4</v>
      </c>
      <c r="R382" s="55">
        <f t="shared" si="78"/>
        <v>4.7691019795452277E-4</v>
      </c>
      <c r="S382" s="55">
        <f t="shared" si="78"/>
        <v>2.1671685209788549E-4</v>
      </c>
      <c r="T382" s="55">
        <f t="shared" si="78"/>
        <v>3.1356026473876948E-4</v>
      </c>
      <c r="U382" s="55">
        <f t="shared" si="78"/>
        <v>3.582538360312425E-4</v>
      </c>
      <c r="V382" s="55">
        <f t="shared" si="78"/>
        <v>2.0664991129313278E-3</v>
      </c>
      <c r="W382" s="55">
        <f t="shared" si="78"/>
        <v>1.1068711979422264E-3</v>
      </c>
      <c r="X382" s="55">
        <f t="shared" si="78"/>
        <v>1.0629775345627643E-4</v>
      </c>
      <c r="Y382" s="55">
        <f t="shared" si="78"/>
        <v>1.3193991882949656E-4</v>
      </c>
      <c r="Z382" s="55">
        <f t="shared" si="78"/>
        <v>4.8008323473744022E-4</v>
      </c>
      <c r="AC382" s="55">
        <f t="shared" si="84"/>
        <v>4.0512467921259131E-4</v>
      </c>
      <c r="AD382" s="55">
        <f t="shared" si="79"/>
        <v>7.7141063981522482E-4</v>
      </c>
      <c r="AE382" s="55">
        <f t="shared" si="79"/>
        <v>3.3404219504520183E-4</v>
      </c>
      <c r="AF382" s="55">
        <f t="shared" si="79"/>
        <v>5.1837231615834659E-4</v>
      </c>
      <c r="AG382" s="55">
        <f t="shared" si="79"/>
        <v>5.5150987856414943E-4</v>
      </c>
      <c r="AH382" s="55">
        <f t="shared" si="79"/>
        <v>3.6587835532066099E-3</v>
      </c>
      <c r="AI382" s="55">
        <f t="shared" si="79"/>
        <v>1.5777514752781767E-3</v>
      </c>
      <c r="AJ382" s="55">
        <f t="shared" si="79"/>
        <v>1.5481663762715204E-4</v>
      </c>
      <c r="AK382" s="55">
        <f t="shared" si="79"/>
        <v>1.66369691446568E-4</v>
      </c>
      <c r="AL382" s="55">
        <f t="shared" si="79"/>
        <v>2.9737177130257069E-3</v>
      </c>
      <c r="AO382" s="67">
        <f t="shared" si="80"/>
        <v>7.1938538116013981E-4</v>
      </c>
      <c r="AP382" s="67">
        <f t="shared" si="75"/>
        <v>1.3704315792324906E-3</v>
      </c>
      <c r="AQ382" s="67">
        <f t="shared" si="75"/>
        <v>6.7525835423585081E-4</v>
      </c>
      <c r="AR382" s="67">
        <f t="shared" si="75"/>
        <v>1.03871307778856E-3</v>
      </c>
      <c r="AS382" s="67">
        <f t="shared" si="75"/>
        <v>1.1064742332977382E-3</v>
      </c>
      <c r="AT382" s="67">
        <f t="shared" si="75"/>
        <v>6.7489074060090781E-3</v>
      </c>
      <c r="AU382" s="67">
        <f t="shared" si="75"/>
        <v>2.9901736827739767E-3</v>
      </c>
      <c r="AV382" s="67">
        <f t="shared" si="75"/>
        <v>3.0121745878547218E-4</v>
      </c>
      <c r="AW382" s="67">
        <f t="shared" si="75"/>
        <v>3.3198605540877088E-4</v>
      </c>
      <c r="AX382" s="67">
        <f t="shared" si="75"/>
        <v>4.4071475100657138E-3</v>
      </c>
      <c r="BA382" s="67">
        <f t="shared" si="81"/>
        <v>1.4744199865743127E-3</v>
      </c>
      <c r="BB382" s="67">
        <f t="shared" si="76"/>
        <v>2.6187524170022381E-3</v>
      </c>
      <c r="BC382" s="67">
        <f t="shared" si="76"/>
        <v>1.2260174013789382E-3</v>
      </c>
      <c r="BD382" s="67">
        <f t="shared" si="76"/>
        <v>1.8706456586856761E-3</v>
      </c>
      <c r="BE382" s="67">
        <f t="shared" si="76"/>
        <v>2.01623794789313E-3</v>
      </c>
      <c r="BF382" s="67">
        <f t="shared" si="76"/>
        <v>1.2474190072147015E-2</v>
      </c>
      <c r="BG382" s="67">
        <f t="shared" si="76"/>
        <v>5.67479635599438E-3</v>
      </c>
      <c r="BH382" s="67">
        <f t="shared" si="76"/>
        <v>5.6233184986890063E-4</v>
      </c>
      <c r="BI382" s="67">
        <f t="shared" si="76"/>
        <v>6.302956656848355E-4</v>
      </c>
      <c r="BJ382" s="67">
        <f t="shared" si="76"/>
        <v>7.8609484578288612E-3</v>
      </c>
    </row>
    <row r="383" spans="4:62">
      <c r="D383" s="52">
        <f t="shared" si="71"/>
        <v>1.5249999999999999</v>
      </c>
      <c r="E383" s="67">
        <f t="shared" si="82"/>
        <v>1.0942942875074421E-3</v>
      </c>
      <c r="F383" s="67">
        <f t="shared" si="77"/>
        <v>2.2044774411556145E-3</v>
      </c>
      <c r="G383" s="67">
        <f t="shared" si="77"/>
        <v>9.9046677147203617E-4</v>
      </c>
      <c r="H383" s="67">
        <f t="shared" si="77"/>
        <v>1.5117061840486314E-3</v>
      </c>
      <c r="I383" s="67">
        <f t="shared" si="77"/>
        <v>1.6335814463508621E-3</v>
      </c>
      <c r="J383" s="67">
        <f t="shared" si="77"/>
        <v>1.0333176212435229E-2</v>
      </c>
      <c r="K383" s="67">
        <f t="shared" si="77"/>
        <v>4.8021016997570158E-3</v>
      </c>
      <c r="L383" s="67">
        <f t="shared" si="77"/>
        <v>4.6458450856751935E-4</v>
      </c>
      <c r="M383" s="67">
        <f t="shared" si="77"/>
        <v>5.3763736226767906E-4</v>
      </c>
      <c r="N383" s="67">
        <f t="shared" si="77"/>
        <v>5.8634621736821883E-3</v>
      </c>
      <c r="Q383" s="55">
        <f t="shared" si="83"/>
        <v>3.5059751777856603E-4</v>
      </c>
      <c r="R383" s="55">
        <f t="shared" si="78"/>
        <v>5.4735856325192954E-4</v>
      </c>
      <c r="S383" s="55">
        <f t="shared" si="78"/>
        <v>2.3738713565013518E-4</v>
      </c>
      <c r="T383" s="55">
        <f t="shared" si="78"/>
        <v>3.3119645710086906E-4</v>
      </c>
      <c r="U383" s="55">
        <f t="shared" si="78"/>
        <v>3.8086863061375666E-4</v>
      </c>
      <c r="V383" s="55">
        <f t="shared" si="78"/>
        <v>2.3232450534319852E-3</v>
      </c>
      <c r="W383" s="55">
        <f t="shared" si="78"/>
        <v>1.2534115797680485E-3</v>
      </c>
      <c r="X383" s="55">
        <f t="shared" si="78"/>
        <v>1.1444199581739779E-4</v>
      </c>
      <c r="Y383" s="55">
        <f t="shared" si="78"/>
        <v>1.4534777742935103E-4</v>
      </c>
      <c r="Z383" s="55">
        <f t="shared" si="78"/>
        <v>5.5121176927908826E-4</v>
      </c>
      <c r="AC383" s="55">
        <f t="shared" si="84"/>
        <v>4.060946589628839E-4</v>
      </c>
      <c r="AD383" s="55">
        <f t="shared" si="79"/>
        <v>8.9088564506328621E-4</v>
      </c>
      <c r="AE383" s="55">
        <f t="shared" si="79"/>
        <v>3.50805715267218E-4</v>
      </c>
      <c r="AF383" s="55">
        <f t="shared" si="79"/>
        <v>5.6800155225869857E-4</v>
      </c>
      <c r="AG383" s="55">
        <f t="shared" si="79"/>
        <v>5.895423489106498E-4</v>
      </c>
      <c r="AH383" s="55">
        <f t="shared" si="79"/>
        <v>4.1612882543486385E-3</v>
      </c>
      <c r="AI383" s="55">
        <f t="shared" si="79"/>
        <v>1.7790638508920686E-3</v>
      </c>
      <c r="AJ383" s="55">
        <f t="shared" si="79"/>
        <v>1.7203983161008767E-4</v>
      </c>
      <c r="AK383" s="55">
        <f t="shared" si="79"/>
        <v>1.866131007625147E-4</v>
      </c>
      <c r="AL383" s="55">
        <f t="shared" si="79"/>
        <v>3.4162627608405921E-3</v>
      </c>
      <c r="AO383" s="67">
        <f t="shared" si="80"/>
        <v>7.4369676972887609E-4</v>
      </c>
      <c r="AP383" s="67">
        <f t="shared" si="75"/>
        <v>1.657118877903685E-3</v>
      </c>
      <c r="AQ383" s="67">
        <f t="shared" si="75"/>
        <v>7.5307963582190102E-4</v>
      </c>
      <c r="AR383" s="67">
        <f t="shared" si="75"/>
        <v>1.1805097269477623E-3</v>
      </c>
      <c r="AS383" s="67">
        <f t="shared" si="75"/>
        <v>1.2527128157371055E-3</v>
      </c>
      <c r="AT383" s="67">
        <f t="shared" si="75"/>
        <v>8.0099311590032425E-3</v>
      </c>
      <c r="AU383" s="67">
        <f t="shared" si="75"/>
        <v>3.5486901199889673E-3</v>
      </c>
      <c r="AV383" s="67">
        <f t="shared" si="75"/>
        <v>3.5014251275012156E-4</v>
      </c>
      <c r="AW383" s="67">
        <f t="shared" si="75"/>
        <v>3.9228958483832803E-4</v>
      </c>
      <c r="AX383" s="67">
        <f t="shared" si="75"/>
        <v>5.3122504044030997E-3</v>
      </c>
      <c r="BA383" s="67">
        <f t="shared" si="81"/>
        <v>1.500388946470326E-3</v>
      </c>
      <c r="BB383" s="67">
        <f t="shared" si="76"/>
        <v>3.0953630862189008E-3</v>
      </c>
      <c r="BC383" s="67">
        <f t="shared" si="76"/>
        <v>1.3412724867392541E-3</v>
      </c>
      <c r="BD383" s="67">
        <f t="shared" si="76"/>
        <v>2.0797077363073299E-3</v>
      </c>
      <c r="BE383" s="67">
        <f t="shared" si="76"/>
        <v>2.2231237952615121E-3</v>
      </c>
      <c r="BF383" s="67">
        <f t="shared" si="76"/>
        <v>1.4494464466783867E-2</v>
      </c>
      <c r="BG383" s="67">
        <f t="shared" si="76"/>
        <v>6.5811655506490844E-3</v>
      </c>
      <c r="BH383" s="67">
        <f t="shared" si="76"/>
        <v>6.3662434017760703E-4</v>
      </c>
      <c r="BI383" s="67">
        <f t="shared" si="76"/>
        <v>7.2425046303019379E-4</v>
      </c>
      <c r="BJ383" s="67">
        <f t="shared" si="76"/>
        <v>9.27972493452278E-3</v>
      </c>
    </row>
    <row r="384" spans="4:62">
      <c r="D384" s="52">
        <f t="shared" si="71"/>
        <v>1.7249999999999999</v>
      </c>
      <c r="E384" s="67">
        <f t="shared" si="82"/>
        <v>1.1173169409687935E-3</v>
      </c>
      <c r="F384" s="67">
        <f t="shared" si="77"/>
        <v>2.5541171875088677E-3</v>
      </c>
      <c r="G384" s="67">
        <f t="shared" si="77"/>
        <v>1.083442696386679E-3</v>
      </c>
      <c r="H384" s="67">
        <f t="shared" si="77"/>
        <v>1.6597526962474384E-3</v>
      </c>
      <c r="I384" s="67">
        <f t="shared" si="77"/>
        <v>1.7944716696977649E-3</v>
      </c>
      <c r="J384" s="67">
        <f t="shared" si="77"/>
        <v>1.1850615137705883E-2</v>
      </c>
      <c r="K384" s="67">
        <f t="shared" si="77"/>
        <v>5.5007563872042017E-3</v>
      </c>
      <c r="L384" s="67">
        <f t="shared" si="77"/>
        <v>5.1971474122925636E-4</v>
      </c>
      <c r="M384" s="67">
        <f t="shared" si="77"/>
        <v>6.1083310456873136E-4</v>
      </c>
      <c r="N384" s="67">
        <f t="shared" si="77"/>
        <v>6.821707522134653E-3</v>
      </c>
      <c r="Q384" s="55">
        <f t="shared" si="83"/>
        <v>3.5117908011528324E-4</v>
      </c>
      <c r="R384" s="55">
        <f t="shared" si="78"/>
        <v>6.0714241437625843E-4</v>
      </c>
      <c r="S384" s="55">
        <f t="shared" si="78"/>
        <v>2.5521183824768945E-4</v>
      </c>
      <c r="T384" s="55">
        <f t="shared" si="78"/>
        <v>3.4578286500554581E-4</v>
      </c>
      <c r="U384" s="55">
        <f t="shared" si="78"/>
        <v>4.0073462935578637E-4</v>
      </c>
      <c r="V384" s="55">
        <f t="shared" si="78"/>
        <v>2.5559869662536449E-3</v>
      </c>
      <c r="W384" s="55">
        <f t="shared" si="78"/>
        <v>1.382589645929938E-3</v>
      </c>
      <c r="X384" s="55">
        <f t="shared" si="78"/>
        <v>1.214659454234747E-4</v>
      </c>
      <c r="Y384" s="55">
        <f t="shared" si="78"/>
        <v>1.5719006759853515E-4</v>
      </c>
      <c r="Z384" s="55">
        <f t="shared" si="78"/>
        <v>6.1265999006869791E-4</v>
      </c>
      <c r="AC384" s="55">
        <f t="shared" si="84"/>
        <v>4.0691613488753344E-4</v>
      </c>
      <c r="AD384" s="55">
        <f t="shared" si="79"/>
        <v>9.9210057786384195E-4</v>
      </c>
      <c r="AE384" s="55">
        <f t="shared" si="79"/>
        <v>3.6526637494398878E-4</v>
      </c>
      <c r="AF384" s="55">
        <f t="shared" si="79"/>
        <v>6.104488238886849E-4</v>
      </c>
      <c r="AG384" s="55">
        <f t="shared" si="79"/>
        <v>6.2157639434544929E-4</v>
      </c>
      <c r="AH384" s="55">
        <f t="shared" si="79"/>
        <v>4.6087245638463331E-3</v>
      </c>
      <c r="AI384" s="55">
        <f t="shared" si="79"/>
        <v>1.9563901111243061E-3</v>
      </c>
      <c r="AJ384" s="55">
        <f t="shared" si="79"/>
        <v>1.8727739529279943E-4</v>
      </c>
      <c r="AK384" s="55">
        <f t="shared" si="79"/>
        <v>2.0462356404210742E-4</v>
      </c>
      <c r="AL384" s="55">
        <f t="shared" si="79"/>
        <v>3.7934493971303663E-3</v>
      </c>
      <c r="AO384" s="67">
        <f t="shared" si="80"/>
        <v>7.6613786085351029E-4</v>
      </c>
      <c r="AP384" s="67">
        <f t="shared" si="75"/>
        <v>1.9469747731326093E-3</v>
      </c>
      <c r="AQ384" s="67">
        <f t="shared" si="75"/>
        <v>8.2823085813898956E-4</v>
      </c>
      <c r="AR384" s="67">
        <f t="shared" si="75"/>
        <v>1.3139698312418925E-3</v>
      </c>
      <c r="AS384" s="67">
        <f t="shared" si="75"/>
        <v>1.3937370403419784E-3</v>
      </c>
      <c r="AT384" s="67">
        <f t="shared" si="75"/>
        <v>9.2946281714522388E-3</v>
      </c>
      <c r="AU384" s="67">
        <f t="shared" si="75"/>
        <v>4.1181667412742637E-3</v>
      </c>
      <c r="AV384" s="67">
        <f t="shared" si="75"/>
        <v>3.9824879580578165E-4</v>
      </c>
      <c r="AW384" s="67">
        <f t="shared" si="75"/>
        <v>4.5364303697019621E-4</v>
      </c>
      <c r="AX384" s="67">
        <f t="shared" si="75"/>
        <v>6.2090475320659552E-3</v>
      </c>
      <c r="BA384" s="67">
        <f t="shared" si="81"/>
        <v>1.5242330758563269E-3</v>
      </c>
      <c r="BB384" s="67">
        <f t="shared" si="76"/>
        <v>3.5462177653727096E-3</v>
      </c>
      <c r="BC384" s="67">
        <f t="shared" si="76"/>
        <v>1.4487090713306678E-3</v>
      </c>
      <c r="BD384" s="67">
        <f t="shared" si="76"/>
        <v>2.2702015201361233E-3</v>
      </c>
      <c r="BE384" s="67">
        <f t="shared" si="76"/>
        <v>2.4160480640432139E-3</v>
      </c>
      <c r="BF384" s="67">
        <f t="shared" si="76"/>
        <v>1.6459339701552216E-2</v>
      </c>
      <c r="BG384" s="67">
        <f t="shared" si="76"/>
        <v>7.4571464983285082E-3</v>
      </c>
      <c r="BH384" s="67">
        <f t="shared" si="76"/>
        <v>7.0699213652205585E-4</v>
      </c>
      <c r="BI384" s="67">
        <f t="shared" si="76"/>
        <v>8.1545666861083878E-4</v>
      </c>
      <c r="BJ384" s="67">
        <f t="shared" si="76"/>
        <v>1.0615156919265019E-2</v>
      </c>
    </row>
    <row r="385" spans="4:62">
      <c r="D385" s="52">
        <f t="shared" si="71"/>
        <v>2</v>
      </c>
      <c r="E385" s="67">
        <f t="shared" si="82"/>
        <v>1.1459330278799744E-3</v>
      </c>
      <c r="F385" s="67">
        <f t="shared" si="77"/>
        <v>3.0180331738268919E-3</v>
      </c>
      <c r="G385" s="67">
        <f t="shared" si="77"/>
        <v>1.202815224249949E-3</v>
      </c>
      <c r="H385" s="67">
        <f t="shared" si="77"/>
        <v>1.8457116221769607E-3</v>
      </c>
      <c r="I385" s="67">
        <f t="shared" si="77"/>
        <v>2.0035977617334833E-3</v>
      </c>
      <c r="J385" s="67">
        <f t="shared" si="77"/>
        <v>1.3936309254430353E-2</v>
      </c>
      <c r="K385" s="67">
        <f t="shared" si="77"/>
        <v>6.4470319979691671E-3</v>
      </c>
      <c r="L385" s="67">
        <f t="shared" si="77"/>
        <v>5.9240565836447562E-4</v>
      </c>
      <c r="M385" s="67">
        <f t="shared" si="77"/>
        <v>7.1031245093659942E-4</v>
      </c>
      <c r="N385" s="67">
        <f t="shared" si="77"/>
        <v>8.0988672995545592E-3</v>
      </c>
      <c r="Q385" s="55">
        <f t="shared" si="83"/>
        <v>3.5207457412035078E-4</v>
      </c>
      <c r="R385" s="55">
        <f t="shared" si="78"/>
        <v>6.997889541484134E-4</v>
      </c>
      <c r="S385" s="55">
        <f t="shared" si="78"/>
        <v>2.8336783726777228E-4</v>
      </c>
      <c r="T385" s="55">
        <f t="shared" si="78"/>
        <v>3.6782092603051912E-4</v>
      </c>
      <c r="U385" s="55">
        <f t="shared" si="78"/>
        <v>4.3311461407441557E-4</v>
      </c>
      <c r="V385" s="55">
        <f t="shared" si="78"/>
        <v>2.9492918564777977E-3</v>
      </c>
      <c r="W385" s="55">
        <f t="shared" si="78"/>
        <v>1.5934064505507433E-3</v>
      </c>
      <c r="X385" s="55">
        <f t="shared" si="78"/>
        <v>1.3266778124662273E-4</v>
      </c>
      <c r="Y385" s="55">
        <f t="shared" si="78"/>
        <v>1.765888333986379E-4</v>
      </c>
      <c r="Z385" s="55">
        <f t="shared" si="78"/>
        <v>7.106124948875127E-4</v>
      </c>
      <c r="AC385" s="55">
        <f t="shared" si="84"/>
        <v>4.0818321652493422E-4</v>
      </c>
      <c r="AD385" s="55">
        <f t="shared" si="79"/>
        <v>1.1491319406134863E-3</v>
      </c>
      <c r="AE385" s="55">
        <f t="shared" si="79"/>
        <v>3.8828711313850303E-4</v>
      </c>
      <c r="AF385" s="55">
        <f t="shared" si="79"/>
        <v>6.7673423981787694E-4</v>
      </c>
      <c r="AG385" s="55">
        <f t="shared" si="79"/>
        <v>6.712579854844965E-4</v>
      </c>
      <c r="AH385" s="55">
        <f t="shared" si="79"/>
        <v>5.3517528959694648E-3</v>
      </c>
      <c r="AI385" s="55">
        <f t="shared" si="79"/>
        <v>2.2447837627148225E-3</v>
      </c>
      <c r="AJ385" s="55">
        <f t="shared" si="79"/>
        <v>2.1208786980138179E-4</v>
      </c>
      <c r="AK385" s="55">
        <f t="shared" si="79"/>
        <v>2.3427933601793711E-4</v>
      </c>
      <c r="AL385" s="55">
        <f t="shared" si="79"/>
        <v>4.382372395500554E-3</v>
      </c>
      <c r="AO385" s="67">
        <f t="shared" si="80"/>
        <v>7.9385845375962356E-4</v>
      </c>
      <c r="AP385" s="67">
        <f t="shared" si="80"/>
        <v>2.3182442196784787E-3</v>
      </c>
      <c r="AQ385" s="67">
        <f t="shared" si="80"/>
        <v>9.1944738698217666E-4</v>
      </c>
      <c r="AR385" s="67">
        <f t="shared" si="80"/>
        <v>1.4778906961464416E-3</v>
      </c>
      <c r="AS385" s="67">
        <f t="shared" si="80"/>
        <v>1.5704831476590678E-3</v>
      </c>
      <c r="AT385" s="67">
        <f t="shared" si="80"/>
        <v>1.0987017397952555E-2</v>
      </c>
      <c r="AU385" s="67">
        <f t="shared" si="80"/>
        <v>4.8536255474184234E-3</v>
      </c>
      <c r="AV385" s="67">
        <f t="shared" si="80"/>
        <v>4.597378771178529E-4</v>
      </c>
      <c r="AW385" s="67">
        <f t="shared" si="80"/>
        <v>5.3372361753796158E-4</v>
      </c>
      <c r="AX385" s="67">
        <f t="shared" si="80"/>
        <v>7.3882548046670469E-3</v>
      </c>
      <c r="BA385" s="67">
        <f t="shared" si="81"/>
        <v>1.5541162444049086E-3</v>
      </c>
      <c r="BB385" s="67">
        <f t="shared" si="81"/>
        <v>4.1671651144403778E-3</v>
      </c>
      <c r="BC385" s="67">
        <f t="shared" si="81"/>
        <v>1.5911023373884521E-3</v>
      </c>
      <c r="BD385" s="67">
        <f t="shared" si="81"/>
        <v>2.5224458619948374E-3</v>
      </c>
      <c r="BE385" s="67">
        <f t="shared" si="81"/>
        <v>2.6748557472179796E-3</v>
      </c>
      <c r="BF385" s="67">
        <f t="shared" si="81"/>
        <v>1.9288062150399819E-2</v>
      </c>
      <c r="BG385" s="67">
        <f t="shared" si="81"/>
        <v>8.6918157606839901E-3</v>
      </c>
      <c r="BH385" s="67">
        <f t="shared" si="81"/>
        <v>8.0449352816585739E-4</v>
      </c>
      <c r="BI385" s="67">
        <f t="shared" si="81"/>
        <v>9.4459178695453653E-4</v>
      </c>
      <c r="BJ385" s="67">
        <f t="shared" si="81"/>
        <v>1.2481239695055112E-2</v>
      </c>
    </row>
    <row r="386" spans="4:62">
      <c r="D386" s="52">
        <f t="shared" si="71"/>
        <v>2.25</v>
      </c>
      <c r="E386" s="67">
        <f t="shared" si="82"/>
        <v>1.1690680608514459E-3</v>
      </c>
      <c r="F386" s="67">
        <f t="shared" si="82"/>
        <v>3.4190155038721758E-3</v>
      </c>
      <c r="G386" s="67">
        <f t="shared" si="82"/>
        <v>1.3033257511990669E-3</v>
      </c>
      <c r="H386" s="67">
        <f t="shared" si="82"/>
        <v>1.9980151811734804E-3</v>
      </c>
      <c r="I386" s="67">
        <f t="shared" si="82"/>
        <v>2.1823776447383366E-3</v>
      </c>
      <c r="J386" s="67">
        <f t="shared" si="82"/>
        <v>1.5831374085022193E-2</v>
      </c>
      <c r="K386" s="67">
        <f t="shared" si="82"/>
        <v>7.2895700206558819E-3</v>
      </c>
      <c r="L386" s="67">
        <f t="shared" si="82"/>
        <v>6.5541923743039454E-4</v>
      </c>
      <c r="M386" s="67">
        <f t="shared" si="82"/>
        <v>7.9930381624480527E-4</v>
      </c>
      <c r="N386" s="67">
        <f t="shared" si="82"/>
        <v>9.2100494892646302E-3</v>
      </c>
      <c r="Q386" s="55">
        <f t="shared" si="83"/>
        <v>3.5265776394474338E-4</v>
      </c>
      <c r="R386" s="55">
        <f t="shared" si="83"/>
        <v>7.6137387923417405E-4</v>
      </c>
      <c r="S386" s="55">
        <f t="shared" si="83"/>
        <v>3.0248144080950842E-4</v>
      </c>
      <c r="T386" s="55">
        <f t="shared" si="83"/>
        <v>3.8205644816930736E-4</v>
      </c>
      <c r="U386" s="55">
        <f t="shared" si="83"/>
        <v>4.560716763419937E-4</v>
      </c>
      <c r="V386" s="55">
        <f t="shared" si="83"/>
        <v>3.2409329676810384E-3</v>
      </c>
      <c r="W386" s="55">
        <f t="shared" si="83"/>
        <v>1.7433749572436077E-3</v>
      </c>
      <c r="X386" s="55">
        <f t="shared" si="83"/>
        <v>1.4042207622558172E-4</v>
      </c>
      <c r="Y386" s="55">
        <f t="shared" si="83"/>
        <v>1.9044269535982197E-4</v>
      </c>
      <c r="Z386" s="55">
        <f t="shared" si="83"/>
        <v>7.7843257726916131E-4</v>
      </c>
      <c r="AC386" s="55">
        <f t="shared" si="84"/>
        <v>4.0901025414918761E-4</v>
      </c>
      <c r="AD386" s="55">
        <f t="shared" si="84"/>
        <v>1.2539923551137375E-3</v>
      </c>
      <c r="AE386" s="55">
        <f t="shared" si="84"/>
        <v>4.0412434182828303E-4</v>
      </c>
      <c r="AF386" s="55">
        <f t="shared" si="84"/>
        <v>7.2104183839670683E-4</v>
      </c>
      <c r="AG386" s="55">
        <f t="shared" si="84"/>
        <v>7.0453551273206455E-4</v>
      </c>
      <c r="AH386" s="55">
        <f t="shared" si="84"/>
        <v>5.8937995924718484E-3</v>
      </c>
      <c r="AI386" s="55">
        <f t="shared" si="84"/>
        <v>2.448594366840797E-3</v>
      </c>
      <c r="AJ386" s="55">
        <f t="shared" si="84"/>
        <v>2.2956303292872877E-4</v>
      </c>
      <c r="AK386" s="55">
        <f t="shared" si="84"/>
        <v>2.5554418474460462E-4</v>
      </c>
      <c r="AL386" s="55">
        <f t="shared" si="84"/>
        <v>4.7783481774502532E-3</v>
      </c>
      <c r="AO386" s="67">
        <f t="shared" si="80"/>
        <v>8.1641029690670262E-4</v>
      </c>
      <c r="AP386" s="67">
        <f t="shared" si="80"/>
        <v>2.6576416246380016E-3</v>
      </c>
      <c r="AQ386" s="67">
        <f t="shared" si="80"/>
        <v>1.0008443103895585E-3</v>
      </c>
      <c r="AR386" s="67">
        <f t="shared" si="80"/>
        <v>1.615958733004173E-3</v>
      </c>
      <c r="AS386" s="67">
        <f t="shared" si="80"/>
        <v>1.726305968396343E-3</v>
      </c>
      <c r="AT386" s="67">
        <f t="shared" si="80"/>
        <v>1.2590441117341155E-2</v>
      </c>
      <c r="AU386" s="67">
        <f t="shared" si="80"/>
        <v>5.546195063412274E-3</v>
      </c>
      <c r="AV386" s="67">
        <f t="shared" si="80"/>
        <v>5.1499716120481285E-4</v>
      </c>
      <c r="AW386" s="67">
        <f t="shared" si="80"/>
        <v>6.0886112088498327E-4</v>
      </c>
      <c r="AX386" s="67">
        <f t="shared" si="80"/>
        <v>8.4316169119954681E-3</v>
      </c>
      <c r="BA386" s="67">
        <f t="shared" si="81"/>
        <v>1.5780783150006336E-3</v>
      </c>
      <c r="BB386" s="67">
        <f t="shared" si="81"/>
        <v>4.6730078589859135E-3</v>
      </c>
      <c r="BC386" s="67">
        <f t="shared" si="81"/>
        <v>1.7074500930273498E-3</v>
      </c>
      <c r="BD386" s="67">
        <f t="shared" si="81"/>
        <v>2.719057019570187E-3</v>
      </c>
      <c r="BE386" s="67">
        <f t="shared" si="81"/>
        <v>2.8869131574704009E-3</v>
      </c>
      <c r="BF386" s="67">
        <f t="shared" si="81"/>
        <v>2.172517367749404E-2</v>
      </c>
      <c r="BG386" s="67">
        <f t="shared" si="81"/>
        <v>9.7381643874966794E-3</v>
      </c>
      <c r="BH386" s="67">
        <f t="shared" si="81"/>
        <v>8.849822703591233E-4</v>
      </c>
      <c r="BI386" s="67">
        <f t="shared" si="81"/>
        <v>1.0548480009894099E-3</v>
      </c>
      <c r="BJ386" s="67">
        <f t="shared" si="81"/>
        <v>1.3988397666714884E-2</v>
      </c>
    </row>
    <row r="387" spans="4:62">
      <c r="D387" s="52">
        <f t="shared" si="71"/>
        <v>2.5</v>
      </c>
      <c r="E387" s="67">
        <f t="shared" ref="E387:N402" si="85">E386+E298/$R$179</f>
        <v>1.1896518417292498E-3</v>
      </c>
      <c r="F387" s="67">
        <f t="shared" si="85"/>
        <v>3.7965612214976518E-3</v>
      </c>
      <c r="G387" s="67">
        <f t="shared" si="85"/>
        <v>1.3967510680413791E-3</v>
      </c>
      <c r="H387" s="67">
        <f t="shared" si="85"/>
        <v>2.1354099639970415E-3</v>
      </c>
      <c r="I387" s="67">
        <f t="shared" si="85"/>
        <v>2.3512304062981377E-3</v>
      </c>
      <c r="J387" s="67">
        <f t="shared" si="85"/>
        <v>1.7725208379065778E-2</v>
      </c>
      <c r="K387" s="67">
        <f t="shared" si="85"/>
        <v>8.1121245772071329E-3</v>
      </c>
      <c r="L387" s="67">
        <f t="shared" si="85"/>
        <v>7.1558497595958237E-4</v>
      </c>
      <c r="M387" s="67">
        <f t="shared" si="85"/>
        <v>8.8665229438134323E-4</v>
      </c>
      <c r="N387" s="67">
        <f t="shared" si="85"/>
        <v>1.0264882604245315E-2</v>
      </c>
      <c r="Q387" s="55">
        <f t="shared" ref="Q387:Z402" si="86">(Q386^2+(Q298/$R$179)^2)^0.5</f>
        <v>3.5311798448074434E-4</v>
      </c>
      <c r="R387" s="55">
        <f t="shared" si="86"/>
        <v>8.1174714219048891E-4</v>
      </c>
      <c r="S387" s="55">
        <f t="shared" si="86"/>
        <v>3.1846548653869316E-4</v>
      </c>
      <c r="T387" s="55">
        <f t="shared" si="86"/>
        <v>3.9340462698342224E-4</v>
      </c>
      <c r="U387" s="55">
        <f t="shared" si="86"/>
        <v>4.7627486746919072E-4</v>
      </c>
      <c r="V387" s="55">
        <f t="shared" si="86"/>
        <v>3.510433709511152E-3</v>
      </c>
      <c r="W387" s="55">
        <f t="shared" si="86"/>
        <v>1.8760949609182326E-3</v>
      </c>
      <c r="X387" s="55">
        <f t="shared" si="86"/>
        <v>1.4709626914391553E-4</v>
      </c>
      <c r="Y387" s="55">
        <f t="shared" si="86"/>
        <v>2.0274956921248813E-4</v>
      </c>
      <c r="Z387" s="55">
        <f t="shared" si="86"/>
        <v>8.3678418078976871E-4</v>
      </c>
      <c r="AC387" s="55">
        <f t="shared" ref="AC387:AL402" si="87">(AC386^2+(AC298/$R$179)^2)^0.5</f>
        <v>4.096645936996628E-4</v>
      </c>
      <c r="AD387" s="55">
        <f t="shared" si="87"/>
        <v>1.340441722182462E-3</v>
      </c>
      <c r="AE387" s="55">
        <f t="shared" si="87"/>
        <v>4.1760602161335829E-4</v>
      </c>
      <c r="AF387" s="55">
        <f t="shared" si="87"/>
        <v>7.5742199019714638E-4</v>
      </c>
      <c r="AG387" s="55">
        <f t="shared" si="87"/>
        <v>7.32226553490198E-4</v>
      </c>
      <c r="AH387" s="55">
        <f t="shared" si="87"/>
        <v>6.3881043329230818E-3</v>
      </c>
      <c r="AI387" s="55">
        <f t="shared" si="87"/>
        <v>2.6273388664554568E-3</v>
      </c>
      <c r="AJ387" s="55">
        <f t="shared" si="87"/>
        <v>2.4476725165391392E-4</v>
      </c>
      <c r="AK387" s="55">
        <f t="shared" si="87"/>
        <v>2.7447506732851976E-4</v>
      </c>
      <c r="AL387" s="55">
        <f t="shared" si="87"/>
        <v>5.1070743195159203E-3</v>
      </c>
      <c r="AO387" s="67">
        <f t="shared" si="80"/>
        <v>8.3653385724850545E-4</v>
      </c>
      <c r="AP387" s="67">
        <f t="shared" si="80"/>
        <v>2.984814079307163E-3</v>
      </c>
      <c r="AQ387" s="67">
        <f t="shared" si="80"/>
        <v>1.0782855815026859E-3</v>
      </c>
      <c r="AR387" s="67">
        <f t="shared" si="80"/>
        <v>1.7420053370136193E-3</v>
      </c>
      <c r="AS387" s="67">
        <f t="shared" si="80"/>
        <v>1.8749555388289469E-3</v>
      </c>
      <c r="AT387" s="67">
        <f t="shared" si="80"/>
        <v>1.4214774669554626E-2</v>
      </c>
      <c r="AU387" s="67">
        <f t="shared" si="80"/>
        <v>6.2360296162889007E-3</v>
      </c>
      <c r="AV387" s="67">
        <f t="shared" si="80"/>
        <v>5.6848870681566678E-4</v>
      </c>
      <c r="AW387" s="67">
        <f t="shared" si="80"/>
        <v>6.839027251688551E-4</v>
      </c>
      <c r="AX387" s="67">
        <f t="shared" si="80"/>
        <v>9.428098423455546E-3</v>
      </c>
      <c r="BA387" s="67">
        <f t="shared" si="81"/>
        <v>1.5993164354289125E-3</v>
      </c>
      <c r="BB387" s="67">
        <f t="shared" si="81"/>
        <v>5.137002943680114E-3</v>
      </c>
      <c r="BC387" s="67">
        <f t="shared" si="81"/>
        <v>1.8143570896547374E-3</v>
      </c>
      <c r="BD387" s="67">
        <f t="shared" si="81"/>
        <v>2.8928319541941879E-3</v>
      </c>
      <c r="BE387" s="67">
        <f t="shared" si="81"/>
        <v>3.0834569597883357E-3</v>
      </c>
      <c r="BF387" s="67">
        <f t="shared" si="81"/>
        <v>2.4113312711988862E-2</v>
      </c>
      <c r="BG387" s="67">
        <f t="shared" si="81"/>
        <v>1.073946344366259E-2</v>
      </c>
      <c r="BH387" s="67">
        <f t="shared" si="81"/>
        <v>9.6035222761349623E-4</v>
      </c>
      <c r="BI387" s="67">
        <f t="shared" si="81"/>
        <v>1.1611273617098631E-3</v>
      </c>
      <c r="BJ387" s="67">
        <f t="shared" si="81"/>
        <v>1.5371956923761235E-2</v>
      </c>
    </row>
    <row r="388" spans="4:62">
      <c r="D388" s="52">
        <f t="shared" si="71"/>
        <v>2.75</v>
      </c>
      <c r="E388" s="67">
        <f t="shared" si="85"/>
        <v>1.2078629884169404E-3</v>
      </c>
      <c r="F388" s="67">
        <f t="shared" si="85"/>
        <v>4.1478261119327307E-3</v>
      </c>
      <c r="G388" s="67">
        <f t="shared" si="85"/>
        <v>1.4835955231743971E-3</v>
      </c>
      <c r="H388" s="67">
        <f t="shared" si="85"/>
        <v>2.2588898890591748E-3</v>
      </c>
      <c r="I388" s="67">
        <f t="shared" si="85"/>
        <v>2.5109347545705712E-3</v>
      </c>
      <c r="J388" s="67">
        <f t="shared" si="85"/>
        <v>1.9617566029251462E-2</v>
      </c>
      <c r="K388" s="67">
        <f t="shared" si="85"/>
        <v>8.9122869462583791E-3</v>
      </c>
      <c r="L388" s="67">
        <f t="shared" si="85"/>
        <v>7.7298466807550507E-4</v>
      </c>
      <c r="M388" s="67">
        <f t="shared" si="85"/>
        <v>9.7214338948110987E-4</v>
      </c>
      <c r="N388" s="67">
        <f t="shared" si="85"/>
        <v>1.1256472019533401E-2</v>
      </c>
      <c r="Q388" s="55">
        <f t="shared" si="86"/>
        <v>3.5347712837421788E-4</v>
      </c>
      <c r="R388" s="55">
        <f t="shared" si="86"/>
        <v>8.5260744434314227E-4</v>
      </c>
      <c r="S388" s="55">
        <f t="shared" si="86"/>
        <v>3.3182023352618068E-4</v>
      </c>
      <c r="T388" s="55">
        <f t="shared" si="86"/>
        <v>4.0246820094960007E-4</v>
      </c>
      <c r="U388" s="55">
        <f t="shared" si="86"/>
        <v>4.9425740195545656E-4</v>
      </c>
      <c r="V388" s="55">
        <f t="shared" si="86"/>
        <v>3.7624357128283395E-3</v>
      </c>
      <c r="W388" s="55">
        <f t="shared" si="86"/>
        <v>1.9945253217935129E-3</v>
      </c>
      <c r="X388" s="55">
        <f t="shared" si="86"/>
        <v>1.529044946228186E-4</v>
      </c>
      <c r="Y388" s="55">
        <f t="shared" si="86"/>
        <v>2.1379793782068271E-4</v>
      </c>
      <c r="Z388" s="55">
        <f t="shared" si="86"/>
        <v>8.8721331423546402E-4</v>
      </c>
      <c r="AC388" s="55">
        <f t="shared" si="87"/>
        <v>4.1017680057889891E-4</v>
      </c>
      <c r="AD388" s="55">
        <f t="shared" si="87"/>
        <v>1.411356503323948E-3</v>
      </c>
      <c r="AE388" s="55">
        <f t="shared" si="87"/>
        <v>4.2918032425745409E-4</v>
      </c>
      <c r="AF388" s="55">
        <f t="shared" si="87"/>
        <v>7.8714127748765947E-4</v>
      </c>
      <c r="AG388" s="55">
        <f t="shared" si="87"/>
        <v>7.5548263676132859E-4</v>
      </c>
      <c r="AH388" s="55">
        <f t="shared" si="87"/>
        <v>6.8447029364677664E-3</v>
      </c>
      <c r="AI388" s="55">
        <f t="shared" si="87"/>
        <v>2.7850581158036336E-3</v>
      </c>
      <c r="AJ388" s="55">
        <f t="shared" si="87"/>
        <v>2.5803133217256244E-4</v>
      </c>
      <c r="AK388" s="55">
        <f t="shared" si="87"/>
        <v>2.9145389674049328E-4</v>
      </c>
      <c r="AL388" s="55">
        <f t="shared" si="87"/>
        <v>5.3789073381459839E-3</v>
      </c>
      <c r="AO388" s="67">
        <f t="shared" si="80"/>
        <v>8.5438586004272252E-4</v>
      </c>
      <c r="AP388" s="67">
        <f t="shared" si="80"/>
        <v>3.2952186675895886E-3</v>
      </c>
      <c r="AQ388" s="67">
        <f t="shared" si="80"/>
        <v>1.1517752896482165E-3</v>
      </c>
      <c r="AR388" s="67">
        <f t="shared" si="80"/>
        <v>1.8564216881095748E-3</v>
      </c>
      <c r="AS388" s="67">
        <f t="shared" si="80"/>
        <v>2.0166773526151148E-3</v>
      </c>
      <c r="AT388" s="67">
        <f t="shared" si="80"/>
        <v>1.5855130316423122E-2</v>
      </c>
      <c r="AU388" s="67">
        <f t="shared" si="80"/>
        <v>6.9177616244648667E-3</v>
      </c>
      <c r="AV388" s="67">
        <f t="shared" si="80"/>
        <v>6.2008017345268653E-4</v>
      </c>
      <c r="AW388" s="67">
        <f t="shared" si="80"/>
        <v>7.5834545166042716E-4</v>
      </c>
      <c r="AX388" s="67">
        <f t="shared" si="80"/>
        <v>1.0369258705297937E-2</v>
      </c>
      <c r="BA388" s="67">
        <f t="shared" si="81"/>
        <v>1.6180397889958393E-3</v>
      </c>
      <c r="BB388" s="67">
        <f t="shared" si="81"/>
        <v>5.5591826152566783E-3</v>
      </c>
      <c r="BC388" s="67">
        <f t="shared" si="81"/>
        <v>1.9127758474318513E-3</v>
      </c>
      <c r="BD388" s="67">
        <f t="shared" si="81"/>
        <v>3.0460311665468343E-3</v>
      </c>
      <c r="BE388" s="67">
        <f t="shared" si="81"/>
        <v>3.2664173913318998E-3</v>
      </c>
      <c r="BF388" s="67">
        <f t="shared" si="81"/>
        <v>2.6462268965719227E-2</v>
      </c>
      <c r="BG388" s="67">
        <f t="shared" si="81"/>
        <v>1.1697345062062013E-2</v>
      </c>
      <c r="BH388" s="67">
        <f t="shared" si="81"/>
        <v>1.0310160002480675E-3</v>
      </c>
      <c r="BI388" s="67">
        <f t="shared" si="81"/>
        <v>1.2635972862216033E-3</v>
      </c>
      <c r="BJ388" s="67">
        <f t="shared" si="81"/>
        <v>1.6635379357679385E-2</v>
      </c>
    </row>
    <row r="389" spans="4:62">
      <c r="D389" s="52">
        <f t="shared" si="71"/>
        <v>3</v>
      </c>
      <c r="E389" s="67">
        <f t="shared" si="85"/>
        <v>1.2238767646750249E-3</v>
      </c>
      <c r="F389" s="67">
        <f t="shared" si="85"/>
        <v>4.47058723266976E-3</v>
      </c>
      <c r="G389" s="67">
        <f t="shared" si="85"/>
        <v>1.5643508881609811E-3</v>
      </c>
      <c r="H389" s="67">
        <f t="shared" si="85"/>
        <v>2.3694488747714108E-3</v>
      </c>
      <c r="I389" s="67">
        <f t="shared" si="85"/>
        <v>2.6622234544577718E-3</v>
      </c>
      <c r="J389" s="67">
        <f t="shared" si="85"/>
        <v>2.1508200928269598E-2</v>
      </c>
      <c r="K389" s="67">
        <f t="shared" si="85"/>
        <v>9.6881836778594209E-3</v>
      </c>
      <c r="L389" s="67">
        <f t="shared" si="85"/>
        <v>8.2770998395519959E-4</v>
      </c>
      <c r="M389" s="67">
        <f t="shared" si="85"/>
        <v>1.0556010601405399E-3</v>
      </c>
      <c r="N389" s="67">
        <f t="shared" si="85"/>
        <v>1.2179397893305896E-2</v>
      </c>
      <c r="Q389" s="55">
        <f t="shared" si="86"/>
        <v>3.537539717830182E-4</v>
      </c>
      <c r="R389" s="55">
        <f t="shared" si="86"/>
        <v>8.852825191403732E-4</v>
      </c>
      <c r="S389" s="55">
        <f t="shared" si="86"/>
        <v>3.4293641004579914E-4</v>
      </c>
      <c r="T389" s="55">
        <f t="shared" si="86"/>
        <v>4.0970955980781931E-4</v>
      </c>
      <c r="U389" s="55">
        <f t="shared" si="86"/>
        <v>5.1041694223265168E-4</v>
      </c>
      <c r="V389" s="55">
        <f t="shared" si="86"/>
        <v>4.0001342730565841E-3</v>
      </c>
      <c r="W389" s="55">
        <f t="shared" si="86"/>
        <v>2.1007808769426704E-3</v>
      </c>
      <c r="X389" s="55">
        <f t="shared" si="86"/>
        <v>1.580065711058547E-4</v>
      </c>
      <c r="Y389" s="55">
        <f t="shared" si="86"/>
        <v>2.2379721458625046E-4</v>
      </c>
      <c r="Z389" s="55">
        <f t="shared" si="86"/>
        <v>9.3083401829207235E-4</v>
      </c>
      <c r="AC389" s="55">
        <f t="shared" si="87"/>
        <v>4.1057309702527975E-4</v>
      </c>
      <c r="AD389" s="55">
        <f t="shared" si="87"/>
        <v>1.4689313099664231E-3</v>
      </c>
      <c r="AE389" s="55">
        <f t="shared" si="87"/>
        <v>4.3919133825770263E-4</v>
      </c>
      <c r="AF389" s="55">
        <f t="shared" si="87"/>
        <v>8.1120555502285478E-4</v>
      </c>
      <c r="AG389" s="55">
        <f t="shared" si="87"/>
        <v>7.7516416293353142E-4</v>
      </c>
      <c r="AH389" s="55">
        <f t="shared" si="87"/>
        <v>7.270421003019968E-3</v>
      </c>
      <c r="AI389" s="55">
        <f t="shared" si="87"/>
        <v>2.924703238119671E-3</v>
      </c>
      <c r="AJ389" s="55">
        <f t="shared" si="87"/>
        <v>2.6960440454453833E-4</v>
      </c>
      <c r="AK389" s="55">
        <f t="shared" si="87"/>
        <v>3.067538502444953E-4</v>
      </c>
      <c r="AL389" s="55">
        <f t="shared" si="87"/>
        <v>5.6017403243104657E-3</v>
      </c>
      <c r="AO389" s="67">
        <f t="shared" si="80"/>
        <v>8.7012279289200669E-4</v>
      </c>
      <c r="AP389" s="67">
        <f t="shared" si="80"/>
        <v>3.5853047135293867E-3</v>
      </c>
      <c r="AQ389" s="67">
        <f t="shared" si="80"/>
        <v>1.2214144781151821E-3</v>
      </c>
      <c r="AR389" s="67">
        <f t="shared" si="80"/>
        <v>1.9597393149635915E-3</v>
      </c>
      <c r="AS389" s="67">
        <f t="shared" si="80"/>
        <v>2.15180651222512E-3</v>
      </c>
      <c r="AT389" s="67">
        <f t="shared" si="80"/>
        <v>1.7508066655213015E-2</v>
      </c>
      <c r="AU389" s="67">
        <f t="shared" si="80"/>
        <v>7.5874028009167505E-3</v>
      </c>
      <c r="AV389" s="67">
        <f t="shared" si="80"/>
        <v>6.6970341284934489E-4</v>
      </c>
      <c r="AW389" s="67">
        <f t="shared" si="80"/>
        <v>8.3180384555428945E-4</v>
      </c>
      <c r="AX389" s="67">
        <f t="shared" si="80"/>
        <v>1.1248563875013823E-2</v>
      </c>
      <c r="BA389" s="67">
        <f t="shared" si="81"/>
        <v>1.6344498617003047E-3</v>
      </c>
      <c r="BB389" s="67">
        <f t="shared" si="81"/>
        <v>5.9395185426361829E-3</v>
      </c>
      <c r="BC389" s="67">
        <f t="shared" si="81"/>
        <v>2.0035422264186838E-3</v>
      </c>
      <c r="BD389" s="67">
        <f t="shared" si="81"/>
        <v>3.1806544297942655E-3</v>
      </c>
      <c r="BE389" s="67">
        <f t="shared" si="81"/>
        <v>3.4373876173913031E-3</v>
      </c>
      <c r="BF389" s="67">
        <f t="shared" si="81"/>
        <v>2.8778621931289567E-2</v>
      </c>
      <c r="BG389" s="67">
        <f t="shared" si="81"/>
        <v>1.2612886915979091E-2</v>
      </c>
      <c r="BH389" s="67">
        <f t="shared" si="81"/>
        <v>1.0973143884997379E-3</v>
      </c>
      <c r="BI389" s="67">
        <f t="shared" si="81"/>
        <v>1.3623549103850352E-3</v>
      </c>
      <c r="BJ389" s="67">
        <f t="shared" si="81"/>
        <v>1.7781138217616361E-2</v>
      </c>
    </row>
    <row r="390" spans="4:62">
      <c r="D390" s="52">
        <f t="shared" si="71"/>
        <v>3.25</v>
      </c>
      <c r="E390" s="67">
        <f t="shared" si="85"/>
        <v>1.2378650801209625E-3</v>
      </c>
      <c r="F390" s="67">
        <f t="shared" si="85"/>
        <v>4.7632429134640206E-3</v>
      </c>
      <c r="G390" s="67">
        <f t="shared" si="85"/>
        <v>1.6394963577293393E-3</v>
      </c>
      <c r="H390" s="67">
        <f t="shared" si="85"/>
        <v>2.4680808395452798E-3</v>
      </c>
      <c r="I390" s="67">
        <f t="shared" si="85"/>
        <v>2.8057833276063206E-3</v>
      </c>
      <c r="J390" s="67">
        <f t="shared" si="85"/>
        <v>2.3396866968810534E-2</v>
      </c>
      <c r="K390" s="67">
        <f t="shared" si="85"/>
        <v>1.04384765934744E-2</v>
      </c>
      <c r="L390" s="67">
        <f t="shared" si="85"/>
        <v>8.7986246982927393E-4</v>
      </c>
      <c r="M390" s="67">
        <f t="shared" si="85"/>
        <v>1.1368877194176065E-3</v>
      </c>
      <c r="N390" s="67">
        <f t="shared" si="85"/>
        <v>1.3029715166880031E-2</v>
      </c>
      <c r="Q390" s="55">
        <f t="shared" si="86"/>
        <v>3.5396451413552822E-4</v>
      </c>
      <c r="R390" s="55">
        <f t="shared" si="86"/>
        <v>9.1090823477254124E-4</v>
      </c>
      <c r="S390" s="55">
        <f t="shared" si="86"/>
        <v>3.5213688555092704E-4</v>
      </c>
      <c r="T390" s="55">
        <f t="shared" si="86"/>
        <v>4.1549258998060517E-4</v>
      </c>
      <c r="U390" s="55">
        <f t="shared" si="86"/>
        <v>5.250574885973645E-4</v>
      </c>
      <c r="V390" s="55">
        <f t="shared" si="86"/>
        <v>4.2258354272460014E-3</v>
      </c>
      <c r="W390" s="55">
        <f t="shared" si="86"/>
        <v>2.1964824710665864E-3</v>
      </c>
      <c r="X390" s="55">
        <f t="shared" si="86"/>
        <v>1.6252613623818747E-4</v>
      </c>
      <c r="Y390" s="55">
        <f t="shared" si="86"/>
        <v>2.3290692243807138E-4</v>
      </c>
      <c r="Z390" s="55">
        <f t="shared" si="86"/>
        <v>9.6851786130877908E-4</v>
      </c>
      <c r="AC390" s="55">
        <f t="shared" si="87"/>
        <v>4.1087584156754064E-4</v>
      </c>
      <c r="AD390" s="55">
        <f t="shared" si="87"/>
        <v>1.5150011271267397E-3</v>
      </c>
      <c r="AE390" s="55">
        <f t="shared" si="87"/>
        <v>4.4790926769870145E-4</v>
      </c>
      <c r="AF390" s="55">
        <f t="shared" si="87"/>
        <v>8.3046072353793127E-4</v>
      </c>
      <c r="AG390" s="55">
        <f t="shared" si="87"/>
        <v>7.9193430183008816E-4</v>
      </c>
      <c r="AH390" s="55">
        <f t="shared" si="87"/>
        <v>7.6701491463891484E-3</v>
      </c>
      <c r="AI390" s="55">
        <f t="shared" si="87"/>
        <v>3.0485911352286939E-3</v>
      </c>
      <c r="AJ390" s="55">
        <f t="shared" si="87"/>
        <v>2.7968748473852653E-4</v>
      </c>
      <c r="AK390" s="55">
        <f t="shared" si="87"/>
        <v>3.2058334661652768E-4</v>
      </c>
      <c r="AL390" s="55">
        <f t="shared" si="87"/>
        <v>5.7821509405114879E-3</v>
      </c>
      <c r="AO390" s="67">
        <f t="shared" si="80"/>
        <v>8.8390056598543426E-4</v>
      </c>
      <c r="AP390" s="67">
        <f t="shared" si="80"/>
        <v>3.8523346786914795E-3</v>
      </c>
      <c r="AQ390" s="67">
        <f t="shared" si="80"/>
        <v>1.2873594721784123E-3</v>
      </c>
      <c r="AR390" s="67">
        <f t="shared" si="80"/>
        <v>2.0525882495646746E-3</v>
      </c>
      <c r="AS390" s="67">
        <f t="shared" si="80"/>
        <v>2.280725839008956E-3</v>
      </c>
      <c r="AT390" s="67">
        <f t="shared" si="80"/>
        <v>1.9171031541564534E-2</v>
      </c>
      <c r="AU390" s="67">
        <f t="shared" si="80"/>
        <v>8.2419941224078138E-3</v>
      </c>
      <c r="AV390" s="67">
        <f t="shared" si="80"/>
        <v>7.1733633359108645E-4</v>
      </c>
      <c r="AW390" s="67">
        <f t="shared" si="80"/>
        <v>9.0398079697953508E-4</v>
      </c>
      <c r="AX390" s="67">
        <f t="shared" si="80"/>
        <v>1.2061197305571252E-2</v>
      </c>
      <c r="BA390" s="67">
        <f t="shared" si="81"/>
        <v>1.6487409216885032E-3</v>
      </c>
      <c r="BB390" s="67">
        <f t="shared" si="81"/>
        <v>6.2782440405907605E-3</v>
      </c>
      <c r="BC390" s="67">
        <f t="shared" si="81"/>
        <v>2.0874056254280406E-3</v>
      </c>
      <c r="BD390" s="67">
        <f t="shared" si="81"/>
        <v>3.298541563083211E-3</v>
      </c>
      <c r="BE390" s="67">
        <f t="shared" si="81"/>
        <v>3.5977176294364087E-3</v>
      </c>
      <c r="BF390" s="67">
        <f t="shared" si="81"/>
        <v>3.1067016115199683E-2</v>
      </c>
      <c r="BG390" s="67">
        <f t="shared" si="81"/>
        <v>1.3487067728703095E-2</v>
      </c>
      <c r="BH390" s="67">
        <f t="shared" si="81"/>
        <v>1.1595499545678004E-3</v>
      </c>
      <c r="BI390" s="67">
        <f t="shared" si="81"/>
        <v>1.4574710660341342E-3</v>
      </c>
      <c r="BJ390" s="67">
        <f t="shared" si="81"/>
        <v>1.8811866107391519E-2</v>
      </c>
    </row>
    <row r="391" spans="4:62">
      <c r="D391" s="52">
        <f t="shared" si="71"/>
        <v>3.5</v>
      </c>
      <c r="E391" s="67">
        <f t="shared" si="85"/>
        <v>1.2499964902291647E-3</v>
      </c>
      <c r="F391" s="67">
        <f t="shared" si="85"/>
        <v>5.0248127563337274E-3</v>
      </c>
      <c r="G391" s="67">
        <f t="shared" si="85"/>
        <v>1.7094985497730286E-3</v>
      </c>
      <c r="H391" s="67">
        <f t="shared" si="85"/>
        <v>2.5557797017923124E-3</v>
      </c>
      <c r="I391" s="67">
        <f t="shared" si="85"/>
        <v>2.9422552524072478E-3</v>
      </c>
      <c r="J391" s="67">
        <f t="shared" si="85"/>
        <v>2.5283318043564623E-2</v>
      </c>
      <c r="K391" s="67">
        <f t="shared" si="85"/>
        <v>1.1162362785981804E-2</v>
      </c>
      <c r="L391" s="67">
        <f t="shared" si="85"/>
        <v>9.295535479819072E-4</v>
      </c>
      <c r="M391" s="67">
        <f t="shared" si="85"/>
        <v>1.2159042348318207E-3</v>
      </c>
      <c r="N391" s="67">
        <f t="shared" si="85"/>
        <v>1.3804953564713264E-2</v>
      </c>
      <c r="Q391" s="55">
        <f t="shared" si="86"/>
        <v>3.5412228400624447E-4</v>
      </c>
      <c r="R391" s="55">
        <f t="shared" si="86"/>
        <v>9.3051344188193751E-4</v>
      </c>
      <c r="S391" s="55">
        <f t="shared" si="86"/>
        <v>3.5969926895255543E-4</v>
      </c>
      <c r="T391" s="55">
        <f t="shared" si="86"/>
        <v>4.2010866979531902E-4</v>
      </c>
      <c r="U391" s="55">
        <f t="shared" si="86"/>
        <v>5.3841555477982233E-4</v>
      </c>
      <c r="V391" s="55">
        <f t="shared" si="86"/>
        <v>4.4412646051928302E-3</v>
      </c>
      <c r="W391" s="55">
        <f t="shared" si="86"/>
        <v>2.2829437614858231E-3</v>
      </c>
      <c r="X391" s="55">
        <f t="shared" si="86"/>
        <v>1.6656152264911335E-4</v>
      </c>
      <c r="Y391" s="55">
        <f t="shared" si="86"/>
        <v>2.4125332934370555E-4</v>
      </c>
      <c r="Z391" s="55">
        <f t="shared" si="86"/>
        <v>1.000990889774042E-3</v>
      </c>
      <c r="AC391" s="55">
        <f t="shared" si="87"/>
        <v>4.1110395722037893E-4</v>
      </c>
      <c r="AD391" s="55">
        <f t="shared" si="87"/>
        <v>1.5511956411750879E-3</v>
      </c>
      <c r="AE391" s="55">
        <f t="shared" si="87"/>
        <v>4.5554993581947099E-4</v>
      </c>
      <c r="AF391" s="55">
        <f t="shared" si="87"/>
        <v>8.4564594082490855E-4</v>
      </c>
      <c r="AG391" s="55">
        <f t="shared" si="87"/>
        <v>8.0631609123223179E-4</v>
      </c>
      <c r="AH391" s="55">
        <f t="shared" si="87"/>
        <v>8.0475336303152453E-3</v>
      </c>
      <c r="AI391" s="55">
        <f t="shared" si="87"/>
        <v>3.1586464567273428E-3</v>
      </c>
      <c r="AJ391" s="55">
        <f t="shared" si="87"/>
        <v>2.8845159107824918E-4</v>
      </c>
      <c r="AK391" s="55">
        <f t="shared" si="87"/>
        <v>3.3311000848601486E-4</v>
      </c>
      <c r="AL391" s="55">
        <f t="shared" si="87"/>
        <v>5.9259588125014119E-3</v>
      </c>
      <c r="AO391" s="67">
        <f t="shared" si="80"/>
        <v>8.9587420622292031E-4</v>
      </c>
      <c r="AP391" s="67">
        <f t="shared" si="80"/>
        <v>4.0942993144517902E-3</v>
      </c>
      <c r="AQ391" s="67">
        <f t="shared" si="80"/>
        <v>1.3497992808204733E-3</v>
      </c>
      <c r="AR391" s="67">
        <f t="shared" si="80"/>
        <v>2.1356710319969932E-3</v>
      </c>
      <c r="AS391" s="67">
        <f t="shared" si="80"/>
        <v>2.4038396976274255E-3</v>
      </c>
      <c r="AT391" s="67">
        <f t="shared" si="80"/>
        <v>2.0842053438371793E-2</v>
      </c>
      <c r="AU391" s="67">
        <f t="shared" si="80"/>
        <v>8.8794190244959811E-3</v>
      </c>
      <c r="AV391" s="67">
        <f t="shared" si="80"/>
        <v>7.629920253327939E-4</v>
      </c>
      <c r="AW391" s="67">
        <f t="shared" si="80"/>
        <v>9.7465090548811513E-4</v>
      </c>
      <c r="AX391" s="67">
        <f t="shared" si="80"/>
        <v>1.2803962674939221E-2</v>
      </c>
      <c r="BA391" s="67">
        <f t="shared" si="81"/>
        <v>1.6611004474495436E-3</v>
      </c>
      <c r="BB391" s="67">
        <f t="shared" si="81"/>
        <v>6.5760083975088153E-3</v>
      </c>
      <c r="BC391" s="67">
        <f t="shared" si="81"/>
        <v>2.1650484855924995E-3</v>
      </c>
      <c r="BD391" s="67">
        <f t="shared" si="81"/>
        <v>3.4014256426172212E-3</v>
      </c>
      <c r="BE391" s="67">
        <f t="shared" si="81"/>
        <v>3.7485713436394797E-3</v>
      </c>
      <c r="BF391" s="67">
        <f t="shared" si="81"/>
        <v>3.333085167387987E-2</v>
      </c>
      <c r="BG391" s="67">
        <f t="shared" si="81"/>
        <v>1.4321009242709147E-2</v>
      </c>
      <c r="BH391" s="67">
        <f t="shared" si="81"/>
        <v>1.2180051390601565E-3</v>
      </c>
      <c r="BI391" s="67">
        <f t="shared" si="81"/>
        <v>1.5490142433178355E-3</v>
      </c>
      <c r="BJ391" s="67">
        <f t="shared" si="81"/>
        <v>1.9730912377214676E-2</v>
      </c>
    </row>
    <row r="392" spans="4:62">
      <c r="D392" s="52">
        <f t="shared" si="71"/>
        <v>3.75</v>
      </c>
      <c r="E392" s="67">
        <f t="shared" si="85"/>
        <v>1.2604361963309959E-3</v>
      </c>
      <c r="F392" s="67">
        <f t="shared" si="85"/>
        <v>5.2549376355600311E-3</v>
      </c>
      <c r="G392" s="67">
        <f t="shared" si="85"/>
        <v>1.7748115053509545E-3</v>
      </c>
      <c r="H392" s="67">
        <f t="shared" si="85"/>
        <v>2.6335393799240396E-3</v>
      </c>
      <c r="I392" s="67">
        <f t="shared" si="85"/>
        <v>3.0722341639960312E-3</v>
      </c>
      <c r="J392" s="67">
        <f t="shared" si="85"/>
        <v>2.7167308045222206E-2</v>
      </c>
      <c r="K392" s="67">
        <f t="shared" si="85"/>
        <v>1.1859574619674461E-2</v>
      </c>
      <c r="L392" s="67">
        <f t="shared" si="85"/>
        <v>9.7690451675084937E-4</v>
      </c>
      <c r="M392" s="67">
        <f t="shared" si="85"/>
        <v>1.2925899283642321E-3</v>
      </c>
      <c r="N392" s="67">
        <f t="shared" si="85"/>
        <v>1.4504117594403275E-2</v>
      </c>
      <c r="Q392" s="55">
        <f t="shared" si="86"/>
        <v>3.5423861714990718E-4</v>
      </c>
      <c r="R392" s="55">
        <f t="shared" si="86"/>
        <v>9.4505856568487647E-4</v>
      </c>
      <c r="S392" s="55">
        <f t="shared" si="86"/>
        <v>3.6586851262926818E-4</v>
      </c>
      <c r="T392" s="55">
        <f t="shared" si="86"/>
        <v>4.2379373711695932E-4</v>
      </c>
      <c r="U392" s="55">
        <f t="shared" si="86"/>
        <v>5.5067735377682355E-4</v>
      </c>
      <c r="V392" s="55">
        <f t="shared" si="86"/>
        <v>4.6477501021353878E-3</v>
      </c>
      <c r="W392" s="55">
        <f t="shared" si="86"/>
        <v>2.3612778766797793E-3</v>
      </c>
      <c r="X392" s="55">
        <f t="shared" si="86"/>
        <v>1.7019267601719868E-4</v>
      </c>
      <c r="Y392" s="55">
        <f t="shared" si="86"/>
        <v>2.4893956099381487E-4</v>
      </c>
      <c r="Z392" s="55">
        <f t="shared" si="86"/>
        <v>1.0288862241451817E-3</v>
      </c>
      <c r="AC392" s="55">
        <f t="shared" si="87"/>
        <v>4.112733184586178E-4</v>
      </c>
      <c r="AD392" s="55">
        <f t="shared" si="87"/>
        <v>1.5790127405848466E-3</v>
      </c>
      <c r="AE392" s="55">
        <f t="shared" si="87"/>
        <v>4.6228797303052429E-4</v>
      </c>
      <c r="AF392" s="55">
        <f t="shared" si="87"/>
        <v>8.5742177036283388E-4</v>
      </c>
      <c r="AG392" s="55">
        <f t="shared" si="87"/>
        <v>8.1872923767273482E-4</v>
      </c>
      <c r="AH392" s="55">
        <f t="shared" si="87"/>
        <v>8.4053798691174821E-3</v>
      </c>
      <c r="AI392" s="55">
        <f t="shared" si="87"/>
        <v>3.2565380441615843E-3</v>
      </c>
      <c r="AJ392" s="55">
        <f t="shared" si="87"/>
        <v>2.960479729129978E-4</v>
      </c>
      <c r="AK392" s="55">
        <f t="shared" si="87"/>
        <v>3.4447458382340265E-4</v>
      </c>
      <c r="AL392" s="55">
        <f t="shared" si="87"/>
        <v>6.0384970048946614E-3</v>
      </c>
      <c r="AO392" s="67">
        <f t="shared" si="80"/>
        <v>9.061975791810888E-4</v>
      </c>
      <c r="AP392" s="67">
        <f t="shared" si="80"/>
        <v>4.3098790698751551E-3</v>
      </c>
      <c r="AQ392" s="67">
        <f t="shared" si="80"/>
        <v>1.4089429927216864E-3</v>
      </c>
      <c r="AR392" s="67">
        <f t="shared" si="80"/>
        <v>2.2097456428070801E-3</v>
      </c>
      <c r="AS392" s="67">
        <f t="shared" si="80"/>
        <v>2.5215568102192076E-3</v>
      </c>
      <c r="AT392" s="67">
        <f t="shared" si="80"/>
        <v>2.251955794308682E-2</v>
      </c>
      <c r="AU392" s="67">
        <f t="shared" si="80"/>
        <v>9.4982967429946812E-3</v>
      </c>
      <c r="AV392" s="67">
        <f t="shared" si="80"/>
        <v>8.0671184073365066E-4</v>
      </c>
      <c r="AW392" s="67">
        <f t="shared" si="80"/>
        <v>1.0436503673704172E-3</v>
      </c>
      <c r="AX392" s="67">
        <f t="shared" si="80"/>
        <v>1.3475231370258094E-2</v>
      </c>
      <c r="BA392" s="67">
        <f t="shared" si="81"/>
        <v>1.6717095147896137E-3</v>
      </c>
      <c r="BB392" s="67">
        <f t="shared" si="81"/>
        <v>6.8339503761448775E-3</v>
      </c>
      <c r="BC392" s="67">
        <f t="shared" si="81"/>
        <v>2.2370994783814787E-3</v>
      </c>
      <c r="BD392" s="67">
        <f t="shared" si="81"/>
        <v>3.4909611502868735E-3</v>
      </c>
      <c r="BE392" s="67">
        <f t="shared" si="81"/>
        <v>3.8909634016687658E-3</v>
      </c>
      <c r="BF392" s="67">
        <f t="shared" si="81"/>
        <v>3.5572687914339686E-2</v>
      </c>
      <c r="BG392" s="67">
        <f t="shared" si="81"/>
        <v>1.5116112663836044E-2</v>
      </c>
      <c r="BH392" s="67">
        <f t="shared" si="81"/>
        <v>1.2729524896638472E-3</v>
      </c>
      <c r="BI392" s="67">
        <f t="shared" si="81"/>
        <v>1.6370645121876347E-3</v>
      </c>
      <c r="BJ392" s="67">
        <f t="shared" si="81"/>
        <v>2.0542614599297938E-2</v>
      </c>
    </row>
    <row r="393" spans="4:62">
      <c r="D393" s="52">
        <f t="shared" si="71"/>
        <v>4</v>
      </c>
      <c r="E393" s="67">
        <f t="shared" si="85"/>
        <v>1.2693460456147726E-3</v>
      </c>
      <c r="F393" s="67">
        <f t="shared" si="85"/>
        <v>5.4538796976870158E-3</v>
      </c>
      <c r="G393" s="67">
        <f t="shared" si="85"/>
        <v>1.8358766886873708E-3</v>
      </c>
      <c r="H393" s="67">
        <f t="shared" si="85"/>
        <v>2.7023537923519915E-3</v>
      </c>
      <c r="I393" s="67">
        <f t="shared" si="85"/>
        <v>3.1962690542525971E-3</v>
      </c>
      <c r="J393" s="67">
        <f t="shared" si="85"/>
        <v>2.9048590866473642E-2</v>
      </c>
      <c r="K393" s="67">
        <f t="shared" si="85"/>
        <v>1.2530379730259542E-2</v>
      </c>
      <c r="L393" s="67">
        <f t="shared" si="85"/>
        <v>1.0220465505274214E-3</v>
      </c>
      <c r="M393" s="67">
        <f t="shared" si="85"/>
        <v>1.3669225764574285E-3</v>
      </c>
      <c r="N393" s="67">
        <f t="shared" si="85"/>
        <v>1.5127686546687965E-2</v>
      </c>
      <c r="Q393" s="55">
        <f t="shared" si="86"/>
        <v>3.5432291124951103E-4</v>
      </c>
      <c r="R393" s="55">
        <f t="shared" si="86"/>
        <v>9.5544877574720271E-4</v>
      </c>
      <c r="S393" s="55">
        <f t="shared" si="86"/>
        <v>3.7086392740594921E-4</v>
      </c>
      <c r="T393" s="55">
        <f t="shared" si="86"/>
        <v>4.2674006712308427E-4</v>
      </c>
      <c r="U393" s="55">
        <f t="shared" si="86"/>
        <v>5.6199054279229674E-4</v>
      </c>
      <c r="V393" s="55">
        <f t="shared" si="86"/>
        <v>4.8463383009815742E-3</v>
      </c>
      <c r="W393" s="55">
        <f t="shared" si="86"/>
        <v>2.4324614494342519E-3</v>
      </c>
      <c r="X393" s="55">
        <f t="shared" si="86"/>
        <v>1.7348577409148294E-4</v>
      </c>
      <c r="Y393" s="55">
        <f t="shared" si="86"/>
        <v>2.5605206996755936E-4</v>
      </c>
      <c r="Z393" s="55">
        <f t="shared" si="86"/>
        <v>1.0527734266264199E-3</v>
      </c>
      <c r="AC393" s="55">
        <f t="shared" si="87"/>
        <v>4.1139710448654721E-4</v>
      </c>
      <c r="AD393" s="55">
        <f t="shared" si="87"/>
        <v>1.5998487622296115E-3</v>
      </c>
      <c r="AE393" s="55">
        <f t="shared" si="87"/>
        <v>4.6826607845358153E-4</v>
      </c>
      <c r="AF393" s="55">
        <f t="shared" si="87"/>
        <v>8.6638416665731815E-4</v>
      </c>
      <c r="AG393" s="55">
        <f t="shared" si="87"/>
        <v>8.2951499673728868E-4</v>
      </c>
      <c r="AH393" s="55">
        <f t="shared" si="87"/>
        <v>8.7459024026037748E-3</v>
      </c>
      <c r="AI393" s="55">
        <f t="shared" si="87"/>
        <v>3.3437590727004723E-3</v>
      </c>
      <c r="AJ393" s="55">
        <f t="shared" si="87"/>
        <v>3.0261400391086272E-4</v>
      </c>
      <c r="AK393" s="55">
        <f t="shared" si="87"/>
        <v>3.5479942429037236E-4</v>
      </c>
      <c r="AL393" s="55">
        <f t="shared" si="87"/>
        <v>6.1247304249961816E-3</v>
      </c>
      <c r="AO393" s="67">
        <f t="shared" si="80"/>
        <v>9.1502313436526159E-4</v>
      </c>
      <c r="AP393" s="67">
        <f t="shared" si="80"/>
        <v>4.498430921939813E-3</v>
      </c>
      <c r="AQ393" s="67">
        <f t="shared" si="80"/>
        <v>1.4650127612814215E-3</v>
      </c>
      <c r="AR393" s="67">
        <f t="shared" si="80"/>
        <v>2.2756137252289074E-3</v>
      </c>
      <c r="AS393" s="67">
        <f t="shared" si="80"/>
        <v>2.6342785114603002E-3</v>
      </c>
      <c r="AT393" s="67">
        <f t="shared" si="80"/>
        <v>2.4202252565492067E-2</v>
      </c>
      <c r="AU393" s="67">
        <f t="shared" si="80"/>
        <v>1.0097918280825289E-2</v>
      </c>
      <c r="AV393" s="67">
        <f t="shared" si="80"/>
        <v>8.4856077643593849E-4</v>
      </c>
      <c r="AW393" s="67">
        <f t="shared" si="80"/>
        <v>1.1108705064898691E-3</v>
      </c>
      <c r="AX393" s="67">
        <f t="shared" si="80"/>
        <v>1.4074913120061545E-2</v>
      </c>
      <c r="BA393" s="67">
        <f t="shared" si="81"/>
        <v>1.6807431501013198E-3</v>
      </c>
      <c r="BB393" s="67">
        <f t="shared" si="81"/>
        <v>7.0537284599166278E-3</v>
      </c>
      <c r="BC393" s="67">
        <f t="shared" si="81"/>
        <v>2.3041427671409522E-3</v>
      </c>
      <c r="BD393" s="67">
        <f t="shared" si="81"/>
        <v>3.5687379590093097E-3</v>
      </c>
      <c r="BE393" s="67">
        <f t="shared" si="81"/>
        <v>4.0257840509898861E-3</v>
      </c>
      <c r="BF393" s="67">
        <f t="shared" si="81"/>
        <v>3.7794493269077419E-2</v>
      </c>
      <c r="BG393" s="67">
        <f t="shared" si="81"/>
        <v>1.5874138802960014E-2</v>
      </c>
      <c r="BH393" s="67">
        <f t="shared" si="81"/>
        <v>1.324660554438284E-3</v>
      </c>
      <c r="BI393" s="67">
        <f t="shared" si="81"/>
        <v>1.7217220007478009E-3</v>
      </c>
      <c r="BJ393" s="67">
        <f t="shared" si="81"/>
        <v>2.1252416971684146E-2</v>
      </c>
    </row>
    <row r="394" spans="4:62">
      <c r="D394" s="52">
        <f t="shared" si="71"/>
        <v>4.25</v>
      </c>
      <c r="E394" s="67">
        <f t="shared" si="85"/>
        <v>1.2768845311257636E-3</v>
      </c>
      <c r="F394" s="67">
        <f t="shared" si="85"/>
        <v>5.6225223615217028E-3</v>
      </c>
      <c r="G394" s="67">
        <f t="shared" si="85"/>
        <v>1.8931229871718797E-3</v>
      </c>
      <c r="H394" s="67">
        <f t="shared" si="85"/>
        <v>2.7632168574876991E-3</v>
      </c>
      <c r="I394" s="67">
        <f t="shared" si="85"/>
        <v>3.3148629718013191E-3</v>
      </c>
      <c r="J394" s="67">
        <f t="shared" si="85"/>
        <v>3.0926920400009286E-2</v>
      </c>
      <c r="K394" s="67">
        <f t="shared" si="85"/>
        <v>1.317558102485856E-2</v>
      </c>
      <c r="L394" s="67">
        <f t="shared" si="85"/>
        <v>1.0651206997565154E-3</v>
      </c>
      <c r="M394" s="67">
        <f t="shared" si="85"/>
        <v>1.4389184100155356E-3</v>
      </c>
      <c r="N394" s="67">
        <f t="shared" si="85"/>
        <v>1.5677614495445462E-2</v>
      </c>
      <c r="Q394" s="55">
        <f t="shared" si="86"/>
        <v>3.5438286080233142E-4</v>
      </c>
      <c r="R394" s="55">
        <f t="shared" si="86"/>
        <v>9.6253196263405393E-4</v>
      </c>
      <c r="S394" s="55">
        <f t="shared" si="86"/>
        <v>3.7488296112071599E-4</v>
      </c>
      <c r="T394" s="55">
        <f t="shared" si="86"/>
        <v>4.2910479659377383E-4</v>
      </c>
      <c r="U394" s="55">
        <f t="shared" si="86"/>
        <v>5.7247252176256282E-4</v>
      </c>
      <c r="V394" s="55">
        <f t="shared" si="86"/>
        <v>5.0378693018835168E-3</v>
      </c>
      <c r="W394" s="55">
        <f t="shared" si="86"/>
        <v>2.4973746325523917E-3</v>
      </c>
      <c r="X394" s="55">
        <f t="shared" si="86"/>
        <v>1.7649644043660055E-4</v>
      </c>
      <c r="Y394" s="55">
        <f t="shared" si="86"/>
        <v>2.6266495243292785E-4</v>
      </c>
      <c r="Z394" s="55">
        <f t="shared" si="86"/>
        <v>1.0731749090700619E-3</v>
      </c>
      <c r="AC394" s="55">
        <f t="shared" si="87"/>
        <v>4.1148612441246039E-4</v>
      </c>
      <c r="AD394" s="55">
        <f t="shared" si="87"/>
        <v>1.6150038020226369E-3</v>
      </c>
      <c r="AE394" s="55">
        <f t="shared" si="87"/>
        <v>4.7360173196875002E-4</v>
      </c>
      <c r="AF394" s="55">
        <f t="shared" si="87"/>
        <v>8.7307016779551694E-4</v>
      </c>
      <c r="AG394" s="55">
        <f t="shared" si="87"/>
        <v>8.3895368561363903E-4</v>
      </c>
      <c r="AH394" s="55">
        <f t="shared" si="87"/>
        <v>9.0708871725295147E-3</v>
      </c>
      <c r="AI394" s="55">
        <f t="shared" si="87"/>
        <v>3.4216755434327392E-3</v>
      </c>
      <c r="AJ394" s="55">
        <f t="shared" si="87"/>
        <v>3.0827656332955966E-4</v>
      </c>
      <c r="AK394" s="55">
        <f t="shared" si="87"/>
        <v>3.6419383314664208E-4</v>
      </c>
      <c r="AL394" s="55">
        <f t="shared" si="87"/>
        <v>6.1892862970803156E-3</v>
      </c>
      <c r="AO394" s="67">
        <f t="shared" si="80"/>
        <v>9.2250167032343223E-4</v>
      </c>
      <c r="AP394" s="67">
        <f t="shared" si="80"/>
        <v>4.6599903988876487E-3</v>
      </c>
      <c r="AQ394" s="67">
        <f t="shared" si="80"/>
        <v>1.5182400260511637E-3</v>
      </c>
      <c r="AR394" s="67">
        <f t="shared" si="80"/>
        <v>2.3341120608939255E-3</v>
      </c>
      <c r="AS394" s="67">
        <f t="shared" si="80"/>
        <v>2.7423904500387562E-3</v>
      </c>
      <c r="AT394" s="67">
        <f t="shared" si="80"/>
        <v>2.5889051098125768E-2</v>
      </c>
      <c r="AU394" s="67">
        <f t="shared" si="80"/>
        <v>1.0678206392306169E-2</v>
      </c>
      <c r="AV394" s="67">
        <f t="shared" si="80"/>
        <v>8.886242593199149E-4</v>
      </c>
      <c r="AW394" s="67">
        <f t="shared" si="80"/>
        <v>1.1762534575826078E-3</v>
      </c>
      <c r="AX394" s="67">
        <f t="shared" si="80"/>
        <v>1.46044395863754E-2</v>
      </c>
      <c r="BA394" s="67">
        <f t="shared" si="81"/>
        <v>1.688370655538224E-3</v>
      </c>
      <c r="BB394" s="67">
        <f t="shared" si="81"/>
        <v>7.2375261635443397E-3</v>
      </c>
      <c r="BC394" s="67">
        <f t="shared" si="81"/>
        <v>2.3667247191406296E-3</v>
      </c>
      <c r="BD394" s="67">
        <f t="shared" si="81"/>
        <v>3.6362870252832158E-3</v>
      </c>
      <c r="BE394" s="67">
        <f t="shared" si="81"/>
        <v>4.1538166574149578E-3</v>
      </c>
      <c r="BF394" s="67">
        <f t="shared" si="81"/>
        <v>3.9997807572538804E-2</v>
      </c>
      <c r="BG394" s="67">
        <f t="shared" si="81"/>
        <v>1.6597256568291301E-2</v>
      </c>
      <c r="BH394" s="67">
        <f t="shared" si="81"/>
        <v>1.3733972630860752E-3</v>
      </c>
      <c r="BI394" s="67">
        <f t="shared" si="81"/>
        <v>1.8031122431621776E-3</v>
      </c>
      <c r="BJ394" s="67">
        <f t="shared" si="81"/>
        <v>2.1866900792525776E-2</v>
      </c>
    </row>
    <row r="395" spans="4:62">
      <c r="D395" s="52">
        <f t="shared" si="71"/>
        <v>4.5</v>
      </c>
      <c r="E395" s="67">
        <f t="shared" si="85"/>
        <v>1.2832067917661904E-3</v>
      </c>
      <c r="F395" s="67">
        <f t="shared" si="85"/>
        <v>5.7623703181340453E-3</v>
      </c>
      <c r="G395" s="67">
        <f t="shared" si="85"/>
        <v>1.9469667113594321E-3</v>
      </c>
      <c r="H395" s="67">
        <f t="shared" si="85"/>
        <v>2.8171224937426926E-3</v>
      </c>
      <c r="I395" s="67">
        <f t="shared" si="85"/>
        <v>3.4284730220110193E-3</v>
      </c>
      <c r="J395" s="67">
        <f t="shared" si="85"/>
        <v>3.2802050538519478E-2</v>
      </c>
      <c r="K395" s="67">
        <f t="shared" si="85"/>
        <v>1.3796516682007374E-2</v>
      </c>
      <c r="L395" s="67">
        <f t="shared" si="85"/>
        <v>1.1062778909365944E-3</v>
      </c>
      <c r="M395" s="67">
        <f t="shared" si="85"/>
        <v>1.5086321144042179E-3</v>
      </c>
      <c r="N395" s="67">
        <f t="shared" si="85"/>
        <v>1.6157330297694113E-2</v>
      </c>
      <c r="Q395" s="55">
        <f t="shared" si="86"/>
        <v>3.5442467470769856E-4</v>
      </c>
      <c r="R395" s="55">
        <f t="shared" si="86"/>
        <v>9.6708741739704861E-4</v>
      </c>
      <c r="S395" s="55">
        <f t="shared" si="86"/>
        <v>3.7810312720079766E-4</v>
      </c>
      <c r="T395" s="55">
        <f t="shared" si="86"/>
        <v>4.3101639393832857E-4</v>
      </c>
      <c r="U395" s="55">
        <f t="shared" si="86"/>
        <v>5.8221646715197431E-4</v>
      </c>
      <c r="V395" s="55">
        <f t="shared" si="86"/>
        <v>5.2230284020078283E-3</v>
      </c>
      <c r="W395" s="55">
        <f t="shared" si="86"/>
        <v>2.5568270631655971E-3</v>
      </c>
      <c r="X395" s="55">
        <f t="shared" si="86"/>
        <v>1.7927206255201566E-4</v>
      </c>
      <c r="Y395" s="55">
        <f t="shared" si="86"/>
        <v>2.688429354591119E-4</v>
      </c>
      <c r="Z395" s="55">
        <f t="shared" si="86"/>
        <v>1.0905748422405054E-3</v>
      </c>
      <c r="AC395" s="55">
        <f t="shared" si="87"/>
        <v>4.1154911849391031E-4</v>
      </c>
      <c r="AD395" s="55">
        <f t="shared" si="87"/>
        <v>1.6256723904714686E-3</v>
      </c>
      <c r="AE395" s="55">
        <f t="shared" si="87"/>
        <v>4.7839218771236481E-4</v>
      </c>
      <c r="AF395" s="55">
        <f t="shared" si="87"/>
        <v>8.7795885903236366E-4</v>
      </c>
      <c r="AG395" s="55">
        <f t="shared" si="87"/>
        <v>8.4727744188103731E-4</v>
      </c>
      <c r="AH395" s="55">
        <f t="shared" si="87"/>
        <v>9.3818009708302244E-3</v>
      </c>
      <c r="AI395" s="55">
        <f t="shared" si="87"/>
        <v>3.4915565236277668E-3</v>
      </c>
      <c r="AJ395" s="55">
        <f t="shared" si="87"/>
        <v>3.1315391853300062E-4</v>
      </c>
      <c r="AK395" s="55">
        <f t="shared" si="87"/>
        <v>3.7275753137456884E-4</v>
      </c>
      <c r="AL395" s="55">
        <f t="shared" si="87"/>
        <v>6.2364331731722183E-3</v>
      </c>
      <c r="AO395" s="67">
        <f t="shared" si="80"/>
        <v>9.2878211705849187E-4</v>
      </c>
      <c r="AP395" s="67">
        <f t="shared" si="80"/>
        <v>4.7952829007369968E-3</v>
      </c>
      <c r="AQ395" s="67">
        <f t="shared" si="80"/>
        <v>1.5688635841586344E-3</v>
      </c>
      <c r="AR395" s="67">
        <f t="shared" si="80"/>
        <v>2.3861060998043642E-3</v>
      </c>
      <c r="AS395" s="67">
        <f t="shared" si="80"/>
        <v>2.8462565548590451E-3</v>
      </c>
      <c r="AT395" s="67">
        <f t="shared" si="80"/>
        <v>2.7579022136511651E-2</v>
      </c>
      <c r="AU395" s="67">
        <f t="shared" si="80"/>
        <v>1.1239689618841777E-2</v>
      </c>
      <c r="AV395" s="67">
        <f t="shared" si="80"/>
        <v>9.2700582838457866E-4</v>
      </c>
      <c r="AW395" s="67">
        <f t="shared" si="80"/>
        <v>1.239789178945106E-3</v>
      </c>
      <c r="AX395" s="67">
        <f t="shared" si="80"/>
        <v>1.5066755455453608E-2</v>
      </c>
      <c r="BA395" s="67">
        <f t="shared" si="81"/>
        <v>1.6947559102601008E-3</v>
      </c>
      <c r="BB395" s="67">
        <f t="shared" si="81"/>
        <v>7.3880427086055137E-3</v>
      </c>
      <c r="BC395" s="67">
        <f t="shared" si="81"/>
        <v>2.4253588990717969E-3</v>
      </c>
      <c r="BD395" s="67">
        <f t="shared" si="81"/>
        <v>3.6950813527750564E-3</v>
      </c>
      <c r="BE395" s="67">
        <f t="shared" si="81"/>
        <v>4.2757504638920567E-3</v>
      </c>
      <c r="BF395" s="67">
        <f t="shared" si="81"/>
        <v>4.2183851509349703E-2</v>
      </c>
      <c r="BG395" s="67">
        <f t="shared" si="81"/>
        <v>1.7288073205635142E-2</v>
      </c>
      <c r="BH395" s="67">
        <f t="shared" si="81"/>
        <v>1.4194318094695949E-3</v>
      </c>
      <c r="BI395" s="67">
        <f t="shared" si="81"/>
        <v>1.8813896457787866E-3</v>
      </c>
      <c r="BJ395" s="67">
        <f t="shared" si="81"/>
        <v>2.2393763470866333E-2</v>
      </c>
    </row>
    <row r="396" spans="4:62">
      <c r="D396" s="52">
        <f t="shared" si="71"/>
        <v>4.75</v>
      </c>
      <c r="E396" s="67">
        <f t="shared" si="85"/>
        <v>1.2884646122952267E-3</v>
      </c>
      <c r="F396" s="67">
        <f t="shared" si="85"/>
        <v>5.8755495308569329E-3</v>
      </c>
      <c r="G396" s="67">
        <f t="shared" si="85"/>
        <v>1.9978115949703273E-3</v>
      </c>
      <c r="H396" s="67">
        <f t="shared" si="85"/>
        <v>2.8650646195285028E-3</v>
      </c>
      <c r="I396" s="67">
        <f t="shared" si="85"/>
        <v>3.5375103669949676E-3</v>
      </c>
      <c r="J396" s="67">
        <f t="shared" si="85"/>
        <v>3.4673735174694569E-2</v>
      </c>
      <c r="K396" s="67">
        <f t="shared" si="85"/>
        <v>1.4395060151656184E-2</v>
      </c>
      <c r="L396" s="67">
        <f t="shared" si="85"/>
        <v>1.1456789266196922E-3</v>
      </c>
      <c r="M396" s="67">
        <f t="shared" si="85"/>
        <v>1.5761568294506776E-3</v>
      </c>
      <c r="N396" s="67">
        <f t="shared" si="85"/>
        <v>1.6571737593592494E-2</v>
      </c>
      <c r="Q396" s="55">
        <f t="shared" si="86"/>
        <v>3.5445327846879757E-4</v>
      </c>
      <c r="R396" s="55">
        <f t="shared" si="86"/>
        <v>9.6980946808105024E-4</v>
      </c>
      <c r="S396" s="55">
        <f t="shared" si="86"/>
        <v>3.806829939005829E-4</v>
      </c>
      <c r="T396" s="55">
        <f t="shared" si="86"/>
        <v>4.3257980989652993E-4</v>
      </c>
      <c r="U396" s="55">
        <f t="shared" si="86"/>
        <v>5.9129583386724569E-4</v>
      </c>
      <c r="V396" s="55">
        <f t="shared" si="86"/>
        <v>5.4023822209067407E-3</v>
      </c>
      <c r="W396" s="55">
        <f t="shared" si="86"/>
        <v>2.6115754864402684E-3</v>
      </c>
      <c r="X396" s="55">
        <f t="shared" si="86"/>
        <v>1.818535188075967E-4</v>
      </c>
      <c r="Y396" s="55">
        <f t="shared" si="86"/>
        <v>2.7464351388194457E-4</v>
      </c>
      <c r="Z396" s="55">
        <f t="shared" si="86"/>
        <v>1.1054237451553295E-3</v>
      </c>
      <c r="AC396" s="55">
        <f t="shared" si="87"/>
        <v>4.115930385274799E-4</v>
      </c>
      <c r="AD396" s="55">
        <f t="shared" si="87"/>
        <v>1.6329265282502016E-3</v>
      </c>
      <c r="AE396" s="55">
        <f t="shared" si="87"/>
        <v>4.8271827051408935E-4</v>
      </c>
      <c r="AF396" s="55">
        <f t="shared" si="87"/>
        <v>8.8147009122623108E-4</v>
      </c>
      <c r="AG396" s="55">
        <f t="shared" si="87"/>
        <v>8.5467979856618313E-4</v>
      </c>
      <c r="AH396" s="55">
        <f t="shared" si="87"/>
        <v>9.6798676446498248E-3</v>
      </c>
      <c r="AI396" s="55">
        <f t="shared" si="87"/>
        <v>3.5545940018459898E-3</v>
      </c>
      <c r="AJ396" s="55">
        <f t="shared" si="87"/>
        <v>3.1735671936741983E-4</v>
      </c>
      <c r="AK396" s="55">
        <f t="shared" si="87"/>
        <v>3.8058295837454143E-4</v>
      </c>
      <c r="AL396" s="55">
        <f t="shared" si="87"/>
        <v>6.2700327175562592E-3</v>
      </c>
      <c r="AO396" s="67">
        <f t="shared" si="80"/>
        <v>9.3401133382642917E-4</v>
      </c>
      <c r="AP396" s="67">
        <f t="shared" si="80"/>
        <v>4.905740062775883E-3</v>
      </c>
      <c r="AQ396" s="67">
        <f t="shared" si="80"/>
        <v>1.6171286010697443E-3</v>
      </c>
      <c r="AR396" s="67">
        <f t="shared" si="80"/>
        <v>2.432484809631973E-3</v>
      </c>
      <c r="AS396" s="67">
        <f t="shared" si="80"/>
        <v>2.946214533127722E-3</v>
      </c>
      <c r="AT396" s="67">
        <f t="shared" si="80"/>
        <v>2.9271352953787827E-2</v>
      </c>
      <c r="AU396" s="67">
        <f t="shared" si="80"/>
        <v>1.1783484665215916E-2</v>
      </c>
      <c r="AV396" s="67">
        <f t="shared" si="80"/>
        <v>9.6382540781209548E-4</v>
      </c>
      <c r="AW396" s="67">
        <f t="shared" si="80"/>
        <v>1.3015133155687331E-3</v>
      </c>
      <c r="AX396" s="67">
        <f t="shared" si="80"/>
        <v>1.5466313848437165E-2</v>
      </c>
      <c r="BA396" s="67">
        <f t="shared" si="81"/>
        <v>1.7000576508227065E-3</v>
      </c>
      <c r="BB396" s="67">
        <f t="shared" si="81"/>
        <v>7.5084760591071342E-3</v>
      </c>
      <c r="BC396" s="67">
        <f t="shared" si="81"/>
        <v>2.4805298654844168E-3</v>
      </c>
      <c r="BD396" s="67">
        <f t="shared" si="81"/>
        <v>3.7465347107547339E-3</v>
      </c>
      <c r="BE396" s="67">
        <f t="shared" si="81"/>
        <v>4.3921901655611505E-3</v>
      </c>
      <c r="BF396" s="67">
        <f t="shared" si="81"/>
        <v>4.435360281934439E-2</v>
      </c>
      <c r="BG396" s="67">
        <f t="shared" si="81"/>
        <v>1.7949654153502172E-2</v>
      </c>
      <c r="BH396" s="67">
        <f t="shared" si="81"/>
        <v>1.463035645987112E-3</v>
      </c>
      <c r="BI396" s="67">
        <f t="shared" si="81"/>
        <v>1.956739787825219E-3</v>
      </c>
      <c r="BJ396" s="67">
        <f t="shared" si="81"/>
        <v>2.2841770311148753E-2</v>
      </c>
    </row>
    <row r="397" spans="4:62">
      <c r="D397" s="52">
        <f t="shared" si="71"/>
        <v>5</v>
      </c>
      <c r="E397" s="67">
        <f t="shared" si="85"/>
        <v>1.2928064233289987E-3</v>
      </c>
      <c r="F397" s="67">
        <f t="shared" si="85"/>
        <v>5.9648072352861889E-3</v>
      </c>
      <c r="G397" s="67">
        <f t="shared" si="85"/>
        <v>2.0460487948902131E-3</v>
      </c>
      <c r="H397" s="67">
        <f t="shared" si="85"/>
        <v>2.90803715325666E-3</v>
      </c>
      <c r="I397" s="67">
        <f t="shared" si="85"/>
        <v>3.6423402256108824E-3</v>
      </c>
      <c r="J397" s="67">
        <f t="shared" si="85"/>
        <v>3.6541728201224907E-2</v>
      </c>
      <c r="K397" s="67">
        <f t="shared" si="85"/>
        <v>1.497362015516953E-2</v>
      </c>
      <c r="L397" s="67">
        <f t="shared" si="85"/>
        <v>1.183494485411414E-3</v>
      </c>
      <c r="M397" s="67">
        <f t="shared" si="85"/>
        <v>1.6416241494436555E-3</v>
      </c>
      <c r="N397" s="67">
        <f t="shared" si="85"/>
        <v>1.6927214806439401E-2</v>
      </c>
      <c r="Q397" s="55">
        <f t="shared" si="86"/>
        <v>3.5447250243177987E-4</v>
      </c>
      <c r="R397" s="55">
        <f t="shared" si="86"/>
        <v>9.7128992386497754E-4</v>
      </c>
      <c r="S397" s="55">
        <f t="shared" si="86"/>
        <v>3.8276290373045221E-4</v>
      </c>
      <c r="T397" s="55">
        <f t="shared" si="86"/>
        <v>4.3388077288504415E-4</v>
      </c>
      <c r="U397" s="55">
        <f t="shared" si="86"/>
        <v>5.9976779867481245E-4</v>
      </c>
      <c r="V397" s="55">
        <f t="shared" si="86"/>
        <v>5.5764047166394588E-3</v>
      </c>
      <c r="W397" s="55">
        <f t="shared" si="86"/>
        <v>2.6623365244816972E-3</v>
      </c>
      <c r="X397" s="55">
        <f t="shared" si="86"/>
        <v>1.8427650319936334E-4</v>
      </c>
      <c r="Y397" s="55">
        <f t="shared" si="86"/>
        <v>2.801185280885669E-4</v>
      </c>
      <c r="Z397" s="55">
        <f t="shared" si="86"/>
        <v>1.118140798111647E-3</v>
      </c>
      <c r="AC397" s="55">
        <f t="shared" si="87"/>
        <v>4.1162330963738925E-4</v>
      </c>
      <c r="AD397" s="55">
        <f t="shared" si="87"/>
        <v>1.6376969054338669E-3</v>
      </c>
      <c r="AE397" s="55">
        <f t="shared" si="87"/>
        <v>4.8664731399993466E-4</v>
      </c>
      <c r="AF397" s="55">
        <f t="shared" si="87"/>
        <v>8.8396293543520409E-4</v>
      </c>
      <c r="AG397" s="55">
        <f t="shared" si="87"/>
        <v>8.6132305447877457E-4</v>
      </c>
      <c r="AH397" s="55">
        <f t="shared" si="87"/>
        <v>9.9661226031482076E-3</v>
      </c>
      <c r="AI397" s="55">
        <f t="shared" si="87"/>
        <v>3.6119173553405123E-3</v>
      </c>
      <c r="AJ397" s="55">
        <f t="shared" si="87"/>
        <v>3.2098850687333158E-4</v>
      </c>
      <c r="AK397" s="55">
        <f t="shared" si="87"/>
        <v>3.8775684156513155E-4</v>
      </c>
      <c r="AL397" s="55">
        <f t="shared" si="87"/>
        <v>6.2934837726498641E-3</v>
      </c>
      <c r="AO397" s="67">
        <f t="shared" si="80"/>
        <v>9.383339208972188E-4</v>
      </c>
      <c r="AP397" s="67">
        <f t="shared" si="80"/>
        <v>4.9935173114212111E-3</v>
      </c>
      <c r="AQ397" s="67">
        <f t="shared" si="80"/>
        <v>1.6632858911597608E-3</v>
      </c>
      <c r="AR397" s="67">
        <f t="shared" si="80"/>
        <v>2.4741563803716161E-3</v>
      </c>
      <c r="AS397" s="67">
        <f t="shared" si="80"/>
        <v>3.0425724269360702E-3</v>
      </c>
      <c r="AT397" s="67">
        <f t="shared" si="80"/>
        <v>3.0965323484585448E-2</v>
      </c>
      <c r="AU397" s="67">
        <f t="shared" si="80"/>
        <v>1.2311283630687833E-2</v>
      </c>
      <c r="AV397" s="67">
        <f t="shared" si="80"/>
        <v>9.9921798221205057E-4</v>
      </c>
      <c r="AW397" s="67">
        <f t="shared" si="80"/>
        <v>1.3615056213550887E-3</v>
      </c>
      <c r="AX397" s="67">
        <f t="shared" si="80"/>
        <v>1.5809074008327755E-2</v>
      </c>
      <c r="BA397" s="67">
        <f t="shared" si="81"/>
        <v>1.704429732966388E-3</v>
      </c>
      <c r="BB397" s="67">
        <f t="shared" si="81"/>
        <v>7.6025041407200558E-3</v>
      </c>
      <c r="BC397" s="67">
        <f t="shared" si="81"/>
        <v>2.5326961088901478E-3</v>
      </c>
      <c r="BD397" s="67">
        <f t="shared" si="81"/>
        <v>3.792000088691864E-3</v>
      </c>
      <c r="BE397" s="67">
        <f t="shared" si="81"/>
        <v>4.503663280089657E-3</v>
      </c>
      <c r="BF397" s="67">
        <f t="shared" si="81"/>
        <v>4.6507850804373113E-2</v>
      </c>
      <c r="BG397" s="67">
        <f t="shared" si="81"/>
        <v>1.8585537510510043E-2</v>
      </c>
      <c r="BH397" s="67">
        <f t="shared" si="81"/>
        <v>1.5044829922847456E-3</v>
      </c>
      <c r="BI397" s="67">
        <f t="shared" si="81"/>
        <v>2.0293809910087871E-3</v>
      </c>
      <c r="BJ397" s="67">
        <f t="shared" si="81"/>
        <v>2.3220698579089264E-2</v>
      </c>
    </row>
    <row r="398" spans="4:62">
      <c r="D398" s="52">
        <f t="shared" si="71"/>
        <v>5.25</v>
      </c>
      <c r="E398" s="67">
        <f t="shared" si="85"/>
        <v>1.2963773013405849E-3</v>
      </c>
      <c r="F398" s="67">
        <f t="shared" si="85"/>
        <v>6.0335119392805718E-3</v>
      </c>
      <c r="G398" s="67">
        <f t="shared" si="85"/>
        <v>2.0920568911700858E-3</v>
      </c>
      <c r="H398" s="67">
        <f t="shared" si="85"/>
        <v>2.947034013338695E-3</v>
      </c>
      <c r="I398" s="67">
        <f t="shared" si="85"/>
        <v>3.7432818734609297E-3</v>
      </c>
      <c r="J398" s="67">
        <f t="shared" si="85"/>
        <v>3.8405783510800845E-2</v>
      </c>
      <c r="K398" s="67">
        <f t="shared" si="85"/>
        <v>1.5535140685326299E-2</v>
      </c>
      <c r="L398" s="67">
        <f t="shared" si="85"/>
        <v>1.2199051219709358E-3</v>
      </c>
      <c r="M398" s="67">
        <f t="shared" si="85"/>
        <v>1.7052041231334304E-3</v>
      </c>
      <c r="N398" s="67">
        <f t="shared" si="85"/>
        <v>1.7231615142673854E-2</v>
      </c>
      <c r="Q398" s="55">
        <f t="shared" si="86"/>
        <v>3.5448525712321007E-4</v>
      </c>
      <c r="R398" s="55">
        <f t="shared" si="86"/>
        <v>9.7200329447486825E-4</v>
      </c>
      <c r="S398" s="55">
        <f t="shared" si="86"/>
        <v>3.8446596622332266E-4</v>
      </c>
      <c r="T398" s="55">
        <f t="shared" si="86"/>
        <v>4.3498952770054872E-4</v>
      </c>
      <c r="U398" s="55">
        <f t="shared" si="86"/>
        <v>6.0767596256953039E-4</v>
      </c>
      <c r="V398" s="55">
        <f t="shared" si="86"/>
        <v>5.7454963445454149E-3</v>
      </c>
      <c r="W398" s="55">
        <f t="shared" si="86"/>
        <v>2.7097968520898613E-3</v>
      </c>
      <c r="X398" s="55">
        <f t="shared" si="86"/>
        <v>1.86572569075284E-4</v>
      </c>
      <c r="Y398" s="55">
        <f t="shared" si="86"/>
        <v>2.853153668648734E-4</v>
      </c>
      <c r="Z398" s="55">
        <f t="shared" si="86"/>
        <v>1.1291153436518687E-3</v>
      </c>
      <c r="AC398" s="55">
        <f t="shared" si="87"/>
        <v>4.1164407510927553E-4</v>
      </c>
      <c r="AD398" s="55">
        <f t="shared" si="87"/>
        <v>1.6407579005950212E-3</v>
      </c>
      <c r="AE398" s="55">
        <f t="shared" si="87"/>
        <v>4.9023546731595709E-4</v>
      </c>
      <c r="AF398" s="55">
        <f t="shared" si="87"/>
        <v>8.8573561682118009E-4</v>
      </c>
      <c r="AG398" s="55">
        <f t="shared" si="87"/>
        <v>8.6734406990891626E-4</v>
      </c>
      <c r="AH398" s="55">
        <f t="shared" si="87"/>
        <v>1.0241452714152057E-2</v>
      </c>
      <c r="AI398" s="55">
        <f t="shared" si="87"/>
        <v>3.6646058681966721E-3</v>
      </c>
      <c r="AJ398" s="55">
        <f t="shared" si="87"/>
        <v>3.2414602884236424E-4</v>
      </c>
      <c r="AK398" s="55">
        <f t="shared" si="87"/>
        <v>3.9436131269648988E-4</v>
      </c>
      <c r="AL398" s="55">
        <f t="shared" si="87"/>
        <v>6.3096769070910812E-3</v>
      </c>
      <c r="AO398" s="67">
        <f t="shared" si="80"/>
        <v>9.4189204421737483E-4</v>
      </c>
      <c r="AP398" s="67">
        <f t="shared" si="80"/>
        <v>5.0615086448057038E-3</v>
      </c>
      <c r="AQ398" s="67">
        <f t="shared" si="80"/>
        <v>1.707590924946763E-3</v>
      </c>
      <c r="AR398" s="67">
        <f t="shared" si="80"/>
        <v>2.5120444856381462E-3</v>
      </c>
      <c r="AS398" s="67">
        <f t="shared" si="80"/>
        <v>3.1356059108913993E-3</v>
      </c>
      <c r="AT398" s="67">
        <f t="shared" si="80"/>
        <v>3.2660287166255429E-2</v>
      </c>
      <c r="AU398" s="67">
        <f t="shared" si="80"/>
        <v>1.2825343833236438E-2</v>
      </c>
      <c r="AV398" s="67">
        <f t="shared" si="80"/>
        <v>1.0333325528956519E-3</v>
      </c>
      <c r="AW398" s="67">
        <f t="shared" si="80"/>
        <v>1.4198887562685571E-3</v>
      </c>
      <c r="AX398" s="67">
        <f t="shared" si="80"/>
        <v>1.6102499799021987E-2</v>
      </c>
      <c r="BA398" s="67">
        <f t="shared" si="81"/>
        <v>1.7080213764498605E-3</v>
      </c>
      <c r="BB398" s="67">
        <f t="shared" si="81"/>
        <v>7.6742698398755927E-3</v>
      </c>
      <c r="BC398" s="67">
        <f t="shared" si="81"/>
        <v>2.5822923584860429E-3</v>
      </c>
      <c r="BD398" s="67">
        <f t="shared" si="81"/>
        <v>3.832769630159875E-3</v>
      </c>
      <c r="BE398" s="67">
        <f t="shared" si="81"/>
        <v>4.6106259433698459E-3</v>
      </c>
      <c r="BF398" s="67">
        <f t="shared" si="81"/>
        <v>4.86472362249529E-2</v>
      </c>
      <c r="BG398" s="67">
        <f t="shared" si="81"/>
        <v>1.9199746553522971E-2</v>
      </c>
      <c r="BH398" s="67">
        <f t="shared" si="81"/>
        <v>1.5440511508133001E-3</v>
      </c>
      <c r="BI398" s="67">
        <f t="shared" si="81"/>
        <v>2.0995654358299202E-3</v>
      </c>
      <c r="BJ398" s="67">
        <f t="shared" si="81"/>
        <v>2.3541292049764934E-2</v>
      </c>
    </row>
    <row r="399" spans="4:62">
      <c r="D399" s="52">
        <f t="shared" si="71"/>
        <v>5.5</v>
      </c>
      <c r="E399" s="67">
        <f t="shared" si="85"/>
        <v>1.2993189686600164E-3</v>
      </c>
      <c r="F399" s="67">
        <f t="shared" si="85"/>
        <v>6.0856534229617749E-3</v>
      </c>
      <c r="G399" s="67">
        <f t="shared" si="85"/>
        <v>2.13620188702629E-3</v>
      </c>
      <c r="H399" s="67">
        <f t="shared" si="85"/>
        <v>2.9830491181861382E-3</v>
      </c>
      <c r="I399" s="67">
        <f t="shared" si="85"/>
        <v>3.8406086428917235E-3</v>
      </c>
      <c r="J399" s="67">
        <f t="shared" si="85"/>
        <v>4.0265654996112725E-2</v>
      </c>
      <c r="K399" s="67">
        <f t="shared" si="85"/>
        <v>1.6083101006319718E-2</v>
      </c>
      <c r="L399" s="67">
        <f t="shared" si="85"/>
        <v>1.2551012670110047E-3</v>
      </c>
      <c r="M399" s="67">
        <f t="shared" si="85"/>
        <v>1.7671052537318196E-3</v>
      </c>
      <c r="N399" s="67">
        <f t="shared" si="85"/>
        <v>1.7494266591875095E-2</v>
      </c>
      <c r="Q399" s="55">
        <f t="shared" si="86"/>
        <v>3.5449369648331118E-4</v>
      </c>
      <c r="R399" s="55">
        <f t="shared" si="86"/>
        <v>9.7229895778918544E-4</v>
      </c>
      <c r="S399" s="55">
        <f t="shared" si="86"/>
        <v>3.8589979498083684E-4</v>
      </c>
      <c r="T399" s="55">
        <f t="shared" si="86"/>
        <v>4.3596421170076852E-4</v>
      </c>
      <c r="U399" s="55">
        <f t="shared" si="86"/>
        <v>6.1505253267438945E-4</v>
      </c>
      <c r="V399" s="55">
        <f t="shared" si="86"/>
        <v>5.9099984430628629E-3</v>
      </c>
      <c r="W399" s="55">
        <f t="shared" si="86"/>
        <v>2.7546223340090782E-3</v>
      </c>
      <c r="X399" s="55">
        <f t="shared" si="86"/>
        <v>1.8876997155424364E-4</v>
      </c>
      <c r="Y399" s="55">
        <f t="shared" si="86"/>
        <v>2.9027791558022158E-4</v>
      </c>
      <c r="Z399" s="55">
        <f t="shared" si="86"/>
        <v>1.1387087393781564E-3</v>
      </c>
      <c r="AC399" s="55">
        <f t="shared" si="87"/>
        <v>4.1165842547196107E-4</v>
      </c>
      <c r="AD399" s="55">
        <f t="shared" si="87"/>
        <v>1.6427220285144242E-3</v>
      </c>
      <c r="AE399" s="55">
        <f t="shared" si="87"/>
        <v>4.9352952700893154E-4</v>
      </c>
      <c r="AF399" s="55">
        <f t="shared" si="87"/>
        <v>8.8702853367986906E-4</v>
      </c>
      <c r="AG399" s="55">
        <f t="shared" si="87"/>
        <v>8.7285890434630857E-4</v>
      </c>
      <c r="AH399" s="55">
        <f t="shared" si="87"/>
        <v>1.0506626096149526E-2</v>
      </c>
      <c r="AI399" s="55">
        <f t="shared" si="87"/>
        <v>3.7137018478387244E-3</v>
      </c>
      <c r="AJ399" s="55">
        <f t="shared" si="87"/>
        <v>3.2691959592761162E-4</v>
      </c>
      <c r="AK399" s="55">
        <f t="shared" si="87"/>
        <v>4.0047475838744838E-4</v>
      </c>
      <c r="AL399" s="55">
        <f t="shared" si="87"/>
        <v>6.3209776142130773E-3</v>
      </c>
      <c r="AO399" s="67">
        <f t="shared" si="80"/>
        <v>9.4482527217670527E-4</v>
      </c>
      <c r="AP399" s="67">
        <f t="shared" si="80"/>
        <v>5.1133544651725893E-3</v>
      </c>
      <c r="AQ399" s="67">
        <f t="shared" si="80"/>
        <v>1.7503020920454531E-3</v>
      </c>
      <c r="AR399" s="67">
        <f t="shared" si="80"/>
        <v>2.5470849064853696E-3</v>
      </c>
      <c r="AS399" s="67">
        <f t="shared" si="80"/>
        <v>3.225556110217334E-3</v>
      </c>
      <c r="AT399" s="67">
        <f t="shared" si="80"/>
        <v>3.4355656553049861E-2</v>
      </c>
      <c r="AU399" s="67">
        <f t="shared" si="80"/>
        <v>1.3328478672310639E-2</v>
      </c>
      <c r="AV399" s="67">
        <f t="shared" si="80"/>
        <v>1.0663312954567611E-3</v>
      </c>
      <c r="AW399" s="67">
        <f t="shared" si="80"/>
        <v>1.4768273381515979E-3</v>
      </c>
      <c r="AX399" s="67">
        <f t="shared" si="80"/>
        <v>1.6355557852496941E-2</v>
      </c>
      <c r="BA399" s="67">
        <f t="shared" si="81"/>
        <v>1.7109773941319775E-3</v>
      </c>
      <c r="BB399" s="67">
        <f t="shared" si="81"/>
        <v>7.7283754514761993E-3</v>
      </c>
      <c r="BC399" s="67">
        <f t="shared" si="81"/>
        <v>2.6297314140352216E-3</v>
      </c>
      <c r="BD399" s="67">
        <f t="shared" si="81"/>
        <v>3.8700776518660073E-3</v>
      </c>
      <c r="BE399" s="67">
        <f t="shared" si="81"/>
        <v>4.7134675472380316E-3</v>
      </c>
      <c r="BF399" s="67">
        <f t="shared" si="81"/>
        <v>5.0772281092262249E-2</v>
      </c>
      <c r="BG399" s="67">
        <f t="shared" si="81"/>
        <v>1.9796802854158441E-2</v>
      </c>
      <c r="BH399" s="67">
        <f t="shared" si="81"/>
        <v>1.5820208629386164E-3</v>
      </c>
      <c r="BI399" s="67">
        <f t="shared" si="81"/>
        <v>2.1675800121192679E-3</v>
      </c>
      <c r="BJ399" s="67">
        <f t="shared" si="81"/>
        <v>2.3815244206088174E-2</v>
      </c>
    </row>
    <row r="400" spans="4:62">
      <c r="D400" s="52">
        <f t="shared" si="71"/>
        <v>5.75</v>
      </c>
      <c r="E400" s="67">
        <f t="shared" si="85"/>
        <v>1.3017697934742767E-3</v>
      </c>
      <c r="F400" s="67">
        <f t="shared" si="85"/>
        <v>6.1258427387144267E-3</v>
      </c>
      <c r="G400" s="67">
        <f t="shared" si="85"/>
        <v>2.178837208840519E-3</v>
      </c>
      <c r="H400" s="67">
        <f t="shared" si="85"/>
        <v>3.0170763862105202E-3</v>
      </c>
      <c r="I400" s="67">
        <f t="shared" si="85"/>
        <v>3.9345479229943268E-3</v>
      </c>
      <c r="J400" s="67">
        <f t="shared" si="85"/>
        <v>4.2121096549850912E-2</v>
      </c>
      <c r="K400" s="67">
        <f t="shared" si="85"/>
        <v>1.6621515653757357E-2</v>
      </c>
      <c r="L400" s="67">
        <f t="shared" si="85"/>
        <v>1.2892832272979385E-3</v>
      </c>
      <c r="M400" s="67">
        <f t="shared" si="85"/>
        <v>1.8275744989121781E-3</v>
      </c>
      <c r="N400" s="67">
        <f t="shared" si="85"/>
        <v>1.7725971926762594E-2</v>
      </c>
      <c r="Q400" s="55">
        <f t="shared" si="86"/>
        <v>3.5449936960522417E-4</v>
      </c>
      <c r="R400" s="55">
        <f t="shared" si="86"/>
        <v>9.7240447411048585E-4</v>
      </c>
      <c r="S400" s="55">
        <f t="shared" si="86"/>
        <v>3.8715940980208163E-4</v>
      </c>
      <c r="T400" s="55">
        <f t="shared" si="86"/>
        <v>4.3685399437632782E-4</v>
      </c>
      <c r="U400" s="55">
        <f t="shared" si="86"/>
        <v>6.2192014238670115E-4</v>
      </c>
      <c r="V400" s="55">
        <f t="shared" si="86"/>
        <v>6.0702042217804803E-3</v>
      </c>
      <c r="W400" s="55">
        <f t="shared" si="86"/>
        <v>2.797467246048976E-3</v>
      </c>
      <c r="X400" s="55">
        <f t="shared" si="86"/>
        <v>1.9089436221282559E-4</v>
      </c>
      <c r="Y400" s="55">
        <f t="shared" si="86"/>
        <v>2.9504733051350653E-4</v>
      </c>
      <c r="Z400" s="55">
        <f t="shared" si="86"/>
        <v>1.1472575649350359E-3</v>
      </c>
      <c r="AC400" s="55">
        <f t="shared" si="87"/>
        <v>4.1166861271376147E-4</v>
      </c>
      <c r="AD400" s="55">
        <f t="shared" si="87"/>
        <v>1.644049506730878E-3</v>
      </c>
      <c r="AE400" s="55">
        <f t="shared" si="87"/>
        <v>4.9656840509127592E-4</v>
      </c>
      <c r="AF400" s="55">
        <f t="shared" si="87"/>
        <v>8.8803184623313799E-4</v>
      </c>
      <c r="AG400" s="55">
        <f t="shared" si="87"/>
        <v>8.7796657839840175E-4</v>
      </c>
      <c r="AH400" s="55">
        <f t="shared" si="87"/>
        <v>1.0762314756794653E-2</v>
      </c>
      <c r="AI400" s="55">
        <f t="shared" si="87"/>
        <v>3.7602263368005161E-3</v>
      </c>
      <c r="AJ400" s="55">
        <f t="shared" si="87"/>
        <v>3.2939367974147002E-4</v>
      </c>
      <c r="AK400" s="55">
        <f t="shared" si="87"/>
        <v>4.0617253847151288E-4</v>
      </c>
      <c r="AL400" s="55">
        <f t="shared" si="87"/>
        <v>6.3292563409922901E-3</v>
      </c>
      <c r="AO400" s="67">
        <f t="shared" si="80"/>
        <v>9.4727042386905254E-4</v>
      </c>
      <c r="AP400" s="67">
        <f t="shared" si="80"/>
        <v>5.153438264603941E-3</v>
      </c>
      <c r="AQ400" s="67">
        <f t="shared" si="80"/>
        <v>1.7916777990384374E-3</v>
      </c>
      <c r="AR400" s="67">
        <f t="shared" si="80"/>
        <v>2.5802223918341923E-3</v>
      </c>
      <c r="AS400" s="67">
        <f t="shared" si="80"/>
        <v>3.3126277806076257E-3</v>
      </c>
      <c r="AT400" s="67">
        <f t="shared" si="80"/>
        <v>3.6050892328070433E-2</v>
      </c>
      <c r="AU400" s="67">
        <f t="shared" si="80"/>
        <v>1.3824048407708381E-2</v>
      </c>
      <c r="AV400" s="67">
        <f t="shared" si="80"/>
        <v>1.098388865085113E-3</v>
      </c>
      <c r="AW400" s="67">
        <f t="shared" si="80"/>
        <v>1.5325271683986714E-3</v>
      </c>
      <c r="AX400" s="67">
        <f t="shared" si="80"/>
        <v>1.6578714361827559E-2</v>
      </c>
      <c r="BA400" s="67">
        <f t="shared" si="81"/>
        <v>1.7134384061880381E-3</v>
      </c>
      <c r="BB400" s="67">
        <f t="shared" si="81"/>
        <v>7.7698922454453052E-3</v>
      </c>
      <c r="BC400" s="67">
        <f t="shared" si="81"/>
        <v>2.6754056139317948E-3</v>
      </c>
      <c r="BD400" s="67">
        <f t="shared" si="81"/>
        <v>3.9051082324436581E-3</v>
      </c>
      <c r="BE400" s="67">
        <f t="shared" si="81"/>
        <v>4.8125145013927289E-3</v>
      </c>
      <c r="BF400" s="67">
        <f t="shared" si="81"/>
        <v>5.2883411306645561E-2</v>
      </c>
      <c r="BG400" s="67">
        <f t="shared" si="81"/>
        <v>2.0381741990557874E-2</v>
      </c>
      <c r="BH400" s="67">
        <f t="shared" si="81"/>
        <v>1.6186769070394085E-3</v>
      </c>
      <c r="BI400" s="67">
        <f t="shared" si="81"/>
        <v>2.2337470373836911E-3</v>
      </c>
      <c r="BJ400" s="67">
        <f t="shared" si="81"/>
        <v>2.4055228267754886E-2</v>
      </c>
    </row>
    <row r="401" spans="4:62">
      <c r="D401" s="52">
        <f t="shared" si="71"/>
        <v>6</v>
      </c>
      <c r="E401" s="67">
        <f t="shared" si="85"/>
        <v>1.3038647898273015E-3</v>
      </c>
      <c r="F401" s="67">
        <f t="shared" si="85"/>
        <v>6.1593122111860887E-3</v>
      </c>
      <c r="G401" s="67">
        <f t="shared" si="85"/>
        <v>2.2203037061598141E-3</v>
      </c>
      <c r="H401" s="67">
        <f t="shared" si="85"/>
        <v>3.0501097358233719E-3</v>
      </c>
      <c r="I401" s="67">
        <f t="shared" si="85"/>
        <v>4.0252811596042494E-3</v>
      </c>
      <c r="J401" s="67">
        <f t="shared" si="85"/>
        <v>4.3971862064705748E-2</v>
      </c>
      <c r="K401" s="67">
        <f t="shared" si="85"/>
        <v>1.715493443466113E-2</v>
      </c>
      <c r="L401" s="67">
        <f t="shared" si="85"/>
        <v>1.3226611856516264E-3</v>
      </c>
      <c r="M401" s="67">
        <f t="shared" si="85"/>
        <v>1.8868972708093999E-3</v>
      </c>
      <c r="N401" s="67">
        <f t="shared" si="85"/>
        <v>1.7939008703196039E-2</v>
      </c>
      <c r="Q401" s="55">
        <f t="shared" si="86"/>
        <v>3.5450336146146486E-4</v>
      </c>
      <c r="R401" s="55">
        <f t="shared" si="86"/>
        <v>9.7244398683391962E-4</v>
      </c>
      <c r="S401" s="55">
        <f t="shared" si="86"/>
        <v>3.8833167936336429E-4</v>
      </c>
      <c r="T401" s="55">
        <f t="shared" si="86"/>
        <v>4.377020606387586E-4</v>
      </c>
      <c r="U401" s="55">
        <f t="shared" si="86"/>
        <v>6.2829342810703738E-4</v>
      </c>
      <c r="V401" s="55">
        <f t="shared" si="86"/>
        <v>6.2263672822437154E-3</v>
      </c>
      <c r="W401" s="55">
        <f t="shared" si="86"/>
        <v>2.8389844158854352E-3</v>
      </c>
      <c r="X401" s="55">
        <f t="shared" si="86"/>
        <v>1.9296937261318778E-4</v>
      </c>
      <c r="Y401" s="55">
        <f t="shared" si="86"/>
        <v>2.9966269488278203E-4</v>
      </c>
      <c r="Z401" s="55">
        <f t="shared" si="86"/>
        <v>1.1550790857959594E-3</v>
      </c>
      <c r="AC401" s="55">
        <f t="shared" si="87"/>
        <v>4.1167625030091843E-4</v>
      </c>
      <c r="AD401" s="55">
        <f t="shared" si="87"/>
        <v>1.6450783716457822E-3</v>
      </c>
      <c r="AE401" s="55">
        <f t="shared" si="87"/>
        <v>4.9938431425310852E-4</v>
      </c>
      <c r="AF401" s="55">
        <f t="shared" si="87"/>
        <v>8.8889897966062481E-4</v>
      </c>
      <c r="AG401" s="55">
        <f t="shared" si="87"/>
        <v>8.8275215520692738E-4</v>
      </c>
      <c r="AH401" s="55">
        <f t="shared" si="87"/>
        <v>1.1009112062324029E-2</v>
      </c>
      <c r="AI401" s="55">
        <f t="shared" si="87"/>
        <v>3.8051990252712304E-3</v>
      </c>
      <c r="AJ401" s="55">
        <f t="shared" si="87"/>
        <v>3.316479347635545E-4</v>
      </c>
      <c r="AK401" s="55">
        <f t="shared" si="87"/>
        <v>4.1152767233109414E-4</v>
      </c>
      <c r="AL401" s="55">
        <f t="shared" si="87"/>
        <v>6.3359829591854537E-3</v>
      </c>
      <c r="AO401" s="67">
        <f t="shared" si="80"/>
        <v>9.4936142836583664E-4</v>
      </c>
      <c r="AP401" s="67">
        <f t="shared" si="80"/>
        <v>5.1868682243521695E-3</v>
      </c>
      <c r="AQ401" s="67">
        <f t="shared" si="80"/>
        <v>1.8319720267964499E-3</v>
      </c>
      <c r="AR401" s="67">
        <f t="shared" si="80"/>
        <v>2.6124076751846133E-3</v>
      </c>
      <c r="AS401" s="67">
        <f t="shared" si="80"/>
        <v>3.3969877314972119E-3</v>
      </c>
      <c r="AT401" s="67">
        <f t="shared" si="80"/>
        <v>3.774549478246203E-2</v>
      </c>
      <c r="AU401" s="67">
        <f t="shared" si="80"/>
        <v>1.4315950018775695E-2</v>
      </c>
      <c r="AV401" s="67">
        <f t="shared" si="80"/>
        <v>1.1296918130384386E-3</v>
      </c>
      <c r="AW401" s="67">
        <f t="shared" si="80"/>
        <v>1.5872345759266179E-3</v>
      </c>
      <c r="AX401" s="67">
        <f t="shared" si="80"/>
        <v>1.6783929617400078E-2</v>
      </c>
      <c r="BA401" s="67">
        <f t="shared" si="81"/>
        <v>1.7155410401282199E-3</v>
      </c>
      <c r="BB401" s="67">
        <f t="shared" si="81"/>
        <v>7.8043905828318709E-3</v>
      </c>
      <c r="BC401" s="67">
        <f t="shared" si="81"/>
        <v>2.7196880204129227E-3</v>
      </c>
      <c r="BD401" s="67">
        <f t="shared" si="81"/>
        <v>3.9390087154839966E-3</v>
      </c>
      <c r="BE401" s="67">
        <f t="shared" si="81"/>
        <v>4.9080333148111771E-3</v>
      </c>
      <c r="BF401" s="67">
        <f t="shared" si="81"/>
        <v>5.4980974127029777E-2</v>
      </c>
      <c r="BG401" s="67">
        <f t="shared" si="81"/>
        <v>2.0960133459932362E-2</v>
      </c>
      <c r="BH401" s="67">
        <f t="shared" si="81"/>
        <v>1.6543091204151809E-3</v>
      </c>
      <c r="BI401" s="67">
        <f t="shared" si="81"/>
        <v>2.298424943140494E-3</v>
      </c>
      <c r="BJ401" s="67">
        <f t="shared" si="81"/>
        <v>2.4274991662381493E-2</v>
      </c>
    </row>
    <row r="402" spans="4:62">
      <c r="D402" s="52">
        <f t="shared" si="71"/>
        <v>6.25</v>
      </c>
      <c r="E402" s="67">
        <f t="shared" si="85"/>
        <v>1.3057068953235664E-3</v>
      </c>
      <c r="F402" s="67">
        <f t="shared" si="85"/>
        <v>6.1903377593342471E-3</v>
      </c>
      <c r="G402" s="67">
        <f t="shared" si="85"/>
        <v>2.2608633045617826E-3</v>
      </c>
      <c r="H402" s="67">
        <f t="shared" si="85"/>
        <v>3.0829010445988696E-3</v>
      </c>
      <c r="I402" s="67">
        <f t="shared" si="85"/>
        <v>4.1129674087258998E-3</v>
      </c>
      <c r="J402" s="67">
        <f t="shared" si="85"/>
        <v>4.581709205818367E-2</v>
      </c>
      <c r="K402" s="67">
        <f t="shared" si="85"/>
        <v>1.76870659015772E-2</v>
      </c>
      <c r="L402" s="67">
        <f t="shared" si="85"/>
        <v>1.3554072785452013E-3</v>
      </c>
      <c r="M402" s="67">
        <f t="shared" si="85"/>
        <v>1.9453214113959616E-3</v>
      </c>
      <c r="N402" s="67">
        <f t="shared" si="85"/>
        <v>1.8143464585447883E-2</v>
      </c>
      <c r="Q402" s="55">
        <f t="shared" si="86"/>
        <v>3.5450632146182676E-4</v>
      </c>
      <c r="R402" s="55">
        <f t="shared" si="86"/>
        <v>9.7246610047705317E-4</v>
      </c>
      <c r="S402" s="55">
        <f t="shared" si="86"/>
        <v>3.8947958484602803E-4</v>
      </c>
      <c r="T402" s="55">
        <f t="shared" si="86"/>
        <v>4.3853877476077109E-4</v>
      </c>
      <c r="U402" s="55">
        <f t="shared" si="86"/>
        <v>6.3419132692290822E-4</v>
      </c>
      <c r="V402" s="55">
        <f t="shared" si="86"/>
        <v>6.3785259462534431E-3</v>
      </c>
      <c r="W402" s="55">
        <f t="shared" si="86"/>
        <v>2.8796743998239799E-3</v>
      </c>
      <c r="X402" s="55">
        <f t="shared" si="86"/>
        <v>1.9501210655055906E-4</v>
      </c>
      <c r="Y402" s="55">
        <f t="shared" si="86"/>
        <v>3.0415444395340231E-4</v>
      </c>
      <c r="Z402" s="55">
        <f t="shared" si="86"/>
        <v>1.1624126416029305E-3</v>
      </c>
      <c r="AC402" s="55">
        <f t="shared" si="87"/>
        <v>4.1168232008198714E-4</v>
      </c>
      <c r="AD402" s="55">
        <f t="shared" si="87"/>
        <v>1.6460140699116222E-3</v>
      </c>
      <c r="AE402" s="55">
        <f t="shared" si="87"/>
        <v>5.0200315596214944E-4</v>
      </c>
      <c r="AF402" s="55">
        <f t="shared" si="87"/>
        <v>8.8973258894469668E-4</v>
      </c>
      <c r="AG402" s="55">
        <f t="shared" si="87"/>
        <v>8.8727840851824855E-4</v>
      </c>
      <c r="AH402" s="55">
        <f t="shared" si="87"/>
        <v>1.124753299082636E-2</v>
      </c>
      <c r="AI402" s="55">
        <f t="shared" si="87"/>
        <v>3.849399392398391E-3</v>
      </c>
      <c r="AJ402" s="55">
        <f t="shared" si="87"/>
        <v>3.3374336206330057E-4</v>
      </c>
      <c r="AK402" s="55">
        <f t="shared" si="87"/>
        <v>4.166001392376617E-4</v>
      </c>
      <c r="AL402" s="55">
        <f t="shared" si="87"/>
        <v>6.3421027631299321E-3</v>
      </c>
      <c r="AO402" s="67">
        <f t="shared" si="80"/>
        <v>9.5120057386173962E-4</v>
      </c>
      <c r="AP402" s="67">
        <f t="shared" si="80"/>
        <v>5.2178716588571943E-3</v>
      </c>
      <c r="AQ402" s="67">
        <f t="shared" si="80"/>
        <v>1.8713837197157546E-3</v>
      </c>
      <c r="AR402" s="67">
        <f t="shared" si="80"/>
        <v>2.6443622698380984E-3</v>
      </c>
      <c r="AS402" s="67">
        <f t="shared" si="80"/>
        <v>3.4787760818029917E-3</v>
      </c>
      <c r="AT402" s="67">
        <f t="shared" si="80"/>
        <v>3.9438566111930223E-2</v>
      </c>
      <c r="AU402" s="67">
        <f t="shared" si="80"/>
        <v>1.480739150175322E-2</v>
      </c>
      <c r="AV402" s="67">
        <f t="shared" si="80"/>
        <v>1.1603951719946423E-3</v>
      </c>
      <c r="AW402" s="67">
        <f t="shared" si="80"/>
        <v>1.6411669674425593E-3</v>
      </c>
      <c r="AX402" s="67">
        <f t="shared" si="80"/>
        <v>1.6981051943844951E-2</v>
      </c>
      <c r="BA402" s="67">
        <f t="shared" si="81"/>
        <v>1.7173892154055536E-3</v>
      </c>
      <c r="BB402" s="67">
        <f t="shared" si="81"/>
        <v>7.83635182924587E-3</v>
      </c>
      <c r="BC402" s="67">
        <f t="shared" si="81"/>
        <v>2.762866460523932E-3</v>
      </c>
      <c r="BD402" s="67">
        <f t="shared" si="81"/>
        <v>3.9726336335435663E-3</v>
      </c>
      <c r="BE402" s="67">
        <f t="shared" si="81"/>
        <v>5.0002458172441486E-3</v>
      </c>
      <c r="BF402" s="67">
        <f t="shared" si="81"/>
        <v>5.7064625049010026E-2</v>
      </c>
      <c r="BG402" s="67">
        <f t="shared" si="81"/>
        <v>2.1536465293975592E-2</v>
      </c>
      <c r="BH402" s="67">
        <f t="shared" si="81"/>
        <v>1.6891506406085019E-3</v>
      </c>
      <c r="BI402" s="67">
        <f t="shared" si="81"/>
        <v>2.3619215506336232E-3</v>
      </c>
      <c r="BJ402" s="67">
        <f t="shared" si="81"/>
        <v>2.4485567348577816E-2</v>
      </c>
    </row>
    <row r="403" spans="4:62">
      <c r="D403" s="52">
        <f t="shared" si="71"/>
        <v>6.5</v>
      </c>
      <c r="E403" s="67">
        <f t="shared" ref="E403:N418" si="88">E402+E314/$R$179</f>
        <v>1.307339366879357E-3</v>
      </c>
      <c r="F403" s="67">
        <f t="shared" si="88"/>
        <v>6.2204541277189858E-3</v>
      </c>
      <c r="G403" s="67">
        <f t="shared" si="88"/>
        <v>2.300636850798031E-3</v>
      </c>
      <c r="H403" s="67">
        <f t="shared" si="88"/>
        <v>3.115718108436482E-3</v>
      </c>
      <c r="I403" s="67">
        <f t="shared" si="88"/>
        <v>4.1977822043755527E-3</v>
      </c>
      <c r="J403" s="67">
        <f t="shared" si="88"/>
        <v>4.7654756313421823E-2</v>
      </c>
      <c r="K403" s="67">
        <f t="shared" si="88"/>
        <v>1.8219222402881097E-2</v>
      </c>
      <c r="L403" s="67">
        <f t="shared" si="88"/>
        <v>1.3876043816868566E-3</v>
      </c>
      <c r="M403" s="67">
        <f t="shared" si="88"/>
        <v>2.0029683497041219E-3</v>
      </c>
      <c r="N403" s="67">
        <f t="shared" si="88"/>
        <v>1.8343081077095813E-2</v>
      </c>
      <c r="Q403" s="55">
        <f t="shared" ref="Q403:Z418" si="89">(Q402^2+(Q314/$R$179)^2)^0.5</f>
        <v>3.5450853658801519E-4</v>
      </c>
      <c r="R403" s="55">
        <f t="shared" si="89"/>
        <v>9.7248202453898672E-4</v>
      </c>
      <c r="S403" s="55">
        <f t="shared" si="89"/>
        <v>3.9062440702223049E-4</v>
      </c>
      <c r="T403" s="55">
        <f t="shared" si="89"/>
        <v>4.3937430626569393E-4</v>
      </c>
      <c r="U403" s="55">
        <f t="shared" si="89"/>
        <v>6.3964879806216988E-4</v>
      </c>
      <c r="V403" s="55">
        <f t="shared" si="89"/>
        <v>6.5263686078663712E-3</v>
      </c>
      <c r="W403" s="55">
        <f t="shared" si="89"/>
        <v>2.9197265167863755E-3</v>
      </c>
      <c r="X403" s="55">
        <f t="shared" si="89"/>
        <v>1.9702886739417349E-4</v>
      </c>
      <c r="Y403" s="55">
        <f t="shared" si="89"/>
        <v>3.0853785137685552E-4</v>
      </c>
      <c r="Z403" s="55">
        <f t="shared" si="89"/>
        <v>1.1693621570883451E-3</v>
      </c>
      <c r="AC403" s="55">
        <f t="shared" ref="AC403:AL418" si="90">(AC402^2+(AC314/$R$179)^2)^0.5</f>
        <v>4.1168723529247587E-4</v>
      </c>
      <c r="AD403" s="55">
        <f t="shared" si="90"/>
        <v>1.6469216307080294E-3</v>
      </c>
      <c r="AE403" s="55">
        <f t="shared" si="90"/>
        <v>5.0444569467554177E-4</v>
      </c>
      <c r="AF403" s="55">
        <f t="shared" si="90"/>
        <v>8.9056735806112403E-4</v>
      </c>
      <c r="AG403" s="55">
        <f t="shared" si="90"/>
        <v>8.9157953687354636E-4</v>
      </c>
      <c r="AH403" s="55">
        <f t="shared" si="90"/>
        <v>1.1478011092846898E-2</v>
      </c>
      <c r="AI403" s="55">
        <f t="shared" si="90"/>
        <v>3.8931097183223253E-3</v>
      </c>
      <c r="AJ403" s="55">
        <f t="shared" si="90"/>
        <v>3.3570903312212999E-4</v>
      </c>
      <c r="AK403" s="55">
        <f t="shared" si="90"/>
        <v>4.2142588943033452E-4</v>
      </c>
      <c r="AL403" s="55">
        <f t="shared" si="90"/>
        <v>6.3479300764123104E-3</v>
      </c>
      <c r="AO403" s="67">
        <f t="shared" si="80"/>
        <v>9.5283083029134175E-4</v>
      </c>
      <c r="AP403" s="67">
        <f t="shared" si="80"/>
        <v>5.2479721031799993E-3</v>
      </c>
      <c r="AQ403" s="67">
        <f t="shared" si="80"/>
        <v>1.9100124437758004E-3</v>
      </c>
      <c r="AR403" s="67">
        <f t="shared" si="80"/>
        <v>2.676343802170788E-3</v>
      </c>
      <c r="AS403" s="67">
        <f t="shared" si="80"/>
        <v>3.5581334063133829E-3</v>
      </c>
      <c r="AT403" s="67">
        <f t="shared" si="80"/>
        <v>4.112838770555545E-2</v>
      </c>
      <c r="AU403" s="67">
        <f t="shared" si="80"/>
        <v>1.5299495886094722E-2</v>
      </c>
      <c r="AV403" s="67">
        <f t="shared" si="80"/>
        <v>1.190575514292683E-3</v>
      </c>
      <c r="AW403" s="67">
        <f t="shared" si="80"/>
        <v>1.6944304983272664E-3</v>
      </c>
      <c r="AX403" s="67">
        <f t="shared" si="80"/>
        <v>1.7173718920007467E-2</v>
      </c>
      <c r="BA403" s="67">
        <f t="shared" si="81"/>
        <v>1.7190266021718328E-3</v>
      </c>
      <c r="BB403" s="67">
        <f t="shared" si="81"/>
        <v>7.867375758427015E-3</v>
      </c>
      <c r="BC403" s="67">
        <f t="shared" si="81"/>
        <v>2.805082545473573E-3</v>
      </c>
      <c r="BD403" s="67">
        <f t="shared" si="81"/>
        <v>4.0062854664976062E-3</v>
      </c>
      <c r="BE403" s="67">
        <f t="shared" si="81"/>
        <v>5.0893617412490991E-3</v>
      </c>
      <c r="BF403" s="67">
        <f t="shared" si="81"/>
        <v>5.9132767406268723E-2</v>
      </c>
      <c r="BG403" s="67">
        <f t="shared" si="81"/>
        <v>2.2112332121203421E-2</v>
      </c>
      <c r="BH403" s="67">
        <f t="shared" si="81"/>
        <v>1.7233134148089866E-3</v>
      </c>
      <c r="BI403" s="67">
        <f t="shared" si="81"/>
        <v>2.4243942391344564E-3</v>
      </c>
      <c r="BJ403" s="67">
        <f t="shared" si="81"/>
        <v>2.4691011153508122E-2</v>
      </c>
    </row>
    <row r="404" spans="4:62">
      <c r="D404" s="52">
        <f t="shared" si="71"/>
        <v>6.75</v>
      </c>
      <c r="E404" s="67">
        <f t="shared" si="88"/>
        <v>1.3087761800907049E-3</v>
      </c>
      <c r="F404" s="67">
        <f t="shared" si="88"/>
        <v>6.2497219283245333E-3</v>
      </c>
      <c r="G404" s="67">
        <f t="shared" si="88"/>
        <v>2.339676748346274E-3</v>
      </c>
      <c r="H404" s="67">
        <f t="shared" si="88"/>
        <v>3.1485866823983233E-3</v>
      </c>
      <c r="I404" s="67">
        <f t="shared" si="88"/>
        <v>4.2799169767846748E-3</v>
      </c>
      <c r="J404" s="67">
        <f t="shared" si="88"/>
        <v>4.9482351278369772E-2</v>
      </c>
      <c r="K404" s="67">
        <f t="shared" si="88"/>
        <v>1.875142897296065E-2</v>
      </c>
      <c r="L404" s="67">
        <f t="shared" si="88"/>
        <v>1.4192890943933866E-3</v>
      </c>
      <c r="M404" s="67">
        <f t="shared" si="88"/>
        <v>2.0598898992191077E-3</v>
      </c>
      <c r="N404" s="67">
        <f t="shared" si="88"/>
        <v>1.8538180804180088E-2</v>
      </c>
      <c r="Q404" s="55">
        <f t="shared" si="89"/>
        <v>3.5451015374008635E-4</v>
      </c>
      <c r="R404" s="55">
        <f t="shared" si="89"/>
        <v>9.7249308658927227E-4</v>
      </c>
      <c r="S404" s="55">
        <f t="shared" si="89"/>
        <v>3.9176646215219893E-4</v>
      </c>
      <c r="T404" s="55">
        <f t="shared" si="89"/>
        <v>4.4020907217341216E-4</v>
      </c>
      <c r="U404" s="55">
        <f t="shared" si="89"/>
        <v>6.4470687284835142E-4</v>
      </c>
      <c r="V404" s="55">
        <f t="shared" si="89"/>
        <v>6.6694743209719607E-3</v>
      </c>
      <c r="W404" s="55">
        <f t="shared" si="89"/>
        <v>2.9591713852953143E-3</v>
      </c>
      <c r="X404" s="55">
        <f t="shared" si="89"/>
        <v>1.9902076640841978E-4</v>
      </c>
      <c r="Y404" s="55">
        <f t="shared" si="89"/>
        <v>3.1282048487476713E-4</v>
      </c>
      <c r="Z404" s="55">
        <f t="shared" si="89"/>
        <v>1.1759640815104443E-3</v>
      </c>
      <c r="AC404" s="55">
        <f t="shared" si="90"/>
        <v>4.1169118271130523E-4</v>
      </c>
      <c r="AD404" s="55">
        <f t="shared" si="90"/>
        <v>1.6478033130041703E-3</v>
      </c>
      <c r="AE404" s="55">
        <f t="shared" si="90"/>
        <v>5.0673000497989968E-4</v>
      </c>
      <c r="AF404" s="55">
        <f t="shared" si="90"/>
        <v>8.9140522882405644E-4</v>
      </c>
      <c r="AG404" s="55">
        <f t="shared" si="90"/>
        <v>8.9567638025360105E-4</v>
      </c>
      <c r="AH404" s="55">
        <f t="shared" si="90"/>
        <v>1.1700919519595173E-2</v>
      </c>
      <c r="AI404" s="55">
        <f t="shared" si="90"/>
        <v>3.9363579595344551E-3</v>
      </c>
      <c r="AJ404" s="55">
        <f t="shared" si="90"/>
        <v>3.3755798059044391E-4</v>
      </c>
      <c r="AK404" s="55">
        <f t="shared" si="90"/>
        <v>4.2602780956059748E-4</v>
      </c>
      <c r="AL404" s="55">
        <f t="shared" si="90"/>
        <v>6.3534909978767411E-3</v>
      </c>
      <c r="AO404" s="67">
        <f t="shared" si="80"/>
        <v>9.5426602635061857E-4</v>
      </c>
      <c r="AP404" s="67">
        <f t="shared" si="80"/>
        <v>5.2772288417352615E-3</v>
      </c>
      <c r="AQ404" s="67">
        <f t="shared" si="80"/>
        <v>1.9479102861940751E-3</v>
      </c>
      <c r="AR404" s="67">
        <f t="shared" si="80"/>
        <v>2.7083776102249111E-3</v>
      </c>
      <c r="AS404" s="67">
        <f t="shared" si="80"/>
        <v>3.6352101039363234E-3</v>
      </c>
      <c r="AT404" s="67">
        <f t="shared" si="80"/>
        <v>4.2812876957397814E-2</v>
      </c>
      <c r="AU404" s="67">
        <f t="shared" si="80"/>
        <v>1.5792257587665337E-2</v>
      </c>
      <c r="AV404" s="67">
        <f t="shared" si="80"/>
        <v>1.2202683279849667E-3</v>
      </c>
      <c r="AW404" s="67">
        <f t="shared" si="80"/>
        <v>1.7470694143443405E-3</v>
      </c>
      <c r="AX404" s="67">
        <f t="shared" si="80"/>
        <v>1.7362216722669643E-2</v>
      </c>
      <c r="BA404" s="67">
        <f t="shared" si="81"/>
        <v>1.7204673628020101E-3</v>
      </c>
      <c r="BB404" s="67">
        <f t="shared" si="81"/>
        <v>7.8975252413287043E-3</v>
      </c>
      <c r="BC404" s="67">
        <f t="shared" si="81"/>
        <v>2.8464067533261737E-3</v>
      </c>
      <c r="BD404" s="67">
        <f t="shared" si="81"/>
        <v>4.0399919112223794E-3</v>
      </c>
      <c r="BE404" s="67">
        <f t="shared" si="81"/>
        <v>5.1755933570382757E-3</v>
      </c>
      <c r="BF404" s="67">
        <f t="shared" si="81"/>
        <v>6.1183270797964942E-2</v>
      </c>
      <c r="BG404" s="67">
        <f t="shared" si="81"/>
        <v>2.2687786932495103E-2</v>
      </c>
      <c r="BH404" s="67">
        <f t="shared" si="81"/>
        <v>1.7568470749838305E-3</v>
      </c>
      <c r="BI404" s="67">
        <f t="shared" si="81"/>
        <v>2.4859177087797053E-3</v>
      </c>
      <c r="BJ404" s="67">
        <f t="shared" si="81"/>
        <v>2.4891671802056828E-2</v>
      </c>
    </row>
    <row r="405" spans="4:62">
      <c r="D405" s="52">
        <f t="shared" si="71"/>
        <v>7</v>
      </c>
      <c r="E405" s="67">
        <f t="shared" si="88"/>
        <v>1.3100313105536417E-3</v>
      </c>
      <c r="F405" s="67">
        <f t="shared" si="88"/>
        <v>6.2782017731351173E-3</v>
      </c>
      <c r="G405" s="67">
        <f t="shared" si="88"/>
        <v>2.3780354006842264E-3</v>
      </c>
      <c r="H405" s="67">
        <f t="shared" si="88"/>
        <v>3.1815325215465086E-3</v>
      </c>
      <c r="I405" s="67">
        <f t="shared" si="88"/>
        <v>4.359563156184733E-3</v>
      </c>
      <c r="J405" s="67">
        <f t="shared" si="88"/>
        <v>5.1297541448972674E-2</v>
      </c>
      <c r="K405" s="67">
        <f t="shared" si="88"/>
        <v>1.9283710646203687E-2</v>
      </c>
      <c r="L405" s="67">
        <f t="shared" si="88"/>
        <v>1.450498015981586E-3</v>
      </c>
      <c r="M405" s="67">
        <f t="shared" si="88"/>
        <v>2.1161378734261458E-3</v>
      </c>
      <c r="N405" s="67">
        <f t="shared" si="88"/>
        <v>1.8729086392740967E-2</v>
      </c>
      <c r="Q405" s="55">
        <f t="shared" si="89"/>
        <v>3.5451129969542902E-4</v>
      </c>
      <c r="R405" s="55">
        <f t="shared" si="89"/>
        <v>9.7250042480992633E-4</v>
      </c>
      <c r="S405" s="55">
        <f t="shared" si="89"/>
        <v>3.9290606297531262E-4</v>
      </c>
      <c r="T405" s="55">
        <f t="shared" si="89"/>
        <v>4.4104348694504035E-4</v>
      </c>
      <c r="U405" s="55">
        <f t="shared" si="89"/>
        <v>6.4940279912326278E-4</v>
      </c>
      <c r="V405" s="55">
        <f t="shared" si="89"/>
        <v>6.8075050251808133E-3</v>
      </c>
      <c r="W405" s="55">
        <f t="shared" si="89"/>
        <v>2.9980376193197112E-3</v>
      </c>
      <c r="X405" s="55">
        <f t="shared" si="89"/>
        <v>2.0098886025007195E-4</v>
      </c>
      <c r="Y405" s="55">
        <f t="shared" si="89"/>
        <v>3.1700936378115812E-4</v>
      </c>
      <c r="Z405" s="55">
        <f t="shared" si="89"/>
        <v>1.1822522337795595E-3</v>
      </c>
      <c r="AC405" s="55">
        <f t="shared" si="90"/>
        <v>4.1169432639101517E-4</v>
      </c>
      <c r="AD405" s="55">
        <f t="shared" si="90"/>
        <v>1.6486612925008287E-3</v>
      </c>
      <c r="AE405" s="55">
        <f t="shared" si="90"/>
        <v>5.0887270406711196E-4</v>
      </c>
      <c r="AF405" s="55">
        <f t="shared" si="90"/>
        <v>8.9224814925466971E-4</v>
      </c>
      <c r="AG405" s="55">
        <f t="shared" si="90"/>
        <v>8.9958838885712314E-4</v>
      </c>
      <c r="AH405" s="55">
        <f t="shared" si="90"/>
        <v>1.1916590916115501E-2</v>
      </c>
      <c r="AI405" s="55">
        <f t="shared" si="90"/>
        <v>3.9791706987932903E-3</v>
      </c>
      <c r="AJ405" s="55">
        <f t="shared" si="90"/>
        <v>3.3930219983799667E-4</v>
      </c>
      <c r="AK405" s="55">
        <f t="shared" si="90"/>
        <v>4.3042683388736988E-4</v>
      </c>
      <c r="AL405" s="55">
        <f t="shared" si="90"/>
        <v>6.3588102167416475E-3</v>
      </c>
      <c r="AO405" s="67">
        <f t="shared" si="80"/>
        <v>9.5552001085821273E-4</v>
      </c>
      <c r="AP405" s="67">
        <f t="shared" si="80"/>
        <v>5.3057013483251911E-3</v>
      </c>
      <c r="AQ405" s="67">
        <f t="shared" si="80"/>
        <v>1.9851293377089138E-3</v>
      </c>
      <c r="AR405" s="67">
        <f t="shared" si="80"/>
        <v>2.7404890346014684E-3</v>
      </c>
      <c r="AS405" s="67">
        <f t="shared" si="80"/>
        <v>3.7101603570614703E-3</v>
      </c>
      <c r="AT405" s="67">
        <f t="shared" si="80"/>
        <v>4.4490036423791859E-2</v>
      </c>
      <c r="AU405" s="67">
        <f t="shared" si="80"/>
        <v>1.6285673026883975E-2</v>
      </c>
      <c r="AV405" s="67">
        <f t="shared" si="80"/>
        <v>1.249509155731514E-3</v>
      </c>
      <c r="AW405" s="67">
        <f t="shared" si="80"/>
        <v>1.7991285096449878E-3</v>
      </c>
      <c r="AX405" s="67">
        <f t="shared" si="80"/>
        <v>1.7546834158961407E-2</v>
      </c>
      <c r="BA405" s="67">
        <f t="shared" si="81"/>
        <v>1.7217256369446569E-3</v>
      </c>
      <c r="BB405" s="67">
        <f t="shared" si="81"/>
        <v>7.9268630656359456E-3</v>
      </c>
      <c r="BC405" s="67">
        <f t="shared" si="81"/>
        <v>2.8869081047513383E-3</v>
      </c>
      <c r="BD405" s="67">
        <f t="shared" si="81"/>
        <v>4.0737806708011784E-3</v>
      </c>
      <c r="BE405" s="67">
        <f t="shared" si="81"/>
        <v>5.2591515450418564E-3</v>
      </c>
      <c r="BF405" s="67">
        <f t="shared" si="81"/>
        <v>6.3214132365088174E-2</v>
      </c>
      <c r="BG405" s="67">
        <f t="shared" si="81"/>
        <v>2.3262881344996978E-2</v>
      </c>
      <c r="BH405" s="67">
        <f t="shared" si="81"/>
        <v>1.7898002158195827E-3</v>
      </c>
      <c r="BI405" s="67">
        <f t="shared" si="81"/>
        <v>2.5465647073135158E-3</v>
      </c>
      <c r="BJ405" s="67">
        <f t="shared" si="81"/>
        <v>2.5087896609482616E-2</v>
      </c>
    </row>
    <row r="406" spans="4:62">
      <c r="D406" s="52">
        <f t="shared" si="71"/>
        <v>7.25</v>
      </c>
      <c r="E406" s="67">
        <f t="shared" si="88"/>
        <v>1.311118733864199E-3</v>
      </c>
      <c r="F406" s="67">
        <f t="shared" si="88"/>
        <v>6.3059542741349655E-3</v>
      </c>
      <c r="G406" s="67">
        <f t="shared" si="88"/>
        <v>2.4157652112896024E-3</v>
      </c>
      <c r="H406" s="67">
        <f t="shared" si="88"/>
        <v>3.2145813809431522E-3</v>
      </c>
      <c r="I406" s="67">
        <f t="shared" si="88"/>
        <v>4.4369121728071934E-3</v>
      </c>
      <c r="J406" s="67">
        <f t="shared" si="88"/>
        <v>5.3098159369171276E-2</v>
      </c>
      <c r="K406" s="67">
        <f t="shared" si="88"/>
        <v>1.9816092456998037E-2</v>
      </c>
      <c r="L406" s="67">
        <f t="shared" si="88"/>
        <v>1.4812677457682498E-3</v>
      </c>
      <c r="M406" s="67">
        <f t="shared" si="88"/>
        <v>2.171764085810463E-3</v>
      </c>
      <c r="N406" s="67">
        <f t="shared" si="88"/>
        <v>1.8916120468818715E-2</v>
      </c>
      <c r="Q406" s="55">
        <f t="shared" si="89"/>
        <v>3.5451208254805387E-4</v>
      </c>
      <c r="R406" s="55">
        <f t="shared" si="89"/>
        <v>9.7250500157456993E-4</v>
      </c>
      <c r="S406" s="55">
        <f t="shared" si="89"/>
        <v>3.9404351889124275E-4</v>
      </c>
      <c r="T406" s="55">
        <f t="shared" si="89"/>
        <v>4.4187796281389255E-4</v>
      </c>
      <c r="U406" s="55">
        <f t="shared" si="89"/>
        <v>6.5377048757502606E-4</v>
      </c>
      <c r="V406" s="55">
        <f t="shared" si="89"/>
        <v>6.9401979453209998E-3</v>
      </c>
      <c r="W406" s="55">
        <f t="shared" si="89"/>
        <v>3.0363520152600675E-3</v>
      </c>
      <c r="X406" s="55">
        <f t="shared" si="89"/>
        <v>2.0293415499085974E-4</v>
      </c>
      <c r="Y406" s="55">
        <f t="shared" si="89"/>
        <v>3.2111101963699842E-4</v>
      </c>
      <c r="Z406" s="55">
        <f t="shared" si="89"/>
        <v>1.1882580756992841E-3</v>
      </c>
      <c r="AC406" s="55">
        <f t="shared" si="90"/>
        <v>4.1169680928466459E-4</v>
      </c>
      <c r="AD406" s="55">
        <f t="shared" si="90"/>
        <v>1.6494976676879416E-3</v>
      </c>
      <c r="AE406" s="55">
        <f t="shared" si="90"/>
        <v>5.1088910256833495E-4</v>
      </c>
      <c r="AF406" s="55">
        <f t="shared" si="90"/>
        <v>8.9309808021864146E-4</v>
      </c>
      <c r="AG406" s="55">
        <f t="shared" si="90"/>
        <v>9.033337579045066E-4</v>
      </c>
      <c r="AH406" s="55">
        <f t="shared" si="90"/>
        <v>1.212532326834863E-2</v>
      </c>
      <c r="AI406" s="55">
        <f t="shared" si="90"/>
        <v>4.0215732533192003E-3</v>
      </c>
      <c r="AJ406" s="55">
        <f t="shared" si="90"/>
        <v>3.4095276052154168E-4</v>
      </c>
      <c r="AK406" s="55">
        <f t="shared" si="90"/>
        <v>4.3464218987937633E-4</v>
      </c>
      <c r="AL406" s="55">
        <f t="shared" si="90"/>
        <v>6.3639111201795016E-3</v>
      </c>
      <c r="AO406" s="67">
        <f t="shared" si="80"/>
        <v>9.5660665131614515E-4</v>
      </c>
      <c r="AP406" s="67">
        <f t="shared" si="80"/>
        <v>5.3334492725603958E-3</v>
      </c>
      <c r="AQ406" s="67">
        <f t="shared" si="80"/>
        <v>2.0217216923983598E-3</v>
      </c>
      <c r="AR406" s="67">
        <f t="shared" si="80"/>
        <v>2.7727034181292596E-3</v>
      </c>
      <c r="AS406" s="67">
        <f t="shared" si="80"/>
        <v>3.7831416852321673E-3</v>
      </c>
      <c r="AT406" s="67">
        <f t="shared" si="80"/>
        <v>4.6157961423850279E-2</v>
      </c>
      <c r="AU406" s="67">
        <f t="shared" si="80"/>
        <v>1.677974044173797E-2</v>
      </c>
      <c r="AV406" s="67">
        <f t="shared" si="80"/>
        <v>1.2783335907773901E-3</v>
      </c>
      <c r="AW406" s="67">
        <f t="shared" si="80"/>
        <v>1.8506530661734646E-3</v>
      </c>
      <c r="AX406" s="67">
        <f t="shared" si="80"/>
        <v>1.772786239311943E-2</v>
      </c>
      <c r="BA406" s="67">
        <f t="shared" si="81"/>
        <v>1.7228155431488635E-3</v>
      </c>
      <c r="BB406" s="67">
        <f t="shared" si="81"/>
        <v>7.9554519418229067E-3</v>
      </c>
      <c r="BC406" s="67">
        <f t="shared" si="81"/>
        <v>2.9266543138579374E-3</v>
      </c>
      <c r="BD406" s="67">
        <f t="shared" si="81"/>
        <v>4.107679461161794E-3</v>
      </c>
      <c r="BE406" s="67">
        <f t="shared" si="81"/>
        <v>5.3402459307117E-3</v>
      </c>
      <c r="BF406" s="67">
        <f t="shared" si="81"/>
        <v>6.5223482637519911E-2</v>
      </c>
      <c r="BG406" s="67">
        <f t="shared" si="81"/>
        <v>2.3837665710317237E-2</v>
      </c>
      <c r="BH406" s="67">
        <f t="shared" si="81"/>
        <v>1.8222205062897914E-3</v>
      </c>
      <c r="BI406" s="67">
        <f t="shared" si="81"/>
        <v>2.6064062756898394E-3</v>
      </c>
      <c r="BJ406" s="67">
        <f t="shared" si="81"/>
        <v>2.5280031588998216E-2</v>
      </c>
    </row>
    <row r="407" spans="4:62">
      <c r="D407" s="52">
        <f t="shared" si="71"/>
        <v>7.5</v>
      </c>
      <c r="E407" s="67">
        <f t="shared" si="88"/>
        <v>1.3120524256184083E-3</v>
      </c>
      <c r="F407" s="67">
        <f t="shared" si="88"/>
        <v>6.3330400433083056E-3</v>
      </c>
      <c r="G407" s="67">
        <f t="shared" si="88"/>
        <v>2.4529185836401168E-3</v>
      </c>
      <c r="H407" s="67">
        <f t="shared" si="88"/>
        <v>3.2477590156503688E-3</v>
      </c>
      <c r="I407" s="67">
        <f t="shared" si="88"/>
        <v>4.5121554568835218E-3</v>
      </c>
      <c r="J407" s="67">
        <f t="shared" si="88"/>
        <v>5.488220563090191E-2</v>
      </c>
      <c r="K407" s="67">
        <f t="shared" si="88"/>
        <v>2.0348599439731527E-2</v>
      </c>
      <c r="L407" s="67">
        <f t="shared" si="88"/>
        <v>1.5116348830701723E-3</v>
      </c>
      <c r="M407" s="67">
        <f t="shared" si="88"/>
        <v>2.226820349857286E-3</v>
      </c>
      <c r="N407" s="67">
        <f t="shared" si="88"/>
        <v>1.9099605658453592E-2</v>
      </c>
      <c r="Q407" s="55">
        <f t="shared" si="89"/>
        <v>3.5451259314707694E-4</v>
      </c>
      <c r="R407" s="55">
        <f t="shared" si="89"/>
        <v>9.7250761700500162E-4</v>
      </c>
      <c r="S407" s="55">
        <f t="shared" si="89"/>
        <v>3.9517913613519373E-4</v>
      </c>
      <c r="T407" s="55">
        <f t="shared" si="89"/>
        <v>4.4271291010881996E-4</v>
      </c>
      <c r="U407" s="55">
        <f t="shared" si="89"/>
        <v>6.5784089109211029E-4</v>
      </c>
      <c r="V407" s="55">
        <f t="shared" si="89"/>
        <v>7.0673585646750976E-3</v>
      </c>
      <c r="W407" s="55">
        <f t="shared" si="89"/>
        <v>3.0741397169937955E-3</v>
      </c>
      <c r="X407" s="55">
        <f t="shared" si="89"/>
        <v>2.0485760976641162E-4</v>
      </c>
      <c r="Y407" s="55">
        <f t="shared" si="89"/>
        <v>3.2513154851083792E-4</v>
      </c>
      <c r="Z407" s="55">
        <f t="shared" si="89"/>
        <v>1.1940109580494032E-3</v>
      </c>
      <c r="AC407" s="55">
        <f t="shared" si="90"/>
        <v>4.1169875487144367E-4</v>
      </c>
      <c r="AD407" s="55">
        <f t="shared" si="90"/>
        <v>1.6503144658385792E-3</v>
      </c>
      <c r="AE407" s="55">
        <f t="shared" si="90"/>
        <v>5.1279334103690411E-4</v>
      </c>
      <c r="AF407" s="55">
        <f t="shared" si="90"/>
        <v>8.9395700198225238E-4</v>
      </c>
      <c r="AG407" s="55">
        <f t="shared" si="90"/>
        <v>9.0692955109186041E-4</v>
      </c>
      <c r="AH407" s="55">
        <f t="shared" si="90"/>
        <v>1.2327384738326256E-2</v>
      </c>
      <c r="AI407" s="55">
        <f t="shared" si="90"/>
        <v>4.0635897724148598E-3</v>
      </c>
      <c r="AJ407" s="55">
        <f t="shared" si="90"/>
        <v>3.4251990646384605E-4</v>
      </c>
      <c r="AK407" s="55">
        <f t="shared" si="90"/>
        <v>4.3869160752723415E-4</v>
      </c>
      <c r="AL407" s="55">
        <f t="shared" si="90"/>
        <v>6.3688158986915135E-3</v>
      </c>
      <c r="AO407" s="67">
        <f t="shared" si="80"/>
        <v>9.5753983247133133E-4</v>
      </c>
      <c r="AP407" s="67">
        <f t="shared" si="80"/>
        <v>5.3605324263033037E-3</v>
      </c>
      <c r="AQ407" s="67">
        <f t="shared" si="80"/>
        <v>2.0577394475049231E-3</v>
      </c>
      <c r="AR407" s="67">
        <f t="shared" si="80"/>
        <v>2.8050461055415489E-3</v>
      </c>
      <c r="AS407" s="67">
        <f t="shared" si="80"/>
        <v>3.8543145657914113E-3</v>
      </c>
      <c r="AT407" s="67">
        <f t="shared" si="80"/>
        <v>4.7814847066226809E-2</v>
      </c>
      <c r="AU407" s="67">
        <f t="shared" si="80"/>
        <v>1.7274459722737733E-2</v>
      </c>
      <c r="AV407" s="67">
        <f t="shared" si="80"/>
        <v>1.3067772733037608E-3</v>
      </c>
      <c r="AW407" s="67">
        <f t="shared" si="80"/>
        <v>1.9016888013464481E-3</v>
      </c>
      <c r="AX407" s="67">
        <f t="shared" si="80"/>
        <v>1.790559470040419E-2</v>
      </c>
      <c r="BA407" s="67">
        <f t="shared" si="81"/>
        <v>1.7237511804898519E-3</v>
      </c>
      <c r="BB407" s="67">
        <f t="shared" si="81"/>
        <v>7.9833545091468842E-3</v>
      </c>
      <c r="BC407" s="67">
        <f t="shared" si="81"/>
        <v>2.9657119246770209E-3</v>
      </c>
      <c r="BD407" s="67">
        <f t="shared" si="81"/>
        <v>4.1417160176326212E-3</v>
      </c>
      <c r="BE407" s="67">
        <f t="shared" si="81"/>
        <v>5.4190850079753822E-3</v>
      </c>
      <c r="BF407" s="67">
        <f t="shared" si="81"/>
        <v>6.7209590369228162E-2</v>
      </c>
      <c r="BG407" s="67">
        <f t="shared" si="81"/>
        <v>2.4412189212146388E-2</v>
      </c>
      <c r="BH407" s="67">
        <f t="shared" si="81"/>
        <v>1.8541547895340182E-3</v>
      </c>
      <c r="BI407" s="67">
        <f t="shared" si="81"/>
        <v>2.6655119573845199E-3</v>
      </c>
      <c r="BJ407" s="67">
        <f t="shared" si="81"/>
        <v>2.5468421557145106E-2</v>
      </c>
    </row>
    <row r="408" spans="4:62">
      <c r="D408" s="52">
        <f t="shared" si="71"/>
        <v>7.75</v>
      </c>
      <c r="E408" s="67">
        <f t="shared" si="88"/>
        <v>1.3128463614123015E-3</v>
      </c>
      <c r="F408" s="67">
        <f t="shared" si="88"/>
        <v>6.3595196926393661E-3</v>
      </c>
      <c r="G408" s="67">
        <f t="shared" si="88"/>
        <v>2.4895479212134848E-3</v>
      </c>
      <c r="H408" s="67">
        <f t="shared" si="88"/>
        <v>3.2810911807302731E-3</v>
      </c>
      <c r="I408" s="67">
        <f t="shared" si="88"/>
        <v>4.5854844386451861E-3</v>
      </c>
      <c r="J408" s="67">
        <f t="shared" si="88"/>
        <v>5.6647848874096511E-2</v>
      </c>
      <c r="K408" s="67">
        <f t="shared" si="88"/>
        <v>2.0881256628791988E-2</v>
      </c>
      <c r="L408" s="67">
        <f t="shared" si="88"/>
        <v>1.5416360272041485E-3</v>
      </c>
      <c r="M408" s="67">
        <f t="shared" si="88"/>
        <v>2.2813584790518414E-3</v>
      </c>
      <c r="N408" s="67">
        <f t="shared" si="88"/>
        <v>1.9279864587685859E-2</v>
      </c>
      <c r="Q408" s="55">
        <f t="shared" si="89"/>
        <v>3.5451290653462582E-4</v>
      </c>
      <c r="R408" s="55">
        <f t="shared" si="89"/>
        <v>9.7250892251207473E-4</v>
      </c>
      <c r="S408" s="55">
        <f t="shared" si="89"/>
        <v>3.9631321794747482E-4</v>
      </c>
      <c r="T408" s="55">
        <f t="shared" si="89"/>
        <v>4.4354873757008703E-4</v>
      </c>
      <c r="U408" s="55">
        <f t="shared" si="89"/>
        <v>6.6164233037190393E-4</v>
      </c>
      <c r="V408" s="55">
        <f t="shared" si="89"/>
        <v>7.188854155681876E-3</v>
      </c>
      <c r="W408" s="55">
        <f t="shared" si="89"/>
        <v>3.1114243620568196E-3</v>
      </c>
      <c r="X408" s="55">
        <f t="shared" si="89"/>
        <v>2.0676014009345588E-4</v>
      </c>
      <c r="Y408" s="55">
        <f t="shared" si="89"/>
        <v>3.2907665640993599E-4</v>
      </c>
      <c r="Z408" s="55">
        <f t="shared" si="89"/>
        <v>1.1995383438648389E-3</v>
      </c>
      <c r="AC408" s="55">
        <f t="shared" si="90"/>
        <v>4.1170026878130849E-4</v>
      </c>
      <c r="AD408" s="55">
        <f t="shared" si="90"/>
        <v>1.6511136489446403E-3</v>
      </c>
      <c r="AE408" s="55">
        <f t="shared" si="90"/>
        <v>5.1459851454925272E-4</v>
      </c>
      <c r="AF408" s="55">
        <f t="shared" si="90"/>
        <v>8.9482692068548503E-4</v>
      </c>
      <c r="AG408" s="55">
        <f t="shared" si="90"/>
        <v>9.1039181437957569E-4</v>
      </c>
      <c r="AH408" s="55">
        <f t="shared" si="90"/>
        <v>1.2523017694494182E-2</v>
      </c>
      <c r="AI408" s="55">
        <f t="shared" si="90"/>
        <v>4.1052433257588216E-3</v>
      </c>
      <c r="AJ408" s="55">
        <f t="shared" si="90"/>
        <v>3.440131458624372E-4</v>
      </c>
      <c r="AK408" s="55">
        <f t="shared" si="90"/>
        <v>4.4259149928916095E-4</v>
      </c>
      <c r="AL408" s="55">
        <f t="shared" si="90"/>
        <v>6.3735456495311133E-3</v>
      </c>
      <c r="AO408" s="67">
        <f t="shared" si="80"/>
        <v>9.5833345487767569E-4</v>
      </c>
      <c r="AP408" s="67">
        <f t="shared" si="80"/>
        <v>5.3870107701272912E-3</v>
      </c>
      <c r="AQ408" s="67">
        <f t="shared" si="80"/>
        <v>2.0932347032660099E-3</v>
      </c>
      <c r="AR408" s="67">
        <f t="shared" si="80"/>
        <v>2.8375424431601858E-3</v>
      </c>
      <c r="AS408" s="67">
        <f t="shared" si="80"/>
        <v>3.9238421082732821E-3</v>
      </c>
      <c r="AT408" s="67">
        <f t="shared" si="80"/>
        <v>4.9458994718414633E-2</v>
      </c>
      <c r="AU408" s="67">
        <f t="shared" si="80"/>
        <v>1.7769832266735168E-2</v>
      </c>
      <c r="AV408" s="67">
        <f t="shared" si="80"/>
        <v>1.3348758871106928E-3</v>
      </c>
      <c r="AW408" s="67">
        <f t="shared" si="80"/>
        <v>1.9522818226419055E-3</v>
      </c>
      <c r="AX408" s="67">
        <f t="shared" si="80"/>
        <v>1.808032624382102E-2</v>
      </c>
      <c r="BA408" s="67">
        <f t="shared" si="81"/>
        <v>1.7245466301936099E-3</v>
      </c>
      <c r="BB408" s="67">
        <f t="shared" si="81"/>
        <v>8.0106333415840072E-3</v>
      </c>
      <c r="BC408" s="67">
        <f t="shared" si="81"/>
        <v>3.0041464357627376E-3</v>
      </c>
      <c r="BD408" s="67">
        <f t="shared" si="81"/>
        <v>4.1759181014157584E-3</v>
      </c>
      <c r="BE408" s="67">
        <f t="shared" si="81"/>
        <v>5.495876253024762E-3</v>
      </c>
      <c r="BF408" s="67">
        <f t="shared" si="81"/>
        <v>6.91708665685907E-2</v>
      </c>
      <c r="BG408" s="67">
        <f t="shared" si="81"/>
        <v>2.4986499954550809E-2</v>
      </c>
      <c r="BH408" s="67">
        <f t="shared" si="81"/>
        <v>1.8856491730665857E-3</v>
      </c>
      <c r="BI408" s="67">
        <f t="shared" si="81"/>
        <v>2.7239499783410022E-3</v>
      </c>
      <c r="BJ408" s="67">
        <f t="shared" si="81"/>
        <v>2.5653410237216973E-2</v>
      </c>
    </row>
    <row r="409" spans="4:62">
      <c r="D409" s="52">
        <f t="shared" si="71"/>
        <v>8</v>
      </c>
      <c r="E409" s="67">
        <f t="shared" si="88"/>
        <v>1.31351451684191E-3</v>
      </c>
      <c r="F409" s="67">
        <f t="shared" si="88"/>
        <v>6.3854538341123748E-3</v>
      </c>
      <c r="G409" s="67">
        <f t="shared" si="88"/>
        <v>2.5257056274874206E-3</v>
      </c>
      <c r="H409" s="67">
        <f t="shared" si="88"/>
        <v>3.3146036312449796E-3</v>
      </c>
      <c r="I409" s="67">
        <f t="shared" si="88"/>
        <v>4.6570905483236513E-3</v>
      </c>
      <c r="J409" s="67">
        <f t="shared" si="88"/>
        <v>5.83934257866826E-2</v>
      </c>
      <c r="K409" s="67">
        <f t="shared" si="88"/>
        <v>2.1414089058567246E-2</v>
      </c>
      <c r="L409" s="67">
        <f t="shared" si="88"/>
        <v>1.5713077774869727E-3</v>
      </c>
      <c r="M409" s="67">
        <f t="shared" si="88"/>
        <v>2.3354302868793561E-3</v>
      </c>
      <c r="N409" s="67">
        <f t="shared" si="88"/>
        <v>1.9457219882555773E-2</v>
      </c>
      <c r="Q409" s="55">
        <f t="shared" si="89"/>
        <v>3.5451308338334589E-4</v>
      </c>
      <c r="R409" s="55">
        <f t="shared" si="89"/>
        <v>9.7250943432610707E-4</v>
      </c>
      <c r="S409" s="55">
        <f t="shared" si="89"/>
        <v>3.9744606473761694E-4</v>
      </c>
      <c r="T409" s="55">
        <f t="shared" si="89"/>
        <v>4.4438585265793611E-4</v>
      </c>
      <c r="U409" s="55">
        <f t="shared" si="89"/>
        <v>6.6520077609447635E-4</v>
      </c>
      <c r="V409" s="55">
        <f t="shared" si="89"/>
        <v>7.3046078310152456E-3</v>
      </c>
      <c r="W409" s="55">
        <f t="shared" si="89"/>
        <v>3.1482282115399729E-3</v>
      </c>
      <c r="X409" s="55">
        <f t="shared" si="89"/>
        <v>2.0864262089170937E-4</v>
      </c>
      <c r="Y409" s="55">
        <f t="shared" si="89"/>
        <v>3.3295169888667651E-4</v>
      </c>
      <c r="Z409" s="55">
        <f t="shared" si="89"/>
        <v>1.204866012470702E-3</v>
      </c>
      <c r="AC409" s="55">
        <f t="shared" si="90"/>
        <v>4.1170144041888582E-4</v>
      </c>
      <c r="AD409" s="55">
        <f t="shared" si="90"/>
        <v>1.6518971195989588E-3</v>
      </c>
      <c r="AE409" s="55">
        <f t="shared" si="90"/>
        <v>5.1631678742683376E-4</v>
      </c>
      <c r="AF409" s="55">
        <f t="shared" si="90"/>
        <v>8.9570987472970258E-4</v>
      </c>
      <c r="AG409" s="55">
        <f t="shared" si="90"/>
        <v>9.1373568151490673E-4</v>
      </c>
      <c r="AH409" s="55">
        <f t="shared" si="90"/>
        <v>1.2712442095997162E-2</v>
      </c>
      <c r="AI409" s="55">
        <f t="shared" si="90"/>
        <v>4.146555983448365E-3</v>
      </c>
      <c r="AJ409" s="55">
        <f t="shared" si="90"/>
        <v>3.4544133345711347E-4</v>
      </c>
      <c r="AK409" s="55">
        <f t="shared" si="90"/>
        <v>4.4635711608061228E-4</v>
      </c>
      <c r="AL409" s="55">
        <f t="shared" si="90"/>
        <v>6.378120478397753E-3</v>
      </c>
      <c r="AO409" s="67">
        <f t="shared" ref="AO409:AX434" si="91">E409-Q409</f>
        <v>9.5900143345856409E-4</v>
      </c>
      <c r="AP409" s="67">
        <f t="shared" si="91"/>
        <v>5.4129443997862677E-3</v>
      </c>
      <c r="AQ409" s="67">
        <f t="shared" si="91"/>
        <v>2.1282595627498038E-3</v>
      </c>
      <c r="AR409" s="67">
        <f t="shared" si="91"/>
        <v>2.8702177785870434E-3</v>
      </c>
      <c r="AS409" s="67">
        <f t="shared" si="91"/>
        <v>3.9918897722291749E-3</v>
      </c>
      <c r="AT409" s="67">
        <f t="shared" si="91"/>
        <v>5.1088817955667352E-2</v>
      </c>
      <c r="AU409" s="67">
        <f t="shared" si="91"/>
        <v>1.8265860847027273E-2</v>
      </c>
      <c r="AV409" s="67">
        <f t="shared" si="91"/>
        <v>1.3626651565952633E-3</v>
      </c>
      <c r="AW409" s="67">
        <f t="shared" si="91"/>
        <v>2.0024785879926795E-3</v>
      </c>
      <c r="AX409" s="67">
        <f t="shared" si="91"/>
        <v>1.8252353870085072E-2</v>
      </c>
      <c r="BA409" s="67">
        <f t="shared" ref="BA409:BJ472" si="92">E409+AC409</f>
        <v>1.7252159572607958E-3</v>
      </c>
      <c r="BB409" s="67">
        <f t="shared" si="92"/>
        <v>8.0373509537113343E-3</v>
      </c>
      <c r="BC409" s="67">
        <f t="shared" si="92"/>
        <v>3.0420224149142541E-3</v>
      </c>
      <c r="BD409" s="67">
        <f t="shared" si="92"/>
        <v>4.2103135059746825E-3</v>
      </c>
      <c r="BE409" s="67">
        <f t="shared" si="92"/>
        <v>5.570826229838558E-3</v>
      </c>
      <c r="BF409" s="67">
        <f t="shared" si="92"/>
        <v>7.1105867882679766E-2</v>
      </c>
      <c r="BG409" s="67">
        <f t="shared" si="92"/>
        <v>2.556064504201561E-2</v>
      </c>
      <c r="BH409" s="67">
        <f t="shared" si="92"/>
        <v>1.9167491109440861E-3</v>
      </c>
      <c r="BI409" s="67">
        <f t="shared" si="92"/>
        <v>2.7817874029599683E-3</v>
      </c>
      <c r="BJ409" s="67">
        <f t="shared" si="92"/>
        <v>2.5835340360953526E-2</v>
      </c>
    </row>
    <row r="410" spans="4:62">
      <c r="D410" s="52">
        <f t="shared" si="71"/>
        <v>8.25</v>
      </c>
      <c r="E410" s="67">
        <f t="shared" si="88"/>
        <v>1.3140708675032655E-3</v>
      </c>
      <c r="F410" s="67">
        <f t="shared" si="88"/>
        <v>6.4109030797115593E-3</v>
      </c>
      <c r="G410" s="67">
        <f t="shared" si="88"/>
        <v>2.561444105939639E-3</v>
      </c>
      <c r="H410" s="67">
        <f t="shared" si="88"/>
        <v>3.3483221222566028E-3</v>
      </c>
      <c r="I410" s="67">
        <f t="shared" si="88"/>
        <v>4.7271652161503851E-3</v>
      </c>
      <c r="J410" s="67">
        <f t="shared" si="88"/>
        <v>6.0117441104583294E-2</v>
      </c>
      <c r="K410" s="67">
        <f t="shared" si="88"/>
        <v>2.1947121763445127E-2</v>
      </c>
      <c r="L410" s="67">
        <f t="shared" si="88"/>
        <v>1.6006867332354396E-3</v>
      </c>
      <c r="M410" s="67">
        <f t="shared" si="88"/>
        <v>2.3890875868250567E-3</v>
      </c>
      <c r="N410" s="67">
        <f t="shared" si="88"/>
        <v>1.9631994169103599E-2</v>
      </c>
      <c r="Q410" s="55">
        <f t="shared" si="89"/>
        <v>3.5451317143364022E-4</v>
      </c>
      <c r="R410" s="55">
        <f t="shared" si="89"/>
        <v>9.7250954702068492E-4</v>
      </c>
      <c r="S410" s="55">
        <f t="shared" si="89"/>
        <v>3.985779742432353E-4</v>
      </c>
      <c r="T410" s="55">
        <f t="shared" si="89"/>
        <v>4.4522466185397341E-4</v>
      </c>
      <c r="U410" s="55">
        <f t="shared" si="89"/>
        <v>6.685400957710054E-4</v>
      </c>
      <c r="V410" s="55">
        <f t="shared" si="89"/>
        <v>7.4145930679228892E-3</v>
      </c>
      <c r="W410" s="55">
        <f t="shared" si="89"/>
        <v>3.1845722658716919E-3</v>
      </c>
      <c r="X410" s="55">
        <f t="shared" si="89"/>
        <v>2.1050588924223279E-4</v>
      </c>
      <c r="Y410" s="55">
        <f t="shared" si="89"/>
        <v>3.3676171574087421E-4</v>
      </c>
      <c r="Z410" s="55">
        <f t="shared" si="89"/>
        <v>1.2100182471941156E-3</v>
      </c>
      <c r="AC410" s="55">
        <f t="shared" si="90"/>
        <v>4.1170234458684269E-4</v>
      </c>
      <c r="AD410" s="55">
        <f t="shared" si="90"/>
        <v>1.6526667268279955E-3</v>
      </c>
      <c r="AE410" s="55">
        <f t="shared" si="90"/>
        <v>5.1795949970850647E-4</v>
      </c>
      <c r="AF410" s="55">
        <f t="shared" si="90"/>
        <v>8.9660794107670702E-4</v>
      </c>
      <c r="AG410" s="55">
        <f t="shared" si="90"/>
        <v>9.169754724536889E-4</v>
      </c>
      <c r="AH410" s="55">
        <f t="shared" si="90"/>
        <v>1.2895858354081574E-2</v>
      </c>
      <c r="AI410" s="55">
        <f t="shared" si="90"/>
        <v>4.1875488887230874E-3</v>
      </c>
      <c r="AJ410" s="55">
        <f t="shared" si="90"/>
        <v>3.468127459760954E-4</v>
      </c>
      <c r="AK410" s="55">
        <f t="shared" si="90"/>
        <v>4.5000268357167438E-4</v>
      </c>
      <c r="AL410" s="55">
        <f t="shared" si="90"/>
        <v>6.38255959959356E-3</v>
      </c>
      <c r="AO410" s="67">
        <f t="shared" si="91"/>
        <v>9.5955769606962532E-4</v>
      </c>
      <c r="AP410" s="67">
        <f t="shared" si="91"/>
        <v>5.4383935326908746E-3</v>
      </c>
      <c r="AQ410" s="67">
        <f t="shared" si="91"/>
        <v>2.1628661316964036E-3</v>
      </c>
      <c r="AR410" s="67">
        <f t="shared" si="91"/>
        <v>2.9030974604026295E-3</v>
      </c>
      <c r="AS410" s="67">
        <f t="shared" si="91"/>
        <v>4.0586251203793798E-3</v>
      </c>
      <c r="AT410" s="67">
        <f t="shared" si="91"/>
        <v>5.2702848036660407E-2</v>
      </c>
      <c r="AU410" s="67">
        <f t="shared" si="91"/>
        <v>1.8762549497573434E-2</v>
      </c>
      <c r="AV410" s="67">
        <f t="shared" si="91"/>
        <v>1.3901808439932069E-3</v>
      </c>
      <c r="AW410" s="67">
        <f t="shared" si="91"/>
        <v>2.0523258710841825E-3</v>
      </c>
      <c r="AX410" s="67">
        <f t="shared" si="91"/>
        <v>1.8421975921909483E-2</v>
      </c>
      <c r="BA410" s="67">
        <f t="shared" si="92"/>
        <v>1.7257732120901082E-3</v>
      </c>
      <c r="BB410" s="67">
        <f t="shared" si="92"/>
        <v>8.0635698065395552E-3</v>
      </c>
      <c r="BC410" s="67">
        <f t="shared" si="92"/>
        <v>3.0794036056481454E-3</v>
      </c>
      <c r="BD410" s="67">
        <f t="shared" si="92"/>
        <v>4.24493006333331E-3</v>
      </c>
      <c r="BE410" s="67">
        <f t="shared" si="92"/>
        <v>5.6441406886040737E-3</v>
      </c>
      <c r="BF410" s="67">
        <f t="shared" si="92"/>
        <v>7.3013299458664874E-2</v>
      </c>
      <c r="BG410" s="67">
        <f t="shared" si="92"/>
        <v>2.6134670652168214E-2</v>
      </c>
      <c r="BH410" s="67">
        <f t="shared" si="92"/>
        <v>1.9474994792115351E-3</v>
      </c>
      <c r="BI410" s="67">
        <f t="shared" si="92"/>
        <v>2.8390902703967309E-3</v>
      </c>
      <c r="BJ410" s="67">
        <f t="shared" si="92"/>
        <v>2.6014553768697157E-2</v>
      </c>
    </row>
    <row r="411" spans="4:62">
      <c r="D411" s="52">
        <f t="shared" si="71"/>
        <v>8.5</v>
      </c>
      <c r="E411" s="67">
        <f t="shared" si="88"/>
        <v>1.3145293889923995E-3</v>
      </c>
      <c r="F411" s="67">
        <f t="shared" si="88"/>
        <v>6.4359280414211482E-3</v>
      </c>
      <c r="G411" s="67">
        <f t="shared" si="88"/>
        <v>2.5968157600478547E-3</v>
      </c>
      <c r="H411" s="67">
        <f t="shared" si="88"/>
        <v>3.3822724088272572E-3</v>
      </c>
      <c r="I411" s="67">
        <f t="shared" si="88"/>
        <v>4.7958998723568536E-3</v>
      </c>
      <c r="J411" s="67">
        <f t="shared" si="88"/>
        <v>6.18185676117173E-2</v>
      </c>
      <c r="K411" s="67">
        <f t="shared" si="88"/>
        <v>2.2480379777813461E-2</v>
      </c>
      <c r="L411" s="67">
        <f t="shared" si="88"/>
        <v>1.6298094937663441E-3</v>
      </c>
      <c r="M411" s="67">
        <f t="shared" si="88"/>
        <v>2.4423821923741703E-3</v>
      </c>
      <c r="N411" s="67">
        <f t="shared" si="88"/>
        <v>1.9804510073369599E-2</v>
      </c>
      <c r="Q411" s="55">
        <f t="shared" si="89"/>
        <v>3.5451320693074065E-4</v>
      </c>
      <c r="R411" s="55">
        <f t="shared" si="89"/>
        <v>9.7250955323882268E-4</v>
      </c>
      <c r="S411" s="55">
        <f t="shared" si="89"/>
        <v>3.9970924168382632E-4</v>
      </c>
      <c r="T411" s="55">
        <f t="shared" si="89"/>
        <v>4.4606557095549089E-4</v>
      </c>
      <c r="U411" s="55">
        <f t="shared" si="89"/>
        <v>6.7168227169724147E-4</v>
      </c>
      <c r="V411" s="55">
        <f t="shared" si="89"/>
        <v>7.5188286556178421E-3</v>
      </c>
      <c r="W411" s="55">
        <f t="shared" si="89"/>
        <v>3.2204763683238973E-3</v>
      </c>
      <c r="X411" s="55">
        <f t="shared" si="89"/>
        <v>2.1235074691005381E-4</v>
      </c>
      <c r="Y411" s="55">
        <f t="shared" si="89"/>
        <v>3.4051146155678194E-4</v>
      </c>
      <c r="Z411" s="55">
        <f t="shared" si="89"/>
        <v>1.2150180091547707E-3</v>
      </c>
      <c r="AC411" s="55">
        <f t="shared" si="90"/>
        <v>4.1170304310887202E-4</v>
      </c>
      <c r="AD411" s="55">
        <f t="shared" si="90"/>
        <v>1.6534242718787982E-3</v>
      </c>
      <c r="AE411" s="55">
        <f t="shared" si="90"/>
        <v>5.1953726670106264E-4</v>
      </c>
      <c r="AF411" s="55">
        <f t="shared" si="90"/>
        <v>8.9752324145518723E-4</v>
      </c>
      <c r="AG411" s="55">
        <f t="shared" si="90"/>
        <v>9.2012478565220001E-4</v>
      </c>
      <c r="AH411" s="55">
        <f t="shared" si="90"/>
        <v>1.3073449767035355E-2</v>
      </c>
      <c r="AI411" s="55">
        <f t="shared" si="90"/>
        <v>4.2282423241780595E-3</v>
      </c>
      <c r="AJ411" s="55">
        <f t="shared" si="90"/>
        <v>3.4813515193310326E-4</v>
      </c>
      <c r="AK411" s="55">
        <f t="shared" si="90"/>
        <v>4.5354152217837884E-4</v>
      </c>
      <c r="AL411" s="55">
        <f t="shared" si="90"/>
        <v>6.3868814348093592E-3</v>
      </c>
      <c r="AO411" s="67">
        <f t="shared" si="91"/>
        <v>9.6001618206165889E-4</v>
      </c>
      <c r="AP411" s="67">
        <f t="shared" si="91"/>
        <v>5.4634184881823256E-3</v>
      </c>
      <c r="AQ411" s="67">
        <f t="shared" si="91"/>
        <v>2.1971065183640282E-3</v>
      </c>
      <c r="AR411" s="67">
        <f t="shared" si="91"/>
        <v>2.9362068378717661E-3</v>
      </c>
      <c r="AS411" s="67">
        <f t="shared" si="91"/>
        <v>4.1242176006596118E-3</v>
      </c>
      <c r="AT411" s="67">
        <f t="shared" si="91"/>
        <v>5.4299738956099457E-2</v>
      </c>
      <c r="AU411" s="67">
        <f t="shared" si="91"/>
        <v>1.9259903409489562E-2</v>
      </c>
      <c r="AV411" s="67">
        <f t="shared" si="91"/>
        <v>1.4174587468562903E-3</v>
      </c>
      <c r="AW411" s="67">
        <f t="shared" si="91"/>
        <v>2.1018707308173884E-3</v>
      </c>
      <c r="AX411" s="67">
        <f t="shared" si="91"/>
        <v>1.8589492064214827E-2</v>
      </c>
      <c r="BA411" s="67">
        <f t="shared" si="92"/>
        <v>1.7262324321012715E-3</v>
      </c>
      <c r="BB411" s="67">
        <f t="shared" si="92"/>
        <v>8.0893523132999461E-3</v>
      </c>
      <c r="BC411" s="67">
        <f t="shared" si="92"/>
        <v>3.1163530267489174E-3</v>
      </c>
      <c r="BD411" s="67">
        <f t="shared" si="92"/>
        <v>4.2797956502824445E-3</v>
      </c>
      <c r="BE411" s="67">
        <f t="shared" si="92"/>
        <v>5.7160246580090536E-3</v>
      </c>
      <c r="BF411" s="67">
        <f t="shared" si="92"/>
        <v>7.4892017378752659E-2</v>
      </c>
      <c r="BG411" s="67">
        <f t="shared" si="92"/>
        <v>2.6708622101991521E-2</v>
      </c>
      <c r="BH411" s="67">
        <f t="shared" si="92"/>
        <v>1.9779446456994472E-3</v>
      </c>
      <c r="BI411" s="67">
        <f t="shared" si="92"/>
        <v>2.895923714552549E-3</v>
      </c>
      <c r="BJ411" s="67">
        <f t="shared" si="92"/>
        <v>2.6191391508178959E-2</v>
      </c>
    </row>
    <row r="412" spans="4:62">
      <c r="D412" s="52">
        <f t="shared" si="71"/>
        <v>8.75</v>
      </c>
      <c r="E412" s="67">
        <f t="shared" si="88"/>
        <v>1.3149040569053439E-3</v>
      </c>
      <c r="F412" s="67">
        <f t="shared" si="88"/>
        <v>6.4605893312253693E-3</v>
      </c>
      <c r="G412" s="67">
        <f t="shared" si="88"/>
        <v>2.631872993289782E-3</v>
      </c>
      <c r="H412" s="67">
        <f t="shared" si="88"/>
        <v>3.4164802460190575E-3</v>
      </c>
      <c r="I412" s="67">
        <f t="shared" si="88"/>
        <v>4.8634859471745227E-3</v>
      </c>
      <c r="J412" s="67">
        <f t="shared" si="88"/>
        <v>6.3495646139998918E-2</v>
      </c>
      <c r="K412" s="67">
        <f t="shared" si="88"/>
        <v>2.3013888136060076E-2</v>
      </c>
      <c r="L412" s="67">
        <f t="shared" si="88"/>
        <v>1.6587126583964807E-3</v>
      </c>
      <c r="M412" s="67">
        <f t="shared" si="88"/>
        <v>2.4953659170119232E-3</v>
      </c>
      <c r="N412" s="67">
        <f t="shared" si="88"/>
        <v>1.9975090221394032E-2</v>
      </c>
      <c r="Q412" s="55">
        <f t="shared" si="89"/>
        <v>3.5451321606167862E-4</v>
      </c>
      <c r="R412" s="55">
        <f t="shared" si="89"/>
        <v>9.7250955323882268E-4</v>
      </c>
      <c r="S412" s="55">
        <f t="shared" si="89"/>
        <v>4.008401599096758E-4</v>
      </c>
      <c r="T412" s="55">
        <f t="shared" si="89"/>
        <v>4.4690898536282311E-4</v>
      </c>
      <c r="U412" s="55">
        <f t="shared" si="89"/>
        <v>6.7464759514810984E-4</v>
      </c>
      <c r="V412" s="55">
        <f t="shared" si="89"/>
        <v>7.6173740167781792E-3</v>
      </c>
      <c r="W412" s="55">
        <f t="shared" si="89"/>
        <v>3.2559592978015205E-3</v>
      </c>
      <c r="X412" s="55">
        <f t="shared" si="89"/>
        <v>2.1417796265544537E-4</v>
      </c>
      <c r="Y412" s="55">
        <f t="shared" si="89"/>
        <v>3.4420543268447905E-4</v>
      </c>
      <c r="Z412" s="55">
        <f t="shared" si="89"/>
        <v>1.2198870991122386E-3</v>
      </c>
      <c r="AC412" s="55">
        <f t="shared" si="90"/>
        <v>4.1170358645240869E-4</v>
      </c>
      <c r="AD412" s="55">
        <f t="shared" si="90"/>
        <v>1.6541715139634578E-3</v>
      </c>
      <c r="AE412" s="55">
        <f t="shared" si="90"/>
        <v>5.2106007268980031E-4</v>
      </c>
      <c r="AF412" s="55">
        <f t="shared" si="90"/>
        <v>8.9845794846977664E-4</v>
      </c>
      <c r="AG412" s="55">
        <f t="shared" si="90"/>
        <v>9.2319658503834333E-4</v>
      </c>
      <c r="AH412" s="55">
        <f t="shared" si="90"/>
        <v>1.3245384604831403E-2</v>
      </c>
      <c r="AI412" s="55">
        <f t="shared" si="90"/>
        <v>4.2686557721709779E-3</v>
      </c>
      <c r="AJ412" s="55">
        <f t="shared" si="90"/>
        <v>3.4941587664770116E-4</v>
      </c>
      <c r="AK412" s="55">
        <f t="shared" si="90"/>
        <v>4.5698615345555614E-4</v>
      </c>
      <c r="AL412" s="55">
        <f t="shared" si="90"/>
        <v>6.3911037106831221E-3</v>
      </c>
      <c r="AO412" s="67">
        <f t="shared" si="91"/>
        <v>9.603908408436653E-4</v>
      </c>
      <c r="AP412" s="67">
        <f t="shared" si="91"/>
        <v>5.4880797779865466E-3</v>
      </c>
      <c r="AQ412" s="67">
        <f t="shared" si="91"/>
        <v>2.2310328333801062E-3</v>
      </c>
      <c r="AR412" s="67">
        <f t="shared" si="91"/>
        <v>2.9695712606562343E-3</v>
      </c>
      <c r="AS412" s="67">
        <f t="shared" si="91"/>
        <v>4.1888383520264126E-3</v>
      </c>
      <c r="AT412" s="67">
        <f t="shared" si="91"/>
        <v>5.5878272123220739E-2</v>
      </c>
      <c r="AU412" s="67">
        <f t="shared" si="91"/>
        <v>1.9757928838258554E-2</v>
      </c>
      <c r="AV412" s="67">
        <f t="shared" si="91"/>
        <v>1.4445346957410352E-3</v>
      </c>
      <c r="AW412" s="67">
        <f t="shared" si="91"/>
        <v>2.1511604843274441E-3</v>
      </c>
      <c r="AX412" s="67">
        <f t="shared" si="91"/>
        <v>1.8755203122281794E-2</v>
      </c>
      <c r="BA412" s="67">
        <f t="shared" si="92"/>
        <v>1.7266076433577527E-3</v>
      </c>
      <c r="BB412" s="67">
        <f t="shared" si="92"/>
        <v>8.1147608451888273E-3</v>
      </c>
      <c r="BC412" s="67">
        <f t="shared" si="92"/>
        <v>3.1529330659795822E-3</v>
      </c>
      <c r="BD412" s="67">
        <f t="shared" si="92"/>
        <v>4.3149381944888338E-3</v>
      </c>
      <c r="BE412" s="67">
        <f t="shared" si="92"/>
        <v>5.7866825322128662E-3</v>
      </c>
      <c r="BF412" s="67">
        <f t="shared" si="92"/>
        <v>7.6741030744830324E-2</v>
      </c>
      <c r="BG412" s="67">
        <f t="shared" si="92"/>
        <v>2.7282543908231052E-2</v>
      </c>
      <c r="BH412" s="67">
        <f t="shared" si="92"/>
        <v>2.0081285350441818E-3</v>
      </c>
      <c r="BI412" s="67">
        <f t="shared" si="92"/>
        <v>2.9523520704674792E-3</v>
      </c>
      <c r="BJ412" s="67">
        <f t="shared" si="92"/>
        <v>2.6366193932077155E-2</v>
      </c>
    </row>
    <row r="413" spans="4:62">
      <c r="D413" s="52">
        <f t="shared" si="71"/>
        <v>9</v>
      </c>
      <c r="E413" s="67">
        <f t="shared" si="88"/>
        <v>1.3152088468381302E-3</v>
      </c>
      <c r="F413" s="67">
        <f t="shared" si="88"/>
        <v>6.4849475611084501E-3</v>
      </c>
      <c r="G413" s="67">
        <f t="shared" si="88"/>
        <v>2.666668209143136E-3</v>
      </c>
      <c r="H413" s="67">
        <f t="shared" si="88"/>
        <v>3.4509713888941185E-3</v>
      </c>
      <c r="I413" s="67">
        <f t="shared" si="88"/>
        <v>4.9301148708348593E-3</v>
      </c>
      <c r="J413" s="67">
        <f t="shared" si="88"/>
        <v>6.5147685569338032E-2</v>
      </c>
      <c r="K413" s="67">
        <f t="shared" si="88"/>
        <v>2.3547671872572801E-2</v>
      </c>
      <c r="L413" s="67">
        <f t="shared" si="88"/>
        <v>1.6874328264426439E-3</v>
      </c>
      <c r="M413" s="67">
        <f t="shared" si="88"/>
        <v>2.5480905742235422E-3</v>
      </c>
      <c r="N413" s="67">
        <f t="shared" si="88"/>
        <v>2.014405723921716E-2</v>
      </c>
      <c r="Q413" s="55">
        <f t="shared" si="89"/>
        <v>3.5451321676391079E-4</v>
      </c>
      <c r="R413" s="55">
        <f t="shared" si="89"/>
        <v>9.7250955323882268E-4</v>
      </c>
      <c r="S413" s="55">
        <f t="shared" si="89"/>
        <v>4.0197101954604316E-4</v>
      </c>
      <c r="T413" s="55">
        <f t="shared" si="89"/>
        <v>4.4775531035982181E-4</v>
      </c>
      <c r="U413" s="55">
        <f t="shared" si="89"/>
        <v>6.7745484094209512E-4</v>
      </c>
      <c r="V413" s="55">
        <f t="shared" si="89"/>
        <v>7.7103248581117537E-3</v>
      </c>
      <c r="W413" s="55">
        <f t="shared" si="89"/>
        <v>3.2910388522466379E-3</v>
      </c>
      <c r="X413" s="55">
        <f t="shared" si="89"/>
        <v>2.1598827435530848E-4</v>
      </c>
      <c r="Y413" s="55">
        <f t="shared" si="89"/>
        <v>3.4784789117157082E-4</v>
      </c>
      <c r="Z413" s="55">
        <f t="shared" si="89"/>
        <v>1.2246463089990937E-3</v>
      </c>
      <c r="AC413" s="55">
        <f t="shared" si="90"/>
        <v>4.1170401535116071E-4</v>
      </c>
      <c r="AD413" s="55">
        <f t="shared" si="90"/>
        <v>1.6549101759638558E-3</v>
      </c>
      <c r="AE413" s="55">
        <f t="shared" si="90"/>
        <v>5.2253735968929582E-4</v>
      </c>
      <c r="AF413" s="55">
        <f t="shared" si="90"/>
        <v>8.994142916071402E-4</v>
      </c>
      <c r="AG413" s="55">
        <f t="shared" si="90"/>
        <v>9.2620328233554341E-4</v>
      </c>
      <c r="AH413" s="55">
        <f t="shared" si="90"/>
        <v>1.3411817904144982E-2</v>
      </c>
      <c r="AI413" s="55">
        <f t="shared" si="90"/>
        <v>4.3088079700386549E-3</v>
      </c>
      <c r="AJ413" s="55">
        <f t="shared" si="90"/>
        <v>3.5066186319843829E-4</v>
      </c>
      <c r="AK413" s="55">
        <f t="shared" si="90"/>
        <v>4.6034839506932558E-4</v>
      </c>
      <c r="AL413" s="55">
        <f t="shared" si="90"/>
        <v>6.3952435552526764E-3</v>
      </c>
      <c r="AO413" s="67">
        <f t="shared" si="91"/>
        <v>9.6069563007421949E-4</v>
      </c>
      <c r="AP413" s="67">
        <f t="shared" si="91"/>
        <v>5.5124380078696274E-3</v>
      </c>
      <c r="AQ413" s="67">
        <f t="shared" si="91"/>
        <v>2.2646971895970928E-3</v>
      </c>
      <c r="AR413" s="67">
        <f t="shared" si="91"/>
        <v>3.0032160785342966E-3</v>
      </c>
      <c r="AS413" s="67">
        <f t="shared" si="91"/>
        <v>4.2526600298927637E-3</v>
      </c>
      <c r="AT413" s="67">
        <f t="shared" si="91"/>
        <v>5.7437360711226279E-2</v>
      </c>
      <c r="AU413" s="67">
        <f t="shared" si="91"/>
        <v>2.0256633020326164E-2</v>
      </c>
      <c r="AV413" s="67">
        <f t="shared" si="91"/>
        <v>1.4714445520873354E-3</v>
      </c>
      <c r="AW413" s="67">
        <f t="shared" si="91"/>
        <v>2.2002426830519716E-3</v>
      </c>
      <c r="AX413" s="67">
        <f t="shared" si="91"/>
        <v>1.8919410930218067E-2</v>
      </c>
      <c r="BA413" s="67">
        <f t="shared" si="92"/>
        <v>1.726912862189291E-3</v>
      </c>
      <c r="BB413" s="67">
        <f t="shared" si="92"/>
        <v>8.1398577370723063E-3</v>
      </c>
      <c r="BC413" s="67">
        <f t="shared" si="92"/>
        <v>3.1892055688324318E-3</v>
      </c>
      <c r="BD413" s="67">
        <f t="shared" si="92"/>
        <v>4.3503856805012587E-3</v>
      </c>
      <c r="BE413" s="67">
        <f t="shared" si="92"/>
        <v>5.8563181531704027E-3</v>
      </c>
      <c r="BF413" s="67">
        <f t="shared" si="92"/>
        <v>7.8559503473483019E-2</v>
      </c>
      <c r="BG413" s="67">
        <f t="shared" si="92"/>
        <v>2.7856479842611456E-2</v>
      </c>
      <c r="BH413" s="67">
        <f t="shared" si="92"/>
        <v>2.0380946896410824E-3</v>
      </c>
      <c r="BI413" s="67">
        <f t="shared" si="92"/>
        <v>3.0084389692928678E-3</v>
      </c>
      <c r="BJ413" s="67">
        <f t="shared" si="92"/>
        <v>2.6539300794469835E-2</v>
      </c>
    </row>
    <row r="414" spans="4:62">
      <c r="D414" s="52">
        <f t="shared" si="71"/>
        <v>9.25</v>
      </c>
      <c r="E414" s="67">
        <f t="shared" si="88"/>
        <v>1.31545773438679E-3</v>
      </c>
      <c r="F414" s="67">
        <f t="shared" si="88"/>
        <v>6.5090633430546193E-3</v>
      </c>
      <c r="G414" s="67">
        <f t="shared" si="88"/>
        <v>2.7012538110856312E-3</v>
      </c>
      <c r="H414" s="67">
        <f t="shared" si="88"/>
        <v>3.4857715925145547E-3</v>
      </c>
      <c r="I414" s="67">
        <f t="shared" si="88"/>
        <v>4.9959780735693302E-3</v>
      </c>
      <c r="J414" s="67">
        <f t="shared" si="88"/>
        <v>6.6773862827640126E-2</v>
      </c>
      <c r="K414" s="67">
        <f t="shared" si="88"/>
        <v>2.4081756021739464E-2</v>
      </c>
      <c r="L414" s="67">
        <f t="shared" si="88"/>
        <v>1.7160065972216284E-3</v>
      </c>
      <c r="M414" s="67">
        <f t="shared" si="88"/>
        <v>2.6006079774942544E-3</v>
      </c>
      <c r="N414" s="67">
        <f t="shared" si="88"/>
        <v>2.0311733752879244E-2</v>
      </c>
      <c r="Q414" s="55">
        <f t="shared" si="89"/>
        <v>3.5451321676391079E-4</v>
      </c>
      <c r="R414" s="55">
        <f t="shared" si="89"/>
        <v>9.7250955323882268E-4</v>
      </c>
      <c r="S414" s="55">
        <f t="shared" si="89"/>
        <v>4.0310210913277694E-4</v>
      </c>
      <c r="T414" s="55">
        <f t="shared" si="89"/>
        <v>4.486049513875162E-4</v>
      </c>
      <c r="U414" s="55">
        <f t="shared" si="89"/>
        <v>6.8012142571258454E-4</v>
      </c>
      <c r="V414" s="55">
        <f t="shared" si="89"/>
        <v>7.797809110378107E-3</v>
      </c>
      <c r="W414" s="55">
        <f t="shared" si="89"/>
        <v>3.3257319237967975E-3</v>
      </c>
      <c r="X414" s="55">
        <f t="shared" si="89"/>
        <v>2.17782390953572E-4</v>
      </c>
      <c r="Y414" s="55">
        <f t="shared" si="89"/>
        <v>3.5144288606723666E-4</v>
      </c>
      <c r="Z414" s="55">
        <f t="shared" si="89"/>
        <v>1.2293155644794716E-3</v>
      </c>
      <c r="AC414" s="55">
        <f t="shared" si="90"/>
        <v>4.1170436242751697E-4</v>
      </c>
      <c r="AD414" s="55">
        <f t="shared" si="90"/>
        <v>1.6556419500991042E-3</v>
      </c>
      <c r="AE414" s="55">
        <f t="shared" si="90"/>
        <v>5.2397811194752235E-4</v>
      </c>
      <c r="AF414" s="55">
        <f t="shared" si="90"/>
        <v>9.0039456313269954E-4</v>
      </c>
      <c r="AG414" s="55">
        <f t="shared" si="90"/>
        <v>9.2915681529804272E-4</v>
      </c>
      <c r="AH414" s="55">
        <f t="shared" si="90"/>
        <v>1.3572893022449727E-2</v>
      </c>
      <c r="AI414" s="55">
        <f t="shared" si="90"/>
        <v>4.3487169606618546E-3</v>
      </c>
      <c r="AJ414" s="55">
        <f t="shared" si="90"/>
        <v>3.5187972988463427E-4</v>
      </c>
      <c r="AK414" s="55">
        <f t="shared" si="90"/>
        <v>4.6363944611046374E-4</v>
      </c>
      <c r="AL414" s="55">
        <f t="shared" si="90"/>
        <v>6.3993175934052718E-3</v>
      </c>
      <c r="AO414" s="67">
        <f t="shared" si="91"/>
        <v>9.6094451762287927E-4</v>
      </c>
      <c r="AP414" s="67">
        <f t="shared" si="91"/>
        <v>5.5365537898157966E-3</v>
      </c>
      <c r="AQ414" s="67">
        <f t="shared" si="91"/>
        <v>2.2981517019528544E-3</v>
      </c>
      <c r="AR414" s="67">
        <f t="shared" si="91"/>
        <v>3.0371666411270386E-3</v>
      </c>
      <c r="AS414" s="67">
        <f t="shared" si="91"/>
        <v>4.3158566478567455E-3</v>
      </c>
      <c r="AT414" s="67">
        <f t="shared" si="91"/>
        <v>5.8976053717262021E-2</v>
      </c>
      <c r="AU414" s="67">
        <f t="shared" si="91"/>
        <v>2.0756024097942666E-2</v>
      </c>
      <c r="AV414" s="67">
        <f t="shared" si="91"/>
        <v>1.4982242062680565E-3</v>
      </c>
      <c r="AW414" s="67">
        <f t="shared" si="91"/>
        <v>2.2491650914270179E-3</v>
      </c>
      <c r="AX414" s="67">
        <f t="shared" si="91"/>
        <v>1.9082418188399772E-2</v>
      </c>
      <c r="BA414" s="67">
        <f t="shared" si="92"/>
        <v>1.727162096814307E-3</v>
      </c>
      <c r="BB414" s="67">
        <f t="shared" si="92"/>
        <v>8.1647052931537231E-3</v>
      </c>
      <c r="BC414" s="67">
        <f t="shared" si="92"/>
        <v>3.2252319230331537E-3</v>
      </c>
      <c r="BD414" s="67">
        <f t="shared" si="92"/>
        <v>4.3861661556472541E-3</v>
      </c>
      <c r="BE414" s="67">
        <f t="shared" si="92"/>
        <v>5.9251348888673732E-3</v>
      </c>
      <c r="BF414" s="67">
        <f t="shared" si="92"/>
        <v>8.0346755850089852E-2</v>
      </c>
      <c r="BG414" s="67">
        <f t="shared" si="92"/>
        <v>2.8430472982401318E-2</v>
      </c>
      <c r="BH414" s="67">
        <f t="shared" si="92"/>
        <v>2.0678863271062628E-3</v>
      </c>
      <c r="BI414" s="67">
        <f t="shared" si="92"/>
        <v>3.0642474236047181E-3</v>
      </c>
      <c r="BJ414" s="67">
        <f t="shared" si="92"/>
        <v>2.6711051346284514E-2</v>
      </c>
    </row>
    <row r="415" spans="4:62">
      <c r="D415" s="52">
        <f t="shared" si="71"/>
        <v>9.5</v>
      </c>
      <c r="E415" s="67">
        <f t="shared" si="88"/>
        <v>1.3156646951473549E-3</v>
      </c>
      <c r="F415" s="67">
        <f t="shared" si="88"/>
        <v>6.5329972890481045E-3</v>
      </c>
      <c r="G415" s="67">
        <f t="shared" si="88"/>
        <v>2.7356822025949826E-3</v>
      </c>
      <c r="H415" s="67">
        <f t="shared" si="88"/>
        <v>3.5209066119424809E-3</v>
      </c>
      <c r="I415" s="67">
        <f t="shared" si="88"/>
        <v>5.0612669856094014E-3</v>
      </c>
      <c r="J415" s="67">
        <f t="shared" si="88"/>
        <v>6.8373522890806282E-2</v>
      </c>
      <c r="K415" s="67">
        <f t="shared" si="88"/>
        <v>2.4616165617947893E-2</v>
      </c>
      <c r="L415" s="67">
        <f t="shared" si="88"/>
        <v>1.7444705700502292E-3</v>
      </c>
      <c r="M415" s="67">
        <f t="shared" si="88"/>
        <v>2.6529699403092864E-3</v>
      </c>
      <c r="N415" s="67">
        <f t="shared" si="88"/>
        <v>2.0478442388420545E-2</v>
      </c>
      <c r="Q415" s="55">
        <f t="shared" si="89"/>
        <v>3.5451321676391079E-4</v>
      </c>
      <c r="R415" s="55">
        <f t="shared" si="89"/>
        <v>9.7250955323882268E-4</v>
      </c>
      <c r="S415" s="55">
        <f t="shared" si="89"/>
        <v>4.0423371525950699E-4</v>
      </c>
      <c r="T415" s="55">
        <f t="shared" si="89"/>
        <v>4.4945831431101392E-4</v>
      </c>
      <c r="U415" s="55">
        <f t="shared" si="89"/>
        <v>6.8266355259608859E-4</v>
      </c>
      <c r="V415" s="55">
        <f t="shared" si="89"/>
        <v>7.8799831245293783E-3</v>
      </c>
      <c r="W415" s="55">
        <f t="shared" si="89"/>
        <v>3.3600545666768434E-3</v>
      </c>
      <c r="X415" s="55">
        <f t="shared" si="89"/>
        <v>2.1956099425732577E-4</v>
      </c>
      <c r="Y415" s="55">
        <f t="shared" si="89"/>
        <v>3.5499427245242978E-4</v>
      </c>
      <c r="Z415" s="55">
        <f t="shared" si="89"/>
        <v>1.2339140596308632E-3</v>
      </c>
      <c r="AC415" s="55">
        <f t="shared" si="90"/>
        <v>4.1170465381487511E-4</v>
      </c>
      <c r="AD415" s="55">
        <f t="shared" si="90"/>
        <v>1.6563685035576961E-3</v>
      </c>
      <c r="AE415" s="55">
        <f t="shared" si="90"/>
        <v>5.2539093677700507E-4</v>
      </c>
      <c r="AF415" s="55">
        <f t="shared" si="90"/>
        <v>9.0140112387078562E-4</v>
      </c>
      <c r="AG415" s="55">
        <f t="shared" si="90"/>
        <v>9.3206872231872044E-4</v>
      </c>
      <c r="AH415" s="55">
        <f t="shared" si="90"/>
        <v>1.372874299057652E-2</v>
      </c>
      <c r="AI415" s="55">
        <f t="shared" si="90"/>
        <v>4.3884001388518924E-3</v>
      </c>
      <c r="AJ415" s="55">
        <f t="shared" si="90"/>
        <v>3.5307582466192908E-4</v>
      </c>
      <c r="AK415" s="55">
        <f t="shared" si="90"/>
        <v>4.6686996417898385E-4</v>
      </c>
      <c r="AL415" s="55">
        <f t="shared" si="90"/>
        <v>6.4033420414089312E-3</v>
      </c>
      <c r="AO415" s="67">
        <f t="shared" si="91"/>
        <v>9.6115147838344412E-4</v>
      </c>
      <c r="AP415" s="67">
        <f t="shared" si="91"/>
        <v>5.5604877358092818E-3</v>
      </c>
      <c r="AQ415" s="67">
        <f t="shared" si="91"/>
        <v>2.3314484873354756E-3</v>
      </c>
      <c r="AR415" s="67">
        <f t="shared" si="91"/>
        <v>3.0714482976314668E-3</v>
      </c>
      <c r="AS415" s="67">
        <f t="shared" si="91"/>
        <v>4.3786034330133127E-3</v>
      </c>
      <c r="AT415" s="67">
        <f t="shared" si="91"/>
        <v>6.0493539766276902E-2</v>
      </c>
      <c r="AU415" s="67">
        <f t="shared" si="91"/>
        <v>2.1256111051271051E-2</v>
      </c>
      <c r="AV415" s="67">
        <f t="shared" si="91"/>
        <v>1.5249095757929034E-3</v>
      </c>
      <c r="AW415" s="67">
        <f t="shared" si="91"/>
        <v>2.2979756678568565E-3</v>
      </c>
      <c r="AX415" s="67">
        <f t="shared" si="91"/>
        <v>1.9244528328789683E-2</v>
      </c>
      <c r="BA415" s="67">
        <f t="shared" si="92"/>
        <v>1.7273693489622301E-3</v>
      </c>
      <c r="BB415" s="67">
        <f t="shared" si="92"/>
        <v>8.189365792605801E-3</v>
      </c>
      <c r="BC415" s="67">
        <f t="shared" si="92"/>
        <v>3.2610731393719877E-3</v>
      </c>
      <c r="BD415" s="67">
        <f t="shared" si="92"/>
        <v>4.4223077358132665E-3</v>
      </c>
      <c r="BE415" s="67">
        <f t="shared" si="92"/>
        <v>5.9933357079281222E-3</v>
      </c>
      <c r="BF415" s="67">
        <f t="shared" si="92"/>
        <v>8.2102265881382808E-2</v>
      </c>
      <c r="BG415" s="67">
        <f t="shared" si="92"/>
        <v>2.9004565756799786E-2</v>
      </c>
      <c r="BH415" s="67">
        <f t="shared" si="92"/>
        <v>2.0975463947121584E-3</v>
      </c>
      <c r="BI415" s="67">
        <f t="shared" si="92"/>
        <v>3.1198399044882704E-3</v>
      </c>
      <c r="BJ415" s="67">
        <f t="shared" si="92"/>
        <v>2.6881784429829476E-2</v>
      </c>
    </row>
    <row r="416" spans="4:62">
      <c r="D416" s="52">
        <f t="shared" si="71"/>
        <v>9.75</v>
      </c>
      <c r="E416" s="67">
        <f t="shared" si="88"/>
        <v>1.3158437047158566E-3</v>
      </c>
      <c r="F416" s="67">
        <f t="shared" si="88"/>
        <v>6.5568100110731335E-3</v>
      </c>
      <c r="G416" s="67">
        <f t="shared" si="88"/>
        <v>2.7700057871489045E-3</v>
      </c>
      <c r="H416" s="67">
        <f t="shared" si="88"/>
        <v>3.5564022022400114E-3</v>
      </c>
      <c r="I416" s="67">
        <f t="shared" si="88"/>
        <v>5.1261730371865398E-3</v>
      </c>
      <c r="J416" s="67">
        <f t="shared" si="88"/>
        <v>6.9946178782733154E-2</v>
      </c>
      <c r="K416" s="67">
        <f t="shared" si="88"/>
        <v>2.5150925695585916E-2</v>
      </c>
      <c r="L416" s="67">
        <f t="shared" si="88"/>
        <v>1.7728613442452405E-3</v>
      </c>
      <c r="M416" s="67">
        <f t="shared" si="88"/>
        <v>2.705228276153865E-3</v>
      </c>
      <c r="N416" s="67">
        <f t="shared" si="88"/>
        <v>2.0644505771881323E-2</v>
      </c>
      <c r="Q416" s="55">
        <f t="shared" si="89"/>
        <v>3.5451321676391079E-4</v>
      </c>
      <c r="R416" s="55">
        <f t="shared" si="89"/>
        <v>9.7250955323882268E-4</v>
      </c>
      <c r="S416" s="55">
        <f t="shared" si="89"/>
        <v>4.0536612269654915E-4</v>
      </c>
      <c r="T416" s="55">
        <f t="shared" si="89"/>
        <v>4.5031580567968341E-4</v>
      </c>
      <c r="U416" s="55">
        <f t="shared" si="89"/>
        <v>6.8509634454597785E-4</v>
      </c>
      <c r="V416" s="55">
        <f t="shared" si="89"/>
        <v>7.957028097306789E-3</v>
      </c>
      <c r="W416" s="55">
        <f t="shared" si="89"/>
        <v>3.3940220586687331E-3</v>
      </c>
      <c r="X416" s="55">
        <f t="shared" si="89"/>
        <v>2.2132474059349629E-4</v>
      </c>
      <c r="Y416" s="55">
        <f t="shared" si="89"/>
        <v>3.5850572849421017E-4</v>
      </c>
      <c r="Z416" s="55">
        <f t="shared" si="89"/>
        <v>1.2384603846433205E-3</v>
      </c>
      <c r="AC416" s="55">
        <f t="shared" si="90"/>
        <v>4.1170491077991762E-4</v>
      </c>
      <c r="AD416" s="55">
        <f t="shared" si="90"/>
        <v>1.6570914840960272E-3</v>
      </c>
      <c r="AE416" s="55">
        <f t="shared" si="90"/>
        <v>5.2678414216911478E-4</v>
      </c>
      <c r="AF416" s="55">
        <f t="shared" si="90"/>
        <v>9.0243640886017245E-4</v>
      </c>
      <c r="AG416" s="55">
        <f t="shared" si="90"/>
        <v>9.3495021378695552E-4</v>
      </c>
      <c r="AH416" s="55">
        <f t="shared" si="90"/>
        <v>1.3879491695800996E-2</v>
      </c>
      <c r="AI416" s="55">
        <f t="shared" si="90"/>
        <v>4.4278742939758689E-3</v>
      </c>
      <c r="AJ416" s="55">
        <f t="shared" si="90"/>
        <v>3.5425627692416747E-4</v>
      </c>
      <c r="AK416" s="55">
        <f t="shared" si="90"/>
        <v>4.7005013540549851E-4</v>
      </c>
      <c r="AL416" s="55">
        <f t="shared" si="90"/>
        <v>6.4073328005943521E-3</v>
      </c>
      <c r="AO416" s="67">
        <f t="shared" si="91"/>
        <v>9.6133048795194582E-4</v>
      </c>
      <c r="AP416" s="67">
        <f t="shared" si="91"/>
        <v>5.5843004578343108E-3</v>
      </c>
      <c r="AQ416" s="67">
        <f t="shared" si="91"/>
        <v>2.3646396644523555E-3</v>
      </c>
      <c r="AR416" s="67">
        <f t="shared" si="91"/>
        <v>3.1060863965603281E-3</v>
      </c>
      <c r="AS416" s="67">
        <f t="shared" si="91"/>
        <v>4.4410766926405616E-3</v>
      </c>
      <c r="AT416" s="67">
        <f t="shared" si="91"/>
        <v>6.1989150685426361E-2</v>
      </c>
      <c r="AU416" s="67">
        <f t="shared" si="91"/>
        <v>2.1756903636917183E-2</v>
      </c>
      <c r="AV416" s="67">
        <f t="shared" si="91"/>
        <v>1.5515366036517443E-3</v>
      </c>
      <c r="AW416" s="67">
        <f t="shared" si="91"/>
        <v>2.3467225476596549E-3</v>
      </c>
      <c r="AX416" s="67">
        <f t="shared" si="91"/>
        <v>1.9406045387238002E-2</v>
      </c>
      <c r="BA416" s="67">
        <f t="shared" si="92"/>
        <v>1.7275486154957741E-3</v>
      </c>
      <c r="BB416" s="67">
        <f t="shared" si="92"/>
        <v>8.21390149516916E-3</v>
      </c>
      <c r="BC416" s="67">
        <f t="shared" si="92"/>
        <v>3.2967899293180193E-3</v>
      </c>
      <c r="BD416" s="67">
        <f t="shared" si="92"/>
        <v>4.458838611100184E-3</v>
      </c>
      <c r="BE416" s="67">
        <f t="shared" si="92"/>
        <v>6.0611232509734953E-3</v>
      </c>
      <c r="BF416" s="67">
        <f t="shared" si="92"/>
        <v>8.3825670478534148E-2</v>
      </c>
      <c r="BG416" s="67">
        <f t="shared" si="92"/>
        <v>2.9578799989561786E-2</v>
      </c>
      <c r="BH416" s="67">
        <f t="shared" si="92"/>
        <v>2.127117621169408E-3</v>
      </c>
      <c r="BI416" s="67">
        <f t="shared" si="92"/>
        <v>3.1752784115593635E-3</v>
      </c>
      <c r="BJ416" s="67">
        <f t="shared" si="92"/>
        <v>2.7051838572475676E-2</v>
      </c>
    </row>
    <row r="417" spans="4:62">
      <c r="D417" s="52">
        <f t="shared" si="71"/>
        <v>10</v>
      </c>
      <c r="E417" s="67">
        <f t="shared" si="88"/>
        <v>1.3160087386883265E-3</v>
      </c>
      <c r="F417" s="67">
        <f t="shared" si="88"/>
        <v>6.5805621211139347E-3</v>
      </c>
      <c r="G417" s="67">
        <f t="shared" si="88"/>
        <v>2.8042769682251117E-3</v>
      </c>
      <c r="H417" s="67">
        <f t="shared" si="88"/>
        <v>3.5922841184692607E-3</v>
      </c>
      <c r="I417" s="67">
        <f t="shared" si="88"/>
        <v>5.1908876585322122E-3</v>
      </c>
      <c r="J417" s="67">
        <f t="shared" si="88"/>
        <v>7.1491511575313027E-2</v>
      </c>
      <c r="K417" s="67">
        <f t="shared" si="88"/>
        <v>2.568606128904136E-2</v>
      </c>
      <c r="L417" s="67">
        <f t="shared" si="88"/>
        <v>1.8012155191234572E-3</v>
      </c>
      <c r="M417" s="67">
        <f t="shared" si="88"/>
        <v>2.7574347985132165E-3</v>
      </c>
      <c r="N417" s="67">
        <f t="shared" si="88"/>
        <v>2.0810246529301839E-2</v>
      </c>
      <c r="Q417" s="55">
        <f t="shared" si="89"/>
        <v>3.5451321676391079E-4</v>
      </c>
      <c r="R417" s="55">
        <f t="shared" si="89"/>
        <v>9.7250955323882268E-4</v>
      </c>
      <c r="S417" s="55">
        <f t="shared" si="89"/>
        <v>4.0649961452165036E-4</v>
      </c>
      <c r="T417" s="55">
        <f t="shared" si="89"/>
        <v>4.5117783298064608E-4</v>
      </c>
      <c r="U417" s="55">
        <f t="shared" si="89"/>
        <v>6.8743396807654231E-4</v>
      </c>
      <c r="V417" s="55">
        <f t="shared" si="89"/>
        <v>8.0291467064529821E-3</v>
      </c>
      <c r="W417" s="55">
        <f t="shared" si="89"/>
        <v>3.4276489568900283E-3</v>
      </c>
      <c r="X417" s="55">
        <f t="shared" si="89"/>
        <v>2.2307426233921505E-4</v>
      </c>
      <c r="Y417" s="55">
        <f t="shared" si="89"/>
        <v>3.6198077077628988E-4</v>
      </c>
      <c r="Z417" s="55">
        <f t="shared" si="89"/>
        <v>1.2429726472573787E-3</v>
      </c>
      <c r="AC417" s="55">
        <f t="shared" si="90"/>
        <v>4.1170515134485581E-4</v>
      </c>
      <c r="AD417" s="55">
        <f t="shared" si="90"/>
        <v>1.6578125256046081E-3</v>
      </c>
      <c r="AE417" s="55">
        <f t="shared" si="90"/>
        <v>5.2816581154738109E-4</v>
      </c>
      <c r="AF417" s="55">
        <f t="shared" si="90"/>
        <v>9.0350293287610138E-4</v>
      </c>
      <c r="AG417" s="55">
        <f t="shared" si="90"/>
        <v>9.3781224050185844E-4</v>
      </c>
      <c r="AH417" s="55">
        <f t="shared" si="90"/>
        <v>1.4025254921735154E-2</v>
      </c>
      <c r="AI417" s="55">
        <f t="shared" si="90"/>
        <v>4.4671556491885566E-3</v>
      </c>
      <c r="AJ417" s="55">
        <f t="shared" si="90"/>
        <v>3.5542704692605902E-4</v>
      </c>
      <c r="AK417" s="55">
        <f t="shared" si="90"/>
        <v>4.7318973836149917E-4</v>
      </c>
      <c r="AL417" s="55">
        <f t="shared" si="90"/>
        <v>6.4113055502410246E-3</v>
      </c>
      <c r="AO417" s="67">
        <f t="shared" si="91"/>
        <v>9.6149552192441572E-4</v>
      </c>
      <c r="AP417" s="67">
        <f t="shared" si="91"/>
        <v>5.608052567875112E-3</v>
      </c>
      <c r="AQ417" s="67">
        <f t="shared" si="91"/>
        <v>2.3977773537034613E-3</v>
      </c>
      <c r="AR417" s="67">
        <f t="shared" si="91"/>
        <v>3.1411062854886148E-3</v>
      </c>
      <c r="AS417" s="67">
        <f t="shared" si="91"/>
        <v>4.5034536904556702E-3</v>
      </c>
      <c r="AT417" s="67">
        <f t="shared" si="91"/>
        <v>6.3462364868860047E-2</v>
      </c>
      <c r="AU417" s="67">
        <f t="shared" si="91"/>
        <v>2.2258412332151332E-2</v>
      </c>
      <c r="AV417" s="67">
        <f t="shared" si="91"/>
        <v>1.5781412567842422E-3</v>
      </c>
      <c r="AW417" s="67">
        <f t="shared" si="91"/>
        <v>2.3954540277369265E-3</v>
      </c>
      <c r="AX417" s="67">
        <f t="shared" si="91"/>
        <v>1.9567273882044461E-2</v>
      </c>
      <c r="BA417" s="67">
        <f t="shared" si="92"/>
        <v>1.7277138900331822E-3</v>
      </c>
      <c r="BB417" s="67">
        <f t="shared" si="92"/>
        <v>8.238374646718543E-3</v>
      </c>
      <c r="BC417" s="67">
        <f t="shared" si="92"/>
        <v>3.3324427797724928E-3</v>
      </c>
      <c r="BD417" s="67">
        <f t="shared" si="92"/>
        <v>4.4957870513453622E-3</v>
      </c>
      <c r="BE417" s="67">
        <f t="shared" si="92"/>
        <v>6.1286998990340708E-3</v>
      </c>
      <c r="BF417" s="67">
        <f t="shared" si="92"/>
        <v>8.5516766497048174E-2</v>
      </c>
      <c r="BG417" s="67">
        <f t="shared" si="92"/>
        <v>3.0153216938229917E-2</v>
      </c>
      <c r="BH417" s="67">
        <f t="shared" si="92"/>
        <v>2.1566425660495161E-3</v>
      </c>
      <c r="BI417" s="67">
        <f t="shared" si="92"/>
        <v>3.2306245368747158E-3</v>
      </c>
      <c r="BJ417" s="67">
        <f t="shared" si="92"/>
        <v>2.7221552079542865E-2</v>
      </c>
    </row>
    <row r="418" spans="4:62">
      <c r="D418" s="52">
        <f t="shared" si="71"/>
        <v>10.25</v>
      </c>
      <c r="E418" s="67">
        <f t="shared" si="88"/>
        <v>1.3161702787617886E-3</v>
      </c>
      <c r="F418" s="67">
        <f t="shared" si="88"/>
        <v>6.6042990781586793E-3</v>
      </c>
      <c r="G418" s="67">
        <f t="shared" si="88"/>
        <v>2.8385350484318901E-3</v>
      </c>
      <c r="H418" s="67">
        <f t="shared" si="88"/>
        <v>3.6283656364298981E-3</v>
      </c>
      <c r="I418" s="67">
        <f t="shared" si="88"/>
        <v>5.2555544223200175E-3</v>
      </c>
      <c r="J418" s="67">
        <f t="shared" si="88"/>
        <v>7.3023124092191902E-2</v>
      </c>
      <c r="K418" s="67">
        <f t="shared" si="88"/>
        <v>2.622139089900247E-2</v>
      </c>
      <c r="L418" s="67">
        <f t="shared" si="88"/>
        <v>1.8295605441724751E-3</v>
      </c>
      <c r="M418" s="67">
        <f t="shared" si="88"/>
        <v>2.8096283675012614E-3</v>
      </c>
      <c r="N418" s="67">
        <f t="shared" si="88"/>
        <v>2.0975906630212291E-2</v>
      </c>
      <c r="Q418" s="55">
        <f t="shared" si="89"/>
        <v>3.5451321676391079E-4</v>
      </c>
      <c r="R418" s="55">
        <f t="shared" si="89"/>
        <v>9.7250955323882268E-4</v>
      </c>
      <c r="S418" s="55">
        <f t="shared" si="89"/>
        <v>4.0763214164643097E-4</v>
      </c>
      <c r="T418" s="55">
        <f t="shared" si="89"/>
        <v>4.5204140457720624E-4</v>
      </c>
      <c r="U418" s="55">
        <f t="shared" si="89"/>
        <v>6.8972384001358793E-4</v>
      </c>
      <c r="V418" s="55">
        <f t="shared" si="89"/>
        <v>8.0985803877323542E-3</v>
      </c>
      <c r="W418" s="55">
        <f t="shared" si="89"/>
        <v>3.4609481586955742E-3</v>
      </c>
      <c r="X418" s="55">
        <f t="shared" si="89"/>
        <v>2.2481009990463457E-4</v>
      </c>
      <c r="Y418" s="55">
        <f t="shared" si="89"/>
        <v>3.6542218575334636E-4</v>
      </c>
      <c r="Z418" s="55">
        <f t="shared" si="89"/>
        <v>1.2474642509269671E-3</v>
      </c>
      <c r="AC418" s="55">
        <f t="shared" si="90"/>
        <v>4.117053878941594E-4</v>
      </c>
      <c r="AD418" s="55">
        <f t="shared" si="90"/>
        <v>1.6585328481707488E-3</v>
      </c>
      <c r="AE418" s="55">
        <f t="shared" si="90"/>
        <v>5.2954191924048583E-4</v>
      </c>
      <c r="AF418" s="55">
        <f t="shared" si="90"/>
        <v>9.0458512832676953E-4</v>
      </c>
      <c r="AG418" s="55">
        <f t="shared" si="90"/>
        <v>9.4066291764532408E-4</v>
      </c>
      <c r="AH418" s="55">
        <f t="shared" si="90"/>
        <v>1.4167846085016575E-2</v>
      </c>
      <c r="AI418" s="55">
        <f t="shared" si="90"/>
        <v>4.5061746160404512E-3</v>
      </c>
      <c r="AJ418" s="55">
        <f t="shared" si="90"/>
        <v>3.5659253952968599E-4</v>
      </c>
      <c r="AK418" s="55">
        <f t="shared" si="90"/>
        <v>4.7630127750682366E-4</v>
      </c>
      <c r="AL418" s="55">
        <f t="shared" si="90"/>
        <v>6.4152719654650631E-3</v>
      </c>
      <c r="AO418" s="67">
        <f t="shared" si="91"/>
        <v>9.6165706199787785E-4</v>
      </c>
      <c r="AP418" s="67">
        <f t="shared" si="91"/>
        <v>5.6317895249198566E-3</v>
      </c>
      <c r="AQ418" s="67">
        <f t="shared" si="91"/>
        <v>2.4309029067854592E-3</v>
      </c>
      <c r="AR418" s="67">
        <f t="shared" si="91"/>
        <v>3.1763242318526919E-3</v>
      </c>
      <c r="AS418" s="67">
        <f t="shared" si="91"/>
        <v>4.5658305823064295E-3</v>
      </c>
      <c r="AT418" s="67">
        <f t="shared" si="91"/>
        <v>6.4924543704459547E-2</v>
      </c>
      <c r="AU418" s="67">
        <f t="shared" si="91"/>
        <v>2.2760442740306898E-2</v>
      </c>
      <c r="AV418" s="67">
        <f t="shared" si="91"/>
        <v>1.6047504442678407E-3</v>
      </c>
      <c r="AW418" s="67">
        <f t="shared" si="91"/>
        <v>2.4442061817479149E-3</v>
      </c>
      <c r="AX418" s="67">
        <f t="shared" si="91"/>
        <v>1.9728442379285324E-2</v>
      </c>
      <c r="BA418" s="67">
        <f t="shared" si="92"/>
        <v>1.7278756666559479E-3</v>
      </c>
      <c r="BB418" s="67">
        <f t="shared" si="92"/>
        <v>8.2628319263294281E-3</v>
      </c>
      <c r="BC418" s="67">
        <f t="shared" si="92"/>
        <v>3.3680769676723761E-3</v>
      </c>
      <c r="BD418" s="67">
        <f t="shared" si="92"/>
        <v>4.5329507647566677E-3</v>
      </c>
      <c r="BE418" s="67">
        <f t="shared" si="92"/>
        <v>6.1962173399653419E-3</v>
      </c>
      <c r="BF418" s="67">
        <f t="shared" si="92"/>
        <v>8.7190970177208477E-2</v>
      </c>
      <c r="BG418" s="67">
        <f t="shared" si="92"/>
        <v>3.0727565515042923E-2</v>
      </c>
      <c r="BH418" s="67">
        <f t="shared" si="92"/>
        <v>2.1861530837021612E-3</v>
      </c>
      <c r="BI418" s="67">
        <f t="shared" si="92"/>
        <v>3.2859296450080851E-3</v>
      </c>
      <c r="BJ418" s="67">
        <f t="shared" si="92"/>
        <v>2.7391178595677353E-2</v>
      </c>
    </row>
    <row r="419" spans="4:62">
      <c r="D419" s="52">
        <f t="shared" si="71"/>
        <v>10.5</v>
      </c>
      <c r="E419" s="67">
        <f t="shared" ref="E419:N434" si="93">E418+E330/$R$179</f>
        <v>1.3163342812175204E-3</v>
      </c>
      <c r="F419" s="67">
        <f t="shared" si="93"/>
        <v>6.6283978615967968E-3</v>
      </c>
      <c r="G419" s="67">
        <f t="shared" si="93"/>
        <v>2.8733153302663559E-3</v>
      </c>
      <c r="H419" s="67">
        <f t="shared" si="93"/>
        <v>3.6649971509838866E-3</v>
      </c>
      <c r="I419" s="67">
        <f t="shared" si="93"/>
        <v>5.321206912368706E-3</v>
      </c>
      <c r="J419" s="67">
        <f t="shared" si="93"/>
        <v>7.4578083233997589E-2</v>
      </c>
      <c r="K419" s="67">
        <f t="shared" si="93"/>
        <v>2.6764880627451935E-2</v>
      </c>
      <c r="L419" s="67">
        <f t="shared" si="93"/>
        <v>1.8583376371636572E-3</v>
      </c>
      <c r="M419" s="67">
        <f t="shared" si="93"/>
        <v>2.8626175317624757E-3</v>
      </c>
      <c r="N419" s="67">
        <f t="shared" si="93"/>
        <v>2.1144091915657783E-2</v>
      </c>
      <c r="Q419" s="55">
        <f t="shared" ref="Q419:Z434" si="94">(Q418^2+(Q330/$R$179)^2)^0.5</f>
        <v>3.5451321676391079E-4</v>
      </c>
      <c r="R419" s="55">
        <f t="shared" si="94"/>
        <v>9.7250955323882268E-4</v>
      </c>
      <c r="S419" s="55">
        <f t="shared" si="94"/>
        <v>4.087961749307222E-4</v>
      </c>
      <c r="T419" s="55">
        <f t="shared" si="94"/>
        <v>4.5292978080254867E-4</v>
      </c>
      <c r="U419" s="55">
        <f t="shared" si="94"/>
        <v>6.9207612467359428E-4</v>
      </c>
      <c r="V419" s="55">
        <f t="shared" si="94"/>
        <v>8.1695294096382851E-3</v>
      </c>
      <c r="W419" s="55">
        <f t="shared" si="94"/>
        <v>3.4949382458408923E-3</v>
      </c>
      <c r="X419" s="55">
        <f t="shared" si="94"/>
        <v>2.2658534352860382E-4</v>
      </c>
      <c r="Y419" s="55">
        <f t="shared" si="94"/>
        <v>3.6893572234175149E-4</v>
      </c>
      <c r="Z419" s="55">
        <f t="shared" si="94"/>
        <v>1.2520769679998367E-3</v>
      </c>
      <c r="AC419" s="55">
        <f t="shared" ref="AC419:AL434" si="95">(AC418^2+(AC330/$R$179)^2)^0.5</f>
        <v>4.1170563170980491E-4</v>
      </c>
      <c r="AD419" s="55">
        <f t="shared" si="95"/>
        <v>1.6592749708387502E-3</v>
      </c>
      <c r="AE419" s="55">
        <f t="shared" si="95"/>
        <v>5.309565666178057E-4</v>
      </c>
      <c r="AF419" s="55">
        <f t="shared" si="95"/>
        <v>9.0569921412338075E-4</v>
      </c>
      <c r="AG419" s="55">
        <f t="shared" si="95"/>
        <v>9.4359215084464519E-4</v>
      </c>
      <c r="AH419" s="55">
        <f t="shared" si="95"/>
        <v>1.4313330903614649E-2</v>
      </c>
      <c r="AI419" s="55">
        <f t="shared" si="95"/>
        <v>4.5460417159137621E-3</v>
      </c>
      <c r="AJ419" s="55">
        <f t="shared" si="95"/>
        <v>3.5778986126237946E-4</v>
      </c>
      <c r="AK419" s="55">
        <f t="shared" si="95"/>
        <v>4.7948726786805577E-4</v>
      </c>
      <c r="AL419" s="55">
        <f t="shared" si="95"/>
        <v>6.4193576588934542E-3</v>
      </c>
      <c r="AO419" s="67">
        <f t="shared" si="91"/>
        <v>9.6182106445360962E-4</v>
      </c>
      <c r="AP419" s="67">
        <f t="shared" si="91"/>
        <v>5.6558883083579741E-3</v>
      </c>
      <c r="AQ419" s="67">
        <f t="shared" si="91"/>
        <v>2.4645191553356338E-3</v>
      </c>
      <c r="AR419" s="67">
        <f t="shared" si="91"/>
        <v>3.2120673701813377E-3</v>
      </c>
      <c r="AS419" s="67">
        <f t="shared" si="91"/>
        <v>4.6291307876951118E-3</v>
      </c>
      <c r="AT419" s="67">
        <f t="shared" si="91"/>
        <v>6.6408553824359298E-2</v>
      </c>
      <c r="AU419" s="67">
        <f t="shared" si="91"/>
        <v>2.3269942381611043E-2</v>
      </c>
      <c r="AV419" s="67">
        <f t="shared" si="91"/>
        <v>1.6317522936350533E-3</v>
      </c>
      <c r="AW419" s="67">
        <f t="shared" si="91"/>
        <v>2.4936818094207242E-3</v>
      </c>
      <c r="AX419" s="67">
        <f t="shared" si="91"/>
        <v>1.9892014947657945E-2</v>
      </c>
      <c r="BA419" s="67">
        <f t="shared" si="92"/>
        <v>1.7280399129273253E-3</v>
      </c>
      <c r="BB419" s="67">
        <f t="shared" si="92"/>
        <v>8.287672832435547E-3</v>
      </c>
      <c r="BC419" s="67">
        <f t="shared" si="92"/>
        <v>3.4042718968841615E-3</v>
      </c>
      <c r="BD419" s="67">
        <f t="shared" si="92"/>
        <v>4.5706963651072673E-3</v>
      </c>
      <c r="BE419" s="67">
        <f t="shared" si="92"/>
        <v>6.2647990632133509E-3</v>
      </c>
      <c r="BF419" s="67">
        <f t="shared" si="92"/>
        <v>8.8891414137612243E-2</v>
      </c>
      <c r="BG419" s="67">
        <f t="shared" si="92"/>
        <v>3.1310922343365695E-2</v>
      </c>
      <c r="BH419" s="67">
        <f t="shared" si="92"/>
        <v>2.2161274984260366E-3</v>
      </c>
      <c r="BI419" s="67">
        <f t="shared" si="92"/>
        <v>3.3421047996305313E-3</v>
      </c>
      <c r="BJ419" s="67">
        <f t="shared" si="92"/>
        <v>2.7563449574551237E-2</v>
      </c>
    </row>
    <row r="420" spans="4:62">
      <c r="D420" s="52">
        <f t="shared" si="71"/>
        <v>10.75</v>
      </c>
      <c r="E420" s="67">
        <f t="shared" si="93"/>
        <v>1.3165032202706057E-3</v>
      </c>
      <c r="F420" s="67">
        <f t="shared" si="93"/>
        <v>6.6532220365542738E-3</v>
      </c>
      <c r="G420" s="67">
        <f t="shared" si="93"/>
        <v>2.9091425247613069E-3</v>
      </c>
      <c r="H420" s="67">
        <f t="shared" si="93"/>
        <v>3.7027313016965422E-3</v>
      </c>
      <c r="I420" s="67">
        <f t="shared" si="93"/>
        <v>5.3888355917809964E-3</v>
      </c>
      <c r="J420" s="67">
        <f t="shared" si="93"/>
        <v>7.6179847816306642E-2</v>
      </c>
      <c r="K420" s="67">
        <f t="shared" si="93"/>
        <v>2.7324729805783533E-2</v>
      </c>
      <c r="L420" s="67">
        <f t="shared" si="93"/>
        <v>1.8879809423128608E-3</v>
      </c>
      <c r="M420" s="67">
        <f t="shared" si="93"/>
        <v>2.9172017097500772E-3</v>
      </c>
      <c r="N420" s="67">
        <f t="shared" si="93"/>
        <v>2.1317339704779299E-2</v>
      </c>
      <c r="Q420" s="55">
        <f t="shared" si="94"/>
        <v>3.5451321676391079E-4</v>
      </c>
      <c r="R420" s="55">
        <f t="shared" si="94"/>
        <v>9.7250955323882268E-4</v>
      </c>
      <c r="S420" s="55">
        <f t="shared" si="94"/>
        <v>4.1002772580245485E-4</v>
      </c>
      <c r="T420" s="55">
        <f t="shared" si="94"/>
        <v>4.5387054205517374E-4</v>
      </c>
      <c r="U420" s="55">
        <f t="shared" si="94"/>
        <v>6.9456344016611724E-4</v>
      </c>
      <c r="V420" s="55">
        <f t="shared" si="94"/>
        <v>8.2441462866480776E-3</v>
      </c>
      <c r="W420" s="55">
        <f t="shared" si="94"/>
        <v>3.5306475695365495E-3</v>
      </c>
      <c r="X420" s="55">
        <f t="shared" si="94"/>
        <v>2.2845398339042201E-4</v>
      </c>
      <c r="Y420" s="55">
        <f t="shared" si="94"/>
        <v>3.7262773638336081E-4</v>
      </c>
      <c r="Z420" s="55">
        <f t="shared" si="94"/>
        <v>1.2569530463200503E-3</v>
      </c>
      <c r="AC420" s="55">
        <f t="shared" si="95"/>
        <v>4.1170589042427186E-4</v>
      </c>
      <c r="AD420" s="55">
        <f t="shared" si="95"/>
        <v>1.6600620800211749E-3</v>
      </c>
      <c r="AE420" s="55">
        <f t="shared" si="95"/>
        <v>5.3245354963370878E-4</v>
      </c>
      <c r="AF420" s="55">
        <f t="shared" si="95"/>
        <v>9.0687988234577324E-4</v>
      </c>
      <c r="AG420" s="55">
        <f t="shared" si="95"/>
        <v>9.4669047110621548E-4</v>
      </c>
      <c r="AH420" s="55">
        <f t="shared" si="95"/>
        <v>1.4466106055908449E-2</v>
      </c>
      <c r="AI420" s="55">
        <f t="shared" si="95"/>
        <v>4.5879661871956606E-3</v>
      </c>
      <c r="AJ420" s="55">
        <f t="shared" si="95"/>
        <v>3.5905598237262416E-4</v>
      </c>
      <c r="AK420" s="55">
        <f t="shared" si="95"/>
        <v>4.8284495834122123E-4</v>
      </c>
      <c r="AL420" s="55">
        <f t="shared" si="95"/>
        <v>6.4236901773890541E-3</v>
      </c>
      <c r="AO420" s="67">
        <f t="shared" si="91"/>
        <v>9.6199000350669496E-4</v>
      </c>
      <c r="AP420" s="67">
        <f t="shared" si="91"/>
        <v>5.6807124833154511E-3</v>
      </c>
      <c r="AQ420" s="67">
        <f t="shared" si="91"/>
        <v>2.499114798958852E-3</v>
      </c>
      <c r="AR420" s="67">
        <f t="shared" si="91"/>
        <v>3.2488607596413686E-3</v>
      </c>
      <c r="AS420" s="67">
        <f t="shared" si="91"/>
        <v>4.6942721516148788E-3</v>
      </c>
      <c r="AT420" s="67">
        <f t="shared" si="91"/>
        <v>6.7935701529658568E-2</v>
      </c>
      <c r="AU420" s="67">
        <f t="shared" si="91"/>
        <v>2.3794082236246981E-2</v>
      </c>
      <c r="AV420" s="67">
        <f t="shared" si="91"/>
        <v>1.6595269589224388E-3</v>
      </c>
      <c r="AW420" s="67">
        <f t="shared" si="91"/>
        <v>2.5445739733667163E-3</v>
      </c>
      <c r="AX420" s="67">
        <f t="shared" si="91"/>
        <v>2.0060386658459248E-2</v>
      </c>
      <c r="BA420" s="67">
        <f t="shared" si="92"/>
        <v>1.7282091106948776E-3</v>
      </c>
      <c r="BB420" s="67">
        <f t="shared" si="92"/>
        <v>8.3132841165754479E-3</v>
      </c>
      <c r="BC420" s="67">
        <f t="shared" si="92"/>
        <v>3.4415960743950156E-3</v>
      </c>
      <c r="BD420" s="67">
        <f t="shared" si="92"/>
        <v>4.6096111840423157E-3</v>
      </c>
      <c r="BE420" s="67">
        <f t="shared" si="92"/>
        <v>6.3355260628872121E-3</v>
      </c>
      <c r="BF420" s="67">
        <f t="shared" si="92"/>
        <v>9.0645953872215093E-2</v>
      </c>
      <c r="BG420" s="67">
        <f t="shared" si="92"/>
        <v>3.191269599297919E-2</v>
      </c>
      <c r="BH420" s="67">
        <f t="shared" si="92"/>
        <v>2.2470369246854849E-3</v>
      </c>
      <c r="BI420" s="67">
        <f t="shared" si="92"/>
        <v>3.4000466680912983E-3</v>
      </c>
      <c r="BJ420" s="67">
        <f t="shared" si="92"/>
        <v>2.7741029882168353E-2</v>
      </c>
    </row>
    <row r="421" spans="4:62">
      <c r="D421" s="52">
        <f t="shared" si="71"/>
        <v>11</v>
      </c>
      <c r="E421" s="67">
        <f t="shared" si="93"/>
        <v>1.3166771189554538E-3</v>
      </c>
      <c r="F421" s="67">
        <f t="shared" si="93"/>
        <v>6.6787749877441167E-3</v>
      </c>
      <c r="G421" s="67">
        <f t="shared" si="93"/>
        <v>2.9460215168634293E-3</v>
      </c>
      <c r="H421" s="67">
        <f t="shared" si="93"/>
        <v>3.7415732335231728E-3</v>
      </c>
      <c r="I421" s="67">
        <f t="shared" si="93"/>
        <v>5.4584496815550171E-3</v>
      </c>
      <c r="J421" s="67">
        <f t="shared" si="93"/>
        <v>7.7828636235638779E-2</v>
      </c>
      <c r="K421" s="67">
        <f t="shared" si="93"/>
        <v>2.7901014768006303E-2</v>
      </c>
      <c r="L421" s="67">
        <f t="shared" si="93"/>
        <v>1.9184945014092156E-3</v>
      </c>
      <c r="M421" s="67">
        <f t="shared" si="93"/>
        <v>2.9733883438776611E-3</v>
      </c>
      <c r="N421" s="67">
        <f t="shared" si="93"/>
        <v>2.1495673619471474E-2</v>
      </c>
      <c r="Q421" s="55">
        <f t="shared" si="94"/>
        <v>3.5451321676391079E-4</v>
      </c>
      <c r="R421" s="55">
        <f t="shared" si="94"/>
        <v>9.7250955323882268E-4</v>
      </c>
      <c r="S421" s="55">
        <f t="shared" si="94"/>
        <v>4.1132862525547416E-4</v>
      </c>
      <c r="T421" s="55">
        <f t="shared" si="94"/>
        <v>4.5486522792477258E-4</v>
      </c>
      <c r="U421" s="55">
        <f t="shared" si="94"/>
        <v>6.971892596957139E-4</v>
      </c>
      <c r="V421" s="55">
        <f t="shared" si="94"/>
        <v>8.3224786734571333E-3</v>
      </c>
      <c r="W421" s="55">
        <f t="shared" si="94"/>
        <v>3.5680944169016611E-3</v>
      </c>
      <c r="X421" s="55">
        <f t="shared" si="94"/>
        <v>2.3041741616098237E-4</v>
      </c>
      <c r="Y421" s="55">
        <f t="shared" si="94"/>
        <v>3.7650020718761672E-4</v>
      </c>
      <c r="Z421" s="55">
        <f t="shared" si="94"/>
        <v>1.2620990709486597E-3</v>
      </c>
      <c r="AC421" s="55">
        <f t="shared" si="95"/>
        <v>4.117061645519688E-4</v>
      </c>
      <c r="AD421" s="55">
        <f t="shared" si="95"/>
        <v>1.6608956757202752E-3</v>
      </c>
      <c r="AE421" s="55">
        <f t="shared" si="95"/>
        <v>5.3403513956162135E-4</v>
      </c>
      <c r="AF421" s="55">
        <f t="shared" si="95"/>
        <v>9.0812921623002513E-4</v>
      </c>
      <c r="AG421" s="55">
        <f t="shared" si="95"/>
        <v>9.4996235354381298E-4</v>
      </c>
      <c r="AH421" s="55">
        <f t="shared" si="95"/>
        <v>1.4626241964458414E-2</v>
      </c>
      <c r="AI421" s="55">
        <f t="shared" si="95"/>
        <v>4.6319743603436851E-3</v>
      </c>
      <c r="AJ421" s="55">
        <f t="shared" si="95"/>
        <v>3.603926815933709E-4</v>
      </c>
      <c r="AK421" s="55">
        <f t="shared" si="95"/>
        <v>4.8637739797398631E-4</v>
      </c>
      <c r="AL421" s="55">
        <f t="shared" si="95"/>
        <v>6.4282776277771432E-3</v>
      </c>
      <c r="AO421" s="67">
        <f t="shared" si="91"/>
        <v>9.6216390219154308E-4</v>
      </c>
      <c r="AP421" s="67">
        <f t="shared" si="91"/>
        <v>5.706265434505294E-3</v>
      </c>
      <c r="AQ421" s="67">
        <f t="shared" si="91"/>
        <v>2.5346928916079553E-3</v>
      </c>
      <c r="AR421" s="67">
        <f t="shared" si="91"/>
        <v>3.2867080055984004E-3</v>
      </c>
      <c r="AS421" s="67">
        <f t="shared" si="91"/>
        <v>4.7612604218593034E-3</v>
      </c>
      <c r="AT421" s="67">
        <f t="shared" si="91"/>
        <v>6.9506157562181647E-2</v>
      </c>
      <c r="AU421" s="67">
        <f t="shared" si="91"/>
        <v>2.4332920351104643E-2</v>
      </c>
      <c r="AV421" s="67">
        <f t="shared" si="91"/>
        <v>1.6880770852482332E-3</v>
      </c>
      <c r="AW421" s="67">
        <f t="shared" si="91"/>
        <v>2.5968881366900446E-3</v>
      </c>
      <c r="AX421" s="67">
        <f t="shared" si="91"/>
        <v>2.0233574548522815E-2</v>
      </c>
      <c r="BA421" s="67">
        <f t="shared" si="92"/>
        <v>1.7283832835074226E-3</v>
      </c>
      <c r="BB421" s="67">
        <f t="shared" si="92"/>
        <v>8.3396706634643915E-3</v>
      </c>
      <c r="BC421" s="67">
        <f t="shared" si="92"/>
        <v>3.4800566564250506E-3</v>
      </c>
      <c r="BD421" s="67">
        <f t="shared" si="92"/>
        <v>4.6497024497531977E-3</v>
      </c>
      <c r="BE421" s="67">
        <f t="shared" si="92"/>
        <v>6.4084120350988297E-3</v>
      </c>
      <c r="BF421" s="67">
        <f t="shared" si="92"/>
        <v>9.2454878200097193E-2</v>
      </c>
      <c r="BG421" s="67">
        <f t="shared" si="92"/>
        <v>3.2532989128349989E-2</v>
      </c>
      <c r="BH421" s="67">
        <f t="shared" si="92"/>
        <v>2.2788871830025864E-3</v>
      </c>
      <c r="BI421" s="67">
        <f t="shared" si="92"/>
        <v>3.4597657418516474E-3</v>
      </c>
      <c r="BJ421" s="67">
        <f t="shared" si="92"/>
        <v>2.7923951247248616E-2</v>
      </c>
    </row>
    <row r="422" spans="4:62">
      <c r="D422" s="52">
        <f t="shared" si="71"/>
        <v>12</v>
      </c>
      <c r="E422" s="67">
        <f t="shared" si="93"/>
        <v>1.3174228214898453E-3</v>
      </c>
      <c r="F422" s="67">
        <f t="shared" si="93"/>
        <v>6.7883497121307675E-3</v>
      </c>
      <c r="G422" s="67">
        <f t="shared" si="93"/>
        <v>3.1041639312258747E-3</v>
      </c>
      <c r="H422" s="67">
        <f t="shared" si="93"/>
        <v>3.9081330153240262E-3</v>
      </c>
      <c r="I422" s="67">
        <f t="shared" si="93"/>
        <v>5.7569648958543289E-3</v>
      </c>
      <c r="J422" s="67">
        <f t="shared" si="93"/>
        <v>8.4898877761871216E-2</v>
      </c>
      <c r="K422" s="67">
        <f t="shared" si="93"/>
        <v>3.0372207446871163E-2</v>
      </c>
      <c r="L422" s="67">
        <f t="shared" si="93"/>
        <v>2.049341024896797E-3</v>
      </c>
      <c r="M422" s="67">
        <f t="shared" si="93"/>
        <v>3.2143247000348601E-3</v>
      </c>
      <c r="N422" s="67">
        <f t="shared" si="93"/>
        <v>2.2260395056381461E-2</v>
      </c>
      <c r="Q422" s="55">
        <f t="shared" si="94"/>
        <v>3.5451321676391079E-4</v>
      </c>
      <c r="R422" s="55">
        <f t="shared" si="94"/>
        <v>9.7250955323882268E-4</v>
      </c>
      <c r="S422" s="55">
        <f t="shared" si="94"/>
        <v>4.3455614240461897E-4</v>
      </c>
      <c r="T422" s="55">
        <f t="shared" si="94"/>
        <v>4.7278279307927726E-4</v>
      </c>
      <c r="U422" s="55">
        <f t="shared" si="94"/>
        <v>7.4382275704136221E-4</v>
      </c>
      <c r="V422" s="55">
        <f t="shared" si="94"/>
        <v>9.6501837803853515E-3</v>
      </c>
      <c r="W422" s="55">
        <f t="shared" si="94"/>
        <v>4.1975402188815913E-3</v>
      </c>
      <c r="X422" s="55">
        <f t="shared" si="94"/>
        <v>2.6393039647801101E-4</v>
      </c>
      <c r="Y422" s="55">
        <f t="shared" si="94"/>
        <v>4.4169680081661912E-4</v>
      </c>
      <c r="Z422" s="55">
        <f t="shared" si="94"/>
        <v>1.3532412579710818E-3</v>
      </c>
      <c r="AC422" s="55">
        <f t="shared" si="95"/>
        <v>4.1171120522766921E-4</v>
      </c>
      <c r="AD422" s="55">
        <f t="shared" si="95"/>
        <v>1.6761500816066502E-3</v>
      </c>
      <c r="AE422" s="55">
        <f t="shared" si="95"/>
        <v>5.6232530132039964E-4</v>
      </c>
      <c r="AF422" s="55">
        <f t="shared" si="95"/>
        <v>9.3080332215947207E-4</v>
      </c>
      <c r="AG422" s="55">
        <f t="shared" si="95"/>
        <v>1.0082353875809265E-3</v>
      </c>
      <c r="AH422" s="55">
        <f t="shared" si="95"/>
        <v>1.7308740328630518E-2</v>
      </c>
      <c r="AI422" s="55">
        <f t="shared" si="95"/>
        <v>5.3773821809777259E-3</v>
      </c>
      <c r="AJ422" s="55">
        <f t="shared" si="95"/>
        <v>3.841439113511871E-4</v>
      </c>
      <c r="AK422" s="55">
        <f t="shared" si="95"/>
        <v>5.4728322473297287E-4</v>
      </c>
      <c r="AL422" s="55">
        <f t="shared" si="95"/>
        <v>6.5120564333905557E-3</v>
      </c>
      <c r="AO422" s="67">
        <f t="shared" si="91"/>
        <v>9.6290960472593455E-4</v>
      </c>
      <c r="AP422" s="67">
        <f t="shared" si="91"/>
        <v>5.8158401588919448E-3</v>
      </c>
      <c r="AQ422" s="67">
        <f t="shared" si="91"/>
        <v>2.6696077888212558E-3</v>
      </c>
      <c r="AR422" s="67">
        <f t="shared" si="91"/>
        <v>3.4353502222447489E-3</v>
      </c>
      <c r="AS422" s="67">
        <f t="shared" si="91"/>
        <v>5.0131421388129663E-3</v>
      </c>
      <c r="AT422" s="67">
        <f t="shared" si="91"/>
        <v>7.524869398148587E-2</v>
      </c>
      <c r="AU422" s="67">
        <f t="shared" si="91"/>
        <v>2.617466722798957E-2</v>
      </c>
      <c r="AV422" s="67">
        <f t="shared" si="91"/>
        <v>1.7854106284187861E-3</v>
      </c>
      <c r="AW422" s="67">
        <f t="shared" si="91"/>
        <v>2.7726278992182408E-3</v>
      </c>
      <c r="AX422" s="67">
        <f t="shared" si="91"/>
        <v>2.0907153798410377E-2</v>
      </c>
      <c r="BA422" s="67">
        <f t="shared" si="92"/>
        <v>1.7291340267175145E-3</v>
      </c>
      <c r="BB422" s="67">
        <f t="shared" si="92"/>
        <v>8.4644997937374181E-3</v>
      </c>
      <c r="BC422" s="67">
        <f t="shared" si="92"/>
        <v>3.6664892325462741E-3</v>
      </c>
      <c r="BD422" s="67">
        <f t="shared" si="92"/>
        <v>4.838936337483498E-3</v>
      </c>
      <c r="BE422" s="67">
        <f t="shared" si="92"/>
        <v>6.7652002834352552E-3</v>
      </c>
      <c r="BF422" s="67">
        <f t="shared" si="92"/>
        <v>0.10220761809050173</v>
      </c>
      <c r="BG422" s="67">
        <f t="shared" si="92"/>
        <v>3.5749589627848889E-2</v>
      </c>
      <c r="BH422" s="67">
        <f t="shared" si="92"/>
        <v>2.4334849362479842E-3</v>
      </c>
      <c r="BI422" s="67">
        <f t="shared" si="92"/>
        <v>3.7616079247678328E-3</v>
      </c>
      <c r="BJ422" s="67">
        <f t="shared" si="92"/>
        <v>2.8772451489772016E-2</v>
      </c>
    </row>
    <row r="423" spans="4:62">
      <c r="D423" s="52">
        <f t="shared" si="71"/>
        <v>13</v>
      </c>
      <c r="E423" s="67">
        <f t="shared" si="93"/>
        <v>1.3182493850187244E-3</v>
      </c>
      <c r="F423" s="67">
        <f t="shared" si="93"/>
        <v>6.9098062805182138E-3</v>
      </c>
      <c r="G423" s="67">
        <f t="shared" si="93"/>
        <v>3.2794546752590698E-3</v>
      </c>
      <c r="H423" s="67">
        <f t="shared" si="93"/>
        <v>4.0927538723887422E-3</v>
      </c>
      <c r="I423" s="67">
        <f t="shared" si="93"/>
        <v>6.087849903717097E-3</v>
      </c>
      <c r="J423" s="67">
        <f t="shared" si="93"/>
        <v>9.2735787945797094E-2</v>
      </c>
      <c r="K423" s="67">
        <f t="shared" si="93"/>
        <v>3.3111366356730794E-2</v>
      </c>
      <c r="L423" s="67">
        <f t="shared" si="93"/>
        <v>2.1943760210346944E-3</v>
      </c>
      <c r="M423" s="67">
        <f t="shared" si="93"/>
        <v>3.4813872291211217E-3</v>
      </c>
      <c r="N423" s="67">
        <f t="shared" si="93"/>
        <v>2.3108039821351727E-2</v>
      </c>
      <c r="Q423" s="55">
        <f t="shared" si="94"/>
        <v>3.5451321676391079E-4</v>
      </c>
      <c r="R423" s="55">
        <f t="shared" si="94"/>
        <v>9.7250955323882268E-4</v>
      </c>
      <c r="S423" s="55">
        <f t="shared" si="94"/>
        <v>4.6149640075116276E-4</v>
      </c>
      <c r="T423" s="55">
        <f t="shared" si="94"/>
        <v>4.939077572297672E-4</v>
      </c>
      <c r="U423" s="55">
        <f t="shared" si="94"/>
        <v>7.9739297284377511E-4</v>
      </c>
      <c r="V423" s="55">
        <f t="shared" si="94"/>
        <v>1.1065446696741553E-2</v>
      </c>
      <c r="W423" s="55">
        <f t="shared" si="94"/>
        <v>4.8605499384470315E-3</v>
      </c>
      <c r="X423" s="55">
        <f t="shared" si="94"/>
        <v>3.0002342803022461E-4</v>
      </c>
      <c r="Y423" s="55">
        <f t="shared" si="94"/>
        <v>5.1052492675134498E-4</v>
      </c>
      <c r="Z423" s="55">
        <f t="shared" si="94"/>
        <v>1.4574388020318688E-3</v>
      </c>
      <c r="AC423" s="55">
        <f t="shared" si="95"/>
        <v>4.1171739827032701E-4</v>
      </c>
      <c r="AD423" s="55">
        <f t="shared" si="95"/>
        <v>1.6947041318600402E-3</v>
      </c>
      <c r="AE423" s="55">
        <f t="shared" si="95"/>
        <v>5.9524550113814693E-4</v>
      </c>
      <c r="AF423" s="55">
        <f t="shared" si="95"/>
        <v>9.5792691857854006E-4</v>
      </c>
      <c r="AG423" s="55">
        <f t="shared" si="95"/>
        <v>1.0755174372610004E-3</v>
      </c>
      <c r="AH423" s="55">
        <f t="shared" si="95"/>
        <v>2.0120729891742642E-2</v>
      </c>
      <c r="AI423" s="55">
        <f t="shared" si="95"/>
        <v>6.171151824481756E-3</v>
      </c>
      <c r="AJ423" s="55">
        <f t="shared" si="95"/>
        <v>4.1145258002176378E-4</v>
      </c>
      <c r="AK423" s="55">
        <f t="shared" si="95"/>
        <v>6.1389618409803592E-4</v>
      </c>
      <c r="AL423" s="55">
        <f t="shared" si="95"/>
        <v>6.6135367821380971E-3</v>
      </c>
      <c r="AO423" s="67">
        <f t="shared" si="91"/>
        <v>9.637361682548137E-4</v>
      </c>
      <c r="AP423" s="67">
        <f t="shared" si="91"/>
        <v>5.9372967272793911E-3</v>
      </c>
      <c r="AQ423" s="67">
        <f t="shared" si="91"/>
        <v>2.817958274507907E-3</v>
      </c>
      <c r="AR423" s="67">
        <f t="shared" si="91"/>
        <v>3.598846115158975E-3</v>
      </c>
      <c r="AS423" s="67">
        <f t="shared" si="91"/>
        <v>5.2904569308733218E-3</v>
      </c>
      <c r="AT423" s="67">
        <f t="shared" si="91"/>
        <v>8.1670341249055534E-2</v>
      </c>
      <c r="AU423" s="67">
        <f t="shared" si="91"/>
        <v>2.8250816418283763E-2</v>
      </c>
      <c r="AV423" s="67">
        <f t="shared" si="91"/>
        <v>1.8943525930044699E-3</v>
      </c>
      <c r="AW423" s="67">
        <f t="shared" si="91"/>
        <v>2.9708623023697767E-3</v>
      </c>
      <c r="AX423" s="67">
        <f t="shared" si="91"/>
        <v>2.1650601019319857E-2</v>
      </c>
      <c r="BA423" s="67">
        <f t="shared" si="92"/>
        <v>1.7299667832890516E-3</v>
      </c>
      <c r="BB423" s="67">
        <f t="shared" si="92"/>
        <v>8.6045104123782541E-3</v>
      </c>
      <c r="BC423" s="67">
        <f t="shared" si="92"/>
        <v>3.8747001763972167E-3</v>
      </c>
      <c r="BD423" s="67">
        <f t="shared" si="92"/>
        <v>5.0506807909672822E-3</v>
      </c>
      <c r="BE423" s="67">
        <f t="shared" si="92"/>
        <v>7.1633673409780977E-3</v>
      </c>
      <c r="BF423" s="67">
        <f t="shared" si="92"/>
        <v>0.11285651783753974</v>
      </c>
      <c r="BG423" s="67">
        <f t="shared" si="92"/>
        <v>3.9282518181212547E-2</v>
      </c>
      <c r="BH423" s="67">
        <f t="shared" si="92"/>
        <v>2.6058286010564582E-3</v>
      </c>
      <c r="BI423" s="67">
        <f t="shared" si="92"/>
        <v>4.0952834132191576E-3</v>
      </c>
      <c r="BJ423" s="67">
        <f t="shared" si="92"/>
        <v>2.9721576603489824E-2</v>
      </c>
    </row>
    <row r="424" spans="4:62">
      <c r="D424" s="52">
        <f t="shared" si="71"/>
        <v>14</v>
      </c>
      <c r="E424" s="67">
        <f t="shared" si="93"/>
        <v>1.3191577301103769E-3</v>
      </c>
      <c r="F424" s="67">
        <f t="shared" si="93"/>
        <v>7.0432799626842972E-3</v>
      </c>
      <c r="G424" s="67">
        <f t="shared" si="93"/>
        <v>3.4720889754568779E-3</v>
      </c>
      <c r="H424" s="67">
        <f t="shared" si="93"/>
        <v>4.2956414224344323E-3</v>
      </c>
      <c r="I424" s="67">
        <f t="shared" si="93"/>
        <v>6.4514732215776235E-3</v>
      </c>
      <c r="J424" s="67">
        <f t="shared" si="93"/>
        <v>0.10134809498642298</v>
      </c>
      <c r="K424" s="67">
        <f t="shared" si="93"/>
        <v>3.612154217999889E-2</v>
      </c>
      <c r="L424" s="67">
        <f t="shared" si="93"/>
        <v>2.3537610195941442E-3</v>
      </c>
      <c r="M424" s="67">
        <f t="shared" si="93"/>
        <v>3.7748733665856674E-3</v>
      </c>
      <c r="N424" s="67">
        <f t="shared" si="93"/>
        <v>2.4039551961464845E-2</v>
      </c>
      <c r="Q424" s="55">
        <f t="shared" si="94"/>
        <v>3.5451321676391079E-4</v>
      </c>
      <c r="R424" s="55">
        <f t="shared" si="94"/>
        <v>9.7250955323882268E-4</v>
      </c>
      <c r="S424" s="55">
        <f t="shared" si="94"/>
        <v>4.9206911287994436E-4</v>
      </c>
      <c r="T424" s="55">
        <f t="shared" si="94"/>
        <v>5.1827321390985703E-4</v>
      </c>
      <c r="U424" s="55">
        <f t="shared" si="94"/>
        <v>8.5763917368547637E-4</v>
      </c>
      <c r="V424" s="55">
        <f t="shared" si="94"/>
        <v>1.2563866338139445E-2</v>
      </c>
      <c r="W424" s="55">
        <f t="shared" si="94"/>
        <v>5.5567749116135906E-3</v>
      </c>
      <c r="X424" s="55">
        <f t="shared" si="94"/>
        <v>3.3852030764406607E-4</v>
      </c>
      <c r="Y424" s="55">
        <f t="shared" si="94"/>
        <v>5.8291177296590708E-4</v>
      </c>
      <c r="Z424" s="55">
        <f t="shared" si="94"/>
        <v>1.5741073987835159E-3</v>
      </c>
      <c r="AC424" s="55">
        <f t="shared" si="95"/>
        <v>4.1172487731506004E-4</v>
      </c>
      <c r="AD424" s="55">
        <f t="shared" si="95"/>
        <v>1.7168440727318847E-3</v>
      </c>
      <c r="AE424" s="55">
        <f t="shared" si="95"/>
        <v>6.3272312313322786E-4</v>
      </c>
      <c r="AF424" s="55">
        <f t="shared" si="95"/>
        <v>9.8969290109169358E-4</v>
      </c>
      <c r="AG424" s="55">
        <f t="shared" si="95"/>
        <v>1.1515435143948567E-3</v>
      </c>
      <c r="AH424" s="55">
        <f t="shared" si="95"/>
        <v>2.3064103594734365E-2</v>
      </c>
      <c r="AI424" s="55">
        <f t="shared" si="95"/>
        <v>7.0109700423580468E-3</v>
      </c>
      <c r="AJ424" s="55">
        <f t="shared" si="95"/>
        <v>4.4218994376916666E-4</v>
      </c>
      <c r="AK424" s="55">
        <f t="shared" si="95"/>
        <v>6.857707530994792E-4</v>
      </c>
      <c r="AL424" s="55">
        <f t="shared" si="95"/>
        <v>6.7340534997770733E-3</v>
      </c>
      <c r="AO424" s="67">
        <f t="shared" si="91"/>
        <v>9.6464451334646621E-4</v>
      </c>
      <c r="AP424" s="67">
        <f t="shared" si="91"/>
        <v>6.0707704094454746E-3</v>
      </c>
      <c r="AQ424" s="67">
        <f t="shared" si="91"/>
        <v>2.9800198625769335E-3</v>
      </c>
      <c r="AR424" s="67">
        <f t="shared" si="91"/>
        <v>3.7773682085245753E-3</v>
      </c>
      <c r="AS424" s="67">
        <f t="shared" si="91"/>
        <v>5.5938340478921475E-3</v>
      </c>
      <c r="AT424" s="67">
        <f t="shared" si="91"/>
        <v>8.8784228648283545E-2</v>
      </c>
      <c r="AU424" s="67">
        <f t="shared" si="91"/>
        <v>3.05647672683853E-2</v>
      </c>
      <c r="AV424" s="67">
        <f t="shared" si="91"/>
        <v>2.0152407119500781E-3</v>
      </c>
      <c r="AW424" s="67">
        <f t="shared" si="91"/>
        <v>3.1919615936197602E-3</v>
      </c>
      <c r="AX424" s="67">
        <f t="shared" si="91"/>
        <v>2.246544456268133E-2</v>
      </c>
      <c r="BA424" s="67">
        <f t="shared" si="92"/>
        <v>1.730882607425437E-3</v>
      </c>
      <c r="BB424" s="67">
        <f t="shared" si="92"/>
        <v>8.7601240354161815E-3</v>
      </c>
      <c r="BC424" s="67">
        <f t="shared" si="92"/>
        <v>4.1048120985901059E-3</v>
      </c>
      <c r="BD424" s="67">
        <f t="shared" si="92"/>
        <v>5.2853343235261261E-3</v>
      </c>
      <c r="BE424" s="67">
        <f t="shared" si="92"/>
        <v>7.6030167359724798E-3</v>
      </c>
      <c r="BF424" s="67">
        <f t="shared" si="92"/>
        <v>0.12441219858115735</v>
      </c>
      <c r="BG424" s="67">
        <f t="shared" si="92"/>
        <v>4.3132512222356936E-2</v>
      </c>
      <c r="BH424" s="67">
        <f t="shared" si="92"/>
        <v>2.7959509633633107E-3</v>
      </c>
      <c r="BI424" s="67">
        <f t="shared" si="92"/>
        <v>4.4606441196851469E-3</v>
      </c>
      <c r="BJ424" s="67">
        <f t="shared" si="92"/>
        <v>3.0773605461241919E-2</v>
      </c>
    </row>
    <row r="425" spans="4:62">
      <c r="D425" s="52">
        <f t="shared" si="71"/>
        <v>15</v>
      </c>
      <c r="E425" s="67">
        <f t="shared" si="93"/>
        <v>1.3201485154270009E-3</v>
      </c>
      <c r="F425" s="67">
        <f t="shared" si="93"/>
        <v>7.1888675435070118E-3</v>
      </c>
      <c r="G425" s="67">
        <f t="shared" si="93"/>
        <v>3.682206515440367E-3</v>
      </c>
      <c r="H425" s="67">
        <f t="shared" si="93"/>
        <v>4.5169427839526159E-3</v>
      </c>
      <c r="I425" s="67">
        <f t="shared" si="93"/>
        <v>6.848098521179161E-3</v>
      </c>
      <c r="J425" s="67">
        <f t="shared" si="93"/>
        <v>0.11074204386832302</v>
      </c>
      <c r="K425" s="67">
        <f t="shared" si="93"/>
        <v>3.9404917665327249E-2</v>
      </c>
      <c r="L425" s="67">
        <f t="shared" si="93"/>
        <v>2.5276115943526091E-3</v>
      </c>
      <c r="M425" s="67">
        <f t="shared" si="93"/>
        <v>4.0949959260674603E-3</v>
      </c>
      <c r="N425" s="67">
        <f t="shared" si="93"/>
        <v>2.5055606937885659E-2</v>
      </c>
      <c r="Q425" s="55">
        <f t="shared" si="94"/>
        <v>3.5451321676391079E-4</v>
      </c>
      <c r="R425" s="55">
        <f t="shared" si="94"/>
        <v>9.7250955323882268E-4</v>
      </c>
      <c r="S425" s="55">
        <f t="shared" si="94"/>
        <v>5.2613403828932022E-4</v>
      </c>
      <c r="T425" s="55">
        <f t="shared" si="94"/>
        <v>5.4584718596314898E-4</v>
      </c>
      <c r="U425" s="55">
        <f t="shared" si="94"/>
        <v>9.2421570205801376E-4</v>
      </c>
      <c r="V425" s="55">
        <f t="shared" si="94"/>
        <v>1.4141284694461374E-2</v>
      </c>
      <c r="W425" s="55">
        <f t="shared" si="94"/>
        <v>6.28544360325233E-3</v>
      </c>
      <c r="X425" s="55">
        <f t="shared" si="94"/>
        <v>3.7926570544721805E-4</v>
      </c>
      <c r="Y425" s="55">
        <f t="shared" si="94"/>
        <v>6.5875315913033888E-4</v>
      </c>
      <c r="Z425" s="55">
        <f t="shared" si="94"/>
        <v>1.7025316206257274E-3</v>
      </c>
      <c r="AC425" s="55">
        <f t="shared" si="95"/>
        <v>4.1173377536562388E-4</v>
      </c>
      <c r="AD425" s="55">
        <f t="shared" si="95"/>
        <v>1.7428188336959011E-3</v>
      </c>
      <c r="AE425" s="55">
        <f t="shared" si="95"/>
        <v>6.7460555443656306E-4</v>
      </c>
      <c r="AF425" s="55">
        <f t="shared" si="95"/>
        <v>1.0262065295132666E-3</v>
      </c>
      <c r="AG425" s="55">
        <f t="shared" si="95"/>
        <v>1.2359188525715207E-3</v>
      </c>
      <c r="AH425" s="55">
        <f t="shared" si="95"/>
        <v>2.6137741086851764E-2</v>
      </c>
      <c r="AI425" s="55">
        <f t="shared" si="95"/>
        <v>7.8946172269235282E-3</v>
      </c>
      <c r="AJ425" s="55">
        <f t="shared" si="95"/>
        <v>4.7618230112016587E-4</v>
      </c>
      <c r="AK425" s="55">
        <f t="shared" si="95"/>
        <v>7.6250906167132676E-4</v>
      </c>
      <c r="AL425" s="55">
        <f t="shared" si="95"/>
        <v>6.874687262516126E-3</v>
      </c>
      <c r="AO425" s="67">
        <f t="shared" si="91"/>
        <v>9.656352986630902E-4</v>
      </c>
      <c r="AP425" s="67">
        <f t="shared" si="91"/>
        <v>6.2163579902681891E-3</v>
      </c>
      <c r="AQ425" s="67">
        <f t="shared" si="91"/>
        <v>3.1560724771510468E-3</v>
      </c>
      <c r="AR425" s="67">
        <f t="shared" si="91"/>
        <v>3.971095597989467E-3</v>
      </c>
      <c r="AS425" s="67">
        <f t="shared" si="91"/>
        <v>5.9238828191211469E-3</v>
      </c>
      <c r="AT425" s="67">
        <f t="shared" si="91"/>
        <v>9.6600759173861656E-2</v>
      </c>
      <c r="AU425" s="67">
        <f t="shared" si="91"/>
        <v>3.3119474062074918E-2</v>
      </c>
      <c r="AV425" s="67">
        <f t="shared" si="91"/>
        <v>2.148345888905391E-3</v>
      </c>
      <c r="AW425" s="67">
        <f t="shared" si="91"/>
        <v>3.4362427669371214E-3</v>
      </c>
      <c r="AX425" s="67">
        <f t="shared" si="91"/>
        <v>2.3353075317259931E-2</v>
      </c>
      <c r="BA425" s="67">
        <f t="shared" si="92"/>
        <v>1.7318822907926249E-3</v>
      </c>
      <c r="BB425" s="67">
        <f t="shared" si="92"/>
        <v>8.9316863772029124E-3</v>
      </c>
      <c r="BC425" s="67">
        <f t="shared" si="92"/>
        <v>4.3568120698769305E-3</v>
      </c>
      <c r="BD425" s="67">
        <f t="shared" si="92"/>
        <v>5.5431493134658824E-3</v>
      </c>
      <c r="BE425" s="67">
        <f t="shared" si="92"/>
        <v>8.0840173737506821E-3</v>
      </c>
      <c r="BF425" s="67">
        <f t="shared" si="92"/>
        <v>0.13687978495517478</v>
      </c>
      <c r="BG425" s="67">
        <f t="shared" si="92"/>
        <v>4.7299534892250777E-2</v>
      </c>
      <c r="BH425" s="67">
        <f t="shared" si="92"/>
        <v>3.0037938954727752E-3</v>
      </c>
      <c r="BI425" s="67">
        <f t="shared" si="92"/>
        <v>4.8575049877387869E-3</v>
      </c>
      <c r="BJ425" s="67">
        <f t="shared" si="92"/>
        <v>3.1930294200401783E-2</v>
      </c>
    </row>
    <row r="426" spans="4:62">
      <c r="D426" s="52">
        <f t="shared" si="71"/>
        <v>16</v>
      </c>
      <c r="E426" s="67">
        <f t="shared" si="93"/>
        <v>1.321221745229187E-3</v>
      </c>
      <c r="F426" s="67">
        <f t="shared" si="93"/>
        <v>7.3465696490443745E-3</v>
      </c>
      <c r="G426" s="67">
        <f t="shared" si="93"/>
        <v>3.9098081987603032E-3</v>
      </c>
      <c r="H426" s="67">
        <f t="shared" si="93"/>
        <v>4.7566589085869058E-3</v>
      </c>
      <c r="I426" s="67">
        <f t="shared" si="93"/>
        <v>7.2777275080960907E-3</v>
      </c>
      <c r="J426" s="67">
        <f t="shared" si="93"/>
        <v>0.12091767498750466</v>
      </c>
      <c r="K426" s="67">
        <f t="shared" si="93"/>
        <v>4.2961506931939022E-2</v>
      </c>
      <c r="L426" s="67">
        <f t="shared" si="93"/>
        <v>2.7159284929050777E-3</v>
      </c>
      <c r="M426" s="67">
        <f t="shared" si="93"/>
        <v>4.4417562841625909E-3</v>
      </c>
      <c r="N426" s="67">
        <f t="shared" si="93"/>
        <v>2.6156209119869836E-2</v>
      </c>
      <c r="Q426" s="55">
        <f t="shared" si="94"/>
        <v>3.5451321676391079E-4</v>
      </c>
      <c r="R426" s="55">
        <f t="shared" si="94"/>
        <v>9.7250955323882268E-4</v>
      </c>
      <c r="S426" s="55">
        <f t="shared" si="94"/>
        <v>5.6348431251188383E-4</v>
      </c>
      <c r="T426" s="55">
        <f t="shared" si="94"/>
        <v>5.7652191413432171E-4</v>
      </c>
      <c r="U426" s="55">
        <f t="shared" si="94"/>
        <v>9.9667870172374571E-4</v>
      </c>
      <c r="V426" s="55">
        <f t="shared" si="94"/>
        <v>1.5792510511453021E-2</v>
      </c>
      <c r="W426" s="55">
        <f t="shared" si="94"/>
        <v>7.0449749773953624E-3</v>
      </c>
      <c r="X426" s="55">
        <f t="shared" si="94"/>
        <v>4.2208853297407128E-4</v>
      </c>
      <c r="Y426" s="55">
        <f t="shared" si="94"/>
        <v>7.378680734189811E-4</v>
      </c>
      <c r="Z426" s="55">
        <f t="shared" si="94"/>
        <v>1.8418354863865844E-3</v>
      </c>
      <c r="AC426" s="55">
        <f t="shared" si="95"/>
        <v>4.1174421561794323E-4</v>
      </c>
      <c r="AD426" s="55">
        <f t="shared" si="95"/>
        <v>1.7728110474146983E-3</v>
      </c>
      <c r="AE426" s="55">
        <f t="shared" si="95"/>
        <v>7.2065123052591996E-4</v>
      </c>
      <c r="AF426" s="55">
        <f t="shared" si="95"/>
        <v>1.0674583398588198E-3</v>
      </c>
      <c r="AG426" s="55">
        <f t="shared" si="95"/>
        <v>1.3281030860255688E-3</v>
      </c>
      <c r="AH426" s="55">
        <f t="shared" si="95"/>
        <v>2.9336412789509343E-2</v>
      </c>
      <c r="AI426" s="55">
        <f t="shared" si="95"/>
        <v>8.8192663081593081E-3</v>
      </c>
      <c r="AJ426" s="55">
        <f t="shared" si="95"/>
        <v>5.1320433863549927E-4</v>
      </c>
      <c r="AK426" s="55">
        <f t="shared" si="95"/>
        <v>8.4369668876435708E-4</v>
      </c>
      <c r="AL426" s="55">
        <f t="shared" si="95"/>
        <v>7.0361162952508275E-3</v>
      </c>
      <c r="AO426" s="67">
        <f t="shared" si="91"/>
        <v>9.6670852846527625E-4</v>
      </c>
      <c r="AP426" s="67">
        <f t="shared" si="91"/>
        <v>6.3740600958055518E-3</v>
      </c>
      <c r="AQ426" s="67">
        <f t="shared" si="91"/>
        <v>3.3463238862484193E-3</v>
      </c>
      <c r="AR426" s="67">
        <f t="shared" si="91"/>
        <v>4.1801369944525837E-3</v>
      </c>
      <c r="AS426" s="67">
        <f t="shared" si="91"/>
        <v>6.2810488063723448E-3</v>
      </c>
      <c r="AT426" s="67">
        <f t="shared" si="91"/>
        <v>0.10512516447605164</v>
      </c>
      <c r="AU426" s="67">
        <f t="shared" si="91"/>
        <v>3.5916531954543661E-2</v>
      </c>
      <c r="AV426" s="67">
        <f t="shared" si="91"/>
        <v>2.2938399599310064E-3</v>
      </c>
      <c r="AW426" s="67">
        <f t="shared" si="91"/>
        <v>3.7038882107436099E-3</v>
      </c>
      <c r="AX426" s="67">
        <f t="shared" si="91"/>
        <v>2.4314373633483252E-2</v>
      </c>
      <c r="BA426" s="67">
        <f t="shared" si="92"/>
        <v>1.7329659608471301E-3</v>
      </c>
      <c r="BB426" s="67">
        <f t="shared" si="92"/>
        <v>9.1193806964590726E-3</v>
      </c>
      <c r="BC426" s="67">
        <f t="shared" si="92"/>
        <v>4.6304594292862229E-3</v>
      </c>
      <c r="BD426" s="67">
        <f t="shared" si="92"/>
        <v>5.824117248445726E-3</v>
      </c>
      <c r="BE426" s="67">
        <f t="shared" si="92"/>
        <v>8.6058305941216599E-3</v>
      </c>
      <c r="BF426" s="67">
        <f t="shared" si="92"/>
        <v>0.15025408777701402</v>
      </c>
      <c r="BG426" s="67">
        <f t="shared" si="92"/>
        <v>5.1780773240098332E-2</v>
      </c>
      <c r="BH426" s="67">
        <f t="shared" si="92"/>
        <v>3.2291328315405769E-3</v>
      </c>
      <c r="BI426" s="67">
        <f t="shared" si="92"/>
        <v>5.2854529729269477E-3</v>
      </c>
      <c r="BJ426" s="67">
        <f t="shared" si="92"/>
        <v>3.3192325415120662E-2</v>
      </c>
    </row>
    <row r="427" spans="4:62">
      <c r="D427" s="52">
        <f t="shared" si="71"/>
        <v>17</v>
      </c>
      <c r="E427" s="67">
        <f t="shared" si="93"/>
        <v>1.3223780371459546E-3</v>
      </c>
      <c r="F427" s="67">
        <f t="shared" si="93"/>
        <v>7.5164770346934388E-3</v>
      </c>
      <c r="G427" s="67">
        <f t="shared" si="93"/>
        <v>4.1550250070612844E-3</v>
      </c>
      <c r="H427" s="67">
        <f t="shared" si="93"/>
        <v>5.0149277496765879E-3</v>
      </c>
      <c r="I427" s="67">
        <f t="shared" si="93"/>
        <v>7.7406074279131225E-3</v>
      </c>
      <c r="J427" s="67">
        <f t="shared" si="93"/>
        <v>0.13188084428000216</v>
      </c>
      <c r="K427" s="67">
        <f t="shared" si="93"/>
        <v>4.6793356748137956E-2</v>
      </c>
      <c r="L427" s="67">
        <f t="shared" si="93"/>
        <v>2.9188200890417535E-3</v>
      </c>
      <c r="M427" s="67">
        <f t="shared" si="93"/>
        <v>4.8153539966973693E-3</v>
      </c>
      <c r="N427" s="67">
        <f t="shared" si="93"/>
        <v>2.7341991888865796E-2</v>
      </c>
      <c r="Q427" s="55">
        <f t="shared" si="94"/>
        <v>3.5451321676391079E-4</v>
      </c>
      <c r="R427" s="55">
        <f t="shared" si="94"/>
        <v>9.7250955323882268E-4</v>
      </c>
      <c r="S427" s="55">
        <f t="shared" si="94"/>
        <v>6.0394985213407912E-4</v>
      </c>
      <c r="T427" s="55">
        <f t="shared" si="94"/>
        <v>6.1019770724752751E-4</v>
      </c>
      <c r="U427" s="55">
        <f t="shared" si="94"/>
        <v>1.0746821093196564E-3</v>
      </c>
      <c r="V427" s="55">
        <f t="shared" si="94"/>
        <v>1.7515071769305834E-2</v>
      </c>
      <c r="W427" s="55">
        <f t="shared" si="94"/>
        <v>7.834820350849564E-3</v>
      </c>
      <c r="X427" s="55">
        <f t="shared" si="94"/>
        <v>4.6689647250889834E-4</v>
      </c>
      <c r="Y427" s="55">
        <f t="shared" si="94"/>
        <v>8.201877255424383E-4</v>
      </c>
      <c r="Z427" s="55">
        <f t="shared" si="94"/>
        <v>1.9913527203457488E-3</v>
      </c>
      <c r="AC427" s="55">
        <f t="shared" si="95"/>
        <v>4.1175633411129922E-4</v>
      </c>
      <c r="AD427" s="55">
        <f t="shared" si="95"/>
        <v>1.8070011931451998E-3</v>
      </c>
      <c r="AE427" s="55">
        <f t="shared" si="95"/>
        <v>7.7065755697257364E-4</v>
      </c>
      <c r="AF427" s="55">
        <f t="shared" si="95"/>
        <v>1.113427521535322E-3</v>
      </c>
      <c r="AG427" s="55">
        <f t="shared" si="95"/>
        <v>1.4276632329977938E-3</v>
      </c>
      <c r="AH427" s="55">
        <f t="shared" si="95"/>
        <v>3.2658810784610963E-2</v>
      </c>
      <c r="AI427" s="55">
        <f t="shared" si="95"/>
        <v>9.7835929072274553E-3</v>
      </c>
      <c r="AJ427" s="55">
        <f t="shared" si="95"/>
        <v>5.5307955391558944E-4</v>
      </c>
      <c r="AK427" s="55">
        <f t="shared" si="95"/>
        <v>9.2908253796243525E-4</v>
      </c>
      <c r="AL427" s="55">
        <f t="shared" si="95"/>
        <v>7.2189740652380228E-3</v>
      </c>
      <c r="AO427" s="67">
        <f t="shared" si="91"/>
        <v>9.678648203820439E-4</v>
      </c>
      <c r="AP427" s="67">
        <f t="shared" si="91"/>
        <v>6.5439674814546161E-3</v>
      </c>
      <c r="AQ427" s="67">
        <f t="shared" si="91"/>
        <v>3.5510751549272055E-3</v>
      </c>
      <c r="AR427" s="67">
        <f t="shared" si="91"/>
        <v>4.4047300424290602E-3</v>
      </c>
      <c r="AS427" s="67">
        <f t="shared" si="91"/>
        <v>6.6659253185934663E-3</v>
      </c>
      <c r="AT427" s="67">
        <f t="shared" si="91"/>
        <v>0.11436577251069632</v>
      </c>
      <c r="AU427" s="67">
        <f t="shared" si="91"/>
        <v>3.8958536397288392E-2</v>
      </c>
      <c r="AV427" s="67">
        <f t="shared" si="91"/>
        <v>2.4519236165328551E-3</v>
      </c>
      <c r="AW427" s="67">
        <f t="shared" si="91"/>
        <v>3.9951662711549306E-3</v>
      </c>
      <c r="AX427" s="67">
        <f t="shared" si="91"/>
        <v>2.5350639168520046E-2</v>
      </c>
      <c r="BA427" s="67">
        <f t="shared" si="92"/>
        <v>1.7341343712572539E-3</v>
      </c>
      <c r="BB427" s="67">
        <f t="shared" si="92"/>
        <v>9.3234782278386382E-3</v>
      </c>
      <c r="BC427" s="67">
        <f t="shared" si="92"/>
        <v>4.9256825640338585E-3</v>
      </c>
      <c r="BD427" s="67">
        <f t="shared" si="92"/>
        <v>6.12835527121191E-3</v>
      </c>
      <c r="BE427" s="67">
        <f t="shared" si="92"/>
        <v>9.1682706609109155E-3</v>
      </c>
      <c r="BF427" s="67">
        <f t="shared" si="92"/>
        <v>0.16453965506461313</v>
      </c>
      <c r="BG427" s="67">
        <f t="shared" si="92"/>
        <v>5.6576949655365409E-2</v>
      </c>
      <c r="BH427" s="67">
        <f t="shared" si="92"/>
        <v>3.4718996429573428E-3</v>
      </c>
      <c r="BI427" s="67">
        <f t="shared" si="92"/>
        <v>5.7444365346598046E-3</v>
      </c>
      <c r="BJ427" s="67">
        <f t="shared" si="92"/>
        <v>3.4560965954103823E-2</v>
      </c>
    </row>
    <row r="428" spans="4:62">
      <c r="D428" s="52">
        <f t="shared" si="71"/>
        <v>18</v>
      </c>
      <c r="E428" s="67">
        <f t="shared" si="93"/>
        <v>1.323617811057067E-3</v>
      </c>
      <c r="F428" s="67">
        <f t="shared" si="93"/>
        <v>7.6986513982588954E-3</v>
      </c>
      <c r="G428" s="67">
        <f t="shared" si="93"/>
        <v>4.4179459849642243E-3</v>
      </c>
      <c r="H428" s="67">
        <f t="shared" si="93"/>
        <v>5.2918430913762148E-3</v>
      </c>
      <c r="I428" s="67">
        <f t="shared" si="93"/>
        <v>8.236906364405893E-3</v>
      </c>
      <c r="J428" s="67">
        <f t="shared" si="93"/>
        <v>0.14363553275861976</v>
      </c>
      <c r="K428" s="67">
        <f t="shared" si="93"/>
        <v>5.0901858558567048E-2</v>
      </c>
      <c r="L428" s="67">
        <f t="shared" si="93"/>
        <v>3.1363600579947287E-3</v>
      </c>
      <c r="M428" s="67">
        <f t="shared" si="93"/>
        <v>5.215924726748554E-3</v>
      </c>
      <c r="N428" s="67">
        <f t="shared" si="93"/>
        <v>2.861338583353458E-2</v>
      </c>
      <c r="Q428" s="55">
        <f t="shared" si="94"/>
        <v>3.5451321676391079E-4</v>
      </c>
      <c r="R428" s="55">
        <f t="shared" si="94"/>
        <v>9.7250955323882268E-4</v>
      </c>
      <c r="S428" s="55">
        <f t="shared" si="94"/>
        <v>6.4735146223335999E-4</v>
      </c>
      <c r="T428" s="55">
        <f t="shared" si="94"/>
        <v>6.4674870201850479E-4</v>
      </c>
      <c r="U428" s="55">
        <f t="shared" si="94"/>
        <v>1.157880641289237E-3</v>
      </c>
      <c r="V428" s="55">
        <f t="shared" si="94"/>
        <v>1.9306366480172865E-2</v>
      </c>
      <c r="W428" s="55">
        <f t="shared" si="94"/>
        <v>8.6542162050299246E-3</v>
      </c>
      <c r="X428" s="55">
        <f t="shared" si="94"/>
        <v>5.136003794943806E-4</v>
      </c>
      <c r="Y428" s="55">
        <f t="shared" si="94"/>
        <v>9.0562415425972983E-4</v>
      </c>
      <c r="Z428" s="55">
        <f t="shared" si="94"/>
        <v>2.1504320941946797E-3</v>
      </c>
      <c r="AC428" s="55">
        <f t="shared" si="95"/>
        <v>4.1177026519489696E-4</v>
      </c>
      <c r="AD428" s="55">
        <f t="shared" si="95"/>
        <v>1.8455240056360954E-3</v>
      </c>
      <c r="AE428" s="55">
        <f t="shared" si="95"/>
        <v>8.2440583893324563E-4</v>
      </c>
      <c r="AF428" s="55">
        <f t="shared" si="95"/>
        <v>1.1640331509016528E-3</v>
      </c>
      <c r="AG428" s="55">
        <f t="shared" si="95"/>
        <v>1.534155825672068E-3</v>
      </c>
      <c r="AH428" s="55">
        <f t="shared" si="95"/>
        <v>3.6102438050743924E-2</v>
      </c>
      <c r="AI428" s="55">
        <f t="shared" si="95"/>
        <v>1.0786184944349264E-2</v>
      </c>
      <c r="AJ428" s="55">
        <f t="shared" si="95"/>
        <v>5.9563109082732093E-4</v>
      </c>
      <c r="AK428" s="55">
        <f t="shared" si="95"/>
        <v>1.0184355236761526E-3</v>
      </c>
      <c r="AL428" s="55">
        <f t="shared" si="95"/>
        <v>7.4236256957129158E-3</v>
      </c>
      <c r="AO428" s="67">
        <f t="shared" si="91"/>
        <v>9.6910459429315628E-4</v>
      </c>
      <c r="AP428" s="67">
        <f t="shared" si="91"/>
        <v>6.7261418450200727E-3</v>
      </c>
      <c r="AQ428" s="67">
        <f t="shared" si="91"/>
        <v>3.7705945227308642E-3</v>
      </c>
      <c r="AR428" s="67">
        <f t="shared" si="91"/>
        <v>4.6450943893577099E-3</v>
      </c>
      <c r="AS428" s="67">
        <f t="shared" si="91"/>
        <v>7.079025723116656E-3</v>
      </c>
      <c r="AT428" s="67">
        <f t="shared" si="91"/>
        <v>0.1243291662784469</v>
      </c>
      <c r="AU428" s="67">
        <f t="shared" si="91"/>
        <v>4.2247642353537125E-2</v>
      </c>
      <c r="AV428" s="67">
        <f t="shared" si="91"/>
        <v>2.622759678500348E-3</v>
      </c>
      <c r="AW428" s="67">
        <f t="shared" si="91"/>
        <v>4.3103005724888241E-3</v>
      </c>
      <c r="AX428" s="67">
        <f t="shared" si="91"/>
        <v>2.6462953739339899E-2</v>
      </c>
      <c r="BA428" s="67">
        <f t="shared" si="92"/>
        <v>1.735388076251964E-3</v>
      </c>
      <c r="BB428" s="67">
        <f t="shared" si="92"/>
        <v>9.5441754038949906E-3</v>
      </c>
      <c r="BC428" s="67">
        <f t="shared" si="92"/>
        <v>5.2423518238974703E-3</v>
      </c>
      <c r="BD428" s="67">
        <f t="shared" si="92"/>
        <v>6.4558762422778672E-3</v>
      </c>
      <c r="BE428" s="67">
        <f t="shared" si="92"/>
        <v>9.7710621900779608E-3</v>
      </c>
      <c r="BF428" s="67">
        <f t="shared" si="92"/>
        <v>0.17973797080936368</v>
      </c>
      <c r="BG428" s="67">
        <f t="shared" si="92"/>
        <v>6.1688043502916311E-2</v>
      </c>
      <c r="BH428" s="67">
        <f t="shared" si="92"/>
        <v>3.7319911488220498E-3</v>
      </c>
      <c r="BI428" s="67">
        <f t="shared" si="92"/>
        <v>6.2343602504247066E-3</v>
      </c>
      <c r="BJ428" s="67">
        <f t="shared" si="92"/>
        <v>3.6037011529247494E-2</v>
      </c>
    </row>
    <row r="429" spans="4:62">
      <c r="D429" s="52">
        <f t="shared" si="71"/>
        <v>19</v>
      </c>
      <c r="E429" s="67">
        <f t="shared" si="93"/>
        <v>1.3249404765523375E-3</v>
      </c>
      <c r="F429" s="67">
        <f t="shared" si="93"/>
        <v>7.8930059839225891E-3</v>
      </c>
      <c r="G429" s="67">
        <f t="shared" si="93"/>
        <v>4.6984459231690767E-3</v>
      </c>
      <c r="H429" s="67">
        <f t="shared" si="93"/>
        <v>5.5872730599327569E-3</v>
      </c>
      <c r="I429" s="67">
        <f t="shared" si="93"/>
        <v>8.7663879680714152E-3</v>
      </c>
      <c r="J429" s="67">
        <f t="shared" si="93"/>
        <v>0.15617614255768539</v>
      </c>
      <c r="K429" s="67">
        <f t="shared" si="93"/>
        <v>5.528505579574345E-2</v>
      </c>
      <c r="L429" s="67">
        <f t="shared" si="93"/>
        <v>3.3684448019930613E-3</v>
      </c>
      <c r="M429" s="67">
        <f t="shared" si="93"/>
        <v>5.6432777128899211E-3</v>
      </c>
      <c r="N429" s="67">
        <f t="shared" si="93"/>
        <v>2.9969785485468286E-2</v>
      </c>
      <c r="Q429" s="55">
        <f t="shared" si="94"/>
        <v>3.5451321676391079E-4</v>
      </c>
      <c r="R429" s="55">
        <f t="shared" si="94"/>
        <v>9.7250955323882268E-4</v>
      </c>
      <c r="S429" s="55">
        <f t="shared" si="94"/>
        <v>6.9345319963012245E-4</v>
      </c>
      <c r="T429" s="55">
        <f t="shared" si="94"/>
        <v>6.8598496669127406E-4</v>
      </c>
      <c r="U429" s="55">
        <f t="shared" si="94"/>
        <v>1.2458338167828016E-3</v>
      </c>
      <c r="V429" s="55">
        <f t="shared" si="94"/>
        <v>2.1161489268842329E-2</v>
      </c>
      <c r="W429" s="55">
        <f t="shared" si="94"/>
        <v>9.5012424745780696E-3</v>
      </c>
      <c r="X429" s="55">
        <f t="shared" si="94"/>
        <v>5.6205565427069741E-4</v>
      </c>
      <c r="Y429" s="55">
        <f t="shared" si="94"/>
        <v>9.9397090300609942E-4</v>
      </c>
      <c r="Z429" s="55">
        <f t="shared" si="94"/>
        <v>2.3182495193593017E-3</v>
      </c>
      <c r="AC429" s="55">
        <f t="shared" si="95"/>
        <v>4.1178612085226253E-4</v>
      </c>
      <c r="AD429" s="55">
        <f t="shared" si="95"/>
        <v>1.8884143102225112E-3</v>
      </c>
      <c r="AE429" s="55">
        <f t="shared" si="95"/>
        <v>8.8160323538149913E-4</v>
      </c>
      <c r="AF429" s="55">
        <f t="shared" si="95"/>
        <v>1.2190784700661936E-3</v>
      </c>
      <c r="AG429" s="55">
        <f t="shared" si="95"/>
        <v>1.6470072520661967E-3</v>
      </c>
      <c r="AH429" s="55">
        <f t="shared" si="95"/>
        <v>3.9659753876856871E-2</v>
      </c>
      <c r="AI429" s="55">
        <f t="shared" si="95"/>
        <v>1.1824330962702698E-2</v>
      </c>
      <c r="AJ429" s="55">
        <f t="shared" si="95"/>
        <v>6.4063287652282419E-4</v>
      </c>
      <c r="AK429" s="55">
        <f t="shared" si="95"/>
        <v>1.1114292384665498E-3</v>
      </c>
      <c r="AL429" s="55">
        <f t="shared" si="95"/>
        <v>7.6498991677951753E-3</v>
      </c>
      <c r="AO429" s="67">
        <f t="shared" si="91"/>
        <v>9.7042725978842672E-4</v>
      </c>
      <c r="AP429" s="67">
        <f t="shared" si="91"/>
        <v>6.9204964306837664E-3</v>
      </c>
      <c r="AQ429" s="67">
        <f t="shared" si="91"/>
        <v>4.0049927235389542E-3</v>
      </c>
      <c r="AR429" s="67">
        <f t="shared" si="91"/>
        <v>4.9012880932414824E-3</v>
      </c>
      <c r="AS429" s="67">
        <f t="shared" si="91"/>
        <v>7.5205541512886141E-3</v>
      </c>
      <c r="AT429" s="67">
        <f t="shared" si="91"/>
        <v>0.13501465328884305</v>
      </c>
      <c r="AU429" s="67">
        <f t="shared" si="91"/>
        <v>4.5783813321165379E-2</v>
      </c>
      <c r="AV429" s="67">
        <f t="shared" si="91"/>
        <v>2.8063891477223641E-3</v>
      </c>
      <c r="AW429" s="67">
        <f t="shared" si="91"/>
        <v>4.6493068098838221E-3</v>
      </c>
      <c r="AX429" s="67">
        <f t="shared" si="91"/>
        <v>2.7651535966108982E-2</v>
      </c>
      <c r="BA429" s="67">
        <f t="shared" si="92"/>
        <v>1.7367265974046E-3</v>
      </c>
      <c r="BB429" s="67">
        <f t="shared" si="92"/>
        <v>9.7814202941450996E-3</v>
      </c>
      <c r="BC429" s="67">
        <f t="shared" si="92"/>
        <v>5.5800491585505756E-3</v>
      </c>
      <c r="BD429" s="67">
        <f t="shared" si="92"/>
        <v>6.8063515299989505E-3</v>
      </c>
      <c r="BE429" s="67">
        <f t="shared" si="92"/>
        <v>1.0413395220137612E-2</v>
      </c>
      <c r="BF429" s="67">
        <f t="shared" si="92"/>
        <v>0.19583589643454224</v>
      </c>
      <c r="BG429" s="67">
        <f t="shared" si="92"/>
        <v>6.7109386758446146E-2</v>
      </c>
      <c r="BH429" s="67">
        <f t="shared" si="92"/>
        <v>4.0090776785158856E-3</v>
      </c>
      <c r="BI429" s="67">
        <f t="shared" si="92"/>
        <v>6.7547069513564711E-3</v>
      </c>
      <c r="BJ429" s="67">
        <f t="shared" si="92"/>
        <v>3.7619684653263458E-2</v>
      </c>
    </row>
    <row r="430" spans="4:62">
      <c r="D430" s="52">
        <f t="shared" si="71"/>
        <v>20</v>
      </c>
      <c r="E430" s="67">
        <f t="shared" si="93"/>
        <v>1.3263461068772167E-3</v>
      </c>
      <c r="F430" s="67">
        <f t="shared" si="93"/>
        <v>8.0995515544883025E-3</v>
      </c>
      <c r="G430" s="67">
        <f t="shared" si="93"/>
        <v>4.9965403549640623E-3</v>
      </c>
      <c r="H430" s="67">
        <f t="shared" si="93"/>
        <v>5.9012340154170227E-3</v>
      </c>
      <c r="I430" s="67">
        <f t="shared" si="93"/>
        <v>9.3290815600938926E-3</v>
      </c>
      <c r="J430" s="67">
        <f t="shared" si="93"/>
        <v>0.1695033681404767</v>
      </c>
      <c r="K430" s="67">
        <f t="shared" si="93"/>
        <v>5.9943191188654731E-2</v>
      </c>
      <c r="L430" s="67">
        <f t="shared" si="93"/>
        <v>3.6150871732293158E-3</v>
      </c>
      <c r="M430" s="67">
        <f t="shared" si="93"/>
        <v>6.0974366207135148E-3</v>
      </c>
      <c r="N430" s="67">
        <f t="shared" si="93"/>
        <v>3.141126595821906E-2</v>
      </c>
      <c r="Q430" s="55">
        <f t="shared" si="94"/>
        <v>3.5451321676391079E-4</v>
      </c>
      <c r="R430" s="55">
        <f t="shared" si="94"/>
        <v>9.7250955323882268E-4</v>
      </c>
      <c r="S430" s="55">
        <f t="shared" si="94"/>
        <v>7.4208390504673779E-4</v>
      </c>
      <c r="T430" s="55">
        <f t="shared" si="94"/>
        <v>7.2775862996708393E-4</v>
      </c>
      <c r="U430" s="55">
        <f t="shared" si="94"/>
        <v>1.3382339687528187E-3</v>
      </c>
      <c r="V430" s="55">
        <f t="shared" si="94"/>
        <v>2.3078015571658887E-2</v>
      </c>
      <c r="W430" s="55">
        <f t="shared" si="94"/>
        <v>1.0375040620962167E-2</v>
      </c>
      <c r="X430" s="55">
        <f t="shared" si="94"/>
        <v>6.1218583218690002E-4</v>
      </c>
      <c r="Y430" s="55">
        <f t="shared" si="94"/>
        <v>1.0851336615697988E-3</v>
      </c>
      <c r="Z430" s="55">
        <f t="shared" si="94"/>
        <v>2.4942398749011468E-3</v>
      </c>
      <c r="AC430" s="55">
        <f t="shared" si="95"/>
        <v>4.1180402726688297E-4</v>
      </c>
      <c r="AD430" s="55">
        <f t="shared" si="95"/>
        <v>1.9357116020070923E-3</v>
      </c>
      <c r="AE430" s="55">
        <f t="shared" si="95"/>
        <v>9.420344370305011E-4</v>
      </c>
      <c r="AF430" s="55">
        <f t="shared" si="95"/>
        <v>1.2783990487206087E-3</v>
      </c>
      <c r="AG430" s="55">
        <f t="shared" si="95"/>
        <v>1.765808851144506E-3</v>
      </c>
      <c r="AH430" s="55">
        <f t="shared" si="95"/>
        <v>4.332755243321592E-2</v>
      </c>
      <c r="AI430" s="55">
        <f t="shared" si="95"/>
        <v>1.2896700609580959E-2</v>
      </c>
      <c r="AJ430" s="55">
        <f t="shared" si="95"/>
        <v>6.8792645666382486E-4</v>
      </c>
      <c r="AK430" s="55">
        <f t="shared" si="95"/>
        <v>1.2078764806361221E-3</v>
      </c>
      <c r="AL430" s="55">
        <f t="shared" si="95"/>
        <v>7.8976576308732848E-3</v>
      </c>
      <c r="AO430" s="67">
        <f t="shared" si="91"/>
        <v>9.7183289011330593E-4</v>
      </c>
      <c r="AP430" s="67">
        <f t="shared" si="91"/>
        <v>7.1270420012494798E-3</v>
      </c>
      <c r="AQ430" s="67">
        <f t="shared" si="91"/>
        <v>4.2544564499173241E-3</v>
      </c>
      <c r="AR430" s="67">
        <f t="shared" si="91"/>
        <v>5.1734753854499388E-3</v>
      </c>
      <c r="AS430" s="67">
        <f t="shared" si="91"/>
        <v>7.9908475913410739E-3</v>
      </c>
      <c r="AT430" s="67">
        <f t="shared" si="91"/>
        <v>0.14642535256881781</v>
      </c>
      <c r="AU430" s="67">
        <f t="shared" si="91"/>
        <v>4.9568150567692565E-2</v>
      </c>
      <c r="AV430" s="67">
        <f t="shared" si="91"/>
        <v>3.0029013410424158E-3</v>
      </c>
      <c r="AW430" s="67">
        <f t="shared" si="91"/>
        <v>5.0123029591437156E-3</v>
      </c>
      <c r="AX430" s="67">
        <f t="shared" si="91"/>
        <v>2.8917026083317914E-2</v>
      </c>
      <c r="BA430" s="67">
        <f t="shared" si="92"/>
        <v>1.7381501341440996E-3</v>
      </c>
      <c r="BB430" s="67">
        <f t="shared" si="92"/>
        <v>1.0035263156495396E-2</v>
      </c>
      <c r="BC430" s="67">
        <f t="shared" si="92"/>
        <v>5.9385747919945631E-3</v>
      </c>
      <c r="BD430" s="67">
        <f t="shared" si="92"/>
        <v>7.1796330641376313E-3</v>
      </c>
      <c r="BE430" s="67">
        <f t="shared" si="92"/>
        <v>1.1094890411238399E-2</v>
      </c>
      <c r="BF430" s="67">
        <f t="shared" si="92"/>
        <v>0.21283092057369263</v>
      </c>
      <c r="BG430" s="67">
        <f t="shared" si="92"/>
        <v>7.283989179823569E-2</v>
      </c>
      <c r="BH430" s="67">
        <f t="shared" si="92"/>
        <v>4.3030136298931407E-3</v>
      </c>
      <c r="BI430" s="67">
        <f t="shared" si="92"/>
        <v>7.3053131013496369E-3</v>
      </c>
      <c r="BJ430" s="67">
        <f t="shared" si="92"/>
        <v>3.9308923589092347E-2</v>
      </c>
    </row>
    <row r="431" spans="4:62">
      <c r="D431" s="52">
        <f t="shared" si="71"/>
        <v>25</v>
      </c>
      <c r="E431" s="67">
        <f t="shared" si="93"/>
        <v>1.3345849169903656E-3</v>
      </c>
      <c r="F431" s="67">
        <f t="shared" si="93"/>
        <v>9.3101755041025535E-3</v>
      </c>
      <c r="G431" s="67">
        <f t="shared" si="93"/>
        <v>6.7437589343276264E-3</v>
      </c>
      <c r="H431" s="67">
        <f t="shared" si="93"/>
        <v>7.7414509269295379E-3</v>
      </c>
      <c r="I431" s="67">
        <f t="shared" si="93"/>
        <v>1.2627193143562369E-2</v>
      </c>
      <c r="J431" s="67">
        <f t="shared" si="93"/>
        <v>0.24761813200710625</v>
      </c>
      <c r="K431" s="67">
        <f t="shared" si="93"/>
        <v>8.7245884012125616E-2</v>
      </c>
      <c r="L431" s="67">
        <f t="shared" si="93"/>
        <v>5.0607301893949011E-3</v>
      </c>
      <c r="M431" s="67">
        <f t="shared" si="93"/>
        <v>8.7593947020995731E-3</v>
      </c>
      <c r="N431" s="67">
        <f t="shared" si="93"/>
        <v>3.9860204264829516E-2</v>
      </c>
      <c r="Q431" s="55">
        <f t="shared" si="94"/>
        <v>3.5451321676391079E-4</v>
      </c>
      <c r="R431" s="55">
        <f t="shared" si="94"/>
        <v>9.7250955323882268E-4</v>
      </c>
      <c r="S431" s="55">
        <f t="shared" si="94"/>
        <v>1.717275166815175E-3</v>
      </c>
      <c r="T431" s="55">
        <f t="shared" si="94"/>
        <v>1.5995403879420628E-3</v>
      </c>
      <c r="U431" s="55">
        <f t="shared" si="94"/>
        <v>3.1612802965869861E-3</v>
      </c>
      <c r="V431" s="55">
        <f t="shared" si="94"/>
        <v>5.869754983597214E-2</v>
      </c>
      <c r="W431" s="55">
        <f t="shared" si="94"/>
        <v>2.6538837122202213E-2</v>
      </c>
      <c r="X431" s="55">
        <f t="shared" si="94"/>
        <v>1.5482446228288922E-3</v>
      </c>
      <c r="Y431" s="55">
        <f t="shared" si="94"/>
        <v>2.7729059684261938E-3</v>
      </c>
      <c r="Z431" s="55">
        <f t="shared" si="94"/>
        <v>5.9428986486241096E-3</v>
      </c>
      <c r="AC431" s="55">
        <f t="shared" si="95"/>
        <v>4.1241872545211164E-4</v>
      </c>
      <c r="AD431" s="55">
        <f t="shared" si="95"/>
        <v>3.1560655720196643E-3</v>
      </c>
      <c r="AE431" s="55">
        <f t="shared" si="95"/>
        <v>2.1618234307737134E-3</v>
      </c>
      <c r="AF431" s="55">
        <f t="shared" si="95"/>
        <v>2.5930719404878518E-3</v>
      </c>
      <c r="AG431" s="55">
        <f t="shared" si="95"/>
        <v>4.1288187896785181E-3</v>
      </c>
      <c r="AH431" s="55">
        <f t="shared" si="95"/>
        <v>0.11105944090904436</v>
      </c>
      <c r="AI431" s="55">
        <f t="shared" si="95"/>
        <v>3.2818776698538943E-2</v>
      </c>
      <c r="AJ431" s="55">
        <f t="shared" si="95"/>
        <v>1.6222920510158812E-3</v>
      </c>
      <c r="AK431" s="55">
        <f t="shared" si="95"/>
        <v>3.0238718361885976E-3</v>
      </c>
      <c r="AL431" s="55">
        <f t="shared" si="95"/>
        <v>1.3953809964664922E-2</v>
      </c>
      <c r="AO431" s="67">
        <f t="shared" si="91"/>
        <v>9.8007170022645484E-4</v>
      </c>
      <c r="AP431" s="67">
        <f t="shared" si="91"/>
        <v>8.3376659508637308E-3</v>
      </c>
      <c r="AQ431" s="67">
        <f t="shared" si="91"/>
        <v>5.0264837675124512E-3</v>
      </c>
      <c r="AR431" s="67">
        <f t="shared" si="91"/>
        <v>6.1419105389874749E-3</v>
      </c>
      <c r="AS431" s="67">
        <f t="shared" si="91"/>
        <v>9.4659128469753821E-3</v>
      </c>
      <c r="AT431" s="67">
        <f t="shared" si="91"/>
        <v>0.18892058217113411</v>
      </c>
      <c r="AU431" s="67">
        <f t="shared" si="91"/>
        <v>6.0707046889923399E-2</v>
      </c>
      <c r="AV431" s="67">
        <f t="shared" si="91"/>
        <v>3.5124855665660086E-3</v>
      </c>
      <c r="AW431" s="67">
        <f t="shared" si="91"/>
        <v>5.9864887336733789E-3</v>
      </c>
      <c r="AX431" s="67">
        <f t="shared" si="91"/>
        <v>3.3917305616205408E-2</v>
      </c>
      <c r="BA431" s="67">
        <f t="shared" si="92"/>
        <v>1.7470036424424773E-3</v>
      </c>
      <c r="BB431" s="67">
        <f t="shared" si="92"/>
        <v>1.2466241076122217E-2</v>
      </c>
      <c r="BC431" s="67">
        <f t="shared" si="92"/>
        <v>8.9055823651013402E-3</v>
      </c>
      <c r="BD431" s="67">
        <f t="shared" si="92"/>
        <v>1.033452286741739E-2</v>
      </c>
      <c r="BE431" s="67">
        <f t="shared" si="92"/>
        <v>1.6756011933240889E-2</v>
      </c>
      <c r="BF431" s="67">
        <f t="shared" si="92"/>
        <v>0.3586775729161506</v>
      </c>
      <c r="BG431" s="67">
        <f t="shared" si="92"/>
        <v>0.12006466071066456</v>
      </c>
      <c r="BH431" s="67">
        <f t="shared" si="92"/>
        <v>6.6830222404107818E-3</v>
      </c>
      <c r="BI431" s="67">
        <f t="shared" si="92"/>
        <v>1.1783266538288172E-2</v>
      </c>
      <c r="BJ431" s="67">
        <f t="shared" si="92"/>
        <v>5.3814014229494438E-2</v>
      </c>
    </row>
    <row r="432" spans="4:62">
      <c r="D432" s="52">
        <f t="shared" si="71"/>
        <v>30</v>
      </c>
      <c r="E432" s="67">
        <f t="shared" si="93"/>
        <v>1.3447625942549239E-3</v>
      </c>
      <c r="F432" s="67">
        <f t="shared" si="93"/>
        <v>1.0805699697366118E-2</v>
      </c>
      <c r="G432" s="67">
        <f t="shared" si="93"/>
        <v>8.9021563930846617E-3</v>
      </c>
      <c r="H432" s="67">
        <f t="shared" si="93"/>
        <v>1.0014732331032471E-2</v>
      </c>
      <c r="I432" s="67">
        <f t="shared" si="93"/>
        <v>1.6701460521744961E-2</v>
      </c>
      <c r="J432" s="67">
        <f t="shared" si="93"/>
        <v>0.34411590842301054</v>
      </c>
      <c r="K432" s="67">
        <f t="shared" si="93"/>
        <v>0.12097381221952208</v>
      </c>
      <c r="L432" s="67">
        <f t="shared" si="93"/>
        <v>6.8465812839375393E-3</v>
      </c>
      <c r="M432" s="67">
        <f t="shared" si="93"/>
        <v>1.2047800415066683E-2</v>
      </c>
      <c r="N432" s="67">
        <f t="shared" si="93"/>
        <v>5.0297459903918262E-2</v>
      </c>
      <c r="Q432" s="55">
        <f t="shared" si="94"/>
        <v>3.5451321676391079E-4</v>
      </c>
      <c r="R432" s="55">
        <f t="shared" si="94"/>
        <v>9.7250955323882268E-4</v>
      </c>
      <c r="S432" s="55">
        <f t="shared" si="94"/>
        <v>2.5708025488466184E-3</v>
      </c>
      <c r="T432" s="55">
        <f t="shared" si="94"/>
        <v>2.3779664862795952E-3</v>
      </c>
      <c r="U432" s="55">
        <f t="shared" si="94"/>
        <v>4.7446390348590047E-3</v>
      </c>
      <c r="V432" s="55">
        <f t="shared" si="94"/>
        <v>8.8828420195628102E-2</v>
      </c>
      <c r="W432" s="55">
        <f t="shared" si="94"/>
        <v>4.0185256772388163E-2</v>
      </c>
      <c r="X432" s="55">
        <f t="shared" si="94"/>
        <v>2.3416178388733109E-3</v>
      </c>
      <c r="Y432" s="55">
        <f t="shared" si="94"/>
        <v>4.1983164976021241E-3</v>
      </c>
      <c r="Z432" s="55">
        <f t="shared" si="94"/>
        <v>8.9286725289529755E-3</v>
      </c>
      <c r="AC432" s="55">
        <f t="shared" si="95"/>
        <v>4.1335502286049357E-4</v>
      </c>
      <c r="AD432" s="55">
        <f t="shared" si="95"/>
        <v>4.409451850737948E-3</v>
      </c>
      <c r="AE432" s="55">
        <f t="shared" si="95"/>
        <v>3.2328283860047391E-3</v>
      </c>
      <c r="AF432" s="55">
        <f t="shared" si="95"/>
        <v>3.8067281273690334E-3</v>
      </c>
      <c r="AG432" s="55">
        <f t="shared" si="95"/>
        <v>6.1889880188343753E-3</v>
      </c>
      <c r="AH432" s="55">
        <f t="shared" si="95"/>
        <v>0.16820217444643454</v>
      </c>
      <c r="AI432" s="55">
        <f t="shared" si="95"/>
        <v>4.9668064349342886E-2</v>
      </c>
      <c r="AJ432" s="55">
        <f t="shared" si="95"/>
        <v>2.4343259306440486E-3</v>
      </c>
      <c r="AK432" s="55">
        <f t="shared" si="95"/>
        <v>4.5685044581253416E-3</v>
      </c>
      <c r="AL432" s="55">
        <f t="shared" si="95"/>
        <v>1.9916317416605482E-2</v>
      </c>
      <c r="AO432" s="67">
        <f t="shared" si="91"/>
        <v>9.9024937749101318E-4</v>
      </c>
      <c r="AP432" s="67">
        <f t="shared" si="91"/>
        <v>9.8331901441272955E-3</v>
      </c>
      <c r="AQ432" s="67">
        <f t="shared" si="91"/>
        <v>6.3313538442380437E-3</v>
      </c>
      <c r="AR432" s="67">
        <f t="shared" si="91"/>
        <v>7.6367658447528755E-3</v>
      </c>
      <c r="AS432" s="67">
        <f t="shared" si="91"/>
        <v>1.1956821486885956E-2</v>
      </c>
      <c r="AT432" s="67">
        <f t="shared" si="91"/>
        <v>0.25528748822738245</v>
      </c>
      <c r="AU432" s="67">
        <f t="shared" si="91"/>
        <v>8.0788555447133925E-2</v>
      </c>
      <c r="AV432" s="67">
        <f t="shared" si="91"/>
        <v>4.5049634450642284E-3</v>
      </c>
      <c r="AW432" s="67">
        <f t="shared" si="91"/>
        <v>7.84948391746456E-3</v>
      </c>
      <c r="AX432" s="67">
        <f t="shared" si="91"/>
        <v>4.1368787374965285E-2</v>
      </c>
      <c r="BA432" s="67">
        <f t="shared" si="92"/>
        <v>1.7581176171154174E-3</v>
      </c>
      <c r="BB432" s="67">
        <f t="shared" si="92"/>
        <v>1.5215151548104065E-2</v>
      </c>
      <c r="BC432" s="67">
        <f t="shared" si="92"/>
        <v>1.21349847790894E-2</v>
      </c>
      <c r="BD432" s="67">
        <f t="shared" si="92"/>
        <v>1.3821460458401505E-2</v>
      </c>
      <c r="BE432" s="67">
        <f t="shared" si="92"/>
        <v>2.2890448540579336E-2</v>
      </c>
      <c r="BF432" s="67">
        <f t="shared" si="92"/>
        <v>0.51231808286944513</v>
      </c>
      <c r="BG432" s="67">
        <f t="shared" si="92"/>
        <v>0.17064187656886498</v>
      </c>
      <c r="BH432" s="67">
        <f t="shared" si="92"/>
        <v>9.2809072145815883E-3</v>
      </c>
      <c r="BI432" s="67">
        <f t="shared" si="92"/>
        <v>1.6616304873192024E-2</v>
      </c>
      <c r="BJ432" s="67">
        <f t="shared" si="92"/>
        <v>7.0213777320523751E-2</v>
      </c>
    </row>
    <row r="433" spans="4:62">
      <c r="D433" s="52">
        <f t="shared" ref="D433:D450" si="96">D344</f>
        <v>40</v>
      </c>
      <c r="E433" s="67">
        <f t="shared" si="93"/>
        <v>1.3702459562025138E-3</v>
      </c>
      <c r="F433" s="67">
        <f t="shared" si="93"/>
        <v>1.4550265704683584E-2</v>
      </c>
      <c r="G433" s="67">
        <f t="shared" si="93"/>
        <v>1.4306456631588133E-2</v>
      </c>
      <c r="H433" s="67">
        <f t="shared" si="93"/>
        <v>1.5706684563710632E-2</v>
      </c>
      <c r="I433" s="67">
        <f t="shared" si="93"/>
        <v>2.6902808783301483E-2</v>
      </c>
      <c r="J433" s="67">
        <f t="shared" si="93"/>
        <v>0.58573172111019101</v>
      </c>
      <c r="K433" s="67">
        <f t="shared" si="93"/>
        <v>0.20542343465395013</v>
      </c>
      <c r="L433" s="67">
        <f t="shared" si="93"/>
        <v>1.131808186739652E-2</v>
      </c>
      <c r="M433" s="67">
        <f t="shared" si="93"/>
        <v>2.0281470125333344E-2</v>
      </c>
      <c r="N433" s="67">
        <f t="shared" si="93"/>
        <v>7.6430766775087283E-2</v>
      </c>
      <c r="Q433" s="55">
        <f t="shared" si="94"/>
        <v>3.5451321676391079E-4</v>
      </c>
      <c r="R433" s="55">
        <f t="shared" si="94"/>
        <v>9.7250955323882268E-4</v>
      </c>
      <c r="S433" s="55">
        <f t="shared" si="94"/>
        <v>5.4364009925648498E-3</v>
      </c>
      <c r="T433" s="55">
        <f t="shared" si="94"/>
        <v>5.0065525791806341E-3</v>
      </c>
      <c r="U433" s="55">
        <f t="shared" si="94"/>
        <v>1.0049357000247075E-2</v>
      </c>
      <c r="V433" s="55">
        <f t="shared" si="94"/>
        <v>0.18909752870054689</v>
      </c>
      <c r="W433" s="55">
        <f t="shared" si="94"/>
        <v>8.5576256465000167E-2</v>
      </c>
      <c r="X433" s="55">
        <f t="shared" si="94"/>
        <v>4.983052141800455E-3</v>
      </c>
      <c r="Y433" s="55">
        <f t="shared" si="94"/>
        <v>8.9399415757709863E-3</v>
      </c>
      <c r="Z433" s="55">
        <f t="shared" si="94"/>
        <v>1.8923423531507038E-2</v>
      </c>
      <c r="AC433" s="55">
        <f t="shared" si="95"/>
        <v>4.1917726020346529E-4</v>
      </c>
      <c r="AD433" s="55">
        <f t="shared" si="95"/>
        <v>8.8820941597453577E-3</v>
      </c>
      <c r="AE433" s="55">
        <f t="shared" si="95"/>
        <v>6.8317684368481152E-3</v>
      </c>
      <c r="AF433" s="55">
        <f t="shared" si="95"/>
        <v>7.9489297703398704E-3</v>
      </c>
      <c r="AG433" s="55">
        <f t="shared" si="95"/>
        <v>1.309830484885758E-2</v>
      </c>
      <c r="AH433" s="55">
        <f t="shared" si="95"/>
        <v>0.35823923666917928</v>
      </c>
      <c r="AI433" s="55">
        <f t="shared" si="95"/>
        <v>0.10573650969409963</v>
      </c>
      <c r="AJ433" s="55">
        <f t="shared" si="95"/>
        <v>5.1553441873133715E-3</v>
      </c>
      <c r="AK433" s="55">
        <f t="shared" si="95"/>
        <v>9.715632887360999E-3</v>
      </c>
      <c r="AL433" s="55">
        <f t="shared" si="95"/>
        <v>4.077673078084728E-2</v>
      </c>
      <c r="AO433" s="67">
        <f t="shared" si="91"/>
        <v>1.0157327394386031E-3</v>
      </c>
      <c r="AP433" s="67">
        <f t="shared" si="91"/>
        <v>1.3577756151444761E-2</v>
      </c>
      <c r="AQ433" s="67">
        <f t="shared" si="91"/>
        <v>8.8700556390232839E-3</v>
      </c>
      <c r="AR433" s="67">
        <f t="shared" si="91"/>
        <v>1.0700131984529997E-2</v>
      </c>
      <c r="AS433" s="67">
        <f t="shared" si="91"/>
        <v>1.6853451783054408E-2</v>
      </c>
      <c r="AT433" s="67">
        <f t="shared" si="91"/>
        <v>0.39663419240964415</v>
      </c>
      <c r="AU433" s="67">
        <f t="shared" si="91"/>
        <v>0.11984717818894997</v>
      </c>
      <c r="AV433" s="67">
        <f t="shared" si="91"/>
        <v>6.3350297255960648E-3</v>
      </c>
      <c r="AW433" s="67">
        <f t="shared" si="91"/>
        <v>1.1341528549562357E-2</v>
      </c>
      <c r="AX433" s="67">
        <f t="shared" si="91"/>
        <v>5.7507343243580242E-2</v>
      </c>
      <c r="BA433" s="67">
        <f t="shared" si="92"/>
        <v>1.7894232164059791E-3</v>
      </c>
      <c r="BB433" s="67">
        <f t="shared" si="92"/>
        <v>2.3432359864428941E-2</v>
      </c>
      <c r="BC433" s="67">
        <f t="shared" si="92"/>
        <v>2.1138225068436246E-2</v>
      </c>
      <c r="BD433" s="67">
        <f t="shared" si="92"/>
        <v>2.3655614334050501E-2</v>
      </c>
      <c r="BE433" s="67">
        <f t="shared" si="92"/>
        <v>4.0001113632159066E-2</v>
      </c>
      <c r="BF433" s="67">
        <f t="shared" si="92"/>
        <v>0.94397095777937023</v>
      </c>
      <c r="BG433" s="67">
        <f t="shared" si="92"/>
        <v>0.31115994434804978</v>
      </c>
      <c r="BH433" s="67">
        <f t="shared" si="92"/>
        <v>1.6473426054709892E-2</v>
      </c>
      <c r="BI433" s="67">
        <f t="shared" si="92"/>
        <v>2.9997103012694343E-2</v>
      </c>
      <c r="BJ433" s="67">
        <f t="shared" si="92"/>
        <v>0.11720749755593457</v>
      </c>
    </row>
    <row r="434" spans="4:62">
      <c r="D434" s="52">
        <f t="shared" si="96"/>
        <v>50</v>
      </c>
      <c r="E434" s="67">
        <f t="shared" si="93"/>
        <v>1.4015348922524098E-3</v>
      </c>
      <c r="F434" s="67">
        <f t="shared" si="93"/>
        <v>1.9147912066201082E-2</v>
      </c>
      <c r="G434" s="67">
        <f t="shared" si="93"/>
        <v>2.0941954918852562E-2</v>
      </c>
      <c r="H434" s="67">
        <f t="shared" si="93"/>
        <v>2.2695367209807596E-2</v>
      </c>
      <c r="I434" s="67">
        <f t="shared" si="93"/>
        <v>3.9428210024904389E-2</v>
      </c>
      <c r="J434" s="67">
        <f t="shared" si="93"/>
        <v>0.88239201763467667</v>
      </c>
      <c r="K434" s="67">
        <f t="shared" si="93"/>
        <v>0.30911221956478774</v>
      </c>
      <c r="L434" s="67">
        <f t="shared" si="93"/>
        <v>1.6808271744645123E-2</v>
      </c>
      <c r="M434" s="67">
        <f t="shared" si="93"/>
        <v>3.0390919794899537E-2</v>
      </c>
      <c r="N434" s="67">
        <f t="shared" si="93"/>
        <v>0.10851771704271652</v>
      </c>
      <c r="Q434" s="55">
        <f t="shared" si="94"/>
        <v>3.5451321676391079E-4</v>
      </c>
      <c r="R434" s="55">
        <f t="shared" si="94"/>
        <v>9.7250955323882268E-4</v>
      </c>
      <c r="S434" s="55">
        <f t="shared" si="94"/>
        <v>8.0090919387586969E-3</v>
      </c>
      <c r="T434" s="55">
        <f t="shared" si="94"/>
        <v>7.3707628924822291E-3</v>
      </c>
      <c r="U434" s="55">
        <f t="shared" si="94"/>
        <v>1.4808716171491871E-2</v>
      </c>
      <c r="V434" s="55">
        <f t="shared" si="94"/>
        <v>0.27887095330435574</v>
      </c>
      <c r="W434" s="55">
        <f t="shared" si="94"/>
        <v>0.12621008156938887</v>
      </c>
      <c r="X434" s="55">
        <f t="shared" si="94"/>
        <v>7.3483395899716251E-3</v>
      </c>
      <c r="Y434" s="55">
        <f t="shared" si="94"/>
        <v>1.3184732169690469E-2</v>
      </c>
      <c r="Z434" s="55">
        <f t="shared" si="94"/>
        <v>2.7888283859378853E-2</v>
      </c>
      <c r="AC434" s="55">
        <f t="shared" si="95"/>
        <v>4.2780475971577407E-4</v>
      </c>
      <c r="AD434" s="55">
        <f t="shared" si="95"/>
        <v>1.2981224500433156E-2</v>
      </c>
      <c r="AE434" s="55">
        <f t="shared" si="95"/>
        <v>1.006374214955557E-2</v>
      </c>
      <c r="AF434" s="55">
        <f t="shared" si="95"/>
        <v>1.1687342713659711E-2</v>
      </c>
      <c r="AG434" s="55">
        <f t="shared" si="95"/>
        <v>1.9299302793463379E-2</v>
      </c>
      <c r="AH434" s="55">
        <f t="shared" si="95"/>
        <v>0.52835073962217127</v>
      </c>
      <c r="AI434" s="55">
        <f t="shared" si="95"/>
        <v>0.15593532597888468</v>
      </c>
      <c r="AJ434" s="55">
        <f t="shared" si="95"/>
        <v>7.5967547910935811E-3</v>
      </c>
      <c r="AK434" s="55">
        <f t="shared" si="95"/>
        <v>1.4325890421519372E-2</v>
      </c>
      <c r="AL434" s="55">
        <f t="shared" si="95"/>
        <v>5.9761258969020049E-2</v>
      </c>
      <c r="AO434" s="67">
        <f t="shared" si="91"/>
        <v>1.0470216754884991E-3</v>
      </c>
      <c r="AP434" s="67">
        <f t="shared" si="91"/>
        <v>1.817540251296226E-2</v>
      </c>
      <c r="AQ434" s="67">
        <f t="shared" si="91"/>
        <v>1.2932862980093865E-2</v>
      </c>
      <c r="AR434" s="67">
        <f t="shared" si="91"/>
        <v>1.5324604317325366E-2</v>
      </c>
      <c r="AS434" s="67">
        <f t="shared" si="91"/>
        <v>2.461949385341252E-2</v>
      </c>
      <c r="AT434" s="67">
        <f t="shared" ref="AT434:AX450" si="97">J434-V434</f>
        <v>0.60352106433032093</v>
      </c>
      <c r="AU434" s="67">
        <f t="shared" si="97"/>
        <v>0.18290213799539887</v>
      </c>
      <c r="AV434" s="67">
        <f t="shared" si="97"/>
        <v>9.459932154673497E-3</v>
      </c>
      <c r="AW434" s="67">
        <f t="shared" si="97"/>
        <v>1.720618762520907E-2</v>
      </c>
      <c r="AX434" s="67">
        <f t="shared" si="97"/>
        <v>8.0629433183337679E-2</v>
      </c>
      <c r="BA434" s="67">
        <f t="shared" si="92"/>
        <v>1.829339651968184E-3</v>
      </c>
      <c r="BB434" s="67">
        <f t="shared" si="92"/>
        <v>3.2129136566634242E-2</v>
      </c>
      <c r="BC434" s="67">
        <f t="shared" si="92"/>
        <v>3.1005697068408132E-2</v>
      </c>
      <c r="BD434" s="67">
        <f t="shared" si="92"/>
        <v>3.4382709923467307E-2</v>
      </c>
      <c r="BE434" s="67">
        <f t="shared" si="92"/>
        <v>5.8727512818367772E-2</v>
      </c>
      <c r="BF434" s="67">
        <f t="shared" ref="BF434:BJ497" si="98">J434+AH434</f>
        <v>1.4107427572568478</v>
      </c>
      <c r="BG434" s="67">
        <f t="shared" si="98"/>
        <v>0.46504754554367245</v>
      </c>
      <c r="BH434" s="67">
        <f t="shared" si="98"/>
        <v>2.4405026535738703E-2</v>
      </c>
      <c r="BI434" s="67">
        <f t="shared" si="98"/>
        <v>4.4716810216418906E-2</v>
      </c>
      <c r="BJ434" s="67">
        <f t="shared" si="98"/>
        <v>0.16827897601173658</v>
      </c>
    </row>
    <row r="435" spans="4:62">
      <c r="D435" s="52">
        <f t="shared" si="96"/>
        <v>60</v>
      </c>
      <c r="E435" s="67">
        <f t="shared" ref="E435:N450" si="99">E434+E346/$R$179</f>
        <v>1.4372965814927331E-3</v>
      </c>
      <c r="F435" s="67">
        <f t="shared" si="99"/>
        <v>2.440279194307815E-2</v>
      </c>
      <c r="G435" s="67">
        <f t="shared" si="99"/>
        <v>2.8525997640069887E-2</v>
      </c>
      <c r="H435" s="67">
        <f t="shared" si="99"/>
        <v>3.0683081991492889E-2</v>
      </c>
      <c r="I435" s="67">
        <f t="shared" si="99"/>
        <v>5.3744117286763864E-2</v>
      </c>
      <c r="J435" s="67">
        <f t="shared" si="99"/>
        <v>1.2214599014813083</v>
      </c>
      <c r="K435" s="67">
        <f t="shared" si="99"/>
        <v>0.42762331555651051</v>
      </c>
      <c r="L435" s="67">
        <f t="shared" si="99"/>
        <v>2.3083284226611121E-2</v>
      </c>
      <c r="M435" s="67">
        <f t="shared" si="99"/>
        <v>4.1945515224325047E-2</v>
      </c>
      <c r="N435" s="67">
        <f t="shared" si="99"/>
        <v>0.14519149662764044</v>
      </c>
      <c r="Q435" s="55">
        <f t="shared" ref="Q435:Z450" si="100">(Q434^2+(Q346/$R$179)^2)^0.5</f>
        <v>3.5451321676391079E-4</v>
      </c>
      <c r="R435" s="55">
        <f t="shared" si="100"/>
        <v>9.7250955323882268E-4</v>
      </c>
      <c r="S435" s="55">
        <f t="shared" si="100"/>
        <v>1.0456247164176223E-2</v>
      </c>
      <c r="T435" s="55">
        <f t="shared" si="100"/>
        <v>9.6205438945071373E-3</v>
      </c>
      <c r="U435" s="55">
        <f t="shared" si="100"/>
        <v>1.9335164079830925E-2</v>
      </c>
      <c r="V435" s="55">
        <f t="shared" si="100"/>
        <v>0.36421094048080105</v>
      </c>
      <c r="W435" s="55">
        <f t="shared" si="100"/>
        <v>0.16483596317988644</v>
      </c>
      <c r="X435" s="55">
        <f t="shared" si="100"/>
        <v>9.5968918015889443E-3</v>
      </c>
      <c r="Y435" s="55">
        <f t="shared" si="100"/>
        <v>1.7219787196650724E-2</v>
      </c>
      <c r="Z435" s="55">
        <f t="shared" si="100"/>
        <v>3.641391681557344E-2</v>
      </c>
      <c r="AC435" s="55">
        <f t="shared" ref="AC435:AL450" si="101">(AC434^2+(AC346/$R$179)^2)^0.5</f>
        <v>4.3881971261304725E-4</v>
      </c>
      <c r="AD435" s="55">
        <f t="shared" si="101"/>
        <v>1.6899310004437767E-2</v>
      </c>
      <c r="AE435" s="55">
        <f t="shared" si="101"/>
        <v>1.3138204476812439E-2</v>
      </c>
      <c r="AF435" s="55">
        <f t="shared" si="101"/>
        <v>1.524762418518379E-2</v>
      </c>
      <c r="AG435" s="55">
        <f t="shared" si="101"/>
        <v>2.5197270862558709E-2</v>
      </c>
      <c r="AH435" s="55">
        <f t="shared" si="101"/>
        <v>0.69005419751435237</v>
      </c>
      <c r="AI435" s="55">
        <f t="shared" si="101"/>
        <v>0.20365494648723173</v>
      </c>
      <c r="AJ435" s="55">
        <f t="shared" si="101"/>
        <v>9.9187168733787887E-3</v>
      </c>
      <c r="AK435" s="55">
        <f t="shared" si="101"/>
        <v>1.8708879070452291E-2</v>
      </c>
      <c r="AL435" s="55">
        <f t="shared" si="101"/>
        <v>7.7876601536448806E-2</v>
      </c>
      <c r="AO435" s="67">
        <f t="shared" ref="AO435:AS450" si="102">E435-Q435</f>
        <v>1.0827833647288224E-3</v>
      </c>
      <c r="AP435" s="67">
        <f t="shared" si="102"/>
        <v>2.3430282389839328E-2</v>
      </c>
      <c r="AQ435" s="67">
        <f t="shared" si="102"/>
        <v>1.8069750475893664E-2</v>
      </c>
      <c r="AR435" s="67">
        <f t="shared" si="102"/>
        <v>2.1062538096985751E-2</v>
      </c>
      <c r="AS435" s="67">
        <f t="shared" si="102"/>
        <v>3.4408953206932935E-2</v>
      </c>
      <c r="AT435" s="67">
        <f t="shared" si="97"/>
        <v>0.85724896100050729</v>
      </c>
      <c r="AU435" s="67">
        <f t="shared" si="97"/>
        <v>0.26278735237662409</v>
      </c>
      <c r="AV435" s="67">
        <f t="shared" si="97"/>
        <v>1.3486392425022177E-2</v>
      </c>
      <c r="AW435" s="67">
        <f t="shared" si="97"/>
        <v>2.4725728027674324E-2</v>
      </c>
      <c r="AX435" s="67">
        <f t="shared" si="97"/>
        <v>0.10877757981206701</v>
      </c>
      <c r="BA435" s="67">
        <f t="shared" ref="BA435:BE451" si="103">E435+AC435</f>
        <v>1.8761162941057802E-3</v>
      </c>
      <c r="BB435" s="67">
        <f t="shared" si="103"/>
        <v>4.1302101947515921E-2</v>
      </c>
      <c r="BC435" s="67">
        <f t="shared" si="103"/>
        <v>4.1664202116882328E-2</v>
      </c>
      <c r="BD435" s="67">
        <f t="shared" si="103"/>
        <v>4.5930706176676675E-2</v>
      </c>
      <c r="BE435" s="67">
        <f t="shared" si="103"/>
        <v>7.8941388149322569E-2</v>
      </c>
      <c r="BF435" s="67">
        <f t="shared" si="98"/>
        <v>1.9115140989956607</v>
      </c>
      <c r="BG435" s="67">
        <f t="shared" si="98"/>
        <v>0.63127826204374227</v>
      </c>
      <c r="BH435" s="67">
        <f t="shared" si="98"/>
        <v>3.3002001099989908E-2</v>
      </c>
      <c r="BI435" s="67">
        <f t="shared" si="98"/>
        <v>6.0654394294777342E-2</v>
      </c>
      <c r="BJ435" s="67">
        <f t="shared" si="98"/>
        <v>0.22306809816408923</v>
      </c>
    </row>
    <row r="436" spans="4:62">
      <c r="D436" s="52">
        <f t="shared" si="96"/>
        <v>75</v>
      </c>
      <c r="E436" s="67">
        <f t="shared" si="99"/>
        <v>1.4967736155617228E-3</v>
      </c>
      <c r="F436" s="67">
        <f t="shared" si="99"/>
        <v>3.3142442560953729E-2</v>
      </c>
      <c r="G436" s="67">
        <f t="shared" si="99"/>
        <v>4.1139394179568425E-2</v>
      </c>
      <c r="H436" s="67">
        <f t="shared" si="99"/>
        <v>4.3967845499475702E-2</v>
      </c>
      <c r="I436" s="67">
        <f t="shared" si="99"/>
        <v>7.7553610686813754E-2</v>
      </c>
      <c r="J436" s="67">
        <f t="shared" si="99"/>
        <v>1.7853804686481192</v>
      </c>
      <c r="K436" s="67">
        <f t="shared" si="99"/>
        <v>0.62472498059489501</v>
      </c>
      <c r="L436" s="67">
        <f t="shared" si="99"/>
        <v>3.3519567833494038E-2</v>
      </c>
      <c r="M436" s="67">
        <f t="shared" si="99"/>
        <v>6.1162534347527983E-2</v>
      </c>
      <c r="N436" s="67">
        <f t="shared" si="99"/>
        <v>0.20618547325869008</v>
      </c>
      <c r="Q436" s="55">
        <f t="shared" si="100"/>
        <v>3.5451321676391079E-4</v>
      </c>
      <c r="R436" s="55">
        <f t="shared" si="100"/>
        <v>9.7250955323882268E-4</v>
      </c>
      <c r="S436" s="55">
        <f t="shared" si="100"/>
        <v>1.530767319946808E-2</v>
      </c>
      <c r="T436" s="55">
        <f t="shared" si="100"/>
        <v>1.4081636895829645E-2</v>
      </c>
      <c r="U436" s="55">
        <f t="shared" si="100"/>
        <v>2.8308045832013344E-2</v>
      </c>
      <c r="V436" s="55">
        <f t="shared" si="100"/>
        <v>0.53334133440392406</v>
      </c>
      <c r="W436" s="55">
        <f t="shared" si="100"/>
        <v>0.24138508923955085</v>
      </c>
      <c r="X436" s="55">
        <f t="shared" si="100"/>
        <v>1.4053243060382569E-2</v>
      </c>
      <c r="Y436" s="55">
        <f t="shared" si="100"/>
        <v>2.5216519869257204E-2</v>
      </c>
      <c r="Z436" s="55">
        <f t="shared" si="100"/>
        <v>5.3313954084333648E-2</v>
      </c>
      <c r="AC436" s="55">
        <f t="shared" si="101"/>
        <v>4.6793923844076475E-4</v>
      </c>
      <c r="AD436" s="55">
        <f t="shared" si="101"/>
        <v>2.4686483271181704E-2</v>
      </c>
      <c r="AE436" s="55">
        <f t="shared" si="101"/>
        <v>1.9233450660231168E-2</v>
      </c>
      <c r="AF436" s="55">
        <f t="shared" si="101"/>
        <v>2.2310197124008235E-2</v>
      </c>
      <c r="AG436" s="55">
        <f t="shared" si="101"/>
        <v>3.6889390212074699E-2</v>
      </c>
      <c r="AH436" s="55">
        <f t="shared" si="101"/>
        <v>1.0105176635830149</v>
      </c>
      <c r="AI436" s="55">
        <f t="shared" si="101"/>
        <v>0.29822756439411163</v>
      </c>
      <c r="AJ436" s="55">
        <f t="shared" si="101"/>
        <v>1.4521624412355503E-2</v>
      </c>
      <c r="AK436" s="55">
        <f t="shared" si="101"/>
        <v>2.7395687434206294E-2</v>
      </c>
      <c r="AL436" s="55">
        <f t="shared" si="101"/>
        <v>0.11384882682013986</v>
      </c>
      <c r="AO436" s="67">
        <f t="shared" si="102"/>
        <v>1.142260398797812E-3</v>
      </c>
      <c r="AP436" s="67">
        <f t="shared" si="102"/>
        <v>3.216993300771491E-2</v>
      </c>
      <c r="AQ436" s="67">
        <f t="shared" si="102"/>
        <v>2.5831720980100344E-2</v>
      </c>
      <c r="AR436" s="67">
        <f t="shared" si="102"/>
        <v>2.9886208603646058E-2</v>
      </c>
      <c r="AS436" s="67">
        <f t="shared" si="102"/>
        <v>4.924556485480041E-2</v>
      </c>
      <c r="AT436" s="67">
        <f t="shared" si="97"/>
        <v>1.2520391342441952</v>
      </c>
      <c r="AU436" s="67">
        <f t="shared" si="97"/>
        <v>0.38333989135534419</v>
      </c>
      <c r="AV436" s="67">
        <f t="shared" si="97"/>
        <v>1.9466324773111471E-2</v>
      </c>
      <c r="AW436" s="67">
        <f t="shared" si="97"/>
        <v>3.5946014478270782E-2</v>
      </c>
      <c r="AX436" s="67">
        <f t="shared" si="97"/>
        <v>0.15287151917435643</v>
      </c>
      <c r="BA436" s="67">
        <f t="shared" si="103"/>
        <v>1.9647128540024876E-3</v>
      </c>
      <c r="BB436" s="67">
        <f t="shared" si="103"/>
        <v>5.7828925832135433E-2</v>
      </c>
      <c r="BC436" s="67">
        <f t="shared" si="103"/>
        <v>6.0372844839799593E-2</v>
      </c>
      <c r="BD436" s="67">
        <f t="shared" si="103"/>
        <v>6.627804262348394E-2</v>
      </c>
      <c r="BE436" s="67">
        <f t="shared" si="103"/>
        <v>0.11444300089888845</v>
      </c>
      <c r="BF436" s="67">
        <f t="shared" si="98"/>
        <v>2.7958981322311338</v>
      </c>
      <c r="BG436" s="67">
        <f t="shared" si="98"/>
        <v>0.92295254498900658</v>
      </c>
      <c r="BH436" s="67">
        <f t="shared" si="98"/>
        <v>4.8041192245849539E-2</v>
      </c>
      <c r="BI436" s="67">
        <f t="shared" si="98"/>
        <v>8.8558221781734281E-2</v>
      </c>
      <c r="BJ436" s="67">
        <f t="shared" si="98"/>
        <v>0.32003430007882994</v>
      </c>
    </row>
    <row r="437" spans="4:62">
      <c r="D437" s="52">
        <f t="shared" si="96"/>
        <v>100</v>
      </c>
      <c r="E437" s="67">
        <f t="shared" si="99"/>
        <v>1.6050848258173001E-3</v>
      </c>
      <c r="F437" s="67">
        <f t="shared" si="99"/>
        <v>4.9057865218630432E-2</v>
      </c>
      <c r="G437" s="67">
        <f t="shared" si="99"/>
        <v>6.4109138149012534E-2</v>
      </c>
      <c r="H437" s="67">
        <f t="shared" si="99"/>
        <v>6.8160188578313921E-2</v>
      </c>
      <c r="I437" s="67">
        <f t="shared" si="99"/>
        <v>0.12091211176372176</v>
      </c>
      <c r="J437" s="67">
        <f t="shared" si="99"/>
        <v>2.8123133020338775</v>
      </c>
      <c r="K437" s="67">
        <f t="shared" si="99"/>
        <v>0.9836588147691766</v>
      </c>
      <c r="L437" s="67">
        <f t="shared" si="99"/>
        <v>5.252465989509171E-2</v>
      </c>
      <c r="M437" s="67">
        <f t="shared" si="99"/>
        <v>9.6157867106124631E-2</v>
      </c>
      <c r="N437" s="67">
        <f t="shared" si="99"/>
        <v>0.31725912598230188</v>
      </c>
      <c r="Q437" s="55">
        <f t="shared" si="100"/>
        <v>3.5451321676391079E-4</v>
      </c>
      <c r="R437" s="55">
        <f t="shared" si="100"/>
        <v>9.7250955323882268E-4</v>
      </c>
      <c r="S437" s="55">
        <f t="shared" si="100"/>
        <v>2.5472135111301166E-2</v>
      </c>
      <c r="T437" s="55">
        <f t="shared" si="100"/>
        <v>2.3429589995827026E-2</v>
      </c>
      <c r="U437" s="55">
        <f t="shared" si="100"/>
        <v>4.710663550404081E-2</v>
      </c>
      <c r="V437" s="55">
        <f t="shared" si="100"/>
        <v>0.88762154217750089</v>
      </c>
      <c r="W437" s="55">
        <f t="shared" si="100"/>
        <v>0.4017320670166955</v>
      </c>
      <c r="X437" s="55">
        <f t="shared" si="100"/>
        <v>2.3388137192849663E-2</v>
      </c>
      <c r="Y437" s="55">
        <f t="shared" si="100"/>
        <v>4.1967258026654922E-2</v>
      </c>
      <c r="Z437" s="55">
        <f t="shared" si="100"/>
        <v>8.8719584278799543E-2</v>
      </c>
      <c r="AC437" s="55">
        <f t="shared" si="101"/>
        <v>5.5365231192251057E-4</v>
      </c>
      <c r="AD437" s="55">
        <f t="shared" si="101"/>
        <v>4.1028589986879728E-2</v>
      </c>
      <c r="AE437" s="55">
        <f t="shared" si="101"/>
        <v>3.2004171221752364E-2</v>
      </c>
      <c r="AF437" s="55">
        <f t="shared" si="101"/>
        <v>3.7113315920831072E-2</v>
      </c>
      <c r="AG437" s="55">
        <f t="shared" si="101"/>
        <v>6.138550305817219E-2</v>
      </c>
      <c r="AH437" s="55">
        <f t="shared" si="101"/>
        <v>1.6817878808042905</v>
      </c>
      <c r="AI437" s="55">
        <f t="shared" si="101"/>
        <v>0.49633018317964306</v>
      </c>
      <c r="AJ437" s="55">
        <f t="shared" si="101"/>
        <v>2.4164961045794423E-2</v>
      </c>
      <c r="AK437" s="55">
        <f t="shared" si="101"/>
        <v>4.5592650709148946E-2</v>
      </c>
      <c r="AL437" s="55">
        <f t="shared" si="101"/>
        <v>0.18929629180224355</v>
      </c>
      <c r="AO437" s="67">
        <f t="shared" si="102"/>
        <v>1.2505716090533893E-3</v>
      </c>
      <c r="AP437" s="67">
        <f t="shared" si="102"/>
        <v>4.8085355665391613E-2</v>
      </c>
      <c r="AQ437" s="67">
        <f t="shared" si="102"/>
        <v>3.8637003037711365E-2</v>
      </c>
      <c r="AR437" s="67">
        <f t="shared" si="102"/>
        <v>4.4730598582486895E-2</v>
      </c>
      <c r="AS437" s="67">
        <f t="shared" si="102"/>
        <v>7.3805476259680952E-2</v>
      </c>
      <c r="AT437" s="67">
        <f t="shared" si="97"/>
        <v>1.9246917598563766</v>
      </c>
      <c r="AU437" s="67">
        <f t="shared" si="97"/>
        <v>0.5819267477524811</v>
      </c>
      <c r="AV437" s="67">
        <f t="shared" si="97"/>
        <v>2.9136522702242047E-2</v>
      </c>
      <c r="AW437" s="67">
        <f t="shared" si="97"/>
        <v>5.4190609079469709E-2</v>
      </c>
      <c r="AX437" s="67">
        <f t="shared" si="97"/>
        <v>0.22853954170350232</v>
      </c>
      <c r="BA437" s="67">
        <f t="shared" si="103"/>
        <v>2.1587371377398109E-3</v>
      </c>
      <c r="BB437" s="67">
        <f t="shared" si="103"/>
        <v>9.008645520551016E-2</v>
      </c>
      <c r="BC437" s="67">
        <f t="shared" si="103"/>
        <v>9.6113309370764899E-2</v>
      </c>
      <c r="BD437" s="67">
        <f t="shared" si="103"/>
        <v>0.10527350449914499</v>
      </c>
      <c r="BE437" s="67">
        <f t="shared" si="103"/>
        <v>0.18229761482189394</v>
      </c>
      <c r="BF437" s="67">
        <f t="shared" si="98"/>
        <v>4.4941011828381683</v>
      </c>
      <c r="BG437" s="67">
        <f t="shared" si="98"/>
        <v>1.4799889979488197</v>
      </c>
      <c r="BH437" s="67">
        <f t="shared" si="98"/>
        <v>7.6689620940886133E-2</v>
      </c>
      <c r="BI437" s="67">
        <f t="shared" si="98"/>
        <v>0.14175051781527359</v>
      </c>
      <c r="BJ437" s="67">
        <f t="shared" si="98"/>
        <v>0.50655541778454549</v>
      </c>
    </row>
    <row r="438" spans="4:62">
      <c r="D438" s="52">
        <f t="shared" si="96"/>
        <v>125</v>
      </c>
      <c r="E438" s="67">
        <f t="shared" si="99"/>
        <v>1.7193741935956936E-3</v>
      </c>
      <c r="F438" s="67">
        <f t="shared" si="99"/>
        <v>6.5851727914649258E-2</v>
      </c>
      <c r="G438" s="67">
        <f t="shared" si="99"/>
        <v>8.8346680228957628E-2</v>
      </c>
      <c r="H438" s="67">
        <f t="shared" si="99"/>
        <v>9.3687810225548174E-2</v>
      </c>
      <c r="I438" s="67">
        <f t="shared" si="99"/>
        <v>0.16666375339163389</v>
      </c>
      <c r="J438" s="67">
        <f t="shared" si="99"/>
        <v>3.8959269372391869</v>
      </c>
      <c r="K438" s="67">
        <f t="shared" si="99"/>
        <v>1.3624037377116385</v>
      </c>
      <c r="L438" s="67">
        <f t="shared" si="99"/>
        <v>7.2578724023493579E-2</v>
      </c>
      <c r="M438" s="67">
        <f t="shared" si="99"/>
        <v>0.13308474149647487</v>
      </c>
      <c r="N438" s="67">
        <f t="shared" si="99"/>
        <v>0.43446340720733556</v>
      </c>
      <c r="Q438" s="55">
        <f t="shared" si="100"/>
        <v>3.5451321676391079E-4</v>
      </c>
      <c r="R438" s="55">
        <f t="shared" si="100"/>
        <v>9.7250955323882268E-4</v>
      </c>
      <c r="S438" s="55">
        <f t="shared" si="100"/>
        <v>3.3321971749776975E-2</v>
      </c>
      <c r="T438" s="55">
        <f t="shared" si="100"/>
        <v>3.0649228354295392E-2</v>
      </c>
      <c r="U438" s="55">
        <f t="shared" si="100"/>
        <v>6.1624185924523588E-2</v>
      </c>
      <c r="V438" s="55">
        <f t="shared" si="100"/>
        <v>1.1612046887819272</v>
      </c>
      <c r="W438" s="55">
        <f t="shared" si="100"/>
        <v>0.52555510762022795</v>
      </c>
      <c r="X438" s="55">
        <f t="shared" si="100"/>
        <v>3.0596782118436375E-2</v>
      </c>
      <c r="Y438" s="55">
        <f t="shared" si="100"/>
        <v>5.4902511632150756E-2</v>
      </c>
      <c r="Z438" s="55">
        <f t="shared" si="100"/>
        <v>0.1160620165516298</v>
      </c>
      <c r="AC438" s="55">
        <f t="shared" si="101"/>
        <v>6.3563151476218817E-4</v>
      </c>
      <c r="AD438" s="55">
        <f t="shared" si="101"/>
        <v>5.3657136450634108E-2</v>
      </c>
      <c r="AE438" s="55">
        <f t="shared" si="101"/>
        <v>4.1866854375026505E-2</v>
      </c>
      <c r="AF438" s="55">
        <f t="shared" si="101"/>
        <v>4.854724460467378E-2</v>
      </c>
      <c r="AG438" s="55">
        <f t="shared" si="101"/>
        <v>8.0303242631494534E-2</v>
      </c>
      <c r="AH438" s="55">
        <f t="shared" si="101"/>
        <v>2.2001549802422731</v>
      </c>
      <c r="AI438" s="55">
        <f t="shared" si="101"/>
        <v>0.64930942578261186</v>
      </c>
      <c r="AJ438" s="55">
        <f t="shared" si="101"/>
        <v>3.161221325427236E-2</v>
      </c>
      <c r="AK438" s="55">
        <f t="shared" si="101"/>
        <v>5.9644918836655229E-2</v>
      </c>
      <c r="AL438" s="55">
        <f t="shared" si="101"/>
        <v>0.24758644430381141</v>
      </c>
      <c r="AO438" s="67">
        <f t="shared" si="102"/>
        <v>1.3648609768317829E-3</v>
      </c>
      <c r="AP438" s="67">
        <f t="shared" si="102"/>
        <v>6.4879218361410432E-2</v>
      </c>
      <c r="AQ438" s="67">
        <f t="shared" si="102"/>
        <v>5.5024708479180652E-2</v>
      </c>
      <c r="AR438" s="67">
        <f t="shared" si="102"/>
        <v>6.3038581871252775E-2</v>
      </c>
      <c r="AS438" s="67">
        <f t="shared" si="102"/>
        <v>0.1050395674671103</v>
      </c>
      <c r="AT438" s="67">
        <f t="shared" si="97"/>
        <v>2.7347222484572598</v>
      </c>
      <c r="AU438" s="67">
        <f t="shared" si="97"/>
        <v>0.83684863009141053</v>
      </c>
      <c r="AV438" s="67">
        <f t="shared" si="97"/>
        <v>4.1981941905057205E-2</v>
      </c>
      <c r="AW438" s="67">
        <f t="shared" si="97"/>
        <v>7.8182229864324104E-2</v>
      </c>
      <c r="AX438" s="67">
        <f t="shared" si="97"/>
        <v>0.31840139065570577</v>
      </c>
      <c r="BA438" s="67">
        <f t="shared" si="103"/>
        <v>2.3550057083578818E-3</v>
      </c>
      <c r="BB438" s="67">
        <f t="shared" si="103"/>
        <v>0.11950886436528337</v>
      </c>
      <c r="BC438" s="67">
        <f t="shared" si="103"/>
        <v>0.13021353460398413</v>
      </c>
      <c r="BD438" s="67">
        <f t="shared" si="103"/>
        <v>0.14223505483022195</v>
      </c>
      <c r="BE438" s="67">
        <f t="shared" si="103"/>
        <v>0.24696699602312844</v>
      </c>
      <c r="BF438" s="67">
        <f t="shared" si="98"/>
        <v>6.0960819174814596</v>
      </c>
      <c r="BG438" s="67">
        <f t="shared" si="98"/>
        <v>2.0117131634942504</v>
      </c>
      <c r="BH438" s="67">
        <f t="shared" si="98"/>
        <v>0.10419093727776593</v>
      </c>
      <c r="BI438" s="67">
        <f t="shared" si="98"/>
        <v>0.1927296603331301</v>
      </c>
      <c r="BJ438" s="67">
        <f t="shared" si="98"/>
        <v>0.68204985151114694</v>
      </c>
    </row>
    <row r="439" spans="4:62">
      <c r="D439" s="52">
        <f t="shared" si="96"/>
        <v>150</v>
      </c>
      <c r="E439" s="67">
        <f t="shared" si="99"/>
        <v>1.8359994609625087E-3</v>
      </c>
      <c r="F439" s="67">
        <f t="shared" si="99"/>
        <v>8.2988831436321298E-2</v>
      </c>
      <c r="G439" s="67">
        <f t="shared" si="99"/>
        <v>0.11307960053759915</v>
      </c>
      <c r="H439" s="67">
        <f t="shared" si="99"/>
        <v>0.11973717735145881</v>
      </c>
      <c r="I439" s="67">
        <f t="shared" si="99"/>
        <v>0.21335048848384341</v>
      </c>
      <c r="J439" s="67">
        <f t="shared" si="99"/>
        <v>5.0016879750742156</v>
      </c>
      <c r="K439" s="67">
        <f t="shared" si="99"/>
        <v>1.7488896266495857</v>
      </c>
      <c r="L439" s="67">
        <f t="shared" si="99"/>
        <v>9.30426625002648E-2</v>
      </c>
      <c r="M439" s="67">
        <f t="shared" si="99"/>
        <v>0.17076634462814921</v>
      </c>
      <c r="N439" s="67">
        <f t="shared" si="99"/>
        <v>0.55406316438605252</v>
      </c>
      <c r="Q439" s="55">
        <f t="shared" si="100"/>
        <v>3.5451321676391079E-4</v>
      </c>
      <c r="R439" s="55">
        <f t="shared" si="100"/>
        <v>9.7250955323882268E-4</v>
      </c>
      <c r="S439" s="55">
        <f t="shared" si="100"/>
        <v>3.9886544358939777E-2</v>
      </c>
      <c r="T439" s="55">
        <f t="shared" si="100"/>
        <v>3.6686882760995021E-2</v>
      </c>
      <c r="U439" s="55">
        <f t="shared" si="100"/>
        <v>7.376468883617783E-2</v>
      </c>
      <c r="V439" s="55">
        <f t="shared" si="100"/>
        <v>1.3899882452032288</v>
      </c>
      <c r="W439" s="55">
        <f t="shared" si="100"/>
        <v>0.6291018378315486</v>
      </c>
      <c r="X439" s="55">
        <f t="shared" si="100"/>
        <v>3.662500983502523E-2</v>
      </c>
      <c r="Y439" s="55">
        <f t="shared" si="100"/>
        <v>6.5719589814479271E-2</v>
      </c>
      <c r="Z439" s="55">
        <f t="shared" si="100"/>
        <v>0.13892745212554058</v>
      </c>
      <c r="AC439" s="55">
        <f t="shared" si="101"/>
        <v>7.1102042852344972E-4</v>
      </c>
      <c r="AD439" s="55">
        <f t="shared" si="101"/>
        <v>6.4220006235043273E-2</v>
      </c>
      <c r="AE439" s="55">
        <f t="shared" si="101"/>
        <v>5.0114727643247134E-2</v>
      </c>
      <c r="AF439" s="55">
        <f t="shared" si="101"/>
        <v>5.8109527728393638E-2</v>
      </c>
      <c r="AG439" s="55">
        <f t="shared" si="101"/>
        <v>9.6123509432146717E-2</v>
      </c>
      <c r="AH439" s="55">
        <f t="shared" si="101"/>
        <v>2.6336380689229255</v>
      </c>
      <c r="AI439" s="55">
        <f t="shared" si="101"/>
        <v>0.7772381072887935</v>
      </c>
      <c r="AJ439" s="55">
        <f t="shared" si="101"/>
        <v>3.7840084119109454E-2</v>
      </c>
      <c r="AK439" s="55">
        <f t="shared" si="101"/>
        <v>7.1396152116896941E-2</v>
      </c>
      <c r="AL439" s="55">
        <f t="shared" si="101"/>
        <v>0.29633868648657496</v>
      </c>
      <c r="AO439" s="67">
        <f t="shared" si="102"/>
        <v>1.4814862441985979E-3</v>
      </c>
      <c r="AP439" s="67">
        <f t="shared" si="102"/>
        <v>8.2016321883082471E-2</v>
      </c>
      <c r="AQ439" s="67">
        <f t="shared" si="102"/>
        <v>7.3193056178659371E-2</v>
      </c>
      <c r="AR439" s="67">
        <f t="shared" si="102"/>
        <v>8.3050294590463786E-2</v>
      </c>
      <c r="AS439" s="67">
        <f t="shared" si="102"/>
        <v>0.1395857996476656</v>
      </c>
      <c r="AT439" s="67">
        <f t="shared" si="97"/>
        <v>3.6116997298709865</v>
      </c>
      <c r="AU439" s="67">
        <f t="shared" si="97"/>
        <v>1.1197877888180372</v>
      </c>
      <c r="AV439" s="67">
        <f t="shared" si="97"/>
        <v>5.641765266523957E-2</v>
      </c>
      <c r="AW439" s="67">
        <f t="shared" si="97"/>
        <v>0.10504675481366994</v>
      </c>
      <c r="AX439" s="67">
        <f t="shared" si="97"/>
        <v>0.41513571226051194</v>
      </c>
      <c r="BA439" s="67">
        <f t="shared" si="103"/>
        <v>2.5470198894859582E-3</v>
      </c>
      <c r="BB439" s="67">
        <f t="shared" si="103"/>
        <v>0.14720883767136456</v>
      </c>
      <c r="BC439" s="67">
        <f t="shared" si="103"/>
        <v>0.16319432818084628</v>
      </c>
      <c r="BD439" s="67">
        <f t="shared" si="103"/>
        <v>0.17784670507985245</v>
      </c>
      <c r="BE439" s="67">
        <f t="shared" si="103"/>
        <v>0.30947399791599012</v>
      </c>
      <c r="BF439" s="67">
        <f t="shared" si="98"/>
        <v>7.6353260439971411</v>
      </c>
      <c r="BG439" s="67">
        <f t="shared" si="98"/>
        <v>2.5261277339383792</v>
      </c>
      <c r="BH439" s="67">
        <f t="shared" si="98"/>
        <v>0.13088274661937427</v>
      </c>
      <c r="BI439" s="67">
        <f t="shared" si="98"/>
        <v>0.24216249674504614</v>
      </c>
      <c r="BJ439" s="67">
        <f t="shared" si="98"/>
        <v>0.85040185087262743</v>
      </c>
    </row>
    <row r="440" spans="4:62">
      <c r="D440" s="52">
        <f t="shared" si="96"/>
        <v>175</v>
      </c>
      <c r="E440" s="67">
        <f t="shared" si="99"/>
        <v>1.9534232937872538E-3</v>
      </c>
      <c r="F440" s="67">
        <f t="shared" si="99"/>
        <v>0.1002432774450063</v>
      </c>
      <c r="G440" s="67">
        <f t="shared" si="99"/>
        <v>0.13798187399138792</v>
      </c>
      <c r="H440" s="67">
        <f t="shared" si="99"/>
        <v>0.14596491169793285</v>
      </c>
      <c r="I440" s="67">
        <f t="shared" si="99"/>
        <v>0.26035690056226629</v>
      </c>
      <c r="J440" s="67">
        <f t="shared" si="99"/>
        <v>6.1150204645292625</v>
      </c>
      <c r="K440" s="67">
        <f t="shared" si="99"/>
        <v>2.1380218913502773</v>
      </c>
      <c r="L440" s="67">
        <f t="shared" si="99"/>
        <v>0.11364672322300996</v>
      </c>
      <c r="M440" s="67">
        <f t="shared" si="99"/>
        <v>0.20870596411716857</v>
      </c>
      <c r="N440" s="67">
        <f t="shared" si="99"/>
        <v>0.67448185417702511</v>
      </c>
      <c r="Q440" s="55">
        <f t="shared" si="100"/>
        <v>3.5451321676391079E-4</v>
      </c>
      <c r="R440" s="55">
        <f t="shared" si="100"/>
        <v>9.7250955323882268E-4</v>
      </c>
      <c r="S440" s="55">
        <f t="shared" si="100"/>
        <v>4.5586433693722804E-2</v>
      </c>
      <c r="T440" s="55">
        <f t="shared" si="100"/>
        <v>4.1929299377069316E-2</v>
      </c>
      <c r="U440" s="55">
        <f t="shared" si="100"/>
        <v>8.430601994331656E-2</v>
      </c>
      <c r="V440" s="55">
        <f t="shared" si="100"/>
        <v>1.5886342540944043</v>
      </c>
      <c r="W440" s="55">
        <f t="shared" si="100"/>
        <v>0.71900835392449436</v>
      </c>
      <c r="X440" s="55">
        <f t="shared" si="100"/>
        <v>4.1859145166679809E-2</v>
      </c>
      <c r="Y440" s="55">
        <f t="shared" si="100"/>
        <v>7.5111734923779205E-2</v>
      </c>
      <c r="Z440" s="55">
        <f t="shared" si="100"/>
        <v>0.15878098414483702</v>
      </c>
      <c r="AC440" s="55">
        <f t="shared" si="101"/>
        <v>7.8004342437666284E-4</v>
      </c>
      <c r="AD440" s="55">
        <f t="shared" si="101"/>
        <v>7.3392369233491697E-2</v>
      </c>
      <c r="AE440" s="55">
        <f t="shared" si="101"/>
        <v>5.7276202159568593E-2</v>
      </c>
      <c r="AF440" s="55">
        <f t="shared" si="101"/>
        <v>6.641245452461593E-2</v>
      </c>
      <c r="AG440" s="55">
        <f t="shared" si="101"/>
        <v>0.10985991686546678</v>
      </c>
      <c r="AH440" s="55">
        <f t="shared" si="101"/>
        <v>3.0100183359626556</v>
      </c>
      <c r="AI440" s="55">
        <f t="shared" si="101"/>
        <v>0.8883147993230921</v>
      </c>
      <c r="AJ440" s="55">
        <f t="shared" si="101"/>
        <v>4.324760833077633E-2</v>
      </c>
      <c r="AK440" s="55">
        <f t="shared" si="101"/>
        <v>8.1599418455068948E-2</v>
      </c>
      <c r="AL440" s="55">
        <f t="shared" si="101"/>
        <v>0.3386717826478029</v>
      </c>
      <c r="AO440" s="67">
        <f t="shared" si="102"/>
        <v>1.598910077023343E-3</v>
      </c>
      <c r="AP440" s="67">
        <f t="shared" si="102"/>
        <v>9.9270767891767475E-2</v>
      </c>
      <c r="AQ440" s="67">
        <f t="shared" si="102"/>
        <v>9.239544029766511E-2</v>
      </c>
      <c r="AR440" s="67">
        <f t="shared" si="102"/>
        <v>0.10403561232086353</v>
      </c>
      <c r="AS440" s="67">
        <f t="shared" si="102"/>
        <v>0.17605088061894975</v>
      </c>
      <c r="AT440" s="67">
        <f t="shared" si="97"/>
        <v>4.5263862104348584</v>
      </c>
      <c r="AU440" s="67">
        <f t="shared" si="97"/>
        <v>1.4190135374257831</v>
      </c>
      <c r="AV440" s="67">
        <f t="shared" si="97"/>
        <v>7.1787578056330154E-2</v>
      </c>
      <c r="AW440" s="67">
        <f t="shared" si="97"/>
        <v>0.13359422919338937</v>
      </c>
      <c r="AX440" s="67">
        <f t="shared" si="97"/>
        <v>0.51570087003218812</v>
      </c>
      <c r="BA440" s="67">
        <f t="shared" si="103"/>
        <v>2.7334667181639167E-3</v>
      </c>
      <c r="BB440" s="67">
        <f t="shared" si="103"/>
        <v>0.17363564667849801</v>
      </c>
      <c r="BC440" s="67">
        <f t="shared" si="103"/>
        <v>0.19525807615095653</v>
      </c>
      <c r="BD440" s="67">
        <f t="shared" si="103"/>
        <v>0.21237736622254877</v>
      </c>
      <c r="BE440" s="67">
        <f t="shared" si="103"/>
        <v>0.37021681742773305</v>
      </c>
      <c r="BF440" s="67">
        <f t="shared" si="98"/>
        <v>9.1250388004919181</v>
      </c>
      <c r="BG440" s="67">
        <f t="shared" si="98"/>
        <v>3.0263366906733693</v>
      </c>
      <c r="BH440" s="67">
        <f t="shared" si="98"/>
        <v>0.15689433155378629</v>
      </c>
      <c r="BI440" s="67">
        <f t="shared" si="98"/>
        <v>0.29030538257223754</v>
      </c>
      <c r="BJ440" s="67">
        <f t="shared" si="98"/>
        <v>1.013153636824828</v>
      </c>
    </row>
    <row r="441" spans="4:62">
      <c r="D441" s="52">
        <f t="shared" si="96"/>
        <v>200</v>
      </c>
      <c r="E441" s="67">
        <f t="shared" si="99"/>
        <v>2.0710141369365922E-3</v>
      </c>
      <c r="F441" s="67">
        <f t="shared" si="99"/>
        <v>0.11752226421819598</v>
      </c>
      <c r="G441" s="67">
        <f t="shared" si="99"/>
        <v>0.16291956561091514</v>
      </c>
      <c r="H441" s="67">
        <f t="shared" si="99"/>
        <v>0.17222994939519334</v>
      </c>
      <c r="I441" s="67">
        <f t="shared" si="99"/>
        <v>0.30743016922295474</v>
      </c>
      <c r="J441" s="67">
        <f t="shared" si="99"/>
        <v>7.2299364316819048</v>
      </c>
      <c r="K441" s="67">
        <f t="shared" si="99"/>
        <v>2.5277076135925429</v>
      </c>
      <c r="L441" s="67">
        <f t="shared" si="99"/>
        <v>0.13428008882183068</v>
      </c>
      <c r="M441" s="67">
        <f t="shared" si="99"/>
        <v>0.246699544612343</v>
      </c>
      <c r="N441" s="67">
        <f t="shared" si="99"/>
        <v>0.79507181383702941</v>
      </c>
      <c r="Q441" s="55">
        <f t="shared" si="100"/>
        <v>3.5451321676391079E-4</v>
      </c>
      <c r="R441" s="55">
        <f t="shared" si="100"/>
        <v>9.7250955323882268E-4</v>
      </c>
      <c r="S441" s="55">
        <f t="shared" si="100"/>
        <v>5.0662572733744304E-2</v>
      </c>
      <c r="T441" s="55">
        <f t="shared" si="100"/>
        <v>4.6598048438651389E-2</v>
      </c>
      <c r="U441" s="55">
        <f t="shared" si="100"/>
        <v>9.3693777229692451E-2</v>
      </c>
      <c r="V441" s="55">
        <f t="shared" si="100"/>
        <v>1.7655408721409762</v>
      </c>
      <c r="W441" s="55">
        <f t="shared" si="100"/>
        <v>0.79907566734678415</v>
      </c>
      <c r="X441" s="55">
        <f t="shared" si="100"/>
        <v>4.652046963295365E-2</v>
      </c>
      <c r="Y441" s="55">
        <f t="shared" si="100"/>
        <v>8.3476021567935182E-2</v>
      </c>
      <c r="Z441" s="55">
        <f t="shared" si="100"/>
        <v>0.17646186524092619</v>
      </c>
      <c r="AC441" s="55">
        <f t="shared" si="101"/>
        <v>8.4361033843923395E-4</v>
      </c>
      <c r="AD441" s="55">
        <f t="shared" si="101"/>
        <v>8.1561409888746952E-2</v>
      </c>
      <c r="AE441" s="55">
        <f t="shared" si="101"/>
        <v>6.3653986468906562E-2</v>
      </c>
      <c r="AF441" s="55">
        <f t="shared" si="101"/>
        <v>7.3806870315043238E-2</v>
      </c>
      <c r="AG441" s="55">
        <f t="shared" si="101"/>
        <v>0.12209311186799074</v>
      </c>
      <c r="AH441" s="55">
        <f t="shared" si="101"/>
        <v>3.3452082020446769</v>
      </c>
      <c r="AI441" s="55">
        <f t="shared" si="101"/>
        <v>0.98723549464148197</v>
      </c>
      <c r="AJ441" s="55">
        <f t="shared" si="101"/>
        <v>4.8063369339394951E-2</v>
      </c>
      <c r="AK441" s="55">
        <f t="shared" si="101"/>
        <v>9.0686070256702847E-2</v>
      </c>
      <c r="AL441" s="55">
        <f t="shared" si="101"/>
        <v>0.37637356135436389</v>
      </c>
      <c r="AO441" s="67">
        <f t="shared" si="102"/>
        <v>1.7165009201726815E-3</v>
      </c>
      <c r="AP441" s="67">
        <f t="shared" si="102"/>
        <v>0.11654975466495715</v>
      </c>
      <c r="AQ441" s="67">
        <f t="shared" si="102"/>
        <v>0.11225699287717084</v>
      </c>
      <c r="AR441" s="67">
        <f t="shared" si="102"/>
        <v>0.12563190095654195</v>
      </c>
      <c r="AS441" s="67">
        <f t="shared" si="102"/>
        <v>0.21373639199326228</v>
      </c>
      <c r="AT441" s="67">
        <f t="shared" si="97"/>
        <v>5.4643955595409288</v>
      </c>
      <c r="AU441" s="67">
        <f t="shared" si="97"/>
        <v>1.7286319462457587</v>
      </c>
      <c r="AV441" s="67">
        <f t="shared" si="97"/>
        <v>8.7759619188877036E-2</v>
      </c>
      <c r="AW441" s="67">
        <f t="shared" si="97"/>
        <v>0.16322352304440782</v>
      </c>
      <c r="AX441" s="67">
        <f t="shared" si="97"/>
        <v>0.61860994859610319</v>
      </c>
      <c r="BA441" s="67">
        <f t="shared" si="103"/>
        <v>2.9146244753758262E-3</v>
      </c>
      <c r="BB441" s="67">
        <f t="shared" si="103"/>
        <v>0.19908367410694294</v>
      </c>
      <c r="BC441" s="67">
        <f t="shared" si="103"/>
        <v>0.22657355207982172</v>
      </c>
      <c r="BD441" s="67">
        <f t="shared" si="103"/>
        <v>0.24603681971023658</v>
      </c>
      <c r="BE441" s="67">
        <f t="shared" si="103"/>
        <v>0.42952328109094551</v>
      </c>
      <c r="BF441" s="67">
        <f t="shared" si="98"/>
        <v>10.575144633726582</v>
      </c>
      <c r="BG441" s="67">
        <f t="shared" si="98"/>
        <v>3.514943108234025</v>
      </c>
      <c r="BH441" s="67">
        <f t="shared" si="98"/>
        <v>0.18234345816122563</v>
      </c>
      <c r="BI441" s="67">
        <f t="shared" si="98"/>
        <v>0.33738561486904584</v>
      </c>
      <c r="BJ441" s="67">
        <f t="shared" si="98"/>
        <v>1.1714453751913934</v>
      </c>
    </row>
    <row r="442" spans="4:62">
      <c r="D442" s="52">
        <f t="shared" si="96"/>
        <v>225</v>
      </c>
      <c r="E442" s="67">
        <f t="shared" si="99"/>
        <v>2.1885164852300889E-3</v>
      </c>
      <c r="F442" s="67">
        <f t="shared" si="99"/>
        <v>0.1347882474155746</v>
      </c>
      <c r="G442" s="67">
        <f t="shared" si="99"/>
        <v>0.18783848997471239</v>
      </c>
      <c r="H442" s="67">
        <f t="shared" si="99"/>
        <v>0.19847522092136061</v>
      </c>
      <c r="I442" s="67">
        <f t="shared" si="99"/>
        <v>0.35446801214799456</v>
      </c>
      <c r="J442" s="67">
        <f t="shared" si="99"/>
        <v>8.3440133511234684</v>
      </c>
      <c r="K442" s="67">
        <f t="shared" si="99"/>
        <v>2.9171000716580271</v>
      </c>
      <c r="L442" s="67">
        <f t="shared" si="99"/>
        <v>0.15489792645380224</v>
      </c>
      <c r="M442" s="67">
        <f t="shared" si="99"/>
        <v>0.28466453243534356</v>
      </c>
      <c r="N442" s="67">
        <f t="shared" si="99"/>
        <v>0.91557102160844939</v>
      </c>
      <c r="Q442" s="55">
        <f t="shared" si="100"/>
        <v>3.5451321676391079E-4</v>
      </c>
      <c r="R442" s="55">
        <f t="shared" si="100"/>
        <v>9.7250955323882268E-4</v>
      </c>
      <c r="S442" s="55">
        <f t="shared" si="100"/>
        <v>5.5267843494679045E-2</v>
      </c>
      <c r="T442" s="55">
        <f t="shared" si="100"/>
        <v>5.0833731275985117E-2</v>
      </c>
      <c r="U442" s="55">
        <f t="shared" si="100"/>
        <v>0.10221070700885254</v>
      </c>
      <c r="V442" s="55">
        <f t="shared" si="100"/>
        <v>1.9260367536618688</v>
      </c>
      <c r="W442" s="55">
        <f t="shared" si="100"/>
        <v>0.87171552297502375</v>
      </c>
      <c r="X442" s="55">
        <f t="shared" si="100"/>
        <v>5.0749387442378266E-2</v>
      </c>
      <c r="Y442" s="55">
        <f t="shared" si="100"/>
        <v>9.1064394053350678E-2</v>
      </c>
      <c r="Z442" s="55">
        <f t="shared" si="100"/>
        <v>0.19250262517247932</v>
      </c>
      <c r="AC442" s="55">
        <f t="shared" si="101"/>
        <v>9.0262604390939057E-4</v>
      </c>
      <c r="AD442" s="55">
        <f t="shared" si="101"/>
        <v>8.8972932905501123E-2</v>
      </c>
      <c r="AE442" s="55">
        <f t="shared" si="101"/>
        <v>6.9440162959318749E-2</v>
      </c>
      <c r="AF442" s="55">
        <f t="shared" si="101"/>
        <v>8.0515427725681585E-2</v>
      </c>
      <c r="AG442" s="55">
        <f t="shared" si="101"/>
        <v>0.1331915363420359</v>
      </c>
      <c r="AH442" s="55">
        <f t="shared" si="101"/>
        <v>3.6493040995076855</v>
      </c>
      <c r="AI442" s="55">
        <f t="shared" si="101"/>
        <v>1.0769798131504376</v>
      </c>
      <c r="AJ442" s="55">
        <f t="shared" si="101"/>
        <v>5.2432410900692991E-2</v>
      </c>
      <c r="AK442" s="55">
        <f t="shared" si="101"/>
        <v>9.8929804359015147E-2</v>
      </c>
      <c r="AL442" s="55">
        <f t="shared" si="101"/>
        <v>0.41057883312850785</v>
      </c>
      <c r="AO442" s="67">
        <f t="shared" si="102"/>
        <v>1.8340032684661782E-3</v>
      </c>
      <c r="AP442" s="67">
        <f t="shared" si="102"/>
        <v>0.13381573786233578</v>
      </c>
      <c r="AQ442" s="67">
        <f t="shared" si="102"/>
        <v>0.13257064648003336</v>
      </c>
      <c r="AR442" s="67">
        <f t="shared" si="102"/>
        <v>0.14764148964537549</v>
      </c>
      <c r="AS442" s="67">
        <f t="shared" si="102"/>
        <v>0.25225730513914202</v>
      </c>
      <c r="AT442" s="67">
        <f t="shared" si="97"/>
        <v>6.4179765974615997</v>
      </c>
      <c r="AU442" s="67">
        <f t="shared" si="97"/>
        <v>2.0453845486830033</v>
      </c>
      <c r="AV442" s="67">
        <f t="shared" si="97"/>
        <v>0.10414853901142397</v>
      </c>
      <c r="AW442" s="67">
        <f t="shared" si="97"/>
        <v>0.19360013838199289</v>
      </c>
      <c r="AX442" s="67">
        <f t="shared" si="97"/>
        <v>0.7230683964359701</v>
      </c>
      <c r="BA442" s="67">
        <f t="shared" si="103"/>
        <v>3.0911425291394795E-3</v>
      </c>
      <c r="BB442" s="67">
        <f t="shared" si="103"/>
        <v>0.22376118032107573</v>
      </c>
      <c r="BC442" s="67">
        <f t="shared" si="103"/>
        <v>0.25727865293403113</v>
      </c>
      <c r="BD442" s="67">
        <f t="shared" si="103"/>
        <v>0.27899064864704221</v>
      </c>
      <c r="BE442" s="67">
        <f t="shared" si="103"/>
        <v>0.48765954849003046</v>
      </c>
      <c r="BF442" s="67">
        <f t="shared" si="98"/>
        <v>11.993317450631153</v>
      </c>
      <c r="BG442" s="67">
        <f t="shared" si="98"/>
        <v>3.9940798848084649</v>
      </c>
      <c r="BH442" s="67">
        <f t="shared" si="98"/>
        <v>0.20733033735449524</v>
      </c>
      <c r="BI442" s="67">
        <f t="shared" si="98"/>
        <v>0.38359433679435873</v>
      </c>
      <c r="BJ442" s="67">
        <f t="shared" si="98"/>
        <v>1.3261498547369572</v>
      </c>
    </row>
    <row r="443" spans="4:62">
      <c r="D443" s="52">
        <f t="shared" si="96"/>
        <v>250</v>
      </c>
      <c r="E443" s="67">
        <f t="shared" si="99"/>
        <v>2.3058299600965657E-3</v>
      </c>
      <c r="F443" s="67">
        <f t="shared" si="99"/>
        <v>0.15202647724917184</v>
      </c>
      <c r="G443" s="67">
        <f t="shared" si="99"/>
        <v>0.21271735962717328</v>
      </c>
      <c r="H443" s="67">
        <f t="shared" si="99"/>
        <v>0.22467830576404277</v>
      </c>
      <c r="I443" s="67">
        <f t="shared" si="99"/>
        <v>0.40143024638331964</v>
      </c>
      <c r="J443" s="67">
        <f t="shared" si="99"/>
        <v>9.4562995018800251</v>
      </c>
      <c r="K443" s="67">
        <f t="shared" si="99"/>
        <v>3.3058666197814661</v>
      </c>
      <c r="L443" s="67">
        <f t="shared" si="99"/>
        <v>0.17548262294682768</v>
      </c>
      <c r="M443" s="67">
        <f t="shared" si="99"/>
        <v>0.32256849528768577</v>
      </c>
      <c r="N443" s="67">
        <f t="shared" si="99"/>
        <v>1.0358765387970383</v>
      </c>
      <c r="Q443" s="55">
        <f t="shared" si="100"/>
        <v>3.5451321676391079E-4</v>
      </c>
      <c r="R443" s="55">
        <f t="shared" si="100"/>
        <v>9.7250955323882268E-4</v>
      </c>
      <c r="S443" s="55">
        <f t="shared" si="100"/>
        <v>5.9504669815761121E-2</v>
      </c>
      <c r="T443" s="55">
        <f t="shared" si="100"/>
        <v>5.4730546330288191E-2</v>
      </c>
      <c r="U443" s="55">
        <f t="shared" si="100"/>
        <v>0.11004623464962721</v>
      </c>
      <c r="V443" s="55">
        <f t="shared" si="100"/>
        <v>2.0736917313409595</v>
      </c>
      <c r="W443" s="55">
        <f t="shared" si="100"/>
        <v>0.93854362157170168</v>
      </c>
      <c r="X443" s="55">
        <f t="shared" si="100"/>
        <v>5.4639959942920834E-2</v>
      </c>
      <c r="Y443" s="55">
        <f t="shared" si="100"/>
        <v>9.8045637534758354E-2</v>
      </c>
      <c r="Z443" s="55">
        <f t="shared" si="100"/>
        <v>0.20726003012820932</v>
      </c>
      <c r="AC443" s="55">
        <f t="shared" si="101"/>
        <v>9.5784033677664591E-4</v>
      </c>
      <c r="AD443" s="55">
        <f t="shared" si="101"/>
        <v>9.5791659404494883E-2</v>
      </c>
      <c r="AE443" s="55">
        <f t="shared" si="101"/>
        <v>7.4763418330561951E-2</v>
      </c>
      <c r="AF443" s="55">
        <f t="shared" si="101"/>
        <v>8.6687303292200077E-2</v>
      </c>
      <c r="AG443" s="55">
        <f t="shared" si="101"/>
        <v>0.14340202822099077</v>
      </c>
      <c r="AH443" s="55">
        <f t="shared" si="101"/>
        <v>3.9290699292351472</v>
      </c>
      <c r="AI443" s="55">
        <f t="shared" si="101"/>
        <v>1.1595438953818882</v>
      </c>
      <c r="AJ443" s="55">
        <f t="shared" si="101"/>
        <v>5.6451904872712358E-2</v>
      </c>
      <c r="AK443" s="55">
        <f t="shared" si="101"/>
        <v>0.10651397976547981</v>
      </c>
      <c r="AL443" s="55">
        <f t="shared" si="101"/>
        <v>0.44204799794583949</v>
      </c>
      <c r="AO443" s="67">
        <f t="shared" si="102"/>
        <v>1.951316743332655E-3</v>
      </c>
      <c r="AP443" s="67">
        <f t="shared" si="102"/>
        <v>0.15105396769593302</v>
      </c>
      <c r="AQ443" s="67">
        <f t="shared" si="102"/>
        <v>0.15321268981141217</v>
      </c>
      <c r="AR443" s="67">
        <f t="shared" si="102"/>
        <v>0.16994775943375456</v>
      </c>
      <c r="AS443" s="67">
        <f t="shared" si="102"/>
        <v>0.29138401173369244</v>
      </c>
      <c r="AT443" s="67">
        <f t="shared" si="97"/>
        <v>7.3826077705390656</v>
      </c>
      <c r="AU443" s="67">
        <f t="shared" si="97"/>
        <v>2.3673229982097643</v>
      </c>
      <c r="AV443" s="67">
        <f t="shared" si="97"/>
        <v>0.12084266300390684</v>
      </c>
      <c r="AW443" s="67">
        <f t="shared" si="97"/>
        <v>0.22452285775292741</v>
      </c>
      <c r="AX443" s="67">
        <f t="shared" si="97"/>
        <v>0.82861650866882908</v>
      </c>
      <c r="BA443" s="67">
        <f t="shared" si="103"/>
        <v>3.2636702968732115E-3</v>
      </c>
      <c r="BB443" s="67">
        <f t="shared" si="103"/>
        <v>0.24781813665366673</v>
      </c>
      <c r="BC443" s="67">
        <f t="shared" si="103"/>
        <v>0.28748077795773525</v>
      </c>
      <c r="BD443" s="67">
        <f t="shared" si="103"/>
        <v>0.31136560905624283</v>
      </c>
      <c r="BE443" s="67">
        <f t="shared" si="103"/>
        <v>0.54483227460431038</v>
      </c>
      <c r="BF443" s="67">
        <f t="shared" si="98"/>
        <v>13.385369431115173</v>
      </c>
      <c r="BG443" s="67">
        <f t="shared" si="98"/>
        <v>4.4654105151633541</v>
      </c>
      <c r="BH443" s="67">
        <f t="shared" si="98"/>
        <v>0.23193452781954005</v>
      </c>
      <c r="BI443" s="67">
        <f t="shared" si="98"/>
        <v>0.4290824750531656</v>
      </c>
      <c r="BJ443" s="67">
        <f t="shared" si="98"/>
        <v>1.4779245367428779</v>
      </c>
    </row>
    <row r="444" spans="4:62">
      <c r="D444" s="52">
        <f t="shared" si="96"/>
        <v>300</v>
      </c>
      <c r="E444" s="67">
        <f t="shared" si="99"/>
        <v>2.5397518790578038E-3</v>
      </c>
      <c r="F444" s="67">
        <f t="shared" si="99"/>
        <v>0.18639933856590885</v>
      </c>
      <c r="G444" s="67">
        <f t="shared" si="99"/>
        <v>0.26232558184814148</v>
      </c>
      <c r="H444" s="67">
        <f t="shared" si="99"/>
        <v>0.27692700009417609</v>
      </c>
      <c r="I444" s="67">
        <f t="shared" si="99"/>
        <v>0.4950724811183983</v>
      </c>
      <c r="J444" s="67">
        <f t="shared" si="99"/>
        <v>11.6741871837096</v>
      </c>
      <c r="K444" s="67">
        <f t="shared" si="99"/>
        <v>4.081063305997418</v>
      </c>
      <c r="L444" s="67">
        <f t="shared" si="99"/>
        <v>0.21652830597994654</v>
      </c>
      <c r="M444" s="67">
        <f t="shared" si="99"/>
        <v>0.39814862567549547</v>
      </c>
      <c r="N444" s="67">
        <f t="shared" si="99"/>
        <v>1.2757645608201649</v>
      </c>
      <c r="Q444" s="55">
        <f t="shared" si="100"/>
        <v>3.5451321676391079E-4</v>
      </c>
      <c r="R444" s="55">
        <f t="shared" si="100"/>
        <v>9.7250955323882268E-4</v>
      </c>
      <c r="S444" s="55">
        <f t="shared" si="100"/>
        <v>7.3987962124257484E-2</v>
      </c>
      <c r="T444" s="55">
        <f t="shared" si="100"/>
        <v>6.8051572705279118E-2</v>
      </c>
      <c r="U444" s="55">
        <f t="shared" si="100"/>
        <v>0.13683140600800398</v>
      </c>
      <c r="V444" s="55">
        <f t="shared" si="100"/>
        <v>2.5784376929208155</v>
      </c>
      <c r="W444" s="55">
        <f t="shared" si="100"/>
        <v>1.1669897316722366</v>
      </c>
      <c r="X444" s="55">
        <f t="shared" si="100"/>
        <v>6.7939553611119224E-2</v>
      </c>
      <c r="Y444" s="55">
        <f t="shared" si="100"/>
        <v>0.1219104191773345</v>
      </c>
      <c r="Z444" s="55">
        <f t="shared" si="100"/>
        <v>0.25770710582174339</v>
      </c>
      <c r="AC444" s="55">
        <f t="shared" si="101"/>
        <v>1.1514728618821032E-3</v>
      </c>
      <c r="AD444" s="55">
        <f t="shared" si="101"/>
        <v>0.11910179840284026</v>
      </c>
      <c r="AE444" s="55">
        <f t="shared" si="101"/>
        <v>9.296059984071664E-2</v>
      </c>
      <c r="AF444" s="55">
        <f t="shared" si="101"/>
        <v>0.10778560319719203</v>
      </c>
      <c r="AG444" s="55">
        <f t="shared" si="101"/>
        <v>0.17830585687417522</v>
      </c>
      <c r="AH444" s="55">
        <f t="shared" si="101"/>
        <v>4.8854252901819386</v>
      </c>
      <c r="AI444" s="55">
        <f t="shared" si="101"/>
        <v>1.4417821705985367</v>
      </c>
      <c r="AJ444" s="55">
        <f t="shared" si="101"/>
        <v>7.0192248704566779E-2</v>
      </c>
      <c r="AK444" s="55">
        <f t="shared" si="101"/>
        <v>0.13243985400476296</v>
      </c>
      <c r="AL444" s="55">
        <f t="shared" si="101"/>
        <v>0.54962551956146721</v>
      </c>
      <c r="AO444" s="67">
        <f t="shared" si="102"/>
        <v>2.1852386622938928E-3</v>
      </c>
      <c r="AP444" s="67">
        <f t="shared" si="102"/>
        <v>0.18542682901267002</v>
      </c>
      <c r="AQ444" s="67">
        <f t="shared" si="102"/>
        <v>0.18833761972388399</v>
      </c>
      <c r="AR444" s="67">
        <f t="shared" si="102"/>
        <v>0.20887542738889697</v>
      </c>
      <c r="AS444" s="67">
        <f t="shared" si="102"/>
        <v>0.35824107511039432</v>
      </c>
      <c r="AT444" s="67">
        <f t="shared" si="97"/>
        <v>9.0957494907887853</v>
      </c>
      <c r="AU444" s="67">
        <f t="shared" si="97"/>
        <v>2.9140735743251813</v>
      </c>
      <c r="AV444" s="67">
        <f t="shared" si="97"/>
        <v>0.14858875236882732</v>
      </c>
      <c r="AW444" s="67">
        <f t="shared" si="97"/>
        <v>0.276238206498161</v>
      </c>
      <c r="AX444" s="67">
        <f t="shared" si="97"/>
        <v>1.0180574549984214</v>
      </c>
      <c r="BA444" s="67">
        <f t="shared" si="103"/>
        <v>3.691224740939907E-3</v>
      </c>
      <c r="BB444" s="67">
        <f t="shared" si="103"/>
        <v>0.30550113696874909</v>
      </c>
      <c r="BC444" s="67">
        <f t="shared" si="103"/>
        <v>0.35528618168885812</v>
      </c>
      <c r="BD444" s="67">
        <f t="shared" si="103"/>
        <v>0.38471260329136814</v>
      </c>
      <c r="BE444" s="67">
        <f t="shared" si="103"/>
        <v>0.67337833799257352</v>
      </c>
      <c r="BF444" s="67">
        <f t="shared" si="98"/>
        <v>16.559612473891541</v>
      </c>
      <c r="BG444" s="67">
        <f t="shared" si="98"/>
        <v>5.5228454765959549</v>
      </c>
      <c r="BH444" s="67">
        <f t="shared" si="98"/>
        <v>0.2867205546845133</v>
      </c>
      <c r="BI444" s="67">
        <f t="shared" si="98"/>
        <v>0.53058847968025846</v>
      </c>
      <c r="BJ444" s="67">
        <f t="shared" si="98"/>
        <v>1.8253900803816321</v>
      </c>
    </row>
    <row r="445" spans="4:62">
      <c r="D445" s="52">
        <f t="shared" si="96"/>
        <v>365</v>
      </c>
      <c r="E445" s="67">
        <f t="shared" si="99"/>
        <v>2.8423573964131278E-3</v>
      </c>
      <c r="F445" s="67">
        <f t="shared" si="99"/>
        <v>0.23086467780356093</v>
      </c>
      <c r="G445" s="67">
        <f t="shared" si="99"/>
        <v>0.32649965248211865</v>
      </c>
      <c r="H445" s="67">
        <f t="shared" si="99"/>
        <v>0.34451683198816851</v>
      </c>
      <c r="I445" s="67">
        <f t="shared" si="99"/>
        <v>0.61620972646141681</v>
      </c>
      <c r="J445" s="67">
        <f t="shared" si="99"/>
        <v>14.543285780268441</v>
      </c>
      <c r="K445" s="67">
        <f t="shared" si="99"/>
        <v>5.0838714025032514</v>
      </c>
      <c r="L445" s="67">
        <f t="shared" si="99"/>
        <v>0.26962572500162341</v>
      </c>
      <c r="M445" s="67">
        <f t="shared" si="99"/>
        <v>0.49592041448155366</v>
      </c>
      <c r="N445" s="67">
        <f t="shared" si="99"/>
        <v>1.5860879342518026</v>
      </c>
      <c r="Q445" s="55">
        <f t="shared" si="100"/>
        <v>3.5451321676391079E-4</v>
      </c>
      <c r="R445" s="55">
        <f t="shared" si="100"/>
        <v>9.7250955323882268E-4</v>
      </c>
      <c r="S445" s="55">
        <f t="shared" si="100"/>
        <v>9.3325674688924221E-2</v>
      </c>
      <c r="T445" s="55">
        <f t="shared" si="100"/>
        <v>8.5837513419257827E-2</v>
      </c>
      <c r="U445" s="55">
        <f t="shared" si="100"/>
        <v>0.17259422543819389</v>
      </c>
      <c r="V445" s="55">
        <f t="shared" si="100"/>
        <v>3.2523581702109894</v>
      </c>
      <c r="W445" s="55">
        <f t="shared" si="100"/>
        <v>1.4720035131892613</v>
      </c>
      <c r="X445" s="55">
        <f t="shared" si="100"/>
        <v>8.5696745117702047E-2</v>
      </c>
      <c r="Y445" s="55">
        <f t="shared" si="100"/>
        <v>0.15377389718217394</v>
      </c>
      <c r="Z445" s="55">
        <f t="shared" si="100"/>
        <v>0.32506261499965039</v>
      </c>
      <c r="AC445" s="55">
        <f t="shared" si="101"/>
        <v>1.4175254059432256E-3</v>
      </c>
      <c r="AD445" s="55">
        <f t="shared" si="101"/>
        <v>0.15022603244302288</v>
      </c>
      <c r="AE445" s="55">
        <f t="shared" si="101"/>
        <v>0.11725701146811592</v>
      </c>
      <c r="AF445" s="55">
        <f t="shared" si="101"/>
        <v>0.13595575503508603</v>
      </c>
      <c r="AG445" s="55">
        <f t="shared" si="101"/>
        <v>0.22490850825563075</v>
      </c>
      <c r="AH445" s="55">
        <f t="shared" si="101"/>
        <v>6.1623196074741147</v>
      </c>
      <c r="AI445" s="55">
        <f t="shared" si="101"/>
        <v>1.8186175758679752</v>
      </c>
      <c r="AJ445" s="55">
        <f t="shared" si="101"/>
        <v>8.8537977134011403E-2</v>
      </c>
      <c r="AK445" s="55">
        <f t="shared" si="101"/>
        <v>0.16705526641299684</v>
      </c>
      <c r="AL445" s="55">
        <f t="shared" si="101"/>
        <v>0.69326363555442561</v>
      </c>
      <c r="AO445" s="67">
        <f>E445-Q445</f>
        <v>2.4878441796492168E-3</v>
      </c>
      <c r="AP445" s="67">
        <f t="shared" si="102"/>
        <v>0.2298921682503221</v>
      </c>
      <c r="AQ445" s="67">
        <f t="shared" si="102"/>
        <v>0.23317397779319443</v>
      </c>
      <c r="AR445" s="67">
        <f t="shared" si="102"/>
        <v>0.25867931856891069</v>
      </c>
      <c r="AS445" s="67">
        <f t="shared" si="102"/>
        <v>0.44361550102322289</v>
      </c>
      <c r="AT445" s="67">
        <f t="shared" si="97"/>
        <v>11.290927610057452</v>
      </c>
      <c r="AU445" s="67">
        <f t="shared" si="97"/>
        <v>3.6118678893139902</v>
      </c>
      <c r="AV445" s="67">
        <f t="shared" si="97"/>
        <v>0.18392897988392137</v>
      </c>
      <c r="AW445" s="67">
        <f t="shared" si="97"/>
        <v>0.34214651729937973</v>
      </c>
      <c r="AX445" s="67">
        <f t="shared" si="97"/>
        <v>1.2610253192521523</v>
      </c>
      <c r="BA445" s="67">
        <f t="shared" si="103"/>
        <v>4.2598828023563537E-3</v>
      </c>
      <c r="BB445" s="67">
        <f t="shared" si="103"/>
        <v>0.38109071024658381</v>
      </c>
      <c r="BC445" s="67">
        <f t="shared" si="103"/>
        <v>0.44375666395023455</v>
      </c>
      <c r="BD445" s="67">
        <f t="shared" si="103"/>
        <v>0.48047258702325457</v>
      </c>
      <c r="BE445" s="67">
        <f t="shared" si="103"/>
        <v>0.84111823471704761</v>
      </c>
      <c r="BF445" s="67">
        <f t="shared" si="98"/>
        <v>20.705605387742555</v>
      </c>
      <c r="BG445" s="67">
        <f t="shared" si="98"/>
        <v>6.9024889783712267</v>
      </c>
      <c r="BH445" s="67">
        <f t="shared" si="98"/>
        <v>0.35816370213563481</v>
      </c>
      <c r="BI445" s="67">
        <f t="shared" si="98"/>
        <v>0.6629756808945505</v>
      </c>
      <c r="BJ445" s="67">
        <f t="shared" si="98"/>
        <v>2.2793515698062281</v>
      </c>
    </row>
    <row r="446" spans="4:62">
      <c r="D446" s="52">
        <f t="shared" si="96"/>
        <v>730</v>
      </c>
      <c r="E446" s="67">
        <f t="shared" si="99"/>
        <v>4.5102195026931018E-3</v>
      </c>
      <c r="F446" s="67">
        <f t="shared" si="99"/>
        <v>0.47594300620126084</v>
      </c>
      <c r="G446" s="67">
        <f t="shared" si="99"/>
        <v>0.68020602753959847</v>
      </c>
      <c r="H446" s="67">
        <f t="shared" si="99"/>
        <v>0.71704975991047593</v>
      </c>
      <c r="I446" s="67">
        <f t="shared" si="99"/>
        <v>1.283878389387751</v>
      </c>
      <c r="J446" s="67">
        <f t="shared" si="99"/>
        <v>30.356813802504131</v>
      </c>
      <c r="K446" s="67">
        <f t="shared" si="99"/>
        <v>10.611019878348465</v>
      </c>
      <c r="L446" s="67">
        <f t="shared" si="99"/>
        <v>0.5622812386931888</v>
      </c>
      <c r="M446" s="67">
        <f t="shared" si="99"/>
        <v>1.034806364209145</v>
      </c>
      <c r="N446" s="67">
        <f t="shared" si="99"/>
        <v>3.2964883253717439</v>
      </c>
      <c r="Q446" s="55">
        <f t="shared" si="100"/>
        <v>3.5451321676391079E-4</v>
      </c>
      <c r="R446" s="55">
        <f t="shared" si="100"/>
        <v>9.7250955323882268E-4</v>
      </c>
      <c r="S446" s="55">
        <f t="shared" si="100"/>
        <v>0.32710587981866479</v>
      </c>
      <c r="T446" s="55">
        <f t="shared" si="100"/>
        <v>0.30085872745796227</v>
      </c>
      <c r="U446" s="55">
        <f t="shared" si="100"/>
        <v>0.60494249576924786</v>
      </c>
      <c r="V446" s="55">
        <f t="shared" si="100"/>
        <v>11.399561555290171</v>
      </c>
      <c r="W446" s="55">
        <f t="shared" si="100"/>
        <v>5.1593948028011578</v>
      </c>
      <c r="X446" s="55">
        <f t="shared" si="100"/>
        <v>0.30036821413631698</v>
      </c>
      <c r="Y446" s="55">
        <f t="shared" si="100"/>
        <v>0.53897982949369727</v>
      </c>
      <c r="Z446" s="55">
        <f t="shared" si="100"/>
        <v>1.1393446178197644</v>
      </c>
      <c r="AC446" s="55">
        <f t="shared" si="101"/>
        <v>4.7720799954906372E-3</v>
      </c>
      <c r="AD446" s="55">
        <f t="shared" si="101"/>
        <v>0.52651639742018841</v>
      </c>
      <c r="AE446" s="55">
        <f t="shared" si="101"/>
        <v>0.41098481022852157</v>
      </c>
      <c r="AF446" s="55">
        <f t="shared" si="101"/>
        <v>0.47651851910760318</v>
      </c>
      <c r="AG446" s="55">
        <f t="shared" si="101"/>
        <v>0.78830342549140286</v>
      </c>
      <c r="AH446" s="55">
        <f t="shared" si="101"/>
        <v>21.599026773572884</v>
      </c>
      <c r="AI446" s="55">
        <f t="shared" si="101"/>
        <v>6.3742805978636579</v>
      </c>
      <c r="AJ446" s="55">
        <f t="shared" si="101"/>
        <v>0.31032543837251803</v>
      </c>
      <c r="AK446" s="55">
        <f t="shared" si="101"/>
        <v>0.58553056150695904</v>
      </c>
      <c r="AL446" s="55">
        <f t="shared" si="101"/>
        <v>2.4298102323654476</v>
      </c>
      <c r="AO446" s="67">
        <f t="shared" si="102"/>
        <v>4.1557062859291912E-3</v>
      </c>
      <c r="AP446" s="67">
        <f t="shared" si="102"/>
        <v>0.47497049664802204</v>
      </c>
      <c r="AQ446" s="67">
        <f t="shared" si="102"/>
        <v>0.35310014772093368</v>
      </c>
      <c r="AR446" s="67">
        <f t="shared" si="102"/>
        <v>0.41619103245251365</v>
      </c>
      <c r="AS446" s="67">
        <f t="shared" si="102"/>
        <v>0.67893589361850315</v>
      </c>
      <c r="AT446" s="67">
        <f t="shared" si="97"/>
        <v>18.957252247213958</v>
      </c>
      <c r="AU446" s="67">
        <f t="shared" si="97"/>
        <v>5.451625075547307</v>
      </c>
      <c r="AV446" s="67">
        <f t="shared" si="97"/>
        <v>0.26191302455687182</v>
      </c>
      <c r="AW446" s="67">
        <f t="shared" si="97"/>
        <v>0.49582653471544769</v>
      </c>
      <c r="AX446" s="67">
        <f t="shared" si="97"/>
        <v>2.1571437075519793</v>
      </c>
      <c r="BA446" s="67">
        <f t="shared" si="103"/>
        <v>9.2822994981837381E-3</v>
      </c>
      <c r="BB446" s="67">
        <f t="shared" si="103"/>
        <v>1.0024594036214491</v>
      </c>
      <c r="BC446" s="67">
        <f t="shared" si="103"/>
        <v>1.0911908377681201</v>
      </c>
      <c r="BD446" s="67">
        <f t="shared" si="103"/>
        <v>1.193568279018079</v>
      </c>
      <c r="BE446" s="67">
        <f t="shared" si="103"/>
        <v>2.072181814879154</v>
      </c>
      <c r="BF446" s="67">
        <f t="shared" si="98"/>
        <v>51.955840576077016</v>
      </c>
      <c r="BG446" s="67">
        <f t="shared" si="98"/>
        <v>16.985300476212124</v>
      </c>
      <c r="BH446" s="67">
        <f t="shared" si="98"/>
        <v>0.87260667706570683</v>
      </c>
      <c r="BI446" s="67">
        <f t="shared" si="98"/>
        <v>1.620336925716104</v>
      </c>
      <c r="BJ446" s="67">
        <f t="shared" si="98"/>
        <v>5.7262985577371914</v>
      </c>
    </row>
    <row r="447" spans="4:62">
      <c r="D447" s="52">
        <f t="shared" si="96"/>
        <v>1460</v>
      </c>
      <c r="E447" s="67">
        <f t="shared" si="99"/>
        <v>7.6914981588681649E-3</v>
      </c>
      <c r="F447" s="67">
        <f t="shared" si="99"/>
        <v>0.94340518565063824</v>
      </c>
      <c r="G447" s="67">
        <f t="shared" si="99"/>
        <v>1.3548652438420554</v>
      </c>
      <c r="H447" s="67">
        <f t="shared" si="99"/>
        <v>1.4276187259294804</v>
      </c>
      <c r="I447" s="67">
        <f t="shared" si="99"/>
        <v>2.5573889864370365</v>
      </c>
      <c r="J447" s="67">
        <f t="shared" si="99"/>
        <v>60.519522689853758</v>
      </c>
      <c r="K447" s="67">
        <f t="shared" si="99"/>
        <v>21.153497826321754</v>
      </c>
      <c r="L447" s="67">
        <f t="shared" si="99"/>
        <v>1.1204920978603683</v>
      </c>
      <c r="M447" s="67">
        <f t="shared" si="99"/>
        <v>2.0626769318813842</v>
      </c>
      <c r="N447" s="67">
        <f t="shared" si="99"/>
        <v>6.5589044671471699</v>
      </c>
      <c r="Q447" s="55">
        <f t="shared" si="100"/>
        <v>3.5451321676391079E-4</v>
      </c>
      <c r="R447" s="55">
        <f t="shared" si="100"/>
        <v>9.7250955323882268E-4</v>
      </c>
      <c r="S447" s="55">
        <f t="shared" si="100"/>
        <v>0.68160760461185788</v>
      </c>
      <c r="T447" s="55">
        <f t="shared" si="100"/>
        <v>0.62691487251583944</v>
      </c>
      <c r="U447" s="55">
        <f t="shared" si="100"/>
        <v>1.2605503938013147</v>
      </c>
      <c r="V447" s="55">
        <f t="shared" si="100"/>
        <v>23.753871328101368</v>
      </c>
      <c r="W447" s="55">
        <f t="shared" si="100"/>
        <v>10.750904959242924</v>
      </c>
      <c r="X447" s="55">
        <f t="shared" si="100"/>
        <v>0.62589317341201511</v>
      </c>
      <c r="Y447" s="55">
        <f t="shared" si="100"/>
        <v>1.1231008910353117</v>
      </c>
      <c r="Z447" s="55">
        <f t="shared" si="100"/>
        <v>2.3741122050668686</v>
      </c>
      <c r="AC447" s="55">
        <f t="shared" si="101"/>
        <v>9.9153134506476167E-3</v>
      </c>
      <c r="AD447" s="55">
        <f t="shared" si="101"/>
        <v>1.0971261803045176</v>
      </c>
      <c r="AE447" s="55">
        <f t="shared" si="101"/>
        <v>0.8563904770845151</v>
      </c>
      <c r="AF447" s="55">
        <f t="shared" si="101"/>
        <v>0.99294574042441275</v>
      </c>
      <c r="AG447" s="55">
        <f t="shared" si="101"/>
        <v>1.6426290977728382</v>
      </c>
      <c r="AH447" s="55">
        <f t="shared" si="101"/>
        <v>45.007039525302737</v>
      </c>
      <c r="AI447" s="55">
        <f t="shared" si="101"/>
        <v>13.282426756978049</v>
      </c>
      <c r="AJ447" s="55">
        <f t="shared" si="101"/>
        <v>0.64664138029693685</v>
      </c>
      <c r="AK447" s="55">
        <f t="shared" si="101"/>
        <v>1.2201010283510381</v>
      </c>
      <c r="AL447" s="55">
        <f t="shared" si="101"/>
        <v>5.0631119190997174</v>
      </c>
      <c r="AO447" s="67">
        <f t="shared" si="102"/>
        <v>7.3369849421042544E-3</v>
      </c>
      <c r="AP447" s="67">
        <f t="shared" si="102"/>
        <v>0.94243267609739945</v>
      </c>
      <c r="AQ447" s="67">
        <f t="shared" si="102"/>
        <v>0.67325763923019755</v>
      </c>
      <c r="AR447" s="67">
        <f t="shared" si="102"/>
        <v>0.80070385341364092</v>
      </c>
      <c r="AS447" s="67">
        <f t="shared" si="102"/>
        <v>1.2968385926357218</v>
      </c>
      <c r="AT447" s="67">
        <f t="shared" si="97"/>
        <v>36.76565136175239</v>
      </c>
      <c r="AU447" s="67">
        <f t="shared" si="97"/>
        <v>10.40259286707883</v>
      </c>
      <c r="AV447" s="67">
        <f t="shared" si="97"/>
        <v>0.49459892444835318</v>
      </c>
      <c r="AW447" s="67">
        <f t="shared" si="97"/>
        <v>0.93957604084607249</v>
      </c>
      <c r="AX447" s="67">
        <f t="shared" si="97"/>
        <v>4.1847922620803013</v>
      </c>
      <c r="BA447" s="67">
        <f t="shared" si="103"/>
        <v>1.7606811609515782E-2</v>
      </c>
      <c r="BB447" s="67">
        <f t="shared" si="103"/>
        <v>2.0405313659551556</v>
      </c>
      <c r="BC447" s="67">
        <f t="shared" si="103"/>
        <v>2.2112557209265704</v>
      </c>
      <c r="BD447" s="67">
        <f t="shared" si="103"/>
        <v>2.420564466353893</v>
      </c>
      <c r="BE447" s="67">
        <f t="shared" si="103"/>
        <v>4.2000180842098747</v>
      </c>
      <c r="BF447" s="67">
        <f t="shared" si="98"/>
        <v>105.5265622151565</v>
      </c>
      <c r="BG447" s="67">
        <f t="shared" si="98"/>
        <v>34.435924583299801</v>
      </c>
      <c r="BH447" s="67">
        <f t="shared" si="98"/>
        <v>1.7671334781573051</v>
      </c>
      <c r="BI447" s="67">
        <f t="shared" si="98"/>
        <v>3.2827779602324223</v>
      </c>
      <c r="BJ447" s="67">
        <f t="shared" si="98"/>
        <v>11.622016386246887</v>
      </c>
    </row>
    <row r="448" spans="4:62">
      <c r="D448" s="52">
        <f t="shared" si="96"/>
        <v>2920</v>
      </c>
      <c r="E448" s="67">
        <f t="shared" si="99"/>
        <v>1.3483005905195876E-2</v>
      </c>
      <c r="F448" s="67">
        <f t="shared" si="99"/>
        <v>1.794418606980845</v>
      </c>
      <c r="G448" s="67">
        <f t="shared" si="99"/>
        <v>2.5830802163854871</v>
      </c>
      <c r="H448" s="67">
        <f t="shared" si="99"/>
        <v>2.7212072844203075</v>
      </c>
      <c r="I448" s="67">
        <f t="shared" si="99"/>
        <v>4.8758110063141578</v>
      </c>
      <c r="J448" s="67">
        <f t="shared" si="99"/>
        <v>115.43063895822385</v>
      </c>
      <c r="K448" s="67">
        <f t="shared" si="99"/>
        <v>40.346045634939884</v>
      </c>
      <c r="L448" s="67">
        <f t="shared" si="99"/>
        <v>2.1367132040107952</v>
      </c>
      <c r="M448" s="67">
        <f t="shared" si="99"/>
        <v>3.9339120540675649</v>
      </c>
      <c r="N448" s="67">
        <f t="shared" si="99"/>
        <v>12.49812274975875</v>
      </c>
      <c r="Q448" s="55">
        <f t="shared" si="100"/>
        <v>3.5451321676391079E-4</v>
      </c>
      <c r="R448" s="55">
        <f t="shared" si="100"/>
        <v>9.7250955323882268E-4</v>
      </c>
      <c r="S448" s="55">
        <f t="shared" si="100"/>
        <v>1.2844138953545554</v>
      </c>
      <c r="T448" s="55">
        <f t="shared" si="100"/>
        <v>1.181351441920466</v>
      </c>
      <c r="U448" s="55">
        <f t="shared" si="100"/>
        <v>2.3753673881089745</v>
      </c>
      <c r="V448" s="55">
        <f t="shared" si="100"/>
        <v>44.761538517954882</v>
      </c>
      <c r="W448" s="55">
        <f t="shared" si="100"/>
        <v>20.25888925505312</v>
      </c>
      <c r="X448" s="55">
        <f t="shared" si="100"/>
        <v>1.1794263290513229</v>
      </c>
      <c r="Y448" s="55">
        <f t="shared" si="100"/>
        <v>2.1163591941102173</v>
      </c>
      <c r="Z448" s="55">
        <f t="shared" si="100"/>
        <v>4.4737511348547612</v>
      </c>
      <c r="AC448" s="55">
        <f t="shared" si="101"/>
        <v>1.8672735946888216E-2</v>
      </c>
      <c r="AD448" s="55">
        <f t="shared" si="101"/>
        <v>2.067411111220264</v>
      </c>
      <c r="AE448" s="55">
        <f t="shared" si="101"/>
        <v>1.6137728091938603</v>
      </c>
      <c r="AF448" s="55">
        <f t="shared" si="101"/>
        <v>1.8710957468100211</v>
      </c>
      <c r="AG448" s="55">
        <f t="shared" si="101"/>
        <v>3.0953522911746569</v>
      </c>
      <c r="AH448" s="55">
        <f t="shared" si="101"/>
        <v>84.810779593374903</v>
      </c>
      <c r="AI448" s="55">
        <f t="shared" si="101"/>
        <v>25.029261501257114</v>
      </c>
      <c r="AJ448" s="55">
        <f t="shared" si="101"/>
        <v>1.2185239491499691</v>
      </c>
      <c r="AK448" s="55">
        <f t="shared" si="101"/>
        <v>2.2991451672315817</v>
      </c>
      <c r="AL448" s="55">
        <f t="shared" si="101"/>
        <v>9.5408683001180901</v>
      </c>
      <c r="AO448" s="67">
        <f t="shared" si="102"/>
        <v>1.3128492688431964E-2</v>
      </c>
      <c r="AP448" s="67">
        <f t="shared" si="102"/>
        <v>1.7934460974276061</v>
      </c>
      <c r="AQ448" s="67">
        <f t="shared" si="102"/>
        <v>1.2986663210309317</v>
      </c>
      <c r="AR448" s="67">
        <f t="shared" si="102"/>
        <v>1.5398558424998414</v>
      </c>
      <c r="AS448" s="67">
        <f t="shared" si="102"/>
        <v>2.5004436182051832</v>
      </c>
      <c r="AT448" s="67">
        <f t="shared" si="97"/>
        <v>70.669100440268977</v>
      </c>
      <c r="AU448" s="67">
        <f t="shared" si="97"/>
        <v>20.087156379886764</v>
      </c>
      <c r="AV448" s="67">
        <f t="shared" si="97"/>
        <v>0.95728687495947229</v>
      </c>
      <c r="AW448" s="67">
        <f t="shared" si="97"/>
        <v>1.8175528599573476</v>
      </c>
      <c r="AX448" s="67">
        <f t="shared" si="97"/>
        <v>8.0243716149039876</v>
      </c>
      <c r="BA448" s="67">
        <f t="shared" si="103"/>
        <v>3.2155741852084092E-2</v>
      </c>
      <c r="BB448" s="67">
        <f t="shared" si="103"/>
        <v>3.861829718201109</v>
      </c>
      <c r="BC448" s="67">
        <f t="shared" si="103"/>
        <v>4.1968530255793475</v>
      </c>
      <c r="BD448" s="67">
        <f t="shared" si="103"/>
        <v>4.5923030312303288</v>
      </c>
      <c r="BE448" s="67">
        <f t="shared" si="103"/>
        <v>7.9711632974888147</v>
      </c>
      <c r="BF448" s="67">
        <f t="shared" si="98"/>
        <v>200.24141855159877</v>
      </c>
      <c r="BG448" s="67">
        <f t="shared" si="98"/>
        <v>65.375307136196994</v>
      </c>
      <c r="BH448" s="67">
        <f t="shared" si="98"/>
        <v>3.3552371531607643</v>
      </c>
      <c r="BI448" s="67">
        <f t="shared" si="98"/>
        <v>6.2330572212991466</v>
      </c>
      <c r="BJ448" s="67">
        <f t="shared" si="98"/>
        <v>22.038991049876842</v>
      </c>
    </row>
    <row r="449" spans="4:62">
      <c r="D449" s="52">
        <f t="shared" si="96"/>
        <v>5840</v>
      </c>
      <c r="E449" s="67">
        <f t="shared" si="99"/>
        <v>2.3109567091161291E-2</v>
      </c>
      <c r="F449" s="67">
        <f t="shared" si="99"/>
        <v>3.2089609212352994</v>
      </c>
      <c r="G449" s="67">
        <f t="shared" si="99"/>
        <v>4.6246015439197965</v>
      </c>
      <c r="H449" s="67">
        <f t="shared" si="99"/>
        <v>4.8713916497391399</v>
      </c>
      <c r="I449" s="67">
        <f t="shared" si="99"/>
        <v>8.7294588656972962</v>
      </c>
      <c r="J449" s="67">
        <f t="shared" si="99"/>
        <v>206.70310956526129</v>
      </c>
      <c r="K449" s="67">
        <f t="shared" si="99"/>
        <v>72.247623580921356</v>
      </c>
      <c r="L449" s="67">
        <f t="shared" si="99"/>
        <v>3.8258613646136332</v>
      </c>
      <c r="M449" s="67">
        <f t="shared" si="99"/>
        <v>7.0442522601175037</v>
      </c>
      <c r="N449" s="67">
        <f t="shared" si="99"/>
        <v>22.370206272502543</v>
      </c>
      <c r="Q449" s="55">
        <f t="shared" si="100"/>
        <v>3.5451321676391079E-4</v>
      </c>
      <c r="R449" s="55">
        <f t="shared" si="100"/>
        <v>9.7250955323882268E-4</v>
      </c>
      <c r="S449" s="55">
        <f t="shared" si="100"/>
        <v>2.2190243588952683</v>
      </c>
      <c r="T449" s="55">
        <f t="shared" si="100"/>
        <v>2.0409679431918364</v>
      </c>
      <c r="U449" s="55">
        <f t="shared" si="100"/>
        <v>4.1038158675824024</v>
      </c>
      <c r="V449" s="55">
        <f t="shared" si="100"/>
        <v>77.332507003771411</v>
      </c>
      <c r="W449" s="55">
        <f t="shared" si="100"/>
        <v>35.000376415248006</v>
      </c>
      <c r="X449" s="55">
        <f t="shared" si="100"/>
        <v>2.0376420865452656</v>
      </c>
      <c r="Y449" s="55">
        <f t="shared" si="100"/>
        <v>3.6563390754394747</v>
      </c>
      <c r="Z449" s="55">
        <f t="shared" si="100"/>
        <v>7.7290995181548414</v>
      </c>
      <c r="AC449" s="55">
        <f t="shared" si="101"/>
        <v>3.2254835947498742E-2</v>
      </c>
      <c r="AD449" s="55">
        <f t="shared" si="101"/>
        <v>3.571772934121821</v>
      </c>
      <c r="AE449" s="55">
        <f t="shared" si="101"/>
        <v>2.7880429961071651</v>
      </c>
      <c r="AF449" s="55">
        <f t="shared" si="101"/>
        <v>3.2326081735845942</v>
      </c>
      <c r="AG449" s="55">
        <f t="shared" si="101"/>
        <v>5.347701529418682</v>
      </c>
      <c r="AH449" s="55">
        <f t="shared" si="101"/>
        <v>146.52378882816126</v>
      </c>
      <c r="AI449" s="55">
        <f t="shared" si="101"/>
        <v>43.241935032589517</v>
      </c>
      <c r="AJ449" s="55">
        <f t="shared" si="101"/>
        <v>2.1051892605647664</v>
      </c>
      <c r="AK449" s="55">
        <f t="shared" si="101"/>
        <v>3.9721302044692841</v>
      </c>
      <c r="AL449" s="55">
        <f t="shared" si="101"/>
        <v>16.483328906669353</v>
      </c>
      <c r="AO449" s="67">
        <f t="shared" si="102"/>
        <v>2.2755053874397382E-2</v>
      </c>
      <c r="AP449" s="67">
        <f t="shared" si="102"/>
        <v>3.2079884116820607</v>
      </c>
      <c r="AQ449" s="67">
        <f t="shared" si="102"/>
        <v>2.4055771850245282</v>
      </c>
      <c r="AR449" s="67">
        <f t="shared" si="102"/>
        <v>2.8304237065473035</v>
      </c>
      <c r="AS449" s="67">
        <f t="shared" si="102"/>
        <v>4.6256429981148939</v>
      </c>
      <c r="AT449" s="67">
        <f t="shared" si="97"/>
        <v>129.37060256148987</v>
      </c>
      <c r="AU449" s="67">
        <f t="shared" si="97"/>
        <v>37.24724716567335</v>
      </c>
      <c r="AV449" s="67">
        <f t="shared" si="97"/>
        <v>1.7882192780683677</v>
      </c>
      <c r="AW449" s="67">
        <f t="shared" si="97"/>
        <v>3.387913184678029</v>
      </c>
      <c r="AX449" s="67">
        <f t="shared" si="97"/>
        <v>14.641106754347701</v>
      </c>
      <c r="BA449" s="67">
        <f t="shared" si="103"/>
        <v>5.5364403038660033E-2</v>
      </c>
      <c r="BB449" s="67">
        <f t="shared" si="103"/>
        <v>6.7807338553571199</v>
      </c>
      <c r="BC449" s="67">
        <f t="shared" si="103"/>
        <v>7.412644540026962</v>
      </c>
      <c r="BD449" s="67">
        <f t="shared" si="103"/>
        <v>8.1039998233237345</v>
      </c>
      <c r="BE449" s="67">
        <f t="shared" si="103"/>
        <v>14.077160395115978</v>
      </c>
      <c r="BF449" s="67">
        <f t="shared" si="98"/>
        <v>353.22689839342252</v>
      </c>
      <c r="BG449" s="67">
        <f t="shared" si="98"/>
        <v>115.48955861351087</v>
      </c>
      <c r="BH449" s="67">
        <f t="shared" si="98"/>
        <v>5.9310506251783996</v>
      </c>
      <c r="BI449" s="67">
        <f t="shared" si="98"/>
        <v>11.016382464586787</v>
      </c>
      <c r="BJ449" s="67">
        <f t="shared" si="98"/>
        <v>38.853535179171899</v>
      </c>
    </row>
    <row r="450" spans="4:62">
      <c r="D450" s="52">
        <f t="shared" si="96"/>
        <v>7946.78</v>
      </c>
      <c r="E450" s="67">
        <f t="shared" si="99"/>
        <v>2.8665202854427741E-2</v>
      </c>
      <c r="F450" s="67">
        <f t="shared" si="99"/>
        <v>4.0253149357075628</v>
      </c>
      <c r="G450" s="67">
        <f t="shared" si="99"/>
        <v>5.802794740806787</v>
      </c>
      <c r="H450" s="67">
        <f t="shared" si="99"/>
        <v>6.1122959484618509</v>
      </c>
      <c r="I450" s="67">
        <f t="shared" si="99"/>
        <v>10.953458012748587</v>
      </c>
      <c r="J450" s="67">
        <f t="shared" si="99"/>
        <v>259.37784897744217</v>
      </c>
      <c r="K450" s="67">
        <f t="shared" si="99"/>
        <v>90.658512362235712</v>
      </c>
      <c r="L450" s="67">
        <f t="shared" si="99"/>
        <v>4.8006946149525236</v>
      </c>
      <c r="M450" s="67">
        <f t="shared" si="99"/>
        <v>8.8392771865521915</v>
      </c>
      <c r="N450" s="67">
        <f t="shared" si="99"/>
        <v>28.067536733235347</v>
      </c>
      <c r="Q450" s="55">
        <f t="shared" si="100"/>
        <v>3.5451321676391079E-4</v>
      </c>
      <c r="R450" s="55">
        <f t="shared" si="100"/>
        <v>9.7250955323882268E-4</v>
      </c>
      <c r="S450" s="55">
        <f t="shared" si="100"/>
        <v>2.4524744475726945</v>
      </c>
      <c r="T450" s="55">
        <f t="shared" si="100"/>
        <v>2.2556857936149477</v>
      </c>
      <c r="U450" s="55">
        <f t="shared" si="100"/>
        <v>4.5355534370142996</v>
      </c>
      <c r="V450" s="55">
        <f t="shared" si="100"/>
        <v>85.468191020468524</v>
      </c>
      <c r="W450" s="55">
        <f t="shared" si="100"/>
        <v>38.682553734141294</v>
      </c>
      <c r="X450" s="55">
        <f t="shared" si="100"/>
        <v>2.2520100513057781</v>
      </c>
      <c r="Y450" s="55">
        <f t="shared" si="100"/>
        <v>4.0410003331167355</v>
      </c>
      <c r="Z450" s="55">
        <f t="shared" si="100"/>
        <v>8.5422311874409314</v>
      </c>
      <c r="AC450" s="55">
        <f t="shared" si="101"/>
        <v>3.5647645092930245E-2</v>
      </c>
      <c r="AD450" s="55">
        <f t="shared" si="101"/>
        <v>3.9475374273921857</v>
      </c>
      <c r="AE450" s="55">
        <f t="shared" si="101"/>
        <v>3.0813560823852146</v>
      </c>
      <c r="AF450" s="55">
        <f t="shared" si="101"/>
        <v>3.5726912509651951</v>
      </c>
      <c r="AG450" s="55">
        <f t="shared" si="101"/>
        <v>5.9103007611905403</v>
      </c>
      <c r="AH450" s="55">
        <f t="shared" si="101"/>
        <v>161.93866796318702</v>
      </c>
      <c r="AI450" s="55">
        <f t="shared" si="101"/>
        <v>47.791156742350431</v>
      </c>
      <c r="AJ450" s="55">
        <f t="shared" si="101"/>
        <v>2.3266634503170103</v>
      </c>
      <c r="AK450" s="55">
        <f t="shared" si="101"/>
        <v>4.3900139297462522</v>
      </c>
      <c r="AL450" s="55">
        <f t="shared" si="101"/>
        <v>18.217439732479015</v>
      </c>
      <c r="AO450" s="67">
        <f t="shared" si="102"/>
        <v>2.8310689637663831E-2</v>
      </c>
      <c r="AP450" s="67">
        <f t="shared" si="102"/>
        <v>4.0243424261543241</v>
      </c>
      <c r="AQ450" s="67">
        <f t="shared" si="102"/>
        <v>3.3503202932340925</v>
      </c>
      <c r="AR450" s="67">
        <f t="shared" si="102"/>
        <v>3.8566101548469032</v>
      </c>
      <c r="AS450" s="67">
        <f t="shared" si="102"/>
        <v>6.4179045757342879</v>
      </c>
      <c r="AT450" s="67">
        <f t="shared" si="97"/>
        <v>173.90965795697366</v>
      </c>
      <c r="AU450" s="67">
        <f t="shared" si="97"/>
        <v>51.975958628094418</v>
      </c>
      <c r="AV450" s="67">
        <f t="shared" si="97"/>
        <v>2.5486845636467454</v>
      </c>
      <c r="AW450" s="67">
        <f t="shared" si="97"/>
        <v>4.7982768534354561</v>
      </c>
      <c r="AX450" s="67">
        <f t="shared" si="97"/>
        <v>19.525305545794417</v>
      </c>
      <c r="BA450" s="67">
        <f t="shared" si="103"/>
        <v>6.431284794735799E-2</v>
      </c>
      <c r="BB450" s="67">
        <f t="shared" si="103"/>
        <v>7.972852363099749</v>
      </c>
      <c r="BC450" s="67">
        <f t="shared" si="103"/>
        <v>8.8841508231920017</v>
      </c>
      <c r="BD450" s="67">
        <f t="shared" si="103"/>
        <v>9.6849871994270451</v>
      </c>
      <c r="BE450" s="67">
        <f t="shared" si="103"/>
        <v>16.863758773939129</v>
      </c>
      <c r="BF450" s="67">
        <f t="shared" si="98"/>
        <v>421.31651694062919</v>
      </c>
      <c r="BG450" s="67">
        <f t="shared" si="98"/>
        <v>138.44966910458615</v>
      </c>
      <c r="BH450" s="67">
        <f t="shared" si="98"/>
        <v>7.1273580652695339</v>
      </c>
      <c r="BI450" s="67">
        <f t="shared" si="98"/>
        <v>13.229291116298445</v>
      </c>
      <c r="BJ450" s="67">
        <f t="shared" si="98"/>
        <v>46.284976465714365</v>
      </c>
    </row>
    <row r="451" spans="4:62">
      <c r="D451" s="52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</row>
    <row r="455" spans="4:62">
      <c r="E455" s="55">
        <f>E445-AO445</f>
        <v>3.5451321676391095E-4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0.39997558519241921"/>
  </sheetPr>
  <dimension ref="A1:CJ455"/>
  <sheetViews>
    <sheetView topLeftCell="A73" zoomScale="80" zoomScaleNormal="80" zoomScalePageLayoutView="110" workbookViewId="0">
      <selection activeCell="C172" sqref="C172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>
      <c r="A1" s="74">
        <v>43271</v>
      </c>
    </row>
    <row r="2" spans="1:29">
      <c r="A2" s="53" t="s">
        <v>95</v>
      </c>
      <c r="B2" s="75"/>
      <c r="C2" s="75"/>
      <c r="D2" s="75"/>
      <c r="E2" s="75"/>
    </row>
    <row r="3" spans="1:29" ht="12">
      <c r="A3" s="53"/>
      <c r="B3" s="53"/>
      <c r="C3" s="75"/>
      <c r="D3" s="79" t="s">
        <v>2</v>
      </c>
      <c r="E3" s="87" t="s">
        <v>14</v>
      </c>
      <c r="F3" s="4"/>
      <c r="G3" s="4"/>
      <c r="H3" s="4"/>
      <c r="I3" s="4"/>
      <c r="J3" s="4"/>
      <c r="K3" s="4"/>
      <c r="L3" s="4"/>
      <c r="M3" s="4"/>
      <c r="N3" s="4"/>
    </row>
    <row r="4" spans="1:29" ht="12">
      <c r="A4" s="53"/>
      <c r="B4" s="53"/>
      <c r="C4" s="75"/>
      <c r="D4" s="77" t="s">
        <v>101</v>
      </c>
      <c r="E4" s="80">
        <f>31907.37/2220</f>
        <v>14.372689189189188</v>
      </c>
      <c r="F4" s="76"/>
      <c r="G4" s="76"/>
      <c r="H4" s="76"/>
      <c r="I4" s="76"/>
      <c r="J4" s="76"/>
      <c r="K4" s="76"/>
      <c r="L4" s="76"/>
      <c r="M4" s="76"/>
      <c r="N4" s="76"/>
    </row>
    <row r="5" spans="1:29" ht="12">
      <c r="A5" s="53"/>
      <c r="B5" s="53"/>
      <c r="C5" s="75"/>
      <c r="D5" s="77" t="s">
        <v>102</v>
      </c>
      <c r="E5" s="80">
        <f>43479.96/2220</f>
        <v>19.585567567567566</v>
      </c>
      <c r="F5" s="76"/>
      <c r="G5" s="76"/>
      <c r="H5" s="76"/>
      <c r="I5" s="76"/>
      <c r="J5" s="76"/>
      <c r="K5" s="76"/>
      <c r="L5" s="76"/>
      <c r="M5" s="76"/>
      <c r="N5" s="76"/>
    </row>
    <row r="6" spans="1:29" ht="12">
      <c r="A6" s="53"/>
      <c r="B6" s="53"/>
      <c r="C6" s="75"/>
      <c r="D6" s="78" t="s">
        <v>103</v>
      </c>
      <c r="E6" s="80">
        <f>43132.241/2220</f>
        <v>19.428937387387389</v>
      </c>
      <c r="F6" s="76"/>
      <c r="G6" s="76"/>
      <c r="H6" s="76"/>
      <c r="I6" s="76"/>
      <c r="J6" s="76"/>
      <c r="K6" s="76"/>
      <c r="L6" s="76"/>
      <c r="M6" s="76"/>
      <c r="N6" s="76"/>
    </row>
    <row r="7" spans="1:29" ht="12">
      <c r="A7" s="53"/>
      <c r="B7" s="53"/>
      <c r="C7" s="75"/>
      <c r="D7" s="78" t="s">
        <v>104</v>
      </c>
      <c r="E7" s="80">
        <f>37138.12/2220</f>
        <v>16.728882882882885</v>
      </c>
      <c r="F7" s="76"/>
      <c r="G7" s="76"/>
      <c r="H7" s="76"/>
      <c r="I7" s="76"/>
      <c r="J7" s="76"/>
      <c r="K7" s="76"/>
      <c r="L7" s="76"/>
      <c r="M7" s="76"/>
      <c r="N7" s="76"/>
    </row>
    <row r="8" spans="1:29" ht="12">
      <c r="A8" s="53"/>
      <c r="B8" s="53"/>
      <c r="C8" s="75"/>
      <c r="D8" s="78" t="s">
        <v>105</v>
      </c>
      <c r="E8" s="80">
        <f>36147.46/2220</f>
        <v>16.28263963963964</v>
      </c>
      <c r="F8" s="76"/>
      <c r="G8" s="76"/>
      <c r="H8" s="76"/>
      <c r="I8" s="76"/>
      <c r="J8" s="76"/>
      <c r="K8" s="76"/>
      <c r="L8" s="76"/>
      <c r="M8" s="76"/>
      <c r="N8" s="76"/>
    </row>
    <row r="9" spans="1:29" s="36" customFormat="1" ht="12.75" thickBot="1">
      <c r="D9" s="35" t="str">
        <f>'[2]% Avg'!$B$1</f>
        <v>Ab + Ac-227 DOTA</v>
      </c>
      <c r="E9" s="35" t="s">
        <v>0</v>
      </c>
      <c r="R9" s="35" t="s">
        <v>1</v>
      </c>
    </row>
    <row r="10" spans="1:29" s="37" customFormat="1" ht="12.75" thickBot="1">
      <c r="D10" s="1" t="s">
        <v>2</v>
      </c>
      <c r="E10" s="2" t="s">
        <v>3</v>
      </c>
      <c r="F10" s="2" t="s">
        <v>4</v>
      </c>
      <c r="G10" s="2" t="s">
        <v>5</v>
      </c>
      <c r="H10" s="2" t="s">
        <v>6</v>
      </c>
      <c r="I10" s="2" t="s">
        <v>7</v>
      </c>
      <c r="J10" s="2" t="s">
        <v>8</v>
      </c>
      <c r="K10" s="2" t="s">
        <v>9</v>
      </c>
      <c r="L10" s="2" t="s">
        <v>10</v>
      </c>
      <c r="M10" s="3" t="s">
        <v>11</v>
      </c>
      <c r="N10" s="3" t="s">
        <v>12</v>
      </c>
      <c r="O10" s="4"/>
      <c r="P10" s="4"/>
      <c r="R10" s="5" t="str">
        <f t="shared" ref="R10:AA10" si="0">E10</f>
        <v>Blood</v>
      </c>
      <c r="S10" s="2" t="str">
        <f t="shared" si="0"/>
        <v>Thymus</v>
      </c>
      <c r="T10" s="2" t="str">
        <f t="shared" si="0"/>
        <v>Heart</v>
      </c>
      <c r="U10" s="2" t="str">
        <f t="shared" si="0"/>
        <v>Lungs</v>
      </c>
      <c r="V10" s="2" t="str">
        <f t="shared" si="0"/>
        <v>Kidneys</v>
      </c>
      <c r="W10" s="2" t="str">
        <f t="shared" si="0"/>
        <v>Spleen</v>
      </c>
      <c r="X10" s="2" t="str">
        <f t="shared" si="0"/>
        <v>Liver</v>
      </c>
      <c r="Y10" s="2" t="str">
        <f t="shared" si="0"/>
        <v>ART</v>
      </c>
      <c r="Z10" s="3" t="str">
        <f t="shared" si="0"/>
        <v>Carcass</v>
      </c>
      <c r="AA10" s="3" t="str">
        <f t="shared" si="0"/>
        <v>Tumor</v>
      </c>
      <c r="AB10" s="4"/>
      <c r="AC10" s="4"/>
    </row>
    <row r="11" spans="1:29" s="38" customFormat="1" ht="12">
      <c r="D11" s="6" t="s">
        <v>101</v>
      </c>
      <c r="E11" s="7">
        <v>0.32029610423097737</v>
      </c>
      <c r="F11" s="7">
        <v>0.10644653217238809</v>
      </c>
      <c r="G11" s="7">
        <v>9.3562517737576137E-2</v>
      </c>
      <c r="H11" s="7">
        <v>0.15256241690916772</v>
      </c>
      <c r="I11" s="7">
        <v>0.12929868415254328</v>
      </c>
      <c r="J11" s="7">
        <v>0.48776162189872552</v>
      </c>
      <c r="K11" s="7">
        <v>0.18575315695386582</v>
      </c>
      <c r="L11" s="7">
        <v>1.565553822635923E-2</v>
      </c>
      <c r="M11" s="8">
        <v>2.4996340548989898E-2</v>
      </c>
      <c r="N11" s="8">
        <v>2.0785731652140541E-2</v>
      </c>
      <c r="O11" s="9"/>
      <c r="P11" s="9"/>
      <c r="R11" s="10">
        <v>6.8089579836620598E-3</v>
      </c>
      <c r="S11" s="7">
        <v>2.2973820657723368E-2</v>
      </c>
      <c r="T11" s="7">
        <v>5.4593538588695381E-3</v>
      </c>
      <c r="U11" s="7">
        <v>4.7264510337176619E-3</v>
      </c>
      <c r="V11" s="7">
        <v>8.1813122665780873E-3</v>
      </c>
      <c r="W11" s="7">
        <v>5.8030951402364986E-2</v>
      </c>
      <c r="X11" s="7">
        <v>1.9362465607955556E-2</v>
      </c>
      <c r="Y11" s="7">
        <v>1.5947401609291453E-3</v>
      </c>
      <c r="Z11" s="8">
        <v>2.6403058935484136E-3</v>
      </c>
      <c r="AA11" s="8">
        <v>1.8134307265172515E-2</v>
      </c>
      <c r="AB11" s="9"/>
      <c r="AC11" s="9"/>
    </row>
    <row r="12" spans="1:29" s="38" customFormat="1" ht="12">
      <c r="D12" s="11" t="s">
        <v>102</v>
      </c>
      <c r="E12" s="12">
        <v>0.16499781925434562</v>
      </c>
      <c r="F12" s="12">
        <v>7.0863014516824419E-2</v>
      </c>
      <c r="G12" s="12">
        <v>6.9070021568706744E-2</v>
      </c>
      <c r="H12" s="12">
        <v>9.9825924860589568E-2</v>
      </c>
      <c r="I12" s="12">
        <v>0.11334900271360654</v>
      </c>
      <c r="J12" s="12">
        <v>0.42160196891951229</v>
      </c>
      <c r="K12" s="12">
        <v>0.19758487554561133</v>
      </c>
      <c r="L12" s="12">
        <v>2.8348588173673975E-2</v>
      </c>
      <c r="M12" s="13">
        <v>2.8154741694983911E-2</v>
      </c>
      <c r="N12" s="13">
        <v>0.1221500647182719</v>
      </c>
      <c r="O12" s="9"/>
      <c r="P12" s="9"/>
      <c r="R12" s="14">
        <v>1.3304041675051856E-2</v>
      </c>
      <c r="S12" s="12">
        <v>1.2029683000655985E-2</v>
      </c>
      <c r="T12" s="12">
        <v>2.3843303422069442E-2</v>
      </c>
      <c r="U12" s="12">
        <v>9.7817435178160113E-3</v>
      </c>
      <c r="V12" s="12">
        <v>2.0730810616181906E-2</v>
      </c>
      <c r="W12" s="12">
        <v>6.4334793040217095E-2</v>
      </c>
      <c r="X12" s="12">
        <v>4.4782085850386608E-2</v>
      </c>
      <c r="Y12" s="12">
        <v>2.736238621386881E-3</v>
      </c>
      <c r="Z12" s="13">
        <v>6.1248239405050492E-4</v>
      </c>
      <c r="AA12" s="13">
        <v>8.4106034681791161E-2</v>
      </c>
      <c r="AB12" s="9"/>
      <c r="AC12" s="9"/>
    </row>
    <row r="13" spans="1:29" s="38" customFormat="1" ht="12">
      <c r="D13" s="39" t="s">
        <v>103</v>
      </c>
      <c r="E13" s="12">
        <v>1.2054213753305379E-2</v>
      </c>
      <c r="F13" s="12">
        <v>0.1487932032798526</v>
      </c>
      <c r="G13" s="12">
        <v>4.538569159939073E-2</v>
      </c>
      <c r="H13" s="12">
        <v>7.5664777560518856E-2</v>
      </c>
      <c r="I13" s="12">
        <v>7.6521781092578678E-2</v>
      </c>
      <c r="J13" s="12">
        <v>0.62003466962832088</v>
      </c>
      <c r="K13" s="12">
        <v>0.29047092037996941</v>
      </c>
      <c r="L13" s="12">
        <v>2.5020089771002316E-2</v>
      </c>
      <c r="M13" s="13">
        <v>3.0306669522527207E-2</v>
      </c>
      <c r="N13" s="13">
        <v>0.4057454422182632</v>
      </c>
      <c r="O13" s="9"/>
      <c r="P13" s="9"/>
      <c r="R13" s="14">
        <v>1.4620704621173836E-3</v>
      </c>
      <c r="S13" s="12">
        <v>3.6773398756347948E-2</v>
      </c>
      <c r="T13" s="12">
        <v>3.4697947654666874E-3</v>
      </c>
      <c r="U13" s="12">
        <v>2.5383154438630769E-2</v>
      </c>
      <c r="V13" s="12">
        <v>1.9204105265651038E-2</v>
      </c>
      <c r="W13" s="12">
        <v>0.19015241403425859</v>
      </c>
      <c r="X13" s="12">
        <v>4.8477327451713029E-2</v>
      </c>
      <c r="Y13" s="12">
        <v>6.1315540830332313E-3</v>
      </c>
      <c r="Z13" s="13">
        <v>4.4473328049492574E-3</v>
      </c>
      <c r="AA13" s="13">
        <v>0.2937962501309419</v>
      </c>
      <c r="AB13" s="9"/>
      <c r="AC13" s="9"/>
    </row>
    <row r="14" spans="1:29" s="38" customFormat="1" ht="12">
      <c r="D14" s="39" t="s">
        <v>104</v>
      </c>
      <c r="E14" s="12">
        <v>7.4015660561149146E-4</v>
      </c>
      <c r="F14" s="12">
        <v>1.1952036555230028E-2</v>
      </c>
      <c r="G14" s="12">
        <v>1.554593817033042E-2</v>
      </c>
      <c r="H14" s="12">
        <v>1.2441414321114369E-2</v>
      </c>
      <c r="I14" s="12">
        <v>3.3838744583395967E-2</v>
      </c>
      <c r="J14" s="12">
        <v>0.70142986155597553</v>
      </c>
      <c r="K14" s="12">
        <v>0.20193431254704677</v>
      </c>
      <c r="L14" s="12">
        <v>1.2534338255987569E-2</v>
      </c>
      <c r="M14" s="13">
        <v>2.2323554896134717E-2</v>
      </c>
      <c r="N14" s="13">
        <v>7.8537089015243228E-2</v>
      </c>
      <c r="O14" s="9"/>
      <c r="P14" s="9"/>
      <c r="R14" s="14">
        <v>1.520794303887026E-4</v>
      </c>
      <c r="S14" s="12">
        <v>9.2686345558543205E-3</v>
      </c>
      <c r="T14" s="12">
        <v>4.2069920075122778E-3</v>
      </c>
      <c r="U14" s="12">
        <v>2.1666976122316044E-3</v>
      </c>
      <c r="V14" s="12">
        <v>5.2756695633405712E-4</v>
      </c>
      <c r="W14" s="12">
        <v>0.17552769569144414</v>
      </c>
      <c r="X14" s="12">
        <v>1.8792831725841327E-2</v>
      </c>
      <c r="Y14" s="12">
        <v>1.8443969712842849E-3</v>
      </c>
      <c r="Z14" s="13">
        <v>2.5103432918084454E-3</v>
      </c>
      <c r="AA14" s="13">
        <v>2.8463006662613293E-2</v>
      </c>
      <c r="AB14" s="9"/>
      <c r="AC14" s="9"/>
    </row>
    <row r="15" spans="1:29" s="38" customFormat="1" ht="12.75" thickBot="1">
      <c r="D15" s="40" t="s">
        <v>105</v>
      </c>
      <c r="E15" s="16">
        <v>6.2982325554080128E-5</v>
      </c>
      <c r="F15" s="16">
        <v>9.2547237611995889E-3</v>
      </c>
      <c r="G15" s="16">
        <v>1.3356769711682719E-2</v>
      </c>
      <c r="H15" s="16">
        <v>1.4067703833351998E-2</v>
      </c>
      <c r="I15" s="16">
        <v>2.5212710890395812E-2</v>
      </c>
      <c r="J15" s="16">
        <v>0.5971553441407973</v>
      </c>
      <c r="K15" s="16">
        <v>0.20871789303244967</v>
      </c>
      <c r="L15" s="16">
        <v>1.1051348171480435E-2</v>
      </c>
      <c r="M15" s="17">
        <v>2.0349578178236603E-2</v>
      </c>
      <c r="N15" s="17">
        <v>6.4588669444390082E-2</v>
      </c>
      <c r="O15" s="9"/>
      <c r="P15" s="9"/>
      <c r="R15" s="18">
        <v>1.0908858783851045E-4</v>
      </c>
      <c r="S15" s="16">
        <v>9.801278826216276E-3</v>
      </c>
      <c r="T15" s="16">
        <v>1.5179046578749685E-3</v>
      </c>
      <c r="U15" s="16">
        <v>3.1787995377446556E-3</v>
      </c>
      <c r="V15" s="16">
        <v>3.3181687233454367E-3</v>
      </c>
      <c r="W15" s="16">
        <v>0.18457351670511404</v>
      </c>
      <c r="X15" s="16">
        <v>2.1985045095392865E-2</v>
      </c>
      <c r="Y15" s="16">
        <v>1.80187675169573E-4</v>
      </c>
      <c r="Z15" s="17">
        <v>8.4239915798365E-4</v>
      </c>
      <c r="AA15" s="17">
        <v>2.3352634261550306E-2</v>
      </c>
      <c r="AB15" s="9"/>
      <c r="AC15" s="9"/>
    </row>
    <row r="16" spans="1:29" s="37" customFormat="1" ht="12.75" thickBot="1">
      <c r="E16" s="37" t="s">
        <v>15</v>
      </c>
      <c r="N16" s="41"/>
      <c r="O16" s="41"/>
      <c r="P16" s="41"/>
      <c r="R16" s="35" t="s">
        <v>1</v>
      </c>
      <c r="AB16" s="41"/>
      <c r="AC16" s="41"/>
    </row>
    <row r="17" spans="4:29" s="37" customFormat="1" ht="12.75" thickBot="1">
      <c r="D17" s="19" t="str">
        <f t="shared" ref="D17:N17" si="1">D10</f>
        <v>Group</v>
      </c>
      <c r="E17" s="20" t="str">
        <f t="shared" si="1"/>
        <v>Blood</v>
      </c>
      <c r="F17" s="20" t="str">
        <f t="shared" si="1"/>
        <v>Thymus</v>
      </c>
      <c r="G17" s="20" t="str">
        <f t="shared" si="1"/>
        <v>Heart</v>
      </c>
      <c r="H17" s="20" t="str">
        <f t="shared" si="1"/>
        <v>Lungs</v>
      </c>
      <c r="I17" s="20" t="str">
        <f t="shared" si="1"/>
        <v>Kidneys</v>
      </c>
      <c r="J17" s="20" t="str">
        <f t="shared" si="1"/>
        <v>Spleen</v>
      </c>
      <c r="K17" s="20" t="str">
        <f t="shared" si="1"/>
        <v>Liver</v>
      </c>
      <c r="L17" s="20" t="str">
        <f t="shared" si="1"/>
        <v>ART</v>
      </c>
      <c r="M17" s="21" t="str">
        <f t="shared" si="1"/>
        <v>Carcass</v>
      </c>
      <c r="N17" s="21" t="str">
        <f t="shared" si="1"/>
        <v>Tumor</v>
      </c>
      <c r="O17" s="22"/>
      <c r="P17" s="22"/>
      <c r="R17" s="23" t="str">
        <f t="shared" ref="R17:AA17" si="2">R10</f>
        <v>Blood</v>
      </c>
      <c r="S17" s="20" t="str">
        <f t="shared" si="2"/>
        <v>Thymus</v>
      </c>
      <c r="T17" s="20" t="str">
        <f t="shared" si="2"/>
        <v>Heart</v>
      </c>
      <c r="U17" s="20" t="str">
        <f t="shared" si="2"/>
        <v>Lungs</v>
      </c>
      <c r="V17" s="20" t="str">
        <f t="shared" si="2"/>
        <v>Kidneys</v>
      </c>
      <c r="W17" s="20" t="str">
        <f t="shared" si="2"/>
        <v>Spleen</v>
      </c>
      <c r="X17" s="20" t="str">
        <f t="shared" si="2"/>
        <v>Liver</v>
      </c>
      <c r="Y17" s="20" t="str">
        <f t="shared" si="2"/>
        <v>ART</v>
      </c>
      <c r="Z17" s="21" t="str">
        <f t="shared" si="2"/>
        <v>Carcass</v>
      </c>
      <c r="AA17" s="21" t="str">
        <f t="shared" si="2"/>
        <v>Tumor</v>
      </c>
      <c r="AB17" s="22"/>
      <c r="AC17" s="22"/>
    </row>
    <row r="18" spans="4:29" s="37" customFormat="1" ht="12">
      <c r="D18" s="43" t="str">
        <f>D11</f>
        <v>Ab + Ac-227 DOTA @ 1 h</v>
      </c>
      <c r="E18" s="44">
        <f t="shared" ref="E18:N18" si="3">E11*$E4</f>
        <v>4.6035163546199822</v>
      </c>
      <c r="F18" s="44">
        <f t="shared" si="3"/>
        <v>1.5299229221807613</v>
      </c>
      <c r="G18" s="44">
        <f t="shared" si="3"/>
        <v>1.3447449872001822</v>
      </c>
      <c r="H18" s="44">
        <f t="shared" si="3"/>
        <v>2.1927322001869687</v>
      </c>
      <c r="I18" s="44">
        <f t="shared" si="3"/>
        <v>1.8583697998956463</v>
      </c>
      <c r="J18" s="44">
        <f t="shared" si="3"/>
        <v>7.0104461899651964</v>
      </c>
      <c r="K18" s="44">
        <f t="shared" si="3"/>
        <v>2.66977239080859</v>
      </c>
      <c r="L18" s="44">
        <f t="shared" si="3"/>
        <v>0.22501218501693138</v>
      </c>
      <c r="M18" s="44">
        <f t="shared" si="3"/>
        <v>0.35926463357775845</v>
      </c>
      <c r="N18" s="44">
        <f t="shared" si="3"/>
        <v>0.29874686060610789</v>
      </c>
      <c r="O18" s="45"/>
      <c r="P18" s="45"/>
      <c r="Q18" s="46"/>
      <c r="R18" s="47">
        <f t="shared" ref="R18:AA18" si="4">R11*$E4</f>
        <v>9.7863036801423095E-2</v>
      </c>
      <c r="S18" s="47">
        <f t="shared" si="4"/>
        <v>0.33019558380163189</v>
      </c>
      <c r="T18" s="47">
        <f t="shared" si="4"/>
        <v>7.8465596187332481E-2</v>
      </c>
      <c r="U18" s="47">
        <f t="shared" si="4"/>
        <v>6.7931811675545906E-2</v>
      </c>
      <c r="V18" s="47">
        <f t="shared" si="4"/>
        <v>0.11758745836722777</v>
      </c>
      <c r="W18" s="47">
        <f t="shared" si="4"/>
        <v>0.83406082785913438</v>
      </c>
      <c r="X18" s="47">
        <f t="shared" si="4"/>
        <v>0.27829070011951029</v>
      </c>
      <c r="Y18" s="47">
        <f t="shared" si="4"/>
        <v>2.2920704670552152E-2</v>
      </c>
      <c r="Z18" s="47">
        <f t="shared" si="4"/>
        <v>3.7948295972355786E-2</v>
      </c>
      <c r="AA18" s="47">
        <f t="shared" si="4"/>
        <v>0.26063876198357994</v>
      </c>
      <c r="AB18" s="26"/>
      <c r="AC18" s="26"/>
    </row>
    <row r="19" spans="4:29" s="37" customFormat="1" ht="12">
      <c r="D19" s="48" t="str">
        <f>D12</f>
        <v>Ab + Ac-227 DOTA @ 4 h</v>
      </c>
      <c r="E19" s="44">
        <f t="shared" ref="E19:N19" si="5">E12*$E5</f>
        <v>3.2315759375072868</v>
      </c>
      <c r="F19" s="44">
        <f t="shared" si="5"/>
        <v>1.3878923588607859</v>
      </c>
      <c r="G19" s="44">
        <f t="shared" si="5"/>
        <v>1.3527755743272549</v>
      </c>
      <c r="H19" s="44">
        <f t="shared" si="5"/>
        <v>1.9551473963519999</v>
      </c>
      <c r="I19" s="44">
        <f t="shared" si="5"/>
        <v>2.2200045513637403</v>
      </c>
      <c r="J19" s="44">
        <f t="shared" si="5"/>
        <v>8.257313848892629</v>
      </c>
      <c r="K19" s="44">
        <f t="shared" si="5"/>
        <v>3.869811930327999</v>
      </c>
      <c r="L19" s="44">
        <f t="shared" si="5"/>
        <v>0.55522318912063851</v>
      </c>
      <c r="M19" s="44">
        <f t="shared" si="5"/>
        <v>0.55142659581451914</v>
      </c>
      <c r="N19" s="44">
        <f t="shared" si="5"/>
        <v>2.3923783459224652</v>
      </c>
      <c r="O19" s="45"/>
      <c r="P19" s="45"/>
      <c r="Q19" s="46"/>
      <c r="R19" s="47">
        <f t="shared" ref="R19:AA19" si="6">R12*$E5</f>
        <v>0.26056720714846288</v>
      </c>
      <c r="S19" s="47">
        <f t="shared" si="6"/>
        <v>0.23560816922576674</v>
      </c>
      <c r="T19" s="47">
        <f t="shared" si="6"/>
        <v>0.46698463020695602</v>
      </c>
      <c r="U19" s="47">
        <f t="shared" si="6"/>
        <v>0.19158099859680153</v>
      </c>
      <c r="V19" s="47">
        <f t="shared" si="6"/>
        <v>0.40602469205367775</v>
      </c>
      <c r="W19" s="47">
        <f t="shared" si="6"/>
        <v>1.2600334360346475</v>
      </c>
      <c r="X19" s="47">
        <f t="shared" si="6"/>
        <v>0.87708256823935837</v>
      </c>
      <c r="Y19" s="47">
        <f t="shared" si="6"/>
        <v>5.3590786400160684E-2</v>
      </c>
      <c r="Z19" s="47">
        <f t="shared" si="6"/>
        <v>1.1995815312621706E-2</v>
      </c>
      <c r="AA19" s="47">
        <f t="shared" si="6"/>
        <v>1.6472644251004018</v>
      </c>
      <c r="AB19" s="26"/>
      <c r="AC19" s="26"/>
    </row>
    <row r="20" spans="4:29" s="37" customFormat="1" ht="12">
      <c r="D20" s="49" t="str">
        <f>D13</f>
        <v>Ab + Ac-227 DOTA @ 1 d</v>
      </c>
      <c r="E20" s="44">
        <f t="shared" ref="E20:N20" si="7">E13*$E6</f>
        <v>0.23420056426715416</v>
      </c>
      <c r="F20" s="44">
        <f t="shared" si="7"/>
        <v>2.8908938301930602</v>
      </c>
      <c r="G20" s="44">
        <f t="shared" si="7"/>
        <v>0.88179576036783636</v>
      </c>
      <c r="H20" s="44">
        <f t="shared" si="7"/>
        <v>1.4700862256539151</v>
      </c>
      <c r="I20" s="44">
        <f t="shared" si="7"/>
        <v>1.4867368936190752</v>
      </c>
      <c r="J20" s="44">
        <f t="shared" si="7"/>
        <v>12.046614774218071</v>
      </c>
      <c r="K20" s="44">
        <f t="shared" si="7"/>
        <v>5.6435413249192132</v>
      </c>
      <c r="L20" s="44">
        <f t="shared" si="7"/>
        <v>0.48611375758761566</v>
      </c>
      <c r="M20" s="44">
        <f t="shared" si="7"/>
        <v>0.58882638457342273</v>
      </c>
      <c r="N20" s="44">
        <f t="shared" si="7"/>
        <v>7.8832027920764434</v>
      </c>
      <c r="O20" s="45"/>
      <c r="P20" s="45"/>
      <c r="Q20" s="46"/>
      <c r="R20" s="47">
        <f t="shared" ref="R20:AA20" si="8">R13*$E6</f>
        <v>2.8406475464427192E-2</v>
      </c>
      <c r="S20" s="47">
        <f t="shared" si="8"/>
        <v>0.71446806195851353</v>
      </c>
      <c r="T20" s="47">
        <f t="shared" si="8"/>
        <v>6.7414425245336779E-2</v>
      </c>
      <c r="U20" s="47">
        <f t="shared" si="8"/>
        <v>0.49316771828254152</v>
      </c>
      <c r="V20" s="47">
        <f t="shared" si="8"/>
        <v>0.37311535878713048</v>
      </c>
      <c r="W20" s="47">
        <f t="shared" si="8"/>
        <v>3.6944593463321733</v>
      </c>
      <c r="X20" s="47">
        <f t="shared" si="8"/>
        <v>0.94186295976720824</v>
      </c>
      <c r="Y20" s="47">
        <f t="shared" si="8"/>
        <v>0.11912958036663215</v>
      </c>
      <c r="Z20" s="47">
        <f t="shared" si="8"/>
        <v>8.6406950608233057E-2</v>
      </c>
      <c r="AA20" s="47">
        <f t="shared" si="8"/>
        <v>5.7081489484432746</v>
      </c>
      <c r="AB20" s="26"/>
      <c r="AC20" s="26"/>
    </row>
    <row r="21" spans="4:29" s="37" customFormat="1" ht="12">
      <c r="D21" s="49" t="str">
        <f>D14</f>
        <v>Ab + Ac-227 DOTA @ 6 d</v>
      </c>
      <c r="E21" s="44">
        <f t="shared" ref="E21:N21" si="9">E14*$E7</f>
        <v>1.2381993170266779E-2</v>
      </c>
      <c r="F21" s="44">
        <f t="shared" si="9"/>
        <v>0.19994421974437815</v>
      </c>
      <c r="G21" s="44">
        <f t="shared" si="9"/>
        <v>0.26006617895599626</v>
      </c>
      <c r="H21" s="44">
        <f t="shared" si="9"/>
        <v>0.20813096307534418</v>
      </c>
      <c r="I21" s="44">
        <f t="shared" si="9"/>
        <v>0.56608439503941876</v>
      </c>
      <c r="J21" s="44">
        <f t="shared" si="9"/>
        <v>11.73413800452667</v>
      </c>
      <c r="K21" s="44">
        <f t="shared" si="9"/>
        <v>3.3781354646350135</v>
      </c>
      <c r="L21" s="44">
        <f t="shared" si="9"/>
        <v>0.20968547669885457</v>
      </c>
      <c r="M21" s="44">
        <f t="shared" si="9"/>
        <v>0.37344813538704452</v>
      </c>
      <c r="N21" s="44">
        <f t="shared" si="9"/>
        <v>1.3138377640985519</v>
      </c>
      <c r="O21" s="45"/>
      <c r="P21" s="45"/>
      <c r="Q21" s="46"/>
      <c r="R21" s="47">
        <f t="shared" ref="R21:AA21" si="10">R14*$E7</f>
        <v>2.5441189798681464E-3</v>
      </c>
      <c r="S21" s="47">
        <f t="shared" si="10"/>
        <v>0.15505390196912816</v>
      </c>
      <c r="T21" s="47">
        <f t="shared" si="10"/>
        <v>7.0378276582897248E-2</v>
      </c>
      <c r="U21" s="47">
        <f t="shared" si="10"/>
        <v>3.6246430597644506E-2</v>
      </c>
      <c r="V21" s="47">
        <f t="shared" si="10"/>
        <v>8.8256058253914308E-3</v>
      </c>
      <c r="W21" s="47">
        <f t="shared" si="10"/>
        <v>2.9363822639244757</v>
      </c>
      <c r="X21" s="47">
        <f t="shared" si="10"/>
        <v>0.31438308097932544</v>
      </c>
      <c r="Y21" s="47">
        <f t="shared" si="10"/>
        <v>3.0854700922158709E-2</v>
      </c>
      <c r="Z21" s="47">
        <f t="shared" si="10"/>
        <v>4.199523892449418E-2</v>
      </c>
      <c r="AA21" s="47">
        <f t="shared" si="10"/>
        <v>0.47615430495357303</v>
      </c>
      <c r="AB21" s="26"/>
      <c r="AC21" s="26"/>
    </row>
    <row r="22" spans="4:29" s="37" customFormat="1" ht="12.75" thickBot="1">
      <c r="D22" s="50" t="str">
        <f>D15</f>
        <v>Ab + Ac-227 DOTA @ 10 d</v>
      </c>
      <c r="E22" s="44">
        <f t="shared" ref="E22:N22" si="11">E15*$E8</f>
        <v>1.0255185106635538E-3</v>
      </c>
      <c r="F22" s="44">
        <f t="shared" si="11"/>
        <v>0.15069133196802328</v>
      </c>
      <c r="G22" s="44">
        <f t="shared" si="11"/>
        <v>0.21748346796498316</v>
      </c>
      <c r="H22" s="44">
        <f t="shared" si="11"/>
        <v>0.22905935207564776</v>
      </c>
      <c r="I22" s="44">
        <f t="shared" si="11"/>
        <v>0.41052948576673293</v>
      </c>
      <c r="J22" s="44">
        <f t="shared" si="11"/>
        <v>9.7232652775295971</v>
      </c>
      <c r="K22" s="44">
        <f t="shared" si="11"/>
        <v>3.3984782385922312</v>
      </c>
      <c r="L22" s="44">
        <f t="shared" si="11"/>
        <v>0.17994511980840638</v>
      </c>
      <c r="M22" s="44">
        <f t="shared" si="11"/>
        <v>0.33134484829490113</v>
      </c>
      <c r="N22" s="44">
        <f t="shared" si="11"/>
        <v>1.0516740293668077</v>
      </c>
      <c r="O22" s="45"/>
      <c r="P22" s="45"/>
      <c r="Q22" s="46"/>
      <c r="R22" s="47">
        <f t="shared" ref="R22:AA22" si="12">R15*$E8</f>
        <v>1.7762501645716411E-3</v>
      </c>
      <c r="S22" s="47">
        <f t="shared" si="12"/>
        <v>0.15959069113490981</v>
      </c>
      <c r="T22" s="47">
        <f t="shared" si="12"/>
        <v>2.4715494551508611E-2</v>
      </c>
      <c r="U22" s="47">
        <f t="shared" si="12"/>
        <v>5.1759247359749294E-2</v>
      </c>
      <c r="V22" s="47">
        <f t="shared" si="12"/>
        <v>5.4028545585756871E-2</v>
      </c>
      <c r="W22" s="47">
        <f t="shared" si="12"/>
        <v>3.0053440595303793</v>
      </c>
      <c r="X22" s="47">
        <f t="shared" si="12"/>
        <v>0.35797456674950895</v>
      </c>
      <c r="Y22" s="47">
        <f t="shared" si="12"/>
        <v>2.9339309822906008E-3</v>
      </c>
      <c r="Z22" s="47">
        <f t="shared" si="12"/>
        <v>1.3716481922183636E-2</v>
      </c>
      <c r="AA22" s="47">
        <f t="shared" si="12"/>
        <v>0.38024252831712579</v>
      </c>
      <c r="AB22" s="26"/>
      <c r="AC22" s="26"/>
    </row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31" spans="4:29" s="37" customFormat="1" ht="12"/>
    <row r="32" spans="4:29" s="37" customFormat="1" ht="12"/>
    <row r="33" s="37" customFormat="1" ht="12"/>
    <row r="34" s="37" customFormat="1" ht="12"/>
    <row r="35" s="37" customFormat="1" ht="12"/>
    <row r="57" spans="4:88">
      <c r="CJ57" s="42" t="s">
        <v>23</v>
      </c>
    </row>
    <row r="59" spans="4:88">
      <c r="D59" s="42" t="s">
        <v>17</v>
      </c>
      <c r="P59" s="42" t="s">
        <v>19</v>
      </c>
      <c r="AB59" s="42" t="s">
        <v>18</v>
      </c>
    </row>
    <row r="60" spans="4:88">
      <c r="D60" s="42" t="s">
        <v>16</v>
      </c>
      <c r="E60" s="42" t="str">
        <f>E17</f>
        <v>Blood</v>
      </c>
      <c r="F60" s="42" t="str">
        <f t="shared" ref="F60:N61" si="13">F17</f>
        <v>Thymus</v>
      </c>
      <c r="G60" s="42" t="str">
        <f t="shared" si="13"/>
        <v>Heart</v>
      </c>
      <c r="H60" s="42" t="str">
        <f t="shared" si="13"/>
        <v>Lungs</v>
      </c>
      <c r="I60" s="42" t="str">
        <f t="shared" si="13"/>
        <v>Kidneys</v>
      </c>
      <c r="J60" s="42" t="str">
        <f t="shared" si="13"/>
        <v>Spleen</v>
      </c>
      <c r="K60" s="42" t="str">
        <f t="shared" si="13"/>
        <v>Liver</v>
      </c>
      <c r="L60" s="42" t="str">
        <f t="shared" si="13"/>
        <v>ART</v>
      </c>
      <c r="M60" s="42" t="str">
        <f t="shared" si="13"/>
        <v>Carcass</v>
      </c>
      <c r="N60" s="42" t="str">
        <f t="shared" si="13"/>
        <v>Tumor</v>
      </c>
      <c r="Q60" s="42" t="str">
        <f t="shared" ref="Q60:Z60" si="14">E60</f>
        <v>Blood</v>
      </c>
      <c r="R60" s="42" t="str">
        <f t="shared" si="14"/>
        <v>Thymus</v>
      </c>
      <c r="S60" s="42" t="str">
        <f t="shared" si="14"/>
        <v>Heart</v>
      </c>
      <c r="T60" s="42" t="str">
        <f t="shared" si="14"/>
        <v>Lungs</v>
      </c>
      <c r="U60" s="42" t="str">
        <f t="shared" si="14"/>
        <v>Kidneys</v>
      </c>
      <c r="V60" s="42" t="str">
        <f t="shared" si="14"/>
        <v>Spleen</v>
      </c>
      <c r="W60" s="42" t="str">
        <f t="shared" si="14"/>
        <v>Liver</v>
      </c>
      <c r="X60" s="42" t="str">
        <f t="shared" si="14"/>
        <v>ART</v>
      </c>
      <c r="Y60" s="42" t="str">
        <f t="shared" si="14"/>
        <v>Carcass</v>
      </c>
      <c r="Z60" s="42" t="str">
        <f t="shared" si="14"/>
        <v>Tumor</v>
      </c>
      <c r="AC60" s="42" t="str">
        <f t="shared" ref="AC60:AL60" si="15">Q60</f>
        <v>Blood</v>
      </c>
      <c r="AD60" s="42" t="str">
        <f t="shared" si="15"/>
        <v>Thymus</v>
      </c>
      <c r="AE60" s="42" t="str">
        <f t="shared" si="15"/>
        <v>Heart</v>
      </c>
      <c r="AF60" s="42" t="str">
        <f t="shared" si="15"/>
        <v>Lungs</v>
      </c>
      <c r="AG60" s="42" t="str">
        <f t="shared" si="15"/>
        <v>Kidneys</v>
      </c>
      <c r="AH60" s="42" t="str">
        <f t="shared" si="15"/>
        <v>Spleen</v>
      </c>
      <c r="AI60" s="42" t="str">
        <f t="shared" si="15"/>
        <v>Liver</v>
      </c>
      <c r="AJ60" s="42" t="str">
        <f t="shared" si="15"/>
        <v>ART</v>
      </c>
      <c r="AK60" s="42" t="str">
        <f t="shared" si="15"/>
        <v>Carcass</v>
      </c>
      <c r="AL60" s="42" t="str">
        <f t="shared" si="15"/>
        <v>Tumor</v>
      </c>
    </row>
    <row r="61" spans="4:88">
      <c r="D61" s="42">
        <f>1/24</f>
        <v>4.1666666666666664E-2</v>
      </c>
      <c r="E61" s="51">
        <f>E18</f>
        <v>4.6035163546199822</v>
      </c>
      <c r="F61" s="51">
        <f t="shared" si="13"/>
        <v>1.5299229221807613</v>
      </c>
      <c r="G61" s="51">
        <f t="shared" si="13"/>
        <v>1.3447449872001822</v>
      </c>
      <c r="H61" s="51">
        <f t="shared" si="13"/>
        <v>2.1927322001869687</v>
      </c>
      <c r="I61" s="51">
        <f t="shared" si="13"/>
        <v>1.8583697998956463</v>
      </c>
      <c r="J61" s="51">
        <f t="shared" si="13"/>
        <v>7.0104461899651964</v>
      </c>
      <c r="K61" s="51">
        <f t="shared" si="13"/>
        <v>2.66977239080859</v>
      </c>
      <c r="L61" s="51">
        <f t="shared" si="13"/>
        <v>0.22501218501693138</v>
      </c>
      <c r="M61" s="51">
        <f t="shared" si="13"/>
        <v>0.35926463357775845</v>
      </c>
      <c r="N61" s="51">
        <f t="shared" si="13"/>
        <v>0.29874686060610789</v>
      </c>
      <c r="Q61" s="51">
        <f>E61-R18</f>
        <v>4.5056533178185587</v>
      </c>
      <c r="R61" s="51">
        <f t="shared" ref="Q61:Z65" si="16">F61-S18</f>
        <v>1.1997273383791294</v>
      </c>
      <c r="S61" s="51">
        <f t="shared" si="16"/>
        <v>1.2662793910128498</v>
      </c>
      <c r="T61" s="51">
        <f t="shared" si="16"/>
        <v>2.1248003885114226</v>
      </c>
      <c r="U61" s="51">
        <f t="shared" si="16"/>
        <v>1.7407823415284185</v>
      </c>
      <c r="V61" s="51">
        <f t="shared" si="16"/>
        <v>6.1763853621060623</v>
      </c>
      <c r="W61" s="51">
        <f t="shared" si="16"/>
        <v>2.3914816906890799</v>
      </c>
      <c r="X61" s="51">
        <f t="shared" si="16"/>
        <v>0.20209148034637922</v>
      </c>
      <c r="Y61" s="51">
        <f t="shared" si="16"/>
        <v>0.32131633760540268</v>
      </c>
      <c r="Z61" s="51">
        <f t="shared" si="16"/>
        <v>3.8108098622527953E-2</v>
      </c>
      <c r="AC61" s="51">
        <f t="shared" ref="AC61:AL65" si="17">E61+R18</f>
        <v>4.7013793914214057</v>
      </c>
      <c r="AD61" s="51">
        <f t="shared" si="17"/>
        <v>1.8601185059823933</v>
      </c>
      <c r="AE61" s="51">
        <f t="shared" si="17"/>
        <v>1.4232105833875146</v>
      </c>
      <c r="AF61" s="51">
        <f t="shared" si="17"/>
        <v>2.2606640118625148</v>
      </c>
      <c r="AG61" s="51">
        <f t="shared" si="17"/>
        <v>1.9759572582628742</v>
      </c>
      <c r="AH61" s="51">
        <f t="shared" si="17"/>
        <v>7.8445070178243306</v>
      </c>
      <c r="AI61" s="51">
        <f t="shared" si="17"/>
        <v>2.9480630909281</v>
      </c>
      <c r="AJ61" s="51">
        <f t="shared" si="17"/>
        <v>0.24793288968748353</v>
      </c>
      <c r="AK61" s="51">
        <f t="shared" si="17"/>
        <v>0.39721292955011422</v>
      </c>
      <c r="AL61" s="51">
        <f t="shared" si="17"/>
        <v>0.55938562258968783</v>
      </c>
    </row>
    <row r="62" spans="4:88">
      <c r="D62" s="42">
        <f>4/24</f>
        <v>0.16666666666666666</v>
      </c>
      <c r="E62" s="51">
        <f t="shared" ref="E62:N65" si="18">E19</f>
        <v>3.2315759375072868</v>
      </c>
      <c r="F62" s="51">
        <f t="shared" si="18"/>
        <v>1.3878923588607859</v>
      </c>
      <c r="G62" s="51">
        <f t="shared" si="18"/>
        <v>1.3527755743272549</v>
      </c>
      <c r="H62" s="51">
        <f t="shared" si="18"/>
        <v>1.9551473963519999</v>
      </c>
      <c r="I62" s="51">
        <f t="shared" si="18"/>
        <v>2.2200045513637403</v>
      </c>
      <c r="J62" s="51">
        <f t="shared" si="18"/>
        <v>8.257313848892629</v>
      </c>
      <c r="K62" s="51">
        <f t="shared" si="18"/>
        <v>3.869811930327999</v>
      </c>
      <c r="L62" s="51">
        <f t="shared" si="18"/>
        <v>0.55522318912063851</v>
      </c>
      <c r="M62" s="51">
        <f t="shared" si="18"/>
        <v>0.55142659581451914</v>
      </c>
      <c r="N62" s="51">
        <f t="shared" si="18"/>
        <v>2.3923783459224652</v>
      </c>
      <c r="Q62" s="51">
        <f t="shared" si="16"/>
        <v>2.971008730358824</v>
      </c>
      <c r="R62" s="51">
        <f t="shared" si="16"/>
        <v>1.1522841896350191</v>
      </c>
      <c r="S62" s="51">
        <f t="shared" si="16"/>
        <v>0.88579094412029891</v>
      </c>
      <c r="T62" s="51">
        <f t="shared" si="16"/>
        <v>1.7635663977551983</v>
      </c>
      <c r="U62" s="51">
        <f t="shared" si="16"/>
        <v>1.8139798593100624</v>
      </c>
      <c r="V62" s="51">
        <f t="shared" si="16"/>
        <v>6.9972804128579815</v>
      </c>
      <c r="W62" s="51">
        <f t="shared" si="16"/>
        <v>2.9927293620886406</v>
      </c>
      <c r="X62" s="51">
        <f t="shared" si="16"/>
        <v>0.50163240272047782</v>
      </c>
      <c r="Y62" s="51">
        <f t="shared" si="16"/>
        <v>0.53943078050189741</v>
      </c>
      <c r="Z62" s="51">
        <f t="shared" si="16"/>
        <v>0.7451139208220634</v>
      </c>
      <c r="AC62" s="51">
        <f t="shared" si="17"/>
        <v>3.4921431446557496</v>
      </c>
      <c r="AD62" s="51">
        <f t="shared" si="17"/>
        <v>1.6235005280865527</v>
      </c>
      <c r="AE62" s="51">
        <f t="shared" si="17"/>
        <v>1.8197602045342109</v>
      </c>
      <c r="AF62" s="51">
        <f t="shared" si="17"/>
        <v>2.1467283949488012</v>
      </c>
      <c r="AG62" s="51">
        <f t="shared" si="17"/>
        <v>2.6260292434174182</v>
      </c>
      <c r="AH62" s="51">
        <f t="shared" si="17"/>
        <v>9.5173472849272756</v>
      </c>
      <c r="AI62" s="51">
        <f t="shared" si="17"/>
        <v>4.7468944985673573</v>
      </c>
      <c r="AJ62" s="51">
        <f t="shared" si="17"/>
        <v>0.60881397552079919</v>
      </c>
      <c r="AK62" s="51">
        <f t="shared" si="17"/>
        <v>0.56342241112714087</v>
      </c>
      <c r="AL62" s="51">
        <f t="shared" si="17"/>
        <v>4.0396427710228675</v>
      </c>
    </row>
    <row r="63" spans="4:88">
      <c r="D63" s="42">
        <f>24/24</f>
        <v>1</v>
      </c>
      <c r="E63" s="51">
        <f t="shared" si="18"/>
        <v>0.23420056426715416</v>
      </c>
      <c r="F63" s="51">
        <f t="shared" si="18"/>
        <v>2.8908938301930602</v>
      </c>
      <c r="G63" s="51">
        <f t="shared" si="18"/>
        <v>0.88179576036783636</v>
      </c>
      <c r="H63" s="51">
        <f t="shared" si="18"/>
        <v>1.4700862256539151</v>
      </c>
      <c r="I63" s="51">
        <f t="shared" si="18"/>
        <v>1.4867368936190752</v>
      </c>
      <c r="J63" s="51">
        <f t="shared" si="18"/>
        <v>12.046614774218071</v>
      </c>
      <c r="K63" s="51">
        <f t="shared" si="18"/>
        <v>5.6435413249192132</v>
      </c>
      <c r="L63" s="51">
        <f t="shared" si="18"/>
        <v>0.48611375758761566</v>
      </c>
      <c r="M63" s="51">
        <f t="shared" si="18"/>
        <v>0.58882638457342273</v>
      </c>
      <c r="N63" s="51">
        <f t="shared" si="18"/>
        <v>7.8832027920764434</v>
      </c>
      <c r="Q63" s="51">
        <f t="shared" si="16"/>
        <v>0.20579408880272698</v>
      </c>
      <c r="R63" s="51">
        <f t="shared" si="16"/>
        <v>2.1764257682345467</v>
      </c>
      <c r="S63" s="51">
        <f t="shared" si="16"/>
        <v>0.81438133512249955</v>
      </c>
      <c r="T63" s="51">
        <f t="shared" si="16"/>
        <v>0.97691850737137353</v>
      </c>
      <c r="U63" s="51">
        <f t="shared" si="16"/>
        <v>1.1136215348319447</v>
      </c>
      <c r="V63" s="51">
        <f t="shared" si="16"/>
        <v>8.3521554278858972</v>
      </c>
      <c r="W63" s="51">
        <f t="shared" si="16"/>
        <v>4.7016783651520049</v>
      </c>
      <c r="X63" s="51">
        <f t="shared" si="16"/>
        <v>0.36698417722098353</v>
      </c>
      <c r="Y63" s="51">
        <f t="shared" si="16"/>
        <v>0.50241943396518973</v>
      </c>
      <c r="Z63" s="51">
        <f t="shared" si="16"/>
        <v>2.1750538436331688</v>
      </c>
      <c r="AC63" s="51">
        <f t="shared" si="17"/>
        <v>0.26260703973158134</v>
      </c>
      <c r="AD63" s="51">
        <f t="shared" si="17"/>
        <v>3.6053618921515738</v>
      </c>
      <c r="AE63" s="51">
        <f t="shared" si="17"/>
        <v>0.94921018561317316</v>
      </c>
      <c r="AF63" s="51">
        <f t="shared" si="17"/>
        <v>1.9632539439364567</v>
      </c>
      <c r="AG63" s="51">
        <f t="shared" si="17"/>
        <v>1.8598522524062058</v>
      </c>
      <c r="AH63" s="51">
        <f t="shared" si="17"/>
        <v>15.741074120550245</v>
      </c>
      <c r="AI63" s="51">
        <f t="shared" si="17"/>
        <v>6.5854042846864216</v>
      </c>
      <c r="AJ63" s="51">
        <f t="shared" si="17"/>
        <v>0.60524333795424778</v>
      </c>
      <c r="AK63" s="51">
        <f t="shared" si="17"/>
        <v>0.67523333518165574</v>
      </c>
      <c r="AL63" s="51">
        <f t="shared" si="17"/>
        <v>13.591351740519718</v>
      </c>
    </row>
    <row r="64" spans="4:88">
      <c r="D64" s="42">
        <f>6*24/24</f>
        <v>6</v>
      </c>
      <c r="E64" s="51">
        <f t="shared" si="18"/>
        <v>1.2381993170266779E-2</v>
      </c>
      <c r="F64" s="51">
        <f t="shared" si="18"/>
        <v>0.19994421974437815</v>
      </c>
      <c r="G64" s="51">
        <f t="shared" si="18"/>
        <v>0.26006617895599626</v>
      </c>
      <c r="H64" s="51">
        <f t="shared" si="18"/>
        <v>0.20813096307534418</v>
      </c>
      <c r="I64" s="51">
        <f t="shared" si="18"/>
        <v>0.56608439503941876</v>
      </c>
      <c r="J64" s="51">
        <f t="shared" si="18"/>
        <v>11.73413800452667</v>
      </c>
      <c r="K64" s="51">
        <f t="shared" si="18"/>
        <v>3.3781354646350135</v>
      </c>
      <c r="L64" s="51">
        <f t="shared" si="18"/>
        <v>0.20968547669885457</v>
      </c>
      <c r="M64" s="51">
        <f t="shared" si="18"/>
        <v>0.37344813538704452</v>
      </c>
      <c r="N64" s="51">
        <f t="shared" si="18"/>
        <v>1.3138377640985519</v>
      </c>
      <c r="Q64" s="51">
        <f t="shared" si="16"/>
        <v>9.8378741903986325E-3</v>
      </c>
      <c r="R64" s="51">
        <f t="shared" si="16"/>
        <v>4.4890317775249988E-2</v>
      </c>
      <c r="S64" s="51">
        <f t="shared" si="16"/>
        <v>0.18968790237309902</v>
      </c>
      <c r="T64" s="51">
        <f t="shared" si="16"/>
        <v>0.17188453247769966</v>
      </c>
      <c r="U64" s="51">
        <f t="shared" si="16"/>
        <v>0.55725878921402738</v>
      </c>
      <c r="V64" s="51">
        <f t="shared" si="16"/>
        <v>8.7977557406021951</v>
      </c>
      <c r="W64" s="51">
        <f t="shared" si="16"/>
        <v>3.0637523836556881</v>
      </c>
      <c r="X64" s="51">
        <f t="shared" si="16"/>
        <v>0.17883077577669587</v>
      </c>
      <c r="Y64" s="51">
        <f t="shared" si="16"/>
        <v>0.33145289646255033</v>
      </c>
      <c r="Z64" s="51">
        <f t="shared" si="16"/>
        <v>0.83768345914497888</v>
      </c>
      <c r="AC64" s="51">
        <f t="shared" si="17"/>
        <v>1.4926112150134925E-2</v>
      </c>
      <c r="AD64" s="51">
        <f t="shared" si="17"/>
        <v>0.35499812171350631</v>
      </c>
      <c r="AE64" s="51">
        <f t="shared" si="17"/>
        <v>0.33044445553889351</v>
      </c>
      <c r="AF64" s="51">
        <f t="shared" si="17"/>
        <v>0.24437739367298869</v>
      </c>
      <c r="AG64" s="51">
        <f t="shared" si="17"/>
        <v>0.57491000086481014</v>
      </c>
      <c r="AH64" s="51">
        <f t="shared" si="17"/>
        <v>14.670520268451146</v>
      </c>
      <c r="AI64" s="51">
        <f t="shared" si="17"/>
        <v>3.6925185456143388</v>
      </c>
      <c r="AJ64" s="51">
        <f t="shared" si="17"/>
        <v>0.24054017762101326</v>
      </c>
      <c r="AK64" s="51">
        <f t="shared" si="17"/>
        <v>0.41544337431153872</v>
      </c>
      <c r="AL64" s="51">
        <f t="shared" si="17"/>
        <v>1.7899920690521249</v>
      </c>
    </row>
    <row r="65" spans="1:38">
      <c r="D65" s="42">
        <v>10</v>
      </c>
      <c r="E65" s="51">
        <f t="shared" si="18"/>
        <v>1.0255185106635538E-3</v>
      </c>
      <c r="F65" s="51">
        <f t="shared" si="18"/>
        <v>0.15069133196802328</v>
      </c>
      <c r="G65" s="51">
        <f t="shared" si="18"/>
        <v>0.21748346796498316</v>
      </c>
      <c r="H65" s="51">
        <f t="shared" si="18"/>
        <v>0.22905935207564776</v>
      </c>
      <c r="I65" s="51">
        <f t="shared" si="18"/>
        <v>0.41052948576673293</v>
      </c>
      <c r="J65" s="51">
        <f t="shared" si="18"/>
        <v>9.7232652775295971</v>
      </c>
      <c r="K65" s="51">
        <f t="shared" si="18"/>
        <v>3.3984782385922312</v>
      </c>
      <c r="L65" s="51">
        <f t="shared" si="18"/>
        <v>0.17994511980840638</v>
      </c>
      <c r="M65" s="51">
        <f t="shared" si="18"/>
        <v>0.33134484829490113</v>
      </c>
      <c r="N65" s="51">
        <f t="shared" si="18"/>
        <v>1.0516740293668077</v>
      </c>
      <c r="Q65" s="51">
        <f t="shared" si="16"/>
        <v>-7.5073165390808732E-4</v>
      </c>
      <c r="R65" s="51">
        <f t="shared" si="16"/>
        <v>-8.8993591668865279E-3</v>
      </c>
      <c r="S65" s="51">
        <f t="shared" si="16"/>
        <v>0.19276797341347454</v>
      </c>
      <c r="T65" s="51">
        <f t="shared" si="16"/>
        <v>0.17730010471589847</v>
      </c>
      <c r="U65" s="51">
        <f t="shared" si="16"/>
        <v>0.35650094018097606</v>
      </c>
      <c r="V65" s="51">
        <f t="shared" si="16"/>
        <v>6.7179212179992174</v>
      </c>
      <c r="W65" s="51">
        <f t="shared" si="16"/>
        <v>3.0405036718427221</v>
      </c>
      <c r="X65" s="51">
        <f t="shared" si="16"/>
        <v>0.17701118882611577</v>
      </c>
      <c r="Y65" s="51">
        <f t="shared" si="16"/>
        <v>0.31762836637271752</v>
      </c>
      <c r="Z65" s="51">
        <f t="shared" si="16"/>
        <v>0.67143150104968186</v>
      </c>
      <c r="AC65" s="51">
        <f t="shared" si="17"/>
        <v>2.8017686752351946E-3</v>
      </c>
      <c r="AD65" s="51">
        <f t="shared" si="17"/>
        <v>0.31028202310293307</v>
      </c>
      <c r="AE65" s="51">
        <f t="shared" si="17"/>
        <v>0.24219896251649178</v>
      </c>
      <c r="AF65" s="51">
        <f t="shared" si="17"/>
        <v>0.28081859943539705</v>
      </c>
      <c r="AG65" s="51">
        <f t="shared" si="17"/>
        <v>0.4645580313524898</v>
      </c>
      <c r="AH65" s="51">
        <f t="shared" si="17"/>
        <v>12.728609337059977</v>
      </c>
      <c r="AI65" s="51">
        <f t="shared" si="17"/>
        <v>3.7564528053417403</v>
      </c>
      <c r="AJ65" s="51">
        <f t="shared" si="17"/>
        <v>0.182879050790697</v>
      </c>
      <c r="AK65" s="51">
        <f t="shared" si="17"/>
        <v>0.34506133021708474</v>
      </c>
      <c r="AL65" s="51">
        <f t="shared" si="17"/>
        <v>1.4319165576839334</v>
      </c>
    </row>
    <row r="73" spans="1:38" ht="12" thickBot="1"/>
    <row r="74" spans="1:38" ht="12" thickBot="1">
      <c r="B74" s="53"/>
      <c r="D74" s="53" t="s">
        <v>73</v>
      </c>
      <c r="E74" s="65">
        <v>10000000</v>
      </c>
    </row>
    <row r="75" spans="1:38">
      <c r="D75" s="66" t="s">
        <v>75</v>
      </c>
    </row>
    <row r="78" spans="1:38">
      <c r="A78" s="53" t="s">
        <v>92</v>
      </c>
    </row>
    <row r="80" spans="1:38">
      <c r="A80" s="53" t="s">
        <v>91</v>
      </c>
    </row>
    <row r="81" spans="1:38">
      <c r="A81" s="42" t="s">
        <v>82</v>
      </c>
    </row>
    <row r="82" spans="1:38">
      <c r="A82" s="42" t="s">
        <v>83</v>
      </c>
      <c r="E82" s="53" t="s">
        <v>65</v>
      </c>
    </row>
    <row r="83" spans="1:38">
      <c r="A83" s="42" t="s">
        <v>84</v>
      </c>
      <c r="Q83" s="42" t="s">
        <v>20</v>
      </c>
    </row>
    <row r="84" spans="1:38">
      <c r="A84" s="42" t="s">
        <v>85</v>
      </c>
      <c r="E84" s="53" t="s">
        <v>24</v>
      </c>
      <c r="H84" s="53" t="s">
        <v>25</v>
      </c>
      <c r="Q84" s="42" t="s">
        <v>22</v>
      </c>
      <c r="AC84" s="53" t="s">
        <v>24</v>
      </c>
      <c r="AF84" s="53" t="s">
        <v>25</v>
      </c>
    </row>
    <row r="85" spans="1:38">
      <c r="A85" s="42" t="s">
        <v>86</v>
      </c>
      <c r="D85" s="42" t="s">
        <v>21</v>
      </c>
      <c r="E85" s="42" t="str">
        <f t="shared" ref="E85:N85" si="19">E17</f>
        <v>Blood</v>
      </c>
      <c r="F85" s="42" t="str">
        <f t="shared" si="19"/>
        <v>Thymus</v>
      </c>
      <c r="G85" s="42" t="str">
        <f t="shared" si="19"/>
        <v>Heart</v>
      </c>
      <c r="H85" s="42" t="str">
        <f t="shared" si="19"/>
        <v>Lungs</v>
      </c>
      <c r="I85" s="42" t="str">
        <f t="shared" si="19"/>
        <v>Kidneys</v>
      </c>
      <c r="J85" s="42" t="str">
        <f t="shared" si="19"/>
        <v>Spleen</v>
      </c>
      <c r="K85" s="42" t="str">
        <f t="shared" si="19"/>
        <v>Liver</v>
      </c>
      <c r="L85" s="42" t="str">
        <f t="shared" si="19"/>
        <v>ART</v>
      </c>
      <c r="M85" s="42" t="str">
        <f t="shared" si="19"/>
        <v>Carcass</v>
      </c>
      <c r="N85" s="42" t="str">
        <f t="shared" si="19"/>
        <v>Tumor</v>
      </c>
      <c r="P85" s="53" t="s">
        <v>62</v>
      </c>
      <c r="Q85" s="42" t="str">
        <f>Q60</f>
        <v>Blood</v>
      </c>
      <c r="R85" s="42" t="str">
        <f t="shared" ref="R85:Z85" si="20">R60</f>
        <v>Thymus</v>
      </c>
      <c r="S85" s="42" t="str">
        <f t="shared" si="20"/>
        <v>Heart</v>
      </c>
      <c r="T85" s="42" t="str">
        <f t="shared" si="20"/>
        <v>Lungs</v>
      </c>
      <c r="U85" s="42" t="str">
        <f t="shared" si="20"/>
        <v>Kidneys</v>
      </c>
      <c r="V85" s="42" t="str">
        <f t="shared" si="20"/>
        <v>Spleen</v>
      </c>
      <c r="W85" s="42" t="str">
        <f t="shared" si="20"/>
        <v>Liver</v>
      </c>
      <c r="X85" s="42" t="str">
        <f t="shared" si="20"/>
        <v>ART</v>
      </c>
      <c r="Y85" s="42" t="str">
        <f t="shared" si="20"/>
        <v>Carcass</v>
      </c>
      <c r="Z85" s="42" t="str">
        <f t="shared" si="20"/>
        <v>Tumor</v>
      </c>
      <c r="AB85" s="53" t="s">
        <v>61</v>
      </c>
      <c r="AC85" s="42" t="str">
        <f>AC60</f>
        <v>Blood</v>
      </c>
      <c r="AD85" s="42" t="str">
        <f t="shared" ref="AD85:AL85" si="21">AD60</f>
        <v>Thymus</v>
      </c>
      <c r="AE85" s="42" t="str">
        <f t="shared" si="21"/>
        <v>Heart</v>
      </c>
      <c r="AF85" s="42" t="str">
        <f t="shared" si="21"/>
        <v>Lungs</v>
      </c>
      <c r="AG85" s="42" t="str">
        <f t="shared" si="21"/>
        <v>Kidneys</v>
      </c>
      <c r="AH85" s="42" t="str">
        <f t="shared" si="21"/>
        <v>Spleen</v>
      </c>
      <c r="AI85" s="42" t="str">
        <f t="shared" si="21"/>
        <v>Liver</v>
      </c>
      <c r="AJ85" s="42" t="str">
        <f t="shared" si="21"/>
        <v>ART</v>
      </c>
      <c r="AK85" s="42" t="str">
        <f t="shared" si="21"/>
        <v>Carcass</v>
      </c>
      <c r="AL85" s="42" t="str">
        <f t="shared" si="21"/>
        <v>Tumor</v>
      </c>
    </row>
    <row r="86" spans="1:38">
      <c r="B86" s="42" t="s">
        <v>87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P86" s="42">
        <f>D86</f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B86" s="42">
        <f>P86</f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</row>
    <row r="87" spans="1:38">
      <c r="A87" s="42" t="s">
        <v>88</v>
      </c>
      <c r="D87" s="42">
        <f>$D$61</f>
        <v>4.1666666666666664E-2</v>
      </c>
      <c r="E87" s="42">
        <f>_xll.SRS1Splines.Functions25.OneWay_Spline($D$61:$D$65,$E$61:$E$65,D87)</f>
        <v>4.6035163546199804</v>
      </c>
      <c r="F87" s="42">
        <f>_xll.SRS1Splines.Functions25.OneWay_Spline($D$61:$D$65,F$61:F$65,$D87)</f>
        <v>1.52992292218076</v>
      </c>
      <c r="G87" s="42">
        <f>_xll.SRS1Splines.Functions25.OneWay_Spline($D$61:$D$65,G$61:G$65,$D87)</f>
        <v>1.34474498720018</v>
      </c>
      <c r="H87" s="42">
        <f>_xll.SRS1Splines.Functions25.OneWay_Spline($D$61:$D$65,H$61:H$65,$D87)</f>
        <v>2.19273220018697</v>
      </c>
      <c r="I87" s="42">
        <f>_xll.SRS1Splines.Functions25.OneWay_Spline($D$61:$D$65,I$61:I$65,$D87)</f>
        <v>1.8583697998956501</v>
      </c>
      <c r="J87" s="42">
        <f>_xll.SRS1Splines.Functions25.OneWay_Spline($D$61:$D$65,J$61:J$65,$D87)</f>
        <v>7.0104461899652</v>
      </c>
      <c r="K87" s="42">
        <f>_xll.SRS1Splines.Functions25.OneWay_Spline($D$61:$D$65,K$61:K$65,$D87)</f>
        <v>2.66977239080859</v>
      </c>
      <c r="L87" s="42">
        <f>_xll.SRS1Splines.Functions25.OneWay_Spline($D$61:$D$65,L$61:L$65,$D87)</f>
        <v>0.22501218501693099</v>
      </c>
      <c r="M87" s="42">
        <f>_xll.SRS1Splines.Functions25.OneWay_Spline($D$61:$D$65,M$61:M$65,$D87)</f>
        <v>0.35926463357775801</v>
      </c>
      <c r="N87" s="42">
        <f>_xll.SRS1Splines.Functions25.OneWay_Spline($D$61:$D$65,N$61:N$65,$D87)</f>
        <v>0.298746860606108</v>
      </c>
      <c r="P87" s="42">
        <f t="shared" ref="P87:P150" si="22">D87</f>
        <v>4.1666666666666664E-2</v>
      </c>
      <c r="Q87" s="42">
        <f>_xll.SRS1Splines.Functions25.OneWay_Spline($D$61:$D$65,Q$61:Q$65,P87)</f>
        <v>4.5056533178185596</v>
      </c>
      <c r="R87" s="42">
        <f>_xll.SRS1Splines.Functions25.OneWay_Spline($D$61:$D$65,R$61:R$65,$D87)</f>
        <v>1.19972733837913</v>
      </c>
      <c r="S87" s="42">
        <f>_xll.SRS1Splines.Functions25.OneWay_Spline($D$61:$D$65,S$61:S$65,$D87)</f>
        <v>1.26627939101285</v>
      </c>
      <c r="T87" s="42">
        <f>_xll.SRS1Splines.Functions25.OneWay_Spline($D$61:$D$65,T$61:T$65,$D87)</f>
        <v>2.1248003885114199</v>
      </c>
      <c r="U87" s="42">
        <f>_xll.SRS1Splines.Functions25.OneWay_Spline($D$61:$D$65,U$61:U$65,$D87)</f>
        <v>1.74078234152842</v>
      </c>
      <c r="V87" s="42">
        <f>_xll.SRS1Splines.Functions25.OneWay_Spline($D$61:$D$65,V$61:V$65,$D87)</f>
        <v>6.1763853621060596</v>
      </c>
      <c r="W87" s="42">
        <f>_xll.SRS1Splines.Functions25.OneWay_Spline($D$61:$D$65,W$61:W$65,$D87)</f>
        <v>2.3914816906890799</v>
      </c>
      <c r="X87" s="42">
        <f>_xll.SRS1Splines.Functions25.OneWay_Spline($D$61:$D$65,X$61:X$65,$D87)</f>
        <v>0.202091480346379</v>
      </c>
      <c r="Y87" s="42">
        <f>_xll.SRS1Splines.Functions25.OneWay_Spline($D$61:$D$65,Y$61:Y$65,$D87)</f>
        <v>0.32131633760540301</v>
      </c>
      <c r="Z87" s="42">
        <f>_xll.SRS1Splines.Functions25.OneWay_Spline($D$61:$D$65,Z$61:Z$65,$D87)</f>
        <v>3.8108098622528001E-2</v>
      </c>
      <c r="AB87" s="42">
        <f t="shared" ref="AB87:AB150" si="23">P87</f>
        <v>4.1666666666666664E-2</v>
      </c>
      <c r="AC87" s="42">
        <f>_xll.SRS1Splines.Functions25.OneWay_Spline($D$61:$D$65,AC$61:AC$65,AB87)</f>
        <v>4.7013793914214101</v>
      </c>
      <c r="AD87" s="42">
        <f>_xll.SRS1Splines.Functions25.OneWay_Spline($D$61:$D$65,AD$61:AD$65,$D87)</f>
        <v>1.8601185059823899</v>
      </c>
      <c r="AE87" s="42">
        <f>_xll.SRS1Splines.Functions25.OneWay_Spline($D$61:$D$65,AE$61:AE$65,$D87)</f>
        <v>1.4232105833875099</v>
      </c>
      <c r="AF87" s="42">
        <f>_xll.SRS1Splines.Functions25.OneWay_Spline($D$61:$D$65,AF$61:AF$65,$D87)</f>
        <v>2.2606640118625099</v>
      </c>
      <c r="AG87" s="42">
        <f>_xll.SRS1Splines.Functions25.OneWay_Spline($D$61:$D$65,AG$61:AG$65,$D87)</f>
        <v>1.9759572582628699</v>
      </c>
      <c r="AH87" s="42">
        <f>_xll.SRS1Splines.Functions25.OneWay_Spline($D$61:$D$65,AH$61:AH$65,$D87)</f>
        <v>7.8445070178243297</v>
      </c>
      <c r="AI87" s="42">
        <f>_xll.SRS1Splines.Functions25.OneWay_Spline($D$61:$D$65,AI$61:AI$65,$D87)</f>
        <v>2.9480630909281</v>
      </c>
      <c r="AJ87" s="42">
        <f>_xll.SRS1Splines.Functions25.OneWay_Spline($D$61:$D$65,AJ$61:AJ$65,$D87)</f>
        <v>0.247932889687484</v>
      </c>
      <c r="AK87" s="42">
        <f>_xll.SRS1Splines.Functions25.OneWay_Spline($D$61:$D$65,AK$61:AK$65,$D87)</f>
        <v>0.397212929550114</v>
      </c>
      <c r="AL87" s="42">
        <f>_xll.SRS1Splines.Functions25.OneWay_Spline($D$61:$D$65,AL$61:AL$65,$D87)</f>
        <v>0.55938562258968805</v>
      </c>
    </row>
    <row r="88" spans="1:38">
      <c r="A88" s="42" t="s">
        <v>89</v>
      </c>
      <c r="D88" s="42">
        <v>7.4999999999999997E-2</v>
      </c>
      <c r="E88" s="42">
        <f>_xll.SRS1Splines.Functions25.OneWay_Spline($D$61:$D$65,$E$61:$E$65,D88)</f>
        <v>4.1957611479365902</v>
      </c>
      <c r="F88" s="42">
        <f>_xll.SRS1Splines.Functions25.OneWay_Spline($D$61:$D$65,F$61:F$65,$D88)</f>
        <v>1.4777676309802501</v>
      </c>
      <c r="G88" s="42">
        <f>_xll.SRS1Splines.Functions25.OneWay_Spline($D$61:$D$65,G$61:G$65,$D88)</f>
        <v>1.34845690302781</v>
      </c>
      <c r="H88" s="42">
        <f>_xll.SRS1Splines.Functions25.OneWay_Spline($D$61:$D$65,H$61:H$65,$D88)</f>
        <v>2.1214920423537702</v>
      </c>
      <c r="I88" s="42">
        <f>_xll.SRS1Splines.Functions25.OneWay_Spline($D$61:$D$65,I$61:I$65,$D88)</f>
        <v>1.9824862080672501</v>
      </c>
      <c r="J88" s="42">
        <f>_xll.SRS1Splines.Functions25.OneWay_Spline($D$61:$D$65,J$61:J$65,$D88)</f>
        <v>7.3613756054711201</v>
      </c>
      <c r="K88" s="42">
        <f>_xll.SRS1Splines.Functions25.OneWay_Spline($D$61:$D$65,K$61:K$65,$D88)</f>
        <v>3.0420841550143898</v>
      </c>
      <c r="L88" s="42">
        <f>_xll.SRS1Splines.Functions25.OneWay_Spline($D$61:$D$65,L$61:L$65,$D88)</f>
        <v>0.33665895270395302</v>
      </c>
      <c r="M88" s="42">
        <f>_xll.SRS1Splines.Functions25.OneWay_Spline($D$61:$D$65,M$61:M$65,$D88)</f>
        <v>0.42343312869070698</v>
      </c>
      <c r="N88" s="42">
        <f>_xll.SRS1Splines.Functions25.OneWay_Spline($D$61:$D$65,N$61:N$65,$D88)</f>
        <v>0.90408259192342599</v>
      </c>
      <c r="P88" s="42">
        <f t="shared" si="22"/>
        <v>7.4999999999999997E-2</v>
      </c>
      <c r="Q88" s="42">
        <f>_xll.SRS1Splines.Functions25.OneWay_Spline($D$61:$D$65,Q$61:Q$65,P88)</f>
        <v>4.0386987570223196</v>
      </c>
      <c r="R88" s="42">
        <f>_xll.SRS1Splines.Functions25.OneWay_Spline($D$61:$D$65,R$61:R$65,$D88)</f>
        <v>1.18084078723047</v>
      </c>
      <c r="S88" s="42">
        <f>_xll.SRS1Splines.Functions25.OneWay_Spline($D$61:$D$65,S$61:S$65,$D88)</f>
        <v>1.1391744059361599</v>
      </c>
      <c r="T88" s="42">
        <f>_xll.SRS1Splines.Functions25.OneWay_Spline($D$61:$D$65,T$61:T$65,$D88)</f>
        <v>2.0173904890047498</v>
      </c>
      <c r="U88" s="42">
        <f>_xll.SRS1Splines.Functions25.OneWay_Spline($D$61:$D$65,U$61:U$65,$D88)</f>
        <v>1.7674530405165101</v>
      </c>
      <c r="V88" s="42">
        <f>_xll.SRS1Splines.Functions25.OneWay_Spline($D$61:$D$65,V$61:V$65,$D88)</f>
        <v>6.4284561940954603</v>
      </c>
      <c r="W88" s="42">
        <f>_xll.SRS1Splines.Functions25.OneWay_Spline($D$61:$D$65,W$61:W$65,$D88)</f>
        <v>2.5628843602991398</v>
      </c>
      <c r="X88" s="42">
        <f>_xll.SRS1Splines.Functions25.OneWay_Spline($D$61:$D$65,X$61:X$65,$D88)</f>
        <v>0.303570366655109</v>
      </c>
      <c r="Y88" s="42">
        <f>_xll.SRS1Splines.Functions25.OneWay_Spline($D$61:$D$65,Y$61:Y$65,$D88)</f>
        <v>0.39503819879913998</v>
      </c>
      <c r="Z88" s="42">
        <f>_xll.SRS1Splines.Functions25.OneWay_Spline($D$61:$D$65,Z$61:Z$65,$D88)</f>
        <v>0.25035405783898901</v>
      </c>
      <c r="AB88" s="42">
        <f t="shared" si="23"/>
        <v>7.4999999999999997E-2</v>
      </c>
      <c r="AC88" s="42">
        <f>_xll.SRS1Splines.Functions25.OneWay_Spline($D$61:$D$65,AC$61:AC$65,AB88)</f>
        <v>4.3528235388508696</v>
      </c>
      <c r="AD88" s="42">
        <f>_xll.SRS1Splines.Functions25.OneWay_Spline($D$61:$D$65,AD$61:AD$65,$D88)</f>
        <v>1.7746944747300299</v>
      </c>
      <c r="AE88" s="42">
        <f>_xll.SRS1Splines.Functions25.OneWay_Spline($D$61:$D$65,AE$61:AE$65,$D88)</f>
        <v>1.5594966493219999</v>
      </c>
      <c r="AF88" s="42">
        <f>_xll.SRS1Splines.Functions25.OneWay_Spline($D$61:$D$65,AF$61:AF$65,$D88)</f>
        <v>2.2255935957027799</v>
      </c>
      <c r="AG88" s="42">
        <f>_xll.SRS1Splines.Functions25.OneWay_Spline($D$61:$D$65,AG$61:AG$65,$D88)</f>
        <v>2.197519375618</v>
      </c>
      <c r="AH88" s="42">
        <f>_xll.SRS1Splines.Functions25.OneWay_Spline($D$61:$D$65,AH$61:AH$65,$D88)</f>
        <v>8.3094547844937594</v>
      </c>
      <c r="AI88" s="42">
        <f>_xll.SRS1Splines.Functions25.OneWay_Spline($D$61:$D$65,AI$61:AI$65,$D88)</f>
        <v>3.52128394972963</v>
      </c>
      <c r="AJ88" s="42">
        <f>_xll.SRS1Splines.Functions25.OneWay_Spline($D$61:$D$65,AJ$61:AJ$65,$D88)</f>
        <v>0.36974753875279598</v>
      </c>
      <c r="AK88" s="42">
        <f>_xll.SRS1Splines.Functions25.OneWay_Spline($D$61:$D$65,AK$61:AK$65,$D88)</f>
        <v>0.45124903662756599</v>
      </c>
      <c r="AL88" s="42">
        <f>_xll.SRS1Splines.Functions25.OneWay_Spline($D$61:$D$65,AL$61:AL$65,$D88)</f>
        <v>1.55781112600786</v>
      </c>
    </row>
    <row r="89" spans="1:38">
      <c r="A89" s="42" t="s">
        <v>90</v>
      </c>
      <c r="D89" s="42">
        <v>0.1</v>
      </c>
      <c r="E89" s="42">
        <f>_xll.SRS1Splines.Functions25.OneWay_Spline($D$61:$D$65,$E$61:$E$65,D89)</f>
        <v>3.8924017324440099</v>
      </c>
      <c r="F89" s="42">
        <f>_xll.SRS1Splines.Functions25.OneWay_Spline($D$61:$D$65,F$61:F$65,$D89)</f>
        <v>1.44078283987633</v>
      </c>
      <c r="G89" s="42">
        <f>_xll.SRS1Splines.Functions25.OneWay_Spline($D$61:$D$65,G$61:G$65,$D89)</f>
        <v>1.35049131843333</v>
      </c>
      <c r="H89" s="42">
        <f>_xll.SRS1Splines.Functions25.OneWay_Spline($D$61:$D$65,H$61:H$65,$D89)</f>
        <v>2.0683121512319298</v>
      </c>
      <c r="I89" s="42">
        <f>_xll.SRS1Splines.Functions25.OneWay_Spline($D$61:$D$65,I$61:I$65,$D89)</f>
        <v>2.0773016086807301</v>
      </c>
      <c r="J89" s="42">
        <f>_xll.SRS1Splines.Functions25.OneWay_Spline($D$61:$D$65,J$61:J$65,$D89)</f>
        <v>7.6168501278945797</v>
      </c>
      <c r="K89" s="42">
        <f>_xll.SRS1Splines.Functions25.OneWay_Spline($D$61:$D$65,K$61:K$65,$D89)</f>
        <v>3.32353953845525</v>
      </c>
      <c r="L89" s="42">
        <f>_xll.SRS1Splines.Functions25.OneWay_Spline($D$61:$D$65,L$61:L$65,$D89)</f>
        <v>0.42336081094373701</v>
      </c>
      <c r="M89" s="42">
        <f>_xll.SRS1Splines.Functions25.OneWay_Spline($D$61:$D$65,M$61:M$65,$D89)</f>
        <v>0.47318626017679999</v>
      </c>
      <c r="N89" s="42">
        <f>_xll.SRS1Splines.Functions25.OneWay_Spline($D$61:$D$65,N$61:N$65,$D89)</f>
        <v>1.3496105072812801</v>
      </c>
      <c r="P89" s="42">
        <f t="shared" si="22"/>
        <v>0.1</v>
      </c>
      <c r="Q89" s="42">
        <f>_xll.SRS1Splines.Functions25.OneWay_Spline($D$61:$D$65,Q$61:Q$65,P89)</f>
        <v>3.6882027764647001</v>
      </c>
      <c r="R89" s="42">
        <f>_xll.SRS1Splines.Functions25.OneWay_Spline($D$61:$D$65,R$61:R$65,$D89)</f>
        <v>1.1685955377158099</v>
      </c>
      <c r="S89" s="42">
        <f>_xll.SRS1Splines.Functions25.OneWay_Spline($D$61:$D$65,S$61:S$65,$D89)</f>
        <v>1.0406109928048199</v>
      </c>
      <c r="T89" s="42">
        <f>_xll.SRS1Splines.Functions25.OneWay_Spline($D$61:$D$65,T$61:T$65,$D89)</f>
        <v>1.9374667713678799</v>
      </c>
      <c r="U89" s="42">
        <f>_xll.SRS1Splines.Functions25.OneWay_Spline($D$61:$D$65,U$61:U$65,$D89)</f>
        <v>1.7865291834488399</v>
      </c>
      <c r="V89" s="42">
        <f>_xll.SRS1Splines.Functions25.OneWay_Spline($D$61:$D$65,V$61:V$65,$D89)</f>
        <v>6.6182995288770901</v>
      </c>
      <c r="W89" s="42">
        <f>_xll.SRS1Splines.Functions25.OneWay_Spline($D$61:$D$65,W$61:W$65,$D89)</f>
        <v>2.6883220564172001</v>
      </c>
      <c r="X89" s="42">
        <f>_xll.SRS1Splines.Functions25.OneWay_Spline($D$61:$D$65,X$61:X$65,$D89)</f>
        <v>0.38220431707498598</v>
      </c>
      <c r="Y89" s="42">
        <f>_xll.SRS1Splines.Functions25.OneWay_Spline($D$61:$D$65,Y$61:Y$65,$D89)</f>
        <v>0.45230922404398599</v>
      </c>
      <c r="Z89" s="42">
        <f>_xll.SRS1Splines.Functions25.OneWay_Spline($D$61:$D$65,Z$61:Z$65,$D89)</f>
        <v>0.40886351035208901</v>
      </c>
      <c r="AB89" s="42">
        <f t="shared" si="23"/>
        <v>0.1</v>
      </c>
      <c r="AC89" s="42">
        <f>_xll.SRS1Splines.Functions25.OneWay_Spline($D$61:$D$65,AC$61:AC$65,AB89)</f>
        <v>4.0966006884233197</v>
      </c>
      <c r="AD89" s="42">
        <f>_xll.SRS1Splines.Functions25.OneWay_Spline($D$61:$D$65,AD$61:AD$65,$D89)</f>
        <v>1.7129701420368399</v>
      </c>
      <c r="AE89" s="42">
        <f>_xll.SRS1Splines.Functions25.OneWay_Spline($D$61:$D$65,AE$61:AE$65,$D89)</f>
        <v>1.66345234808875</v>
      </c>
      <c r="AF89" s="42">
        <f>_xll.SRS1Splines.Functions25.OneWay_Spline($D$61:$D$65,AF$61:AF$65,$D89)</f>
        <v>2.1991575310959699</v>
      </c>
      <c r="AG89" s="42">
        <f>_xll.SRS1Splines.Functions25.OneWay_Spline($D$61:$D$65,AG$61:AG$65,$D89)</f>
        <v>2.36807403391263</v>
      </c>
      <c r="AH89" s="42">
        <f>_xll.SRS1Splines.Functions25.OneWay_Spline($D$61:$D$65,AH$61:AH$65,$D89)</f>
        <v>8.6491656639439807</v>
      </c>
      <c r="AI89" s="42">
        <f>_xll.SRS1Splines.Functions25.OneWay_Spline($D$61:$D$65,AI$61:AI$65,$D89)</f>
        <v>3.9587570204932998</v>
      </c>
      <c r="AJ89" s="42">
        <f>_xll.SRS1Splines.Functions25.OneWay_Spline($D$61:$D$65,AJ$61:AJ$65,$D89)</f>
        <v>0.46451730481248699</v>
      </c>
      <c r="AK89" s="42">
        <f>_xll.SRS1Splines.Functions25.OneWay_Spline($D$61:$D$65,AK$61:AK$65,$D89)</f>
        <v>0.49277365650140198</v>
      </c>
      <c r="AL89" s="42">
        <f>_xll.SRS1Splines.Functions25.OneWay_Spline($D$61:$D$65,AL$61:AL$65,$D89)</f>
        <v>2.2903575042104798</v>
      </c>
    </row>
    <row r="90" spans="1:38">
      <c r="D90" s="42">
        <v>0.125</v>
      </c>
      <c r="E90" s="42">
        <f>_xll.SRS1Splines.Functions25.OneWay_Spline($D$61:$D$65,$E$61:$E$65,D90)</f>
        <v>3.60994422028124</v>
      </c>
      <c r="F90" s="42">
        <f>_xll.SRS1Splines.Functions25.OneWay_Spline($D$61:$D$65,F$61:F$65,$D90)</f>
        <v>1.41064377605511</v>
      </c>
      <c r="G90" s="42">
        <f>_xll.SRS1Splines.Functions25.OneWay_Spline($D$61:$D$65,G$61:G$65,$D90)</f>
        <v>1.3518832868686901</v>
      </c>
      <c r="H90" s="42">
        <f>_xll.SRS1Splines.Functions25.OneWay_Spline($D$61:$D$65,H$61:H$65,$D90)</f>
        <v>2.0191103383534599</v>
      </c>
      <c r="I90" s="42">
        <f>_xll.SRS1Splines.Functions25.OneWay_Spline($D$61:$D$65,I$61:I$65,$D90)</f>
        <v>2.1575919152638199</v>
      </c>
      <c r="J90" s="42">
        <f>_xll.SRS1Splines.Functions25.OneWay_Spline($D$61:$D$65,J$61:J$65,$D90)</f>
        <v>7.8645543461633798</v>
      </c>
      <c r="K90" s="42">
        <f>_xll.SRS1Splines.Functions25.OneWay_Spline($D$61:$D$65,K$61:K$65,$D90)</f>
        <v>3.57777393104706</v>
      </c>
      <c r="L90" s="42">
        <f>_xll.SRS1Splines.Functions25.OneWay_Spline($D$61:$D$65,L$61:L$65,$D90)</f>
        <v>0.49736360625602599</v>
      </c>
      <c r="M90" s="42">
        <f>_xll.SRS1Splines.Functions25.OneWay_Spline($D$61:$D$65,M$61:M$65,$D90)</f>
        <v>0.51598126914232001</v>
      </c>
      <c r="N90" s="42">
        <f>_xll.SRS1Splines.Functions25.OneWay_Spline($D$61:$D$65,N$61:N$65,$D90)</f>
        <v>1.7729027764943299</v>
      </c>
      <c r="P90" s="42">
        <f t="shared" si="22"/>
        <v>0.125</v>
      </c>
      <c r="Q90" s="42">
        <f>_xll.SRS1Splines.Functions25.OneWay_Spline($D$61:$D$65,Q$61:Q$65,P90)</f>
        <v>3.36728067450932</v>
      </c>
      <c r="R90" s="42">
        <f>_xll.SRS1Splines.Functions25.OneWay_Spline($D$61:$D$65,R$61:R$65,$D90)</f>
        <v>1.1591273068529999</v>
      </c>
      <c r="S90" s="42">
        <f>_xll.SRS1Splines.Functions25.OneWay_Spline($D$61:$D$65,S$61:S$65,$D90)</f>
        <v>0.95585280332758604</v>
      </c>
      <c r="T90" s="42">
        <f>_xll.SRS1Splines.Functions25.OneWay_Spline($D$61:$D$65,T$61:T$65,$D90)</f>
        <v>1.8630735956108599</v>
      </c>
      <c r="U90" s="42">
        <f>_xll.SRS1Splines.Functions25.OneWay_Spline($D$61:$D$65,U$61:U$65,$D90)</f>
        <v>1.80214699788306</v>
      </c>
      <c r="V90" s="42">
        <f>_xll.SRS1Splines.Functions25.OneWay_Spline($D$61:$D$65,V$61:V$65,$D90)</f>
        <v>6.7910139097013698</v>
      </c>
      <c r="W90" s="42">
        <f>_xll.SRS1Splines.Functions25.OneWay_Spline($D$61:$D$65,W$61:W$65,$D90)</f>
        <v>2.8087663302531198</v>
      </c>
      <c r="X90" s="42">
        <f>_xll.SRS1Splines.Functions25.OneWay_Spline($D$61:$D$65,X$61:X$65,$D90)</f>
        <v>0.44925111908790599</v>
      </c>
      <c r="Y90" s="42">
        <f>_xll.SRS1Splines.Functions25.OneWay_Spline($D$61:$D$65,Y$61:Y$65,$D90)</f>
        <v>0.50120024255691398</v>
      </c>
      <c r="Z90" s="42">
        <f>_xll.SRS1Splines.Functions25.OneWay_Spline($D$61:$D$65,Z$61:Z$65,$D90)</f>
        <v>0.55539262868057204</v>
      </c>
      <c r="AB90" s="42">
        <f t="shared" si="23"/>
        <v>0.125</v>
      </c>
      <c r="AC90" s="42">
        <f>_xll.SRS1Splines.Functions25.OneWay_Spline($D$61:$D$65,AC$61:AC$65,AB90)</f>
        <v>3.8526077660531701</v>
      </c>
      <c r="AD90" s="42">
        <f>_xll.SRS1Splines.Functions25.OneWay_Spline($D$61:$D$65,AD$61:AD$65,$D90)</f>
        <v>1.6621602452572299</v>
      </c>
      <c r="AE90" s="42">
        <f>_xll.SRS1Splines.Functions25.OneWay_Spline($D$61:$D$65,AE$61:AE$65,$D90)</f>
        <v>1.7514181535069</v>
      </c>
      <c r="AF90" s="42">
        <f>_xll.SRS1Splines.Functions25.OneWay_Spline($D$61:$D$65,AF$61:AF$65,$D90)</f>
        <v>2.17514708109606</v>
      </c>
      <c r="AG90" s="42">
        <f>_xll.SRS1Splines.Functions25.OneWay_Spline($D$61:$D$65,AG$61:AG$65,$D90)</f>
        <v>2.51303683264458</v>
      </c>
      <c r="AH90" s="42">
        <f>_xll.SRS1Splines.Functions25.OneWay_Spline($D$61:$D$65,AH$61:AH$65,$D90)</f>
        <v>8.9811623043497608</v>
      </c>
      <c r="AI90" s="42">
        <f>_xll.SRS1Splines.Functions25.OneWay_Spline($D$61:$D$65,AI$61:AI$65,$D90)</f>
        <v>4.3467815318409899</v>
      </c>
      <c r="AJ90" s="42">
        <f>_xll.SRS1Splines.Functions25.OneWay_Spline($D$61:$D$65,AJ$61:AJ$65,$D90)</f>
        <v>0.54547609342414605</v>
      </c>
      <c r="AK90" s="42">
        <f>_xll.SRS1Splines.Functions25.OneWay_Spline($D$61:$D$65,AK$61:AK$65,$D90)</f>
        <v>0.52911734699276103</v>
      </c>
      <c r="AL90" s="42">
        <f>_xll.SRS1Splines.Functions25.OneWay_Spline($D$61:$D$65,AL$61:AL$65,$D90)</f>
        <v>2.9904129243080901</v>
      </c>
    </row>
    <row r="91" spans="1:38">
      <c r="D91" s="42">
        <f>D90+0.125</f>
        <v>0.25</v>
      </c>
      <c r="E91" s="42">
        <f>_xll.SRS1Splines.Functions25.OneWay_Spline($D$61:$D$65,$E$61:$E$65,D91)</f>
        <v>2.6627400723049499</v>
      </c>
      <c r="F91" s="42">
        <f>_xll.SRS1Splines.Functions25.OneWay_Spline($D$61:$D$65,F$61:F$65,$D91)</f>
        <v>1.4299764000580899</v>
      </c>
      <c r="G91" s="42">
        <f>_xll.SRS1Splines.Functions25.OneWay_Spline($D$61:$D$65,G$61:G$65,$D91)</f>
        <v>1.34145332828063</v>
      </c>
      <c r="H91" s="42">
        <f>_xll.SRS1Splines.Functions25.OneWay_Spline($D$61:$D$65,H$61:H$65,$D91)</f>
        <v>1.8667716397070999</v>
      </c>
      <c r="I91" s="42">
        <f>_xll.SRS1Splines.Functions25.OneWay_Spline($D$61:$D$65,I$61:I$65,$D91)</f>
        <v>2.2022350144426301</v>
      </c>
      <c r="J91" s="42">
        <f>_xll.SRS1Splines.Functions25.OneWay_Spline($D$61:$D$65,J$61:J$65,$D91)</f>
        <v>8.9772810247044603</v>
      </c>
      <c r="K91" s="42">
        <f>_xll.SRS1Splines.Functions25.OneWay_Spline($D$61:$D$65,K$61:K$65,$D91)</f>
        <v>4.20682051530033</v>
      </c>
      <c r="L91" s="42">
        <f>_xll.SRS1Splines.Functions25.OneWay_Spline($D$61:$D$65,L$61:L$65,$D91)</f>
        <v>0.55388048956973002</v>
      </c>
      <c r="M91" s="42">
        <f>_xll.SRS1Splines.Functions25.OneWay_Spline($D$61:$D$65,M$61:M$65,$D91)</f>
        <v>0.55853255567871096</v>
      </c>
      <c r="N91" s="42">
        <f>_xll.SRS1Splines.Functions25.OneWay_Spline($D$61:$D$65,N$61:N$65,$D91)</f>
        <v>3.4356349906917201</v>
      </c>
      <c r="P91" s="42">
        <f t="shared" si="22"/>
        <v>0.25</v>
      </c>
      <c r="Q91" s="42">
        <f>_xll.SRS1Splines.Functions25.OneWay_Spline($D$61:$D$65,Q$61:Q$65,P91)</f>
        <v>2.4462058171069998</v>
      </c>
      <c r="R91" s="42">
        <f>_xll.SRS1Splines.Functions25.OneWay_Spline($D$61:$D$65,R$61:R$65,$D91)</f>
        <v>1.1809601538358101</v>
      </c>
      <c r="S91" s="42">
        <f>_xll.SRS1Splines.Functions25.OneWay_Spline($D$61:$D$65,S$61:S$65,$D91)</f>
        <v>0.87290785541571803</v>
      </c>
      <c r="T91" s="42">
        <f>_xll.SRS1Splines.Functions25.OneWay_Spline($D$61:$D$65,T$61:T$65,$D91)</f>
        <v>1.6165184005069499</v>
      </c>
      <c r="U91" s="42">
        <f>_xll.SRS1Splines.Functions25.OneWay_Spline($D$61:$D$65,U$61:U$65,$D91)</f>
        <v>1.7960389144615301</v>
      </c>
      <c r="V91" s="42">
        <f>_xll.SRS1Splines.Functions25.OneWay_Spline($D$61:$D$65,V$61:V$65,$D91)</f>
        <v>7.2533698647751397</v>
      </c>
      <c r="W91" s="42">
        <f>_xll.SRS1Splines.Functions25.OneWay_Spline($D$61:$D$65,W$61:W$65,$D91)</f>
        <v>3.3174296726706798</v>
      </c>
      <c r="X91" s="42">
        <f>_xll.SRS1Splines.Functions25.OneWay_Spline($D$61:$D$65,X$61:X$65,$D91)</f>
        <v>0.498426712610825</v>
      </c>
      <c r="Y91" s="42">
        <f>_xll.SRS1Splines.Functions25.OneWay_Spline($D$61:$D$65,Y$61:Y$65,$D91)</f>
        <v>0.538716614587332</v>
      </c>
      <c r="Z91" s="42">
        <f>_xll.SRS1Splines.Functions25.OneWay_Spline($D$61:$D$65,Z$61:Z$65,$D91)</f>
        <v>1.0168025061561701</v>
      </c>
      <c r="AB91" s="42">
        <f t="shared" si="23"/>
        <v>0.25</v>
      </c>
      <c r="AC91" s="42">
        <f>_xll.SRS1Splines.Functions25.OneWay_Spline($D$61:$D$65,AC$61:AC$65,AB91)</f>
        <v>2.8792743275029</v>
      </c>
      <c r="AD91" s="42">
        <f>_xll.SRS1Splines.Functions25.OneWay_Spline($D$61:$D$65,AD$61:AD$65,$D91)</f>
        <v>1.6789926462803699</v>
      </c>
      <c r="AE91" s="42">
        <f>_xll.SRS1Splines.Functions25.OneWay_Spline($D$61:$D$65,AE$61:AE$65,$D91)</f>
        <v>1.7972411011946401</v>
      </c>
      <c r="AF91" s="42">
        <f>_xll.SRS1Splines.Functions25.OneWay_Spline($D$61:$D$65,AF$61:AF$65,$D91)</f>
        <v>2.1136519542821799</v>
      </c>
      <c r="AG91" s="42">
        <f>_xll.SRS1Splines.Functions25.OneWay_Spline($D$61:$D$65,AG$61:AG$65,$D91)</f>
        <v>2.60843111442373</v>
      </c>
      <c r="AH91" s="42">
        <f>_xll.SRS1Splines.Functions25.OneWay_Spline($D$61:$D$65,AH$61:AH$65,$D91)</f>
        <v>10.5428742670103</v>
      </c>
      <c r="AI91" s="42">
        <f>_xll.SRS1Splines.Functions25.OneWay_Spline($D$61:$D$65,AI$61:AI$65,$D91)</f>
        <v>5.0962113579299801</v>
      </c>
      <c r="AJ91" s="42">
        <f>_xll.SRS1Splines.Functions25.OneWay_Spline($D$61:$D$65,AJ$61:AJ$65,$D91)</f>
        <v>0.608778269145134</v>
      </c>
      <c r="AK91" s="42">
        <f>_xll.SRS1Splines.Functions25.OneWay_Spline($D$61:$D$65,AK$61:AK$65,$D91)</f>
        <v>0.58466648669749899</v>
      </c>
      <c r="AL91" s="42">
        <f>_xll.SRS1Splines.Functions25.OneWay_Spline($D$61:$D$65,AL$61:AL$65,$D91)</f>
        <v>5.8544674752272696</v>
      </c>
    </row>
    <row r="92" spans="1:38">
      <c r="D92" s="42">
        <f t="shared" ref="D92:D98" si="24">D91+0.125</f>
        <v>0.375</v>
      </c>
      <c r="E92" s="42">
        <f>_xll.SRS1Splines.Functions25.OneWay_Spline($D$61:$D$65,$E$61:$E$65,D92)</f>
        <v>1.9236901268881199</v>
      </c>
      <c r="F92" s="42">
        <f>_xll.SRS1Splines.Functions25.OneWay_Spline($D$61:$D$65,F$61:F$65,$D92)</f>
        <v>1.62273633875645</v>
      </c>
      <c r="G92" s="42">
        <f>_xll.SRS1Splines.Functions25.OneWay_Spline($D$61:$D$65,G$61:G$65,$D92)</f>
        <v>1.28889950310566</v>
      </c>
      <c r="H92" s="42">
        <f>_xll.SRS1Splines.Functions25.OneWay_Spline($D$61:$D$65,H$61:H$65,$D92)</f>
        <v>1.76265118514938</v>
      </c>
      <c r="I92" s="42">
        <f>_xll.SRS1Splines.Functions25.OneWay_Spline($D$61:$D$65,I$61:I$65,$D92)</f>
        <v>2.1198166751314398</v>
      </c>
      <c r="J92" s="42">
        <f>_xll.SRS1Splines.Functions25.OneWay_Spline($D$61:$D$65,J$61:J$65,$D92)</f>
        <v>9.9151330037225094</v>
      </c>
      <c r="K92" s="42">
        <f>_xll.SRS1Splines.Functions25.OneWay_Spline($D$61:$D$65,K$61:K$65,$D92)</f>
        <v>4.6458185404616597</v>
      </c>
      <c r="L92" s="42">
        <f>_xll.SRS1Splines.Functions25.OneWay_Spline($D$61:$D$65,L$61:L$65,$D92)</f>
        <v>0.54751007238118998</v>
      </c>
      <c r="M92" s="42">
        <f>_xll.SRS1Splines.Functions25.OneWay_Spline($D$61:$D$65,M$61:M$65,$D92)</f>
        <v>0.56778900339653904</v>
      </c>
      <c r="N92" s="42">
        <f>_xll.SRS1Splines.Functions25.OneWay_Spline($D$61:$D$65,N$61:N$65,$D92)</f>
        <v>4.7946140411148299</v>
      </c>
      <c r="P92" s="42">
        <f t="shared" si="22"/>
        <v>0.375</v>
      </c>
      <c r="Q92" s="42">
        <f>_xll.SRS1Splines.Functions25.OneWay_Spline($D$61:$D$65,Q$61:Q$65,P92)</f>
        <v>1.7642891405313501</v>
      </c>
      <c r="R92" s="42">
        <f>_xll.SRS1Splines.Functions25.OneWay_Spline($D$61:$D$65,R$61:R$65,$D92)</f>
        <v>1.3123063112911999</v>
      </c>
      <c r="S92" s="42">
        <f>_xll.SRS1Splines.Functions25.OneWay_Spline($D$61:$D$65,S$61:S$65,$D92)</f>
        <v>0.85811557875147404</v>
      </c>
      <c r="T92" s="42">
        <f>_xll.SRS1Splines.Functions25.OneWay_Spline($D$61:$D$65,T$61:T$65,$D92)</f>
        <v>1.43198660156999</v>
      </c>
      <c r="U92" s="42">
        <f>_xll.SRS1Splines.Functions25.OneWay_Spline($D$61:$D$65,U$61:U$65,$D92)</f>
        <v>1.71324203901064</v>
      </c>
      <c r="V92" s="42">
        <f>_xll.SRS1Splines.Functions25.OneWay_Spline($D$61:$D$65,V$61:V$65,$D92)</f>
        <v>7.5830757270465003</v>
      </c>
      <c r="W92" s="42">
        <f>_xll.SRS1Splines.Functions25.OneWay_Spline($D$61:$D$65,W$61:W$65,$D92)</f>
        <v>3.7403945509288601</v>
      </c>
      <c r="X92" s="42">
        <f>_xll.SRS1Splines.Functions25.OneWay_Spline($D$61:$D$65,X$61:X$65,$D92)</f>
        <v>0.48353351438374897</v>
      </c>
      <c r="Y92" s="42">
        <f>_xll.SRS1Splines.Functions25.OneWay_Spline($D$61:$D$65,Y$61:Y$65,$D92)</f>
        <v>0.53532563150377799</v>
      </c>
      <c r="Z92" s="42">
        <f>_xll.SRS1Splines.Functions25.OneWay_Spline($D$61:$D$65,Z$61:Z$65,$D92)</f>
        <v>1.37071263705192</v>
      </c>
      <c r="AB92" s="42">
        <f t="shared" si="23"/>
        <v>0.375</v>
      </c>
      <c r="AC92" s="42">
        <f>_xll.SRS1Splines.Functions25.OneWay_Spline($D$61:$D$65,AC$61:AC$65,AB92)</f>
        <v>2.0830911132448899</v>
      </c>
      <c r="AD92" s="42">
        <f>_xll.SRS1Splines.Functions25.OneWay_Spline($D$61:$D$65,AD$61:AD$65,$D92)</f>
        <v>1.93316636622171</v>
      </c>
      <c r="AE92" s="42">
        <f>_xll.SRS1Splines.Functions25.OneWay_Spline($D$61:$D$65,AE$61:AE$65,$D92)</f>
        <v>1.6934049786102101</v>
      </c>
      <c r="AF92" s="42">
        <f>_xll.SRS1Splines.Functions25.OneWay_Spline($D$61:$D$65,AF$61:AF$65,$D92)</f>
        <v>2.07574845297321</v>
      </c>
      <c r="AG92" s="42">
        <f>_xll.SRS1Splines.Functions25.OneWay_Spline($D$61:$D$65,AG$61:AG$65,$D92)</f>
        <v>2.52639131125225</v>
      </c>
      <c r="AH92" s="42">
        <f>_xll.SRS1Splines.Functions25.OneWay_Spline($D$61:$D$65,AH$61:AH$65,$D92)</f>
        <v>11.967691114600299</v>
      </c>
      <c r="AI92" s="42">
        <f>_xll.SRS1Splines.Functions25.OneWay_Spline($D$61:$D$65,AI$61:AI$65,$D92)</f>
        <v>5.5512425299944503</v>
      </c>
      <c r="AJ92" s="42">
        <f>_xll.SRS1Splines.Functions25.OneWay_Spline($D$61:$D$65,AJ$61:AJ$65,$D92)</f>
        <v>0.60859081067289</v>
      </c>
      <c r="AK92" s="42">
        <f>_xll.SRS1Splines.Functions25.OneWay_Spline($D$61:$D$65,AK$61:AK$65,$D92)</f>
        <v>0.61233969040099101</v>
      </c>
      <c r="AL92" s="42">
        <f>_xll.SRS1Splines.Functions25.OneWay_Spline($D$61:$D$65,AL$61:AL$65,$D92)</f>
        <v>8.21851544517774</v>
      </c>
    </row>
    <row r="93" spans="1:38">
      <c r="D93" s="42">
        <f t="shared" si="24"/>
        <v>0.5</v>
      </c>
      <c r="E93" s="42">
        <f>_xll.SRS1Splines.Functions25.OneWay_Spline($D$61:$D$65,$E$61:$E$65,D93)</f>
        <v>1.3203538929087</v>
      </c>
      <c r="F93" s="42">
        <f>_xll.SRS1Splines.Functions25.OneWay_Spline($D$61:$D$65,F$61:F$65,$D93)</f>
        <v>1.91694887676975</v>
      </c>
      <c r="G93" s="42">
        <f>_xll.SRS1Splines.Functions25.OneWay_Spline($D$61:$D$65,G$61:G$65,$D93)</f>
        <v>1.20688602641872</v>
      </c>
      <c r="H93" s="42">
        <f>_xll.SRS1Splines.Functions25.OneWay_Spline($D$61:$D$65,H$61:H$65,$D93)</f>
        <v>1.68509081550774</v>
      </c>
      <c r="I93" s="42">
        <f>_xll.SRS1Splines.Functions25.OneWay_Spline($D$61:$D$65,I$61:I$65,$D93)</f>
        <v>1.9913552157921699</v>
      </c>
      <c r="J93" s="42">
        <f>_xll.SRS1Splines.Functions25.OneWay_Spline($D$61:$D$65,J$61:J$65,$D93)</f>
        <v>10.6824664411009</v>
      </c>
      <c r="K93" s="42">
        <f>_xll.SRS1Splines.Functions25.OneWay_Spline($D$61:$D$65,K$61:K$65,$D93)</f>
        <v>5.0049987428663796</v>
      </c>
      <c r="L93" s="42">
        <f>_xll.SRS1Splines.Functions25.OneWay_Spline($D$61:$D$65,L$61:L$65,$D93)</f>
        <v>0.53721522422919199</v>
      </c>
      <c r="M93" s="42">
        <f>_xll.SRS1Splines.Functions25.OneWay_Spline($D$61:$D$65,M$61:M$65,$D93)</f>
        <v>0.57536246062021701</v>
      </c>
      <c r="N93" s="42">
        <f>_xll.SRS1Splines.Functions25.OneWay_Spline($D$61:$D$65,N$61:N$65,$D93)</f>
        <v>5.9065059914610103</v>
      </c>
      <c r="P93" s="42">
        <f t="shared" si="22"/>
        <v>0.5</v>
      </c>
      <c r="Q93" s="42">
        <f>_xll.SRS1Splines.Functions25.OneWay_Spline($D$61:$D$65,Q$61:Q$65,P93)</f>
        <v>1.2075419586305201</v>
      </c>
      <c r="R93" s="42">
        <f>_xll.SRS1Splines.Functions25.OneWay_Spline($D$61:$D$65,R$61:R$65,$D93)</f>
        <v>1.5127820253020501</v>
      </c>
      <c r="S93" s="42">
        <f>_xll.SRS1Splines.Functions25.OneWay_Spline($D$61:$D$65,S$61:S$65,$D93)</f>
        <v>0.84739265574838196</v>
      </c>
      <c r="T93" s="42">
        <f>_xll.SRS1Splines.Functions25.OneWay_Spline($D$61:$D$65,T$61:T$65,$D93)</f>
        <v>1.2858728351061499</v>
      </c>
      <c r="U93" s="42">
        <f>_xll.SRS1Splines.Functions25.OneWay_Spline($D$61:$D$65,U$61:U$65,$D93)</f>
        <v>1.5852573369535401</v>
      </c>
      <c r="V93" s="42">
        <f>_xll.SRS1Splines.Functions25.OneWay_Spline($D$61:$D$65,V$61:V$65,$D93)</f>
        <v>7.8501412124689303</v>
      </c>
      <c r="W93" s="42">
        <f>_xll.SRS1Splines.Functions25.OneWay_Spline($D$61:$D$65,W$61:W$65,$D93)</f>
        <v>4.0864567240491896</v>
      </c>
      <c r="X93" s="42">
        <f>_xll.SRS1Splines.Functions25.OneWay_Spline($D$61:$D$65,X$61:X$65,$D93)</f>
        <v>0.460257136190873</v>
      </c>
      <c r="Y93" s="42">
        <f>_xll.SRS1Splines.Functions25.OneWay_Spline($D$61:$D$65,Y$61:Y$65,$D93)</f>
        <v>0.52983907226457405</v>
      </c>
      <c r="Z93" s="42">
        <f>_xll.SRS1Splines.Functions25.OneWay_Spline($D$61:$D$65,Z$61:Z$65,$D93)</f>
        <v>1.66027547142117</v>
      </c>
      <c r="AB93" s="42">
        <f t="shared" si="23"/>
        <v>0.5</v>
      </c>
      <c r="AC93" s="42">
        <f>_xll.SRS1Splines.Functions25.OneWay_Spline($D$61:$D$65,AC$61:AC$65,AB93)</f>
        <v>1.4331658271868899</v>
      </c>
      <c r="AD93" s="42">
        <f>_xll.SRS1Splines.Functions25.OneWay_Spline($D$61:$D$65,AD$61:AD$65,$D93)</f>
        <v>2.3211157282374399</v>
      </c>
      <c r="AE93" s="42">
        <f>_xll.SRS1Splines.Functions25.OneWay_Spline($D$61:$D$65,AE$61:AE$65,$D93)</f>
        <v>1.5331271012363801</v>
      </c>
      <c r="AF93" s="42">
        <f>_xll.SRS1Splines.Functions25.OneWay_Spline($D$61:$D$65,AF$61:AF$65,$D93)</f>
        <v>2.0483309332419499</v>
      </c>
      <c r="AG93" s="42">
        <f>_xll.SRS1Splines.Functions25.OneWay_Spline($D$61:$D$65,AG$61:AG$65,$D93)</f>
        <v>2.3974530946308001</v>
      </c>
      <c r="AH93" s="42">
        <f>_xll.SRS1Splines.Functions25.OneWay_Spline($D$61:$D$65,AH$61:AH$65,$D93)</f>
        <v>13.221454918952</v>
      </c>
      <c r="AI93" s="42">
        <f>_xll.SRS1Splines.Functions25.OneWay_Spline($D$61:$D$65,AI$61:AI$65,$D93)</f>
        <v>5.9235407616835598</v>
      </c>
      <c r="AJ93" s="42">
        <f>_xll.SRS1Splines.Functions25.OneWay_Spline($D$61:$D$65,AJ$61:AJ$65,$D93)</f>
        <v>0.60824267351015104</v>
      </c>
      <c r="AK93" s="42">
        <f>_xll.SRS1Splines.Functions25.OneWay_Spline($D$61:$D$65,AK$61:AK$65,$D93)</f>
        <v>0.63498140252202995</v>
      </c>
      <c r="AL93" s="42">
        <f>_xll.SRS1Splines.Functions25.OneWay_Spline($D$61:$D$65,AL$61:AL$65,$D93)</f>
        <v>10.152736511500899</v>
      </c>
    </row>
    <row r="94" spans="1:38">
      <c r="D94" s="42">
        <f t="shared" si="24"/>
        <v>0.625</v>
      </c>
      <c r="E94" s="42">
        <f>_xll.SRS1Splines.Functions25.OneWay_Spline($D$61:$D$65,$E$61:$E$65,D94)</f>
        <v>0.85123409501180203</v>
      </c>
      <c r="F94" s="42">
        <f>_xll.SRS1Splines.Functions25.OneWay_Spline($D$61:$D$65,F$61:F$65,$D94)</f>
        <v>2.2517424545090101</v>
      </c>
      <c r="G94" s="42">
        <f>_xll.SRS1Splines.Functions25.OneWay_Spline($D$61:$D$65,G$61:G$65,$D94)</f>
        <v>1.1102909060106401</v>
      </c>
      <c r="H94" s="42">
        <f>_xll.SRS1Splines.Functions25.OneWay_Spline($D$61:$D$65,H$61:H$65,$D94)</f>
        <v>1.62557233275978</v>
      </c>
      <c r="I94" s="42">
        <f>_xll.SRS1Splines.Functions25.OneWay_Spline($D$61:$D$65,I$61:I$65,$D94)</f>
        <v>1.84033357219805</v>
      </c>
      <c r="J94" s="42">
        <f>_xll.SRS1Splines.Functions25.OneWay_Spline($D$61:$D$65,J$61:J$65,$D94)</f>
        <v>11.2792813368397</v>
      </c>
      <c r="K94" s="42">
        <f>_xll.SRS1Splines.Functions25.OneWay_Spline($D$61:$D$65,K$61:K$65,$D94)</f>
        <v>5.2843611225144898</v>
      </c>
      <c r="L94" s="42">
        <f>_xll.SRS1Splines.Functions25.OneWay_Spline($D$61:$D$65,L$61:L$65,$D94)</f>
        <v>0.524462056893785</v>
      </c>
      <c r="M94" s="42">
        <f>_xll.SRS1Splines.Functions25.OneWay_Spline($D$61:$D$65,M$61:M$65,$D94)</f>
        <v>0.58125292734974499</v>
      </c>
      <c r="N94" s="42">
        <f>_xll.SRS1Splines.Functions25.OneWay_Spline($D$61:$D$65,N$61:N$65,$D94)</f>
        <v>6.7713108417302603</v>
      </c>
      <c r="P94" s="42">
        <f t="shared" si="22"/>
        <v>0.625</v>
      </c>
      <c r="Q94" s="42">
        <f>_xll.SRS1Splines.Functions25.OneWay_Spline($D$61:$D$65,Q$61:Q$65,P94)</f>
        <v>0.77464156695587105</v>
      </c>
      <c r="R94" s="42">
        <f>_xll.SRS1Splines.Functions25.OneWay_Spline($D$61:$D$65,R$61:R$65,$D94)</f>
        <v>1.7409095619351</v>
      </c>
      <c r="S94" s="42">
        <f>_xll.SRS1Splines.Functions25.OneWay_Spline($D$61:$D$65,S$61:S$65,$D94)</f>
        <v>0.83919842814518997</v>
      </c>
      <c r="T94" s="42">
        <f>_xll.SRS1Splines.Functions25.OneWay_Spline($D$61:$D$65,T$61:T$65,$D94)</f>
        <v>1.1727431217849</v>
      </c>
      <c r="U94" s="42">
        <f>_xll.SRS1Splines.Functions25.OneWay_Spline($D$61:$D$65,U$61:U$65,$D94)</f>
        <v>1.4366938718986799</v>
      </c>
      <c r="V94" s="42">
        <f>_xll.SRS1Splines.Functions25.OneWay_Spline($D$61:$D$65,V$61:V$65,$D94)</f>
        <v>8.0575741231532394</v>
      </c>
      <c r="W94" s="42">
        <f>_xll.SRS1Splines.Functions25.OneWay_Spline($D$61:$D$65,W$61:W$65,$D94)</f>
        <v>4.3556161920316701</v>
      </c>
      <c r="X94" s="42">
        <f>_xll.SRS1Splines.Functions25.OneWay_Spline($D$61:$D$65,X$61:X$65,$D94)</f>
        <v>0.43278079570517802</v>
      </c>
      <c r="Y94" s="42">
        <f>_xll.SRS1Splines.Functions25.OneWay_Spline($D$61:$D$65,Y$61:Y$65,$D94)</f>
        <v>0.52303105488041701</v>
      </c>
      <c r="Z94" s="42">
        <f>_xll.SRS1Splines.Functions25.OneWay_Spline($D$61:$D$65,Z$61:Z$65,$D94)</f>
        <v>1.8854910092639201</v>
      </c>
      <c r="AB94" s="42">
        <f t="shared" si="23"/>
        <v>0.625</v>
      </c>
      <c r="AC94" s="42">
        <f>_xll.SRS1Splines.Functions25.OneWay_Spline($D$61:$D$65,AC$61:AC$65,AB94)</f>
        <v>0.927826623067734</v>
      </c>
      <c r="AD94" s="42">
        <f>_xll.SRS1Splines.Functions25.OneWay_Spline($D$61:$D$65,AD$61:AD$65,$D94)</f>
        <v>2.7625753470829202</v>
      </c>
      <c r="AE94" s="42">
        <f>_xll.SRS1Splines.Functions25.OneWay_Spline($D$61:$D$65,AE$61:AE$65,$D94)</f>
        <v>1.34748807616146</v>
      </c>
      <c r="AF94" s="42">
        <f>_xll.SRS1Splines.Functions25.OneWay_Spline($D$61:$D$65,AF$61:AF$65,$D94)</f>
        <v>2.0273860587805199</v>
      </c>
      <c r="AG94" s="42">
        <f>_xll.SRS1Splines.Functions25.OneWay_Spline($D$61:$D$65,AG$61:AG$65,$D94)</f>
        <v>2.24397327249741</v>
      </c>
      <c r="AH94" s="42">
        <f>_xll.SRS1Splines.Functions25.OneWay_Spline($D$61:$D$65,AH$61:AH$65,$D94)</f>
        <v>14.2649204008942</v>
      </c>
      <c r="AI94" s="42">
        <f>_xll.SRS1Splines.Functions25.OneWay_Spline($D$61:$D$65,AI$61:AI$65,$D94)</f>
        <v>6.2131060529973103</v>
      </c>
      <c r="AJ94" s="42">
        <f>_xll.SRS1Splines.Functions25.OneWay_Spline($D$61:$D$65,AJ$61:AJ$65,$D94)</f>
        <v>0.60773385765691701</v>
      </c>
      <c r="AK94" s="42">
        <f>_xll.SRS1Splines.Functions25.OneWay_Spline($D$61:$D$65,AK$61:AK$65,$D94)</f>
        <v>0.65259162306061602</v>
      </c>
      <c r="AL94" s="42">
        <f>_xll.SRS1Splines.Functions25.OneWay_Spline($D$61:$D$65,AL$61:AL$65,$D94)</f>
        <v>11.657130674196599</v>
      </c>
    </row>
    <row r="95" spans="1:38">
      <c r="D95" s="42">
        <f t="shared" si="24"/>
        <v>0.75</v>
      </c>
      <c r="E95" s="42">
        <f>_xll.SRS1Splines.Functions25.OneWay_Spline($D$61:$D$65,$E$61:$E$65,D95)</f>
        <v>0.514833457842513</v>
      </c>
      <c r="F95" s="42">
        <f>_xll.SRS1Splines.Functions25.OneWay_Spline($D$61:$D$65,F$61:F$65,$D95)</f>
        <v>2.5662455123852901</v>
      </c>
      <c r="G95" s="42">
        <f>_xll.SRS1Splines.Functions25.OneWay_Spline($D$61:$D$65,G$61:G$65,$D95)</f>
        <v>1.0139921496722499</v>
      </c>
      <c r="H95" s="42">
        <f>_xll.SRS1Splines.Functions25.OneWay_Spline($D$61:$D$65,H$61:H$65,$D95)</f>
        <v>1.5755775388830899</v>
      </c>
      <c r="I95" s="42">
        <f>_xll.SRS1Splines.Functions25.OneWay_Spline($D$61:$D$65,I$61:I$65,$D95)</f>
        <v>1.69023468012233</v>
      </c>
      <c r="J95" s="42">
        <f>_xll.SRS1Splines.Functions25.OneWay_Spline($D$61:$D$65,J$61:J$65,$D95)</f>
        <v>11.705577690938799</v>
      </c>
      <c r="K95" s="42">
        <f>_xll.SRS1Splines.Functions25.OneWay_Spline($D$61:$D$65,K$61:K$65,$D95)</f>
        <v>5.4839056794059999</v>
      </c>
      <c r="L95" s="42">
        <f>_xll.SRS1Splines.Functions25.OneWay_Spline($D$61:$D$65,L$61:L$65,$D95)</f>
        <v>0.51071668215501997</v>
      </c>
      <c r="M95" s="42">
        <f>_xll.SRS1Splines.Functions25.OneWay_Spline($D$61:$D$65,M$61:M$65,$D95)</f>
        <v>0.58546040358512097</v>
      </c>
      <c r="N95" s="42">
        <f>_xll.SRS1Splines.Functions25.OneWay_Spline($D$61:$D$65,N$61:N$65,$D95)</f>
        <v>7.3890285919225898</v>
      </c>
      <c r="P95" s="42">
        <f t="shared" si="22"/>
        <v>0.75</v>
      </c>
      <c r="Q95" s="42">
        <f>_xll.SRS1Splines.Functions25.OneWay_Spline($D$61:$D$65,Q$61:Q$65,P95)</f>
        <v>0.46426526105878002</v>
      </c>
      <c r="R95" s="42">
        <f>_xll.SRS1Splines.Functions25.OneWay_Spline($D$61:$D$65,R$61:R$65,$D95)</f>
        <v>1.9552111872570499</v>
      </c>
      <c r="S95" s="42">
        <f>_xll.SRS1Splines.Functions25.OneWay_Spline($D$61:$D$65,S$61:S$65,$D95)</f>
        <v>0.83199223768064701</v>
      </c>
      <c r="T95" s="42">
        <f>_xll.SRS1Splines.Functions25.OneWay_Spline($D$61:$D$65,T$61:T$65,$D95)</f>
        <v>1.0871634822757099</v>
      </c>
      <c r="U95" s="42">
        <f>_xll.SRS1Splines.Functions25.OneWay_Spline($D$61:$D$65,U$61:U$65,$D95)</f>
        <v>1.2921607074545001</v>
      </c>
      <c r="V95" s="42">
        <f>_xll.SRS1Splines.Functions25.OneWay_Spline($D$61:$D$65,V$61:V$65,$D95)</f>
        <v>8.2083822612102892</v>
      </c>
      <c r="W95" s="42">
        <f>_xll.SRS1Splines.Functions25.OneWay_Spline($D$61:$D$65,W$61:W$65,$D95)</f>
        <v>4.5478729548762997</v>
      </c>
      <c r="X95" s="42">
        <f>_xll.SRS1Splines.Functions25.OneWay_Spline($D$61:$D$65,X$61:X$65,$D95)</f>
        <v>0.40528771059964402</v>
      </c>
      <c r="Y95" s="42">
        <f>_xll.SRS1Splines.Functions25.OneWay_Spline($D$61:$D$65,Y$61:Y$65,$D95)</f>
        <v>0.51567569736200303</v>
      </c>
      <c r="Z95" s="42">
        <f>_xll.SRS1Splines.Functions25.OneWay_Spline($D$61:$D$65,Z$61:Z$65,$D95)</f>
        <v>2.0463592505801702</v>
      </c>
      <c r="AB95" s="42">
        <f t="shared" si="23"/>
        <v>0.75</v>
      </c>
      <c r="AC95" s="42">
        <f>_xll.SRS1Splines.Functions25.OneWay_Spline($D$61:$D$65,AC$61:AC$65,AB95)</f>
        <v>0.56540165462624703</v>
      </c>
      <c r="AD95" s="42">
        <f>_xll.SRS1Splines.Functions25.OneWay_Spline($D$61:$D$65,AD$61:AD$65,$D95)</f>
        <v>3.17727983751353</v>
      </c>
      <c r="AE95" s="42">
        <f>_xll.SRS1Splines.Functions25.OneWay_Spline($D$61:$D$65,AE$61:AE$65,$D95)</f>
        <v>1.1675685104737601</v>
      </c>
      <c r="AF95" s="42">
        <f>_xll.SRS1Splines.Functions25.OneWay_Spline($D$61:$D$65,AF$61:AF$65,$D95)</f>
        <v>2.0089004932810499</v>
      </c>
      <c r="AG95" s="42">
        <f>_xll.SRS1Splines.Functions25.OneWay_Spline($D$61:$D$65,AG$61:AG$65,$D95)</f>
        <v>2.0883086527901602</v>
      </c>
      <c r="AH95" s="42">
        <f>_xll.SRS1Splines.Functions25.OneWay_Spline($D$61:$D$65,AH$61:AH$65,$D95)</f>
        <v>15.0588422812556</v>
      </c>
      <c r="AI95" s="42">
        <f>_xll.SRS1Splines.Functions25.OneWay_Spline($D$61:$D$65,AI$61:AI$65,$D95)</f>
        <v>6.4199384039357099</v>
      </c>
      <c r="AJ95" s="42">
        <f>_xll.SRS1Splines.Functions25.OneWay_Spline($D$61:$D$65,AJ$61:AJ$65,$D95)</f>
        <v>0.60706436311318901</v>
      </c>
      <c r="AK95" s="42">
        <f>_xll.SRS1Splines.Functions25.OneWay_Spline($D$61:$D$65,AK$61:AK$65,$D95)</f>
        <v>0.66517035201674901</v>
      </c>
      <c r="AL95" s="42">
        <f>_xll.SRS1Splines.Functions25.OneWay_Spline($D$61:$D$65,AL$61:AL$65,$D95)</f>
        <v>12.731697933265</v>
      </c>
    </row>
    <row r="96" spans="1:38">
      <c r="D96" s="42">
        <f t="shared" si="24"/>
        <v>0.875</v>
      </c>
      <c r="E96" s="42">
        <f>_xll.SRS1Splines.Functions25.OneWay_Spline($D$61:$D$65,$E$61:$E$65,D96)</f>
        <v>0.30965470604593198</v>
      </c>
      <c r="F96" s="42">
        <f>_xll.SRS1Splines.Functions25.OneWay_Spline($D$61:$D$65,F$61:F$65,$D96)</f>
        <v>2.79958649080963</v>
      </c>
      <c r="G96" s="42">
        <f>_xll.SRS1Splines.Functions25.OneWay_Spline($D$61:$D$65,G$61:G$65,$D96)</f>
        <v>0.93286776519437398</v>
      </c>
      <c r="H96" s="42">
        <f>_xll.SRS1Splines.Functions25.OneWay_Spline($D$61:$D$65,H$61:H$65,$D96)</f>
        <v>1.52658823585527</v>
      </c>
      <c r="I96" s="42">
        <f>_xll.SRS1Splines.Functions25.OneWay_Spline($D$61:$D$65,I$61:I$65,$D96)</f>
        <v>1.5645414753382501</v>
      </c>
      <c r="J96" s="42">
        <f>_xll.SRS1Splines.Functions25.OneWay_Spline($D$61:$D$65,J$61:J$65,$D96)</f>
        <v>11.961355503398201</v>
      </c>
      <c r="K96" s="42">
        <f>_xll.SRS1Splines.Functions25.OneWay_Spline($D$61:$D$65,K$61:K$65,$D96)</f>
        <v>5.6036324135409101</v>
      </c>
      <c r="L96" s="42">
        <f>_xll.SRS1Splines.Functions25.OneWay_Spline($D$61:$D$65,L$61:L$65,$D96)</f>
        <v>0.49744521179294698</v>
      </c>
      <c r="M96" s="42">
        <f>_xll.SRS1Splines.Functions25.OneWay_Spline($D$61:$D$65,M$61:M$65,$D96)</f>
        <v>0.58798488932634696</v>
      </c>
      <c r="N96" s="42">
        <f>_xll.SRS1Splines.Functions25.OneWay_Spline($D$61:$D$65,N$61:N$65,$D96)</f>
        <v>7.75965924203798</v>
      </c>
      <c r="P96" s="42">
        <f t="shared" si="22"/>
        <v>0.875</v>
      </c>
      <c r="Q96" s="42">
        <f>_xll.SRS1Splines.Functions25.OneWay_Spline($D$61:$D$65,Q$61:Q$65,P96)</f>
        <v>0.27509033649060899</v>
      </c>
      <c r="R96" s="42">
        <f>_xll.SRS1Splines.Functions25.OneWay_Spline($D$61:$D$65,R$61:R$65,$D96)</f>
        <v>2.1142091673346299</v>
      </c>
      <c r="S96" s="42">
        <f>_xll.SRS1Splines.Functions25.OneWay_Spline($D$61:$D$65,S$61:S$65,$D96)</f>
        <v>0.82423342609350103</v>
      </c>
      <c r="T96" s="42">
        <f>_xll.SRS1Splines.Functions25.OneWay_Spline($D$61:$D$65,T$61:T$65,$D96)</f>
        <v>1.02369993724804</v>
      </c>
      <c r="U96" s="42">
        <f>_xll.SRS1Splines.Functions25.OneWay_Spline($D$61:$D$65,U$61:U$65,$D96)</f>
        <v>1.1762669072294401</v>
      </c>
      <c r="V96" s="42">
        <f>_xll.SRS1Splines.Functions25.OneWay_Spline($D$61:$D$65,V$61:V$65,$D96)</f>
        <v>8.3055734287508898</v>
      </c>
      <c r="W96" s="42">
        <f>_xll.SRS1Splines.Functions25.OneWay_Spline($D$61:$D$65,W$61:W$65,$D96)</f>
        <v>4.6632270125830804</v>
      </c>
      <c r="X96" s="42">
        <f>_xll.SRS1Splines.Functions25.OneWay_Spline($D$61:$D$65,X$61:X$65,$D96)</f>
        <v>0.38196109854725302</v>
      </c>
      <c r="Y96" s="42">
        <f>_xll.SRS1Splines.Functions25.OneWay_Spline($D$61:$D$65,Y$61:Y$65,$D96)</f>
        <v>0.50854711772002803</v>
      </c>
      <c r="Z96" s="42">
        <f>_xll.SRS1Splines.Functions25.OneWay_Spline($D$61:$D$65,Z$61:Z$65,$D96)</f>
        <v>2.1428801953699201</v>
      </c>
      <c r="AB96" s="42">
        <f t="shared" si="23"/>
        <v>0.875</v>
      </c>
      <c r="AC96" s="42">
        <f>_xll.SRS1Splines.Functions25.OneWay_Spline($D$61:$D$65,AC$61:AC$65,AB96)</f>
        <v>0.34421907560125498</v>
      </c>
      <c r="AD96" s="42">
        <f>_xll.SRS1Splines.Functions25.OneWay_Spline($D$61:$D$65,AD$61:AD$65,$D96)</f>
        <v>3.4849638142846202</v>
      </c>
      <c r="AE96" s="42">
        <f>_xll.SRS1Splines.Functions25.OneWay_Spline($D$61:$D$65,AE$61:AE$65,$D96)</f>
        <v>1.0244490112615601</v>
      </c>
      <c r="AF96" s="42">
        <f>_xll.SRS1Splines.Functions25.OneWay_Spline($D$61:$D$65,AF$61:AF$65,$D96)</f>
        <v>1.9888609004356499</v>
      </c>
      <c r="AG96" s="42">
        <f>_xll.SRS1Splines.Functions25.OneWay_Spline($D$61:$D$65,AG$61:AG$65,$D96)</f>
        <v>1.95281604344707</v>
      </c>
      <c r="AH96" s="42">
        <f>_xll.SRS1Splines.Functions25.OneWay_Spline($D$61:$D$65,AH$61:AH$65,$D96)</f>
        <v>15.5639752808647</v>
      </c>
      <c r="AI96" s="42">
        <f>_xll.SRS1Splines.Functions25.OneWay_Spline($D$61:$D$65,AI$61:AI$65,$D96)</f>
        <v>6.5440378144987399</v>
      </c>
      <c r="AJ96" s="42">
        <f>_xll.SRS1Splines.Functions25.OneWay_Spline($D$61:$D$65,AJ$61:AJ$65,$D96)</f>
        <v>0.60623418987896605</v>
      </c>
      <c r="AK96" s="42">
        <f>_xll.SRS1Splines.Functions25.OneWay_Spline($D$61:$D$65,AK$61:AK$65,$D96)</f>
        <v>0.67271758939042903</v>
      </c>
      <c r="AL96" s="42">
        <f>_xll.SRS1Splines.Functions25.OneWay_Spline($D$61:$D$65,AL$61:AL$65,$D96)</f>
        <v>13.376438288706</v>
      </c>
    </row>
    <row r="97" spans="4:38">
      <c r="D97" s="42">
        <f t="shared" si="24"/>
        <v>1</v>
      </c>
      <c r="E97" s="42">
        <f>_xll.SRS1Splines.Functions25.OneWay_Spline($D$61:$D$65,$E$61:$E$65,D97)</f>
        <v>0.23420056426715399</v>
      </c>
      <c r="F97" s="42">
        <f>_xll.SRS1Splines.Functions25.OneWay_Spline($D$61:$D$65,F$61:F$65,$D97)</f>
        <v>2.8908938301930598</v>
      </c>
      <c r="G97" s="42">
        <f>_xll.SRS1Splines.Functions25.OneWay_Spline($D$61:$D$65,G$61:G$65,$D97)</f>
        <v>0.88179576036783602</v>
      </c>
      <c r="H97" s="42">
        <f>_xll.SRS1Splines.Functions25.OneWay_Spline($D$61:$D$65,H$61:H$65,$D97)</f>
        <v>1.47008622565392</v>
      </c>
      <c r="I97" s="42">
        <f>_xll.SRS1Splines.Functions25.OneWay_Spline($D$61:$D$65,I$61:I$65,$D97)</f>
        <v>1.4867368936190799</v>
      </c>
      <c r="J97" s="42">
        <f>_xll.SRS1Splines.Functions25.OneWay_Spline($D$61:$D$65,J$61:J$65,$D97)</f>
        <v>12.046614774218099</v>
      </c>
      <c r="K97" s="42">
        <f>_xll.SRS1Splines.Functions25.OneWay_Spline($D$61:$D$65,K$61:K$65,$D97)</f>
        <v>5.6435413249192097</v>
      </c>
      <c r="L97" s="42">
        <f>_xll.SRS1Splines.Functions25.OneWay_Spline($D$61:$D$65,L$61:L$65,$D97)</f>
        <v>0.48611375758761599</v>
      </c>
      <c r="M97" s="42">
        <f>_xll.SRS1Splines.Functions25.OneWay_Spline($D$61:$D$65,M$61:M$65,$D97)</f>
        <v>0.58882638457342296</v>
      </c>
      <c r="N97" s="42">
        <f>_xll.SRS1Splines.Functions25.OneWay_Spline($D$61:$D$65,N$61:N$65,$D97)</f>
        <v>7.8832027920764398</v>
      </c>
      <c r="P97" s="42">
        <f t="shared" si="22"/>
        <v>1</v>
      </c>
      <c r="Q97" s="42">
        <f>_xll.SRS1Splines.Functions25.OneWay_Spline($D$61:$D$65,Q$61:Q$65,P97)</f>
        <v>0.20579408880272701</v>
      </c>
      <c r="R97" s="42">
        <f>_xll.SRS1Splines.Functions25.OneWay_Spline($D$61:$D$65,R$61:R$65,$D97)</f>
        <v>2.1764257682345498</v>
      </c>
      <c r="S97" s="42">
        <f>_xll.SRS1Splines.Functions25.OneWay_Spline($D$61:$D$65,S$61:S$65,$D97)</f>
        <v>0.81438133512249999</v>
      </c>
      <c r="T97" s="42">
        <f>_xll.SRS1Splines.Functions25.OneWay_Spline($D$61:$D$65,T$61:T$65,$D97)</f>
        <v>0.97691850737137398</v>
      </c>
      <c r="U97" s="42">
        <f>_xll.SRS1Splines.Functions25.OneWay_Spline($D$61:$D$65,U$61:U$65,$D97)</f>
        <v>1.11362153483194</v>
      </c>
      <c r="V97" s="42">
        <f>_xll.SRS1Splines.Functions25.OneWay_Spline($D$61:$D$65,V$61:V$65,$D97)</f>
        <v>8.3521554278859007</v>
      </c>
      <c r="W97" s="42">
        <f>_xll.SRS1Splines.Functions25.OneWay_Spline($D$61:$D$65,W$61:W$65,$D97)</f>
        <v>4.7016783651520004</v>
      </c>
      <c r="X97" s="42">
        <f>_xll.SRS1Splines.Functions25.OneWay_Spline($D$61:$D$65,X$61:X$65,$D97)</f>
        <v>0.36698417722098398</v>
      </c>
      <c r="Y97" s="42">
        <f>_xll.SRS1Splines.Functions25.OneWay_Spline($D$61:$D$65,Y$61:Y$65,$D97)</f>
        <v>0.50241943396518995</v>
      </c>
      <c r="Z97" s="42">
        <f>_xll.SRS1Splines.Functions25.OneWay_Spline($D$61:$D$65,Z$61:Z$65,$D97)</f>
        <v>2.1750538436331701</v>
      </c>
      <c r="AB97" s="42">
        <f t="shared" si="23"/>
        <v>1</v>
      </c>
      <c r="AC97" s="42">
        <f>_xll.SRS1Splines.Functions25.OneWay_Spline($D$61:$D$65,AC$61:AC$65,AB97)</f>
        <v>0.262607039731581</v>
      </c>
      <c r="AD97" s="42">
        <f>_xll.SRS1Splines.Functions25.OneWay_Spline($D$61:$D$65,AD$61:AD$65,$D97)</f>
        <v>3.6053618921515702</v>
      </c>
      <c r="AE97" s="42">
        <f>_xll.SRS1Splines.Functions25.OneWay_Spline($D$61:$D$65,AE$61:AE$65,$D97)</f>
        <v>0.94921018561317305</v>
      </c>
      <c r="AF97" s="42">
        <f>_xll.SRS1Splines.Functions25.OneWay_Spline($D$61:$D$65,AF$61:AF$65,$D97)</f>
        <v>1.96325394393646</v>
      </c>
      <c r="AG97" s="42">
        <f>_xll.SRS1Splines.Functions25.OneWay_Spline($D$61:$D$65,AG$61:AG$65,$D97)</f>
        <v>1.85985225240621</v>
      </c>
      <c r="AH97" s="42">
        <f>_xll.SRS1Splines.Functions25.OneWay_Spline($D$61:$D$65,AH$61:AH$65,$D97)</f>
        <v>15.7410741205502</v>
      </c>
      <c r="AI97" s="42">
        <f>_xll.SRS1Splines.Functions25.OneWay_Spline($D$61:$D$65,AI$61:AI$65,$D97)</f>
        <v>6.5854042846864198</v>
      </c>
      <c r="AJ97" s="42">
        <f>_xll.SRS1Splines.Functions25.OneWay_Spline($D$61:$D$65,AJ$61:AJ$65,$D97)</f>
        <v>0.60524333795424801</v>
      </c>
      <c r="AK97" s="42">
        <f>_xll.SRS1Splines.Functions25.OneWay_Spline($D$61:$D$65,AK$61:AK$65,$D97)</f>
        <v>0.67523333518165596</v>
      </c>
      <c r="AL97" s="42">
        <f>_xll.SRS1Splines.Functions25.OneWay_Spline($D$61:$D$65,AL$61:AL$65,$D97)</f>
        <v>13.5913517405197</v>
      </c>
    </row>
    <row r="98" spans="4:38">
      <c r="D98" s="42">
        <f t="shared" si="24"/>
        <v>1.125</v>
      </c>
      <c r="E98" s="42">
        <f>_xll.SRS1Splines.Functions25.OneWay_Spline($D$61:$D$65,$E$61:$E$65,D98)</f>
        <v>0.22326557319861001</v>
      </c>
      <c r="F98" s="42">
        <f>_xll.SRS1Splines.Functions25.OneWay_Spline($D$61:$D$65,F$61:F$65,$D98)</f>
        <v>2.8860074255450199</v>
      </c>
      <c r="G98" s="42">
        <f>_xll.SRS1Splines.Functions25.OneWay_Spline($D$61:$D$65,G$61:G$65,$D98)</f>
        <v>0.85116273438440204</v>
      </c>
      <c r="H98" s="42">
        <f>_xll.SRS1Splines.Functions25.OneWay_Spline($D$61:$D$65,H$61:H$65,$D98)</f>
        <v>1.4077771845641001</v>
      </c>
      <c r="I98" s="42">
        <f>_xll.SRS1Splines.Functions25.OneWay_Spline($D$61:$D$65,I$61:I$65,$D98)</f>
        <v>1.4415166546838001</v>
      </c>
      <c r="J98" s="42">
        <f>_xll.SRS1Splines.Functions25.OneWay_Spline($D$61:$D$65,J$61:J$65,$D98)</f>
        <v>12.046419476237</v>
      </c>
      <c r="K98" s="42">
        <f>_xll.SRS1Splines.Functions25.OneWay_Spline($D$61:$D$65,K$61:K$65,$D98)</f>
        <v>5.6393644828643099</v>
      </c>
      <c r="L98" s="42">
        <f>_xll.SRS1Splines.Functions25.OneWay_Spline($D$61:$D$65,L$61:L$65,$D98)</f>
        <v>0.47626412496553899</v>
      </c>
      <c r="M98" s="42">
        <f>_xll.SRS1Splines.Functions25.OneWay_Spline($D$61:$D$65,M$61:M$65,$D98)</f>
        <v>0.58849342265291504</v>
      </c>
      <c r="N98" s="42">
        <f>_xll.SRS1Splines.Functions25.OneWay_Spline($D$61:$D$65,N$61:N$65,$D98)</f>
        <v>7.8714899153707396</v>
      </c>
      <c r="P98" s="42">
        <f t="shared" si="22"/>
        <v>1.125</v>
      </c>
      <c r="Q98" s="42">
        <f>_xll.SRS1Splines.Functions25.OneWay_Spline($D$61:$D$65,Q$61:Q$65,P98)</f>
        <v>0.19613488178545899</v>
      </c>
      <c r="R98" s="42">
        <f>_xll.SRS1Splines.Functions25.OneWay_Spline($D$61:$D$65,R$61:R$65,$D98)</f>
        <v>2.1725776949587301</v>
      </c>
      <c r="S98" s="42">
        <f>_xll.SRS1Splines.Functions25.OneWay_Spline($D$61:$D$65,S$61:S$65,$D98)</f>
        <v>0.80238075468288705</v>
      </c>
      <c r="T98" s="42">
        <f>_xll.SRS1Splines.Functions25.OneWay_Spline($D$61:$D$65,T$61:T$65,$D98)</f>
        <v>0.93716995486099797</v>
      </c>
      <c r="U98" s="42">
        <f>_xll.SRS1Splines.Functions25.OneWay_Spline($D$61:$D$65,U$61:U$65,$D98)</f>
        <v>1.0863867619650101</v>
      </c>
      <c r="V98" s="42">
        <f>_xll.SRS1Splines.Functions25.OneWay_Spline($D$61:$D$65,V$61:V$65,$D98)</f>
        <v>8.3741569433262608</v>
      </c>
      <c r="W98" s="42">
        <f>_xll.SRS1Splines.Functions25.OneWay_Spline($D$61:$D$65,W$61:W$65,$D98)</f>
        <v>4.6986938570830201</v>
      </c>
      <c r="X98" s="42">
        <f>_xll.SRS1Splines.Functions25.OneWay_Spline($D$61:$D$65,X$61:X$65,$D98)</f>
        <v>0.35769687505166697</v>
      </c>
      <c r="Y98" s="42">
        <f>_xll.SRS1Splines.Functions25.OneWay_Spline($D$61:$D$65,Y$61:Y$65,$D98)</f>
        <v>0.49702118282077801</v>
      </c>
      <c r="Z98" s="42">
        <f>_xll.SRS1Splines.Functions25.OneWay_Spline($D$61:$D$65,Z$61:Z$65,$D98)</f>
        <v>2.1728413414541801</v>
      </c>
      <c r="AB98" s="42">
        <f t="shared" si="23"/>
        <v>1.125</v>
      </c>
      <c r="AC98" s="42">
        <f>_xll.SRS1Splines.Functions25.OneWay_Spline($D$61:$D$65,AC$61:AC$65,AB98)</f>
        <v>0.25039626461176001</v>
      </c>
      <c r="AD98" s="42">
        <f>_xll.SRS1Splines.Functions25.OneWay_Spline($D$61:$D$65,AD$61:AD$65,$D98)</f>
        <v>3.5994371561313101</v>
      </c>
      <c r="AE98" s="42">
        <f>_xll.SRS1Splines.Functions25.OneWay_Spline($D$61:$D$65,AE$61:AE$65,$D98)</f>
        <v>0.91879306418403195</v>
      </c>
      <c r="AF98" s="42">
        <f>_xll.SRS1Splines.Functions25.OneWay_Spline($D$61:$D$65,AF$61:AF$65,$D98)</f>
        <v>1.93182418879561</v>
      </c>
      <c r="AG98" s="42">
        <f>_xll.SRS1Splines.Functions25.OneWay_Spline($D$61:$D$65,AG$61:AG$65,$D98)</f>
        <v>1.7965763430649</v>
      </c>
      <c r="AH98" s="42">
        <f>_xll.SRS1Splines.Functions25.OneWay_Spline($D$61:$D$65,AH$61:AH$65,$D98)</f>
        <v>15.740212000757801</v>
      </c>
      <c r="AI98" s="42">
        <f>_xll.SRS1Splines.Functions25.OneWay_Spline($D$61:$D$65,AI$61:AI$65,$D98)</f>
        <v>6.5800705266050104</v>
      </c>
      <c r="AJ98" s="42">
        <f>_xll.SRS1Splines.Functions25.OneWay_Spline($D$61:$D$65,AJ$61:AJ$65,$D98)</f>
        <v>0.60364045842427805</v>
      </c>
      <c r="AK98" s="42">
        <f>_xll.SRS1Splines.Functions25.OneWay_Spline($D$61:$D$65,AK$61:AK$65,$D98)</f>
        <v>0.67485449129050901</v>
      </c>
      <c r="AL98" s="42">
        <f>_xll.SRS1Splines.Functions25.OneWay_Spline($D$61:$D$65,AL$61:AL$65,$D98)</f>
        <v>13.5701384892873</v>
      </c>
    </row>
    <row r="99" spans="4:38">
      <c r="D99" s="52">
        <f>D98+0.2</f>
        <v>1.325</v>
      </c>
      <c r="E99" s="42">
        <f>_xll.SRS1Splines.Functions25.OneWay_Spline($D$61:$D$65,$E$61:$E$65,D99)</f>
        <v>0.20641348932140199</v>
      </c>
      <c r="F99" s="42">
        <f>_xll.SRS1Splines.Functions25.OneWay_Spline($D$61:$D$65,F$61:F$65,$D99)</f>
        <v>2.8587504663955401</v>
      </c>
      <c r="G99" s="42">
        <f>_xll.SRS1Splines.Functions25.OneWay_Spline($D$61:$D$65,G$61:G$65,$D99)</f>
        <v>0.80401826645809005</v>
      </c>
      <c r="H99" s="42">
        <f>_xll.SRS1Splines.Functions25.OneWay_Spline($D$61:$D$65,H$61:H$65,$D99)</f>
        <v>1.3113638025031</v>
      </c>
      <c r="I99" s="42">
        <f>_xll.SRS1Splines.Functions25.OneWay_Spline($D$61:$D$65,I$61:I$65,$D99)</f>
        <v>1.3724780761720099</v>
      </c>
      <c r="J99" s="42">
        <f>_xll.SRS1Splines.Functions25.OneWay_Spline($D$61:$D$65,J$61:J$65,$D99)</f>
        <v>12.0452945598661</v>
      </c>
      <c r="K99" s="42">
        <f>_xll.SRS1Splines.Functions25.OneWay_Spline($D$61:$D$65,K$61:K$65,$D99)</f>
        <v>5.6160715798088701</v>
      </c>
      <c r="L99" s="42">
        <f>_xll.SRS1Splines.Functions25.OneWay_Spline($D$61:$D$65,L$61:L$65,$D99)</f>
        <v>0.46061497633641002</v>
      </c>
      <c r="M99" s="42">
        <f>_xll.SRS1Splines.Functions25.OneWay_Spline($D$61:$D$65,M$61:M$65,$D99)</f>
        <v>0.586630571200218</v>
      </c>
      <c r="N99" s="42">
        <f>_xll.SRS1Splines.Functions25.OneWay_Spline($D$61:$D$65,N$61:N$65,$D99)</f>
        <v>7.8061334267474196</v>
      </c>
      <c r="P99" s="42">
        <f t="shared" si="22"/>
        <v>1.325</v>
      </c>
      <c r="Q99" s="42">
        <f>_xll.SRS1Splines.Functions25.OneWay_Spline($D$61:$D$65,Q$61:Q$65,P99)</f>
        <v>0.18125226831939201</v>
      </c>
      <c r="R99" s="42">
        <f>_xll.SRS1Splines.Functions25.OneWay_Spline($D$61:$D$65,R$61:R$65,$D99)</f>
        <v>2.1511105257337699</v>
      </c>
      <c r="S99" s="42">
        <f>_xll.SRS1Splines.Functions25.OneWay_Spline($D$61:$D$65,S$61:S$65,$D99)</f>
        <v>0.78086650970847804</v>
      </c>
      <c r="T99" s="42">
        <f>_xll.SRS1Splines.Functions25.OneWay_Spline($D$61:$D$65,T$61:T$65,$D99)</f>
        <v>0.87566535917912203</v>
      </c>
      <c r="U99" s="42">
        <f>_xll.SRS1Splines.Functions25.OneWay_Spline($D$61:$D$65,U$61:U$65,$D99)</f>
        <v>1.0451725711517501</v>
      </c>
      <c r="V99" s="42">
        <f>_xll.SRS1Splines.Functions25.OneWay_Spline($D$61:$D$65,V$61:V$65,$D99)</f>
        <v>8.4082008072177903</v>
      </c>
      <c r="W99" s="42">
        <f>_xll.SRS1Splines.Functions25.OneWay_Spline($D$61:$D$65,W$61:W$65,$D99)</f>
        <v>4.6820468870066998</v>
      </c>
      <c r="X99" s="42">
        <f>_xll.SRS1Splines.Functions25.OneWay_Spline($D$61:$D$65,X$61:X$65,$D99)</f>
        <v>0.34333715328132802</v>
      </c>
      <c r="Y99" s="42">
        <f>_xll.SRS1Splines.Functions25.OneWay_Spline($D$61:$D$65,Y$61:Y$65,$D99)</f>
        <v>0.48827876361990102</v>
      </c>
      <c r="Z99" s="42">
        <f>_xll.SRS1Splines.Functions25.OneWay_Spline($D$61:$D$65,Z$61:Z$65,$D99)</f>
        <v>2.1604791186408598</v>
      </c>
      <c r="AB99" s="42">
        <f t="shared" si="23"/>
        <v>1.325</v>
      </c>
      <c r="AC99" s="42">
        <f>_xll.SRS1Splines.Functions25.OneWay_Spline($D$61:$D$65,AC$61:AC$65,AB99)</f>
        <v>0.23157471032341201</v>
      </c>
      <c r="AD99" s="42">
        <f>_xll.SRS1Splines.Functions25.OneWay_Spline($D$61:$D$65,AD$61:AD$65,$D99)</f>
        <v>3.5663904070573098</v>
      </c>
      <c r="AE99" s="42">
        <f>_xll.SRS1Splines.Functions25.OneWay_Spline($D$61:$D$65,AE$61:AE$65,$D99)</f>
        <v>0.87225643288682697</v>
      </c>
      <c r="AF99" s="42">
        <f>_xll.SRS1Splines.Functions25.OneWay_Spline($D$61:$D$65,AF$61:AF$65,$D99)</f>
        <v>1.87483903047555</v>
      </c>
      <c r="AG99" s="42">
        <f>_xll.SRS1Splines.Functions25.OneWay_Spline($D$61:$D$65,AG$61:AG$65,$D99)</f>
        <v>1.69932846987249</v>
      </c>
      <c r="AH99" s="42">
        <f>_xll.SRS1Splines.Functions25.OneWay_Spline($D$61:$D$65,AH$61:AH$65,$D99)</f>
        <v>15.7352997226411</v>
      </c>
      <c r="AI99" s="42">
        <f>_xll.SRS1Splines.Functions25.OneWay_Spline($D$61:$D$65,AI$61:AI$65,$D99)</f>
        <v>6.5503258754358704</v>
      </c>
      <c r="AJ99" s="42">
        <f>_xll.SRS1Splines.Functions25.OneWay_Spline($D$61:$D$65,AJ$61:AJ$65,$D99)</f>
        <v>0.59895569460383002</v>
      </c>
      <c r="AK99" s="42">
        <f>_xll.SRS1Splines.Functions25.OneWay_Spline($D$61:$D$65,AK$61:AK$65,$D99)</f>
        <v>0.67273238625676701</v>
      </c>
      <c r="AL99" s="42">
        <f>_xll.SRS1Splines.Functions25.OneWay_Spline($D$61:$D$65,AL$61:AL$65,$D99)</f>
        <v>13.451787734853999</v>
      </c>
    </row>
    <row r="100" spans="4:38">
      <c r="D100" s="52">
        <f t="shared" ref="D100:D101" si="25">D99+0.2</f>
        <v>1.5249999999999999</v>
      </c>
      <c r="E100" s="42">
        <f>_xll.SRS1Splines.Functions25.OneWay_Spline($D$61:$D$65,$E$61:$E$65,D100)</f>
        <v>0.19034436056851201</v>
      </c>
      <c r="F100" s="42">
        <f>_xll.SRS1Splines.Functions25.OneWay_Spline($D$61:$D$65,F$61:F$65,$D100)</f>
        <v>2.8093358846968699</v>
      </c>
      <c r="G100" s="42">
        <f>_xll.SRS1Splines.Functions25.OneWay_Spline($D$61:$D$65,G$61:G$65,$D100)</f>
        <v>0.75913756585107794</v>
      </c>
      <c r="H100" s="42">
        <f>_xll.SRS1Splines.Functions25.OneWay_Spline($D$61:$D$65,H$61:H$65,$D100)</f>
        <v>1.2189886772823399</v>
      </c>
      <c r="I100" s="42">
        <f>_xll.SRS1Splines.Functions25.OneWay_Spline($D$61:$D$65,I$61:I$65,$D100)</f>
        <v>1.3073873592714</v>
      </c>
      <c r="J100" s="42">
        <f>_xll.SRS1Splines.Functions25.OneWay_Spline($D$61:$D$65,J$61:J$65,$D100)</f>
        <v>12.0431697178322</v>
      </c>
      <c r="K100" s="42">
        <f>_xll.SRS1Splines.Functions25.OneWay_Spline($D$61:$D$65,K$61:K$65,$D100)</f>
        <v>5.5738580070083401</v>
      </c>
      <c r="L100" s="42">
        <f>_xll.SRS1Splines.Functions25.OneWay_Spline($D$61:$D$65,L$61:L$65,$D100)</f>
        <v>0.445129624961624</v>
      </c>
      <c r="M100" s="42">
        <f>_xll.SRS1Splines.Functions25.OneWay_Spline($D$61:$D$65,M$61:M$65,$D100)</f>
        <v>0.58324002577918899</v>
      </c>
      <c r="N100" s="42">
        <f>_xll.SRS1Splines.Functions25.OneWay_Spline($D$61:$D$65,N$61:N$65,$D100)</f>
        <v>7.6875979358621001</v>
      </c>
      <c r="P100" s="42">
        <f t="shared" si="22"/>
        <v>1.5249999999999999</v>
      </c>
      <c r="Q100" s="42">
        <f>_xll.SRS1Splines.Functions25.OneWay_Spline($D$61:$D$65,Q$61:Q$65,P100)</f>
        <v>0.167064905361721</v>
      </c>
      <c r="R100" s="42">
        <f>_xll.SRS1Splines.Functions25.OneWay_Spline($D$61:$D$65,R$61:R$65,$D100)</f>
        <v>2.1121871779460699</v>
      </c>
      <c r="S100" s="42">
        <f>_xll.SRS1Splines.Functions25.OneWay_Spline($D$61:$D$65,S$61:S$65,$D100)</f>
        <v>0.75677151914433505</v>
      </c>
      <c r="T100" s="42">
        <f>_xll.SRS1Splines.Functions25.OneWay_Spline($D$61:$D$65,T$61:T$65,$D100)</f>
        <v>0.81673687221690505</v>
      </c>
      <c r="U100" s="42">
        <f>_xll.SRS1Splines.Functions25.OneWay_Spline($D$61:$D$65,U$61:U$65,$D100)</f>
        <v>1.00673484813561</v>
      </c>
      <c r="V100" s="42">
        <f>_xll.SRS1Splines.Functions25.OneWay_Spline($D$61:$D$65,V$61:V$65,$D100)</f>
        <v>8.4408187501086207</v>
      </c>
      <c r="W100" s="42">
        <f>_xll.SRS1Splines.Functions25.OneWay_Spline($D$61:$D$65,W$61:W$65,$D100)</f>
        <v>4.6518696808369899</v>
      </c>
      <c r="X100" s="42">
        <f>_xll.SRS1Splines.Functions25.OneWay_Spline($D$61:$D$65,X$61:X$65,$D100)</f>
        <v>0.32959124053557298</v>
      </c>
      <c r="Y100" s="42">
        <f>_xll.SRS1Splines.Functions25.OneWay_Spline($D$61:$D$65,Y$61:Y$65,$D100)</f>
        <v>0.47943796102501901</v>
      </c>
      <c r="Z100" s="42">
        <f>_xll.SRS1Splines.Functions25.OneWay_Spline($D$61:$D$65,Z$61:Z$65,$D100)</f>
        <v>2.1380178409864299</v>
      </c>
      <c r="AB100" s="42">
        <f t="shared" si="23"/>
        <v>1.5249999999999999</v>
      </c>
      <c r="AC100" s="42">
        <f>_xll.SRS1Splines.Functions25.OneWay_Spline($D$61:$D$65,AC$61:AC$65,AB100)</f>
        <v>0.21362381577530201</v>
      </c>
      <c r="AD100" s="42">
        <f>_xll.SRS1Splines.Functions25.OneWay_Spline($D$61:$D$65,AD$61:AD$65,$D100)</f>
        <v>3.5064845914476601</v>
      </c>
      <c r="AE100" s="42">
        <f>_xll.SRS1Splines.Functions25.OneWay_Spline($D$61:$D$65,AE$61:AE$65,$D100)</f>
        <v>0.82826815290092304</v>
      </c>
      <c r="AF100" s="42">
        <f>_xll.SRS1Splines.Functions25.OneWay_Spline($D$61:$D$65,AF$61:AF$65,$D100)</f>
        <v>1.8103662686933999</v>
      </c>
      <c r="AG100" s="42">
        <f>_xll.SRS1Splines.Functions25.OneWay_Spline($D$61:$D$65,AG$61:AG$65,$D100)</f>
        <v>1.60690307856867</v>
      </c>
      <c r="AH100" s="42">
        <f>_xll.SRS1Splines.Functions25.OneWay_Spline($D$61:$D$65,AH$61:AH$65,$D100)</f>
        <v>15.7261457068503</v>
      </c>
      <c r="AI100" s="42">
        <f>_xll.SRS1Splines.Functions25.OneWay_Spline($D$61:$D$65,AI$61:AI$65,$D100)</f>
        <v>6.4964198425740003</v>
      </c>
      <c r="AJ100" s="42">
        <f>_xll.SRS1Splines.Functions25.OneWay_Spline($D$61:$D$65,AJ$61:AJ$65,$D100)</f>
        <v>0.59184375567608005</v>
      </c>
      <c r="AK100" s="42">
        <f>_xll.SRS1Splines.Functions25.OneWay_Spline($D$61:$D$65,AK$61:AK$65,$D100)</f>
        <v>0.66886385176614005</v>
      </c>
      <c r="AL100" s="42">
        <f>_xll.SRS1Splines.Functions25.OneWay_Spline($D$61:$D$65,AL$61:AL$65,$D100)</f>
        <v>13.2371780307378</v>
      </c>
    </row>
    <row r="101" spans="4:38">
      <c r="D101" s="52">
        <f t="shared" si="25"/>
        <v>1.7249999999999999</v>
      </c>
      <c r="E101" s="42">
        <f>_xll.SRS1Splines.Functions25.OneWay_Spline($D$61:$D$65,$E$61:$E$65,D101)</f>
        <v>0.17504728472426601</v>
      </c>
      <c r="F101" s="42">
        <f>_xll.SRS1Splines.Functions25.OneWay_Spline($D$61:$D$65,F$61:F$65,$D101)</f>
        <v>2.7397830469775699</v>
      </c>
      <c r="G101" s="42">
        <f>_xll.SRS1Splines.Functions25.OneWay_Spline($D$61:$D$65,G$61:G$65,$D101)</f>
        <v>0.71647975316081403</v>
      </c>
      <c r="H101" s="42">
        <f>_xll.SRS1Splines.Functions25.OneWay_Spline($D$61:$D$65,H$61:H$65,$D101)</f>
        <v>1.13065180890184</v>
      </c>
      <c r="I101" s="42">
        <f>_xll.SRS1Splines.Functions25.OneWay_Spline($D$61:$D$65,I$61:I$65,$D101)</f>
        <v>1.24609517126905</v>
      </c>
      <c r="J101" s="42">
        <f>_xll.SRS1Splines.Functions25.OneWay_Spline($D$61:$D$65,J$61:J$65,$D101)</f>
        <v>12.0400449501353</v>
      </c>
      <c r="K101" s="42">
        <f>_xll.SRS1Splines.Functions25.OneWay_Spline($D$61:$D$65,K$61:K$65,$D101)</f>
        <v>5.5144635961634103</v>
      </c>
      <c r="L101" s="42">
        <f>_xll.SRS1Splines.Functions25.OneWay_Spline($D$61:$D$65,L$61:L$65,$D101)</f>
        <v>0.42984017169809402</v>
      </c>
      <c r="M101" s="42">
        <f>_xll.SRS1Splines.Functions25.OneWay_Spline($D$61:$D$65,M$61:M$65,$D101)</f>
        <v>0.57844677772959596</v>
      </c>
      <c r="N101" s="42">
        <f>_xll.SRS1Splines.Functions25.OneWay_Spline($D$61:$D$65,N$61:N$65,$D101)</f>
        <v>7.5206770378709198</v>
      </c>
      <c r="P101" s="42">
        <f t="shared" si="22"/>
        <v>1.7249999999999999</v>
      </c>
      <c r="Q101" s="42">
        <f>_xll.SRS1Splines.Functions25.OneWay_Spline($D$61:$D$65,Q$61:Q$65,P101)</f>
        <v>0.15356262785083699</v>
      </c>
      <c r="R101" s="42">
        <f>_xll.SRS1Splines.Functions25.OneWay_Spline($D$61:$D$65,R$61:R$65,$D101)</f>
        <v>2.0573930327317398</v>
      </c>
      <c r="S101" s="42">
        <f>_xll.SRS1Splines.Functions25.OneWay_Spline($D$61:$D$65,S$61:S$65,$D101)</f>
        <v>0.730400254873531</v>
      </c>
      <c r="T101" s="42">
        <f>_xll.SRS1Splines.Functions25.OneWay_Spline($D$61:$D$65,T$61:T$65,$D101)</f>
        <v>0.76038449397434804</v>
      </c>
      <c r="U101" s="42">
        <f>_xll.SRS1Splines.Functions25.OneWay_Spline($D$61:$D$65,U$61:U$65,$D101)</f>
        <v>0.970925104914932</v>
      </c>
      <c r="V101" s="42">
        <f>_xll.SRS1Splines.Functions25.OneWay_Spline($D$61:$D$65,V$61:V$65,$D101)</f>
        <v>8.4720107719987592</v>
      </c>
      <c r="W101" s="42">
        <f>_xll.SRS1Splines.Functions25.OneWay_Spline($D$61:$D$65,W$61:W$65,$D101)</f>
        <v>4.6093978469643497</v>
      </c>
      <c r="X101" s="42">
        <f>_xll.SRS1Splines.Functions25.OneWay_Spline($D$61:$D$65,X$61:X$65,$D101)</f>
        <v>0.31645739001092799</v>
      </c>
      <c r="Y101" s="42">
        <f>_xll.SRS1Splines.Functions25.OneWay_Spline($D$61:$D$65,Y$61:Y$65,$D101)</f>
        <v>0.47053433493020203</v>
      </c>
      <c r="Z101" s="42">
        <f>_xll.SRS1Splines.Functions25.OneWay_Spline($D$61:$D$65,Z$61:Z$65,$D101)</f>
        <v>2.1063250070664101</v>
      </c>
      <c r="AB101" s="42">
        <f t="shared" si="23"/>
        <v>1.7249999999999999</v>
      </c>
      <c r="AC101" s="42">
        <f>_xll.SRS1Splines.Functions25.OneWay_Spline($D$61:$D$65,AC$61:AC$65,AB101)</f>
        <v>0.19653194159769599</v>
      </c>
      <c r="AD101" s="42">
        <f>_xll.SRS1Splines.Functions25.OneWay_Spline($D$61:$D$65,AD$61:AD$65,$D101)</f>
        <v>3.4221730612234</v>
      </c>
      <c r="AE101" s="42">
        <f>_xll.SRS1Splines.Functions25.OneWay_Spline($D$61:$D$65,AE$61:AE$65,$D101)</f>
        <v>0.78674350855302</v>
      </c>
      <c r="AF101" s="42">
        <f>_xll.SRS1Splines.Functions25.OneWay_Spline($D$61:$D$65,AF$61:AF$65,$D101)</f>
        <v>1.73926937215319</v>
      </c>
      <c r="AG101" s="42">
        <f>_xll.SRS1Splines.Functions25.OneWay_Spline($D$61:$D$65,AG$61:AG$65,$D101)</f>
        <v>1.51919423126271</v>
      </c>
      <c r="AH101" s="42">
        <f>_xll.SRS1Splines.Functions25.OneWay_Spline($D$61:$D$65,AH$61:AH$65,$D101)</f>
        <v>15.7128715879713</v>
      </c>
      <c r="AI101" s="42">
        <f>_xll.SRS1Splines.Functions25.OneWay_Spline($D$61:$D$65,AI$61:AI$65,$D101)</f>
        <v>6.42057416426701</v>
      </c>
      <c r="AJ101" s="42">
        <f>_xll.SRS1Splines.Functions25.OneWay_Spline($D$61:$D$65,AJ$61:AJ$65,$D101)</f>
        <v>0.58251292548849798</v>
      </c>
      <c r="AK101" s="42">
        <f>_xll.SRS1Splines.Functions25.OneWay_Spline($D$61:$D$65,AK$61:AK$65,$D101)</f>
        <v>0.66338530047682998</v>
      </c>
      <c r="AL101" s="42">
        <f>_xll.SRS1Splines.Functions25.OneWay_Spline($D$61:$D$65,AL$61:AL$65,$D101)</f>
        <v>12.9350290686754</v>
      </c>
    </row>
    <row r="102" spans="4:38">
      <c r="D102" s="42">
        <v>2</v>
      </c>
      <c r="E102" s="42">
        <f>_xll.SRS1Splines.Functions25.OneWay_Spline($D$61:$D$65,$E$61:$E$65,D102)</f>
        <v>0.15525439664504301</v>
      </c>
      <c r="F102" s="42">
        <f>_xll.SRS1Splines.Functions25.OneWay_Spline($D$61:$D$65,F$61:F$65,$D102)</f>
        <v>2.61497530172851</v>
      </c>
      <c r="G102" s="42">
        <f>_xll.SRS1Splines.Functions25.OneWay_Spline($D$61:$D$65,G$61:G$65,$D102)</f>
        <v>0.66137972793885502</v>
      </c>
      <c r="H102" s="42">
        <f>_xll.SRS1Splines.Functions25.OneWay_Spline($D$61:$D$65,H$61:H$65,$D102)</f>
        <v>1.01578233112563</v>
      </c>
      <c r="I102" s="42">
        <f>_xll.SRS1Splines.Functions25.OneWay_Spline($D$61:$D$65,I$61:I$65,$D102)</f>
        <v>1.16774638687221</v>
      </c>
      <c r="J102" s="42">
        <f>_xll.SRS1Splines.Functions25.OneWay_Spline($D$61:$D$65,J$61:J$65,$D102)</f>
        <v>12.0341157034304</v>
      </c>
      <c r="K102" s="42">
        <f>_xll.SRS1Splines.Functions25.OneWay_Spline($D$61:$D$65,K$61:K$65,$D102)</f>
        <v>5.4079391154496603</v>
      </c>
      <c r="L102" s="42">
        <f>_xll.SRS1Splines.Functions25.OneWay_Spline($D$61:$D$65,L$61:L$65,$D102)</f>
        <v>0.40919600486100199</v>
      </c>
      <c r="M102" s="42">
        <f>_xll.SRS1Splines.Functions25.OneWay_Spline($D$61:$D$65,M$61:M$65,$D102)</f>
        <v>0.56979530962541103</v>
      </c>
      <c r="N102" s="42">
        <f>_xll.SRS1Splines.Functions25.OneWay_Spline($D$61:$D$65,N$61:N$65,$D102)</f>
        <v>7.2209619279452797</v>
      </c>
      <c r="P102" s="42">
        <f t="shared" si="22"/>
        <v>2</v>
      </c>
      <c r="Q102" s="42">
        <f>_xll.SRS1Splines.Functions25.OneWay_Spline($D$61:$D$65,Q$61:Q$65,P102)</f>
        <v>0.136096940009833</v>
      </c>
      <c r="R102" s="42">
        <f>_xll.SRS1Splines.Functions25.OneWay_Spline($D$61:$D$65,R$61:R$65,$D102)</f>
        <v>1.9590492555421499</v>
      </c>
      <c r="S102" s="42">
        <f>_xll.SRS1Splines.Functions25.OneWay_Spline($D$61:$D$65,S$61:S$65,$D102)</f>
        <v>0.69098232702316398</v>
      </c>
      <c r="T102" s="42">
        <f>_xll.SRS1Splines.Functions25.OneWay_Spline($D$61:$D$65,T$61:T$65,$D102)</f>
        <v>0.68710627640965105</v>
      </c>
      <c r="U102" s="42">
        <f>_xll.SRS1Splines.Functions25.OneWay_Spline($D$61:$D$65,U$61:U$65,$D102)</f>
        <v>0.92570494654790603</v>
      </c>
      <c r="V102" s="42">
        <f>_xll.SRS1Splines.Functions25.OneWay_Spline($D$61:$D$65,V$61:V$65,$D102)</f>
        <v>8.5125715404637692</v>
      </c>
      <c r="W102" s="42">
        <f>_xll.SRS1Splines.Functions25.OneWay_Spline($D$61:$D$65,W$61:W$65,$D102)</f>
        <v>4.5331939600214204</v>
      </c>
      <c r="X102" s="42">
        <f>_xll.SRS1Splines.Functions25.OneWay_Spline($D$61:$D$65,X$61:X$65,$D102)</f>
        <v>0.29939451965708602</v>
      </c>
      <c r="Y102" s="42">
        <f>_xll.SRS1Splines.Functions25.OneWay_Spline($D$61:$D$65,Y$61:Y$65,$D102)</f>
        <v>0.45825459052331802</v>
      </c>
      <c r="Z102" s="42">
        <f>_xll.SRS1Splines.Functions25.OneWay_Spline($D$61:$D$65,Z$61:Z$65,$D102)</f>
        <v>2.0492674802940201</v>
      </c>
      <c r="AB102" s="42">
        <f t="shared" si="23"/>
        <v>2</v>
      </c>
      <c r="AC102" s="42">
        <f>_xll.SRS1Splines.Functions25.OneWay_Spline($D$61:$D$65,AC$61:AC$65,AB102)</f>
        <v>0.17441185328025299</v>
      </c>
      <c r="AD102" s="42">
        <f>_xll.SRS1Splines.Functions25.OneWay_Spline($D$61:$D$65,AD$61:AD$65,$D102)</f>
        <v>3.2709013479148599</v>
      </c>
      <c r="AE102" s="42">
        <f>_xll.SRS1Splines.Functions25.OneWay_Spline($D$61:$D$65,AE$61:AE$65,$D102)</f>
        <v>0.73351416222822496</v>
      </c>
      <c r="AF102" s="42">
        <f>_xll.SRS1Splines.Functions25.OneWay_Spline($D$61:$D$65,AF$61:AF$65,$D102)</f>
        <v>1.63228128718068</v>
      </c>
      <c r="AG102" s="42">
        <f>_xll.SRS1Splines.Functions25.OneWay_Spline($D$61:$D$65,AG$61:AG$65,$D102)</f>
        <v>1.4061011994122901</v>
      </c>
      <c r="AH102" s="42">
        <f>_xll.SRS1Splines.Functions25.OneWay_Spline($D$61:$D$65,AH$61:AH$65,$D102)</f>
        <v>15.6881157509705</v>
      </c>
      <c r="AI102" s="42">
        <f>_xll.SRS1Splines.Functions25.OneWay_Spline($D$61:$D$65,AI$61:AI$65,$D102)</f>
        <v>6.2845441678229204</v>
      </c>
      <c r="AJ102" s="42">
        <f>_xll.SRS1Splines.Functions25.OneWay_Spline($D$61:$D$65,AJ$61:AJ$65,$D102)</f>
        <v>0.56644260012379399</v>
      </c>
      <c r="AK102" s="42">
        <f>_xll.SRS1Splines.Functions25.OneWay_Spline($D$61:$D$65,AK$61:AK$65,$D102)</f>
        <v>0.65347401523008197</v>
      </c>
      <c r="AL102" s="42">
        <f>_xll.SRS1Splines.Functions25.OneWay_Spline($D$61:$D$65,AL$61:AL$65,$D102)</f>
        <v>12.3926563755965</v>
      </c>
    </row>
    <row r="103" spans="4:38">
      <c r="D103" s="42">
        <f>D102+0.25</f>
        <v>2.25</v>
      </c>
      <c r="E103" s="42">
        <f>_xll.SRS1Splines.Functions25.OneWay_Spline($D$61:$D$65,$E$61:$E$65,D103)</f>
        <v>0.13848577628643799</v>
      </c>
      <c r="F103" s="42">
        <f>_xll.SRS1Splines.Functions25.OneWay_Spline($D$61:$D$65,F$61:F$65,$D103)</f>
        <v>2.4762047763467501</v>
      </c>
      <c r="G103" s="42">
        <f>_xll.SRS1Splines.Functions25.OneWay_Spline($D$61:$D$65,G$61:G$65,$D103)</f>
        <v>0.61477922994441603</v>
      </c>
      <c r="H103" s="42">
        <f>_xll.SRS1Splines.Functions25.OneWay_Spline($D$61:$D$65,H$61:H$65,$D103)</f>
        <v>0.91798079827579004</v>
      </c>
      <c r="I103" s="42">
        <f>_xll.SRS1Splines.Functions25.OneWay_Spline($D$61:$D$65,I$61:I$65,$D103)</f>
        <v>1.10218051642087</v>
      </c>
      <c r="J103" s="42">
        <f>_xll.SRS1Splines.Functions25.OneWay_Spline($D$61:$D$65,J$61:J$65,$D103)</f>
        <v>12.0270849761124</v>
      </c>
      <c r="K103" s="42">
        <f>_xll.SRS1Splines.Functions25.OneWay_Spline($D$61:$D$65,K$61:K$65,$D103)</f>
        <v>5.2895716592498099</v>
      </c>
      <c r="L103" s="42">
        <f>_xll.SRS1Splines.Functions25.OneWay_Spline($D$61:$D$65,L$61:L$65,$D103)</f>
        <v>0.39087286189528803</v>
      </c>
      <c r="M103" s="42">
        <f>_xll.SRS1Splines.Functions25.OneWay_Spline($D$61:$D$65,M$61:M$65,$D103)</f>
        <v>0.56010751209416199</v>
      </c>
      <c r="N103" s="42">
        <f>_xll.SRS1Splines.Functions25.OneWay_Spline($D$61:$D$65,N$61:N$65,$D103)</f>
        <v>6.8874618191187702</v>
      </c>
      <c r="P103" s="42">
        <f t="shared" si="22"/>
        <v>2.25</v>
      </c>
      <c r="Q103" s="42">
        <f>_xll.SRS1Splines.Functions25.OneWay_Spline($D$61:$D$65,Q$61:Q$65,P103)</f>
        <v>0.12130409715721301</v>
      </c>
      <c r="R103" s="42">
        <f>_xll.SRS1Splines.Functions25.OneWay_Spline($D$61:$D$65,R$61:R$65,$D103)</f>
        <v>1.8496768318669401</v>
      </c>
      <c r="S103" s="42">
        <f>_xll.SRS1Splines.Functions25.OneWay_Spline($D$61:$D$65,S$61:S$65,$D103)</f>
        <v>0.65257889203658503</v>
      </c>
      <c r="T103" s="42">
        <f>_xll.SRS1Splines.Functions25.OneWay_Spline($D$61:$D$65,T$61:T$65,$D103)</f>
        <v>0.62471614335539105</v>
      </c>
      <c r="U103" s="42">
        <f>_xll.SRS1Splines.Functions25.OneWay_Spline($D$61:$D$65,U$61:U$65,$D103)</f>
        <v>0.88833881038935703</v>
      </c>
      <c r="V103" s="42">
        <f>_xll.SRS1Splines.Functions25.OneWay_Spline($D$61:$D$65,V$61:V$65,$D103)</f>
        <v>8.5471055646992795</v>
      </c>
      <c r="W103" s="42">
        <f>_xll.SRS1Splines.Functions25.OneWay_Spline($D$61:$D$65,W$61:W$65,$D103)</f>
        <v>4.4484768889587896</v>
      </c>
      <c r="X103" s="42">
        <f>_xll.SRS1Splines.Functions25.OneWay_Spline($D$61:$D$65,X$61:X$65,$D103)</f>
        <v>0.28488029693487898</v>
      </c>
      <c r="Y103" s="42">
        <f>_xll.SRS1Splines.Functions25.OneWay_Spline($D$61:$D$65,Y$61:Y$65,$D103)</f>
        <v>0.44712424443196302</v>
      </c>
      <c r="Z103" s="42">
        <f>_xll.SRS1Splines.Functions25.OneWay_Spline($D$61:$D$65,Z$61:Z$65,$D103)</f>
        <v>1.98557237239618</v>
      </c>
      <c r="AB103" s="42">
        <f t="shared" si="23"/>
        <v>2.25</v>
      </c>
      <c r="AC103" s="42">
        <f>_xll.SRS1Splines.Functions25.OneWay_Spline($D$61:$D$65,AC$61:AC$65,AB103)</f>
        <v>0.15566745541566299</v>
      </c>
      <c r="AD103" s="42">
        <f>_xll.SRS1Splines.Functions25.OneWay_Spline($D$61:$D$65,AD$61:AD$65,$D103)</f>
        <v>3.1027327208265501</v>
      </c>
      <c r="AE103" s="42">
        <f>_xll.SRS1Splines.Functions25.OneWay_Spline($D$61:$D$65,AE$61:AE$65,$D103)</f>
        <v>0.68884144741923803</v>
      </c>
      <c r="AF103" s="42">
        <f>_xll.SRS1Splines.Functions25.OneWay_Spline($D$61:$D$65,AF$61:AF$65,$D103)</f>
        <v>1.5274571367962499</v>
      </c>
      <c r="AG103" s="42">
        <f>_xll.SRS1Splines.Functions25.OneWay_Spline($D$61:$D$65,AG$61:AG$65,$D103)</f>
        <v>1.3106218887840699</v>
      </c>
      <c r="AH103" s="42">
        <f>_xll.SRS1Splines.Functions25.OneWay_Spline($D$61:$D$65,AH$61:AH$65,$D103)</f>
        <v>15.659316532876399</v>
      </c>
      <c r="AI103" s="42">
        <f>_xll.SRS1Splines.Functions25.OneWay_Spline($D$61:$D$65,AI$61:AI$65,$D103)</f>
        <v>6.1333908879564101</v>
      </c>
      <c r="AJ103" s="42">
        <f>_xll.SRS1Splines.Functions25.OneWay_Spline($D$61:$D$65,AJ$61:AJ$65,$D103)</f>
        <v>0.54899018155905199</v>
      </c>
      <c r="AK103" s="42">
        <f>_xll.SRS1Splines.Functions25.OneWay_Spline($D$61:$D$65,AK$61:AK$65,$D103)</f>
        <v>0.64234452681169396</v>
      </c>
      <c r="AL103" s="42">
        <f>_xll.SRS1Splines.Functions25.OneWay_Spline($D$61:$D$65,AL$61:AL$65,$D103)</f>
        <v>11.7893512658414</v>
      </c>
    </row>
    <row r="104" spans="4:38">
      <c r="D104" s="42">
        <f t="shared" ref="D104:D122" si="26">D103+0.25</f>
        <v>2.5</v>
      </c>
      <c r="E104" s="42">
        <f>_xll.SRS1Splines.Functions25.OneWay_Spline($D$61:$D$65,$E$61:$E$65,D104)</f>
        <v>0.122861737766629</v>
      </c>
      <c r="F104" s="42">
        <f>_xll.SRS1Splines.Functions25.OneWay_Spline($D$61:$D$65,F$61:F$65,$D104)</f>
        <v>2.3174060441609199</v>
      </c>
      <c r="G104" s="42">
        <f>_xll.SRS1Splines.Functions25.OneWay_Spline($D$61:$D$65,G$61:G$65,$D104)</f>
        <v>0.57142045082888204</v>
      </c>
      <c r="H104" s="42">
        <f>_xll.SRS1Splines.Functions25.OneWay_Spline($D$61:$D$65,H$61:H$65,$D104)</f>
        <v>0.82648904173884397</v>
      </c>
      <c r="I104" s="42">
        <f>_xll.SRS1Splines.Functions25.OneWay_Spline($D$61:$D$65,I$61:I$65,$D104)</f>
        <v>1.0417040175539001</v>
      </c>
      <c r="J104" s="42">
        <f>_xll.SRS1Splines.Functions25.OneWay_Spline($D$61:$D$65,J$61:J$65,$D104)</f>
        <v>12.018491864945799</v>
      </c>
      <c r="K104" s="42">
        <f>_xll.SRS1Splines.Functions25.OneWay_Spline($D$61:$D$65,K$61:K$65,$D104)</f>
        <v>5.15421365909783</v>
      </c>
      <c r="L104" s="42">
        <f>_xll.SRS1Splines.Functions25.OneWay_Spline($D$61:$D$65,L$61:L$65,$D104)</f>
        <v>0.37303763098825998</v>
      </c>
      <c r="M104" s="42">
        <f>_xll.SRS1Splines.Functions25.OneWay_Spline($D$61:$D$65,M$61:M$65,$D104)</f>
        <v>0.54893595046617805</v>
      </c>
      <c r="N104" s="42">
        <f>_xll.SRS1Splines.Functions25.OneWay_Spline($D$61:$D$65,N$61:N$65,$D104)</f>
        <v>6.5055107342534697</v>
      </c>
      <c r="P104" s="42">
        <f t="shared" si="22"/>
        <v>2.5</v>
      </c>
      <c r="Q104" s="42">
        <f>_xll.SRS1Splines.Functions25.OneWay_Spline($D$61:$D$65,Q$61:Q$65,P104)</f>
        <v>0.10752412477091799</v>
      </c>
      <c r="R104" s="42">
        <f>_xll.SRS1Splines.Functions25.OneWay_Spline($D$61:$D$65,R$61:R$65,$D104)</f>
        <v>1.72448598505373</v>
      </c>
      <c r="S104" s="42">
        <f>_xll.SRS1Splines.Functions25.OneWay_Spline($D$61:$D$65,S$61:S$65,$D104)</f>
        <v>0.612343327158555</v>
      </c>
      <c r="T104" s="42">
        <f>_xll.SRS1Splines.Functions25.OneWay_Spline($D$61:$D$65,T$61:T$65,$D104)</f>
        <v>0.56635118017560004</v>
      </c>
      <c r="U104" s="42">
        <f>_xll.SRS1Splines.Functions25.OneWay_Spline($D$61:$D$65,U$61:U$65,$D104)</f>
        <v>0.85423784733930497</v>
      </c>
      <c r="V104" s="42">
        <f>_xll.SRS1Splines.Functions25.OneWay_Spline($D$61:$D$65,V$61:V$65,$D104)</f>
        <v>8.5794115873712098</v>
      </c>
      <c r="W104" s="42">
        <f>_xll.SRS1Splines.Functions25.OneWay_Spline($D$61:$D$65,W$61:W$65,$D104)</f>
        <v>4.3515480252593397</v>
      </c>
      <c r="X104" s="42">
        <f>_xll.SRS1Splines.Functions25.OneWay_Spline($D$61:$D$65,X$61:X$65,$D104)</f>
        <v>0.27131252742911299</v>
      </c>
      <c r="Y104" s="42">
        <f>_xll.SRS1Splines.Functions25.OneWay_Spline($D$61:$D$65,Y$61:Y$65,$D104)</f>
        <v>0.43609715008446198</v>
      </c>
      <c r="Z104" s="42">
        <f>_xll.SRS1Splines.Functions25.OneWay_Spline($D$61:$D$65,Z$61:Z$65,$D104)</f>
        <v>1.91236652398373</v>
      </c>
      <c r="AB104" s="42">
        <f t="shared" si="23"/>
        <v>2.5</v>
      </c>
      <c r="AC104" s="42">
        <f>_xll.SRS1Splines.Functions25.OneWay_Spline($D$61:$D$65,AC$61:AC$65,AB104)</f>
        <v>0.13819935076234</v>
      </c>
      <c r="AD104" s="42">
        <f>_xll.SRS1Splines.Functions25.OneWay_Spline($D$61:$D$65,AD$61:AD$65,$D104)</f>
        <v>2.9103261032681198</v>
      </c>
      <c r="AE104" s="42">
        <f>_xll.SRS1Splines.Functions25.OneWay_Spline($D$61:$D$65,AE$61:AE$65,$D104)</f>
        <v>0.64753832842631898</v>
      </c>
      <c r="AF104" s="42">
        <f>_xll.SRS1Splines.Functions25.OneWay_Spline($D$61:$D$65,AF$61:AF$65,$D104)</f>
        <v>1.4171735165586801</v>
      </c>
      <c r="AG104" s="42">
        <f>_xll.SRS1Splines.Functions25.OneWay_Spline($D$61:$D$65,AG$61:AG$65,$D104)</f>
        <v>1.2219121393182799</v>
      </c>
      <c r="AH104" s="42">
        <f>_xll.SRS1Splines.Functions25.OneWay_Spline($D$61:$D$65,AH$61:AH$65,$D104)</f>
        <v>15.624768599604</v>
      </c>
      <c r="AI104" s="42">
        <f>_xll.SRS1Splines.Functions25.OneWay_Spline($D$61:$D$65,AI$61:AI$65,$D104)</f>
        <v>5.9605409650468504</v>
      </c>
      <c r="AJ104" s="42">
        <f>_xll.SRS1Splines.Functions25.OneWay_Spline($D$61:$D$65,AJ$61:AJ$65,$D104)</f>
        <v>0.52925047813064696</v>
      </c>
      <c r="AK104" s="42">
        <f>_xll.SRS1Splines.Functions25.OneWay_Spline($D$61:$D$65,AK$61:AK$65,$D104)</f>
        <v>0.62947203696720599</v>
      </c>
      <c r="AL104" s="42">
        <f>_xll.SRS1Splines.Functions25.OneWay_Spline($D$61:$D$65,AL$61:AL$65,$D104)</f>
        <v>11.098654944523201</v>
      </c>
    </row>
    <row r="105" spans="4:38">
      <c r="D105" s="42">
        <f t="shared" si="26"/>
        <v>2.75</v>
      </c>
      <c r="E105" s="42">
        <f>_xll.SRS1Splines.Functions25.OneWay_Spline($D$61:$D$65,$E$61:$E$65,D105)</f>
        <v>0.108360987695629</v>
      </c>
      <c r="F105" s="42">
        <f>_xll.SRS1Splines.Functions25.OneWay_Spline($D$61:$D$65,F$61:F$65,$D105)</f>
        <v>2.1425231804221201</v>
      </c>
      <c r="G105" s="42">
        <f>_xll.SRS1Splines.Functions25.OneWay_Spline($D$61:$D$65,G$61:G$65,$D105)</f>
        <v>0.53122354800914695</v>
      </c>
      <c r="H105" s="42">
        <f>_xll.SRS1Splines.Functions25.OneWay_Spline($D$61:$D$65,H$61:H$65,$D105)</f>
        <v>0.74130706151479098</v>
      </c>
      <c r="I105" s="42">
        <f>_xll.SRS1Splines.Functions25.OneWay_Spline($D$61:$D$65,I$61:I$65,$D105)</f>
        <v>0.98602522481641797</v>
      </c>
      <c r="J105" s="42">
        <f>_xll.SRS1Splines.Functions25.OneWay_Spline($D$61:$D$65,J$61:J$65,$D105)</f>
        <v>12.0083363699309</v>
      </c>
      <c r="K105" s="42">
        <f>_xll.SRS1Splines.Functions25.OneWay_Spline($D$61:$D$65,K$61:K$65,$D105)</f>
        <v>5.0052632237841399</v>
      </c>
      <c r="L105" s="42">
        <f>_xll.SRS1Splines.Functions25.OneWay_Spline($D$61:$D$65,L$61:L$65,$D105)</f>
        <v>0.35575300912607299</v>
      </c>
      <c r="M105" s="42">
        <f>_xll.SRS1Splines.Functions25.OneWay_Spline($D$61:$D$65,M$61:M$65,$D105)</f>
        <v>0.53652474845194098</v>
      </c>
      <c r="N105" s="42">
        <f>_xll.SRS1Splines.Functions25.OneWay_Spline($D$61:$D$65,N$61:N$65,$D105)</f>
        <v>6.0844711638887103</v>
      </c>
      <c r="P105" s="42">
        <f t="shared" si="22"/>
        <v>2.75</v>
      </c>
      <c r="Q105" s="42">
        <f>_xll.SRS1Splines.Functions25.OneWay_Spline($D$61:$D$65,Q$61:Q$65,P105)</f>
        <v>9.4737169214989703E-2</v>
      </c>
      <c r="R105" s="42">
        <f>_xll.SRS1Splines.Functions25.OneWay_Spline($D$61:$D$65,R$61:R$65,$D105)</f>
        <v>1.5865731626339299</v>
      </c>
      <c r="S105" s="42">
        <f>_xll.SRS1Splines.Functions25.OneWay_Spline($D$61:$D$65,S$61:S$65,$D105)</f>
        <v>0.57087030403569805</v>
      </c>
      <c r="T105" s="42">
        <f>_xll.SRS1Splines.Functions25.OneWay_Spline($D$61:$D$65,T$61:T$65,$D105)</f>
        <v>0.51201138687027703</v>
      </c>
      <c r="U105" s="42">
        <f>_xll.SRS1Splines.Functions25.OneWay_Spline($D$61:$D$65,U$61:U$65,$D105)</f>
        <v>0.82311204176950403</v>
      </c>
      <c r="V105" s="42">
        <f>_xll.SRS1Splines.Functions25.OneWay_Spline($D$61:$D$65,V$61:V$65,$D105)</f>
        <v>8.60948960847956</v>
      </c>
      <c r="W105" s="42">
        <f>_xll.SRS1Splines.Functions25.OneWay_Spline($D$61:$D$65,W$61:W$65,$D105)</f>
        <v>4.24482066656069</v>
      </c>
      <c r="X105" s="42">
        <f>_xll.SRS1Splines.Functions25.OneWay_Spline($D$61:$D$65,X$61:X$65,$D105)</f>
        <v>0.25868779941425701</v>
      </c>
      <c r="Y105" s="42">
        <f>_xll.SRS1Splines.Functions25.OneWay_Spline($D$61:$D$65,Y$61:Y$65,$D105)</f>
        <v>0.42524276039891901</v>
      </c>
      <c r="Z105" s="42">
        <f>_xll.SRS1Splines.Functions25.OneWay_Spline($D$61:$D$65,Z$61:Z$65,$D105)</f>
        <v>1.83134426821197</v>
      </c>
      <c r="AB105" s="42">
        <f t="shared" si="23"/>
        <v>2.75</v>
      </c>
      <c r="AC105" s="42">
        <f>_xll.SRS1Splines.Functions25.OneWay_Spline($D$61:$D$65,AC$61:AC$65,AB105)</f>
        <v>0.121984806176268</v>
      </c>
      <c r="AD105" s="42">
        <f>_xll.SRS1Splines.Functions25.OneWay_Spline($D$61:$D$65,AD$61:AD$65,$D105)</f>
        <v>2.6984731982103201</v>
      </c>
      <c r="AE105" s="42">
        <f>_xll.SRS1Splines.Functions25.OneWay_Spline($D$61:$D$65,AE$61:AE$65,$D105)</f>
        <v>0.60943934495004903</v>
      </c>
      <c r="AF105" s="42">
        <f>_xll.SRS1Splines.Functions25.OneWay_Spline($D$61:$D$65,AF$61:AF$65,$D105)</f>
        <v>1.30311688878052</v>
      </c>
      <c r="AG105" s="42">
        <f>_xll.SRS1Splines.Functions25.OneWay_Spline($D$61:$D$65,AG$61:AG$65,$D105)</f>
        <v>1.1397650410721001</v>
      </c>
      <c r="AH105" s="42">
        <f>_xll.SRS1Splines.Functions25.OneWay_Spline($D$61:$D$65,AH$61:AH$65,$D105)</f>
        <v>15.584709518704001</v>
      </c>
      <c r="AI105" s="42">
        <f>_xll.SRS1Splines.Functions25.OneWay_Spline($D$61:$D$65,AI$61:AI$65,$D105)</f>
        <v>5.7703337277028597</v>
      </c>
      <c r="AJ105" s="42">
        <f>_xll.SRS1Splines.Functions25.OneWay_Spline($D$61:$D$65,AJ$61:AJ$65,$D105)</f>
        <v>0.50763029422817296</v>
      </c>
      <c r="AK105" s="42">
        <f>_xll.SRS1Splines.Functions25.OneWay_Spline($D$61:$D$65,AK$61:AK$65,$D105)</f>
        <v>0.61512297666966798</v>
      </c>
      <c r="AL105" s="42">
        <f>_xll.SRS1Splines.Functions25.OneWay_Spline($D$61:$D$65,AL$61:AL$65,$D105)</f>
        <v>10.337598059565501</v>
      </c>
    </row>
    <row r="106" spans="4:38">
      <c r="D106" s="42">
        <f t="shared" si="26"/>
        <v>3</v>
      </c>
      <c r="E106" s="42">
        <f>_xll.SRS1Splines.Functions25.OneWay_Spline($D$61:$D$65,$E$61:$E$65,D106)</f>
        <v>9.4962232683450998E-2</v>
      </c>
      <c r="F106" s="42">
        <f>_xll.SRS1Splines.Functions25.OneWay_Spline($D$61:$D$65,F$61:F$65,$D106)</f>
        <v>1.95550026038145</v>
      </c>
      <c r="G106" s="42">
        <f>_xll.SRS1Splines.Functions25.OneWay_Spline($D$61:$D$65,G$61:G$65,$D106)</f>
        <v>0.49410867890210203</v>
      </c>
      <c r="H106" s="42">
        <f>_xll.SRS1Splines.Functions25.OneWay_Spline($D$61:$D$65,H$61:H$65,$D106)</f>
        <v>0.66243485760362997</v>
      </c>
      <c r="I106" s="42">
        <f>_xll.SRS1Splines.Functions25.OneWay_Spline($D$61:$D$65,I$61:I$65,$D106)</f>
        <v>0.93485247275354</v>
      </c>
      <c r="J106" s="42">
        <f>_xll.SRS1Splines.Functions25.OneWay_Spline($D$61:$D$65,J$61:J$65,$D106)</f>
        <v>11.9966184910674</v>
      </c>
      <c r="K106" s="42">
        <f>_xll.SRS1Splines.Functions25.OneWay_Spline($D$61:$D$65,K$61:K$65,$D106)</f>
        <v>4.84611846209918</v>
      </c>
      <c r="L106" s="42">
        <f>_xll.SRS1Splines.Functions25.OneWay_Spline($D$61:$D$65,L$61:L$65,$D106)</f>
        <v>0.33908169329488302</v>
      </c>
      <c r="M106" s="42">
        <f>_xll.SRS1Splines.Functions25.OneWay_Spline($D$61:$D$65,M$61:M$65,$D106)</f>
        <v>0.523118029761932</v>
      </c>
      <c r="N106" s="42">
        <f>_xll.SRS1Splines.Functions25.OneWay_Spline($D$61:$D$65,N$61:N$65,$D106)</f>
        <v>5.6337055985638402</v>
      </c>
      <c r="P106" s="42">
        <f t="shared" si="22"/>
        <v>3</v>
      </c>
      <c r="Q106" s="42">
        <f>_xll.SRS1Splines.Functions25.OneWay_Spline($D$61:$D$65,Q$61:Q$65,P106)</f>
        <v>8.2923376853470496E-2</v>
      </c>
      <c r="R106" s="42">
        <f>_xll.SRS1Splines.Functions25.OneWay_Spline($D$61:$D$65,R$61:R$65,$D106)</f>
        <v>1.43903481213899</v>
      </c>
      <c r="S106" s="42">
        <f>_xll.SRS1Splines.Functions25.OneWay_Spline($D$61:$D$65,S$61:S$65,$D106)</f>
        <v>0.52875449431463795</v>
      </c>
      <c r="T106" s="42">
        <f>_xll.SRS1Splines.Functions25.OneWay_Spline($D$61:$D$65,T$61:T$65,$D106)</f>
        <v>0.46169676343942201</v>
      </c>
      <c r="U106" s="42">
        <f>_xll.SRS1Splines.Functions25.OneWay_Spline($D$61:$D$65,U$61:U$65,$D106)</f>
        <v>0.79467137805171195</v>
      </c>
      <c r="V106" s="42">
        <f>_xll.SRS1Splines.Functions25.OneWay_Spline($D$61:$D$65,V$61:V$65,$D106)</f>
        <v>8.6373396280243302</v>
      </c>
      <c r="W106" s="42">
        <f>_xll.SRS1Splines.Functions25.OneWay_Spline($D$61:$D$65,W$61:W$65,$D106)</f>
        <v>4.13070811050041</v>
      </c>
      <c r="X106" s="42">
        <f>_xll.SRS1Splines.Functions25.OneWay_Spline($D$61:$D$65,X$61:X$65,$D106)</f>
        <v>0.24700270116477899</v>
      </c>
      <c r="Y106" s="42">
        <f>_xll.SRS1Splines.Functions25.OneWay_Spline($D$61:$D$65,Y$61:Y$65,$D106)</f>
        <v>0.41463052829343899</v>
      </c>
      <c r="Z106" s="42">
        <f>_xll.SRS1Splines.Functions25.OneWay_Spline($D$61:$D$65,Z$61:Z$65,$D106)</f>
        <v>1.7441999382361999</v>
      </c>
      <c r="AB106" s="42">
        <f t="shared" si="23"/>
        <v>3</v>
      </c>
      <c r="AC106" s="42">
        <f>_xll.SRS1Splines.Functions25.OneWay_Spline($D$61:$D$65,AC$61:AC$65,AB106)</f>
        <v>0.107001088513432</v>
      </c>
      <c r="AD106" s="42">
        <f>_xll.SRS1Splines.Functions25.OneWay_Spline($D$61:$D$65,AD$61:AD$65,$D106)</f>
        <v>2.4719657086239102</v>
      </c>
      <c r="AE106" s="42">
        <f>_xll.SRS1Splines.Functions25.OneWay_Spline($D$61:$D$65,AE$61:AE$65,$D106)</f>
        <v>0.57437903669101098</v>
      </c>
      <c r="AF106" s="42">
        <f>_xll.SRS1Splines.Functions25.OneWay_Spline($D$61:$D$65,AF$61:AF$65,$D106)</f>
        <v>1.1869737157743001</v>
      </c>
      <c r="AG106" s="42">
        <f>_xll.SRS1Splines.Functions25.OneWay_Spline($D$61:$D$65,AG$61:AG$65,$D106)</f>
        <v>1.0639736841026699</v>
      </c>
      <c r="AH106" s="42">
        <f>_xll.SRS1Splines.Functions25.OneWay_Spline($D$61:$D$65,AH$61:AH$65,$D106)</f>
        <v>15.539376857727</v>
      </c>
      <c r="AI106" s="42">
        <f>_xll.SRS1Splines.Functions25.OneWay_Spline($D$61:$D$65,AI$61:AI$65,$D106)</f>
        <v>5.5671085045330502</v>
      </c>
      <c r="AJ106" s="42">
        <f>_xll.SRS1Splines.Functions25.OneWay_Spline($D$61:$D$65,AJ$61:AJ$65,$D106)</f>
        <v>0.484536434241224</v>
      </c>
      <c r="AK106" s="42">
        <f>_xll.SRS1Splines.Functions25.OneWay_Spline($D$61:$D$65,AK$61:AK$65,$D106)</f>
        <v>0.59956377689213003</v>
      </c>
      <c r="AL106" s="42">
        <f>_xll.SRS1Splines.Functions25.OneWay_Spline($D$61:$D$65,AL$61:AL$65,$D106)</f>
        <v>9.5232112588914895</v>
      </c>
    </row>
    <row r="107" spans="4:38">
      <c r="D107" s="42">
        <f t="shared" si="26"/>
        <v>3.25</v>
      </c>
      <c r="E107" s="42">
        <f>_xll.SRS1Splines.Functions25.OneWay_Spline($D$61:$D$65,$E$61:$E$65,D107)</f>
        <v>8.2644179340108495E-2</v>
      </c>
      <c r="F107" s="42">
        <f>_xll.SRS1Splines.Functions25.OneWay_Spline($D$61:$D$65,F$61:F$65,$D107)</f>
        <v>1.76028135928999</v>
      </c>
      <c r="G107" s="42">
        <f>_xll.SRS1Splines.Functions25.OneWay_Spline($D$61:$D$65,G$61:G$65,$D107)</f>
        <v>0.45999600092463799</v>
      </c>
      <c r="H107" s="42">
        <f>_xll.SRS1Splines.Functions25.OneWay_Spline($D$61:$D$65,H$61:H$65,$D107)</f>
        <v>0.58987243000536205</v>
      </c>
      <c r="I107" s="42">
        <f>_xll.SRS1Splines.Functions25.OneWay_Spline($D$61:$D$65,I$61:I$65,$D107)</f>
        <v>0.88789409591037805</v>
      </c>
      <c r="J107" s="42">
        <f>_xll.SRS1Splines.Functions25.OneWay_Spline($D$61:$D$65,J$61:J$65,$D107)</f>
        <v>11.983338228355599</v>
      </c>
      <c r="K107" s="42">
        <f>_xll.SRS1Splines.Functions25.OneWay_Spline($D$61:$D$65,K$61:K$65,$D107)</f>
        <v>4.6801774828333604</v>
      </c>
      <c r="L107" s="42">
        <f>_xll.SRS1Splines.Functions25.OneWay_Spline($D$61:$D$65,L$61:L$65,$D107)</f>
        <v>0.32308638048084498</v>
      </c>
      <c r="M107" s="42">
        <f>_xll.SRS1Splines.Functions25.OneWay_Spline($D$61:$D$65,M$61:M$65,$D107)</f>
        <v>0.50895991810663399</v>
      </c>
      <c r="N107" s="42">
        <f>_xll.SRS1Splines.Functions25.OneWay_Spline($D$61:$D$65,N$61:N$65,$D107)</f>
        <v>5.1625765288182102</v>
      </c>
      <c r="P107" s="42">
        <f t="shared" si="22"/>
        <v>3.25</v>
      </c>
      <c r="Q107" s="42">
        <f>_xll.SRS1Splines.Functions25.OneWay_Spline($D$61:$D$65,Q$61:Q$65,P107)</f>
        <v>7.2062894050402101E-2</v>
      </c>
      <c r="R107" s="42">
        <f>_xll.SRS1Splines.Functions25.OneWay_Spline($D$61:$D$65,R$61:R$65,$D107)</f>
        <v>1.2849673811003099</v>
      </c>
      <c r="S107" s="42">
        <f>_xll.SRS1Splines.Functions25.OneWay_Spline($D$61:$D$65,S$61:S$65,$D107)</f>
        <v>0.48659056964199898</v>
      </c>
      <c r="T107" s="42">
        <f>_xll.SRS1Splines.Functions25.OneWay_Spline($D$61:$D$65,T$61:T$65,$D107)</f>
        <v>0.41540730988303598</v>
      </c>
      <c r="U107" s="42">
        <f>_xll.SRS1Splines.Functions25.OneWay_Spline($D$61:$D$65,U$61:U$65,$D107)</f>
        <v>0.76862584055768401</v>
      </c>
      <c r="V107" s="42">
        <f>_xll.SRS1Splines.Functions25.OneWay_Spline($D$61:$D$65,V$61:V$65,$D107)</f>
        <v>8.6629616460055203</v>
      </c>
      <c r="W107" s="42">
        <f>_xll.SRS1Splines.Functions25.OneWay_Spline($D$61:$D$65,W$61:W$65,$D107)</f>
        <v>4.0116236547161197</v>
      </c>
      <c r="X107" s="42">
        <f>_xll.SRS1Splines.Functions25.OneWay_Spline($D$61:$D$65,X$61:X$65,$D107)</f>
        <v>0.23625382095514499</v>
      </c>
      <c r="Y107" s="42">
        <f>_xll.SRS1Splines.Functions25.OneWay_Spline($D$61:$D$65,Y$61:Y$65,$D107)</f>
        <v>0.40432990668612501</v>
      </c>
      <c r="Z107" s="42">
        <f>_xll.SRS1Splines.Functions25.OneWay_Spline($D$61:$D$65,Z$61:Z$65,$D107)</f>
        <v>1.6526278672117301</v>
      </c>
      <c r="AB107" s="42">
        <f t="shared" si="23"/>
        <v>3.25</v>
      </c>
      <c r="AC107" s="42">
        <f>_xll.SRS1Splines.Functions25.OneWay_Spline($D$61:$D$65,AC$61:AC$65,AB107)</f>
        <v>9.3225464629814805E-2</v>
      </c>
      <c r="AD107" s="42">
        <f>_xll.SRS1Splines.Functions25.OneWay_Spline($D$61:$D$65,AD$61:AD$65,$D107)</f>
        <v>2.23559533747967</v>
      </c>
      <c r="AE107" s="42">
        <f>_xll.SRS1Splines.Functions25.OneWay_Spline($D$61:$D$65,AE$61:AE$65,$D107)</f>
        <v>0.54219194334978804</v>
      </c>
      <c r="AF107" s="42">
        <f>_xll.SRS1Splines.Functions25.OneWay_Spline($D$61:$D$65,AF$61:AF$65,$D107)</f>
        <v>1.07043045985254</v>
      </c>
      <c r="AG107" s="42">
        <f>_xll.SRS1Splines.Functions25.OneWay_Spline($D$61:$D$65,AG$61:AG$65,$D107)</f>
        <v>0.99433115846716902</v>
      </c>
      <c r="AH107" s="42">
        <f>_xll.SRS1Splines.Functions25.OneWay_Spline($D$61:$D$65,AH$61:AH$65,$D107)</f>
        <v>15.489008184223801</v>
      </c>
      <c r="AI107" s="42">
        <f>_xll.SRS1Splines.Functions25.OneWay_Spline($D$61:$D$65,AI$61:AI$65,$D107)</f>
        <v>5.3552046241460198</v>
      </c>
      <c r="AJ107" s="42">
        <f>_xll.SRS1Splines.Functions25.OneWay_Spline($D$61:$D$65,AJ$61:AJ$65,$D107)</f>
        <v>0.46037570255939397</v>
      </c>
      <c r="AK107" s="42">
        <f>_xll.SRS1Splines.Functions25.OneWay_Spline($D$61:$D$65,AK$61:AK$65,$D107)</f>
        <v>0.58306086860763995</v>
      </c>
      <c r="AL107" s="42">
        <f>_xll.SRS1Splines.Functions25.OneWay_Spline($D$61:$D$65,AL$61:AL$65,$D107)</f>
        <v>8.6725251904247092</v>
      </c>
    </row>
    <row r="108" spans="4:38">
      <c r="D108" s="42">
        <f t="shared" si="26"/>
        <v>3.5</v>
      </c>
      <c r="E108" s="42">
        <f>_xll.SRS1Splines.Functions25.OneWay_Spline($D$61:$D$65,$E$61:$E$65,D108)</f>
        <v>7.1385534275614601E-2</v>
      </c>
      <c r="F108" s="42">
        <f>_xll.SRS1Splines.Functions25.OneWay_Spline($D$61:$D$65,F$61:F$65,$D108)</f>
        <v>1.56081055239883</v>
      </c>
      <c r="G108" s="42">
        <f>_xll.SRS1Splines.Functions25.OneWay_Spline($D$61:$D$65,G$61:G$65,$D108)</f>
        <v>0.42880567149364801</v>
      </c>
      <c r="H108" s="42">
        <f>_xll.SRS1Splines.Functions25.OneWay_Spline($D$61:$D$65,H$61:H$65,$D108)</f>
        <v>0.52361977871998699</v>
      </c>
      <c r="I108" s="42">
        <f>_xll.SRS1Splines.Functions25.OneWay_Spline($D$61:$D$65,I$61:I$65,$D108)</f>
        <v>0.84485842883204698</v>
      </c>
      <c r="J108" s="42">
        <f>_xll.SRS1Splines.Functions25.OneWay_Spline($D$61:$D$65,J$61:J$65,$D108)</f>
        <v>11.968495581795199</v>
      </c>
      <c r="K108" s="42">
        <f>_xll.SRS1Splines.Functions25.OneWay_Spline($D$61:$D$65,K$61:K$65,$D108)</f>
        <v>4.5108383947771102</v>
      </c>
      <c r="L108" s="42">
        <f>_xll.SRS1Splines.Functions25.OneWay_Spline($D$61:$D$65,L$61:L$65,$D108)</f>
        <v>0.307829767670115</v>
      </c>
      <c r="M108" s="42">
        <f>_xll.SRS1Splines.Functions25.OneWay_Spline($D$61:$D$65,M$61:M$65,$D108)</f>
        <v>0.49429453719652799</v>
      </c>
      <c r="N108" s="42">
        <f>_xll.SRS1Splines.Functions25.OneWay_Spline($D$61:$D$65,N$61:N$65,$D108)</f>
        <v>4.68044644519117</v>
      </c>
      <c r="P108" s="42">
        <f t="shared" si="22"/>
        <v>3.5</v>
      </c>
      <c r="Q108" s="42">
        <f>_xll.SRS1Splines.Functions25.OneWay_Spline($D$61:$D$65,Q$61:Q$65,P108)</f>
        <v>6.2135867169826602E-2</v>
      </c>
      <c r="R108" s="42">
        <f>_xll.SRS1Splines.Functions25.OneWay_Spline($D$61:$D$65,R$61:R$65,$D108)</f>
        <v>1.1274673170493199</v>
      </c>
      <c r="S108" s="42">
        <f>_xll.SRS1Splines.Functions25.OneWay_Spline($D$61:$D$65,S$61:S$65,$D108)</f>
        <v>0.44497320166440302</v>
      </c>
      <c r="T108" s="42">
        <f>_xll.SRS1Splines.Functions25.OneWay_Spline($D$61:$D$65,T$61:T$65,$D108)</f>
        <v>0.373143026201118</v>
      </c>
      <c r="U108" s="42">
        <f>_xll.SRS1Splines.Functions25.OneWay_Spline($D$61:$D$65,U$61:U$65,$D108)</f>
        <v>0.74468541365917695</v>
      </c>
      <c r="V108" s="42">
        <f>_xll.SRS1Splines.Functions25.OneWay_Spline($D$61:$D$65,V$61:V$65,$D108)</f>
        <v>8.6863556624231197</v>
      </c>
      <c r="W108" s="42">
        <f>_xll.SRS1Splines.Functions25.OneWay_Spline($D$61:$D$65,W$61:W$65,$D108)</f>
        <v>3.8899805968454002</v>
      </c>
      <c r="X108" s="42">
        <f>_xll.SRS1Splines.Functions25.OneWay_Spline($D$61:$D$65,X$61:X$65,$D108)</f>
        <v>0.226437747059824</v>
      </c>
      <c r="Y108" s="42">
        <f>_xll.SRS1Splines.Functions25.OneWay_Spline($D$61:$D$65,Y$61:Y$65,$D108)</f>
        <v>0.394410348495084</v>
      </c>
      <c r="Z108" s="42">
        <f>_xll.SRS1Splines.Functions25.OneWay_Spline($D$61:$D$65,Z$61:Z$65,$D108)</f>
        <v>1.5583223882938499</v>
      </c>
      <c r="AB108" s="42">
        <f t="shared" si="23"/>
        <v>3.5</v>
      </c>
      <c r="AC108" s="42">
        <f>_xll.SRS1Splines.Functions25.OneWay_Spline($D$61:$D$65,AC$61:AC$65,AB108)</f>
        <v>8.0635201381402705E-2</v>
      </c>
      <c r="AD108" s="42">
        <f>_xll.SRS1Splines.Functions25.OneWay_Spline($D$61:$D$65,AD$61:AD$65,$D108)</f>
        <v>1.99415378774834</v>
      </c>
      <c r="AE108" s="42">
        <f>_xll.SRS1Splines.Functions25.OneWay_Spline($D$61:$D$65,AE$61:AE$65,$D108)</f>
        <v>0.512712604626964</v>
      </c>
      <c r="AF108" s="42">
        <f>_xll.SRS1Splines.Functions25.OneWay_Spline($D$61:$D$65,AF$61:AF$65,$D108)</f>
        <v>0.955173583327797</v>
      </c>
      <c r="AG108" s="42">
        <f>_xll.SRS1Splines.Functions25.OneWay_Spline($D$61:$D$65,AG$61:AG$65,$D108)</f>
        <v>0.93063055422275898</v>
      </c>
      <c r="AH108" s="42">
        <f>_xll.SRS1Splines.Functions25.OneWay_Spline($D$61:$D$65,AH$61:AH$65,$D108)</f>
        <v>15.433841065745</v>
      </c>
      <c r="AI108" s="42">
        <f>_xll.SRS1Splines.Functions25.OneWay_Spline($D$61:$D$65,AI$61:AI$65,$D108)</f>
        <v>5.13896141515038</v>
      </c>
      <c r="AJ108" s="42">
        <f>_xll.SRS1Splines.Functions25.OneWay_Spline($D$61:$D$65,AJ$61:AJ$65,$D108)</f>
        <v>0.435554903572277</v>
      </c>
      <c r="AK108" s="42">
        <f>_xll.SRS1Splines.Functions25.OneWay_Spline($D$61:$D$65,AK$61:AK$65,$D108)</f>
        <v>0.56588068278924697</v>
      </c>
      <c r="AL108" s="42">
        <f>_xll.SRS1Splines.Functions25.OneWay_Spline($D$61:$D$65,AL$61:AL$65,$D108)</f>
        <v>7.8025705020884804</v>
      </c>
    </row>
    <row r="109" spans="4:38">
      <c r="D109" s="42">
        <f t="shared" si="26"/>
        <v>3.75</v>
      </c>
      <c r="E109" s="42">
        <f>_xll.SRS1Splines.Functions25.OneWay_Spline($D$61:$D$65,$E$61:$E$65,D109)</f>
        <v>6.1165004099982698E-2</v>
      </c>
      <c r="F109" s="42">
        <f>_xll.SRS1Splines.Functions25.OneWay_Spline($D$61:$D$65,F$61:F$65,$D109)</f>
        <v>1.3610319149590699</v>
      </c>
      <c r="G109" s="42">
        <f>_xll.SRS1Splines.Functions25.OneWay_Spline($D$61:$D$65,G$61:G$65,$D109)</f>
        <v>0.40045784802602302</v>
      </c>
      <c r="H109" s="42">
        <f>_xll.SRS1Splines.Functions25.OneWay_Spline($D$61:$D$65,H$61:H$65,$D109)</f>
        <v>0.46367690374750498</v>
      </c>
      <c r="I109" s="42">
        <f>_xll.SRS1Splines.Functions25.OneWay_Spline($D$61:$D$65,I$61:I$65,$D109)</f>
        <v>0.80545380606366002</v>
      </c>
      <c r="J109" s="42">
        <f>_xll.SRS1Splines.Functions25.OneWay_Spline($D$61:$D$65,J$61:J$65,$D109)</f>
        <v>11.9520905513864</v>
      </c>
      <c r="K109" s="42">
        <f>_xll.SRS1Splines.Functions25.OneWay_Spline($D$61:$D$65,K$61:K$65,$D109)</f>
        <v>4.3414993067208698</v>
      </c>
      <c r="L109" s="42">
        <f>_xll.SRS1Splines.Functions25.OneWay_Spline($D$61:$D$65,L$61:L$65,$D109)</f>
        <v>0.29337455184884598</v>
      </c>
      <c r="M109" s="42">
        <f>_xll.SRS1Splines.Functions25.OneWay_Spline($D$61:$D$65,M$61:M$65,$D109)</f>
        <v>0.479366010742097</v>
      </c>
      <c r="N109" s="42">
        <f>_xll.SRS1Splines.Functions25.OneWay_Spline($D$61:$D$65,N$61:N$65,$D109)</f>
        <v>4.1966778382220502</v>
      </c>
      <c r="P109" s="42">
        <f t="shared" si="22"/>
        <v>3.75</v>
      </c>
      <c r="Q109" s="42">
        <f>_xll.SRS1Splines.Functions25.OneWay_Spline($D$61:$D$65,Q$61:Q$65,P109)</f>
        <v>5.31224425757858E-2</v>
      </c>
      <c r="R109" s="42">
        <f>_xll.SRS1Splines.Functions25.OneWay_Spline($D$61:$D$65,R$61:R$65,$D109)</f>
        <v>0.969631067517437</v>
      </c>
      <c r="S109" s="42">
        <f>_xll.SRS1Splines.Functions25.OneWay_Spline($D$61:$D$65,S$61:S$65,$D109)</f>
        <v>0.40449706202847602</v>
      </c>
      <c r="T109" s="42">
        <f>_xll.SRS1Splines.Functions25.OneWay_Spline($D$61:$D$65,T$61:T$65,$D109)</f>
        <v>0.33490391239366901</v>
      </c>
      <c r="U109" s="42">
        <f>_xll.SRS1Splines.Functions25.OneWay_Spline($D$61:$D$65,U$61:U$65,$D109)</f>
        <v>0.72256008172794495</v>
      </c>
      <c r="V109" s="42">
        <f>_xll.SRS1Splines.Functions25.OneWay_Spline($D$61:$D$65,V$61:V$65,$D109)</f>
        <v>8.7075216772771409</v>
      </c>
      <c r="W109" s="42">
        <f>_xll.SRS1Splines.Functions25.OneWay_Spline($D$61:$D$65,W$61:W$65,$D109)</f>
        <v>3.7681922345258498</v>
      </c>
      <c r="X109" s="42">
        <f>_xll.SRS1Splines.Functions25.OneWay_Spline($D$61:$D$65,X$61:X$65,$D109)</f>
        <v>0.21755106775328301</v>
      </c>
      <c r="Y109" s="42">
        <f>_xll.SRS1Splines.Functions25.OneWay_Spline($D$61:$D$65,Y$61:Y$65,$D109)</f>
        <v>0.38494130663841702</v>
      </c>
      <c r="Z109" s="42">
        <f>_xll.SRS1Splines.Functions25.OneWay_Spline($D$61:$D$65,Z$61:Z$65,$D109)</f>
        <v>1.4629778346378901</v>
      </c>
      <c r="AB109" s="42">
        <f t="shared" si="23"/>
        <v>3.75</v>
      </c>
      <c r="AC109" s="42">
        <f>_xll.SRS1Splines.Functions25.OneWay_Spline($D$61:$D$65,AC$61:AC$65,AB109)</f>
        <v>6.9207565624179707E-2</v>
      </c>
      <c r="AD109" s="42">
        <f>_xll.SRS1Splines.Functions25.OneWay_Spline($D$61:$D$65,AD$61:AD$65,$D109)</f>
        <v>1.7524327624007101</v>
      </c>
      <c r="AE109" s="42">
        <f>_xll.SRS1Splines.Functions25.OneWay_Spline($D$61:$D$65,AE$61:AE$65,$D109)</f>
        <v>0.48577556022312102</v>
      </c>
      <c r="AF109" s="42">
        <f>_xll.SRS1Splines.Functions25.OneWay_Spline($D$61:$D$65,AF$61:AF$65,$D109)</f>
        <v>0.84288954851258702</v>
      </c>
      <c r="AG109" s="42">
        <f>_xll.SRS1Splines.Functions25.OneWay_Spline($D$61:$D$65,AG$61:AG$65,$D109)</f>
        <v>0.87266496142660399</v>
      </c>
      <c r="AH109" s="42">
        <f>_xll.SRS1Splines.Functions25.OneWay_Spline($D$61:$D$65,AH$61:AH$65,$D109)</f>
        <v>15.3741130698414</v>
      </c>
      <c r="AI109" s="42">
        <f>_xll.SRS1Splines.Functions25.OneWay_Spline($D$61:$D$65,AI$61:AI$65,$D109)</f>
        <v>4.9227182061547401</v>
      </c>
      <c r="AJ109" s="42">
        <f>_xll.SRS1Splines.Functions25.OneWay_Spline($D$61:$D$65,AJ$61:AJ$65,$D109)</f>
        <v>0.41048084166946702</v>
      </c>
      <c r="AK109" s="42">
        <f>_xll.SRS1Splines.Functions25.OneWay_Spline($D$61:$D$65,AK$61:AK$65,$D109)</f>
        <v>0.54828965041000199</v>
      </c>
      <c r="AL109" s="42">
        <f>_xll.SRS1Splines.Functions25.OneWay_Spline($D$61:$D$65,AL$61:AL$65,$D109)</f>
        <v>6.9303778418062096</v>
      </c>
    </row>
    <row r="110" spans="4:38">
      <c r="D110" s="42">
        <f t="shared" si="26"/>
        <v>4</v>
      </c>
      <c r="E110" s="42">
        <f>_xll.SRS1Splines.Functions25.OneWay_Spline($D$61:$D$65,$E$61:$E$65,D110)</f>
        <v>5.1961295423225903E-2</v>
      </c>
      <c r="F110" s="42">
        <f>_xll.SRS1Splines.Functions25.OneWay_Spline($D$61:$D$65,F$61:F$65,$D110)</f>
        <v>1.1648895222218001</v>
      </c>
      <c r="G110" s="42">
        <f>_xll.SRS1Splines.Functions25.OneWay_Spline($D$61:$D$65,G$61:G$65,$D110)</f>
        <v>0.37487268793865502</v>
      </c>
      <c r="H110" s="42">
        <f>_xll.SRS1Splines.Functions25.OneWay_Spline($D$61:$D$65,H$61:H$65,$D110)</f>
        <v>0.41004380508791599</v>
      </c>
      <c r="I110" s="42">
        <f>_xll.SRS1Splines.Functions25.OneWay_Spline($D$61:$D$65,I$61:I$65,$D110)</f>
        <v>0.76938856215033102</v>
      </c>
      <c r="J110" s="42">
        <f>_xll.SRS1Splines.Functions25.OneWay_Spline($D$61:$D$65,J$61:J$65,$D110)</f>
        <v>11.9341231371292</v>
      </c>
      <c r="K110" s="42">
        <f>_xll.SRS1Splines.Functions25.OneWay_Spline($D$61:$D$65,K$61:K$65,$D110)</f>
        <v>4.1755583274550503</v>
      </c>
      <c r="L110" s="42">
        <f>_xll.SRS1Splines.Functions25.OneWay_Spline($D$61:$D$65,L$61:L$65,$D110)</f>
        <v>0.279783430003196</v>
      </c>
      <c r="M110" s="42">
        <f>_xll.SRS1Splines.Functions25.OneWay_Spline($D$61:$D$65,M$61:M$65,$D110)</f>
        <v>0.46441846245382101</v>
      </c>
      <c r="N110" s="42">
        <f>_xll.SRS1Splines.Functions25.OneWay_Spline($D$61:$D$65,N$61:N$65,$D110)</f>
        <v>3.7206331984502001</v>
      </c>
      <c r="P110" s="42">
        <f t="shared" si="22"/>
        <v>4</v>
      </c>
      <c r="Q110" s="42">
        <f>_xll.SRS1Splines.Functions25.OneWay_Spline($D$61:$D$65,Q$61:Q$65,P110)</f>
        <v>4.5002766632321597E-2</v>
      </c>
      <c r="R110" s="42">
        <f>_xll.SRS1Splines.Functions25.OneWay_Spline($D$61:$D$65,R$61:R$65,$D110)</f>
        <v>0.81455508003609201</v>
      </c>
      <c r="S110" s="42">
        <f>_xll.SRS1Splines.Functions25.OneWay_Spline($D$61:$D$65,S$61:S$65,$D110)</f>
        <v>0.36575682238084001</v>
      </c>
      <c r="T110" s="42">
        <f>_xll.SRS1Splines.Functions25.OneWay_Spline($D$61:$D$65,T$61:T$65,$D110)</f>
        <v>0.30068996846068802</v>
      </c>
      <c r="U110" s="42">
        <f>_xll.SRS1Splines.Functions25.OneWay_Spline($D$61:$D$65,U$61:U$65,$D110)</f>
        <v>0.70195982913574595</v>
      </c>
      <c r="V110" s="42">
        <f>_xll.SRS1Splines.Functions25.OneWay_Spline($D$61:$D$65,V$61:V$65,$D110)</f>
        <v>8.7264596905675909</v>
      </c>
      <c r="W110" s="42">
        <f>_xll.SRS1Splines.Functions25.OneWay_Spline($D$61:$D$65,W$61:W$65,$D110)</f>
        <v>3.6486718653950598</v>
      </c>
      <c r="X110" s="42">
        <f>_xll.SRS1Splines.Functions25.OneWay_Spline($D$61:$D$65,X$61:X$65,$D110)</f>
        <v>0.209590371309991</v>
      </c>
      <c r="Y110" s="42">
        <f>_xll.SRS1Splines.Functions25.OneWay_Spline($D$61:$D$65,Y$61:Y$65,$D110)</f>
        <v>0.37599223403423099</v>
      </c>
      <c r="Z110" s="42">
        <f>_xll.SRS1Splines.Functions25.OneWay_Spline($D$61:$D$65,Z$61:Z$65,$D110)</f>
        <v>1.36828853939913</v>
      </c>
      <c r="AB110" s="42">
        <f t="shared" si="23"/>
        <v>4</v>
      </c>
      <c r="AC110" s="42">
        <f>_xll.SRS1Splines.Functions25.OneWay_Spline($D$61:$D$65,AC$61:AC$65,AB110)</f>
        <v>5.8919824214130299E-2</v>
      </c>
      <c r="AD110" s="42">
        <f>_xll.SRS1Splines.Functions25.OneWay_Spline($D$61:$D$65,AD$61:AD$65,$D110)</f>
        <v>1.5152239644075101</v>
      </c>
      <c r="AE110" s="42">
        <f>_xll.SRS1Splines.Functions25.OneWay_Spline($D$61:$D$65,AE$61:AE$65,$D110)</f>
        <v>0.46121534983884299</v>
      </c>
      <c r="AF110" s="42">
        <f>_xll.SRS1Splines.Functions25.OneWay_Spline($D$61:$D$65,AF$61:AF$65,$D110)</f>
        <v>0.73526481771944996</v>
      </c>
      <c r="AG110" s="42">
        <f>_xll.SRS1Splines.Functions25.OneWay_Spline($D$61:$D$65,AG$61:AG$65,$D110)</f>
        <v>0.82022747013586905</v>
      </c>
      <c r="AH110" s="42">
        <f>_xll.SRS1Splines.Functions25.OneWay_Spline($D$61:$D$65,AH$61:AH$65,$D110)</f>
        <v>15.3100617640635</v>
      </c>
      <c r="AI110" s="42">
        <f>_xll.SRS1Splines.Functions25.OneWay_Spline($D$61:$D$65,AI$61:AI$65,$D110)</f>
        <v>4.7108143257677098</v>
      </c>
      <c r="AJ110" s="42">
        <f>_xll.SRS1Splines.Functions25.OneWay_Spline($D$61:$D$65,AJ$61:AJ$65,$D110)</f>
        <v>0.385560321240558</v>
      </c>
      <c r="AK110" s="42">
        <f>_xll.SRS1Splines.Functions25.OneWay_Spline($D$61:$D$65,AK$61:AK$65,$D110)</f>
        <v>0.53055420244295304</v>
      </c>
      <c r="AL110" s="42">
        <f>_xll.SRS1Splines.Functions25.OneWay_Spline($D$61:$D$65,AL$61:AL$65,$D110)</f>
        <v>6.0729778575012698</v>
      </c>
    </row>
    <row r="111" spans="4:38">
      <c r="D111" s="42">
        <f t="shared" si="26"/>
        <v>4.25</v>
      </c>
      <c r="E111" s="42">
        <f>_xll.SRS1Splines.Functions25.OneWay_Spline($D$61:$D$65,$E$61:$E$65,D111)</f>
        <v>4.3753114855357503E-2</v>
      </c>
      <c r="F111" s="42">
        <f>_xll.SRS1Splines.Functions25.OneWay_Spline($D$61:$D$65,F$61:F$65,$D111)</f>
        <v>0.976327449438115</v>
      </c>
      <c r="G111" s="42">
        <f>_xll.SRS1Splines.Functions25.OneWay_Spline($D$61:$D$65,G$61:G$65,$D111)</f>
        <v>0.35197034864843701</v>
      </c>
      <c r="H111" s="42">
        <f>_xll.SRS1Splines.Functions25.OneWay_Spline($D$61:$D$65,H$61:H$65,$D111)</f>
        <v>0.36272048274121899</v>
      </c>
      <c r="I111" s="42">
        <f>_xll.SRS1Splines.Functions25.OneWay_Spline($D$61:$D$65,I$61:I$65,$D111)</f>
        <v>0.73637103163717199</v>
      </c>
      <c r="J111" s="42">
        <f>_xll.SRS1Splines.Functions25.OneWay_Spline($D$61:$D$65,J$61:J$65,$D111)</f>
        <v>11.914593339023501</v>
      </c>
      <c r="K111" s="42">
        <f>_xll.SRS1Splines.Functions25.OneWay_Spline($D$61:$D$65,K$61:K$65,$D111)</f>
        <v>4.0164135657700903</v>
      </c>
      <c r="L111" s="42">
        <f>_xll.SRS1Splines.Functions25.OneWay_Spline($D$61:$D$65,L$61:L$65,$D111)</f>
        <v>0.26711909911931803</v>
      </c>
      <c r="M111" s="42">
        <f>_xll.SRS1Splines.Functions25.OneWay_Spline($D$61:$D$65,M$61:M$65,$D111)</f>
        <v>0.44969601604218301</v>
      </c>
      <c r="N111" s="42">
        <f>_xll.SRS1Splines.Functions25.OneWay_Spline($D$61:$D$65,N$61:N$65,$D111)</f>
        <v>3.2616750164149599</v>
      </c>
      <c r="P111" s="42">
        <f t="shared" si="22"/>
        <v>4.25</v>
      </c>
      <c r="Q111" s="42">
        <f>_xll.SRS1Splines.Functions25.OneWay_Spline($D$61:$D$65,Q$61:Q$65,P111)</f>
        <v>3.7756985703476E-2</v>
      </c>
      <c r="R111" s="42">
        <f>_xll.SRS1Splines.Functions25.OneWay_Spline($D$61:$D$65,R$61:R$65,$D111)</f>
        <v>0.66533580213670296</v>
      </c>
      <c r="S111" s="42">
        <f>_xll.SRS1Splines.Functions25.OneWay_Spline($D$61:$D$65,S$61:S$65,$D111)</f>
        <v>0.32934715436811901</v>
      </c>
      <c r="T111" s="42">
        <f>_xll.SRS1Splines.Functions25.OneWay_Spline($D$61:$D$65,T$61:T$65,$D111)</f>
        <v>0.27050119440217502</v>
      </c>
      <c r="U111" s="42">
        <f>_xll.SRS1Splines.Functions25.OneWay_Spline($D$61:$D$65,U$61:U$65,$D111)</f>
        <v>0.68259464025433503</v>
      </c>
      <c r="V111" s="42">
        <f>_xll.SRS1Splines.Functions25.OneWay_Spline($D$61:$D$65,V$61:V$65,$D111)</f>
        <v>8.7431697022944501</v>
      </c>
      <c r="W111" s="42">
        <f>_xll.SRS1Splines.Functions25.OneWay_Spline($D$61:$D$65,W$61:W$65,$D111)</f>
        <v>3.5338327870906299</v>
      </c>
      <c r="X111" s="42">
        <f>_xll.SRS1Splines.Functions25.OneWay_Spline($D$61:$D$65,X$61:X$65,$D111)</f>
        <v>0.20255224600441399</v>
      </c>
      <c r="Y111" s="42">
        <f>_xll.SRS1Splines.Functions25.OneWay_Spline($D$61:$D$65,Y$61:Y$65,$D111)</f>
        <v>0.36763258360063</v>
      </c>
      <c r="Z111" s="42">
        <f>_xll.SRS1Splines.Functions25.OneWay_Spline($D$61:$D$65,Z$61:Z$65,$D111)</f>
        <v>1.2759488357328801</v>
      </c>
      <c r="AB111" s="42">
        <f t="shared" si="23"/>
        <v>4.25</v>
      </c>
      <c r="AC111" s="42">
        <f>_xll.SRS1Splines.Functions25.OneWay_Spline($D$61:$D$65,AC$61:AC$65,AB111)</f>
        <v>4.9749244007239103E-2</v>
      </c>
      <c r="AD111" s="42">
        <f>_xll.SRS1Splines.Functions25.OneWay_Spline($D$61:$D$65,AD$61:AD$65,$D111)</f>
        <v>1.28731909673953</v>
      </c>
      <c r="AE111" s="42">
        <f>_xll.SRS1Splines.Functions25.OneWay_Spline($D$61:$D$65,AE$61:AE$65,$D111)</f>
        <v>0.43886651317471198</v>
      </c>
      <c r="AF111" s="42">
        <f>_xll.SRS1Splines.Functions25.OneWay_Spline($D$61:$D$65,AF$61:AF$65,$D111)</f>
        <v>0.63398585326091905</v>
      </c>
      <c r="AG111" s="42">
        <f>_xll.SRS1Splines.Functions25.OneWay_Spline($D$61:$D$65,AG$61:AG$65,$D111)</f>
        <v>0.77311117040771704</v>
      </c>
      <c r="AH111" s="42">
        <f>_xll.SRS1Splines.Functions25.OneWay_Spline($D$61:$D$65,AH$61:AH$65,$D111)</f>
        <v>15.241924715962099</v>
      </c>
      <c r="AI111" s="42">
        <f>_xll.SRS1Splines.Functions25.OneWay_Spline($D$61:$D$65,AI$61:AI$65,$D111)</f>
        <v>4.5075891025979002</v>
      </c>
      <c r="AJ111" s="42">
        <f>_xll.SRS1Splines.Functions25.OneWay_Spline($D$61:$D$65,AJ$61:AJ$65,$D111)</f>
        <v>0.361200146675145</v>
      </c>
      <c r="AK111" s="42">
        <f>_xll.SRS1Splines.Functions25.OneWay_Spline($D$61:$D$65,AK$61:AK$65,$D111)</f>
        <v>0.512940769861149</v>
      </c>
      <c r="AL111" s="42">
        <f>_xll.SRS1Splines.Functions25.OneWay_Spline($D$61:$D$65,AL$61:AL$65,$D111)</f>
        <v>5.2474011970970498</v>
      </c>
    </row>
    <row r="112" spans="4:38">
      <c r="D112" s="42">
        <f t="shared" si="26"/>
        <v>4.5</v>
      </c>
      <c r="E112" s="42">
        <f>_xll.SRS1Splines.Functions25.OneWay_Spline($D$61:$D$65,$E$61:$E$65,D112)</f>
        <v>3.6519169006390802E-2</v>
      </c>
      <c r="F112" s="42">
        <f>_xll.SRS1Splines.Functions25.OneWay_Spline($D$61:$D$65,F$61:F$65,$D112)</f>
        <v>0.79928977185910299</v>
      </c>
      <c r="G112" s="42">
        <f>_xll.SRS1Splines.Functions25.OneWay_Spline($D$61:$D$65,G$61:G$65,$D112)</f>
        <v>0.33167098757225899</v>
      </c>
      <c r="H112" s="42">
        <f>_xll.SRS1Splines.Functions25.OneWay_Spline($D$61:$D$65,H$61:H$65,$D112)</f>
        <v>0.32170693670741601</v>
      </c>
      <c r="I112" s="42">
        <f>_xll.SRS1Splines.Functions25.OneWay_Spline($D$61:$D$65,I$61:I$65,$D112)</f>
        <v>0.70610954906929901</v>
      </c>
      <c r="J112" s="42">
        <f>_xll.SRS1Splines.Functions25.OneWay_Spline($D$61:$D$65,J$61:J$65,$D112)</f>
        <v>11.8935011570693</v>
      </c>
      <c r="K112" s="42">
        <f>_xll.SRS1Splines.Functions25.OneWay_Spline($D$61:$D$65,K$61:K$65,$D112)</f>
        <v>3.8674631304564002</v>
      </c>
      <c r="L112" s="42">
        <f>_xll.SRS1Splines.Functions25.OneWay_Spline($D$61:$D$65,L$61:L$65,$D112)</f>
        <v>0.25544425618336802</v>
      </c>
      <c r="M112" s="42">
        <f>_xll.SRS1Splines.Functions25.OneWay_Spline($D$61:$D$65,M$61:M$65,$D112)</f>
        <v>0.43544279521766499</v>
      </c>
      <c r="N112" s="42">
        <f>_xll.SRS1Splines.Functions25.OneWay_Spline($D$61:$D$65,N$61:N$65,$D112)</f>
        <v>2.8291657826556902</v>
      </c>
      <c r="P112" s="42">
        <f t="shared" si="22"/>
        <v>4.5</v>
      </c>
      <c r="Q112" s="42">
        <f>_xll.SRS1Splines.Functions25.OneWay_Spline($D$61:$D$65,Q$61:Q$65,P112)</f>
        <v>3.1365246153290997E-2</v>
      </c>
      <c r="R112" s="42">
        <f>_xll.SRS1Splines.Functions25.OneWay_Spline($D$61:$D$65,R$61:R$65,$D112)</f>
        <v>0.52506968135069298</v>
      </c>
      <c r="S112" s="42">
        <f>_xll.SRS1Splines.Functions25.OneWay_Spline($D$61:$D$65,S$61:S$65,$D112)</f>
        <v>0.29586272963693799</v>
      </c>
      <c r="T112" s="42">
        <f>_xll.SRS1Splines.Functions25.OneWay_Spline($D$61:$D$65,T$61:T$65,$D112)</f>
        <v>0.24433759021813001</v>
      </c>
      <c r="U112" s="42">
        <f>_xll.SRS1Splines.Functions25.OneWay_Spline($D$61:$D$65,U$61:U$65,$D112)</f>
        <v>0.66417449945546803</v>
      </c>
      <c r="V112" s="42">
        <f>_xll.SRS1Splines.Functions25.OneWay_Spline($D$61:$D$65,V$61:V$65,$D112)</f>
        <v>8.7576517124577293</v>
      </c>
      <c r="W112" s="42">
        <f>_xll.SRS1Splines.Functions25.OneWay_Spline($D$61:$D$65,W$61:W$65,$D112)</f>
        <v>3.4260882972501601</v>
      </c>
      <c r="X112" s="42">
        <f>_xll.SRS1Splines.Functions25.OneWay_Spline($D$61:$D$65,X$61:X$65,$D112)</f>
        <v>0.19643328011101999</v>
      </c>
      <c r="Y112" s="42">
        <f>_xll.SRS1Splines.Functions25.OneWay_Spline($D$61:$D$65,Y$61:Y$65,$D112)</f>
        <v>0.35993180825571702</v>
      </c>
      <c r="Z112" s="42">
        <f>_xll.SRS1Splines.Functions25.OneWay_Spline($D$61:$D$65,Z$61:Z$65,$D112)</f>
        <v>1.1876530567944501</v>
      </c>
      <c r="AB112" s="42">
        <f t="shared" si="23"/>
        <v>4.5</v>
      </c>
      <c r="AC112" s="42">
        <f>_xll.SRS1Splines.Functions25.OneWay_Spline($D$61:$D$65,AC$61:AC$65,AB112)</f>
        <v>4.16730918594908E-2</v>
      </c>
      <c r="AD112" s="42">
        <f>_xll.SRS1Splines.Functions25.OneWay_Spline($D$61:$D$65,AD$61:AD$65,$D112)</f>
        <v>1.0735098623675099</v>
      </c>
      <c r="AE112" s="42">
        <f>_xll.SRS1Splines.Functions25.OneWay_Spline($D$61:$D$65,AE$61:AE$65,$D112)</f>
        <v>0.41856358993131099</v>
      </c>
      <c r="AF112" s="42">
        <f>_xll.SRS1Splines.Functions25.OneWay_Spline($D$61:$D$65,AF$61:AF$65,$D112)</f>
        <v>0.54073911744952696</v>
      </c>
      <c r="AG112" s="42">
        <f>_xll.SRS1Splines.Functions25.OneWay_Spline($D$61:$D$65,AG$61:AG$65,$D112)</f>
        <v>0.73110915229931295</v>
      </c>
      <c r="AH112" s="42">
        <f>_xll.SRS1Splines.Functions25.OneWay_Spline($D$61:$D$65,AH$61:AH$65,$D112)</f>
        <v>15.169939493087901</v>
      </c>
      <c r="AI112" s="42">
        <f>_xll.SRS1Splines.Functions25.OneWay_Spline($D$61:$D$65,AI$61:AI$65,$D112)</f>
        <v>4.3173818652539104</v>
      </c>
      <c r="AJ112" s="42">
        <f>_xll.SRS1Splines.Functions25.OneWay_Spline($D$61:$D$65,AJ$61:AJ$65,$D112)</f>
        <v>0.33780712236282001</v>
      </c>
      <c r="AK112" s="42">
        <f>_xll.SRS1Splines.Functions25.OneWay_Spline($D$61:$D$65,AK$61:AK$65,$D112)</f>
        <v>0.49571578363764102</v>
      </c>
      <c r="AL112" s="42">
        <f>_xll.SRS1Splines.Functions25.OneWay_Spline($D$61:$D$65,AL$61:AL$65,$D112)</f>
        <v>4.47067850851694</v>
      </c>
    </row>
    <row r="113" spans="4:38">
      <c r="D113" s="42">
        <f t="shared" si="26"/>
        <v>4.75</v>
      </c>
      <c r="E113" s="42">
        <f>_xll.SRS1Splines.Functions25.OneWay_Spline($D$61:$D$65,$E$61:$E$65,D113)</f>
        <v>3.0238164486339002E-2</v>
      </c>
      <c r="F113" s="42">
        <f>_xll.SRS1Splines.Functions25.OneWay_Spline($D$61:$D$65,F$61:F$65,$D113)</f>
        <v>0.63772056473585903</v>
      </c>
      <c r="G113" s="42">
        <f>_xll.SRS1Splines.Functions25.OneWay_Spline($D$61:$D$65,G$61:G$65,$D113)</f>
        <v>0.313894762127014</v>
      </c>
      <c r="H113" s="42">
        <f>_xll.SRS1Splines.Functions25.OneWay_Spline($D$61:$D$65,H$61:H$65,$D113)</f>
        <v>0.28700316698650502</v>
      </c>
      <c r="I113" s="42">
        <f>_xll.SRS1Splines.Functions25.OneWay_Spline($D$61:$D$65,I$61:I$65,$D113)</f>
        <v>0.67831244899182597</v>
      </c>
      <c r="J113" s="42">
        <f>_xll.SRS1Splines.Functions25.OneWay_Spline($D$61:$D$65,J$61:J$65,$D113)</f>
        <v>11.8708465912667</v>
      </c>
      <c r="K113" s="42">
        <f>_xll.SRS1Splines.Functions25.OneWay_Spline($D$61:$D$65,K$61:K$65,$D113)</f>
        <v>3.7321051303044199</v>
      </c>
      <c r="L113" s="42">
        <f>_xll.SRS1Splines.Functions25.OneWay_Spline($D$61:$D$65,L$61:L$65,$D113)</f>
        <v>0.24482159818150201</v>
      </c>
      <c r="M113" s="42">
        <f>_xll.SRS1Splines.Functions25.OneWay_Spline($D$61:$D$65,M$61:M$65,$D113)</f>
        <v>0.421902923690748</v>
      </c>
      <c r="N113" s="42">
        <f>_xll.SRS1Splines.Functions25.OneWay_Spline($D$61:$D$65,N$61:N$65,$D113)</f>
        <v>2.4324679877117301</v>
      </c>
      <c r="P113" s="42">
        <f t="shared" si="22"/>
        <v>4.75</v>
      </c>
      <c r="Q113" s="42">
        <f>_xll.SRS1Splines.Functions25.OneWay_Spline($D$61:$D$65,Q$61:Q$65,P113)</f>
        <v>2.5807694345808301E-2</v>
      </c>
      <c r="R113" s="42">
        <f>_xll.SRS1Splines.Functions25.OneWay_Spline($D$61:$D$65,R$61:R$65,$D113)</f>
        <v>0.39685316520948499</v>
      </c>
      <c r="S113" s="42">
        <f>_xll.SRS1Splines.Functions25.OneWay_Spline($D$61:$D$65,S$61:S$65,$D113)</f>
        <v>0.26589821983391898</v>
      </c>
      <c r="T113" s="42">
        <f>_xll.SRS1Splines.Functions25.OneWay_Spline($D$61:$D$65,T$61:T$65,$D113)</f>
        <v>0.22219915590855399</v>
      </c>
      <c r="U113" s="42">
        <f>_xll.SRS1Splines.Functions25.OneWay_Spline($D$61:$D$65,U$61:U$65,$D113)</f>
        <v>0.64640939111090101</v>
      </c>
      <c r="V113" s="42">
        <f>_xll.SRS1Splines.Functions25.OneWay_Spline($D$61:$D$65,V$61:V$65,$D113)</f>
        <v>8.7699057210574303</v>
      </c>
      <c r="W113" s="42">
        <f>_xll.SRS1Splines.Functions25.OneWay_Spline($D$61:$D$65,W$61:W$65,$D113)</f>
        <v>3.3278516935112301</v>
      </c>
      <c r="X113" s="42">
        <f>_xll.SRS1Splines.Functions25.OneWay_Spline($D$61:$D$65,X$61:X$65,$D113)</f>
        <v>0.19123006190427699</v>
      </c>
      <c r="Y113" s="42">
        <f>_xll.SRS1Splines.Functions25.OneWay_Spline($D$61:$D$65,Y$61:Y$65,$D113)</f>
        <v>0.352959360917597</v>
      </c>
      <c r="Z113" s="42">
        <f>_xll.SRS1Splines.Functions25.OneWay_Spline($D$61:$D$65,Z$61:Z$65,$D113)</f>
        <v>1.1050955357391401</v>
      </c>
      <c r="AB113" s="42">
        <f t="shared" si="23"/>
        <v>4.75</v>
      </c>
      <c r="AC113" s="42">
        <f>_xll.SRS1Splines.Functions25.OneWay_Spline($D$61:$D$65,AC$61:AC$65,AB113)</f>
        <v>3.4668634626869803E-2</v>
      </c>
      <c r="AD113" s="42">
        <f>_xll.SRS1Splines.Functions25.OneWay_Spline($D$61:$D$65,AD$61:AD$65,$D113)</f>
        <v>0.87858796426223496</v>
      </c>
      <c r="AE113" s="42">
        <f>_xll.SRS1Splines.Functions25.OneWay_Spline($D$61:$D$65,AE$61:AE$65,$D113)</f>
        <v>0.40014111980922401</v>
      </c>
      <c r="AF113" s="42">
        <f>_xll.SRS1Splines.Functions25.OneWay_Spline($D$61:$D$65,AF$61:AF$65,$D113)</f>
        <v>0.45721107259780802</v>
      </c>
      <c r="AG113" s="42">
        <f>_xll.SRS1Splines.Functions25.OneWay_Spline($D$61:$D$65,AG$61:AG$65,$D113)</f>
        <v>0.69401450586782298</v>
      </c>
      <c r="AH113" s="42">
        <f>_xll.SRS1Splines.Functions25.OneWay_Spline($D$61:$D$65,AH$61:AH$65,$D113)</f>
        <v>15.0943436629915</v>
      </c>
      <c r="AI113" s="42">
        <f>_xll.SRS1Splines.Functions25.OneWay_Spline($D$61:$D$65,AI$61:AI$65,$D113)</f>
        <v>4.1445319423443499</v>
      </c>
      <c r="AJ113" s="42">
        <f>_xll.SRS1Splines.Functions25.OneWay_Spline($D$61:$D$65,AJ$61:AJ$65,$D113)</f>
        <v>0.315788052693179</v>
      </c>
      <c r="AK113" s="42">
        <f>_xll.SRS1Splines.Functions25.OneWay_Spline($D$61:$D$65,AK$61:AK$65,$D113)</f>
        <v>0.47914567474547598</v>
      </c>
      <c r="AL113" s="42">
        <f>_xll.SRS1Splines.Functions25.OneWay_Spline($D$61:$D$65,AL$61:AL$65,$D113)</f>
        <v>3.7598404396843201</v>
      </c>
    </row>
    <row r="114" spans="4:38">
      <c r="D114" s="42">
        <f t="shared" si="26"/>
        <v>5</v>
      </c>
      <c r="E114" s="42">
        <f>_xll.SRS1Splines.Functions25.OneWay_Spline($D$61:$D$65,$E$61:$E$65,D114)</f>
        <v>2.4888807905215301E-2</v>
      </c>
      <c r="F114" s="42">
        <f>_xll.SRS1Splines.Functions25.OneWay_Spline($D$61:$D$65,F$61:F$65,$D114)</f>
        <v>0.49556390331947398</v>
      </c>
      <c r="G114" s="42">
        <f>_xll.SRS1Splines.Functions25.OneWay_Spline($D$61:$D$65,G$61:G$65,$D114)</f>
        <v>0.298561829729594</v>
      </c>
      <c r="H114" s="42">
        <f>_xll.SRS1Splines.Functions25.OneWay_Spline($D$61:$D$65,H$61:H$65,$D114)</f>
        <v>0.25860917357848701</v>
      </c>
      <c r="I114" s="42">
        <f>_xll.SRS1Splines.Functions25.OneWay_Spline($D$61:$D$65,I$61:I$65,$D114)</f>
        <v>0.65268806594986395</v>
      </c>
      <c r="J114" s="42">
        <f>_xll.SRS1Splines.Functions25.OneWay_Spline($D$61:$D$65,J$61:J$65,$D114)</f>
        <v>11.8466296416156</v>
      </c>
      <c r="K114" s="42">
        <f>_xll.SRS1Splines.Functions25.OneWay_Spline($D$61:$D$65,K$61:K$65,$D114)</f>
        <v>3.6137376741045699</v>
      </c>
      <c r="L114" s="42">
        <f>_xll.SRS1Splines.Functions25.OneWay_Spline($D$61:$D$65,L$61:L$65,$D114)</f>
        <v>0.235313822099874</v>
      </c>
      <c r="M114" s="42">
        <f>_xll.SRS1Splines.Functions25.OneWay_Spline($D$61:$D$65,M$61:M$65,$D114)</f>
        <v>0.40932052517191397</v>
      </c>
      <c r="N114" s="42">
        <f>_xll.SRS1Splines.Functions25.OneWay_Spline($D$61:$D$65,N$61:N$65,$D114)</f>
        <v>2.0809441221224101</v>
      </c>
      <c r="P114" s="42">
        <f t="shared" si="22"/>
        <v>5</v>
      </c>
      <c r="Q114" s="42">
        <f>_xll.SRS1Splines.Functions25.OneWay_Spline($D$61:$D$65,Q$61:Q$65,P114)</f>
        <v>2.106447664507E-2</v>
      </c>
      <c r="R114" s="42">
        <f>_xll.SRS1Splines.Functions25.OneWay_Spline($D$61:$D$65,R$61:R$65,$D114)</f>
        <v>0.283782701244501</v>
      </c>
      <c r="S114" s="42">
        <f>_xll.SRS1Splines.Functions25.OneWay_Spline($D$61:$D$65,S$61:S$65,$D114)</f>
        <v>0.24004829660568699</v>
      </c>
      <c r="T114" s="42">
        <f>_xll.SRS1Splines.Functions25.OneWay_Spline($D$61:$D$65,T$61:T$65,$D114)</f>
        <v>0.204085891473447</v>
      </c>
      <c r="U114" s="42">
        <f>_xll.SRS1Splines.Functions25.OneWay_Spline($D$61:$D$65,U$61:U$65,$D114)</f>
        <v>0.62900929959239005</v>
      </c>
      <c r="V114" s="42">
        <f>_xll.SRS1Splines.Functions25.OneWay_Spline($D$61:$D$65,V$61:V$65,$D114)</f>
        <v>8.7799317280935405</v>
      </c>
      <c r="W114" s="42">
        <f>_xll.SRS1Splines.Functions25.OneWay_Spline($D$61:$D$65,W$61:W$65,$D114)</f>
        <v>3.2415362735114499</v>
      </c>
      <c r="X114" s="42">
        <f>_xll.SRS1Splines.Functions25.OneWay_Spline($D$61:$D$65,X$61:X$65,$D114)</f>
        <v>0.186939179658653</v>
      </c>
      <c r="Y114" s="42">
        <f>_xll.SRS1Splines.Functions25.OneWay_Spline($D$61:$D$65,Y$61:Y$65,$D114)</f>
        <v>0.34678469450437499</v>
      </c>
      <c r="Z114" s="42">
        <f>_xll.SRS1Splines.Functions25.OneWay_Spline($D$61:$D$65,Z$61:Z$65,$D114)</f>
        <v>1.02997060572225</v>
      </c>
      <c r="AB114" s="42">
        <f t="shared" si="23"/>
        <v>5</v>
      </c>
      <c r="AC114" s="42">
        <f>_xll.SRS1Splines.Functions25.OneWay_Spline($D$61:$D$65,AC$61:AC$65,AB114)</f>
        <v>2.8713139165360699E-2</v>
      </c>
      <c r="AD114" s="42">
        <f>_xll.SRS1Splines.Functions25.OneWay_Spline($D$61:$D$65,AD$61:AD$65,$D114)</f>
        <v>0.70734510539444895</v>
      </c>
      <c r="AE114" s="42">
        <f>_xll.SRS1Splines.Functions25.OneWay_Spline($D$61:$D$65,AE$61:AE$65,$D114)</f>
        <v>0.383433642509033</v>
      </c>
      <c r="AF114" s="42">
        <f>_xll.SRS1Splines.Functions25.OneWay_Spline($D$61:$D$65,AF$61:AF$65,$D114)</f>
        <v>0.38508818101829601</v>
      </c>
      <c r="AG114" s="42">
        <f>_xll.SRS1Splines.Functions25.OneWay_Spline($D$61:$D$65,AG$61:AG$65,$D114)</f>
        <v>0.66162032117040803</v>
      </c>
      <c r="AH114" s="42">
        <f>_xll.SRS1Splines.Functions25.OneWay_Spline($D$61:$D$65,AH$61:AH$65,$D114)</f>
        <v>15.0153747932236</v>
      </c>
      <c r="AI114" s="42">
        <f>_xll.SRS1Splines.Functions25.OneWay_Spline($D$61:$D$65,AI$61:AI$65,$D114)</f>
        <v>3.99337866247784</v>
      </c>
      <c r="AJ114" s="42">
        <f>_xll.SRS1Splines.Functions25.OneWay_Spline($D$61:$D$65,AJ$61:AJ$65,$D114)</f>
        <v>0.29554974205581502</v>
      </c>
      <c r="AK114" s="42">
        <f>_xll.SRS1Splines.Functions25.OneWay_Spline($D$61:$D$65,AK$61:AK$65,$D114)</f>
        <v>0.46349687415770502</v>
      </c>
      <c r="AL114" s="42">
        <f>_xll.SRS1Splines.Functions25.OneWay_Spline($D$61:$D$65,AL$61:AL$65,$D114)</f>
        <v>3.1319176385225802</v>
      </c>
    </row>
    <row r="115" spans="4:38">
      <c r="D115" s="42">
        <f t="shared" si="26"/>
        <v>5.25</v>
      </c>
      <c r="E115" s="42">
        <f>_xll.SRS1Splines.Functions25.OneWay_Spline($D$61:$D$65,$E$61:$E$65,D115)</f>
        <v>2.0449805873033002E-2</v>
      </c>
      <c r="F115" s="42">
        <f>_xll.SRS1Splines.Functions25.OneWay_Spline($D$61:$D$65,F$61:F$65,$D115)</f>
        <v>0.37676386286104102</v>
      </c>
      <c r="G115" s="42">
        <f>_xll.SRS1Splines.Functions25.OneWay_Spline($D$61:$D$65,G$61:G$65,$D115)</f>
        <v>0.28559234779689002</v>
      </c>
      <c r="H115" s="42">
        <f>_xll.SRS1Splines.Functions25.OneWay_Spline($D$61:$D$65,H$61:H$65,$D115)</f>
        <v>0.236524956483362</v>
      </c>
      <c r="I115" s="42">
        <f>_xll.SRS1Splines.Functions25.OneWay_Spline($D$61:$D$65,I$61:I$65,$D115)</f>
        <v>0.62894473448852894</v>
      </c>
      <c r="J115" s="42">
        <f>_xll.SRS1Splines.Functions25.OneWay_Spline($D$61:$D$65,J$61:J$65,$D115)</f>
        <v>11.820850308116</v>
      </c>
      <c r="K115" s="42">
        <f>_xll.SRS1Splines.Functions25.OneWay_Spline($D$61:$D$65,K$61:K$65,$D115)</f>
        <v>3.51575887064728</v>
      </c>
      <c r="L115" s="42">
        <f>_xll.SRS1Splines.Functions25.OneWay_Spline($D$61:$D$65,L$61:L$65,$D115)</f>
        <v>0.226983624924641</v>
      </c>
      <c r="M115" s="42">
        <f>_xll.SRS1Splines.Functions25.OneWay_Spline($D$61:$D$65,M$61:M$65,$D115)</f>
        <v>0.39793972337164502</v>
      </c>
      <c r="N115" s="42">
        <f>_xll.SRS1Splines.Functions25.OneWay_Spline($D$61:$D$65,N$61:N$65,$D115)</f>
        <v>1.78395667642709</v>
      </c>
      <c r="P115" s="42">
        <f t="shared" si="22"/>
        <v>5.25</v>
      </c>
      <c r="Q115" s="42">
        <f>_xll.SRS1Splines.Functions25.OneWay_Spline($D$61:$D$65,Q$61:Q$65,P115)</f>
        <v>1.71157394151179E-2</v>
      </c>
      <c r="R115" s="42">
        <f>_xll.SRS1Splines.Functions25.OneWay_Spline($D$61:$D$65,R$61:R$65,$D115)</f>
        <v>0.188954736987163</v>
      </c>
      <c r="S115" s="42">
        <f>_xll.SRS1Splines.Functions25.OneWay_Spline($D$61:$D$65,S$61:S$65,$D115)</f>
        <v>0.218907631598866</v>
      </c>
      <c r="T115" s="42">
        <f>_xll.SRS1Splines.Functions25.OneWay_Spline($D$61:$D$65,T$61:T$65,$D115)</f>
        <v>0.18999779691280699</v>
      </c>
      <c r="U115" s="42">
        <f>_xll.SRS1Splines.Functions25.OneWay_Spline($D$61:$D$65,U$61:U$65,$D115)</f>
        <v>0.61168420927169098</v>
      </c>
      <c r="V115" s="42">
        <f>_xll.SRS1Splines.Functions25.OneWay_Spline($D$61:$D$65,V$61:V$65,$D115)</f>
        <v>8.7877297335660796</v>
      </c>
      <c r="W115" s="42">
        <f>_xll.SRS1Splines.Functions25.OneWay_Spline($D$61:$D$65,W$61:W$65,$D115)</f>
        <v>3.1695553348884098</v>
      </c>
      <c r="X115" s="42">
        <f>_xll.SRS1Splines.Functions25.OneWay_Spline($D$61:$D$65,X$61:X$65,$D115)</f>
        <v>0.18355722164861499</v>
      </c>
      <c r="Y115" s="42">
        <f>_xll.SRS1Splines.Functions25.OneWay_Spline($D$61:$D$65,Y$61:Y$65,$D115)</f>
        <v>0.34147726193415501</v>
      </c>
      <c r="Z115" s="42">
        <f>_xll.SRS1Splines.Functions25.OneWay_Spline($D$61:$D$65,Z$61:Z$65,$D115)</f>
        <v>0.96397259989908102</v>
      </c>
      <c r="AB115" s="42">
        <f t="shared" si="23"/>
        <v>5.25</v>
      </c>
      <c r="AC115" s="42">
        <f>_xll.SRS1Splines.Functions25.OneWay_Spline($D$61:$D$65,AC$61:AC$65,AB115)</f>
        <v>2.37838723309482E-2</v>
      </c>
      <c r="AD115" s="42">
        <f>_xll.SRS1Splines.Functions25.OneWay_Spline($D$61:$D$65,AD$61:AD$65,$D115)</f>
        <v>0.56457298873492201</v>
      </c>
      <c r="AE115" s="42">
        <f>_xll.SRS1Splines.Functions25.OneWay_Spline($D$61:$D$65,AE$61:AE$65,$D115)</f>
        <v>0.36827569773132202</v>
      </c>
      <c r="AF115" s="42">
        <f>_xll.SRS1Splines.Functions25.OneWay_Spline($D$61:$D$65,AF$61:AF$65,$D115)</f>
        <v>0.32605690502352502</v>
      </c>
      <c r="AG115" s="42">
        <f>_xll.SRS1Splines.Functions25.OneWay_Spline($D$61:$D$65,AG$61:AG$65,$D115)</f>
        <v>0.63371968826423597</v>
      </c>
      <c r="AH115" s="42">
        <f>_xll.SRS1Splines.Functions25.OneWay_Spline($D$61:$D$65,AH$61:AH$65,$D115)</f>
        <v>14.933270451335</v>
      </c>
      <c r="AI115" s="42">
        <f>_xll.SRS1Splines.Functions25.OneWay_Spline($D$61:$D$65,AI$61:AI$65,$D115)</f>
        <v>3.86826135426297</v>
      </c>
      <c r="AJ115" s="42">
        <f>_xll.SRS1Splines.Functions25.OneWay_Spline($D$61:$D$65,AJ$61:AJ$65,$D115)</f>
        <v>0.27749899484032198</v>
      </c>
      <c r="AK115" s="42">
        <f>_xll.SRS1Splines.Functions25.OneWay_Spline($D$61:$D$65,AK$61:AK$65,$D115)</f>
        <v>0.44903581284737598</v>
      </c>
      <c r="AL115" s="42">
        <f>_xll.SRS1Splines.Functions25.OneWay_Spline($D$61:$D$65,AL$61:AL$65,$D115)</f>
        <v>2.6039407529551002</v>
      </c>
    </row>
    <row r="116" spans="4:38">
      <c r="D116" s="42">
        <f t="shared" si="26"/>
        <v>5.5</v>
      </c>
      <c r="E116" s="42">
        <f>_xll.SRS1Splines.Functions25.OneWay_Spline($D$61:$D$65,$E$61:$E$65,D116)</f>
        <v>1.6899864999805302E-2</v>
      </c>
      <c r="F116" s="42">
        <f>_xll.SRS1Splines.Functions25.OneWay_Spline($D$61:$D$65,F$61:F$65,$D116)</f>
        <v>0.28526451861165197</v>
      </c>
      <c r="G116" s="42">
        <f>_xll.SRS1Splines.Functions25.OneWay_Spline($D$61:$D$65,G$61:G$65,$D116)</f>
        <v>0.27490647374579502</v>
      </c>
      <c r="H116" s="42">
        <f>_xll.SRS1Splines.Functions25.OneWay_Spline($D$61:$D$65,H$61:H$65,$D116)</f>
        <v>0.22075051570113</v>
      </c>
      <c r="I116" s="42">
        <f>_xll.SRS1Splines.Functions25.OneWay_Spline($D$61:$D$65,I$61:I$65,$D116)</f>
        <v>0.60679078915293405</v>
      </c>
      <c r="J116" s="42">
        <f>_xll.SRS1Splines.Functions25.OneWay_Spline($D$61:$D$65,J$61:J$65,$D116)</f>
        <v>11.793508590768001</v>
      </c>
      <c r="K116" s="42">
        <f>_xll.SRS1Splines.Functions25.OneWay_Spline($D$61:$D$65,K$61:K$65,$D116)</f>
        <v>3.4415668287229702</v>
      </c>
      <c r="L116" s="42">
        <f>_xll.SRS1Splines.Functions25.OneWay_Spline($D$61:$D$65,L$61:L$65,$D116)</f>
        <v>0.21989370364195601</v>
      </c>
      <c r="M116" s="42">
        <f>_xll.SRS1Splines.Functions25.OneWay_Spline($D$61:$D$65,M$61:M$65,$D116)</f>
        <v>0.38800464200042201</v>
      </c>
      <c r="N116" s="42">
        <f>_xll.SRS1Splines.Functions25.OneWay_Spline($D$61:$D$65,N$61:N$65,$D116)</f>
        <v>1.55086814116511</v>
      </c>
      <c r="P116" s="42">
        <f t="shared" si="22"/>
        <v>5.5</v>
      </c>
      <c r="Q116" s="42">
        <f>_xll.SRS1Splines.Functions25.OneWay_Spline($D$61:$D$65,Q$61:Q$65,P116)</f>
        <v>1.3941629019994101E-2</v>
      </c>
      <c r="R116" s="42">
        <f>_xll.SRS1Splines.Functions25.OneWay_Spline($D$61:$D$65,R$61:R$65,$D116)</f>
        <v>0.115465719968893</v>
      </c>
      <c r="S116" s="42">
        <f>_xll.SRS1Splines.Functions25.OneWay_Spline($D$61:$D$65,S$61:S$65,$D116)</f>
        <v>0.203070896460078</v>
      </c>
      <c r="T116" s="42">
        <f>_xll.SRS1Splines.Functions25.OneWay_Spline($D$61:$D$65,T$61:T$65,$D116)</f>
        <v>0.17993487222663601</v>
      </c>
      <c r="U116" s="42">
        <f>_xll.SRS1Splines.Functions25.OneWay_Spline($D$61:$D$65,U$61:U$65,$D116)</f>
        <v>0.59414410452056099</v>
      </c>
      <c r="V116" s="42">
        <f>_xll.SRS1Splines.Functions25.OneWay_Spline($D$61:$D$65,V$61:V$65,$D116)</f>
        <v>8.7932997374750297</v>
      </c>
      <c r="W116" s="42">
        <f>_xll.SRS1Splines.Functions25.OneWay_Spline($D$61:$D$65,W$61:W$65,$D116)</f>
        <v>3.1143221752797099</v>
      </c>
      <c r="X116" s="42">
        <f>_xll.SRS1Splines.Functions25.OneWay_Spline($D$61:$D$65,X$61:X$65,$D116)</f>
        <v>0.181080776148631</v>
      </c>
      <c r="Y116" s="42">
        <f>_xll.SRS1Splines.Functions25.OneWay_Spline($D$61:$D$65,Y$61:Y$65,$D116)</f>
        <v>0.337106516125042</v>
      </c>
      <c r="Z116" s="42">
        <f>_xll.SRS1Splines.Functions25.OneWay_Spline($D$61:$D$65,Z$61:Z$65,$D116)</f>
        <v>0.90879585142494601</v>
      </c>
      <c r="AB116" s="42">
        <f t="shared" si="23"/>
        <v>5.5</v>
      </c>
      <c r="AC116" s="42">
        <f>_xll.SRS1Splines.Functions25.OneWay_Spline($D$61:$D$65,AC$61:AC$65,AB116)</f>
        <v>1.98581009796166E-2</v>
      </c>
      <c r="AD116" s="42">
        <f>_xll.SRS1Splines.Functions25.OneWay_Spline($D$61:$D$65,AD$61:AD$65,$D116)</f>
        <v>0.45506331725441401</v>
      </c>
      <c r="AE116" s="42">
        <f>_xll.SRS1Splines.Functions25.OneWay_Spline($D$61:$D$65,AE$61:AE$65,$D116)</f>
        <v>0.354501825176673</v>
      </c>
      <c r="AF116" s="42">
        <f>_xll.SRS1Splines.Functions25.OneWay_Spline($D$61:$D$65,AF$61:AF$65,$D116)</f>
        <v>0.28180370692602802</v>
      </c>
      <c r="AG116" s="42">
        <f>_xll.SRS1Splines.Functions25.OneWay_Spline($D$61:$D$65,AG$61:AG$65,$D116)</f>
        <v>0.61010569720646901</v>
      </c>
      <c r="AH116" s="42">
        <f>_xll.SRS1Splines.Functions25.OneWay_Spline($D$61:$D$65,AH$61:AH$65,$D116)</f>
        <v>14.8482682048762</v>
      </c>
      <c r="AI116" s="42">
        <f>_xll.SRS1Splines.Functions25.OneWay_Spline($D$61:$D$65,AI$61:AI$65,$D116)</f>
        <v>3.7735193463083601</v>
      </c>
      <c r="AJ116" s="42">
        <f>_xll.SRS1Splines.Functions25.OneWay_Spline($D$61:$D$65,AJ$61:AJ$65,$D116)</f>
        <v>0.26204261543629498</v>
      </c>
      <c r="AK116" s="42">
        <f>_xll.SRS1Splines.Functions25.OneWay_Spline($D$61:$D$65,AK$61:AK$65,$D116)</f>
        <v>0.43602892178753899</v>
      </c>
      <c r="AL116" s="42">
        <f>_xll.SRS1Splines.Functions25.OneWay_Spline($D$61:$D$65,AL$61:AL$65,$D116)</f>
        <v>2.19294043090528</v>
      </c>
    </row>
    <row r="117" spans="4:38">
      <c r="D117" s="42">
        <f t="shared" si="26"/>
        <v>5.75</v>
      </c>
      <c r="E117" s="42">
        <f>_xll.SRS1Splines.Functions25.OneWay_Spline($D$61:$D$65,$E$61:$E$65,D117)</f>
        <v>1.42176918955455E-2</v>
      </c>
      <c r="F117" s="42">
        <f>_xll.SRS1Splines.Functions25.OneWay_Spline($D$61:$D$65,F$61:F$65,$D117)</f>
        <v>0.2250099458224</v>
      </c>
      <c r="G117" s="42">
        <f>_xll.SRS1Splines.Functions25.OneWay_Spline($D$61:$D$65,G$61:G$65,$D117)</f>
        <v>0.26642436499319999</v>
      </c>
      <c r="H117" s="42">
        <f>_xll.SRS1Splines.Functions25.OneWay_Spline($D$61:$D$65,H$61:H$65,$D117)</f>
        <v>0.21128585123179</v>
      </c>
      <c r="I117" s="42">
        <f>_xll.SRS1Splines.Functions25.OneWay_Spline($D$61:$D$65,I$61:I$65,$D117)</f>
        <v>0.58593456448819203</v>
      </c>
      <c r="J117" s="42">
        <f>_xll.SRS1Splines.Functions25.OneWay_Spline($D$61:$D$65,J$61:J$65,$D117)</f>
        <v>11.7646044895716</v>
      </c>
      <c r="K117" s="42">
        <f>_xll.SRS1Splines.Functions25.OneWay_Spline($D$61:$D$65,K$61:K$65,$D117)</f>
        <v>3.3945596571220702</v>
      </c>
      <c r="L117" s="42">
        <f>_xll.SRS1Splines.Functions25.OneWay_Spline($D$61:$D$65,L$61:L$65,$D117)</f>
        <v>0.21410675523797501</v>
      </c>
      <c r="M117" s="42">
        <f>_xll.SRS1Splines.Functions25.OneWay_Spline($D$61:$D$65,M$61:M$65,$D117)</f>
        <v>0.37975940476872799</v>
      </c>
      <c r="N117" s="42">
        <f>_xll.SRS1Splines.Functions25.OneWay_Spline($D$61:$D$65,N$61:N$65,$D117)</f>
        <v>1.3910410068758201</v>
      </c>
      <c r="P117" s="42">
        <f t="shared" si="22"/>
        <v>5.75</v>
      </c>
      <c r="Q117" s="42">
        <f>_xll.SRS1Splines.Functions25.OneWay_Spline($D$61:$D$65,Q$61:Q$65,P117)</f>
        <v>1.1522291823740399E-2</v>
      </c>
      <c r="R117" s="42">
        <f>_xll.SRS1Splines.Functions25.OneWay_Spline($D$61:$D$65,R$61:R$65,$D117)</f>
        <v>6.6412097721114893E-2</v>
      </c>
      <c r="S117" s="42">
        <f>_xll.SRS1Splines.Functions25.OneWay_Spline($D$61:$D$65,S$61:S$65,$D117)</f>
        <v>0.19313276283594799</v>
      </c>
      <c r="T117" s="42">
        <f>_xll.SRS1Splines.Functions25.OneWay_Spline($D$61:$D$65,T$61:T$65,$D117)</f>
        <v>0.17389711741493399</v>
      </c>
      <c r="U117" s="42">
        <f>_xll.SRS1Splines.Functions25.OneWay_Spline($D$61:$D$65,U$61:U$65,$D117)</f>
        <v>0.57609896971075403</v>
      </c>
      <c r="V117" s="42">
        <f>_xll.SRS1Splines.Functions25.OneWay_Spline($D$61:$D$65,V$61:V$65,$D117)</f>
        <v>8.7966417398204104</v>
      </c>
      <c r="W117" s="42">
        <f>_xll.SRS1Splines.Functions25.OneWay_Spline($D$61:$D$65,W$61:W$65,$D117)</f>
        <v>3.0782500923229401</v>
      </c>
      <c r="X117" s="42">
        <f>_xll.SRS1Splines.Functions25.OneWay_Spline($D$61:$D$65,X$61:X$65,$D117)</f>
        <v>0.17950643143316899</v>
      </c>
      <c r="Y117" s="42">
        <f>_xll.SRS1Splines.Functions25.OneWay_Spline($D$61:$D$65,Y$61:Y$65,$D117)</f>
        <v>0.33374190999513798</v>
      </c>
      <c r="Z117" s="42">
        <f>_xll.SRS1Splines.Functions25.OneWay_Spline($D$61:$D$65,Z$61:Z$65,$D117)</f>
        <v>0.86613469345514404</v>
      </c>
      <c r="AB117" s="42">
        <f t="shared" si="23"/>
        <v>5.75</v>
      </c>
      <c r="AC117" s="42">
        <f>_xll.SRS1Splines.Functions25.OneWay_Spline($D$61:$D$65,AC$61:AC$65,AB117)</f>
        <v>1.6913091967350701E-2</v>
      </c>
      <c r="AD117" s="42">
        <f>_xll.SRS1Splines.Functions25.OneWay_Spline($D$61:$D$65,AD$61:AD$65,$D117)</f>
        <v>0.38360779392368899</v>
      </c>
      <c r="AE117" s="42">
        <f>_xll.SRS1Splines.Functions25.OneWay_Spline($D$61:$D$65,AE$61:AE$65,$D117)</f>
        <v>0.34194656454566902</v>
      </c>
      <c r="AF117" s="42">
        <f>_xll.SRS1Splines.Functions25.OneWay_Spline($D$61:$D$65,AF$61:AF$65,$D117)</f>
        <v>0.25401504903833699</v>
      </c>
      <c r="AG117" s="42">
        <f>_xll.SRS1Splines.Functions25.OneWay_Spline($D$61:$D$65,AG$61:AG$65,$D117)</f>
        <v>0.59057143805427303</v>
      </c>
      <c r="AH117" s="42">
        <f>_xll.SRS1Splines.Functions25.OneWay_Spline($D$61:$D$65,AH$61:AH$65,$D117)</f>
        <v>14.760605621398099</v>
      </c>
      <c r="AI117" s="42">
        <f>_xll.SRS1Splines.Functions25.OneWay_Spline($D$61:$D$65,AI$61:AI$65,$D117)</f>
        <v>3.7134919672226099</v>
      </c>
      <c r="AJ117" s="42">
        <f>_xll.SRS1Splines.Functions25.OneWay_Spline($D$61:$D$65,AJ$61:AJ$65,$D117)</f>
        <v>0.24958740823332701</v>
      </c>
      <c r="AK117" s="42">
        <f>_xll.SRS1Splines.Functions25.OneWay_Spline($D$61:$D$65,AK$61:AK$65,$D117)</f>
        <v>0.42474263195124401</v>
      </c>
      <c r="AL117" s="42">
        <f>_xll.SRS1Splines.Functions25.OneWay_Spline($D$61:$D$65,AL$61:AL$65,$D117)</f>
        <v>1.9159473202964901</v>
      </c>
    </row>
    <row r="118" spans="4:38">
      <c r="D118" s="42">
        <f t="shared" si="26"/>
        <v>6</v>
      </c>
      <c r="E118" s="42">
        <f>_xll.SRS1Splines.Functions25.OneWay_Spline($D$61:$D$65,$E$61:$E$65,D118)</f>
        <v>1.23819931702668E-2</v>
      </c>
      <c r="F118" s="42">
        <f>_xll.SRS1Splines.Functions25.OneWay_Spline($D$61:$D$65,F$61:F$65,$D118)</f>
        <v>0.19994421974437801</v>
      </c>
      <c r="G118" s="42">
        <f>_xll.SRS1Splines.Functions25.OneWay_Spline($D$61:$D$65,G$61:G$65,$D118)</f>
        <v>0.26006617895599599</v>
      </c>
      <c r="H118" s="42">
        <f>_xll.SRS1Splines.Functions25.OneWay_Spline($D$61:$D$65,H$61:H$65,$D118)</f>
        <v>0.20813096307534401</v>
      </c>
      <c r="I118" s="42">
        <f>_xll.SRS1Splines.Functions25.OneWay_Spline($D$61:$D$65,I$61:I$65,$D118)</f>
        <v>0.56608439503941899</v>
      </c>
      <c r="J118" s="42">
        <f>_xll.SRS1Splines.Functions25.OneWay_Spline($D$61:$D$65,J$61:J$65,$D118)</f>
        <v>11.734138004526701</v>
      </c>
      <c r="K118" s="42">
        <f>_xll.SRS1Splines.Functions25.OneWay_Spline($D$61:$D$65,K$61:K$65,$D118)</f>
        <v>3.3781354646350099</v>
      </c>
      <c r="L118" s="42">
        <f>_xll.SRS1Splines.Functions25.OneWay_Spline($D$61:$D$65,L$61:L$65,$D118)</f>
        <v>0.20968547669885501</v>
      </c>
      <c r="M118" s="42">
        <f>_xll.SRS1Splines.Functions25.OneWay_Spline($D$61:$D$65,M$61:M$65,$D118)</f>
        <v>0.37344813538704502</v>
      </c>
      <c r="N118" s="42">
        <f>_xll.SRS1Splines.Functions25.OneWay_Spline($D$61:$D$65,N$61:N$65,$D118)</f>
        <v>1.3138377640985499</v>
      </c>
      <c r="P118" s="42">
        <f t="shared" si="22"/>
        <v>6</v>
      </c>
      <c r="Q118" s="42">
        <f>_xll.SRS1Splines.Functions25.OneWay_Spline($D$61:$D$65,Q$61:Q$65,P118)</f>
        <v>9.8378741903986308E-3</v>
      </c>
      <c r="R118" s="42">
        <f>_xll.SRS1Splines.Functions25.OneWay_Spline($D$61:$D$65,R$61:R$65,$D118)</f>
        <v>4.4890317775250002E-2</v>
      </c>
      <c r="S118" s="42">
        <f>_xll.SRS1Splines.Functions25.OneWay_Spline($D$61:$D$65,S$61:S$65,$D118)</f>
        <v>0.18968790237309899</v>
      </c>
      <c r="T118" s="42">
        <f>_xll.SRS1Splines.Functions25.OneWay_Spline($D$61:$D$65,T$61:T$65,$D118)</f>
        <v>0.1718845324777</v>
      </c>
      <c r="U118" s="42">
        <f>_xll.SRS1Splines.Functions25.OneWay_Spline($D$61:$D$65,U$61:U$65,$D118)</f>
        <v>0.55725878921402705</v>
      </c>
      <c r="V118" s="42">
        <f>_xll.SRS1Splines.Functions25.OneWay_Spline($D$61:$D$65,V$61:V$65,$D118)</f>
        <v>8.7977557406022004</v>
      </c>
      <c r="W118" s="42">
        <f>_xll.SRS1Splines.Functions25.OneWay_Spline($D$61:$D$65,W$61:W$65,$D118)</f>
        <v>3.0637523836556899</v>
      </c>
      <c r="X118" s="42">
        <f>_xll.SRS1Splines.Functions25.OneWay_Spline($D$61:$D$65,X$61:X$65,$D118)</f>
        <v>0.17883077577669601</v>
      </c>
      <c r="Y118" s="42">
        <f>_xll.SRS1Splines.Functions25.OneWay_Spline($D$61:$D$65,Y$61:Y$65,$D118)</f>
        <v>0.33145289646255</v>
      </c>
      <c r="Z118" s="42">
        <f>_xll.SRS1Splines.Functions25.OneWay_Spline($D$61:$D$65,Z$61:Z$65,$D118)</f>
        <v>0.83768345914497899</v>
      </c>
      <c r="AB118" s="42">
        <f t="shared" si="23"/>
        <v>6</v>
      </c>
      <c r="AC118" s="42">
        <f>_xll.SRS1Splines.Functions25.OneWay_Spline($D$61:$D$65,AC$61:AC$65,AB118)</f>
        <v>1.4926112150134899E-2</v>
      </c>
      <c r="AD118" s="42">
        <f>_xll.SRS1Splines.Functions25.OneWay_Spline($D$61:$D$65,AD$61:AD$65,$D118)</f>
        <v>0.35499812171350598</v>
      </c>
      <c r="AE118" s="42">
        <f>_xll.SRS1Splines.Functions25.OneWay_Spline($D$61:$D$65,AE$61:AE$65,$D118)</f>
        <v>0.33044445553889401</v>
      </c>
      <c r="AF118" s="42">
        <f>_xll.SRS1Splines.Functions25.OneWay_Spline($D$61:$D$65,AF$61:AF$65,$D118)</f>
        <v>0.244377393672989</v>
      </c>
      <c r="AG118" s="42">
        <f>_xll.SRS1Splines.Functions25.OneWay_Spline($D$61:$D$65,AG$61:AG$65,$D118)</f>
        <v>0.57491000086481003</v>
      </c>
      <c r="AH118" s="42">
        <f>_xll.SRS1Splines.Functions25.OneWay_Spline($D$61:$D$65,AH$61:AH$65,$D118)</f>
        <v>14.670520268451099</v>
      </c>
      <c r="AI118" s="42">
        <f>_xll.SRS1Splines.Functions25.OneWay_Spline($D$61:$D$65,AI$61:AI$65,$D118)</f>
        <v>3.6925185456143401</v>
      </c>
      <c r="AJ118" s="42">
        <f>_xll.SRS1Splines.Functions25.OneWay_Spline($D$61:$D$65,AJ$61:AJ$65,$D118)</f>
        <v>0.24054017762101301</v>
      </c>
      <c r="AK118" s="42">
        <f>_xll.SRS1Splines.Functions25.OneWay_Spline($D$61:$D$65,AK$61:AK$65,$D118)</f>
        <v>0.41544337431153899</v>
      </c>
      <c r="AL118" s="42">
        <f>_xll.SRS1Splines.Functions25.OneWay_Spline($D$61:$D$65,AL$61:AL$65,$D118)</f>
        <v>1.78999206905212</v>
      </c>
    </row>
    <row r="119" spans="4:38">
      <c r="D119" s="42">
        <f t="shared" si="26"/>
        <v>6.25</v>
      </c>
      <c r="E119" s="42">
        <f>_xll.SRS1Splines.Functions25.OneWay_Spline($D$61:$D$65,$E$61:$E$65,D119)</f>
        <v>1.10067950669555E-2</v>
      </c>
      <c r="F119" s="42">
        <f>_xll.SRS1Splines.Functions25.OneWay_Spline($D$61:$D$65,F$61:F$65,$D119)</f>
        <v>0.19398000286521</v>
      </c>
      <c r="G119" s="42">
        <f>_xll.SRS1Splines.Functions25.OneWay_Spline($D$61:$D$65,G$61:G$65,$D119)</f>
        <v>0.254909678796928</v>
      </c>
      <c r="H119" s="42">
        <f>_xll.SRS1Splines.Functions25.OneWay_Spline($D$61:$D$65,H$61:H$65,$D119)</f>
        <v>0.208212714594877</v>
      </c>
      <c r="I119" s="42">
        <f>_xll.SRS1Splines.Functions25.OneWay_Spline($D$61:$D$65,I$61:I$65,$D119)</f>
        <v>0.54724766774467903</v>
      </c>
      <c r="J119" s="42">
        <f>_xll.SRS1Splines.Functions25.OneWay_Spline($D$61:$D$65,J$61:J$65,$D119)</f>
        <v>11.6943212525204</v>
      </c>
      <c r="K119" s="42">
        <f>_xll.SRS1Splines.Functions25.OneWay_Spline($D$61:$D$65,K$61:K$65,$D119)</f>
        <v>3.3782149285957801</v>
      </c>
      <c r="L119" s="42">
        <f>_xll.SRS1Splines.Functions25.OneWay_Spline($D$61:$D$65,L$61:L$65,$D119)</f>
        <v>0.206084105356652</v>
      </c>
      <c r="M119" s="42">
        <f>_xll.SRS1Splines.Functions25.OneWay_Spline($D$61:$D$65,M$61:M$65,$D119)</f>
        <v>0.36834969046573002</v>
      </c>
      <c r="N119" s="42">
        <f>_xll.SRS1Splines.Functions25.OneWay_Spline($D$61:$D$65,N$61:N$65,$D119)</f>
        <v>1.2820913743458799</v>
      </c>
      <c r="P119" s="42">
        <f t="shared" si="22"/>
        <v>6.25</v>
      </c>
      <c r="Q119" s="42">
        <f>_xll.SRS1Splines.Functions25.OneWay_Spline($D$61:$D$65,Q$61:Q$65,P119)</f>
        <v>8.5556602014396094E-3</v>
      </c>
      <c r="R119" s="42">
        <f>_xll.SRS1Splines.Functions25.OneWay_Spline($D$61:$D$65,R$61:R$65,$D119)</f>
        <v>3.8376724083038098E-2</v>
      </c>
      <c r="S119" s="42">
        <f>_xll.SRS1Splines.Functions25.OneWay_Spline($D$61:$D$65,S$61:S$65,$D119)</f>
        <v>0.1896999339006</v>
      </c>
      <c r="T119" s="42">
        <f>_xll.SRS1Splines.Functions25.OneWay_Spline($D$61:$D$65,T$61:T$65,$D119)</f>
        <v>0.17190568705675499</v>
      </c>
      <c r="U119" s="42">
        <f>_xll.SRS1Splines.Functions25.OneWay_Spline($D$61:$D$65,U$61:U$65,$D119)</f>
        <v>0.538348602100991</v>
      </c>
      <c r="V119" s="42">
        <f>_xll.SRS1Splines.Functions25.OneWay_Spline($D$61:$D$65,V$61:V$65,$D119)</f>
        <v>8.7859801615700892</v>
      </c>
      <c r="W119" s="42">
        <f>_xll.SRS1Splines.Functions25.OneWay_Spline($D$61:$D$65,W$61:W$65,$D119)</f>
        <v>3.0609371099595899</v>
      </c>
      <c r="X119" s="42">
        <f>_xll.SRS1Splines.Functions25.OneWay_Spline($D$61:$D$65,X$61:X$65,$D119)</f>
        <v>0.17861043516939901</v>
      </c>
      <c r="Y119" s="42">
        <f>_xll.SRS1Splines.Functions25.OneWay_Spline($D$61:$D$65,Y$61:Y$65,$D119)</f>
        <v>0.32977883227198501</v>
      </c>
      <c r="Z119" s="42">
        <f>_xll.SRS1Splines.Functions25.OneWay_Spline($D$61:$D$65,Z$61:Z$65,$D119)</f>
        <v>0.81755138609437705</v>
      </c>
      <c r="AB119" s="42">
        <f t="shared" si="23"/>
        <v>6.25</v>
      </c>
      <c r="AC119" s="42">
        <f>_xll.SRS1Splines.Functions25.OneWay_Spline($D$61:$D$65,AC$61:AC$65,AB119)</f>
        <v>1.34579299324713E-2</v>
      </c>
      <c r="AD119" s="42">
        <f>_xll.SRS1Splines.Functions25.OneWay_Spline($D$61:$D$65,AD$61:AD$65,$D119)</f>
        <v>0.349583281647382</v>
      </c>
      <c r="AE119" s="42">
        <f>_xll.SRS1Splines.Functions25.OneWay_Spline($D$61:$D$65,AE$61:AE$65,$D119)</f>
        <v>0.31975847786821199</v>
      </c>
      <c r="AF119" s="42">
        <f>_xll.SRS1Splines.Functions25.OneWay_Spline($D$61:$D$65,AF$61:AF$65,$D119)</f>
        <v>0.24451974213299801</v>
      </c>
      <c r="AG119" s="42">
        <f>_xll.SRS1Splines.Functions25.OneWay_Spline($D$61:$D$65,AG$61:AG$65,$D119)</f>
        <v>0.56154706705667801</v>
      </c>
      <c r="AH119" s="42">
        <f>_xll.SRS1Splines.Functions25.OneWay_Spline($D$61:$D$65,AH$61:AH$65,$D119)</f>
        <v>14.5774182271588</v>
      </c>
      <c r="AI119" s="42">
        <f>_xll.SRS1Splines.Functions25.OneWay_Spline($D$61:$D$65,AI$61:AI$65,$D119)</f>
        <v>3.6927682888164002</v>
      </c>
      <c r="AJ119" s="42">
        <f>_xll.SRS1Splines.Functions25.OneWay_Spline($D$61:$D$65,AJ$61:AJ$65,$D119)</f>
        <v>0.233557775543905</v>
      </c>
      <c r="AK119" s="42">
        <f>_xll.SRS1Splines.Functions25.OneWay_Spline($D$61:$D$65,AK$61:AK$65,$D119)</f>
        <v>0.40746507143580102</v>
      </c>
      <c r="AL119" s="42">
        <f>_xll.SRS1Splines.Functions25.OneWay_Spline($D$61:$D$65,AL$61:AL$65,$D119)</f>
        <v>1.7466313625973799</v>
      </c>
    </row>
    <row r="120" spans="4:38">
      <c r="D120" s="42">
        <f t="shared" si="26"/>
        <v>6.5</v>
      </c>
      <c r="E120" s="42">
        <f>_xll.SRS1Splines.Functions25.OneWay_Spline($D$61:$D$65,$E$61:$E$65,D120)</f>
        <v>9.7203194219222695E-3</v>
      </c>
      <c r="F120" s="42">
        <f>_xll.SRS1Splines.Functions25.OneWay_Spline($D$61:$D$65,F$61:F$65,$D120)</f>
        <v>0.18840057417179501</v>
      </c>
      <c r="G120" s="42">
        <f>_xll.SRS1Splines.Functions25.OneWay_Spline($D$61:$D$65,G$61:G$65,$D120)</f>
        <v>0.25008585606747802</v>
      </c>
      <c r="H120" s="42">
        <f>_xll.SRS1Splines.Functions25.OneWay_Spline($D$61:$D$65,H$61:H$65,$D120)</f>
        <v>0.208457969153474</v>
      </c>
      <c r="I120" s="42">
        <f>_xll.SRS1Splines.Functions25.OneWay_Spline($D$61:$D$65,I$61:I$65,$D120)</f>
        <v>0.52962621317863301</v>
      </c>
      <c r="J120" s="42">
        <f>_xll.SRS1Splines.Functions25.OneWay_Spline($D$61:$D$65,J$61:J$65,$D120)</f>
        <v>11.6380775726421</v>
      </c>
      <c r="K120" s="42">
        <f>_xll.SRS1Splines.Functions25.OneWay_Spline($D$61:$D$65,K$61:K$65,$D120)</f>
        <v>3.3784533204781</v>
      </c>
      <c r="L120" s="42">
        <f>_xll.SRS1Splines.Functions25.OneWay_Spline($D$61:$D$65,L$61:L$65,$D120)</f>
        <v>0.202715080552656</v>
      </c>
      <c r="M120" s="42">
        <f>_xll.SRS1Splines.Functions25.OneWay_Spline($D$61:$D$65,M$61:M$65,$D120)</f>
        <v>0.36358017747482302</v>
      </c>
      <c r="N120" s="42">
        <f>_xll.SRS1Splines.Functions25.OneWay_Spline($D$61:$D$65,N$61:N$65,$D120)</f>
        <v>1.2523931387708001</v>
      </c>
      <c r="P120" s="42">
        <f t="shared" si="22"/>
        <v>6.5</v>
      </c>
      <c r="Q120" s="42">
        <f>_xll.SRS1Splines.Functions25.OneWay_Spline($D$61:$D$65,Q$61:Q$65,P120)</f>
        <v>7.3561696956392503E-3</v>
      </c>
      <c r="R120" s="42">
        <f>_xll.SRS1Splines.Functions25.OneWay_Spline($D$61:$D$65,R$61:R$65,$D120)</f>
        <v>3.2283362241936703E-2</v>
      </c>
      <c r="S120" s="42">
        <f>_xll.SRS1Splines.Functions25.OneWay_Spline($D$61:$D$65,S$61:S$65,$D120)</f>
        <v>0.189736028483105</v>
      </c>
      <c r="T120" s="42">
        <f>_xll.SRS1Splines.Functions25.OneWay_Spline($D$61:$D$65,T$61:T$65,$D120)</f>
        <v>0.171969150793922</v>
      </c>
      <c r="U120" s="42">
        <f>_xll.SRS1Splines.Functions25.OneWay_Spline($D$61:$D$65,U$61:U$65,$D120)</f>
        <v>0.52028679119441701</v>
      </c>
      <c r="V120" s="42">
        <f>_xll.SRS1Splines.Functions25.OneWay_Spline($D$61:$D$65,V$61:V$65,$D120)</f>
        <v>8.7516270845879394</v>
      </c>
      <c r="W120" s="42">
        <f>_xll.SRS1Splines.Functions25.OneWay_Spline($D$61:$D$65,W$61:W$65,$D120)</f>
        <v>3.0583034668245199</v>
      </c>
      <c r="X120" s="42">
        <f>_xll.SRS1Splines.Functions25.OneWay_Spline($D$61:$D$65,X$61:X$65,$D120)</f>
        <v>0.17840431008515401</v>
      </c>
      <c r="Y120" s="42">
        <f>_xll.SRS1Splines.Functions25.OneWay_Spline($D$61:$D$65,Y$61:Y$65,$D120)</f>
        <v>0.32821277222274597</v>
      </c>
      <c r="Z120" s="42">
        <f>_xll.SRS1Splines.Functions25.OneWay_Spline($D$61:$D$65,Z$61:Z$65,$D120)</f>
        <v>0.79871815646639399</v>
      </c>
      <c r="AB120" s="42">
        <f t="shared" si="23"/>
        <v>6.5</v>
      </c>
      <c r="AC120" s="42">
        <f>_xll.SRS1Splines.Functions25.OneWay_Spline($D$61:$D$65,AC$61:AC$65,AB120)</f>
        <v>1.2084469148205299E-2</v>
      </c>
      <c r="AD120" s="42">
        <f>_xll.SRS1Splines.Functions25.OneWay_Spline($D$61:$D$65,AD$61:AD$65,$D120)</f>
        <v>0.34451778610165301</v>
      </c>
      <c r="AE120" s="42">
        <f>_xll.SRS1Splines.Functions25.OneWay_Spline($D$61:$D$65,AE$61:AE$65,$D120)</f>
        <v>0.30976191811176801</v>
      </c>
      <c r="AF120" s="42">
        <f>_xll.SRS1Splines.Functions25.OneWay_Spline($D$61:$D$65,AF$61:AF$65,$D120)</f>
        <v>0.24494678751302601</v>
      </c>
      <c r="AG120" s="42">
        <f>_xll.SRS1Splines.Functions25.OneWay_Spline($D$61:$D$65,AG$61:AG$65,$D120)</f>
        <v>0.54904625801036</v>
      </c>
      <c r="AH120" s="42">
        <f>_xll.SRS1Splines.Functions25.OneWay_Spline($D$61:$D$65,AH$61:AH$65,$D120)</f>
        <v>14.480547200277099</v>
      </c>
      <c r="AI120" s="42">
        <f>_xll.SRS1Splines.Functions25.OneWay_Spline($D$61:$D$65,AI$61:AI$65,$D120)</f>
        <v>3.6935175184225799</v>
      </c>
      <c r="AJ120" s="42">
        <f>_xll.SRS1Splines.Functions25.OneWay_Spline($D$61:$D$65,AJ$61:AJ$65,$D120)</f>
        <v>0.22702585102015799</v>
      </c>
      <c r="AK120" s="42">
        <f>_xll.SRS1Splines.Functions25.OneWay_Spline($D$61:$D$65,AK$61:AK$65,$D120)</f>
        <v>0.39996402524270802</v>
      </c>
      <c r="AL120" s="42">
        <f>_xll.SRS1Splines.Functions25.OneWay_Spline($D$61:$D$65,AL$61:AL$65,$D120)</f>
        <v>1.7060681210752</v>
      </c>
    </row>
    <row r="121" spans="4:38">
      <c r="D121" s="42">
        <f t="shared" si="26"/>
        <v>6.75</v>
      </c>
      <c r="E121" s="42">
        <f>_xll.SRS1Splines.Functions25.OneWay_Spline($D$61:$D$65,$E$61:$E$65,D121)</f>
        <v>8.5225662351672508E-3</v>
      </c>
      <c r="F121" s="42">
        <f>_xll.SRS1Splines.Functions25.OneWay_Spline($D$61:$D$65,F$61:F$65,$D121)</f>
        <v>0.18320593366413301</v>
      </c>
      <c r="G121" s="42">
        <f>_xll.SRS1Splines.Functions25.OneWay_Spline($D$61:$D$65,G$61:G$65,$D121)</f>
        <v>0.245594710767644</v>
      </c>
      <c r="H121" s="42">
        <f>_xll.SRS1Splines.Functions25.OneWay_Spline($D$61:$D$65,H$61:H$65,$D121)</f>
        <v>0.20886672675113599</v>
      </c>
      <c r="I121" s="42">
        <f>_xll.SRS1Splines.Functions25.OneWay_Spline($D$61:$D$65,I$61:I$65,$D121)</f>
        <v>0.51322003134127903</v>
      </c>
      <c r="J121" s="42">
        <f>_xll.SRS1Splines.Functions25.OneWay_Spline($D$61:$D$65,J$61:J$65,$D121)</f>
        <v>11.566473798194799</v>
      </c>
      <c r="K121" s="42">
        <f>_xll.SRS1Splines.Functions25.OneWay_Spline($D$61:$D$65,K$61:K$65,$D121)</f>
        <v>3.37885064028195</v>
      </c>
      <c r="L121" s="42">
        <f>_xll.SRS1Splines.Functions25.OneWay_Spline($D$61:$D$65,L$61:L$65,$D121)</f>
        <v>0.19957840228686599</v>
      </c>
      <c r="M121" s="42">
        <f>_xll.SRS1Splines.Functions25.OneWay_Spline($D$61:$D$65,M$61:M$65,$D121)</f>
        <v>0.35913959641432402</v>
      </c>
      <c r="N121" s="42">
        <f>_xll.SRS1Splines.Functions25.OneWay_Spline($D$61:$D$65,N$61:N$65,$D121)</f>
        <v>1.22474305737331</v>
      </c>
      <c r="P121" s="42">
        <f t="shared" si="22"/>
        <v>6.75</v>
      </c>
      <c r="Q121" s="42">
        <f>_xll.SRS1Splines.Functions25.OneWay_Spline($D$61:$D$65,Q$61:Q$65,P121)</f>
        <v>6.2394026729975204E-3</v>
      </c>
      <c r="R121" s="42">
        <f>_xll.SRS1Splines.Functions25.OneWay_Spline($D$61:$D$65,R$61:R$65,$D121)</f>
        <v>2.6610232251945799E-2</v>
      </c>
      <c r="S121" s="42">
        <f>_xll.SRS1Splines.Functions25.OneWay_Spline($D$61:$D$65,S$61:S$65,$D121)</f>
        <v>0.189796186120612</v>
      </c>
      <c r="T121" s="42">
        <f>_xll.SRS1Splines.Functions25.OneWay_Spline($D$61:$D$65,T$61:T$65,$D121)</f>
        <v>0.17207492368919899</v>
      </c>
      <c r="U121" s="42">
        <f>_xll.SRS1Splines.Functions25.OneWay_Spline($D$61:$D$65,U$61:U$65,$D121)</f>
        <v>0.50307335649430596</v>
      </c>
      <c r="V121" s="42">
        <f>_xll.SRS1Splines.Functions25.OneWay_Spline($D$61:$D$65,V$61:V$65,$D121)</f>
        <v>8.6961569998270392</v>
      </c>
      <c r="W121" s="42">
        <f>_xll.SRS1Splines.Functions25.OneWay_Spline($D$61:$D$65,W$61:W$65,$D121)</f>
        <v>3.0558514542505</v>
      </c>
      <c r="X121" s="42">
        <f>_xll.SRS1Splines.Functions25.OneWay_Spline($D$61:$D$65,X$61:X$65,$D121)</f>
        <v>0.17821240052396001</v>
      </c>
      <c r="Y121" s="42">
        <f>_xll.SRS1Splines.Functions25.OneWay_Spline($D$61:$D$65,Y$61:Y$65,$D121)</f>
        <v>0.32675471631483399</v>
      </c>
      <c r="Z121" s="42">
        <f>_xll.SRS1Splines.Functions25.OneWay_Spline($D$61:$D$65,Z$61:Z$65,$D121)</f>
        <v>0.78118377026103003</v>
      </c>
      <c r="AB121" s="42">
        <f t="shared" si="23"/>
        <v>6.75</v>
      </c>
      <c r="AC121" s="42">
        <f>_xll.SRS1Splines.Functions25.OneWay_Spline($D$61:$D$65,AC$61:AC$65,AB121)</f>
        <v>1.0805729797337E-2</v>
      </c>
      <c r="AD121" s="42">
        <f>_xll.SRS1Splines.Functions25.OneWay_Spline($D$61:$D$65,AD$61:AD$65,$D121)</f>
        <v>0.339801635076319</v>
      </c>
      <c r="AE121" s="42">
        <f>_xll.SRS1Splines.Functions25.OneWay_Spline($D$61:$D$65,AE$61:AE$65,$D121)</f>
        <v>0.30045477626956202</v>
      </c>
      <c r="AF121" s="42">
        <f>_xll.SRS1Splines.Functions25.OneWay_Spline($D$61:$D$65,AF$61:AF$65,$D121)</f>
        <v>0.24565852981307301</v>
      </c>
      <c r="AG121" s="42">
        <f>_xll.SRS1Splines.Functions25.OneWay_Spline($D$61:$D$65,AG$61:AG$65,$D121)</f>
        <v>0.53740757372585701</v>
      </c>
      <c r="AH121" s="42">
        <f>_xll.SRS1Splines.Functions25.OneWay_Spline($D$61:$D$65,AH$61:AH$65,$D121)</f>
        <v>14.3799071878062</v>
      </c>
      <c r="AI121" s="42">
        <f>_xll.SRS1Splines.Functions25.OneWay_Spline($D$61:$D$65,AI$61:AI$65,$D121)</f>
        <v>3.6947662344328802</v>
      </c>
      <c r="AJ121" s="42">
        <f>_xll.SRS1Splines.Functions25.OneWay_Spline($D$61:$D$65,AJ$61:AJ$65,$D121)</f>
        <v>0.220944404049773</v>
      </c>
      <c r="AK121" s="42">
        <f>_xll.SRS1Splines.Functions25.OneWay_Spline($D$61:$D$65,AK$61:AK$65,$D121)</f>
        <v>0.392940235732259</v>
      </c>
      <c r="AL121" s="42">
        <f>_xll.SRS1Splines.Functions25.OneWay_Spline($D$61:$D$65,AL$61:AL$65,$D121)</f>
        <v>1.66830234448559</v>
      </c>
    </row>
    <row r="122" spans="4:38">
      <c r="D122" s="42">
        <f t="shared" si="26"/>
        <v>7</v>
      </c>
      <c r="E122" s="42">
        <f>_xll.SRS1Splines.Functions25.OneWay_Spline($D$61:$D$65,$E$61:$E$65,D122)</f>
        <v>7.41353550669037E-3</v>
      </c>
      <c r="F122" s="42">
        <f>_xll.SRS1Splines.Functions25.OneWay_Spline($D$61:$D$65,F$61:F$65,$D122)</f>
        <v>0.17839608134222301</v>
      </c>
      <c r="G122" s="42">
        <f>_xll.SRS1Splines.Functions25.OneWay_Spline($D$61:$D$65,G$61:G$65,$D122)</f>
        <v>0.24143624289742799</v>
      </c>
      <c r="H122" s="42">
        <f>_xll.SRS1Splines.Functions25.OneWay_Spline($D$61:$D$65,H$61:H$65,$D122)</f>
        <v>0.20943898738786301</v>
      </c>
      <c r="I122" s="42">
        <f>_xll.SRS1Splines.Functions25.OneWay_Spline($D$61:$D$65,I$61:I$65,$D122)</f>
        <v>0.49802912223261903</v>
      </c>
      <c r="J122" s="42">
        <f>_xll.SRS1Splines.Functions25.OneWay_Spline($D$61:$D$65,J$61:J$65,$D122)</f>
        <v>11.4805767624817</v>
      </c>
      <c r="K122" s="42">
        <f>_xll.SRS1Splines.Functions25.OneWay_Spline($D$61:$D$65,K$61:K$65,$D122)</f>
        <v>3.37940688800734</v>
      </c>
      <c r="L122" s="42">
        <f>_xll.SRS1Splines.Functions25.OneWay_Spline($D$61:$D$65,L$61:L$65,$D122)</f>
        <v>0.19667407055928299</v>
      </c>
      <c r="M122" s="42">
        <f>_xll.SRS1Splines.Functions25.OneWay_Spline($D$61:$D$65,M$61:M$65,$D122)</f>
        <v>0.35502794728423198</v>
      </c>
      <c r="N122" s="42">
        <f>_xll.SRS1Splines.Functions25.OneWay_Spline($D$61:$D$65,N$61:N$65,$D122)</f>
        <v>1.1991411301534101</v>
      </c>
      <c r="P122" s="42">
        <f t="shared" si="22"/>
        <v>7</v>
      </c>
      <c r="Q122" s="42">
        <f>_xll.SRS1Splines.Functions25.OneWay_Spline($D$61:$D$65,Q$61:Q$65,P122)</f>
        <v>5.2053591335144396E-3</v>
      </c>
      <c r="R122" s="42">
        <f>_xll.SRS1Splines.Functions25.OneWay_Spline($D$61:$D$65,R$61:R$65,$D122)</f>
        <v>2.1357334113065299E-2</v>
      </c>
      <c r="S122" s="42">
        <f>_xll.SRS1Splines.Functions25.OneWay_Spline($D$61:$D$65,S$61:S$65,$D122)</f>
        <v>0.18988040681312199</v>
      </c>
      <c r="T122" s="42">
        <f>_xll.SRS1Splines.Functions25.OneWay_Spline($D$61:$D$65,T$61:T$65,$D122)</f>
        <v>0.172223005742587</v>
      </c>
      <c r="U122" s="42">
        <f>_xll.SRS1Splines.Functions25.OneWay_Spline($D$61:$D$65,U$61:U$65,$D122)</f>
        <v>0.48670829800065801</v>
      </c>
      <c r="V122" s="42">
        <f>_xll.SRS1Splines.Functions25.OneWay_Spline($D$61:$D$65,V$61:V$65,$D122)</f>
        <v>8.6210303974586608</v>
      </c>
      <c r="W122" s="42">
        <f>_xll.SRS1Splines.Functions25.OneWay_Spline($D$61:$D$65,W$61:W$65,$D122)</f>
        <v>3.0535810722375198</v>
      </c>
      <c r="X122" s="42">
        <f>_xll.SRS1Splines.Functions25.OneWay_Spline($D$61:$D$65,X$61:X$65,$D122)</f>
        <v>0.17803470648581701</v>
      </c>
      <c r="Y122" s="42">
        <f>_xll.SRS1Splines.Functions25.OneWay_Spline($D$61:$D$65,Y$61:Y$65,$D122)</f>
        <v>0.32540466454824801</v>
      </c>
      <c r="Z122" s="42">
        <f>_xll.SRS1Splines.Functions25.OneWay_Spline($D$61:$D$65,Z$61:Z$65,$D122)</f>
        <v>0.76494822747828595</v>
      </c>
      <c r="AB122" s="42">
        <f t="shared" si="23"/>
        <v>7</v>
      </c>
      <c r="AC122" s="42">
        <f>_xll.SRS1Splines.Functions25.OneWay_Spline($D$61:$D$65,AC$61:AC$65,AB122)</f>
        <v>9.6217118798662907E-3</v>
      </c>
      <c r="AD122" s="42">
        <f>_xll.SRS1Splines.Functions25.OneWay_Spline($D$61:$D$65,AD$61:AD$65,$D122)</f>
        <v>0.33543482857138102</v>
      </c>
      <c r="AE122" s="42">
        <f>_xll.SRS1Splines.Functions25.OneWay_Spline($D$61:$D$65,AE$61:AE$65,$D122)</f>
        <v>0.29183705234159302</v>
      </c>
      <c r="AF122" s="42">
        <f>_xll.SRS1Splines.Functions25.OneWay_Spline($D$61:$D$65,AF$61:AF$65,$D122)</f>
        <v>0.24665496903313899</v>
      </c>
      <c r="AG122" s="42">
        <f>_xll.SRS1Splines.Functions25.OneWay_Spline($D$61:$D$65,AG$61:AG$65,$D122)</f>
        <v>0.52663101420317004</v>
      </c>
      <c r="AH122" s="42">
        <f>_xll.SRS1Splines.Functions25.OneWay_Spline($D$61:$D$65,AH$61:AH$65,$D122)</f>
        <v>14.275498189745999</v>
      </c>
      <c r="AI122" s="42">
        <f>_xll.SRS1Splines.Functions25.OneWay_Spline($D$61:$D$65,AI$61:AI$65,$D122)</f>
        <v>3.6965144368473002</v>
      </c>
      <c r="AJ122" s="42">
        <f>_xll.SRS1Splines.Functions25.OneWay_Spline($D$61:$D$65,AJ$61:AJ$65,$D122)</f>
        <v>0.21531343463274999</v>
      </c>
      <c r="AK122" s="42">
        <f>_xll.SRS1Splines.Functions25.OneWay_Spline($D$61:$D$65,AK$61:AK$65,$D122)</f>
        <v>0.38639370290445502</v>
      </c>
      <c r="AL122" s="42">
        <f>_xll.SRS1Splines.Functions25.OneWay_Spline($D$61:$D$65,AL$61:AL$65,$D122)</f>
        <v>1.63333403282854</v>
      </c>
    </row>
    <row r="123" spans="4:38">
      <c r="D123" s="42">
        <f>D122+0.25</f>
        <v>7.25</v>
      </c>
      <c r="E123" s="42">
        <f>_xll.SRS1Splines.Functions25.OneWay_Spline($D$61:$D$65,$E$61:$E$65,D123)</f>
        <v>6.3932272364916401E-3</v>
      </c>
      <c r="F123" s="42">
        <f>_xll.SRS1Splines.Functions25.OneWay_Spline($D$61:$D$65,F$61:F$65,$D123)</f>
        <v>0.173971017206066</v>
      </c>
      <c r="G123" s="42">
        <f>_xll.SRS1Splines.Functions25.OneWay_Spline($D$61:$D$65,G$61:G$65,$D123)</f>
        <v>0.23761045245682899</v>
      </c>
      <c r="H123" s="42">
        <f>_xll.SRS1Splines.Functions25.OneWay_Spline($D$61:$D$65,H$61:H$65,$D123)</f>
        <v>0.21017475106365499</v>
      </c>
      <c r="I123" s="42">
        <f>_xll.SRS1Splines.Functions25.OneWay_Spline($D$61:$D$65,I$61:I$65,$D123)</f>
        <v>0.48405348585265101</v>
      </c>
      <c r="J123" s="42">
        <f>_xll.SRS1Splines.Functions25.OneWay_Spline($D$61:$D$65,J$61:J$65,$D123)</f>
        <v>11.3814532988059</v>
      </c>
      <c r="K123" s="42">
        <f>_xll.SRS1Splines.Functions25.OneWay_Spline($D$61:$D$65,K$61:K$65,$D123)</f>
        <v>3.3801220636542699</v>
      </c>
      <c r="L123" s="42">
        <f>_xll.SRS1Splines.Functions25.OneWay_Spline($D$61:$D$65,L$61:L$65,$D123)</f>
        <v>0.19400208536990701</v>
      </c>
      <c r="M123" s="42">
        <f>_xll.SRS1Splines.Functions25.OneWay_Spline($D$61:$D$65,M$61:M$65,$D123)</f>
        <v>0.351245230084547</v>
      </c>
      <c r="N123" s="42">
        <f>_xll.SRS1Splines.Functions25.OneWay_Spline($D$61:$D$65,N$61:N$65,$D123)</f>
        <v>1.17558735711111</v>
      </c>
      <c r="P123" s="42">
        <f t="shared" si="22"/>
        <v>7.25</v>
      </c>
      <c r="Q123" s="42">
        <f>_xll.SRS1Splines.Functions25.OneWay_Spline($D$61:$D$65,Q$61:Q$65,P123)</f>
        <v>4.2540390771900099E-3</v>
      </c>
      <c r="R123" s="42">
        <f>_xll.SRS1Splines.Functions25.OneWay_Spline($D$61:$D$65,R$61:R$65,$D123)</f>
        <v>1.65246678252952E-2</v>
      </c>
      <c r="S123" s="42">
        <f>_xll.SRS1Splines.Functions25.OneWay_Spline($D$61:$D$65,S$61:S$65,$D123)</f>
        <v>0.189988690560636</v>
      </c>
      <c r="T123" s="42">
        <f>_xll.SRS1Splines.Functions25.OneWay_Spline($D$61:$D$65,T$61:T$65,$D123)</f>
        <v>0.172413396954086</v>
      </c>
      <c r="U123" s="42">
        <f>_xll.SRS1Splines.Functions25.OneWay_Spline($D$61:$D$65,U$61:U$65,$D123)</f>
        <v>0.47119161571347201</v>
      </c>
      <c r="V123" s="42">
        <f>_xll.SRS1Splines.Functions25.OneWay_Spline($D$61:$D$65,V$61:V$65,$D123)</f>
        <v>8.5277077676540696</v>
      </c>
      <c r="W123" s="42">
        <f>_xll.SRS1Splines.Functions25.OneWay_Spline($D$61:$D$65,W$61:W$65,$D123)</f>
        <v>3.0514923207855702</v>
      </c>
      <c r="X123" s="42">
        <f>_xll.SRS1Splines.Functions25.OneWay_Spline($D$61:$D$65,X$61:X$65,$D123)</f>
        <v>0.17787122797072599</v>
      </c>
      <c r="Y123" s="42">
        <f>_xll.SRS1Splines.Functions25.OneWay_Spline($D$61:$D$65,Y$61:Y$65,$D123)</f>
        <v>0.32416261692298998</v>
      </c>
      <c r="Z123" s="42">
        <f>_xll.SRS1Splines.Functions25.OneWay_Spline($D$61:$D$65,Z$61:Z$65,$D123)</f>
        <v>0.75001152811816196</v>
      </c>
      <c r="AB123" s="42">
        <f t="shared" si="23"/>
        <v>7.25</v>
      </c>
      <c r="AC123" s="42">
        <f>_xll.SRS1Splines.Functions25.OneWay_Spline($D$61:$D$65,AC$61:AC$65,AB123)</f>
        <v>8.5324153957932695E-3</v>
      </c>
      <c r="AD123" s="42">
        <f>_xll.SRS1Splines.Functions25.OneWay_Spline($D$61:$D$65,AD$61:AD$65,$D123)</f>
        <v>0.33141736658683701</v>
      </c>
      <c r="AE123" s="42">
        <f>_xll.SRS1Splines.Functions25.OneWay_Spline($D$61:$D$65,AE$61:AE$65,$D123)</f>
        <v>0.28390874632786101</v>
      </c>
      <c r="AF123" s="42">
        <f>_xll.SRS1Splines.Functions25.OneWay_Spline($D$61:$D$65,AF$61:AF$65,$D123)</f>
        <v>0.24793610517322401</v>
      </c>
      <c r="AG123" s="42">
        <f>_xll.SRS1Splines.Functions25.OneWay_Spline($D$61:$D$65,AG$61:AG$65,$D123)</f>
        <v>0.51671657944229699</v>
      </c>
      <c r="AH123" s="42">
        <f>_xll.SRS1Splines.Functions25.OneWay_Spline($D$61:$D$65,AH$61:AH$65,$D123)</f>
        <v>14.1673202060965</v>
      </c>
      <c r="AI123" s="42">
        <f>_xll.SRS1Splines.Functions25.OneWay_Spline($D$61:$D$65,AI$61:AI$65,$D123)</f>
        <v>3.6987621256658398</v>
      </c>
      <c r="AJ123" s="42">
        <f>_xll.SRS1Splines.Functions25.OneWay_Spline($D$61:$D$65,AJ$61:AJ$65,$D123)</f>
        <v>0.210132942769089</v>
      </c>
      <c r="AK123" s="42">
        <f>_xll.SRS1Splines.Functions25.OneWay_Spline($D$61:$D$65,AK$61:AK$65,$D123)</f>
        <v>0.38032442675929601</v>
      </c>
      <c r="AL123" s="42">
        <f>_xll.SRS1Splines.Functions25.OneWay_Spline($D$61:$D$65,AL$61:AL$65,$D123)</f>
        <v>1.6011631861040601</v>
      </c>
    </row>
    <row r="124" spans="4:38">
      <c r="D124" s="60">
        <f t="shared" ref="D124:D138" si="27">D123+0.25</f>
        <v>7.5</v>
      </c>
      <c r="E124" s="42">
        <f>_xll.SRS1Splines.Functions25.OneWay_Spline($D$61:$D$65,$E$61:$E$65,D124)</f>
        <v>5.4616414245710603E-3</v>
      </c>
      <c r="F124" s="42">
        <f>_xll.SRS1Splines.Functions25.OneWay_Spline($D$61:$D$65,F$61:F$65,$D124)</f>
        <v>0.16993074125566199</v>
      </c>
      <c r="G124" s="42">
        <f>_xll.SRS1Splines.Functions25.OneWay_Spline($D$61:$D$65,G$61:G$65,$D124)</f>
        <v>0.23411733944584801</v>
      </c>
      <c r="H124" s="42">
        <f>_xll.SRS1Splines.Functions25.OneWay_Spline($D$61:$D$65,H$61:H$65,$D124)</f>
        <v>0.21107401777851201</v>
      </c>
      <c r="I124" s="42">
        <f>_xll.SRS1Splines.Functions25.OneWay_Spline($D$61:$D$65,I$61:I$65,$D124)</f>
        <v>0.47129312220137598</v>
      </c>
      <c r="J124" s="42">
        <f>_xll.SRS1Splines.Functions25.OneWay_Spline($D$61:$D$65,J$61:J$65,$D124)</f>
        <v>11.270170240470501</v>
      </c>
      <c r="K124" s="42">
        <f>_xll.SRS1Splines.Functions25.OneWay_Spline($D$61:$D$65,K$61:K$65,$D124)</f>
        <v>3.38099616722275</v>
      </c>
      <c r="L124" s="42">
        <f>_xll.SRS1Splines.Functions25.OneWay_Spline($D$61:$D$65,L$61:L$65,$D124)</f>
        <v>0.19156244671873801</v>
      </c>
      <c r="M124" s="42">
        <f>_xll.SRS1Splines.Functions25.OneWay_Spline($D$61:$D$65,M$61:M$65,$D124)</f>
        <v>0.34779144481527002</v>
      </c>
      <c r="N124" s="42">
        <f>_xll.SRS1Splines.Functions25.OneWay_Spline($D$61:$D$65,N$61:N$65,$D124)</f>
        <v>1.1540817382463999</v>
      </c>
      <c r="P124" s="42">
        <f t="shared" si="22"/>
        <v>7.5</v>
      </c>
      <c r="Q124" s="42">
        <f>_xll.SRS1Splines.Functions25.OneWay_Spline($D$61:$D$65,Q$61:Q$65,P124)</f>
        <v>3.3854425040242301E-3</v>
      </c>
      <c r="R124" s="42">
        <f>_xll.SRS1Splines.Functions25.OneWay_Spline($D$61:$D$65,R$61:R$65,$D124)</f>
        <v>1.2112233388635501E-2</v>
      </c>
      <c r="S124" s="42">
        <f>_xll.SRS1Splines.Functions25.OneWay_Spline($D$61:$D$65,S$61:S$65,$D124)</f>
        <v>0.190121037363152</v>
      </c>
      <c r="T124" s="42">
        <f>_xll.SRS1Splines.Functions25.OneWay_Spline($D$61:$D$65,T$61:T$65,$D124)</f>
        <v>0.17264609732369601</v>
      </c>
      <c r="U124" s="42">
        <f>_xll.SRS1Splines.Functions25.OneWay_Spline($D$61:$D$65,U$61:U$65,$D124)</f>
        <v>0.45652330963275001</v>
      </c>
      <c r="V124" s="42">
        <f>_xll.SRS1Splines.Functions25.OneWay_Spline($D$61:$D$65,V$61:V$65,$D124)</f>
        <v>8.4176496005845607</v>
      </c>
      <c r="W124" s="42">
        <f>_xll.SRS1Splines.Functions25.OneWay_Spline($D$61:$D$65,W$61:W$65,$D124)</f>
        <v>3.0495851998946599</v>
      </c>
      <c r="X124" s="42">
        <f>_xll.SRS1Splines.Functions25.OneWay_Spline($D$61:$D$65,X$61:X$65,$D124)</f>
        <v>0.177721964978686</v>
      </c>
      <c r="Y124" s="42">
        <f>_xll.SRS1Splines.Functions25.OneWay_Spline($D$61:$D$65,Y$61:Y$65,$D124)</f>
        <v>0.323028573439058</v>
      </c>
      <c r="Z124" s="42">
        <f>_xll.SRS1Splines.Functions25.OneWay_Spline($D$61:$D$65,Z$61:Z$65,$D124)</f>
        <v>0.73637367218065697</v>
      </c>
      <c r="AB124" s="42">
        <f t="shared" si="23"/>
        <v>7.5</v>
      </c>
      <c r="AC124" s="42">
        <f>_xll.SRS1Splines.Functions25.OneWay_Spline($D$61:$D$65,AC$61:AC$65,AB124)</f>
        <v>7.5378403451179E-3</v>
      </c>
      <c r="AD124" s="42">
        <f>_xll.SRS1Splines.Functions25.OneWay_Spline($D$61:$D$65,AD$61:AD$65,$D124)</f>
        <v>0.32774924912268799</v>
      </c>
      <c r="AE124" s="42">
        <f>_xll.SRS1Splines.Functions25.OneWay_Spline($D$61:$D$65,AE$61:AE$65,$D124)</f>
        <v>0.27666985822836698</v>
      </c>
      <c r="AF124" s="42">
        <f>_xll.SRS1Splines.Functions25.OneWay_Spline($D$61:$D$65,AF$61:AF$65,$D124)</f>
        <v>0.249501938233327</v>
      </c>
      <c r="AG124" s="42">
        <f>_xll.SRS1Splines.Functions25.OneWay_Spline($D$61:$D$65,AG$61:AG$65,$D124)</f>
        <v>0.50766426944323995</v>
      </c>
      <c r="AH124" s="42">
        <f>_xll.SRS1Splines.Functions25.OneWay_Spline($D$61:$D$65,AH$61:AH$65,$D124)</f>
        <v>14.0553732368578</v>
      </c>
      <c r="AI124" s="42">
        <f>_xll.SRS1Splines.Functions25.OneWay_Spline($D$61:$D$65,AI$61:AI$65,$D124)</f>
        <v>3.7015093008885001</v>
      </c>
      <c r="AJ124" s="42">
        <f>_xll.SRS1Splines.Functions25.OneWay_Spline($D$61:$D$65,AJ$61:AJ$65,$D124)</f>
        <v>0.20540292845878899</v>
      </c>
      <c r="AK124" s="42">
        <f>_xll.SRS1Splines.Functions25.OneWay_Spline($D$61:$D$65,AK$61:AK$65,$D124)</f>
        <v>0.37473240729678098</v>
      </c>
      <c r="AL124" s="42">
        <f>_xll.SRS1Splines.Functions25.OneWay_Spline($D$61:$D$65,AL$61:AL$65,$D124)</f>
        <v>1.5717898043121299</v>
      </c>
    </row>
    <row r="125" spans="4:38">
      <c r="D125" s="42">
        <f t="shared" si="27"/>
        <v>7.75</v>
      </c>
      <c r="E125" s="42">
        <f>_xll.SRS1Splines.Functions25.OneWay_Spline($D$61:$D$65,$E$61:$E$65,D125)</f>
        <v>4.6187780709286402E-3</v>
      </c>
      <c r="F125" s="42">
        <f>_xll.SRS1Splines.Functions25.OneWay_Spline($D$61:$D$65,F$61:F$65,$D125)</f>
        <v>0.16627525349101099</v>
      </c>
      <c r="G125" s="42">
        <f>_xll.SRS1Splines.Functions25.OneWay_Spline($D$61:$D$65,G$61:G$65,$D125)</f>
        <v>0.230956903864483</v>
      </c>
      <c r="H125" s="42">
        <f>_xll.SRS1Splines.Functions25.OneWay_Spline($D$61:$D$65,H$61:H$65,$D125)</f>
        <v>0.21213678753243401</v>
      </c>
      <c r="I125" s="42">
        <f>_xll.SRS1Splines.Functions25.OneWay_Spline($D$61:$D$65,I$61:I$65,$D125)</f>
        <v>0.45974803127879399</v>
      </c>
      <c r="J125" s="42">
        <f>_xll.SRS1Splines.Functions25.OneWay_Spline($D$61:$D$65,J$61:J$65,$D125)</f>
        <v>11.1477944207787</v>
      </c>
      <c r="K125" s="42">
        <f>_xll.SRS1Splines.Functions25.OneWay_Spline($D$61:$D$65,K$61:K$65,$D125)</f>
        <v>3.3820291987127602</v>
      </c>
      <c r="L125" s="42">
        <f>_xll.SRS1Splines.Functions25.OneWay_Spline($D$61:$D$65,L$61:L$65,$D125)</f>
        <v>0.18935515460577501</v>
      </c>
      <c r="M125" s="42">
        <f>_xll.SRS1Splines.Functions25.OneWay_Spline($D$61:$D$65,M$61:M$65,$D125)</f>
        <v>0.3446665914764</v>
      </c>
      <c r="N125" s="42">
        <f>_xll.SRS1Splines.Functions25.OneWay_Spline($D$61:$D$65,N$61:N$65,$D125)</f>
        <v>1.13462427355927</v>
      </c>
      <c r="P125" s="42">
        <f t="shared" si="22"/>
        <v>7.75</v>
      </c>
      <c r="Q125" s="42">
        <f>_xll.SRS1Splines.Functions25.OneWay_Spline($D$61:$D$65,Q$61:Q$65,P125)</f>
        <v>2.5995694140170901E-3</v>
      </c>
      <c r="R125" s="42">
        <f>_xll.SRS1Splines.Functions25.OneWay_Spline($D$61:$D$65,R$61:R$65,$D125)</f>
        <v>8.1200308030863599E-3</v>
      </c>
      <c r="S125" s="42">
        <f>_xll.SRS1Splines.Functions25.OneWay_Spline($D$61:$D$65,S$61:S$65,$D125)</f>
        <v>0.190277447220671</v>
      </c>
      <c r="T125" s="42">
        <f>_xll.SRS1Splines.Functions25.OneWay_Spline($D$61:$D$65,T$61:T$65,$D125)</f>
        <v>0.17292110685141701</v>
      </c>
      <c r="U125" s="42">
        <f>_xll.SRS1Splines.Functions25.OneWay_Spline($D$61:$D$65,U$61:U$65,$D125)</f>
        <v>0.44270337975849</v>
      </c>
      <c r="V125" s="42">
        <f>_xll.SRS1Splines.Functions25.OneWay_Spline($D$61:$D$65,V$61:V$65,$D125)</f>
        <v>8.2923163864213993</v>
      </c>
      <c r="W125" s="42">
        <f>_xll.SRS1Splines.Functions25.OneWay_Spline($D$61:$D$65,W$61:W$65,$D125)</f>
        <v>3.0478597095647899</v>
      </c>
      <c r="X125" s="42">
        <f>_xll.SRS1Splines.Functions25.OneWay_Spline($D$61:$D$65,X$61:X$65,$D125)</f>
        <v>0.17758691750969799</v>
      </c>
      <c r="Y125" s="42">
        <f>_xll.SRS1Splines.Functions25.OneWay_Spline($D$61:$D$65,Y$61:Y$65,$D125)</f>
        <v>0.32200253409645402</v>
      </c>
      <c r="Z125" s="42">
        <f>_xll.SRS1Splines.Functions25.OneWay_Spline($D$61:$D$65,Z$61:Z$65,$D125)</f>
        <v>0.72403465966577196</v>
      </c>
      <c r="AB125" s="42">
        <f t="shared" si="23"/>
        <v>7.75</v>
      </c>
      <c r="AC125" s="42">
        <f>_xll.SRS1Splines.Functions25.OneWay_Spline($D$61:$D$65,AC$61:AC$65,AB125)</f>
        <v>6.6379867278401903E-3</v>
      </c>
      <c r="AD125" s="42">
        <f>_xll.SRS1Splines.Functions25.OneWay_Spline($D$61:$D$65,AD$61:AD$65,$D125)</f>
        <v>0.324430476178935</v>
      </c>
      <c r="AE125" s="42">
        <f>_xll.SRS1Splines.Functions25.OneWay_Spline($D$61:$D$65,AE$61:AE$65,$D125)</f>
        <v>0.270120388043111</v>
      </c>
      <c r="AF125" s="42">
        <f>_xll.SRS1Splines.Functions25.OneWay_Spline($D$61:$D$65,AF$61:AF$65,$D125)</f>
        <v>0.25135246821344998</v>
      </c>
      <c r="AG125" s="42">
        <f>_xll.SRS1Splines.Functions25.OneWay_Spline($D$61:$D$65,AG$61:AG$65,$D125)</f>
        <v>0.49947408420599698</v>
      </c>
      <c r="AH125" s="42">
        <f>_xll.SRS1Splines.Functions25.OneWay_Spline($D$61:$D$65,AH$61:AH$65,$D125)</f>
        <v>13.9396572820297</v>
      </c>
      <c r="AI125" s="42">
        <f>_xll.SRS1Splines.Functions25.OneWay_Spline($D$61:$D$65,AI$61:AI$65,$D125)</f>
        <v>3.7047559625152902</v>
      </c>
      <c r="AJ125" s="42">
        <f>_xll.SRS1Splines.Functions25.OneWay_Spline($D$61:$D$65,AJ$61:AJ$65,$D125)</f>
        <v>0.20112339170185201</v>
      </c>
      <c r="AK125" s="42">
        <f>_xll.SRS1Splines.Functions25.OneWay_Spline($D$61:$D$65,AK$61:AK$65,$D125)</f>
        <v>0.36961764451691098</v>
      </c>
      <c r="AL125" s="42">
        <f>_xll.SRS1Splines.Functions25.OneWay_Spline($D$61:$D$65,AL$61:AL$65,$D125)</f>
        <v>1.5452138874527801</v>
      </c>
    </row>
    <row r="126" spans="4:38">
      <c r="D126" s="42">
        <f t="shared" si="27"/>
        <v>8</v>
      </c>
      <c r="E126" s="42">
        <f>_xll.SRS1Splines.Functions25.OneWay_Spline($D$61:$D$65,$E$61:$E$65,D126)</f>
        <v>3.8646371755643601E-3</v>
      </c>
      <c r="F126" s="42">
        <f>_xll.SRS1Splines.Functions25.OneWay_Spline($D$61:$D$65,F$61:F$65,$D126)</f>
        <v>0.16300455391211199</v>
      </c>
      <c r="G126" s="42">
        <f>_xll.SRS1Splines.Functions25.OneWay_Spline($D$61:$D$65,G$61:G$65,$D126)</f>
        <v>0.22812914571273599</v>
      </c>
      <c r="H126" s="42">
        <f>_xll.SRS1Splines.Functions25.OneWay_Spline($D$61:$D$65,H$61:H$65,$D126)</f>
        <v>0.21336306032541999</v>
      </c>
      <c r="I126" s="42">
        <f>_xll.SRS1Splines.Functions25.OneWay_Spline($D$61:$D$65,I$61:I$65,$D126)</f>
        <v>0.44941821308490398</v>
      </c>
      <c r="J126" s="42">
        <f>_xll.SRS1Splines.Functions25.OneWay_Spline($D$61:$D$65,J$61:J$65,$D126)</f>
        <v>11.015392673033601</v>
      </c>
      <c r="K126" s="42">
        <f>_xll.SRS1Splines.Functions25.OneWay_Spline($D$61:$D$65,K$61:K$65,$D126)</f>
        <v>3.3832211581243201</v>
      </c>
      <c r="L126" s="42">
        <f>_xll.SRS1Splines.Functions25.OneWay_Spline($D$61:$D$65,L$61:L$65,$D126)</f>
        <v>0.18738020903101801</v>
      </c>
      <c r="M126" s="42">
        <f>_xll.SRS1Splines.Functions25.OneWay_Spline($D$61:$D$65,M$61:M$65,$D126)</f>
        <v>0.34187067006793698</v>
      </c>
      <c r="N126" s="42">
        <f>_xll.SRS1Splines.Functions25.OneWay_Spline($D$61:$D$65,N$61:N$65,$D126)</f>
        <v>1.1172149630497401</v>
      </c>
      <c r="P126" s="42">
        <f t="shared" si="22"/>
        <v>8</v>
      </c>
      <c r="Q126" s="42">
        <f>_xll.SRS1Splines.Functions25.OneWay_Spline($D$61:$D$65,Q$61:Q$65,P126)</f>
        <v>1.8964198071685901E-3</v>
      </c>
      <c r="R126" s="42">
        <f>_xll.SRS1Splines.Functions25.OneWay_Spline($D$61:$D$65,R$61:R$65,$D126)</f>
        <v>4.5480600686476002E-3</v>
      </c>
      <c r="S126" s="42">
        <f>_xll.SRS1Splines.Functions25.OneWay_Spline($D$61:$D$65,S$61:S$65,$D126)</f>
        <v>0.19045792013319299</v>
      </c>
      <c r="T126" s="42">
        <f>_xll.SRS1Splines.Functions25.OneWay_Spline($D$61:$D$65,T$61:T$65,$D126)</f>
        <v>0.173238425537249</v>
      </c>
      <c r="U126" s="42">
        <f>_xll.SRS1Splines.Functions25.OneWay_Spline($D$61:$D$65,U$61:U$65,$D126)</f>
        <v>0.42973182609069199</v>
      </c>
      <c r="V126" s="42">
        <f>_xll.SRS1Splines.Functions25.OneWay_Spline($D$61:$D$65,V$61:V$65,$D126)</f>
        <v>8.1531686153358596</v>
      </c>
      <c r="W126" s="42">
        <f>_xll.SRS1Splines.Functions25.OneWay_Spline($D$61:$D$65,W$61:W$65,$D126)</f>
        <v>3.0463158497959602</v>
      </c>
      <c r="X126" s="42">
        <f>_xll.SRS1Splines.Functions25.OneWay_Spline($D$61:$D$65,X$61:X$65,$D126)</f>
        <v>0.17746608556376101</v>
      </c>
      <c r="Y126" s="42">
        <f>_xll.SRS1Splines.Functions25.OneWay_Spline($D$61:$D$65,Y$61:Y$65,$D126)</f>
        <v>0.32108449889517598</v>
      </c>
      <c r="Z126" s="42">
        <f>_xll.SRS1Splines.Functions25.OneWay_Spline($D$61:$D$65,Z$61:Z$65,$D126)</f>
        <v>0.71299449057350595</v>
      </c>
      <c r="AB126" s="42">
        <f t="shared" si="23"/>
        <v>8</v>
      </c>
      <c r="AC126" s="42">
        <f>_xll.SRS1Splines.Functions25.OneWay_Spline($D$61:$D$65,AC$61:AC$65,AB126)</f>
        <v>5.8328545439601297E-3</v>
      </c>
      <c r="AD126" s="42">
        <f>_xll.SRS1Splines.Functions25.OneWay_Spline($D$61:$D$65,AD$61:AD$65,$D126)</f>
        <v>0.32146104775557599</v>
      </c>
      <c r="AE126" s="42">
        <f>_xll.SRS1Splines.Functions25.OneWay_Spline($D$61:$D$65,AE$61:AE$65,$D126)</f>
        <v>0.26426033577209201</v>
      </c>
      <c r="AF126" s="42">
        <f>_xll.SRS1Splines.Functions25.OneWay_Spline($D$61:$D$65,AF$61:AF$65,$D126)</f>
        <v>0.25348769511359098</v>
      </c>
      <c r="AG126" s="42">
        <f>_xll.SRS1Splines.Functions25.OneWay_Spline($D$61:$D$65,AG$61:AG$65,$D126)</f>
        <v>0.49214602373056998</v>
      </c>
      <c r="AH126" s="42">
        <f>_xll.SRS1Splines.Functions25.OneWay_Spline($D$61:$D$65,AH$61:AH$65,$D126)</f>
        <v>13.8201723416124</v>
      </c>
      <c r="AI126" s="42">
        <f>_xll.SRS1Splines.Functions25.OneWay_Spline($D$61:$D$65,AI$61:AI$65,$D126)</f>
        <v>3.7085021105461902</v>
      </c>
      <c r="AJ126" s="42">
        <f>_xll.SRS1Splines.Functions25.OneWay_Spline($D$61:$D$65,AJ$61:AJ$65,$D126)</f>
        <v>0.19729433249827599</v>
      </c>
      <c r="AK126" s="42">
        <f>_xll.SRS1Splines.Functions25.OneWay_Spline($D$61:$D$65,AK$61:AK$65,$D126)</f>
        <v>0.36498013841968502</v>
      </c>
      <c r="AL126" s="42">
        <f>_xll.SRS1Splines.Functions25.OneWay_Spline($D$61:$D$65,AL$61:AL$65,$D126)</f>
        <v>1.52143543552598</v>
      </c>
    </row>
    <row r="127" spans="4:38">
      <c r="D127" s="42">
        <f t="shared" si="27"/>
        <v>8.25</v>
      </c>
      <c r="E127" s="42">
        <f>_xll.SRS1Splines.Functions25.OneWay_Spline($D$61:$D$65,$E$61:$E$65,D127)</f>
        <v>3.1992187384782302E-3</v>
      </c>
      <c r="F127" s="42">
        <f>_xll.SRS1Splines.Functions25.OneWay_Spline($D$61:$D$65,F$61:F$65,$D127)</f>
        <v>0.16011864251896599</v>
      </c>
      <c r="G127" s="42">
        <f>_xll.SRS1Splines.Functions25.OneWay_Spline($D$61:$D$65,G$61:G$65,$D127)</f>
        <v>0.22563406499060701</v>
      </c>
      <c r="H127" s="42">
        <f>_xll.SRS1Splines.Functions25.OneWay_Spline($D$61:$D$65,H$61:H$65,$D127)</f>
        <v>0.21475283615747101</v>
      </c>
      <c r="I127" s="42">
        <f>_xll.SRS1Splines.Functions25.OneWay_Spline($D$61:$D$65,I$61:I$65,$D127)</f>
        <v>0.44030366761970802</v>
      </c>
      <c r="J127" s="42">
        <f>_xll.SRS1Splines.Functions25.OneWay_Spline($D$61:$D$65,J$61:J$65,$D127)</f>
        <v>10.8740318305383</v>
      </c>
      <c r="K127" s="42">
        <f>_xll.SRS1Splines.Functions25.OneWay_Spline($D$61:$D$65,K$61:K$65,$D127)</f>
        <v>3.3845720454574102</v>
      </c>
      <c r="L127" s="42">
        <f>_xll.SRS1Splines.Functions25.OneWay_Spline($D$61:$D$65,L$61:L$65,$D127)</f>
        <v>0.18563760999446899</v>
      </c>
      <c r="M127" s="42">
        <f>_xll.SRS1Splines.Functions25.OneWay_Spline($D$61:$D$65,M$61:M$65,$D127)</f>
        <v>0.33940368058988202</v>
      </c>
      <c r="N127" s="42">
        <f>_xll.SRS1Splines.Functions25.OneWay_Spline($D$61:$D$65,N$61:N$65,$D127)</f>
        <v>1.1018538067178101</v>
      </c>
      <c r="P127" s="42">
        <f t="shared" si="22"/>
        <v>8.25</v>
      </c>
      <c r="Q127" s="42">
        <f>_xll.SRS1Splines.Functions25.OneWay_Spline($D$61:$D$65,Q$61:Q$65,P127)</f>
        <v>1.2759936834787499E-3</v>
      </c>
      <c r="R127" s="42">
        <f>_xll.SRS1Splines.Functions25.OneWay_Spline($D$61:$D$65,R$61:R$65,$D127)</f>
        <v>1.3963211853192899E-3</v>
      </c>
      <c r="S127" s="42">
        <f>_xll.SRS1Splines.Functions25.OneWay_Spline($D$61:$D$65,S$61:S$65,$D127)</f>
        <v>0.190662456100718</v>
      </c>
      <c r="T127" s="42">
        <f>_xll.SRS1Splines.Functions25.OneWay_Spline($D$61:$D$65,T$61:T$65,$D127)</f>
        <v>0.173598053381192</v>
      </c>
      <c r="U127" s="42">
        <f>_xll.SRS1Splines.Functions25.OneWay_Spline($D$61:$D$65,U$61:U$65,$D127)</f>
        <v>0.41760864862935798</v>
      </c>
      <c r="V127" s="42">
        <f>_xll.SRS1Splines.Functions25.OneWay_Spline($D$61:$D$65,V$61:V$65,$D127)</f>
        <v>8.0016667774992207</v>
      </c>
      <c r="W127" s="42">
        <f>_xll.SRS1Splines.Functions25.OneWay_Spline($D$61:$D$65,W$61:W$65,$D127)</f>
        <v>3.0449536205881702</v>
      </c>
      <c r="X127" s="42">
        <f>_xll.SRS1Splines.Functions25.OneWay_Spline($D$61:$D$65,X$61:X$65,$D127)</f>
        <v>0.177359469140875</v>
      </c>
      <c r="Y127" s="42">
        <f>_xll.SRS1Splines.Functions25.OneWay_Spline($D$61:$D$65,Y$61:Y$65,$D127)</f>
        <v>0.32027446783522501</v>
      </c>
      <c r="Z127" s="42">
        <f>_xll.SRS1Splines.Functions25.OneWay_Spline($D$61:$D$65,Z$61:Z$65,$D127)</f>
        <v>0.70325316490386003</v>
      </c>
      <c r="AB127" s="42">
        <f t="shared" si="23"/>
        <v>8.25</v>
      </c>
      <c r="AC127" s="42">
        <f>_xll.SRS1Splines.Functions25.OneWay_Spline($D$61:$D$65,AC$61:AC$65,AB127)</f>
        <v>5.1224437934777201E-3</v>
      </c>
      <c r="AD127" s="42">
        <f>_xll.SRS1Splines.Functions25.OneWay_Spline($D$61:$D$65,AD$61:AD$65,$D127)</f>
        <v>0.31884096385261301</v>
      </c>
      <c r="AE127" s="42">
        <f>_xll.SRS1Splines.Functions25.OneWay_Spline($D$61:$D$65,AE$61:AE$65,$D127)</f>
        <v>0.25908970141531101</v>
      </c>
      <c r="AF127" s="42">
        <f>_xll.SRS1Splines.Functions25.OneWay_Spline($D$61:$D$65,AF$61:AF$65,$D127)</f>
        <v>0.25590761893375102</v>
      </c>
      <c r="AG127" s="42">
        <f>_xll.SRS1Splines.Functions25.OneWay_Spline($D$61:$D$65,AG$61:AG$65,$D127)</f>
        <v>0.485680088016957</v>
      </c>
      <c r="AH127" s="42">
        <f>_xll.SRS1Splines.Functions25.OneWay_Spline($D$61:$D$65,AH$61:AH$65,$D127)</f>
        <v>13.6969184156059</v>
      </c>
      <c r="AI127" s="42">
        <f>_xll.SRS1Splines.Functions25.OneWay_Spline($D$61:$D$65,AI$61:AI$65,$D127)</f>
        <v>3.7127477449812099</v>
      </c>
      <c r="AJ127" s="42">
        <f>_xll.SRS1Splines.Functions25.OneWay_Spline($D$61:$D$65,AJ$61:AJ$65,$D127)</f>
        <v>0.19391575084806201</v>
      </c>
      <c r="AK127" s="42">
        <f>_xll.SRS1Splines.Functions25.OneWay_Spline($D$61:$D$65,AK$61:AK$65,$D127)</f>
        <v>0.36081988900510398</v>
      </c>
      <c r="AL127" s="42">
        <f>_xll.SRS1Splines.Functions25.OneWay_Spline($D$61:$D$65,AL$61:AL$65,$D127)</f>
        <v>1.5004544485317499</v>
      </c>
    </row>
    <row r="128" spans="4:38">
      <c r="D128" s="42">
        <f t="shared" si="27"/>
        <v>8.5</v>
      </c>
      <c r="E128" s="42">
        <f>_xll.SRS1Splines.Functions25.OneWay_Spline($D$61:$D$65,$E$61:$E$65,D128)</f>
        <v>2.6225227596702598E-3</v>
      </c>
      <c r="F128" s="42">
        <f>_xll.SRS1Splines.Functions25.OneWay_Spline($D$61:$D$65,F$61:F$65,$D128)</f>
        <v>0.157617519311573</v>
      </c>
      <c r="G128" s="42">
        <f>_xll.SRS1Splines.Functions25.OneWay_Spline($D$61:$D$65,G$61:G$65,$D128)</f>
        <v>0.22347166169809399</v>
      </c>
      <c r="H128" s="42">
        <f>_xll.SRS1Splines.Functions25.OneWay_Spline($D$61:$D$65,H$61:H$65,$D128)</f>
        <v>0.21630611502858799</v>
      </c>
      <c r="I128" s="42">
        <f>_xll.SRS1Splines.Functions25.OneWay_Spline($D$61:$D$65,I$61:I$65,$D128)</f>
        <v>0.43240439488320398</v>
      </c>
      <c r="J128" s="42">
        <f>_xll.SRS1Splines.Functions25.OneWay_Spline($D$61:$D$65,J$61:J$65,$D128)</f>
        <v>10.724778726596</v>
      </c>
      <c r="K128" s="42">
        <f>_xll.SRS1Splines.Functions25.OneWay_Spline($D$61:$D$65,K$61:K$65,$D128)</f>
        <v>3.38608186071205</v>
      </c>
      <c r="L128" s="42">
        <f>_xll.SRS1Splines.Functions25.OneWay_Spline($D$61:$D$65,L$61:L$65,$D128)</f>
        <v>0.18412735749612599</v>
      </c>
      <c r="M128" s="42">
        <f>_xll.SRS1Splines.Functions25.OneWay_Spline($D$61:$D$65,M$61:M$65,$D128)</f>
        <v>0.33726562304223401</v>
      </c>
      <c r="N128" s="42">
        <f>_xll.SRS1Splines.Functions25.OneWay_Spline($D$61:$D$65,N$61:N$65,$D128)</f>
        <v>1.0885408045634599</v>
      </c>
      <c r="P128" s="42">
        <f t="shared" si="22"/>
        <v>8.5</v>
      </c>
      <c r="Q128" s="42">
        <f>_xll.SRS1Splines.Functions25.OneWay_Spline($D$61:$D$65,Q$61:Q$65,P128)</f>
        <v>7.3829104294754599E-4</v>
      </c>
      <c r="R128" s="42">
        <v>0</v>
      </c>
      <c r="S128" s="42">
        <f>_xll.SRS1Splines.Functions25.OneWay_Spline($D$61:$D$65,S$61:S$65,$D128)</f>
        <v>0.190891055123246</v>
      </c>
      <c r="T128" s="42">
        <f>_xll.SRS1Splines.Functions25.OneWay_Spline($D$61:$D$65,T$61:T$65,$D128)</f>
        <v>0.17399999038324601</v>
      </c>
      <c r="U128" s="42">
        <f>_xll.SRS1Splines.Functions25.OneWay_Spline($D$61:$D$65,U$61:U$65,$D128)</f>
        <v>0.40633384737448702</v>
      </c>
      <c r="V128" s="42">
        <f>_xll.SRS1Splines.Functions25.OneWay_Spline($D$61:$D$65,V$61:V$65,$D128)</f>
        <v>7.8392713630827604</v>
      </c>
      <c r="W128" s="42">
        <f>_xll.SRS1Splines.Functions25.OneWay_Spline($D$61:$D$65,W$61:W$65,$D128)</f>
        <v>3.0437730219414201</v>
      </c>
      <c r="X128" s="42">
        <f>_xll.SRS1Splines.Functions25.OneWay_Spline($D$61:$D$65,X$61:X$65,$D128)</f>
        <v>0.17726706824104099</v>
      </c>
      <c r="Y128" s="42">
        <f>_xll.SRS1Splines.Functions25.OneWay_Spline($D$61:$D$65,Y$61:Y$65,$D128)</f>
        <v>0.31957244091659998</v>
      </c>
      <c r="Z128" s="42">
        <f>_xll.SRS1Splines.Functions25.OneWay_Spline($D$61:$D$65,Z$61:Z$65,$D128)</f>
        <v>0.69481068265683299</v>
      </c>
      <c r="AB128" s="42">
        <f t="shared" si="23"/>
        <v>8.5</v>
      </c>
      <c r="AC128" s="42">
        <f>_xll.SRS1Splines.Functions25.OneWay_Spline($D$61:$D$65,AC$61:AC$65,AB128)</f>
        <v>4.5067544763929702E-3</v>
      </c>
      <c r="AD128" s="42">
        <f>_xll.SRS1Splines.Functions25.OneWay_Spline($D$61:$D$65,AD$61:AD$65,$D128)</f>
        <v>0.31657022447004501</v>
      </c>
      <c r="AE128" s="42">
        <f>_xll.SRS1Splines.Functions25.OneWay_Spline($D$61:$D$65,AE$61:AE$65,$D128)</f>
        <v>0.254608484972767</v>
      </c>
      <c r="AF128" s="42">
        <f>_xll.SRS1Splines.Functions25.OneWay_Spline($D$61:$D$65,AF$61:AF$65,$D128)</f>
        <v>0.25861223967392899</v>
      </c>
      <c r="AG128" s="42">
        <f>_xll.SRS1Splines.Functions25.OneWay_Spline($D$61:$D$65,AG$61:AG$65,$D128)</f>
        <v>0.48007627706515998</v>
      </c>
      <c r="AH128" s="42">
        <f>_xll.SRS1Splines.Functions25.OneWay_Spline($D$61:$D$65,AH$61:AH$65,$D128)</f>
        <v>13.569895504010001</v>
      </c>
      <c r="AI128" s="42">
        <f>_xll.SRS1Splines.Functions25.OneWay_Spline($D$61:$D$65,AI$61:AI$65,$D128)</f>
        <v>3.7174928658203599</v>
      </c>
      <c r="AJ128" s="42">
        <f>_xll.SRS1Splines.Functions25.OneWay_Spline($D$61:$D$65,AJ$61:AJ$65,$D128)</f>
        <v>0.19098764675120999</v>
      </c>
      <c r="AK128" s="42">
        <f>_xll.SRS1Splines.Functions25.OneWay_Spline($D$61:$D$65,AK$61:AK$65,$D128)</f>
        <v>0.35713689627316803</v>
      </c>
      <c r="AL128" s="42">
        <f>_xll.SRS1Splines.Functions25.OneWay_Spline($D$61:$D$65,AL$61:AL$65,$D128)</f>
        <v>1.48227092647009</v>
      </c>
    </row>
    <row r="129" spans="1:38">
      <c r="A129" s="53" t="s">
        <v>67</v>
      </c>
      <c r="D129" s="42">
        <f t="shared" si="27"/>
        <v>8.75</v>
      </c>
      <c r="E129" s="42">
        <f>_xll.SRS1Splines.Functions25.OneWay_Spline($D$61:$D$65,$E$61:$E$65,D129)</f>
        <v>2.13454923914043E-3</v>
      </c>
      <c r="F129" s="42">
        <f>_xll.SRS1Splines.Functions25.OneWay_Spline($D$61:$D$65,F$61:F$65,$D129)</f>
        <v>0.15550118428993301</v>
      </c>
      <c r="G129" s="42">
        <f>_xll.SRS1Splines.Functions25.OneWay_Spline($D$61:$D$65,G$61:G$65,$D129)</f>
        <v>0.22164193583519901</v>
      </c>
      <c r="H129" s="42">
        <f>_xll.SRS1Splines.Functions25.OneWay_Spline($D$61:$D$65,H$61:H$65,$D129)</f>
        <v>0.218022896938769</v>
      </c>
      <c r="I129" s="42">
        <f>_xll.SRS1Splines.Functions25.OneWay_Spline($D$61:$D$65,I$61:I$65,$D129)</f>
        <v>0.42572039487539398</v>
      </c>
      <c r="J129" s="42">
        <f>_xll.SRS1Splines.Functions25.OneWay_Spline($D$61:$D$65,J$61:J$65,$D129)</f>
        <v>10.5687001945098</v>
      </c>
      <c r="K129" s="42">
        <f>_xll.SRS1Splines.Functions25.OneWay_Spline($D$61:$D$65,K$61:K$65,$D129)</f>
        <v>3.3877506038882301</v>
      </c>
      <c r="L129" s="42">
        <f>_xll.SRS1Splines.Functions25.OneWay_Spline($D$61:$D$65,L$61:L$65,$D129)</f>
        <v>0.182849451535989</v>
      </c>
      <c r="M129" s="42">
        <f>_xll.SRS1Splines.Functions25.OneWay_Spline($D$61:$D$65,M$61:M$65,$D129)</f>
        <v>0.33545649742499301</v>
      </c>
      <c r="N129" s="42">
        <f>_xll.SRS1Splines.Functions25.OneWay_Spline($D$61:$D$65,N$61:N$65,$D129)</f>
        <v>1.0772759565867001</v>
      </c>
      <c r="P129" s="42">
        <f t="shared" si="22"/>
        <v>8.75</v>
      </c>
      <c r="Q129" s="42">
        <f>_xll.SRS1Splines.Functions25.OneWay_Spline($D$61:$D$65,Q$61:Q$65,P129)</f>
        <v>2.8331188557499301E-4</v>
      </c>
      <c r="R129" s="42">
        <v>0</v>
      </c>
      <c r="S129" s="42">
        <f>_xll.SRS1Splines.Functions25.OneWay_Spline($D$61:$D$65,S$61:S$65,$D129)</f>
        <v>0.191143717200777</v>
      </c>
      <c r="T129" s="42">
        <f>_xll.SRS1Splines.Functions25.OneWay_Spline($D$61:$D$65,T$61:T$65,$D129)</f>
        <v>0.17444423654341101</v>
      </c>
      <c r="U129" s="42">
        <f>_xll.SRS1Splines.Functions25.OneWay_Spline($D$61:$D$65,U$61:U$65,$D129)</f>
        <v>0.39590742232607801</v>
      </c>
      <c r="V129" s="42">
        <f>_xll.SRS1Splines.Functions25.OneWay_Spline($D$61:$D$65,V$61:V$65,$D129)</f>
        <v>7.66744286225775</v>
      </c>
      <c r="W129" s="42">
        <f>_xll.SRS1Splines.Functions25.OneWay_Spline($D$61:$D$65,W$61:W$65,$D129)</f>
        <v>3.0427740538557102</v>
      </c>
      <c r="X129" s="42">
        <f>_xll.SRS1Splines.Functions25.OneWay_Spline($D$61:$D$65,X$61:X$65,$D129)</f>
        <v>0.17718888286425799</v>
      </c>
      <c r="Y129" s="42">
        <f>_xll.SRS1Splines.Functions25.OneWay_Spline($D$61:$D$65,Y$61:Y$65,$D129)</f>
        <v>0.318978418139303</v>
      </c>
      <c r="Z129" s="42">
        <f>_xll.SRS1Splines.Functions25.OneWay_Spline($D$61:$D$65,Z$61:Z$65,$D129)</f>
        <v>0.68766704383242605</v>
      </c>
      <c r="AB129" s="42">
        <f t="shared" si="23"/>
        <v>8.75</v>
      </c>
      <c r="AC129" s="42">
        <f>_xll.SRS1Splines.Functions25.OneWay_Spline($D$61:$D$65,AC$61:AC$65,AB129)</f>
        <v>3.9857865927058703E-3</v>
      </c>
      <c r="AD129" s="42">
        <f>_xll.SRS1Splines.Functions25.OneWay_Spline($D$61:$D$65,AD$61:AD$65,$D129)</f>
        <v>0.31464882960787199</v>
      </c>
      <c r="AE129" s="42">
        <f>_xll.SRS1Splines.Functions25.OneWay_Spline($D$61:$D$65,AE$61:AE$65,$D129)</f>
        <v>0.25081668644446098</v>
      </c>
      <c r="AF129" s="42">
        <f>_xll.SRS1Splines.Functions25.OneWay_Spline($D$61:$D$65,AF$61:AF$65,$D129)</f>
        <v>0.26160155733412699</v>
      </c>
      <c r="AG129" s="42">
        <f>_xll.SRS1Splines.Functions25.OneWay_Spline($D$61:$D$65,AG$61:AG$65,$D129)</f>
        <v>0.47533459087517699</v>
      </c>
      <c r="AH129" s="42">
        <f>_xll.SRS1Splines.Functions25.OneWay_Spline($D$61:$D$65,AH$61:AH$65,$D129)</f>
        <v>13.4391036068248</v>
      </c>
      <c r="AI129" s="42">
        <f>_xll.SRS1Splines.Functions25.OneWay_Spline($D$61:$D$65,AI$61:AI$65,$D129)</f>
        <v>3.7227374730636198</v>
      </c>
      <c r="AJ129" s="42">
        <f>_xll.SRS1Splines.Functions25.OneWay_Spline($D$61:$D$65,AJ$61:AJ$65,$D129)</f>
        <v>0.18851002020772001</v>
      </c>
      <c r="AK129" s="42">
        <f>_xll.SRS1Splines.Functions25.OneWay_Spline($D$61:$D$65,AK$61:AK$65,$D129)</f>
        <v>0.353931160223876</v>
      </c>
      <c r="AL129" s="42">
        <f>_xll.SRS1Splines.Functions25.OneWay_Spline($D$61:$D$65,AL$61:AL$65,$D129)</f>
        <v>1.4668848693409799</v>
      </c>
    </row>
    <row r="130" spans="1:38">
      <c r="A130" s="53" t="s">
        <v>68</v>
      </c>
      <c r="D130" s="42">
        <f t="shared" si="27"/>
        <v>9</v>
      </c>
      <c r="E130" s="42">
        <f>_xll.SRS1Splines.Functions25.OneWay_Spline($D$61:$D$65,$E$61:$E$65,D130)</f>
        <v>1.7352981768887601E-3</v>
      </c>
      <c r="F130" s="42">
        <f>_xll.SRS1Splines.Functions25.OneWay_Spline($D$61:$D$65,F$61:F$65,$D130)</f>
        <v>0.15376963745404501</v>
      </c>
      <c r="G130" s="42">
        <f>_xll.SRS1Splines.Functions25.OneWay_Spline($D$61:$D$65,G$61:G$65,$D130)</f>
        <v>0.22014488740192101</v>
      </c>
      <c r="H130" s="42">
        <f>_xll.SRS1Splines.Functions25.OneWay_Spline($D$61:$D$65,H$61:H$65,$D130)</f>
        <v>0.219903181888015</v>
      </c>
      <c r="I130" s="42">
        <f>_xll.SRS1Splines.Functions25.OneWay_Spline($D$61:$D$65,I$61:I$65,$D130)</f>
        <v>0.42025166759627602</v>
      </c>
      <c r="J130" s="42">
        <f>_xll.SRS1Splines.Functions25.OneWay_Spline($D$61:$D$65,J$61:J$65,$D130)</f>
        <v>10.4068630675827</v>
      </c>
      <c r="K130" s="42">
        <f>_xll.SRS1Splines.Functions25.OneWay_Spline($D$61:$D$65,K$61:K$65,$D130)</f>
        <v>3.3895782749859502</v>
      </c>
      <c r="L130" s="42">
        <f>_xll.SRS1Splines.Functions25.OneWay_Spline($D$61:$D$65,L$61:L$65,$D130)</f>
        <v>0.18180389211405901</v>
      </c>
      <c r="M130" s="42">
        <f>_xll.SRS1Splines.Functions25.OneWay_Spline($D$61:$D$65,M$61:M$65,$D130)</f>
        <v>0.33397630373816001</v>
      </c>
      <c r="N130" s="42">
        <f>_xll.SRS1Splines.Functions25.OneWay_Spline($D$61:$D$65,N$61:N$65,$D130)</f>
        <v>1.06805926278754</v>
      </c>
      <c r="P130" s="42">
        <f t="shared" si="22"/>
        <v>9</v>
      </c>
      <c r="Q130" s="42">
        <v>0</v>
      </c>
      <c r="R130" s="42">
        <v>0</v>
      </c>
      <c r="S130" s="42">
        <f>_xll.SRS1Splines.Functions25.OneWay_Spline($D$61:$D$65,S$61:S$65,$D130)</f>
        <v>0.19142044233330999</v>
      </c>
      <c r="T130" s="42">
        <f>_xll.SRS1Splines.Functions25.OneWay_Spline($D$61:$D$65,T$61:T$65,$D130)</f>
        <v>0.174930791861687</v>
      </c>
      <c r="U130" s="42">
        <f>_xll.SRS1Splines.Functions25.OneWay_Spline($D$61:$D$65,U$61:U$65,$D130)</f>
        <v>0.38632937348413199</v>
      </c>
      <c r="V130" s="42">
        <f>_xll.SRS1Splines.Functions25.OneWay_Spline($D$61:$D$65,V$61:V$65,$D130)</f>
        <v>7.4876417651954803</v>
      </c>
      <c r="W130" s="42">
        <f>_xll.SRS1Splines.Functions25.OneWay_Spline($D$61:$D$65,W$61:W$65,$D130)</f>
        <v>3.0419567163310299</v>
      </c>
      <c r="X130" s="42">
        <f>_xll.SRS1Splines.Functions25.OneWay_Spline($D$61:$D$65,X$61:X$65,$D130)</f>
        <v>0.17712491301052699</v>
      </c>
      <c r="Y130" s="42">
        <f>_xll.SRS1Splines.Functions25.OneWay_Spline($D$61:$D$65,Y$61:Y$65,$D130)</f>
        <v>0.31849239950333202</v>
      </c>
      <c r="Z130" s="42">
        <f>_xll.SRS1Splines.Functions25.OneWay_Spline($D$61:$D$65,Z$61:Z$65,$D130)</f>
        <v>0.68182224843063799</v>
      </c>
      <c r="AB130" s="42">
        <f t="shared" si="23"/>
        <v>9</v>
      </c>
      <c r="AC130" s="42">
        <f>_xll.SRS1Splines.Functions25.OneWay_Spline($D$61:$D$65,AC$61:AC$65,AB130)</f>
        <v>3.5595401424164202E-3</v>
      </c>
      <c r="AD130" s="42">
        <f>_xll.SRS1Splines.Functions25.OneWay_Spline($D$61:$D$65,AD$61:AD$65,$D130)</f>
        <v>0.31307677926609401</v>
      </c>
      <c r="AE130" s="42">
        <f>_xll.SRS1Splines.Functions25.OneWay_Spline($D$61:$D$65,AE$61:AE$65,$D130)</f>
        <v>0.247714305830392</v>
      </c>
      <c r="AF130" s="42">
        <f>_xll.SRS1Splines.Functions25.OneWay_Spline($D$61:$D$65,AF$61:AF$65,$D130)</f>
        <v>0.26487557191434302</v>
      </c>
      <c r="AG130" s="42">
        <f>_xll.SRS1Splines.Functions25.OneWay_Spline($D$61:$D$65,AG$61:AG$65,$D130)</f>
        <v>0.47145502944701001</v>
      </c>
      <c r="AH130" s="42">
        <f>_xll.SRS1Splines.Functions25.OneWay_Spline($D$61:$D$65,AH$61:AH$65,$D130)</f>
        <v>13.3045427240504</v>
      </c>
      <c r="AI130" s="42">
        <f>_xll.SRS1Splines.Functions25.OneWay_Spline($D$61:$D$65,AI$61:AI$65,$D130)</f>
        <v>3.7284815667109998</v>
      </c>
      <c r="AJ130" s="42">
        <f>_xll.SRS1Splines.Functions25.OneWay_Spline($D$61:$D$65,AJ$61:AJ$65,$D130)</f>
        <v>0.18648287121759199</v>
      </c>
      <c r="AK130" s="42">
        <f>_xll.SRS1Splines.Functions25.OneWay_Spline($D$61:$D$65,AK$61:AK$65,$D130)</f>
        <v>0.351202680857228</v>
      </c>
      <c r="AL130" s="42">
        <f>_xll.SRS1Splines.Functions25.OneWay_Spline($D$61:$D$65,AL$61:AL$65,$D130)</f>
        <v>1.4542962771444501</v>
      </c>
    </row>
    <row r="131" spans="1:38">
      <c r="D131" s="42">
        <f t="shared" si="27"/>
        <v>9.25</v>
      </c>
      <c r="E131" s="42">
        <f>_xll.SRS1Splines.Functions25.OneWay_Spline($D$61:$D$65,$E$61:$E$65,D131)</f>
        <v>1.42476957291523E-3</v>
      </c>
      <c r="F131" s="42">
        <f>_xll.SRS1Splines.Functions25.OneWay_Spline($D$61:$D$65,F$61:F$65,$D131)</f>
        <v>0.152422878803911</v>
      </c>
      <c r="G131" s="42">
        <f>_xll.SRS1Splines.Functions25.OneWay_Spline($D$61:$D$65,G$61:G$65,$D131)</f>
        <v>0.21898051639826099</v>
      </c>
      <c r="H131" s="42">
        <f>_xll.SRS1Splines.Functions25.OneWay_Spline($D$61:$D$65,H$61:H$65,$D131)</f>
        <v>0.22194696987632601</v>
      </c>
      <c r="I131" s="42">
        <f>_xll.SRS1Splines.Functions25.OneWay_Spline($D$61:$D$65,I$61:I$65,$D131)</f>
        <v>0.415998213045851</v>
      </c>
      <c r="J131" s="42">
        <f>_xll.SRS1Splines.Functions25.OneWay_Spline($D$61:$D$65,J$61:J$65,$D131)</f>
        <v>10.240334179118101</v>
      </c>
      <c r="K131" s="42">
        <f>_xll.SRS1Splines.Functions25.OneWay_Spline($D$61:$D$65,K$61:K$65,$D131)</f>
        <v>3.3915648740052098</v>
      </c>
      <c r="L131" s="42">
        <f>_xll.SRS1Splines.Functions25.OneWay_Spline($D$61:$D$65,L$61:L$65,$D131)</f>
        <v>0.18099067923033599</v>
      </c>
      <c r="M131" s="42">
        <f>_xll.SRS1Splines.Functions25.OneWay_Spline($D$61:$D$65,M$61:M$65,$D131)</f>
        <v>0.33282504198173402</v>
      </c>
      <c r="N131" s="42">
        <f>_xll.SRS1Splines.Functions25.OneWay_Spline($D$61:$D$65,N$61:N$65,$D131)</f>
        <v>1.0608907231659701</v>
      </c>
      <c r="P131" s="42">
        <f t="shared" si="22"/>
        <v>9.25</v>
      </c>
      <c r="Q131" s="42">
        <v>0</v>
      </c>
      <c r="R131" s="42">
        <v>0</v>
      </c>
      <c r="S131" s="42">
        <f>_xll.SRS1Splines.Functions25.OneWay_Spline($D$61:$D$65,S$61:S$65,$D131)</f>
        <v>0.191721230520847</v>
      </c>
      <c r="T131" s="42">
        <f>_xll.SRS1Splines.Functions25.OneWay_Spline($D$61:$D$65,T$61:T$65,$D131)</f>
        <v>0.17545965633807301</v>
      </c>
      <c r="U131" s="42">
        <f>_xll.SRS1Splines.Functions25.OneWay_Spline($D$61:$D$65,U$61:U$65,$D131)</f>
        <v>0.37759970084864902</v>
      </c>
      <c r="V131" s="42">
        <f>_xll.SRS1Splines.Functions25.OneWay_Spline($D$61:$D$65,V$61:V$65,$D131)</f>
        <v>7.3013285620672104</v>
      </c>
      <c r="W131" s="42">
        <f>_xll.SRS1Splines.Functions25.OneWay_Spline($D$61:$D$65,W$61:W$65,$D131)</f>
        <v>3.0413210093674001</v>
      </c>
      <c r="X131" s="42">
        <f>_xll.SRS1Splines.Functions25.OneWay_Spline($D$61:$D$65,X$61:X$65,$D131)</f>
        <v>0.17707515867984699</v>
      </c>
      <c r="Y131" s="42">
        <f>_xll.SRS1Splines.Functions25.OneWay_Spline($D$61:$D$65,Y$61:Y$65,$D131)</f>
        <v>0.31811438500868799</v>
      </c>
      <c r="Z131" s="42">
        <f>_xll.SRS1Splines.Functions25.OneWay_Spline($D$61:$D$65,Z$61:Z$65,$D131)</f>
        <v>0.67727629645147003</v>
      </c>
      <c r="AB131" s="42">
        <f t="shared" si="23"/>
        <v>9.25</v>
      </c>
      <c r="AC131" s="42">
        <f>_xll.SRS1Splines.Functions25.OneWay_Spline($D$61:$D$65,AC$61:AC$65,AB131)</f>
        <v>3.22801512552464E-3</v>
      </c>
      <c r="AD131" s="42">
        <f>_xll.SRS1Splines.Functions25.OneWay_Spline($D$61:$D$65,AD$61:AD$65,$D131)</f>
        <v>0.311854073444711</v>
      </c>
      <c r="AE131" s="42">
        <f>_xll.SRS1Splines.Functions25.OneWay_Spline($D$61:$D$65,AE$61:AE$65,$D131)</f>
        <v>0.24530134313056101</v>
      </c>
      <c r="AF131" s="42">
        <f>_xll.SRS1Splines.Functions25.OneWay_Spline($D$61:$D$65,AF$61:AF$65,$D131)</f>
        <v>0.26843428341457898</v>
      </c>
      <c r="AG131" s="42">
        <f>_xll.SRS1Splines.Functions25.OneWay_Spline($D$61:$D$65,AG$61:AG$65,$D131)</f>
        <v>0.468437592780657</v>
      </c>
      <c r="AH131" s="42">
        <f>_xll.SRS1Splines.Functions25.OneWay_Spline($D$61:$D$65,AH$61:AH$65,$D131)</f>
        <v>13.1662128556867</v>
      </c>
      <c r="AI131" s="42">
        <f>_xll.SRS1Splines.Functions25.OneWay_Spline($D$61:$D$65,AI$61:AI$65,$D131)</f>
        <v>3.7347251467625102</v>
      </c>
      <c r="AJ131" s="42">
        <f>_xll.SRS1Splines.Functions25.OneWay_Spline($D$61:$D$65,AJ$61:AJ$65,$D131)</f>
        <v>0.18490619978082501</v>
      </c>
      <c r="AK131" s="42">
        <f>_xll.SRS1Splines.Functions25.OneWay_Spline($D$61:$D$65,AK$61:AK$65,$D131)</f>
        <v>0.34895145817322498</v>
      </c>
      <c r="AL131" s="42">
        <f>_xll.SRS1Splines.Functions25.OneWay_Spline($D$61:$D$65,AL$61:AL$65,$D131)</f>
        <v>1.44450514988047</v>
      </c>
    </row>
    <row r="132" spans="1:38">
      <c r="C132" s="53" t="s">
        <v>71</v>
      </c>
      <c r="D132" s="42">
        <f t="shared" si="27"/>
        <v>9.5</v>
      </c>
      <c r="E132" s="42">
        <f>_xll.SRS1Splines.Functions25.OneWay_Spline($D$61:$D$65,$E$61:$E$65,D132)</f>
        <v>1.20296342721985E-3</v>
      </c>
      <c r="F132" s="42">
        <f>_xll.SRS1Splines.Functions25.OneWay_Spline($D$61:$D$65,F$61:F$65,$D132)</f>
        <v>0.15146090833952899</v>
      </c>
      <c r="G132" s="42">
        <f>_xll.SRS1Splines.Functions25.OneWay_Spline($D$61:$D$65,G$61:G$65,$D132)</f>
        <v>0.21814882282421799</v>
      </c>
      <c r="H132" s="42">
        <f>_xll.SRS1Splines.Functions25.OneWay_Spline($D$61:$D$65,H$61:H$65,$D132)</f>
        <v>0.224154260903702</v>
      </c>
      <c r="I132" s="42">
        <f>_xll.SRS1Splines.Functions25.OneWay_Spline($D$61:$D$65,I$61:I$65,$D132)</f>
        <v>0.41296003122411901</v>
      </c>
      <c r="J132" s="42">
        <f>_xll.SRS1Splines.Functions25.OneWay_Spline($D$61:$D$65,J$61:J$65,$D132)</f>
        <v>10.070180362418901</v>
      </c>
      <c r="K132" s="42">
        <f>_xll.SRS1Splines.Functions25.OneWay_Spline($D$61:$D$65,K$61:K$65,$D132)</f>
        <v>3.3937104009460102</v>
      </c>
      <c r="L132" s="42">
        <f>_xll.SRS1Splines.Functions25.OneWay_Spline($D$61:$D$65,L$61:L$65,$D132)</f>
        <v>0.18040981288482</v>
      </c>
      <c r="M132" s="42">
        <f>_xll.SRS1Splines.Functions25.OneWay_Spline($D$61:$D$65,M$61:M$65,$D132)</f>
        <v>0.33200271215571597</v>
      </c>
      <c r="N132" s="42">
        <f>_xll.SRS1Splines.Functions25.OneWay_Spline($D$61:$D$65,N$61:N$65,$D132)</f>
        <v>1.05577033772199</v>
      </c>
      <c r="P132" s="42">
        <f t="shared" si="22"/>
        <v>9.5</v>
      </c>
      <c r="Q132" s="42">
        <v>0</v>
      </c>
      <c r="R132" s="42">
        <v>0</v>
      </c>
      <c r="S132" s="42">
        <f>_xll.SRS1Splines.Functions25.OneWay_Spline($D$61:$D$65,S$61:S$65,$D132)</f>
        <v>0.192046081763387</v>
      </c>
      <c r="T132" s="42">
        <f>_xll.SRS1Splines.Functions25.OneWay_Spline($D$61:$D$65,T$61:T$65,$D132)</f>
        <v>0.176030829972571</v>
      </c>
      <c r="U132" s="42">
        <f>_xll.SRS1Splines.Functions25.OneWay_Spline($D$61:$D$65,U$61:U$65,$D132)</f>
        <v>0.369718404419628</v>
      </c>
      <c r="V132" s="42">
        <f>_xll.SRS1Splines.Functions25.OneWay_Spline($D$61:$D$65,V$61:V$65,$D132)</f>
        <v>7.1099637430442302</v>
      </c>
      <c r="W132" s="42">
        <f>_xll.SRS1Splines.Functions25.OneWay_Spline($D$61:$D$65,W$61:W$65,$D132)</f>
        <v>3.0408669329647999</v>
      </c>
      <c r="X132" s="42">
        <f>_xll.SRS1Splines.Functions25.OneWay_Spline($D$61:$D$65,X$61:X$65,$D132)</f>
        <v>0.177039619872219</v>
      </c>
      <c r="Y132" s="42">
        <f>_xll.SRS1Splines.Functions25.OneWay_Spline($D$61:$D$65,Y$61:Y$65,$D132)</f>
        <v>0.31784437465537102</v>
      </c>
      <c r="Z132" s="42">
        <f>_xll.SRS1Splines.Functions25.OneWay_Spline($D$61:$D$65,Z$61:Z$65,$D132)</f>
        <v>0.67402918789492094</v>
      </c>
      <c r="AB132" s="42">
        <f t="shared" si="23"/>
        <v>9.5</v>
      </c>
      <c r="AC132" s="42">
        <f>_xll.SRS1Splines.Functions25.OneWay_Spline($D$61:$D$65,AC$61:AC$65,AB132)</f>
        <v>2.9912115420305E-3</v>
      </c>
      <c r="AD132" s="42">
        <f>_xll.SRS1Splines.Functions25.OneWay_Spline($D$61:$D$65,AD$61:AD$65,$D132)</f>
        <v>0.31098071214372303</v>
      </c>
      <c r="AE132" s="42">
        <f>_xll.SRS1Splines.Functions25.OneWay_Spline($D$61:$D$65,AE$61:AE$65,$D132)</f>
        <v>0.24357779834496701</v>
      </c>
      <c r="AF132" s="42">
        <f>_xll.SRS1Splines.Functions25.OneWay_Spline($D$61:$D$65,AF$61:AF$65,$D132)</f>
        <v>0.27227769183483302</v>
      </c>
      <c r="AG132" s="42">
        <f>_xll.SRS1Splines.Functions25.OneWay_Spline($D$61:$D$65,AG$61:AG$65,$D132)</f>
        <v>0.46628228087612</v>
      </c>
      <c r="AH132" s="42">
        <f>_xll.SRS1Splines.Functions25.OneWay_Spline($D$61:$D$65,AH$61:AH$65,$D132)</f>
        <v>13.0241140017338</v>
      </c>
      <c r="AI132" s="42">
        <f>_xll.SRS1Splines.Functions25.OneWay_Spline($D$61:$D$65,AI$61:AI$65,$D132)</f>
        <v>3.7414682132181301</v>
      </c>
      <c r="AJ132" s="42">
        <f>_xll.SRS1Splines.Functions25.OneWay_Spline($D$61:$D$65,AJ$61:AJ$65,$D132)</f>
        <v>0.18378000589742099</v>
      </c>
      <c r="AK132" s="42">
        <f>_xll.SRS1Splines.Functions25.OneWay_Spline($D$61:$D$65,AK$61:AK$65,$D132)</f>
        <v>0.347177492171867</v>
      </c>
      <c r="AL132" s="42">
        <f>_xll.SRS1Splines.Functions25.OneWay_Spline($D$61:$D$65,AL$61:AL$65,$D132)</f>
        <v>1.43751148754906</v>
      </c>
    </row>
    <row r="133" spans="1:38">
      <c r="B133" s="53" t="s">
        <v>66</v>
      </c>
      <c r="C133" s="53" t="s">
        <v>70</v>
      </c>
      <c r="D133" s="42">
        <f t="shared" si="27"/>
        <v>9.75</v>
      </c>
      <c r="E133" s="42">
        <f>_xll.SRS1Splines.Functions25.OneWay_Spline($D$61:$D$65,$E$61:$E$65,D133)</f>
        <v>1.0698797398026301E-3</v>
      </c>
      <c r="F133" s="42">
        <f>_xll.SRS1Splines.Functions25.OneWay_Spline($D$61:$D$65,F$61:F$65,$D133)</f>
        <v>0.1508837260609</v>
      </c>
      <c r="G133" s="42">
        <f>_xll.SRS1Splines.Functions25.OneWay_Spline($D$61:$D$65,G$61:G$65,$D133)</f>
        <v>0.217649806679792</v>
      </c>
      <c r="H133" s="42">
        <f>_xll.SRS1Splines.Functions25.OneWay_Spline($D$61:$D$65,H$61:H$65,$D133)</f>
        <v>0.226525054970142</v>
      </c>
      <c r="I133" s="42">
        <f>_xll.SRS1Splines.Functions25.OneWay_Spline($D$61:$D$65,I$61:I$65,$D133)</f>
        <v>0.411137122131079</v>
      </c>
      <c r="J133" s="42">
        <f>_xll.SRS1Splines.Functions25.OneWay_Spline($D$61:$D$65,J$61:J$65,$D133)</f>
        <v>9.8974684507883897</v>
      </c>
      <c r="K133" s="42">
        <f>_xll.SRS1Splines.Functions25.OneWay_Spline($D$61:$D$65,K$61:K$65,$D133)</f>
        <v>3.3960148558083501</v>
      </c>
      <c r="L133" s="42">
        <f>_xll.SRS1Splines.Functions25.OneWay_Spline($D$61:$D$65,L$61:L$65,$D133)</f>
        <v>0.18006129307751001</v>
      </c>
      <c r="M133" s="42">
        <f>_xll.SRS1Splines.Functions25.OneWay_Spline($D$61:$D$65,M$61:M$65,$D133)</f>
        <v>0.33150931426010499</v>
      </c>
      <c r="N133" s="42">
        <f>_xll.SRS1Splines.Functions25.OneWay_Spline($D$61:$D$65,N$61:N$65,$D133)</f>
        <v>1.0526981064556</v>
      </c>
      <c r="P133" s="42">
        <f t="shared" si="22"/>
        <v>9.75</v>
      </c>
      <c r="Q133" s="42">
        <v>0</v>
      </c>
      <c r="R133" s="42">
        <v>0</v>
      </c>
      <c r="S133" s="42">
        <f>_xll.SRS1Splines.Functions25.OneWay_Spline($D$61:$D$65,S$61:S$65,$D133)</f>
        <v>0.192394996060929</v>
      </c>
      <c r="T133" s="42">
        <f>_xll.SRS1Splines.Functions25.OneWay_Spline($D$61:$D$65,T$61:T$65,$D133)</f>
        <v>0.176644312765179</v>
      </c>
      <c r="U133" s="42">
        <f>_xll.SRS1Splines.Functions25.OneWay_Spline($D$61:$D$65,U$61:U$65,$D133)</f>
        <v>0.36268548419707097</v>
      </c>
      <c r="V133" s="42">
        <f>_xll.SRS1Splines.Functions25.OneWay_Spline($D$61:$D$65,V$61:V$65,$D133)</f>
        <v>6.9150077982978004</v>
      </c>
      <c r="W133" s="42">
        <f>_xll.SRS1Splines.Functions25.OneWay_Spline($D$61:$D$65,W$61:W$65,$D133)</f>
        <v>3.04059448712324</v>
      </c>
      <c r="X133" s="42">
        <f>_xll.SRS1Splines.Functions25.OneWay_Spline($D$61:$D$65,X$61:X$65,$D133)</f>
        <v>0.17701829658764101</v>
      </c>
      <c r="Y133" s="42">
        <f>_xll.SRS1Splines.Functions25.OneWay_Spline($D$61:$D$65,Y$61:Y$65,$D133)</f>
        <v>0.31768236844338099</v>
      </c>
      <c r="Z133" s="42">
        <f>_xll.SRS1Splines.Functions25.OneWay_Spline($D$61:$D$65,Z$61:Z$65,$D133)</f>
        <v>0.67208092276099196</v>
      </c>
      <c r="AB133" s="42">
        <f t="shared" si="23"/>
        <v>9.75</v>
      </c>
      <c r="AC133" s="42">
        <f>_xll.SRS1Splines.Functions25.OneWay_Spline($D$61:$D$65,AC$61:AC$65,AB133)</f>
        <v>2.8491293919340201E-3</v>
      </c>
      <c r="AD133" s="42">
        <f>_xll.SRS1Splines.Functions25.OneWay_Spline($D$61:$D$65,AD$61:AD$65,$D133)</f>
        <v>0.31045669536313097</v>
      </c>
      <c r="AE133" s="42">
        <f>_xll.SRS1Splines.Functions25.OneWay_Spline($D$61:$D$65,AE$61:AE$65,$D133)</f>
        <v>0.242543671473611</v>
      </c>
      <c r="AF133" s="42">
        <f>_xll.SRS1Splines.Functions25.OneWay_Spline($D$61:$D$65,AF$61:AF$65,$D133)</f>
        <v>0.27640579717510499</v>
      </c>
      <c r="AG133" s="42">
        <f>_xll.SRS1Splines.Functions25.OneWay_Spline($D$61:$D$65,AG$61:AG$65,$D133)</f>
        <v>0.46498909373339697</v>
      </c>
      <c r="AH133" s="42">
        <f>_xll.SRS1Splines.Functions25.OneWay_Spline($D$61:$D$65,AH$61:AH$65,$D133)</f>
        <v>12.8782461621915</v>
      </c>
      <c r="AI133" s="42">
        <f>_xll.SRS1Splines.Functions25.OneWay_Spline($D$61:$D$65,AI$61:AI$65,$D133)</f>
        <v>3.7487107660778798</v>
      </c>
      <c r="AJ133" s="42">
        <f>_xll.SRS1Splines.Functions25.OneWay_Spline($D$61:$D$65,AJ$61:AJ$65,$D133)</f>
        <v>0.18310428956737801</v>
      </c>
      <c r="AK133" s="42">
        <f>_xll.SRS1Splines.Functions25.OneWay_Spline($D$61:$D$65,AK$61:AK$65,$D133)</f>
        <v>0.34588078285315399</v>
      </c>
      <c r="AL133" s="42">
        <f>_xll.SRS1Splines.Functions25.OneWay_Spline($D$61:$D$65,AL$61:AL$65,$D133)</f>
        <v>1.43331529015022</v>
      </c>
    </row>
    <row r="134" spans="1:38">
      <c r="D134" s="42">
        <f t="shared" si="27"/>
        <v>10</v>
      </c>
      <c r="E134" s="42">
        <f>_xll.SRS1Splines.Functions25.OneWay_Spline($D$61:$D$65,$E$61:$E$65,D134)</f>
        <v>1.0255185106635501E-3</v>
      </c>
      <c r="F134" s="42">
        <f>_xll.SRS1Splines.Functions25.OneWay_Spline($D$61:$D$65,F$61:F$65,$D134)</f>
        <v>0.15069133196802301</v>
      </c>
      <c r="G134" s="42">
        <f>_xll.SRS1Splines.Functions25.OneWay_Spline($D$61:$D$65,G$61:G$65,$D134)</f>
        <v>0.217483467964983</v>
      </c>
      <c r="H134" s="42">
        <f>_xll.SRS1Splines.Functions25.OneWay_Spline($D$61:$D$65,H$61:H$65,$D134)</f>
        <v>0.22905935207564801</v>
      </c>
      <c r="I134" s="42">
        <f>_xll.SRS1Splines.Functions25.OneWay_Spline($D$61:$D$65,I$61:I$65,$D134)</f>
        <v>0.41052948576673298</v>
      </c>
      <c r="J134" s="42">
        <f>_xll.SRS1Splines.Functions25.OneWay_Spline($D$61:$D$65,J$61:J$65,$D134)</f>
        <v>9.7232652775296007</v>
      </c>
      <c r="K134" s="42">
        <f>_xll.SRS1Splines.Functions25.OneWay_Spline($D$61:$D$65,K$61:K$65,$D134)</f>
        <v>3.3984782385922299</v>
      </c>
      <c r="L134" s="42">
        <f>_xll.SRS1Splines.Functions25.OneWay_Spline($D$61:$D$65,L$61:L$65,$D134)</f>
        <v>0.179945119808406</v>
      </c>
      <c r="M134" s="42">
        <f>_xll.SRS1Splines.Functions25.OneWay_Spline($D$61:$D$65,M$61:M$65,$D134)</f>
        <v>0.33134484829490102</v>
      </c>
      <c r="N134" s="42">
        <f>_xll.SRS1Splines.Functions25.OneWay_Spline($D$61:$D$65,N$61:N$65,$D134)</f>
        <v>1.0516740293668101</v>
      </c>
      <c r="P134" s="42">
        <f t="shared" si="22"/>
        <v>10</v>
      </c>
      <c r="Q134" s="42">
        <v>0</v>
      </c>
      <c r="R134" s="42">
        <v>0</v>
      </c>
      <c r="S134" s="42">
        <f>_xll.SRS1Splines.Functions25.OneWay_Spline($D$61:$D$65,S$61:S$65,$D134)</f>
        <v>0.19276797341347501</v>
      </c>
      <c r="T134" s="42">
        <f>_xll.SRS1Splines.Functions25.OneWay_Spline($D$61:$D$65,T$61:T$65,$D134)</f>
        <v>0.17730010471589799</v>
      </c>
      <c r="U134" s="42">
        <f>_xll.SRS1Splines.Functions25.OneWay_Spline($D$61:$D$65,U$61:U$65,$D134)</f>
        <v>0.356500940180976</v>
      </c>
      <c r="V134" s="42">
        <f>_xll.SRS1Splines.Functions25.OneWay_Spline($D$61:$D$65,V$61:V$65,$D134)</f>
        <v>6.71792121799922</v>
      </c>
      <c r="W134" s="42">
        <f>_xll.SRS1Splines.Functions25.OneWay_Spline($D$61:$D$65,W$61:W$65,$D134)</f>
        <v>3.0405036718427199</v>
      </c>
      <c r="X134" s="42">
        <f>_xll.SRS1Splines.Functions25.OneWay_Spline($D$61:$D$65,X$61:X$65,$D134)</f>
        <v>0.17701118882611599</v>
      </c>
      <c r="Y134" s="42">
        <f>_xll.SRS1Splines.Functions25.OneWay_Spline($D$61:$D$65,Y$61:Y$65,$D134)</f>
        <v>0.31762836637271802</v>
      </c>
      <c r="Z134" s="42">
        <f>_xll.SRS1Splines.Functions25.OneWay_Spline($D$61:$D$65,Z$61:Z$65,$D134)</f>
        <v>0.67143150104968197</v>
      </c>
      <c r="AB134" s="42">
        <f t="shared" si="23"/>
        <v>10</v>
      </c>
      <c r="AC134" s="42">
        <f>_xll.SRS1Splines.Functions25.OneWay_Spline($D$61:$D$65,AC$61:AC$65,AB134)</f>
        <v>2.8017686752351899E-3</v>
      </c>
      <c r="AD134" s="42">
        <f>_xll.SRS1Splines.Functions25.OneWay_Spline($D$61:$D$65,AD$61:AD$65,$D134)</f>
        <v>0.31028202310293301</v>
      </c>
      <c r="AE134" s="42">
        <f>_xll.SRS1Splines.Functions25.OneWay_Spline($D$61:$D$65,AE$61:AE$65,$D134)</f>
        <v>0.24219896251649201</v>
      </c>
      <c r="AF134" s="42">
        <f>_xll.SRS1Splines.Functions25.OneWay_Spline($D$61:$D$65,AF$61:AF$65,$D134)</f>
        <v>0.280818599435397</v>
      </c>
      <c r="AG134" s="42">
        <f>_xll.SRS1Splines.Functions25.OneWay_Spline($D$61:$D$65,AG$61:AG$65,$D134)</f>
        <v>0.46455803135249002</v>
      </c>
      <c r="AH134" s="42">
        <f>_xll.SRS1Splines.Functions25.OneWay_Spline($D$61:$D$65,AH$61:AH$65,$D134)</f>
        <v>12.72860933706</v>
      </c>
      <c r="AI134" s="42">
        <f>_xll.SRS1Splines.Functions25.OneWay_Spline($D$61:$D$65,AI$61:AI$65,$D134)</f>
        <v>3.7564528053417399</v>
      </c>
      <c r="AJ134" s="42">
        <f>_xll.SRS1Splines.Functions25.OneWay_Spline($D$61:$D$65,AJ$61:AJ$65,$D134)</f>
        <v>0.182879050790697</v>
      </c>
      <c r="AK134" s="42">
        <f>_xll.SRS1Splines.Functions25.OneWay_Spline($D$61:$D$65,AK$61:AK$65,$D134)</f>
        <v>0.34506133021708502</v>
      </c>
      <c r="AL134" s="42">
        <f>_xll.SRS1Splines.Functions25.OneWay_Spline($D$61:$D$65,AL$61:AL$65,$D134)</f>
        <v>1.4319165576839299</v>
      </c>
    </row>
    <row r="135" spans="1:38" s="57" customFormat="1">
      <c r="A135" s="59" t="s">
        <v>63</v>
      </c>
      <c r="B135" s="57">
        <v>1.878393</v>
      </c>
      <c r="C135" s="57">
        <f>B135/$B$135</f>
        <v>1</v>
      </c>
      <c r="D135" s="57">
        <f t="shared" si="27"/>
        <v>10.25</v>
      </c>
      <c r="E135" s="57">
        <f>E$134*$C135*(2^(-($D135-$D$135)/$E$74))</f>
        <v>1.0255185106635501E-3</v>
      </c>
      <c r="F135" s="57">
        <f t="shared" ref="F135:N135" si="28">F$134*$C135*(2^(-($D135-$D$135)/$E$74))</f>
        <v>0.15069133196802301</v>
      </c>
      <c r="G135" s="57">
        <f t="shared" si="28"/>
        <v>0.217483467964983</v>
      </c>
      <c r="H135" s="57">
        <f t="shared" si="28"/>
        <v>0.22905935207564801</v>
      </c>
      <c r="I135" s="57">
        <f t="shared" si="28"/>
        <v>0.41052948576673298</v>
      </c>
      <c r="J135" s="57">
        <f t="shared" si="28"/>
        <v>9.7232652775296007</v>
      </c>
      <c r="K135" s="57">
        <f t="shared" si="28"/>
        <v>3.3984782385922299</v>
      </c>
      <c r="L135" s="57">
        <f t="shared" si="28"/>
        <v>0.179945119808406</v>
      </c>
      <c r="M135" s="57">
        <f t="shared" si="28"/>
        <v>0.33134484829490102</v>
      </c>
      <c r="N135" s="57">
        <f t="shared" si="28"/>
        <v>1.0516740293668101</v>
      </c>
      <c r="P135" s="57">
        <f t="shared" si="22"/>
        <v>10.25</v>
      </c>
      <c r="Q135" s="57">
        <f>Q$134*$C135*(2^(-($D135-$D$135)/$E$74))</f>
        <v>0</v>
      </c>
      <c r="R135" s="57">
        <f t="shared" ref="R135:Z135" si="29">R$134*$C135*(2^(-($D135-$D$135)/$E$74))</f>
        <v>0</v>
      </c>
      <c r="S135" s="57">
        <f t="shared" si="29"/>
        <v>0.19276797341347501</v>
      </c>
      <c r="T135" s="57">
        <f t="shared" si="29"/>
        <v>0.17730010471589799</v>
      </c>
      <c r="U135" s="57">
        <f t="shared" si="29"/>
        <v>0.356500940180976</v>
      </c>
      <c r="V135" s="57">
        <f t="shared" si="29"/>
        <v>6.71792121799922</v>
      </c>
      <c r="W135" s="57">
        <f t="shared" si="29"/>
        <v>3.0405036718427199</v>
      </c>
      <c r="X135" s="57">
        <f t="shared" si="29"/>
        <v>0.17701118882611599</v>
      </c>
      <c r="Y135" s="57">
        <f t="shared" si="29"/>
        <v>0.31762836637271802</v>
      </c>
      <c r="Z135" s="57">
        <f t="shared" si="29"/>
        <v>0.67143150104968197</v>
      </c>
      <c r="AB135" s="57">
        <f t="shared" si="23"/>
        <v>10.25</v>
      </c>
      <c r="AC135" s="57">
        <f>AC$134*$C135*(2^(-($D135-$D$135)/$E$74))</f>
        <v>2.8017686752351899E-3</v>
      </c>
      <c r="AD135" s="57">
        <f t="shared" ref="AD135:AL135" si="30">AD$134*$C135*(2^(-($D135-$D$135)/$E$74))</f>
        <v>0.31028202310293301</v>
      </c>
      <c r="AE135" s="57">
        <f t="shared" si="30"/>
        <v>0.24219896251649201</v>
      </c>
      <c r="AF135" s="57">
        <f t="shared" si="30"/>
        <v>0.280818599435397</v>
      </c>
      <c r="AG135" s="57">
        <f t="shared" si="30"/>
        <v>0.46455803135249002</v>
      </c>
      <c r="AH135" s="57">
        <f t="shared" si="30"/>
        <v>12.72860933706</v>
      </c>
      <c r="AI135" s="57">
        <f t="shared" si="30"/>
        <v>3.7564528053417399</v>
      </c>
      <c r="AJ135" s="57">
        <f t="shared" si="30"/>
        <v>0.182879050790697</v>
      </c>
      <c r="AK135" s="57">
        <f t="shared" si="30"/>
        <v>0.34506133021708502</v>
      </c>
      <c r="AL135" s="57">
        <f t="shared" si="30"/>
        <v>1.4319165576839299</v>
      </c>
    </row>
    <row r="136" spans="1:38" s="57" customFormat="1">
      <c r="A136" s="59" t="s">
        <v>64</v>
      </c>
      <c r="B136" s="57">
        <v>1.900706</v>
      </c>
      <c r="C136" s="57">
        <f t="shared" ref="C136:C167" si="31">B136/$B$135</f>
        <v>1.0118787708429493</v>
      </c>
      <c r="D136" s="57">
        <f t="shared" si="27"/>
        <v>10.5</v>
      </c>
      <c r="E136" s="57">
        <f t="shared" ref="E136:N161" si="32">E$134*$C136*(2^(-($D136-$D$135)/$E$74))</f>
        <v>1.0377003920649475E-3</v>
      </c>
      <c r="F136" s="57">
        <f t="shared" si="32"/>
        <v>0.15248135712618938</v>
      </c>
      <c r="G136" s="57">
        <f t="shared" si="32"/>
        <v>0.22006690042960014</v>
      </c>
      <c r="H136" s="57">
        <f t="shared" si="32"/>
        <v>0.23178029161194269</v>
      </c>
      <c r="I136" s="57">
        <f t="shared" si="32"/>
        <v>0.41540606425399124</v>
      </c>
      <c r="J136" s="57">
        <f t="shared" si="32"/>
        <v>9.8387655471137645</v>
      </c>
      <c r="K136" s="57">
        <f t="shared" si="32"/>
        <v>3.4388479232125233</v>
      </c>
      <c r="L136" s="57">
        <f t="shared" si="32"/>
        <v>0.18208264349566533</v>
      </c>
      <c r="M136" s="57">
        <f t="shared" si="32"/>
        <v>0.33528081200781418</v>
      </c>
      <c r="N136" s="57">
        <f t="shared" si="32"/>
        <v>1.0641666057225374</v>
      </c>
      <c r="P136" s="57">
        <f t="shared" si="22"/>
        <v>10.5</v>
      </c>
      <c r="Q136" s="57">
        <f t="shared" ref="Q136:Z161" si="33">Q$134*$C136*(2^(-($D136-$D$135)/$E$74))</f>
        <v>0</v>
      </c>
      <c r="R136" s="57">
        <f t="shared" si="33"/>
        <v>0</v>
      </c>
      <c r="S136" s="57">
        <f t="shared" si="33"/>
        <v>0.19505781661541902</v>
      </c>
      <c r="T136" s="57">
        <f t="shared" si="33"/>
        <v>0.17940620892137635</v>
      </c>
      <c r="U136" s="57">
        <f t="shared" si="33"/>
        <v>0.36073572690360795</v>
      </c>
      <c r="V136" s="57">
        <f t="shared" si="33"/>
        <v>6.7977217468932771</v>
      </c>
      <c r="W136" s="57">
        <f t="shared" si="33"/>
        <v>3.0766210648939047</v>
      </c>
      <c r="X136" s="57">
        <f t="shared" si="33"/>
        <v>0.17911386107101274</v>
      </c>
      <c r="Y136" s="57">
        <f t="shared" si="33"/>
        <v>0.32140139538061813</v>
      </c>
      <c r="Z136" s="57">
        <f t="shared" si="33"/>
        <v>0.67940727021415781</v>
      </c>
      <c r="AB136" s="57">
        <f t="shared" si="23"/>
        <v>10.5</v>
      </c>
      <c r="AC136" s="57">
        <f t="shared" ref="AC136:AL161" si="34">AC$134*$C136*(2^(-($D136-$D$135)/$E$74))</f>
        <v>2.8350501941555861E-3</v>
      </c>
      <c r="AD136" s="57">
        <f t="shared" si="34"/>
        <v>0.31396778671141229</v>
      </c>
      <c r="AE136" s="57">
        <f t="shared" si="34"/>
        <v>0.24507598424378227</v>
      </c>
      <c r="AF136" s="57">
        <f t="shared" si="34"/>
        <v>0.28415437430250795</v>
      </c>
      <c r="AG136" s="57">
        <f t="shared" si="34"/>
        <v>0.47007640160437458</v>
      </c>
      <c r="AH136" s="57">
        <f t="shared" si="34"/>
        <v>12.879809347334271</v>
      </c>
      <c r="AI136" s="57">
        <f t="shared" si="34"/>
        <v>3.8010747815311414</v>
      </c>
      <c r="AJ136" s="57">
        <f t="shared" si="34"/>
        <v>0.18505142592031892</v>
      </c>
      <c r="AK136" s="57">
        <f t="shared" si="34"/>
        <v>0.34916022863501128</v>
      </c>
      <c r="AL136" s="57">
        <f t="shared" si="34"/>
        <v>1.4489259412309088</v>
      </c>
    </row>
    <row r="137" spans="1:38" s="57" customFormat="1">
      <c r="B137" s="57">
        <v>1.9343889999999999</v>
      </c>
      <c r="C137" s="57">
        <f t="shared" si="31"/>
        <v>1.0298105880931201</v>
      </c>
      <c r="D137" s="57">
        <f t="shared" si="27"/>
        <v>10.75</v>
      </c>
      <c r="E137" s="57">
        <f t="shared" si="32"/>
        <v>1.0560897839655278E-3</v>
      </c>
      <c r="F137" s="57">
        <f t="shared" si="32"/>
        <v>0.15518352381627415</v>
      </c>
      <c r="G137" s="57">
        <f t="shared" si="32"/>
        <v>0.22396677028345346</v>
      </c>
      <c r="H137" s="57">
        <f t="shared" si="32"/>
        <v>0.23588773789400594</v>
      </c>
      <c r="I137" s="57">
        <f t="shared" si="32"/>
        <v>0.42276759651499685</v>
      </c>
      <c r="J137" s="57">
        <f t="shared" si="32"/>
        <v>10.01312118660983</v>
      </c>
      <c r="K137" s="57">
        <f t="shared" si="32"/>
        <v>3.4997887522128974</v>
      </c>
      <c r="L137" s="57">
        <f t="shared" si="32"/>
        <v>0.1853093832320476</v>
      </c>
      <c r="M137" s="57">
        <f t="shared" si="32"/>
        <v>0.34122242125832952</v>
      </c>
      <c r="N137" s="57">
        <f t="shared" si="32"/>
        <v>1.0830250131297088</v>
      </c>
      <c r="P137" s="57">
        <f t="shared" si="22"/>
        <v>10.75</v>
      </c>
      <c r="Q137" s="57">
        <f t="shared" si="33"/>
        <v>0</v>
      </c>
      <c r="R137" s="57">
        <f t="shared" si="33"/>
        <v>0</v>
      </c>
      <c r="S137" s="57">
        <f t="shared" si="33"/>
        <v>0.19851449318646144</v>
      </c>
      <c r="T137" s="57">
        <f t="shared" si="33"/>
        <v>0.1825855187785187</v>
      </c>
      <c r="U137" s="57">
        <f t="shared" si="33"/>
        <v>0.36712843013981911</v>
      </c>
      <c r="V137" s="57">
        <f t="shared" si="33"/>
        <v>6.9181861605049608</v>
      </c>
      <c r="W137" s="57">
        <f t="shared" si="33"/>
        <v>3.1311427658825015</v>
      </c>
      <c r="X137" s="57">
        <f t="shared" si="33"/>
        <v>0.18228799014646441</v>
      </c>
      <c r="Y137" s="57">
        <f t="shared" si="33"/>
        <v>0.32709704343302587</v>
      </c>
      <c r="Z137" s="57">
        <f t="shared" si="33"/>
        <v>0.69144724499648347</v>
      </c>
      <c r="AB137" s="57">
        <f t="shared" si="23"/>
        <v>10.75</v>
      </c>
      <c r="AC137" s="57">
        <f t="shared" si="34"/>
        <v>2.8852909471482669E-3</v>
      </c>
      <c r="AD137" s="57">
        <f t="shared" si="34"/>
        <v>0.31953170161222938</v>
      </c>
      <c r="AE137" s="57">
        <f t="shared" si="34"/>
        <v>0.24941904738044654</v>
      </c>
      <c r="AF137" s="57">
        <f t="shared" si="34"/>
        <v>0.28918995700949218</v>
      </c>
      <c r="AG137" s="57">
        <f t="shared" si="34"/>
        <v>0.47840676289017464</v>
      </c>
      <c r="AH137" s="57">
        <f t="shared" si="34"/>
        <v>13.10805621271472</v>
      </c>
      <c r="AI137" s="57">
        <f t="shared" si="34"/>
        <v>3.8684347385432938</v>
      </c>
      <c r="AJ137" s="57">
        <f t="shared" si="34"/>
        <v>0.18833077631763182</v>
      </c>
      <c r="AK137" s="57">
        <f t="shared" si="34"/>
        <v>0.35534779908363417</v>
      </c>
      <c r="AL137" s="57">
        <f t="shared" si="34"/>
        <v>1.474602781262925</v>
      </c>
    </row>
    <row r="138" spans="1:38" s="57" customFormat="1">
      <c r="B138" s="57">
        <v>1.9569810000000001</v>
      </c>
      <c r="C138" s="57">
        <f t="shared" si="31"/>
        <v>1.0418378901539773</v>
      </c>
      <c r="D138" s="57">
        <f t="shared" si="27"/>
        <v>11</v>
      </c>
      <c r="E138" s="57">
        <f t="shared" si="32"/>
        <v>1.0684239859204301E-3</v>
      </c>
      <c r="F138" s="57">
        <f t="shared" si="32"/>
        <v>0.15699593120046093</v>
      </c>
      <c r="G138" s="57">
        <f t="shared" si="32"/>
        <v>0.2265825056288808</v>
      </c>
      <c r="H138" s="57">
        <f t="shared" si="32"/>
        <v>0.23864269968044124</v>
      </c>
      <c r="I138" s="57">
        <f t="shared" si="32"/>
        <v>0.42770515106251328</v>
      </c>
      <c r="J138" s="57">
        <f t="shared" si="32"/>
        <v>10.130065655526868</v>
      </c>
      <c r="K138" s="57">
        <f t="shared" si="32"/>
        <v>3.5406632137640748</v>
      </c>
      <c r="L138" s="57">
        <f t="shared" si="32"/>
        <v>0.18747363421868254</v>
      </c>
      <c r="M138" s="57">
        <f t="shared" si="32"/>
        <v>0.34520759971497328</v>
      </c>
      <c r="N138" s="57">
        <f t="shared" si="32"/>
        <v>1.0956737949255078</v>
      </c>
      <c r="P138" s="57">
        <f t="shared" si="22"/>
        <v>11</v>
      </c>
      <c r="Q138" s="57">
        <f t="shared" si="33"/>
        <v>0</v>
      </c>
      <c r="R138" s="57">
        <f t="shared" si="33"/>
        <v>0</v>
      </c>
      <c r="S138" s="57">
        <f t="shared" si="33"/>
        <v>0.20083296826984209</v>
      </c>
      <c r="T138" s="57">
        <f t="shared" si="33"/>
        <v>0.18471795741853528</v>
      </c>
      <c r="U138" s="57">
        <f t="shared" si="33"/>
        <v>0.37141616804760152</v>
      </c>
      <c r="V138" s="57">
        <f t="shared" si="33"/>
        <v>6.9989845041314567</v>
      </c>
      <c r="W138" s="57">
        <f t="shared" si="33"/>
        <v>3.1677117658012497</v>
      </c>
      <c r="X138" s="57">
        <f t="shared" si="33"/>
        <v>0.18441695391314084</v>
      </c>
      <c r="Y138" s="57">
        <f t="shared" si="33"/>
        <v>0.33091724987172971</v>
      </c>
      <c r="Z138" s="57">
        <f t="shared" si="33"/>
        <v>0.69952274207110143</v>
      </c>
      <c r="AB138" s="57">
        <f t="shared" si="23"/>
        <v>11</v>
      </c>
      <c r="AC138" s="57">
        <f t="shared" si="34"/>
        <v>2.9189886135598756E-3</v>
      </c>
      <c r="AD138" s="57">
        <f t="shared" si="34"/>
        <v>0.32326355149707547</v>
      </c>
      <c r="AE138" s="57">
        <f t="shared" si="34"/>
        <v>0.25233204298792061</v>
      </c>
      <c r="AF138" s="57">
        <f t="shared" si="34"/>
        <v>0.29256744194234618</v>
      </c>
      <c r="AG138" s="57">
        <f t="shared" si="34"/>
        <v>0.48399413407742509</v>
      </c>
      <c r="AH138" s="57">
        <f t="shared" si="34"/>
        <v>13.261146806922298</v>
      </c>
      <c r="AI138" s="57">
        <f t="shared" si="34"/>
        <v>3.9136146617268994</v>
      </c>
      <c r="AJ138" s="57">
        <f t="shared" si="34"/>
        <v>0.19053031452422525</v>
      </c>
      <c r="AK138" s="57">
        <f t="shared" si="34"/>
        <v>0.35949794955821796</v>
      </c>
      <c r="AL138" s="57">
        <f t="shared" si="34"/>
        <v>1.4918248477799054</v>
      </c>
    </row>
    <row r="139" spans="1:38" s="57" customFormat="1">
      <c r="B139" s="57">
        <v>2.0714000000000001</v>
      </c>
      <c r="C139" s="57">
        <f t="shared" si="31"/>
        <v>1.1027511282250306</v>
      </c>
      <c r="D139" s="57">
        <f>D138+1</f>
        <v>12</v>
      </c>
      <c r="E139" s="57">
        <f t="shared" si="32"/>
        <v>1.1308915574718733E-3</v>
      </c>
      <c r="F139" s="57">
        <f t="shared" si="32"/>
        <v>0.1661750161843136</v>
      </c>
      <c r="G139" s="57">
        <f t="shared" si="32"/>
        <v>0.23983011057710171</v>
      </c>
      <c r="H139" s="57">
        <f t="shared" si="32"/>
        <v>0.25259542829189696</v>
      </c>
      <c r="I139" s="57">
        <f t="shared" si="32"/>
        <v>0.45271179868461953</v>
      </c>
      <c r="J139" s="57">
        <f t="shared" si="32"/>
        <v>10.722340454198946</v>
      </c>
      <c r="K139" s="57">
        <f t="shared" si="32"/>
        <v>3.747675257259925</v>
      </c>
      <c r="L139" s="57">
        <f t="shared" si="32"/>
        <v>0.19843465981703221</v>
      </c>
      <c r="M139" s="57">
        <f t="shared" si="32"/>
        <v>0.3653908609665632</v>
      </c>
      <c r="N139" s="57">
        <f t="shared" si="32"/>
        <v>1.1597345817325233</v>
      </c>
      <c r="P139" s="57">
        <f t="shared" si="22"/>
        <v>12</v>
      </c>
      <c r="Q139" s="57">
        <f t="shared" si="33"/>
        <v>0</v>
      </c>
      <c r="R139" s="57">
        <f t="shared" si="33"/>
        <v>0</v>
      </c>
      <c r="S139" s="57">
        <f t="shared" si="33"/>
        <v>0.21257507438184339</v>
      </c>
      <c r="T139" s="57">
        <f t="shared" si="33"/>
        <v>0.19551786679340599</v>
      </c>
      <c r="U139" s="57">
        <f t="shared" si="33"/>
        <v>0.39313176631067193</v>
      </c>
      <c r="V139" s="57">
        <f t="shared" si="33"/>
        <v>7.4081943038558844</v>
      </c>
      <c r="W139" s="57">
        <f t="shared" si="33"/>
        <v>3.3529184477853389</v>
      </c>
      <c r="X139" s="57">
        <f t="shared" si="33"/>
        <v>0.19519926450863348</v>
      </c>
      <c r="Y139" s="57">
        <f t="shared" si="33"/>
        <v>0.35026499688637652</v>
      </c>
      <c r="Z139" s="57">
        <f t="shared" si="33"/>
        <v>0.74042175549463818</v>
      </c>
      <c r="AB139" s="57">
        <f t="shared" si="23"/>
        <v>12</v>
      </c>
      <c r="AC139" s="57">
        <f t="shared" si="34"/>
        <v>3.0896531928638628E-3</v>
      </c>
      <c r="AD139" s="57">
        <f t="shared" si="34"/>
        <v>0.342163809539973</v>
      </c>
      <c r="AE139" s="57">
        <f t="shared" si="34"/>
        <v>0.26708514677236117</v>
      </c>
      <c r="AF139" s="57">
        <f t="shared" si="34"/>
        <v>0.30967298979038677</v>
      </c>
      <c r="AG139" s="57">
        <f t="shared" si="34"/>
        <v>0.51229183105856713</v>
      </c>
      <c r="AH139" s="57">
        <f t="shared" si="34"/>
        <v>14.036486604542027</v>
      </c>
      <c r="AI139" s="57">
        <f t="shared" si="34"/>
        <v>4.1424320667345107</v>
      </c>
      <c r="AJ139" s="57">
        <f t="shared" si="34"/>
        <v>0.20167005512543207</v>
      </c>
      <c r="AK139" s="57">
        <f t="shared" si="34"/>
        <v>0.38051672504675094</v>
      </c>
      <c r="AL139" s="57">
        <f t="shared" si="34"/>
        <v>1.5790474079703991</v>
      </c>
    </row>
    <row r="140" spans="1:38" s="57" customFormat="1">
      <c r="B140" s="57">
        <v>2.1879</v>
      </c>
      <c r="C140" s="57">
        <f t="shared" si="31"/>
        <v>1.164772228175893</v>
      </c>
      <c r="D140" s="57">
        <f t="shared" ref="D140:D147" si="35">D139+1</f>
        <v>13</v>
      </c>
      <c r="E140" s="57">
        <f t="shared" si="32"/>
        <v>1.1944952530119053E-3</v>
      </c>
      <c r="F140" s="57">
        <f t="shared" si="32"/>
        <v>0.17552104504615684</v>
      </c>
      <c r="G140" s="57">
        <f t="shared" si="32"/>
        <v>0.25331865528653341</v>
      </c>
      <c r="H140" s="57">
        <f t="shared" si="32"/>
        <v>0.2668019210450992</v>
      </c>
      <c r="I140" s="57">
        <f t="shared" si="32"/>
        <v>0.47817325272119093</v>
      </c>
      <c r="J140" s="57">
        <f t="shared" si="32"/>
        <v>11.325387203659185</v>
      </c>
      <c r="K140" s="57">
        <f t="shared" si="32"/>
        <v>3.9584523158300167</v>
      </c>
      <c r="L140" s="57">
        <f t="shared" si="32"/>
        <v>0.20959503819655359</v>
      </c>
      <c r="M140" s="57">
        <f t="shared" si="32"/>
        <v>0.38594120367668239</v>
      </c>
      <c r="N140" s="57">
        <f t="shared" si="32"/>
        <v>1.2249604690038556</v>
      </c>
      <c r="P140" s="57">
        <f t="shared" si="22"/>
        <v>13</v>
      </c>
      <c r="Q140" s="57">
        <f t="shared" si="33"/>
        <v>0</v>
      </c>
      <c r="R140" s="57">
        <f t="shared" si="33"/>
        <v>0</v>
      </c>
      <c r="S140" s="57">
        <f t="shared" si="33"/>
        <v>0.22453073911472712</v>
      </c>
      <c r="T140" s="57">
        <f t="shared" si="33"/>
        <v>0.20651419866094992</v>
      </c>
      <c r="U140" s="57">
        <f t="shared" si="33"/>
        <v>0.41524231528977762</v>
      </c>
      <c r="V140" s="57">
        <f t="shared" si="33"/>
        <v>7.8248465742620752</v>
      </c>
      <c r="W140" s="57">
        <f t="shared" si="33"/>
        <v>3.5414935615656886</v>
      </c>
      <c r="X140" s="57">
        <f t="shared" si="33"/>
        <v>0.20617767752039928</v>
      </c>
      <c r="Y140" s="57">
        <f t="shared" si="33"/>
        <v>0.36996462951082948</v>
      </c>
      <c r="Z140" s="57">
        <f t="shared" si="33"/>
        <v>0.78206461647149028</v>
      </c>
      <c r="AB140" s="57">
        <f t="shared" si="23"/>
        <v>13</v>
      </c>
      <c r="AC140" s="57">
        <f t="shared" si="34"/>
        <v>3.2634217206283728E-3</v>
      </c>
      <c r="AD140" s="57">
        <f t="shared" si="34"/>
        <v>0.36140781452259851</v>
      </c>
      <c r="AE140" s="57">
        <f t="shared" si="34"/>
        <v>0.28210657145834084</v>
      </c>
      <c r="AF140" s="57">
        <f t="shared" si="34"/>
        <v>0.3270896434292474</v>
      </c>
      <c r="AG140" s="57">
        <f t="shared" si="34"/>
        <v>0.54110419015260436</v>
      </c>
      <c r="AH140" s="57">
        <f t="shared" si="34"/>
        <v>14.825927833056314</v>
      </c>
      <c r="AI140" s="57">
        <f t="shared" si="34"/>
        <v>4.3754110700943452</v>
      </c>
      <c r="AJ140" s="57">
        <f t="shared" si="34"/>
        <v>0.21301239887270906</v>
      </c>
      <c r="AK140" s="57">
        <f t="shared" si="34"/>
        <v>0.40191777784253641</v>
      </c>
      <c r="AL140" s="57">
        <f t="shared" si="34"/>
        <v>1.6678563215362112</v>
      </c>
    </row>
    <row r="141" spans="1:38" s="57" customFormat="1">
      <c r="B141" s="57">
        <v>2.3061799999999999</v>
      </c>
      <c r="C141" s="57">
        <f t="shared" si="31"/>
        <v>1.2277409466496094</v>
      </c>
      <c r="D141" s="57">
        <f t="shared" si="35"/>
        <v>14</v>
      </c>
      <c r="E141" s="57">
        <f t="shared" si="32"/>
        <v>1.259070739818222E-3</v>
      </c>
      <c r="F141" s="57">
        <f t="shared" si="32"/>
        <v>0.1850098704726536</v>
      </c>
      <c r="G141" s="57">
        <f t="shared" si="32"/>
        <v>0.26701328943514346</v>
      </c>
      <c r="H141" s="57">
        <f t="shared" si="32"/>
        <v>0.28122547265730147</v>
      </c>
      <c r="I141" s="57">
        <f t="shared" si="32"/>
        <v>0.50402372847182431</v>
      </c>
      <c r="J141" s="57">
        <f t="shared" si="32"/>
        <v>11.93764781340397</v>
      </c>
      <c r="K141" s="57">
        <f t="shared" si="32"/>
        <v>4.1724498052714987</v>
      </c>
      <c r="L141" s="57">
        <f t="shared" si="32"/>
        <v>0.22092593431322163</v>
      </c>
      <c r="M141" s="57">
        <f t="shared" si="32"/>
        <v>0.40680553197199898</v>
      </c>
      <c r="N141" s="57">
        <f t="shared" si="32"/>
        <v>1.2911829327641444</v>
      </c>
      <c r="P141" s="57">
        <f t="shared" si="22"/>
        <v>14</v>
      </c>
      <c r="Q141" s="57">
        <f t="shared" si="33"/>
        <v>0</v>
      </c>
      <c r="R141" s="57">
        <f t="shared" si="33"/>
        <v>0</v>
      </c>
      <c r="S141" s="57">
        <f t="shared" si="33"/>
        <v>0.23666907264494091</v>
      </c>
      <c r="T141" s="57">
        <f t="shared" si="33"/>
        <v>0.2176785418237388</v>
      </c>
      <c r="U141" s="57">
        <f t="shared" si="33"/>
        <v>0.43769068801022765</v>
      </c>
      <c r="V141" s="57">
        <f t="shared" si="33"/>
        <v>8.2478648118344911</v>
      </c>
      <c r="W141" s="57">
        <f t="shared" si="33"/>
        <v>3.7329498860532855</v>
      </c>
      <c r="X141" s="57">
        <f t="shared" si="33"/>
        <v>0.21732382804791658</v>
      </c>
      <c r="Y141" s="57">
        <f t="shared" si="33"/>
        <v>0.38996524984945413</v>
      </c>
      <c r="Z141" s="57">
        <f t="shared" si="33"/>
        <v>0.82434373243725168</v>
      </c>
      <c r="AB141" s="57">
        <f t="shared" si="23"/>
        <v>14</v>
      </c>
      <c r="AC141" s="57">
        <f t="shared" si="34"/>
        <v>3.4398452315067239E-3</v>
      </c>
      <c r="AD141" s="57">
        <f t="shared" si="34"/>
        <v>0.38094584575341101</v>
      </c>
      <c r="AE141" s="57">
        <f t="shared" si="34"/>
        <v>0.29735750622534723</v>
      </c>
      <c r="AF141" s="57">
        <f t="shared" si="34"/>
        <v>0.34477240349086291</v>
      </c>
      <c r="AG141" s="57">
        <f t="shared" si="34"/>
        <v>0.57035676893342091</v>
      </c>
      <c r="AH141" s="57">
        <f t="shared" si="34"/>
        <v>15.627430814973472</v>
      </c>
      <c r="AI141" s="57">
        <f t="shared" si="34"/>
        <v>4.6119497244897127</v>
      </c>
      <c r="AJ141" s="57">
        <f t="shared" si="34"/>
        <v>0.2245280405785279</v>
      </c>
      <c r="AK141" s="57">
        <f t="shared" si="34"/>
        <v>0.42364581409454505</v>
      </c>
      <c r="AL141" s="57">
        <f t="shared" si="34"/>
        <v>1.7580221330910271</v>
      </c>
    </row>
    <row r="142" spans="1:38" s="57" customFormat="1">
      <c r="B142" s="57">
        <v>2.4256000000000002</v>
      </c>
      <c r="C142" s="57">
        <f t="shared" si="31"/>
        <v>1.2913165668739184</v>
      </c>
      <c r="D142" s="57">
        <f t="shared" si="35"/>
        <v>15</v>
      </c>
      <c r="E142" s="57">
        <f t="shared" si="32"/>
        <v>1.3242686064469382E-3</v>
      </c>
      <c r="F142" s="57">
        <f t="shared" si="32"/>
        <v>0.19459014938677849</v>
      </c>
      <c r="G142" s="57">
        <f t="shared" si="32"/>
        <v>0.28083991273924835</v>
      </c>
      <c r="H142" s="57">
        <f t="shared" si="32"/>
        <v>0.29578803874596743</v>
      </c>
      <c r="I142" s="57">
        <f t="shared" si="32"/>
        <v>0.53012335162036839</v>
      </c>
      <c r="J142" s="57">
        <f t="shared" si="32"/>
        <v>12.555809403046872</v>
      </c>
      <c r="K142" s="57">
        <f t="shared" si="32"/>
        <v>4.3885098067598811</v>
      </c>
      <c r="L142" s="57">
        <f t="shared" si="32"/>
        <v>0.23236603783135873</v>
      </c>
      <c r="M142" s="57">
        <f t="shared" si="32"/>
        <v>0.42787095107717454</v>
      </c>
      <c r="N142" s="57">
        <f t="shared" si="32"/>
        <v>1.3580436499433755</v>
      </c>
      <c r="P142" s="57">
        <f t="shared" si="22"/>
        <v>15</v>
      </c>
      <c r="Q142" s="57">
        <f t="shared" si="33"/>
        <v>0</v>
      </c>
      <c r="R142" s="57">
        <f t="shared" si="33"/>
        <v>0</v>
      </c>
      <c r="S142" s="57">
        <f t="shared" si="33"/>
        <v>0.24892439567442737</v>
      </c>
      <c r="T142" s="57">
        <f t="shared" si="33"/>
        <v>0.22895048714732447</v>
      </c>
      <c r="U142" s="57">
        <f t="shared" si="33"/>
        <v>0.46035541859211832</v>
      </c>
      <c r="V142" s="57">
        <f t="shared" si="33"/>
        <v>8.6749601075692659</v>
      </c>
      <c r="W142" s="57">
        <f t="shared" si="33"/>
        <v>3.9262514703929559</v>
      </c>
      <c r="X142" s="57">
        <f t="shared" si="33"/>
        <v>0.22857740539525115</v>
      </c>
      <c r="Y142" s="57">
        <f t="shared" si="33"/>
        <v>0.41015863656352336</v>
      </c>
      <c r="Z142" s="57">
        <f t="shared" si="33"/>
        <v>0.86703033536110452</v>
      </c>
      <c r="AB142" s="57">
        <f t="shared" si="23"/>
        <v>15</v>
      </c>
      <c r="AC142" s="57">
        <f t="shared" si="34"/>
        <v>3.6179691156814765E-3</v>
      </c>
      <c r="AD142" s="57">
        <f t="shared" si="34"/>
        <v>0.40067218491667372</v>
      </c>
      <c r="AE142" s="57">
        <f t="shared" si="34"/>
        <v>0.31275542980407073</v>
      </c>
      <c r="AF142" s="57">
        <f t="shared" si="34"/>
        <v>0.36262559034460912</v>
      </c>
      <c r="AG142" s="57">
        <f t="shared" si="34"/>
        <v>0.59989128464861852</v>
      </c>
      <c r="AH142" s="57">
        <f t="shared" si="34"/>
        <v>16.4366586985245</v>
      </c>
      <c r="AI142" s="57">
        <f t="shared" si="34"/>
        <v>4.8507681431268068</v>
      </c>
      <c r="AJ142" s="57">
        <f t="shared" si="34"/>
        <v>0.23615467026746761</v>
      </c>
      <c r="AK142" s="57">
        <f t="shared" si="34"/>
        <v>0.44558326559082695</v>
      </c>
      <c r="AL142" s="57">
        <f t="shared" si="34"/>
        <v>1.8490569645256356</v>
      </c>
    </row>
    <row r="143" spans="1:38" s="57" customFormat="1">
      <c r="B143" s="57">
        <v>2.5460050000000001</v>
      </c>
      <c r="C143" s="57">
        <f t="shared" si="31"/>
        <v>1.3554165715055371</v>
      </c>
      <c r="D143" s="57">
        <f t="shared" si="35"/>
        <v>16</v>
      </c>
      <c r="E143" s="57">
        <f t="shared" si="32"/>
        <v>1.3900042297393732E-3</v>
      </c>
      <c r="F143" s="57">
        <f t="shared" si="32"/>
        <v>0.20424944712610041</v>
      </c>
      <c r="G143" s="57">
        <f t="shared" si="32"/>
        <v>0.29478057902056998</v>
      </c>
      <c r="H143" s="57">
        <f t="shared" si="32"/>
        <v>0.31047071792053577</v>
      </c>
      <c r="I143" s="57">
        <f t="shared" si="32"/>
        <v>0.55643824632601124</v>
      </c>
      <c r="J143" s="57">
        <f t="shared" si="32"/>
        <v>13.179069633661857</v>
      </c>
      <c r="K143" s="57">
        <f t="shared" si="32"/>
        <v>4.6063518865825923</v>
      </c>
      <c r="L143" s="57">
        <f t="shared" si="32"/>
        <v>0.24390050014095055</v>
      </c>
      <c r="M143" s="57">
        <f t="shared" si="32"/>
        <v>0.4491101192646989</v>
      </c>
      <c r="N143" s="57">
        <f t="shared" si="32"/>
        <v>1.4254558390965117</v>
      </c>
      <c r="P143" s="57">
        <f t="shared" si="22"/>
        <v>16</v>
      </c>
      <c r="Q143" s="57">
        <f t="shared" si="33"/>
        <v>0</v>
      </c>
      <c r="R143" s="57">
        <f t="shared" si="33"/>
        <v>0</v>
      </c>
      <c r="S143" s="57">
        <f t="shared" si="33"/>
        <v>0.26128080148416277</v>
      </c>
      <c r="T143" s="57">
        <f t="shared" si="33"/>
        <v>0.24031540428155773</v>
      </c>
      <c r="U143" s="57">
        <f t="shared" si="33"/>
        <v>0.48320708949172236</v>
      </c>
      <c r="V143" s="57">
        <f t="shared" si="33"/>
        <v>9.1055781158282478</v>
      </c>
      <c r="W143" s="57">
        <f t="shared" si="33"/>
        <v>4.1211474200157419</v>
      </c>
      <c r="X143" s="57">
        <f t="shared" si="33"/>
        <v>0.23992380305285241</v>
      </c>
      <c r="Y143" s="57">
        <f t="shared" si="33"/>
        <v>0.43051857977445446</v>
      </c>
      <c r="Z143" s="57">
        <f t="shared" si="33"/>
        <v>0.91006902043673299</v>
      </c>
      <c r="AB143" s="57">
        <f t="shared" si="23"/>
        <v>16</v>
      </c>
      <c r="AC143" s="57">
        <f t="shared" si="34"/>
        <v>3.7975621783836173E-3</v>
      </c>
      <c r="AD143" s="57">
        <f t="shared" si="34"/>
        <v>0.42056122833521881</v>
      </c>
      <c r="AE143" s="57">
        <f t="shared" si="34"/>
        <v>0.32828035655697851</v>
      </c>
      <c r="AF143" s="57">
        <f t="shared" si="34"/>
        <v>0.38062603155951241</v>
      </c>
      <c r="AG143" s="57">
        <f t="shared" si="34"/>
        <v>0.62966940316030018</v>
      </c>
      <c r="AH143" s="57">
        <f t="shared" si="34"/>
        <v>17.252561151495492</v>
      </c>
      <c r="AI143" s="57">
        <f t="shared" si="34"/>
        <v>5.0915563531494428</v>
      </c>
      <c r="AJ143" s="57">
        <f t="shared" si="34"/>
        <v>0.24787719722905008</v>
      </c>
      <c r="AK143" s="57">
        <f t="shared" si="34"/>
        <v>0.46770165875494468</v>
      </c>
      <c r="AL143" s="57">
        <f t="shared" si="34"/>
        <v>1.9408426577562792</v>
      </c>
    </row>
    <row r="144" spans="1:38" s="57" customFormat="1">
      <c r="B144" s="57">
        <v>2.6667999999999998</v>
      </c>
      <c r="C144" s="57">
        <f t="shared" si="31"/>
        <v>1.4197242004202528</v>
      </c>
      <c r="D144" s="57">
        <f t="shared" si="35"/>
        <v>17</v>
      </c>
      <c r="E144" s="57">
        <f t="shared" si="32"/>
        <v>1.4559527663648682E-3</v>
      </c>
      <c r="F144" s="57">
        <f t="shared" si="32"/>
        <v>0.21394003069148881</v>
      </c>
      <c r="G144" s="57">
        <f t="shared" si="32"/>
        <v>0.30876639819729851</v>
      </c>
      <c r="H144" s="57">
        <f t="shared" si="32"/>
        <v>0.32520095332116133</v>
      </c>
      <c r="I144" s="57">
        <f t="shared" si="32"/>
        <v>0.58283837323392551</v>
      </c>
      <c r="J144" s="57">
        <f t="shared" si="32"/>
        <v>13.804348562912642</v>
      </c>
      <c r="K144" s="57">
        <f t="shared" si="32"/>
        <v>4.8248995424837329</v>
      </c>
      <c r="L144" s="57">
        <f t="shared" si="32"/>
        <v>0.25547232181054214</v>
      </c>
      <c r="M144" s="57">
        <f t="shared" si="32"/>
        <v>0.47041807971224503</v>
      </c>
      <c r="N144" s="57">
        <f t="shared" si="32"/>
        <v>1.4930863718685654</v>
      </c>
      <c r="P144" s="57">
        <f t="shared" si="22"/>
        <v>17</v>
      </c>
      <c r="Q144" s="57">
        <f t="shared" si="33"/>
        <v>0</v>
      </c>
      <c r="R144" s="57">
        <f t="shared" si="33"/>
        <v>0</v>
      </c>
      <c r="S144" s="57">
        <f t="shared" si="33"/>
        <v>0.27367722887449369</v>
      </c>
      <c r="T144" s="57">
        <f t="shared" si="33"/>
        <v>0.25171713163018927</v>
      </c>
      <c r="U144" s="57">
        <f t="shared" si="33"/>
        <v>0.5061327754409074</v>
      </c>
      <c r="V144" s="57">
        <f t="shared" si="33"/>
        <v>9.5375908673150516</v>
      </c>
      <c r="W144" s="57">
        <f t="shared" si="33"/>
        <v>4.3166746247199557</v>
      </c>
      <c r="X144" s="57">
        <f t="shared" si="33"/>
        <v>0.25130695094149286</v>
      </c>
      <c r="Y144" s="57">
        <f t="shared" si="33"/>
        <v>0.45094446749390066</v>
      </c>
      <c r="Z144" s="57">
        <f t="shared" si="33"/>
        <v>0.95324710496475895</v>
      </c>
      <c r="AB144" s="57">
        <f t="shared" si="23"/>
        <v>17</v>
      </c>
      <c r="AC144" s="57">
        <f t="shared" si="34"/>
        <v>3.9777369311292865E-3</v>
      </c>
      <c r="AD144" s="57">
        <f t="shared" si="34"/>
        <v>0.44051469104901841</v>
      </c>
      <c r="AE144" s="57">
        <f t="shared" si="34"/>
        <v>0.34385556752010471</v>
      </c>
      <c r="AF144" s="57">
        <f t="shared" si="34"/>
        <v>0.3986847750121319</v>
      </c>
      <c r="AG144" s="57">
        <f t="shared" si="34"/>
        <v>0.65954397102694373</v>
      </c>
      <c r="AH144" s="57">
        <f t="shared" si="34"/>
        <v>18.071106258510255</v>
      </c>
      <c r="AI144" s="57">
        <f t="shared" si="34"/>
        <v>5.333124460247511</v>
      </c>
      <c r="AJ144" s="57">
        <f t="shared" si="34"/>
        <v>0.2596376926795928</v>
      </c>
      <c r="AK144" s="57">
        <f t="shared" si="34"/>
        <v>0.48989169193059084</v>
      </c>
      <c r="AL144" s="57">
        <f t="shared" si="34"/>
        <v>2.0329256387723604</v>
      </c>
    </row>
    <row r="145" spans="2:38" s="57" customFormat="1">
      <c r="B145" s="57">
        <v>2.7880159999999998</v>
      </c>
      <c r="C145" s="57">
        <f t="shared" si="31"/>
        <v>1.4842559570867224</v>
      </c>
      <c r="D145" s="57">
        <f t="shared" si="35"/>
        <v>18</v>
      </c>
      <c r="E145" s="57">
        <f t="shared" si="32"/>
        <v>1.522131140882654E-3</v>
      </c>
      <c r="F145" s="57">
        <f t="shared" si="32"/>
        <v>0.22366438700477581</v>
      </c>
      <c r="G145" s="57">
        <f t="shared" si="32"/>
        <v>0.32280095948971321</v>
      </c>
      <c r="H145" s="57">
        <f t="shared" si="32"/>
        <v>0.33998252520976163</v>
      </c>
      <c r="I145" s="57">
        <f t="shared" si="32"/>
        <v>0.60933050748324891</v>
      </c>
      <c r="J145" s="57">
        <f t="shared" si="32"/>
        <v>14.431806657896987</v>
      </c>
      <c r="K145" s="57">
        <f t="shared" si="32"/>
        <v>5.04420886096554</v>
      </c>
      <c r="L145" s="57">
        <f t="shared" si="32"/>
        <v>0.26708447254941398</v>
      </c>
      <c r="M145" s="57">
        <f t="shared" si="32"/>
        <v>0.49180030074188852</v>
      </c>
      <c r="N145" s="57">
        <f t="shared" si="32"/>
        <v>1.5609526044741895</v>
      </c>
      <c r="P145" s="57">
        <f t="shared" si="22"/>
        <v>18</v>
      </c>
      <c r="Q145" s="57">
        <f t="shared" si="33"/>
        <v>0</v>
      </c>
      <c r="R145" s="57">
        <f t="shared" si="33"/>
        <v>0</v>
      </c>
      <c r="S145" s="57">
        <f t="shared" si="33"/>
        <v>0.28611685917559593</v>
      </c>
      <c r="T145" s="57">
        <f t="shared" si="33"/>
        <v>0.26315859525071361</v>
      </c>
      <c r="U145" s="57">
        <f t="shared" si="33"/>
        <v>0.5291383599232139</v>
      </c>
      <c r="V145" s="57">
        <f t="shared" si="33"/>
        <v>9.9711092306823499</v>
      </c>
      <c r="W145" s="57">
        <f t="shared" si="33"/>
        <v>4.5128832632044187</v>
      </c>
      <c r="X145" s="57">
        <f t="shared" si="33"/>
        <v>0.26272977035056783</v>
      </c>
      <c r="Y145" s="57">
        <f t="shared" si="33"/>
        <v>0.47144154167512176</v>
      </c>
      <c r="Z145" s="57">
        <f t="shared" si="33"/>
        <v>0.9965756698589745</v>
      </c>
      <c r="AB145" s="57">
        <f t="shared" si="23"/>
        <v>18</v>
      </c>
      <c r="AC145" s="57">
        <f t="shared" si="34"/>
        <v>4.1585396126741989E-3</v>
      </c>
      <c r="AD145" s="57">
        <f t="shared" si="34"/>
        <v>0.46053769377156883</v>
      </c>
      <c r="AE145" s="57">
        <f t="shared" si="34"/>
        <v>0.35948505980383211</v>
      </c>
      <c r="AF145" s="57">
        <f t="shared" si="34"/>
        <v>0.4168064551688081</v>
      </c>
      <c r="AG145" s="57">
        <f t="shared" si="34"/>
        <v>0.68952265504328403</v>
      </c>
      <c r="AH145" s="57">
        <f t="shared" si="34"/>
        <v>18.892504085111653</v>
      </c>
      <c r="AI145" s="57">
        <f t="shared" si="34"/>
        <v>5.5755344587266613</v>
      </c>
      <c r="AJ145" s="57">
        <f t="shared" si="34"/>
        <v>0.27143917474826168</v>
      </c>
      <c r="AK145" s="57">
        <f t="shared" si="34"/>
        <v>0.51215905980865684</v>
      </c>
      <c r="AL145" s="57">
        <f t="shared" si="34"/>
        <v>2.125329539089392</v>
      </c>
    </row>
    <row r="146" spans="2:38" s="57" customFormat="1">
      <c r="B146" s="57">
        <v>2.9090799999999999</v>
      </c>
      <c r="C146" s="57">
        <f t="shared" si="31"/>
        <v>1.5487067935197798</v>
      </c>
      <c r="D146" s="57">
        <f t="shared" si="35"/>
        <v>19</v>
      </c>
      <c r="E146" s="57">
        <f t="shared" si="32"/>
        <v>1.5882265210792415E-3</v>
      </c>
      <c r="F146" s="57">
        <f t="shared" si="32"/>
        <v>0.23337654799961949</v>
      </c>
      <c r="G146" s="57">
        <f t="shared" si="32"/>
        <v>0.33681792003420596</v>
      </c>
      <c r="H146" s="57">
        <f t="shared" si="32"/>
        <v>0.35474555952420606</v>
      </c>
      <c r="I146" s="57">
        <f t="shared" si="32"/>
        <v>0.635789417938317</v>
      </c>
      <c r="J146" s="57">
        <f t="shared" si="32"/>
        <v>15.058477857478524</v>
      </c>
      <c r="K146" s="57">
        <f t="shared" si="32"/>
        <v>5.2632431435590767</v>
      </c>
      <c r="L146" s="57">
        <f t="shared" si="32"/>
        <v>0.2786820604862339</v>
      </c>
      <c r="M146" s="57">
        <f t="shared" si="32"/>
        <v>0.51315570632112251</v>
      </c>
      <c r="N146" s="57">
        <f t="shared" si="32"/>
        <v>1.6287337260152335</v>
      </c>
      <c r="P146" s="57">
        <f t="shared" si="22"/>
        <v>19</v>
      </c>
      <c r="Q146" s="57">
        <f t="shared" si="33"/>
        <v>0</v>
      </c>
      <c r="R146" s="57">
        <f t="shared" si="33"/>
        <v>0</v>
      </c>
      <c r="S146" s="57">
        <f t="shared" si="33"/>
        <v>0.29854088893225567</v>
      </c>
      <c r="T146" s="57">
        <f t="shared" si="33"/>
        <v>0.27458571012795713</v>
      </c>
      <c r="U146" s="57">
        <f t="shared" si="33"/>
        <v>0.55211509309447204</v>
      </c>
      <c r="V146" s="57">
        <f t="shared" si="33"/>
        <v>10.404083918527897</v>
      </c>
      <c r="W146" s="57">
        <f t="shared" si="33"/>
        <v>4.7088458363709762</v>
      </c>
      <c r="X146" s="57">
        <f t="shared" si="33"/>
        <v>0.27413826439807354</v>
      </c>
      <c r="Y146" s="57">
        <f t="shared" si="33"/>
        <v>0.49191291046888641</v>
      </c>
      <c r="Z146" s="57">
        <f t="shared" si="33"/>
        <v>1.0398498963857385</v>
      </c>
      <c r="AB146" s="57">
        <f t="shared" si="23"/>
        <v>19</v>
      </c>
      <c r="AC146" s="57">
        <f t="shared" si="34"/>
        <v>4.3391155495168593E-3</v>
      </c>
      <c r="AD146" s="57">
        <f t="shared" si="34"/>
        <v>0.48053558563983473</v>
      </c>
      <c r="AE146" s="57">
        <f t="shared" si="34"/>
        <v>0.37509495113615787</v>
      </c>
      <c r="AF146" s="57">
        <f t="shared" si="34"/>
        <v>0.43490540892045343</v>
      </c>
      <c r="AG146" s="57">
        <f t="shared" si="34"/>
        <v>0.71946374278216207</v>
      </c>
      <c r="AH146" s="57">
        <f t="shared" si="34"/>
        <v>19.712871796429177</v>
      </c>
      <c r="AI146" s="57">
        <f t="shared" si="34"/>
        <v>5.8176404507471764</v>
      </c>
      <c r="AJ146" s="57">
        <f t="shared" si="34"/>
        <v>0.28322585657439575</v>
      </c>
      <c r="AK146" s="57">
        <f t="shared" si="34"/>
        <v>0.53439850217336016</v>
      </c>
      <c r="AL146" s="57">
        <f t="shared" si="34"/>
        <v>2.2176175556447157</v>
      </c>
    </row>
    <row r="147" spans="2:38" s="57" customFormat="1">
      <c r="B147" s="57">
        <v>3.02983</v>
      </c>
      <c r="C147" s="57">
        <f t="shared" si="31"/>
        <v>1.6129904657864462</v>
      </c>
      <c r="D147" s="57">
        <f t="shared" si="35"/>
        <v>20</v>
      </c>
      <c r="E147" s="57">
        <f t="shared" si="32"/>
        <v>1.6541504622819587E-3</v>
      </c>
      <c r="F147" s="57">
        <f t="shared" si="32"/>
        <v>0.24306351747420388</v>
      </c>
      <c r="G147" s="57">
        <f t="shared" si="32"/>
        <v>0.35079852321747734</v>
      </c>
      <c r="H147" s="57">
        <f t="shared" si="32"/>
        <v>0.36947030130229147</v>
      </c>
      <c r="I147" s="57">
        <f t="shared" si="32"/>
        <v>0.66217969895251017</v>
      </c>
      <c r="J147" s="57">
        <f t="shared" si="32"/>
        <v>15.683523589748665</v>
      </c>
      <c r="K147" s="57">
        <f t="shared" si="32"/>
        <v>5.4817092923901729</v>
      </c>
      <c r="L147" s="57">
        <f t="shared" si="32"/>
        <v>0.29024956645966543</v>
      </c>
      <c r="M147" s="57">
        <f t="shared" si="32"/>
        <v>0.53445571999194608</v>
      </c>
      <c r="N147" s="57">
        <f t="shared" si="32"/>
        <v>1.6963390360661879</v>
      </c>
      <c r="P147" s="57">
        <f t="shared" si="22"/>
        <v>20</v>
      </c>
      <c r="Q147" s="57">
        <f t="shared" si="33"/>
        <v>0</v>
      </c>
      <c r="R147" s="57">
        <f t="shared" si="33"/>
        <v>0</v>
      </c>
      <c r="S147" s="57">
        <f t="shared" si="33"/>
        <v>0.31093269309077276</v>
      </c>
      <c r="T147" s="57">
        <f t="shared" si="33"/>
        <v>0.28598318521688909</v>
      </c>
      <c r="U147" s="57">
        <f t="shared" si="33"/>
        <v>0.57503222893826811</v>
      </c>
      <c r="V147" s="57">
        <f t="shared" si="33"/>
        <v>10.835935551409015</v>
      </c>
      <c r="W147" s="57">
        <f t="shared" si="33"/>
        <v>4.9043001194531133</v>
      </c>
      <c r="X147" s="57">
        <f t="shared" si="33"/>
        <v>0.28551716695620044</v>
      </c>
      <c r="Y147" s="57">
        <f t="shared" si="33"/>
        <v>0.51233118037951109</v>
      </c>
      <c r="Z147" s="57">
        <f t="shared" si="33"/>
        <v>1.0830118777021083</v>
      </c>
      <c r="AB147" s="57">
        <f t="shared" si="23"/>
        <v>20</v>
      </c>
      <c r="AC147" s="57">
        <f t="shared" si="34"/>
        <v>4.5192231063178661E-3</v>
      </c>
      <c r="AD147" s="57">
        <f t="shared" si="34"/>
        <v>0.50048160673511721</v>
      </c>
      <c r="AE147" s="57">
        <f t="shared" si="34"/>
        <v>0.39066435334418359</v>
      </c>
      <c r="AF147" s="57">
        <f t="shared" si="34"/>
        <v>0.45295741738769218</v>
      </c>
      <c r="AG147" s="57">
        <f t="shared" si="34"/>
        <v>0.74932716896675211</v>
      </c>
      <c r="AH147" s="57">
        <f t="shared" si="34"/>
        <v>20.531111628088347</v>
      </c>
      <c r="AI147" s="57">
        <f t="shared" si="34"/>
        <v>6.0591184653272334</v>
      </c>
      <c r="AJ147" s="57">
        <f t="shared" si="34"/>
        <v>0.29498196596313209</v>
      </c>
      <c r="AK147" s="57">
        <f t="shared" si="34"/>
        <v>0.55658025960438284</v>
      </c>
      <c r="AL147" s="57">
        <f t="shared" si="34"/>
        <v>2.3096661944302541</v>
      </c>
    </row>
    <row r="148" spans="2:38" s="57" customFormat="1">
      <c r="B148" s="57">
        <v>3.6215999999999999</v>
      </c>
      <c r="C148" s="57">
        <f t="shared" si="31"/>
        <v>1.9280310350389933</v>
      </c>
      <c r="D148" s="57">
        <f>D147+5</f>
        <v>25</v>
      </c>
      <c r="E148" s="57">
        <f t="shared" si="32"/>
        <v>1.9772294940614606E-3</v>
      </c>
      <c r="F148" s="57">
        <f t="shared" si="32"/>
        <v>0.29053726770255539</v>
      </c>
      <c r="G148" s="57">
        <f t="shared" si="32"/>
        <v>0.41931444714040228</v>
      </c>
      <c r="H148" s="57">
        <f t="shared" si="32"/>
        <v>0.44163308814536545</v>
      </c>
      <c r="I148" s="57">
        <f t="shared" si="32"/>
        <v>0.79151278012003967</v>
      </c>
      <c r="J148" s="57">
        <f t="shared" si="32"/>
        <v>18.746738050467584</v>
      </c>
      <c r="K148" s="57">
        <f t="shared" si="32"/>
        <v>6.5523648168210791</v>
      </c>
      <c r="L148" s="57">
        <f t="shared" si="32"/>
        <v>0.34693942088611529</v>
      </c>
      <c r="M148" s="57">
        <f t="shared" si="32"/>
        <v>0.63884249766500523</v>
      </c>
      <c r="N148" s="57">
        <f t="shared" si="32"/>
        <v>2.02765809430106</v>
      </c>
      <c r="P148" s="57">
        <f t="shared" si="22"/>
        <v>25</v>
      </c>
      <c r="Q148" s="57">
        <f t="shared" si="33"/>
        <v>0</v>
      </c>
      <c r="R148" s="57">
        <f t="shared" si="33"/>
        <v>0</v>
      </c>
      <c r="S148" s="57">
        <f t="shared" si="33"/>
        <v>0.37166225531800667</v>
      </c>
      <c r="T148" s="57">
        <f t="shared" si="33"/>
        <v>0.34183975491347418</v>
      </c>
      <c r="U148" s="57">
        <f t="shared" si="33"/>
        <v>0.68734417395389469</v>
      </c>
      <c r="V148" s="57">
        <f t="shared" si="33"/>
        <v>12.952347356865181</v>
      </c>
      <c r="W148" s="57">
        <f t="shared" si="33"/>
        <v>5.8621794480138094</v>
      </c>
      <c r="X148" s="57">
        <f t="shared" si="33"/>
        <v>0.34128271668097032</v>
      </c>
      <c r="Y148" s="57">
        <f t="shared" si="33"/>
        <v>0.6123967218654508</v>
      </c>
      <c r="Z148" s="57">
        <f t="shared" si="33"/>
        <v>1.2945394483990329</v>
      </c>
      <c r="AB148" s="57">
        <f t="shared" si="23"/>
        <v>25</v>
      </c>
      <c r="AC148" s="57">
        <f t="shared" si="34"/>
        <v>5.4018914359996268E-3</v>
      </c>
      <c r="AD148" s="57">
        <f t="shared" si="34"/>
        <v>0.59823275852838698</v>
      </c>
      <c r="AE148" s="57">
        <f t="shared" si="34"/>
        <v>0.46696663896279983</v>
      </c>
      <c r="AF148" s="57">
        <f t="shared" si="34"/>
        <v>0.54142642137725472</v>
      </c>
      <c r="AG148" s="57">
        <f t="shared" si="34"/>
        <v>0.89568138628618466</v>
      </c>
      <c r="AH148" s="57">
        <f t="shared" si="34"/>
        <v>24.541128744070022</v>
      </c>
      <c r="AI148" s="57">
        <f t="shared" si="34"/>
        <v>7.2425501856283487</v>
      </c>
      <c r="AJ148" s="57">
        <f t="shared" si="34"/>
        <v>0.35259612509126215</v>
      </c>
      <c r="AK148" s="57">
        <f t="shared" si="34"/>
        <v>0.66528827346456143</v>
      </c>
      <c r="AL148" s="57">
        <f t="shared" si="34"/>
        <v>2.7607767402030716</v>
      </c>
    </row>
    <row r="149" spans="2:38" s="57" customFormat="1">
      <c r="B149" s="57">
        <v>4.1790000000000003</v>
      </c>
      <c r="C149" s="57">
        <f t="shared" si="31"/>
        <v>2.2247740488811449</v>
      </c>
      <c r="D149" s="57">
        <f>D148+5</f>
        <v>30</v>
      </c>
      <c r="E149" s="57">
        <f t="shared" si="32"/>
        <v>2.281543845814144E-3</v>
      </c>
      <c r="F149" s="57">
        <f t="shared" si="32"/>
        <v>0.33525370580265923</v>
      </c>
      <c r="G149" s="57">
        <f t="shared" si="32"/>
        <v>0.48385091321341939</v>
      </c>
      <c r="H149" s="57">
        <f t="shared" si="32"/>
        <v>0.50960460451973877</v>
      </c>
      <c r="I149" s="57">
        <f t="shared" si="32"/>
        <v>0.91333409591045978</v>
      </c>
      <c r="J149" s="57">
        <f t="shared" si="32"/>
        <v>21.632038646296177</v>
      </c>
      <c r="K149" s="57">
        <f t="shared" si="32"/>
        <v>7.5608358403754217</v>
      </c>
      <c r="L149" s="57">
        <f t="shared" si="32"/>
        <v>0.40033668472499245</v>
      </c>
      <c r="M149" s="57">
        <f t="shared" si="32"/>
        <v>0.73716641056074717</v>
      </c>
      <c r="N149" s="57">
        <f t="shared" si="32"/>
        <v>2.3397338853999603</v>
      </c>
      <c r="P149" s="57">
        <f t="shared" si="22"/>
        <v>30</v>
      </c>
      <c r="Q149" s="57">
        <f t="shared" si="33"/>
        <v>0</v>
      </c>
      <c r="R149" s="57">
        <f t="shared" si="33"/>
        <v>0</v>
      </c>
      <c r="S149" s="57">
        <f t="shared" si="33"/>
        <v>0.42886459760439166</v>
      </c>
      <c r="T149" s="57">
        <f t="shared" si="33"/>
        <v>0.39445213184403821</v>
      </c>
      <c r="U149" s="57">
        <f t="shared" si="33"/>
        <v>0.79313295434382602</v>
      </c>
      <c r="V149" s="57">
        <f t="shared" si="33"/>
        <v>14.945836327881656</v>
      </c>
      <c r="W149" s="57">
        <f t="shared" si="33"/>
        <v>6.7644244043723107</v>
      </c>
      <c r="X149" s="57">
        <f t="shared" si="33"/>
        <v>0.39380936015007478</v>
      </c>
      <c r="Y149" s="57">
        <f t="shared" si="33"/>
        <v>0.70665037931375518</v>
      </c>
      <c r="Z149" s="57">
        <f t="shared" si="33"/>
        <v>1.4937813341998636</v>
      </c>
      <c r="AB149" s="57">
        <f t="shared" si="23"/>
        <v>30</v>
      </c>
      <c r="AC149" s="57">
        <f t="shared" si="34"/>
        <v>6.2332937064603459E-3</v>
      </c>
      <c r="AD149" s="57">
        <f t="shared" si="34"/>
        <v>0.69030644782726147</v>
      </c>
      <c r="AE149" s="57">
        <f t="shared" si="34"/>
        <v>0.53883722882244944</v>
      </c>
      <c r="AF149" s="57">
        <f t="shared" si="34"/>
        <v>0.62475707719543705</v>
      </c>
      <c r="AG149" s="57">
        <f t="shared" si="34"/>
        <v>1.0335352374770936</v>
      </c>
      <c r="AH149" s="57">
        <f t="shared" si="34"/>
        <v>28.318240964710739</v>
      </c>
      <c r="AI149" s="57">
        <f t="shared" si="34"/>
        <v>8.3572472763785317</v>
      </c>
      <c r="AJ149" s="57">
        <f t="shared" si="34"/>
        <v>0.4068640092999124</v>
      </c>
      <c r="AK149" s="57">
        <f t="shared" si="34"/>
        <v>0.76768244180774137</v>
      </c>
      <c r="AL149" s="57">
        <f t="shared" si="34"/>
        <v>3.1856864366000388</v>
      </c>
    </row>
    <row r="150" spans="2:38" s="57" customFormat="1">
      <c r="B150" s="57">
        <v>5.1528</v>
      </c>
      <c r="C150" s="57">
        <f t="shared" si="31"/>
        <v>2.7431959126764207</v>
      </c>
      <c r="D150" s="57">
        <f>D149+10</f>
        <v>40</v>
      </c>
      <c r="E150" s="57">
        <f t="shared" si="32"/>
        <v>2.8131923857000773E-3</v>
      </c>
      <c r="F150" s="57">
        <f t="shared" si="32"/>
        <v>0.41337499350367646</v>
      </c>
      <c r="G150" s="57">
        <f t="shared" si="32"/>
        <v>0.59659853014146358</v>
      </c>
      <c r="H150" s="57">
        <f t="shared" si="32"/>
        <v>0.62835338263729856</v>
      </c>
      <c r="I150" s="57">
        <f t="shared" si="32"/>
        <v>1.1261604851160389</v>
      </c>
      <c r="J150" s="57">
        <f t="shared" si="32"/>
        <v>26.672766564876049</v>
      </c>
      <c r="K150" s="57">
        <f t="shared" si="32"/>
        <v>9.3226723890035021</v>
      </c>
      <c r="L150" s="57">
        <f t="shared" si="32"/>
        <v>0.4936236992556593</v>
      </c>
      <c r="M150" s="57">
        <f t="shared" si="32"/>
        <v>0.90894195918612353</v>
      </c>
      <c r="N150" s="57">
        <f t="shared" si="32"/>
        <v>2.8849419497449404</v>
      </c>
      <c r="P150" s="57">
        <f t="shared" si="22"/>
        <v>40</v>
      </c>
      <c r="Q150" s="57">
        <f t="shared" si="33"/>
        <v>0</v>
      </c>
      <c r="R150" s="57">
        <f t="shared" si="33"/>
        <v>0</v>
      </c>
      <c r="S150" s="57">
        <f t="shared" si="33"/>
        <v>0.52879922631795118</v>
      </c>
      <c r="T150" s="57">
        <f t="shared" si="33"/>
        <v>0.48636791962717585</v>
      </c>
      <c r="U150" s="57">
        <f t="shared" si="33"/>
        <v>0.97794990532459691</v>
      </c>
      <c r="V150" s="57">
        <f t="shared" si="33"/>
        <v>18.428536025137312</v>
      </c>
      <c r="W150" s="57">
        <f t="shared" si="33"/>
        <v>8.3406800456352617</v>
      </c>
      <c r="X150" s="57">
        <f t="shared" si="33"/>
        <v>0.48557536837355036</v>
      </c>
      <c r="Y150" s="57">
        <f t="shared" si="33"/>
        <v>0.87131503963192591</v>
      </c>
      <c r="Z150" s="57">
        <f t="shared" si="33"/>
        <v>1.8418643511855963</v>
      </c>
      <c r="AB150" s="57">
        <f t="shared" si="23"/>
        <v>40</v>
      </c>
      <c r="AC150" s="57">
        <f t="shared" si="34"/>
        <v>7.6857845291985281E-3</v>
      </c>
      <c r="AD150" s="57">
        <f t="shared" si="34"/>
        <v>0.85116262235773554</v>
      </c>
      <c r="AE150" s="57">
        <f t="shared" si="34"/>
        <v>0.66439783396497887</v>
      </c>
      <c r="AF150" s="57">
        <f t="shared" si="34"/>
        <v>0.77033884564741839</v>
      </c>
      <c r="AG150" s="57">
        <f t="shared" si="34"/>
        <v>1.2743710649074815</v>
      </c>
      <c r="AH150" s="57">
        <f t="shared" si="34"/>
        <v>34.916997104614836</v>
      </c>
      <c r="AI150" s="57">
        <f t="shared" si="34"/>
        <v>10.304664732371741</v>
      </c>
      <c r="AJ150" s="57">
        <f t="shared" si="34"/>
        <v>0.50167203013777095</v>
      </c>
      <c r="AK150" s="57">
        <f t="shared" si="34"/>
        <v>0.94656887874032392</v>
      </c>
      <c r="AL150" s="57">
        <f t="shared" si="34"/>
        <v>3.9280195483042615</v>
      </c>
    </row>
    <row r="151" spans="2:38" s="57" customFormat="1">
      <c r="B151" s="57">
        <v>5.9217000000000004</v>
      </c>
      <c r="C151" s="57">
        <f t="shared" si="31"/>
        <v>3.152535172352112</v>
      </c>
      <c r="D151" s="57">
        <f t="shared" ref="D151:D152" si="36">D150+10</f>
        <v>50</v>
      </c>
      <c r="E151" s="57">
        <f t="shared" si="32"/>
        <v>3.2329742670679073E-3</v>
      </c>
      <c r="F151" s="57">
        <f t="shared" si="32"/>
        <v>0.475058415286508</v>
      </c>
      <c r="G151" s="57">
        <f t="shared" si="32"/>
        <v>0.6856223930941362</v>
      </c>
      <c r="H151" s="57">
        <f t="shared" si="32"/>
        <v>0.72211567435546142</v>
      </c>
      <c r="I151" s="57">
        <f t="shared" si="32"/>
        <v>1.2942050772908025</v>
      </c>
      <c r="J151" s="57">
        <f t="shared" si="32"/>
        <v>30.652851320829296</v>
      </c>
      <c r="K151" s="57">
        <f t="shared" si="32"/>
        <v>10.713792660309769</v>
      </c>
      <c r="L151" s="57">
        <f t="shared" si="32"/>
        <v>0.56728175627820543</v>
      </c>
      <c r="M151" s="57">
        <f t="shared" si="32"/>
        <v>1.0445734103520061</v>
      </c>
      <c r="N151" s="57">
        <f t="shared" si="32"/>
        <v>3.3154302325431084</v>
      </c>
      <c r="P151" s="57">
        <f t="shared" ref="P151:P167" si="37">D151</f>
        <v>50</v>
      </c>
      <c r="Q151" s="57">
        <f t="shared" si="33"/>
        <v>0</v>
      </c>
      <c r="R151" s="57">
        <f t="shared" si="33"/>
        <v>0</v>
      </c>
      <c r="S151" s="57">
        <f t="shared" si="33"/>
        <v>0.60770614189825967</v>
      </c>
      <c r="T151" s="57">
        <f t="shared" si="33"/>
        <v>0.55894327614238448</v>
      </c>
      <c r="U151" s="57">
        <f t="shared" si="33"/>
        <v>1.1238786563149028</v>
      </c>
      <c r="V151" s="57">
        <f t="shared" si="33"/>
        <v>21.178424572685699</v>
      </c>
      <c r="W151" s="57">
        <f t="shared" si="33"/>
        <v>9.5852683572066315</v>
      </c>
      <c r="X151" s="57">
        <f t="shared" si="33"/>
        <v>0.55803246114753091</v>
      </c>
      <c r="Y151" s="57">
        <f t="shared" si="33"/>
        <v>1.0013318377933336</v>
      </c>
      <c r="Z151" s="57">
        <f t="shared" si="33"/>
        <v>2.1167055908019257</v>
      </c>
      <c r="AB151" s="57">
        <f t="shared" ref="AB151:AB167" si="38">P151</f>
        <v>50</v>
      </c>
      <c r="AC151" s="57">
        <f t="shared" si="34"/>
        <v>8.8326499571922939E-3</v>
      </c>
      <c r="AD151" s="57">
        <f t="shared" si="34"/>
        <v>0.97817229605781186</v>
      </c>
      <c r="AE151" s="57">
        <f t="shared" si="34"/>
        <v>0.76353864429001594</v>
      </c>
      <c r="AF151" s="57">
        <f t="shared" si="34"/>
        <v>0.88528807256853514</v>
      </c>
      <c r="AG151" s="57">
        <f t="shared" si="34"/>
        <v>1.4645314982667026</v>
      </c>
      <c r="AH151" s="57">
        <f t="shared" si="34"/>
        <v>40.127278068972956</v>
      </c>
      <c r="AI151" s="57">
        <f t="shared" si="34"/>
        <v>11.842316963412905</v>
      </c>
      <c r="AJ151" s="57">
        <f t="shared" si="34"/>
        <v>0.57653105140888294</v>
      </c>
      <c r="AK151" s="57">
        <f t="shared" si="34"/>
        <v>1.0878149829106818</v>
      </c>
      <c r="AL151" s="57">
        <f t="shared" si="34"/>
        <v>4.514154874284265</v>
      </c>
    </row>
    <row r="152" spans="2:38" s="57" customFormat="1">
      <c r="B152" s="57">
        <v>6.5039999999999996</v>
      </c>
      <c r="C152" s="57">
        <f t="shared" si="31"/>
        <v>3.4625341981150908</v>
      </c>
      <c r="D152" s="57">
        <f t="shared" si="36"/>
        <v>60</v>
      </c>
      <c r="E152" s="57">
        <f t="shared" si="32"/>
        <v>3.5508806690689367E-3</v>
      </c>
      <c r="F152" s="57">
        <f t="shared" si="32"/>
        <v>0.52177209101304367</v>
      </c>
      <c r="G152" s="57">
        <f t="shared" si="32"/>
        <v>0.75304134855571825</v>
      </c>
      <c r="H152" s="57">
        <f t="shared" si="32"/>
        <v>0.79312310494385641</v>
      </c>
      <c r="I152" s="57">
        <f t="shared" si="32"/>
        <v>1.4214674819947311</v>
      </c>
      <c r="J152" s="57">
        <f t="shared" si="32"/>
        <v>33.667022442987708</v>
      </c>
      <c r="K152" s="57">
        <f t="shared" si="32"/>
        <v>11.767306544140682</v>
      </c>
      <c r="L152" s="57">
        <f t="shared" si="32"/>
        <v>0.6230639825384805</v>
      </c>
      <c r="M152" s="57">
        <f t="shared" si="32"/>
        <v>1.1472889122641576</v>
      </c>
      <c r="N152" s="57">
        <f t="shared" si="32"/>
        <v>3.6414447347460963</v>
      </c>
      <c r="P152" s="57">
        <f t="shared" si="37"/>
        <v>60</v>
      </c>
      <c r="Q152" s="57">
        <f t="shared" si="33"/>
        <v>0</v>
      </c>
      <c r="R152" s="57">
        <f t="shared" si="33"/>
        <v>0</v>
      </c>
      <c r="S152" s="57">
        <f t="shared" si="33"/>
        <v>0.66746339855592451</v>
      </c>
      <c r="T152" s="57">
        <f t="shared" si="33"/>
        <v>0.61390555890816967</v>
      </c>
      <c r="U152" s="57">
        <f t="shared" si="33"/>
        <v>1.2343924403416646</v>
      </c>
      <c r="V152" s="57">
        <f t="shared" si="33"/>
        <v>23.260951744192965</v>
      </c>
      <c r="W152" s="57">
        <f t="shared" si="33"/>
        <v>10.527811639005623</v>
      </c>
      <c r="X152" s="57">
        <f t="shared" si="33"/>
        <v>0.61290518120913628</v>
      </c>
      <c r="Y152" s="57">
        <f t="shared" si="33"/>
        <v>1.0997952883084101</v>
      </c>
      <c r="Z152" s="57">
        <f t="shared" si="33"/>
        <v>2.3248465170449268</v>
      </c>
      <c r="AB152" s="57">
        <f t="shared" si="38"/>
        <v>60</v>
      </c>
      <c r="AC152" s="57">
        <f t="shared" si="34"/>
        <v>9.7011863995105224E-3</v>
      </c>
      <c r="AD152" s="57">
        <f t="shared" si="34"/>
        <v>1.0743584112225488</v>
      </c>
      <c r="AE152" s="57">
        <f t="shared" si="34"/>
        <v>0.83861929855551565</v>
      </c>
      <c r="AF152" s="57">
        <f t="shared" si="34"/>
        <v>0.97234065097953959</v>
      </c>
      <c r="AG152" s="57">
        <f t="shared" si="34"/>
        <v>1.6085425236477977</v>
      </c>
      <c r="AH152" s="57">
        <f t="shared" si="34"/>
        <v>44.073093141782515</v>
      </c>
      <c r="AI152" s="57">
        <f t="shared" si="34"/>
        <v>13.00680144927574</v>
      </c>
      <c r="AJ152" s="57">
        <f t="shared" si="34"/>
        <v>0.63322278386782815</v>
      </c>
      <c r="AK152" s="57">
        <f t="shared" si="34"/>
        <v>1.1947825362199089</v>
      </c>
      <c r="AL152" s="57">
        <f t="shared" si="34"/>
        <v>4.9580429524472374</v>
      </c>
    </row>
    <row r="153" spans="2:38" s="57" customFormat="1">
      <c r="B153" s="57">
        <v>7.101394</v>
      </c>
      <c r="C153" s="57">
        <f t="shared" si="31"/>
        <v>3.7805688160038926</v>
      </c>
      <c r="D153" s="57">
        <f>D152+15</f>
        <v>75</v>
      </c>
      <c r="E153" s="57">
        <f t="shared" si="32"/>
        <v>3.877025901021844E-3</v>
      </c>
      <c r="F153" s="57">
        <f t="shared" si="32"/>
        <v>0.56969639360432822</v>
      </c>
      <c r="G153" s="57">
        <f t="shared" si="32"/>
        <v>0.82220752680389719</v>
      </c>
      <c r="H153" s="57">
        <f t="shared" si="32"/>
        <v>0.86597075687493363</v>
      </c>
      <c r="I153" s="57">
        <f t="shared" si="32"/>
        <v>1.5520280062238505</v>
      </c>
      <c r="J153" s="57">
        <f t="shared" si="32"/>
        <v>36.759308517110014</v>
      </c>
      <c r="K153" s="57">
        <f t="shared" si="32"/>
        <v>12.848123186538873</v>
      </c>
      <c r="L153" s="57">
        <f t="shared" si="32"/>
        <v>0.68029185529597247</v>
      </c>
      <c r="M153" s="57">
        <f t="shared" si="32"/>
        <v>1.2526663786675856</v>
      </c>
      <c r="N153" s="57">
        <f t="shared" si="32"/>
        <v>3.9759081956004052</v>
      </c>
      <c r="P153" s="57">
        <f t="shared" si="37"/>
        <v>75</v>
      </c>
      <c r="Q153" s="57">
        <f t="shared" si="33"/>
        <v>0</v>
      </c>
      <c r="R153" s="57">
        <f t="shared" si="33"/>
        <v>0</v>
      </c>
      <c r="S153" s="57">
        <f t="shared" si="33"/>
        <v>0.72876931819393287</v>
      </c>
      <c r="T153" s="57">
        <f t="shared" si="33"/>
        <v>0.67029223859903742</v>
      </c>
      <c r="U153" s="57">
        <f t="shared" si="33"/>
        <v>1.3477702883451319</v>
      </c>
      <c r="V153" s="57">
        <f t="shared" si="33"/>
        <v>25.397449477878961</v>
      </c>
      <c r="W153" s="57">
        <f t="shared" si="33"/>
        <v>11.494781776546271</v>
      </c>
      <c r="X153" s="57">
        <f t="shared" si="33"/>
        <v>0.66919997709789991</v>
      </c>
      <c r="Y153" s="57">
        <f t="shared" si="33"/>
        <v>1.2008105075836082</v>
      </c>
      <c r="Z153" s="57">
        <f t="shared" si="33"/>
        <v>2.5383816023440176</v>
      </c>
      <c r="AB153" s="57">
        <f t="shared" si="38"/>
        <v>75</v>
      </c>
      <c r="AC153" s="57">
        <f t="shared" si="34"/>
        <v>1.0592231743852204E-2</v>
      </c>
      <c r="AD153" s="57">
        <f t="shared" si="34"/>
        <v>1.173037275956297</v>
      </c>
      <c r="AE153" s="57">
        <f t="shared" si="34"/>
        <v>0.9156457354138654</v>
      </c>
      <c r="AF153" s="57">
        <f t="shared" si="34"/>
        <v>1.0616492751508257</v>
      </c>
      <c r="AG153" s="57">
        <f t="shared" si="34"/>
        <v>1.7562857241025696</v>
      </c>
      <c r="AH153" s="57">
        <f t="shared" si="34"/>
        <v>48.121167556341135</v>
      </c>
      <c r="AI153" s="57">
        <f t="shared" si="34"/>
        <v>14.201464596531476</v>
      </c>
      <c r="AJ153" s="57">
        <f t="shared" si="34"/>
        <v>0.69138373349404869</v>
      </c>
      <c r="AK153" s="57">
        <f t="shared" si="34"/>
        <v>1.3045222497515665</v>
      </c>
      <c r="AL153" s="57">
        <f t="shared" si="34"/>
        <v>5.4134347888567618</v>
      </c>
    </row>
    <row r="154" spans="2:38" s="57" customFormat="1">
      <c r="B154" s="57">
        <v>7.62</v>
      </c>
      <c r="C154" s="57">
        <f t="shared" si="31"/>
        <v>4.0566590697473854</v>
      </c>
      <c r="D154" s="57">
        <f>D153+25</f>
        <v>100</v>
      </c>
      <c r="E154" s="57">
        <f t="shared" si="32"/>
        <v>4.1601530871011334E-3</v>
      </c>
      <c r="F154" s="57">
        <f t="shared" si="32"/>
        <v>0.61129955565650851</v>
      </c>
      <c r="G154" s="57">
        <f t="shared" si="32"/>
        <v>0.88225079434457676</v>
      </c>
      <c r="H154" s="57">
        <f t="shared" si="32"/>
        <v>0.92920991747902726</v>
      </c>
      <c r="I154" s="57">
        <f t="shared" si="32"/>
        <v>1.6653678015557807</v>
      </c>
      <c r="J154" s="57">
        <f t="shared" si="32"/>
        <v>39.443726895621936</v>
      </c>
      <c r="K154" s="57">
        <f t="shared" si="32"/>
        <v>13.786381804632205</v>
      </c>
      <c r="L154" s="57">
        <f t="shared" si="32"/>
        <v>0.72997146116392453</v>
      </c>
      <c r="M154" s="57">
        <f t="shared" si="32"/>
        <v>1.3441447221047054</v>
      </c>
      <c r="N154" s="57">
        <f t="shared" si="32"/>
        <v>4.2662564492020216</v>
      </c>
      <c r="P154" s="57">
        <f t="shared" si="37"/>
        <v>100</v>
      </c>
      <c r="Q154" s="57">
        <f t="shared" si="33"/>
        <v>0</v>
      </c>
      <c r="R154" s="57">
        <f t="shared" si="33"/>
        <v>0</v>
      </c>
      <c r="S154" s="57">
        <f t="shared" si="33"/>
        <v>0.78198908293855007</v>
      </c>
      <c r="T154" s="57">
        <f t="shared" si="33"/>
        <v>0.71924160344989219</v>
      </c>
      <c r="U154" s="57">
        <f t="shared" si="33"/>
        <v>1.4461937755650276</v>
      </c>
      <c r="V154" s="57">
        <f t="shared" si="33"/>
        <v>27.252146502824697</v>
      </c>
      <c r="W154" s="57">
        <f t="shared" si="33"/>
        <v>12.334210065671515</v>
      </c>
      <c r="X154" s="57">
        <f t="shared" si="33"/>
        <v>0.71806957747640543</v>
      </c>
      <c r="Y154" s="57">
        <f t="shared" si="33"/>
        <v>1.2885019774644213</v>
      </c>
      <c r="Z154" s="57">
        <f t="shared" si="33"/>
        <v>2.7237517439460319</v>
      </c>
      <c r="AB154" s="57">
        <f t="shared" si="38"/>
        <v>100</v>
      </c>
      <c r="AC154" s="57">
        <f t="shared" si="34"/>
        <v>1.136574960122483E-2</v>
      </c>
      <c r="AD154" s="57">
        <f t="shared" si="34"/>
        <v>1.2587005528046888</v>
      </c>
      <c r="AE154" s="57">
        <f t="shared" si="34"/>
        <v>0.98251250575060756</v>
      </c>
      <c r="AF154" s="57">
        <f t="shared" si="34"/>
        <v>1.1391782315081582</v>
      </c>
      <c r="AG154" s="57">
        <f t="shared" si="34"/>
        <v>1.8845418275465338</v>
      </c>
      <c r="AH154" s="57">
        <f t="shared" si="34"/>
        <v>51.635307288419249</v>
      </c>
      <c r="AI154" s="57">
        <f t="shared" si="34"/>
        <v>15.238553543592896</v>
      </c>
      <c r="AJ154" s="57">
        <f t="shared" si="34"/>
        <v>0.74187334485144762</v>
      </c>
      <c r="AK154" s="57">
        <f t="shared" si="34"/>
        <v>1.3997874667449939</v>
      </c>
      <c r="AL154" s="57">
        <f t="shared" si="34"/>
        <v>5.8087611544579767</v>
      </c>
    </row>
    <row r="155" spans="2:38" s="57" customFormat="1">
      <c r="B155" s="57">
        <v>7.8259999999999996</v>
      </c>
      <c r="C155" s="57">
        <f t="shared" si="31"/>
        <v>4.1663272808192957</v>
      </c>
      <c r="D155" s="57">
        <f t="shared" ref="D155:D159" si="39">D154+25</f>
        <v>125</v>
      </c>
      <c r="E155" s="57">
        <f t="shared" si="32"/>
        <v>4.272611764055116E-3</v>
      </c>
      <c r="F155" s="57">
        <f t="shared" si="32"/>
        <v>0.62782441371157394</v>
      </c>
      <c r="G155" s="57">
        <f t="shared" si="32"/>
        <v>0.9061000986841744</v>
      </c>
      <c r="H155" s="57">
        <f t="shared" si="32"/>
        <v>0.95432863684928659</v>
      </c>
      <c r="I155" s="57">
        <f t="shared" si="32"/>
        <v>1.7103865918943904</v>
      </c>
      <c r="J155" s="57">
        <f t="shared" si="32"/>
        <v>40.509983172240553</v>
      </c>
      <c r="K155" s="57">
        <f t="shared" si="32"/>
        <v>14.159059979033653</v>
      </c>
      <c r="L155" s="57">
        <f t="shared" si="32"/>
        <v>0.74970429863838961</v>
      </c>
      <c r="M155" s="57">
        <f t="shared" si="32"/>
        <v>1.380480100615477</v>
      </c>
      <c r="N155" s="57">
        <f t="shared" si="32"/>
        <v>4.3815833484238897</v>
      </c>
      <c r="P155" s="57">
        <f t="shared" si="37"/>
        <v>125</v>
      </c>
      <c r="Q155" s="57">
        <f t="shared" si="33"/>
        <v>0</v>
      </c>
      <c r="R155" s="57">
        <f t="shared" si="33"/>
        <v>0</v>
      </c>
      <c r="S155" s="57">
        <f t="shared" si="33"/>
        <v>0.80312807850397694</v>
      </c>
      <c r="T155" s="57">
        <f t="shared" si="33"/>
        <v>0.73868438775151468</v>
      </c>
      <c r="U155" s="57">
        <f t="shared" si="33"/>
        <v>1.4852877788899046</v>
      </c>
      <c r="V155" s="57">
        <f t="shared" si="33"/>
        <v>27.98883582066885</v>
      </c>
      <c r="W155" s="57">
        <f t="shared" si="33"/>
        <v>12.667632638402958</v>
      </c>
      <c r="X155" s="57">
        <f t="shared" si="33"/>
        <v>0.73748067917222604</v>
      </c>
      <c r="Y155" s="57">
        <f t="shared" si="33"/>
        <v>1.3233332023266799</v>
      </c>
      <c r="Z155" s="57">
        <f t="shared" si="33"/>
        <v>2.7973811299474778</v>
      </c>
      <c r="AB155" s="57">
        <f t="shared" si="38"/>
        <v>125</v>
      </c>
      <c r="AC155" s="57">
        <f t="shared" si="34"/>
        <v>1.1672992420415088E-2</v>
      </c>
      <c r="AD155" s="57">
        <f t="shared" si="34"/>
        <v>1.2927261753926063</v>
      </c>
      <c r="AE155" s="57">
        <f t="shared" si="34"/>
        <v>1.0090721188643761</v>
      </c>
      <c r="AF155" s="57">
        <f t="shared" si="34"/>
        <v>1.1699728859470542</v>
      </c>
      <c r="AG155" s="57">
        <f t="shared" si="34"/>
        <v>1.9354854048988765</v>
      </c>
      <c r="AH155" s="57">
        <f t="shared" si="34"/>
        <v>53.031130523812323</v>
      </c>
      <c r="AI155" s="57">
        <f t="shared" si="34"/>
        <v>15.65048731966435</v>
      </c>
      <c r="AJ155" s="57">
        <f t="shared" si="34"/>
        <v>0.7619279181045574</v>
      </c>
      <c r="AK155" s="57">
        <f t="shared" si="34"/>
        <v>1.4376269989042783</v>
      </c>
      <c r="AL155" s="57">
        <f t="shared" si="34"/>
        <v>5.9657855669002675</v>
      </c>
    </row>
    <row r="156" spans="2:38" s="57" customFormat="1">
      <c r="B156" s="57">
        <v>7.9016999999999999</v>
      </c>
      <c r="C156" s="57">
        <f t="shared" si="31"/>
        <v>4.2066276865384404</v>
      </c>
      <c r="D156" s="57">
        <f t="shared" si="39"/>
        <v>150</v>
      </c>
      <c r="E156" s="57">
        <f t="shared" si="32"/>
        <v>4.3139327719025882E-3</v>
      </c>
      <c r="F156" s="57">
        <f t="shared" si="32"/>
        <v>0.63389618876590026</v>
      </c>
      <c r="G156" s="57">
        <f t="shared" si="32"/>
        <v>0.91486311562929212</v>
      </c>
      <c r="H156" s="57">
        <f t="shared" si="32"/>
        <v>0.96355807852804343</v>
      </c>
      <c r="I156" s="57">
        <f t="shared" si="32"/>
        <v>1.726927972597514</v>
      </c>
      <c r="J156" s="57">
        <f t="shared" si="32"/>
        <v>40.901760713706764</v>
      </c>
      <c r="K156" s="57">
        <f t="shared" si="32"/>
        <v>14.295994168427731</v>
      </c>
      <c r="L156" s="57">
        <f t="shared" si="32"/>
        <v>0.75695479058992587</v>
      </c>
      <c r="M156" s="57">
        <f t="shared" si="32"/>
        <v>1.3938309108975404</v>
      </c>
      <c r="N156" s="57">
        <f t="shared" si="32"/>
        <v>4.4239582352431732</v>
      </c>
      <c r="P156" s="57">
        <f t="shared" si="37"/>
        <v>150</v>
      </c>
      <c r="Q156" s="57">
        <f t="shared" si="33"/>
        <v>0</v>
      </c>
      <c r="R156" s="57">
        <f t="shared" si="33"/>
        <v>0</v>
      </c>
      <c r="S156" s="57">
        <f t="shared" si="33"/>
        <v>0.8108952390762475</v>
      </c>
      <c r="T156" s="57">
        <f t="shared" si="33"/>
        <v>0.74582830465027738</v>
      </c>
      <c r="U156" s="57">
        <f t="shared" si="33"/>
        <v>1.4996521984432072</v>
      </c>
      <c r="V156" s="57">
        <f t="shared" si="33"/>
        <v>28.259519647904728</v>
      </c>
      <c r="W156" s="57">
        <f t="shared" si="33"/>
        <v>12.790143031709453</v>
      </c>
      <c r="X156" s="57">
        <f t="shared" si="33"/>
        <v>0.74461295484206436</v>
      </c>
      <c r="Y156" s="57">
        <f t="shared" si="33"/>
        <v>1.3361313372047865</v>
      </c>
      <c r="Z156" s="57">
        <f t="shared" si="33"/>
        <v>2.8244349822528472</v>
      </c>
      <c r="AB156" s="57">
        <f t="shared" si="38"/>
        <v>150</v>
      </c>
      <c r="AC156" s="57">
        <f t="shared" si="34"/>
        <v>1.1785883513274335E-2</v>
      </c>
      <c r="AD156" s="57">
        <f t="shared" si="34"/>
        <v>1.3052283055621243</v>
      </c>
      <c r="AE156" s="57">
        <f t="shared" si="34"/>
        <v>1.0188309921823411</v>
      </c>
      <c r="AF156" s="57">
        <f t="shared" si="34"/>
        <v>1.181287852405805</v>
      </c>
      <c r="AG156" s="57">
        <f t="shared" si="34"/>
        <v>1.954203746751821</v>
      </c>
      <c r="AH156" s="57">
        <f t="shared" si="34"/>
        <v>53.544001779508868</v>
      </c>
      <c r="AI156" s="57">
        <f t="shared" si="34"/>
        <v>15.80184530514601</v>
      </c>
      <c r="AJ156" s="57">
        <f t="shared" si="34"/>
        <v>0.76929662633779161</v>
      </c>
      <c r="AK156" s="57">
        <f t="shared" si="34"/>
        <v>1.4515304845902983</v>
      </c>
      <c r="AL156" s="57">
        <f t="shared" si="34"/>
        <v>6.0234814882334664</v>
      </c>
    </row>
    <row r="157" spans="2:38" s="57" customFormat="1">
      <c r="B157" s="57">
        <v>7.9210000000000003</v>
      </c>
      <c r="C157" s="57">
        <f t="shared" si="31"/>
        <v>4.2169024267019735</v>
      </c>
      <c r="D157" s="57">
        <f t="shared" si="39"/>
        <v>175</v>
      </c>
      <c r="E157" s="57">
        <f t="shared" si="32"/>
        <v>4.3244621123362742E-3</v>
      </c>
      <c r="F157" s="57">
        <f t="shared" si="32"/>
        <v>0.6354433869083016</v>
      </c>
      <c r="G157" s="57">
        <f t="shared" si="32"/>
        <v>0.91709609089896349</v>
      </c>
      <c r="H157" s="57">
        <f t="shared" si="32"/>
        <v>0.96590990725901726</v>
      </c>
      <c r="I157" s="57">
        <f t="shared" si="32"/>
        <v>1.731143015689137</v>
      </c>
      <c r="J157" s="57">
        <f t="shared" si="32"/>
        <v>41.001592719828132</v>
      </c>
      <c r="K157" s="57">
        <f t="shared" si="32"/>
        <v>14.330887477479225</v>
      </c>
      <c r="L157" s="57">
        <f t="shared" si="32"/>
        <v>0.75880234712463646</v>
      </c>
      <c r="M157" s="57">
        <f t="shared" si="32"/>
        <v>1.3972329389178708</v>
      </c>
      <c r="N157" s="57">
        <f t="shared" si="32"/>
        <v>4.4347561231070447</v>
      </c>
      <c r="P157" s="57">
        <f t="shared" si="37"/>
        <v>175</v>
      </c>
      <c r="Q157" s="57">
        <f t="shared" si="33"/>
        <v>0</v>
      </c>
      <c r="R157" s="57">
        <f t="shared" si="33"/>
        <v>0</v>
      </c>
      <c r="S157" s="57">
        <f t="shared" si="33"/>
        <v>0.81287445212377096</v>
      </c>
      <c r="T157" s="57">
        <f t="shared" si="33"/>
        <v>0.7476487039332449</v>
      </c>
      <c r="U157" s="57">
        <f t="shared" si="33"/>
        <v>1.5033125124454048</v>
      </c>
      <c r="V157" s="57">
        <f t="shared" si="33"/>
        <v>28.328494784653092</v>
      </c>
      <c r="W157" s="57">
        <f t="shared" si="33"/>
        <v>12.821360896543498</v>
      </c>
      <c r="X157" s="57">
        <f t="shared" si="33"/>
        <v>0.74643038772927339</v>
      </c>
      <c r="Y157" s="57">
        <f t="shared" si="33"/>
        <v>1.3393925335324568</v>
      </c>
      <c r="Z157" s="57">
        <f t="shared" si="33"/>
        <v>2.8313287933142175</v>
      </c>
      <c r="AB157" s="57">
        <f t="shared" si="38"/>
        <v>175</v>
      </c>
      <c r="AC157" s="57">
        <f t="shared" si="34"/>
        <v>1.1814650206309354E-2</v>
      </c>
      <c r="AD157" s="57">
        <f t="shared" si="34"/>
        <v>1.3084140745343389</v>
      </c>
      <c r="AE157" s="57">
        <f t="shared" si="34"/>
        <v>1.0213177296741602</v>
      </c>
      <c r="AF157" s="57">
        <f t="shared" si="34"/>
        <v>1.1841711105847852</v>
      </c>
      <c r="AG157" s="57">
        <f t="shared" si="34"/>
        <v>1.9589735189328694</v>
      </c>
      <c r="AH157" s="57">
        <f t="shared" si="34"/>
        <v>53.674690655003253</v>
      </c>
      <c r="AI157" s="57">
        <f t="shared" si="34"/>
        <v>15.840414058414954</v>
      </c>
      <c r="AJ157" s="57">
        <f t="shared" si="34"/>
        <v>0.77117430652000374</v>
      </c>
      <c r="AK157" s="57">
        <f t="shared" si="34"/>
        <v>1.4550733443032893</v>
      </c>
      <c r="AL157" s="57">
        <f t="shared" si="34"/>
        <v>6.0381834528998377</v>
      </c>
    </row>
    <row r="158" spans="2:38" s="57" customFormat="1">
      <c r="B158" s="57">
        <v>7.9189999999999996</v>
      </c>
      <c r="C158" s="57">
        <f t="shared" si="31"/>
        <v>4.215837686788654</v>
      </c>
      <c r="D158" s="57">
        <f t="shared" si="39"/>
        <v>200</v>
      </c>
      <c r="E158" s="57">
        <f t="shared" si="32"/>
        <v>4.3233627224920374E-3</v>
      </c>
      <c r="F158" s="57">
        <f t="shared" si="32"/>
        <v>0.63528184080429906</v>
      </c>
      <c r="G158" s="57">
        <f t="shared" si="32"/>
        <v>0.91686294141069591</v>
      </c>
      <c r="H158" s="57">
        <f t="shared" si="32"/>
        <v>0.96566434803918744</v>
      </c>
      <c r="I158" s="57">
        <f t="shared" si="32"/>
        <v>1.7307029144693942</v>
      </c>
      <c r="J158" s="57">
        <f t="shared" si="32"/>
        <v>40.991169057078231</v>
      </c>
      <c r="K158" s="57">
        <f t="shared" si="32"/>
        <v>14.327244196131771</v>
      </c>
      <c r="L158" s="57">
        <f t="shared" si="32"/>
        <v>0.75860943999016706</v>
      </c>
      <c r="M158" s="57">
        <f t="shared" si="32"/>
        <v>1.3968777262548444</v>
      </c>
      <c r="N158" s="57">
        <f t="shared" si="32"/>
        <v>4.4336286936795783</v>
      </c>
      <c r="P158" s="57">
        <f t="shared" si="37"/>
        <v>200</v>
      </c>
      <c r="Q158" s="57">
        <f t="shared" si="33"/>
        <v>0</v>
      </c>
      <c r="R158" s="57">
        <f t="shared" si="33"/>
        <v>0</v>
      </c>
      <c r="S158" s="57">
        <f t="shared" si="33"/>
        <v>0.81266779846509851</v>
      </c>
      <c r="T158" s="57">
        <f t="shared" si="33"/>
        <v>0.74745863234264953</v>
      </c>
      <c r="U158" s="57">
        <f t="shared" si="33"/>
        <v>1.5029303316178326</v>
      </c>
      <c r="V158" s="57">
        <f t="shared" si="33"/>
        <v>28.321292950376424</v>
      </c>
      <c r="W158" s="57">
        <f t="shared" si="33"/>
        <v>12.818101375800154</v>
      </c>
      <c r="X158" s="57">
        <f t="shared" si="33"/>
        <v>0.74624062586609075</v>
      </c>
      <c r="Y158" s="57">
        <f t="shared" si="33"/>
        <v>1.3390520253928173</v>
      </c>
      <c r="Z158" s="57">
        <f t="shared" si="33"/>
        <v>2.8306089964839516</v>
      </c>
      <c r="AB158" s="57">
        <f t="shared" si="38"/>
        <v>200</v>
      </c>
      <c r="AC158" s="57">
        <f t="shared" si="34"/>
        <v>1.1811646617397573E-2</v>
      </c>
      <c r="AD158" s="57">
        <f t="shared" si="34"/>
        <v>1.3080814419182507</v>
      </c>
      <c r="AE158" s="57">
        <f t="shared" si="34"/>
        <v>1.0210580843562975</v>
      </c>
      <c r="AF158" s="57">
        <f t="shared" si="34"/>
        <v>1.1838700637357209</v>
      </c>
      <c r="AG158" s="57">
        <f t="shared" si="34"/>
        <v>1.9584754973209559</v>
      </c>
      <c r="AH158" s="57">
        <f t="shared" si="34"/>
        <v>53.661045163780116</v>
      </c>
      <c r="AI158" s="57">
        <f t="shared" si="34"/>
        <v>15.836387016463387</v>
      </c>
      <c r="AJ158" s="57">
        <f t="shared" si="34"/>
        <v>0.77097825411424759</v>
      </c>
      <c r="AK158" s="57">
        <f t="shared" si="34"/>
        <v>1.4547034271168755</v>
      </c>
      <c r="AL158" s="57">
        <f t="shared" si="34"/>
        <v>6.03664839087517</v>
      </c>
    </row>
    <row r="159" spans="2:38" s="57" customFormat="1">
      <c r="B159" s="57">
        <v>7.907</v>
      </c>
      <c r="C159" s="57">
        <f t="shared" si="31"/>
        <v>4.2094492473087373</v>
      </c>
      <c r="D159" s="57">
        <f t="shared" si="39"/>
        <v>225</v>
      </c>
      <c r="E159" s="57">
        <f t="shared" si="32"/>
        <v>4.3168038652609151E-3</v>
      </c>
      <c r="F159" s="57">
        <f t="shared" si="32"/>
        <v>0.63431807182103006</v>
      </c>
      <c r="G159" s="57">
        <f t="shared" si="32"/>
        <v>0.91547199331792228</v>
      </c>
      <c r="H159" s="57">
        <f t="shared" si="32"/>
        <v>0.96419936464581568</v>
      </c>
      <c r="I159" s="57">
        <f t="shared" si="32"/>
        <v>1.7280773116564645</v>
      </c>
      <c r="J159" s="57">
        <f t="shared" si="32"/>
        <v>40.928982457701906</v>
      </c>
      <c r="K159" s="57">
        <f t="shared" si="32"/>
        <v>14.305508719552632</v>
      </c>
      <c r="L159" s="57">
        <f t="shared" si="32"/>
        <v>0.75745857402530337</v>
      </c>
      <c r="M159" s="57">
        <f t="shared" si="32"/>
        <v>1.3947585606506783</v>
      </c>
      <c r="N159" s="57">
        <f t="shared" si="32"/>
        <v>4.4269025549111696</v>
      </c>
      <c r="P159" s="57">
        <f t="shared" si="37"/>
        <v>225</v>
      </c>
      <c r="Q159" s="57">
        <f t="shared" si="33"/>
        <v>0</v>
      </c>
      <c r="R159" s="57">
        <f t="shared" si="33"/>
        <v>0</v>
      </c>
      <c r="S159" s="57">
        <f t="shared" si="33"/>
        <v>0.81143492201947154</v>
      </c>
      <c r="T159" s="57">
        <f t="shared" si="33"/>
        <v>0.74632468296796484</v>
      </c>
      <c r="U159" s="57">
        <f t="shared" si="33"/>
        <v>1.5006502764602767</v>
      </c>
      <c r="V159" s="57">
        <f t="shared" si="33"/>
        <v>28.278327479055704</v>
      </c>
      <c r="W159" s="57">
        <f t="shared" si="33"/>
        <v>12.798655379178003</v>
      </c>
      <c r="X159" s="57">
        <f t="shared" si="33"/>
        <v>0.7451085242962513</v>
      </c>
      <c r="Y159" s="57">
        <f t="shared" si="33"/>
        <v>1.337020585603159</v>
      </c>
      <c r="Z159" s="57">
        <f t="shared" si="33"/>
        <v>2.8263147557558996</v>
      </c>
      <c r="AB159" s="57">
        <f t="shared" si="38"/>
        <v>225</v>
      </c>
      <c r="AC159" s="57">
        <f t="shared" si="34"/>
        <v>1.1793727486202559E-2</v>
      </c>
      <c r="AD159" s="57">
        <f t="shared" si="34"/>
        <v>1.3060969867672667</v>
      </c>
      <c r="AE159" s="57">
        <f t="shared" si="34"/>
        <v>1.0195090646163774</v>
      </c>
      <c r="AF159" s="57">
        <f t="shared" si="34"/>
        <v>1.1820740463236623</v>
      </c>
      <c r="AG159" s="57">
        <f t="shared" si="34"/>
        <v>1.9555043468526525</v>
      </c>
      <c r="AH159" s="57">
        <f t="shared" si="34"/>
        <v>53.579637436348186</v>
      </c>
      <c r="AI159" s="57">
        <f t="shared" si="34"/>
        <v>15.812362059927263</v>
      </c>
      <c r="AJ159" s="57">
        <f t="shared" si="34"/>
        <v>0.76980862375435966</v>
      </c>
      <c r="AK159" s="57">
        <f t="shared" si="34"/>
        <v>1.4524965356982016</v>
      </c>
      <c r="AL159" s="57">
        <f t="shared" si="34"/>
        <v>6.0274903540664049</v>
      </c>
    </row>
    <row r="160" spans="2:38" s="57" customFormat="1">
      <c r="B160" s="57">
        <v>7.8920000000000003</v>
      </c>
      <c r="C160" s="57">
        <f t="shared" si="31"/>
        <v>4.2014636979588404</v>
      </c>
      <c r="D160" s="57">
        <v>250</v>
      </c>
      <c r="E160" s="57">
        <f t="shared" si="32"/>
        <v>4.3086071922309906E-3</v>
      </c>
      <c r="F160" s="57">
        <f t="shared" si="32"/>
        <v>0.63311363956189259</v>
      </c>
      <c r="G160" s="57">
        <f t="shared" si="32"/>
        <v>0.91373371082200738</v>
      </c>
      <c r="H160" s="57">
        <f t="shared" si="32"/>
        <v>0.96236855945421007</v>
      </c>
      <c r="I160" s="57">
        <f t="shared" si="32"/>
        <v>1.7247960681401522</v>
      </c>
      <c r="J160" s="57">
        <f t="shared" si="32"/>
        <v>40.851267208845442</v>
      </c>
      <c r="K160" s="57">
        <f t="shared" si="32"/>
        <v>14.278345665320652</v>
      </c>
      <c r="L160" s="57">
        <f t="shared" si="32"/>
        <v>0.7560203246957562</v>
      </c>
      <c r="M160" s="57">
        <f t="shared" si="32"/>
        <v>1.3921102170533832</v>
      </c>
      <c r="N160" s="57">
        <f t="shared" si="32"/>
        <v>4.4184968283804942</v>
      </c>
      <c r="P160" s="57">
        <f t="shared" si="37"/>
        <v>250</v>
      </c>
      <c r="Q160" s="57">
        <f t="shared" si="33"/>
        <v>0</v>
      </c>
      <c r="R160" s="57">
        <f t="shared" si="33"/>
        <v>0</v>
      </c>
      <c r="S160" s="57">
        <f t="shared" si="33"/>
        <v>0.80989418332750085</v>
      </c>
      <c r="T160" s="57">
        <f t="shared" si="33"/>
        <v>0.74490757447951128</v>
      </c>
      <c r="U160" s="57">
        <f t="shared" si="33"/>
        <v>1.4978008674918968</v>
      </c>
      <c r="V160" s="57">
        <f t="shared" si="33"/>
        <v>28.224633076573294</v>
      </c>
      <c r="W160" s="57">
        <f t="shared" si="33"/>
        <v>12.774353512185613</v>
      </c>
      <c r="X160" s="57">
        <f t="shared" si="33"/>
        <v>0.74369372502899367</v>
      </c>
      <c r="Y160" s="57">
        <f t="shared" si="33"/>
        <v>1.3344818738811233</v>
      </c>
      <c r="Z160" s="57">
        <f t="shared" si="33"/>
        <v>2.8209481978450777</v>
      </c>
      <c r="AB160" s="57">
        <f t="shared" si="38"/>
        <v>250</v>
      </c>
      <c r="AC160" s="57">
        <f t="shared" si="34"/>
        <v>1.1771333759031775E-2</v>
      </c>
      <c r="AD160" s="57">
        <f t="shared" si="34"/>
        <v>1.3036169922435279</v>
      </c>
      <c r="AE160" s="57">
        <f t="shared" si="34"/>
        <v>1.0175732383165184</v>
      </c>
      <c r="AF160" s="57">
        <f t="shared" si="34"/>
        <v>1.1798295444289046</v>
      </c>
      <c r="AG160" s="57">
        <f t="shared" si="34"/>
        <v>1.9517912687884076</v>
      </c>
      <c r="AH160" s="57">
        <f t="shared" si="34"/>
        <v>53.477901341117665</v>
      </c>
      <c r="AI160" s="57">
        <f t="shared" si="34"/>
        <v>15.782337818455691</v>
      </c>
      <c r="AJ160" s="57">
        <f t="shared" si="34"/>
        <v>0.76834692436252283</v>
      </c>
      <c r="AK160" s="57">
        <f t="shared" si="34"/>
        <v>1.4497385602256474</v>
      </c>
      <c r="AL160" s="57">
        <f t="shared" si="34"/>
        <v>6.0160454589158761</v>
      </c>
    </row>
    <row r="161" spans="2:38" s="57" customFormat="1">
      <c r="B161" s="57">
        <v>7.859</v>
      </c>
      <c r="C161" s="57">
        <f t="shared" si="31"/>
        <v>4.1838954893890685</v>
      </c>
      <c r="D161" s="57">
        <v>300</v>
      </c>
      <c r="E161" s="57">
        <f t="shared" si="32"/>
        <v>4.2905760985138585E-3</v>
      </c>
      <c r="F161" s="57">
        <f t="shared" si="32"/>
        <v>0.63046412178057343</v>
      </c>
      <c r="G161" s="57">
        <f t="shared" si="32"/>
        <v>0.90990982587792546</v>
      </c>
      <c r="H161" s="57">
        <f t="shared" si="32"/>
        <v>0.95834114249282409</v>
      </c>
      <c r="I161" s="57">
        <f t="shared" si="32"/>
        <v>1.7175779676821539</v>
      </c>
      <c r="J161" s="57">
        <f t="shared" ref="F161:N167" si="40">J$134*$C161*(2^(-($D161-$D$135)/$E$74))</f>
        <v>40.680308707723661</v>
      </c>
      <c r="K161" s="57">
        <f t="shared" si="40"/>
        <v>14.218592205018853</v>
      </c>
      <c r="L161" s="57">
        <f t="shared" si="40"/>
        <v>0.75285645462859696</v>
      </c>
      <c r="M161" s="57">
        <f t="shared" si="40"/>
        <v>1.3862843738821775</v>
      </c>
      <c r="N161" s="57">
        <f t="shared" si="40"/>
        <v>4.4000058574363248</v>
      </c>
      <c r="P161" s="57">
        <f t="shared" si="37"/>
        <v>300</v>
      </c>
      <c r="Q161" s="57">
        <f t="shared" si="33"/>
        <v>0</v>
      </c>
      <c r="R161" s="57">
        <f t="shared" si="33"/>
        <v>0</v>
      </c>
      <c r="S161" s="57">
        <f t="shared" si="33"/>
        <v>0.80650485650586101</v>
      </c>
      <c r="T161" s="57">
        <f t="shared" si="33"/>
        <v>0.74179021016970337</v>
      </c>
      <c r="U161" s="57">
        <f t="shared" si="33"/>
        <v>1.491532719432346</v>
      </c>
      <c r="V161" s="57">
        <f t="shared" ref="R161:Z167" si="41">V$134*$C161*(2^(-($D161-$D$135)/$E$74))</f>
        <v>28.10651578682522</v>
      </c>
      <c r="W161" s="57">
        <f t="shared" si="41"/>
        <v>12.720894109859652</v>
      </c>
      <c r="X161" s="57">
        <f t="shared" si="41"/>
        <v>0.74058144055873132</v>
      </c>
      <c r="Y161" s="57">
        <f t="shared" si="41"/>
        <v>1.3288971996097825</v>
      </c>
      <c r="Z161" s="57">
        <f t="shared" si="41"/>
        <v>2.8091428094545465</v>
      </c>
      <c r="AB161" s="57">
        <f t="shared" si="38"/>
        <v>300</v>
      </c>
      <c r="AC161" s="57">
        <f t="shared" si="34"/>
        <v>1.1722071894880531E-2</v>
      </c>
      <c r="AD161" s="57">
        <f t="shared" si="34"/>
        <v>1.29816148444027</v>
      </c>
      <c r="AE161" s="57">
        <f t="shared" si="34"/>
        <v>1.0133147952499943</v>
      </c>
      <c r="AF161" s="57">
        <f t="shared" si="34"/>
        <v>1.1748920748159406</v>
      </c>
      <c r="AG161" s="57">
        <f t="shared" si="34"/>
        <v>1.9436232159319617</v>
      </c>
      <c r="AH161" s="57">
        <f t="shared" ref="AD161:AL167" si="42">AH$134*$C161*(2^(-($D161-$D$135)/$E$74))</f>
        <v>53.25410162862218</v>
      </c>
      <c r="AI161" s="57">
        <f t="shared" si="42"/>
        <v>15.716290300178056</v>
      </c>
      <c r="AJ161" s="57">
        <f t="shared" si="42"/>
        <v>0.76513146869846682</v>
      </c>
      <c r="AK161" s="57">
        <f t="shared" si="42"/>
        <v>1.4436715481545763</v>
      </c>
      <c r="AL161" s="57">
        <f t="shared" si="42"/>
        <v>5.9908689054180684</v>
      </c>
    </row>
    <row r="162" spans="2:38" s="57" customFormat="1">
      <c r="B162" s="57">
        <v>7.8150000000000004</v>
      </c>
      <c r="C162" s="57">
        <f t="shared" si="31"/>
        <v>4.1604712112960387</v>
      </c>
      <c r="D162" s="57">
        <v>365</v>
      </c>
      <c r="E162" s="57">
        <f t="shared" ref="E162:E167" si="43">E$134*$C162*(2^(-($D162-$D$135)/$E$74))</f>
        <v>4.2665353274493265E-3</v>
      </c>
      <c r="F162" s="57">
        <f t="shared" si="40"/>
        <v>0.62693153238742005</v>
      </c>
      <c r="G162" s="57">
        <f t="shared" si="40"/>
        <v>0.90481145836012855</v>
      </c>
      <c r="H162" s="57">
        <f t="shared" si="40"/>
        <v>0.95297140670923741</v>
      </c>
      <c r="I162" s="57">
        <f t="shared" si="40"/>
        <v>1.7079541088439825</v>
      </c>
      <c r="J162" s="57">
        <f t="shared" si="40"/>
        <v>40.45237055535862</v>
      </c>
      <c r="K162" s="57">
        <f t="shared" si="40"/>
        <v>14.138923202019654</v>
      </c>
      <c r="L162" s="57">
        <f t="shared" si="40"/>
        <v>0.74863808179133395</v>
      </c>
      <c r="M162" s="57">
        <f t="shared" si="40"/>
        <v>1.3785168050295045</v>
      </c>
      <c r="N162" s="57">
        <f t="shared" si="40"/>
        <v>4.375351934263195</v>
      </c>
      <c r="P162" s="57">
        <f t="shared" si="37"/>
        <v>365</v>
      </c>
      <c r="Q162" s="57">
        <f t="shared" ref="Q162:Q167" si="44">Q$134*$C162*(2^(-($D162-$D$135)/$E$74))</f>
        <v>0</v>
      </c>
      <c r="R162" s="57">
        <f t="shared" si="41"/>
        <v>0</v>
      </c>
      <c r="S162" s="57">
        <f t="shared" si="41"/>
        <v>0.80198588325553077</v>
      </c>
      <c r="T162" s="57">
        <f t="shared" si="41"/>
        <v>0.73763384323641978</v>
      </c>
      <c r="U162" s="57">
        <f t="shared" si="41"/>
        <v>1.4831754275862579</v>
      </c>
      <c r="V162" s="57">
        <f t="shared" si="41"/>
        <v>27.949030569004066</v>
      </c>
      <c r="W162" s="57">
        <f t="shared" si="41"/>
        <v>12.649616944274076</v>
      </c>
      <c r="X162" s="57">
        <f t="shared" si="41"/>
        <v>0.73643184655123195</v>
      </c>
      <c r="Y162" s="57">
        <f t="shared" si="41"/>
        <v>1.3214511800985143</v>
      </c>
      <c r="Z162" s="57">
        <f t="shared" si="41"/>
        <v>2.7934027415431393</v>
      </c>
      <c r="AB162" s="57">
        <f t="shared" si="38"/>
        <v>365</v>
      </c>
      <c r="AC162" s="57">
        <f t="shared" ref="AC162:AC167" si="45">AC$134*$C162*(2^(-($D162-$D$135)/$E$74))</f>
        <v>1.1656391286879099E-2</v>
      </c>
      <c r="AD162" s="57">
        <f t="shared" si="42"/>
        <v>1.2908876819634811</v>
      </c>
      <c r="AE162" s="57">
        <f t="shared" si="42"/>
        <v>1.0076370334647307</v>
      </c>
      <c r="AF162" s="57">
        <f t="shared" si="42"/>
        <v>1.1683089701820508</v>
      </c>
      <c r="AG162" s="57">
        <f t="shared" si="42"/>
        <v>1.9327327901017073</v>
      </c>
      <c r="AH162" s="57">
        <f t="shared" si="42"/>
        <v>52.955710541713259</v>
      </c>
      <c r="AI162" s="57">
        <f t="shared" si="42"/>
        <v>15.628229459765235</v>
      </c>
      <c r="AJ162" s="57">
        <f t="shared" si="42"/>
        <v>0.76084431703144018</v>
      </c>
      <c r="AK162" s="57">
        <f t="shared" si="42"/>
        <v>1.4355824299604987</v>
      </c>
      <c r="AL162" s="57">
        <f t="shared" si="42"/>
        <v>5.9573011269832188</v>
      </c>
    </row>
    <row r="163" spans="2:38" s="57" customFormat="1">
      <c r="B163" s="57">
        <v>7.5702999999999996</v>
      </c>
      <c r="C163" s="57">
        <f t="shared" si="31"/>
        <v>4.0302002829013945</v>
      </c>
      <c r="D163" s="57">
        <f>365*2</f>
        <v>730</v>
      </c>
      <c r="E163" s="57">
        <f t="shared" si="43"/>
        <v>4.1328388023496414E-3</v>
      </c>
      <c r="F163" s="57">
        <f t="shared" si="40"/>
        <v>0.60728595092079984</v>
      </c>
      <c r="G163" s="57">
        <f t="shared" si="40"/>
        <v>0.87645820716943768</v>
      </c>
      <c r="H163" s="57">
        <f t="shared" si="40"/>
        <v>0.92310901115453969</v>
      </c>
      <c r="I163" s="57">
        <f t="shared" si="40"/>
        <v>1.6544335091402684</v>
      </c>
      <c r="J163" s="57">
        <f t="shared" si="40"/>
        <v>39.184751524877157</v>
      </c>
      <c r="K163" s="57">
        <f t="shared" si="40"/>
        <v>13.695864664897115</v>
      </c>
      <c r="L163" s="57">
        <f t="shared" si="40"/>
        <v>0.72517869322167872</v>
      </c>
      <c r="M163" s="57">
        <f t="shared" si="40"/>
        <v>1.3353194815623279</v>
      </c>
      <c r="N163" s="57">
        <f t="shared" si="40"/>
        <v>4.2382455224316349</v>
      </c>
      <c r="P163" s="57">
        <f t="shared" si="37"/>
        <v>730</v>
      </c>
      <c r="Q163" s="57">
        <f t="shared" si="44"/>
        <v>0</v>
      </c>
      <c r="R163" s="57">
        <f t="shared" si="41"/>
        <v>0</v>
      </c>
      <c r="S163" s="57">
        <f t="shared" si="41"/>
        <v>0.7768547833017968</v>
      </c>
      <c r="T163" s="57">
        <f t="shared" si="41"/>
        <v>0.71451928445094437</v>
      </c>
      <c r="U163" s="57">
        <f t="shared" si="41"/>
        <v>1.4366985123464469</v>
      </c>
      <c r="V163" s="57">
        <f t="shared" si="41"/>
        <v>27.073217296595363</v>
      </c>
      <c r="W163" s="57">
        <f t="shared" si="41"/>
        <v>12.253227438622755</v>
      </c>
      <c r="X163" s="57">
        <f t="shared" si="41"/>
        <v>0.71335495363927148</v>
      </c>
      <c r="Y163" s="57">
        <f t="shared" si="41"/>
        <v>1.280042070057541</v>
      </c>
      <c r="Z163" s="57">
        <f t="shared" si="41"/>
        <v>2.7058684283158483</v>
      </c>
      <c r="AB163" s="57">
        <f t="shared" si="38"/>
        <v>730</v>
      </c>
      <c r="AC163" s="57">
        <f t="shared" si="45"/>
        <v>1.1291125587511353E-2</v>
      </c>
      <c r="AD163" s="57">
        <f t="shared" si="42"/>
        <v>1.2504363123797955</v>
      </c>
      <c r="AE163" s="57">
        <f t="shared" si="42"/>
        <v>0.97606163103708266</v>
      </c>
      <c r="AF163" s="57">
        <f t="shared" si="42"/>
        <v>1.1316987378581311</v>
      </c>
      <c r="AG163" s="57">
        <f t="shared" si="42"/>
        <v>1.8721685059340905</v>
      </c>
      <c r="AH163" s="57">
        <f t="shared" si="42"/>
        <v>51.296285753159019</v>
      </c>
      <c r="AI163" s="57">
        <f t="shared" si="42"/>
        <v>15.138501891171476</v>
      </c>
      <c r="AJ163" s="57">
        <f t="shared" si="42"/>
        <v>0.73700243280408995</v>
      </c>
      <c r="AK163" s="57">
        <f t="shared" si="42"/>
        <v>1.3905968930671191</v>
      </c>
      <c r="AL163" s="57">
        <f t="shared" si="42"/>
        <v>5.7706226165473868</v>
      </c>
    </row>
    <row r="164" spans="2:38" s="57" customFormat="1">
      <c r="B164" s="57">
        <v>7.1029999999999998</v>
      </c>
      <c r="C164" s="57">
        <f t="shared" si="31"/>
        <v>3.7814238021542881</v>
      </c>
      <c r="D164" s="57">
        <f>D163*2</f>
        <v>1460</v>
      </c>
      <c r="E164" s="57">
        <f t="shared" si="43"/>
        <v>3.8775304369900185E-3</v>
      </c>
      <c r="F164" s="57">
        <f t="shared" si="40"/>
        <v>0.56977053092733054</v>
      </c>
      <c r="G164" s="57">
        <f t="shared" si="40"/>
        <v>0.82231452461128018</v>
      </c>
      <c r="H164" s="57">
        <f t="shared" si="40"/>
        <v>0.86608344980126029</v>
      </c>
      <c r="I164" s="57">
        <f t="shared" si="40"/>
        <v>1.552229979069208</v>
      </c>
      <c r="J164" s="57">
        <f t="shared" si="40"/>
        <v>36.764092182162962</v>
      </c>
      <c r="K164" s="57">
        <f t="shared" si="40"/>
        <v>12.849795174407058</v>
      </c>
      <c r="L164" s="57">
        <f t="shared" si="40"/>
        <v>0.68038038493663389</v>
      </c>
      <c r="M164" s="57">
        <f t="shared" si="40"/>
        <v>1.2528293941491158</v>
      </c>
      <c r="N164" s="57">
        <f t="shared" si="40"/>
        <v>3.9764255995956459</v>
      </c>
      <c r="P164" s="57">
        <f t="shared" si="37"/>
        <v>1460</v>
      </c>
      <c r="Q164" s="57">
        <f t="shared" si="44"/>
        <v>0</v>
      </c>
      <c r="R164" s="57">
        <f t="shared" si="41"/>
        <v>0</v>
      </c>
      <c r="S164" s="57">
        <f t="shared" si="41"/>
        <v>0.72886415643925739</v>
      </c>
      <c r="T164" s="57">
        <f t="shared" si="41"/>
        <v>0.67037946694163675</v>
      </c>
      <c r="U164" s="57">
        <f t="shared" si="41"/>
        <v>1.3479456801543863</v>
      </c>
      <c r="V164" s="57">
        <f t="shared" si="41"/>
        <v>25.40075456974283</v>
      </c>
      <c r="W164" s="57">
        <f t="shared" si="41"/>
        <v>11.496277647608428</v>
      </c>
      <c r="X164" s="57">
        <f t="shared" si="41"/>
        <v>0.66928706329927368</v>
      </c>
      <c r="Y164" s="57">
        <f t="shared" si="41"/>
        <v>1.2009667748120212</v>
      </c>
      <c r="Z164" s="57">
        <f t="shared" si="41"/>
        <v>2.5387119341117259</v>
      </c>
      <c r="AB164" s="57">
        <f t="shared" si="38"/>
        <v>1460</v>
      </c>
      <c r="AC164" s="57">
        <f t="shared" si="45"/>
        <v>1.0593610161751503E-2</v>
      </c>
      <c r="AD164" s="57">
        <f t="shared" si="42"/>
        <v>1.1731899289209249</v>
      </c>
      <c r="AE164" s="57">
        <f t="shared" si="42"/>
        <v>0.91576489278330675</v>
      </c>
      <c r="AF164" s="57">
        <f t="shared" si="42"/>
        <v>1.0617874326608798</v>
      </c>
      <c r="AG164" s="57">
        <f t="shared" si="42"/>
        <v>1.7565142779840299</v>
      </c>
      <c r="AH164" s="57">
        <f t="shared" si="42"/>
        <v>48.127429794583165</v>
      </c>
      <c r="AI164" s="57">
        <f t="shared" si="42"/>
        <v>14.203312701205684</v>
      </c>
      <c r="AJ164" s="57">
        <f t="shared" si="42"/>
        <v>0.69147370657399809</v>
      </c>
      <c r="AK164" s="57">
        <f t="shared" si="42"/>
        <v>1.3046920134862141</v>
      </c>
      <c r="AL164" s="57">
        <f t="shared" si="42"/>
        <v>5.4141392650795348</v>
      </c>
    </row>
    <row r="165" spans="2:38" s="57" customFormat="1">
      <c r="B165" s="57">
        <v>6.2530000000000001</v>
      </c>
      <c r="C165" s="57">
        <f t="shared" si="31"/>
        <v>3.328909338993491</v>
      </c>
      <c r="D165" s="57">
        <f>D164*2</f>
        <v>2920</v>
      </c>
      <c r="E165" s="57">
        <f t="shared" si="43"/>
        <v>3.4131696809568887E-3</v>
      </c>
      <c r="F165" s="57">
        <f t="shared" si="40"/>
        <v>0.50153661792362081</v>
      </c>
      <c r="G165" s="57">
        <f t="shared" si="40"/>
        <v>0.72383674331449832</v>
      </c>
      <c r="H165" s="57">
        <f t="shared" si="40"/>
        <v>0.76236404074107289</v>
      </c>
      <c r="I165" s="57">
        <f t="shared" si="40"/>
        <v>1.3663398362757981</v>
      </c>
      <c r="J165" s="57">
        <f t="shared" si="40"/>
        <v>32.361341019277681</v>
      </c>
      <c r="K165" s="57">
        <f t="shared" si="40"/>
        <v>11.310944429320337</v>
      </c>
      <c r="L165" s="57">
        <f t="shared" si="40"/>
        <v>0.59890018637382358</v>
      </c>
      <c r="M165" s="57">
        <f t="shared" si="40"/>
        <v>1.1027945165120976</v>
      </c>
      <c r="N165" s="57">
        <f t="shared" si="40"/>
        <v>3.5002214723184162</v>
      </c>
      <c r="P165" s="57">
        <f t="shared" si="37"/>
        <v>2920</v>
      </c>
      <c r="Q165" s="57">
        <f t="shared" si="44"/>
        <v>0</v>
      </c>
      <c r="R165" s="57">
        <f t="shared" si="41"/>
        <v>0</v>
      </c>
      <c r="S165" s="57">
        <f t="shared" si="41"/>
        <v>0.64157769506145479</v>
      </c>
      <c r="T165" s="57">
        <f t="shared" si="41"/>
        <v>0.5900969466218855</v>
      </c>
      <c r="U165" s="57">
        <f t="shared" si="41"/>
        <v>1.1865199775584909</v>
      </c>
      <c r="V165" s="57">
        <f t="shared" si="41"/>
        <v>22.358840705367374</v>
      </c>
      <c r="W165" s="57">
        <f t="shared" si="41"/>
        <v>10.119519871812804</v>
      </c>
      <c r="X165" s="57">
        <f t="shared" si="41"/>
        <v>0.58913536577756465</v>
      </c>
      <c r="Y165" s="57">
        <f t="shared" si="41"/>
        <v>1.057142800098031</v>
      </c>
      <c r="Z165" s="57">
        <f t="shared" si="41"/>
        <v>2.2346838388507715</v>
      </c>
      <c r="AB165" s="57">
        <f t="shared" si="38"/>
        <v>2920</v>
      </c>
      <c r="AC165" s="57">
        <f t="shared" si="45"/>
        <v>9.3249529832278941E-3</v>
      </c>
      <c r="AD165" s="57">
        <f t="shared" si="42"/>
        <v>1.0326924212373825</v>
      </c>
      <c r="AE165" s="57">
        <f t="shared" si="42"/>
        <v>0.80609579156754518</v>
      </c>
      <c r="AF165" s="57">
        <f t="shared" si="42"/>
        <v>0.93463113486025695</v>
      </c>
      <c r="AG165" s="57">
        <f t="shared" si="42"/>
        <v>1.5461596949931056</v>
      </c>
      <c r="AH165" s="57">
        <f t="shared" si="42"/>
        <v>42.363841333188049</v>
      </c>
      <c r="AI165" s="57">
        <f t="shared" si="42"/>
        <v>12.50236898682787</v>
      </c>
      <c r="AJ165" s="57">
        <f t="shared" si="42"/>
        <v>0.60866500697008596</v>
      </c>
      <c r="AK165" s="57">
        <f t="shared" si="42"/>
        <v>1.1484462329261673</v>
      </c>
      <c r="AL165" s="57">
        <f t="shared" si="42"/>
        <v>4.7657591057860333</v>
      </c>
    </row>
    <row r="166" spans="2:38" s="57" customFormat="1">
      <c r="B166" s="57">
        <v>4.8559999999999999</v>
      </c>
      <c r="C166" s="57">
        <f t="shared" si="31"/>
        <v>2.5851885095398033</v>
      </c>
      <c r="D166" s="57">
        <f>D165*2</f>
        <v>5840</v>
      </c>
      <c r="E166" s="57">
        <f t="shared" si="43"/>
        <v>2.6500875864884127E-3</v>
      </c>
      <c r="F166" s="57">
        <f t="shared" si="40"/>
        <v>0.38940811315192203</v>
      </c>
      <c r="G166" s="57">
        <f t="shared" si="40"/>
        <v>0.56200861586353124</v>
      </c>
      <c r="H166" s="57">
        <f t="shared" si="40"/>
        <v>0.59192236823885647</v>
      </c>
      <c r="I166" s="57">
        <f t="shared" si="40"/>
        <v>1.0608673395997035</v>
      </c>
      <c r="J166" s="57">
        <f t="shared" si="40"/>
        <v>25.126318388385243</v>
      </c>
      <c r="K166" s="57">
        <f t="shared" si="40"/>
        <v>8.7821574153906532</v>
      </c>
      <c r="L166" s="57">
        <f t="shared" si="40"/>
        <v>0.46500411576664119</v>
      </c>
      <c r="M166" s="57">
        <f t="shared" si="40"/>
        <v>0.85624282758684034</v>
      </c>
      <c r="N166" s="57">
        <f t="shared" si="40"/>
        <v>2.7176772152595459</v>
      </c>
      <c r="P166" s="57">
        <f t="shared" si="37"/>
        <v>5840</v>
      </c>
      <c r="Q166" s="57">
        <f t="shared" si="44"/>
        <v>0</v>
      </c>
      <c r="R166" s="57">
        <f t="shared" si="41"/>
        <v>0</v>
      </c>
      <c r="S166" s="57">
        <f t="shared" si="41"/>
        <v>0.49814021697671501</v>
      </c>
      <c r="T166" s="57">
        <f t="shared" si="41"/>
        <v>0.45816901567839946</v>
      </c>
      <c r="U166" s="57">
        <f t="shared" si="41"/>
        <v>0.9212497934666799</v>
      </c>
      <c r="V166" s="57">
        <f t="shared" si="41"/>
        <v>17.360076333783162</v>
      </c>
      <c r="W166" s="57">
        <f t="shared" si="41"/>
        <v>7.8570995585533128</v>
      </c>
      <c r="X166" s="57">
        <f t="shared" si="41"/>
        <v>0.45742241539270095</v>
      </c>
      <c r="Y166" s="57">
        <f t="shared" si="41"/>
        <v>0.82079746205292137</v>
      </c>
      <c r="Z166" s="57">
        <f t="shared" si="41"/>
        <v>1.7350757374020818</v>
      </c>
      <c r="AB166" s="57">
        <f t="shared" si="38"/>
        <v>5840</v>
      </c>
      <c r="AC166" s="57">
        <f t="shared" si="45"/>
        <v>7.2401739307939392E-3</v>
      </c>
      <c r="AD166" s="57">
        <f t="shared" si="42"/>
        <v>0.80181345259536108</v>
      </c>
      <c r="AE166" s="57">
        <f t="shared" si="42"/>
        <v>0.62587701475035018</v>
      </c>
      <c r="AF166" s="57">
        <f t="shared" si="42"/>
        <v>0.72567572079931086</v>
      </c>
      <c r="AG166" s="57">
        <f t="shared" si="42"/>
        <v>1.2004848857327273</v>
      </c>
      <c r="AH166" s="57">
        <f t="shared" si="42"/>
        <v>32.892560442987367</v>
      </c>
      <c r="AI166" s="57">
        <f t="shared" si="42"/>
        <v>9.7072152722279927</v>
      </c>
      <c r="AJ166" s="57">
        <f t="shared" si="42"/>
        <v>0.47258581614058398</v>
      </c>
      <c r="AK166" s="57">
        <f t="shared" si="42"/>
        <v>0.8916881931207622</v>
      </c>
      <c r="AL166" s="57">
        <f t="shared" si="42"/>
        <v>3.7002786931169886</v>
      </c>
    </row>
    <row r="167" spans="2:38" s="57" customFormat="1">
      <c r="B167" s="57">
        <v>4.0343999999999998</v>
      </c>
      <c r="C167" s="57">
        <f t="shared" si="31"/>
        <v>2.1477933531481432</v>
      </c>
      <c r="D167" s="58">
        <f>365*21.772</f>
        <v>7946.78</v>
      </c>
      <c r="E167" s="57">
        <f t="shared" si="43"/>
        <v>2.2013904822926048E-3</v>
      </c>
      <c r="F167" s="57">
        <f t="shared" si="40"/>
        <v>0.32347584222907766</v>
      </c>
      <c r="G167" s="57">
        <f t="shared" si="40"/>
        <v>0.46685265205434673</v>
      </c>
      <c r="H167" s="57">
        <f t="shared" si="40"/>
        <v>0.49170158538939851</v>
      </c>
      <c r="I167" s="57">
        <f t="shared" si="40"/>
        <v>0.88124757697704703</v>
      </c>
      <c r="J167" s="57">
        <f t="shared" si="40"/>
        <v>20.872079261553413</v>
      </c>
      <c r="K167" s="57">
        <f t="shared" si="40"/>
        <v>7.2952146362280006</v>
      </c>
      <c r="L167" s="57">
        <f t="shared" si="40"/>
        <v>0.38627237827712768</v>
      </c>
      <c r="M167" s="57">
        <f t="shared" si="40"/>
        <v>0.71126887307096931</v>
      </c>
      <c r="N167" s="57">
        <f t="shared" si="40"/>
        <v>2.2575362362054494</v>
      </c>
      <c r="P167" s="57">
        <f t="shared" si="37"/>
        <v>7946.78</v>
      </c>
      <c r="Q167" s="57">
        <f t="shared" si="44"/>
        <v>0</v>
      </c>
      <c r="R167" s="57">
        <f t="shared" si="41"/>
        <v>0</v>
      </c>
      <c r="S167" s="57">
        <f t="shared" si="41"/>
        <v>0.41379807146404607</v>
      </c>
      <c r="T167" s="57">
        <f t="shared" si="41"/>
        <v>0.38059455677549547</v>
      </c>
      <c r="U167" s="57">
        <f t="shared" si="41"/>
        <v>0.76526924524743234</v>
      </c>
      <c r="V167" s="57">
        <f t="shared" si="41"/>
        <v>14.420771225793011</v>
      </c>
      <c r="W167" s="57">
        <f t="shared" si="41"/>
        <v>6.5267820863023083</v>
      </c>
      <c r="X167" s="57">
        <f t="shared" si="41"/>
        <v>0.37997436641975274</v>
      </c>
      <c r="Y167" s="57">
        <f t="shared" si="41"/>
        <v>0.68182490649205829</v>
      </c>
      <c r="Z167" s="57">
        <f t="shared" si="41"/>
        <v>1.4413030096997763</v>
      </c>
      <c r="AB167" s="57">
        <f t="shared" si="38"/>
        <v>7946.78</v>
      </c>
      <c r="AC167" s="57">
        <f t="shared" si="45"/>
        <v>6.0143106449219632E-3</v>
      </c>
      <c r="AD167" s="57">
        <f t="shared" si="42"/>
        <v>0.66605515686238559</v>
      </c>
      <c r="AE167" s="57">
        <f t="shared" si="42"/>
        <v>0.51990723264464955</v>
      </c>
      <c r="AF167" s="57">
        <f t="shared" si="42"/>
        <v>0.60280861400329933</v>
      </c>
      <c r="AG167" s="57">
        <f t="shared" si="42"/>
        <v>0.99722590870666172</v>
      </c>
      <c r="AH167" s="57">
        <f t="shared" si="42"/>
        <v>27.323387297313854</v>
      </c>
      <c r="AI167" s="57">
        <f t="shared" si="42"/>
        <v>8.0636471861536929</v>
      </c>
      <c r="AJ167" s="57">
        <f t="shared" si="42"/>
        <v>0.3925703901345049</v>
      </c>
      <c r="AK167" s="57">
        <f t="shared" si="42"/>
        <v>0.74071283964988266</v>
      </c>
      <c r="AL167" s="57">
        <f t="shared" si="42"/>
        <v>3.0737694627111054</v>
      </c>
    </row>
    <row r="172" spans="2:38">
      <c r="D172" s="42" t="s">
        <v>27</v>
      </c>
    </row>
    <row r="174" spans="2:38">
      <c r="F174" s="42" t="s">
        <v>30</v>
      </c>
      <c r="O174" s="42">
        <v>1</v>
      </c>
      <c r="P174" s="42" t="s">
        <v>48</v>
      </c>
      <c r="Q174" s="42" t="s">
        <v>49</v>
      </c>
      <c r="R174" s="42">
        <v>1</v>
      </c>
      <c r="S174" s="42" t="s">
        <v>50</v>
      </c>
    </row>
    <row r="175" spans="2:38">
      <c r="D175" s="42" t="s">
        <v>31</v>
      </c>
      <c r="E175" s="42" t="s">
        <v>43</v>
      </c>
      <c r="F175" s="42">
        <v>6.1466000000000003</v>
      </c>
      <c r="Q175" s="42" t="s">
        <v>49</v>
      </c>
      <c r="R175" s="55">
        <v>6242000000000</v>
      </c>
      <c r="S175" s="42" t="s">
        <v>52</v>
      </c>
    </row>
    <row r="176" spans="2:38">
      <c r="E176" s="42" t="s">
        <v>44</v>
      </c>
      <c r="F176" s="42">
        <v>5.9789899999999996</v>
      </c>
      <c r="Q176" s="42" t="s">
        <v>49</v>
      </c>
      <c r="R176" s="55">
        <f>R175/1000</f>
        <v>6242000000</v>
      </c>
      <c r="S176" s="42" t="s">
        <v>51</v>
      </c>
    </row>
    <row r="177" spans="4:38">
      <c r="E177" s="42" t="s">
        <v>45</v>
      </c>
      <c r="F177" s="42">
        <v>6.9461199999999996</v>
      </c>
    </row>
    <row r="178" spans="4:38">
      <c r="E178" s="42" t="s">
        <v>46</v>
      </c>
      <c r="F178" s="42">
        <v>7.5262599999999997</v>
      </c>
      <c r="O178" s="53">
        <v>1</v>
      </c>
      <c r="P178" s="53" t="s">
        <v>60</v>
      </c>
      <c r="Q178" s="53" t="s">
        <v>49</v>
      </c>
      <c r="R178" s="56">
        <f>R176/1000</f>
        <v>6242000</v>
      </c>
      <c r="S178" s="53" t="s">
        <v>51</v>
      </c>
    </row>
    <row r="179" spans="4:38">
      <c r="D179" s="42" t="s">
        <v>28</v>
      </c>
      <c r="E179" s="42" t="s">
        <v>47</v>
      </c>
      <c r="F179" s="42">
        <v>6.7503299999999999</v>
      </c>
      <c r="O179" s="53">
        <v>1</v>
      </c>
      <c r="P179" s="53" t="s">
        <v>76</v>
      </c>
      <c r="Q179" s="53" t="s">
        <v>49</v>
      </c>
      <c r="R179" s="56">
        <f>R178/1000</f>
        <v>6242</v>
      </c>
      <c r="S179" s="53" t="s">
        <v>51</v>
      </c>
    </row>
    <row r="180" spans="4:38">
      <c r="E180" s="42" t="s">
        <v>35</v>
      </c>
      <c r="F180" s="42">
        <f>SUM(F175:F179)</f>
        <v>33.348300000000002</v>
      </c>
    </row>
    <row r="181" spans="4:38" ht="12" thickBot="1">
      <c r="E181" s="53" t="s">
        <v>35</v>
      </c>
      <c r="F181" s="53">
        <f>SUM(F175:F179)</f>
        <v>33.348300000000002</v>
      </c>
      <c r="G181" s="42" t="s">
        <v>36</v>
      </c>
    </row>
    <row r="182" spans="4:38" ht="12" thickBot="1">
      <c r="E182" s="42" t="s">
        <v>37</v>
      </c>
      <c r="J182" s="69">
        <v>5.5</v>
      </c>
      <c r="K182" s="70" t="s">
        <v>38</v>
      </c>
      <c r="L182" s="42" t="s">
        <v>39</v>
      </c>
    </row>
    <row r="183" spans="4:38">
      <c r="E183" s="42" t="s">
        <v>93</v>
      </c>
    </row>
    <row r="184" spans="4:38">
      <c r="E184" s="42" t="s">
        <v>41</v>
      </c>
    </row>
    <row r="185" spans="4:38">
      <c r="D185" s="53" t="s">
        <v>55</v>
      </c>
      <c r="E185" s="53" t="s">
        <v>54</v>
      </c>
    </row>
    <row r="186" spans="4:38">
      <c r="E186" s="53" t="s">
        <v>57</v>
      </c>
    </row>
    <row r="188" spans="4:38">
      <c r="E188" s="53"/>
    </row>
    <row r="189" spans="4:38">
      <c r="D189" s="53" t="str">
        <f>D85</f>
        <v>Average</v>
      </c>
      <c r="E189" s="53" t="str">
        <f>E85</f>
        <v>Blood</v>
      </c>
      <c r="F189" s="53" t="str">
        <f t="shared" ref="F189:N190" si="46">F85</f>
        <v>Thymus</v>
      </c>
      <c r="G189" s="53" t="str">
        <f t="shared" si="46"/>
        <v>Heart</v>
      </c>
      <c r="H189" s="53" t="str">
        <f t="shared" si="46"/>
        <v>Lungs</v>
      </c>
      <c r="I189" s="53" t="str">
        <f t="shared" si="46"/>
        <v>Kidneys</v>
      </c>
      <c r="J189" s="53" t="str">
        <f t="shared" si="46"/>
        <v>Spleen</v>
      </c>
      <c r="K189" s="53" t="str">
        <f t="shared" si="46"/>
        <v>Liver</v>
      </c>
      <c r="L189" s="53" t="str">
        <f t="shared" si="46"/>
        <v>ART</v>
      </c>
      <c r="M189" s="53" t="str">
        <f t="shared" si="46"/>
        <v>Carcass</v>
      </c>
      <c r="N189" s="53" t="str">
        <f t="shared" si="46"/>
        <v>Tumor</v>
      </c>
      <c r="O189" s="53"/>
      <c r="P189" s="53" t="str">
        <f>P85</f>
        <v>Average -STDEV</v>
      </c>
      <c r="Q189" s="53" t="str">
        <f>Q85</f>
        <v>Blood</v>
      </c>
      <c r="R189" s="53" t="str">
        <f t="shared" ref="R189:Z190" si="47">R85</f>
        <v>Thymus</v>
      </c>
      <c r="S189" s="53" t="str">
        <f t="shared" si="47"/>
        <v>Heart</v>
      </c>
      <c r="T189" s="53" t="str">
        <f t="shared" si="47"/>
        <v>Lungs</v>
      </c>
      <c r="U189" s="53" t="str">
        <f t="shared" si="47"/>
        <v>Kidneys</v>
      </c>
      <c r="V189" s="53" t="str">
        <f t="shared" si="47"/>
        <v>Spleen</v>
      </c>
      <c r="W189" s="53" t="str">
        <f t="shared" si="47"/>
        <v>Liver</v>
      </c>
      <c r="X189" s="53" t="str">
        <f t="shared" si="47"/>
        <v>ART</v>
      </c>
      <c r="Y189" s="53" t="str">
        <f t="shared" si="47"/>
        <v>Carcass</v>
      </c>
      <c r="Z189" s="53" t="str">
        <f t="shared" si="47"/>
        <v>Tumor</v>
      </c>
      <c r="AA189" s="53"/>
      <c r="AB189" s="53" t="str">
        <f>AB85</f>
        <v>Average +STDEV</v>
      </c>
      <c r="AC189" s="53" t="str">
        <f>AC85</f>
        <v>Blood</v>
      </c>
      <c r="AD189" s="53" t="str">
        <f t="shared" ref="AD189:AL190" si="48">AD85</f>
        <v>Thymus</v>
      </c>
      <c r="AE189" s="53" t="str">
        <f t="shared" si="48"/>
        <v>Heart</v>
      </c>
      <c r="AF189" s="53" t="str">
        <f t="shared" si="48"/>
        <v>Lungs</v>
      </c>
      <c r="AG189" s="53" t="str">
        <f t="shared" si="48"/>
        <v>Kidneys</v>
      </c>
      <c r="AH189" s="53" t="str">
        <f t="shared" si="48"/>
        <v>Spleen</v>
      </c>
      <c r="AI189" s="53" t="str">
        <f t="shared" si="48"/>
        <v>Liver</v>
      </c>
      <c r="AJ189" s="53" t="str">
        <f t="shared" si="48"/>
        <v>ART</v>
      </c>
      <c r="AK189" s="53" t="str">
        <f t="shared" si="48"/>
        <v>Carcass</v>
      </c>
      <c r="AL189" s="53" t="str">
        <f t="shared" si="48"/>
        <v>Tumor</v>
      </c>
    </row>
    <row r="190" spans="4:38">
      <c r="D190" s="42">
        <f>D86</f>
        <v>0</v>
      </c>
      <c r="E190" s="42">
        <f>E86</f>
        <v>0</v>
      </c>
      <c r="F190" s="42">
        <f t="shared" si="46"/>
        <v>0</v>
      </c>
      <c r="G190" s="42">
        <f t="shared" si="46"/>
        <v>0</v>
      </c>
      <c r="H190" s="42">
        <f t="shared" si="46"/>
        <v>0</v>
      </c>
      <c r="I190" s="42">
        <f t="shared" si="46"/>
        <v>0</v>
      </c>
      <c r="J190" s="42">
        <f t="shared" si="46"/>
        <v>0</v>
      </c>
      <c r="K190" s="42">
        <f t="shared" si="46"/>
        <v>0</v>
      </c>
      <c r="L190" s="42">
        <f t="shared" si="46"/>
        <v>0</v>
      </c>
      <c r="M190" s="42">
        <f t="shared" si="46"/>
        <v>0</v>
      </c>
      <c r="N190" s="42">
        <f t="shared" si="46"/>
        <v>0</v>
      </c>
      <c r="Q190" s="42">
        <f>Q86</f>
        <v>0</v>
      </c>
      <c r="R190" s="42">
        <f t="shared" si="47"/>
        <v>0</v>
      </c>
      <c r="S190" s="42">
        <f t="shared" si="47"/>
        <v>0</v>
      </c>
      <c r="T190" s="42">
        <f t="shared" si="47"/>
        <v>0</v>
      </c>
      <c r="U190" s="42">
        <f t="shared" si="47"/>
        <v>0</v>
      </c>
      <c r="V190" s="42">
        <f t="shared" si="47"/>
        <v>0</v>
      </c>
      <c r="W190" s="42">
        <f t="shared" si="47"/>
        <v>0</v>
      </c>
      <c r="X190" s="42">
        <f t="shared" si="47"/>
        <v>0</v>
      </c>
      <c r="Y190" s="42">
        <f t="shared" si="47"/>
        <v>0</v>
      </c>
      <c r="Z190" s="42">
        <f t="shared" si="47"/>
        <v>0</v>
      </c>
      <c r="AC190" s="42">
        <f>AC86</f>
        <v>0</v>
      </c>
      <c r="AD190" s="42">
        <f t="shared" si="48"/>
        <v>0</v>
      </c>
      <c r="AE190" s="42">
        <f t="shared" si="48"/>
        <v>0</v>
      </c>
      <c r="AF190" s="42">
        <f t="shared" si="48"/>
        <v>0</v>
      </c>
      <c r="AG190" s="42">
        <f t="shared" si="48"/>
        <v>0</v>
      </c>
      <c r="AH190" s="42">
        <f t="shared" si="48"/>
        <v>0</v>
      </c>
      <c r="AI190" s="42">
        <f t="shared" si="48"/>
        <v>0</v>
      </c>
      <c r="AJ190" s="42">
        <f t="shared" si="48"/>
        <v>0</v>
      </c>
      <c r="AK190" s="42">
        <f t="shared" si="48"/>
        <v>0</v>
      </c>
      <c r="AL190" s="42">
        <f t="shared" si="48"/>
        <v>0</v>
      </c>
    </row>
    <row r="191" spans="4:38">
      <c r="D191" s="42">
        <f t="shared" ref="D191:D254" si="49">D87</f>
        <v>4.1666666666666664E-2</v>
      </c>
      <c r="E191" s="42">
        <f>E87/$J$182/2220*$F$181*60*24</f>
        <v>18.105487305997858</v>
      </c>
      <c r="F191" s="42">
        <f>F87/$J$182/2220*$F$181*60*24</f>
        <v>6.0171394892297556</v>
      </c>
      <c r="G191" s="42">
        <f>G87/$J$182/2220*$F$181*60*24</f>
        <v>5.2888404037324142</v>
      </c>
      <c r="H191" s="42">
        <f>H87/$J$182/2220*$F$181*60*24</f>
        <v>8.6239478602254707</v>
      </c>
      <c r="I191" s="42">
        <f>I87/$J$182/2220*$F$181*60*24</f>
        <v>7.3089108911481198</v>
      </c>
      <c r="J191" s="42">
        <f>J87/$J$182/2220*$F$181*60*24</f>
        <v>27.571867834120866</v>
      </c>
      <c r="K191" s="42">
        <f>K87/$J$182/2220*$F$181*60*24</f>
        <v>10.500132161619904</v>
      </c>
      <c r="L191" s="42">
        <f>L87/$J$182/2220*$F$181*60*24</f>
        <v>0.88496595769239739</v>
      </c>
      <c r="M191" s="42">
        <f>M87/$J$182/2220*$F$181*60*24</f>
        <v>1.412976681663821</v>
      </c>
      <c r="N191" s="42">
        <f>N87/$J$182/2220*$F$181*60*24</f>
        <v>1.1749621540895141</v>
      </c>
      <c r="Q191" s="42">
        <f>Q87/$J$182/2220*$F$181*60*24</f>
        <v>17.720595011924367</v>
      </c>
      <c r="R191" s="42">
        <f>R87/$J$182/2220*$F$181*60*24</f>
        <v>4.7184904804090904</v>
      </c>
      <c r="S191" s="42">
        <f>S87/$J$182/2220*$F$181*60*24</f>
        <v>4.9802376430836954</v>
      </c>
      <c r="T191" s="42">
        <f>T87/$J$182/2220*$F$181*60*24</f>
        <v>8.3567741479542477</v>
      </c>
      <c r="U191" s="42">
        <f>U87/$J$182/2220*$F$181*60*24</f>
        <v>6.8464430576894992</v>
      </c>
      <c r="V191" s="42">
        <f>V87/$J$182/2220*$F$181*60*24</f>
        <v>24.29153241919861</v>
      </c>
      <c r="W191" s="42">
        <f>W87/$J$182/2220*$F$181*60*24</f>
        <v>9.4056234534376397</v>
      </c>
      <c r="X191" s="42">
        <f>X87/$J$182/2220*$F$181*60*24</f>
        <v>0.79481953580758535</v>
      </c>
      <c r="Y191" s="42">
        <f>Y87/$J$182/2220*$F$181*60*24</f>
        <v>1.26372720841666</v>
      </c>
      <c r="Z191" s="42">
        <f>Z87/$J$182/2220*$F$181*60*24</f>
        <v>0.14987797212308412</v>
      </c>
      <c r="AC191" s="42">
        <f>AC87/$J$182/2220*$F$181*60*24</f>
        <v>18.490379600071385</v>
      </c>
      <c r="AD191" s="42">
        <f>AD87/$J$182/2220*$F$181*60*24</f>
        <v>7.3157884980504235</v>
      </c>
      <c r="AE191" s="42">
        <f>AE87/$J$182/2220*$F$181*60*24</f>
        <v>5.5974431643811338</v>
      </c>
      <c r="AF191" s="42">
        <f>AF87/$J$182/2220*$F$181*60*24</f>
        <v>8.8911215724966546</v>
      </c>
      <c r="AG191" s="42">
        <f>AG87/$J$182/2220*$F$181*60*24</f>
        <v>7.7713787246067021</v>
      </c>
      <c r="AH191" s="42">
        <f>AH87/$J$182/2220*$F$181*60*24</f>
        <v>30.852203249043079</v>
      </c>
      <c r="AI191" s="42">
        <f>AI87/$J$182/2220*$F$181*60*24</f>
        <v>11.59464086980217</v>
      </c>
      <c r="AJ191" s="42">
        <f>AJ87/$J$182/2220*$F$181*60*24</f>
        <v>0.97511237957721353</v>
      </c>
      <c r="AK191" s="42">
        <f>AK87/$J$182/2220*$F$181*60*24</f>
        <v>1.5622261549109857</v>
      </c>
      <c r="AL191" s="42">
        <f>AL87/$J$182/2220*$F$181*60*24</f>
        <v>2.2000463360559439</v>
      </c>
    </row>
    <row r="192" spans="4:38">
      <c r="D192" s="42">
        <f t="shared" si="49"/>
        <v>7.4999999999999997E-2</v>
      </c>
      <c r="E192" s="42">
        <f>E88/$J$182/2220*$F$181*60*24</f>
        <v>16.50179870149195</v>
      </c>
      <c r="F192" s="42">
        <f>F88/$J$182/2220*$F$181*60*24</f>
        <v>5.8120143435737006</v>
      </c>
      <c r="G192" s="42">
        <f>G88/$J$182/2220*$F$181*60*24</f>
        <v>5.3034392537681363</v>
      </c>
      <c r="H192" s="42">
        <f>H88/$J$182/2220*$F$181*60*24</f>
        <v>8.3437625249367553</v>
      </c>
      <c r="I192" s="42">
        <f>I88/$J$182/2220*$F$181*60*24</f>
        <v>7.7970568820625932</v>
      </c>
      <c r="J192" s="42">
        <f>J88/$J$182/2220*$F$181*60*24</f>
        <v>28.952062361151754</v>
      </c>
      <c r="K192" s="42">
        <f>K88/$J$182/2220*$F$181*60*24</f>
        <v>11.964422804127731</v>
      </c>
      <c r="L192" s="42">
        <f>L88/$J$182/2220*$F$181*60*24</f>
        <v>1.3240692386190354</v>
      </c>
      <c r="M192" s="42">
        <f>M88/$J$182/2220*$F$181*60*24</f>
        <v>1.6653493863999573</v>
      </c>
      <c r="N192" s="42">
        <f>N88/$J$182/2220*$F$181*60*24</f>
        <v>3.5557288452371481</v>
      </c>
      <c r="Q192" s="42">
        <f>Q88/$J$182/2220*$F$181*60*24</f>
        <v>15.884077180399894</v>
      </c>
      <c r="R192" s="42">
        <f>R88/$J$182/2220*$F$181*60*24</f>
        <v>4.6442102594356234</v>
      </c>
      <c r="S192" s="42">
        <f>S88/$J$182/2220*$F$181*60*24</f>
        <v>4.4803376717225571</v>
      </c>
      <c r="T192" s="42">
        <f>T88/$J$182/2220*$F$181*60*24</f>
        <v>7.9343343384149883</v>
      </c>
      <c r="U192" s="42">
        <f>U88/$J$182/2220*$F$181*60*24</f>
        <v>6.9513380911319977</v>
      </c>
      <c r="V192" s="42">
        <f>V88/$J$182/2220*$F$181*60*24</f>
        <v>25.282919197745883</v>
      </c>
      <c r="W192" s="42">
        <f>W88/$J$182/2220*$F$181*60*24</f>
        <v>10.079744846690572</v>
      </c>
      <c r="X192" s="42">
        <f>X88/$J$182/2220*$F$181*60*24</f>
        <v>1.1939328540530207</v>
      </c>
      <c r="Y192" s="42">
        <f>Y88/$J$182/2220*$F$181*60*24</f>
        <v>1.5536730061932218</v>
      </c>
      <c r="Z192" s="42">
        <f>Z88/$J$182/2220*$F$181*60*24</f>
        <v>0.98463475896199992</v>
      </c>
      <c r="AC192" s="42">
        <f>AC88/$J$182/2220*$F$181*60*24</f>
        <v>17.119520222584036</v>
      </c>
      <c r="AD192" s="42">
        <f>AD88/$J$182/2220*$F$181*60*24</f>
        <v>6.9798184277117805</v>
      </c>
      <c r="AE192" s="42">
        <f>AE88/$J$182/2220*$F$181*60*24</f>
        <v>6.1334520425259775</v>
      </c>
      <c r="AF192" s="42">
        <f>AF88/$J$182/2220*$F$181*60*24</f>
        <v>8.7531907114584797</v>
      </c>
      <c r="AG192" s="42">
        <f>AG88/$J$182/2220*$F$181*60*24</f>
        <v>8.6427756729932295</v>
      </c>
      <c r="AH192" s="42">
        <f>AH88/$J$182/2220*$F$181*60*24</f>
        <v>32.680828421393606</v>
      </c>
      <c r="AI192" s="42">
        <f>AI88/$J$182/2220*$F$181*60*24</f>
        <v>13.849100761564852</v>
      </c>
      <c r="AJ192" s="42">
        <f>AJ88/$J$182/2220*$F$181*60*24</f>
        <v>1.4542056231850458</v>
      </c>
      <c r="AK192" s="42">
        <f>AK88/$J$182/2220*$F$181*60*24</f>
        <v>1.7747484911843214</v>
      </c>
      <c r="AL192" s="42">
        <f>AL88/$J$182/2220*$F$181*60*24</f>
        <v>6.1268229315122857</v>
      </c>
    </row>
    <row r="193" spans="4:38">
      <c r="D193" s="42">
        <f t="shared" si="49"/>
        <v>0.1</v>
      </c>
      <c r="E193" s="42">
        <f>E89/$J$182/2220*$F$181*60*24</f>
        <v>15.308695511830473</v>
      </c>
      <c r="F193" s="42">
        <f>F89/$J$182/2220*$F$181*60*24</f>
        <v>5.6665543051456879</v>
      </c>
      <c r="G193" s="42">
        <f>G89/$J$182/2220*$F$181*60*24</f>
        <v>5.3114405465761445</v>
      </c>
      <c r="H193" s="42">
        <f>H89/$J$182/2220*$F$181*60*24</f>
        <v>8.1346076595099088</v>
      </c>
      <c r="I193" s="42">
        <f>I89/$J$182/2220*$F$181*60*24</f>
        <v>8.1699629173583403</v>
      </c>
      <c r="J193" s="42">
        <f>J89/$J$182/2220*$F$181*60*24</f>
        <v>29.956835748803947</v>
      </c>
      <c r="K193" s="42">
        <f>K89/$J$182/2220*$F$181*60*24</f>
        <v>13.07137811383987</v>
      </c>
      <c r="L193" s="42">
        <f>L89/$J$182/2220*$F$181*60*24</f>
        <v>1.6650649629399541</v>
      </c>
      <c r="M193" s="42">
        <f>M89/$J$182/2220*$F$181*60*24</f>
        <v>1.8610269122658258</v>
      </c>
      <c r="N193" s="42">
        <f>N89/$J$182/2220*$F$181*60*24</f>
        <v>5.307976343583487</v>
      </c>
      <c r="Q193" s="42">
        <f>Q89/$J$182/2220*$F$181*60*24</f>
        <v>14.50558733960229</v>
      </c>
      <c r="R193" s="42">
        <f>R89/$J$182/2220*$F$181*60*24</f>
        <v>4.5960500721857267</v>
      </c>
      <c r="S193" s="42">
        <f>S89/$J$182/2220*$F$181*60*24</f>
        <v>4.0926908192259042</v>
      </c>
      <c r="T193" s="42">
        <f>T89/$J$182/2220*$F$181*60*24</f>
        <v>7.6199968312460902</v>
      </c>
      <c r="U193" s="42">
        <f>U89/$J$182/2220*$F$181*60*24</f>
        <v>7.0263639707212144</v>
      </c>
      <c r="V193" s="42">
        <f>V89/$J$182/2220*$F$181*60*24</f>
        <v>26.029567156228229</v>
      </c>
      <c r="W193" s="42">
        <f>W89/$J$182/2220*$F$181*60*24</f>
        <v>10.573087422193737</v>
      </c>
      <c r="X193" s="42">
        <f>X89/$J$182/2220*$F$181*60*24</f>
        <v>1.5031977466863982</v>
      </c>
      <c r="Y193" s="42">
        <f>Y89/$J$182/2220*$F$181*60*24</f>
        <v>1.7789181754715742</v>
      </c>
      <c r="Z193" s="42">
        <f>Z89/$J$182/2220*$F$181*60*24</f>
        <v>1.6080475285237821</v>
      </c>
      <c r="AC193" s="42">
        <f>AC89/$J$182/2220*$F$181*60*24</f>
        <v>16.11180368405866</v>
      </c>
      <c r="AD193" s="42">
        <f>AD89/$J$182/2220*$F$181*60*24</f>
        <v>6.7370585381056092</v>
      </c>
      <c r="AE193" s="42">
        <f>AE89/$J$182/2220*$F$181*60*24</f>
        <v>6.5423065874910744</v>
      </c>
      <c r="AF193" s="42">
        <f>AF89/$J$182/2220*$F$181*60*24</f>
        <v>8.6492184877736893</v>
      </c>
      <c r="AG193" s="42">
        <f>AG89/$J$182/2220*$F$181*60*24</f>
        <v>9.3135618639955062</v>
      </c>
      <c r="AH193" s="42">
        <f>AH89/$J$182/2220*$F$181*60*24</f>
        <v>34.016900793423453</v>
      </c>
      <c r="AI193" s="42">
        <f>AI89/$J$182/2220*$F$181*60*24</f>
        <v>15.569668805486</v>
      </c>
      <c r="AJ193" s="42">
        <f>AJ89/$J$182/2220*$F$181*60*24</f>
        <v>1.8269321791935051</v>
      </c>
      <c r="AK193" s="42">
        <f>AK89/$J$182/2220*$F$181*60*24</f>
        <v>1.9380635356193459</v>
      </c>
      <c r="AL193" s="42">
        <f>AL89/$J$182/2220*$F$181*60*24</f>
        <v>9.0079051586432257</v>
      </c>
    </row>
    <row r="194" spans="4:38">
      <c r="D194" s="42">
        <f t="shared" si="49"/>
        <v>0.125</v>
      </c>
      <c r="E194" s="42">
        <f>E90/$J$182/2220*$F$181*60*24</f>
        <v>14.1977988608792</v>
      </c>
      <c r="F194" s="42">
        <f>F90/$J$182/2220*$F$181*60*24</f>
        <v>5.5480183001889296</v>
      </c>
      <c r="G194" s="42">
        <f>G90/$J$182/2220*$F$181*60*24</f>
        <v>5.3169151153395351</v>
      </c>
      <c r="H194" s="42">
        <f>H90/$J$182/2220*$F$181*60*24</f>
        <v>7.9410984526599737</v>
      </c>
      <c r="I194" s="42">
        <f>I90/$J$182/2220*$F$181*60*24</f>
        <v>8.4857422075037778</v>
      </c>
      <c r="J194" s="42">
        <f>J90/$J$182/2220*$F$181*60*24</f>
        <v>30.931048770770737</v>
      </c>
      <c r="K194" s="42">
        <f>K90/$J$182/2220*$F$181*60*24</f>
        <v>14.071274109256413</v>
      </c>
      <c r="L194" s="42">
        <f>L90/$J$182/2220*$F$181*60*24</f>
        <v>1.956115665907558</v>
      </c>
      <c r="M194" s="42">
        <f>M90/$J$182/2220*$F$181*60*24</f>
        <v>2.0293383576694444</v>
      </c>
      <c r="N194" s="42">
        <f>N90/$J$182/2220*$F$181*60*24</f>
        <v>6.97277173401858</v>
      </c>
      <c r="Q194" s="42">
        <f>Q90/$J$182/2220*$F$181*60*24</f>
        <v>13.243410647792334</v>
      </c>
      <c r="R194" s="42">
        <f>R90/$J$182/2220*$F$181*60*24</f>
        <v>4.5588118133219737</v>
      </c>
      <c r="S194" s="42">
        <f>S90/$J$182/2220*$F$181*60*24</f>
        <v>3.7593394839755487</v>
      </c>
      <c r="T194" s="42">
        <f>T90/$J$182/2220*$F$181*60*24</f>
        <v>7.3274107740748455</v>
      </c>
      <c r="U194" s="42">
        <f>U90/$J$182/2220*$F$181*60*24</f>
        <v>7.0877883513910946</v>
      </c>
      <c r="V194" s="42">
        <f>V90/$J$182/2220*$F$181*60*24</f>
        <v>26.708847469078435</v>
      </c>
      <c r="W194" s="42">
        <f>W90/$J$182/2220*$F$181*60*24</f>
        <v>11.046791022448762</v>
      </c>
      <c r="X194" s="42">
        <f>X90/$J$182/2220*$F$181*60*24</f>
        <v>1.7668907433528314</v>
      </c>
      <c r="Y194" s="42">
        <f>Y90/$J$182/2220*$F$181*60*24</f>
        <v>1.9712050377034775</v>
      </c>
      <c r="Z194" s="42">
        <f>Z90/$J$182/2220*$F$181*60*24</f>
        <v>2.1843420146274193</v>
      </c>
      <c r="AC194" s="42">
        <f>AC90/$J$182/2220*$F$181*60*24</f>
        <v>15.152187073966108</v>
      </c>
      <c r="AD194" s="42">
        <f>AD90/$J$182/2220*$F$181*60*24</f>
        <v>6.5372247870559228</v>
      </c>
      <c r="AE194" s="42">
        <f>AE90/$J$182/2220*$F$181*60*24</f>
        <v>6.8882733769349365</v>
      </c>
      <c r="AF194" s="42">
        <f>AF90/$J$182/2220*$F$181*60*24</f>
        <v>8.5547861312450983</v>
      </c>
      <c r="AG194" s="42">
        <f>AG90/$J$182/2220*$F$181*60*24</f>
        <v>9.8836960636164619</v>
      </c>
      <c r="AH194" s="42">
        <f>AH90/$J$182/2220*$F$181*60*24</f>
        <v>35.322633302110717</v>
      </c>
      <c r="AI194" s="42">
        <f>AI90/$J$182/2220*$F$181*60*24</f>
        <v>17.095757196064028</v>
      </c>
      <c r="AJ194" s="42">
        <f>AJ90/$J$182/2220*$F$181*60*24</f>
        <v>2.1453405884622843</v>
      </c>
      <c r="AK194" s="42">
        <f>AK90/$J$182/2220*$F$181*60*24</f>
        <v>2.0810021451854972</v>
      </c>
      <c r="AL194" s="42">
        <f>AL90/$J$182/2220*$F$181*60*24</f>
        <v>11.76120145340975</v>
      </c>
    </row>
    <row r="195" spans="4:38">
      <c r="D195" s="42">
        <f t="shared" si="49"/>
        <v>0.25</v>
      </c>
      <c r="E195" s="42">
        <f>E91/$J$182/2220*$F$181*60*24</f>
        <v>10.47247427065323</v>
      </c>
      <c r="F195" s="42">
        <f>F91/$J$182/2220*$F$181*60*24</f>
        <v>5.6240529118888096</v>
      </c>
      <c r="G195" s="42">
        <f>G91/$J$182/2220*$F$181*60*24</f>
        <v>5.275894411105762</v>
      </c>
      <c r="H195" s="42">
        <f>H91/$J$182/2220*$F$181*60*24</f>
        <v>7.3419550670204554</v>
      </c>
      <c r="I195" s="42">
        <f>I91/$J$182/2220*$F$181*60*24</f>
        <v>8.6613221345026634</v>
      </c>
      <c r="J195" s="42">
        <f>J91/$J$182/2220*$F$181*60*24</f>
        <v>35.307368349423307</v>
      </c>
      <c r="K195" s="42">
        <f>K91/$J$182/2220*$F$181*60*24</f>
        <v>16.545294850955084</v>
      </c>
      <c r="L195" s="42">
        <f>L91/$J$182/2220*$F$181*60*24</f>
        <v>2.1783948183176292</v>
      </c>
      <c r="M195" s="42">
        <f>M91/$J$182/2220*$F$181*60*24</f>
        <v>2.1966912503045135</v>
      </c>
      <c r="N195" s="42">
        <f>N91/$J$182/2220*$F$181*60*24</f>
        <v>13.512246057209005</v>
      </c>
      <c r="Q195" s="42">
        <f>Q91/$J$182/2220*$F$181*60*24</f>
        <v>9.6208517484771736</v>
      </c>
      <c r="R195" s="42">
        <f>R91/$J$182/2220*$F$181*60*24</f>
        <v>4.6446797245990474</v>
      </c>
      <c r="S195" s="42">
        <f>S91/$J$182/2220*$F$181*60*24</f>
        <v>3.4331195716670262</v>
      </c>
      <c r="T195" s="42">
        <f>T91/$J$182/2220*$F$181*60*24</f>
        <v>6.357716824643842</v>
      </c>
      <c r="U195" s="42">
        <f>U91/$J$182/2220*$F$181*60*24</f>
        <v>7.0637654483896739</v>
      </c>
      <c r="V195" s="42">
        <f>V91/$J$182/2220*$F$181*60*24</f>
        <v>28.527279126661124</v>
      </c>
      <c r="W195" s="42">
        <f>W91/$J$182/2220*$F$181*60*24</f>
        <v>13.047348200859789</v>
      </c>
      <c r="X195" s="42">
        <f>X91/$J$182/2220*$F$181*60*24</f>
        <v>1.9602968302890902</v>
      </c>
      <c r="Y195" s="42">
        <f>Y91/$J$182/2220*$F$181*60*24</f>
        <v>2.1187557674586017</v>
      </c>
      <c r="Z195" s="42">
        <f>Z91/$J$182/2220*$F$181*60*24</f>
        <v>3.9990527783053924</v>
      </c>
      <c r="AC195" s="42">
        <f>AC91/$J$182/2220*$F$181*60*24</f>
        <v>11.324096792829284</v>
      </c>
      <c r="AD195" s="42">
        <f>AD91/$J$182/2220*$F$181*60*24</f>
        <v>6.6034260991785745</v>
      </c>
      <c r="AE195" s="42">
        <f>AE91/$J$182/2220*$F$181*60*24</f>
        <v>7.0684936115934214</v>
      </c>
      <c r="AF195" s="42">
        <f>AF91/$J$182/2220*$F$181*60*24</f>
        <v>8.3129277012664495</v>
      </c>
      <c r="AG195" s="42">
        <f>AG91/$J$182/2220*$F$181*60*24</f>
        <v>10.258878820615651</v>
      </c>
      <c r="AH195" s="42">
        <f>AH91/$J$182/2220*$F$181*60*24</f>
        <v>41.464798103414992</v>
      </c>
      <c r="AI195" s="42">
        <f>AI91/$J$182/2220*$F$181*60*24</f>
        <v>20.043241501050385</v>
      </c>
      <c r="AJ195" s="42">
        <f>AJ91/$J$182/2220*$F$181*60*24</f>
        <v>2.3943060858495535</v>
      </c>
      <c r="AK195" s="42">
        <f>AK91/$J$182/2220*$F$181*60*24</f>
        <v>2.2994751919411351</v>
      </c>
      <c r="AL195" s="42">
        <f>AL91/$J$182/2220*$F$181*60*24</f>
        <v>23.025439336112619</v>
      </c>
    </row>
    <row r="196" spans="4:38">
      <c r="D196" s="42">
        <f t="shared" si="49"/>
        <v>0.375</v>
      </c>
      <c r="E196" s="42">
        <f>E92/$J$182/2220*$F$181*60*24</f>
        <v>7.5658137150077351</v>
      </c>
      <c r="F196" s="42">
        <f>F92/$J$182/2220*$F$181*60*24</f>
        <v>6.3821717832827591</v>
      </c>
      <c r="G196" s="42">
        <f>G92/$J$182/2220*$F$181*60*24</f>
        <v>5.069201843666062</v>
      </c>
      <c r="H196" s="42">
        <f>H92/$J$182/2220*$F$181*60*24</f>
        <v>6.9324525426300223</v>
      </c>
      <c r="I196" s="42">
        <f>I92/$J$182/2220*$F$181*60*24</f>
        <v>8.3371733575177345</v>
      </c>
      <c r="J196" s="42">
        <f>J92/$J$182/2220*$F$181*60*24</f>
        <v>38.995911148663119</v>
      </c>
      <c r="K196" s="42">
        <f>K92/$J$182/2220*$F$181*60*24</f>
        <v>18.271860493312342</v>
      </c>
      <c r="L196" s="42">
        <f>L92/$J$182/2220*$F$181*60*24</f>
        <v>2.1533401647319472</v>
      </c>
      <c r="M196" s="42">
        <f>M92/$J$182/2220*$F$181*60*24</f>
        <v>2.2330965726154854</v>
      </c>
      <c r="N196" s="42">
        <f>N92/$J$182/2220*$F$181*60*24</f>
        <v>18.857068590935789</v>
      </c>
      <c r="Q196" s="42">
        <f>Q92/$J$182/2220*$F$181*60*24</f>
        <v>6.9388945704391096</v>
      </c>
      <c r="R196" s="42">
        <f>R92/$J$182/2220*$F$181*60*24</f>
        <v>5.1612600956264174</v>
      </c>
      <c r="S196" s="42">
        <f>S92/$J$182/2220*$F$181*60*24</f>
        <v>3.374942005489272</v>
      </c>
      <c r="T196" s="42">
        <f>T92/$J$182/2220*$F$181*60*24</f>
        <v>5.6319589722028303</v>
      </c>
      <c r="U196" s="42">
        <f>U92/$J$182/2220*$F$181*60*24</f>
        <v>6.7381279004861154</v>
      </c>
      <c r="V196" s="42">
        <f>V92/$J$182/2220*$F$181*60*24</f>
        <v>29.824002075864158</v>
      </c>
      <c r="W196" s="42">
        <f>W92/$J$182/2220*$F$181*60*24</f>
        <v>14.710855972804826</v>
      </c>
      <c r="X196" s="42">
        <f>X92/$J$182/2220*$F$181*60*24</f>
        <v>1.9017223427290704</v>
      </c>
      <c r="Y196" s="42">
        <f>Y92/$J$182/2220*$F$181*60*24</f>
        <v>2.1054191359698211</v>
      </c>
      <c r="Z196" s="42">
        <f>Z92/$J$182/2220*$F$181*60*24</f>
        <v>5.3909703666868074</v>
      </c>
      <c r="AC196" s="42">
        <f>AC92/$J$182/2220*$F$181*60*24</f>
        <v>8.1927328595763615</v>
      </c>
      <c r="AD196" s="42">
        <f>AD92/$J$182/2220*$F$181*60*24</f>
        <v>7.6030834709391399</v>
      </c>
      <c r="AE196" s="42">
        <f>AE92/$J$182/2220*$F$181*60*24</f>
        <v>6.6601093560515228</v>
      </c>
      <c r="AF196" s="42">
        <f>AF92/$J$182/2220*$F$181*60*24</f>
        <v>8.1638544040436152</v>
      </c>
      <c r="AG196" s="42">
        <f>AG92/$J$182/2220*$F$181*60*24</f>
        <v>9.9362188145493953</v>
      </c>
      <c r="AH196" s="42">
        <f>AH92/$J$182/2220*$F$181*60*24</f>
        <v>47.068558655177412</v>
      </c>
      <c r="AI196" s="42">
        <f>AI92/$J$182/2220*$F$181*60*24</f>
        <v>21.832865013819827</v>
      </c>
      <c r="AJ196" s="42">
        <f>AJ92/$J$182/2220*$F$181*60*24</f>
        <v>2.3935688174816003</v>
      </c>
      <c r="AK196" s="42">
        <f>AK92/$J$182/2220*$F$181*60*24</f>
        <v>2.408313045393538</v>
      </c>
      <c r="AL196" s="42">
        <f>AL92/$J$182/2220*$F$181*60*24</f>
        <v>32.323166815184763</v>
      </c>
    </row>
    <row r="197" spans="4:38">
      <c r="D197" s="42">
        <f t="shared" si="49"/>
        <v>0.5</v>
      </c>
      <c r="E197" s="42">
        <f>E93/$J$182/2220*$F$181*60*24</f>
        <v>5.1929109849891537</v>
      </c>
      <c r="F197" s="42">
        <f>F93/$J$182/2220*$F$181*60*24</f>
        <v>7.5393005869893654</v>
      </c>
      <c r="G197" s="42">
        <f>G93/$J$182/2220*$F$181*60*24</f>
        <v>4.7466453788484797</v>
      </c>
      <c r="H197" s="42">
        <f>H93/$J$182/2220*$F$181*60*24</f>
        <v>6.6274100099612907</v>
      </c>
      <c r="I197" s="42">
        <f>I93/$J$182/2220*$F$181*60*24</f>
        <v>7.831938414875915</v>
      </c>
      <c r="J197" s="42">
        <f>J93/$J$182/2220*$F$181*60*24</f>
        <v>42.013809802586557</v>
      </c>
      <c r="K197" s="42">
        <f>K93/$J$182/2220*$F$181*60*24</f>
        <v>19.684505109786443</v>
      </c>
      <c r="L197" s="42">
        <f>L93/$J$182/2220*$F$181*60*24</f>
        <v>2.1128508456604265</v>
      </c>
      <c r="M197" s="42">
        <f>M93/$J$182/2220*$F$181*60*24</f>
        <v>2.2628827454153728</v>
      </c>
      <c r="N197" s="42">
        <f>N93/$J$182/2220*$F$181*60*24</f>
        <v>23.230105209439518</v>
      </c>
      <c r="Q197" s="42">
        <f>Q93/$J$182/2220*$F$181*60*24</f>
        <v>4.7492251399309886</v>
      </c>
      <c r="R197" s="42">
        <f>R93/$J$182/2220*$F$181*60*24</f>
        <v>5.9497248724576339</v>
      </c>
      <c r="S197" s="42">
        <f>S93/$J$182/2220*$F$181*60*24</f>
        <v>3.3327690812808379</v>
      </c>
      <c r="T197" s="42">
        <f>T93/$J$182/2220*$F$181*60*24</f>
        <v>5.0572980521242759</v>
      </c>
      <c r="U197" s="42">
        <f>U93/$J$182/2220*$F$181*60*24</f>
        <v>6.2347680294755072</v>
      </c>
      <c r="V197" s="42">
        <f>V93/$J$182/2220*$F$181*60*24</f>
        <v>30.874362362155594</v>
      </c>
      <c r="W197" s="42">
        <f>W93/$J$182/2220*$F$181*60*24</f>
        <v>16.0719077862144</v>
      </c>
      <c r="X197" s="42">
        <f>X93/$J$182/2220*$F$181*60*24</f>
        <v>1.8101770678919813</v>
      </c>
      <c r="Y197" s="42">
        <f>Y93/$J$182/2220*$F$181*60*24</f>
        <v>2.0838406683361996</v>
      </c>
      <c r="Z197" s="42">
        <f>Z93/$J$182/2220*$F$181*60*24</f>
        <v>6.5298120299079638</v>
      </c>
      <c r="AC197" s="42">
        <f>AC93/$J$182/2220*$F$181*60*24</f>
        <v>5.6365968300473597</v>
      </c>
      <c r="AD197" s="42">
        <f>AD93/$J$182/2220*$F$181*60*24</f>
        <v>9.128876301521057</v>
      </c>
      <c r="AE197" s="42">
        <f>AE93/$J$182/2220*$F$181*60*24</f>
        <v>6.029741426259795</v>
      </c>
      <c r="AF197" s="42">
        <f>AF93/$J$182/2220*$F$181*60*24</f>
        <v>8.0560221477384797</v>
      </c>
      <c r="AG197" s="42">
        <f>AG93/$J$182/2220*$F$181*60*24</f>
        <v>9.429108800276321</v>
      </c>
      <c r="AH197" s="42">
        <f>AH93/$J$182/2220*$F$181*60*24</f>
        <v>51.999572883383237</v>
      </c>
      <c r="AI197" s="42">
        <f>AI93/$J$182/2220*$F$181*60*24</f>
        <v>23.29710243335845</v>
      </c>
      <c r="AJ197" s="42">
        <f>AJ93/$J$182/2220*$F$181*60*24</f>
        <v>2.3921996047982592</v>
      </c>
      <c r="AK197" s="42">
        <f>AK93/$J$182/2220*$F$181*60*24</f>
        <v>2.4973621982182306</v>
      </c>
      <c r="AL197" s="42">
        <f>AL93/$J$182/2220*$F$181*60*24</f>
        <v>39.930398388971255</v>
      </c>
    </row>
    <row r="198" spans="4:38">
      <c r="D198" s="42">
        <f t="shared" si="49"/>
        <v>0.625</v>
      </c>
      <c r="E198" s="42">
        <f>E94/$J$182/2220*$F$181*60*24</f>
        <v>3.3478773429797051</v>
      </c>
      <c r="F198" s="42">
        <f>F94/$J$182/2220*$F$181*60*24</f>
        <v>8.8560333636209716</v>
      </c>
      <c r="G198" s="42">
        <f>G94/$J$182/2220*$F$181*60*24</f>
        <v>4.3667397606975493</v>
      </c>
      <c r="H198" s="42">
        <f>H94/$J$182/2220*$F$181*60*24</f>
        <v>6.3933256599004977</v>
      </c>
      <c r="I198" s="42">
        <f>I94/$J$182/2220*$F$181*60*24</f>
        <v>7.237974965983164</v>
      </c>
      <c r="J198" s="42">
        <f>J94/$J$182/2220*$F$181*60*24</f>
        <v>44.361064311193878</v>
      </c>
      <c r="K198" s="42">
        <f>K94/$J$182/2220*$F$181*60*24</f>
        <v>20.783228700377393</v>
      </c>
      <c r="L198" s="42">
        <f>L94/$J$182/2220*$F$181*60*24</f>
        <v>2.0626930333457705</v>
      </c>
      <c r="M198" s="42">
        <f>M94/$J$182/2220*$F$181*60*24</f>
        <v>2.286049768704177</v>
      </c>
      <c r="N198" s="42">
        <f>N94/$J$182/2220*$F$181*60*24</f>
        <v>26.631355912720181</v>
      </c>
      <c r="Q198" s="42">
        <f>Q94/$J$182/2220*$F$181*60*24</f>
        <v>3.0466413013049012</v>
      </c>
      <c r="R198" s="42">
        <f>R94/$J$182/2220*$F$181*60*24</f>
        <v>6.8469434116104537</v>
      </c>
      <c r="S198" s="42">
        <f>S94/$J$182/2220*$F$181*60*24</f>
        <v>3.3005414377962738</v>
      </c>
      <c r="T198" s="42">
        <f>T94/$J$182/2220*$F$181*60*24</f>
        <v>4.6123623919275936</v>
      </c>
      <c r="U198" s="42">
        <f>U94/$J$182/2220*$F$181*60*24</f>
        <v>5.6504725206768054</v>
      </c>
      <c r="V198" s="42">
        <f>V94/$J$182/2220*$F$181*60*24</f>
        <v>31.690189578121029</v>
      </c>
      <c r="W198" s="42">
        <f>W94/$J$182/2220*$F$181*60*24</f>
        <v>17.130503641088524</v>
      </c>
      <c r="X198" s="42">
        <f>X94/$J$182/2220*$F$181*60*24</f>
        <v>1.7021134713806378</v>
      </c>
      <c r="Y198" s="42">
        <f>Y94/$J$182/2220*$F$181*60*24</f>
        <v>2.0570649467284849</v>
      </c>
      <c r="Z198" s="42">
        <f>Z94/$J$182/2220*$F$181*60*24</f>
        <v>7.4155777679688653</v>
      </c>
      <c r="AC198" s="42">
        <f>AC94/$J$182/2220*$F$181*60*24</f>
        <v>3.6491133846545125</v>
      </c>
      <c r="AD198" s="42">
        <f>AD94/$J$182/2220*$F$181*60*24</f>
        <v>10.865123315631491</v>
      </c>
      <c r="AE198" s="42">
        <f>AE94/$J$182/2220*$F$181*60*24</f>
        <v>5.2996288876959472</v>
      </c>
      <c r="AF198" s="42">
        <f>AF94/$J$182/2220*$F$181*60*24</f>
        <v>7.9736466048979366</v>
      </c>
      <c r="AG198" s="42">
        <f>AG94/$J$182/2220*$F$181*60*24</f>
        <v>8.82547741128948</v>
      </c>
      <c r="AH198" s="42">
        <f>AH94/$J$182/2220*$F$181*60*24</f>
        <v>56.103490320016519</v>
      </c>
      <c r="AI198" s="42">
        <f>AI94/$J$182/2220*$F$181*60*24</f>
        <v>24.435953759666269</v>
      </c>
      <c r="AJ198" s="42">
        <f>AJ94/$J$182/2220*$F$181*60*24</f>
        <v>2.3901984477995284</v>
      </c>
      <c r="AK198" s="42">
        <f>AK94/$J$182/2220*$F$181*60*24</f>
        <v>2.5666226504152148</v>
      </c>
      <c r="AL198" s="42">
        <f>AL94/$J$182/2220*$F$181*60*24</f>
        <v>45.847134057471507</v>
      </c>
    </row>
    <row r="199" spans="4:38">
      <c r="D199" s="42">
        <f t="shared" si="49"/>
        <v>0.75</v>
      </c>
      <c r="E199" s="42">
        <f>E95/$J$182/2220*$F$181*60*24</f>
        <v>2.0248240513615103</v>
      </c>
      <c r="F199" s="42">
        <f>F95/$J$182/2220*$F$181*60*24</f>
        <v>10.09296415379008</v>
      </c>
      <c r="G199" s="42">
        <f>G95/$J$182/2220*$F$181*60*24</f>
        <v>3.9879997332578001</v>
      </c>
      <c r="H199" s="42">
        <f>H95/$J$182/2220*$F$181*60*24</f>
        <v>6.1966976833338521</v>
      </c>
      <c r="I199" s="42">
        <f>I95/$J$182/2220*$F$181*60*24</f>
        <v>6.647640670245524</v>
      </c>
      <c r="J199" s="42">
        <f>J95/$J$182/2220*$F$181*60*24</f>
        <v>46.037674674484641</v>
      </c>
      <c r="K199" s="42">
        <f>K95/$J$182/2220*$F$181*60*24</f>
        <v>21.568031265085224</v>
      </c>
      <c r="L199" s="42">
        <f>L95/$J$182/2220*$F$181*60*24</f>
        <v>2.0086329000306931</v>
      </c>
      <c r="M199" s="42">
        <f>M95/$J$182/2220*$F$181*60*24</f>
        <v>2.3025976424818899</v>
      </c>
      <c r="N199" s="42">
        <f>N95/$J$182/2220*$F$181*60*24</f>
        <v>29.060820700777839</v>
      </c>
      <c r="Q199" s="42">
        <f>Q95/$J$182/2220*$F$181*60*24</f>
        <v>1.8259408989130042</v>
      </c>
      <c r="R199" s="42">
        <f>R95/$J$182/2220*$F$181*60*24</f>
        <v>7.6897850696024701</v>
      </c>
      <c r="S199" s="42">
        <f>S95/$J$182/2220*$F$181*60*24</f>
        <v>3.2721997137901355</v>
      </c>
      <c r="T199" s="42">
        <f>T95/$J$182/2220*$F$181*60*24</f>
        <v>4.2757803191321937</v>
      </c>
      <c r="U199" s="42">
        <f>U95/$J$182/2220*$F$181*60*24</f>
        <v>5.0820280594089331</v>
      </c>
      <c r="V199" s="42">
        <f>V95/$J$182/2220*$F$181*60*24</f>
        <v>32.283313316346238</v>
      </c>
      <c r="W199" s="42">
        <f>W95/$J$182/2220*$F$181*60*24</f>
        <v>17.886643537427183</v>
      </c>
      <c r="X199" s="42">
        <f>X95/$J$182/2220*$F$181*60*24</f>
        <v>1.5939840187978507</v>
      </c>
      <c r="Y199" s="42">
        <f>Y95/$J$182/2220*$F$181*60*24</f>
        <v>2.0281365533174198</v>
      </c>
      <c r="Z199" s="42">
        <f>Z95/$J$182/2220*$F$181*60*24</f>
        <v>8.0482675808695063</v>
      </c>
      <c r="AC199" s="42">
        <f>AC95/$J$182/2220*$F$181*60*24</f>
        <v>2.2237072038100214</v>
      </c>
      <c r="AD199" s="42">
        <f>AD95/$J$182/2220*$F$181*60*24</f>
        <v>12.496143237977686</v>
      </c>
      <c r="AE199" s="42">
        <f>AE95/$J$182/2220*$F$181*60*24</f>
        <v>4.5920108058376918</v>
      </c>
      <c r="AF199" s="42">
        <f>AF95/$J$182/2220*$F$181*60*24</f>
        <v>7.9009434480689258</v>
      </c>
      <c r="AG199" s="42">
        <f>AG95/$J$182/2220*$F$181*60*24</f>
        <v>8.2132532810821157</v>
      </c>
      <c r="AH199" s="42">
        <f>AH95/$J$182/2220*$F$181*60*24</f>
        <v>59.225960497060967</v>
      </c>
      <c r="AI199" s="42">
        <f>AI95/$J$182/2220*$F$181*60*24</f>
        <v>25.249418992743301</v>
      </c>
      <c r="AJ199" s="42">
        <f>AJ95/$J$182/2220*$F$181*60*24</f>
        <v>2.3875653464854132</v>
      </c>
      <c r="AK199" s="42">
        <f>AK95/$J$182/2220*$F$181*60*24</f>
        <v>2.6160944019844896</v>
      </c>
      <c r="AL199" s="42">
        <f>AL95/$J$182/2220*$F$181*60*24</f>
        <v>50.073373820686136</v>
      </c>
    </row>
    <row r="200" spans="4:38">
      <c r="D200" s="42">
        <f t="shared" si="49"/>
        <v>0.875</v>
      </c>
      <c r="E200" s="42">
        <f>E96/$J$182/2220*$F$181*60*24</f>
        <v>1.2178623725167435</v>
      </c>
      <c r="F200" s="42">
        <f>F96/$J$182/2220*$F$181*60*24</f>
        <v>11.010686998109106</v>
      </c>
      <c r="G200" s="42">
        <f>G96/$J$182/2220*$F$181*60*24</f>
        <v>3.6689400405737445</v>
      </c>
      <c r="H200" s="42">
        <f>H96/$J$182/2220*$F$181*60*24</f>
        <v>6.0040242711475944</v>
      </c>
      <c r="I200" s="42">
        <f>I96/$J$182/2220*$F$181*60*24</f>
        <v>6.153293187069</v>
      </c>
      <c r="J200" s="42">
        <f>J96/$J$182/2220*$F$181*60*24</f>
        <v>47.043640892458875</v>
      </c>
      <c r="K200" s="42">
        <f>K96/$J$182/2220*$F$181*60*24</f>
        <v>22.038912803909938</v>
      </c>
      <c r="L200" s="42">
        <f>L96/$J$182/2220*$F$181*60*24</f>
        <v>1.9564366179579049</v>
      </c>
      <c r="M200" s="42">
        <f>M96/$J$182/2220*$F$181*60*24</f>
        <v>2.3125263667485187</v>
      </c>
      <c r="N200" s="42">
        <f>N96/$J$182/2220*$F$181*60*24</f>
        <v>30.518499573612402</v>
      </c>
      <c r="Q200" s="42">
        <f>Q96/$J$182/2220*$F$181*60*24</f>
        <v>1.0819217771073939</v>
      </c>
      <c r="R200" s="42">
        <f>R96/$J$182/2220*$F$181*60*24</f>
        <v>8.3151192029514043</v>
      </c>
      <c r="S200" s="42">
        <f>S96/$J$182/2220*$F$181*60*24</f>
        <v>3.2416845480169716</v>
      </c>
      <c r="T200" s="42">
        <f>T96/$J$182/2220*$F$181*60*24</f>
        <v>4.0261801612574519</v>
      </c>
      <c r="U200" s="42">
        <f>U96/$J$182/2220*$F$181*60*24</f>
        <v>4.6262213309908056</v>
      </c>
      <c r="V200" s="42">
        <f>V96/$J$182/2220*$F$181*60*24</f>
        <v>32.665563169416806</v>
      </c>
      <c r="W200" s="42">
        <f>W96/$J$182/2220*$F$181*60*24</f>
        <v>18.340327475230392</v>
      </c>
      <c r="X200" s="42">
        <f>X96/$J$182/2220*$F$181*60*24</f>
        <v>1.5022411757464402</v>
      </c>
      <c r="Y200" s="42">
        <f>Y96/$J$182/2220*$F$181*60*24</f>
        <v>2.000100070273747</v>
      </c>
      <c r="Z200" s="42">
        <f>Z96/$J$182/2220*$F$181*60*24</f>
        <v>8.4278814686098915</v>
      </c>
      <c r="AC200" s="42">
        <f>AC96/$J$182/2220*$F$181*60*24</f>
        <v>1.3538029679260934</v>
      </c>
      <c r="AD200" s="42">
        <f>AD96/$J$182/2220*$F$181*60*24</f>
        <v>13.706254793266769</v>
      </c>
      <c r="AE200" s="42">
        <f>AE96/$J$182/2220*$F$181*60*24</f>
        <v>4.0291262461626207</v>
      </c>
      <c r="AF200" s="42">
        <f>AF96/$J$182/2220*$F$181*60*24</f>
        <v>7.8221283497983114</v>
      </c>
      <c r="AG200" s="42">
        <f>AG96/$J$182/2220*$F$181*60*24</f>
        <v>7.6803650431472343</v>
      </c>
      <c r="AH200" s="42">
        <f>AH96/$J$182/2220*$F$181*60*24</f>
        <v>61.212632946499497</v>
      </c>
      <c r="AI200" s="42">
        <f>AI96/$J$182/2220*$F$181*60*24</f>
        <v>25.737498132589483</v>
      </c>
      <c r="AJ200" s="42">
        <f>AJ96/$J$182/2220*$F$181*60*24</f>
        <v>2.3843003008559083</v>
      </c>
      <c r="AK200" s="42">
        <f>AK96/$J$182/2220*$F$181*60*24</f>
        <v>2.6457774529260556</v>
      </c>
      <c r="AL200" s="42">
        <f>AL96/$J$182/2220*$F$181*60*24</f>
        <v>52.609117678614773</v>
      </c>
    </row>
    <row r="201" spans="4:38">
      <c r="D201" s="42">
        <f t="shared" si="49"/>
        <v>1</v>
      </c>
      <c r="E201" s="42">
        <f>E97/$J$182/2220*$F$181*60*24</f>
        <v>0.92110356882755751</v>
      </c>
      <c r="F201" s="42">
        <f>F97/$J$182/2220*$F$181*60*24</f>
        <v>11.369795937190434</v>
      </c>
      <c r="G201" s="42">
        <f>G97/$J$182/2220*$F$181*60*24</f>
        <v>3.4680754266898917</v>
      </c>
      <c r="H201" s="42">
        <f>H97/$J$182/2220*$F$181*60*24</f>
        <v>5.7818036142279663</v>
      </c>
      <c r="I201" s="42">
        <f>I97/$J$182/2220*$F$181*60*24</f>
        <v>5.8472901758597153</v>
      </c>
      <c r="J201" s="42">
        <f>J97/$J$182/2220*$F$181*60*24</f>
        <v>47.378962965117353</v>
      </c>
      <c r="K201" s="42">
        <f>K97/$J$182/2220*$F$181*60*24</f>
        <v>22.195873316851493</v>
      </c>
      <c r="L201" s="42">
        <f>L97/$J$182/2220*$F$181*60*24</f>
        <v>1.9118703593701141</v>
      </c>
      <c r="M201" s="42">
        <f>M97/$J$182/2220*$F$181*60*24</f>
        <v>2.3158359415040648</v>
      </c>
      <c r="N201" s="42">
        <f>N97/$J$182/2220*$F$181*60*24</f>
        <v>31.00439253122391</v>
      </c>
      <c r="Q201" s="42">
        <f>Q97/$J$182/2220*$F$181*60*24</f>
        <v>0.80938178024019458</v>
      </c>
      <c r="R201" s="42">
        <f>R97/$J$182/2220*$F$181*60*24</f>
        <v>8.5598151681748895</v>
      </c>
      <c r="S201" s="42">
        <f>S97/$J$182/2220*$F$181*60*24</f>
        <v>3.2029365792313325</v>
      </c>
      <c r="T201" s="42">
        <f>T97/$J$182/2220*$F$181*60*24</f>
        <v>3.8421902458228359</v>
      </c>
      <c r="U201" s="42">
        <f>U97/$J$182/2220*$F$181*60*24</f>
        <v>4.3798390207413451</v>
      </c>
      <c r="V201" s="42">
        <f>V97/$J$182/2220*$F$181*60*24</f>
        <v>32.848768729918518</v>
      </c>
      <c r="W201" s="42">
        <f>W97/$J$182/2220*$F$181*60*24</f>
        <v>18.491555454498098</v>
      </c>
      <c r="X201" s="42">
        <f>X97/$J$182/2220*$F$181*60*24</f>
        <v>1.4433374078292136</v>
      </c>
      <c r="Y201" s="42">
        <f>Y97/$J$182/2220*$F$181*60*24</f>
        <v>1.9760000797682176</v>
      </c>
      <c r="Z201" s="42">
        <f>Z97/$J$182/2220*$F$181*60*24</f>
        <v>8.5544194311900199</v>
      </c>
      <c r="AC201" s="42">
        <f>AC97/$J$182/2220*$F$181*60*24</f>
        <v>1.0328253574149209</v>
      </c>
      <c r="AD201" s="42">
        <f>AD97/$J$182/2220*$F$181*60*24</f>
        <v>14.179776706205979</v>
      </c>
      <c r="AE201" s="42">
        <f>AE97/$J$182/2220*$F$181*60*24</f>
        <v>3.7332142741484557</v>
      </c>
      <c r="AF201" s="42">
        <f>AF97/$J$182/2220*$F$181*60*24</f>
        <v>7.7214169826330714</v>
      </c>
      <c r="AG201" s="42">
        <f>AG97/$J$182/2220*$F$181*60*24</f>
        <v>7.3147413309780482</v>
      </c>
      <c r="AH201" s="42">
        <f>AH97/$J$182/2220*$F$181*60*24</f>
        <v>61.909157200315782</v>
      </c>
      <c r="AI201" s="42">
        <f>AI97/$J$182/2220*$F$181*60*24</f>
        <v>25.900191179204892</v>
      </c>
      <c r="AJ201" s="42">
        <f>AJ97/$J$182/2220*$F$181*60*24</f>
        <v>2.380403310911015</v>
      </c>
      <c r="AK201" s="42">
        <f>AK97/$J$182/2220*$F$181*60*24</f>
        <v>2.6556718032399118</v>
      </c>
      <c r="AL201" s="42">
        <f>AL97/$J$182/2220*$F$181*60*24</f>
        <v>53.454365631257765</v>
      </c>
    </row>
    <row r="202" spans="4:38">
      <c r="D202" s="42">
        <f t="shared" si="49"/>
        <v>1.125</v>
      </c>
      <c r="E202" s="42">
        <f>E98/$J$182/2220*$F$181*60*24</f>
        <v>0.87809658748295316</v>
      </c>
      <c r="F202" s="42">
        <f>F98/$J$182/2220*$F$181*60*24</f>
        <v>11.350577858984137</v>
      </c>
      <c r="G202" s="42">
        <f>G98/$J$182/2220*$F$181*60*24</f>
        <v>3.3475966838413393</v>
      </c>
      <c r="H202" s="42">
        <f>H98/$J$182/2220*$F$181*60*24</f>
        <v>5.5367440845993876</v>
      </c>
      <c r="I202" s="42">
        <f>I98/$J$182/2220*$F$181*60*24</f>
        <v>5.6694403760658609</v>
      </c>
      <c r="J202" s="42">
        <f>J98/$J$182/2220*$F$181*60*24</f>
        <v>47.378194864203763</v>
      </c>
      <c r="K202" s="42">
        <f>K98/$J$182/2220*$F$181*60*24</f>
        <v>22.179445926357214</v>
      </c>
      <c r="L202" s="42">
        <f>L98/$J$182/2220*$F$181*60*24</f>
        <v>1.8731320591946872</v>
      </c>
      <c r="M202" s="42">
        <f>M98/$J$182/2220*$F$181*60*24</f>
        <v>2.3145264125786187</v>
      </c>
      <c r="N202" s="42">
        <f>N98/$J$182/2220*$F$181*60*24</f>
        <v>30.958326149750331</v>
      </c>
      <c r="Q202" s="42">
        <f>Q98/$J$182/2220*$F$181*60*24</f>
        <v>0.77139241807324088</v>
      </c>
      <c r="R202" s="42">
        <f>R98/$J$182/2220*$F$181*60*24</f>
        <v>8.544680815110631</v>
      </c>
      <c r="S202" s="42">
        <f>S98/$J$182/2220*$F$181*60*24</f>
        <v>3.1557386678790742</v>
      </c>
      <c r="T202" s="42">
        <f>T98/$J$182/2220*$F$181*60*24</f>
        <v>3.685860419344396</v>
      </c>
      <c r="U202" s="42">
        <f>U98/$J$182/2220*$F$181*60*24</f>
        <v>4.2727255021960975</v>
      </c>
      <c r="V202" s="42">
        <f>V98/$J$182/2220*$F$181*60*24</f>
        <v>32.935300009017446</v>
      </c>
      <c r="W202" s="42">
        <f>W98/$J$182/2220*$F$181*60*24</f>
        <v>18.479817476657892</v>
      </c>
      <c r="X202" s="42">
        <f>X98/$J$182/2220*$F$181*60*24</f>
        <v>1.4068107359157354</v>
      </c>
      <c r="Y202" s="42">
        <f>Y98/$J$182/2220*$F$181*60*24</f>
        <v>1.9547689251375511</v>
      </c>
      <c r="Z202" s="42">
        <f>Z98/$J$182/2220*$F$181*60*24</f>
        <v>8.5457177286152071</v>
      </c>
      <c r="AC202" s="42">
        <f>AC98/$J$182/2220*$F$181*60*24</f>
        <v>0.98480075689266133</v>
      </c>
      <c r="AD202" s="42">
        <f>AD98/$J$182/2220*$F$181*60*24</f>
        <v>14.156474902857644</v>
      </c>
      <c r="AE202" s="42">
        <f>AE98/$J$182/2220*$F$181*60*24</f>
        <v>3.6135846772279145</v>
      </c>
      <c r="AF202" s="42">
        <f>AF98/$J$182/2220*$F$181*60*24</f>
        <v>7.5978047286737276</v>
      </c>
      <c r="AG202" s="42">
        <f>AG98/$J$182/2220*$F$181*60*24</f>
        <v>7.0658791384488886</v>
      </c>
      <c r="AH202" s="42">
        <f>AH98/$J$182/2220*$F$181*60*24</f>
        <v>61.905766509861991</v>
      </c>
      <c r="AI202" s="42">
        <f>AI98/$J$182/2220*$F$181*60*24</f>
        <v>25.879213673794418</v>
      </c>
      <c r="AJ202" s="42">
        <f>AJ98/$J$182/2220*$F$181*60*24</f>
        <v>2.3740992353419581</v>
      </c>
      <c r="AK202" s="42">
        <f>AK98/$J$182/2220*$F$181*60*24</f>
        <v>2.6541818219443671</v>
      </c>
      <c r="AL202" s="42">
        <f>AL98/$J$182/2220*$F$181*60*24</f>
        <v>53.370934570885453</v>
      </c>
    </row>
    <row r="203" spans="4:38">
      <c r="D203" s="42">
        <f t="shared" si="49"/>
        <v>1.325</v>
      </c>
      <c r="E203" s="42">
        <f>E99/$J$182/2220*$F$181*60*24</f>
        <v>0.81181786330459871</v>
      </c>
      <c r="F203" s="42">
        <f>F99/$J$182/2220*$F$181*60*24</f>
        <v>11.243377082476471</v>
      </c>
      <c r="G203" s="42">
        <f>G99/$J$182/2220*$F$181*60*24</f>
        <v>3.1621789509964806</v>
      </c>
      <c r="H203" s="42">
        <f>H99/$J$182/2220*$F$181*60*24</f>
        <v>5.157553237741225</v>
      </c>
      <c r="I203" s="42">
        <f>I99/$J$182/2220*$F$181*60*24</f>
        <v>5.3979137840912479</v>
      </c>
      <c r="J203" s="42">
        <f>J99/$J$182/2220*$F$181*60*24</f>
        <v>47.373770602942436</v>
      </c>
      <c r="K203" s="42">
        <f>K99/$J$182/2220*$F$181*60*24</f>
        <v>22.087835659747245</v>
      </c>
      <c r="L203" s="42">
        <f>L99/$J$182/2220*$F$181*60*24</f>
        <v>1.8115844421062803</v>
      </c>
      <c r="M203" s="42">
        <f>M99/$J$182/2220*$F$181*60*24</f>
        <v>2.3071998754857468</v>
      </c>
      <c r="N203" s="42">
        <f>N99/$J$182/2220*$F$181*60*24</f>
        <v>30.701281103316092</v>
      </c>
      <c r="Q203" s="42">
        <f>Q99/$J$182/2220*$F$181*60*24</f>
        <v>0.71285956005058448</v>
      </c>
      <c r="R203" s="42">
        <f>R99/$J$182/2220*$F$181*60*24</f>
        <v>8.4602511031344445</v>
      </c>
      <c r="S203" s="42">
        <f>S99/$J$182/2220*$F$181*60*24</f>
        <v>3.0711238084376893</v>
      </c>
      <c r="T203" s="42">
        <f>T99/$J$182/2220*$F$181*60*24</f>
        <v>3.4439647486010561</v>
      </c>
      <c r="U203" s="42">
        <f>U99/$J$182/2220*$F$181*60*24</f>
        <v>4.1106313656459843</v>
      </c>
      <c r="V203" s="42">
        <f>V99/$J$182/2220*$F$181*60*24</f>
        <v>33.06919347176504</v>
      </c>
      <c r="W203" s="42">
        <f>W99/$J$182/2220*$F$181*60*24</f>
        <v>18.414345458708468</v>
      </c>
      <c r="X203" s="42">
        <f>X99/$J$182/2220*$F$181*60*24</f>
        <v>1.3503343947445754</v>
      </c>
      <c r="Y203" s="42">
        <f>Y99/$J$182/2220*$F$181*60*24</f>
        <v>1.9203852610703349</v>
      </c>
      <c r="Z203" s="42">
        <f>Z99/$J$182/2220*$F$181*60*24</f>
        <v>8.497097489002968</v>
      </c>
      <c r="AC203" s="42">
        <f>AC99/$J$182/2220*$F$181*60*24</f>
        <v>0.91077616655861315</v>
      </c>
      <c r="AD203" s="42">
        <f>AD99/$J$182/2220*$F$181*60*24</f>
        <v>14.026503061818493</v>
      </c>
      <c r="AE203" s="42">
        <f>AE99/$J$182/2220*$F$181*60*24</f>
        <v>3.4305575470277869</v>
      </c>
      <c r="AF203" s="42">
        <f>AF99/$J$182/2220*$F$181*60*24</f>
        <v>7.3736838651606238</v>
      </c>
      <c r="AG203" s="42">
        <f>AG99/$J$182/2220*$F$181*60*24</f>
        <v>6.68340626380526</v>
      </c>
      <c r="AH203" s="42">
        <f>AH99/$J$182/2220*$F$181*60*24</f>
        <v>61.886446672104448</v>
      </c>
      <c r="AI203" s="42">
        <f>AI99/$J$182/2220*$F$181*60*24</f>
        <v>25.762228881587976</v>
      </c>
      <c r="AJ203" s="42">
        <f>AJ99/$J$182/2220*$F$181*60*24</f>
        <v>2.3556742042681362</v>
      </c>
      <c r="AK203" s="42">
        <f>AK99/$J$182/2220*$F$181*60*24</f>
        <v>2.6458356485432777</v>
      </c>
      <c r="AL203" s="42">
        <f>AL99/$J$182/2220*$F$181*60*24</f>
        <v>52.905464717629279</v>
      </c>
    </row>
    <row r="204" spans="4:38">
      <c r="D204" s="42">
        <f t="shared" si="49"/>
        <v>1.5249999999999999</v>
      </c>
      <c r="E204" s="42">
        <f>E100/$J$182/2220*$F$181*60*24</f>
        <v>0.74861847739128173</v>
      </c>
      <c r="F204" s="42">
        <f>F100/$J$182/2220*$F$181*60*24</f>
        <v>11.049031062443632</v>
      </c>
      <c r="G204" s="42">
        <f>G100/$J$182/2220*$F$181*60*24</f>
        <v>2.9856645449361978</v>
      </c>
      <c r="H204" s="42">
        <f>H100/$J$182/2220*$F$181*60*24</f>
        <v>4.7942447300184368</v>
      </c>
      <c r="I204" s="42">
        <f>I100/$J$182/2220*$F$181*60*24</f>
        <v>5.1419140096145961</v>
      </c>
      <c r="J204" s="42">
        <f>J100/$J$182/2220*$F$181*60*24</f>
        <v>47.365413665004453</v>
      </c>
      <c r="K204" s="42">
        <f>K100/$J$182/2220*$F$181*60*24</f>
        <v>21.921810984780294</v>
      </c>
      <c r="L204" s="42">
        <f>L100/$J$182/2220*$F$181*60*24</f>
        <v>1.7506810345483319</v>
      </c>
      <c r="M204" s="42">
        <f>M100/$J$182/2220*$F$181*60*24</f>
        <v>2.2938649653101284</v>
      </c>
      <c r="N204" s="42">
        <f>N100/$J$182/2220*$F$181*60*24</f>
        <v>30.235084687313226</v>
      </c>
      <c r="Q204" s="42">
        <f>Q100/$J$182/2220*$F$181*60*24</f>
        <v>0.65706110075372348</v>
      </c>
      <c r="R204" s="42">
        <f>R100/$J$182/2220*$F$181*60*24</f>
        <v>8.30716678128341</v>
      </c>
      <c r="S204" s="42">
        <f>S100/$J$182/2220*$F$181*60*24</f>
        <v>2.9763589564871973</v>
      </c>
      <c r="T204" s="42">
        <f>T100/$J$182/2220*$F$181*60*24</f>
        <v>3.2122008337003654</v>
      </c>
      <c r="U204" s="42">
        <f>U100/$J$182/2220*$F$181*60*24</f>
        <v>3.9594569909874124</v>
      </c>
      <c r="V204" s="42">
        <f>V100/$J$182/2220*$F$181*60*24</f>
        <v>33.197478831360861</v>
      </c>
      <c r="W204" s="42">
        <f>W100/$J$182/2220*$F$181*60*24</f>
        <v>18.295659441075912</v>
      </c>
      <c r="X204" s="42">
        <f>X100/$J$182/2220*$F$181*60*24</f>
        <v>1.2962721454646622</v>
      </c>
      <c r="Y204" s="42">
        <f>Y100/$J$182/2220*$F$181*60*24</f>
        <v>1.8856146581602724</v>
      </c>
      <c r="Z204" s="42">
        <f>Z100/$J$182/2220*$F$181*60*24</f>
        <v>8.4087579793495149</v>
      </c>
      <c r="AC204" s="42">
        <f>AC100/$J$182/2220*$F$181*60*24</f>
        <v>0.84017585402883577</v>
      </c>
      <c r="AD204" s="42">
        <f>AD100/$J$182/2220*$F$181*60*24</f>
        <v>13.790895343603815</v>
      </c>
      <c r="AE204" s="42">
        <f>AE100/$J$182/2220*$F$181*60*24</f>
        <v>3.257553003642558</v>
      </c>
      <c r="AF204" s="42">
        <f>AF100/$J$182/2220*$F$181*60*24</f>
        <v>7.1201144890340764</v>
      </c>
      <c r="AG204" s="42">
        <f>AG100/$J$182/2220*$F$181*60*24</f>
        <v>6.3199000611339464</v>
      </c>
      <c r="AH204" s="42">
        <f>AH100/$J$182/2220*$F$181*60*24</f>
        <v>61.850444211391363</v>
      </c>
      <c r="AI204" s="42">
        <f>AI100/$J$182/2220*$F$181*60*24</f>
        <v>25.550218123177658</v>
      </c>
      <c r="AJ204" s="42">
        <f>AJ100/$J$182/2220*$F$181*60*24</f>
        <v>2.3277031686383438</v>
      </c>
      <c r="AK204" s="42">
        <f>AK100/$J$182/2220*$F$181*60*24</f>
        <v>2.6306208221546261</v>
      </c>
      <c r="AL204" s="42">
        <f>AL100/$J$182/2220*$F$181*60*24</f>
        <v>52.061411395277062</v>
      </c>
    </row>
    <row r="205" spans="4:38">
      <c r="D205" s="42">
        <f t="shared" si="49"/>
        <v>1.7249999999999999</v>
      </c>
      <c r="E205" s="42">
        <f>E101/$J$182/2220*$F$181*60*24</f>
        <v>0.68845555166626915</v>
      </c>
      <c r="F205" s="42">
        <f>F101/$J$182/2220*$F$181*60*24</f>
        <v>10.775481904926439</v>
      </c>
      <c r="G205" s="42">
        <f>G101/$J$182/2220*$F$181*60*24</f>
        <v>2.8178926882358071</v>
      </c>
      <c r="H205" s="42">
        <f>H101/$J$182/2220*$F$181*60*24</f>
        <v>4.4468185614311029</v>
      </c>
      <c r="I205" s="42">
        <f>I101/$J$182/2220*$F$181*60*24</f>
        <v>4.9008537316990664</v>
      </c>
      <c r="J205" s="42">
        <f>J101/$J$182/2220*$F$181*60*24</f>
        <v>47.35312405038983</v>
      </c>
      <c r="K205" s="42">
        <f>K101/$J$182/2220*$F$181*60*24</f>
        <v>21.688214605673075</v>
      </c>
      <c r="L205" s="42">
        <f>L101/$J$182/2220*$F$181*60*24</f>
        <v>1.6905480881972936</v>
      </c>
      <c r="M205" s="42">
        <f>M101/$J$182/2220*$F$181*60*24</f>
        <v>2.2750132691215592</v>
      </c>
      <c r="N205" s="42">
        <f>N101/$J$182/2220*$F$181*60*24</f>
        <v>29.57858996308963</v>
      </c>
      <c r="Q205" s="42">
        <f>Q101/$J$182/2220*$F$181*60*24</f>
        <v>0.60395706131004223</v>
      </c>
      <c r="R205" s="42">
        <f>R101/$J$182/2220*$F$181*60*24</f>
        <v>8.0916631044852529</v>
      </c>
      <c r="S205" s="42">
        <f>S101/$J$182/2220*$F$181*60*24</f>
        <v>2.8726415905178149</v>
      </c>
      <c r="T205" s="42">
        <f>T101/$J$182/2220*$F$181*60*24</f>
        <v>2.9905686746423301</v>
      </c>
      <c r="U205" s="42">
        <f>U101/$J$182/2220*$F$181*60*24</f>
        <v>3.8186183795067867</v>
      </c>
      <c r="V205" s="42">
        <f>V101/$J$182/2220*$F$181*60*24</f>
        <v>33.320156087804961</v>
      </c>
      <c r="W205" s="42">
        <f>W101/$J$182/2220*$F$181*60*24</f>
        <v>18.128619033307665</v>
      </c>
      <c r="X205" s="42">
        <f>X101/$J$182/2220*$F$181*60*24</f>
        <v>1.2446171179520116</v>
      </c>
      <c r="Y205" s="42">
        <f>Y101/$J$182/2220*$F$181*60*24</f>
        <v>1.8505969723698701</v>
      </c>
      <c r="Z205" s="42">
        <f>Z101/$J$182/2220*$F$181*60*24</f>
        <v>8.2841110446961501</v>
      </c>
      <c r="AC205" s="42">
        <f>AC101/$J$182/2220*$F$181*60*24</f>
        <v>0.77295404202249984</v>
      </c>
      <c r="AD205" s="42">
        <f>AD101/$J$182/2220*$F$181*60*24</f>
        <v>13.459300705367625</v>
      </c>
      <c r="AE205" s="42">
        <f>AE101/$J$182/2220*$F$181*60*24</f>
        <v>3.0942378629517848</v>
      </c>
      <c r="AF205" s="42">
        <f>AF101/$J$182/2220*$F$181*60*24</f>
        <v>6.840492595975574</v>
      </c>
      <c r="AG205" s="42">
        <f>AG101/$J$182/2220*$F$181*60*24</f>
        <v>5.9749438799903567</v>
      </c>
      <c r="AH205" s="42">
        <f>AH101/$J$182/2220*$F$181*60*24</f>
        <v>61.798237512783487</v>
      </c>
      <c r="AI205" s="42">
        <f>AI101/$J$182/2220*$F$181*60*24</f>
        <v>25.251919418444285</v>
      </c>
      <c r="AJ205" s="42">
        <f>AJ101/$J$182/2220*$F$181*60*24</f>
        <v>2.2910053023765791</v>
      </c>
      <c r="AK205" s="42">
        <f>AK101/$J$182/2220*$F$181*60*24</f>
        <v>2.6090738495400259</v>
      </c>
      <c r="AL205" s="42">
        <f>AL101/$J$182/2220*$F$181*60*24</f>
        <v>50.873068881482986</v>
      </c>
    </row>
    <row r="206" spans="4:38">
      <c r="D206" s="42">
        <f t="shared" si="49"/>
        <v>2</v>
      </c>
      <c r="E206" s="42">
        <f>E102/$J$182/2220*$F$181*60*24</f>
        <v>0.61061073560348555</v>
      </c>
      <c r="F206" s="42">
        <f>F102/$J$182/2220*$F$181*60*24</f>
        <v>10.284616906688889</v>
      </c>
      <c r="G206" s="42">
        <f>G102/$J$182/2220*$F$181*60*24</f>
        <v>2.6011859948371483</v>
      </c>
      <c r="H206" s="42">
        <f>H102/$J$182/2220*$F$181*60*24</f>
        <v>3.995040461493093</v>
      </c>
      <c r="I206" s="42">
        <f>I102/$J$182/2220*$F$181*60*24</f>
        <v>4.5927103882060569</v>
      </c>
      <c r="J206" s="42">
        <f>J102/$J$182/2220*$F$181*60*24</f>
        <v>47.329804506658448</v>
      </c>
      <c r="K206" s="42">
        <f>K102/$J$182/2220*$F$181*60*24</f>
        <v>21.269257120835373</v>
      </c>
      <c r="L206" s="42">
        <f>L102/$J$182/2220*$F$181*60*24</f>
        <v>1.6093552191338953</v>
      </c>
      <c r="M206" s="42">
        <f>M102/$J$182/2220*$F$181*60*24</f>
        <v>2.2409873129019471</v>
      </c>
      <c r="N206" s="42">
        <f>N102/$J$182/2220*$F$181*60*24</f>
        <v>28.399819714401684</v>
      </c>
      <c r="Q206" s="42">
        <f>Q102/$J$182/2220*$F$181*60*24</f>
        <v>0.53526505173817174</v>
      </c>
      <c r="R206" s="42">
        <f>R102/$J$182/2220*$F$181*60*24</f>
        <v>7.7048800733479643</v>
      </c>
      <c r="S206" s="42">
        <f>S102/$J$182/2220*$F$181*60*24</f>
        <v>2.7176121005916363</v>
      </c>
      <c r="T206" s="42">
        <f>T102/$J$182/2220*$F$181*60*24</f>
        <v>2.7023677135243598</v>
      </c>
      <c r="U206" s="42">
        <f>U102/$J$182/2220*$F$181*60*24</f>
        <v>3.6407688965853802</v>
      </c>
      <c r="V206" s="42">
        <f>V102/$J$182/2220*$F$181*60*24</f>
        <v>33.479680334488208</v>
      </c>
      <c r="W206" s="42">
        <f>W102/$J$182/2220*$F$181*60*24</f>
        <v>17.828911505098652</v>
      </c>
      <c r="X206" s="42">
        <f>X102/$J$182/2220*$F$181*60*24</f>
        <v>1.1775093770866323</v>
      </c>
      <c r="Y206" s="42">
        <f>Y102/$J$182/2220*$F$181*60*24</f>
        <v>1.8023011177767585</v>
      </c>
      <c r="Z206" s="42">
        <f>Z102/$J$182/2220*$F$181*60*24</f>
        <v>8.0597055583004327</v>
      </c>
      <c r="AC206" s="42">
        <f>AC102/$J$182/2220*$F$181*60*24</f>
        <v>0.68595641946879948</v>
      </c>
      <c r="AD206" s="42">
        <f>AD102/$J$182/2220*$F$181*60*24</f>
        <v>12.864353740029776</v>
      </c>
      <c r="AE206" s="42">
        <f>AE102/$J$182/2220*$F$181*60*24</f>
        <v>2.8848884917427631</v>
      </c>
      <c r="AF206" s="42">
        <f>AF102/$J$182/2220*$F$181*60*24</f>
        <v>6.4197117699405375</v>
      </c>
      <c r="AG206" s="42">
        <f>AG102/$J$182/2220*$F$181*60*24</f>
        <v>5.5301524868828551</v>
      </c>
      <c r="AH206" s="42">
        <f>AH102/$J$182/2220*$F$181*60*24</f>
        <v>61.700873572256256</v>
      </c>
      <c r="AI206" s="42">
        <f>AI102/$J$182/2220*$F$181*60*24</f>
        <v>24.716917653677729</v>
      </c>
      <c r="AJ206" s="42">
        <f>AJ102/$J$182/2220*$F$181*60*24</f>
        <v>2.2278012102260427</v>
      </c>
      <c r="AK206" s="42">
        <f>AK102/$J$182/2220*$F$181*60*24</f>
        <v>2.5700930715004242</v>
      </c>
      <c r="AL206" s="42">
        <f>AL102/$J$182/2220*$F$181*60*24</f>
        <v>48.739933870502767</v>
      </c>
    </row>
    <row r="207" spans="4:38">
      <c r="D207" s="42">
        <f t="shared" si="49"/>
        <v>2.25</v>
      </c>
      <c r="E207" s="42">
        <f>E103/$J$182/2220*$F$181*60*24</f>
        <v>0.54466027085991398</v>
      </c>
      <c r="F207" s="42">
        <f>F103/$J$182/2220*$F$181*60*24</f>
        <v>9.7388367264524014</v>
      </c>
      <c r="G207" s="42">
        <f>G103/$J$182/2220*$F$181*60*24</f>
        <v>2.4179076788939993</v>
      </c>
      <c r="H207" s="42">
        <f>H103/$J$182/2220*$F$181*60*24</f>
        <v>3.6103900605571138</v>
      </c>
      <c r="I207" s="42">
        <f>I103/$J$182/2220*$F$181*60*24</f>
        <v>4.3348418495242971</v>
      </c>
      <c r="J207" s="42">
        <f>J103/$J$182/2220*$F$181*60*24</f>
        <v>47.302152873775626</v>
      </c>
      <c r="K207" s="42">
        <f>K103/$J$182/2220*$F$181*60*24</f>
        <v>20.803721580048403</v>
      </c>
      <c r="L207" s="42">
        <f>L103/$J$182/2220*$F$181*60*24</f>
        <v>1.537290865101834</v>
      </c>
      <c r="M207" s="42">
        <f>M103/$J$182/2220*$F$181*60*24</f>
        <v>2.2028855051286182</v>
      </c>
      <c r="N207" s="42">
        <f>N103/$J$182/2220*$F$181*60*24</f>
        <v>27.088174110960413</v>
      </c>
      <c r="Q207" s="42">
        <f>Q103/$J$182/2220*$F$181*60*24</f>
        <v>0.47708525875906282</v>
      </c>
      <c r="R207" s="42">
        <f>R103/$J$182/2220*$F$181*60*24</f>
        <v>7.2747217170101166</v>
      </c>
      <c r="S207" s="42">
        <f>S103/$J$182/2220*$F$181*60*24</f>
        <v>2.5665725796918308</v>
      </c>
      <c r="T207" s="42">
        <f>T103/$J$182/2220*$F$181*60*24</f>
        <v>2.4569892517101035</v>
      </c>
      <c r="U207" s="42">
        <f>U103/$J$182/2220*$F$181*60*24</f>
        <v>3.4938090398632804</v>
      </c>
      <c r="V207" s="42">
        <f>V103/$J$182/2220*$F$181*60*24</f>
        <v>33.615501582694165</v>
      </c>
      <c r="W207" s="42">
        <f>W103/$J$182/2220*$F$181*60*24</f>
        <v>17.495721887299979</v>
      </c>
      <c r="X207" s="42">
        <f>X103/$J$182/2220*$F$181*60*24</f>
        <v>1.1204253884548512</v>
      </c>
      <c r="Y207" s="42">
        <f>Y103/$J$182/2220*$F$181*60*24</f>
        <v>1.7585258111752844</v>
      </c>
      <c r="Z207" s="42">
        <f>Z103/$J$182/2220*$F$181*60*24</f>
        <v>7.8091946708260878</v>
      </c>
      <c r="AC207" s="42">
        <f>AC103/$J$182/2220*$F$181*60*24</f>
        <v>0.61223528296076513</v>
      </c>
      <c r="AD207" s="42">
        <f>AD103/$J$182/2220*$F$181*60*24</f>
        <v>12.202951735894645</v>
      </c>
      <c r="AE207" s="42">
        <f>AE103/$J$182/2220*$F$181*60*24</f>
        <v>2.7091920873872404</v>
      </c>
      <c r="AF207" s="42">
        <f>AF103/$J$182/2220*$F$181*60*24</f>
        <v>6.007441631648831</v>
      </c>
      <c r="AG207" s="42">
        <f>AG103/$J$182/2220*$F$181*60*24</f>
        <v>5.1546353140526149</v>
      </c>
      <c r="AH207" s="42">
        <f>AH103/$J$182/2220*$F$181*60*24</f>
        <v>61.587607139065014</v>
      </c>
      <c r="AI207" s="42">
        <f>AI103/$J$182/2220*$F$181*60*24</f>
        <v>24.122436483400897</v>
      </c>
      <c r="AJ207" s="42">
        <f>AJ103/$J$182/2220*$F$181*60*24</f>
        <v>2.159161388306917</v>
      </c>
      <c r="AK207" s="42">
        <f>AK103/$J$182/2220*$F$181*60*24</f>
        <v>2.5263211381001764</v>
      </c>
      <c r="AL207" s="42">
        <f>AL103/$J$182/2220*$F$181*60*24</f>
        <v>46.367153551094894</v>
      </c>
    </row>
    <row r="208" spans="4:38">
      <c r="D208" s="42">
        <f t="shared" si="49"/>
        <v>2.5</v>
      </c>
      <c r="E208" s="42">
        <f>E104/$J$182/2220*$F$181*60*24</f>
        <v>0.48321141105409815</v>
      </c>
      <c r="F208" s="42">
        <f>F104/$J$182/2220*$F$181*60*24</f>
        <v>9.1142862288933593</v>
      </c>
      <c r="G208" s="42">
        <f>G104/$J$182/2220*$F$181*60*24</f>
        <v>2.2473789429437021</v>
      </c>
      <c r="H208" s="42">
        <f>H104/$J$182/2220*$F$181*60*24</f>
        <v>3.2505558145202356</v>
      </c>
      <c r="I208" s="42">
        <f>I104/$J$182/2220*$F$181*60*24</f>
        <v>4.0969896517259237</v>
      </c>
      <c r="J208" s="42">
        <f>J104/$J$182/2220*$F$181*60*24</f>
        <v>47.268356433584898</v>
      </c>
      <c r="K208" s="42">
        <f>K104/$J$182/2220*$F$181*60*24</f>
        <v>20.271362755894899</v>
      </c>
      <c r="L208" s="42">
        <f>L104/$J$182/2220*$F$181*60*24</f>
        <v>1.4671454540916904</v>
      </c>
      <c r="M208" s="42">
        <f>M104/$J$182/2220*$F$181*60*24</f>
        <v>2.1589480990975423</v>
      </c>
      <c r="N208" s="42">
        <f>N104/$J$182/2220*$F$181*60*24</f>
        <v>25.585972318715086</v>
      </c>
      <c r="Q208" s="42">
        <f>Q104/$J$182/2220*$F$181*60*24</f>
        <v>0.42288905396733228</v>
      </c>
      <c r="R208" s="42">
        <f>R104/$J$182/2220*$F$181*60*24</f>
        <v>6.7823499921809107</v>
      </c>
      <c r="S208" s="42">
        <f>S104/$J$182/2220*$F$181*60*24</f>
        <v>2.4083273486484487</v>
      </c>
      <c r="T208" s="42">
        <f>T104/$J$182/2220*$F$181*60*24</f>
        <v>2.2274416583999956</v>
      </c>
      <c r="U208" s="42">
        <f>U104/$J$182/2220*$F$181*60*24</f>
        <v>3.3596910078929145</v>
      </c>
      <c r="V208" s="42">
        <f>V104/$J$182/2220*$F$181*60*24</f>
        <v>33.742560169725564</v>
      </c>
      <c r="W208" s="42">
        <f>W104/$J$182/2220*$F$181*60*24</f>
        <v>17.114503667116193</v>
      </c>
      <c r="X208" s="42">
        <f>X104/$J$182/2220*$F$181*60*24</f>
        <v>1.0670637710228155</v>
      </c>
      <c r="Y208" s="42">
        <f>Y104/$J$182/2220*$F$181*60*24</f>
        <v>1.7151565904858963</v>
      </c>
      <c r="Z208" s="42">
        <f>Z104/$J$182/2220*$F$181*60*24</f>
        <v>7.5212783353434842</v>
      </c>
      <c r="AC208" s="42">
        <f>AC104/$J$182/2220*$F$181*60*24</f>
        <v>0.54353376814086407</v>
      </c>
      <c r="AD208" s="42">
        <f>AD104/$J$182/2220*$F$181*60*24</f>
        <v>11.446222465605848</v>
      </c>
      <c r="AE208" s="42">
        <f>AE104/$J$182/2220*$F$181*60*24</f>
        <v>2.5467481990595866</v>
      </c>
      <c r="AF208" s="42">
        <f>AF104/$J$182/2220*$F$181*60*24</f>
        <v>5.5736995674402552</v>
      </c>
      <c r="AG208" s="42">
        <f>AG104/$J$182/2220*$F$181*60*24</f>
        <v>4.8057426157005754</v>
      </c>
      <c r="AH208" s="42">
        <f>AH104/$J$182/2220*$F$181*60*24</f>
        <v>61.451731187047564</v>
      </c>
      <c r="AI208" s="42">
        <f>AI104/$J$182/2220*$F$181*60*24</f>
        <v>23.44262308772543</v>
      </c>
      <c r="AJ208" s="42">
        <f>AJ104/$J$182/2220*$F$181*60*24</f>
        <v>2.0815257458292979</v>
      </c>
      <c r="AK208" s="42">
        <f>AK104/$J$182/2220*$F$181*60*24</f>
        <v>2.4756940340513194</v>
      </c>
      <c r="AL208" s="42">
        <f>AL104/$J$182/2220*$F$181*60*24</f>
        <v>43.650666302086655</v>
      </c>
    </row>
    <row r="209" spans="4:38">
      <c r="D209" s="42">
        <f t="shared" si="49"/>
        <v>2.75</v>
      </c>
      <c r="E209" s="42">
        <f>E105/$J$182/2220*$F$181*60*24</f>
        <v>0.42618040994242501</v>
      </c>
      <c r="F209" s="42">
        <f>F105/$J$182/2220*$F$181*60*24</f>
        <v>8.4264773398727453</v>
      </c>
      <c r="G209" s="42">
        <f>G105/$J$182/2220*$F$181*60*24</f>
        <v>2.0892857685786854</v>
      </c>
      <c r="H209" s="42">
        <f>H105/$J$182/2220*$F$181*60*24</f>
        <v>2.9155377233824518</v>
      </c>
      <c r="I209" s="42">
        <f>I105/$J$182/2220*$F$181*60*24</f>
        <v>3.8780066836063307</v>
      </c>
      <c r="J209" s="42">
        <f>J105/$J$182/2220*$F$181*60*24</f>
        <v>47.22841518608746</v>
      </c>
      <c r="K209" s="42">
        <f>K105/$J$182/2220*$F$181*60*24</f>
        <v>19.685545305048134</v>
      </c>
      <c r="L209" s="42">
        <f>L105/$J$182/2220*$F$181*60*24</f>
        <v>1.3991655714090245</v>
      </c>
      <c r="M209" s="42">
        <f>M105/$J$182/2220*$F$181*60*24</f>
        <v>2.1101352258044064</v>
      </c>
      <c r="N209" s="42">
        <f>N105/$J$182/2220*$F$181*60*24</f>
        <v>23.930036723110753</v>
      </c>
      <c r="Q209" s="42">
        <f>Q105/$J$182/2220*$F$181*60*24</f>
        <v>0.37259835362738969</v>
      </c>
      <c r="R209" s="42">
        <f>R105/$J$182/2220*$F$181*60*24</f>
        <v>6.2399431311408451</v>
      </c>
      <c r="S209" s="42">
        <f>S105/$J$182/2220*$F$181*60*24</f>
        <v>2.2452152326376811</v>
      </c>
      <c r="T209" s="42">
        <f>T105/$J$182/2220*$F$181*60*24</f>
        <v>2.0137249335940313</v>
      </c>
      <c r="U209" s="42">
        <f>U105/$J$182/2220*$F$181*60*24</f>
        <v>3.237274178186766</v>
      </c>
      <c r="V209" s="42">
        <f>V105/$J$182/2220*$F$181*60*24</f>
        <v>33.860856095582385</v>
      </c>
      <c r="W209" s="42">
        <f>W105/$J$182/2220*$F$181*60*24</f>
        <v>16.694748269444624</v>
      </c>
      <c r="X209" s="42">
        <f>X105/$J$182/2220*$F$181*60*24</f>
        <v>1.0174111065796327</v>
      </c>
      <c r="Y209" s="42">
        <f>Y105/$J$182/2220*$F$181*60*24</f>
        <v>1.6724666118853588</v>
      </c>
      <c r="Z209" s="42">
        <f>Z105/$J$182/2220*$F$181*60*24</f>
        <v>7.2026203116988583</v>
      </c>
      <c r="AC209" s="42">
        <f>AC105/$J$182/2220*$F$181*60*24</f>
        <v>0.479762466257459</v>
      </c>
      <c r="AD209" s="42">
        <f>AD105/$J$182/2220*$F$181*60*24</f>
        <v>10.613011548604685</v>
      </c>
      <c r="AE209" s="42">
        <f>AE105/$J$182/2220*$F$181*60*24</f>
        <v>2.3969060765245471</v>
      </c>
      <c r="AF209" s="42">
        <f>AF105/$J$182/2220*$F$181*60*24</f>
        <v>5.1251183813801768</v>
      </c>
      <c r="AG209" s="42">
        <f>AG105/$J$182/2220*$F$181*60*24</f>
        <v>4.4826606214271898</v>
      </c>
      <c r="AH209" s="42">
        <f>AH105/$J$182/2220*$F$181*60*24</f>
        <v>61.294180062026136</v>
      </c>
      <c r="AI209" s="42">
        <f>AI105/$J$182/2220*$F$181*60*24</f>
        <v>22.694543911731095</v>
      </c>
      <c r="AJ209" s="42">
        <f>AJ105/$J$182/2220*$F$181*60*24</f>
        <v>1.9964942318635142</v>
      </c>
      <c r="AK209" s="42">
        <f>AK105/$J$182/2220*$F$181*60*24</f>
        <v>2.4192596241226245</v>
      </c>
      <c r="AL209" s="42">
        <f>AL105/$J$182/2220*$F$181*60*24</f>
        <v>40.657453134522832</v>
      </c>
    </row>
    <row r="210" spans="4:38">
      <c r="D210" s="42">
        <f t="shared" si="49"/>
        <v>3</v>
      </c>
      <c r="E210" s="42">
        <f>E106/$J$182/2220*$F$181*60*24</f>
        <v>0.37348352128128104</v>
      </c>
      <c r="F210" s="42">
        <f>F106/$J$182/2220*$F$181*60*24</f>
        <v>7.6909219852515438</v>
      </c>
      <c r="G210" s="42">
        <f>G106/$J$182/2220*$F$181*60*24</f>
        <v>1.9433141373913674</v>
      </c>
      <c r="H210" s="42">
        <f>H106/$J$182/2220*$F$181*60*24</f>
        <v>2.6053357871437606</v>
      </c>
      <c r="I210" s="42">
        <f>I106/$J$182/2220*$F$181*60*24</f>
        <v>3.6767458339609096</v>
      </c>
      <c r="J210" s="42">
        <f>J106/$J$182/2220*$F$181*60*24</f>
        <v>47.182329131282117</v>
      </c>
      <c r="K210" s="42">
        <f>K106/$J$182/2220*$F$181*60*24</f>
        <v>19.059633884181476</v>
      </c>
      <c r="L210" s="42">
        <f>L106/$J$182/2220*$F$181*60*24</f>
        <v>1.3335978023594004</v>
      </c>
      <c r="M210" s="42">
        <f>M106/$J$182/2220*$F$181*60*24</f>
        <v>2.0574070162448947</v>
      </c>
      <c r="N210" s="42">
        <f>N106/$J$182/2220*$F$181*60*24</f>
        <v>22.157189709592515</v>
      </c>
      <c r="Q210" s="42">
        <f>Q106/$J$182/2220*$F$181*60*24</f>
        <v>0.326135074003647</v>
      </c>
      <c r="R210" s="42">
        <f>R106/$J$182/2220*$F$181*60*24</f>
        <v>5.6596793661705762</v>
      </c>
      <c r="S210" s="42">
        <f>S106/$J$182/2220*$F$181*60*24</f>
        <v>2.0795750568357159</v>
      </c>
      <c r="T210" s="42">
        <f>T106/$J$182/2220*$F$181*60*24</f>
        <v>1.8158390772922119</v>
      </c>
      <c r="U210" s="42">
        <f>U106/$J$182/2220*$F$181*60*24</f>
        <v>3.1254179282573249</v>
      </c>
      <c r="V210" s="42">
        <f>V106/$J$182/2220*$F$181*60*24</f>
        <v>33.970389360264626</v>
      </c>
      <c r="W210" s="42">
        <f>W106/$J$182/2220*$F$181*60*24</f>
        <v>16.245947119182411</v>
      </c>
      <c r="X210" s="42">
        <f>X106/$J$182/2220*$F$181*60*24</f>
        <v>0.97145397691440594</v>
      </c>
      <c r="Y210" s="42">
        <f>Y106/$J$182/2220*$F$181*60*24</f>
        <v>1.6307290315504384</v>
      </c>
      <c r="Z210" s="42">
        <f>Z106/$J$182/2220*$F$181*60*24</f>
        <v>6.859884359738448</v>
      </c>
      <c r="AC210" s="42">
        <f>AC106/$J$182/2220*$F$181*60*24</f>
        <v>0.42083196855891714</v>
      </c>
      <c r="AD210" s="42">
        <f>AD106/$J$182/2220*$F$181*60*24</f>
        <v>9.7221646043325123</v>
      </c>
      <c r="AE210" s="42">
        <f>AE106/$J$182/2220*$F$181*60*24</f>
        <v>2.2590149695468709</v>
      </c>
      <c r="AF210" s="42">
        <f>AF106/$J$182/2220*$F$181*60*24</f>
        <v>4.6683308775338883</v>
      </c>
      <c r="AG210" s="42">
        <f>AG106/$J$182/2220*$F$181*60*24</f>
        <v>4.1845755608327542</v>
      </c>
      <c r="AH210" s="42">
        <f>AH106/$J$182/2220*$F$181*60*24</f>
        <v>61.115888109822592</v>
      </c>
      <c r="AI210" s="42">
        <f>AI106/$J$182/2220*$F$181*60*24</f>
        <v>21.895265400497635</v>
      </c>
      <c r="AJ210" s="42">
        <f>AJ106/$J$182/2220*$F$181*60*24</f>
        <v>1.9056667954798951</v>
      </c>
      <c r="AK210" s="42">
        <f>AK106/$J$182/2220*$F$181*60*24</f>
        <v>2.3580657730828682</v>
      </c>
      <c r="AL210" s="42">
        <f>AL106/$J$182/2220*$F$181*60*24</f>
        <v>37.454495059446614</v>
      </c>
    </row>
    <row r="211" spans="4:38">
      <c r="D211" s="42">
        <f t="shared" si="49"/>
        <v>3.25</v>
      </c>
      <c r="E211" s="42">
        <f>E107/$J$182/2220*$F$181*60*24</f>
        <v>0.32503699882705539</v>
      </c>
      <c r="F211" s="42">
        <f>F107/$J$182/2220*$F$181*60*24</f>
        <v>6.9231320908906584</v>
      </c>
      <c r="G211" s="42">
        <f>G107/$J$182/2220*$F$181*60*24</f>
        <v>1.8091500309741648</v>
      </c>
      <c r="H211" s="42">
        <f>H107/$J$182/2220*$F$181*60*24</f>
        <v>2.3199500058041651</v>
      </c>
      <c r="I211" s="42">
        <f>I107/$J$182/2220*$F$181*60*24</f>
        <v>3.4920599915850294</v>
      </c>
      <c r="J211" s="42">
        <f>J107/$J$182/2220*$F$181*60*24</f>
        <v>47.130098269170048</v>
      </c>
      <c r="K211" s="42">
        <f>K107/$J$182/2220*$F$181*60*24</f>
        <v>18.406993149968166</v>
      </c>
      <c r="L211" s="42">
        <f>L107/$J$182/2220*$F$181*60*24</f>
        <v>1.2706887322483771</v>
      </c>
      <c r="M211" s="42">
        <f>M107/$J$182/2220*$F$181*60*24</f>
        <v>2.0017236014146986</v>
      </c>
      <c r="N211" s="42">
        <f>N107/$J$182/2220*$F$181*60*24</f>
        <v>20.304253663605504</v>
      </c>
      <c r="Q211" s="42">
        <f>Q107/$J$182/2220*$F$181*60*24</f>
        <v>0.28342113136051394</v>
      </c>
      <c r="R211" s="42">
        <f>R107/$J$182/2220*$F$181*60*24</f>
        <v>5.0537369295505616</v>
      </c>
      <c r="S211" s="42">
        <f>S107/$J$182/2220*$F$181*60*24</f>
        <v>1.9137456464187448</v>
      </c>
      <c r="T211" s="42">
        <f>T107/$J$182/2220*$F$181*60*24</f>
        <v>1.6337840894945395</v>
      </c>
      <c r="U211" s="42">
        <f>U107/$J$182/2220*$F$181*60*24</f>
        <v>3.0229816356170791</v>
      </c>
      <c r="V211" s="42">
        <f>V107/$J$182/2220*$F$181*60*24</f>
        <v>34.071159963772295</v>
      </c>
      <c r="W211" s="42">
        <f>W107/$J$182/2220*$F$181*60*24</f>
        <v>15.777591641226881</v>
      </c>
      <c r="X211" s="42">
        <f>X107/$J$182/2220*$F$181*60*24</f>
        <v>0.92917896381623133</v>
      </c>
      <c r="Y211" s="42">
        <f>Y107/$J$182/2220*$F$181*60*24</f>
        <v>1.5902170056578953</v>
      </c>
      <c r="Z211" s="42">
        <f>Z107/$J$182/2220*$F$181*60*24</f>
        <v>6.499734239308534</v>
      </c>
      <c r="AC211" s="42">
        <f>AC107/$J$182/2220*$F$181*60*24</f>
        <v>0.36665286629359639</v>
      </c>
      <c r="AD211" s="42">
        <f>AD107/$J$182/2220*$F$181*60*24</f>
        <v>8.7925272522307552</v>
      </c>
      <c r="AE211" s="42">
        <f>AE107/$J$182/2220*$F$181*60*24</f>
        <v>2.1324241278913103</v>
      </c>
      <c r="AF211" s="42">
        <f>AF107/$J$182/2220*$F$181*60*24</f>
        <v>4.2099698599666393</v>
      </c>
      <c r="AG211" s="42">
        <f>AG107/$J$182/2220*$F$181*60*24</f>
        <v>3.9106736635177235</v>
      </c>
      <c r="AH211" s="42">
        <f>AH107/$J$182/2220*$F$181*60*24</f>
        <v>60.917789676259531</v>
      </c>
      <c r="AI211" s="42">
        <f>AI107/$J$182/2220*$F$181*60*24</f>
        <v>21.061853999104716</v>
      </c>
      <c r="AJ211" s="42">
        <f>AJ107/$J$182/2220*$F$181*60*24</f>
        <v>1.8106433857487692</v>
      </c>
      <c r="AK211" s="42">
        <f>AK107/$J$182/2220*$F$181*60*24</f>
        <v>2.293160345700815</v>
      </c>
      <c r="AL211" s="42">
        <f>AL107/$J$182/2220*$F$181*60*24</f>
        <v>34.108773087902549</v>
      </c>
    </row>
    <row r="212" spans="4:38">
      <c r="D212" s="42">
        <f t="shared" si="49"/>
        <v>3.5</v>
      </c>
      <c r="E212" s="42">
        <f>E108/$J$182/2220*$F$181*60*24</f>
        <v>0.28075709633613505</v>
      </c>
      <c r="F212" s="42">
        <f>F108/$J$182/2220*$F$181*60*24</f>
        <v>6.138619582651037</v>
      </c>
      <c r="G212" s="42">
        <f>G108/$J$182/2220*$F$181*60*24</f>
        <v>1.6864794309195033</v>
      </c>
      <c r="H212" s="42">
        <f>H108/$J$182/2220*$F$181*60*24</f>
        <v>2.0593803793636649</v>
      </c>
      <c r="I212" s="42">
        <f>I108/$J$182/2220*$F$181*60*24</f>
        <v>3.3228020452740736</v>
      </c>
      <c r="J212" s="42">
        <f>J108/$J$182/2220*$F$181*60*24</f>
        <v>47.071722599750075</v>
      </c>
      <c r="K212" s="42">
        <f>K108/$J$182/2220*$F$181*60*24</f>
        <v>17.740987759081538</v>
      </c>
      <c r="L212" s="42">
        <f>L108/$J$182/2220*$F$181*60*24</f>
        <v>1.210684946381519</v>
      </c>
      <c r="M212" s="42">
        <f>M108/$J$182/2220*$F$181*60*24</f>
        <v>1.9440451123095011</v>
      </c>
      <c r="N212" s="42">
        <f>N108/$J$182/2220*$F$181*60*24</f>
        <v>18.408050970594836</v>
      </c>
      <c r="Q212" s="42">
        <f>Q108/$J$182/2220*$F$181*60*24</f>
        <v>0.24437844196240141</v>
      </c>
      <c r="R212" s="42">
        <f>R108/$J$182/2220*$F$181*60*24</f>
        <v>4.4342940535613753</v>
      </c>
      <c r="S212" s="42">
        <f>S108/$J$182/2220*$F$181*60*24</f>
        <v>1.7500658265629496</v>
      </c>
      <c r="T212" s="42">
        <f>T108/$J$182/2220*$F$181*60*24</f>
        <v>1.4675599702010116</v>
      </c>
      <c r="U212" s="42">
        <f>U108/$J$182/2220*$F$181*60*24</f>
        <v>2.9288246777785161</v>
      </c>
      <c r="V212" s="42">
        <f>V108/$J$182/2220*$F$181*60*24</f>
        <v>34.163167906105357</v>
      </c>
      <c r="W212" s="42">
        <f>W108/$J$182/2220*$F$181*60*24</f>
        <v>15.299173260475218</v>
      </c>
      <c r="X212" s="42">
        <f>X108/$J$182/2220*$F$181*60*24</f>
        <v>0.89057264907421663</v>
      </c>
      <c r="Y212" s="42">
        <f>Y108/$J$182/2220*$F$181*60*24</f>
        <v>1.5512036903845048</v>
      </c>
      <c r="Z212" s="42">
        <f>Z108/$J$182/2220*$F$181*60*24</f>
        <v>6.1288337102553072</v>
      </c>
      <c r="AC212" s="42">
        <f>AC108/$J$182/2220*$F$181*60*24</f>
        <v>0.3171357507098691</v>
      </c>
      <c r="AD212" s="42">
        <f>AD108/$J$182/2220*$F$181*60*24</f>
        <v>7.8429451117406952</v>
      </c>
      <c r="AE212" s="42">
        <f>AE108/$J$182/2220*$F$181*60*24</f>
        <v>2.0164828013226206</v>
      </c>
      <c r="AF212" s="42">
        <f>AF108/$J$182/2220*$F$181*60*24</f>
        <v>3.7566681327438278</v>
      </c>
      <c r="AG212" s="42">
        <f>AG108/$J$182/2220*$F$181*60*24</f>
        <v>3.6601411590824768</v>
      </c>
      <c r="AH212" s="42">
        <f>AH108/$J$182/2220*$F$181*60*24</f>
        <v>60.700819107158793</v>
      </c>
      <c r="AI212" s="42">
        <f>AI108/$J$182/2220*$F$181*60*24</f>
        <v>20.21137615263207</v>
      </c>
      <c r="AJ212" s="42">
        <f>AJ108/$J$182/2220*$F$181*60*24</f>
        <v>1.7130239517404657</v>
      </c>
      <c r="AK212" s="42">
        <f>AK108/$J$182/2220*$F$181*60*24</f>
        <v>2.2255912067452361</v>
      </c>
      <c r="AL212" s="42">
        <f>AL108/$J$182/2220*$F$181*60*24</f>
        <v>30.687268230934325</v>
      </c>
    </row>
    <row r="213" spans="4:38">
      <c r="D213" s="42">
        <f t="shared" si="49"/>
        <v>3.75</v>
      </c>
      <c r="E213" s="42">
        <f>E109/$J$182/2220*$F$181*60*24</f>
        <v>0.2405600675649085</v>
      </c>
      <c r="F213" s="42">
        <f>F109/$J$182/2220*$F$181*60*24</f>
        <v>5.3528963863936569</v>
      </c>
      <c r="G213" s="42">
        <f>G109/$J$182/2220*$F$181*60*24</f>
        <v>1.5749883188198002</v>
      </c>
      <c r="H213" s="42">
        <f>H109/$J$182/2220*$F$181*60*24</f>
        <v>1.8236269078222609</v>
      </c>
      <c r="I213" s="42">
        <f>I109/$J$182/2220*$F$181*60*24</f>
        <v>3.1678248838234206</v>
      </c>
      <c r="J213" s="42">
        <f>J109/$J$182/2220*$F$181*60*24</f>
        <v>47.007202123022985</v>
      </c>
      <c r="K213" s="42">
        <f>K109/$J$182/2220*$F$181*60*24</f>
        <v>17.074982368194942</v>
      </c>
      <c r="L213" s="42">
        <f>L109/$J$182/2220*$F$181*60*24</f>
        <v>1.1538330300643778</v>
      </c>
      <c r="M213" s="42">
        <f>M109/$J$182/2220*$F$181*60*24</f>
        <v>1.8853316799249935</v>
      </c>
      <c r="N213" s="42">
        <f>N109/$J$182/2220*$F$181*60*24</f>
        <v>16.505404016005553</v>
      </c>
      <c r="Q213" s="42">
        <f>Q109/$J$182/2220*$F$181*60*24</f>
        <v>0.20892892207371921</v>
      </c>
      <c r="R213" s="42">
        <f>R109/$J$182/2220*$F$181*60*24</f>
        <v>3.8135289704835476</v>
      </c>
      <c r="S213" s="42">
        <f>S109/$J$182/2220*$F$181*60*24</f>
        <v>1.5908744224445284</v>
      </c>
      <c r="T213" s="42">
        <f>T109/$J$182/2220*$F$181*60*24</f>
        <v>1.3171667194116317</v>
      </c>
      <c r="U213" s="42">
        <f>U109/$J$182/2220*$F$181*60*24</f>
        <v>2.8418064322541166</v>
      </c>
      <c r="V213" s="42">
        <f>V109/$J$182/2220*$F$181*60*24</f>
        <v>34.24641318726384</v>
      </c>
      <c r="W213" s="42">
        <f>W109/$J$182/2220*$F$181*60*24</f>
        <v>14.820183401824675</v>
      </c>
      <c r="X213" s="42">
        <f>X109/$J$182/2220*$F$181*60*24</f>
        <v>0.85562161447746121</v>
      </c>
      <c r="Y213" s="42">
        <f>Y109/$J$182/2220*$F$181*60*24</f>
        <v>1.5139622419070182</v>
      </c>
      <c r="Z213" s="42">
        <f>Z109/$J$182/2220*$F$181*60*24</f>
        <v>5.7538465324251318</v>
      </c>
      <c r="AC213" s="42">
        <f>AC109/$J$182/2220*$F$181*60*24</f>
        <v>0.27219121305609811</v>
      </c>
      <c r="AD213" s="42">
        <f>AD109/$J$182/2220*$F$181*60*24</f>
        <v>6.8922638023037965</v>
      </c>
      <c r="AE213" s="42">
        <f>AE109/$J$182/2220*$F$181*60*24</f>
        <v>1.9105402396055478</v>
      </c>
      <c r="AF213" s="42">
        <f>AF109/$J$182/2220*$F$181*60*24</f>
        <v>3.3150584999306889</v>
      </c>
      <c r="AG213" s="42">
        <f>AG109/$J$182/2220*$F$181*60*24</f>
        <v>3.4321642771274083</v>
      </c>
      <c r="AH213" s="42">
        <f>AH109/$J$182/2220*$F$181*60*24</f>
        <v>60.465910748343035</v>
      </c>
      <c r="AI213" s="42">
        <f>AI109/$J$182/2220*$F$181*60*24</f>
        <v>19.360898306159427</v>
      </c>
      <c r="AJ213" s="42">
        <f>AJ109/$J$182/2220*$F$181*60*24</f>
        <v>1.6144084425253133</v>
      </c>
      <c r="AK213" s="42">
        <f>AK109/$J$182/2220*$F$181*60*24</f>
        <v>2.1564062209849082</v>
      </c>
      <c r="AL213" s="42">
        <f>AL109/$J$182/2220*$F$181*60*24</f>
        <v>27.256961499585969</v>
      </c>
    </row>
    <row r="214" spans="4:38">
      <c r="D214" s="42">
        <f t="shared" si="49"/>
        <v>4</v>
      </c>
      <c r="E214" s="42">
        <f>E110/$J$182/2220*$F$181*60*24</f>
        <v>0.20436216626976289</v>
      </c>
      <c r="F214" s="42">
        <f>F110/$J$182/2220*$F$181*60*24</f>
        <v>4.5814744279794706</v>
      </c>
      <c r="G214" s="42">
        <f>G110/$J$182/2220*$F$181*60*24</f>
        <v>1.4743626762674773</v>
      </c>
      <c r="H214" s="42">
        <f>H110/$J$182/2220*$F$181*60*24</f>
        <v>1.6126895911799526</v>
      </c>
      <c r="I214" s="42">
        <f>I110/$J$182/2220*$F$181*60*24</f>
        <v>3.0259813960284485</v>
      </c>
      <c r="J214" s="42">
        <f>J110/$J$182/2220*$F$181*60*24</f>
        <v>46.936536838988779</v>
      </c>
      <c r="K214" s="42">
        <f>K110/$J$182/2220*$F$181*60*24</f>
        <v>16.422341633981631</v>
      </c>
      <c r="L214" s="42">
        <f>L110/$J$182/2220*$F$181*60*24</f>
        <v>1.1003795686025255</v>
      </c>
      <c r="M214" s="42">
        <f>M110/$J$182/2220*$F$181*60*24</f>
        <v>1.8265434352568566</v>
      </c>
      <c r="N214" s="42">
        <f>N110/$J$182/2220*$F$181*60*24</f>
        <v>14.63313518528277</v>
      </c>
      <c r="Q214" s="42">
        <f>Q110/$J$182/2220*$F$181*60*24</f>
        <v>0.17699448795887768</v>
      </c>
      <c r="R214" s="42">
        <f>R110/$J$182/2220*$F$181*60*24</f>
        <v>3.2036199125976541</v>
      </c>
      <c r="S214" s="42">
        <f>S110/$J$182/2220*$F$181*60*24</f>
        <v>1.4385102592396621</v>
      </c>
      <c r="T214" s="42">
        <f>T110/$J$182/2220*$F$181*60*24</f>
        <v>1.1826043371263955</v>
      </c>
      <c r="U214" s="42">
        <f>U110/$J$182/2220*$F$181*60*24</f>
        <v>2.7607862765563751</v>
      </c>
      <c r="V214" s="42">
        <f>V110/$J$182/2220*$F$181*60*24</f>
        <v>34.320895807247787</v>
      </c>
      <c r="W214" s="42">
        <f>W110/$J$182/2220*$F$181*60*24</f>
        <v>14.350113490172472</v>
      </c>
      <c r="X214" s="42">
        <f>X110/$J$182/2220*$F$181*60*24</f>
        <v>0.82431244181507302</v>
      </c>
      <c r="Y214" s="42">
        <f>Y110/$J$182/2220*$F$181*60*24</f>
        <v>1.4787658164022108</v>
      </c>
      <c r="Z214" s="42">
        <f>Z110/$J$182/2220*$F$181*60*24</f>
        <v>5.3814364656641587</v>
      </c>
      <c r="AC214" s="42">
        <f>AC110/$J$182/2220*$F$181*60*24</f>
        <v>0.23172984458064844</v>
      </c>
      <c r="AD214" s="42">
        <f>AD110/$J$182/2220*$F$181*60*24</f>
        <v>5.9593289433612933</v>
      </c>
      <c r="AE214" s="42">
        <f>AE110/$J$182/2220*$F$181*60*24</f>
        <v>1.8139456925048478</v>
      </c>
      <c r="AF214" s="42">
        <f>AF110/$J$182/2220*$F$181*60*24</f>
        <v>2.8917737655925548</v>
      </c>
      <c r="AG214" s="42">
        <f>AG110/$J$182/2220*$F$181*60*24</f>
        <v>3.2259292472529149</v>
      </c>
      <c r="AH214" s="42">
        <f>AH110/$J$182/2220*$F$181*60*24</f>
        <v>60.213998945633662</v>
      </c>
      <c r="AI214" s="42">
        <f>AI110/$J$182/2220*$F$181*60*24</f>
        <v>18.527486904766509</v>
      </c>
      <c r="AJ214" s="42">
        <f>AJ110/$J$182/2220*$F$181*60*24</f>
        <v>1.5163968071736416</v>
      </c>
      <c r="AK214" s="42">
        <f>AK110/$J$182/2220*$F$181*60*24</f>
        <v>2.0866532531885991</v>
      </c>
      <c r="AL214" s="42">
        <f>AL110/$J$182/2220*$F$181*60*24</f>
        <v>23.884833904901381</v>
      </c>
    </row>
    <row r="215" spans="4:38">
      <c r="D215" s="42">
        <f t="shared" si="49"/>
        <v>4.25</v>
      </c>
      <c r="E215" s="42">
        <f>E111/$J$182/2220*$F$181*60*24</f>
        <v>0.17207964620708624</v>
      </c>
      <c r="F215" s="42">
        <f>F111/$J$182/2220*$F$181*60*24</f>
        <v>3.8398656332694356</v>
      </c>
      <c r="G215" s="42">
        <f>G111/$J$182/2220*$F$181*60*24</f>
        <v>1.3842884848549593</v>
      </c>
      <c r="H215" s="42">
        <f>H111/$J$182/2220*$F$181*60*24</f>
        <v>1.4265684294367367</v>
      </c>
      <c r="I215" s="42">
        <f>I111/$J$182/2220*$F$181*60*24</f>
        <v>2.8961244706845291</v>
      </c>
      <c r="J215" s="42">
        <f>J111/$J$182/2220*$F$181*60*24</f>
        <v>46.859726747647073</v>
      </c>
      <c r="K215" s="42">
        <f>K111/$J$182/2220*$F$181*60*24</f>
        <v>15.796430213114974</v>
      </c>
      <c r="L215" s="42">
        <f>L111/$J$182/2220*$F$181*60*24</f>
        <v>1.0505711473015142</v>
      </c>
      <c r="M215" s="42">
        <f>M111/$J$182/2220*$F$181*60*24</f>
        <v>1.7686405093007802</v>
      </c>
      <c r="N215" s="42">
        <f>N111/$J$182/2220*$F$181*60*24</f>
        <v>12.82806686387157</v>
      </c>
      <c r="Q215" s="42">
        <f>Q111/$J$182/2220*$F$181*60*24</f>
        <v>0.1484970558822874</v>
      </c>
      <c r="R215" s="42">
        <f>R111/$J$182/2220*$F$181*60*24</f>
        <v>2.6167451121842258</v>
      </c>
      <c r="S215" s="42">
        <f>S111/$J$182/2220*$F$181*60*24</f>
        <v>1.2953121621245418</v>
      </c>
      <c r="T215" s="42">
        <f>T111/$J$182/2220*$F$181*60*24</f>
        <v>1.0638728233453034</v>
      </c>
      <c r="U215" s="42">
        <f>U111/$J$182/2220*$F$181*60*24</f>
        <v>2.684623588197776</v>
      </c>
      <c r="V215" s="42">
        <f>V111/$J$182/2220*$F$181*60*24</f>
        <v>34.386615766057119</v>
      </c>
      <c r="W215" s="42">
        <f>W111/$J$182/2220*$F$181*60*24</f>
        <v>13.898454950415857</v>
      </c>
      <c r="X215" s="42">
        <f>X111/$J$182/2220*$F$181*60*24</f>
        <v>0.79663171287614731</v>
      </c>
      <c r="Y215" s="42">
        <f>Y111/$J$182/2220*$F$181*60*24</f>
        <v>1.4458875700468472</v>
      </c>
      <c r="Z215" s="42">
        <f>Z111/$J$182/2220*$F$181*60*24</f>
        <v>5.0182672698186703</v>
      </c>
      <c r="AC215" s="42">
        <f>AC111/$J$182/2220*$F$181*60*24</f>
        <v>0.19566223653188544</v>
      </c>
      <c r="AD215" s="42">
        <f>AD111/$J$182/2220*$F$181*60*24</f>
        <v>5.0629861543546584</v>
      </c>
      <c r="AE215" s="42">
        <f>AE111/$J$182/2220*$F$181*60*24</f>
        <v>1.726048409785268</v>
      </c>
      <c r="AF215" s="42">
        <f>AF111/$J$182/2220*$F$181*60*24</f>
        <v>2.493446733794725</v>
      </c>
      <c r="AG215" s="42">
        <f>AG111/$J$182/2220*$F$181*60*24</f>
        <v>3.0406222990593808</v>
      </c>
      <c r="AH215" s="42">
        <f>AH111/$J$182/2220*$F$181*60*24</f>
        <v>59.946018044853332</v>
      </c>
      <c r="AI215" s="42">
        <f>AI111/$J$182/2220*$F$181*60*24</f>
        <v>17.728208393533041</v>
      </c>
      <c r="AJ215" s="42">
        <f>AJ111/$J$182/2220*$F$181*60*24</f>
        <v>1.4205889947557826</v>
      </c>
      <c r="AK215" s="42">
        <f>AK111/$J$182/2220*$F$181*60*24</f>
        <v>2.017380168125078</v>
      </c>
      <c r="AL215" s="42">
        <f>AL111/$J$182/2220*$F$181*60*24</f>
        <v>20.63786645792451</v>
      </c>
    </row>
    <row r="216" spans="4:38">
      <c r="D216" s="42">
        <f t="shared" si="49"/>
        <v>4.5</v>
      </c>
      <c r="E216" s="42">
        <f>E112/$J$182/2220*$F$181*60*24</f>
        <v>0.14362876113326656</v>
      </c>
      <c r="F216" s="42">
        <f>F112/$J$182/2220*$F$181*60*24</f>
        <v>3.1435819281244921</v>
      </c>
      <c r="G216" s="42">
        <f>G112/$J$182/2220*$F$181*60*24</f>
        <v>1.3044517261746593</v>
      </c>
      <c r="H216" s="42">
        <f>H112/$J$182/2220*$F$181*60*24</f>
        <v>1.2652634225926198</v>
      </c>
      <c r="I216" s="42">
        <f>I112/$J$182/2220*$F$181*60*24</f>
        <v>2.7771069965870518</v>
      </c>
      <c r="J216" s="42">
        <f>J112/$J$182/2220*$F$181*60*24</f>
        <v>46.776771848997839</v>
      </c>
      <c r="K216" s="42">
        <f>K112/$J$182/2220*$F$181*60*24</f>
        <v>15.210612762268209</v>
      </c>
      <c r="L216" s="42">
        <f>L112/$J$182/2220*$F$181*60*24</f>
        <v>1.0046543514669066</v>
      </c>
      <c r="M216" s="42">
        <f>M112/$J$182/2220*$F$181*60*24</f>
        <v>1.712583033052453</v>
      </c>
      <c r="N216" s="42">
        <f>N112/$J$182/2220*$F$181*60*24</f>
        <v>11.127021437217113</v>
      </c>
      <c r="Q216" s="42">
        <f>Q112/$J$182/2220*$F$181*60*24</f>
        <v>0.12335854210835902</v>
      </c>
      <c r="R216" s="42">
        <f>R112/$J$182/2220*$F$181*60*24</f>
        <v>2.0650828015238116</v>
      </c>
      <c r="S216" s="42">
        <f>S112/$J$182/2220*$F$181*60*24</f>
        <v>1.1636189562753612</v>
      </c>
      <c r="T216" s="42">
        <f>T112/$J$182/2220*$F$181*60*24</f>
        <v>0.96097217806835578</v>
      </c>
      <c r="U216" s="42">
        <f>U112/$J$182/2220*$F$181*60*24</f>
        <v>2.612177744690805</v>
      </c>
      <c r="V216" s="42">
        <f>V112/$J$182/2220*$F$181*60*24</f>
        <v>34.443573063691886</v>
      </c>
      <c r="W216" s="42">
        <f>W112/$J$182/2220*$F$181*60*24</f>
        <v>13.47469920745209</v>
      </c>
      <c r="X216" s="42">
        <f>X112/$J$182/2220*$F$181*60*24</f>
        <v>0.77256600944978804</v>
      </c>
      <c r="Y216" s="42">
        <f>Y112/$J$182/2220*$F$181*60*24</f>
        <v>1.4156006590176857</v>
      </c>
      <c r="Z216" s="42">
        <f>Z112/$J$182/2220*$F$181*60*24</f>
        <v>4.6710027047349421</v>
      </c>
      <c r="AC216" s="42">
        <f>AC112/$J$182/2220*$F$181*60*24</f>
        <v>0.16389898015817483</v>
      </c>
      <c r="AD216" s="42">
        <f>AD112/$J$182/2220*$F$181*60*24</f>
        <v>4.2220810547251606</v>
      </c>
      <c r="AE216" s="42">
        <f>AE112/$J$182/2220*$F$181*60*24</f>
        <v>1.6461976412115584</v>
      </c>
      <c r="AF216" s="42">
        <f>AF112/$J$182/2220*$F$181*60*24</f>
        <v>2.1267102086025038</v>
      </c>
      <c r="AG216" s="42">
        <f>AG112/$J$182/2220*$F$181*60*24</f>
        <v>2.8754296621472051</v>
      </c>
      <c r="AH216" s="42">
        <f>AH112/$J$182/2220*$F$181*60*24</f>
        <v>59.662902391824261</v>
      </c>
      <c r="AI216" s="42">
        <f>AI112/$J$182/2220*$F$181*60*24</f>
        <v>16.98012921753871</v>
      </c>
      <c r="AJ216" s="42">
        <f>AJ112/$J$182/2220*$F$181*60*24</f>
        <v>1.3285849543420576</v>
      </c>
      <c r="AK216" s="42">
        <f>AK112/$J$182/2220*$F$181*60*24</f>
        <v>1.9496348305631228</v>
      </c>
      <c r="AL216" s="42">
        <f>AL112/$J$182/2220*$F$181*60*24</f>
        <v>17.58304016969932</v>
      </c>
    </row>
    <row r="217" spans="4:38">
      <c r="D217" s="42">
        <f t="shared" si="49"/>
        <v>4.75</v>
      </c>
      <c r="E217" s="42">
        <f>E113/$J$182/2220*$F$181*60*24</f>
        <v>0.11892576480469136</v>
      </c>
      <c r="F217" s="42">
        <f>F113/$J$182/2220*$F$181*60*24</f>
        <v>2.5081352384056039</v>
      </c>
      <c r="G217" s="42">
        <f>G113/$J$182/2220*$F$181*60*24</f>
        <v>1.2345383818190037</v>
      </c>
      <c r="H217" s="42">
        <f>H113/$J$182/2220*$F$181*60*24</f>
        <v>1.1287745706475949</v>
      </c>
      <c r="I217" s="42">
        <f>I113/$J$182/2220*$F$181*60*24</f>
        <v>2.667781862531394</v>
      </c>
      <c r="J217" s="42">
        <f>J113/$J$182/2220*$F$181*60*24</f>
        <v>46.687672143041496</v>
      </c>
      <c r="K217" s="42">
        <f>K113/$J$182/2220*$F$181*60*24</f>
        <v>14.6782539381147</v>
      </c>
      <c r="L217" s="42">
        <f>L113/$J$182/2220*$F$181*60*24</f>
        <v>0.96287576640426742</v>
      </c>
      <c r="M217" s="42">
        <f>M113/$J$182/2220*$F$181*60*24</f>
        <v>1.6593311375075586</v>
      </c>
      <c r="N217" s="42">
        <f>N113/$J$182/2220*$F$181*60*24</f>
        <v>9.566821290764473</v>
      </c>
      <c r="Q217" s="42">
        <f>Q113/$J$182/2220*$F$181*60*24</f>
        <v>0.10150086290150201</v>
      </c>
      <c r="R217" s="42">
        <f>R113/$J$182/2220*$F$181*60*24</f>
        <v>1.5608112128969596</v>
      </c>
      <c r="S217" s="42">
        <f>S113/$J$182/2220*$F$181*60*24</f>
        <v>1.0457694668683024</v>
      </c>
      <c r="T217" s="42">
        <f>T113/$J$182/2220*$F$181*60*24</f>
        <v>0.87390240129555563</v>
      </c>
      <c r="U217" s="42">
        <f>U113/$J$182/2220*$F$181*60*24</f>
        <v>2.5423081235479499</v>
      </c>
      <c r="V217" s="42">
        <f>V113/$J$182/2220*$F$181*60*24</f>
        <v>34.491767700152081</v>
      </c>
      <c r="W217" s="42">
        <f>W113/$J$182/2220*$F$181*60*24</f>
        <v>13.088337686178345</v>
      </c>
      <c r="X217" s="42">
        <f>X113/$J$182/2220*$F$181*60*24</f>
        <v>0.75210191332509879</v>
      </c>
      <c r="Y217" s="42">
        <f>Y113/$J$182/2220*$F$181*60*24</f>
        <v>1.388178239491495</v>
      </c>
      <c r="Z217" s="42">
        <f>Z113/$J$182/2220*$F$181*60*24</f>
        <v>4.3463065302592128</v>
      </c>
      <c r="AC217" s="42">
        <f>AC113/$J$182/2220*$F$181*60*24</f>
        <v>0.13635066670788115</v>
      </c>
      <c r="AD217" s="42">
        <f>AD113/$J$182/2220*$F$181*60*24</f>
        <v>3.4554592639142565</v>
      </c>
      <c r="AE217" s="42">
        <f>AE113/$J$182/2220*$F$181*60*24</f>
        <v>1.5737426365484755</v>
      </c>
      <c r="AF217" s="42">
        <f>AF113/$J$182/2220*$F$181*60*24</f>
        <v>1.7981969940811968</v>
      </c>
      <c r="AG217" s="42">
        <f>AG113/$J$182/2220*$F$181*60*24</f>
        <v>2.7295375661167869</v>
      </c>
      <c r="AH217" s="42">
        <f>AH113/$J$182/2220*$F$181*60*24</f>
        <v>59.365586332368302</v>
      </c>
      <c r="AI217" s="42">
        <f>AI113/$J$182/2220*$F$181*60*24</f>
        <v>16.300315821863244</v>
      </c>
      <c r="AJ217" s="42">
        <f>AJ113/$J$182/2220*$F$181*60*24</f>
        <v>1.2419846350028041</v>
      </c>
      <c r="AK217" s="42">
        <f>AK113/$J$182/2220*$F$181*60*24</f>
        <v>1.8844651052714962</v>
      </c>
      <c r="AL217" s="42">
        <f>AL113/$J$182/2220*$F$181*60*24</f>
        <v>14.787336051269735</v>
      </c>
    </row>
    <row r="218" spans="4:38">
      <c r="D218" s="42">
        <f t="shared" si="49"/>
        <v>5</v>
      </c>
      <c r="E218" s="42">
        <f>E114/$J$182/2220*$F$181*60*24</f>
        <v>9.7886910977748376E-2</v>
      </c>
      <c r="F218" s="42">
        <f>F114/$J$182/2220*$F$181*60*24</f>
        <v>1.9490374899737173</v>
      </c>
      <c r="G218" s="42">
        <f>G114/$J$182/2220*$F$181*60*24</f>
        <v>1.1742344333804131</v>
      </c>
      <c r="H218" s="42">
        <f>H114/$J$182/2220*$F$181*60*24</f>
        <v>1.0171018736016659</v>
      </c>
      <c r="I218" s="42">
        <f>I114/$J$182/2220*$F$181*60*24</f>
        <v>2.5670019573129257</v>
      </c>
      <c r="J218" s="42">
        <f>J114/$J$182/2220*$F$181*60*24</f>
        <v>46.592427629777639</v>
      </c>
      <c r="K218" s="42">
        <f>K114/$J$182/2220*$F$181*60*24</f>
        <v>14.212718397327738</v>
      </c>
      <c r="L218" s="42">
        <f>L114/$J$182/2220*$F$181*60*24</f>
        <v>0.92548197741915228</v>
      </c>
      <c r="M218" s="42">
        <f>M114/$J$182/2220*$F$181*60*24</f>
        <v>1.609844953661784</v>
      </c>
      <c r="N218" s="42">
        <f>N114/$J$182/2220*$F$181*60*24</f>
        <v>8.1842888099586979</v>
      </c>
      <c r="Q218" s="42">
        <f>Q114/$J$182/2220*$F$181*60*24</f>
        <v>8.2845934526127318E-2</v>
      </c>
      <c r="R218" s="42">
        <f>R114/$J$182/2220*$F$181*60*24</f>
        <v>1.1161085785842155</v>
      </c>
      <c r="S218" s="42">
        <f>S114/$J$182/2220*$F$181*60*24</f>
        <v>0.94410251907955955</v>
      </c>
      <c r="T218" s="42">
        <f>T114/$J$182/2220*$F$181*60*24</f>
        <v>0.80266349302690365</v>
      </c>
      <c r="U218" s="42">
        <f>U114/$J$182/2220*$F$181*60*24</f>
        <v>2.4738741022816986</v>
      </c>
      <c r="V218" s="42">
        <f>V114/$J$182/2220*$F$181*60*24</f>
        <v>34.531199675437662</v>
      </c>
      <c r="W218" s="42">
        <f>W114/$J$182/2220*$F$181*60*24</f>
        <v>12.748861811491921</v>
      </c>
      <c r="X218" s="42">
        <f>X114/$J$182/2220*$F$181*60*24</f>
        <v>0.73522600629118318</v>
      </c>
      <c r="Y218" s="42">
        <f>Y114/$J$182/2220*$F$181*60*24</f>
        <v>1.3638934676450416</v>
      </c>
      <c r="Z218" s="42">
        <f>Z114/$J$182/2220*$F$181*60*24</f>
        <v>4.0508425062377169</v>
      </c>
      <c r="AC218" s="42">
        <f>AC114/$J$182/2220*$F$181*60*24</f>
        <v>0.11292788742936982</v>
      </c>
      <c r="AD218" s="42">
        <f>AD114/$J$182/2220*$F$181*60*24</f>
        <v>2.7819664013632281</v>
      </c>
      <c r="AE218" s="42">
        <f>AE114/$J$182/2220*$F$181*60*24</f>
        <v>1.5080326455607651</v>
      </c>
      <c r="AF218" s="42">
        <f>AF114/$J$182/2220*$F$181*60*24</f>
        <v>1.514539894296111</v>
      </c>
      <c r="AG218" s="42">
        <f>AG114/$J$182/2220*$F$181*60*24</f>
        <v>2.6021322405685057</v>
      </c>
      <c r="AH218" s="42">
        <f>AH114/$J$182/2220*$F$181*60*24</f>
        <v>59.055004212307651</v>
      </c>
      <c r="AI218" s="42">
        <f>AI114/$J$182/2220*$F$181*60*24</f>
        <v>15.705834651586409</v>
      </c>
      <c r="AJ218" s="42">
        <f>AJ114/$J$182/2220*$F$181*60*24</f>
        <v>1.1623879858083463</v>
      </c>
      <c r="AK218" s="42">
        <f>AK114/$J$182/2220*$F$181*60*24</f>
        <v>1.8229188570189754</v>
      </c>
      <c r="AL218" s="42">
        <f>AL114/$J$182/2220*$F$181*60*24</f>
        <v>12.317735113679714</v>
      </c>
    </row>
    <row r="219" spans="4:38">
      <c r="D219" s="42">
        <f t="shared" si="49"/>
        <v>5.25</v>
      </c>
      <c r="E219" s="42">
        <f>E115/$J$182/2220*$F$181*60*24</f>
        <v>8.0428453408825526E-2</v>
      </c>
      <c r="F219" s="42">
        <f>F115/$J$182/2220*$F$181*60*24</f>
        <v>1.4818006086897915</v>
      </c>
      <c r="G219" s="42">
        <f>G115/$J$182/2220*$F$181*60*24</f>
        <v>1.1232258624513054</v>
      </c>
      <c r="H219" s="42">
        <f>H115/$J$182/2220*$F$181*60*24</f>
        <v>0.93024533145483246</v>
      </c>
      <c r="I219" s="42">
        <f>I115/$J$182/2220*$F$181*60*24</f>
        <v>2.4736201697270341</v>
      </c>
      <c r="J219" s="42">
        <f>J115/$J$182/2220*$F$181*60*24</f>
        <v>46.491038309206274</v>
      </c>
      <c r="K219" s="42">
        <f>K115/$J$182/2220*$F$181*60*24</f>
        <v>13.82737079658064</v>
      </c>
      <c r="L219" s="42">
        <f>L115/$J$182/2220*$F$181*60*24</f>
        <v>0.89271956981712886</v>
      </c>
      <c r="M219" s="42">
        <f>M115/$J$182/2220*$F$181*60*24</f>
        <v>1.5650846125108164</v>
      </c>
      <c r="N219" s="42">
        <f>N115/$J$182/2220*$F$181*60*24</f>
        <v>7.0162463802449384</v>
      </c>
      <c r="Q219" s="42">
        <f>Q115/$J$182/2220*$F$181*60*24</f>
        <v>6.7315673246644864E-2</v>
      </c>
      <c r="R219" s="42">
        <f>R115/$J$182/2220*$F$181*60*24</f>
        <v>0.74315313086612378</v>
      </c>
      <c r="S219" s="42">
        <f>S115/$J$182/2220*$F$181*60*24</f>
        <v>0.86095693808532237</v>
      </c>
      <c r="T219" s="42">
        <f>T115/$J$182/2220*$F$181*60*24</f>
        <v>0.74725545326239162</v>
      </c>
      <c r="U219" s="42">
        <f>U115/$J$182/2220*$F$181*60*24</f>
        <v>2.4057350584045367</v>
      </c>
      <c r="V219" s="42">
        <f>V115/$J$182/2220*$F$181*60*24</f>
        <v>34.561868989548699</v>
      </c>
      <c r="W219" s="42">
        <f>W115/$J$182/2220*$F$181*60*24</f>
        <v>12.465763008290022</v>
      </c>
      <c r="X219" s="42">
        <f>X115/$J$182/2220*$F$181*60*24</f>
        <v>0.72192487013714102</v>
      </c>
      <c r="Y219" s="42">
        <f>Y115/$J$182/2220*$F$181*60*24</f>
        <v>1.3430194996550897</v>
      </c>
      <c r="Z219" s="42">
        <f>Z115/$J$182/2220*$F$181*60*24</f>
        <v>3.7912743925167005</v>
      </c>
      <c r="AC219" s="42">
        <f>AC115/$J$182/2220*$F$181*60*24</f>
        <v>9.3541233571006577E-2</v>
      </c>
      <c r="AD219" s="42">
        <f>AD115/$J$182/2220*$F$181*60*24</f>
        <v>2.2204480865134704</v>
      </c>
      <c r="AE219" s="42">
        <f>AE115/$J$182/2220*$F$181*60*24</f>
        <v>1.4484169180131832</v>
      </c>
      <c r="AF219" s="42">
        <f>AF115/$J$182/2220*$F$181*60*24</f>
        <v>1.2823717133125527</v>
      </c>
      <c r="AG219" s="42">
        <f>AG115/$J$182/2220*$F$181*60*24</f>
        <v>2.4923999151027685</v>
      </c>
      <c r="AH219" s="42">
        <f>AH115/$J$182/2220*$F$181*60*24</f>
        <v>58.732090377464964</v>
      </c>
      <c r="AI219" s="42">
        <f>AI115/$J$182/2220*$F$181*60*24</f>
        <v>15.213752151787851</v>
      </c>
      <c r="AJ219" s="42">
        <f>AJ115/$J$182/2220*$F$181*60*24</f>
        <v>1.0913949558290135</v>
      </c>
      <c r="AK219" s="42">
        <f>AK115/$J$182/2220*$F$181*60*24</f>
        <v>1.7660439505743273</v>
      </c>
      <c r="AL219" s="42">
        <f>AL115/$J$182/2220*$F$181*60*24</f>
        <v>10.241218367973177</v>
      </c>
    </row>
    <row r="220" spans="4:38">
      <c r="D220" s="42">
        <f t="shared" si="49"/>
        <v>5.5</v>
      </c>
      <c r="E220" s="42">
        <f>E116/$J$182/2220*$F$181*60*24</f>
        <v>6.6466645854310419E-2</v>
      </c>
      <c r="F220" s="42">
        <f>F116/$J$182/2220*$F$181*60*24</f>
        <v>1.121936520414776</v>
      </c>
      <c r="G220" s="42">
        <f>G116/$J$182/2220*$F$181*60*24</f>
        <v>1.0811986506241058</v>
      </c>
      <c r="H220" s="42">
        <f>H116/$J$182/2220*$F$181*60*24</f>
        <v>0.86820494420709493</v>
      </c>
      <c r="I220" s="42">
        <f>I116/$J$182/2220*$F$181*60*24</f>
        <v>2.3864893885690956</v>
      </c>
      <c r="J220" s="42">
        <f>J116/$J$182/2220*$F$181*60*24</f>
        <v>46.383504181327787</v>
      </c>
      <c r="K220" s="42">
        <f>K116/$J$182/2220*$F$181*60*24</f>
        <v>13.535575792546702</v>
      </c>
      <c r="L220" s="42">
        <f>L116/$J$182/2220*$F$181*60*24</f>
        <v>0.86483512890374958</v>
      </c>
      <c r="M220" s="42">
        <f>M116/$J$182/2220*$F$181*60*24</f>
        <v>1.5260102450503399</v>
      </c>
      <c r="N220" s="42">
        <f>N116/$J$182/2220*$F$181*60*24</f>
        <v>6.0995163870682791</v>
      </c>
      <c r="Q220" s="42">
        <f>Q116/$J$182/2220*$F$181*60*24</f>
        <v>5.483199532746566E-2</v>
      </c>
      <c r="R220" s="42">
        <f>R116/$J$182/2220*$F$181*60*24</f>
        <v>0.4541231020232297</v>
      </c>
      <c r="S220" s="42">
        <f>S116/$J$182/2220*$F$181*60*24</f>
        <v>0.79867154906177329</v>
      </c>
      <c r="T220" s="42">
        <f>T116/$J$182/2220*$F$181*60*24</f>
        <v>0.70767828200202765</v>
      </c>
      <c r="U220" s="42">
        <f>U116/$J$182/2220*$F$181*60*24</f>
        <v>2.3367503694289562</v>
      </c>
      <c r="V220" s="42">
        <f>V116/$J$182/2220*$F$181*60*24</f>
        <v>34.583775642485136</v>
      </c>
      <c r="W220" s="42">
        <f>W116/$J$182/2220*$F$181*60*24</f>
        <v>12.248532701469919</v>
      </c>
      <c r="X220" s="42">
        <f>X116/$J$182/2220*$F$181*60*24</f>
        <v>0.7121850866520758</v>
      </c>
      <c r="Y220" s="42">
        <f>Y116/$J$182/2220*$F$181*60*24</f>
        <v>1.3258294916984066</v>
      </c>
      <c r="Z220" s="42">
        <f>Z116/$J$182/2220*$F$181*60*24</f>
        <v>3.5742659489424504</v>
      </c>
      <c r="AC220" s="42">
        <f>AC116/$J$182/2220*$F$181*60*24</f>
        <v>7.810129638115558E-2</v>
      </c>
      <c r="AD220" s="42">
        <f>AD116/$J$182/2220*$F$181*60*24</f>
        <v>1.7897499388063343</v>
      </c>
      <c r="AE220" s="42">
        <f>AE116/$J$182/2220*$F$181*60*24</f>
        <v>1.3942447036704761</v>
      </c>
      <c r="AF220" s="42">
        <f>AF116/$J$182/2220*$F$181*60*24</f>
        <v>1.1083252551958243</v>
      </c>
      <c r="AG220" s="42">
        <f>AG116/$J$182/2220*$F$181*60*24</f>
        <v>2.3995268193199597</v>
      </c>
      <c r="AH220" s="42">
        <f>AH116/$J$182/2220*$F$181*60*24</f>
        <v>58.397779173661675</v>
      </c>
      <c r="AI220" s="42">
        <f>AI116/$J$182/2220*$F$181*60*24</f>
        <v>14.841134767547331</v>
      </c>
      <c r="AJ220" s="42">
        <f>AJ116/$J$182/2220*$F$181*60*24</f>
        <v>1.0306054941351386</v>
      </c>
      <c r="AK220" s="42">
        <f>AK116/$J$182/2220*$F$181*60*24</f>
        <v>1.7148882507063257</v>
      </c>
      <c r="AL220" s="42">
        <f>AL116/$J$182/2220*$F$181*60*24</f>
        <v>8.6247668251941292</v>
      </c>
    </row>
    <row r="221" spans="4:38">
      <c r="D221" s="42">
        <f t="shared" si="49"/>
        <v>5.75</v>
      </c>
      <c r="E221" s="42">
        <f>E117/$J$182/2220*$F$181*60*24</f>
        <v>5.5917742070591053E-2</v>
      </c>
      <c r="F221" s="42">
        <f>F117/$J$182/2220*$F$181*60*24</f>
        <v>0.88495715100962857</v>
      </c>
      <c r="G221" s="42">
        <f>G117/$J$182/2220*$F$181*60*24</f>
        <v>1.0478387794912314</v>
      </c>
      <c r="H221" s="42">
        <f>H117/$J$182/2220*$F$181*60*24</f>
        <v>0.83098071185844946</v>
      </c>
      <c r="I221" s="42">
        <f>I117/$J$182/2220*$F$181*60*24</f>
        <v>2.3044625026344852</v>
      </c>
      <c r="J221" s="42">
        <f>J117/$J$182/2220*$F$181*60*24</f>
        <v>46.269825246142176</v>
      </c>
      <c r="K221" s="42">
        <f>K117/$J$182/2220*$F$181*60*24</f>
        <v>13.350698041899232</v>
      </c>
      <c r="L221" s="42">
        <f>L117/$J$182/2220*$F$181*60*24</f>
        <v>0.84207523998457723</v>
      </c>
      <c r="M221" s="42">
        <f>M117/$J$182/2220*$F$181*60*24</f>
        <v>1.4935819822760459</v>
      </c>
      <c r="N221" s="42">
        <f>N117/$J$182/2220*$F$181*60*24</f>
        <v>5.4709212158738376</v>
      </c>
      <c r="Q221" s="42">
        <f>Q117/$J$182/2220*$F$181*60*24</f>
        <v>4.5316817032999543E-2</v>
      </c>
      <c r="R221" s="42">
        <f>R117/$J$182/2220*$F$181*60*24</f>
        <v>0.26119672433608526</v>
      </c>
      <c r="S221" s="42">
        <f>S117/$J$182/2220*$F$181*60*24</f>
        <v>0.75958517718510588</v>
      </c>
      <c r="T221" s="42">
        <f>T117/$J$182/2220*$F$181*60*24</f>
        <v>0.68393197924581162</v>
      </c>
      <c r="U221" s="42">
        <f>U117/$J$182/2220*$F$181*60*24</f>
        <v>2.2657794128674364</v>
      </c>
      <c r="V221" s="42">
        <f>V117/$J$182/2220*$F$181*60*24</f>
        <v>34.596919634247037</v>
      </c>
      <c r="W221" s="42">
        <f>W117/$J$182/2220*$F$181*60*24</f>
        <v>12.106662315928819</v>
      </c>
      <c r="X221" s="42">
        <f>X117/$J$182/2220*$F$181*60*24</f>
        <v>0.70599323762509103</v>
      </c>
      <c r="Y221" s="42">
        <f>Y117/$J$182/2220*$F$181*60*24</f>
        <v>1.3125965999517475</v>
      </c>
      <c r="Z221" s="42">
        <f>Z117/$J$182/2220*$F$181*60*24</f>
        <v>3.4064809353612011</v>
      </c>
      <c r="AC221" s="42">
        <f>AC117/$J$182/2220*$F$181*60*24</f>
        <v>6.6518667108182966E-2</v>
      </c>
      <c r="AD221" s="42">
        <f>AD117/$J$182/2220*$F$181*60*24</f>
        <v>1.5087175776831874</v>
      </c>
      <c r="AE221" s="42">
        <f>AE117/$J$182/2220*$F$181*60*24</f>
        <v>1.3448652522973958</v>
      </c>
      <c r="AF221" s="42">
        <f>AF117/$J$182/2220*$F$181*60*24</f>
        <v>0.99903332401122458</v>
      </c>
      <c r="AG221" s="42">
        <f>AG117/$J$182/2220*$F$181*60*24</f>
        <v>2.3226991828204793</v>
      </c>
      <c r="AH221" s="42">
        <f>AH117/$J$182/2220*$F$181*60*24</f>
        <v>58.053004946720804</v>
      </c>
      <c r="AI221" s="42">
        <f>AI117/$J$182/2220*$F$181*60*24</f>
        <v>14.605048943944542</v>
      </c>
      <c r="AJ221" s="42">
        <f>AJ117/$J$182/2220*$F$181*60*24</f>
        <v>0.9816195497970468</v>
      </c>
      <c r="AK221" s="42">
        <f>AK117/$J$182/2220*$F$181*60*24</f>
        <v>1.6704996221837454</v>
      </c>
      <c r="AL221" s="42">
        <f>AL117/$J$182/2220*$F$181*60*24</f>
        <v>7.5353614963864501</v>
      </c>
    </row>
    <row r="222" spans="4:38">
      <c r="D222" s="42">
        <f t="shared" si="49"/>
        <v>6</v>
      </c>
      <c r="E222" s="42">
        <f>E118/$J$182/2220*$F$181*60*24</f>
        <v>4.8697995814055033E-2</v>
      </c>
      <c r="F222" s="42">
        <f>F118/$J$182/2220*$F$181*60*24</f>
        <v>0.78637442633530508</v>
      </c>
      <c r="G222" s="42">
        <f>G118/$J$182/2220*$F$181*60*24</f>
        <v>1.0228322306450996</v>
      </c>
      <c r="H222" s="42">
        <f>H118/$J$182/2220*$F$181*60*24</f>
        <v>0.8185726344089036</v>
      </c>
      <c r="I222" s="42">
        <f>I118/$J$182/2220*$F$181*60*24</f>
        <v>2.2263924007185913</v>
      </c>
      <c r="J222" s="42">
        <f>J118/$J$182/2220*$F$181*60*24</f>
        <v>46.150001503649065</v>
      </c>
      <c r="K222" s="42">
        <f>K118/$J$182/2220*$F$181*60*24</f>
        <v>13.286102201311573</v>
      </c>
      <c r="L222" s="42">
        <f>L118/$J$182/2220*$F$181*60*24</f>
        <v>0.82468648836518055</v>
      </c>
      <c r="M222" s="42">
        <f>M118/$J$182/2220*$F$181*60*24</f>
        <v>1.4687599551836219</v>
      </c>
      <c r="N222" s="42">
        <f>N118/$J$182/2220*$F$181*60*24</f>
        <v>5.1672832521066541</v>
      </c>
      <c r="Q222" s="42">
        <f>Q118/$J$182/2220*$F$181*60*24</f>
        <v>3.8692054627656486E-2</v>
      </c>
      <c r="R222" s="42">
        <f>R118/$J$182/2220*$F$181*60*24</f>
        <v>0.1765522300852328</v>
      </c>
      <c r="S222" s="42">
        <f>S118/$J$182/2220*$F$181*60*24</f>
        <v>0.74603664763150668</v>
      </c>
      <c r="T222" s="42">
        <f>T118/$J$182/2220*$F$181*60*24</f>
        <v>0.67601654499373953</v>
      </c>
      <c r="U222" s="42">
        <f>U118/$J$182/2220*$F$181*60*24</f>
        <v>2.1916815662324685</v>
      </c>
      <c r="V222" s="42">
        <f>V118/$J$182/2220*$F$181*60*24</f>
        <v>34.601300964834323</v>
      </c>
      <c r="W222" s="42">
        <f>W118/$J$182/2220*$F$181*60*24</f>
        <v>12.049643276563938</v>
      </c>
      <c r="X222" s="42">
        <f>X118/$J$182/2220*$F$181*60*24</f>
        <v>0.70333590484528652</v>
      </c>
      <c r="Y222" s="42">
        <f>Y118/$J$182/2220*$F$181*60*24</f>
        <v>1.3035939805918888</v>
      </c>
      <c r="Z222" s="42">
        <f>Z118/$J$182/2220*$F$181*60*24</f>
        <v>3.2945831116192044</v>
      </c>
      <c r="AC222" s="42">
        <f>AC118/$J$182/2220*$F$181*60*24</f>
        <v>5.8703937000453316E-2</v>
      </c>
      <c r="AD222" s="42">
        <f>AD118/$J$182/2220*$F$181*60*24</f>
        <v>1.3961966225853772</v>
      </c>
      <c r="AE222" s="42">
        <f>AE118/$J$182/2220*$F$181*60*24</f>
        <v>1.2996278136586965</v>
      </c>
      <c r="AF222" s="42">
        <f>AF118/$J$182/2220*$F$181*60*24</f>
        <v>0.96112872382407166</v>
      </c>
      <c r="AG222" s="42">
        <f>AG118/$J$182/2220*$F$181*60*24</f>
        <v>2.2611032352047111</v>
      </c>
      <c r="AH222" s="42">
        <f>AH118/$J$182/2220*$F$181*60*24</f>
        <v>57.698702042463424</v>
      </c>
      <c r="AI222" s="42">
        <f>AI118/$J$182/2220*$F$181*60*24</f>
        <v>14.522561126059248</v>
      </c>
      <c r="AJ222" s="42">
        <f>AJ118/$J$182/2220*$F$181*60*24</f>
        <v>0.94603707188507058</v>
      </c>
      <c r="AK222" s="42">
        <f>AK118/$J$182/2220*$F$181*60*24</f>
        <v>1.6339259297753508</v>
      </c>
      <c r="AL222" s="42">
        <f>AL118/$J$182/2220*$F$181*60*24</f>
        <v>7.0399833925941016</v>
      </c>
    </row>
    <row r="223" spans="4:38">
      <c r="D223" s="42">
        <f t="shared" si="49"/>
        <v>6.25</v>
      </c>
      <c r="E223" s="42">
        <f>E119/$J$182/2220*$F$181*60*24</f>
        <v>4.3289384247432186E-2</v>
      </c>
      <c r="F223" s="42">
        <f>F119/$J$182/2220*$F$181*60*24</f>
        <v>0.76291734599114103</v>
      </c>
      <c r="G223" s="42">
        <f>G119/$J$182/2220*$F$181*60*24</f>
        <v>1.0025518751556082</v>
      </c>
      <c r="H223" s="42">
        <f>H119/$J$182/2220*$F$181*60*24</f>
        <v>0.81889416060434439</v>
      </c>
      <c r="I223" s="42">
        <f>I119/$J$182/2220*$F$181*60*24</f>
        <v>2.1523081354201334</v>
      </c>
      <c r="J223" s="42">
        <f>J119/$J$182/2220*$F$181*60*24</f>
        <v>45.993403450664495</v>
      </c>
      <c r="K223" s="42">
        <f>K119/$J$182/2220*$F$181*60*24</f>
        <v>13.28641473060922</v>
      </c>
      <c r="L223" s="42">
        <f>L119/$J$182/2220*$F$181*60*24</f>
        <v>0.8105224063683818</v>
      </c>
      <c r="M223" s="42">
        <f>M119/$J$182/2220*$F$181*60*24</f>
        <v>1.4487079291469256</v>
      </c>
      <c r="N223" s="42">
        <f>N119/$J$182/2220*$F$181*60*24</f>
        <v>5.0424256840214694</v>
      </c>
      <c r="Q223" s="42">
        <f>Q119/$J$182/2220*$F$181*60*24</f>
        <v>3.3649146704157466E-2</v>
      </c>
      <c r="R223" s="42">
        <f>R119/$J$182/2220*$F$181*60*24</f>
        <v>0.15093446774310126</v>
      </c>
      <c r="S223" s="42">
        <f>S119/$J$182/2220*$F$181*60*24</f>
        <v>0.74608396725669324</v>
      </c>
      <c r="T223" s="42">
        <f>T119/$J$182/2220*$F$181*60*24</f>
        <v>0.67609974529825434</v>
      </c>
      <c r="U223" s="42">
        <f>U119/$J$182/2220*$F$181*60*24</f>
        <v>2.1173083857428376</v>
      </c>
      <c r="V223" s="42">
        <f>V119/$J$182/2220*$F$181*60*24</f>
        <v>34.554987977052129</v>
      </c>
      <c r="W223" s="42">
        <f>W119/$J$182/2220*$F$181*60*24</f>
        <v>12.03857089227307</v>
      </c>
      <c r="X223" s="42">
        <f>X119/$J$182/2220*$F$181*60*24</f>
        <v>0.70246931205814278</v>
      </c>
      <c r="Y223" s="42">
        <f>Y119/$J$182/2220*$F$181*60*24</f>
        <v>1.2970099379564624</v>
      </c>
      <c r="Z223" s="42">
        <f>Z119/$J$182/2220*$F$181*60*24</f>
        <v>3.2154042915645533</v>
      </c>
      <c r="AC223" s="42">
        <f>AC119/$J$182/2220*$F$181*60*24</f>
        <v>5.2929621790706552E-2</v>
      </c>
      <c r="AD223" s="42">
        <f>AD119/$J$182/2220*$F$181*60*24</f>
        <v>1.3749002242391812</v>
      </c>
      <c r="AE223" s="42">
        <f>AE119/$J$182/2220*$F$181*60*24</f>
        <v>1.257600194298869</v>
      </c>
      <c r="AF223" s="42">
        <f>AF119/$J$182/2220*$F$181*60*24</f>
        <v>0.96168857591043033</v>
      </c>
      <c r="AG223" s="42">
        <f>AG119/$J$182/2220*$F$181*60*24</f>
        <v>2.2085472302301188</v>
      </c>
      <c r="AH223" s="42">
        <f>AH119/$J$182/2220*$F$181*60*24</f>
        <v>57.332534596335321</v>
      </c>
      <c r="AI223" s="42">
        <f>AI119/$J$182/2220*$F$181*60*24</f>
        <v>14.523543358341342</v>
      </c>
      <c r="AJ223" s="42">
        <f>AJ119/$J$182/2220*$F$181*60*24</f>
        <v>0.91857550067862093</v>
      </c>
      <c r="AK223" s="42">
        <f>AK119/$J$182/2220*$F$181*60*24</f>
        <v>1.6025475115592163</v>
      </c>
      <c r="AL223" s="42">
        <f>AL119/$J$182/2220*$F$181*60*24</f>
        <v>6.869447076478373</v>
      </c>
    </row>
    <row r="224" spans="4:38">
      <c r="D224" s="42">
        <f t="shared" si="49"/>
        <v>6.5</v>
      </c>
      <c r="E224" s="42">
        <f>E120/$J$182/2220*$F$181*60*24</f>
        <v>3.8229715362526638E-2</v>
      </c>
      <c r="F224" s="42">
        <f>F120/$J$182/2220*$F$181*60*24</f>
        <v>0.74097362566918201</v>
      </c>
      <c r="G224" s="42">
        <f>G120/$J$182/2220*$F$181*60*24</f>
        <v>0.9835799296976997</v>
      </c>
      <c r="H224" s="42">
        <f>H120/$J$182/2220*$F$181*60*24</f>
        <v>0.8198587391906591</v>
      </c>
      <c r="I224" s="42">
        <f>I120/$J$182/2220*$F$181*60*24</f>
        <v>2.0830035001409346</v>
      </c>
      <c r="J224" s="42">
        <f>J120/$J$182/2220*$F$181*60*24</f>
        <v>45.772198798907979</v>
      </c>
      <c r="K224" s="42">
        <f>K120/$J$182/2220*$F$181*60*24</f>
        <v>13.287352318502192</v>
      </c>
      <c r="L224" s="42">
        <f>L120/$J$182/2220*$F$181*60*24</f>
        <v>0.79727213611331349</v>
      </c>
      <c r="M224" s="42">
        <f>M120/$J$182/2220*$F$181*60*24</f>
        <v>1.4299495822093728</v>
      </c>
      <c r="N224" s="42">
        <f>N120/$J$182/2220*$F$181*60*24</f>
        <v>4.925623442909516</v>
      </c>
      <c r="Q224" s="42">
        <f>Q120/$J$182/2220*$F$181*60*24</f>
        <v>2.8931587678948767E-2</v>
      </c>
      <c r="R224" s="42">
        <f>R120/$J$182/2220*$F$181*60*24</f>
        <v>0.12696946426175265</v>
      </c>
      <c r="S224" s="42">
        <f>S120/$J$182/2220*$F$181*60*24</f>
        <v>0.74622592613226113</v>
      </c>
      <c r="T224" s="42">
        <f>T120/$J$182/2220*$F$181*60*24</f>
        <v>0.67634934621180731</v>
      </c>
      <c r="U224" s="42">
        <f>U120/$J$182/2220*$F$181*60*24</f>
        <v>2.0462718426089959</v>
      </c>
      <c r="V224" s="42">
        <f>V120/$J$182/2220*$F$181*60*24</f>
        <v>34.419878388791815</v>
      </c>
      <c r="W224" s="42">
        <f>W120/$J$182/2220*$F$181*60*24</f>
        <v>12.028212855355772</v>
      </c>
      <c r="X224" s="42">
        <f>X120/$J$182/2220*$F$181*60*24</f>
        <v>0.70165862848307525</v>
      </c>
      <c r="Y224" s="42">
        <f>Y120/$J$182/2220*$F$181*60*24</f>
        <v>1.290850672265254</v>
      </c>
      <c r="Z224" s="42">
        <f>Z120/$J$182/2220*$F$181*60*24</f>
        <v>3.1413337824811696</v>
      </c>
      <c r="AC224" s="42">
        <f>AC120/$J$182/2220*$F$181*60*24</f>
        <v>4.7527843046104551E-2</v>
      </c>
      <c r="AD224" s="42">
        <f>AD120/$J$182/2220*$F$181*60*24</f>
        <v>1.35497778707661</v>
      </c>
      <c r="AE224" s="42">
        <f>AE120/$J$182/2220*$F$181*60*24</f>
        <v>1.2182840342525805</v>
      </c>
      <c r="AF224" s="42">
        <f>AF120/$J$182/2220*$F$181*60*24</f>
        <v>0.96336813216951089</v>
      </c>
      <c r="AG224" s="42">
        <f>AG120/$J$182/2220*$F$181*60*24</f>
        <v>2.1593819352538839</v>
      </c>
      <c r="AH224" s="42">
        <f>AH120/$J$182/2220*$F$181*60*24</f>
        <v>56.951543846565201</v>
      </c>
      <c r="AI224" s="42">
        <f>AI120/$J$182/2220*$F$181*60*24</f>
        <v>14.526490055187622</v>
      </c>
      <c r="AJ224" s="42">
        <f>AJ120/$J$182/2220*$F$181*60*24</f>
        <v>0.89288564374355195</v>
      </c>
      <c r="AK224" s="42">
        <f>AK120/$J$182/2220*$F$181*60*24</f>
        <v>1.5730461291009024</v>
      </c>
      <c r="AL224" s="42">
        <f>AL120/$J$182/2220*$F$181*60*24</f>
        <v>6.7099131033378381</v>
      </c>
    </row>
    <row r="225" spans="4:38">
      <c r="D225" s="42">
        <f t="shared" si="49"/>
        <v>6.75</v>
      </c>
      <c r="E225" s="42">
        <f>E121/$J$182/2220*$F$181*60*24</f>
        <v>3.351898915933893E-2</v>
      </c>
      <c r="F225" s="42">
        <f>F121/$J$182/2220*$F$181*60*24</f>
        <v>0.72054326536942792</v>
      </c>
      <c r="G225" s="42">
        <f>G121/$J$182/2220*$F$181*60*24</f>
        <v>0.96591639427136577</v>
      </c>
      <c r="H225" s="42">
        <f>H121/$J$182/2220*$F$181*60*24</f>
        <v>0.82146637016785151</v>
      </c>
      <c r="I225" s="42">
        <f>I121/$J$182/2220*$F$181*60*24</f>
        <v>2.0184784948809877</v>
      </c>
      <c r="J225" s="42">
        <f>J121/$J$182/2220*$F$181*60*24</f>
        <v>45.490583370732935</v>
      </c>
      <c r="K225" s="42">
        <f>K121/$J$182/2220*$F$181*60*24</f>
        <v>13.288914964990415</v>
      </c>
      <c r="L225" s="42">
        <f>L121/$J$182/2220*$F$181*60*24</f>
        <v>0.78493567759997163</v>
      </c>
      <c r="M225" s="42">
        <f>M121/$J$182/2220*$F$181*60*24</f>
        <v>1.4124849143709644</v>
      </c>
      <c r="N225" s="42">
        <f>N121/$J$182/2220*$F$181*60*24</f>
        <v>4.816876528770794</v>
      </c>
      <c r="Q225" s="42">
        <f>Q121/$J$182/2220*$F$181*60*24</f>
        <v>2.4539377552030256E-2</v>
      </c>
      <c r="R225" s="42">
        <f>R121/$J$182/2220*$F$181*60*24</f>
        <v>0.10465721964118693</v>
      </c>
      <c r="S225" s="42">
        <f>S121/$J$182/2220*$F$181*60*24</f>
        <v>0.74646252425820214</v>
      </c>
      <c r="T225" s="42">
        <f>T121/$J$182/2220*$F$181*60*24</f>
        <v>0.67676534773439001</v>
      </c>
      <c r="U225" s="42">
        <f>U121/$J$182/2220*$F$181*60*24</f>
        <v>1.9785719368309462</v>
      </c>
      <c r="V225" s="42">
        <f>V121/$J$182/2220*$F$181*60*24</f>
        <v>34.201716262682893</v>
      </c>
      <c r="W225" s="42">
        <f>W121/$J$182/2220*$F$181*60*24</f>
        <v>12.018569165812121</v>
      </c>
      <c r="X225" s="42">
        <f>X121/$J$182/2220*$F$181*60*24</f>
        <v>0.70090385412007972</v>
      </c>
      <c r="Y225" s="42">
        <f>Y121/$J$182/2220*$F$181*60*24</f>
        <v>1.2851161835182676</v>
      </c>
      <c r="Z225" s="42">
        <f>Z121/$J$182/2220*$F$181*60*24</f>
        <v>3.0723715843690504</v>
      </c>
      <c r="AC225" s="42">
        <f>AC121/$J$182/2220*$F$181*60*24</f>
        <v>4.2498600766647687E-2</v>
      </c>
      <c r="AD225" s="42">
        <f>AD121/$J$182/2220*$F$181*60*24</f>
        <v>1.3364293110976639</v>
      </c>
      <c r="AE225" s="42">
        <f>AE121/$J$182/2220*$F$181*60*24</f>
        <v>1.1816793335198312</v>
      </c>
      <c r="AF225" s="42">
        <f>AF121/$J$182/2220*$F$181*60*24</f>
        <v>0.96616739260131335</v>
      </c>
      <c r="AG225" s="42">
        <f>AG121/$J$182/2220*$F$181*60*24</f>
        <v>2.1136073502760095</v>
      </c>
      <c r="AH225" s="42">
        <f>AH121/$J$182/2220*$F$181*60*24</f>
        <v>56.555729793153915</v>
      </c>
      <c r="AI225" s="42">
        <f>AI121/$J$182/2220*$F$181*60*24</f>
        <v>14.531401216598097</v>
      </c>
      <c r="AJ225" s="42">
        <f>AJ121/$J$182/2220*$F$181*60*24</f>
        <v>0.86896750107986787</v>
      </c>
      <c r="AK225" s="42">
        <f>AK121/$J$182/2220*$F$181*60*24</f>
        <v>1.5454217824004044</v>
      </c>
      <c r="AL225" s="42">
        <f>AL121/$J$182/2220*$F$181*60*24</f>
        <v>6.5613814731725366</v>
      </c>
    </row>
    <row r="226" spans="4:38">
      <c r="D226" s="42">
        <f t="shared" si="49"/>
        <v>7</v>
      </c>
      <c r="E226" s="42">
        <f>E122/$J$182/2220*$F$181*60*24</f>
        <v>2.9157205637868798E-2</v>
      </c>
      <c r="F226" s="42">
        <f>F122/$J$182/2220*$F$181*60*24</f>
        <v>0.70162626509187487</v>
      </c>
      <c r="G226" s="42">
        <f>G122/$J$182/2220*$F$181*60*24</f>
        <v>0.94956126887661507</v>
      </c>
      <c r="H226" s="42">
        <f>H122/$J$182/2220*$F$181*60*24</f>
        <v>0.82371705353592217</v>
      </c>
      <c r="I226" s="42">
        <f>I122/$J$182/2220*$F$181*60*24</f>
        <v>1.9587331196403008</v>
      </c>
      <c r="J226" s="42">
        <f>J122/$J$182/2220*$F$181*60*24</f>
        <v>45.152752988493582</v>
      </c>
      <c r="K226" s="42">
        <f>K122/$J$182/2220*$F$181*60*24</f>
        <v>13.291102670073929</v>
      </c>
      <c r="L226" s="42">
        <f>L122/$J$182/2220*$F$181*60*24</f>
        <v>0.77351303082836009</v>
      </c>
      <c r="M226" s="42">
        <f>M122/$J$182/2220*$F$181*60*24</f>
        <v>1.3963139256316957</v>
      </c>
      <c r="N226" s="42">
        <f>N122/$J$182/2220*$F$181*60*24</f>
        <v>4.7161849416053032</v>
      </c>
      <c r="Q226" s="42">
        <f>Q122/$J$182/2220*$F$181*60*24</f>
        <v>2.0472516323402017E-2</v>
      </c>
      <c r="R226" s="42">
        <f>R122/$J$182/2220*$F$181*60*24</f>
        <v>8.3997733881403691E-2</v>
      </c>
      <c r="S226" s="42">
        <f>S122/$J$182/2220*$F$181*60*24</f>
        <v>0.74679376163452038</v>
      </c>
      <c r="T226" s="42">
        <f>T122/$J$182/2220*$F$181*60*24</f>
        <v>0.67734774986600665</v>
      </c>
      <c r="U226" s="42">
        <f>U122/$J$182/2220*$F$181*60*24</f>
        <v>1.9142086684086892</v>
      </c>
      <c r="V226" s="42">
        <f>V122/$J$182/2220*$F$181*60*24</f>
        <v>33.906245661354774</v>
      </c>
      <c r="W226" s="42">
        <f>W122/$J$182/2220*$F$181*60*24</f>
        <v>12.009639823642082</v>
      </c>
      <c r="X226" s="42">
        <f>X122/$J$182/2220*$F$181*60*24</f>
        <v>0.70020498896915639</v>
      </c>
      <c r="Y226" s="42">
        <f>Y122/$J$182/2220*$F$181*60*24</f>
        <v>1.2798064717154993</v>
      </c>
      <c r="Z226" s="42">
        <f>Z122/$J$182/2220*$F$181*60*24</f>
        <v>3.0085176972282017</v>
      </c>
      <c r="AC226" s="42">
        <f>AC122/$J$182/2220*$F$181*60*24</f>
        <v>3.7841894952335538E-2</v>
      </c>
      <c r="AD226" s="42">
        <f>AD122/$J$182/2220*$F$181*60*24</f>
        <v>1.3192547963023471</v>
      </c>
      <c r="AE226" s="42">
        <f>AE122/$J$182/2220*$F$181*60*24</f>
        <v>1.1477860921006169</v>
      </c>
      <c r="AF226" s="42">
        <f>AF122/$J$182/2220*$F$181*60*24</f>
        <v>0.97008635720583736</v>
      </c>
      <c r="AG226" s="42">
        <f>AG122/$J$182/2220*$F$181*60*24</f>
        <v>2.0712234752965002</v>
      </c>
      <c r="AH226" s="42">
        <f>AH122/$J$182/2220*$F$181*60*24</f>
        <v>56.14509243610101</v>
      </c>
      <c r="AI226" s="42">
        <f>AI122/$J$182/2220*$F$181*60*24</f>
        <v>14.538276842572756</v>
      </c>
      <c r="AJ226" s="42">
        <f>AJ122/$J$182/2220*$F$181*60*24</f>
        <v>0.84682107268756801</v>
      </c>
      <c r="AK226" s="42">
        <f>AK122/$J$182/2220*$F$181*60*24</f>
        <v>1.5196744714577264</v>
      </c>
      <c r="AL226" s="42">
        <f>AL122/$J$182/2220*$F$181*60*24</f>
        <v>6.4238521859824278</v>
      </c>
    </row>
    <row r="227" spans="4:38">
      <c r="D227" s="42">
        <f t="shared" si="49"/>
        <v>7.25</v>
      </c>
      <c r="E227" s="42">
        <f>E123/$J$182/2220*$F$181*60*24</f>
        <v>2.5144364798116263E-2</v>
      </c>
      <c r="F227" s="42">
        <f>F123/$J$182/2220*$F$181*60*24</f>
        <v>0.68422262483652707</v>
      </c>
      <c r="G227" s="42">
        <f>G123/$J$182/2220*$F$181*60*24</f>
        <v>0.93451455351344315</v>
      </c>
      <c r="H227" s="42">
        <f>H123/$J$182/2220*$F$181*60*24</f>
        <v>0.8266107892948702</v>
      </c>
      <c r="I227" s="42">
        <f>I123/$J$182/2220*$F$181*60*24</f>
        <v>1.9037673744188655</v>
      </c>
      <c r="J227" s="42">
        <f>J123/$J$182/2220*$F$181*60*24</f>
        <v>44.762903474543741</v>
      </c>
      <c r="K227" s="42">
        <f>K123/$J$182/2220*$F$181*60*24</f>
        <v>13.293915433752733</v>
      </c>
      <c r="L227" s="42">
        <f>L123/$J$182/2220*$F$181*60*24</f>
        <v>0.763004195798479</v>
      </c>
      <c r="M227" s="42">
        <f>M123/$J$182/2220*$F$181*60*24</f>
        <v>1.3814366159915674</v>
      </c>
      <c r="N227" s="42">
        <f>N123/$J$182/2220*$F$181*60*24</f>
        <v>4.623548681413082</v>
      </c>
      <c r="Q227" s="42">
        <f>Q123/$J$182/2220*$F$181*60*24</f>
        <v>1.6731003993064052E-2</v>
      </c>
      <c r="R227" s="42">
        <f>R123/$J$182/2220*$F$181*60*24</f>
        <v>6.4991006982402982E-2</v>
      </c>
      <c r="S227" s="42">
        <f>S123/$J$182/2220*$F$181*60*24</f>
        <v>0.74721963826121962</v>
      </c>
      <c r="T227" s="42">
        <f>T123/$J$182/2220*$F$181*60*24</f>
        <v>0.67809655260665702</v>
      </c>
      <c r="U227" s="42">
        <f>U123/$J$182/2220*$F$181*60*24</f>
        <v>1.8531820373422205</v>
      </c>
      <c r="V227" s="42">
        <f>V123/$J$182/2220*$F$181*60*24</f>
        <v>33.539210647436846</v>
      </c>
      <c r="W227" s="42">
        <f>W123/$J$182/2220*$F$181*60*24</f>
        <v>12.001424828845613</v>
      </c>
      <c r="X227" s="42">
        <f>X123/$J$182/2220*$F$181*60*24</f>
        <v>0.69956203303030906</v>
      </c>
      <c r="Y227" s="42">
        <f>Y123/$J$182/2220*$F$181*60*24</f>
        <v>1.2749215368569569</v>
      </c>
      <c r="Z227" s="42">
        <f>Z123/$J$182/2220*$F$181*60*24</f>
        <v>2.949772121058623</v>
      </c>
      <c r="AC227" s="42">
        <f>AC123/$J$182/2220*$F$181*60*24</f>
        <v>3.3557725603168477E-2</v>
      </c>
      <c r="AD227" s="42">
        <f>AD123/$J$182/2220*$F$181*60*24</f>
        <v>1.3034542426906517</v>
      </c>
      <c r="AE227" s="42">
        <f>AE123/$J$182/2220*$F$181*60*24</f>
        <v>1.1166043099949376</v>
      </c>
      <c r="AF227" s="42">
        <f>AF123/$J$182/2220*$F$181*60*24</f>
        <v>0.97512502598308326</v>
      </c>
      <c r="AG227" s="42">
        <f>AG123/$J$182/2220*$F$181*60*24</f>
        <v>2.0322303103153478</v>
      </c>
      <c r="AH227" s="42">
        <f>AH123/$J$182/2220*$F$181*60*24</f>
        <v>55.71963177540654</v>
      </c>
      <c r="AI227" s="42">
        <f>AI123/$J$182/2220*$F$181*60*24</f>
        <v>14.547116933111603</v>
      </c>
      <c r="AJ227" s="42">
        <f>AJ123/$J$182/2220*$F$181*60*24</f>
        <v>0.82644635856665283</v>
      </c>
      <c r="AK227" s="42">
        <f>AK123/$J$182/2220*$F$181*60*24</f>
        <v>1.4958041962728685</v>
      </c>
      <c r="AL227" s="42">
        <f>AL123/$J$182/2220*$F$181*60*24</f>
        <v>6.2973252417675534</v>
      </c>
    </row>
    <row r="228" spans="4:38">
      <c r="D228" s="42">
        <f t="shared" si="49"/>
        <v>7.5</v>
      </c>
      <c r="E228" s="42">
        <f>E124/$J$182/2220*$F$181*60*24</f>
        <v>2.1480466640081349E-2</v>
      </c>
      <c r="F228" s="42">
        <f>F124/$J$182/2220*$F$181*60*24</f>
        <v>0.66833234460338398</v>
      </c>
      <c r="G228" s="42">
        <f>G124/$J$182/2220*$F$181*60*24</f>
        <v>0.92077624818185444</v>
      </c>
      <c r="H228" s="42">
        <f>H124/$J$182/2220*$F$181*60*24</f>
        <v>0.83014757744469603</v>
      </c>
      <c r="I228" s="42">
        <f>I124/$J$182/2220*$F$181*60*24</f>
        <v>1.8535812592166856</v>
      </c>
      <c r="J228" s="42">
        <f>J124/$J$182/2220*$F$181*60*24</f>
        <v>44.325230651237241</v>
      </c>
      <c r="K228" s="42">
        <f>K124/$J$182/2220*$F$181*60*24</f>
        <v>13.297353256026865</v>
      </c>
      <c r="L228" s="42">
        <f>L124/$J$182/2220*$F$181*60*24</f>
        <v>0.75340917251032824</v>
      </c>
      <c r="M228" s="42">
        <f>M124/$J$182/2220*$F$181*60*24</f>
        <v>1.3678529854505834</v>
      </c>
      <c r="N228" s="42">
        <f>N124/$J$182/2220*$F$181*60*24</f>
        <v>4.5389677481940938</v>
      </c>
      <c r="Q228" s="42">
        <f>Q124/$J$182/2220*$F$181*60*24</f>
        <v>1.3314840561016363E-2</v>
      </c>
      <c r="R228" s="42">
        <f>R124/$J$182/2220*$F$181*60*24</f>
        <v>4.7637038944184779E-2</v>
      </c>
      <c r="S228" s="42">
        <f>S124/$J$182/2220*$F$181*60*24</f>
        <v>0.74774015413829198</v>
      </c>
      <c r="T228" s="42">
        <f>T124/$J$182/2220*$F$181*60*24</f>
        <v>0.67901175595634145</v>
      </c>
      <c r="U228" s="42">
        <f>U124/$J$182/2220*$F$181*60*24</f>
        <v>1.7954920436315485</v>
      </c>
      <c r="V228" s="42">
        <f>V124/$J$182/2220*$F$181*60*24</f>
        <v>33.106355283558621</v>
      </c>
      <c r="W228" s="42">
        <f>W124/$J$182/2220*$F$181*60*24</f>
        <v>11.993924181422754</v>
      </c>
      <c r="X228" s="42">
        <f>X124/$J$182/2220*$F$181*60*24</f>
        <v>0.69897498630353394</v>
      </c>
      <c r="Y228" s="42">
        <f>Y124/$J$182/2220*$F$181*60*24</f>
        <v>1.2704613789426324</v>
      </c>
      <c r="Z228" s="42">
        <f>Z124/$J$182/2220*$F$181*60*24</f>
        <v>2.8961348558603088</v>
      </c>
      <c r="AC228" s="42">
        <f>AC124/$J$182/2220*$F$181*60*24</f>
        <v>2.9646092719146366E-2</v>
      </c>
      <c r="AD228" s="42">
        <f>AD124/$J$182/2220*$F$181*60*24</f>
        <v>1.2890276502625813</v>
      </c>
      <c r="AE228" s="42">
        <f>AE124/$J$182/2220*$F$181*60*24</f>
        <v>1.0881339872027973</v>
      </c>
      <c r="AF228" s="42">
        <f>AF124/$J$182/2220*$F$181*60*24</f>
        <v>0.98128339893304672</v>
      </c>
      <c r="AG228" s="42">
        <f>AG124/$J$182/2220*$F$181*60*24</f>
        <v>1.99662785533256</v>
      </c>
      <c r="AH228" s="42">
        <f>AH124/$J$182/2220*$F$181*60*24</f>
        <v>55.279347811070863</v>
      </c>
      <c r="AI228" s="42">
        <f>AI124/$J$182/2220*$F$181*60*24</f>
        <v>14.557921488214639</v>
      </c>
      <c r="AJ228" s="42">
        <f>AJ124/$J$182/2220*$F$181*60*24</f>
        <v>0.80784335871711854</v>
      </c>
      <c r="AK228" s="42">
        <f>AK124/$J$182/2220*$F$181*60*24</f>
        <v>1.4738109568458271</v>
      </c>
      <c r="AL228" s="42">
        <f>AL124/$J$182/2220*$F$181*60*24</f>
        <v>6.181800640527829</v>
      </c>
    </row>
    <row r="229" spans="4:38">
      <c r="D229" s="42">
        <f t="shared" si="49"/>
        <v>7.75</v>
      </c>
      <c r="E229" s="42">
        <f>E125/$J$182/2220*$F$181*60*24</f>
        <v>1.8165511163764074E-2</v>
      </c>
      <c r="F229" s="42">
        <f>F125/$J$182/2220*$F$181*60*24</f>
        <v>0.65395542439244603</v>
      </c>
      <c r="G229" s="42">
        <f>G125/$J$182/2220*$F$181*60*24</f>
        <v>0.90834635288184051</v>
      </c>
      <c r="H229" s="42">
        <f>H125/$J$182/2220*$F$181*60*24</f>
        <v>0.83432741798539978</v>
      </c>
      <c r="I229" s="42">
        <f>I125/$J$182/2220*$F$181*60*24</f>
        <v>1.8081747740337621</v>
      </c>
      <c r="J229" s="42">
        <f>J125/$J$182/2220*$F$181*60*24</f>
        <v>43.843930340928274</v>
      </c>
      <c r="K229" s="42">
        <f>K125/$J$182/2220*$F$181*60*24</f>
        <v>13.301416136896247</v>
      </c>
      <c r="L229" s="42">
        <f>L125/$J$182/2220*$F$181*60*24</f>
        <v>0.74472796096390381</v>
      </c>
      <c r="M229" s="42">
        <f>M125/$J$182/2220*$F$181*60*24</f>
        <v>1.3555630340087386</v>
      </c>
      <c r="N229" s="42">
        <f>N125/$J$182/2220*$F$181*60*24</f>
        <v>4.4624421419482969</v>
      </c>
      <c r="Q229" s="42">
        <f>Q125/$J$182/2220*$F$181*60*24</f>
        <v>1.0224026027258906E-2</v>
      </c>
      <c r="R229" s="42">
        <f>R125/$J$182/2220*$F$181*60*24</f>
        <v>3.1935829766749663E-2</v>
      </c>
      <c r="S229" s="42">
        <f>S125/$J$182/2220*$F$181*60*24</f>
        <v>0.74835530926574179</v>
      </c>
      <c r="T229" s="42">
        <f>T125/$J$182/2220*$F$181*60*24</f>
        <v>0.68009335991505959</v>
      </c>
      <c r="U229" s="42">
        <f>U125/$J$182/2220*$F$181*60*24</f>
        <v>1.7411386872766648</v>
      </c>
      <c r="V229" s="42">
        <f>V125/$J$182/2220*$F$181*60*24</f>
        <v>32.613423632349495</v>
      </c>
      <c r="W229" s="42">
        <f>W125/$J$182/2220*$F$181*60*24</f>
        <v>11.987137881373499</v>
      </c>
      <c r="X229" s="42">
        <f>X125/$J$182/2220*$F$181*60*24</f>
        <v>0.6984438487888347</v>
      </c>
      <c r="Y229" s="42">
        <f>Y125/$J$182/2220*$F$181*60*24</f>
        <v>1.2664259979725343</v>
      </c>
      <c r="Z229" s="42">
        <f>Z125/$J$182/2220*$F$181*60*24</f>
        <v>2.8476059016332651</v>
      </c>
      <c r="AC229" s="42">
        <f>AC125/$J$182/2220*$F$181*60*24</f>
        <v>2.6106996300269254E-2</v>
      </c>
      <c r="AD229" s="42">
        <f>AD125/$J$182/2220*$F$181*60*24</f>
        <v>1.27597501901814</v>
      </c>
      <c r="AE229" s="42">
        <f>AE125/$J$182/2220*$F$181*60*24</f>
        <v>1.0623751237241961</v>
      </c>
      <c r="AF229" s="42">
        <f>AF125/$J$182/2220*$F$181*60*24</f>
        <v>0.98856147605573574</v>
      </c>
      <c r="AG229" s="42">
        <f>AG125/$J$182/2220*$F$181*60*24</f>
        <v>1.9644161103481297</v>
      </c>
      <c r="AH229" s="42">
        <f>AH125/$J$182/2220*$F$181*60*24</f>
        <v>54.824240543093204</v>
      </c>
      <c r="AI229" s="42">
        <f>AI125/$J$182/2220*$F$181*60*24</f>
        <v>14.570690507881904</v>
      </c>
      <c r="AJ229" s="42">
        <f>AJ125/$J$182/2220*$F$181*60*24</f>
        <v>0.79101207313897248</v>
      </c>
      <c r="AK229" s="42">
        <f>AK125/$J$182/2220*$F$181*60*24</f>
        <v>1.453694753176606</v>
      </c>
      <c r="AL229" s="42">
        <f>AL125/$J$182/2220*$F$181*60*24</f>
        <v>6.0772783822633754</v>
      </c>
    </row>
    <row r="230" spans="4:38">
      <c r="D230" s="42">
        <f t="shared" si="49"/>
        <v>8</v>
      </c>
      <c r="E230" s="42">
        <f>E126/$J$182/2220*$F$181*60*24</f>
        <v>1.5199498369164378E-2</v>
      </c>
      <c r="F230" s="42">
        <f>F126/$J$182/2220*$F$181*60*24</f>
        <v>0.64109186420370923</v>
      </c>
      <c r="G230" s="42">
        <f>G126/$J$182/2220*$F$181*60*24</f>
        <v>0.89722486761340936</v>
      </c>
      <c r="H230" s="42">
        <f>H126/$J$182/2220*$F$181*60*24</f>
        <v>0.83915031091697756</v>
      </c>
      <c r="I230" s="42">
        <f>I126/$J$182/2220*$F$181*60*24</f>
        <v>1.7675479188700898</v>
      </c>
      <c r="J230" s="42">
        <f>J126/$J$182/2220*$F$181*60*24</f>
        <v>43.323198365970683</v>
      </c>
      <c r="K230" s="42">
        <f>K126/$J$182/2220*$F$181*60*24</f>
        <v>13.306104076360953</v>
      </c>
      <c r="L230" s="42">
        <f>L126/$J$182/2220*$F$181*60*24</f>
        <v>0.73696056115920572</v>
      </c>
      <c r="M230" s="42">
        <f>M126/$J$182/2220*$F$181*60*24</f>
        <v>1.3445667616660344</v>
      </c>
      <c r="N230" s="42">
        <f>N126/$J$182/2220*$F$181*60*24</f>
        <v>4.3939718626757713</v>
      </c>
      <c r="Q230" s="42">
        <f>Q126/$J$182/2220*$F$181*60*24</f>
        <v>7.4585603917916802E-3</v>
      </c>
      <c r="R230" s="42">
        <f>R126/$J$182/2220*$F$181*60*24</f>
        <v>1.7887379450096996E-2</v>
      </c>
      <c r="S230" s="42">
        <f>S126/$J$182/2220*$F$181*60*24</f>
        <v>0.74906510364356871</v>
      </c>
      <c r="T230" s="42">
        <f>T126/$J$182/2220*$F$181*60*24</f>
        <v>0.68134136448281168</v>
      </c>
      <c r="U230" s="42">
        <f>U126/$J$182/2220*$F$181*60*24</f>
        <v>1.6901219682775694</v>
      </c>
      <c r="V230" s="42">
        <f>V126/$J$182/2220*$F$181*60*24</f>
        <v>32.066159756438907</v>
      </c>
      <c r="W230" s="42">
        <f>W126/$J$182/2220*$F$181*60*24</f>
        <v>11.981065928697864</v>
      </c>
      <c r="X230" s="42">
        <f>X126/$J$182/2220*$F$181*60*24</f>
        <v>0.697968620486208</v>
      </c>
      <c r="Y230" s="42">
        <f>Y126/$J$182/2220*$F$181*60*24</f>
        <v>1.2628153939466533</v>
      </c>
      <c r="Z230" s="42">
        <f>Z126/$J$182/2220*$F$181*60*24</f>
        <v>2.8041852583774878</v>
      </c>
      <c r="AC230" s="42">
        <f>AC126/$J$182/2220*$F$181*60*24</f>
        <v>2.2940436346537071E-2</v>
      </c>
      <c r="AD230" s="42">
        <f>AD126/$J$182/2220*$F$181*60*24</f>
        <v>1.2642963489573198</v>
      </c>
      <c r="AE230" s="42">
        <f>AE126/$J$182/2220*$F$181*60*24</f>
        <v>1.0393277195591299</v>
      </c>
      <c r="AF230" s="42">
        <f>AF126/$J$182/2220*$F$181*60*24</f>
        <v>0.99695925735114299</v>
      </c>
      <c r="AG230" s="42">
        <f>AG126/$J$182/2220*$F$181*60*24</f>
        <v>1.9355950753620643</v>
      </c>
      <c r="AH230" s="42">
        <f>AH126/$J$182/2220*$F$181*60*24</f>
        <v>54.354309971474329</v>
      </c>
      <c r="AI230" s="42">
        <f>AI126/$J$182/2220*$F$181*60*24</f>
        <v>14.58542399211332</v>
      </c>
      <c r="AJ230" s="42">
        <f>AJ126/$J$182/2220*$F$181*60*24</f>
        <v>0.77595250183220754</v>
      </c>
      <c r="AK230" s="42">
        <f>AK126/$J$182/2220*$F$181*60*24</f>
        <v>1.4354555852652009</v>
      </c>
      <c r="AL230" s="42">
        <f>AL126/$J$182/2220*$F$181*60*24</f>
        <v>5.9837584669740789</v>
      </c>
    </row>
    <row r="231" spans="4:38">
      <c r="D231" s="42">
        <f t="shared" si="49"/>
        <v>8.25</v>
      </c>
      <c r="E231" s="42">
        <f>E127/$J$182/2220*$F$181*60*24</f>
        <v>1.2582428256282287E-2</v>
      </c>
      <c r="F231" s="42">
        <f>F127/$J$182/2220*$F$181*60*24</f>
        <v>0.62974166403717735</v>
      </c>
      <c r="G231" s="42">
        <f>G127/$J$182/2220*$F$181*60*24</f>
        <v>0.88741179237656143</v>
      </c>
      <c r="H231" s="42">
        <f>H127/$J$182/2220*$F$181*60*24</f>
        <v>0.84461625623943304</v>
      </c>
      <c r="I231" s="42">
        <f>I127/$J$182/2220*$F$181*60*24</f>
        <v>1.7317006937256778</v>
      </c>
      <c r="J231" s="42">
        <f>J127/$J$182/2220*$F$181*60*24</f>
        <v>42.767230548718281</v>
      </c>
      <c r="K231" s="42">
        <f>K127/$J$182/2220*$F$181*60*24</f>
        <v>13.311417074420918</v>
      </c>
      <c r="L231" s="42">
        <f>L127/$J$182/2220*$F$181*60*24</f>
        <v>0.73010697309624173</v>
      </c>
      <c r="M231" s="42">
        <f>M127/$J$182/2220*$F$181*60*24</f>
        <v>1.3348641684224742</v>
      </c>
      <c r="N231" s="42">
        <f>N127/$J$182/2220*$F$181*60*24</f>
        <v>4.3335569103765161</v>
      </c>
      <c r="Q231" s="42">
        <f>Q127/$J$182/2220*$F$181*60*24</f>
        <v>5.0184436546147695E-3</v>
      </c>
      <c r="R231" s="42">
        <f>R127/$J$182/2220*$F$181*60*24</f>
        <v>5.4916879942270205E-3</v>
      </c>
      <c r="S231" s="42">
        <f>S127/$J$182/2220*$F$181*60*24</f>
        <v>0.74986953727177297</v>
      </c>
      <c r="T231" s="42">
        <f>T127/$J$182/2220*$F$181*60*24</f>
        <v>0.68275576965959761</v>
      </c>
      <c r="U231" s="42">
        <f>U127/$J$182/2220*$F$181*60*24</f>
        <v>1.6424418866342707</v>
      </c>
      <c r="V231" s="42">
        <f>V127/$J$182/2220*$F$181*60*24</f>
        <v>31.47030771845629</v>
      </c>
      <c r="W231" s="42">
        <f>W127/$J$182/2220*$F$181*60*24</f>
        <v>11.975708323395828</v>
      </c>
      <c r="X231" s="42">
        <f>X127/$J$182/2220*$F$181*60*24</f>
        <v>0.69754930139565319</v>
      </c>
      <c r="Y231" s="42">
        <f>Y127/$J$182/2220*$F$181*60*24</f>
        <v>1.2596295668649948</v>
      </c>
      <c r="Z231" s="42">
        <f>Z127/$J$182/2220*$F$181*60*24</f>
        <v>2.76587292609298</v>
      </c>
      <c r="AC231" s="42">
        <f>AC127/$J$182/2220*$F$181*60*24</f>
        <v>2.0146412857949846E-2</v>
      </c>
      <c r="AD231" s="42">
        <f>AD127/$J$182/2220*$F$181*60*24</f>
        <v>1.253991640080129</v>
      </c>
      <c r="AE231" s="42">
        <f>AE127/$J$182/2220*$F$181*60*24</f>
        <v>1.0189917747076027</v>
      </c>
      <c r="AF231" s="42">
        <f>AF127/$J$182/2220*$F$181*60*24</f>
        <v>1.006476742819272</v>
      </c>
      <c r="AG231" s="42">
        <f>AG127/$J$182/2220*$F$181*60*24</f>
        <v>1.9101647503743555</v>
      </c>
      <c r="AH231" s="42">
        <f>AH127/$J$182/2220*$F$181*60*24</f>
        <v>53.869556096214282</v>
      </c>
      <c r="AI231" s="42">
        <f>AI127/$J$182/2220*$F$181*60*24</f>
        <v>14.602121940908921</v>
      </c>
      <c r="AJ231" s="42">
        <f>AJ127/$J$182/2220*$F$181*60*24</f>
        <v>0.76266464479682683</v>
      </c>
      <c r="AK231" s="42">
        <f>AK127/$J$182/2220*$F$181*60*24</f>
        <v>1.4190934531116159</v>
      </c>
      <c r="AL231" s="42">
        <f>AL127/$J$182/2220*$F$181*60*24</f>
        <v>5.9012408946600132</v>
      </c>
    </row>
    <row r="232" spans="4:38">
      <c r="D232" s="42">
        <f t="shared" si="49"/>
        <v>8.5</v>
      </c>
      <c r="E232" s="42">
        <f>E128/$J$182/2220*$F$181*60*24</f>
        <v>1.0314300825117844E-2</v>
      </c>
      <c r="F232" s="42">
        <f>F128/$J$182/2220*$F$181*60*24</f>
        <v>0.61990482389285073</v>
      </c>
      <c r="G232" s="42">
        <f>G128/$J$182/2220*$F$181*60*24</f>
        <v>0.87890712717128827</v>
      </c>
      <c r="H232" s="42">
        <f>H128/$J$182/2220*$F$181*60*24</f>
        <v>0.85072525395276988</v>
      </c>
      <c r="I232" s="42">
        <f>I128/$J$182/2220*$F$181*60*24</f>
        <v>1.7006330986005176</v>
      </c>
      <c r="J232" s="42">
        <f>J128/$J$182/2220*$F$181*60*24</f>
        <v>42.180222711525275</v>
      </c>
      <c r="K232" s="42">
        <f>K128/$J$182/2220*$F$181*60*24</f>
        <v>13.317355131076205</v>
      </c>
      <c r="L232" s="42">
        <f>L128/$J$182/2220*$F$181*60*24</f>
        <v>0.7241671967750043</v>
      </c>
      <c r="M232" s="42">
        <f>M128/$J$182/2220*$F$181*60*24</f>
        <v>1.3264552542780539</v>
      </c>
      <c r="N232" s="42">
        <f>N128/$J$182/2220*$F$181*60*24</f>
        <v>4.2811972850504523</v>
      </c>
      <c r="Q232" s="42">
        <f>Q128/$J$182/2220*$F$181*60*24</f>
        <v>2.9036758157280768E-3</v>
      </c>
      <c r="R232" s="42">
        <f>R128/$J$182/2220*$F$181*60*24</f>
        <v>0</v>
      </c>
      <c r="S232" s="42">
        <f>S128/$J$182/2220*$F$181*60*24</f>
        <v>0.75076861015035412</v>
      </c>
      <c r="T232" s="42">
        <f>T128/$J$182/2220*$F$181*60*24</f>
        <v>0.68433657544541748</v>
      </c>
      <c r="U232" s="42">
        <f>U128/$J$182/2220*$F$181*60*24</f>
        <v>1.5980984423467641</v>
      </c>
      <c r="V232" s="42">
        <f>V128/$J$182/2220*$F$181*60*24</f>
        <v>30.831611581031098</v>
      </c>
      <c r="W232" s="42">
        <f>W128/$J$182/2220*$F$181*60*24</f>
        <v>11.97106506546741</v>
      </c>
      <c r="X232" s="42">
        <f>X128/$J$182/2220*$F$181*60*24</f>
        <v>0.69718589151717436</v>
      </c>
      <c r="Y232" s="42">
        <f>Y128/$J$182/2220*$F$181*60*24</f>
        <v>1.256868516727554</v>
      </c>
      <c r="Z232" s="42">
        <f>Z128/$J$182/2220*$F$181*60*24</f>
        <v>2.7326689047797386</v>
      </c>
      <c r="AC232" s="42">
        <f>AC128/$J$182/2220*$F$181*60*24</f>
        <v>1.7724925834507601E-2</v>
      </c>
      <c r="AD232" s="42">
        <f>AD128/$J$182/2220*$F$181*60*24</f>
        <v>1.2450608923865636</v>
      </c>
      <c r="AE232" s="42">
        <f>AE128/$J$182/2220*$F$181*60*24</f>
        <v>1.001367289169611</v>
      </c>
      <c r="AF232" s="42">
        <f>AF128/$J$182/2220*$F$181*60*24</f>
        <v>1.0171139324601184</v>
      </c>
      <c r="AG232" s="42">
        <f>AG128/$J$182/2220*$F$181*60*24</f>
        <v>1.8881251353850113</v>
      </c>
      <c r="AH232" s="42">
        <f>AH128/$J$182/2220*$F$181*60*24</f>
        <v>53.369978917312238</v>
      </c>
      <c r="AI232" s="42">
        <f>AI128/$J$182/2220*$F$181*60*24</f>
        <v>14.620784354268753</v>
      </c>
      <c r="AJ232" s="42">
        <f>AJ128/$J$182/2220*$F$181*60*24</f>
        <v>0.7511485020328309</v>
      </c>
      <c r="AK232" s="42">
        <f>AK128/$J$182/2220*$F$181*60*24</f>
        <v>1.4046083567158516</v>
      </c>
      <c r="AL232" s="42">
        <f>AL128/$J$182/2220*$F$181*60*24</f>
        <v>5.8297256653211793</v>
      </c>
    </row>
    <row r="233" spans="4:38">
      <c r="D233" s="42">
        <f t="shared" si="49"/>
        <v>8.75</v>
      </c>
      <c r="E233" s="42">
        <f>E129/$J$182/2220*$F$181*60*24</f>
        <v>8.395116075670974E-3</v>
      </c>
      <c r="F233" s="42">
        <f>F129/$J$182/2220*$F$181*60*24</f>
        <v>0.61158134377072904</v>
      </c>
      <c r="G233" s="42">
        <f>G129/$J$182/2220*$F$181*60*24</f>
        <v>0.87171087199759834</v>
      </c>
      <c r="H233" s="42">
        <f>H129/$J$182/2220*$F$181*60*24</f>
        <v>0.85747730405698086</v>
      </c>
      <c r="I233" s="42">
        <f>I129/$J$182/2220*$F$181*60*24</f>
        <v>1.6743451334946164</v>
      </c>
      <c r="J233" s="42">
        <f>J129/$J$182/2220*$F$181*60*24</f>
        <v>41.5663706767455</v>
      </c>
      <c r="K233" s="42">
        <f>K129/$J$182/2220*$F$181*60*24</f>
        <v>13.323918246326786</v>
      </c>
      <c r="L233" s="42">
        <f>L129/$J$182/2220*$F$181*60*24</f>
        <v>0.71914123219549353</v>
      </c>
      <c r="M233" s="42">
        <f>M129/$J$182/2220*$F$181*60*24</f>
        <v>1.319340019232774</v>
      </c>
      <c r="N233" s="42">
        <f>N129/$J$182/2220*$F$181*60*24</f>
        <v>4.2368929866976215</v>
      </c>
      <c r="Q233" s="42">
        <f>Q129/$J$182/2220*$F$181*60*24</f>
        <v>1.1142568751316608E-3</v>
      </c>
      <c r="R233" s="42">
        <f>R129/$J$182/2220*$F$181*60*24</f>
        <v>0</v>
      </c>
      <c r="S233" s="42">
        <f>S129/$J$182/2220*$F$181*60*24</f>
        <v>0.75176232227931261</v>
      </c>
      <c r="T233" s="42">
        <f>T129/$J$182/2220*$F$181*60*24</f>
        <v>0.68608378184027141</v>
      </c>
      <c r="U233" s="42">
        <f>U129/$J$182/2220*$F$181*60*24</f>
        <v>1.5570916354150466</v>
      </c>
      <c r="V233" s="42">
        <f>V129/$J$182/2220*$F$181*60*24</f>
        <v>30.15581540679274</v>
      </c>
      <c r="W233" s="42">
        <f>W129/$J$182/2220*$F$181*60*24</f>
        <v>11.967136154912595</v>
      </c>
      <c r="X233" s="42">
        <f>X129/$J$182/2220*$F$181*60*24</f>
        <v>0.69687839085076786</v>
      </c>
      <c r="Y233" s="42">
        <f>Y129/$J$182/2220*$F$181*60*24</f>
        <v>1.2545322435343391</v>
      </c>
      <c r="Z233" s="42">
        <f>Z129/$J$182/2220*$F$181*60*24</f>
        <v>2.7045731944377662</v>
      </c>
      <c r="AC233" s="42">
        <f>AC129/$J$182/2220*$F$181*60*24</f>
        <v>1.5675975276210299E-2</v>
      </c>
      <c r="AD233" s="42">
        <f>AD129/$J$182/2220*$F$181*60*24</f>
        <v>1.2375041058766227</v>
      </c>
      <c r="AE233" s="42">
        <f>AE129/$J$182/2220*$F$181*60*24</f>
        <v>0.98645426294515781</v>
      </c>
      <c r="AF233" s="42">
        <f>AF129/$J$182/2220*$F$181*60*24</f>
        <v>1.0288708262736905</v>
      </c>
      <c r="AG233" s="42">
        <f>AG129/$J$182/2220*$F$181*60*24</f>
        <v>1.8694762303940244</v>
      </c>
      <c r="AH233" s="42">
        <f>AH129/$J$182/2220*$F$181*60*24</f>
        <v>52.855578434768603</v>
      </c>
      <c r="AI233" s="42">
        <f>AI129/$J$182/2220*$F$181*60*24</f>
        <v>14.641411232192731</v>
      </c>
      <c r="AJ233" s="42">
        <f>AJ129/$J$182/2220*$F$181*60*24</f>
        <v>0.7414040735402192</v>
      </c>
      <c r="AK233" s="42">
        <f>AK129/$J$182/2220*$F$181*60*24</f>
        <v>1.3920002960779028</v>
      </c>
      <c r="AL233" s="42">
        <f>AL129/$J$182/2220*$F$181*60*24</f>
        <v>5.7692127789575007</v>
      </c>
    </row>
    <row r="234" spans="4:38">
      <c r="D234" s="42">
        <f t="shared" si="49"/>
        <v>9</v>
      </c>
      <c r="E234" s="42">
        <f>E130/$J$182/2220*$F$181*60*24</f>
        <v>6.8248740079417513E-3</v>
      </c>
      <c r="F234" s="42">
        <f>F130/$J$182/2220*$F$181*60*24</f>
        <v>0.60477122367080838</v>
      </c>
      <c r="G234" s="42">
        <f>G130/$J$182/2220*$F$181*60*24</f>
        <v>0.86582302685548695</v>
      </c>
      <c r="H234" s="42">
        <f>H130/$J$182/2220*$F$181*60*24</f>
        <v>0.86487240655206976</v>
      </c>
      <c r="I234" s="42">
        <f>I130/$J$182/2220*$F$181*60*24</f>
        <v>1.6528367984079679</v>
      </c>
      <c r="J234" s="42">
        <f>J130/$J$182/2220*$F$181*60*24</f>
        <v>40.929870266732358</v>
      </c>
      <c r="K234" s="42">
        <f>K130/$J$182/2220*$F$181*60*24</f>
        <v>13.331106420172656</v>
      </c>
      <c r="L234" s="42">
        <f>L130/$J$182/2220*$F$181*60*24</f>
        <v>0.71502907935771287</v>
      </c>
      <c r="M234" s="42">
        <f>M130/$J$182/2220*$F$181*60*24</f>
        <v>1.3135184632866377</v>
      </c>
      <c r="N234" s="42">
        <f>N130/$J$182/2220*$F$181*60*24</f>
        <v>4.2006440153180602</v>
      </c>
      <c r="Q234" s="42">
        <f>Q130/$J$182/2220*$F$181*60*24</f>
        <v>0</v>
      </c>
      <c r="R234" s="42">
        <f>R130/$J$182/2220*$F$181*60*24</f>
        <v>0</v>
      </c>
      <c r="S234" s="42">
        <f>S130/$J$182/2220*$F$181*60*24</f>
        <v>0.75285067365864422</v>
      </c>
      <c r="T234" s="42">
        <f>T130/$J$182/2220*$F$181*60*24</f>
        <v>0.68799738884415884</v>
      </c>
      <c r="U234" s="42">
        <f>U130/$J$182/2220*$F$181*60*24</f>
        <v>1.5194214658391207</v>
      </c>
      <c r="V234" s="42">
        <f>V130/$J$182/2220*$F$181*60*24</f>
        <v>29.448663258370722</v>
      </c>
      <c r="W234" s="42">
        <f>W130/$J$182/2220*$F$181*60*24</f>
        <v>11.963921591731353</v>
      </c>
      <c r="X234" s="42">
        <f>X130/$J$182/2220*$F$181*60*24</f>
        <v>0.69662679939643735</v>
      </c>
      <c r="Y234" s="42">
        <f>Y130/$J$182/2220*$F$181*60*24</f>
        <v>1.2526207472853428</v>
      </c>
      <c r="Z234" s="42">
        <f>Z130/$J$182/2220*$F$181*60*24</f>
        <v>2.6815857950670599</v>
      </c>
      <c r="AC234" s="42">
        <f>AC130/$J$182/2220*$F$181*60*24</f>
        <v>1.399956118305795E-2</v>
      </c>
      <c r="AD234" s="42">
        <f>AD130/$J$182/2220*$F$181*60*24</f>
        <v>1.2313212805503075</v>
      </c>
      <c r="AE234" s="42">
        <f>AE130/$J$182/2220*$F$181*60*24</f>
        <v>0.97425269603424014</v>
      </c>
      <c r="AF234" s="42">
        <f>AF130/$J$182/2220*$F$181*60*24</f>
        <v>1.0417474242599807</v>
      </c>
      <c r="AG234" s="42">
        <f>AG130/$J$182/2220*$F$181*60*24</f>
        <v>1.854218035401402</v>
      </c>
      <c r="AH234" s="42">
        <f>AH130/$J$182/2220*$F$181*60*24</f>
        <v>52.326354648583781</v>
      </c>
      <c r="AI234" s="42">
        <f>AI130/$J$182/2220*$F$181*60*24</f>
        <v>14.664002574680897</v>
      </c>
      <c r="AJ234" s="42">
        <f>AJ130/$J$182/2220*$F$181*60*24</f>
        <v>0.7334313593189925</v>
      </c>
      <c r="AK234" s="42">
        <f>AK130/$J$182/2220*$F$181*60*24</f>
        <v>1.3812692711977705</v>
      </c>
      <c r="AL234" s="42">
        <f>AL130/$J$182/2220*$F$181*60*24</f>
        <v>5.7197022355690921</v>
      </c>
    </row>
    <row r="235" spans="4:38">
      <c r="D235" s="42">
        <f t="shared" si="49"/>
        <v>9.25</v>
      </c>
      <c r="E235" s="42">
        <f>E131/$J$182/2220*$F$181*60*24</f>
        <v>5.6035746219300986E-3</v>
      </c>
      <c r="F235" s="42">
        <f>F131/$J$182/2220*$F$181*60*24</f>
        <v>0.59947446359309664</v>
      </c>
      <c r="G235" s="42">
        <f>G131/$J$182/2220*$F$181*60*24</f>
        <v>0.86124359174495846</v>
      </c>
      <c r="H235" s="42">
        <f>H131/$J$182/2220*$F$181*60*24</f>
        <v>0.87291056143803636</v>
      </c>
      <c r="I235" s="42">
        <f>I131/$J$182/2220*$F$181*60*24</f>
        <v>1.6361080933405741</v>
      </c>
      <c r="J235" s="42">
        <f>J131/$J$182/2220*$F$181*60*24</f>
        <v>40.274917303840894</v>
      </c>
      <c r="K235" s="42">
        <f>K131/$J$182/2220*$F$181*60*24</f>
        <v>13.338919652613811</v>
      </c>
      <c r="L235" s="42">
        <f>L131/$J$182/2220*$F$181*60*24</f>
        <v>0.71183073826166254</v>
      </c>
      <c r="M235" s="42">
        <f>M131/$J$182/2220*$F$181*60*24</f>
        <v>1.3089905864396416</v>
      </c>
      <c r="N235" s="42">
        <f>N131/$J$182/2220*$F$181*60*24</f>
        <v>4.172450370911732</v>
      </c>
      <c r="Q235" s="42">
        <f>Q131/$J$182/2220*$F$181*60*24</f>
        <v>0</v>
      </c>
      <c r="R235" s="42">
        <f>R131/$J$182/2220*$F$181*60*24</f>
        <v>0</v>
      </c>
      <c r="S235" s="42">
        <f>S131/$J$182/2220*$F$181*60*24</f>
        <v>0.75403366428835716</v>
      </c>
      <c r="T235" s="42">
        <f>T131/$J$182/2220*$F$181*60*24</f>
        <v>0.69007739645707644</v>
      </c>
      <c r="U235" s="42">
        <f>U131/$J$182/2220*$F$181*60*24</f>
        <v>1.4850879336189884</v>
      </c>
      <c r="V235" s="42">
        <f>V131/$J$182/2220*$F$181*60*24</f>
        <v>28.715899198394411</v>
      </c>
      <c r="W235" s="42">
        <f>W131/$J$182/2220*$F$181*60*24</f>
        <v>11.961421375923758</v>
      </c>
      <c r="X235" s="42">
        <f>X131/$J$182/2220*$F$181*60*24</f>
        <v>0.69643111715417882</v>
      </c>
      <c r="Y235" s="42">
        <f>Y131/$J$182/2220*$F$181*60*24</f>
        <v>1.2511340279805676</v>
      </c>
      <c r="Z235" s="42">
        <f>Z131/$J$182/2220*$F$181*60*24</f>
        <v>2.6637067066676234</v>
      </c>
      <c r="AC235" s="42">
        <f>AC131/$J$182/2220*$F$181*60*24</f>
        <v>1.2695683555050616E-2</v>
      </c>
      <c r="AD235" s="42">
        <f>AD131/$J$182/2220*$F$181*60*24</f>
        <v>1.2265124164076173</v>
      </c>
      <c r="AE235" s="42">
        <f>AE131/$J$182/2220*$F$181*60*24</f>
        <v>0.96476258843686158</v>
      </c>
      <c r="AF235" s="42">
        <f>AF131/$J$182/2220*$F$181*60*24</f>
        <v>1.0557437264189962</v>
      </c>
      <c r="AG235" s="42">
        <f>AG131/$J$182/2220*$F$181*60*24</f>
        <v>1.8423505504071371</v>
      </c>
      <c r="AH235" s="42">
        <f>AH131/$J$182/2220*$F$181*60*24</f>
        <v>51.782307558757367</v>
      </c>
      <c r="AI235" s="42">
        <f>AI131/$J$182/2220*$F$181*60*24</f>
        <v>14.688558381733294</v>
      </c>
      <c r="AJ235" s="42">
        <f>AJ131/$J$182/2220*$F$181*60*24</f>
        <v>0.72723035936914648</v>
      </c>
      <c r="AK235" s="42">
        <f>AK131/$J$182/2220*$F$181*60*24</f>
        <v>1.3724152820754585</v>
      </c>
      <c r="AL235" s="42">
        <f>AL131/$J$182/2220*$F$181*60*24</f>
        <v>5.6811940351558388</v>
      </c>
    </row>
    <row r="236" spans="4:38">
      <c r="D236" s="42">
        <f t="shared" si="49"/>
        <v>9.5</v>
      </c>
      <c r="E236" s="42">
        <f>E132/$J$182/2220*$F$181*60*24</f>
        <v>4.7312179176360559E-3</v>
      </c>
      <c r="F236" s="42">
        <f>F132/$J$182/2220*$F$181*60*24</f>
        <v>0.59569106353758605</v>
      </c>
      <c r="G236" s="42">
        <f>G132/$J$182/2220*$F$181*60*24</f>
        <v>0.85797256666600918</v>
      </c>
      <c r="H236" s="42">
        <f>H132/$J$182/2220*$F$181*60*24</f>
        <v>0.88159176871488065</v>
      </c>
      <c r="I236" s="42">
        <f>I132/$J$182/2220*$F$181*60*24</f>
        <v>1.624159018292437</v>
      </c>
      <c r="J236" s="42">
        <f>J132/$J$182/2220*$F$181*60*24</f>
        <v>39.605707610424083</v>
      </c>
      <c r="K236" s="42">
        <f>K132/$J$182/2220*$F$181*60*24</f>
        <v>13.347357943650263</v>
      </c>
      <c r="L236" s="42">
        <f>L132/$J$182/2220*$F$181*60*24</f>
        <v>0.70954620890734266</v>
      </c>
      <c r="M236" s="42">
        <f>M132/$J$182/2220*$F$181*60*24</f>
        <v>1.3057563886917893</v>
      </c>
      <c r="N236" s="42">
        <f>N132/$J$182/2220*$F$181*60*24</f>
        <v>4.1523120534786333</v>
      </c>
      <c r="Q236" s="42">
        <f>Q132/$J$182/2220*$F$181*60*24</f>
        <v>0</v>
      </c>
      <c r="R236" s="42">
        <f>R132/$J$182/2220*$F$181*60*24</f>
        <v>0</v>
      </c>
      <c r="S236" s="42">
        <f>S132/$J$182/2220*$F$181*60*24</f>
        <v>0.75531129416844744</v>
      </c>
      <c r="T236" s="42">
        <f>T132/$J$182/2220*$F$181*60*24</f>
        <v>0.69232380467903165</v>
      </c>
      <c r="U236" s="42">
        <f>U132/$J$182/2220*$F$181*60*24</f>
        <v>1.4540910387546435</v>
      </c>
      <c r="V236" s="42">
        <f>V132/$J$182/2220*$F$181*60*24</f>
        <v>27.963267289493288</v>
      </c>
      <c r="W236" s="42">
        <f>W132/$J$182/2220*$F$181*60*24</f>
        <v>11.959635507489736</v>
      </c>
      <c r="X236" s="42">
        <f>X132/$J$182/2220*$F$181*60*24</f>
        <v>0.69629134412399663</v>
      </c>
      <c r="Y236" s="42">
        <f>Y132/$J$182/2220*$F$181*60*24</f>
        <v>1.2500720856200149</v>
      </c>
      <c r="Z236" s="42">
        <f>Z132/$J$182/2220*$F$181*60*24</f>
        <v>2.650935929239453</v>
      </c>
      <c r="AC236" s="42">
        <f>AC132/$J$182/2220*$F$181*60*24</f>
        <v>1.1764342392188196E-2</v>
      </c>
      <c r="AD236" s="42">
        <f>AD132/$J$182/2220*$F$181*60*24</f>
        <v>1.2230775134485525</v>
      </c>
      <c r="AE236" s="42">
        <f>AE132/$J$182/2220*$F$181*60*24</f>
        <v>0.95798394015301791</v>
      </c>
      <c r="AF236" s="42">
        <f>AF132/$J$182/2220*$F$181*60*24</f>
        <v>1.0708597327507299</v>
      </c>
      <c r="AG236" s="42">
        <f>AG132/$J$182/2220*$F$181*60*24</f>
        <v>1.8338737754112366</v>
      </c>
      <c r="AH236" s="42">
        <f>AH132/$J$182/2220*$F$181*60*24</f>
        <v>51.223437165289745</v>
      </c>
      <c r="AI236" s="42">
        <f>AI132/$J$182/2220*$F$181*60*24</f>
        <v>14.715078653349838</v>
      </c>
      <c r="AJ236" s="42">
        <f>AJ132/$J$182/2220*$F$181*60*24</f>
        <v>0.7228010736906888</v>
      </c>
      <c r="AK236" s="42">
        <f>AK132/$J$182/2220*$F$181*60*24</f>
        <v>1.3654383287109666</v>
      </c>
      <c r="AL236" s="42">
        <f>AL132/$J$182/2220*$F$181*60*24</f>
        <v>5.6536881777178181</v>
      </c>
    </row>
    <row r="237" spans="4:38">
      <c r="D237" s="42">
        <f t="shared" si="49"/>
        <v>9.75</v>
      </c>
      <c r="E237" s="42">
        <f>E133/$J$182/2220*$F$181*60*24</f>
        <v>4.2078038950596622E-3</v>
      </c>
      <c r="F237" s="42">
        <f>F133/$J$182/2220*$F$181*60*24</f>
        <v>0.5934210235042805</v>
      </c>
      <c r="G237" s="42">
        <f>G133/$J$182/2220*$F$181*60*24</f>
        <v>0.8560099516186388</v>
      </c>
      <c r="H237" s="42">
        <f>H133/$J$182/2220*$F$181*60*24</f>
        <v>0.89091602838259876</v>
      </c>
      <c r="I237" s="42">
        <f>I133/$J$182/2220*$F$181*60*24</f>
        <v>1.6169895732635511</v>
      </c>
      <c r="J237" s="42">
        <f>J133/$J$182/2220*$F$181*60*24</f>
        <v>38.926437008836537</v>
      </c>
      <c r="K237" s="42">
        <f>K133/$J$182/2220*$F$181*60*24</f>
        <v>13.356421293281997</v>
      </c>
      <c r="L237" s="42">
        <f>L133/$J$182/2220*$F$181*60*24</f>
        <v>0.70817549129474922</v>
      </c>
      <c r="M237" s="42">
        <f>M133/$J$182/2220*$F$181*60*24</f>
        <v>1.3038158700430773</v>
      </c>
      <c r="N237" s="42">
        <f>N133/$J$182/2220*$F$181*60*24</f>
        <v>4.1402290630187659</v>
      </c>
      <c r="Q237" s="42">
        <f>Q133/$J$182/2220*$F$181*60*24</f>
        <v>0</v>
      </c>
      <c r="R237" s="42">
        <f>R133/$J$182/2220*$F$181*60*24</f>
        <v>0</v>
      </c>
      <c r="S237" s="42">
        <f>S133/$J$182/2220*$F$181*60*24</f>
        <v>0.7566835632989104</v>
      </c>
      <c r="T237" s="42">
        <f>T133/$J$182/2220*$F$181*60*24</f>
        <v>0.69473661351001703</v>
      </c>
      <c r="U237" s="42">
        <f>U133/$J$182/2220*$F$181*60*24</f>
        <v>1.4264307812460955</v>
      </c>
      <c r="V237" s="42">
        <f>V133/$J$182/2220*$F$181*60*24</f>
        <v>27.196511594296755</v>
      </c>
      <c r="W237" s="42">
        <f>W133/$J$182/2220*$F$181*60*24</f>
        <v>11.95856398642932</v>
      </c>
      <c r="X237" s="42">
        <f>X133/$J$182/2220*$F$181*60*24</f>
        <v>0.69620748030588242</v>
      </c>
      <c r="Y237" s="42">
        <f>Y133/$J$182/2220*$F$181*60*24</f>
        <v>1.2494349202036839</v>
      </c>
      <c r="Z237" s="42">
        <f>Z133/$J$182/2220*$F$181*60*24</f>
        <v>2.643273462782552</v>
      </c>
      <c r="AC237" s="42">
        <f>AC133/$J$182/2220*$F$181*60*24</f>
        <v>1.1205537694470757E-2</v>
      </c>
      <c r="AD237" s="42">
        <f>AD133/$J$182/2220*$F$181*60*24</f>
        <v>1.2210165716731165</v>
      </c>
      <c r="AE237" s="42">
        <f>AE133/$J$182/2220*$F$181*60*24</f>
        <v>0.95391675118271313</v>
      </c>
      <c r="AF237" s="42">
        <f>AF133/$J$182/2220*$F$181*60*24</f>
        <v>1.0870954432551807</v>
      </c>
      <c r="AG237" s="42">
        <f>AG133/$J$182/2220*$F$181*60*24</f>
        <v>1.8287877104136934</v>
      </c>
      <c r="AH237" s="42">
        <f>AH133/$J$182/2220*$F$181*60*24</f>
        <v>50.649743468180148</v>
      </c>
      <c r="AI237" s="42">
        <f>AI133/$J$182/2220*$F$181*60*24</f>
        <v>14.74356338953061</v>
      </c>
      <c r="AJ237" s="42">
        <f>AJ133/$J$182/2220*$F$181*60*24</f>
        <v>0.72014350228361179</v>
      </c>
      <c r="AK237" s="42">
        <f>AK133/$J$182/2220*$F$181*60*24</f>
        <v>1.3603384111042951</v>
      </c>
      <c r="AL237" s="42">
        <f>AL133/$J$182/2220*$F$181*60*24</f>
        <v>5.6371846632550273</v>
      </c>
    </row>
    <row r="238" spans="4:38">
      <c r="D238" s="42">
        <f t="shared" si="49"/>
        <v>10</v>
      </c>
      <c r="E238" s="42">
        <f>E134/$J$182/2220*$F$181*60*24</f>
        <v>4.0333325542008377E-3</v>
      </c>
      <c r="F238" s="42">
        <f>F134/$J$182/2220*$F$181*60*24</f>
        <v>0.59266434349317598</v>
      </c>
      <c r="G238" s="42">
        <f>G134/$J$182/2220*$F$181*60*24</f>
        <v>0.85535574660284741</v>
      </c>
      <c r="H238" s="42">
        <f>H134/$J$182/2220*$F$181*60*24</f>
        <v>0.90088334044119889</v>
      </c>
      <c r="I238" s="42">
        <f>I134/$J$182/2220*$F$181*60*24</f>
        <v>1.6145997582539255</v>
      </c>
      <c r="J238" s="42">
        <f>J134/$J$182/2220*$F$181*60*24</f>
        <v>38.241301321431791</v>
      </c>
      <c r="K238" s="42">
        <f>K134/$J$182/2220*$F$181*60*24</f>
        <v>13.366109701509021</v>
      </c>
      <c r="L238" s="42">
        <f>L134/$J$182/2220*$F$181*60*24</f>
        <v>0.70771858542388189</v>
      </c>
      <c r="M238" s="42">
        <f>M134/$J$182/2220*$F$181*60*24</f>
        <v>1.3031690304935055</v>
      </c>
      <c r="N238" s="42">
        <f>N134/$J$182/2220*$F$181*60*24</f>
        <v>4.1362013995321707</v>
      </c>
      <c r="Q238" s="42">
        <f>Q134/$J$182/2220*$F$181*60*24</f>
        <v>0</v>
      </c>
      <c r="R238" s="42">
        <f>R134/$J$182/2220*$F$181*60*24</f>
        <v>0</v>
      </c>
      <c r="S238" s="42">
        <f>S134/$J$182/2220*$F$181*60*24</f>
        <v>0.75815047167975491</v>
      </c>
      <c r="T238" s="42">
        <f>T134/$J$182/2220*$F$181*60*24</f>
        <v>0.69731582295003625</v>
      </c>
      <c r="U238" s="42">
        <f>U134/$J$182/2220*$F$181*60*24</f>
        <v>1.4021071610933358</v>
      </c>
      <c r="V238" s="42">
        <f>V134/$J$182/2220*$F$181*60*24</f>
        <v>26.421376175434307</v>
      </c>
      <c r="W238" s="42">
        <f>W134/$J$182/2220*$F$181*60*24</f>
        <v>11.958206812742514</v>
      </c>
      <c r="X238" s="42">
        <f>X134/$J$182/2220*$F$181*60*24</f>
        <v>0.69617952569984831</v>
      </c>
      <c r="Y238" s="42">
        <f>Y134/$J$182/2220*$F$181*60*24</f>
        <v>1.249222531731575</v>
      </c>
      <c r="Z238" s="42">
        <f>Z134/$J$182/2220*$F$181*60*24</f>
        <v>2.6407193072969171</v>
      </c>
      <c r="AC238" s="42">
        <f>AC134/$J$182/2220*$F$181*60*24</f>
        <v>1.1019269461898263E-2</v>
      </c>
      <c r="AD238" s="42">
        <f>AD134/$J$182/2220*$F$181*60*24</f>
        <v>1.2203295910813023</v>
      </c>
      <c r="AE238" s="42">
        <f>AE134/$J$182/2220*$F$181*60*24</f>
        <v>0.95256102152594369</v>
      </c>
      <c r="AF238" s="42">
        <f>AF134/$J$182/2220*$F$181*60*24</f>
        <v>1.1044508579323578</v>
      </c>
      <c r="AG238" s="42">
        <f>AG134/$J$182/2220*$F$181*60*24</f>
        <v>1.8270923554145153</v>
      </c>
      <c r="AH238" s="42">
        <f>AH134/$J$182/2220*$F$181*60*24</f>
        <v>50.061226467429357</v>
      </c>
      <c r="AI238" s="42">
        <f>AI134/$J$182/2220*$F$181*60*24</f>
        <v>14.774012590275532</v>
      </c>
      <c r="AJ238" s="42">
        <f>AJ134/$J$182/2220*$F$181*60*24</f>
        <v>0.71925764514791957</v>
      </c>
      <c r="AK238" s="42">
        <f>AK134/$J$182/2220*$F$181*60*24</f>
        <v>1.3571155292554398</v>
      </c>
      <c r="AL238" s="42">
        <f>AL134/$J$182/2220*$F$181*60*24</f>
        <v>5.6316834917673901</v>
      </c>
    </row>
    <row r="239" spans="4:38">
      <c r="D239" s="42">
        <f t="shared" si="49"/>
        <v>10.25</v>
      </c>
      <c r="E239" s="42">
        <f>E135/$J$182/2220*$F$181*60*24</f>
        <v>4.0333325542008377E-3</v>
      </c>
      <c r="F239" s="42">
        <f>F135/$J$182/2220*$F$181*60*24</f>
        <v>0.59266434349317598</v>
      </c>
      <c r="G239" s="42">
        <f>G135/$J$182/2220*$F$181*60*24</f>
        <v>0.85535574660284741</v>
      </c>
      <c r="H239" s="42">
        <f>H135/$J$182/2220*$F$181*60*24</f>
        <v>0.90088334044119889</v>
      </c>
      <c r="I239" s="42">
        <f>I135/$J$182/2220*$F$181*60*24</f>
        <v>1.6145997582539255</v>
      </c>
      <c r="J239" s="42">
        <f>J135/$J$182/2220*$F$181*60*24</f>
        <v>38.241301321431791</v>
      </c>
      <c r="K239" s="42">
        <f>K135/$J$182/2220*$F$181*60*24</f>
        <v>13.366109701509021</v>
      </c>
      <c r="L239" s="42">
        <f>L135/$J$182/2220*$F$181*60*24</f>
        <v>0.70771858542388189</v>
      </c>
      <c r="M239" s="42">
        <f>M135/$J$182/2220*$F$181*60*24</f>
        <v>1.3031690304935055</v>
      </c>
      <c r="N239" s="42">
        <f>N135/$J$182/2220*$F$181*60*24</f>
        <v>4.1362013995321707</v>
      </c>
      <c r="Q239" s="42">
        <f>Q135/$J$182/2220*$F$181*60*24</f>
        <v>0</v>
      </c>
      <c r="R239" s="42">
        <f>R135/$J$182/2220*$F$181*60*24</f>
        <v>0</v>
      </c>
      <c r="S239" s="42">
        <f>S135/$J$182/2220*$F$181*60*24</f>
        <v>0.75815047167975491</v>
      </c>
      <c r="T239" s="42">
        <f>T135/$J$182/2220*$F$181*60*24</f>
        <v>0.69731582295003625</v>
      </c>
      <c r="U239" s="42">
        <f>U135/$J$182/2220*$F$181*60*24</f>
        <v>1.4021071610933358</v>
      </c>
      <c r="V239" s="42">
        <f>V135/$J$182/2220*$F$181*60*24</f>
        <v>26.421376175434307</v>
      </c>
      <c r="W239" s="42">
        <f>W135/$J$182/2220*$F$181*60*24</f>
        <v>11.958206812742514</v>
      </c>
      <c r="X239" s="42">
        <f>X135/$J$182/2220*$F$181*60*24</f>
        <v>0.69617952569984831</v>
      </c>
      <c r="Y239" s="42">
        <f>Y135/$J$182/2220*$F$181*60*24</f>
        <v>1.249222531731575</v>
      </c>
      <c r="Z239" s="42">
        <f>Z135/$J$182/2220*$F$181*60*24</f>
        <v>2.6407193072969171</v>
      </c>
      <c r="AC239" s="42">
        <f>AC135/$J$182/2220*$F$181*60*24</f>
        <v>1.1019269461898263E-2</v>
      </c>
      <c r="AD239" s="42">
        <f>AD135/$J$182/2220*$F$181*60*24</f>
        <v>1.2203295910813023</v>
      </c>
      <c r="AE239" s="42">
        <f>AE135/$J$182/2220*$F$181*60*24</f>
        <v>0.95256102152594369</v>
      </c>
      <c r="AF239" s="42">
        <f>AF135/$J$182/2220*$F$181*60*24</f>
        <v>1.1044508579323578</v>
      </c>
      <c r="AG239" s="42">
        <f>AG135/$J$182/2220*$F$181*60*24</f>
        <v>1.8270923554145153</v>
      </c>
      <c r="AH239" s="42">
        <f>AH135/$J$182/2220*$F$181*60*24</f>
        <v>50.061226467429357</v>
      </c>
      <c r="AI239" s="42">
        <f>AI135/$J$182/2220*$F$181*60*24</f>
        <v>14.774012590275532</v>
      </c>
      <c r="AJ239" s="42">
        <f>AJ135/$J$182/2220*$F$181*60*24</f>
        <v>0.71925764514791957</v>
      </c>
      <c r="AK239" s="42">
        <f>AK135/$J$182/2220*$F$181*60*24</f>
        <v>1.3571155292554398</v>
      </c>
      <c r="AL239" s="42">
        <f>AL135/$J$182/2220*$F$181*60*24</f>
        <v>5.6316834917673901</v>
      </c>
    </row>
    <row r="240" spans="4:38">
      <c r="D240" s="42">
        <f t="shared" si="49"/>
        <v>10.5</v>
      </c>
      <c r="E240" s="42">
        <f>E136/$J$182/2220*$F$181*60*24</f>
        <v>4.0812435166230352E-3</v>
      </c>
      <c r="F240" s="42">
        <f>F136/$J$182/2220*$F$181*60*24</f>
        <v>0.59970445702423214</v>
      </c>
      <c r="G240" s="42">
        <f>G136/$J$182/2220*$F$181*60*24</f>
        <v>0.86551630650768763</v>
      </c>
      <c r="H240" s="42">
        <f>H136/$J$182/2220*$F$181*60*24</f>
        <v>0.91158471140197128</v>
      </c>
      <c r="I240" s="42">
        <f>I136/$J$182/2220*$F$181*60*24</f>
        <v>1.6337791904740688</v>
      </c>
      <c r="J240" s="42">
        <f>J136/$J$182/2220*$F$181*60*24</f>
        <v>38.695560306022287</v>
      </c>
      <c r="K240" s="42">
        <f>K136/$J$182/2220*$F$181*60*24</f>
        <v>13.524882421346614</v>
      </c>
      <c r="L240" s="42">
        <f>L136/$J$182/2220*$F$181*60*24</f>
        <v>0.71612539991192103</v>
      </c>
      <c r="M240" s="42">
        <f>M136/$J$182/2220*$F$181*60*24</f>
        <v>1.318649053925919</v>
      </c>
      <c r="N240" s="42">
        <f>N136/$J$182/2220*$F$181*60*24</f>
        <v>4.1853343155911826</v>
      </c>
      <c r="Q240" s="42">
        <f>Q136/$J$182/2220*$F$181*60*24</f>
        <v>0</v>
      </c>
      <c r="R240" s="42">
        <f>R136/$J$182/2220*$F$181*60*24</f>
        <v>0</v>
      </c>
      <c r="S240" s="42">
        <f>S136/$J$182/2220*$F$181*60*24</f>
        <v>0.76715635410350613</v>
      </c>
      <c r="T240" s="42">
        <f>T136/$J$182/2220*$F$181*60*24</f>
        <v>0.70559906558892205</v>
      </c>
      <c r="U240" s="42">
        <f>U136/$J$182/2220*$F$181*60*24</f>
        <v>1.4187624461719415</v>
      </c>
      <c r="V240" s="42">
        <f>V136/$J$182/2220*$F$181*60*24</f>
        <v>26.735229185091434</v>
      </c>
      <c r="W240" s="42">
        <f>W136/$J$182/2220*$F$181*60*24</f>
        <v>12.100255401482233</v>
      </c>
      <c r="X240" s="42">
        <f>X136/$J$182/2220*$F$181*60*24</f>
        <v>0.70444927054401418</v>
      </c>
      <c r="Y240" s="42">
        <f>Y136/$J$182/2220*$F$181*60*24</f>
        <v>1.2640617380133428</v>
      </c>
      <c r="Z240" s="42">
        <f>Z136/$J$182/2220*$F$181*60*24</f>
        <v>2.672087760505097</v>
      </c>
      <c r="AC240" s="42">
        <f>AC136/$J$182/2220*$F$181*60*24</f>
        <v>1.1150164645475229E-2</v>
      </c>
      <c r="AD240" s="42">
        <f>AD136/$J$182/2220*$F$181*60*24</f>
        <v>1.2348255852487302</v>
      </c>
      <c r="AE240" s="42">
        <f>AE136/$J$182/2220*$F$181*60*24</f>
        <v>0.96387625891187301</v>
      </c>
      <c r="AF240" s="42">
        <f>AF136/$J$182/2220*$F$181*60*24</f>
        <v>1.1175703572150164</v>
      </c>
      <c r="AG240" s="42">
        <f>AG136/$J$182/2220*$F$181*60*24</f>
        <v>1.8487959347761966</v>
      </c>
      <c r="AH240" s="42">
        <f>AH136/$J$182/2220*$F$181*60*24</f>
        <v>50.655891426953218</v>
      </c>
      <c r="AI240" s="42">
        <f>AI136/$J$182/2220*$F$181*60*24</f>
        <v>14.949509441211005</v>
      </c>
      <c r="AJ240" s="42">
        <f>AJ136/$J$182/2220*$F$181*60*24</f>
        <v>0.72780152927983144</v>
      </c>
      <c r="AK240" s="42">
        <f>AK136/$J$182/2220*$F$181*60*24</f>
        <v>1.3732363698384999</v>
      </c>
      <c r="AL240" s="42">
        <f>AL136/$J$182/2220*$F$181*60*24</f>
        <v>5.6985808706772341</v>
      </c>
    </row>
    <row r="241" spans="4:38">
      <c r="D241" s="42">
        <f t="shared" si="49"/>
        <v>10.75</v>
      </c>
      <c r="E241" s="42">
        <f>E137/$J$182/2220*$F$181*60*24</f>
        <v>4.1535684256649762E-3</v>
      </c>
      <c r="F241" s="42">
        <f>F137/$J$182/2220*$F$181*60*24</f>
        <v>0.61033199496203505</v>
      </c>
      <c r="G241" s="42">
        <f>G137/$J$182/2220*$F$181*60*24</f>
        <v>0.88085437390982113</v>
      </c>
      <c r="H241" s="42">
        <f>H137/$J$182/2220*$F$181*60*24</f>
        <v>0.92773917047005561</v>
      </c>
      <c r="I241" s="42">
        <f>I137/$J$182/2220*$F$181*60*24</f>
        <v>1.662731868956588</v>
      </c>
      <c r="J241" s="42">
        <f>J137/$J$182/2220*$F$181*60*24</f>
        <v>39.381295638418152</v>
      </c>
      <c r="K241" s="42">
        <f>K137/$J$182/2220*$F$181*60*24</f>
        <v>13.764560815184833</v>
      </c>
      <c r="L241" s="42">
        <f>L137/$J$182/2220*$F$181*60*24</f>
        <v>0.72881606740095839</v>
      </c>
      <c r="M241" s="42">
        <f>M137/$J$182/2220*$F$181*60*24</f>
        <v>1.3420172191664848</v>
      </c>
      <c r="N241" s="42">
        <f>N137/$J$182/2220*$F$181*60*24</f>
        <v>4.2595038481006551</v>
      </c>
      <c r="Q241" s="42">
        <f>Q137/$J$182/2220*$F$181*60*24</f>
        <v>0</v>
      </c>
      <c r="R241" s="42">
        <f>R137/$J$182/2220*$F$181*60*24</f>
        <v>0</v>
      </c>
      <c r="S241" s="42">
        <f>S137/$J$182/2220*$F$181*60*24</f>
        <v>0.78075135604482426</v>
      </c>
      <c r="T241" s="42">
        <f>T137/$J$182/2220*$F$181*60*24</f>
        <v>0.71810319283125412</v>
      </c>
      <c r="U241" s="42">
        <f>U137/$J$182/2220*$F$181*60*24</f>
        <v>1.443904750093177</v>
      </c>
      <c r="V241" s="42">
        <f>V137/$J$182/2220*$F$181*60*24</f>
        <v>27.209011994461044</v>
      </c>
      <c r="W241" s="42">
        <f>W137/$J$182/2220*$F$181*60*24</f>
        <v>12.314687563574971</v>
      </c>
      <c r="X241" s="42">
        <f>X137/$J$182/2220*$F$181*60*24</f>
        <v>0.71693302193234465</v>
      </c>
      <c r="Y241" s="42">
        <f>Y137/$J$182/2220*$F$181*60*24</f>
        <v>1.2864625454762744</v>
      </c>
      <c r="Z241" s="42">
        <f>Z137/$J$182/2220*$F$181*60*24</f>
        <v>2.7194406085876639</v>
      </c>
      <c r="AC241" s="42">
        <f>AC137/$J$182/2220*$F$181*60*24</f>
        <v>1.1347759971630612E-2</v>
      </c>
      <c r="AD241" s="42">
        <f>AD137/$J$182/2220*$F$181*60*24</f>
        <v>1.2567082903046811</v>
      </c>
      <c r="AE241" s="42">
        <f>AE137/$J$182/2220*$F$181*60*24</f>
        <v>0.98095739177482222</v>
      </c>
      <c r="AF241" s="42">
        <f>AF137/$J$182/2220*$F$181*60*24</f>
        <v>1.1373751481088528</v>
      </c>
      <c r="AG241" s="42">
        <f>AG137/$J$182/2220*$F$181*60*24</f>
        <v>1.8815589878199996</v>
      </c>
      <c r="AH241" s="42">
        <f>AH137/$J$182/2220*$F$181*60*24</f>
        <v>51.553579282375352</v>
      </c>
      <c r="AI241" s="42">
        <f>AI137/$J$182/2220*$F$181*60*24</f>
        <v>15.214434066794691</v>
      </c>
      <c r="AJ241" s="42">
        <f>AJ137/$J$182/2220*$F$181*60*24</f>
        <v>0.74069911286957613</v>
      </c>
      <c r="AK241" s="42">
        <f>AK137/$J$182/2220*$F$181*60*24</f>
        <v>1.3975718928566989</v>
      </c>
      <c r="AL241" s="42">
        <f>AL137/$J$182/2220*$F$181*60*24</f>
        <v>5.7995670876136112</v>
      </c>
    </row>
    <row r="242" spans="4:38">
      <c r="D242" s="42">
        <f t="shared" si="49"/>
        <v>11</v>
      </c>
      <c r="E242" s="42">
        <f>E138/$J$182/2220*$F$181*60*24</f>
        <v>4.2020784601085343E-3</v>
      </c>
      <c r="F242" s="42">
        <f>F138/$J$182/2220*$F$181*60*24</f>
        <v>0.61746013709511527</v>
      </c>
      <c r="G242" s="42">
        <f>G138/$J$182/2220*$F$181*60*24</f>
        <v>0.8911419800448479</v>
      </c>
      <c r="H242" s="42">
        <f>H138/$J$182/2220*$F$181*60*24</f>
        <v>0.93857434988736221</v>
      </c>
      <c r="I242" s="42">
        <f>I138/$J$182/2220*$F$181*60*24</f>
        <v>1.6821511181340163</v>
      </c>
      <c r="J242" s="42">
        <f>J138/$J$182/2220*$F$181*60*24</f>
        <v>39.841234614274988</v>
      </c>
      <c r="K242" s="42">
        <f>K138/$J$182/2220*$F$181*60*24</f>
        <v>13.925318807064588</v>
      </c>
      <c r="L242" s="42">
        <f>L138/$J$182/2220*$F$181*60*24</f>
        <v>0.73732799953001182</v>
      </c>
      <c r="M242" s="42">
        <f>M138/$J$182/2220*$F$181*60*24</f>
        <v>1.3576908026623895</v>
      </c>
      <c r="N242" s="42">
        <f>N138/$J$182/2220*$F$181*60*24</f>
        <v>4.3092511153196238</v>
      </c>
      <c r="Q242" s="42">
        <f>Q138/$J$182/2220*$F$181*60*24</f>
        <v>0</v>
      </c>
      <c r="R242" s="42">
        <f>R138/$J$182/2220*$F$181*60*24</f>
        <v>0</v>
      </c>
      <c r="S242" s="42">
        <f>S138/$J$182/2220*$F$181*60*24</f>
        <v>0.78986984677187322</v>
      </c>
      <c r="T242" s="42">
        <f>T138/$J$182/2220*$F$181*60*24</f>
        <v>0.72649000798591146</v>
      </c>
      <c r="U242" s="42">
        <f>U138/$J$182/2220*$F$181*60*24</f>
        <v>1.4607682905437052</v>
      </c>
      <c r="V242" s="42">
        <f>V138/$J$182/2220*$F$181*60*24</f>
        <v>27.526789378570271</v>
      </c>
      <c r="W242" s="42">
        <f>W138/$J$182/2220*$F$181*60*24</f>
        <v>12.458512308143863</v>
      </c>
      <c r="X242" s="42">
        <f>X138/$J$182/2220*$F$181*60*24</f>
        <v>0.72530617051773105</v>
      </c>
      <c r="Y242" s="42">
        <f>Y138/$J$182/2220*$F$181*60*24</f>
        <v>1.3014872991328637</v>
      </c>
      <c r="Z242" s="42">
        <f>Z138/$J$182/2220*$F$181*60*24</f>
        <v>2.7512012885790327</v>
      </c>
      <c r="AC242" s="42">
        <f>AC138/$J$182/2220*$F$181*60*24</f>
        <v>1.1480291850407328E-2</v>
      </c>
      <c r="AD242" s="42">
        <f>AD138/$J$182/2220*$F$181*60*24</f>
        <v>1.2713855403703103</v>
      </c>
      <c r="AE242" s="42">
        <f>AE138/$J$182/2220*$F$181*60*24</f>
        <v>0.99241411331782681</v>
      </c>
      <c r="AF242" s="42">
        <f>AF138/$J$182/2220*$F$181*60*24</f>
        <v>1.1506586917888093</v>
      </c>
      <c r="AG242" s="42">
        <f>AG138/$J$182/2220*$F$181*60*24</f>
        <v>1.9035339457243277</v>
      </c>
      <c r="AH242" s="42">
        <f>AH138/$J$182/2220*$F$181*60*24</f>
        <v>52.155679849979784</v>
      </c>
      <c r="AI242" s="42">
        <f>AI138/$J$182/2220*$F$181*60*24</f>
        <v>15.392125305985317</v>
      </c>
      <c r="AJ242" s="42">
        <f>AJ138/$J$182/2220*$F$181*60*24</f>
        <v>0.74934982854229626</v>
      </c>
      <c r="AK242" s="42">
        <f>AK138/$J$182/2220*$F$181*60*24</f>
        <v>1.4138943061919198</v>
      </c>
      <c r="AL242" s="42">
        <f>AL138/$J$182/2220*$F$181*60*24</f>
        <v>5.8673009420601812</v>
      </c>
    </row>
    <row r="243" spans="4:38">
      <c r="D243" s="42">
        <f t="shared" si="49"/>
        <v>12</v>
      </c>
      <c r="E243" s="42">
        <f>E139/$J$182/2220*$F$181*60*24</f>
        <v>4.4477614851348539E-3</v>
      </c>
      <c r="F243" s="42">
        <f>F139/$J$182/2220*$F$181*60*24</f>
        <v>0.65356119416837499</v>
      </c>
      <c r="G243" s="42">
        <f>G139/$J$182/2220*$F$181*60*24</f>
        <v>0.94324440018378719</v>
      </c>
      <c r="H243" s="42">
        <f>H139/$J$182/2220*$F$181*60*24</f>
        <v>0.99344999956442281</v>
      </c>
      <c r="I243" s="42">
        <f>I139/$J$182/2220*$F$181*60*24</f>
        <v>1.7805014890701876</v>
      </c>
      <c r="J243" s="42">
        <f>J139/$J$182/2220*$F$181*60*24</f>
        <v>42.170633061672262</v>
      </c>
      <c r="K243" s="42">
        <f>K139/$J$182/2220*$F$181*60*24</f>
        <v>14.739490765407115</v>
      </c>
      <c r="L243" s="42">
        <f>L139/$J$182/2220*$F$181*60*24</f>
        <v>0.78043737387435885</v>
      </c>
      <c r="M243" s="42">
        <f>M139/$J$182/2220*$F$181*60*24</f>
        <v>1.4370709443268295</v>
      </c>
      <c r="N243" s="42">
        <f>N139/$J$182/2220*$F$181*60*24</f>
        <v>4.5612002066229831</v>
      </c>
      <c r="Q243" s="42">
        <f>Q139/$J$182/2220*$F$181*60*24</f>
        <v>0</v>
      </c>
      <c r="R243" s="42">
        <f>R139/$J$182/2220*$F$181*60*24</f>
        <v>0</v>
      </c>
      <c r="S243" s="42">
        <f>S139/$J$182/2220*$F$181*60*24</f>
        <v>0.83605118659554156</v>
      </c>
      <c r="T243" s="42">
        <f>T139/$J$182/2220*$F$181*60*24</f>
        <v>0.76896571721118911</v>
      </c>
      <c r="U243" s="42">
        <f>U139/$J$182/2220*$F$181*60*24</f>
        <v>1.5461750662358542</v>
      </c>
      <c r="V243" s="42">
        <f>V139/$J$182/2220*$F$181*60*24</f>
        <v>29.136198852474948</v>
      </c>
      <c r="W243" s="42">
        <f>W139/$J$182/2220*$F$181*60*24</f>
        <v>13.186924454716047</v>
      </c>
      <c r="X243" s="42">
        <f>X139/$J$182/2220*$F$181*60*24</f>
        <v>0.76771266428854212</v>
      </c>
      <c r="Y243" s="42">
        <f>Y139/$J$182/2220*$F$181*60*24</f>
        <v>1.3775813891694491</v>
      </c>
      <c r="Z243" s="42">
        <f>Z139/$J$182/2220*$F$181*60*24</f>
        <v>2.9120558422126992</v>
      </c>
      <c r="AC243" s="42">
        <f>AC139/$J$182/2220*$F$181*60*24</f>
        <v>1.2151510357336448E-2</v>
      </c>
      <c r="AD243" s="42">
        <f>AD139/$J$182/2220*$F$181*60*24</f>
        <v>1.3457196701344727</v>
      </c>
      <c r="AE243" s="42">
        <f>AE139/$J$182/2220*$F$181*60*24</f>
        <v>1.0504376137720375</v>
      </c>
      <c r="AF243" s="42">
        <f>AF139/$J$182/2220*$F$181*60*24</f>
        <v>1.2179342819176517</v>
      </c>
      <c r="AG243" s="42">
        <f>AG139/$J$182/2220*$F$181*60*24</f>
        <v>2.0148279119045207</v>
      </c>
      <c r="AH243" s="42">
        <f>AH139/$J$182/2220*$F$181*60*24</f>
        <v>55.205067270869655</v>
      </c>
      <c r="AI243" s="42">
        <f>AI139/$J$182/2220*$F$181*60*24</f>
        <v>16.292057076098182</v>
      </c>
      <c r="AJ243" s="42">
        <f>AJ139/$J$182/2220*$F$181*60*24</f>
        <v>0.79316208346018036</v>
      </c>
      <c r="AK243" s="42">
        <f>AK139/$J$182/2220*$F$181*60*24</f>
        <v>1.4965604994842141</v>
      </c>
      <c r="AL243" s="42">
        <f>AL139/$J$182/2220*$F$181*60*24</f>
        <v>6.2103445710332306</v>
      </c>
    </row>
    <row r="244" spans="4:38">
      <c r="D244" s="42">
        <f t="shared" si="49"/>
        <v>13</v>
      </c>
      <c r="E244" s="42">
        <f>E140/$J$182/2220*$F$181*60*24</f>
        <v>4.6979128506359023E-3</v>
      </c>
      <c r="F244" s="42">
        <f>F140/$J$182/2220*$F$181*60*24</f>
        <v>0.6903188363454843</v>
      </c>
      <c r="G244" s="42">
        <f>G140/$J$182/2220*$F$181*60*24</f>
        <v>0.99629442894449949</v>
      </c>
      <c r="H244" s="42">
        <f>H140/$J$182/2220*$F$181*60*24</f>
        <v>1.0493236957548835</v>
      </c>
      <c r="I244" s="42">
        <f>I140/$J$182/2220*$F$181*60*24</f>
        <v>1.880640599554448</v>
      </c>
      <c r="J244" s="42">
        <f>J140/$J$182/2220*$F$181*60*24</f>
        <v>44.542397258038839</v>
      </c>
      <c r="K244" s="42">
        <f>K140/$J$182/2220*$F$181*60*24</f>
        <v>15.568470411478426</v>
      </c>
      <c r="L244" s="42">
        <f>L140/$J$182/2220*$F$181*60*24</f>
        <v>0.82433079653544516</v>
      </c>
      <c r="M244" s="42">
        <f>M140/$J$182/2220*$F$181*60*24</f>
        <v>1.517894806003472</v>
      </c>
      <c r="N244" s="42">
        <f>N140/$J$182/2220*$F$181*60*24</f>
        <v>4.8177316019830503</v>
      </c>
      <c r="Q244" s="42">
        <f>Q140/$J$182/2220*$F$181*60*24</f>
        <v>0</v>
      </c>
      <c r="R244" s="42">
        <f>R140/$J$182/2220*$F$181*60*24</f>
        <v>0</v>
      </c>
      <c r="S244" s="42">
        <f>S140/$J$182/2220*$F$181*60*24</f>
        <v>0.88307244586374312</v>
      </c>
      <c r="T244" s="42">
        <f>T140/$J$182/2220*$F$181*60*24</f>
        <v>0.81221395001925778</v>
      </c>
      <c r="U244" s="42">
        <f>U140/$J$182/2220*$F$181*60*24</f>
        <v>1.6331351708671948</v>
      </c>
      <c r="V244" s="42">
        <f>V140/$J$182/2220*$F$181*60*24</f>
        <v>30.774879333165288</v>
      </c>
      <c r="W244" s="42">
        <f>W140/$J$182/2220*$F$181*60*24</f>
        <v>13.928584539262239</v>
      </c>
      <c r="X244" s="42">
        <f>X140/$J$182/2220*$F$181*60*24</f>
        <v>0.81089042279157142</v>
      </c>
      <c r="Y244" s="42">
        <f>Y140/$J$182/2220*$F$181*60*24</f>
        <v>1.4550594344156456</v>
      </c>
      <c r="Z244" s="42">
        <f>Z140/$J$182/2220*$F$181*60*24</f>
        <v>3.0758359252453502</v>
      </c>
      <c r="AC244" s="42">
        <f>AC140/$J$182/2220*$F$181*60*24</f>
        <v>1.2834936597468049E-2</v>
      </c>
      <c r="AD244" s="42">
        <f>AD140/$J$182/2220*$F$181*60*24</f>
        <v>1.4214057459707878</v>
      </c>
      <c r="AE244" s="42">
        <f>AE140/$J$182/2220*$F$181*60*24</f>
        <v>1.1095164120252605</v>
      </c>
      <c r="AF244" s="42">
        <f>AF140/$J$182/2220*$F$181*60*24</f>
        <v>1.2864334414905048</v>
      </c>
      <c r="AG244" s="42">
        <f>AG140/$J$182/2220*$F$181*60*24</f>
        <v>2.128146028241702</v>
      </c>
      <c r="AH244" s="42">
        <f>AH140/$J$182/2220*$F$181*60*24</f>
        <v>58.309915182912462</v>
      </c>
      <c r="AI244" s="42">
        <f>AI140/$J$182/2220*$F$181*60*24</f>
        <v>17.208356283694616</v>
      </c>
      <c r="AJ244" s="42">
        <f>AJ140/$J$182/2220*$F$181*60*24</f>
        <v>0.83777117027932357</v>
      </c>
      <c r="AK244" s="42">
        <f>AK140/$J$182/2220*$F$181*60*24</f>
        <v>1.5807301775913025</v>
      </c>
      <c r="AL244" s="42">
        <f>AL140/$J$182/2220*$F$181*60*24</f>
        <v>6.5596272787207131</v>
      </c>
    </row>
    <row r="245" spans="4:38">
      <c r="D245" s="42">
        <f t="shared" si="49"/>
        <v>14</v>
      </c>
      <c r="E245" s="42">
        <f>E141/$J$182/2220*$F$181*60*24</f>
        <v>4.9518862411023117E-3</v>
      </c>
      <c r="F245" s="42">
        <f>F141/$J$182/2220*$F$181*60*24</f>
        <v>0.72763809299064697</v>
      </c>
      <c r="G245" s="42">
        <f>G141/$J$182/2220*$F$181*60*24</f>
        <v>1.0501550010893361</v>
      </c>
      <c r="H245" s="42">
        <f>H141/$J$182/2220*$F$181*60*24</f>
        <v>1.1060510777180328</v>
      </c>
      <c r="I245" s="42">
        <f>I141/$J$182/2220*$F$181*60*24</f>
        <v>1.9823097203966906</v>
      </c>
      <c r="J245" s="42">
        <f>J141/$J$182/2220*$F$181*60*24</f>
        <v>46.95039928165972</v>
      </c>
      <c r="K245" s="42">
        <f>K141/$J$182/2220*$F$181*60*24</f>
        <v>16.410115912468072</v>
      </c>
      <c r="L245" s="42">
        <f>L141/$J$182/2220*$F$181*60*24</f>
        <v>0.86889486017780149</v>
      </c>
      <c r="M245" s="42">
        <f>M141/$J$182/2220*$F$181*60*24</f>
        <v>1.599953563266258</v>
      </c>
      <c r="N245" s="42">
        <f>N141/$J$182/2220*$F$181*60*24</f>
        <v>5.0781825018219386</v>
      </c>
      <c r="Q245" s="42">
        <f>Q141/$J$182/2220*$F$181*60*24</f>
        <v>0</v>
      </c>
      <c r="R245" s="42">
        <f>R141/$J$182/2220*$F$181*60*24</f>
        <v>0</v>
      </c>
      <c r="S245" s="42">
        <f>S141/$J$182/2220*$F$181*60*24</f>
        <v>0.93081213585674094</v>
      </c>
      <c r="T245" s="42">
        <f>T141/$J$182/2220*$F$181*60*24</f>
        <v>0.85612296605019234</v>
      </c>
      <c r="U245" s="42">
        <f>U141/$J$182/2220*$F$181*60*24</f>
        <v>1.7214239258148178</v>
      </c>
      <c r="V245" s="42">
        <f>V141/$J$182/2220*$F$181*60*24</f>
        <v>32.438596965641295</v>
      </c>
      <c r="W245" s="42">
        <f>W141/$J$182/2220*$F$181*60*24</f>
        <v>14.681576336322847</v>
      </c>
      <c r="X245" s="42">
        <f>X141/$J$182/2220*$F$181*60*24</f>
        <v>0.85472788775119446</v>
      </c>
      <c r="Y245" s="42">
        <f>Y141/$J$182/2220*$F$181*60*24</f>
        <v>1.5337212550236328</v>
      </c>
      <c r="Z245" s="42">
        <f>Z141/$J$182/2220*$F$181*60*24</f>
        <v>3.2421183794520529</v>
      </c>
      <c r="AC245" s="42">
        <f>AC141/$J$182/2220*$F$181*60*24</f>
        <v>1.352880480399281E-2</v>
      </c>
      <c r="AD245" s="42">
        <f>AD141/$J$182/2220*$F$181*60*24</f>
        <v>1.4982482179386905</v>
      </c>
      <c r="AE245" s="42">
        <f>AE141/$J$182/2220*$F$181*60*24</f>
        <v>1.1694978663219358</v>
      </c>
      <c r="AF245" s="42">
        <f>AF141/$J$182/2220*$F$181*60*24</f>
        <v>1.3559791893858686</v>
      </c>
      <c r="AG245" s="42">
        <f>AG141/$J$182/2220*$F$181*60*24</f>
        <v>2.2431955149785634</v>
      </c>
      <c r="AH245" s="42">
        <f>AH141/$J$182/2220*$F$181*60*24</f>
        <v>61.462201597678217</v>
      </c>
      <c r="AI245" s="42">
        <f>AI141/$J$182/2220*$F$181*60*24</f>
        <v>18.138655488613303</v>
      </c>
      <c r="AJ245" s="42">
        <f>AJ141/$J$182/2220*$F$181*60*24</f>
        <v>0.88306183260441351</v>
      </c>
      <c r="AK245" s="42">
        <f>AK141/$J$182/2220*$F$181*60*24</f>
        <v>1.6661858715088886</v>
      </c>
      <c r="AL245" s="42">
        <f>AL141/$J$182/2220*$F$181*60*24</f>
        <v>6.9142466241917848</v>
      </c>
    </row>
    <row r="246" spans="4:38">
      <c r="D246" s="42">
        <f t="shared" si="49"/>
        <v>15</v>
      </c>
      <c r="E246" s="42">
        <f>E142/$J$182/2220*$F$181*60*24</f>
        <v>5.2083074321424387E-3</v>
      </c>
      <c r="F246" s="42">
        <f>F142/$J$182/2220*$F$181*60*24</f>
        <v>0.76531703337141277</v>
      </c>
      <c r="G246" s="42">
        <f>G142/$J$182/2220*$F$181*60*24</f>
        <v>1.1045346824965827</v>
      </c>
      <c r="H246" s="42">
        <f>H142/$J$182/2220*$F$181*60*24</f>
        <v>1.1633251993134717</v>
      </c>
      <c r="I246" s="42">
        <f>I142/$J$182/2220*$F$181*60*24</f>
        <v>2.0849587302417532</v>
      </c>
      <c r="J246" s="42">
        <f>J142/$J$182/2220*$F$181*60*24</f>
        <v>49.381609676535987</v>
      </c>
      <c r="K246" s="42">
        <f>K142/$J$182/2220*$F$181*60*24</f>
        <v>17.259873209486454</v>
      </c>
      <c r="L246" s="42">
        <f>L142/$J$182/2220*$F$181*60*24</f>
        <v>0.91388843314926782</v>
      </c>
      <c r="M246" s="42">
        <f>M142/$J$182/2220*$F$181*60*24</f>
        <v>1.6828032044588042</v>
      </c>
      <c r="N246" s="42">
        <f>N142/$J$182/2220*$F$181*60*24</f>
        <v>5.341143632598329</v>
      </c>
      <c r="Q246" s="42">
        <f>Q142/$J$182/2220*$F$181*60*24</f>
        <v>0</v>
      </c>
      <c r="R246" s="42">
        <f>R142/$J$182/2220*$F$181*60*24</f>
        <v>0</v>
      </c>
      <c r="S246" s="42">
        <f>S142/$J$182/2220*$F$181*60*24</f>
        <v>0.97901194192859042</v>
      </c>
      <c r="T246" s="42">
        <f>T142/$J$182/2220*$F$181*60*24</f>
        <v>0.90045517804836805</v>
      </c>
      <c r="U246" s="42">
        <f>U142/$J$182/2220*$F$181*60*24</f>
        <v>1.8105636095334297</v>
      </c>
      <c r="V246" s="42">
        <f>V142/$J$182/2220*$F$181*60*24</f>
        <v>34.118349541651355</v>
      </c>
      <c r="W246" s="42">
        <f>W142/$J$182/2220*$F$181*60*24</f>
        <v>15.441825483255673</v>
      </c>
      <c r="X246" s="42">
        <f>X142/$J$182/2220*$F$181*60*24</f>
        <v>0.89898785906741474</v>
      </c>
      <c r="Y246" s="42">
        <f>Y142/$J$182/2220*$F$181*60*24</f>
        <v>1.6131412198185373</v>
      </c>
      <c r="Z246" s="42">
        <f>Z142/$J$182/2220*$F$181*60*24</f>
        <v>3.4100034672498545</v>
      </c>
      <c r="AC246" s="42">
        <f>AC142/$J$182/2220*$F$181*60*24</f>
        <v>1.4229360526051765E-2</v>
      </c>
      <c r="AD246" s="42">
        <f>AD142/$J$182/2220*$F$181*60*24</f>
        <v>1.5758312991752386</v>
      </c>
      <c r="AE246" s="42">
        <f>AE142/$J$182/2220*$F$181*60*24</f>
        <v>1.2300574230645809</v>
      </c>
      <c r="AF246" s="42">
        <f>AF142/$J$182/2220*$F$181*60*24</f>
        <v>1.4261952205785704</v>
      </c>
      <c r="AG246" s="42">
        <f>AG142/$J$182/2220*$F$181*60*24</f>
        <v>2.3593538509500771</v>
      </c>
      <c r="AH246" s="42">
        <f>AH142/$J$182/2220*$F$181*60*24</f>
        <v>64.644869811420691</v>
      </c>
      <c r="AI246" s="42">
        <f>AI142/$J$182/2220*$F$181*60*24</f>
        <v>19.077920935717231</v>
      </c>
      <c r="AJ246" s="42">
        <f>AJ142/$J$182/2220*$F$181*60*24</f>
        <v>0.92878900723112612</v>
      </c>
      <c r="AK246" s="42">
        <f>AK142/$J$182/2220*$F$181*60*24</f>
        <v>1.7524651890990754</v>
      </c>
      <c r="AL246" s="42">
        <f>AL142/$J$182/2220*$F$181*60*24</f>
        <v>7.2722837979467627</v>
      </c>
    </row>
    <row r="247" spans="4:38">
      <c r="D247" s="42">
        <f t="shared" si="49"/>
        <v>16</v>
      </c>
      <c r="E247" s="42">
        <f>E143/$J$182/2220*$F$181*60*24</f>
        <v>5.4668436034929777E-3</v>
      </c>
      <c r="F247" s="42">
        <f>F143/$J$182/2220*$F$181*60*24</f>
        <v>0.80330675234539561</v>
      </c>
      <c r="G247" s="42">
        <f>G143/$J$182/2220*$F$181*60*24</f>
        <v>1.1593628914026544</v>
      </c>
      <c r="H247" s="42">
        <f>H143/$J$182/2220*$F$181*60*24</f>
        <v>1.2210717219572762</v>
      </c>
      <c r="I247" s="42">
        <f>I143/$J$182/2220*$F$181*60*24</f>
        <v>2.1884543964564589</v>
      </c>
      <c r="J247" s="42">
        <f>J143/$J$182/2220*$F$181*60*24</f>
        <v>51.832872868510542</v>
      </c>
      <c r="K247" s="42">
        <f>K143/$J$182/2220*$F$181*60*24</f>
        <v>18.116639365423758</v>
      </c>
      <c r="L247" s="42">
        <f>L143/$J$182/2220*$F$181*60*24</f>
        <v>0.95925311632634425</v>
      </c>
      <c r="M247" s="42">
        <f>M143/$J$182/2220*$F$181*60*24</f>
        <v>1.7663361954132633</v>
      </c>
      <c r="N247" s="42">
        <f>N143/$J$182/2220*$F$181*60*24</f>
        <v>5.6062736855754931</v>
      </c>
      <c r="Q247" s="42">
        <f>Q143/$J$182/2220*$F$181*60*24</f>
        <v>0</v>
      </c>
      <c r="R247" s="42">
        <f>R143/$J$182/2220*$F$181*60*24</f>
        <v>0</v>
      </c>
      <c r="S247" s="42">
        <f>S143/$J$182/2220*$F$181*60*24</f>
        <v>1.0276093034458147</v>
      </c>
      <c r="T247" s="42">
        <f>T143/$J$182/2220*$F$181*60*24</f>
        <v>0.945153045299578</v>
      </c>
      <c r="U247" s="42">
        <f>U143/$J$182/2220*$F$181*60*24</f>
        <v>1.9004385237342671</v>
      </c>
      <c r="V247" s="42">
        <f>V143/$J$182/2220*$F$181*60*24</f>
        <v>35.811956836962182</v>
      </c>
      <c r="W247" s="42">
        <f>W143/$J$182/2220*$F$181*60*24</f>
        <v>16.208345219488272</v>
      </c>
      <c r="X247" s="42">
        <f>X143/$J$182/2220*$F$181*60*24</f>
        <v>0.9436128897903614</v>
      </c>
      <c r="Y247" s="42">
        <f>Y143/$J$182/2220*$F$181*60*24</f>
        <v>1.6932162461593052</v>
      </c>
      <c r="Z247" s="42">
        <f>Z143/$J$182/2220*$F$181*60*24</f>
        <v>3.5792732832507488</v>
      </c>
      <c r="AC247" s="42">
        <f>AC143/$J$182/2220*$F$181*60*24</f>
        <v>1.4935694481775771E-2</v>
      </c>
      <c r="AD247" s="42">
        <f>AD143/$J$182/2220*$F$181*60*24</f>
        <v>1.6540542912107767</v>
      </c>
      <c r="AE247" s="42">
        <f>AE143/$J$182/2220*$F$181*60*24</f>
        <v>1.2911164793594991</v>
      </c>
      <c r="AF247" s="42">
        <f>AF143/$J$182/2220*$F$181*60*24</f>
        <v>1.4969903986149686</v>
      </c>
      <c r="AG247" s="42">
        <f>AG143/$J$182/2220*$F$181*60*24</f>
        <v>2.47647026917865</v>
      </c>
      <c r="AH247" s="42">
        <f>AH143/$J$182/2220*$F$181*60*24</f>
        <v>67.853788900059016</v>
      </c>
      <c r="AI247" s="42">
        <f>AI143/$J$182/2220*$F$181*60*24</f>
        <v>20.02493351135924</v>
      </c>
      <c r="AJ247" s="42">
        <f>AJ143/$J$182/2220*$F$181*60*24</f>
        <v>0.97489334286233298</v>
      </c>
      <c r="AK247" s="42">
        <f>AK143/$J$182/2220*$F$181*60*24</f>
        <v>1.8394561446672264</v>
      </c>
      <c r="AL247" s="42">
        <f>AL143/$J$182/2220*$F$181*60*24</f>
        <v>7.6332740879001939</v>
      </c>
    </row>
    <row r="248" spans="4:38">
      <c r="D248" s="42">
        <f t="shared" si="49"/>
        <v>17</v>
      </c>
      <c r="E248" s="42">
        <f>E144/$J$182/2220*$F$181*60*24</f>
        <v>5.7262171563910213E-3</v>
      </c>
      <c r="F248" s="42">
        <f>F144/$J$182/2220*$F$181*60*24</f>
        <v>0.84141951750474431</v>
      </c>
      <c r="G248" s="42">
        <f>G144/$J$182/2220*$F$181*60*24</f>
        <v>1.2143686852485074</v>
      </c>
      <c r="H248" s="42">
        <f>H144/$J$182/2220*$F$181*60*24</f>
        <v>1.2790052817659068</v>
      </c>
      <c r="I248" s="42">
        <f>I144/$J$182/2220*$F$181*60*24</f>
        <v>2.2922852782840595</v>
      </c>
      <c r="J248" s="42">
        <f>J144/$J$182/2220*$F$181*60*24</f>
        <v>54.292075539724394</v>
      </c>
      <c r="K248" s="42">
        <f>K144/$J$182/2220*$F$181*60*24</f>
        <v>18.976180530234139</v>
      </c>
      <c r="L248" s="42">
        <f>L144/$J$182/2220*$F$181*60*24</f>
        <v>1.0047647327097202</v>
      </c>
      <c r="M248" s="42">
        <f>M144/$J$182/2220*$F$181*60*24</f>
        <v>1.8501397441967011</v>
      </c>
      <c r="N248" s="42">
        <f>N144/$J$182/2220*$F$181*60*24</f>
        <v>5.872262477246327</v>
      </c>
      <c r="Q248" s="42">
        <f>Q144/$J$182/2220*$F$181*60*24</f>
        <v>0</v>
      </c>
      <c r="R248" s="42">
        <f>R144/$J$182/2220*$F$181*60*24</f>
        <v>0</v>
      </c>
      <c r="S248" s="42">
        <f>S144/$J$182/2220*$F$181*60*24</f>
        <v>1.0763640686005242</v>
      </c>
      <c r="T248" s="42">
        <f>T144/$J$182/2220*$F$181*60*24</f>
        <v>0.98999568598443743</v>
      </c>
      <c r="U248" s="42">
        <f>U144/$J$182/2220*$F$181*60*24</f>
        <v>1.9906045368337313</v>
      </c>
      <c r="V248" s="42">
        <f>V144/$J$182/2220*$F$181*60*24</f>
        <v>37.511049614209242</v>
      </c>
      <c r="W248" s="42">
        <f>W144/$J$182/2220*$F$181*60*24</f>
        <v>16.977347662413582</v>
      </c>
      <c r="X248" s="42">
        <f>X144/$J$182/2220*$F$181*60*24</f>
        <v>0.98838245803426272</v>
      </c>
      <c r="Y248" s="42">
        <f>Y144/$J$182/2220*$F$181*60*24</f>
        <v>1.7735506302105377</v>
      </c>
      <c r="Z248" s="42">
        <f>Z144/$J$182/2220*$F$181*60*24</f>
        <v>3.7490913529823615</v>
      </c>
      <c r="AC248" s="42">
        <f>AC144/$J$182/2220*$F$181*60*24</f>
        <v>1.564431620643288E-2</v>
      </c>
      <c r="AD248" s="42">
        <f>AD144/$J$182/2220*$F$181*60*24</f>
        <v>1.7325306423402436</v>
      </c>
      <c r="AE248" s="42">
        <f>AE144/$J$182/2220*$F$181*60*24</f>
        <v>1.3523733018964965</v>
      </c>
      <c r="AF248" s="42">
        <f>AF144/$J$182/2220*$F$181*60*24</f>
        <v>1.568014877547371</v>
      </c>
      <c r="AG248" s="42">
        <f>AG144/$J$182/2220*$F$181*60*24</f>
        <v>2.5939660197343879</v>
      </c>
      <c r="AH248" s="42">
        <f>AH144/$J$182/2220*$F$181*60*24</f>
        <v>71.073101465239617</v>
      </c>
      <c r="AI248" s="42">
        <f>AI144/$J$182/2220*$F$181*60*24</f>
        <v>20.975013398054692</v>
      </c>
      <c r="AJ248" s="42">
        <f>AJ144/$J$182/2220*$F$181*60*24</f>
        <v>1.0211470073851829</v>
      </c>
      <c r="AK248" s="42">
        <f>AK144/$J$182/2220*$F$181*60*24</f>
        <v>1.9267288581828708</v>
      </c>
      <c r="AL248" s="42">
        <f>AL144/$J$182/2220*$F$181*60*24</f>
        <v>7.9954336015102481</v>
      </c>
    </row>
    <row r="249" spans="4:38">
      <c r="D249" s="42">
        <f t="shared" si="49"/>
        <v>18</v>
      </c>
      <c r="E249" s="42">
        <f>E145/$J$182/2220*$F$181*60*24</f>
        <v>5.9864946546040708E-3</v>
      </c>
      <c r="F249" s="42">
        <f>F145/$J$182/2220*$F$181*60*24</f>
        <v>0.8796651098360333</v>
      </c>
      <c r="G249" s="42">
        <f>G145/$J$182/2220*$F$181*60*24</f>
        <v>1.2695661803263847</v>
      </c>
      <c r="H249" s="42">
        <f>H145/$J$182/2220*$F$181*60*24</f>
        <v>1.3371407463924554</v>
      </c>
      <c r="I249" s="42">
        <f>I145/$J$182/2220*$F$181*60*24</f>
        <v>2.3964780221370376</v>
      </c>
      <c r="J249" s="42">
        <f>J145/$J$182/2220*$F$181*60*24</f>
        <v>56.759848802305193</v>
      </c>
      <c r="K249" s="42">
        <f>K145/$J$182/2220*$F$181*60*24</f>
        <v>19.838717290394548</v>
      </c>
      <c r="L249" s="42">
        <f>L145/$J$182/2220*$F$181*60*24</f>
        <v>1.0504349620740587</v>
      </c>
      <c r="M249" s="42">
        <f>M145/$J$182/2220*$F$181*60*24</f>
        <v>1.934235357550552</v>
      </c>
      <c r="N249" s="42">
        <f>N145/$J$182/2220*$F$181*60*24</f>
        <v>6.1391782690657433</v>
      </c>
      <c r="Q249" s="42">
        <f>Q145/$J$182/2220*$F$181*60*24</f>
        <v>0</v>
      </c>
      <c r="R249" s="42">
        <f>R145/$J$182/2220*$F$181*60*24</f>
        <v>0</v>
      </c>
      <c r="S249" s="42">
        <f>S145/$J$182/2220*$F$181*60*24</f>
        <v>1.1252887494658115</v>
      </c>
      <c r="T249" s="42">
        <f>T145/$J$182/2220*$F$181*60*24</f>
        <v>1.034994608196486</v>
      </c>
      <c r="U249" s="42">
        <f>U145/$J$182/2220*$F$181*60*24</f>
        <v>2.0810847883904451</v>
      </c>
      <c r="V249" s="42">
        <f>V145/$J$182/2220*$F$181*60*24</f>
        <v>39.216063916371212</v>
      </c>
      <c r="W249" s="42">
        <f>W145/$J$182/2220*$F$181*60*24</f>
        <v>17.749030163300631</v>
      </c>
      <c r="X249" s="42">
        <f>X145/$J$182/2220*$F$181*60*24</f>
        <v>1.0333080531398733</v>
      </c>
      <c r="Y249" s="42">
        <f>Y145/$J$182/2220*$F$181*60*24</f>
        <v>1.8541649884121236</v>
      </c>
      <c r="Z249" s="42">
        <f>Z145/$J$182/2220*$F$181*60*24</f>
        <v>3.9195012573355914</v>
      </c>
      <c r="AC249" s="42">
        <f>AC145/$J$182/2220*$F$181*60*24</f>
        <v>1.6355407555617846E-2</v>
      </c>
      <c r="AD249" s="42">
        <f>AD145/$J$182/2220*$F$181*60*24</f>
        <v>1.8112804921712917</v>
      </c>
      <c r="AE249" s="42">
        <f>AE145/$J$182/2220*$F$181*60*24</f>
        <v>1.4138436111869643</v>
      </c>
      <c r="AF249" s="42">
        <f>AF145/$J$182/2220*$F$181*60*24</f>
        <v>1.6392868845884185</v>
      </c>
      <c r="AG249" s="42">
        <f>AG145/$J$182/2220*$F$181*60*24</f>
        <v>2.7118712558836306</v>
      </c>
      <c r="AH249" s="42">
        <f>AH145/$J$182/2220*$F$181*60*24</f>
        <v>74.303633688239273</v>
      </c>
      <c r="AI249" s="42">
        <f>AI145/$J$182/2220*$F$181*60*24</f>
        <v>21.928404417488473</v>
      </c>
      <c r="AJ249" s="42">
        <f>AJ145/$J$182/2220*$F$181*60*24</f>
        <v>1.0675618710082504</v>
      </c>
      <c r="AK249" s="42">
        <f>AK145/$J$182/2220*$F$181*60*24</f>
        <v>2.0143057266889866</v>
      </c>
      <c r="AL249" s="42">
        <f>AL145/$J$182/2220*$F$181*60*24</f>
        <v>8.3588552807958472</v>
      </c>
    </row>
    <row r="250" spans="4:38">
      <c r="D250" s="42">
        <f t="shared" si="49"/>
        <v>19</v>
      </c>
      <c r="E250" s="42">
        <f>E146/$J$182/2220*$F$181*60*24</f>
        <v>6.2464457387212029E-3</v>
      </c>
      <c r="F250" s="42">
        <f>F146/$J$182/2220*$F$181*60*24</f>
        <v>0.91786273835743037</v>
      </c>
      <c r="G250" s="42">
        <f>G146/$J$182/2220*$F$181*60*24</f>
        <v>1.3246944522075728</v>
      </c>
      <c r="H250" s="42">
        <f>H146/$J$182/2220*$F$181*60*24</f>
        <v>1.3952033033137394</v>
      </c>
      <c r="I250" s="42">
        <f>I146/$J$182/2220*$F$181*60*24</f>
        <v>2.5005400978357595</v>
      </c>
      <c r="J250" s="42">
        <f>J146/$J$182/2220*$F$181*60*24</f>
        <v>59.224527229627647</v>
      </c>
      <c r="K250" s="42">
        <f>K146/$J$182/2220*$F$181*60*24</f>
        <v>20.700172342921022</v>
      </c>
      <c r="L250" s="42">
        <f>L146/$J$182/2220*$F$181*60*24</f>
        <v>1.0960479163887658</v>
      </c>
      <c r="M250" s="42">
        <f>M146/$J$182/2220*$F$181*60*24</f>
        <v>2.0182255065681014</v>
      </c>
      <c r="N250" s="42">
        <f>N146/$J$182/2220*$F$181*60*24</f>
        <v>6.4057593217030533</v>
      </c>
      <c r="Q250" s="42">
        <f>Q146/$J$182/2220*$F$181*60*24</f>
        <v>0</v>
      </c>
      <c r="R250" s="42">
        <f>R146/$J$182/2220*$F$181*60*24</f>
        <v>0</v>
      </c>
      <c r="S250" s="42">
        <f>S146/$J$182/2220*$F$181*60*24</f>
        <v>1.1741520738727713</v>
      </c>
      <c r="T250" s="42">
        <f>T146/$J$182/2220*$F$181*60*24</f>
        <v>1.0799370972454234</v>
      </c>
      <c r="U250" s="42">
        <f>U146/$J$182/2220*$F$181*60*24</f>
        <v>2.1714515686339912</v>
      </c>
      <c r="V250" s="42">
        <f>V146/$J$182/2220*$F$181*60*24</f>
        <v>40.918939959537362</v>
      </c>
      <c r="W250" s="42">
        <f>W146/$J$182/2220*$F$181*60*24</f>
        <v>18.519744896910105</v>
      </c>
      <c r="X250" s="42">
        <f>X146/$J$182/2220*$F$181*60*24</f>
        <v>1.0781773070419196</v>
      </c>
      <c r="Y250" s="42">
        <f>Y146/$J$182/2220*$F$181*60*24</f>
        <v>1.9346782481206368</v>
      </c>
      <c r="Z250" s="42">
        <f>Z146/$J$182/2220*$F$181*60*24</f>
        <v>4.0896974505718564</v>
      </c>
      <c r="AC250" s="42">
        <f>AC146/$J$182/2220*$F$181*60*24</f>
        <v>1.7065607124908472E-2</v>
      </c>
      <c r="AD250" s="42">
        <f>AD146/$J$182/2220*$F$181*60*24</f>
        <v>1.8899315817898268</v>
      </c>
      <c r="AE250" s="42">
        <f>AE146/$J$182/2220*$F$181*60*24</f>
        <v>1.4752368305423804</v>
      </c>
      <c r="AF250" s="42">
        <f>AF146/$J$182/2220*$F$181*60*24</f>
        <v>1.7104695093820492</v>
      </c>
      <c r="AG250" s="42">
        <f>AG146/$J$182/2220*$F$181*60*24</f>
        <v>2.8296286270375282</v>
      </c>
      <c r="AH250" s="42">
        <f>AH146/$J$182/2220*$F$181*60*24</f>
        <v>77.530114499718024</v>
      </c>
      <c r="AI250" s="42">
        <f>AI146/$J$182/2220*$F$181*60*24</f>
        <v>22.880599788931942</v>
      </c>
      <c r="AJ250" s="42">
        <f>AJ146/$J$182/2220*$F$181*60*24</f>
        <v>1.1139185257356174</v>
      </c>
      <c r="AK250" s="42">
        <f>AK146/$J$182/2220*$F$181*60*24</f>
        <v>2.1017727650155718</v>
      </c>
      <c r="AL250" s="42">
        <f>AL146/$J$182/2220*$F$181*60*24</f>
        <v>8.7218211928342022</v>
      </c>
    </row>
    <row r="251" spans="4:38">
      <c r="D251" s="42">
        <f t="shared" si="49"/>
        <v>20</v>
      </c>
      <c r="E251" s="42">
        <f>E147/$J$182/2220*$F$181*60*24</f>
        <v>6.505722558582892E-3</v>
      </c>
      <c r="F251" s="42">
        <f>F147/$J$182/2220*$F$181*60*24</f>
        <v>0.95596128940953251</v>
      </c>
      <c r="G251" s="42">
        <f>G147/$J$182/2220*$F$181*60*24</f>
        <v>1.379679731712637</v>
      </c>
      <c r="H251" s="42">
        <f>H147/$J$182/2220*$F$181*60*24</f>
        <v>1.4531152568749923</v>
      </c>
      <c r="I251" s="42">
        <f>I147/$J$182/2220*$F$181*60*24</f>
        <v>2.604332256068167</v>
      </c>
      <c r="J251" s="42">
        <f>J147/$J$182/2220*$F$181*60*24</f>
        <v>61.682812744335969</v>
      </c>
      <c r="K251" s="42">
        <f>K147/$J$182/2220*$F$181*60*24</f>
        <v>21.559392942948229</v>
      </c>
      <c r="L251" s="42">
        <f>L147/$J$182/2220*$F$181*60*24</f>
        <v>1.1415425592727502</v>
      </c>
      <c r="M251" s="42">
        <f>M147/$J$182/2220*$F$181*60*24</f>
        <v>2.1019978009247073</v>
      </c>
      <c r="N251" s="42">
        <f>N147/$J$182/2220*$F$181*60*24</f>
        <v>6.6716489131926542</v>
      </c>
      <c r="Q251" s="42">
        <f>Q147/$J$182/2220*$F$181*60*24</f>
        <v>0</v>
      </c>
      <c r="R251" s="42">
        <f>R147/$J$182/2220*$F$181*60*24</f>
        <v>0</v>
      </c>
      <c r="S251" s="42">
        <f>S147/$J$182/2220*$F$181*60*24</f>
        <v>1.2228886559998844</v>
      </c>
      <c r="T251" s="42">
        <f>T147/$J$182/2220*$F$181*60*24</f>
        <v>1.1247630139245266</v>
      </c>
      <c r="U251" s="42">
        <f>U147/$J$182/2220*$F$181*60*24</f>
        <v>2.2615839544336565</v>
      </c>
      <c r="V251" s="42">
        <f>V147/$J$182/2220*$F$181*60*24</f>
        <v>42.617399062296215</v>
      </c>
      <c r="W251" s="42">
        <f>W147/$J$182/2220*$F$181*60*24</f>
        <v>19.288460541353309</v>
      </c>
      <c r="X251" s="42">
        <f>X147/$J$182/2220*$F$181*60*24</f>
        <v>1.1229301785323391</v>
      </c>
      <c r="Y251" s="42">
        <f>Y147/$J$182/2220*$F$181*60*24</f>
        <v>2.0149826715656078</v>
      </c>
      <c r="Z251" s="42">
        <f>Z147/$J$182/2220*$F$181*60*24</f>
        <v>4.2594521868705515</v>
      </c>
      <c r="AC251" s="42">
        <f>AC147/$J$182/2220*$F$181*60*24</f>
        <v>1.7773964569995492E-2</v>
      </c>
      <c r="AD251" s="42">
        <f>AD147/$J$182/2220*$F$181*60*24</f>
        <v>1.9683786652640445</v>
      </c>
      <c r="AE251" s="42">
        <f>AE147/$J$182/2220*$F$181*60*24</f>
        <v>1.5364708074253963</v>
      </c>
      <c r="AF251" s="42">
        <f>AF147/$J$182/2220*$F$181*60*24</f>
        <v>1.7814674998254514</v>
      </c>
      <c r="AG251" s="42">
        <f>AG147/$J$182/2220*$F$181*60*24</f>
        <v>2.9470805577026762</v>
      </c>
      <c r="AH251" s="42">
        <f>AH147/$J$182/2220*$F$181*60*24</f>
        <v>80.748226426375851</v>
      </c>
      <c r="AI251" s="42">
        <f>AI147/$J$182/2220*$F$181*60*24</f>
        <v>23.830325344543155</v>
      </c>
      <c r="AJ251" s="42">
        <f>AJ147/$J$182/2220*$F$181*60*24</f>
        <v>1.1601549400131679</v>
      </c>
      <c r="AK251" s="42">
        <f>AK147/$J$182/2220*$F$181*60*24</f>
        <v>2.1890129302838144</v>
      </c>
      <c r="AL251" s="42">
        <f>AL147/$J$182/2220*$F$181*60*24</f>
        <v>9.0838456395147062</v>
      </c>
    </row>
    <row r="252" spans="4:38">
      <c r="D252" s="42">
        <f t="shared" si="49"/>
        <v>25</v>
      </c>
      <c r="E252" s="42">
        <f>E148/$J$182/2220*$F$181*60*24</f>
        <v>7.77638238861639E-3</v>
      </c>
      <c r="F252" s="42">
        <f>F148/$J$182/2220*$F$181*60*24</f>
        <v>1.1426740793543151</v>
      </c>
      <c r="G252" s="42">
        <f>G148/$J$182/2220*$F$181*60*24</f>
        <v>1.6491507393697038</v>
      </c>
      <c r="H252" s="42">
        <f>H148/$J$182/2220*$F$181*60*24</f>
        <v>1.7369292634965809</v>
      </c>
      <c r="I252" s="42">
        <f>I148/$J$182/2220*$F$181*60*24</f>
        <v>3.1129952603766631</v>
      </c>
      <c r="J252" s="42">
        <f>J148/$J$182/2220*$F$181*60*24</f>
        <v>73.730340386642723</v>
      </c>
      <c r="K252" s="42">
        <f>K148/$J$182/2220*$F$181*60*24</f>
        <v>25.770247974933984</v>
      </c>
      <c r="L252" s="42">
        <f>L148/$J$182/2220*$F$181*60*24</f>
        <v>1.3645020017143712</v>
      </c>
      <c r="M252" s="42">
        <f>M148/$J$182/2220*$F$181*60*24</f>
        <v>2.5125477658828772</v>
      </c>
      <c r="N252" s="42">
        <f>N148/$J$182/2220*$F$181*60*24</f>
        <v>7.9747165121784809</v>
      </c>
      <c r="Q252" s="42">
        <f>Q148/$J$182/2220*$F$181*60*24</f>
        <v>0</v>
      </c>
      <c r="R252" s="42">
        <f>R148/$J$182/2220*$F$181*60*24</f>
        <v>0</v>
      </c>
      <c r="S252" s="42">
        <f>S148/$J$182/2220*$F$181*60*24</f>
        <v>1.4617361441597818</v>
      </c>
      <c r="T252" s="42">
        <f>T148/$J$182/2220*$F$181*60*24</f>
        <v>1.3444451733206106</v>
      </c>
      <c r="U252" s="42">
        <f>U148/$J$182/2220*$F$181*60*24</f>
        <v>2.7033033572009835</v>
      </c>
      <c r="V252" s="42">
        <f>V148/$J$182/2220*$F$181*60*24</f>
        <v>50.941181172789818</v>
      </c>
      <c r="W252" s="42">
        <f>W148/$J$182/2220*$F$181*60*24</f>
        <v>23.055770286333043</v>
      </c>
      <c r="X252" s="42">
        <f>X148/$J$182/2220*$F$181*60*24</f>
        <v>1.3422543591970912</v>
      </c>
      <c r="Y252" s="42">
        <f>Y148/$J$182/2220*$F$181*60*24</f>
        <v>2.4085373483776644</v>
      </c>
      <c r="Z252" s="42">
        <f>Z148/$J$182/2220*$F$181*60*24</f>
        <v>5.0913835739021689</v>
      </c>
      <c r="AC252" s="42">
        <f>AC148/$J$182/2220*$F$181*60*24</f>
        <v>2.1245471784783847E-2</v>
      </c>
      <c r="AD252" s="42">
        <f>AD148/$J$182/2220*$F$181*60*24</f>
        <v>2.3528309190642407</v>
      </c>
      <c r="AE252" s="42">
        <f>AE148/$J$182/2220*$F$181*60*24</f>
        <v>1.8365653345796331</v>
      </c>
      <c r="AF252" s="42">
        <f>AF148/$J$182/2220*$F$181*60*24</f>
        <v>2.1294133536725433</v>
      </c>
      <c r="AG252" s="42">
        <f>AG148/$J$182/2220*$F$181*60*24</f>
        <v>3.5226871635523427</v>
      </c>
      <c r="AH252" s="42">
        <f>AH148/$J$182/2220*$F$181*60*24</f>
        <v>96.519499600495777</v>
      </c>
      <c r="AI252" s="42">
        <f>AI148/$J$182/2220*$F$181*60*24</f>
        <v>28.484725663534924</v>
      </c>
      <c r="AJ252" s="42">
        <f>AJ148/$J$182/2220*$F$181*60*24</f>
        <v>1.3867496442316585</v>
      </c>
      <c r="AK252" s="42">
        <f>AK148/$J$182/2220*$F$181*60*24</f>
        <v>2.6165581833880962</v>
      </c>
      <c r="AL252" s="42">
        <f>AL148/$J$182/2220*$F$181*60*24</f>
        <v>10.858049450454732</v>
      </c>
    </row>
    <row r="253" spans="4:38">
      <c r="D253" s="42">
        <f t="shared" si="49"/>
        <v>30</v>
      </c>
      <c r="E253" s="42">
        <f>E149/$J$182/2220*$F$181*60*24</f>
        <v>8.9732413130257094E-3</v>
      </c>
      <c r="F253" s="42">
        <f>F149/$J$182/2220*$F$181*60*24</f>
        <v>1.3185424460602051</v>
      </c>
      <c r="G253" s="42">
        <f>G149/$J$182/2220*$F$181*60*24</f>
        <v>1.9029706625000578</v>
      </c>
      <c r="H253" s="42">
        <f>H149/$J$182/2220*$F$181*60*24</f>
        <v>2.0042591331190889</v>
      </c>
      <c r="I253" s="42">
        <f>I149/$J$182/2220*$F$181*60*24</f>
        <v>3.5921147240079554</v>
      </c>
      <c r="J253" s="42">
        <f>J149/$J$182/2220*$F$181*60*24</f>
        <v>85.078138306234351</v>
      </c>
      <c r="K253" s="42">
        <f>K149/$J$182/2220*$F$181*60*24</f>
        <v>29.736533290094354</v>
      </c>
      <c r="L253" s="42">
        <f>L149/$J$182/2220*$F$181*60*24</f>
        <v>1.5745117873078485</v>
      </c>
      <c r="M253" s="42">
        <f>M149/$J$182/2220*$F$181*60*24</f>
        <v>2.8992526713674263</v>
      </c>
      <c r="N253" s="42">
        <f>N149/$J$182/2220*$F$181*60*24</f>
        <v>9.2021009372560378</v>
      </c>
      <c r="Q253" s="42">
        <f>Q149/$J$182/2220*$F$181*60*24</f>
        <v>0</v>
      </c>
      <c r="R253" s="42">
        <f>R149/$J$182/2220*$F$181*60*24</f>
        <v>0</v>
      </c>
      <c r="S253" s="42">
        <f>S149/$J$182/2220*$F$181*60*24</f>
        <v>1.6867111854888099</v>
      </c>
      <c r="T253" s="42">
        <f>T149/$J$182/2220*$F$181*60*24</f>
        <v>1.5513680230024025</v>
      </c>
      <c r="U253" s="42">
        <f>U149/$J$182/2220*$F$181*60*24</f>
        <v>3.1193673554410868</v>
      </c>
      <c r="V253" s="42">
        <f>V149/$J$182/2220*$F$181*60*24</f>
        <v>58.781511580905651</v>
      </c>
      <c r="W253" s="42">
        <f>W149/$J$182/2220*$F$181*60*24</f>
        <v>26.604271767783292</v>
      </c>
      <c r="X253" s="42">
        <f>X149/$J$182/2220*$F$181*60*24</f>
        <v>1.5488400218291192</v>
      </c>
      <c r="Y253" s="42">
        <f>Y149/$J$182/2220*$F$181*60*24</f>
        <v>2.7792340651953498</v>
      </c>
      <c r="Z253" s="42">
        <f>Z149/$J$182/2220*$F$181*60*24</f>
        <v>5.8749957425805182</v>
      </c>
      <c r="AC253" s="42">
        <f>AC149/$J$182/2220*$F$181*60*24</f>
        <v>2.4515351175762347E-2</v>
      </c>
      <c r="AD253" s="42">
        <f>AD149/$J$182/2220*$F$181*60*24</f>
        <v>2.7149538886381759</v>
      </c>
      <c r="AE253" s="42">
        <f>AE149/$J$182/2220*$F$181*60*24</f>
        <v>2.1192301395113153</v>
      </c>
      <c r="AF253" s="42">
        <f>AF149/$J$182/2220*$F$181*60*24</f>
        <v>2.4571502432357653</v>
      </c>
      <c r="AG253" s="42">
        <f>AG149/$J$182/2220*$F$181*60*24</f>
        <v>4.064862092574824</v>
      </c>
      <c r="AH253" s="42">
        <f>AH149/$J$182/2220*$F$181*60*24</f>
        <v>111.37476503156321</v>
      </c>
      <c r="AI253" s="42">
        <f>AI149/$J$182/2220*$F$181*60*24</f>
        <v>32.868794812405412</v>
      </c>
      <c r="AJ253" s="42">
        <f>AJ149/$J$182/2220*$F$181*60*24</f>
        <v>1.6001835527865871</v>
      </c>
      <c r="AK253" s="42">
        <f>AK149/$J$182/2220*$F$181*60*24</f>
        <v>3.0192712775395112</v>
      </c>
      <c r="AL253" s="42">
        <f>AL149/$J$182/2220*$F$181*60*24</f>
        <v>12.529206131931488</v>
      </c>
    </row>
    <row r="254" spans="4:38">
      <c r="D254" s="42">
        <f t="shared" si="49"/>
        <v>40</v>
      </c>
      <c r="E254" s="42">
        <f>E150/$J$182/2220*$F$181*60*24</f>
        <v>1.10641985614988E-2</v>
      </c>
      <c r="F254" s="42">
        <f>F150/$J$182/2220*$F$181*60*24</f>
        <v>1.625791052091438</v>
      </c>
      <c r="G254" s="42">
        <f>G150/$J$182/2220*$F$181*60*24</f>
        <v>2.3464035494112911</v>
      </c>
      <c r="H254" s="42">
        <f>H150/$J$182/2220*$F$181*60*24</f>
        <v>2.4712944012033522</v>
      </c>
      <c r="I254" s="42">
        <f>I150/$J$182/2220*$F$181*60*24</f>
        <v>4.4291543240249878</v>
      </c>
      <c r="J254" s="42">
        <f>J150/$J$182/2220*$F$181*60*24</f>
        <v>104.90316515798989</v>
      </c>
      <c r="K254" s="42">
        <f>K150/$J$182/2220*$F$181*60*24</f>
        <v>36.665781892505819</v>
      </c>
      <c r="L254" s="42">
        <f>L150/$J$182/2220*$F$181*60*24</f>
        <v>1.9414067274560203</v>
      </c>
      <c r="M254" s="42">
        <f>M150/$J$182/2220*$F$181*60*24</f>
        <v>3.5748405862439236</v>
      </c>
      <c r="N254" s="42">
        <f>N150/$J$182/2220*$F$181*60*24</f>
        <v>11.346387375647671</v>
      </c>
      <c r="Q254" s="42">
        <f>Q150/$J$182/2220*$F$181*60*24</f>
        <v>0</v>
      </c>
      <c r="R254" s="42">
        <f>R150/$J$182/2220*$F$181*60*24</f>
        <v>0</v>
      </c>
      <c r="S254" s="42">
        <f>S150/$J$182/2220*$F$181*60*24</f>
        <v>2.0797509864199233</v>
      </c>
      <c r="T254" s="42">
        <f>T150/$J$182/2220*$F$181*60*24</f>
        <v>1.9128699708032961</v>
      </c>
      <c r="U254" s="42">
        <f>U150/$J$182/2220*$F$181*60*24</f>
        <v>3.8462467020426052</v>
      </c>
      <c r="V254" s="42">
        <f>V150/$J$182/2220*$F$181*60*24</f>
        <v>72.478861671990558</v>
      </c>
      <c r="W254" s="42">
        <f>W150/$J$182/2220*$F$181*60*24</f>
        <v>32.803636406784292</v>
      </c>
      <c r="X254" s="42">
        <f>X150/$J$182/2220*$F$181*60*24</f>
        <v>1.9097528912587718</v>
      </c>
      <c r="Y254" s="42">
        <f>Y150/$J$182/2220*$F$181*60*24</f>
        <v>3.4268550765001313</v>
      </c>
      <c r="Z254" s="42">
        <f>Z150/$J$182/2220*$F$181*60*24</f>
        <v>7.2439954723509725</v>
      </c>
      <c r="AC254" s="42">
        <f>AC150/$J$182/2220*$F$181*60*24</f>
        <v>3.0227952615045264E-2</v>
      </c>
      <c r="AD254" s="42">
        <f>AD150/$J$182/2220*$F$181*60*24</f>
        <v>3.3475962432439275</v>
      </c>
      <c r="AE254" s="42">
        <f>AE150/$J$182/2220*$F$181*60*24</f>
        <v>2.6130561124026701</v>
      </c>
      <c r="AF254" s="42">
        <f>AF150/$J$182/2220*$F$181*60*24</f>
        <v>3.0297188316033967</v>
      </c>
      <c r="AG254" s="42">
        <f>AG150/$J$182/2220*$F$181*60*24</f>
        <v>5.0120619460073703</v>
      </c>
      <c r="AH254" s="42">
        <f>AH150/$J$182/2220*$F$181*60*24</f>
        <v>137.32746864398942</v>
      </c>
      <c r="AI254" s="42">
        <f>AI150/$J$182/2220*$F$181*60*24</f>
        <v>40.527927378227318</v>
      </c>
      <c r="AJ254" s="42">
        <f>AJ150/$J$182/2220*$F$181*60*24</f>
        <v>1.9730605636532794</v>
      </c>
      <c r="AK254" s="42">
        <f>AK150/$J$182/2220*$F$181*60*24</f>
        <v>3.7228260959877284</v>
      </c>
      <c r="AL254" s="42">
        <f>AL150/$J$182/2220*$F$181*60*24</f>
        <v>15.448779278944276</v>
      </c>
    </row>
    <row r="255" spans="4:38">
      <c r="D255" s="42">
        <f t="shared" ref="D255:D271" si="50">D151</f>
        <v>50</v>
      </c>
      <c r="E255" s="42">
        <f>E151/$J$182/2220*$F$181*60*24</f>
        <v>1.2715187705214039E-2</v>
      </c>
      <c r="F255" s="42">
        <f>F151/$J$182/2220*$F$181*60*24</f>
        <v>1.868390040353697</v>
      </c>
      <c r="G255" s="42">
        <f>G151/$J$182/2220*$F$181*60*24</f>
        <v>2.6965316463828426</v>
      </c>
      <c r="H255" s="42">
        <f>H151/$J$182/2220*$F$181*60*24</f>
        <v>2.8400585918162049</v>
      </c>
      <c r="I255" s="42">
        <f>I151/$J$182/2220*$F$181*60*24</f>
        <v>5.0900685026850372</v>
      </c>
      <c r="J255" s="42">
        <f>J151/$J$182/2220*$F$181*60*24</f>
        <v>120.55671528677091</v>
      </c>
      <c r="K255" s="42">
        <f>K151/$J$182/2220*$F$181*60*24</f>
        <v>42.137014852930712</v>
      </c>
      <c r="L255" s="42">
        <f>L151/$J$182/2220*$F$181*60*24</f>
        <v>2.2311015854025529</v>
      </c>
      <c r="M255" s="42">
        <f>M151/$J$182/2220*$F$181*60*24</f>
        <v>4.1082748847695507</v>
      </c>
      <c r="N255" s="42">
        <f>N151/$J$182/2220*$F$181*60*24</f>
        <v>13.039484464737178</v>
      </c>
      <c r="Q255" s="42">
        <f>Q151/$J$182/2220*$F$181*60*24</f>
        <v>0</v>
      </c>
      <c r="R255" s="42">
        <f>R151/$J$182/2220*$F$181*60*24</f>
        <v>0</v>
      </c>
      <c r="S255" s="42">
        <f>S151/$J$182/2220*$F$181*60*24</f>
        <v>2.39008944257876</v>
      </c>
      <c r="T255" s="42">
        <f>T151/$J$182/2220*$F$181*60*24</f>
        <v>2.1983066011729631</v>
      </c>
      <c r="U255" s="42">
        <f>U151/$J$182/2220*$F$181*60*24</f>
        <v>4.4201799619915016</v>
      </c>
      <c r="V255" s="42">
        <f>V151/$J$182/2220*$F$181*60*24</f>
        <v>83.294088197813608</v>
      </c>
      <c r="W255" s="42">
        <f>W151/$J$182/2220*$F$181*60*24</f>
        <v>37.698563705942085</v>
      </c>
      <c r="X255" s="42">
        <f>X151/$J$182/2220*$F$181*60*24</f>
        <v>2.1947243939954251</v>
      </c>
      <c r="Y255" s="42">
        <f>Y151/$J$182/2220*$F$181*60*24</f>
        <v>3.9382071185788816</v>
      </c>
      <c r="Z255" s="42">
        <f>Z151/$J$182/2220*$F$181*60*24</f>
        <v>8.3249375591634234</v>
      </c>
      <c r="AC255" s="42">
        <f>AC151/$J$182/2220*$F$181*60*24</f>
        <v>3.4738538838419951E-2</v>
      </c>
      <c r="AD255" s="42">
        <f>AD151/$J$182/2220*$F$181*60*24</f>
        <v>3.8471213579115169</v>
      </c>
      <c r="AE255" s="42">
        <f>AE151/$J$182/2220*$F$181*60*24</f>
        <v>3.0029738501869376</v>
      </c>
      <c r="AF255" s="42">
        <f>AF151/$J$182/2220*$F$181*60*24</f>
        <v>3.4818105824594339</v>
      </c>
      <c r="AG255" s="42">
        <f>AG151/$J$182/2220*$F$181*60*24</f>
        <v>5.7599570433785727</v>
      </c>
      <c r="AH255" s="42">
        <f>AH151/$J$182/2220*$F$181*60*24</f>
        <v>157.81934237572847</v>
      </c>
      <c r="AI255" s="42">
        <f>AI151/$J$182/2220*$F$181*60*24</f>
        <v>46.575465999919331</v>
      </c>
      <c r="AJ255" s="42">
        <f>AJ151/$J$182/2220*$F$181*60*24</f>
        <v>2.2674787768096927</v>
      </c>
      <c r="AK255" s="42">
        <f>AK151/$J$182/2220*$F$181*60*24</f>
        <v>4.2783426509602318</v>
      </c>
      <c r="AL255" s="42">
        <f>AL151/$J$182/2220*$F$181*60*24</f>
        <v>17.754031370310834</v>
      </c>
    </row>
    <row r="256" spans="4:38">
      <c r="D256" s="42">
        <f t="shared" si="50"/>
        <v>60</v>
      </c>
      <c r="E256" s="42">
        <f>E152/$J$182/2220*$F$181*60*24</f>
        <v>1.3965503742464271E-2</v>
      </c>
      <c r="F256" s="42">
        <f>F152/$J$182/2220*$F$181*60*24</f>
        <v>2.0521134808133996</v>
      </c>
      <c r="G256" s="42">
        <f>G152/$J$182/2220*$F$181*60*24</f>
        <v>2.9616883110416508</v>
      </c>
      <c r="H256" s="42">
        <f>H152/$J$182/2220*$F$181*60*24</f>
        <v>3.1193286180559259</v>
      </c>
      <c r="I256" s="42">
        <f>I152/$J$182/2220*$F$181*60*24</f>
        <v>5.5905876005666695</v>
      </c>
      <c r="J256" s="42">
        <f>J152/$J$182/2220*$F$181*60*24</f>
        <v>132.41135699681419</v>
      </c>
      <c r="K256" s="42">
        <f>K152/$J$182/2220*$F$181*60*24</f>
        <v>46.280452343111548</v>
      </c>
      <c r="L256" s="42">
        <f>L152/$J$182/2220*$F$181*60*24</f>
        <v>2.4504913543651705</v>
      </c>
      <c r="M256" s="42">
        <f>M152/$J$182/2220*$F$181*60*24</f>
        <v>4.5122517738998109</v>
      </c>
      <c r="N256" s="42">
        <f>N152/$J$182/2220*$F$181*60*24</f>
        <v>14.321689409069275</v>
      </c>
      <c r="Q256" s="42">
        <f>Q152/$J$182/2220*$F$181*60*24</f>
        <v>0</v>
      </c>
      <c r="R256" s="42">
        <f>R152/$J$182/2220*$F$181*60*24</f>
        <v>0</v>
      </c>
      <c r="S256" s="42">
        <f>S152/$J$182/2220*$F$181*60*24</f>
        <v>2.6251128830344026</v>
      </c>
      <c r="T256" s="42">
        <f>T152/$J$182/2220*$F$181*60*24</f>
        <v>2.4144715577557525</v>
      </c>
      <c r="U256" s="42">
        <f>U152/$J$182/2220*$F$181*60*24</f>
        <v>4.8548272532575059</v>
      </c>
      <c r="V256" s="42">
        <f>V152/$J$182/2220*$F$181*60*24</f>
        <v>91.484603091994529</v>
      </c>
      <c r="W256" s="42">
        <f>W152/$J$182/2220*$F$181*60*24</f>
        <v>41.405557253784913</v>
      </c>
      <c r="X256" s="42">
        <f>X152/$J$182/2220*$F$181*60*24</f>
        <v>2.4105371032353777</v>
      </c>
      <c r="Y256" s="42">
        <f>Y152/$J$182/2220*$F$181*60*24</f>
        <v>4.3254608212004344</v>
      </c>
      <c r="Z256" s="42">
        <f>Z152/$J$182/2220*$F$181*60*24</f>
        <v>9.1435493784022803</v>
      </c>
      <c r="AC256" s="42">
        <f>AC152/$J$182/2220*$F$181*60*24</f>
        <v>3.8154465777705766E-2</v>
      </c>
      <c r="AD256" s="42">
        <f>AD152/$J$182/2220*$F$181*60*24</f>
        <v>4.2254183711024575</v>
      </c>
      <c r="AE256" s="42">
        <f>AE152/$J$182/2220*$F$181*60*24</f>
        <v>3.2982637390489127</v>
      </c>
      <c r="AF256" s="42">
        <f>AF152/$J$182/2220*$F$181*60*24</f>
        <v>3.8241856783560864</v>
      </c>
      <c r="AG256" s="42">
        <f>AG152/$J$182/2220*$F$181*60*24</f>
        <v>6.3263479478758358</v>
      </c>
      <c r="AH256" s="42">
        <f>AH152/$J$182/2220*$F$181*60*24</f>
        <v>173.33811090163411</v>
      </c>
      <c r="AI256" s="42">
        <f>AI152/$J$182/2220*$F$181*60*24</f>
        <v>51.155347432438198</v>
      </c>
      <c r="AJ256" s="42">
        <f>AJ152/$J$182/2220*$F$181*60*24</f>
        <v>2.4904456054949771</v>
      </c>
      <c r="AK256" s="42">
        <f>AK152/$J$182/2220*$F$181*60*24</f>
        <v>4.6990427265992007</v>
      </c>
      <c r="AL256" s="42">
        <f>AL152/$J$182/2220*$F$181*60*24</f>
        <v>19.49982943973616</v>
      </c>
    </row>
    <row r="257" spans="4:38">
      <c r="D257" s="42">
        <f t="shared" si="50"/>
        <v>75</v>
      </c>
      <c r="E257" s="42">
        <f>E153/$J$182/2220*$F$181*60*24</f>
        <v>1.5248222842855638E-2</v>
      </c>
      <c r="F257" s="42">
        <f>F153/$J$182/2220*$F$181*60*24</f>
        <v>2.2405982792532937</v>
      </c>
      <c r="G257" s="42">
        <f>G153/$J$182/2220*$F$181*60*24</f>
        <v>3.2337167488292171</v>
      </c>
      <c r="H257" s="42">
        <f>H153/$J$182/2220*$F$181*60*24</f>
        <v>3.4058361778664192</v>
      </c>
      <c r="I257" s="42">
        <f>I153/$J$182/2220*$F$181*60*24</f>
        <v>6.1040781004369347</v>
      </c>
      <c r="J257" s="42">
        <f>J153/$J$182/2220*$F$181*60*24</f>
        <v>144.57322239463076</v>
      </c>
      <c r="K257" s="42">
        <f>K153/$J$182/2220*$F$181*60*24</f>
        <v>50.531270737492392</v>
      </c>
      <c r="L257" s="42">
        <f>L153/$J$182/2220*$F$181*60*24</f>
        <v>2.6755668062466844</v>
      </c>
      <c r="M257" s="42">
        <f>M153/$J$182/2220*$F$181*60*24</f>
        <v>4.9266980869645494</v>
      </c>
      <c r="N257" s="42">
        <f>N153/$J$182/2220*$F$181*60*24</f>
        <v>15.637123846212205</v>
      </c>
      <c r="Q257" s="42">
        <f>Q153/$J$182/2220*$F$181*60*24</f>
        <v>0</v>
      </c>
      <c r="R257" s="42">
        <f>R153/$J$182/2220*$F$181*60*24</f>
        <v>0</v>
      </c>
      <c r="S257" s="42">
        <f>S153/$J$182/2220*$F$181*60*24</f>
        <v>2.8662271670478705</v>
      </c>
      <c r="T257" s="42">
        <f>T153/$J$182/2220*$F$181*60*24</f>
        <v>2.6362386233480821</v>
      </c>
      <c r="U257" s="42">
        <f>U153/$J$182/2220*$F$181*60*24</f>
        <v>5.3007388194775391</v>
      </c>
      <c r="V257" s="42">
        <f>V153/$J$182/2220*$F$181*60*24</f>
        <v>99.887382536391286</v>
      </c>
      <c r="W257" s="42">
        <f>W153/$J$182/2220*$F$181*60*24</f>
        <v>45.208620869047436</v>
      </c>
      <c r="X257" s="42">
        <f>X153/$J$182/2220*$F$181*60*24</f>
        <v>2.6319427926785925</v>
      </c>
      <c r="Y257" s="42">
        <f>Y153/$J$182/2220*$F$181*60*24</f>
        <v>4.7227505513572998</v>
      </c>
      <c r="Z257" s="42">
        <f>Z153/$J$182/2220*$F$181*60*24</f>
        <v>9.9833762582151149</v>
      </c>
      <c r="AC257" s="42">
        <f>AC153/$J$182/2220*$F$181*60*24</f>
        <v>4.1658919531814026E-2</v>
      </c>
      <c r="AD257" s="42">
        <f>AD153/$J$182/2220*$F$181*60*24</f>
        <v>4.6135192911772052</v>
      </c>
      <c r="AE257" s="42">
        <f>AE153/$J$182/2220*$F$181*60*24</f>
        <v>3.6012063306105802</v>
      </c>
      <c r="AF257" s="42">
        <f>AF153/$J$182/2220*$F$181*60*24</f>
        <v>4.1754337323847412</v>
      </c>
      <c r="AG257" s="42">
        <f>AG153/$J$182/2220*$F$181*60*24</f>
        <v>6.907417381396332</v>
      </c>
      <c r="AH257" s="42">
        <f>AH153/$J$182/2220*$F$181*60*24</f>
        <v>189.25906225287048</v>
      </c>
      <c r="AI257" s="42">
        <f>AI153/$J$182/2220*$F$181*60*24</f>
        <v>55.853920605937375</v>
      </c>
      <c r="AJ257" s="42">
        <f>AJ153/$J$182/2220*$F$181*60*24</f>
        <v>2.7191908198147914</v>
      </c>
      <c r="AK257" s="42">
        <f>AK153/$J$182/2220*$F$181*60*24</f>
        <v>5.1306456225718131</v>
      </c>
      <c r="AL257" s="42">
        <f>AL153/$J$182/2220*$F$181*60*24</f>
        <v>21.290871434209173</v>
      </c>
    </row>
    <row r="258" spans="4:38">
      <c r="D258" s="42">
        <f t="shared" si="50"/>
        <v>100</v>
      </c>
      <c r="E258" s="42">
        <f>E154/$J$182/2220*$F$181*60*24</f>
        <v>1.6361753300588672E-2</v>
      </c>
      <c r="F258" s="42">
        <f>F154/$J$182/2220*$F$181*60*24</f>
        <v>2.4042222276442198</v>
      </c>
      <c r="G258" s="42">
        <f>G154/$J$182/2220*$F$181*60*24</f>
        <v>3.4698650612333655</v>
      </c>
      <c r="H258" s="42">
        <f>H154/$J$182/2220*$F$181*60*24</f>
        <v>3.6545538387497807</v>
      </c>
      <c r="I258" s="42">
        <f>I154/$J$182/2220*$F$181*60*24</f>
        <v>6.5498400066778553</v>
      </c>
      <c r="J258" s="42">
        <f>J154/$J$182/2220*$F$181*60*24</f>
        <v>155.13095677247398</v>
      </c>
      <c r="K258" s="42">
        <f>K154/$J$182/2220*$F$181*60*24</f>
        <v>54.221412835626467</v>
      </c>
      <c r="L258" s="42">
        <f>L154/$J$182/2220*$F$181*60*24</f>
        <v>2.8709551581326278</v>
      </c>
      <c r="M258" s="42">
        <f>M154/$J$182/2220*$F$181*60*24</f>
        <v>5.286479579695059</v>
      </c>
      <c r="N258" s="42">
        <f>N154/$J$182/2220*$F$181*60*24</f>
        <v>16.77905453895907</v>
      </c>
      <c r="Q258" s="42">
        <f>Q154/$J$182/2220*$F$181*60*24</f>
        <v>0</v>
      </c>
      <c r="R258" s="42">
        <f>R154/$J$182/2220*$F$181*60*24</f>
        <v>0</v>
      </c>
      <c r="S258" s="42">
        <f>S154/$J$182/2220*$F$181*60*24</f>
        <v>3.0755388541986814</v>
      </c>
      <c r="T258" s="42">
        <f>T154/$J$182/2220*$F$181*60*24</f>
        <v>2.8287549599207518</v>
      </c>
      <c r="U258" s="42">
        <f>U154/$J$182/2220*$F$181*60*24</f>
        <v>5.687835347696339</v>
      </c>
      <c r="V258" s="42">
        <f>V154/$J$182/2220*$F$181*60*24</f>
        <v>107.18184851736399</v>
      </c>
      <c r="W258" s="42">
        <f>W154/$J$182/2220*$F$181*60*24</f>
        <v>48.510066342962169</v>
      </c>
      <c r="X258" s="42">
        <f>X154/$J$182/2220*$F$181*60*24</f>
        <v>2.8241454180508794</v>
      </c>
      <c r="Y258" s="42">
        <f>Y154/$J$182/2220*$F$181*60*24</f>
        <v>5.0676383876257614</v>
      </c>
      <c r="Z258" s="42">
        <f>Z154/$J$182/2220*$F$181*60*24</f>
        <v>10.712431286404183</v>
      </c>
      <c r="AC258" s="42">
        <f>AC154/$J$182/2220*$F$181*60*24</f>
        <v>4.4701141318116089E-2</v>
      </c>
      <c r="AD258" s="42">
        <f>AD154/$J$182/2220*$F$181*60*24</f>
        <v>4.9504303070384204</v>
      </c>
      <c r="AE258" s="42">
        <f>AE154/$J$182/2220*$F$181*60*24</f>
        <v>3.8641912682680672</v>
      </c>
      <c r="AF258" s="42">
        <f>AF154/$J$182/2220*$F$181*60*24</f>
        <v>4.4803527175787927</v>
      </c>
      <c r="AG258" s="42">
        <f>AG154/$J$182/2220*$F$181*60*24</f>
        <v>7.4118446656593697</v>
      </c>
      <c r="AH258" s="42">
        <f>AH154/$J$182/2220*$F$181*60*24</f>
        <v>203.08006502758428</v>
      </c>
      <c r="AI258" s="42">
        <f>AI154/$J$182/2220*$F$181*60*24</f>
        <v>59.9327593282908</v>
      </c>
      <c r="AJ258" s="42">
        <f>AJ154/$J$182/2220*$F$181*60*24</f>
        <v>2.9177648982143922</v>
      </c>
      <c r="AK258" s="42">
        <f>AK154/$J$182/2220*$F$181*60*24</f>
        <v>5.5053207717643735</v>
      </c>
      <c r="AL258" s="42">
        <f>AL154/$J$182/2220*$F$181*60*24</f>
        <v>22.845677791513822</v>
      </c>
    </row>
    <row r="259" spans="4:38">
      <c r="D259" s="42">
        <f t="shared" si="50"/>
        <v>125</v>
      </c>
      <c r="E259" s="42">
        <f>E155/$J$182/2220*$F$181*60*24</f>
        <v>1.6804049795526986E-2</v>
      </c>
      <c r="F259" s="42">
        <f>F155/$J$182/2220*$F$181*60*24</f>
        <v>2.4692139827944195</v>
      </c>
      <c r="G259" s="42">
        <f>G155/$J$182/2220*$F$181*60*24</f>
        <v>3.563663636868732</v>
      </c>
      <c r="H259" s="42">
        <f>H155/$J$182/2220*$F$181*60*24</f>
        <v>3.7533449844018945</v>
      </c>
      <c r="I259" s="42">
        <f>I155/$J$182/2220*$F$181*60*24</f>
        <v>6.7268975153774981</v>
      </c>
      <c r="J259" s="42">
        <f>J155/$J$182/2220*$F$181*60*24</f>
        <v>159.32450969900694</v>
      </c>
      <c r="K259" s="42">
        <f>K155/$J$182/2220*$F$181*60*24</f>
        <v>55.687144558090381</v>
      </c>
      <c r="L259" s="42">
        <f>L155/$J$182/2220*$F$181*60*24</f>
        <v>2.9485637970259582</v>
      </c>
      <c r="M259" s="42">
        <f>M155/$J$182/2220*$F$181*60*24</f>
        <v>5.429385498498883</v>
      </c>
      <c r="N259" s="42">
        <f>N155/$J$182/2220*$F$181*60*24</f>
        <v>17.232631663281897</v>
      </c>
      <c r="Q259" s="42">
        <f>Q155/$J$182/2220*$F$181*60*24</f>
        <v>0</v>
      </c>
      <c r="R259" s="42">
        <f>R155/$J$182/2220*$F$181*60*24</f>
        <v>0</v>
      </c>
      <c r="S259" s="42">
        <f>S155/$J$182/2220*$F$181*60*24</f>
        <v>3.1586778693315978</v>
      </c>
      <c r="T259" s="42">
        <f>T155/$J$182/2220*$F$181*60*24</f>
        <v>2.9052228286648263</v>
      </c>
      <c r="U259" s="42">
        <f>U155/$J$182/2220*$F$181*60*24</f>
        <v>5.8415908524918967</v>
      </c>
      <c r="V259" s="42">
        <f>V155/$J$182/2220*$F$181*60*24</f>
        <v>110.07922479784699</v>
      </c>
      <c r="W259" s="42">
        <f>W155/$J$182/2220*$F$181*60*24</f>
        <v>49.821406999341932</v>
      </c>
      <c r="X259" s="42">
        <f>X155/$J$182/2220*$F$181*60*24</f>
        <v>2.9004886800871725</v>
      </c>
      <c r="Y259" s="42">
        <f>Y155/$J$182/2220*$F$181*60*24</f>
        <v>5.2046285166959212</v>
      </c>
      <c r="Z259" s="42">
        <f>Z155/$J$182/2220*$F$181*60*24</f>
        <v>11.002013382112333</v>
      </c>
      <c r="AC259" s="42">
        <f>AC155/$J$182/2220*$F$181*60*24</f>
        <v>4.5909517814297217E-2</v>
      </c>
      <c r="AD259" s="42">
        <f>AD155/$J$182/2220*$F$181*60*24</f>
        <v>5.0842520273036174</v>
      </c>
      <c r="AE259" s="42">
        <f>AE155/$J$182/2220*$F$181*60*24</f>
        <v>3.9686494044058822</v>
      </c>
      <c r="AF259" s="42">
        <f>AF155/$J$182/2220*$F$181*60*24</f>
        <v>4.6014671401389471</v>
      </c>
      <c r="AG259" s="42">
        <f>AG155/$J$182/2220*$F$181*60*24</f>
        <v>7.6122041782631005</v>
      </c>
      <c r="AH259" s="42">
        <f>AH155/$J$182/2220*$F$181*60*24</f>
        <v>208.56979460016711</v>
      </c>
      <c r="AI259" s="42">
        <f>AI155/$J$182/2220*$F$181*60*24</f>
        <v>61.552882116838838</v>
      </c>
      <c r="AJ259" s="42">
        <f>AJ155/$J$182/2220*$F$181*60*24</f>
        <v>2.996638913964762</v>
      </c>
      <c r="AK259" s="42">
        <f>AK155/$J$182/2220*$F$181*60*24</f>
        <v>5.6541424803018625</v>
      </c>
      <c r="AL259" s="42">
        <f>AL155/$J$182/2220*$F$181*60*24</f>
        <v>23.463249944451324</v>
      </c>
    </row>
    <row r="260" spans="4:38">
      <c r="D260" s="42">
        <f t="shared" si="50"/>
        <v>150</v>
      </c>
      <c r="E260" s="42">
        <f>E156/$J$182/2220*$F$181*60*24</f>
        <v>1.6966564040165787E-2</v>
      </c>
      <c r="F260" s="42">
        <f>F156/$J$182/2220*$F$181*60*24</f>
        <v>2.4930940861116704</v>
      </c>
      <c r="G260" s="42">
        <f>G156/$J$182/2220*$F$181*60*24</f>
        <v>3.598128311226378</v>
      </c>
      <c r="H260" s="42">
        <f>H156/$J$182/2220*$F$181*60*24</f>
        <v>3.7896440927972583</v>
      </c>
      <c r="I260" s="42">
        <f>I156/$J$182/2220*$F$181*60*24</f>
        <v>6.7919542535909994</v>
      </c>
      <c r="J260" s="42">
        <f>J156/$J$182/2220*$F$181*60*24</f>
        <v>160.86535864085394</v>
      </c>
      <c r="K260" s="42">
        <f>K156/$J$182/2220*$F$181*60*24</f>
        <v>56.225702485737031</v>
      </c>
      <c r="L260" s="42">
        <f>L156/$J$182/2220*$F$181*60*24</f>
        <v>2.9770797574089469</v>
      </c>
      <c r="M260" s="42">
        <f>M156/$J$182/2220*$F$181*60*24</f>
        <v>5.4818938220207709</v>
      </c>
      <c r="N260" s="42">
        <f>N156/$J$182/2220*$F$181*60*24</f>
        <v>17.399290781290606</v>
      </c>
      <c r="Q260" s="42">
        <f>Q156/$J$182/2220*$F$181*60*24</f>
        <v>0</v>
      </c>
      <c r="R260" s="42">
        <f>R156/$J$182/2220*$F$181*60*24</f>
        <v>0</v>
      </c>
      <c r="S260" s="42">
        <f>S156/$J$182/2220*$F$181*60*24</f>
        <v>3.1892258714047879</v>
      </c>
      <c r="T260" s="42">
        <f>T156/$J$182/2220*$F$181*60*24</f>
        <v>2.9333196326646305</v>
      </c>
      <c r="U260" s="42">
        <f>U156/$J$182/2220*$F$181*60*24</f>
        <v>5.898085669898018</v>
      </c>
      <c r="V260" s="42">
        <f>V156/$J$182/2220*$F$181*60*24</f>
        <v>111.14381591047325</v>
      </c>
      <c r="W260" s="42">
        <f>W156/$J$182/2220*$F$181*60*24</f>
        <v>50.303236583511321</v>
      </c>
      <c r="X260" s="42">
        <f>X156/$J$182/2220*$F$181*60*24</f>
        <v>2.9285396994940092</v>
      </c>
      <c r="Y260" s="42">
        <f>Y156/$J$182/2220*$F$181*60*24</f>
        <v>5.2549631849638985</v>
      </c>
      <c r="Z260" s="42">
        <f>Z156/$J$182/2220*$F$181*60*24</f>
        <v>11.10841534568994</v>
      </c>
      <c r="AC260" s="42">
        <f>AC156/$J$182/2220*$F$181*60*24</f>
        <v>4.6353514987604108E-2</v>
      </c>
      <c r="AD260" s="42">
        <f>AD156/$J$182/2220*$F$181*60*24</f>
        <v>5.1334225182164985</v>
      </c>
      <c r="AE260" s="42">
        <f>AE156/$J$182/2220*$F$181*60*24</f>
        <v>4.0070307510479841</v>
      </c>
      <c r="AF260" s="42">
        <f>AF156/$J$182/2220*$F$181*60*24</f>
        <v>4.645968552929868</v>
      </c>
      <c r="AG260" s="42">
        <f>AG156/$J$182/2220*$F$181*60*24</f>
        <v>7.6858228372839825</v>
      </c>
      <c r="AH260" s="42">
        <f>AH156/$J$182/2220*$F$181*60*24</f>
        <v>210.58690137123486</v>
      </c>
      <c r="AI260" s="42">
        <f>AI156/$J$182/2220*$F$181*60*24</f>
        <v>62.148168387962741</v>
      </c>
      <c r="AJ260" s="42">
        <f>AJ156/$J$182/2220*$F$181*60*24</f>
        <v>3.0256198153239007</v>
      </c>
      <c r="AK260" s="42">
        <f>AK156/$J$182/2220*$F$181*60*24</f>
        <v>5.7088244590776585</v>
      </c>
      <c r="AL260" s="42">
        <f>AL156/$J$182/2220*$F$181*60*24</f>
        <v>23.690166216891139</v>
      </c>
    </row>
    <row r="261" spans="4:38">
      <c r="D261" s="42">
        <f t="shared" si="50"/>
        <v>175</v>
      </c>
      <c r="E261" s="42">
        <f>E157/$J$182/2220*$F$181*60*24</f>
        <v>1.7007975610121722E-2</v>
      </c>
      <c r="F261" s="42">
        <f>F157/$J$182/2220*$F$181*60*24</f>
        <v>2.4991791685072178</v>
      </c>
      <c r="G261" s="42">
        <f>G157/$J$182/2220*$F$181*60*24</f>
        <v>3.6069105338330312</v>
      </c>
      <c r="H261" s="42">
        <f>H157/$J$182/2220*$F$181*60*24</f>
        <v>3.7988937623877219</v>
      </c>
      <c r="I261" s="42">
        <f>I157/$J$182/2220*$F$181*60*24</f>
        <v>6.8085318875800747</v>
      </c>
      <c r="J261" s="42">
        <f>J157/$J$182/2220*$F$181*60*24</f>
        <v>161.25799483030698</v>
      </c>
      <c r="K261" s="42">
        <f>K157/$J$182/2220*$F$181*60*24</f>
        <v>56.362936790001427</v>
      </c>
      <c r="L261" s="42">
        <f>L157/$J$182/2220*$F$181*60*24</f>
        <v>2.9843461400628812</v>
      </c>
      <c r="M261" s="42">
        <f>M157/$J$182/2220*$F$181*60*24</f>
        <v>5.4952738929039606</v>
      </c>
      <c r="N261" s="42">
        <f>N157/$J$182/2220*$F$181*60*24</f>
        <v>17.441758539975705</v>
      </c>
      <c r="Q261" s="42">
        <f>Q157/$J$182/2220*$F$181*60*24</f>
        <v>0</v>
      </c>
      <c r="R261" s="42">
        <f>R157/$J$182/2220*$F$181*60*24</f>
        <v>0</v>
      </c>
      <c r="S261" s="42">
        <f>S157/$J$182/2220*$F$181*60*24</f>
        <v>3.197010055047762</v>
      </c>
      <c r="T261" s="42">
        <f>T157/$J$182/2220*$F$181*60*24</f>
        <v>2.9404792066881997</v>
      </c>
      <c r="U261" s="42">
        <f>U157/$J$182/2220*$F$181*60*24</f>
        <v>5.9124815715518135</v>
      </c>
      <c r="V261" s="42">
        <f>V157/$J$182/2220*$F$181*60*24</f>
        <v>111.41509298795637</v>
      </c>
      <c r="W261" s="42">
        <f>W157/$J$182/2220*$F$181*60*24</f>
        <v>50.426015479453739</v>
      </c>
      <c r="X261" s="42">
        <f>X157/$J$182/2220*$F$181*60*24</f>
        <v>2.9356876067748945</v>
      </c>
      <c r="Y261" s="42">
        <f>Y157/$J$182/2220*$F$181*60*24</f>
        <v>5.2677893691597557</v>
      </c>
      <c r="Z261" s="42">
        <f>Z157/$J$182/2220*$F$181*60*24</f>
        <v>11.135528491174115</v>
      </c>
      <c r="AC261" s="42">
        <f>AC157/$J$182/2220*$F$181*60*24</f>
        <v>4.6466653500744914E-2</v>
      </c>
      <c r="AD261" s="42">
        <f>AD157/$J$182/2220*$F$181*60*24</f>
        <v>5.1459520489584474</v>
      </c>
      <c r="AE261" s="42">
        <f>AE157/$J$182/2220*$F$181*60*24</f>
        <v>4.016811012618315</v>
      </c>
      <c r="AF261" s="42">
        <f>AF157/$J$182/2220*$F$181*60*24</f>
        <v>4.6573083180872246</v>
      </c>
      <c r="AG261" s="42">
        <f>AG157/$J$182/2220*$F$181*60*24</f>
        <v>7.7045822036083358</v>
      </c>
      <c r="AH261" s="42">
        <f>AH157/$J$182/2220*$F$181*60*24</f>
        <v>211.10089667265788</v>
      </c>
      <c r="AI261" s="42">
        <f>AI157/$J$182/2220*$F$181*60*24</f>
        <v>62.29985810054913</v>
      </c>
      <c r="AJ261" s="42">
        <f>AJ157/$J$182/2220*$F$181*60*24</f>
        <v>3.0330046733508844</v>
      </c>
      <c r="AK261" s="42">
        <f>AK157/$J$182/2220*$F$181*60*24</f>
        <v>5.7227584166481833</v>
      </c>
      <c r="AL261" s="42">
        <f>AL157/$J$182/2220*$F$181*60*24</f>
        <v>23.747988588777162</v>
      </c>
    </row>
    <row r="262" spans="4:38">
      <c r="D262" s="42">
        <f t="shared" si="50"/>
        <v>200</v>
      </c>
      <c r="E262" s="42">
        <f>E158/$J$182/2220*$F$181*60*24</f>
        <v>1.7003651743899506E-2</v>
      </c>
      <c r="F262" s="42">
        <f>F158/$J$182/2220*$F$181*60*24</f>
        <v>2.4985438126813571</v>
      </c>
      <c r="G262" s="42">
        <f>G158/$J$182/2220*$F$181*60*24</f>
        <v>3.6059935641135699</v>
      </c>
      <c r="H262" s="42">
        <f>H158/$J$182/2220*$F$181*60*24</f>
        <v>3.7979279855782102</v>
      </c>
      <c r="I262" s="42">
        <f>I158/$J$182/2220*$F$181*60*24</f>
        <v>6.806800983107582</v>
      </c>
      <c r="J262" s="42">
        <f>J158/$J$182/2220*$F$181*60*24</f>
        <v>161.21699888740977</v>
      </c>
      <c r="K262" s="42">
        <f>K158/$J$182/2220*$F$181*60*24</f>
        <v>56.348607877251439</v>
      </c>
      <c r="L262" s="42">
        <f>L158/$J$182/2220*$F$181*60*24</f>
        <v>2.9835874422750774</v>
      </c>
      <c r="M262" s="42">
        <f>M158/$J$182/2220*$F$181*60*24</f>
        <v>5.4938768524970332</v>
      </c>
      <c r="N262" s="42">
        <f>N158/$J$182/2220*$F$181*60*24</f>
        <v>17.437324394940699</v>
      </c>
      <c r="Q262" s="42">
        <f>Q158/$J$182/2220*$F$181*60*24</f>
        <v>0</v>
      </c>
      <c r="R262" s="42">
        <f>R158/$J$182/2220*$F$181*60*24</f>
        <v>0</v>
      </c>
      <c r="S262" s="42">
        <f>S158/$J$182/2220*$F$181*60*24</f>
        <v>3.1961972926058353</v>
      </c>
      <c r="T262" s="42">
        <f>T158/$J$182/2220*$F$181*60*24</f>
        <v>2.9397316610066691</v>
      </c>
      <c r="U262" s="42">
        <f>U158/$J$182/2220*$F$181*60*24</f>
        <v>5.9109784661886158</v>
      </c>
      <c r="V262" s="42">
        <f>V158/$J$182/2220*$F$181*60*24</f>
        <v>111.38676839670225</v>
      </c>
      <c r="W262" s="42">
        <f>W158/$J$182/2220*$F$181*60*24</f>
        <v>50.413195885279173</v>
      </c>
      <c r="X262" s="42">
        <f>X158/$J$182/2220*$F$181*60*24</f>
        <v>2.9349412792416896</v>
      </c>
      <c r="Y262" s="42">
        <f>Y158/$J$182/2220*$F$181*60*24</f>
        <v>5.2664501611880841</v>
      </c>
      <c r="Z262" s="42">
        <f>Z158/$J$182/2220*$F$181*60*24</f>
        <v>11.132697552524318</v>
      </c>
      <c r="AC262" s="42">
        <f>AC158/$J$182/2220*$F$181*60*24</f>
        <v>4.6454840478540683E-2</v>
      </c>
      <c r="AD262" s="42">
        <f>AD158/$J$182/2220*$F$181*60*24</f>
        <v>5.1446438151770897</v>
      </c>
      <c r="AE262" s="42">
        <f>AE158/$J$182/2220*$F$181*60*24</f>
        <v>4.0157898356213213</v>
      </c>
      <c r="AF262" s="42">
        <f>AF158/$J$182/2220*$F$181*60*24</f>
        <v>4.6561243101497336</v>
      </c>
      <c r="AG262" s="42">
        <f>AG158/$J$182/2220*$F$181*60*24</f>
        <v>7.7026235000265491</v>
      </c>
      <c r="AH262" s="42">
        <f>AH158/$J$182/2220*$F$181*60*24</f>
        <v>211.04722937811755</v>
      </c>
      <c r="AI262" s="42">
        <f>AI158/$J$182/2220*$F$181*60*24</f>
        <v>62.284019869223705</v>
      </c>
      <c r="AJ262" s="42">
        <f>AJ158/$J$182/2220*$F$181*60*24</f>
        <v>3.0322336053084817</v>
      </c>
      <c r="AK262" s="42">
        <f>AK158/$J$182/2220*$F$181*60*24</f>
        <v>5.7213035438059983</v>
      </c>
      <c r="AL262" s="42">
        <f>AL158/$J$182/2220*$F$181*60*24</f>
        <v>23.741951237356943</v>
      </c>
    </row>
    <row r="263" spans="4:38">
      <c r="D263" s="42">
        <f t="shared" si="50"/>
        <v>225</v>
      </c>
      <c r="E263" s="42">
        <f>E159/$J$182/2220*$F$181*60*24</f>
        <v>1.697785596146012E-2</v>
      </c>
      <c r="F263" s="42">
        <f>F159/$J$182/2220*$F$181*60*24</f>
        <v>2.4947533391067429</v>
      </c>
      <c r="G263" s="42">
        <f>G159/$J$182/2220*$F$181*60*24</f>
        <v>3.6005230083259834</v>
      </c>
      <c r="H263" s="42">
        <f>H159/$J$182/2220*$F$181*60*24</f>
        <v>3.7921662512453724</v>
      </c>
      <c r="I263" s="42">
        <f>I159/$J$182/2220*$F$181*60*24</f>
        <v>6.796474568528347</v>
      </c>
      <c r="J263" s="42">
        <f>J159/$J$182/2220*$F$181*60*24</f>
        <v>160.97242091724979</v>
      </c>
      <c r="K263" s="42">
        <f>K159/$J$182/2220*$F$181*60*24</f>
        <v>56.263122920757588</v>
      </c>
      <c r="L263" s="42">
        <f>L159/$J$182/2220*$F$181*60*24</f>
        <v>2.9790611220640422</v>
      </c>
      <c r="M263" s="42">
        <f>M159/$J$182/2220*$F$181*60*24</f>
        <v>5.4855422397814664</v>
      </c>
      <c r="N263" s="42">
        <f>N159/$J$182/2220*$F$181*60*24</f>
        <v>17.410870699393907</v>
      </c>
      <c r="Q263" s="42">
        <f>Q159/$J$182/2220*$F$181*60*24</f>
        <v>0</v>
      </c>
      <c r="R263" s="42">
        <f>R159/$J$182/2220*$F$181*60*24</f>
        <v>0</v>
      </c>
      <c r="S263" s="42">
        <f>S159/$J$182/2220*$F$181*60*24</f>
        <v>3.1913484277128581</v>
      </c>
      <c r="T263" s="42">
        <f>T159/$J$182/2220*$F$181*60*24</f>
        <v>2.9352718732211009</v>
      </c>
      <c r="U263" s="42">
        <f>U159/$J$182/2220*$F$181*60*24</f>
        <v>5.9020110798404222</v>
      </c>
      <c r="V263" s="42">
        <f>V159/$J$182/2220*$F$181*60*24</f>
        <v>111.21778652813286</v>
      </c>
      <c r="W263" s="42">
        <f>W159/$J$182/2220*$F$181*60*24</f>
        <v>50.3367153825779</v>
      </c>
      <c r="X263" s="42">
        <f>X159/$J$182/2220*$F$181*60*24</f>
        <v>2.9304887588153732</v>
      </c>
      <c r="Y263" s="42">
        <f>Y159/$J$182/2220*$F$181*60*24</f>
        <v>5.2584605713851396</v>
      </c>
      <c r="Z263" s="42">
        <f>Z159/$J$182/2220*$F$181*60*24</f>
        <v>11.115808436682984</v>
      </c>
      <c r="AC263" s="42">
        <f>AC159/$J$182/2220*$F$181*60*24</f>
        <v>4.6384365090295289E-2</v>
      </c>
      <c r="AD263" s="42">
        <f>AD159/$J$182/2220*$F$181*60*24</f>
        <v>5.1368390145034901</v>
      </c>
      <c r="AE263" s="42">
        <f>AE159/$J$182/2220*$F$181*60*24</f>
        <v>4.009697588939126</v>
      </c>
      <c r="AF263" s="42">
        <f>AF159/$J$182/2220*$F$181*60*24</f>
        <v>4.6490606292696288</v>
      </c>
      <c r="AG263" s="42">
        <f>AG159/$J$182/2220*$F$181*60*24</f>
        <v>7.6909380572162727</v>
      </c>
      <c r="AH263" s="42">
        <f>AH159/$J$182/2220*$F$181*60*24</f>
        <v>210.72705530636702</v>
      </c>
      <c r="AI263" s="42">
        <f>AI159/$J$182/2220*$F$181*60*24</f>
        <v>62.189530458937284</v>
      </c>
      <c r="AJ263" s="42">
        <f>AJ159/$J$182/2220*$F$181*60*24</f>
        <v>3.0276334853127289</v>
      </c>
      <c r="AK263" s="42">
        <f>AK159/$J$182/2220*$F$181*60*24</f>
        <v>5.7126239081778092</v>
      </c>
      <c r="AL263" s="42">
        <f>AL159/$J$182/2220*$F$181*60*24</f>
        <v>23.705932962104693</v>
      </c>
    </row>
    <row r="264" spans="4:38">
      <c r="D264" s="42">
        <f t="shared" si="50"/>
        <v>250</v>
      </c>
      <c r="E264" s="42">
        <f>E160/$J$182/2220*$F$181*60*24</f>
        <v>1.6945618700187924E-2</v>
      </c>
      <c r="F264" s="42">
        <f>F160/$J$182/2220*$F$181*60*24</f>
        <v>2.4900163443186472</v>
      </c>
      <c r="G264" s="42">
        <f>G160/$J$182/2220*$F$181*60*24</f>
        <v>3.593686397083701</v>
      </c>
      <c r="H264" s="42">
        <f>H160/$J$182/2220*$F$181*60*24</f>
        <v>3.7849657511052786</v>
      </c>
      <c r="I264" s="42">
        <f>I160/$J$182/2220*$F$181*60*24</f>
        <v>6.7835695393601858</v>
      </c>
      <c r="J264" s="42">
        <f>J160/$J$182/2220*$F$181*60*24</f>
        <v>160.66676924942394</v>
      </c>
      <c r="K264" s="42">
        <f>K160/$J$182/2220*$F$181*60*24</f>
        <v>56.156291469383319</v>
      </c>
      <c r="L264" s="42">
        <f>L160/$J$182/2220*$F$181*60*24</f>
        <v>2.9734045319765885</v>
      </c>
      <c r="M264" s="42">
        <f>M160/$J$182/2220*$F$181*60*24</f>
        <v>5.4751263864013371</v>
      </c>
      <c r="N264" s="42">
        <f>N160/$J$182/2220*$F$181*60*24</f>
        <v>17.377811237175187</v>
      </c>
      <c r="Q264" s="42">
        <f>Q160/$J$182/2220*$F$181*60*24</f>
        <v>0</v>
      </c>
      <c r="R264" s="42">
        <f>R160/$J$182/2220*$F$181*60*24</f>
        <v>0</v>
      </c>
      <c r="S264" s="42">
        <f>S160/$J$182/2220*$F$181*60*24</f>
        <v>3.1852887501358822</v>
      </c>
      <c r="T264" s="42">
        <f>T160/$J$182/2220*$F$181*60*24</f>
        <v>2.9296984294071846</v>
      </c>
      <c r="U264" s="42">
        <f>U160/$J$182/2220*$F$181*60*24</f>
        <v>5.8908044425804436</v>
      </c>
      <c r="V264" s="42">
        <f>V160/$J$182/2220*$F$181*60*24</f>
        <v>111.00660810545327</v>
      </c>
      <c r="W264" s="42">
        <f>W160/$J$182/2220*$F$181*60*24</f>
        <v>50.241136892039648</v>
      </c>
      <c r="X264" s="42">
        <f>X160/$J$182/2220*$F$181*60*24</f>
        <v>2.9249243970969312</v>
      </c>
      <c r="Y264" s="42">
        <f>Y160/$J$182/2220*$F$181*60*24</f>
        <v>5.2484758967763971</v>
      </c>
      <c r="Z264" s="42">
        <f>Z160/$J$182/2220*$F$181*60*24</f>
        <v>11.094701930558861</v>
      </c>
      <c r="AC264" s="42">
        <f>AC160/$J$182/2220*$F$181*60*24</f>
        <v>4.6296291254602773E-2</v>
      </c>
      <c r="AD264" s="42">
        <f>AD160/$J$182/2220*$F$181*60*24</f>
        <v>5.1270852728178689</v>
      </c>
      <c r="AE264" s="42">
        <f>AE160/$J$182/2220*$F$181*60*24</f>
        <v>4.0020840440315384</v>
      </c>
      <c r="AF264" s="42">
        <f>AF160/$J$182/2220*$F$181*60*24</f>
        <v>4.6402330728033547</v>
      </c>
      <c r="AG264" s="42">
        <f>AG160/$J$182/2220*$F$181*60*24</f>
        <v>7.6763346361399254</v>
      </c>
      <c r="AH264" s="42">
        <f>AH160/$J$182/2220*$F$181*60*24</f>
        <v>210.32693039339489</v>
      </c>
      <c r="AI264" s="42">
        <f>AI160/$J$182/2220*$F$181*60*24</f>
        <v>62.07144604672699</v>
      </c>
      <c r="AJ264" s="42">
        <f>AJ160/$J$182/2220*$F$181*60*24</f>
        <v>3.0218846668562622</v>
      </c>
      <c r="AK264" s="42">
        <f>AK160/$J$182/2220*$F$181*60*24</f>
        <v>5.7017768760262948</v>
      </c>
      <c r="AL264" s="42">
        <f>AL160/$J$182/2220*$F$181*60*24</f>
        <v>23.66092054379137</v>
      </c>
    </row>
    <row r="265" spans="4:38">
      <c r="D265" s="42">
        <f t="shared" si="50"/>
        <v>300</v>
      </c>
      <c r="E265" s="42">
        <f>E161/$J$182/2220*$F$181*60*24</f>
        <v>1.6874702966809207E-2</v>
      </c>
      <c r="F265" s="42">
        <f>F161/$J$182/2220*$F$181*60*24</f>
        <v>2.4795958729091025</v>
      </c>
      <c r="G265" s="42">
        <f>G161/$J$182/2220*$F$181*60*24</f>
        <v>3.5786471759793406</v>
      </c>
      <c r="H265" s="42">
        <f>H161/$J$182/2220*$F$181*60*24</f>
        <v>3.7691260448778516</v>
      </c>
      <c r="I265" s="42">
        <f>I161/$J$182/2220*$F$181*60*24</f>
        <v>6.7551809737184989</v>
      </c>
      <c r="J265" s="42">
        <f>J161/$J$182/2220*$F$181*60*24</f>
        <v>159.99439475708473</v>
      </c>
      <c r="K265" s="42">
        <f>K161/$J$182/2220*$F$181*60*24</f>
        <v>55.921282959877772</v>
      </c>
      <c r="L265" s="42">
        <f>L161/$J$182/2220*$F$181*60*24</f>
        <v>2.9609611289502711</v>
      </c>
      <c r="M265" s="42">
        <f>M161/$J$182/2220*$F$181*60*24</f>
        <v>5.4522135255667834</v>
      </c>
      <c r="N265" s="42">
        <f>N161/$J$182/2220*$F$181*60*24</f>
        <v>17.305086820899511</v>
      </c>
      <c r="Q265" s="42">
        <f>Q161/$J$182/2220*$F$181*60*24</f>
        <v>0</v>
      </c>
      <c r="R265" s="42">
        <f>R161/$J$182/2220*$F$181*60*24</f>
        <v>0</v>
      </c>
      <c r="S265" s="42">
        <f>S161/$J$182/2220*$F$181*60*24</f>
        <v>3.1719586326739351</v>
      </c>
      <c r="T265" s="42">
        <f>T161/$J$182/2220*$F$181*60*24</f>
        <v>2.9174379320847947</v>
      </c>
      <c r="U265" s="42">
        <f>U161/$J$182/2220*$F$181*60*24</f>
        <v>5.8661520103130069</v>
      </c>
      <c r="V265" s="42">
        <f>V161/$J$182/2220*$F$181*60*24</f>
        <v>110.54205646157642</v>
      </c>
      <c r="W265" s="42">
        <f>W161/$J$182/2220*$F$181*60*24</f>
        <v>50.030882717700159</v>
      </c>
      <c r="X265" s="42">
        <f>X161/$J$182/2220*$F$181*60*24</f>
        <v>2.9126838786262095</v>
      </c>
      <c r="Y265" s="42">
        <f>Y161/$J$182/2220*$F$181*60*24</f>
        <v>5.22651154575885</v>
      </c>
      <c r="Z265" s="42">
        <f>Z161/$J$182/2220*$F$181*60*24</f>
        <v>11.048271703492842</v>
      </c>
      <c r="AC265" s="42">
        <f>AC161/$J$182/2220*$F$181*60*24</f>
        <v>4.6102545867956105E-2</v>
      </c>
      <c r="AD265" s="42">
        <f>AD161/$J$182/2220*$F$181*60*24</f>
        <v>5.1056289295205266</v>
      </c>
      <c r="AE265" s="42">
        <f>AE161/$J$182/2220*$F$181*60*24</f>
        <v>3.9853357192847634</v>
      </c>
      <c r="AF265" s="42">
        <f>AF161/$J$182/2220*$F$181*60*24</f>
        <v>4.6208141576708908</v>
      </c>
      <c r="AG265" s="42">
        <f>AG161/$J$182/2220*$F$181*60*24</f>
        <v>7.6442099371239918</v>
      </c>
      <c r="AH265" s="42">
        <f>AH161/$J$182/2220*$F$181*60*24</f>
        <v>209.44673305259337</v>
      </c>
      <c r="AI265" s="42">
        <f>AI161/$J$182/2220*$F$181*60*24</f>
        <v>61.811683202055377</v>
      </c>
      <c r="AJ265" s="42">
        <f>AJ161/$J$182/2220*$F$181*60*24</f>
        <v>3.0092383792743482</v>
      </c>
      <c r="AK265" s="42">
        <f>AK161/$J$182/2220*$F$181*60*24</f>
        <v>5.6779155053747337</v>
      </c>
      <c r="AL265" s="42">
        <f>AL161/$J$182/2220*$F$181*60*24</f>
        <v>23.56190193830605</v>
      </c>
    </row>
    <row r="266" spans="4:38">
      <c r="D266" s="42">
        <f t="shared" si="50"/>
        <v>365</v>
      </c>
      <c r="E266" s="42">
        <f>E162/$J$182/2220*$F$181*60*24</f>
        <v>1.6780151358472141E-2</v>
      </c>
      <c r="F266" s="42">
        <f>F162/$J$182/2220*$F$181*60*24</f>
        <v>2.4657023081885487</v>
      </c>
      <c r="G266" s="42">
        <f>G162/$J$182/2220*$F$181*60*24</f>
        <v>3.5585954543682847</v>
      </c>
      <c r="H266" s="42">
        <f>H162/$J$182/2220*$F$181*60*24</f>
        <v>3.7480070402785248</v>
      </c>
      <c r="I266" s="42">
        <f>I162/$J$182/2220*$F$181*60*24</f>
        <v>6.7173306348456148</v>
      </c>
      <c r="J266" s="42">
        <f>J162/$J$182/2220*$F$181*60*24</f>
        <v>159.09792106039498</v>
      </c>
      <c r="K266" s="42">
        <f>K162/$J$182/2220*$F$181*60*24</f>
        <v>55.607947237493335</v>
      </c>
      <c r="L266" s="42">
        <f>L162/$J$182/2220*$F$181*60*24</f>
        <v>2.9443703991746766</v>
      </c>
      <c r="M266" s="42">
        <f>M162/$J$182/2220*$F$181*60*24</f>
        <v>5.4216639177394113</v>
      </c>
      <c r="N266" s="42">
        <f>N162/$J$182/2220*$F$181*60*24</f>
        <v>17.208123704301443</v>
      </c>
      <c r="Q266" s="42">
        <f>Q162/$J$182/2220*$F$181*60*24</f>
        <v>0</v>
      </c>
      <c r="R266" s="42">
        <f>R162/$J$182/2220*$F$181*60*24</f>
        <v>0</v>
      </c>
      <c r="S266" s="42">
        <f>S162/$J$182/2220*$F$181*60*24</f>
        <v>3.154185650779803</v>
      </c>
      <c r="T266" s="42">
        <f>T162/$J$182/2220*$F$181*60*24</f>
        <v>2.901091069609957</v>
      </c>
      <c r="U266" s="42">
        <f>U162/$J$182/2220*$F$181*60*24</f>
        <v>5.833283040209313</v>
      </c>
      <c r="V266" s="42">
        <f>V162/$J$182/2220*$F$181*60*24</f>
        <v>109.9226719753496</v>
      </c>
      <c r="W266" s="42">
        <f>W162/$J$182/2220*$F$181*60*24</f>
        <v>49.75055183206706</v>
      </c>
      <c r="X266" s="42">
        <f>X162/$J$182/2220*$F$181*60*24</f>
        <v>2.8963636538588053</v>
      </c>
      <c r="Y266" s="42">
        <f>Y162/$J$182/2220*$F$181*60*24</f>
        <v>5.197226581536623</v>
      </c>
      <c r="Z266" s="42">
        <f>Z162/$J$182/2220*$F$181*60*24</f>
        <v>10.986366503681936</v>
      </c>
      <c r="AC266" s="42">
        <f>AC162/$J$182/2220*$F$181*60*24</f>
        <v>4.5844226070041898E-2</v>
      </c>
      <c r="AD266" s="42">
        <f>AD162/$J$182/2220*$F$181*60*24</f>
        <v>5.0770212895633726</v>
      </c>
      <c r="AE266" s="42">
        <f>AE162/$J$182/2220*$F$181*60*24</f>
        <v>3.963005257956782</v>
      </c>
      <c r="AF266" s="42">
        <f>AF162/$J$182/2220*$F$181*60*24</f>
        <v>4.5949230109470776</v>
      </c>
      <c r="AG266" s="42">
        <f>AG162/$J$182/2220*$F$181*60*24</f>
        <v>7.6013782294819192</v>
      </c>
      <c r="AH266" s="42">
        <f>AH162/$J$182/2220*$F$181*60*24</f>
        <v>208.2731701454407</v>
      </c>
      <c r="AI266" s="42">
        <f>AI162/$J$182/2220*$F$181*60*24</f>
        <v>61.46534264291958</v>
      </c>
      <c r="AJ266" s="42">
        <f>AJ162/$J$182/2220*$F$181*60*24</f>
        <v>2.9923771444905647</v>
      </c>
      <c r="AK266" s="42">
        <f>AK162/$J$182/2220*$F$181*60*24</f>
        <v>5.6461012539422155</v>
      </c>
      <c r="AL266" s="42">
        <f>AL162/$J$182/2220*$F$181*60*24</f>
        <v>23.429880904920825</v>
      </c>
    </row>
    <row r="267" spans="4:38">
      <c r="D267" s="42">
        <f t="shared" si="50"/>
        <v>730</v>
      </c>
      <c r="E267" s="42">
        <f>E163/$J$182/2220*$F$181*60*24</f>
        <v>1.6254327064262986E-2</v>
      </c>
      <c r="F267" s="42">
        <f>F163/$J$182/2220*$F$181*60*24</f>
        <v>2.3884368444727793</v>
      </c>
      <c r="G267" s="42">
        <f>G163/$J$182/2220*$F$181*60*24</f>
        <v>3.4470829952017965</v>
      </c>
      <c r="H267" s="42">
        <f>H163/$J$182/2220*$F$181*60*24</f>
        <v>3.6305591630488379</v>
      </c>
      <c r="I267" s="42">
        <f>I163/$J$182/2220*$F$181*60*24</f>
        <v>6.5068357731139947</v>
      </c>
      <c r="J267" s="42">
        <f>J163/$J$182/2220*$F$181*60*24</f>
        <v>154.11241465675411</v>
      </c>
      <c r="K267" s="42">
        <f>K163/$J$182/2220*$F$181*60*24</f>
        <v>53.865411727298884</v>
      </c>
      <c r="L267" s="42">
        <f>L163/$J$182/2220*$F$181*60*24</f>
        <v>2.8521053501913913</v>
      </c>
      <c r="M267" s="42">
        <f>M163/$J$182/2220*$F$181*60*24</f>
        <v>5.2517701818557239</v>
      </c>
      <c r="N267" s="42">
        <f>N163/$J$182/2220*$F$181*60*24</f>
        <v>16.66888843113988</v>
      </c>
      <c r="Q267" s="42">
        <f>Q163/$J$182/2220*$F$181*60*24</f>
        <v>0</v>
      </c>
      <c r="R267" s="42">
        <f>R163/$J$182/2220*$F$181*60*24</f>
        <v>0</v>
      </c>
      <c r="S267" s="42">
        <f>S163/$J$182/2220*$F$181*60*24</f>
        <v>3.0553458126761655</v>
      </c>
      <c r="T267" s="42">
        <f>T163/$J$182/2220*$F$181*60*24</f>
        <v>2.8101822254925319</v>
      </c>
      <c r="U267" s="42">
        <f>U163/$J$182/2220*$F$181*60*24</f>
        <v>5.650490771414213</v>
      </c>
      <c r="V267" s="42">
        <f>V163/$J$182/2220*$F$181*60*24</f>
        <v>106.47812548859572</v>
      </c>
      <c r="W267" s="42">
        <f>W163/$J$182/2220*$F$181*60*24</f>
        <v>48.191564177858275</v>
      </c>
      <c r="X267" s="42">
        <f>X163/$J$182/2220*$F$181*60*24</f>
        <v>2.8056029484558445</v>
      </c>
      <c r="Y267" s="42">
        <f>Y163/$J$182/2220*$F$181*60*24</f>
        <v>5.0343658336982688</v>
      </c>
      <c r="Z267" s="42">
        <f>Z163/$J$182/2220*$F$181*60*24</f>
        <v>10.642096759666483</v>
      </c>
      <c r="AC267" s="42">
        <f>AC163/$J$182/2220*$F$181*60*24</f>
        <v>4.4407647382408447E-2</v>
      </c>
      <c r="AD267" s="42">
        <f>AD163/$J$182/2220*$F$181*60*24</f>
        <v>4.9179273052935777</v>
      </c>
      <c r="AE267" s="42">
        <f>AE163/$J$182/2220*$F$181*60*24</f>
        <v>3.8388201777274431</v>
      </c>
      <c r="AF267" s="42">
        <f>AF163/$J$182/2220*$F$181*60*24</f>
        <v>4.4509361006051282</v>
      </c>
      <c r="AG267" s="42">
        <f>AG163/$J$182/2220*$F$181*60*24</f>
        <v>7.3631807748137792</v>
      </c>
      <c r="AH267" s="42">
        <f>AH163/$J$182/2220*$F$181*60*24</f>
        <v>201.7467038249128</v>
      </c>
      <c r="AI267" s="42">
        <f>AI163/$J$182/2220*$F$181*60*24</f>
        <v>59.539259276739529</v>
      </c>
      <c r="AJ267" s="42">
        <f>AJ163/$J$182/2220*$F$181*60*24</f>
        <v>2.8986077519269542</v>
      </c>
      <c r="AK267" s="42">
        <f>AK163/$J$182/2220*$F$181*60*24</f>
        <v>5.469174530013194</v>
      </c>
      <c r="AL267" s="42">
        <f>AL163/$J$182/2220*$F$181*60*24</f>
        <v>22.695680102613135</v>
      </c>
    </row>
    <row r="268" spans="4:38">
      <c r="D268" s="42">
        <f t="shared" si="50"/>
        <v>1460</v>
      </c>
      <c r="E268" s="42">
        <f>E164/$J$182/2220*$F$181*60*24</f>
        <v>1.5250207167198928E-2</v>
      </c>
      <c r="F268" s="42">
        <f>F164/$J$182/2220*$F$181*60*24</f>
        <v>2.2408898590495019</v>
      </c>
      <c r="G268" s="42">
        <f>G164/$J$182/2220*$F$181*60*24</f>
        <v>3.2341375678931916</v>
      </c>
      <c r="H268" s="42">
        <f>H164/$J$182/2220*$F$181*60*24</f>
        <v>3.4062793956568891</v>
      </c>
      <c r="I268" s="42">
        <f>I164/$J$182/2220*$F$181*60*24</f>
        <v>6.1048724533850027</v>
      </c>
      <c r="J268" s="42">
        <f>J164/$J$182/2220*$F$181*60*24</f>
        <v>144.59203640119017</v>
      </c>
      <c r="K268" s="42">
        <f>K164/$J$182/2220*$F$181*60*24</f>
        <v>50.537846614016182</v>
      </c>
      <c r="L268" s="42">
        <f>L164/$J$182/2220*$F$181*60*24</f>
        <v>2.6759149905826853</v>
      </c>
      <c r="M268" s="42">
        <f>M164/$J$182/2220*$F$181*60*24</f>
        <v>4.9273392218067373</v>
      </c>
      <c r="N268" s="42">
        <f>N164/$J$182/2220*$F$181*60*24</f>
        <v>15.639158780107577</v>
      </c>
      <c r="Q268" s="42">
        <f>Q164/$J$182/2220*$F$181*60*24</f>
        <v>0</v>
      </c>
      <c r="R268" s="42">
        <f>R164/$J$182/2220*$F$181*60*24</f>
        <v>0</v>
      </c>
      <c r="S268" s="42">
        <f>S164/$J$182/2220*$F$181*60*24</f>
        <v>2.8666001629307072</v>
      </c>
      <c r="T268" s="42">
        <f>T164/$J$182/2220*$F$181*60*24</f>
        <v>2.6365816897190903</v>
      </c>
      <c r="U268" s="42">
        <f>U164/$J$182/2220*$F$181*60*24</f>
        <v>5.3014286300335165</v>
      </c>
      <c r="V268" s="42">
        <f>V164/$J$182/2220*$F$181*60*24</f>
        <v>99.900381360372094</v>
      </c>
      <c r="W268" s="42">
        <f>W164/$J$182/2220*$F$181*60*24</f>
        <v>45.214504083625371</v>
      </c>
      <c r="X268" s="42">
        <f>X164/$J$182/2220*$F$181*60*24</f>
        <v>2.6322853000125606</v>
      </c>
      <c r="Y268" s="42">
        <f>Y164/$J$182/2220*$F$181*60*24</f>
        <v>4.7233651455288923</v>
      </c>
      <c r="Z268" s="42">
        <f>Z164/$J$182/2220*$F$181*60*24</f>
        <v>9.9846754428310263</v>
      </c>
      <c r="AC268" s="42">
        <f>AC164/$J$182/2220*$F$181*60*24</f>
        <v>4.1664340806738594E-2</v>
      </c>
      <c r="AD268" s="42">
        <f>AD164/$J$182/2220*$F$181*60*24</f>
        <v>4.6141196705612204</v>
      </c>
      <c r="AE268" s="42">
        <f>AE164/$J$182/2220*$F$181*60*24</f>
        <v>3.6016749728556912</v>
      </c>
      <c r="AF268" s="42">
        <f>AF164/$J$182/2220*$F$181*60*24</f>
        <v>4.1759771015946727</v>
      </c>
      <c r="AG268" s="42">
        <f>AG164/$J$182/2220*$F$181*60*24</f>
        <v>6.9083162767364907</v>
      </c>
      <c r="AH268" s="42">
        <f>AH164/$J$182/2220*$F$181*60*24</f>
        <v>189.28369144200855</v>
      </c>
      <c r="AI268" s="42">
        <f>AI164/$J$182/2220*$F$181*60*24</f>
        <v>55.861189144406993</v>
      </c>
      <c r="AJ268" s="42">
        <f>AJ164/$J$182/2220*$F$181*60*24</f>
        <v>2.7195446811528252</v>
      </c>
      <c r="AK268" s="42">
        <f>AK164/$J$182/2220*$F$181*60*24</f>
        <v>5.1313132980845975</v>
      </c>
      <c r="AL268" s="42">
        <f>AL164/$J$182/2220*$F$181*60*24</f>
        <v>21.293642117384003</v>
      </c>
    </row>
    <row r="269" spans="4:38">
      <c r="D269" s="42">
        <f t="shared" si="50"/>
        <v>2920</v>
      </c>
      <c r="E269" s="42">
        <f>E165/$J$182/2220*$F$181*60*24</f>
        <v>1.3423890689508165E-2</v>
      </c>
      <c r="F269" s="42">
        <f>F165/$J$182/2220*$F$181*60*24</f>
        <v>1.9725279916071492</v>
      </c>
      <c r="G269" s="42">
        <f>G165/$J$182/2220*$F$181*60*24</f>
        <v>2.8468275027508461</v>
      </c>
      <c r="H269" s="42">
        <f>H165/$J$182/2220*$F$181*60*24</f>
        <v>2.9983541707925925</v>
      </c>
      <c r="I269" s="42">
        <f>I165/$J$182/2220*$F$181*60*24</f>
        <v>5.373772276608495</v>
      </c>
      <c r="J269" s="42">
        <f>J165/$J$182/2220*$F$181*60*24</f>
        <v>127.27615237894975</v>
      </c>
      <c r="K269" s="42">
        <f>K165/$J$182/2220*$F$181*60*24</f>
        <v>44.485594273686885</v>
      </c>
      <c r="L269" s="42">
        <f>L165/$J$182/2220*$F$181*60*24</f>
        <v>2.3554558921179574</v>
      </c>
      <c r="M269" s="42">
        <f>M165/$J$182/2220*$F$181*60*24</f>
        <v>4.337256692874738</v>
      </c>
      <c r="N269" s="42">
        <f>N165/$J$182/2220*$F$181*60*24</f>
        <v>13.766262689963586</v>
      </c>
      <c r="Q269" s="42">
        <f>Q165/$J$182/2220*$F$181*60*24</f>
        <v>0</v>
      </c>
      <c r="R269" s="42">
        <f>R165/$J$182/2220*$F$181*60*24</f>
        <v>0</v>
      </c>
      <c r="S269" s="42">
        <f>S165/$J$182/2220*$F$181*60*24</f>
        <v>2.5233052125662403</v>
      </c>
      <c r="T269" s="42">
        <f>T165/$J$182/2220*$F$181*60*24</f>
        <v>2.3208330227063145</v>
      </c>
      <c r="U269" s="42">
        <f>U165/$J$182/2220*$F$181*60*24</f>
        <v>4.6665463391780442</v>
      </c>
      <c r="V269" s="42">
        <f>V165/$J$182/2220*$F$181*60*24</f>
        <v>87.936628304055375</v>
      </c>
      <c r="W269" s="42">
        <f>W165/$J$182/2220*$F$181*60*24</f>
        <v>39.799758373406384</v>
      </c>
      <c r="X269" s="42">
        <f>X165/$J$182/2220*$F$181*60*24</f>
        <v>2.3170511550144428</v>
      </c>
      <c r="Y269" s="42">
        <f>Y165/$J$182/2220*$F$181*60*24</f>
        <v>4.1577099055145945</v>
      </c>
      <c r="Z269" s="42">
        <f>Z165/$J$182/2220*$F$181*60*24</f>
        <v>8.7889423563416837</v>
      </c>
      <c r="AC269" s="42">
        <f>AC165/$J$182/2220*$F$181*60*24</f>
        <v>3.6674751398987175E-2</v>
      </c>
      <c r="AD269" s="42">
        <f>AD165/$J$182/2220*$F$181*60*24</f>
        <v>4.06154732239614</v>
      </c>
      <c r="AE269" s="42">
        <f>AE165/$J$182/2220*$F$181*60*24</f>
        <v>3.170349792935466</v>
      </c>
      <c r="AF269" s="42">
        <f>AF165/$J$182/2220*$F$181*60*24</f>
        <v>3.6758753188788571</v>
      </c>
      <c r="AG269" s="42">
        <f>AG165/$J$182/2220*$F$181*60*24</f>
        <v>6.0809982140389494</v>
      </c>
      <c r="AH269" s="42">
        <f>AH165/$J$182/2220*$F$181*60*24</f>
        <v>166.61567645384434</v>
      </c>
      <c r="AI269" s="42">
        <f>AI165/$J$182/2220*$F$181*60*24</f>
        <v>49.171430173967394</v>
      </c>
      <c r="AJ269" s="42">
        <f>AJ165/$J$182/2220*$F$181*60*24</f>
        <v>2.3938606292214861</v>
      </c>
      <c r="AK269" s="42">
        <f>AK165/$J$182/2220*$F$181*60*24</f>
        <v>4.5168034802348949</v>
      </c>
      <c r="AL269" s="42">
        <f>AL165/$J$182/2220*$F$181*60*24</f>
        <v>18.743583023585384</v>
      </c>
    </row>
    <row r="270" spans="4:38">
      <c r="D270" s="42">
        <f t="shared" si="50"/>
        <v>5840</v>
      </c>
      <c r="E270" s="42">
        <f>E166/$J$182/2220*$F$181*60*24</f>
        <v>1.0422712435635367E-2</v>
      </c>
      <c r="F270" s="42">
        <f>F166/$J$182/2220*$F$181*60*24</f>
        <v>1.5315300536402052</v>
      </c>
      <c r="G270" s="42">
        <f>G166/$J$182/2220*$F$181*60*24</f>
        <v>2.2103624873987382</v>
      </c>
      <c r="H270" s="42">
        <f>H166/$J$182/2220*$F$181*60*24</f>
        <v>2.3280123494140375</v>
      </c>
      <c r="I270" s="42">
        <f>I166/$J$182/2220*$F$181*60*24</f>
        <v>4.1723584040695192</v>
      </c>
      <c r="J270" s="42">
        <f>J166/$J$182/2220*$F$181*60*24</f>
        <v>98.821032355151374</v>
      </c>
      <c r="K270" s="42">
        <f>K166/$J$182/2220*$F$181*60*24</f>
        <v>34.53995323467386</v>
      </c>
      <c r="L270" s="42">
        <f>L166/$J$182/2220*$F$181*60*24</f>
        <v>1.8288467916053874</v>
      </c>
      <c r="M270" s="42">
        <f>M166/$J$182/2220*$F$181*60*24</f>
        <v>3.3675765331358312</v>
      </c>
      <c r="N270" s="42">
        <f>N166/$J$182/2220*$F$181*60*24</f>
        <v>10.688540353136894</v>
      </c>
      <c r="Q270" s="42">
        <f>Q166/$J$182/2220*$F$181*60*24</f>
        <v>0</v>
      </c>
      <c r="R270" s="42">
        <f>R166/$J$182/2220*$F$181*60*24</f>
        <v>0</v>
      </c>
      <c r="S270" s="42">
        <f>S166/$J$182/2220*$F$181*60*24</f>
        <v>1.9591700518295339</v>
      </c>
      <c r="T270" s="42">
        <f>T166/$J$182/2220*$F$181*60*24</f>
        <v>1.8019645545609397</v>
      </c>
      <c r="U270" s="42">
        <f>U166/$J$182/2220*$F$181*60*24</f>
        <v>3.6232469174405759</v>
      </c>
      <c r="V270" s="42">
        <f>V166/$J$182/2220*$F$181*60*24</f>
        <v>68.276642783516593</v>
      </c>
      <c r="W270" s="42">
        <f>W166/$J$182/2220*$F$181*60*24</f>
        <v>30.90172932188738</v>
      </c>
      <c r="X270" s="42">
        <f>X166/$J$182/2220*$F$181*60*24</f>
        <v>1.7990281987507122</v>
      </c>
      <c r="Y270" s="42">
        <f>Y166/$J$182/2220*$F$181*60*24</f>
        <v>3.2281710078167398</v>
      </c>
      <c r="Z270" s="42">
        <f>Z166/$J$182/2220*$F$181*60*24</f>
        <v>6.823999160326979</v>
      </c>
      <c r="AC270" s="42">
        <f>AC166/$J$182/2220*$F$181*60*24</f>
        <v>2.8475379926835839E-2</v>
      </c>
      <c r="AD270" s="42">
        <f>AD166/$J$182/2220*$F$181*60*24</f>
        <v>3.1535074863315042</v>
      </c>
      <c r="AE270" s="42">
        <f>AE166/$J$182/2220*$F$181*60*24</f>
        <v>2.4615549229679532</v>
      </c>
      <c r="AF270" s="42">
        <f>AF166/$J$182/2220*$F$181*60*24</f>
        <v>2.854060144267125</v>
      </c>
      <c r="AG270" s="42">
        <f>AG166/$J$182/2220*$F$181*60*24</f>
        <v>4.7214698906984633</v>
      </c>
      <c r="AH270" s="42">
        <f>AH166/$J$182/2220*$F$181*60*24</f>
        <v>129.36542192678633</v>
      </c>
      <c r="AI270" s="42">
        <f>AI166/$J$182/2220*$F$181*60*24</f>
        <v>38.178177147460332</v>
      </c>
      <c r="AJ270" s="42">
        <f>AJ166/$J$182/2220*$F$181*60*24</f>
        <v>1.8586653844600733</v>
      </c>
      <c r="AK270" s="42">
        <f>AK166/$J$182/2220*$F$181*60*24</f>
        <v>3.5069820584549318</v>
      </c>
      <c r="AL270" s="42">
        <f>AL166/$J$182/2220*$F$181*60*24</f>
        <v>14.553081545946728</v>
      </c>
    </row>
    <row r="271" spans="4:38">
      <c r="D271" s="42">
        <f t="shared" si="50"/>
        <v>7946.78</v>
      </c>
      <c r="E271" s="42">
        <f>E167/$J$182/2220*$F$181*60*24</f>
        <v>8.6580006157018358E-3</v>
      </c>
      <c r="F271" s="42">
        <f>F167/$J$182/2220*$F$181*60*24</f>
        <v>1.2722204732471294</v>
      </c>
      <c r="G271" s="42">
        <f>G167/$J$182/2220*$F$181*60*24</f>
        <v>1.83611702759752</v>
      </c>
      <c r="H271" s="42">
        <f>H167/$J$182/2220*$F$181*60*24</f>
        <v>1.9338471131252613</v>
      </c>
      <c r="I271" s="42">
        <f>I167/$J$182/2220*$F$181*60*24</f>
        <v>3.4659194383847067</v>
      </c>
      <c r="J271" s="42">
        <f>J167/$J$182/2220*$F$181*60*24</f>
        <v>82.089241573039217</v>
      </c>
      <c r="K271" s="42">
        <f>K167/$J$182/2220*$F$181*60*24</f>
        <v>28.691853317345128</v>
      </c>
      <c r="L271" s="42">
        <f>L167/$J$182/2220*$F$181*60*24</f>
        <v>1.5191973054544439</v>
      </c>
      <c r="M271" s="42">
        <f>M167/$J$182/2220*$F$181*60*24</f>
        <v>2.7973984581620766</v>
      </c>
      <c r="N271" s="42">
        <f>N167/$J$182/2220*$F$181*60*24</f>
        <v>8.8788201276678365</v>
      </c>
      <c r="Q271" s="42">
        <f>Q167/$J$182/2220*$F$181*60*24</f>
        <v>0</v>
      </c>
      <c r="R271" s="42">
        <f>R167/$J$182/2220*$F$181*60*24</f>
        <v>0</v>
      </c>
      <c r="S271" s="42">
        <f>S167/$J$182/2220*$F$181*60*24</f>
        <v>1.6274550046118272</v>
      </c>
      <c r="T271" s="42">
        <f>T167/$J$182/2220*$F$181*60*24</f>
        <v>1.4968666092638339</v>
      </c>
      <c r="U271" s="42">
        <f>U167/$J$182/2220*$F$181*60*24</f>
        <v>3.0097802501761119</v>
      </c>
      <c r="V271" s="42">
        <f>V167/$J$182/2220*$F$181*60*24</f>
        <v>56.716446789477708</v>
      </c>
      <c r="W271" s="42">
        <f>W167/$J$182/2220*$F$181*60*24</f>
        <v>25.669631887799738</v>
      </c>
      <c r="X271" s="42">
        <f>X167/$J$182/2220*$F$181*60*24</f>
        <v>1.4944274197946941</v>
      </c>
      <c r="Y271" s="42">
        <f>Y167/$J$182/2220*$F$181*60*24</f>
        <v>2.6815962491403371</v>
      </c>
      <c r="Z271" s="42">
        <f>Z167/$J$182/2220*$F$181*60*24</f>
        <v>5.6686001169577658</v>
      </c>
      <c r="AC271" s="42">
        <f>AC167/$J$182/2220*$F$181*60*24</f>
        <v>2.3654097574060083E-2</v>
      </c>
      <c r="AD271" s="42">
        <f>AD167/$J$182/2220*$F$181*60*24</f>
        <v>2.6195743120503856</v>
      </c>
      <c r="AE271" s="42">
        <f>AE167/$J$182/2220*$F$181*60*24</f>
        <v>2.0447790505832222</v>
      </c>
      <c r="AF271" s="42">
        <f>AF167/$J$182/2220*$F$181*60*24</f>
        <v>2.3708276169866807</v>
      </c>
      <c r="AG271" s="42">
        <f>AG167/$J$182/2220*$F$181*60*24</f>
        <v>3.9220586265933011</v>
      </c>
      <c r="AH271" s="42">
        <f>AH167/$J$182/2220*$F$181*60*24</f>
        <v>107.46203635660086</v>
      </c>
      <c r="AI271" s="42">
        <f>AI167/$J$182/2220*$F$181*60*24</f>
        <v>31.714074746890518</v>
      </c>
      <c r="AJ271" s="42">
        <f>AJ167/$J$182/2220*$F$181*60*24</f>
        <v>1.5439671911142023</v>
      </c>
      <c r="AK271" s="42">
        <f>AK167/$J$182/2220*$F$181*60*24</f>
        <v>2.9132006671838253</v>
      </c>
      <c r="AL271" s="42">
        <f>AL167/$J$182/2220*$F$181*60*24</f>
        <v>12.089040138377836</v>
      </c>
    </row>
    <row r="275" spans="4:38">
      <c r="D275" s="53" t="s">
        <v>56</v>
      </c>
      <c r="E275" s="53" t="s">
        <v>53</v>
      </c>
    </row>
    <row r="277" spans="4:38">
      <c r="E277" s="53" t="s">
        <v>51</v>
      </c>
    </row>
    <row r="279" spans="4:38">
      <c r="D279" s="53" t="str">
        <f>D189</f>
        <v>Average</v>
      </c>
      <c r="E279" s="53" t="str">
        <f>E189</f>
        <v>Blood</v>
      </c>
      <c r="F279" s="53" t="str">
        <f t="shared" ref="F279:N279" si="51">F189</f>
        <v>Thymus</v>
      </c>
      <c r="G279" s="53" t="str">
        <f t="shared" si="51"/>
        <v>Heart</v>
      </c>
      <c r="H279" s="53" t="str">
        <f t="shared" si="51"/>
        <v>Lungs</v>
      </c>
      <c r="I279" s="53" t="str">
        <f t="shared" si="51"/>
        <v>Kidneys</v>
      </c>
      <c r="J279" s="53" t="str">
        <f t="shared" si="51"/>
        <v>Spleen</v>
      </c>
      <c r="K279" s="53" t="str">
        <f t="shared" si="51"/>
        <v>Liver</v>
      </c>
      <c r="L279" s="53" t="str">
        <f t="shared" si="51"/>
        <v>ART</v>
      </c>
      <c r="M279" s="53" t="str">
        <f t="shared" si="51"/>
        <v>Carcass</v>
      </c>
      <c r="N279" s="53" t="str">
        <f t="shared" si="51"/>
        <v>Tumor</v>
      </c>
      <c r="P279" s="53" t="str">
        <f>P189</f>
        <v>Average -STDEV</v>
      </c>
      <c r="Q279" s="53" t="str">
        <f>Q189</f>
        <v>Blood</v>
      </c>
      <c r="R279" s="53" t="str">
        <f t="shared" ref="R279:Z279" si="52">R189</f>
        <v>Thymus</v>
      </c>
      <c r="S279" s="53" t="str">
        <f t="shared" si="52"/>
        <v>Heart</v>
      </c>
      <c r="T279" s="53" t="str">
        <f t="shared" si="52"/>
        <v>Lungs</v>
      </c>
      <c r="U279" s="53" t="str">
        <f t="shared" si="52"/>
        <v>Kidneys</v>
      </c>
      <c r="V279" s="53" t="str">
        <f t="shared" si="52"/>
        <v>Spleen</v>
      </c>
      <c r="W279" s="53" t="str">
        <f t="shared" si="52"/>
        <v>Liver</v>
      </c>
      <c r="X279" s="53" t="str">
        <f t="shared" si="52"/>
        <v>ART</v>
      </c>
      <c r="Y279" s="53" t="str">
        <f t="shared" si="52"/>
        <v>Carcass</v>
      </c>
      <c r="Z279" s="53" t="str">
        <f t="shared" si="52"/>
        <v>Tumor</v>
      </c>
      <c r="AB279" s="53" t="str">
        <f>AB189</f>
        <v>Average +STDEV</v>
      </c>
      <c r="AC279" s="53" t="str">
        <f>AC189</f>
        <v>Blood</v>
      </c>
      <c r="AD279" s="53" t="str">
        <f t="shared" ref="AD279:AL279" si="53">AD189</f>
        <v>Thymus</v>
      </c>
      <c r="AE279" s="53" t="str">
        <f t="shared" si="53"/>
        <v>Heart</v>
      </c>
      <c r="AF279" s="53" t="str">
        <f t="shared" si="53"/>
        <v>Lungs</v>
      </c>
      <c r="AG279" s="53" t="str">
        <f t="shared" si="53"/>
        <v>Kidneys</v>
      </c>
      <c r="AH279" s="53" t="str">
        <f t="shared" si="53"/>
        <v>Spleen</v>
      </c>
      <c r="AI279" s="53" t="str">
        <f t="shared" si="53"/>
        <v>Liver</v>
      </c>
      <c r="AJ279" s="53" t="str">
        <f t="shared" si="53"/>
        <v>ART</v>
      </c>
      <c r="AK279" s="53" t="str">
        <f t="shared" si="53"/>
        <v>Carcass</v>
      </c>
      <c r="AL279" s="53" t="str">
        <f t="shared" si="53"/>
        <v>Tumor</v>
      </c>
    </row>
    <row r="280" spans="4:38">
      <c r="D280" s="52">
        <f>D190</f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Q280" s="42">
        <v>0</v>
      </c>
      <c r="R280" s="42">
        <v>0</v>
      </c>
      <c r="S280" s="42">
        <v>0</v>
      </c>
      <c r="T280" s="42">
        <v>0</v>
      </c>
      <c r="U280" s="42">
        <v>0</v>
      </c>
      <c r="V280" s="42">
        <v>0</v>
      </c>
      <c r="W280" s="42">
        <v>0</v>
      </c>
      <c r="X280" s="42">
        <v>0</v>
      </c>
      <c r="Y280" s="42">
        <v>0</v>
      </c>
      <c r="Z280" s="42">
        <v>0</v>
      </c>
      <c r="AC280" s="42">
        <v>0</v>
      </c>
      <c r="AD280" s="42">
        <v>0</v>
      </c>
      <c r="AE280" s="42">
        <v>0</v>
      </c>
      <c r="AF280" s="42">
        <v>0</v>
      </c>
      <c r="AG280" s="42">
        <v>0</v>
      </c>
      <c r="AH280" s="42">
        <v>0</v>
      </c>
      <c r="AI280" s="42">
        <v>0</v>
      </c>
      <c r="AJ280" s="42">
        <v>0</v>
      </c>
      <c r="AK280" s="42">
        <v>0</v>
      </c>
      <c r="AL280" s="42">
        <v>0</v>
      </c>
    </row>
    <row r="281" spans="4:38">
      <c r="D281" s="52">
        <f t="shared" ref="D281:D344" si="54">D191</f>
        <v>4.1666666666666664E-2</v>
      </c>
      <c r="E281" s="42">
        <f t="shared" ref="E281:N296" si="55">($D191-$D190)/8*(E190+3*((2*E190+E191)/3)+3*((E190+2*E191)/3)+E191)</f>
        <v>0.37719765220828871</v>
      </c>
      <c r="F281" s="42">
        <f t="shared" si="55"/>
        <v>0.12535707269228658</v>
      </c>
      <c r="G281" s="42">
        <f t="shared" si="55"/>
        <v>0.11018417507775863</v>
      </c>
      <c r="H281" s="42">
        <f t="shared" si="55"/>
        <v>0.17966558042136396</v>
      </c>
      <c r="I281" s="42">
        <f t="shared" si="55"/>
        <v>0.15226897689891916</v>
      </c>
      <c r="J281" s="42">
        <f t="shared" si="55"/>
        <v>0.57441391321085133</v>
      </c>
      <c r="K281" s="42">
        <f t="shared" si="55"/>
        <v>0.21875275336708133</v>
      </c>
      <c r="L281" s="42">
        <f t="shared" si="55"/>
        <v>1.8436790785258277E-2</v>
      </c>
      <c r="M281" s="42">
        <f t="shared" si="55"/>
        <v>2.9437014201329603E-2</v>
      </c>
      <c r="N281" s="42">
        <f t="shared" si="55"/>
        <v>2.4478378210198208E-2</v>
      </c>
      <c r="Q281" s="42">
        <f t="shared" ref="Q281:Z296" si="56">($D191-$D190)/8*(Q190+3*((2*Q190+Q191)/3)+3*((Q190+2*Q191)/3)+Q191)</f>
        <v>0.36917906274842427</v>
      </c>
      <c r="R281" s="42">
        <f t="shared" si="56"/>
        <v>9.8301885008522716E-2</v>
      </c>
      <c r="S281" s="42">
        <f t="shared" si="56"/>
        <v>0.10375495089757698</v>
      </c>
      <c r="T281" s="42">
        <f t="shared" si="56"/>
        <v>0.17409946141571347</v>
      </c>
      <c r="U281" s="42">
        <f t="shared" si="56"/>
        <v>0.14263423036853123</v>
      </c>
      <c r="V281" s="42">
        <f t="shared" si="56"/>
        <v>0.50607359206663771</v>
      </c>
      <c r="W281" s="42">
        <f t="shared" si="56"/>
        <v>0.19595048861328415</v>
      </c>
      <c r="X281" s="42">
        <f t="shared" si="56"/>
        <v>1.6558740329324695E-2</v>
      </c>
      <c r="Y281" s="42">
        <f t="shared" si="56"/>
        <v>2.6327650175347082E-2</v>
      </c>
      <c r="Z281" s="42">
        <f t="shared" si="56"/>
        <v>3.1224577525642526E-3</v>
      </c>
      <c r="AC281" s="42">
        <f t="shared" ref="AC281:AL296" si="57">($D191-$D190)/8*(AC190+3*((2*AC190+AC191)/3)+3*((AC190+2*AC191)/3)+AC191)</f>
        <v>0.38521624166815382</v>
      </c>
      <c r="AD281" s="42">
        <f t="shared" si="57"/>
        <v>0.15241226037605049</v>
      </c>
      <c r="AE281" s="42">
        <f t="shared" si="57"/>
        <v>0.11661339925794029</v>
      </c>
      <c r="AF281" s="42">
        <f t="shared" si="57"/>
        <v>0.18523169942701362</v>
      </c>
      <c r="AG281" s="42">
        <f t="shared" si="57"/>
        <v>0.16190372342930628</v>
      </c>
      <c r="AH281" s="42">
        <f t="shared" si="57"/>
        <v>0.64275423435506407</v>
      </c>
      <c r="AI281" s="42">
        <f t="shared" si="57"/>
        <v>0.24155501812087854</v>
      </c>
      <c r="AJ281" s="42">
        <f t="shared" si="57"/>
        <v>2.0314841241191949E-2</v>
      </c>
      <c r="AK281" s="42">
        <f t="shared" si="57"/>
        <v>3.2546378227312198E-2</v>
      </c>
      <c r="AL281" s="42">
        <f t="shared" si="57"/>
        <v>4.583429866783216E-2</v>
      </c>
    </row>
    <row r="282" spans="4:38">
      <c r="D282" s="52">
        <f t="shared" si="54"/>
        <v>7.4999999999999997E-2</v>
      </c>
      <c r="E282" s="42">
        <f t="shared" si="55"/>
        <v>0.57678810012483006</v>
      </c>
      <c r="F282" s="42">
        <f t="shared" si="55"/>
        <v>0.19715256388005761</v>
      </c>
      <c r="G282" s="42">
        <f t="shared" si="55"/>
        <v>0.17653799429167585</v>
      </c>
      <c r="H282" s="42">
        <f t="shared" si="55"/>
        <v>0.28279517308603713</v>
      </c>
      <c r="I282" s="42">
        <f t="shared" si="55"/>
        <v>0.25176612955351185</v>
      </c>
      <c r="J282" s="42">
        <f t="shared" si="55"/>
        <v>0.94206550325454363</v>
      </c>
      <c r="K282" s="42">
        <f t="shared" si="55"/>
        <v>0.37440924942912729</v>
      </c>
      <c r="L282" s="42">
        <f t="shared" si="55"/>
        <v>3.6817253271857218E-2</v>
      </c>
      <c r="M282" s="42">
        <f t="shared" si="55"/>
        <v>5.1305434467729637E-2</v>
      </c>
      <c r="N282" s="42">
        <f t="shared" si="55"/>
        <v>7.8844849988777707E-2</v>
      </c>
      <c r="Q282" s="42">
        <f t="shared" si="56"/>
        <v>0.56007786987207098</v>
      </c>
      <c r="R282" s="42">
        <f t="shared" si="56"/>
        <v>0.15604501233074522</v>
      </c>
      <c r="S282" s="42">
        <f t="shared" si="56"/>
        <v>0.15767625524677087</v>
      </c>
      <c r="T282" s="42">
        <f t="shared" si="56"/>
        <v>0.27151847477282059</v>
      </c>
      <c r="U282" s="42">
        <f t="shared" si="56"/>
        <v>0.22996301914702494</v>
      </c>
      <c r="V282" s="42">
        <f t="shared" si="56"/>
        <v>0.82624086028240817</v>
      </c>
      <c r="W282" s="42">
        <f t="shared" si="56"/>
        <v>0.32475613833547018</v>
      </c>
      <c r="X282" s="42">
        <f t="shared" si="56"/>
        <v>3.3145873164343434E-2</v>
      </c>
      <c r="Y282" s="42">
        <f t="shared" si="56"/>
        <v>4.6956670243498033E-2</v>
      </c>
      <c r="Z282" s="42">
        <f t="shared" si="56"/>
        <v>1.8908545518084734E-2</v>
      </c>
      <c r="AC282" s="42">
        <f t="shared" si="57"/>
        <v>0.59349833037759037</v>
      </c>
      <c r="AD282" s="42">
        <f t="shared" si="57"/>
        <v>0.23826011542937006</v>
      </c>
      <c r="AE282" s="42">
        <f t="shared" si="57"/>
        <v>0.19551492011511851</v>
      </c>
      <c r="AF282" s="42">
        <f t="shared" si="57"/>
        <v>0.29407187139925223</v>
      </c>
      <c r="AG282" s="42">
        <f t="shared" si="57"/>
        <v>0.27356923995999882</v>
      </c>
      <c r="AH282" s="42">
        <f t="shared" si="57"/>
        <v>1.0588838611739448</v>
      </c>
      <c r="AI282" s="42">
        <f t="shared" si="57"/>
        <v>0.42406236052278368</v>
      </c>
      <c r="AJ282" s="42">
        <f t="shared" si="57"/>
        <v>4.0488633379370989E-2</v>
      </c>
      <c r="AK282" s="42">
        <f t="shared" si="57"/>
        <v>5.5616244101588462E-2</v>
      </c>
      <c r="AL282" s="42">
        <f t="shared" si="57"/>
        <v>0.13878115445947048</v>
      </c>
    </row>
    <row r="283" spans="4:38">
      <c r="D283" s="52">
        <f t="shared" si="54"/>
        <v>0.1</v>
      </c>
      <c r="E283" s="42">
        <f t="shared" si="55"/>
        <v>0.39763117766653044</v>
      </c>
      <c r="F283" s="42">
        <f t="shared" si="55"/>
        <v>0.1434821081089924</v>
      </c>
      <c r="G283" s="42">
        <f t="shared" si="55"/>
        <v>0.13268599750430354</v>
      </c>
      <c r="H283" s="42">
        <f t="shared" si="55"/>
        <v>0.20597962730558336</v>
      </c>
      <c r="I283" s="42">
        <f t="shared" si="55"/>
        <v>0.19958774749276173</v>
      </c>
      <c r="J283" s="42">
        <f t="shared" si="55"/>
        <v>0.73636122637444645</v>
      </c>
      <c r="K283" s="42">
        <f t="shared" si="55"/>
        <v>0.3129475114745951</v>
      </c>
      <c r="L283" s="42">
        <f t="shared" si="55"/>
        <v>3.7364177519487389E-2</v>
      </c>
      <c r="M283" s="42">
        <f t="shared" si="55"/>
        <v>4.4079703733322304E-2</v>
      </c>
      <c r="N283" s="42">
        <f t="shared" si="55"/>
        <v>0.11079631486025797</v>
      </c>
      <c r="Q283" s="42">
        <f t="shared" si="56"/>
        <v>0.37987080650002741</v>
      </c>
      <c r="R283" s="42">
        <f t="shared" si="56"/>
        <v>0.11550325414526691</v>
      </c>
      <c r="S283" s="42">
        <f t="shared" si="56"/>
        <v>0.10716285613685582</v>
      </c>
      <c r="T283" s="42">
        <f t="shared" si="56"/>
        <v>0.19442913962076352</v>
      </c>
      <c r="U283" s="42">
        <f t="shared" si="56"/>
        <v>0.17472127577316521</v>
      </c>
      <c r="V283" s="42">
        <f t="shared" si="56"/>
        <v>0.64140607942467665</v>
      </c>
      <c r="W283" s="42">
        <f t="shared" si="56"/>
        <v>0.25816040336105395</v>
      </c>
      <c r="X283" s="42">
        <f t="shared" si="56"/>
        <v>3.3714132509242753E-2</v>
      </c>
      <c r="Y283" s="42">
        <f t="shared" si="56"/>
        <v>4.1657389770809961E-2</v>
      </c>
      <c r="Z283" s="42">
        <f t="shared" si="56"/>
        <v>3.2408528593572281E-2</v>
      </c>
      <c r="AC283" s="42">
        <f t="shared" si="57"/>
        <v>0.41539154883303381</v>
      </c>
      <c r="AD283" s="42">
        <f t="shared" si="57"/>
        <v>0.17146096207271744</v>
      </c>
      <c r="AE283" s="42">
        <f t="shared" si="57"/>
        <v>0.15844698287521319</v>
      </c>
      <c r="AF283" s="42">
        <f t="shared" si="57"/>
        <v>0.21753011499040217</v>
      </c>
      <c r="AG283" s="42">
        <f t="shared" si="57"/>
        <v>0.22445421921235928</v>
      </c>
      <c r="AH283" s="42">
        <f t="shared" si="57"/>
        <v>0.83372161518521348</v>
      </c>
      <c r="AI283" s="42">
        <f t="shared" si="57"/>
        <v>0.36773461958813575</v>
      </c>
      <c r="AJ283" s="42">
        <f t="shared" si="57"/>
        <v>4.1014222529731907E-2</v>
      </c>
      <c r="AK283" s="42">
        <f t="shared" si="57"/>
        <v>4.6410150335045856E-2</v>
      </c>
      <c r="AL283" s="42">
        <f t="shared" si="57"/>
        <v>0.18918410112694398</v>
      </c>
    </row>
    <row r="284" spans="4:38">
      <c r="D284" s="52">
        <f t="shared" si="54"/>
        <v>0.125</v>
      </c>
      <c r="E284" s="42">
        <f t="shared" si="55"/>
        <v>0.36883117965887086</v>
      </c>
      <c r="F284" s="42">
        <f t="shared" si="55"/>
        <v>0.14018215756668267</v>
      </c>
      <c r="G284" s="42">
        <f t="shared" si="55"/>
        <v>0.13285444577394595</v>
      </c>
      <c r="H284" s="42">
        <f t="shared" si="55"/>
        <v>0.20094632640212348</v>
      </c>
      <c r="I284" s="42">
        <f t="shared" si="55"/>
        <v>0.20819631406077641</v>
      </c>
      <c r="J284" s="42">
        <f t="shared" si="55"/>
        <v>0.76109855649468339</v>
      </c>
      <c r="K284" s="42">
        <f t="shared" si="55"/>
        <v>0.33928315278870341</v>
      </c>
      <c r="L284" s="42">
        <f t="shared" si="55"/>
        <v>4.5264757860593897E-2</v>
      </c>
      <c r="M284" s="42">
        <f t="shared" si="55"/>
        <v>4.8629565874190872E-2</v>
      </c>
      <c r="N284" s="42">
        <f t="shared" si="55"/>
        <v>0.1535093509700258</v>
      </c>
      <c r="Q284" s="42">
        <f t="shared" si="56"/>
        <v>0.34686247484243271</v>
      </c>
      <c r="R284" s="42">
        <f t="shared" si="56"/>
        <v>0.11443577356884624</v>
      </c>
      <c r="S284" s="42">
        <f t="shared" si="56"/>
        <v>9.8150378790018131E-2</v>
      </c>
      <c r="T284" s="42">
        <f t="shared" si="56"/>
        <v>0.18684259506651166</v>
      </c>
      <c r="U284" s="42">
        <f t="shared" si="56"/>
        <v>0.17642690402640385</v>
      </c>
      <c r="V284" s="42">
        <f t="shared" si="56"/>
        <v>0.65923018281633305</v>
      </c>
      <c r="W284" s="42">
        <f t="shared" si="56"/>
        <v>0.27024848055803113</v>
      </c>
      <c r="X284" s="42">
        <f t="shared" si="56"/>
        <v>4.0876106125490363E-2</v>
      </c>
      <c r="Y284" s="42">
        <f t="shared" si="56"/>
        <v>4.6876540164688132E-2</v>
      </c>
      <c r="Z284" s="42">
        <f t="shared" si="56"/>
        <v>4.7404869289390007E-2</v>
      </c>
      <c r="AC284" s="42">
        <f t="shared" si="57"/>
        <v>0.3907998844753095</v>
      </c>
      <c r="AD284" s="42">
        <f t="shared" si="57"/>
        <v>0.16592854156451908</v>
      </c>
      <c r="AE284" s="42">
        <f t="shared" si="57"/>
        <v>0.16788224955532513</v>
      </c>
      <c r="AF284" s="42">
        <f t="shared" si="57"/>
        <v>0.21505005773773478</v>
      </c>
      <c r="AG284" s="42">
        <f t="shared" si="57"/>
        <v>0.23996572409514949</v>
      </c>
      <c r="AH284" s="42">
        <f t="shared" si="57"/>
        <v>0.86674417619417687</v>
      </c>
      <c r="AI284" s="42">
        <f t="shared" si="57"/>
        <v>0.4083178250193753</v>
      </c>
      <c r="AJ284" s="42">
        <f t="shared" si="57"/>
        <v>4.9653409595697355E-2</v>
      </c>
      <c r="AK284" s="42">
        <f t="shared" si="57"/>
        <v>5.0238321010060524E-2</v>
      </c>
      <c r="AL284" s="42">
        <f t="shared" si="57"/>
        <v>0.25961383265066212</v>
      </c>
    </row>
    <row r="285" spans="4:38">
      <c r="D285" s="52">
        <f t="shared" si="54"/>
        <v>0.25</v>
      </c>
      <c r="E285" s="42">
        <f t="shared" si="55"/>
        <v>1.5418920707207771</v>
      </c>
      <c r="F285" s="42">
        <f t="shared" si="55"/>
        <v>0.6982544507548587</v>
      </c>
      <c r="G285" s="42">
        <f t="shared" si="55"/>
        <v>0.66205059540283095</v>
      </c>
      <c r="H285" s="42">
        <f t="shared" si="55"/>
        <v>0.95519084498002682</v>
      </c>
      <c r="I285" s="42">
        <f t="shared" si="55"/>
        <v>1.0716915213754026</v>
      </c>
      <c r="J285" s="42">
        <f t="shared" si="55"/>
        <v>4.1399010700121277</v>
      </c>
      <c r="K285" s="42">
        <f t="shared" si="55"/>
        <v>1.9135355600132187</v>
      </c>
      <c r="L285" s="42">
        <f t="shared" si="55"/>
        <v>0.25840690526407417</v>
      </c>
      <c r="M285" s="42">
        <f t="shared" si="55"/>
        <v>0.26412685049837237</v>
      </c>
      <c r="N285" s="42">
        <f t="shared" si="55"/>
        <v>1.280313611951724</v>
      </c>
      <c r="Q285" s="42">
        <f t="shared" si="56"/>
        <v>1.4290163997668444</v>
      </c>
      <c r="R285" s="42">
        <f t="shared" si="56"/>
        <v>0.57521822112006382</v>
      </c>
      <c r="S285" s="42">
        <f t="shared" si="56"/>
        <v>0.44952869097766091</v>
      </c>
      <c r="T285" s="42">
        <f t="shared" si="56"/>
        <v>0.85532047491991803</v>
      </c>
      <c r="U285" s="42">
        <f t="shared" si="56"/>
        <v>0.88447211248629798</v>
      </c>
      <c r="V285" s="42">
        <f t="shared" si="56"/>
        <v>3.4522579122337222</v>
      </c>
      <c r="W285" s="42">
        <f t="shared" si="56"/>
        <v>1.5058837014567843</v>
      </c>
      <c r="X285" s="42">
        <f t="shared" si="56"/>
        <v>0.23294922335262011</v>
      </c>
      <c r="Y285" s="42">
        <f t="shared" si="56"/>
        <v>0.25562255032262993</v>
      </c>
      <c r="Z285" s="42">
        <f t="shared" si="56"/>
        <v>0.38646217455830068</v>
      </c>
      <c r="AC285" s="42">
        <f t="shared" si="57"/>
        <v>1.654767741674712</v>
      </c>
      <c r="AD285" s="42">
        <f t="shared" si="57"/>
        <v>0.82129068038965614</v>
      </c>
      <c r="AE285" s="42">
        <f t="shared" si="57"/>
        <v>0.87229793678302237</v>
      </c>
      <c r="AF285" s="42">
        <f t="shared" si="57"/>
        <v>1.0542321145319717</v>
      </c>
      <c r="AG285" s="42">
        <f t="shared" si="57"/>
        <v>1.258910930264507</v>
      </c>
      <c r="AH285" s="42">
        <f t="shared" si="57"/>
        <v>4.7992144628453559</v>
      </c>
      <c r="AI285" s="42">
        <f t="shared" si="57"/>
        <v>2.3211874185696511</v>
      </c>
      <c r="AJ285" s="42">
        <f t="shared" si="57"/>
        <v>0.28372791714448986</v>
      </c>
      <c r="AK285" s="42">
        <f t="shared" si="57"/>
        <v>0.27377983357041452</v>
      </c>
      <c r="AL285" s="42">
        <f t="shared" si="57"/>
        <v>2.1741650493451483</v>
      </c>
    </row>
    <row r="286" spans="4:38">
      <c r="D286" s="52">
        <f t="shared" si="54"/>
        <v>0.375</v>
      </c>
      <c r="E286" s="42">
        <f t="shared" si="55"/>
        <v>1.1273929991038103</v>
      </c>
      <c r="F286" s="42">
        <f t="shared" si="55"/>
        <v>0.75038904344822299</v>
      </c>
      <c r="G286" s="42">
        <f t="shared" si="55"/>
        <v>0.64656851592323905</v>
      </c>
      <c r="H286" s="42">
        <f t="shared" si="55"/>
        <v>0.89215047560315486</v>
      </c>
      <c r="I286" s="42">
        <f t="shared" si="55"/>
        <v>1.0624059682512748</v>
      </c>
      <c r="J286" s="42">
        <f t="shared" si="55"/>
        <v>4.6439549686304016</v>
      </c>
      <c r="K286" s="42">
        <f t="shared" si="55"/>
        <v>2.1760722090167142</v>
      </c>
      <c r="L286" s="42">
        <f t="shared" si="55"/>
        <v>0.27073343644059855</v>
      </c>
      <c r="M286" s="42">
        <f t="shared" si="55"/>
        <v>0.27686173893249999</v>
      </c>
      <c r="N286" s="42">
        <f t="shared" si="55"/>
        <v>2.0230821655090496</v>
      </c>
      <c r="Q286" s="42">
        <f t="shared" si="56"/>
        <v>1.0349841449322676</v>
      </c>
      <c r="R286" s="42">
        <f t="shared" si="56"/>
        <v>0.61287123876409155</v>
      </c>
      <c r="S286" s="42">
        <f t="shared" si="56"/>
        <v>0.42550384857226864</v>
      </c>
      <c r="T286" s="42">
        <f t="shared" si="56"/>
        <v>0.74935473730291702</v>
      </c>
      <c r="U286" s="42">
        <f t="shared" si="56"/>
        <v>0.86261833430473678</v>
      </c>
      <c r="V286" s="42">
        <f t="shared" si="56"/>
        <v>3.6469550751578304</v>
      </c>
      <c r="W286" s="42">
        <f t="shared" si="56"/>
        <v>1.7348877608540383</v>
      </c>
      <c r="X286" s="42">
        <f t="shared" si="56"/>
        <v>0.24137619831363505</v>
      </c>
      <c r="Y286" s="42">
        <f t="shared" si="56"/>
        <v>0.2640109314642764</v>
      </c>
      <c r="Z286" s="42">
        <f t="shared" si="56"/>
        <v>0.58687644656201254</v>
      </c>
      <c r="AC286" s="42">
        <f t="shared" si="57"/>
        <v>1.2198018532753527</v>
      </c>
      <c r="AD286" s="42">
        <f t="shared" si="57"/>
        <v>0.8879068481323571</v>
      </c>
      <c r="AE286" s="42">
        <f t="shared" si="57"/>
        <v>0.8580376854778089</v>
      </c>
      <c r="AF286" s="42">
        <f t="shared" si="57"/>
        <v>1.029798881581879</v>
      </c>
      <c r="AG286" s="42">
        <f t="shared" si="57"/>
        <v>1.2621936021978153</v>
      </c>
      <c r="AH286" s="42">
        <f t="shared" si="57"/>
        <v>5.5333347974120253</v>
      </c>
      <c r="AI286" s="42">
        <f t="shared" si="57"/>
        <v>2.617256657179388</v>
      </c>
      <c r="AJ286" s="42">
        <f t="shared" si="57"/>
        <v>0.29924218145819714</v>
      </c>
      <c r="AK286" s="42">
        <f t="shared" si="57"/>
        <v>0.29423676483341704</v>
      </c>
      <c r="AL286" s="42">
        <f t="shared" si="57"/>
        <v>3.4592878844560859</v>
      </c>
    </row>
    <row r="287" spans="4:38">
      <c r="D287" s="52">
        <f t="shared" si="54"/>
        <v>0.5</v>
      </c>
      <c r="E287" s="42">
        <f t="shared" si="55"/>
        <v>0.79742029374980561</v>
      </c>
      <c r="F287" s="42">
        <f t="shared" si="55"/>
        <v>0.87009202314200773</v>
      </c>
      <c r="G287" s="42">
        <f t="shared" si="55"/>
        <v>0.61349045140715874</v>
      </c>
      <c r="H287" s="42">
        <f t="shared" si="55"/>
        <v>0.84749140953695712</v>
      </c>
      <c r="I287" s="42">
        <f t="shared" si="55"/>
        <v>1.010569485774603</v>
      </c>
      <c r="J287" s="42">
        <f t="shared" si="55"/>
        <v>5.0631075594531039</v>
      </c>
      <c r="K287" s="42">
        <f t="shared" si="55"/>
        <v>2.3722728501936738</v>
      </c>
      <c r="L287" s="42">
        <f t="shared" si="55"/>
        <v>0.26663693814952338</v>
      </c>
      <c r="M287" s="42">
        <f t="shared" si="55"/>
        <v>0.28099870737692861</v>
      </c>
      <c r="N287" s="42">
        <f t="shared" si="55"/>
        <v>2.6304483625234569</v>
      </c>
      <c r="Q287" s="42">
        <f t="shared" si="56"/>
        <v>0.73050748189813119</v>
      </c>
      <c r="R287" s="42">
        <f t="shared" si="56"/>
        <v>0.69443656050525315</v>
      </c>
      <c r="S287" s="42">
        <f t="shared" si="56"/>
        <v>0.41923194292313182</v>
      </c>
      <c r="T287" s="42">
        <f t="shared" si="56"/>
        <v>0.66807856402044419</v>
      </c>
      <c r="U287" s="42">
        <f t="shared" si="56"/>
        <v>0.81080599562260147</v>
      </c>
      <c r="V287" s="42">
        <f t="shared" si="56"/>
        <v>3.7936477773762345</v>
      </c>
      <c r="W287" s="42">
        <f t="shared" si="56"/>
        <v>1.9239227349387016</v>
      </c>
      <c r="X287" s="42">
        <f t="shared" si="56"/>
        <v>0.23199371316381573</v>
      </c>
      <c r="Y287" s="42">
        <f t="shared" si="56"/>
        <v>0.2618287377691263</v>
      </c>
      <c r="Z287" s="42">
        <f t="shared" si="56"/>
        <v>0.74504889978717326</v>
      </c>
      <c r="AC287" s="42">
        <f t="shared" si="57"/>
        <v>0.86433310560148258</v>
      </c>
      <c r="AD287" s="42">
        <f t="shared" si="57"/>
        <v>1.0457474857787623</v>
      </c>
      <c r="AE287" s="42">
        <f t="shared" si="57"/>
        <v>0.79311567389445736</v>
      </c>
      <c r="AF287" s="42">
        <f t="shared" si="57"/>
        <v>1.013742284486381</v>
      </c>
      <c r="AG287" s="42">
        <f t="shared" si="57"/>
        <v>1.2103329759266073</v>
      </c>
      <c r="AH287" s="42">
        <f t="shared" si="57"/>
        <v>6.1917582211600406</v>
      </c>
      <c r="AI287" s="42">
        <f t="shared" si="57"/>
        <v>2.8206229654486421</v>
      </c>
      <c r="AJ287" s="42">
        <f t="shared" si="57"/>
        <v>0.29911052639249125</v>
      </c>
      <c r="AK287" s="42">
        <f t="shared" si="57"/>
        <v>0.30660470272573553</v>
      </c>
      <c r="AL287" s="42">
        <f t="shared" si="57"/>
        <v>4.5158478252597511</v>
      </c>
    </row>
    <row r="288" spans="4:38">
      <c r="D288" s="52">
        <f t="shared" si="54"/>
        <v>0.625</v>
      </c>
      <c r="E288" s="42">
        <f t="shared" si="55"/>
        <v>0.53379927049805376</v>
      </c>
      <c r="F288" s="42">
        <f t="shared" si="55"/>
        <v>1.024708371913146</v>
      </c>
      <c r="G288" s="42">
        <f t="shared" si="55"/>
        <v>0.56958657122162681</v>
      </c>
      <c r="H288" s="42">
        <f t="shared" si="55"/>
        <v>0.81379597936636183</v>
      </c>
      <c r="I288" s="42">
        <f t="shared" si="55"/>
        <v>0.94186958630369244</v>
      </c>
      <c r="J288" s="42">
        <f t="shared" si="55"/>
        <v>5.3984296321112772</v>
      </c>
      <c r="K288" s="42">
        <f t="shared" si="55"/>
        <v>2.5292333631352397</v>
      </c>
      <c r="L288" s="42">
        <f t="shared" si="55"/>
        <v>0.26097149243788731</v>
      </c>
      <c r="M288" s="42">
        <f t="shared" si="55"/>
        <v>0.28430828213247189</v>
      </c>
      <c r="N288" s="42">
        <f t="shared" si="55"/>
        <v>3.116341320134981</v>
      </c>
      <c r="Q288" s="42">
        <f t="shared" si="56"/>
        <v>0.48724165257724317</v>
      </c>
      <c r="R288" s="42">
        <f t="shared" si="56"/>
        <v>0.79979176775425542</v>
      </c>
      <c r="S288" s="42">
        <f t="shared" si="56"/>
        <v>0.41458190744231949</v>
      </c>
      <c r="T288" s="42">
        <f t="shared" si="56"/>
        <v>0.60435377775324173</v>
      </c>
      <c r="U288" s="42">
        <f t="shared" si="56"/>
        <v>0.74282753438451954</v>
      </c>
      <c r="V288" s="42">
        <f t="shared" si="56"/>
        <v>3.9102844962672885</v>
      </c>
      <c r="W288" s="42">
        <f t="shared" si="56"/>
        <v>2.0751507142064325</v>
      </c>
      <c r="X288" s="42">
        <f t="shared" si="56"/>
        <v>0.21951815870453872</v>
      </c>
      <c r="Y288" s="42">
        <f t="shared" si="56"/>
        <v>0.25880660094154279</v>
      </c>
      <c r="Z288" s="42">
        <f t="shared" si="56"/>
        <v>0.87158686236730187</v>
      </c>
      <c r="AC288" s="42">
        <f t="shared" si="57"/>
        <v>0.58035688841886701</v>
      </c>
      <c r="AD288" s="42">
        <f t="shared" si="57"/>
        <v>1.2496249760720344</v>
      </c>
      <c r="AE288" s="42">
        <f t="shared" si="57"/>
        <v>0.70808564462223389</v>
      </c>
      <c r="AF288" s="42">
        <f t="shared" si="57"/>
        <v>1.0018542970397761</v>
      </c>
      <c r="AG288" s="42">
        <f t="shared" si="57"/>
        <v>1.1409116382228626</v>
      </c>
      <c r="AH288" s="42">
        <f t="shared" si="57"/>
        <v>6.7564414502124848</v>
      </c>
      <c r="AI288" s="42">
        <f t="shared" si="57"/>
        <v>2.9833160120640447</v>
      </c>
      <c r="AJ288" s="42">
        <f t="shared" si="57"/>
        <v>0.29889987828736175</v>
      </c>
      <c r="AK288" s="42">
        <f t="shared" si="57"/>
        <v>0.31649905303959031</v>
      </c>
      <c r="AL288" s="42">
        <f t="shared" si="57"/>
        <v>5.3610957779026727</v>
      </c>
    </row>
    <row r="289" spans="4:38">
      <c r="D289" s="52">
        <f t="shared" si="54"/>
        <v>0.75</v>
      </c>
      <c r="E289" s="42">
        <f t="shared" si="55"/>
        <v>0.33579383714632599</v>
      </c>
      <c r="F289" s="42">
        <f t="shared" si="55"/>
        <v>1.1843123448381907</v>
      </c>
      <c r="G289" s="42">
        <f t="shared" si="55"/>
        <v>0.52217121837220926</v>
      </c>
      <c r="H289" s="42">
        <f t="shared" si="55"/>
        <v>0.78687645895214686</v>
      </c>
      <c r="I289" s="42">
        <f t="shared" si="55"/>
        <v>0.86785097726429294</v>
      </c>
      <c r="J289" s="42">
        <f t="shared" si="55"/>
        <v>5.6499211866049075</v>
      </c>
      <c r="K289" s="42">
        <f t="shared" si="55"/>
        <v>2.6469537478414136</v>
      </c>
      <c r="L289" s="42">
        <f t="shared" si="55"/>
        <v>0.25445787083602894</v>
      </c>
      <c r="M289" s="42">
        <f t="shared" si="55"/>
        <v>0.28679046319912921</v>
      </c>
      <c r="N289" s="42">
        <f t="shared" si="55"/>
        <v>3.4807610383436263</v>
      </c>
      <c r="Q289" s="42">
        <f t="shared" si="56"/>
        <v>0.30453638751361906</v>
      </c>
      <c r="R289" s="42">
        <f t="shared" si="56"/>
        <v>0.90854553007580774</v>
      </c>
      <c r="S289" s="42">
        <f t="shared" si="56"/>
        <v>0.41079632197415061</v>
      </c>
      <c r="T289" s="42">
        <f t="shared" si="56"/>
        <v>0.5555089194412367</v>
      </c>
      <c r="U289" s="42">
        <f t="shared" si="56"/>
        <v>0.67078128625535871</v>
      </c>
      <c r="V289" s="42">
        <f t="shared" si="56"/>
        <v>3.9983439309042041</v>
      </c>
      <c r="W289" s="42">
        <f t="shared" si="56"/>
        <v>2.1885716986572317</v>
      </c>
      <c r="X289" s="42">
        <f t="shared" si="56"/>
        <v>0.20600609313615553</v>
      </c>
      <c r="Y289" s="42">
        <f t="shared" si="56"/>
        <v>0.25532509375286905</v>
      </c>
      <c r="Z289" s="42">
        <f t="shared" si="56"/>
        <v>0.96649033430239828</v>
      </c>
      <c r="AC289" s="42">
        <f t="shared" si="57"/>
        <v>0.36705128677903343</v>
      </c>
      <c r="AD289" s="42">
        <f t="shared" si="57"/>
        <v>1.4600791596005736</v>
      </c>
      <c r="AE289" s="42">
        <f t="shared" si="57"/>
        <v>0.61822748084585233</v>
      </c>
      <c r="AF289" s="42">
        <f t="shared" si="57"/>
        <v>0.9921618783104289</v>
      </c>
      <c r="AG289" s="42">
        <f t="shared" si="57"/>
        <v>1.0649206682732246</v>
      </c>
      <c r="AH289" s="42">
        <f t="shared" si="57"/>
        <v>7.2080906760673429</v>
      </c>
      <c r="AI289" s="42">
        <f t="shared" si="57"/>
        <v>3.1053357970255981</v>
      </c>
      <c r="AJ289" s="42">
        <f t="shared" si="57"/>
        <v>0.29861023714280888</v>
      </c>
      <c r="AK289" s="42">
        <f t="shared" si="57"/>
        <v>0.32391981577498152</v>
      </c>
      <c r="AL289" s="42">
        <f t="shared" si="57"/>
        <v>5.9950317423848523</v>
      </c>
    </row>
    <row r="290" spans="4:38">
      <c r="D290" s="52">
        <f t="shared" si="54"/>
        <v>0.875</v>
      </c>
      <c r="E290" s="42">
        <f t="shared" si="55"/>
        <v>0.20266790149239086</v>
      </c>
      <c r="F290" s="42">
        <f t="shared" si="55"/>
        <v>1.3189781969936991</v>
      </c>
      <c r="G290" s="42">
        <f t="shared" si="55"/>
        <v>0.47855873586447151</v>
      </c>
      <c r="H290" s="42">
        <f t="shared" si="55"/>
        <v>0.7625451221550904</v>
      </c>
      <c r="I290" s="42">
        <f t="shared" si="55"/>
        <v>0.80005836608215763</v>
      </c>
      <c r="J290" s="42">
        <f t="shared" si="55"/>
        <v>5.8175822229339698</v>
      </c>
      <c r="K290" s="42">
        <f t="shared" si="55"/>
        <v>2.7254340043121976</v>
      </c>
      <c r="L290" s="42">
        <f t="shared" si="55"/>
        <v>0.2478168448742874</v>
      </c>
      <c r="M290" s="42">
        <f t="shared" si="55"/>
        <v>0.28844525057690057</v>
      </c>
      <c r="N290" s="42">
        <f t="shared" si="55"/>
        <v>3.7237075171493901</v>
      </c>
      <c r="Q290" s="42">
        <f t="shared" si="56"/>
        <v>0.18174141725127485</v>
      </c>
      <c r="R290" s="42">
        <f t="shared" si="56"/>
        <v>1.0003065170346173</v>
      </c>
      <c r="S290" s="42">
        <f t="shared" si="56"/>
        <v>0.40711776636294417</v>
      </c>
      <c r="T290" s="42">
        <f t="shared" si="56"/>
        <v>0.51887253002435285</v>
      </c>
      <c r="U290" s="42">
        <f t="shared" si="56"/>
        <v>0.60676558689998372</v>
      </c>
      <c r="V290" s="42">
        <f t="shared" si="56"/>
        <v>4.0593047803601907</v>
      </c>
      <c r="W290" s="42">
        <f t="shared" si="56"/>
        <v>2.2641856882910987</v>
      </c>
      <c r="X290" s="42">
        <f t="shared" si="56"/>
        <v>0.19351407465901821</v>
      </c>
      <c r="Y290" s="42">
        <f t="shared" si="56"/>
        <v>0.25176478897444793</v>
      </c>
      <c r="Z290" s="42">
        <f t="shared" si="56"/>
        <v>1.0297593155924625</v>
      </c>
      <c r="AC290" s="42">
        <f t="shared" si="57"/>
        <v>0.22359438573350715</v>
      </c>
      <c r="AD290" s="42">
        <f t="shared" si="57"/>
        <v>1.6376498769527783</v>
      </c>
      <c r="AE290" s="42">
        <f t="shared" si="57"/>
        <v>0.53882106575001953</v>
      </c>
      <c r="AF290" s="42">
        <f t="shared" si="57"/>
        <v>0.98269198736670227</v>
      </c>
      <c r="AG290" s="42">
        <f t="shared" si="57"/>
        <v>0.99335114526433432</v>
      </c>
      <c r="AH290" s="42">
        <f t="shared" si="57"/>
        <v>7.5274120902225281</v>
      </c>
      <c r="AI290" s="42">
        <f t="shared" si="57"/>
        <v>3.1866823203332988</v>
      </c>
      <c r="AJ290" s="42">
        <f t="shared" si="57"/>
        <v>0.29824160295883262</v>
      </c>
      <c r="AK290" s="42">
        <f t="shared" si="57"/>
        <v>0.32886699093190908</v>
      </c>
      <c r="AL290" s="42">
        <f t="shared" si="57"/>
        <v>6.4176557187063068</v>
      </c>
    </row>
    <row r="291" spans="4:38">
      <c r="D291" s="52">
        <f t="shared" si="54"/>
        <v>1</v>
      </c>
      <c r="E291" s="42">
        <f t="shared" si="55"/>
        <v>0.13368537133401881</v>
      </c>
      <c r="F291" s="42">
        <f t="shared" si="55"/>
        <v>1.3987801834562212</v>
      </c>
      <c r="G291" s="42">
        <f t="shared" si="55"/>
        <v>0.44606346670397723</v>
      </c>
      <c r="H291" s="42">
        <f t="shared" si="55"/>
        <v>0.73661424283597254</v>
      </c>
      <c r="I291" s="42">
        <f t="shared" si="55"/>
        <v>0.75003646018304471</v>
      </c>
      <c r="J291" s="42">
        <f t="shared" si="55"/>
        <v>5.9014127410985147</v>
      </c>
      <c r="K291" s="42">
        <f t="shared" si="55"/>
        <v>2.7646741325475896</v>
      </c>
      <c r="L291" s="42">
        <f t="shared" si="55"/>
        <v>0.24176918608300119</v>
      </c>
      <c r="M291" s="42">
        <f t="shared" si="55"/>
        <v>0.28927264426578647</v>
      </c>
      <c r="N291" s="42">
        <f t="shared" si="55"/>
        <v>3.8451807565522698</v>
      </c>
      <c r="Q291" s="42">
        <f t="shared" si="56"/>
        <v>0.11820647233422427</v>
      </c>
      <c r="R291" s="42">
        <f t="shared" si="56"/>
        <v>1.0546833981953934</v>
      </c>
      <c r="S291" s="42">
        <f t="shared" si="56"/>
        <v>0.402788820453019</v>
      </c>
      <c r="T291" s="42">
        <f t="shared" si="56"/>
        <v>0.49177315044251796</v>
      </c>
      <c r="U291" s="42">
        <f t="shared" si="56"/>
        <v>0.56287877198325942</v>
      </c>
      <c r="V291" s="42">
        <f t="shared" si="56"/>
        <v>4.0946457437084574</v>
      </c>
      <c r="W291" s="42">
        <f t="shared" si="56"/>
        <v>2.3019926831080308</v>
      </c>
      <c r="X291" s="42">
        <f t="shared" si="56"/>
        <v>0.18409866147347836</v>
      </c>
      <c r="Y291" s="42">
        <f t="shared" si="56"/>
        <v>0.2485062593776228</v>
      </c>
      <c r="Z291" s="42">
        <f t="shared" si="56"/>
        <v>1.0613938062374944</v>
      </c>
      <c r="AC291" s="42">
        <f t="shared" si="57"/>
        <v>0.14916427033381341</v>
      </c>
      <c r="AD291" s="42">
        <f t="shared" si="57"/>
        <v>1.7428769687170469</v>
      </c>
      <c r="AE291" s="42">
        <f t="shared" si="57"/>
        <v>0.48514628251944231</v>
      </c>
      <c r="AF291" s="42">
        <f t="shared" si="57"/>
        <v>0.97147158327696148</v>
      </c>
      <c r="AG291" s="42">
        <f t="shared" si="57"/>
        <v>0.93719414838283011</v>
      </c>
      <c r="AH291" s="42">
        <f t="shared" si="57"/>
        <v>7.6951118841759554</v>
      </c>
      <c r="AI291" s="42">
        <f t="shared" si="57"/>
        <v>3.227355581987148</v>
      </c>
      <c r="AJ291" s="42">
        <f t="shared" si="57"/>
        <v>0.29779397573543265</v>
      </c>
      <c r="AK291" s="42">
        <f t="shared" si="57"/>
        <v>0.33134057851037296</v>
      </c>
      <c r="AL291" s="42">
        <f t="shared" si="57"/>
        <v>6.6289677068670336</v>
      </c>
    </row>
    <row r="292" spans="4:38">
      <c r="D292" s="52">
        <f t="shared" si="54"/>
        <v>1.125</v>
      </c>
      <c r="E292" s="42">
        <f t="shared" si="55"/>
        <v>0.11245000976940692</v>
      </c>
      <c r="F292" s="42">
        <f t="shared" si="55"/>
        <v>1.4200233622609106</v>
      </c>
      <c r="G292" s="42">
        <f t="shared" si="55"/>
        <v>0.42597950690820191</v>
      </c>
      <c r="H292" s="42">
        <f t="shared" si="55"/>
        <v>0.70740923117670973</v>
      </c>
      <c r="I292" s="42">
        <f t="shared" si="55"/>
        <v>0.71979565949534852</v>
      </c>
      <c r="J292" s="42">
        <f t="shared" si="55"/>
        <v>5.9223223643325698</v>
      </c>
      <c r="K292" s="42">
        <f t="shared" si="55"/>
        <v>2.7734574527005438</v>
      </c>
      <c r="L292" s="42">
        <f t="shared" si="55"/>
        <v>0.23656265116030009</v>
      </c>
      <c r="M292" s="42">
        <f t="shared" si="55"/>
        <v>0.28939764713016775</v>
      </c>
      <c r="N292" s="42">
        <f t="shared" si="55"/>
        <v>3.8726699175608901</v>
      </c>
      <c r="Q292" s="42">
        <f t="shared" si="56"/>
        <v>9.879838739458971E-2</v>
      </c>
      <c r="R292" s="42">
        <f t="shared" si="56"/>
        <v>1.0690309989553453</v>
      </c>
      <c r="S292" s="42">
        <f t="shared" si="56"/>
        <v>0.39741720294440042</v>
      </c>
      <c r="T292" s="42">
        <f t="shared" si="56"/>
        <v>0.47050316657295205</v>
      </c>
      <c r="U292" s="42">
        <f t="shared" si="56"/>
        <v>0.54078528268359016</v>
      </c>
      <c r="V292" s="42">
        <f t="shared" si="56"/>
        <v>4.1115042961834982</v>
      </c>
      <c r="W292" s="42">
        <f t="shared" si="56"/>
        <v>2.3107108081972498</v>
      </c>
      <c r="X292" s="42">
        <f t="shared" si="56"/>
        <v>0.17813425898405932</v>
      </c>
      <c r="Y292" s="42">
        <f t="shared" si="56"/>
        <v>0.24567306280661055</v>
      </c>
      <c r="Z292" s="42">
        <f t="shared" si="56"/>
        <v>1.0687585724878266</v>
      </c>
      <c r="AC292" s="42">
        <f t="shared" si="57"/>
        <v>0.12610163214422387</v>
      </c>
      <c r="AD292" s="42">
        <f t="shared" si="57"/>
        <v>1.7710157255664765</v>
      </c>
      <c r="AE292" s="42">
        <f t="shared" si="57"/>
        <v>0.45917493446102314</v>
      </c>
      <c r="AF292" s="42">
        <f t="shared" si="57"/>
        <v>0.95745135695667494</v>
      </c>
      <c r="AG292" s="42">
        <f t="shared" si="57"/>
        <v>0.89878877933918355</v>
      </c>
      <c r="AH292" s="42">
        <f t="shared" si="57"/>
        <v>7.7384327318861104</v>
      </c>
      <c r="AI292" s="42">
        <f t="shared" si="57"/>
        <v>3.2362128033124571</v>
      </c>
      <c r="AJ292" s="42">
        <f t="shared" si="57"/>
        <v>0.29715640914081082</v>
      </c>
      <c r="AK292" s="42">
        <f t="shared" si="57"/>
        <v>0.33186585157401743</v>
      </c>
      <c r="AL292" s="42">
        <f t="shared" si="57"/>
        <v>6.6765812626339507</v>
      </c>
    </row>
    <row r="293" spans="4:38">
      <c r="D293" s="52">
        <f t="shared" si="54"/>
        <v>1.325</v>
      </c>
      <c r="E293" s="42">
        <f t="shared" si="55"/>
        <v>0.16899144507875516</v>
      </c>
      <c r="F293" s="42">
        <f t="shared" si="55"/>
        <v>2.2593954941460606</v>
      </c>
      <c r="G293" s="42">
        <f t="shared" si="55"/>
        <v>0.65097756348378188</v>
      </c>
      <c r="H293" s="42">
        <f t="shared" si="55"/>
        <v>1.0694297322340611</v>
      </c>
      <c r="I293" s="42">
        <f t="shared" si="55"/>
        <v>1.1067354160157106</v>
      </c>
      <c r="J293" s="42">
        <f t="shared" si="55"/>
        <v>9.4751965467146189</v>
      </c>
      <c r="K293" s="42">
        <f t="shared" si="55"/>
        <v>4.4267281586104446</v>
      </c>
      <c r="L293" s="42">
        <f t="shared" si="55"/>
        <v>0.3684716501300967</v>
      </c>
      <c r="M293" s="42">
        <f t="shared" si="55"/>
        <v>0.46217262880643639</v>
      </c>
      <c r="N293" s="42">
        <f t="shared" si="55"/>
        <v>6.1659607253066415</v>
      </c>
      <c r="Q293" s="42">
        <f t="shared" si="56"/>
        <v>0.1484251978123825</v>
      </c>
      <c r="R293" s="42">
        <f t="shared" si="56"/>
        <v>1.700493191824507</v>
      </c>
      <c r="S293" s="42">
        <f t="shared" si="56"/>
        <v>0.62268624763167635</v>
      </c>
      <c r="T293" s="42">
        <f t="shared" si="56"/>
        <v>0.71298251679454505</v>
      </c>
      <c r="U293" s="42">
        <f t="shared" si="56"/>
        <v>0.838335686784208</v>
      </c>
      <c r="V293" s="42">
        <f t="shared" si="56"/>
        <v>6.6004493480782473</v>
      </c>
      <c r="W293" s="42">
        <f t="shared" si="56"/>
        <v>3.6894162935366359</v>
      </c>
      <c r="X293" s="42">
        <f t="shared" si="56"/>
        <v>0.27571451306603101</v>
      </c>
      <c r="Y293" s="42">
        <f t="shared" si="56"/>
        <v>0.38751541862078853</v>
      </c>
      <c r="Z293" s="42">
        <f t="shared" si="56"/>
        <v>1.7042815217618172</v>
      </c>
      <c r="AC293" s="42">
        <f t="shared" si="57"/>
        <v>0.1895576923451274</v>
      </c>
      <c r="AD293" s="42">
        <f t="shared" si="57"/>
        <v>2.8182977964676126</v>
      </c>
      <c r="AE293" s="42">
        <f t="shared" si="57"/>
        <v>0.70441422242556995</v>
      </c>
      <c r="AF293" s="42">
        <f t="shared" si="57"/>
        <v>1.4971488593834348</v>
      </c>
      <c r="AG293" s="42">
        <f t="shared" si="57"/>
        <v>1.3749285402254146</v>
      </c>
      <c r="AH293" s="42">
        <f t="shared" si="57"/>
        <v>12.37922131819664</v>
      </c>
      <c r="AI293" s="42">
        <f t="shared" si="57"/>
        <v>5.1641442555382389</v>
      </c>
      <c r="AJ293" s="42">
        <f t="shared" si="57"/>
        <v>0.47297734396100938</v>
      </c>
      <c r="AK293" s="42">
        <f t="shared" si="57"/>
        <v>0.53000174704876424</v>
      </c>
      <c r="AL293" s="42">
        <f t="shared" si="57"/>
        <v>10.627639928851471</v>
      </c>
    </row>
    <row r="294" spans="4:38">
      <c r="D294" s="52">
        <f t="shared" si="54"/>
        <v>1.5249999999999999</v>
      </c>
      <c r="E294" s="42">
        <f t="shared" si="55"/>
        <v>0.15604363406958799</v>
      </c>
      <c r="F294" s="42">
        <f t="shared" si="55"/>
        <v>2.2292408144920097</v>
      </c>
      <c r="G294" s="42">
        <f t="shared" si="55"/>
        <v>0.61478434959326766</v>
      </c>
      <c r="H294" s="42">
        <f t="shared" si="55"/>
        <v>0.9951797967759658</v>
      </c>
      <c r="I294" s="42">
        <f t="shared" si="55"/>
        <v>1.053982779370584</v>
      </c>
      <c r="J294" s="42">
        <f t="shared" si="55"/>
        <v>9.4739184267946861</v>
      </c>
      <c r="K294" s="42">
        <f t="shared" si="55"/>
        <v>4.4009646644527525</v>
      </c>
      <c r="L294" s="42">
        <f t="shared" si="55"/>
        <v>0.35622654766546119</v>
      </c>
      <c r="M294" s="42">
        <f t="shared" si="55"/>
        <v>0.46010648407958737</v>
      </c>
      <c r="N294" s="42">
        <f t="shared" si="55"/>
        <v>6.0936365790629301</v>
      </c>
      <c r="Q294" s="42">
        <f t="shared" si="56"/>
        <v>0.13699206608043077</v>
      </c>
      <c r="R294" s="42">
        <f t="shared" si="56"/>
        <v>1.6767417884417852</v>
      </c>
      <c r="S294" s="42">
        <f t="shared" si="56"/>
        <v>0.60474827649248852</v>
      </c>
      <c r="T294" s="42">
        <f t="shared" si="56"/>
        <v>0.66561655823014199</v>
      </c>
      <c r="U294" s="42">
        <f t="shared" si="56"/>
        <v>0.80700883566333947</v>
      </c>
      <c r="V294" s="42">
        <f t="shared" si="56"/>
        <v>6.6266672303125889</v>
      </c>
      <c r="W294" s="42">
        <f t="shared" si="56"/>
        <v>3.6710004899784372</v>
      </c>
      <c r="X294" s="42">
        <f t="shared" si="56"/>
        <v>0.2646606540209237</v>
      </c>
      <c r="Y294" s="42">
        <f t="shared" si="56"/>
        <v>0.3805999919230606</v>
      </c>
      <c r="Z294" s="42">
        <f t="shared" si="56"/>
        <v>1.6905855468352482</v>
      </c>
      <c r="AC294" s="42">
        <f t="shared" si="57"/>
        <v>0.17509520205874485</v>
      </c>
      <c r="AD294" s="42">
        <f t="shared" si="57"/>
        <v>2.7817398405422304</v>
      </c>
      <c r="AE294" s="42">
        <f t="shared" si="57"/>
        <v>0.66881105506703431</v>
      </c>
      <c r="AF294" s="42">
        <f t="shared" si="57"/>
        <v>1.4493798354194696</v>
      </c>
      <c r="AG294" s="42">
        <f t="shared" si="57"/>
        <v>1.3003306324939203</v>
      </c>
      <c r="AH294" s="42">
        <f t="shared" si="57"/>
        <v>12.373689088349579</v>
      </c>
      <c r="AI294" s="42">
        <f t="shared" si="57"/>
        <v>5.1312447004765618</v>
      </c>
      <c r="AJ294" s="42">
        <f t="shared" si="57"/>
        <v>0.46833773729064782</v>
      </c>
      <c r="AK294" s="42">
        <f t="shared" si="57"/>
        <v>0.52764564706979022</v>
      </c>
      <c r="AL294" s="42">
        <f t="shared" si="57"/>
        <v>10.496687611290632</v>
      </c>
    </row>
    <row r="295" spans="4:38">
      <c r="D295" s="52">
        <f t="shared" si="54"/>
        <v>1.7249999999999999</v>
      </c>
      <c r="E295" s="42">
        <f t="shared" si="55"/>
        <v>0.14370740290575507</v>
      </c>
      <c r="F295" s="42">
        <f t="shared" si="55"/>
        <v>2.1824512967370064</v>
      </c>
      <c r="G295" s="42">
        <f t="shared" si="55"/>
        <v>0.58035572331720042</v>
      </c>
      <c r="H295" s="42">
        <f t="shared" si="55"/>
        <v>0.92410632914495372</v>
      </c>
      <c r="I295" s="42">
        <f t="shared" si="55"/>
        <v>1.0042767741313661</v>
      </c>
      <c r="J295" s="42">
        <f t="shared" si="55"/>
        <v>9.4718537715394273</v>
      </c>
      <c r="K295" s="42">
        <f t="shared" si="55"/>
        <v>4.3610025590453354</v>
      </c>
      <c r="L295" s="42">
        <f t="shared" si="55"/>
        <v>0.34412291227456254</v>
      </c>
      <c r="M295" s="42">
        <f t="shared" si="55"/>
        <v>0.45688782344316864</v>
      </c>
      <c r="N295" s="42">
        <f t="shared" si="55"/>
        <v>5.9813674650402842</v>
      </c>
      <c r="Q295" s="42">
        <f t="shared" si="56"/>
        <v>0.12610181620637656</v>
      </c>
      <c r="R295" s="42">
        <f t="shared" si="56"/>
        <v>1.639882988576866</v>
      </c>
      <c r="S295" s="42">
        <f t="shared" si="56"/>
        <v>0.5849000547005011</v>
      </c>
      <c r="T295" s="42">
        <f t="shared" si="56"/>
        <v>0.62027695083426937</v>
      </c>
      <c r="U295" s="42">
        <f t="shared" si="56"/>
        <v>0.77780753704941985</v>
      </c>
      <c r="V295" s="42">
        <f t="shared" si="56"/>
        <v>6.6517634919165802</v>
      </c>
      <c r="W295" s="42">
        <f t="shared" si="56"/>
        <v>3.6424278474383569</v>
      </c>
      <c r="X295" s="42">
        <f t="shared" si="56"/>
        <v>0.25408892634166735</v>
      </c>
      <c r="Y295" s="42">
        <f t="shared" si="56"/>
        <v>0.37362116305301413</v>
      </c>
      <c r="Z295" s="42">
        <f t="shared" si="56"/>
        <v>1.6692869024045662</v>
      </c>
      <c r="AC295" s="42">
        <f t="shared" si="57"/>
        <v>0.16131298960513352</v>
      </c>
      <c r="AD295" s="42">
        <f t="shared" si="57"/>
        <v>2.7250196048971431</v>
      </c>
      <c r="AE295" s="42">
        <f t="shared" si="57"/>
        <v>0.63517908665943423</v>
      </c>
      <c r="AF295" s="42">
        <f t="shared" si="57"/>
        <v>1.3960607085009649</v>
      </c>
      <c r="AG295" s="42">
        <f t="shared" si="57"/>
        <v>1.22948439411243</v>
      </c>
      <c r="AH295" s="42">
        <f t="shared" si="57"/>
        <v>12.364868172417482</v>
      </c>
      <c r="AI295" s="42">
        <f t="shared" si="57"/>
        <v>5.0802137541621937</v>
      </c>
      <c r="AJ295" s="42">
        <f t="shared" si="57"/>
        <v>0.46187084710149218</v>
      </c>
      <c r="AK295" s="42">
        <f t="shared" si="57"/>
        <v>0.52396946716946513</v>
      </c>
      <c r="AL295" s="42">
        <f t="shared" si="57"/>
        <v>10.293448027676003</v>
      </c>
    </row>
    <row r="296" spans="4:38">
      <c r="D296" s="52">
        <f t="shared" si="54"/>
        <v>2</v>
      </c>
      <c r="E296" s="42">
        <f t="shared" si="55"/>
        <v>0.17862161449959138</v>
      </c>
      <c r="F296" s="42">
        <f t="shared" si="55"/>
        <v>2.8957635865971088</v>
      </c>
      <c r="G296" s="42">
        <f t="shared" si="55"/>
        <v>0.7451233189225317</v>
      </c>
      <c r="H296" s="42">
        <f t="shared" si="55"/>
        <v>1.1607556156520773</v>
      </c>
      <c r="I296" s="42">
        <f t="shared" si="55"/>
        <v>1.3053650664869552</v>
      </c>
      <c r="J296" s="42">
        <f t="shared" si="55"/>
        <v>13.018902676594143</v>
      </c>
      <c r="K296" s="42">
        <f t="shared" si="55"/>
        <v>5.9066523623949143</v>
      </c>
      <c r="L296" s="42">
        <f t="shared" si="55"/>
        <v>0.45373670475803879</v>
      </c>
      <c r="M296" s="42">
        <f t="shared" si="55"/>
        <v>0.62095008002823249</v>
      </c>
      <c r="N296" s="42">
        <f t="shared" si="55"/>
        <v>7.9720313306550583</v>
      </c>
      <c r="Q296" s="42">
        <f t="shared" si="56"/>
        <v>0.1566430405441295</v>
      </c>
      <c r="R296" s="42">
        <f t="shared" si="56"/>
        <v>2.1720246869520685</v>
      </c>
      <c r="S296" s="42">
        <f t="shared" si="56"/>
        <v>0.76865988252754991</v>
      </c>
      <c r="T296" s="42">
        <f t="shared" si="56"/>
        <v>0.78277875337292036</v>
      </c>
      <c r="U296" s="42">
        <f t="shared" si="56"/>
        <v>1.0256657504626736</v>
      </c>
      <c r="V296" s="42">
        <f t="shared" si="56"/>
        <v>9.184977508065316</v>
      </c>
      <c r="W296" s="42">
        <f t="shared" si="56"/>
        <v>4.9441604490308713</v>
      </c>
      <c r="X296" s="42">
        <f t="shared" si="56"/>
        <v>0.33304239306781369</v>
      </c>
      <c r="Y296" s="42">
        <f t="shared" si="56"/>
        <v>0.50227348739516176</v>
      </c>
      <c r="Z296" s="42">
        <f t="shared" si="56"/>
        <v>2.2472747829120312</v>
      </c>
      <c r="AC296" s="42">
        <f t="shared" si="57"/>
        <v>0.20060018845505376</v>
      </c>
      <c r="AD296" s="42">
        <f t="shared" si="57"/>
        <v>3.6195024862421445</v>
      </c>
      <c r="AE296" s="42">
        <f t="shared" si="57"/>
        <v>0.82212987377050084</v>
      </c>
      <c r="AF296" s="42">
        <f t="shared" si="57"/>
        <v>1.8232781003134664</v>
      </c>
      <c r="AG296" s="42">
        <f t="shared" si="57"/>
        <v>1.5819507504450672</v>
      </c>
      <c r="AH296" s="42">
        <f t="shared" si="57"/>
        <v>16.981127774192974</v>
      </c>
      <c r="AI296" s="42">
        <f t="shared" si="57"/>
        <v>6.8707150974167801</v>
      </c>
      <c r="AJ296" s="42">
        <f t="shared" si="57"/>
        <v>0.62133589548286083</v>
      </c>
      <c r="AK296" s="42">
        <f t="shared" si="57"/>
        <v>0.71213545164306213</v>
      </c>
      <c r="AL296" s="42">
        <f t="shared" si="57"/>
        <v>13.696787878398048</v>
      </c>
    </row>
    <row r="297" spans="4:38">
      <c r="D297" s="52">
        <f t="shared" si="54"/>
        <v>2.25</v>
      </c>
      <c r="E297" s="42">
        <f t="shared" ref="E297:N312" si="58">($D207-$D206)/8*(E206+3*((2*E206+E207)/3)+3*((E206+2*E207)/3)+E207)</f>
        <v>0.14440887580792494</v>
      </c>
      <c r="F297" s="42">
        <f t="shared" si="58"/>
        <v>2.5029317041426613</v>
      </c>
      <c r="G297" s="42">
        <f t="shared" si="58"/>
        <v>0.6273867092163935</v>
      </c>
      <c r="H297" s="42">
        <f t="shared" si="58"/>
        <v>0.95067881525627596</v>
      </c>
      <c r="I297" s="42">
        <f t="shared" si="58"/>
        <v>1.1159440297162944</v>
      </c>
      <c r="J297" s="42">
        <f t="shared" si="58"/>
        <v>11.828994672554259</v>
      </c>
      <c r="K297" s="42">
        <f t="shared" si="58"/>
        <v>5.2591223376104717</v>
      </c>
      <c r="L297" s="42">
        <f t="shared" si="58"/>
        <v>0.39333076052946614</v>
      </c>
      <c r="M297" s="42">
        <f t="shared" si="58"/>
        <v>0.55548410225382061</v>
      </c>
      <c r="N297" s="42">
        <f t="shared" si="58"/>
        <v>6.935999228170262</v>
      </c>
      <c r="Q297" s="42">
        <f t="shared" ref="Q297:Z312" si="59">($D207-$D206)/8*(Q206+3*((2*Q206+Q207)/3)+3*((Q206+2*Q207)/3)+Q207)</f>
        <v>0.12654378881215433</v>
      </c>
      <c r="R297" s="42">
        <f t="shared" si="59"/>
        <v>1.8724502237947602</v>
      </c>
      <c r="S297" s="42">
        <f t="shared" si="59"/>
        <v>0.66052308503543333</v>
      </c>
      <c r="T297" s="42">
        <f t="shared" si="59"/>
        <v>0.64491962065430797</v>
      </c>
      <c r="U297" s="42">
        <f t="shared" si="59"/>
        <v>0.89182224205608251</v>
      </c>
      <c r="V297" s="42">
        <f t="shared" si="59"/>
        <v>8.3868977396477966</v>
      </c>
      <c r="W297" s="42">
        <f t="shared" si="59"/>
        <v>4.4155791740498289</v>
      </c>
      <c r="X297" s="42">
        <f t="shared" si="59"/>
        <v>0.2872418456926854</v>
      </c>
      <c r="Y297" s="42">
        <f t="shared" si="59"/>
        <v>0.44510336611900536</v>
      </c>
      <c r="Z297" s="42">
        <f t="shared" si="59"/>
        <v>1.9836125286408151</v>
      </c>
      <c r="AC297" s="42">
        <f t="shared" ref="AC297:AL312" si="60">($D207-$D206)/8*(AC206+3*((2*AC206+AC207)/3)+3*((AC206+2*AC207)/3)+AC207)</f>
        <v>0.16227396280369558</v>
      </c>
      <c r="AD297" s="42">
        <f t="shared" si="60"/>
        <v>3.1334131844905526</v>
      </c>
      <c r="AE297" s="42">
        <f t="shared" si="60"/>
        <v>0.69926007239125043</v>
      </c>
      <c r="AF297" s="42">
        <f t="shared" si="60"/>
        <v>1.5533941751986711</v>
      </c>
      <c r="AG297" s="42">
        <f t="shared" si="60"/>
        <v>1.3355984751169339</v>
      </c>
      <c r="AH297" s="42">
        <f t="shared" si="60"/>
        <v>15.411060088915159</v>
      </c>
      <c r="AI297" s="42">
        <f t="shared" si="60"/>
        <v>6.1049192671348278</v>
      </c>
      <c r="AJ297" s="42">
        <f t="shared" si="60"/>
        <v>0.54837032481661996</v>
      </c>
      <c r="AK297" s="42">
        <f t="shared" si="60"/>
        <v>0.63705177620007503</v>
      </c>
      <c r="AL297" s="42">
        <f t="shared" si="60"/>
        <v>11.888385927699707</v>
      </c>
    </row>
    <row r="298" spans="4:38">
      <c r="D298" s="52">
        <f t="shared" si="54"/>
        <v>2.5</v>
      </c>
      <c r="E298" s="42">
        <f t="shared" si="58"/>
        <v>0.12848396023925152</v>
      </c>
      <c r="F298" s="42">
        <f t="shared" si="58"/>
        <v>2.3566403694182201</v>
      </c>
      <c r="G298" s="42">
        <f t="shared" si="58"/>
        <v>0.58316082772971267</v>
      </c>
      <c r="H298" s="42">
        <f t="shared" si="58"/>
        <v>0.85761823438466867</v>
      </c>
      <c r="I298" s="42">
        <f t="shared" si="58"/>
        <v>1.0539789376562774</v>
      </c>
      <c r="J298" s="42">
        <f t="shared" si="58"/>
        <v>11.821313663420067</v>
      </c>
      <c r="K298" s="42">
        <f t="shared" si="58"/>
        <v>5.1343855419929127</v>
      </c>
      <c r="L298" s="42">
        <f t="shared" si="58"/>
        <v>0.37555453989919058</v>
      </c>
      <c r="M298" s="42">
        <f t="shared" si="58"/>
        <v>0.54522920052827006</v>
      </c>
      <c r="N298" s="42">
        <f t="shared" si="58"/>
        <v>6.5842683037094369</v>
      </c>
      <c r="Q298" s="42">
        <f t="shared" si="59"/>
        <v>0.11249678909079938</v>
      </c>
      <c r="R298" s="42">
        <f t="shared" si="59"/>
        <v>1.7571339636488785</v>
      </c>
      <c r="S298" s="42">
        <f t="shared" si="59"/>
        <v>0.62186249104253499</v>
      </c>
      <c r="T298" s="42">
        <f t="shared" si="59"/>
        <v>0.58555386376376239</v>
      </c>
      <c r="U298" s="42">
        <f t="shared" si="59"/>
        <v>0.85668750596952425</v>
      </c>
      <c r="V298" s="42">
        <f t="shared" si="59"/>
        <v>8.4197577190524662</v>
      </c>
      <c r="W298" s="42">
        <f t="shared" si="59"/>
        <v>4.3262781943020219</v>
      </c>
      <c r="X298" s="42">
        <f t="shared" si="59"/>
        <v>0.27343614493470836</v>
      </c>
      <c r="Y298" s="42">
        <f t="shared" si="59"/>
        <v>0.43421030020764761</v>
      </c>
      <c r="Z298" s="42">
        <f t="shared" si="59"/>
        <v>1.9163091257711966</v>
      </c>
      <c r="AC298" s="42">
        <f t="shared" si="60"/>
        <v>0.14447113138770365</v>
      </c>
      <c r="AD298" s="42">
        <f t="shared" si="60"/>
        <v>2.9561467751875616</v>
      </c>
      <c r="AE298" s="42">
        <f t="shared" si="60"/>
        <v>0.65699253580585326</v>
      </c>
      <c r="AF298" s="42">
        <f t="shared" si="60"/>
        <v>1.4476426498861357</v>
      </c>
      <c r="AG298" s="42">
        <f t="shared" si="60"/>
        <v>1.2450472412191489</v>
      </c>
      <c r="AH298" s="42">
        <f t="shared" si="60"/>
        <v>15.379917290764073</v>
      </c>
      <c r="AI298" s="42">
        <f t="shared" si="60"/>
        <v>5.9456324463907908</v>
      </c>
      <c r="AJ298" s="42">
        <f t="shared" si="60"/>
        <v>0.53008589176702681</v>
      </c>
      <c r="AK298" s="42">
        <f t="shared" si="60"/>
        <v>0.62525189651893698</v>
      </c>
      <c r="AL298" s="42">
        <f t="shared" si="60"/>
        <v>11.252227481647695</v>
      </c>
    </row>
    <row r="299" spans="4:38">
      <c r="D299" s="52">
        <f t="shared" si="54"/>
        <v>2.75</v>
      </c>
      <c r="E299" s="42">
        <f t="shared" si="58"/>
        <v>0.11367397762456539</v>
      </c>
      <c r="F299" s="42">
        <f t="shared" si="58"/>
        <v>2.1925954460957628</v>
      </c>
      <c r="G299" s="42">
        <f t="shared" si="58"/>
        <v>0.54208308894029833</v>
      </c>
      <c r="H299" s="42">
        <f t="shared" si="58"/>
        <v>0.77076169223783597</v>
      </c>
      <c r="I299" s="42">
        <f t="shared" si="58"/>
        <v>0.99687454191653169</v>
      </c>
      <c r="J299" s="42">
        <f t="shared" si="58"/>
        <v>11.812096452459045</v>
      </c>
      <c r="K299" s="42">
        <f t="shared" si="58"/>
        <v>4.9946135076178786</v>
      </c>
      <c r="L299" s="42">
        <f t="shared" si="58"/>
        <v>0.35828887818758937</v>
      </c>
      <c r="M299" s="42">
        <f t="shared" si="58"/>
        <v>0.53363541561274352</v>
      </c>
      <c r="N299" s="42">
        <f t="shared" si="58"/>
        <v>6.1895011302282299</v>
      </c>
      <c r="Q299" s="42">
        <f t="shared" si="59"/>
        <v>9.943592594934024E-2</v>
      </c>
      <c r="R299" s="42">
        <f t="shared" si="59"/>
        <v>1.6277866404152195</v>
      </c>
      <c r="S299" s="42">
        <f t="shared" si="59"/>
        <v>0.58169282266076616</v>
      </c>
      <c r="T299" s="42">
        <f t="shared" si="59"/>
        <v>0.53014582399925336</v>
      </c>
      <c r="U299" s="42">
        <f t="shared" si="59"/>
        <v>0.82462064825996007</v>
      </c>
      <c r="V299" s="42">
        <f t="shared" si="59"/>
        <v>8.4504270331634945</v>
      </c>
      <c r="W299" s="42">
        <f t="shared" si="59"/>
        <v>4.2261564920701025</v>
      </c>
      <c r="X299" s="42">
        <f t="shared" si="59"/>
        <v>0.26055935970030603</v>
      </c>
      <c r="Y299" s="42">
        <f t="shared" si="59"/>
        <v>0.42345290029640686</v>
      </c>
      <c r="Z299" s="42">
        <f t="shared" si="59"/>
        <v>1.8404873308802929</v>
      </c>
      <c r="AC299" s="42">
        <f t="shared" si="60"/>
        <v>0.12791202929979037</v>
      </c>
      <c r="AD299" s="42">
        <f t="shared" si="60"/>
        <v>2.7574042517763169</v>
      </c>
      <c r="AE299" s="42">
        <f t="shared" si="60"/>
        <v>0.61795678444801672</v>
      </c>
      <c r="AF299" s="42">
        <f t="shared" si="60"/>
        <v>1.337352243602554</v>
      </c>
      <c r="AG299" s="42">
        <f t="shared" si="60"/>
        <v>1.1610504046409704</v>
      </c>
      <c r="AH299" s="42">
        <f t="shared" si="60"/>
        <v>15.343238906134214</v>
      </c>
      <c r="AI299" s="42">
        <f t="shared" si="60"/>
        <v>5.7671458749320657</v>
      </c>
      <c r="AJ299" s="42">
        <f t="shared" si="60"/>
        <v>0.50975249721160154</v>
      </c>
      <c r="AK299" s="42">
        <f t="shared" si="60"/>
        <v>0.61186920727174299</v>
      </c>
      <c r="AL299" s="42">
        <f t="shared" si="60"/>
        <v>10.538514929576186</v>
      </c>
    </row>
    <row r="300" spans="4:38">
      <c r="D300" s="52">
        <f t="shared" si="54"/>
        <v>3</v>
      </c>
      <c r="E300" s="42">
        <f t="shared" si="58"/>
        <v>9.9957991402963256E-2</v>
      </c>
      <c r="F300" s="42">
        <f t="shared" si="58"/>
        <v>2.0146749156405361</v>
      </c>
      <c r="G300" s="42">
        <f t="shared" si="58"/>
        <v>0.50407498824625663</v>
      </c>
      <c r="H300" s="42">
        <f t="shared" si="58"/>
        <v>0.69010918881577654</v>
      </c>
      <c r="I300" s="42">
        <f t="shared" si="58"/>
        <v>0.94434406469590493</v>
      </c>
      <c r="J300" s="42">
        <f t="shared" si="58"/>
        <v>11.801343039671199</v>
      </c>
      <c r="K300" s="42">
        <f t="shared" si="58"/>
        <v>4.8431473986537013</v>
      </c>
      <c r="L300" s="42">
        <f t="shared" si="58"/>
        <v>0.34159542172105317</v>
      </c>
      <c r="M300" s="42">
        <f t="shared" si="58"/>
        <v>0.52094278025616259</v>
      </c>
      <c r="N300" s="42">
        <f t="shared" si="58"/>
        <v>5.7609033040879094</v>
      </c>
      <c r="Q300" s="42">
        <f t="shared" si="59"/>
        <v>8.7341678453879593E-2</v>
      </c>
      <c r="R300" s="42">
        <f t="shared" si="59"/>
        <v>1.4874528121639279</v>
      </c>
      <c r="S300" s="42">
        <f t="shared" si="59"/>
        <v>0.54059878618417467</v>
      </c>
      <c r="T300" s="42">
        <f t="shared" si="59"/>
        <v>0.47869550136078037</v>
      </c>
      <c r="U300" s="42">
        <f t="shared" si="59"/>
        <v>0.79533651330551136</v>
      </c>
      <c r="V300" s="42">
        <f t="shared" si="59"/>
        <v>8.4789056819808764</v>
      </c>
      <c r="W300" s="42">
        <f t="shared" si="59"/>
        <v>4.1175869235783793</v>
      </c>
      <c r="X300" s="42">
        <f t="shared" si="59"/>
        <v>0.24860813543675481</v>
      </c>
      <c r="Y300" s="42">
        <f t="shared" si="59"/>
        <v>0.41289945542947459</v>
      </c>
      <c r="Z300" s="42">
        <f t="shared" si="59"/>
        <v>1.7578130839296633</v>
      </c>
      <c r="AC300" s="42">
        <f t="shared" si="60"/>
        <v>0.11257430435204702</v>
      </c>
      <c r="AD300" s="42">
        <f t="shared" si="60"/>
        <v>2.5418970191171493</v>
      </c>
      <c r="AE300" s="42">
        <f t="shared" si="60"/>
        <v>0.58199013075892725</v>
      </c>
      <c r="AF300" s="42">
        <f t="shared" si="60"/>
        <v>1.2241811573642583</v>
      </c>
      <c r="AG300" s="42">
        <f t="shared" si="60"/>
        <v>1.0834045227824931</v>
      </c>
      <c r="AH300" s="42">
        <f t="shared" si="60"/>
        <v>15.30125852148109</v>
      </c>
      <c r="AI300" s="42">
        <f t="shared" si="60"/>
        <v>5.5737261640285913</v>
      </c>
      <c r="AJ300" s="42">
        <f t="shared" si="60"/>
        <v>0.48777012841792616</v>
      </c>
      <c r="AK300" s="42">
        <f t="shared" si="60"/>
        <v>0.59716567465068648</v>
      </c>
      <c r="AL300" s="42">
        <f t="shared" si="60"/>
        <v>9.7639935242461799</v>
      </c>
    </row>
    <row r="301" spans="4:38">
      <c r="D301" s="52">
        <f t="shared" si="54"/>
        <v>3.25</v>
      </c>
      <c r="E301" s="42">
        <f t="shared" si="58"/>
        <v>8.7315065013542054E-2</v>
      </c>
      <c r="F301" s="42">
        <f t="shared" si="58"/>
        <v>1.8267567595177754</v>
      </c>
      <c r="G301" s="42">
        <f t="shared" si="58"/>
        <v>0.46905802104569155</v>
      </c>
      <c r="H301" s="42">
        <f t="shared" si="58"/>
        <v>0.61566072411849082</v>
      </c>
      <c r="I301" s="42">
        <f t="shared" si="58"/>
        <v>0.89610072819324249</v>
      </c>
      <c r="J301" s="42">
        <f t="shared" si="58"/>
        <v>11.789053425056521</v>
      </c>
      <c r="K301" s="42">
        <f t="shared" si="58"/>
        <v>4.6833283792687057</v>
      </c>
      <c r="L301" s="42">
        <f t="shared" si="58"/>
        <v>0.32553581682597221</v>
      </c>
      <c r="M301" s="42">
        <f t="shared" si="58"/>
        <v>0.50739132720744917</v>
      </c>
      <c r="N301" s="42">
        <f t="shared" si="58"/>
        <v>5.307680421649752</v>
      </c>
      <c r="Q301" s="42">
        <f t="shared" si="59"/>
        <v>7.6194525670520125E-2</v>
      </c>
      <c r="R301" s="42">
        <f t="shared" si="59"/>
        <v>1.3391770369651421</v>
      </c>
      <c r="S301" s="42">
        <f t="shared" si="59"/>
        <v>0.49916508790680753</v>
      </c>
      <c r="T301" s="42">
        <f t="shared" si="59"/>
        <v>0.43120289584834393</v>
      </c>
      <c r="U301" s="42">
        <f t="shared" si="59"/>
        <v>0.76854994548430056</v>
      </c>
      <c r="V301" s="42">
        <f t="shared" si="59"/>
        <v>8.5051936655046152</v>
      </c>
      <c r="W301" s="42">
        <f t="shared" si="59"/>
        <v>4.0029423450511619</v>
      </c>
      <c r="X301" s="42">
        <f t="shared" si="59"/>
        <v>0.23757911759132966</v>
      </c>
      <c r="Y301" s="42">
        <f t="shared" si="59"/>
        <v>0.40261825465104167</v>
      </c>
      <c r="Z301" s="42">
        <f t="shared" si="59"/>
        <v>1.6699523248808728</v>
      </c>
      <c r="AC301" s="42">
        <f t="shared" si="60"/>
        <v>9.8435604356564205E-2</v>
      </c>
      <c r="AD301" s="42">
        <f t="shared" si="60"/>
        <v>2.3143364820704084</v>
      </c>
      <c r="AE301" s="42">
        <f t="shared" si="60"/>
        <v>0.54892988717977276</v>
      </c>
      <c r="AF301" s="42">
        <f t="shared" si="60"/>
        <v>1.109787592187566</v>
      </c>
      <c r="AG301" s="42">
        <f t="shared" si="60"/>
        <v>1.0119061530438098</v>
      </c>
      <c r="AH301" s="42">
        <f t="shared" si="60"/>
        <v>15.254209723260265</v>
      </c>
      <c r="AI301" s="42">
        <f t="shared" si="60"/>
        <v>5.3696399249502944</v>
      </c>
      <c r="AJ301" s="42">
        <f t="shared" si="60"/>
        <v>0.46453877265358301</v>
      </c>
      <c r="AK301" s="42">
        <f t="shared" si="60"/>
        <v>0.58140326484796045</v>
      </c>
      <c r="AL301" s="42">
        <f t="shared" si="60"/>
        <v>8.9454085184186454</v>
      </c>
    </row>
    <row r="302" spans="4:38">
      <c r="D302" s="52">
        <f t="shared" si="54"/>
        <v>3.5</v>
      </c>
      <c r="E302" s="42">
        <f t="shared" si="58"/>
        <v>7.5724261895398798E-2</v>
      </c>
      <c r="F302" s="42">
        <f t="shared" si="58"/>
        <v>1.6327189591927118</v>
      </c>
      <c r="G302" s="42">
        <f t="shared" si="58"/>
        <v>0.43695368273670848</v>
      </c>
      <c r="H302" s="42">
        <f t="shared" si="58"/>
        <v>0.5474162981459787</v>
      </c>
      <c r="I302" s="42">
        <f t="shared" si="58"/>
        <v>0.85185775460738788</v>
      </c>
      <c r="J302" s="42">
        <f t="shared" si="58"/>
        <v>11.775227608615015</v>
      </c>
      <c r="K302" s="42">
        <f t="shared" si="58"/>
        <v>4.5184976136312134</v>
      </c>
      <c r="L302" s="42">
        <f t="shared" si="58"/>
        <v>0.31017170982873704</v>
      </c>
      <c r="M302" s="42">
        <f t="shared" si="58"/>
        <v>0.49322108921552493</v>
      </c>
      <c r="N302" s="42">
        <f t="shared" si="58"/>
        <v>4.8390380792750429</v>
      </c>
      <c r="Q302" s="42">
        <f t="shared" si="59"/>
        <v>6.5974946665364423E-2</v>
      </c>
      <c r="R302" s="42">
        <f t="shared" si="59"/>
        <v>1.1860038728889921</v>
      </c>
      <c r="S302" s="42">
        <f t="shared" si="59"/>
        <v>0.45797643412271183</v>
      </c>
      <c r="T302" s="42">
        <f t="shared" si="59"/>
        <v>0.38766800746194385</v>
      </c>
      <c r="U302" s="42">
        <f t="shared" si="59"/>
        <v>0.7439757891744494</v>
      </c>
      <c r="V302" s="42">
        <f t="shared" si="59"/>
        <v>8.5292909837347057</v>
      </c>
      <c r="W302" s="42">
        <f t="shared" si="59"/>
        <v>3.8845956127127623</v>
      </c>
      <c r="X302" s="42">
        <f t="shared" si="59"/>
        <v>0.22746895161130601</v>
      </c>
      <c r="Y302" s="42">
        <f t="shared" si="59"/>
        <v>0.39267758700529998</v>
      </c>
      <c r="Z302" s="42">
        <f t="shared" si="59"/>
        <v>1.5785709936954802</v>
      </c>
      <c r="AC302" s="42">
        <f t="shared" si="60"/>
        <v>8.5473577125433187E-2</v>
      </c>
      <c r="AD302" s="42">
        <f t="shared" si="60"/>
        <v>2.0794340454964315</v>
      </c>
      <c r="AE302" s="42">
        <f t="shared" si="60"/>
        <v>0.51861336615174136</v>
      </c>
      <c r="AF302" s="42">
        <f t="shared" si="60"/>
        <v>0.99582974908880839</v>
      </c>
      <c r="AG302" s="42">
        <f t="shared" si="60"/>
        <v>0.94635185282502499</v>
      </c>
      <c r="AH302" s="42">
        <f t="shared" si="60"/>
        <v>15.202326097927291</v>
      </c>
      <c r="AI302" s="42">
        <f t="shared" si="60"/>
        <v>5.1591537689670979</v>
      </c>
      <c r="AJ302" s="42">
        <f t="shared" si="60"/>
        <v>0.44045841718615436</v>
      </c>
      <c r="AK302" s="42">
        <f t="shared" si="60"/>
        <v>0.56484394405575633</v>
      </c>
      <c r="AL302" s="42">
        <f t="shared" si="60"/>
        <v>8.0995051648546088</v>
      </c>
    </row>
    <row r="303" spans="4:38">
      <c r="D303" s="52">
        <f t="shared" si="54"/>
        <v>3.75</v>
      </c>
      <c r="E303" s="42">
        <f t="shared" si="58"/>
        <v>6.5164645487630443E-2</v>
      </c>
      <c r="F303" s="42">
        <f t="shared" si="58"/>
        <v>1.4364394961305869</v>
      </c>
      <c r="G303" s="42">
        <f t="shared" si="58"/>
        <v>0.4076834687174129</v>
      </c>
      <c r="H303" s="42">
        <f t="shared" si="58"/>
        <v>0.48537591089824073</v>
      </c>
      <c r="I303" s="42">
        <f t="shared" si="58"/>
        <v>0.81132836613718684</v>
      </c>
      <c r="J303" s="42">
        <f t="shared" si="58"/>
        <v>11.759865590346633</v>
      </c>
      <c r="K303" s="42">
        <f t="shared" si="58"/>
        <v>4.3519962659095599</v>
      </c>
      <c r="L303" s="42">
        <f t="shared" si="58"/>
        <v>0.2955647470557371</v>
      </c>
      <c r="M303" s="42">
        <f t="shared" si="58"/>
        <v>0.47867209902931185</v>
      </c>
      <c r="N303" s="42">
        <f t="shared" si="58"/>
        <v>4.364181873325049</v>
      </c>
      <c r="Q303" s="42">
        <f t="shared" si="59"/>
        <v>5.6663420504515082E-2</v>
      </c>
      <c r="R303" s="42">
        <f t="shared" si="59"/>
        <v>1.0309778780056154</v>
      </c>
      <c r="S303" s="42">
        <f t="shared" si="59"/>
        <v>0.41761753112593475</v>
      </c>
      <c r="T303" s="42">
        <f t="shared" si="59"/>
        <v>0.34809083620158038</v>
      </c>
      <c r="U303" s="42">
        <f t="shared" si="59"/>
        <v>0.72132888875407908</v>
      </c>
      <c r="V303" s="42">
        <f t="shared" si="59"/>
        <v>8.5511976366711497</v>
      </c>
      <c r="W303" s="42">
        <f t="shared" si="59"/>
        <v>3.7649195827874866</v>
      </c>
      <c r="X303" s="42">
        <f t="shared" si="59"/>
        <v>0.21827428294395973</v>
      </c>
      <c r="Y303" s="42">
        <f t="shared" si="59"/>
        <v>0.38314574153644038</v>
      </c>
      <c r="Z303" s="42">
        <f t="shared" si="59"/>
        <v>1.485335030335055</v>
      </c>
      <c r="AC303" s="42">
        <f t="shared" si="60"/>
        <v>7.3665870470745895E-2</v>
      </c>
      <c r="AD303" s="42">
        <f t="shared" si="60"/>
        <v>1.8419011142555615</v>
      </c>
      <c r="AE303" s="42">
        <f t="shared" si="60"/>
        <v>0.49087788011602101</v>
      </c>
      <c r="AF303" s="42">
        <f t="shared" si="60"/>
        <v>0.88396582908431454</v>
      </c>
      <c r="AG303" s="42">
        <f t="shared" si="60"/>
        <v>0.88653817952623559</v>
      </c>
      <c r="AH303" s="42">
        <f t="shared" si="60"/>
        <v>15.14584123193773</v>
      </c>
      <c r="AI303" s="42">
        <f t="shared" si="60"/>
        <v>4.9465343073489372</v>
      </c>
      <c r="AJ303" s="42">
        <f t="shared" si="60"/>
        <v>0.41592904928322239</v>
      </c>
      <c r="AK303" s="42">
        <f t="shared" si="60"/>
        <v>0.54774967846626799</v>
      </c>
      <c r="AL303" s="42">
        <f t="shared" si="60"/>
        <v>7.2430287163150364</v>
      </c>
    </row>
    <row r="304" spans="4:38">
      <c r="D304" s="52">
        <f t="shared" si="54"/>
        <v>4</v>
      </c>
      <c r="E304" s="42">
        <f t="shared" si="58"/>
        <v>5.5615279229333917E-2</v>
      </c>
      <c r="F304" s="42">
        <f t="shared" si="58"/>
        <v>1.2417963517966411</v>
      </c>
      <c r="G304" s="42">
        <f t="shared" si="58"/>
        <v>0.38116887438590968</v>
      </c>
      <c r="H304" s="42">
        <f t="shared" si="58"/>
        <v>0.42953956237527668</v>
      </c>
      <c r="I304" s="42">
        <f t="shared" si="58"/>
        <v>0.77422578498148364</v>
      </c>
      <c r="J304" s="42">
        <f t="shared" si="58"/>
        <v>11.742967370251471</v>
      </c>
      <c r="K304" s="42">
        <f t="shared" si="58"/>
        <v>4.1871655002720711</v>
      </c>
      <c r="L304" s="42">
        <f t="shared" si="58"/>
        <v>0.28177657483336288</v>
      </c>
      <c r="M304" s="42">
        <f t="shared" si="58"/>
        <v>0.46398438939773129</v>
      </c>
      <c r="N304" s="42">
        <f t="shared" si="58"/>
        <v>3.8923174001610401</v>
      </c>
      <c r="Q304" s="42">
        <f t="shared" si="59"/>
        <v>4.8240426254074611E-2</v>
      </c>
      <c r="R304" s="42">
        <f t="shared" si="59"/>
        <v>0.87714361038515021</v>
      </c>
      <c r="S304" s="42">
        <f t="shared" si="59"/>
        <v>0.37867308521052384</v>
      </c>
      <c r="T304" s="42">
        <f t="shared" si="59"/>
        <v>0.31247138206725339</v>
      </c>
      <c r="U304" s="42">
        <f t="shared" si="59"/>
        <v>0.70032408860131135</v>
      </c>
      <c r="V304" s="42">
        <f t="shared" si="59"/>
        <v>8.5709136243139543</v>
      </c>
      <c r="W304" s="42">
        <f t="shared" si="59"/>
        <v>3.6462871114996434</v>
      </c>
      <c r="X304" s="42">
        <f t="shared" si="59"/>
        <v>0.20999175703656678</v>
      </c>
      <c r="Y304" s="42">
        <f t="shared" si="59"/>
        <v>0.37409100728865363</v>
      </c>
      <c r="Z304" s="42">
        <f t="shared" si="59"/>
        <v>1.3919103747611614</v>
      </c>
      <c r="AC304" s="42">
        <f t="shared" si="60"/>
        <v>6.2990132204593319E-2</v>
      </c>
      <c r="AD304" s="42">
        <f t="shared" si="60"/>
        <v>1.6064490932081361</v>
      </c>
      <c r="AE304" s="42">
        <f t="shared" si="60"/>
        <v>0.46556074151379945</v>
      </c>
      <c r="AF304" s="42">
        <f t="shared" si="60"/>
        <v>0.77585403319040536</v>
      </c>
      <c r="AG304" s="42">
        <f t="shared" si="60"/>
        <v>0.8322616905475404</v>
      </c>
      <c r="AH304" s="42">
        <f t="shared" si="60"/>
        <v>15.084988711747087</v>
      </c>
      <c r="AI304" s="42">
        <f t="shared" si="60"/>
        <v>4.7360481513657415</v>
      </c>
      <c r="AJ304" s="42">
        <f t="shared" si="60"/>
        <v>0.39135065621236942</v>
      </c>
      <c r="AK304" s="42">
        <f t="shared" si="60"/>
        <v>0.53038243427168841</v>
      </c>
      <c r="AL304" s="42">
        <f t="shared" si="60"/>
        <v>6.3927244255609192</v>
      </c>
    </row>
    <row r="305" spans="4:38">
      <c r="D305" s="52">
        <f t="shared" si="54"/>
        <v>4.25</v>
      </c>
      <c r="E305" s="42">
        <f t="shared" si="58"/>
        <v>4.7055226559606138E-2</v>
      </c>
      <c r="F305" s="42">
        <f t="shared" si="58"/>
        <v>1.0526675076561134</v>
      </c>
      <c r="G305" s="42">
        <f t="shared" si="58"/>
        <v>0.3573313951403046</v>
      </c>
      <c r="H305" s="42">
        <f t="shared" si="58"/>
        <v>0.37990725257708613</v>
      </c>
      <c r="I305" s="42">
        <f t="shared" si="58"/>
        <v>0.74026323333912225</v>
      </c>
      <c r="J305" s="42">
        <f t="shared" si="58"/>
        <v>11.724532948329482</v>
      </c>
      <c r="K305" s="42">
        <f t="shared" si="58"/>
        <v>4.0273464808870756</v>
      </c>
      <c r="L305" s="42">
        <f t="shared" si="58"/>
        <v>0.26886883948800494</v>
      </c>
      <c r="M305" s="42">
        <f t="shared" si="58"/>
        <v>0.44939799306970463</v>
      </c>
      <c r="N305" s="42">
        <f t="shared" si="58"/>
        <v>3.4326502561442922</v>
      </c>
      <c r="Q305" s="42">
        <f t="shared" si="59"/>
        <v>4.0686442980145635E-2</v>
      </c>
      <c r="R305" s="42">
        <f t="shared" si="59"/>
        <v>0.72754562809773504</v>
      </c>
      <c r="S305" s="42">
        <f t="shared" si="59"/>
        <v>0.34172780267052549</v>
      </c>
      <c r="T305" s="42">
        <f t="shared" si="59"/>
        <v>0.28080964505896239</v>
      </c>
      <c r="U305" s="42">
        <f t="shared" si="59"/>
        <v>0.68067623309426895</v>
      </c>
      <c r="V305" s="42">
        <f t="shared" si="59"/>
        <v>8.5884389466631124</v>
      </c>
      <c r="W305" s="42">
        <f t="shared" si="59"/>
        <v>3.5310710550735411</v>
      </c>
      <c r="X305" s="42">
        <f t="shared" si="59"/>
        <v>0.20261801933640253</v>
      </c>
      <c r="Y305" s="42">
        <f t="shared" si="59"/>
        <v>0.36558167330613228</v>
      </c>
      <c r="Z305" s="42">
        <f t="shared" si="59"/>
        <v>1.2999629669353536</v>
      </c>
      <c r="AC305" s="42">
        <f t="shared" si="60"/>
        <v>5.3424010139066731E-2</v>
      </c>
      <c r="AD305" s="42">
        <f t="shared" si="60"/>
        <v>1.3777893872144942</v>
      </c>
      <c r="AE305" s="42">
        <f t="shared" si="60"/>
        <v>0.44249926278626445</v>
      </c>
      <c r="AF305" s="42">
        <f t="shared" si="60"/>
        <v>0.67315256242341004</v>
      </c>
      <c r="AG305" s="42">
        <f t="shared" si="60"/>
        <v>0.78331894328903684</v>
      </c>
      <c r="AH305" s="42">
        <f t="shared" si="60"/>
        <v>15.020002123810873</v>
      </c>
      <c r="AI305" s="42">
        <f t="shared" si="60"/>
        <v>4.5319619122874437</v>
      </c>
      <c r="AJ305" s="42">
        <f t="shared" si="60"/>
        <v>0.36712322524117802</v>
      </c>
      <c r="AK305" s="42">
        <f t="shared" si="60"/>
        <v>0.51300417766420969</v>
      </c>
      <c r="AL305" s="42">
        <f t="shared" si="60"/>
        <v>5.5653375453532368</v>
      </c>
    </row>
    <row r="306" spans="4:38">
      <c r="D306" s="52">
        <f t="shared" si="54"/>
        <v>4.5</v>
      </c>
      <c r="E306" s="42">
        <f t="shared" si="58"/>
        <v>3.9463550917544103E-2</v>
      </c>
      <c r="F306" s="42">
        <f t="shared" si="58"/>
        <v>0.87293094517424108</v>
      </c>
      <c r="G306" s="42">
        <f t="shared" si="58"/>
        <v>0.33609252637870235</v>
      </c>
      <c r="H306" s="42">
        <f t="shared" si="58"/>
        <v>0.33647898150366956</v>
      </c>
      <c r="I306" s="42">
        <f t="shared" si="58"/>
        <v>0.70915393340894761</v>
      </c>
      <c r="J306" s="42">
        <f t="shared" si="58"/>
        <v>11.704562324580614</v>
      </c>
      <c r="K306" s="42">
        <f t="shared" si="58"/>
        <v>3.8758803719228978</v>
      </c>
      <c r="L306" s="42">
        <f t="shared" si="58"/>
        <v>0.25690318734605261</v>
      </c>
      <c r="M306" s="42">
        <f t="shared" si="58"/>
        <v>0.43515294279415417</v>
      </c>
      <c r="N306" s="42">
        <f t="shared" si="58"/>
        <v>2.9943860376360849</v>
      </c>
      <c r="Q306" s="42">
        <f t="shared" si="59"/>
        <v>3.39819497488308E-2</v>
      </c>
      <c r="R306" s="42">
        <f t="shared" si="59"/>
        <v>0.58522848921350468</v>
      </c>
      <c r="S306" s="42">
        <f t="shared" si="59"/>
        <v>0.30736638979998787</v>
      </c>
      <c r="T306" s="42">
        <f t="shared" si="59"/>
        <v>0.25310562517670737</v>
      </c>
      <c r="U306" s="42">
        <f t="shared" si="59"/>
        <v>0.66210016661107263</v>
      </c>
      <c r="V306" s="42">
        <f t="shared" si="59"/>
        <v>8.6037736037186257</v>
      </c>
      <c r="W306" s="42">
        <f t="shared" si="59"/>
        <v>3.4216442697334934</v>
      </c>
      <c r="X306" s="42">
        <f t="shared" si="59"/>
        <v>0.19614971529074193</v>
      </c>
      <c r="Y306" s="42">
        <f t="shared" si="59"/>
        <v>0.35768602863306659</v>
      </c>
      <c r="Z306" s="42">
        <f t="shared" si="59"/>
        <v>1.2111587468192018</v>
      </c>
      <c r="AC306" s="42">
        <f t="shared" si="60"/>
        <v>4.4945152086257531E-2</v>
      </c>
      <c r="AD306" s="42">
        <f t="shared" si="60"/>
        <v>1.1606334011349773</v>
      </c>
      <c r="AE306" s="42">
        <f t="shared" si="60"/>
        <v>0.42153075637460324</v>
      </c>
      <c r="AF306" s="42">
        <f t="shared" si="60"/>
        <v>0.57751961779965355</v>
      </c>
      <c r="AG306" s="42">
        <f t="shared" si="60"/>
        <v>0.73950649515082323</v>
      </c>
      <c r="AH306" s="42">
        <f t="shared" si="60"/>
        <v>14.951115054584699</v>
      </c>
      <c r="AI306" s="42">
        <f t="shared" si="60"/>
        <v>4.3385422013839685</v>
      </c>
      <c r="AJ306" s="42">
        <f t="shared" si="60"/>
        <v>0.34364674363723002</v>
      </c>
      <c r="AK306" s="42">
        <f t="shared" si="60"/>
        <v>0.49587687483602505</v>
      </c>
      <c r="AL306" s="42">
        <f t="shared" si="60"/>
        <v>4.7776133284529783</v>
      </c>
    </row>
    <row r="307" spans="4:38">
      <c r="D307" s="52">
        <f t="shared" si="54"/>
        <v>4.75</v>
      </c>
      <c r="E307" s="42">
        <f t="shared" si="58"/>
        <v>3.281931574224474E-2</v>
      </c>
      <c r="F307" s="42">
        <f t="shared" si="58"/>
        <v>0.706464645816262</v>
      </c>
      <c r="G307" s="42">
        <f t="shared" si="58"/>
        <v>0.31737376349920787</v>
      </c>
      <c r="H307" s="42">
        <f t="shared" si="58"/>
        <v>0.29925474915502681</v>
      </c>
      <c r="I307" s="42">
        <f t="shared" si="58"/>
        <v>0.68061110738980568</v>
      </c>
      <c r="J307" s="42">
        <f t="shared" si="58"/>
        <v>11.683055499004915</v>
      </c>
      <c r="K307" s="42">
        <f t="shared" si="58"/>
        <v>3.7361083375478641</v>
      </c>
      <c r="L307" s="42">
        <f t="shared" si="58"/>
        <v>0.24594126473389677</v>
      </c>
      <c r="M307" s="42">
        <f t="shared" si="58"/>
        <v>0.42148927132000141</v>
      </c>
      <c r="N307" s="42">
        <f t="shared" si="58"/>
        <v>2.5867303409976978</v>
      </c>
      <c r="Q307" s="42">
        <f t="shared" si="59"/>
        <v>2.8107425626232627E-2</v>
      </c>
      <c r="R307" s="42">
        <f t="shared" si="59"/>
        <v>0.45323675180259643</v>
      </c>
      <c r="S307" s="42">
        <f t="shared" si="59"/>
        <v>0.27617355289295797</v>
      </c>
      <c r="T307" s="42">
        <f t="shared" si="59"/>
        <v>0.2293593224204889</v>
      </c>
      <c r="U307" s="42">
        <f t="shared" si="59"/>
        <v>0.64431073352984436</v>
      </c>
      <c r="V307" s="42">
        <f t="shared" si="59"/>
        <v>8.616917595480496</v>
      </c>
      <c r="W307" s="42">
        <f t="shared" si="59"/>
        <v>3.3203796117038045</v>
      </c>
      <c r="X307" s="42">
        <f t="shared" si="59"/>
        <v>0.19058349034686084</v>
      </c>
      <c r="Y307" s="42">
        <f t="shared" si="59"/>
        <v>0.35047236231364759</v>
      </c>
      <c r="Z307" s="42">
        <f t="shared" si="59"/>
        <v>1.1271636543742694</v>
      </c>
      <c r="AC307" s="42">
        <f t="shared" si="60"/>
        <v>3.7531205858256998E-2</v>
      </c>
      <c r="AD307" s="42">
        <f t="shared" si="60"/>
        <v>0.95969253982992719</v>
      </c>
      <c r="AE307" s="42">
        <f t="shared" si="60"/>
        <v>0.40249253472000424</v>
      </c>
      <c r="AF307" s="42">
        <f t="shared" si="60"/>
        <v>0.49061340033546258</v>
      </c>
      <c r="AG307" s="42">
        <f t="shared" si="60"/>
        <v>0.700620903532999</v>
      </c>
      <c r="AH307" s="42">
        <f t="shared" si="60"/>
        <v>14.878561090524071</v>
      </c>
      <c r="AI307" s="42">
        <f t="shared" si="60"/>
        <v>4.1600556299252442</v>
      </c>
      <c r="AJ307" s="42">
        <f t="shared" si="60"/>
        <v>0.32132119866810771</v>
      </c>
      <c r="AK307" s="42">
        <f t="shared" si="60"/>
        <v>0.47926249197932741</v>
      </c>
      <c r="AL307" s="42">
        <f t="shared" si="60"/>
        <v>4.0462970276211321</v>
      </c>
    </row>
    <row r="308" spans="4:38">
      <c r="D308" s="52">
        <f t="shared" si="54"/>
        <v>5</v>
      </c>
      <c r="E308" s="42">
        <f t="shared" si="58"/>
        <v>2.7101584472804967E-2</v>
      </c>
      <c r="F308" s="42">
        <f t="shared" si="58"/>
        <v>0.55714659104741515</v>
      </c>
      <c r="G308" s="42">
        <f t="shared" si="58"/>
        <v>0.30109660189992704</v>
      </c>
      <c r="H308" s="42">
        <f t="shared" si="58"/>
        <v>0.2682345555311576</v>
      </c>
      <c r="I308" s="42">
        <f t="shared" si="58"/>
        <v>0.65434797748053997</v>
      </c>
      <c r="J308" s="42">
        <f t="shared" si="58"/>
        <v>11.660012471602391</v>
      </c>
      <c r="K308" s="42">
        <f t="shared" si="58"/>
        <v>3.6113715419303043</v>
      </c>
      <c r="L308" s="42">
        <f t="shared" si="58"/>
        <v>0.23604471797792748</v>
      </c>
      <c r="M308" s="42">
        <f t="shared" si="58"/>
        <v>0.40864701139616788</v>
      </c>
      <c r="N308" s="42">
        <f t="shared" si="58"/>
        <v>2.2188887625903964</v>
      </c>
      <c r="Q308" s="42">
        <f t="shared" si="59"/>
        <v>2.3043349678453666E-2</v>
      </c>
      <c r="R308" s="42">
        <f t="shared" si="59"/>
        <v>0.33461497393514689</v>
      </c>
      <c r="S308" s="42">
        <f t="shared" si="59"/>
        <v>0.24873399824348275</v>
      </c>
      <c r="T308" s="42">
        <f t="shared" si="59"/>
        <v>0.20957073679030741</v>
      </c>
      <c r="U308" s="42">
        <f t="shared" si="59"/>
        <v>0.627022778228706</v>
      </c>
      <c r="V308" s="42">
        <f t="shared" si="59"/>
        <v>8.627870921948718</v>
      </c>
      <c r="W308" s="42">
        <f t="shared" si="59"/>
        <v>3.2296499372087832</v>
      </c>
      <c r="X308" s="42">
        <f t="shared" si="59"/>
        <v>0.18591598995203523</v>
      </c>
      <c r="Y308" s="42">
        <f t="shared" si="59"/>
        <v>0.3440089633920671</v>
      </c>
      <c r="Z308" s="42">
        <f t="shared" si="59"/>
        <v>1.0496436295621161</v>
      </c>
      <c r="AC308" s="42">
        <f t="shared" si="60"/>
        <v>3.1159819267156372E-2</v>
      </c>
      <c r="AD308" s="42">
        <f t="shared" si="60"/>
        <v>0.77967820815968558</v>
      </c>
      <c r="AE308" s="42">
        <f t="shared" si="60"/>
        <v>0.3852219102636551</v>
      </c>
      <c r="AF308" s="42">
        <f t="shared" si="60"/>
        <v>0.41409211104716348</v>
      </c>
      <c r="AG308" s="42">
        <f t="shared" si="60"/>
        <v>0.66645872583566157</v>
      </c>
      <c r="AH308" s="42">
        <f t="shared" si="60"/>
        <v>14.802573818084495</v>
      </c>
      <c r="AI308" s="42">
        <f t="shared" si="60"/>
        <v>4.0007688091812064</v>
      </c>
      <c r="AJ308" s="42">
        <f t="shared" si="60"/>
        <v>0.30054657760139381</v>
      </c>
      <c r="AK308" s="42">
        <f t="shared" si="60"/>
        <v>0.46342299528630893</v>
      </c>
      <c r="AL308" s="42">
        <f t="shared" si="60"/>
        <v>3.3881338956186808</v>
      </c>
    </row>
    <row r="309" spans="4:38">
      <c r="D309" s="52">
        <f t="shared" si="54"/>
        <v>5.25</v>
      </c>
      <c r="E309" s="42">
        <f t="shared" si="58"/>
        <v>2.2289420548321739E-2</v>
      </c>
      <c r="F309" s="42">
        <f t="shared" si="58"/>
        <v>0.42885476233293862</v>
      </c>
      <c r="G309" s="42">
        <f t="shared" si="58"/>
        <v>0.28718253697896479</v>
      </c>
      <c r="H309" s="42">
        <f t="shared" si="58"/>
        <v>0.24341840063206233</v>
      </c>
      <c r="I309" s="42">
        <f t="shared" si="58"/>
        <v>0.63007776587999498</v>
      </c>
      <c r="J309" s="42">
        <f t="shared" si="58"/>
        <v>11.635433242372988</v>
      </c>
      <c r="K309" s="42">
        <f t="shared" si="58"/>
        <v>3.505011149238547</v>
      </c>
      <c r="L309" s="42">
        <f t="shared" si="58"/>
        <v>0.22727519340453514</v>
      </c>
      <c r="M309" s="42">
        <f t="shared" si="58"/>
        <v>0.396866195771575</v>
      </c>
      <c r="N309" s="42">
        <f t="shared" si="58"/>
        <v>1.9000668987754543</v>
      </c>
      <c r="Q309" s="42">
        <f t="shared" si="59"/>
        <v>1.8770200971596526E-2</v>
      </c>
      <c r="R309" s="42">
        <f t="shared" si="59"/>
        <v>0.2324077136812924</v>
      </c>
      <c r="S309" s="42">
        <f t="shared" si="59"/>
        <v>0.22563243214561024</v>
      </c>
      <c r="T309" s="42">
        <f t="shared" si="59"/>
        <v>0.19373986828616191</v>
      </c>
      <c r="U309" s="42">
        <f t="shared" si="59"/>
        <v>0.60995114508577952</v>
      </c>
      <c r="V309" s="42">
        <f t="shared" si="59"/>
        <v>8.6366335831232952</v>
      </c>
      <c r="W309" s="42">
        <f t="shared" si="59"/>
        <v>3.1518281024727433</v>
      </c>
      <c r="X309" s="42">
        <f t="shared" si="59"/>
        <v>0.18214385955354051</v>
      </c>
      <c r="Y309" s="42">
        <f t="shared" si="59"/>
        <v>0.33836412091251644</v>
      </c>
      <c r="Z309" s="42">
        <f t="shared" si="59"/>
        <v>0.98026461234430218</v>
      </c>
      <c r="AC309" s="42">
        <f t="shared" si="60"/>
        <v>2.580864012504705E-2</v>
      </c>
      <c r="AD309" s="42">
        <f t="shared" si="60"/>
        <v>0.62530181098458737</v>
      </c>
      <c r="AE309" s="42">
        <f t="shared" si="60"/>
        <v>0.36955619544674356</v>
      </c>
      <c r="AF309" s="42">
        <f t="shared" si="60"/>
        <v>0.349613950951083</v>
      </c>
      <c r="AG309" s="42">
        <f t="shared" si="60"/>
        <v>0.63681651945890938</v>
      </c>
      <c r="AH309" s="42">
        <f t="shared" si="60"/>
        <v>14.723386823721576</v>
      </c>
      <c r="AI309" s="42">
        <f t="shared" si="60"/>
        <v>3.8649483504217823</v>
      </c>
      <c r="AJ309" s="42">
        <f t="shared" si="60"/>
        <v>0.28172286770466998</v>
      </c>
      <c r="AK309" s="42">
        <f t="shared" si="60"/>
        <v>0.4486203509491628</v>
      </c>
      <c r="AL309" s="42">
        <f t="shared" si="60"/>
        <v>2.8198691852066111</v>
      </c>
    </row>
    <row r="310" spans="4:38">
      <c r="D310" s="52">
        <f t="shared" si="54"/>
        <v>5.5</v>
      </c>
      <c r="E310" s="42">
        <f t="shared" si="58"/>
        <v>1.8361887407891991E-2</v>
      </c>
      <c r="F310" s="42">
        <f t="shared" si="58"/>
        <v>0.32546714113807096</v>
      </c>
      <c r="G310" s="42">
        <f t="shared" si="58"/>
        <v>0.27555306413442643</v>
      </c>
      <c r="H310" s="42">
        <f t="shared" si="58"/>
        <v>0.22480628445774092</v>
      </c>
      <c r="I310" s="42">
        <f t="shared" si="58"/>
        <v>0.60751369478701622</v>
      </c>
      <c r="J310" s="42">
        <f t="shared" si="58"/>
        <v>11.609317811316759</v>
      </c>
      <c r="K310" s="42">
        <f t="shared" si="58"/>
        <v>3.4203683236409175</v>
      </c>
      <c r="L310" s="42">
        <f t="shared" si="58"/>
        <v>0.21969433734010979</v>
      </c>
      <c r="M310" s="42">
        <f t="shared" si="58"/>
        <v>0.38638685719514454</v>
      </c>
      <c r="N310" s="42">
        <f t="shared" si="58"/>
        <v>1.6394703459141522</v>
      </c>
      <c r="Q310" s="42">
        <f t="shared" si="59"/>
        <v>1.5268458571763815E-2</v>
      </c>
      <c r="R310" s="42">
        <f t="shared" si="59"/>
        <v>0.1496595291111692</v>
      </c>
      <c r="S310" s="42">
        <f t="shared" si="59"/>
        <v>0.20745356089338696</v>
      </c>
      <c r="T310" s="42">
        <f t="shared" si="59"/>
        <v>0.18186671690805242</v>
      </c>
      <c r="U310" s="42">
        <f t="shared" si="59"/>
        <v>0.59281067847918656</v>
      </c>
      <c r="V310" s="42">
        <f t="shared" si="59"/>
        <v>8.6432055790042277</v>
      </c>
      <c r="W310" s="42">
        <f t="shared" si="59"/>
        <v>3.0892869637199931</v>
      </c>
      <c r="X310" s="42">
        <f t="shared" si="59"/>
        <v>0.17926374459865208</v>
      </c>
      <c r="Y310" s="42">
        <f t="shared" si="59"/>
        <v>0.33360612391918709</v>
      </c>
      <c r="Z310" s="42">
        <f t="shared" si="59"/>
        <v>0.92069254268239387</v>
      </c>
      <c r="AC310" s="42">
        <f t="shared" si="60"/>
        <v>2.1455316244020271E-2</v>
      </c>
      <c r="AD310" s="42">
        <f t="shared" si="60"/>
        <v>0.5012747531649755</v>
      </c>
      <c r="AE310" s="42">
        <f t="shared" si="60"/>
        <v>0.35533270271045747</v>
      </c>
      <c r="AF310" s="42">
        <f t="shared" si="60"/>
        <v>0.29883712106354715</v>
      </c>
      <c r="AG310" s="42">
        <f t="shared" si="60"/>
        <v>0.61149084180284097</v>
      </c>
      <c r="AH310" s="42">
        <f t="shared" si="60"/>
        <v>14.641233693890829</v>
      </c>
      <c r="AI310" s="42">
        <f t="shared" si="60"/>
        <v>3.7568608649168977</v>
      </c>
      <c r="AJ310" s="42">
        <f t="shared" si="60"/>
        <v>0.26525005624551901</v>
      </c>
      <c r="AK310" s="42">
        <f t="shared" si="60"/>
        <v>0.43511652516008165</v>
      </c>
      <c r="AL310" s="42">
        <f t="shared" si="60"/>
        <v>2.3582481491459135</v>
      </c>
    </row>
    <row r="311" spans="4:38">
      <c r="D311" s="52">
        <f t="shared" si="54"/>
        <v>5.75</v>
      </c>
      <c r="E311" s="42">
        <f t="shared" si="58"/>
        <v>1.5298048490612684E-2</v>
      </c>
      <c r="F311" s="42">
        <f t="shared" si="58"/>
        <v>0.25086170892805054</v>
      </c>
      <c r="G311" s="42">
        <f t="shared" si="58"/>
        <v>0.26612967876441712</v>
      </c>
      <c r="H311" s="42">
        <f t="shared" si="58"/>
        <v>0.21239820700819306</v>
      </c>
      <c r="I311" s="42">
        <f t="shared" si="58"/>
        <v>0.58636898640044766</v>
      </c>
      <c r="J311" s="42">
        <f t="shared" si="58"/>
        <v>11.581666178433746</v>
      </c>
      <c r="K311" s="42">
        <f t="shared" si="58"/>
        <v>3.3607842293057417</v>
      </c>
      <c r="L311" s="42">
        <f t="shared" si="58"/>
        <v>0.21336379611104087</v>
      </c>
      <c r="M311" s="42">
        <f t="shared" si="58"/>
        <v>0.37744902841579825</v>
      </c>
      <c r="N311" s="42">
        <f t="shared" si="58"/>
        <v>1.4463047003677645</v>
      </c>
      <c r="Q311" s="42">
        <f t="shared" si="59"/>
        <v>1.251860154505815E-2</v>
      </c>
      <c r="R311" s="42">
        <f t="shared" si="59"/>
        <v>8.9414978294914377E-2</v>
      </c>
      <c r="S311" s="42">
        <f t="shared" si="59"/>
        <v>0.1947820907808599</v>
      </c>
      <c r="T311" s="42">
        <f t="shared" si="59"/>
        <v>0.17395128265597989</v>
      </c>
      <c r="U311" s="42">
        <f t="shared" si="59"/>
        <v>0.57531622278704897</v>
      </c>
      <c r="V311" s="42">
        <f t="shared" si="59"/>
        <v>8.6475869095915225</v>
      </c>
      <c r="W311" s="42">
        <f t="shared" si="59"/>
        <v>3.0443993771748419</v>
      </c>
      <c r="X311" s="42">
        <f t="shared" si="59"/>
        <v>0.17727229053464583</v>
      </c>
      <c r="Y311" s="42">
        <f t="shared" si="59"/>
        <v>0.32980326145626926</v>
      </c>
      <c r="Z311" s="42">
        <f t="shared" si="59"/>
        <v>0.87259336053795655</v>
      </c>
      <c r="AC311" s="42">
        <f t="shared" si="60"/>
        <v>1.807749543616732E-2</v>
      </c>
      <c r="AD311" s="42">
        <f t="shared" si="60"/>
        <v>0.41230843956119023</v>
      </c>
      <c r="AE311" s="42">
        <f t="shared" si="60"/>
        <v>0.342388744495984</v>
      </c>
      <c r="AF311" s="42">
        <f t="shared" si="60"/>
        <v>0.26341982240088108</v>
      </c>
      <c r="AG311" s="42">
        <f t="shared" si="60"/>
        <v>0.59027825026755487</v>
      </c>
      <c r="AH311" s="42">
        <f t="shared" si="60"/>
        <v>14.55634801504781</v>
      </c>
      <c r="AI311" s="42">
        <f t="shared" si="60"/>
        <v>3.6807729639364841</v>
      </c>
      <c r="AJ311" s="42">
        <f t="shared" si="60"/>
        <v>0.25152813049152317</v>
      </c>
      <c r="AK311" s="42">
        <f t="shared" si="60"/>
        <v>0.42317348411125888</v>
      </c>
      <c r="AL311" s="42">
        <f t="shared" si="60"/>
        <v>2.0200160401975724</v>
      </c>
    </row>
    <row r="312" spans="4:38">
      <c r="D312" s="52">
        <f t="shared" si="54"/>
        <v>6</v>
      </c>
      <c r="E312" s="42">
        <f t="shared" si="58"/>
        <v>1.307696723558076E-2</v>
      </c>
      <c r="F312" s="42">
        <f t="shared" si="58"/>
        <v>0.20891644716811669</v>
      </c>
      <c r="G312" s="42">
        <f t="shared" si="58"/>
        <v>0.25883387626704135</v>
      </c>
      <c r="H312" s="42">
        <f t="shared" si="58"/>
        <v>0.20619416828341913</v>
      </c>
      <c r="I312" s="42">
        <f t="shared" si="58"/>
        <v>0.56635686291913456</v>
      </c>
      <c r="J312" s="42">
        <f t="shared" si="58"/>
        <v>11.552478343723905</v>
      </c>
      <c r="K312" s="42">
        <f t="shared" si="58"/>
        <v>3.3296000304013509</v>
      </c>
      <c r="L312" s="42">
        <f t="shared" si="58"/>
        <v>0.20834521604371975</v>
      </c>
      <c r="M312" s="42">
        <f t="shared" si="58"/>
        <v>0.37029274218245845</v>
      </c>
      <c r="N312" s="42">
        <f t="shared" si="58"/>
        <v>1.3297755584975617</v>
      </c>
      <c r="Q312" s="42">
        <f t="shared" si="59"/>
        <v>1.0501108957582002E-2</v>
      </c>
      <c r="R312" s="42">
        <f t="shared" si="59"/>
        <v>5.4718619302664764E-2</v>
      </c>
      <c r="S312" s="42">
        <f t="shared" si="59"/>
        <v>0.18820272810207658</v>
      </c>
      <c r="T312" s="42">
        <f t="shared" si="59"/>
        <v>0.16999356552994388</v>
      </c>
      <c r="U312" s="42">
        <f t="shared" si="59"/>
        <v>0.55718262238748806</v>
      </c>
      <c r="V312" s="42">
        <f t="shared" si="59"/>
        <v>8.6497775748851691</v>
      </c>
      <c r="W312" s="42">
        <f t="shared" si="59"/>
        <v>3.0195381990615946</v>
      </c>
      <c r="X312" s="42">
        <f t="shared" si="59"/>
        <v>0.17616614280879719</v>
      </c>
      <c r="Y312" s="42">
        <f t="shared" si="59"/>
        <v>0.32702382256795459</v>
      </c>
      <c r="Z312" s="42">
        <f t="shared" si="59"/>
        <v>0.83763300587255063</v>
      </c>
      <c r="AC312" s="42">
        <f t="shared" si="60"/>
        <v>1.5652825513579532E-2</v>
      </c>
      <c r="AD312" s="42">
        <f t="shared" si="60"/>
        <v>0.36311427503357058</v>
      </c>
      <c r="AE312" s="42">
        <f t="shared" si="60"/>
        <v>0.33056163324451154</v>
      </c>
      <c r="AF312" s="42">
        <f t="shared" si="60"/>
        <v>0.24502025597941202</v>
      </c>
      <c r="AG312" s="42">
        <f t="shared" si="60"/>
        <v>0.57297530225314885</v>
      </c>
      <c r="AH312" s="42">
        <f t="shared" si="60"/>
        <v>14.468963373648029</v>
      </c>
      <c r="AI312" s="42">
        <f t="shared" si="60"/>
        <v>3.6409512587504738</v>
      </c>
      <c r="AJ312" s="42">
        <f t="shared" si="60"/>
        <v>0.2409570777102647</v>
      </c>
      <c r="AK312" s="42">
        <f t="shared" si="60"/>
        <v>0.41305319399488705</v>
      </c>
      <c r="AL312" s="42">
        <f t="shared" si="60"/>
        <v>1.8219181111225691</v>
      </c>
    </row>
    <row r="313" spans="4:38">
      <c r="D313" s="52">
        <f t="shared" si="54"/>
        <v>6.25</v>
      </c>
      <c r="E313" s="42">
        <f t="shared" ref="E313:N328" si="61">($D223-$D222)/8*(E222+3*((2*E222+E223)/3)+3*((E222+2*E223)/3)+E223)</f>
        <v>1.1498422507685903E-2</v>
      </c>
      <c r="F313" s="42">
        <f t="shared" si="61"/>
        <v>0.19366147154080576</v>
      </c>
      <c r="G313" s="42">
        <f t="shared" si="61"/>
        <v>0.25317301322508851</v>
      </c>
      <c r="H313" s="42">
        <f t="shared" si="61"/>
        <v>0.204683349376656</v>
      </c>
      <c r="I313" s="42">
        <f t="shared" si="61"/>
        <v>0.5473375670173406</v>
      </c>
      <c r="J313" s="42">
        <f t="shared" si="61"/>
        <v>11.517925619289196</v>
      </c>
      <c r="K313" s="42">
        <f t="shared" si="61"/>
        <v>3.3215646164900989</v>
      </c>
      <c r="L313" s="42">
        <f t="shared" si="61"/>
        <v>0.20440111184169529</v>
      </c>
      <c r="M313" s="42">
        <f t="shared" si="61"/>
        <v>0.36468348554131841</v>
      </c>
      <c r="N313" s="42">
        <f t="shared" si="61"/>
        <v>1.2762136170160154</v>
      </c>
      <c r="Q313" s="42">
        <f t="shared" ref="Q313:Z328" si="62">($D223-$D222)/8*(Q222+3*((2*Q222+Q223)/3)+3*((Q222+2*Q223)/3)+Q223)</f>
        <v>9.0426501664767449E-3</v>
      </c>
      <c r="R313" s="42">
        <f t="shared" si="62"/>
        <v>4.0935837228541758E-2</v>
      </c>
      <c r="S313" s="42">
        <f t="shared" si="62"/>
        <v>0.18651507686102498</v>
      </c>
      <c r="T313" s="42">
        <f t="shared" si="62"/>
        <v>0.16901453628649921</v>
      </c>
      <c r="U313" s="42">
        <f t="shared" si="62"/>
        <v>0.53862374399691326</v>
      </c>
      <c r="V313" s="42">
        <f t="shared" si="62"/>
        <v>8.6445361177358073</v>
      </c>
      <c r="W313" s="42">
        <f t="shared" si="62"/>
        <v>3.0110267711046257</v>
      </c>
      <c r="X313" s="42">
        <f t="shared" si="62"/>
        <v>0.17572565211292865</v>
      </c>
      <c r="Y313" s="42">
        <f t="shared" si="62"/>
        <v>0.32507548981854389</v>
      </c>
      <c r="Z313" s="42">
        <f t="shared" si="62"/>
        <v>0.81374842539796965</v>
      </c>
      <c r="AC313" s="42">
        <f t="shared" ref="AC313:AL328" si="63">($D223-$D222)/8*(AC222+3*((2*AC222+AC223)/3)+3*((AC222+2*AC223)/3)+AC223)</f>
        <v>1.3954194848894983E-2</v>
      </c>
      <c r="AD313" s="42">
        <f t="shared" si="63"/>
        <v>0.34638710585306975</v>
      </c>
      <c r="AE313" s="42">
        <f t="shared" si="63"/>
        <v>0.31965350099469569</v>
      </c>
      <c r="AF313" s="42">
        <f t="shared" si="63"/>
        <v>0.24035216246681276</v>
      </c>
      <c r="AG313" s="42">
        <f t="shared" si="63"/>
        <v>0.55870630817935374</v>
      </c>
      <c r="AH313" s="42">
        <f t="shared" si="63"/>
        <v>14.378904579849845</v>
      </c>
      <c r="AI313" s="42">
        <f t="shared" si="63"/>
        <v>3.6307630605500738</v>
      </c>
      <c r="AJ313" s="42">
        <f t="shared" si="63"/>
        <v>0.23307657157046144</v>
      </c>
      <c r="AK313" s="42">
        <f t="shared" si="63"/>
        <v>0.40455918016682085</v>
      </c>
      <c r="AL313" s="42">
        <f t="shared" si="63"/>
        <v>1.7386788086340594</v>
      </c>
    </row>
    <row r="314" spans="4:38">
      <c r="D314" s="52">
        <f t="shared" si="54"/>
        <v>6.5</v>
      </c>
      <c r="E314" s="42">
        <f t="shared" si="61"/>
        <v>1.0189887451244852E-2</v>
      </c>
      <c r="F314" s="42">
        <f t="shared" si="61"/>
        <v>0.18798637145754035</v>
      </c>
      <c r="G314" s="42">
        <f t="shared" si="61"/>
        <v>0.24826647560666348</v>
      </c>
      <c r="H314" s="42">
        <f t="shared" si="61"/>
        <v>0.20484411247437542</v>
      </c>
      <c r="I314" s="42">
        <f t="shared" si="61"/>
        <v>0.52941395444513351</v>
      </c>
      <c r="J314" s="42">
        <f t="shared" si="61"/>
        <v>11.47070028119656</v>
      </c>
      <c r="K314" s="42">
        <f t="shared" si="61"/>
        <v>3.3217208811389267</v>
      </c>
      <c r="L314" s="42">
        <f t="shared" si="61"/>
        <v>0.20097431781021191</v>
      </c>
      <c r="M314" s="42">
        <f t="shared" si="61"/>
        <v>0.35983218891953728</v>
      </c>
      <c r="N314" s="42">
        <f t="shared" si="61"/>
        <v>1.2460061408663734</v>
      </c>
      <c r="Q314" s="42">
        <f t="shared" si="62"/>
        <v>7.82259179788828E-3</v>
      </c>
      <c r="R314" s="42">
        <f t="shared" si="62"/>
        <v>3.4737991500606739E-2</v>
      </c>
      <c r="S314" s="42">
        <f t="shared" si="62"/>
        <v>0.18653873667361931</v>
      </c>
      <c r="T314" s="42">
        <f t="shared" si="62"/>
        <v>0.16905613643875772</v>
      </c>
      <c r="U314" s="42">
        <f t="shared" si="62"/>
        <v>0.52044752854397924</v>
      </c>
      <c r="V314" s="42">
        <f t="shared" si="62"/>
        <v>8.6218582957304921</v>
      </c>
      <c r="W314" s="42">
        <f t="shared" si="62"/>
        <v>3.0083479684536054</v>
      </c>
      <c r="X314" s="42">
        <f t="shared" si="62"/>
        <v>0.17551599256765227</v>
      </c>
      <c r="Y314" s="42">
        <f t="shared" si="62"/>
        <v>0.3234825762777146</v>
      </c>
      <c r="Z314" s="42">
        <f t="shared" si="62"/>
        <v>0.79459225925571531</v>
      </c>
      <c r="AC314" s="42">
        <f t="shared" si="63"/>
        <v>1.2557183104601386E-2</v>
      </c>
      <c r="AD314" s="42">
        <f t="shared" si="63"/>
        <v>0.3412347514144739</v>
      </c>
      <c r="AE314" s="42">
        <f t="shared" si="63"/>
        <v>0.30948552856893119</v>
      </c>
      <c r="AF314" s="42">
        <f t="shared" si="63"/>
        <v>0.24063208850999265</v>
      </c>
      <c r="AG314" s="42">
        <f t="shared" si="63"/>
        <v>0.54599114568550033</v>
      </c>
      <c r="AH314" s="42">
        <f t="shared" si="63"/>
        <v>14.285509805362565</v>
      </c>
      <c r="AI314" s="42">
        <f t="shared" si="63"/>
        <v>3.6312541766911206</v>
      </c>
      <c r="AJ314" s="42">
        <f t="shared" si="63"/>
        <v>0.22643264305277161</v>
      </c>
      <c r="AK314" s="42">
        <f t="shared" si="63"/>
        <v>0.39694920508251486</v>
      </c>
      <c r="AL314" s="42">
        <f t="shared" si="63"/>
        <v>1.6974200224770266</v>
      </c>
    </row>
    <row r="315" spans="4:38">
      <c r="D315" s="52">
        <f t="shared" si="54"/>
        <v>6.75</v>
      </c>
      <c r="E315" s="42">
        <f t="shared" si="61"/>
        <v>8.9685880652331969E-3</v>
      </c>
      <c r="F315" s="42">
        <f t="shared" si="61"/>
        <v>0.18268961137982626</v>
      </c>
      <c r="G315" s="42">
        <f t="shared" si="61"/>
        <v>0.24368704049613318</v>
      </c>
      <c r="H315" s="42">
        <f t="shared" si="61"/>
        <v>0.2051656386698138</v>
      </c>
      <c r="I315" s="42">
        <f t="shared" si="61"/>
        <v>0.51268524937774029</v>
      </c>
      <c r="J315" s="42">
        <f t="shared" si="61"/>
        <v>11.407847771205116</v>
      </c>
      <c r="K315" s="42">
        <f t="shared" si="61"/>
        <v>3.3220334104365761</v>
      </c>
      <c r="L315" s="42">
        <f t="shared" si="61"/>
        <v>0.19777597671416064</v>
      </c>
      <c r="M315" s="42">
        <f t="shared" si="61"/>
        <v>0.35530431207254209</v>
      </c>
      <c r="N315" s="42">
        <f t="shared" si="61"/>
        <v>1.2178124964600388</v>
      </c>
      <c r="Q315" s="42">
        <f t="shared" si="62"/>
        <v>6.6838706538723779E-3</v>
      </c>
      <c r="R315" s="42">
        <f t="shared" si="62"/>
        <v>2.8953335487867448E-2</v>
      </c>
      <c r="S315" s="42">
        <f t="shared" si="62"/>
        <v>0.18658605629880792</v>
      </c>
      <c r="T315" s="42">
        <f t="shared" si="62"/>
        <v>0.16913933674327469</v>
      </c>
      <c r="U315" s="42">
        <f t="shared" si="62"/>
        <v>0.50310547242999282</v>
      </c>
      <c r="V315" s="42">
        <f t="shared" si="62"/>
        <v>8.5776993314343386</v>
      </c>
      <c r="W315" s="42">
        <f t="shared" si="62"/>
        <v>3.0058477526459866</v>
      </c>
      <c r="X315" s="42">
        <f t="shared" si="62"/>
        <v>0.17532031032539436</v>
      </c>
      <c r="Y315" s="42">
        <f t="shared" si="62"/>
        <v>0.3219958569729402</v>
      </c>
      <c r="Z315" s="42">
        <f t="shared" si="62"/>
        <v>0.77671317085627756</v>
      </c>
      <c r="AC315" s="42">
        <f t="shared" si="63"/>
        <v>1.125330547659403E-2</v>
      </c>
      <c r="AD315" s="42">
        <f t="shared" si="63"/>
        <v>0.33642588727178424</v>
      </c>
      <c r="AE315" s="42">
        <f t="shared" si="63"/>
        <v>0.29999542097155146</v>
      </c>
      <c r="AF315" s="42">
        <f t="shared" si="63"/>
        <v>0.24119194059635302</v>
      </c>
      <c r="AG315" s="42">
        <f t="shared" si="63"/>
        <v>0.53412366069123673</v>
      </c>
      <c r="AH315" s="42">
        <f t="shared" si="63"/>
        <v>14.188409204964888</v>
      </c>
      <c r="AI315" s="42">
        <f t="shared" si="63"/>
        <v>3.6322364089732151</v>
      </c>
      <c r="AJ315" s="42">
        <f t="shared" si="63"/>
        <v>0.22023164310292748</v>
      </c>
      <c r="AK315" s="42">
        <f t="shared" si="63"/>
        <v>0.38980848893766334</v>
      </c>
      <c r="AL315" s="42">
        <f t="shared" si="63"/>
        <v>1.6589118220637968</v>
      </c>
    </row>
    <row r="316" spans="4:38">
      <c r="D316" s="52">
        <f t="shared" si="54"/>
        <v>7</v>
      </c>
      <c r="E316" s="42">
        <f t="shared" si="61"/>
        <v>7.8345243496509651E-3</v>
      </c>
      <c r="F316" s="42">
        <f t="shared" si="61"/>
        <v>0.17777119130766283</v>
      </c>
      <c r="G316" s="42">
        <f t="shared" si="61"/>
        <v>0.23943470789349761</v>
      </c>
      <c r="H316" s="42">
        <f t="shared" si="61"/>
        <v>0.20564792796297171</v>
      </c>
      <c r="I316" s="42">
        <f t="shared" si="61"/>
        <v>0.49715145181516107</v>
      </c>
      <c r="J316" s="42">
        <f t="shared" si="61"/>
        <v>11.330417044903315</v>
      </c>
      <c r="K316" s="42">
        <f t="shared" si="61"/>
        <v>3.322502204383043</v>
      </c>
      <c r="L316" s="42">
        <f t="shared" si="61"/>
        <v>0.19480608855354148</v>
      </c>
      <c r="M316" s="42">
        <f t="shared" si="61"/>
        <v>0.35109985500033247</v>
      </c>
      <c r="N316" s="42">
        <f t="shared" si="61"/>
        <v>1.1916326837970121</v>
      </c>
      <c r="Q316" s="42">
        <f t="shared" si="62"/>
        <v>5.6264867344290349E-3</v>
      </c>
      <c r="R316" s="42">
        <f t="shared" si="62"/>
        <v>2.3581869190323825E-2</v>
      </c>
      <c r="S316" s="42">
        <f t="shared" si="62"/>
        <v>0.18665703573659032</v>
      </c>
      <c r="T316" s="42">
        <f t="shared" si="62"/>
        <v>0.16926413720004957</v>
      </c>
      <c r="U316" s="42">
        <f t="shared" si="62"/>
        <v>0.48659757565495443</v>
      </c>
      <c r="V316" s="42">
        <f t="shared" si="62"/>
        <v>8.5134952405047066</v>
      </c>
      <c r="W316" s="42">
        <f t="shared" si="62"/>
        <v>3.0035261236817759</v>
      </c>
      <c r="X316" s="42">
        <f t="shared" si="62"/>
        <v>0.17513860538615453</v>
      </c>
      <c r="Y316" s="42">
        <f t="shared" si="62"/>
        <v>0.32061533190422087</v>
      </c>
      <c r="Z316" s="42">
        <f t="shared" si="62"/>
        <v>0.76011116019965663</v>
      </c>
      <c r="AC316" s="42">
        <f t="shared" si="63"/>
        <v>1.0042561964872904E-2</v>
      </c>
      <c r="AD316" s="42">
        <f t="shared" si="63"/>
        <v>0.33196051342500138</v>
      </c>
      <c r="AE316" s="42">
        <f t="shared" si="63"/>
        <v>0.29118317820255601</v>
      </c>
      <c r="AF316" s="42">
        <f t="shared" si="63"/>
        <v>0.24203171872589382</v>
      </c>
      <c r="AG316" s="42">
        <f t="shared" si="63"/>
        <v>0.52310385319656372</v>
      </c>
      <c r="AH316" s="42">
        <f t="shared" si="63"/>
        <v>14.087602778656866</v>
      </c>
      <c r="AI316" s="42">
        <f t="shared" si="63"/>
        <v>3.6337097573963568</v>
      </c>
      <c r="AJ316" s="42">
        <f t="shared" si="63"/>
        <v>0.21447357172092951</v>
      </c>
      <c r="AK316" s="42">
        <f t="shared" si="63"/>
        <v>0.38313703173226632</v>
      </c>
      <c r="AL316" s="42">
        <f t="shared" si="63"/>
        <v>1.6231542073943706</v>
      </c>
    </row>
    <row r="317" spans="4:38">
      <c r="D317" s="52">
        <f t="shared" si="54"/>
        <v>7.25</v>
      </c>
      <c r="E317" s="42">
        <f t="shared" si="61"/>
        <v>6.7876963044981326E-3</v>
      </c>
      <c r="F317" s="42">
        <f t="shared" si="61"/>
        <v>0.17323111124105023</v>
      </c>
      <c r="G317" s="42">
        <f t="shared" si="61"/>
        <v>0.23550947779875728</v>
      </c>
      <c r="H317" s="42">
        <f t="shared" si="61"/>
        <v>0.20629098035384902</v>
      </c>
      <c r="I317" s="42">
        <f t="shared" si="61"/>
        <v>0.48281256175739584</v>
      </c>
      <c r="J317" s="42">
        <f t="shared" si="61"/>
        <v>11.239457057879665</v>
      </c>
      <c r="K317" s="42">
        <f t="shared" si="61"/>
        <v>3.3231272629783328</v>
      </c>
      <c r="L317" s="42">
        <f t="shared" si="61"/>
        <v>0.1920646533283549</v>
      </c>
      <c r="M317" s="42">
        <f t="shared" si="61"/>
        <v>0.34721881770290791</v>
      </c>
      <c r="N317" s="42">
        <f t="shared" si="61"/>
        <v>1.1674667028772983</v>
      </c>
      <c r="Q317" s="42">
        <f t="shared" si="62"/>
        <v>4.6504400395582582E-3</v>
      </c>
      <c r="R317" s="42">
        <f t="shared" si="62"/>
        <v>1.8623592607975834E-2</v>
      </c>
      <c r="S317" s="42">
        <f t="shared" si="62"/>
        <v>0.18675167498696749</v>
      </c>
      <c r="T317" s="42">
        <f t="shared" si="62"/>
        <v>0.16943053780908296</v>
      </c>
      <c r="U317" s="42">
        <f t="shared" si="62"/>
        <v>0.47092383821886369</v>
      </c>
      <c r="V317" s="42">
        <f t="shared" si="62"/>
        <v>8.4306820385989525</v>
      </c>
      <c r="W317" s="42">
        <f t="shared" si="62"/>
        <v>3.0013830815609621</v>
      </c>
      <c r="X317" s="42">
        <f t="shared" si="62"/>
        <v>0.1749708777499332</v>
      </c>
      <c r="Y317" s="42">
        <f t="shared" si="62"/>
        <v>0.319341001071557</v>
      </c>
      <c r="Z317" s="42">
        <f t="shared" si="62"/>
        <v>0.74478622728585298</v>
      </c>
      <c r="AC317" s="42">
        <f t="shared" si="63"/>
        <v>8.9249525694380036E-3</v>
      </c>
      <c r="AD317" s="42">
        <f t="shared" si="63"/>
        <v>0.32783862987412482</v>
      </c>
      <c r="AE317" s="42">
        <f t="shared" si="63"/>
        <v>0.28304880026194434</v>
      </c>
      <c r="AF317" s="42">
        <f t="shared" si="63"/>
        <v>0.24315142289861508</v>
      </c>
      <c r="AG317" s="42">
        <f t="shared" si="63"/>
        <v>0.51293172320148106</v>
      </c>
      <c r="AH317" s="42">
        <f t="shared" si="63"/>
        <v>13.983090526438444</v>
      </c>
      <c r="AI317" s="42">
        <f t="shared" si="63"/>
        <v>3.6356742219605449</v>
      </c>
      <c r="AJ317" s="42">
        <f t="shared" si="63"/>
        <v>0.2091584289067776</v>
      </c>
      <c r="AK317" s="42">
        <f t="shared" si="63"/>
        <v>0.37693483346632439</v>
      </c>
      <c r="AL317" s="42">
        <f t="shared" si="63"/>
        <v>1.5901471784687478</v>
      </c>
    </row>
    <row r="318" spans="4:38">
      <c r="D318" s="52">
        <f t="shared" si="54"/>
        <v>7.5</v>
      </c>
      <c r="E318" s="42">
        <f t="shared" si="61"/>
        <v>5.8281039297747011E-3</v>
      </c>
      <c r="F318" s="42">
        <f t="shared" si="61"/>
        <v>0.16906937117998888</v>
      </c>
      <c r="G318" s="42">
        <f t="shared" si="61"/>
        <v>0.2319113502119122</v>
      </c>
      <c r="H318" s="42">
        <f t="shared" si="61"/>
        <v>0.20709479584244578</v>
      </c>
      <c r="I318" s="42">
        <f t="shared" si="61"/>
        <v>0.46966857920444388</v>
      </c>
      <c r="J318" s="42">
        <f t="shared" si="61"/>
        <v>11.136016765722623</v>
      </c>
      <c r="K318" s="42">
        <f t="shared" si="61"/>
        <v>3.32390858622245</v>
      </c>
      <c r="L318" s="42">
        <f t="shared" si="61"/>
        <v>0.18955167103860091</v>
      </c>
      <c r="M318" s="42">
        <f t="shared" si="61"/>
        <v>0.34366120018026891</v>
      </c>
      <c r="N318" s="42">
        <f t="shared" si="61"/>
        <v>1.1453145537008971</v>
      </c>
      <c r="Q318" s="42">
        <f t="shared" si="62"/>
        <v>3.755730569260052E-3</v>
      </c>
      <c r="R318" s="42">
        <f t="shared" si="62"/>
        <v>1.407850574082347E-2</v>
      </c>
      <c r="S318" s="42">
        <f t="shared" si="62"/>
        <v>0.18686997404993894</v>
      </c>
      <c r="T318" s="42">
        <f t="shared" si="62"/>
        <v>0.16963853857037478</v>
      </c>
      <c r="U318" s="42">
        <f t="shared" si="62"/>
        <v>0.4560842601217211</v>
      </c>
      <c r="V318" s="42">
        <f t="shared" si="62"/>
        <v>8.3306957413744325</v>
      </c>
      <c r="W318" s="42">
        <f t="shared" si="62"/>
        <v>2.9994186262835458</v>
      </c>
      <c r="X318" s="42">
        <f t="shared" si="62"/>
        <v>0.17481712741673036</v>
      </c>
      <c r="Y318" s="42">
        <f t="shared" si="62"/>
        <v>0.31817286447494869</v>
      </c>
      <c r="Z318" s="42">
        <f t="shared" si="62"/>
        <v>0.73073837211486636</v>
      </c>
      <c r="AC318" s="42">
        <f t="shared" si="63"/>
        <v>7.9004772902893546E-3</v>
      </c>
      <c r="AD318" s="42">
        <f t="shared" si="63"/>
        <v>0.32406023661915412</v>
      </c>
      <c r="AE318" s="42">
        <f t="shared" si="63"/>
        <v>0.2755922871497169</v>
      </c>
      <c r="AF318" s="42">
        <f t="shared" si="63"/>
        <v>0.24455105311451625</v>
      </c>
      <c r="AG318" s="42">
        <f t="shared" si="63"/>
        <v>0.50360727070598854</v>
      </c>
      <c r="AH318" s="42">
        <f t="shared" si="63"/>
        <v>13.874872448309675</v>
      </c>
      <c r="AI318" s="42">
        <f t="shared" si="63"/>
        <v>3.6381298026657802</v>
      </c>
      <c r="AJ318" s="42">
        <f t="shared" si="63"/>
        <v>0.20428621466047142</v>
      </c>
      <c r="AK318" s="42">
        <f t="shared" si="63"/>
        <v>0.37120189413983695</v>
      </c>
      <c r="AL318" s="42">
        <f t="shared" si="63"/>
        <v>1.5598907352869227</v>
      </c>
    </row>
    <row r="319" spans="4:38">
      <c r="D319" s="52">
        <f t="shared" si="54"/>
        <v>7.75</v>
      </c>
      <c r="E319" s="42">
        <f t="shared" si="61"/>
        <v>4.9557472254806783E-3</v>
      </c>
      <c r="F319" s="42">
        <f t="shared" si="61"/>
        <v>0.16528597112447874</v>
      </c>
      <c r="G319" s="42">
        <f t="shared" si="61"/>
        <v>0.2286403251329619</v>
      </c>
      <c r="H319" s="42">
        <f t="shared" si="61"/>
        <v>0.20805937442876196</v>
      </c>
      <c r="I319" s="42">
        <f t="shared" si="61"/>
        <v>0.45771950415630602</v>
      </c>
      <c r="J319" s="42">
        <f t="shared" si="61"/>
        <v>11.021145124020691</v>
      </c>
      <c r="K319" s="42">
        <f t="shared" si="61"/>
        <v>3.3248461741153892</v>
      </c>
      <c r="L319" s="42">
        <f t="shared" si="61"/>
        <v>0.18726714168427902</v>
      </c>
      <c r="M319" s="42">
        <f t="shared" si="61"/>
        <v>0.3404270024324153</v>
      </c>
      <c r="N319" s="42">
        <f t="shared" si="61"/>
        <v>1.1251762362677988</v>
      </c>
      <c r="Q319" s="42">
        <f t="shared" si="62"/>
        <v>2.9423583235344089E-3</v>
      </c>
      <c r="R319" s="42">
        <f t="shared" si="62"/>
        <v>9.9466085888668052E-3</v>
      </c>
      <c r="S319" s="42">
        <f t="shared" si="62"/>
        <v>0.18701193292550422</v>
      </c>
      <c r="T319" s="42">
        <f t="shared" si="62"/>
        <v>0.16988813948392514</v>
      </c>
      <c r="U319" s="42">
        <f t="shared" si="62"/>
        <v>0.44207884136352665</v>
      </c>
      <c r="V319" s="42">
        <f t="shared" si="62"/>
        <v>8.2149723644885153</v>
      </c>
      <c r="W319" s="42">
        <f t="shared" si="62"/>
        <v>2.9976327578495319</v>
      </c>
      <c r="X319" s="42">
        <f t="shared" si="62"/>
        <v>0.17467735438654608</v>
      </c>
      <c r="Y319" s="42">
        <f t="shared" si="62"/>
        <v>0.31711092211439584</v>
      </c>
      <c r="Z319" s="42">
        <f t="shared" si="62"/>
        <v>0.7179675946866968</v>
      </c>
      <c r="AC319" s="42">
        <f t="shared" si="63"/>
        <v>6.9691361274269517E-3</v>
      </c>
      <c r="AD319" s="42">
        <f t="shared" si="63"/>
        <v>0.32062533366009016</v>
      </c>
      <c r="AE319" s="42">
        <f t="shared" si="63"/>
        <v>0.26881363886587417</v>
      </c>
      <c r="AF319" s="42">
        <f t="shared" si="63"/>
        <v>0.24623060937359781</v>
      </c>
      <c r="AG319" s="42">
        <f t="shared" si="63"/>
        <v>0.49513049571008627</v>
      </c>
      <c r="AH319" s="42">
        <f t="shared" si="63"/>
        <v>13.762948544270508</v>
      </c>
      <c r="AI319" s="42">
        <f t="shared" si="63"/>
        <v>3.6410764995120677</v>
      </c>
      <c r="AJ319" s="42">
        <f t="shared" si="63"/>
        <v>0.19985692898201138</v>
      </c>
      <c r="AK319" s="42">
        <f t="shared" si="63"/>
        <v>0.36593821375280411</v>
      </c>
      <c r="AL319" s="42">
        <f t="shared" si="63"/>
        <v>1.5323848778489004</v>
      </c>
    </row>
    <row r="320" spans="4:38">
      <c r="D320" s="52">
        <f t="shared" si="54"/>
        <v>8</v>
      </c>
      <c r="E320" s="42">
        <f t="shared" si="61"/>
        <v>4.1706261916160565E-3</v>
      </c>
      <c r="F320" s="42">
        <f t="shared" si="61"/>
        <v>0.16188091107451941</v>
      </c>
      <c r="G320" s="42">
        <f t="shared" si="61"/>
        <v>0.22569640256190623</v>
      </c>
      <c r="H320" s="42">
        <f t="shared" si="61"/>
        <v>0.20918471611279715</v>
      </c>
      <c r="I320" s="42">
        <f t="shared" si="61"/>
        <v>0.44696533661298149</v>
      </c>
      <c r="J320" s="42">
        <f t="shared" si="61"/>
        <v>10.895891088362369</v>
      </c>
      <c r="K320" s="42">
        <f t="shared" si="61"/>
        <v>3.3259400266571499</v>
      </c>
      <c r="L320" s="42">
        <f t="shared" si="61"/>
        <v>0.18521106526538872</v>
      </c>
      <c r="M320" s="42">
        <f t="shared" si="61"/>
        <v>0.33751622445934659</v>
      </c>
      <c r="N320" s="42">
        <f t="shared" si="61"/>
        <v>1.1070517505780086</v>
      </c>
      <c r="Q320" s="42">
        <f t="shared" si="62"/>
        <v>2.2103233023813233E-3</v>
      </c>
      <c r="R320" s="42">
        <f t="shared" si="62"/>
        <v>6.2279011521058324E-3</v>
      </c>
      <c r="S320" s="42">
        <f t="shared" si="62"/>
        <v>0.18717755161366384</v>
      </c>
      <c r="T320" s="42">
        <f t="shared" si="62"/>
        <v>0.17017934054973391</v>
      </c>
      <c r="U320" s="42">
        <f t="shared" si="62"/>
        <v>0.42890758194427925</v>
      </c>
      <c r="V320" s="42">
        <f t="shared" si="62"/>
        <v>8.0849479235985502</v>
      </c>
      <c r="W320" s="42">
        <f t="shared" si="62"/>
        <v>2.9960254762589207</v>
      </c>
      <c r="X320" s="42">
        <f t="shared" si="62"/>
        <v>0.17455155865938032</v>
      </c>
      <c r="Y320" s="42">
        <f t="shared" si="62"/>
        <v>0.31615517398989845</v>
      </c>
      <c r="Z320" s="42">
        <f t="shared" si="62"/>
        <v>0.70647389500134405</v>
      </c>
      <c r="AC320" s="42">
        <f t="shared" si="63"/>
        <v>6.1309290808507898E-3</v>
      </c>
      <c r="AD320" s="42">
        <f t="shared" si="63"/>
        <v>0.31753392099693245</v>
      </c>
      <c r="AE320" s="42">
        <f t="shared" si="63"/>
        <v>0.26271285541041578</v>
      </c>
      <c r="AF320" s="42">
        <f t="shared" si="63"/>
        <v>0.24819009167585987</v>
      </c>
      <c r="AG320" s="42">
        <f t="shared" si="63"/>
        <v>0.48750139821377425</v>
      </c>
      <c r="AH320" s="42">
        <f t="shared" si="63"/>
        <v>13.647318814320942</v>
      </c>
      <c r="AI320" s="42">
        <f t="shared" si="63"/>
        <v>3.6445143124994033</v>
      </c>
      <c r="AJ320" s="42">
        <f t="shared" si="63"/>
        <v>0.1958705718713975</v>
      </c>
      <c r="AK320" s="42">
        <f t="shared" si="63"/>
        <v>0.36114379230522586</v>
      </c>
      <c r="AL320" s="42">
        <f t="shared" si="63"/>
        <v>1.5076296061546819</v>
      </c>
    </row>
    <row r="321" spans="4:38">
      <c r="D321" s="52">
        <f t="shared" si="54"/>
        <v>8.25</v>
      </c>
      <c r="E321" s="42">
        <f t="shared" si="61"/>
        <v>3.4727408281808331E-3</v>
      </c>
      <c r="F321" s="42">
        <f t="shared" si="61"/>
        <v>0.15885419103011084</v>
      </c>
      <c r="G321" s="42">
        <f t="shared" si="61"/>
        <v>0.22307958249874632</v>
      </c>
      <c r="H321" s="42">
        <f t="shared" si="61"/>
        <v>0.21047082089455132</v>
      </c>
      <c r="I321" s="42">
        <f t="shared" si="61"/>
        <v>0.43740607657447095</v>
      </c>
      <c r="J321" s="42">
        <f t="shared" si="61"/>
        <v>10.76130361433612</v>
      </c>
      <c r="K321" s="42">
        <f t="shared" si="61"/>
        <v>3.3271901438477336</v>
      </c>
      <c r="L321" s="42">
        <f t="shared" si="61"/>
        <v>0.18338344178193092</v>
      </c>
      <c r="M321" s="42">
        <f t="shared" si="61"/>
        <v>0.33492886626106355</v>
      </c>
      <c r="N321" s="42">
        <f t="shared" si="61"/>
        <v>1.090941096631536</v>
      </c>
      <c r="Q321" s="42">
        <f t="shared" si="62"/>
        <v>1.5596255058008062E-3</v>
      </c>
      <c r="R321" s="42">
        <f t="shared" si="62"/>
        <v>2.9223834305405019E-3</v>
      </c>
      <c r="S321" s="42">
        <f t="shared" si="62"/>
        <v>0.18736683011441771</v>
      </c>
      <c r="T321" s="42">
        <f t="shared" si="62"/>
        <v>0.17051214176780116</v>
      </c>
      <c r="U321" s="42">
        <f t="shared" si="62"/>
        <v>0.41657048186398005</v>
      </c>
      <c r="V321" s="42">
        <f t="shared" si="62"/>
        <v>7.9420584343619005</v>
      </c>
      <c r="W321" s="42">
        <f t="shared" si="62"/>
        <v>2.9945967815117118</v>
      </c>
      <c r="X321" s="42">
        <f t="shared" si="62"/>
        <v>0.17443974023523265</v>
      </c>
      <c r="Y321" s="42">
        <f t="shared" si="62"/>
        <v>0.31530562010145602</v>
      </c>
      <c r="Z321" s="42">
        <f t="shared" si="62"/>
        <v>0.69625727305880836</v>
      </c>
      <c r="AC321" s="42">
        <f t="shared" si="63"/>
        <v>5.3858561505608646E-3</v>
      </c>
      <c r="AD321" s="42">
        <f t="shared" si="63"/>
        <v>0.3147859986296811</v>
      </c>
      <c r="AE321" s="42">
        <f t="shared" si="63"/>
        <v>0.25728993678334156</v>
      </c>
      <c r="AF321" s="42">
        <f t="shared" si="63"/>
        <v>0.25042950002130188</v>
      </c>
      <c r="AG321" s="42">
        <f t="shared" si="63"/>
        <v>0.48071997821705248</v>
      </c>
      <c r="AH321" s="42">
        <f t="shared" si="63"/>
        <v>13.527983258461077</v>
      </c>
      <c r="AI321" s="42">
        <f t="shared" si="63"/>
        <v>3.6484432416277803</v>
      </c>
      <c r="AJ321" s="42">
        <f t="shared" si="63"/>
        <v>0.19232714332862927</v>
      </c>
      <c r="AK321" s="42">
        <f t="shared" si="63"/>
        <v>0.3568186297971021</v>
      </c>
      <c r="AL321" s="42">
        <f t="shared" si="63"/>
        <v>1.4856249202042615</v>
      </c>
    </row>
    <row r="322" spans="4:38">
      <c r="D322" s="52">
        <f t="shared" si="54"/>
        <v>8.5</v>
      </c>
      <c r="E322" s="42">
        <f t="shared" si="61"/>
        <v>2.8620911351750163E-3</v>
      </c>
      <c r="F322" s="42">
        <f t="shared" si="61"/>
        <v>0.15620581099125352</v>
      </c>
      <c r="G322" s="42">
        <f t="shared" si="61"/>
        <v>0.22078986494348124</v>
      </c>
      <c r="H322" s="42">
        <f t="shared" si="61"/>
        <v>0.21191768877402536</v>
      </c>
      <c r="I322" s="42">
        <f t="shared" si="61"/>
        <v>0.42904172404077445</v>
      </c>
      <c r="J322" s="42">
        <f t="shared" si="61"/>
        <v>10.618431657530445</v>
      </c>
      <c r="K322" s="42">
        <f t="shared" si="61"/>
        <v>3.3285965256871402</v>
      </c>
      <c r="L322" s="42">
        <f t="shared" si="61"/>
        <v>0.18178427123390578</v>
      </c>
      <c r="M322" s="42">
        <f t="shared" si="61"/>
        <v>0.33266492783756602</v>
      </c>
      <c r="N322" s="42">
        <f t="shared" si="61"/>
        <v>1.0768442744283711</v>
      </c>
      <c r="Q322" s="42">
        <f t="shared" si="62"/>
        <v>9.9026493379285579E-4</v>
      </c>
      <c r="R322" s="42">
        <f t="shared" si="62"/>
        <v>6.8646099927837756E-4</v>
      </c>
      <c r="S322" s="42">
        <f t="shared" si="62"/>
        <v>0.18757976842776589</v>
      </c>
      <c r="T322" s="42">
        <f t="shared" si="62"/>
        <v>0.1708865431381269</v>
      </c>
      <c r="U322" s="42">
        <f t="shared" si="62"/>
        <v>0.40506754112262933</v>
      </c>
      <c r="V322" s="42">
        <f t="shared" si="62"/>
        <v>7.7877399124359235</v>
      </c>
      <c r="W322" s="42">
        <f t="shared" si="62"/>
        <v>2.9933466736079049</v>
      </c>
      <c r="X322" s="42">
        <f t="shared" si="62"/>
        <v>0.17434189911410342</v>
      </c>
      <c r="Y322" s="42">
        <f t="shared" si="62"/>
        <v>0.31456226044906865</v>
      </c>
      <c r="Z322" s="42">
        <f t="shared" si="62"/>
        <v>0.68731772885908982</v>
      </c>
      <c r="AC322" s="42">
        <f t="shared" si="63"/>
        <v>4.7339173365571812E-3</v>
      </c>
      <c r="AD322" s="42">
        <f t="shared" si="63"/>
        <v>0.31238156655833654</v>
      </c>
      <c r="AE322" s="42">
        <f t="shared" si="63"/>
        <v>0.25254488298465172</v>
      </c>
      <c r="AF322" s="42">
        <f t="shared" si="63"/>
        <v>0.25294883440992377</v>
      </c>
      <c r="AG322" s="42">
        <f t="shared" si="63"/>
        <v>0.47478623571992085</v>
      </c>
      <c r="AH322" s="42">
        <f t="shared" si="63"/>
        <v>13.404941876690817</v>
      </c>
      <c r="AI322" s="42">
        <f t="shared" si="63"/>
        <v>3.6528632868972091</v>
      </c>
      <c r="AJ322" s="42">
        <f t="shared" si="63"/>
        <v>0.18922664335370723</v>
      </c>
      <c r="AK322" s="42">
        <f t="shared" si="63"/>
        <v>0.35296272622843339</v>
      </c>
      <c r="AL322" s="42">
        <f t="shared" si="63"/>
        <v>1.4663708199976488</v>
      </c>
    </row>
    <row r="323" spans="4:38">
      <c r="D323" s="52">
        <f t="shared" si="54"/>
        <v>8.75</v>
      </c>
      <c r="E323" s="42">
        <f t="shared" si="61"/>
        <v>2.3386771125986023E-3</v>
      </c>
      <c r="F323" s="42">
        <f t="shared" si="61"/>
        <v>0.1539357709579475</v>
      </c>
      <c r="G323" s="42">
        <f t="shared" si="61"/>
        <v>0.21882724989611085</v>
      </c>
      <c r="H323" s="42">
        <f t="shared" si="61"/>
        <v>0.21352531975121883</v>
      </c>
      <c r="I323" s="42">
        <f t="shared" si="61"/>
        <v>0.42187227901189178</v>
      </c>
      <c r="J323" s="42">
        <f t="shared" si="61"/>
        <v>10.468324173533848</v>
      </c>
      <c r="K323" s="42">
        <f t="shared" si="61"/>
        <v>3.330159172175374</v>
      </c>
      <c r="L323" s="42">
        <f t="shared" si="61"/>
        <v>0.18041355362131223</v>
      </c>
      <c r="M323" s="42">
        <f t="shared" si="61"/>
        <v>0.33072440918885349</v>
      </c>
      <c r="N323" s="42">
        <f t="shared" si="61"/>
        <v>1.0647612839685092</v>
      </c>
      <c r="Q323" s="42">
        <f t="shared" si="62"/>
        <v>5.022415863574672E-4</v>
      </c>
      <c r="R323" s="42">
        <f t="shared" si="62"/>
        <v>0</v>
      </c>
      <c r="S323" s="42">
        <f t="shared" si="62"/>
        <v>0.18781636655370834</v>
      </c>
      <c r="T323" s="42">
        <f t="shared" si="62"/>
        <v>0.17130254466071113</v>
      </c>
      <c r="U323" s="42">
        <f t="shared" si="62"/>
        <v>0.39439875972022631</v>
      </c>
      <c r="V323" s="42">
        <f t="shared" si="62"/>
        <v>7.6234283734779797</v>
      </c>
      <c r="W323" s="42">
        <f t="shared" si="62"/>
        <v>2.9922751525475006</v>
      </c>
      <c r="X323" s="42">
        <f t="shared" si="62"/>
        <v>0.17425803529599279</v>
      </c>
      <c r="Y323" s="42">
        <f t="shared" si="62"/>
        <v>0.31392509503273658</v>
      </c>
      <c r="Z323" s="42">
        <f t="shared" si="62"/>
        <v>0.6796552624021881</v>
      </c>
      <c r="AC323" s="42">
        <f t="shared" si="63"/>
        <v>4.175112638839738E-3</v>
      </c>
      <c r="AD323" s="42">
        <f t="shared" si="63"/>
        <v>0.31032062478289829</v>
      </c>
      <c r="AE323" s="42">
        <f t="shared" si="63"/>
        <v>0.24847769401434611</v>
      </c>
      <c r="AF323" s="42">
        <f t="shared" si="63"/>
        <v>0.25574809484172611</v>
      </c>
      <c r="AG323" s="42">
        <f t="shared" si="63"/>
        <v>0.46970017072237946</v>
      </c>
      <c r="AH323" s="42">
        <f t="shared" si="63"/>
        <v>13.278194669010105</v>
      </c>
      <c r="AI323" s="42">
        <f t="shared" si="63"/>
        <v>3.6577744483076851</v>
      </c>
      <c r="AJ323" s="42">
        <f t="shared" si="63"/>
        <v>0.18656907194663128</v>
      </c>
      <c r="AK323" s="42">
        <f t="shared" si="63"/>
        <v>0.34957608159921932</v>
      </c>
      <c r="AL323" s="42">
        <f t="shared" si="63"/>
        <v>1.449867305534835</v>
      </c>
    </row>
    <row r="324" spans="4:38">
      <c r="D324" s="52">
        <f t="shared" si="54"/>
        <v>9</v>
      </c>
      <c r="E324" s="42">
        <f t="shared" si="61"/>
        <v>1.9024987604515907E-3</v>
      </c>
      <c r="F324" s="42">
        <f t="shared" si="61"/>
        <v>0.15204407093019218</v>
      </c>
      <c r="G324" s="42">
        <f t="shared" si="61"/>
        <v>0.21719173735663566</v>
      </c>
      <c r="H324" s="42">
        <f t="shared" si="61"/>
        <v>0.2152937138261313</v>
      </c>
      <c r="I324" s="42">
        <f t="shared" si="61"/>
        <v>0.41589774148782305</v>
      </c>
      <c r="J324" s="42">
        <f t="shared" si="61"/>
        <v>10.312030117934732</v>
      </c>
      <c r="K324" s="42">
        <f t="shared" si="61"/>
        <v>3.3318780833124304</v>
      </c>
      <c r="L324" s="42">
        <f t="shared" si="61"/>
        <v>0.17927128894415079</v>
      </c>
      <c r="M324" s="42">
        <f t="shared" si="61"/>
        <v>0.32910731031492646</v>
      </c>
      <c r="N324" s="42">
        <f t="shared" si="61"/>
        <v>1.0546921252519603</v>
      </c>
      <c r="Q324" s="42">
        <f t="shared" si="62"/>
        <v>1.392821093914576E-4</v>
      </c>
      <c r="R324" s="42">
        <f t="shared" si="62"/>
        <v>0</v>
      </c>
      <c r="S324" s="42">
        <f t="shared" si="62"/>
        <v>0.1880766244922446</v>
      </c>
      <c r="T324" s="42">
        <f t="shared" si="62"/>
        <v>0.17176014633555378</v>
      </c>
      <c r="U324" s="42">
        <f t="shared" si="62"/>
        <v>0.38456413765677094</v>
      </c>
      <c r="V324" s="42">
        <f t="shared" si="62"/>
        <v>7.4505598331454328</v>
      </c>
      <c r="W324" s="42">
        <f t="shared" si="62"/>
        <v>2.991382218330493</v>
      </c>
      <c r="X324" s="42">
        <f t="shared" si="62"/>
        <v>0.17418814878090066</v>
      </c>
      <c r="Y324" s="42">
        <f t="shared" si="62"/>
        <v>0.31339412385246024</v>
      </c>
      <c r="Z324" s="42">
        <f t="shared" si="62"/>
        <v>0.67326987368810332</v>
      </c>
      <c r="AC324" s="42">
        <f t="shared" si="63"/>
        <v>3.7094420574085313E-3</v>
      </c>
      <c r="AD324" s="42">
        <f t="shared" si="63"/>
        <v>0.30860317330336628</v>
      </c>
      <c r="AE324" s="42">
        <f t="shared" si="63"/>
        <v>0.24508836987242472</v>
      </c>
      <c r="AF324" s="42">
        <f t="shared" si="63"/>
        <v>0.2588272813167089</v>
      </c>
      <c r="AG324" s="42">
        <f t="shared" si="63"/>
        <v>0.46546178322442833</v>
      </c>
      <c r="AH324" s="42">
        <f t="shared" si="63"/>
        <v>13.147741635419049</v>
      </c>
      <c r="AI324" s="42">
        <f t="shared" si="63"/>
        <v>3.663176725859203</v>
      </c>
      <c r="AJ324" s="42">
        <f t="shared" si="63"/>
        <v>0.18435442910740146</v>
      </c>
      <c r="AK324" s="42">
        <f t="shared" si="63"/>
        <v>0.34665869590945919</v>
      </c>
      <c r="AL324" s="42">
        <f t="shared" si="63"/>
        <v>1.4361143768158242</v>
      </c>
    </row>
    <row r="325" spans="4:38">
      <c r="D325" s="52">
        <f t="shared" si="54"/>
        <v>9.25</v>
      </c>
      <c r="E325" s="42">
        <f t="shared" si="61"/>
        <v>1.5535560787339811E-3</v>
      </c>
      <c r="F325" s="42">
        <f t="shared" si="61"/>
        <v>0.15053071090798814</v>
      </c>
      <c r="G325" s="42">
        <f t="shared" si="61"/>
        <v>0.21588332732505569</v>
      </c>
      <c r="H325" s="42">
        <f t="shared" si="61"/>
        <v>0.21722287099876328</v>
      </c>
      <c r="I325" s="42">
        <f t="shared" si="61"/>
        <v>0.4111181114685678</v>
      </c>
      <c r="J325" s="42">
        <f t="shared" si="61"/>
        <v>10.150598446321656</v>
      </c>
      <c r="K325" s="42">
        <f t="shared" si="61"/>
        <v>3.3337532590983083</v>
      </c>
      <c r="L325" s="42">
        <f t="shared" si="61"/>
        <v>0.17835747720242193</v>
      </c>
      <c r="M325" s="42">
        <f t="shared" si="61"/>
        <v>0.32781363121578488</v>
      </c>
      <c r="N325" s="42">
        <f t="shared" si="61"/>
        <v>1.0466367982787239</v>
      </c>
      <c r="Q325" s="42">
        <f t="shared" si="62"/>
        <v>0</v>
      </c>
      <c r="R325" s="42">
        <f t="shared" si="62"/>
        <v>0</v>
      </c>
      <c r="S325" s="42">
        <f t="shared" si="62"/>
        <v>0.18836054224337517</v>
      </c>
      <c r="T325" s="42">
        <f t="shared" si="62"/>
        <v>0.17225934816265442</v>
      </c>
      <c r="U325" s="42">
        <f t="shared" si="62"/>
        <v>0.37556367493226361</v>
      </c>
      <c r="V325" s="42">
        <f t="shared" si="62"/>
        <v>7.2705703070956407</v>
      </c>
      <c r="W325" s="42">
        <f t="shared" si="62"/>
        <v>2.9906678709568886</v>
      </c>
      <c r="X325" s="42">
        <f t="shared" si="62"/>
        <v>0.17413223956882701</v>
      </c>
      <c r="Y325" s="42">
        <f t="shared" si="62"/>
        <v>0.3129693469082388</v>
      </c>
      <c r="Z325" s="42">
        <f t="shared" si="62"/>
        <v>0.66816156271683536</v>
      </c>
      <c r="AC325" s="42">
        <f t="shared" si="63"/>
        <v>3.3369055922635709E-3</v>
      </c>
      <c r="AD325" s="42">
        <f t="shared" si="63"/>
        <v>0.30722921211974064</v>
      </c>
      <c r="AE325" s="42">
        <f t="shared" si="63"/>
        <v>0.24237691055888771</v>
      </c>
      <c r="AF325" s="42">
        <f t="shared" si="63"/>
        <v>0.26218639383487213</v>
      </c>
      <c r="AG325" s="42">
        <f t="shared" si="63"/>
        <v>0.46207107322606733</v>
      </c>
      <c r="AH325" s="42">
        <f t="shared" si="63"/>
        <v>13.013582775917644</v>
      </c>
      <c r="AI325" s="42">
        <f t="shared" si="63"/>
        <v>3.6690701195517734</v>
      </c>
      <c r="AJ325" s="42">
        <f t="shared" si="63"/>
        <v>0.18258271483601737</v>
      </c>
      <c r="AK325" s="42">
        <f t="shared" si="63"/>
        <v>0.3442105691591536</v>
      </c>
      <c r="AL325" s="42">
        <f t="shared" si="63"/>
        <v>1.4251120338406165</v>
      </c>
    </row>
    <row r="326" spans="4:38">
      <c r="D326" s="52">
        <f t="shared" si="54"/>
        <v>9.5</v>
      </c>
      <c r="E326" s="42">
        <f t="shared" si="61"/>
        <v>1.2918490674457691E-3</v>
      </c>
      <c r="F326" s="42">
        <f t="shared" si="61"/>
        <v>0.14939569089133534</v>
      </c>
      <c r="G326" s="42">
        <f t="shared" si="61"/>
        <v>0.21490201980137094</v>
      </c>
      <c r="H326" s="42">
        <f t="shared" si="61"/>
        <v>0.21931279126911463</v>
      </c>
      <c r="I326" s="42">
        <f t="shared" si="61"/>
        <v>0.40753338895412639</v>
      </c>
      <c r="J326" s="42">
        <f t="shared" si="61"/>
        <v>9.9850781142831213</v>
      </c>
      <c r="K326" s="42">
        <f t="shared" si="61"/>
        <v>3.3357846995330092</v>
      </c>
      <c r="L326" s="42">
        <f t="shared" si="61"/>
        <v>0.17767211839612565</v>
      </c>
      <c r="M326" s="42">
        <f t="shared" si="61"/>
        <v>0.32684337189142881</v>
      </c>
      <c r="N326" s="42">
        <f t="shared" si="61"/>
        <v>1.0405953030487958</v>
      </c>
      <c r="Q326" s="42">
        <f t="shared" si="62"/>
        <v>0</v>
      </c>
      <c r="R326" s="42">
        <f t="shared" si="62"/>
        <v>0</v>
      </c>
      <c r="S326" s="42">
        <f t="shared" si="62"/>
        <v>0.18866811980710058</v>
      </c>
      <c r="T326" s="42">
        <f t="shared" si="62"/>
        <v>0.17280015014201353</v>
      </c>
      <c r="U326" s="42">
        <f t="shared" si="62"/>
        <v>0.36739737154670404</v>
      </c>
      <c r="V326" s="42">
        <f t="shared" si="62"/>
        <v>7.0848958109859623</v>
      </c>
      <c r="W326" s="42">
        <f t="shared" si="62"/>
        <v>2.9901321104266865</v>
      </c>
      <c r="X326" s="42">
        <f t="shared" si="62"/>
        <v>0.17409030765977193</v>
      </c>
      <c r="Y326" s="42">
        <f t="shared" si="62"/>
        <v>0.31265076420007287</v>
      </c>
      <c r="Z326" s="42">
        <f t="shared" si="62"/>
        <v>0.66433032948838444</v>
      </c>
      <c r="AC326" s="42">
        <f t="shared" si="63"/>
        <v>3.0575032434048514E-3</v>
      </c>
      <c r="AD326" s="42">
        <f t="shared" si="63"/>
        <v>0.30619874123202123</v>
      </c>
      <c r="AE326" s="42">
        <f t="shared" si="63"/>
        <v>0.24034331607373494</v>
      </c>
      <c r="AF326" s="42">
        <f t="shared" si="63"/>
        <v>0.26582543239621576</v>
      </c>
      <c r="AG326" s="42">
        <f t="shared" si="63"/>
        <v>0.45952804072729675</v>
      </c>
      <c r="AH326" s="42">
        <f t="shared" si="63"/>
        <v>12.875718090505888</v>
      </c>
      <c r="AI326" s="42">
        <f t="shared" si="63"/>
        <v>3.6754546293853916</v>
      </c>
      <c r="AJ326" s="42">
        <f t="shared" si="63"/>
        <v>0.1812539291324794</v>
      </c>
      <c r="AK326" s="42">
        <f t="shared" si="63"/>
        <v>0.34223170134830311</v>
      </c>
      <c r="AL326" s="42">
        <f t="shared" si="63"/>
        <v>1.4168602766092071</v>
      </c>
    </row>
    <row r="327" spans="4:38">
      <c r="D327" s="52">
        <f t="shared" si="54"/>
        <v>9.75</v>
      </c>
      <c r="E327" s="42">
        <f t="shared" si="61"/>
        <v>1.1173777265869648E-3</v>
      </c>
      <c r="F327" s="42">
        <f t="shared" si="61"/>
        <v>0.14863901088023332</v>
      </c>
      <c r="G327" s="42">
        <f t="shared" si="61"/>
        <v>0.21424781478558103</v>
      </c>
      <c r="H327" s="42">
        <f t="shared" si="61"/>
        <v>0.2215634746371849</v>
      </c>
      <c r="I327" s="42">
        <f t="shared" si="61"/>
        <v>0.40514357394449851</v>
      </c>
      <c r="J327" s="42">
        <f t="shared" si="61"/>
        <v>9.8165180774075775</v>
      </c>
      <c r="K327" s="42">
        <f t="shared" si="61"/>
        <v>3.3379724046165324</v>
      </c>
      <c r="L327" s="42">
        <f t="shared" si="61"/>
        <v>0.17721521252526151</v>
      </c>
      <c r="M327" s="42">
        <f t="shared" si="61"/>
        <v>0.32619653234185836</v>
      </c>
      <c r="N327" s="42">
        <f t="shared" si="61"/>
        <v>1.036567639562175</v>
      </c>
      <c r="Q327" s="42">
        <f t="shared" si="62"/>
        <v>0</v>
      </c>
      <c r="R327" s="42">
        <f t="shared" si="62"/>
        <v>0</v>
      </c>
      <c r="S327" s="42">
        <f t="shared" si="62"/>
        <v>0.18899935718341973</v>
      </c>
      <c r="T327" s="42">
        <f t="shared" si="62"/>
        <v>0.17338255227363109</v>
      </c>
      <c r="U327" s="42">
        <f t="shared" si="62"/>
        <v>0.36006522750009234</v>
      </c>
      <c r="V327" s="42">
        <f t="shared" si="62"/>
        <v>6.8949723604737558</v>
      </c>
      <c r="W327" s="42">
        <f t="shared" si="62"/>
        <v>2.9897749367398823</v>
      </c>
      <c r="X327" s="42">
        <f t="shared" si="62"/>
        <v>0.17406235305373488</v>
      </c>
      <c r="Y327" s="42">
        <f t="shared" si="62"/>
        <v>0.3124383757279624</v>
      </c>
      <c r="Z327" s="42">
        <f t="shared" si="62"/>
        <v>0.66177617400275068</v>
      </c>
      <c r="AC327" s="42">
        <f t="shared" si="63"/>
        <v>2.871235010832369E-3</v>
      </c>
      <c r="AD327" s="42">
        <f t="shared" si="63"/>
        <v>0.30551176064020863</v>
      </c>
      <c r="AE327" s="42">
        <f t="shared" si="63"/>
        <v>0.23898758641696638</v>
      </c>
      <c r="AF327" s="42">
        <f t="shared" si="63"/>
        <v>0.26974439700073882</v>
      </c>
      <c r="AG327" s="42">
        <f t="shared" si="63"/>
        <v>0.4578326857281162</v>
      </c>
      <c r="AH327" s="42">
        <f t="shared" si="63"/>
        <v>12.734147579183736</v>
      </c>
      <c r="AI327" s="42">
        <f t="shared" si="63"/>
        <v>3.6823302553600561</v>
      </c>
      <c r="AJ327" s="42">
        <f t="shared" si="63"/>
        <v>0.18036807199678756</v>
      </c>
      <c r="AK327" s="42">
        <f t="shared" si="63"/>
        <v>0.34072209247690777</v>
      </c>
      <c r="AL327" s="42">
        <f t="shared" si="63"/>
        <v>1.4113591051216057</v>
      </c>
    </row>
    <row r="328" spans="4:38">
      <c r="D328" s="52">
        <f t="shared" si="54"/>
        <v>10</v>
      </c>
      <c r="E328" s="42">
        <f t="shared" si="61"/>
        <v>1.0301420561575625E-3</v>
      </c>
      <c r="F328" s="42">
        <f t="shared" si="61"/>
        <v>0.14826067087468209</v>
      </c>
      <c r="G328" s="42">
        <f t="shared" si="61"/>
        <v>0.21392071227768578</v>
      </c>
      <c r="H328" s="42">
        <f t="shared" si="61"/>
        <v>0.22397492110297473</v>
      </c>
      <c r="I328" s="42">
        <f t="shared" si="61"/>
        <v>0.40394866643968458</v>
      </c>
      <c r="J328" s="42">
        <f t="shared" si="61"/>
        <v>9.6459672912835401</v>
      </c>
      <c r="K328" s="42">
        <f t="shared" si="61"/>
        <v>3.3403163743488773</v>
      </c>
      <c r="L328" s="42">
        <f t="shared" si="61"/>
        <v>0.17698675958982887</v>
      </c>
      <c r="M328" s="42">
        <f t="shared" si="61"/>
        <v>0.32587311256707285</v>
      </c>
      <c r="N328" s="42">
        <f t="shared" si="61"/>
        <v>1.034553807818867</v>
      </c>
      <c r="Q328" s="42">
        <f t="shared" si="62"/>
        <v>0</v>
      </c>
      <c r="R328" s="42">
        <f t="shared" si="62"/>
        <v>0</v>
      </c>
      <c r="S328" s="42">
        <f t="shared" si="62"/>
        <v>0.18935425437233316</v>
      </c>
      <c r="T328" s="42">
        <f t="shared" si="62"/>
        <v>0.17400655455750663</v>
      </c>
      <c r="U328" s="42">
        <f t="shared" si="62"/>
        <v>0.35356724279242885</v>
      </c>
      <c r="V328" s="42">
        <f t="shared" si="62"/>
        <v>6.7022359712163837</v>
      </c>
      <c r="W328" s="42">
        <f t="shared" si="62"/>
        <v>2.989596349896479</v>
      </c>
      <c r="X328" s="42">
        <f t="shared" si="62"/>
        <v>0.17404837575071633</v>
      </c>
      <c r="Y328" s="42">
        <f t="shared" si="62"/>
        <v>0.31233218149190739</v>
      </c>
      <c r="Z328" s="42">
        <f t="shared" si="62"/>
        <v>0.66049909625993364</v>
      </c>
      <c r="AC328" s="42">
        <f t="shared" si="63"/>
        <v>2.7781008945461276E-3</v>
      </c>
      <c r="AD328" s="42">
        <f t="shared" si="63"/>
        <v>0.30516827034430238</v>
      </c>
      <c r="AE328" s="42">
        <f t="shared" si="63"/>
        <v>0.2383097215885821</v>
      </c>
      <c r="AF328" s="42">
        <f t="shared" si="63"/>
        <v>0.27394328764844234</v>
      </c>
      <c r="AG328" s="42">
        <f t="shared" si="63"/>
        <v>0.45698500822852611</v>
      </c>
      <c r="AH328" s="42">
        <f t="shared" si="63"/>
        <v>12.588871241951189</v>
      </c>
      <c r="AI328" s="42">
        <f t="shared" si="63"/>
        <v>3.6896969974757678</v>
      </c>
      <c r="AJ328" s="42">
        <f t="shared" si="63"/>
        <v>0.17992514342894145</v>
      </c>
      <c r="AK328" s="42">
        <f t="shared" si="63"/>
        <v>0.33968174254496686</v>
      </c>
      <c r="AL328" s="42">
        <f t="shared" si="63"/>
        <v>1.4086085193778022</v>
      </c>
    </row>
    <row r="329" spans="4:38">
      <c r="D329" s="52">
        <f t="shared" si="54"/>
        <v>10.25</v>
      </c>
      <c r="E329" s="42">
        <f t="shared" ref="E329:N344" si="64">($D239-$D238)/8*(E238+3*((2*E238+E239)/3)+3*((E238+2*E239)/3)+E239)</f>
        <v>1.0083331385502094E-3</v>
      </c>
      <c r="F329" s="42">
        <f t="shared" si="64"/>
        <v>0.148166085873294</v>
      </c>
      <c r="G329" s="42">
        <f t="shared" si="64"/>
        <v>0.21383893665071185</v>
      </c>
      <c r="H329" s="42">
        <f t="shared" si="64"/>
        <v>0.22522083511029972</v>
      </c>
      <c r="I329" s="42">
        <f t="shared" si="64"/>
        <v>0.40364993956348139</v>
      </c>
      <c r="J329" s="42">
        <f t="shared" si="64"/>
        <v>9.5603253303579478</v>
      </c>
      <c r="K329" s="42">
        <f t="shared" si="64"/>
        <v>3.3415274253772553</v>
      </c>
      <c r="L329" s="42">
        <f t="shared" si="64"/>
        <v>0.17692964635597047</v>
      </c>
      <c r="M329" s="42">
        <f t="shared" si="64"/>
        <v>0.32579225762337638</v>
      </c>
      <c r="N329" s="42">
        <f t="shared" si="64"/>
        <v>1.0340503498830427</v>
      </c>
      <c r="Q329" s="42">
        <f t="shared" ref="Q329:Z344" si="65">($D239-$D238)/8*(Q238+3*((2*Q238+Q239)/3)+3*((Q238+2*Q239)/3)+Q239)</f>
        <v>0</v>
      </c>
      <c r="R329" s="42">
        <f t="shared" si="65"/>
        <v>0</v>
      </c>
      <c r="S329" s="42">
        <f t="shared" si="65"/>
        <v>0.18953761791993873</v>
      </c>
      <c r="T329" s="42">
        <f t="shared" si="65"/>
        <v>0.17432895573750906</v>
      </c>
      <c r="U329" s="42">
        <f t="shared" si="65"/>
        <v>0.35052679027333394</v>
      </c>
      <c r="V329" s="42">
        <f t="shared" si="65"/>
        <v>6.6053440438585778</v>
      </c>
      <c r="W329" s="42">
        <f t="shared" si="65"/>
        <v>2.9895517031856285</v>
      </c>
      <c r="X329" s="42">
        <f t="shared" si="65"/>
        <v>0.17404488142496208</v>
      </c>
      <c r="Y329" s="42">
        <f t="shared" si="65"/>
        <v>0.31230563293289382</v>
      </c>
      <c r="Z329" s="42">
        <f t="shared" si="65"/>
        <v>0.66017982682422927</v>
      </c>
      <c r="AC329" s="42">
        <f t="shared" ref="AC329:AL344" si="66">($D239-$D238)/8*(AC238+3*((2*AC238+AC239)/3)+3*((AC238+2*AC239)/3)+AC239)</f>
        <v>2.7548173654745661E-3</v>
      </c>
      <c r="AD329" s="42">
        <f t="shared" si="66"/>
        <v>0.30508239777032559</v>
      </c>
      <c r="AE329" s="42">
        <f t="shared" si="66"/>
        <v>0.23814025538148592</v>
      </c>
      <c r="AF329" s="42">
        <f t="shared" si="66"/>
        <v>0.27611271448308944</v>
      </c>
      <c r="AG329" s="42">
        <f t="shared" si="66"/>
        <v>0.45677308885362883</v>
      </c>
      <c r="AH329" s="42">
        <f t="shared" si="66"/>
        <v>12.515306616857341</v>
      </c>
      <c r="AI329" s="42">
        <f t="shared" si="66"/>
        <v>3.6935031475688831</v>
      </c>
      <c r="AJ329" s="42">
        <f t="shared" si="66"/>
        <v>0.17981441128697989</v>
      </c>
      <c r="AK329" s="42">
        <f t="shared" si="66"/>
        <v>0.33927888231385994</v>
      </c>
      <c r="AL329" s="42">
        <f t="shared" si="66"/>
        <v>1.4079208729418475</v>
      </c>
    </row>
    <row r="330" spans="4:38">
      <c r="D330" s="52">
        <f t="shared" si="54"/>
        <v>10.5</v>
      </c>
      <c r="E330" s="42">
        <f t="shared" si="64"/>
        <v>1.0143220088529841E-3</v>
      </c>
      <c r="F330" s="42">
        <f t="shared" si="64"/>
        <v>0.14904610006467603</v>
      </c>
      <c r="G330" s="42">
        <f t="shared" si="64"/>
        <v>0.21510900663881688</v>
      </c>
      <c r="H330" s="42">
        <f t="shared" si="64"/>
        <v>0.22655850648039627</v>
      </c>
      <c r="I330" s="42">
        <f t="shared" si="64"/>
        <v>0.40604736859099932</v>
      </c>
      <c r="J330" s="42">
        <f t="shared" si="64"/>
        <v>9.6171077034317598</v>
      </c>
      <c r="K330" s="42">
        <f t="shared" si="64"/>
        <v>3.3613740153569545</v>
      </c>
      <c r="L330" s="42">
        <f t="shared" si="64"/>
        <v>0.17798049816697536</v>
      </c>
      <c r="M330" s="42">
        <f t="shared" si="64"/>
        <v>0.32772726055242807</v>
      </c>
      <c r="N330" s="42">
        <f t="shared" si="64"/>
        <v>1.0401919643904192</v>
      </c>
      <c r="Q330" s="42">
        <f t="shared" si="65"/>
        <v>0</v>
      </c>
      <c r="R330" s="42">
        <f t="shared" si="65"/>
        <v>0</v>
      </c>
      <c r="S330" s="42">
        <f t="shared" si="65"/>
        <v>0.19066335322290764</v>
      </c>
      <c r="T330" s="42">
        <f t="shared" si="65"/>
        <v>0.1753643610673698</v>
      </c>
      <c r="U330" s="42">
        <f t="shared" si="65"/>
        <v>0.35260870090815966</v>
      </c>
      <c r="V330" s="42">
        <f t="shared" si="65"/>
        <v>6.6445756700657181</v>
      </c>
      <c r="W330" s="42">
        <f t="shared" si="65"/>
        <v>3.0073077767780934</v>
      </c>
      <c r="X330" s="42">
        <f t="shared" si="65"/>
        <v>0.17507859953048283</v>
      </c>
      <c r="Y330" s="42">
        <f t="shared" si="65"/>
        <v>0.3141605337181147</v>
      </c>
      <c r="Z330" s="42">
        <f t="shared" si="65"/>
        <v>0.66410088347525176</v>
      </c>
      <c r="AC330" s="42">
        <f t="shared" si="66"/>
        <v>2.7711792634216863E-3</v>
      </c>
      <c r="AD330" s="42">
        <f t="shared" si="66"/>
        <v>0.3068943970412541</v>
      </c>
      <c r="AE330" s="42">
        <f t="shared" si="66"/>
        <v>0.23955466005472709</v>
      </c>
      <c r="AF330" s="42">
        <f t="shared" si="66"/>
        <v>0.2777526518934218</v>
      </c>
      <c r="AG330" s="42">
        <f t="shared" si="66"/>
        <v>0.45948603627383899</v>
      </c>
      <c r="AH330" s="42">
        <f t="shared" si="66"/>
        <v>12.589639736797821</v>
      </c>
      <c r="AI330" s="42">
        <f t="shared" si="66"/>
        <v>3.7154402539358173</v>
      </c>
      <c r="AJ330" s="42">
        <f t="shared" si="66"/>
        <v>0.1808823968034689</v>
      </c>
      <c r="AK330" s="42">
        <f t="shared" si="66"/>
        <v>0.34129398738674244</v>
      </c>
      <c r="AL330" s="42">
        <f t="shared" si="66"/>
        <v>1.4162830453055779</v>
      </c>
    </row>
    <row r="331" spans="4:38">
      <c r="D331" s="52">
        <f t="shared" si="54"/>
        <v>10.75</v>
      </c>
      <c r="E331" s="42">
        <f t="shared" si="64"/>
        <v>1.0293514927860014E-3</v>
      </c>
      <c r="F331" s="42">
        <f t="shared" si="64"/>
        <v>0.1512545564982834</v>
      </c>
      <c r="G331" s="42">
        <f t="shared" si="64"/>
        <v>0.21829633505218859</v>
      </c>
      <c r="H331" s="42">
        <f t="shared" si="64"/>
        <v>0.22991548523400338</v>
      </c>
      <c r="I331" s="42">
        <f t="shared" si="64"/>
        <v>0.41206388242883207</v>
      </c>
      <c r="J331" s="42">
        <f t="shared" si="64"/>
        <v>9.7596069930550549</v>
      </c>
      <c r="K331" s="42">
        <f t="shared" si="64"/>
        <v>3.4111804045664309</v>
      </c>
      <c r="L331" s="42">
        <f t="shared" si="64"/>
        <v>0.18061768341410994</v>
      </c>
      <c r="M331" s="42">
        <f t="shared" si="64"/>
        <v>0.33258328413655047</v>
      </c>
      <c r="N331" s="42">
        <f t="shared" si="64"/>
        <v>1.0556047704614797</v>
      </c>
      <c r="Q331" s="42">
        <f t="shared" si="65"/>
        <v>0</v>
      </c>
      <c r="R331" s="42">
        <f t="shared" si="65"/>
        <v>0</v>
      </c>
      <c r="S331" s="42">
        <f t="shared" si="65"/>
        <v>0.19348846376854129</v>
      </c>
      <c r="T331" s="42">
        <f t="shared" si="65"/>
        <v>0.17796278230252202</v>
      </c>
      <c r="U331" s="42">
        <f t="shared" si="65"/>
        <v>0.35783339953313981</v>
      </c>
      <c r="V331" s="42">
        <f t="shared" si="65"/>
        <v>6.7430301474440597</v>
      </c>
      <c r="W331" s="42">
        <f t="shared" si="65"/>
        <v>3.05186787063215</v>
      </c>
      <c r="X331" s="42">
        <f t="shared" si="65"/>
        <v>0.17767278655954488</v>
      </c>
      <c r="Y331" s="42">
        <f t="shared" si="65"/>
        <v>0.31881553543620217</v>
      </c>
      <c r="Z331" s="42">
        <f t="shared" si="65"/>
        <v>0.67394104613659511</v>
      </c>
      <c r="AC331" s="42">
        <f t="shared" si="66"/>
        <v>2.8122405771382301E-3</v>
      </c>
      <c r="AD331" s="42">
        <f t="shared" si="66"/>
        <v>0.31144173444417644</v>
      </c>
      <c r="AE331" s="42">
        <f t="shared" si="66"/>
        <v>0.2431042063358369</v>
      </c>
      <c r="AF331" s="42">
        <f t="shared" si="66"/>
        <v>0.28186818816548365</v>
      </c>
      <c r="AG331" s="42">
        <f t="shared" si="66"/>
        <v>0.46629436532452456</v>
      </c>
      <c r="AH331" s="42">
        <f t="shared" si="66"/>
        <v>12.776183838666071</v>
      </c>
      <c r="AI331" s="42">
        <f t="shared" si="66"/>
        <v>3.7704929385007122</v>
      </c>
      <c r="AJ331" s="42">
        <f t="shared" si="66"/>
        <v>0.18356258026867595</v>
      </c>
      <c r="AK331" s="42">
        <f t="shared" si="66"/>
        <v>0.34635103283689983</v>
      </c>
      <c r="AL331" s="42">
        <f t="shared" si="66"/>
        <v>1.4372684947863557</v>
      </c>
    </row>
    <row r="332" spans="4:38">
      <c r="D332" s="52">
        <f t="shared" si="54"/>
        <v>11</v>
      </c>
      <c r="E332" s="42">
        <f t="shared" si="64"/>
        <v>1.0444558607216887E-3</v>
      </c>
      <c r="F332" s="42">
        <f t="shared" si="64"/>
        <v>0.15347401650714379</v>
      </c>
      <c r="G332" s="42">
        <f t="shared" si="64"/>
        <v>0.22149954424433366</v>
      </c>
      <c r="H332" s="42">
        <f t="shared" si="64"/>
        <v>0.23328919004467724</v>
      </c>
      <c r="I332" s="42">
        <f t="shared" si="64"/>
        <v>0.41811037338632551</v>
      </c>
      <c r="J332" s="42">
        <f t="shared" si="64"/>
        <v>9.9028162815866416</v>
      </c>
      <c r="K332" s="42">
        <f t="shared" si="64"/>
        <v>3.4612349527811777</v>
      </c>
      <c r="L332" s="42">
        <f t="shared" si="64"/>
        <v>0.18326800836637128</v>
      </c>
      <c r="M332" s="42">
        <f t="shared" si="64"/>
        <v>0.33746350272860931</v>
      </c>
      <c r="N332" s="42">
        <f t="shared" si="64"/>
        <v>1.0710943704275349</v>
      </c>
      <c r="Q332" s="42">
        <f t="shared" si="65"/>
        <v>0</v>
      </c>
      <c r="R332" s="42">
        <f t="shared" si="65"/>
        <v>0</v>
      </c>
      <c r="S332" s="42">
        <f t="shared" si="65"/>
        <v>0.19632765035208721</v>
      </c>
      <c r="T332" s="42">
        <f t="shared" si="65"/>
        <v>0.1805741501021457</v>
      </c>
      <c r="U332" s="42">
        <f t="shared" si="65"/>
        <v>0.36308413007961027</v>
      </c>
      <c r="V332" s="42">
        <f t="shared" si="65"/>
        <v>6.8419751716289143</v>
      </c>
      <c r="W332" s="42">
        <f t="shared" si="65"/>
        <v>3.0966499839648547</v>
      </c>
      <c r="X332" s="42">
        <f t="shared" si="65"/>
        <v>0.18027989905625946</v>
      </c>
      <c r="Y332" s="42">
        <f t="shared" si="65"/>
        <v>0.32349373057614222</v>
      </c>
      <c r="Z332" s="42">
        <f t="shared" si="65"/>
        <v>0.68383023714583713</v>
      </c>
      <c r="AC332" s="42">
        <f t="shared" si="66"/>
        <v>2.8535064777547425E-3</v>
      </c>
      <c r="AD332" s="42">
        <f t="shared" si="66"/>
        <v>0.31601172883437395</v>
      </c>
      <c r="AE332" s="42">
        <f t="shared" si="66"/>
        <v>0.24667143813658116</v>
      </c>
      <c r="AF332" s="42">
        <f t="shared" si="66"/>
        <v>0.28600422998720776</v>
      </c>
      <c r="AG332" s="42">
        <f t="shared" si="66"/>
        <v>0.47313661669304097</v>
      </c>
      <c r="AH332" s="42">
        <f t="shared" si="66"/>
        <v>12.963657391544393</v>
      </c>
      <c r="AI332" s="42">
        <f t="shared" si="66"/>
        <v>3.8258199215975011</v>
      </c>
      <c r="AJ332" s="42">
        <f t="shared" si="66"/>
        <v>0.18625611767648403</v>
      </c>
      <c r="AK332" s="42">
        <f t="shared" si="66"/>
        <v>0.35143327488107734</v>
      </c>
      <c r="AL332" s="42">
        <f t="shared" si="66"/>
        <v>1.4583585037092242</v>
      </c>
    </row>
    <row r="333" spans="4:38">
      <c r="D333" s="52">
        <f t="shared" si="54"/>
        <v>12</v>
      </c>
      <c r="E333" s="42">
        <f t="shared" si="64"/>
        <v>4.3249199726216941E-3</v>
      </c>
      <c r="F333" s="42">
        <f t="shared" si="64"/>
        <v>0.63551066563174508</v>
      </c>
      <c r="G333" s="42">
        <f t="shared" si="64"/>
        <v>0.91719319011431755</v>
      </c>
      <c r="H333" s="42">
        <f t="shared" si="64"/>
        <v>0.96601217472589251</v>
      </c>
      <c r="I333" s="42">
        <f t="shared" si="64"/>
        <v>1.731326303602102</v>
      </c>
      <c r="J333" s="42">
        <f t="shared" si="64"/>
        <v>41.005933837973622</v>
      </c>
      <c r="K333" s="42">
        <f t="shared" si="64"/>
        <v>14.332404786235852</v>
      </c>
      <c r="L333" s="42">
        <f t="shared" si="64"/>
        <v>0.75888268670218528</v>
      </c>
      <c r="M333" s="42">
        <f t="shared" si="64"/>
        <v>1.3973808734946096</v>
      </c>
      <c r="N333" s="42">
        <f t="shared" si="64"/>
        <v>4.4352256609713034</v>
      </c>
      <c r="Q333" s="42">
        <f t="shared" si="65"/>
        <v>0</v>
      </c>
      <c r="R333" s="42">
        <f t="shared" si="65"/>
        <v>0</v>
      </c>
      <c r="S333" s="42">
        <f t="shared" si="65"/>
        <v>0.8129605166837075</v>
      </c>
      <c r="T333" s="42">
        <f t="shared" si="65"/>
        <v>0.74772786259855029</v>
      </c>
      <c r="U333" s="42">
        <f t="shared" si="65"/>
        <v>1.5034716783897797</v>
      </c>
      <c r="V333" s="42">
        <f t="shared" si="65"/>
        <v>28.331494115522609</v>
      </c>
      <c r="W333" s="42">
        <f t="shared" si="65"/>
        <v>12.822718381429956</v>
      </c>
      <c r="X333" s="42">
        <f t="shared" si="65"/>
        <v>0.74650941740313659</v>
      </c>
      <c r="Y333" s="42">
        <f t="shared" si="65"/>
        <v>1.3395343441511565</v>
      </c>
      <c r="Z333" s="42">
        <f t="shared" si="65"/>
        <v>2.8316285653958659</v>
      </c>
      <c r="AC333" s="42">
        <f t="shared" si="66"/>
        <v>1.1815901103871887E-2</v>
      </c>
      <c r="AD333" s="42">
        <f t="shared" si="66"/>
        <v>1.3085526052523915</v>
      </c>
      <c r="AE333" s="42">
        <f t="shared" si="66"/>
        <v>1.021425863544932</v>
      </c>
      <c r="AF333" s="42">
        <f t="shared" si="66"/>
        <v>1.1842964868532306</v>
      </c>
      <c r="AG333" s="42">
        <f t="shared" si="66"/>
        <v>1.9591809288144242</v>
      </c>
      <c r="AH333" s="42">
        <f t="shared" si="66"/>
        <v>53.680373560424727</v>
      </c>
      <c r="AI333" s="42">
        <f t="shared" si="66"/>
        <v>15.842091191041749</v>
      </c>
      <c r="AJ333" s="42">
        <f t="shared" si="66"/>
        <v>0.77125595600123831</v>
      </c>
      <c r="AK333" s="42">
        <f t="shared" si="66"/>
        <v>1.4552274028380672</v>
      </c>
      <c r="AL333" s="42">
        <f t="shared" si="66"/>
        <v>6.0388227565467059</v>
      </c>
    </row>
    <row r="334" spans="4:38">
      <c r="D334" s="52">
        <f t="shared" si="54"/>
        <v>13</v>
      </c>
      <c r="E334" s="42">
        <f t="shared" si="64"/>
        <v>4.5728371678853781E-3</v>
      </c>
      <c r="F334" s="42">
        <f t="shared" si="64"/>
        <v>0.67194001525692959</v>
      </c>
      <c r="G334" s="42">
        <f t="shared" si="64"/>
        <v>0.96976941456414334</v>
      </c>
      <c r="H334" s="42">
        <f t="shared" si="64"/>
        <v>1.021386847659653</v>
      </c>
      <c r="I334" s="42">
        <f t="shared" si="64"/>
        <v>1.8305710443123178</v>
      </c>
      <c r="J334" s="42">
        <f t="shared" si="64"/>
        <v>43.356515159855547</v>
      </c>
      <c r="K334" s="42">
        <f t="shared" si="64"/>
        <v>15.153980588442771</v>
      </c>
      <c r="L334" s="42">
        <f t="shared" si="64"/>
        <v>0.80238408520490201</v>
      </c>
      <c r="M334" s="42">
        <f t="shared" si="64"/>
        <v>1.4774828751651508</v>
      </c>
      <c r="N334" s="42">
        <f t="shared" si="64"/>
        <v>4.6894659043030167</v>
      </c>
      <c r="Q334" s="42">
        <f t="shared" si="65"/>
        <v>0</v>
      </c>
      <c r="R334" s="42">
        <f t="shared" si="65"/>
        <v>0</v>
      </c>
      <c r="S334" s="42">
        <f t="shared" si="65"/>
        <v>0.85956181622964234</v>
      </c>
      <c r="T334" s="42">
        <f t="shared" si="65"/>
        <v>0.7905898336152235</v>
      </c>
      <c r="U334" s="42">
        <f t="shared" si="65"/>
        <v>1.5896551185515246</v>
      </c>
      <c r="V334" s="42">
        <f t="shared" si="65"/>
        <v>29.955539092820118</v>
      </c>
      <c r="W334" s="42">
        <f t="shared" si="65"/>
        <v>13.557754496989144</v>
      </c>
      <c r="X334" s="42">
        <f t="shared" si="65"/>
        <v>0.78930154354005677</v>
      </c>
      <c r="Y334" s="42">
        <f t="shared" si="65"/>
        <v>1.4163204117925472</v>
      </c>
      <c r="Z334" s="42">
        <f t="shared" si="65"/>
        <v>2.9939458837290247</v>
      </c>
      <c r="AC334" s="42">
        <f t="shared" si="66"/>
        <v>1.2493223477402249E-2</v>
      </c>
      <c r="AD334" s="42">
        <f t="shared" si="66"/>
        <v>1.3835627080526303</v>
      </c>
      <c r="AE334" s="42">
        <f t="shared" si="66"/>
        <v>1.079977012898649</v>
      </c>
      <c r="AF334" s="42">
        <f t="shared" si="66"/>
        <v>1.2521838617040784</v>
      </c>
      <c r="AG334" s="42">
        <f t="shared" si="66"/>
        <v>2.0714869700731113</v>
      </c>
      <c r="AH334" s="42">
        <f t="shared" si="66"/>
        <v>56.757491226891055</v>
      </c>
      <c r="AI334" s="42">
        <f t="shared" si="66"/>
        <v>16.750206679896401</v>
      </c>
      <c r="AJ334" s="42">
        <f t="shared" si="66"/>
        <v>0.81546662686975191</v>
      </c>
      <c r="AK334" s="42">
        <f t="shared" si="66"/>
        <v>1.5386453385377583</v>
      </c>
      <c r="AL334" s="42">
        <f t="shared" si="66"/>
        <v>6.3849859248769718</v>
      </c>
    </row>
    <row r="335" spans="4:38">
      <c r="D335" s="52">
        <f t="shared" si="54"/>
        <v>14</v>
      </c>
      <c r="E335" s="42">
        <f t="shared" si="64"/>
        <v>4.8248995458691065E-3</v>
      </c>
      <c r="F335" s="42">
        <f t="shared" si="64"/>
        <v>0.70897846466806569</v>
      </c>
      <c r="G335" s="42">
        <f t="shared" si="64"/>
        <v>1.0232247150169178</v>
      </c>
      <c r="H335" s="42">
        <f t="shared" si="64"/>
        <v>1.077687386736458</v>
      </c>
      <c r="I335" s="42">
        <f t="shared" si="64"/>
        <v>1.9314751599755693</v>
      </c>
      <c r="J335" s="42">
        <f t="shared" si="64"/>
        <v>45.74639826984928</v>
      </c>
      <c r="K335" s="42">
        <f t="shared" si="64"/>
        <v>15.989293161973249</v>
      </c>
      <c r="L335" s="42">
        <f t="shared" si="64"/>
        <v>0.84661282835662344</v>
      </c>
      <c r="M335" s="42">
        <f t="shared" si="64"/>
        <v>1.5589241846348649</v>
      </c>
      <c r="N335" s="42">
        <f t="shared" si="64"/>
        <v>4.9479570519024936</v>
      </c>
      <c r="Q335" s="42">
        <f t="shared" si="65"/>
        <v>0</v>
      </c>
      <c r="R335" s="42">
        <f t="shared" si="65"/>
        <v>0</v>
      </c>
      <c r="S335" s="42">
        <f t="shared" si="65"/>
        <v>0.90694229086024203</v>
      </c>
      <c r="T335" s="42">
        <f t="shared" si="65"/>
        <v>0.83416845803472506</v>
      </c>
      <c r="U335" s="42">
        <f t="shared" si="65"/>
        <v>1.6772795483410063</v>
      </c>
      <c r="V335" s="42">
        <f t="shared" si="65"/>
        <v>31.606738149403292</v>
      </c>
      <c r="W335" s="42">
        <f t="shared" si="65"/>
        <v>14.305080437792544</v>
      </c>
      <c r="X335" s="42">
        <f t="shared" si="65"/>
        <v>0.83280915527138288</v>
      </c>
      <c r="Y335" s="42">
        <f t="shared" si="65"/>
        <v>1.4943903447196392</v>
      </c>
      <c r="Z335" s="42">
        <f t="shared" si="65"/>
        <v>3.1589771523487018</v>
      </c>
      <c r="AC335" s="42">
        <f t="shared" si="66"/>
        <v>1.3181870700730429E-2</v>
      </c>
      <c r="AD335" s="42">
        <f t="shared" si="66"/>
        <v>1.4598269819547389</v>
      </c>
      <c r="AE335" s="42">
        <f t="shared" si="66"/>
        <v>1.139507139173598</v>
      </c>
      <c r="AF335" s="42">
        <f t="shared" si="66"/>
        <v>1.3212063154381866</v>
      </c>
      <c r="AG335" s="42">
        <f t="shared" si="66"/>
        <v>2.1856707716101327</v>
      </c>
      <c r="AH335" s="42">
        <f t="shared" si="66"/>
        <v>59.886058390295332</v>
      </c>
      <c r="AI335" s="42">
        <f t="shared" si="66"/>
        <v>17.673505886153958</v>
      </c>
      <c r="AJ335" s="42">
        <f t="shared" si="66"/>
        <v>0.86041650144186854</v>
      </c>
      <c r="AK335" s="42">
        <f t="shared" si="66"/>
        <v>1.6234580245500956</v>
      </c>
      <c r="AL335" s="42">
        <f t="shared" si="66"/>
        <v>6.7369369514562489</v>
      </c>
    </row>
    <row r="336" spans="4:38">
      <c r="D336" s="52">
        <f t="shared" si="54"/>
        <v>15</v>
      </c>
      <c r="E336" s="42">
        <f t="shared" si="64"/>
        <v>5.0800968366223748E-3</v>
      </c>
      <c r="F336" s="42">
        <f t="shared" si="64"/>
        <v>0.74647756318102987</v>
      </c>
      <c r="G336" s="42">
        <f t="shared" si="64"/>
        <v>1.0773448417929594</v>
      </c>
      <c r="H336" s="42">
        <f t="shared" si="64"/>
        <v>1.1346881385157521</v>
      </c>
      <c r="I336" s="42">
        <f t="shared" si="64"/>
        <v>2.0336342253192217</v>
      </c>
      <c r="J336" s="42">
        <f t="shared" si="64"/>
        <v>48.16600447909785</v>
      </c>
      <c r="K336" s="42">
        <f t="shared" si="64"/>
        <v>16.834994560977265</v>
      </c>
      <c r="L336" s="42">
        <f t="shared" si="64"/>
        <v>0.89139164666353454</v>
      </c>
      <c r="M336" s="42">
        <f t="shared" si="64"/>
        <v>1.6413783838625311</v>
      </c>
      <c r="N336" s="42">
        <f t="shared" si="64"/>
        <v>5.2096630672101334</v>
      </c>
      <c r="Q336" s="42">
        <f t="shared" si="65"/>
        <v>0</v>
      </c>
      <c r="R336" s="42">
        <f t="shared" si="65"/>
        <v>0</v>
      </c>
      <c r="S336" s="42">
        <f t="shared" si="65"/>
        <v>0.95491203889266563</v>
      </c>
      <c r="T336" s="42">
        <f t="shared" si="65"/>
        <v>0.8782890720492802</v>
      </c>
      <c r="U336" s="42">
        <f t="shared" si="65"/>
        <v>1.7659937676741237</v>
      </c>
      <c r="V336" s="42">
        <f t="shared" si="65"/>
        <v>33.278473253646325</v>
      </c>
      <c r="W336" s="42">
        <f t="shared" si="65"/>
        <v>15.061700909789261</v>
      </c>
      <c r="X336" s="42">
        <f t="shared" si="65"/>
        <v>0.87685787340930454</v>
      </c>
      <c r="Y336" s="42">
        <f t="shared" si="65"/>
        <v>1.573431237421085</v>
      </c>
      <c r="Z336" s="42">
        <f t="shared" si="65"/>
        <v>3.3260609233509539</v>
      </c>
      <c r="AC336" s="42">
        <f t="shared" si="66"/>
        <v>1.3879082665022286E-2</v>
      </c>
      <c r="AD336" s="42">
        <f t="shared" si="66"/>
        <v>1.5370397585569644</v>
      </c>
      <c r="AE336" s="42">
        <f t="shared" si="66"/>
        <v>1.1997776446932584</v>
      </c>
      <c r="AF336" s="42">
        <f t="shared" si="66"/>
        <v>1.3910872049822194</v>
      </c>
      <c r="AG336" s="42">
        <f t="shared" si="66"/>
        <v>2.30127468296432</v>
      </c>
      <c r="AH336" s="42">
        <f t="shared" si="66"/>
        <v>63.053535704549446</v>
      </c>
      <c r="AI336" s="42">
        <f t="shared" si="66"/>
        <v>18.608288212165267</v>
      </c>
      <c r="AJ336" s="42">
        <f t="shared" si="66"/>
        <v>0.90592541991776976</v>
      </c>
      <c r="AK336" s="42">
        <f t="shared" si="66"/>
        <v>1.709325530303982</v>
      </c>
      <c r="AL336" s="42">
        <f t="shared" si="66"/>
        <v>7.0932652110692738</v>
      </c>
    </row>
    <row r="337" spans="4:38">
      <c r="D337" s="52">
        <f t="shared" si="54"/>
        <v>16</v>
      </c>
      <c r="E337" s="42">
        <f t="shared" si="64"/>
        <v>5.3375755178177078E-3</v>
      </c>
      <c r="F337" s="42">
        <f t="shared" si="64"/>
        <v>0.7843118928584043</v>
      </c>
      <c r="G337" s="42">
        <f t="shared" si="64"/>
        <v>1.1319487869496185</v>
      </c>
      <c r="H337" s="42">
        <f t="shared" si="64"/>
        <v>1.1921984606353739</v>
      </c>
      <c r="I337" s="42">
        <f t="shared" si="64"/>
        <v>2.1367065633491062</v>
      </c>
      <c r="J337" s="42">
        <f t="shared" si="64"/>
        <v>50.607241272523268</v>
      </c>
      <c r="K337" s="42">
        <f t="shared" si="64"/>
        <v>17.688256287455108</v>
      </c>
      <c r="L337" s="42">
        <f t="shared" si="64"/>
        <v>0.93657077473780603</v>
      </c>
      <c r="M337" s="42">
        <f t="shared" si="64"/>
        <v>1.7245696999360338</v>
      </c>
      <c r="N337" s="42">
        <f t="shared" si="64"/>
        <v>5.4737086590869106</v>
      </c>
      <c r="Q337" s="42">
        <f t="shared" si="65"/>
        <v>0</v>
      </c>
      <c r="R337" s="42">
        <f t="shared" si="65"/>
        <v>0</v>
      </c>
      <c r="S337" s="42">
        <f t="shared" si="65"/>
        <v>1.0033106226872024</v>
      </c>
      <c r="T337" s="42">
        <f t="shared" si="65"/>
        <v>0.92280411167397303</v>
      </c>
      <c r="U337" s="42">
        <f t="shared" si="65"/>
        <v>1.8555010666338485</v>
      </c>
      <c r="V337" s="42">
        <f t="shared" si="65"/>
        <v>34.965153189306768</v>
      </c>
      <c r="W337" s="42">
        <f t="shared" si="65"/>
        <v>15.825085351371971</v>
      </c>
      <c r="X337" s="42">
        <f t="shared" si="65"/>
        <v>0.92130037442888801</v>
      </c>
      <c r="Y337" s="42">
        <f t="shared" si="65"/>
        <v>1.6531787329889212</v>
      </c>
      <c r="Z337" s="42">
        <f t="shared" si="65"/>
        <v>3.4946383752503021</v>
      </c>
      <c r="AC337" s="42">
        <f t="shared" si="66"/>
        <v>1.4582527503913768E-2</v>
      </c>
      <c r="AD337" s="42">
        <f t="shared" si="66"/>
        <v>1.6149427951930075</v>
      </c>
      <c r="AE337" s="42">
        <f t="shared" si="66"/>
        <v>1.2605869512120398</v>
      </c>
      <c r="AF337" s="42">
        <f t="shared" si="66"/>
        <v>1.4615928095967696</v>
      </c>
      <c r="AG337" s="42">
        <f t="shared" si="66"/>
        <v>2.4179120600643635</v>
      </c>
      <c r="AH337" s="42">
        <f t="shared" si="66"/>
        <v>66.249329355739846</v>
      </c>
      <c r="AI337" s="42">
        <f t="shared" si="66"/>
        <v>19.551427223538237</v>
      </c>
      <c r="AJ337" s="42">
        <f t="shared" si="66"/>
        <v>0.95184117504672949</v>
      </c>
      <c r="AK337" s="42">
        <f t="shared" si="66"/>
        <v>1.7959606668831509</v>
      </c>
      <c r="AL337" s="42">
        <f t="shared" si="66"/>
        <v>7.4527789429234783</v>
      </c>
    </row>
    <row r="338" spans="4:38">
      <c r="D338" s="52">
        <f t="shared" si="54"/>
        <v>17</v>
      </c>
      <c r="E338" s="42">
        <f t="shared" si="64"/>
        <v>5.5965303799419995E-3</v>
      </c>
      <c r="F338" s="42">
        <f t="shared" si="64"/>
        <v>0.82236313492506996</v>
      </c>
      <c r="G338" s="42">
        <f t="shared" si="64"/>
        <v>1.1868657883255809</v>
      </c>
      <c r="H338" s="42">
        <f t="shared" si="64"/>
        <v>1.2500385018615916</v>
      </c>
      <c r="I338" s="42">
        <f t="shared" si="64"/>
        <v>2.2403698373702592</v>
      </c>
      <c r="J338" s="42">
        <f t="shared" si="64"/>
        <v>53.062474204117471</v>
      </c>
      <c r="K338" s="42">
        <f t="shared" si="64"/>
        <v>18.546409947828945</v>
      </c>
      <c r="L338" s="42">
        <f t="shared" si="64"/>
        <v>0.98200892451803223</v>
      </c>
      <c r="M338" s="42">
        <f t="shared" si="64"/>
        <v>1.8082379698049822</v>
      </c>
      <c r="N338" s="42">
        <f t="shared" si="64"/>
        <v>5.7392680814109109</v>
      </c>
      <c r="Q338" s="42">
        <f t="shared" si="65"/>
        <v>0</v>
      </c>
      <c r="R338" s="42">
        <f t="shared" si="65"/>
        <v>0</v>
      </c>
      <c r="S338" s="42">
        <f t="shared" si="65"/>
        <v>1.0519866860231695</v>
      </c>
      <c r="T338" s="42">
        <f t="shared" si="65"/>
        <v>0.96757436564200772</v>
      </c>
      <c r="U338" s="42">
        <f t="shared" si="65"/>
        <v>1.945521530283999</v>
      </c>
      <c r="V338" s="42">
        <f t="shared" si="65"/>
        <v>36.661503225585712</v>
      </c>
      <c r="W338" s="42">
        <f t="shared" si="65"/>
        <v>16.592846440950929</v>
      </c>
      <c r="X338" s="42">
        <f t="shared" si="65"/>
        <v>0.96599767391231206</v>
      </c>
      <c r="Y338" s="42">
        <f t="shared" si="65"/>
        <v>1.7333834381849214</v>
      </c>
      <c r="Z338" s="42">
        <f t="shared" si="65"/>
        <v>3.6641823181165551</v>
      </c>
      <c r="AC338" s="42">
        <f t="shared" si="66"/>
        <v>1.5290005344104326E-2</v>
      </c>
      <c r="AD338" s="42">
        <f t="shared" si="66"/>
        <v>1.6932924667755103</v>
      </c>
      <c r="AE338" s="42">
        <f t="shared" si="66"/>
        <v>1.321744890627998</v>
      </c>
      <c r="AF338" s="42">
        <f t="shared" si="66"/>
        <v>1.5325026380811699</v>
      </c>
      <c r="AG338" s="42">
        <f t="shared" si="66"/>
        <v>2.5352181444565192</v>
      </c>
      <c r="AH338" s="42">
        <f t="shared" si="66"/>
        <v>69.463445182649323</v>
      </c>
      <c r="AI338" s="42">
        <f t="shared" si="66"/>
        <v>20.499973454706964</v>
      </c>
      <c r="AJ338" s="42">
        <f t="shared" si="66"/>
        <v>0.99802017512375807</v>
      </c>
      <c r="AK338" s="42">
        <f t="shared" si="66"/>
        <v>1.8830925014250486</v>
      </c>
      <c r="AL338" s="42">
        <f t="shared" si="66"/>
        <v>7.814353844705221</v>
      </c>
    </row>
    <row r="339" spans="4:38">
      <c r="D339" s="52">
        <f t="shared" si="54"/>
        <v>18</v>
      </c>
      <c r="E339" s="42">
        <f t="shared" si="64"/>
        <v>5.8563559054975456E-3</v>
      </c>
      <c r="F339" s="42">
        <f t="shared" si="64"/>
        <v>0.86054231367038869</v>
      </c>
      <c r="G339" s="42">
        <f t="shared" si="64"/>
        <v>1.2419674327874459</v>
      </c>
      <c r="H339" s="42">
        <f t="shared" si="64"/>
        <v>1.308073014079181</v>
      </c>
      <c r="I339" s="42">
        <f t="shared" si="64"/>
        <v>2.3443816502105488</v>
      </c>
      <c r="J339" s="42">
        <f t="shared" si="64"/>
        <v>55.525962171014797</v>
      </c>
      <c r="K339" s="42">
        <f t="shared" si="64"/>
        <v>19.407448910314347</v>
      </c>
      <c r="L339" s="42">
        <f t="shared" si="64"/>
        <v>1.0275998473918895</v>
      </c>
      <c r="M339" s="42">
        <f t="shared" si="64"/>
        <v>1.8921875508736266</v>
      </c>
      <c r="N339" s="42">
        <f t="shared" si="64"/>
        <v>6.0057203731560351</v>
      </c>
      <c r="Q339" s="42">
        <f t="shared" si="65"/>
        <v>0</v>
      </c>
      <c r="R339" s="42">
        <f t="shared" si="65"/>
        <v>0</v>
      </c>
      <c r="S339" s="42">
        <f t="shared" si="65"/>
        <v>1.1008264090331679</v>
      </c>
      <c r="T339" s="42">
        <f t="shared" si="65"/>
        <v>1.0124951470904617</v>
      </c>
      <c r="U339" s="42">
        <f t="shared" si="65"/>
        <v>2.0358446626120879</v>
      </c>
      <c r="V339" s="42">
        <f t="shared" si="65"/>
        <v>38.363556765290227</v>
      </c>
      <c r="W339" s="42">
        <f t="shared" si="65"/>
        <v>17.363188912857105</v>
      </c>
      <c r="X339" s="42">
        <f t="shared" si="65"/>
        <v>1.0108452555870679</v>
      </c>
      <c r="Y339" s="42">
        <f t="shared" si="65"/>
        <v>1.8138578093113309</v>
      </c>
      <c r="Z339" s="42">
        <f t="shared" si="65"/>
        <v>3.8342963051589765</v>
      </c>
      <c r="AC339" s="42">
        <f t="shared" si="66"/>
        <v>1.5999861881025361E-2</v>
      </c>
      <c r="AD339" s="42">
        <f t="shared" si="66"/>
        <v>1.7719055672557678</v>
      </c>
      <c r="AE339" s="42">
        <f t="shared" si="66"/>
        <v>1.3831084565417304</v>
      </c>
      <c r="AF339" s="42">
        <f t="shared" si="66"/>
        <v>1.6036508810678947</v>
      </c>
      <c r="AG339" s="42">
        <f t="shared" si="66"/>
        <v>2.6529186378090088</v>
      </c>
      <c r="AH339" s="42">
        <f t="shared" si="66"/>
        <v>72.688367576739452</v>
      </c>
      <c r="AI339" s="42">
        <f t="shared" si="66"/>
        <v>21.451708907771582</v>
      </c>
      <c r="AJ339" s="42">
        <f t="shared" si="66"/>
        <v>1.0443544391967168</v>
      </c>
      <c r="AK339" s="42">
        <f t="shared" si="66"/>
        <v>1.9705172924359287</v>
      </c>
      <c r="AL339" s="42">
        <f t="shared" si="66"/>
        <v>8.1771444411530485</v>
      </c>
    </row>
    <row r="340" spans="4:38">
      <c r="D340" s="52">
        <f t="shared" si="54"/>
        <v>19</v>
      </c>
      <c r="E340" s="42">
        <f t="shared" si="64"/>
        <v>6.1164701966626373E-3</v>
      </c>
      <c r="F340" s="42">
        <f t="shared" si="64"/>
        <v>0.89876392409673189</v>
      </c>
      <c r="G340" s="42">
        <f t="shared" si="64"/>
        <v>1.2971303162669785</v>
      </c>
      <c r="H340" s="42">
        <f t="shared" si="64"/>
        <v>1.3661720248530973</v>
      </c>
      <c r="I340" s="42">
        <f t="shared" si="64"/>
        <v>2.4485090599863986</v>
      </c>
      <c r="J340" s="42">
        <f t="shared" si="64"/>
        <v>57.99218801596642</v>
      </c>
      <c r="K340" s="42">
        <f t="shared" si="64"/>
        <v>20.269444816657789</v>
      </c>
      <c r="L340" s="42">
        <f t="shared" si="64"/>
        <v>1.0732414392314122</v>
      </c>
      <c r="M340" s="42">
        <f t="shared" si="64"/>
        <v>1.9762304320593267</v>
      </c>
      <c r="N340" s="42">
        <f t="shared" si="64"/>
        <v>6.2724687953843983</v>
      </c>
      <c r="Q340" s="42">
        <f t="shared" si="65"/>
        <v>0</v>
      </c>
      <c r="R340" s="42">
        <f t="shared" si="65"/>
        <v>0</v>
      </c>
      <c r="S340" s="42">
        <f t="shared" si="65"/>
        <v>1.1497204116692914</v>
      </c>
      <c r="T340" s="42">
        <f t="shared" si="65"/>
        <v>1.0574658527209548</v>
      </c>
      <c r="U340" s="42">
        <f t="shared" si="65"/>
        <v>2.1262681785122184</v>
      </c>
      <c r="V340" s="42">
        <f t="shared" si="65"/>
        <v>40.067501937954283</v>
      </c>
      <c r="W340" s="42">
        <f t="shared" si="65"/>
        <v>18.134387530105368</v>
      </c>
      <c r="X340" s="42">
        <f t="shared" si="65"/>
        <v>1.0557426800908964</v>
      </c>
      <c r="Y340" s="42">
        <f t="shared" si="65"/>
        <v>1.8944216182663802</v>
      </c>
      <c r="Z340" s="42">
        <f t="shared" si="65"/>
        <v>4.0045993539537239</v>
      </c>
      <c r="AC340" s="42">
        <f t="shared" si="66"/>
        <v>1.6710507340263161E-2</v>
      </c>
      <c r="AD340" s="42">
        <f t="shared" si="66"/>
        <v>1.8506060369805595</v>
      </c>
      <c r="AE340" s="42">
        <f t="shared" si="66"/>
        <v>1.4445402208646723</v>
      </c>
      <c r="AF340" s="42">
        <f t="shared" si="66"/>
        <v>1.674878196985234</v>
      </c>
      <c r="AG340" s="42">
        <f t="shared" si="66"/>
        <v>2.7707499414605796</v>
      </c>
      <c r="AH340" s="42">
        <f t="shared" si="66"/>
        <v>75.916874093978649</v>
      </c>
      <c r="AI340" s="42">
        <f t="shared" si="66"/>
        <v>22.404502103210206</v>
      </c>
      <c r="AJ340" s="42">
        <f t="shared" si="66"/>
        <v>1.0907401983719338</v>
      </c>
      <c r="AK340" s="42">
        <f t="shared" si="66"/>
        <v>2.0580392458522789</v>
      </c>
      <c r="AL340" s="42">
        <f t="shared" si="66"/>
        <v>8.5403382368150247</v>
      </c>
    </row>
    <row r="341" spans="4:38">
      <c r="D341" s="52">
        <f t="shared" si="54"/>
        <v>20</v>
      </c>
      <c r="E341" s="42">
        <f t="shared" si="64"/>
        <v>6.3760841486520479E-3</v>
      </c>
      <c r="F341" s="42">
        <f t="shared" si="64"/>
        <v>0.93691201388348133</v>
      </c>
      <c r="G341" s="42">
        <f t="shared" si="64"/>
        <v>1.3521870919601049</v>
      </c>
      <c r="H341" s="42">
        <f t="shared" si="64"/>
        <v>1.4241592800943659</v>
      </c>
      <c r="I341" s="42">
        <f t="shared" si="64"/>
        <v>2.5524361769519635</v>
      </c>
      <c r="J341" s="42">
        <f t="shared" si="64"/>
        <v>60.453669986981815</v>
      </c>
      <c r="K341" s="42">
        <f t="shared" si="64"/>
        <v>21.129782642934625</v>
      </c>
      <c r="L341" s="42">
        <f t="shared" si="64"/>
        <v>1.118795237830758</v>
      </c>
      <c r="M341" s="42">
        <f t="shared" si="64"/>
        <v>2.0601116537464046</v>
      </c>
      <c r="N341" s="42">
        <f t="shared" si="64"/>
        <v>6.5387041174478542</v>
      </c>
      <c r="Q341" s="42">
        <f t="shared" si="65"/>
        <v>0</v>
      </c>
      <c r="R341" s="42">
        <f t="shared" si="65"/>
        <v>0</v>
      </c>
      <c r="S341" s="42">
        <f t="shared" si="65"/>
        <v>1.1985203649363279</v>
      </c>
      <c r="T341" s="42">
        <f t="shared" si="65"/>
        <v>1.102350055584975</v>
      </c>
      <c r="U341" s="42">
        <f t="shared" si="65"/>
        <v>2.2165177615338236</v>
      </c>
      <c r="V341" s="42">
        <f t="shared" si="65"/>
        <v>41.768169510916785</v>
      </c>
      <c r="W341" s="42">
        <f t="shared" si="65"/>
        <v>18.904102719131707</v>
      </c>
      <c r="X341" s="42">
        <f t="shared" si="65"/>
        <v>1.1005537427871295</v>
      </c>
      <c r="Y341" s="42">
        <f t="shared" si="65"/>
        <v>1.9748304598431226</v>
      </c>
      <c r="Z341" s="42">
        <f t="shared" si="65"/>
        <v>4.1745748187212035</v>
      </c>
      <c r="AC341" s="42">
        <f t="shared" si="66"/>
        <v>1.741978584745198E-2</v>
      </c>
      <c r="AD341" s="42">
        <f t="shared" si="66"/>
        <v>1.9291551235269355</v>
      </c>
      <c r="AE341" s="42">
        <f t="shared" si="66"/>
        <v>1.5058538189838884</v>
      </c>
      <c r="AF341" s="42">
        <f t="shared" si="66"/>
        <v>1.7459685046037503</v>
      </c>
      <c r="AG341" s="42">
        <f t="shared" si="66"/>
        <v>2.8883545923701019</v>
      </c>
      <c r="AH341" s="42">
        <f t="shared" si="66"/>
        <v>79.139170463046938</v>
      </c>
      <c r="AI341" s="42">
        <f t="shared" si="66"/>
        <v>23.35546256673755</v>
      </c>
      <c r="AJ341" s="42">
        <f t="shared" si="66"/>
        <v>1.1370367328743927</v>
      </c>
      <c r="AK341" s="42">
        <f t="shared" si="66"/>
        <v>2.1453928476496928</v>
      </c>
      <c r="AL341" s="42">
        <f t="shared" si="66"/>
        <v>8.9028334161744542</v>
      </c>
    </row>
    <row r="342" spans="4:38">
      <c r="D342" s="52">
        <f t="shared" si="54"/>
        <v>25</v>
      </c>
      <c r="E342" s="42">
        <f t="shared" si="64"/>
        <v>3.5705262367998203E-2</v>
      </c>
      <c r="F342" s="42">
        <f t="shared" si="64"/>
        <v>5.2465884219096184</v>
      </c>
      <c r="G342" s="42">
        <f t="shared" si="64"/>
        <v>7.5720761777058518</v>
      </c>
      <c r="H342" s="42">
        <f t="shared" si="64"/>
        <v>7.9751113009289334</v>
      </c>
      <c r="I342" s="42">
        <f t="shared" si="64"/>
        <v>14.293318791112078</v>
      </c>
      <c r="J342" s="42">
        <f t="shared" si="64"/>
        <v>338.53288282744677</v>
      </c>
      <c r="K342" s="42">
        <f t="shared" si="64"/>
        <v>118.32410229470553</v>
      </c>
      <c r="L342" s="42">
        <f t="shared" si="64"/>
        <v>6.2651114024678023</v>
      </c>
      <c r="M342" s="42">
        <f t="shared" si="64"/>
        <v>11.536363917018962</v>
      </c>
      <c r="N342" s="42">
        <f t="shared" si="64"/>
        <v>36.615913563427839</v>
      </c>
      <c r="Q342" s="42">
        <f t="shared" si="65"/>
        <v>0</v>
      </c>
      <c r="R342" s="42">
        <f t="shared" si="65"/>
        <v>0</v>
      </c>
      <c r="S342" s="42">
        <f t="shared" si="65"/>
        <v>6.7115620003991658</v>
      </c>
      <c r="T342" s="42">
        <f t="shared" si="65"/>
        <v>6.1730204681128438</v>
      </c>
      <c r="U342" s="42">
        <f t="shared" si="65"/>
        <v>12.4122182790866</v>
      </c>
      <c r="V342" s="42">
        <f t="shared" si="65"/>
        <v>233.89645058771507</v>
      </c>
      <c r="W342" s="42">
        <f t="shared" si="65"/>
        <v>105.86057706921591</v>
      </c>
      <c r="X342" s="42">
        <f t="shared" si="65"/>
        <v>6.1629613443235769</v>
      </c>
      <c r="Y342" s="42">
        <f t="shared" si="65"/>
        <v>11.058800049858181</v>
      </c>
      <c r="Z342" s="42">
        <f t="shared" si="65"/>
        <v>23.377089401931798</v>
      </c>
      <c r="AC342" s="42">
        <f t="shared" si="66"/>
        <v>9.7548590886948353E-2</v>
      </c>
      <c r="AD342" s="42">
        <f t="shared" si="66"/>
        <v>10.803023960820713</v>
      </c>
      <c r="AE342" s="42">
        <f t="shared" si="66"/>
        <v>8.4325903550125734</v>
      </c>
      <c r="AF342" s="42">
        <f t="shared" si="66"/>
        <v>9.7772021337449857</v>
      </c>
      <c r="AG342" s="42">
        <f t="shared" si="66"/>
        <v>16.174419303137547</v>
      </c>
      <c r="AH342" s="42">
        <f t="shared" si="66"/>
        <v>443.16931506717907</v>
      </c>
      <c r="AI342" s="42">
        <f t="shared" si="66"/>
        <v>130.7876275201952</v>
      </c>
      <c r="AJ342" s="42">
        <f t="shared" si="66"/>
        <v>6.3672614606120659</v>
      </c>
      <c r="AK342" s="42">
        <f t="shared" si="66"/>
        <v>12.013927784179776</v>
      </c>
      <c r="AL342" s="42">
        <f t="shared" si="66"/>
        <v>49.854737724923595</v>
      </c>
    </row>
    <row r="343" spans="4:38">
      <c r="D343" s="52">
        <f t="shared" si="54"/>
        <v>30</v>
      </c>
      <c r="E343" s="42">
        <f t="shared" si="64"/>
        <v>4.1874059254105249E-2</v>
      </c>
      <c r="F343" s="42">
        <f t="shared" si="64"/>
        <v>6.1530413135363009</v>
      </c>
      <c r="G343" s="42">
        <f t="shared" si="64"/>
        <v>8.8803035046744032</v>
      </c>
      <c r="H343" s="42">
        <f t="shared" si="64"/>
        <v>9.3529709915391734</v>
      </c>
      <c r="I343" s="42">
        <f t="shared" si="64"/>
        <v>16.762774960961547</v>
      </c>
      <c r="J343" s="42">
        <f t="shared" si="64"/>
        <v>397.02119673219266</v>
      </c>
      <c r="K343" s="42">
        <f t="shared" si="64"/>
        <v>138.76695316257081</v>
      </c>
      <c r="L343" s="42">
        <f t="shared" si="64"/>
        <v>7.3475344725555489</v>
      </c>
      <c r="M343" s="42">
        <f t="shared" si="64"/>
        <v>13.529501093125758</v>
      </c>
      <c r="N343" s="42">
        <f t="shared" si="64"/>
        <v>42.942043623586301</v>
      </c>
      <c r="Q343" s="42">
        <f t="shared" si="65"/>
        <v>0</v>
      </c>
      <c r="R343" s="42">
        <f t="shared" si="65"/>
        <v>0</v>
      </c>
      <c r="S343" s="42">
        <f t="shared" si="65"/>
        <v>7.8711183241214799</v>
      </c>
      <c r="T343" s="42">
        <f t="shared" si="65"/>
        <v>7.2395329908075325</v>
      </c>
      <c r="U343" s="42">
        <f t="shared" si="65"/>
        <v>14.556676781605177</v>
      </c>
      <c r="V343" s="42">
        <f t="shared" si="65"/>
        <v>274.30673188423867</v>
      </c>
      <c r="W343" s="42">
        <f t="shared" si="65"/>
        <v>124.15010513529084</v>
      </c>
      <c r="X343" s="42">
        <f t="shared" si="65"/>
        <v>7.227735952565526</v>
      </c>
      <c r="Y343" s="42">
        <f t="shared" si="65"/>
        <v>12.969428533932536</v>
      </c>
      <c r="Z343" s="42">
        <f t="shared" si="65"/>
        <v>27.415948291206718</v>
      </c>
      <c r="AC343" s="42">
        <f t="shared" si="66"/>
        <v>0.1144020574013655</v>
      </c>
      <c r="AD343" s="42">
        <f t="shared" si="66"/>
        <v>12.669462019256041</v>
      </c>
      <c r="AE343" s="42">
        <f t="shared" si="66"/>
        <v>9.8894886852273718</v>
      </c>
      <c r="AF343" s="42">
        <f t="shared" si="66"/>
        <v>11.466408992270772</v>
      </c>
      <c r="AG343" s="42">
        <f t="shared" si="66"/>
        <v>18.968873140317918</v>
      </c>
      <c r="AH343" s="42">
        <f t="shared" si="66"/>
        <v>519.73566158014751</v>
      </c>
      <c r="AI343" s="42">
        <f t="shared" si="66"/>
        <v>153.38380118985083</v>
      </c>
      <c r="AJ343" s="42">
        <f t="shared" si="66"/>
        <v>7.4673329925456136</v>
      </c>
      <c r="AK343" s="42">
        <f t="shared" si="66"/>
        <v>14.089573652319022</v>
      </c>
      <c r="AL343" s="42">
        <f t="shared" si="66"/>
        <v>58.46813895596555</v>
      </c>
    </row>
    <row r="344" spans="4:38">
      <c r="D344" s="52">
        <f t="shared" si="54"/>
        <v>40</v>
      </c>
      <c r="E344" s="42">
        <f t="shared" si="64"/>
        <v>0.10018719937262255</v>
      </c>
      <c r="F344" s="42">
        <f t="shared" si="64"/>
        <v>14.721667490758216</v>
      </c>
      <c r="G344" s="42">
        <f t="shared" si="64"/>
        <v>21.246871059556746</v>
      </c>
      <c r="H344" s="42">
        <f t="shared" si="64"/>
        <v>22.377767671612204</v>
      </c>
      <c r="I344" s="42">
        <f t="shared" si="64"/>
        <v>40.106345240164714</v>
      </c>
      <c r="J344" s="42">
        <f t="shared" si="64"/>
        <v>949.9065173211211</v>
      </c>
      <c r="K344" s="42">
        <f t="shared" si="64"/>
        <v>332.01157591300091</v>
      </c>
      <c r="L344" s="42">
        <f t="shared" si="64"/>
        <v>17.579592573819344</v>
      </c>
      <c r="M344" s="42">
        <f t="shared" si="64"/>
        <v>32.370466288056747</v>
      </c>
      <c r="N344" s="42">
        <f t="shared" si="64"/>
        <v>102.74244156451854</v>
      </c>
      <c r="Q344" s="42">
        <f t="shared" si="65"/>
        <v>0</v>
      </c>
      <c r="R344" s="42">
        <f t="shared" si="65"/>
        <v>0</v>
      </c>
      <c r="S344" s="42">
        <f t="shared" si="65"/>
        <v>18.832310859543668</v>
      </c>
      <c r="T344" s="42">
        <f t="shared" si="65"/>
        <v>17.321189969028495</v>
      </c>
      <c r="U344" s="42">
        <f t="shared" si="65"/>
        <v>34.828070287418463</v>
      </c>
      <c r="V344" s="42">
        <f t="shared" si="65"/>
        <v>656.30186626448108</v>
      </c>
      <c r="W344" s="42">
        <f t="shared" si="65"/>
        <v>297.0395408728379</v>
      </c>
      <c r="X344" s="42">
        <f t="shared" si="65"/>
        <v>17.292964565439455</v>
      </c>
      <c r="Y344" s="42">
        <f t="shared" si="65"/>
        <v>31.030445708477409</v>
      </c>
      <c r="Z344" s="42">
        <f t="shared" si="65"/>
        <v>65.59495607465746</v>
      </c>
      <c r="AC344" s="42">
        <f t="shared" si="66"/>
        <v>0.27371651895403809</v>
      </c>
      <c r="AD344" s="42">
        <f t="shared" si="66"/>
        <v>30.312750659410518</v>
      </c>
      <c r="AE344" s="42">
        <f t="shared" si="66"/>
        <v>23.66143125956993</v>
      </c>
      <c r="AF344" s="42">
        <f t="shared" si="66"/>
        <v>27.434345374195811</v>
      </c>
      <c r="AG344" s="42">
        <f t="shared" si="66"/>
        <v>45.384620192910972</v>
      </c>
      <c r="AH344" s="42">
        <f t="shared" si="66"/>
        <v>1243.5111683777632</v>
      </c>
      <c r="AI344" s="42">
        <f t="shared" si="66"/>
        <v>366.98361095316363</v>
      </c>
      <c r="AJ344" s="42">
        <f t="shared" si="66"/>
        <v>17.866220582199333</v>
      </c>
      <c r="AK344" s="42">
        <f t="shared" si="66"/>
        <v>33.710486867636192</v>
      </c>
      <c r="AL344" s="42">
        <f t="shared" si="66"/>
        <v>139.8899270543788</v>
      </c>
    </row>
    <row r="345" spans="4:38">
      <c r="D345" s="52">
        <f t="shared" ref="D345:D361" si="67">D255</f>
        <v>50</v>
      </c>
      <c r="E345" s="42">
        <f t="shared" ref="E345:N360" si="68">($D255-$D254)/8*(E254+3*((2*E254+E255)/3)+3*((E254+2*E255)/3)+E255)</f>
        <v>0.11889693133356419</v>
      </c>
      <c r="F345" s="42">
        <f t="shared" si="68"/>
        <v>17.470905462225677</v>
      </c>
      <c r="G345" s="42">
        <f t="shared" si="68"/>
        <v>25.214675978970675</v>
      </c>
      <c r="H345" s="42">
        <f t="shared" si="68"/>
        <v>26.556764965097784</v>
      </c>
      <c r="I345" s="42">
        <f t="shared" si="68"/>
        <v>47.596114133550131</v>
      </c>
      <c r="J345" s="42">
        <f t="shared" si="68"/>
        <v>1127.299402223804</v>
      </c>
      <c r="K345" s="42">
        <f t="shared" si="68"/>
        <v>394.01398372718268</v>
      </c>
      <c r="L345" s="42">
        <f t="shared" si="68"/>
        <v>20.862541564292862</v>
      </c>
      <c r="M345" s="42">
        <f t="shared" si="68"/>
        <v>38.41557735506737</v>
      </c>
      <c r="N345" s="42">
        <f t="shared" si="68"/>
        <v>121.92935920192426</v>
      </c>
      <c r="Q345" s="42">
        <f t="shared" ref="Q345:Z360" si="69">($D255-$D254)/8*(Q254+3*((2*Q254+Q255)/3)+3*((Q254+2*Q255)/3)+Q255)</f>
        <v>0</v>
      </c>
      <c r="R345" s="42">
        <f t="shared" si="69"/>
        <v>0</v>
      </c>
      <c r="S345" s="42">
        <f t="shared" si="69"/>
        <v>22.349202144993416</v>
      </c>
      <c r="T345" s="42">
        <f t="shared" si="69"/>
        <v>20.555882859881294</v>
      </c>
      <c r="U345" s="42">
        <f t="shared" si="69"/>
        <v>41.332133320170534</v>
      </c>
      <c r="V345" s="42">
        <f t="shared" si="69"/>
        <v>778.86474934902083</v>
      </c>
      <c r="W345" s="42">
        <f t="shared" si="69"/>
        <v>352.51100056363191</v>
      </c>
      <c r="X345" s="42">
        <f t="shared" si="69"/>
        <v>20.522386426270987</v>
      </c>
      <c r="Y345" s="42">
        <f t="shared" si="69"/>
        <v>36.825310975395062</v>
      </c>
      <c r="Z345" s="42">
        <f t="shared" si="69"/>
        <v>77.844665157571981</v>
      </c>
      <c r="AC345" s="42">
        <f t="shared" ref="AC345:AL360" si="70">($D255-$D254)/8*(AC254+3*((2*AC254+AC255)/3)+3*((AC254+2*AC255)/3)+AC255)</f>
        <v>0.32483245726732607</v>
      </c>
      <c r="AD345" s="42">
        <f t="shared" si="70"/>
        <v>35.973588005777223</v>
      </c>
      <c r="AE345" s="42">
        <f t="shared" si="70"/>
        <v>28.08014981294804</v>
      </c>
      <c r="AF345" s="42">
        <f t="shared" si="70"/>
        <v>32.557647070314154</v>
      </c>
      <c r="AG345" s="42">
        <f t="shared" si="70"/>
        <v>53.860094946929713</v>
      </c>
      <c r="AH345" s="42">
        <f t="shared" si="70"/>
        <v>1475.7340550985894</v>
      </c>
      <c r="AI345" s="42">
        <f t="shared" si="70"/>
        <v>435.51696689073322</v>
      </c>
      <c r="AJ345" s="42">
        <f t="shared" si="70"/>
        <v>21.20269670231486</v>
      </c>
      <c r="AK345" s="42">
        <f t="shared" si="70"/>
        <v>40.005843734739798</v>
      </c>
      <c r="AL345" s="42">
        <f t="shared" si="70"/>
        <v>166.01405324627552</v>
      </c>
    </row>
    <row r="346" spans="4:38">
      <c r="D346" s="52">
        <f t="shared" si="67"/>
        <v>60</v>
      </c>
      <c r="E346" s="42">
        <f t="shared" si="68"/>
        <v>0.13340345723839156</v>
      </c>
      <c r="F346" s="42">
        <f t="shared" si="68"/>
        <v>19.602517605835487</v>
      </c>
      <c r="G346" s="42">
        <f t="shared" si="68"/>
        <v>28.291099787122466</v>
      </c>
      <c r="H346" s="42">
        <f t="shared" si="68"/>
        <v>29.79693604936066</v>
      </c>
      <c r="I346" s="42">
        <f t="shared" si="68"/>
        <v>53.40328051625854</v>
      </c>
      <c r="J346" s="42">
        <f t="shared" si="68"/>
        <v>1264.8403614179254</v>
      </c>
      <c r="K346" s="42">
        <f t="shared" si="68"/>
        <v>442.08733598021132</v>
      </c>
      <c r="L346" s="42">
        <f t="shared" si="68"/>
        <v>23.407964698838619</v>
      </c>
      <c r="M346" s="42">
        <f t="shared" si="68"/>
        <v>43.102633293346805</v>
      </c>
      <c r="N346" s="42">
        <f t="shared" si="68"/>
        <v>136.80586936903228</v>
      </c>
      <c r="Q346" s="42">
        <f t="shared" si="69"/>
        <v>0</v>
      </c>
      <c r="R346" s="42">
        <f t="shared" si="69"/>
        <v>0</v>
      </c>
      <c r="S346" s="42">
        <f t="shared" si="69"/>
        <v>25.076011628065807</v>
      </c>
      <c r="T346" s="42">
        <f t="shared" si="69"/>
        <v>23.06389079464358</v>
      </c>
      <c r="U346" s="42">
        <f t="shared" si="69"/>
        <v>46.375036076245031</v>
      </c>
      <c r="V346" s="42">
        <f t="shared" si="69"/>
        <v>873.89345644904074</v>
      </c>
      <c r="W346" s="42">
        <f t="shared" si="69"/>
        <v>395.52060479863508</v>
      </c>
      <c r="X346" s="42">
        <f t="shared" si="69"/>
        <v>23.026307486154014</v>
      </c>
      <c r="Y346" s="42">
        <f t="shared" si="69"/>
        <v>41.31833969889658</v>
      </c>
      <c r="Z346" s="42">
        <f t="shared" si="69"/>
        <v>87.342434687828515</v>
      </c>
      <c r="AC346" s="42">
        <f t="shared" si="70"/>
        <v>0.36446502308062856</v>
      </c>
      <c r="AD346" s="42">
        <f t="shared" si="70"/>
        <v>40.362698645069869</v>
      </c>
      <c r="AE346" s="42">
        <f t="shared" si="70"/>
        <v>31.506187946179253</v>
      </c>
      <c r="AF346" s="42">
        <f t="shared" si="70"/>
        <v>36.529981304077602</v>
      </c>
      <c r="AG346" s="42">
        <f t="shared" si="70"/>
        <v>60.43152495627205</v>
      </c>
      <c r="AH346" s="42">
        <f t="shared" si="70"/>
        <v>1655.7872663868129</v>
      </c>
      <c r="AI346" s="42">
        <f t="shared" si="70"/>
        <v>488.65406716178762</v>
      </c>
      <c r="AJ346" s="42">
        <f t="shared" si="70"/>
        <v>23.789621911523344</v>
      </c>
      <c r="AK346" s="42">
        <f t="shared" si="70"/>
        <v>44.886926887797159</v>
      </c>
      <c r="AL346" s="42">
        <f t="shared" si="70"/>
        <v>186.26930405023495</v>
      </c>
    </row>
    <row r="347" spans="4:38">
      <c r="D347" s="52">
        <f t="shared" si="67"/>
        <v>75</v>
      </c>
      <c r="E347" s="42">
        <f t="shared" si="68"/>
        <v>0.21910294938989933</v>
      </c>
      <c r="F347" s="42">
        <f t="shared" si="68"/>
        <v>32.195338200500203</v>
      </c>
      <c r="G347" s="42">
        <f t="shared" si="68"/>
        <v>46.465537949031507</v>
      </c>
      <c r="H347" s="42">
        <f t="shared" si="68"/>
        <v>48.938735969417586</v>
      </c>
      <c r="I347" s="42">
        <f t="shared" si="68"/>
        <v>87.709992757527033</v>
      </c>
      <c r="J347" s="42">
        <f t="shared" si="68"/>
        <v>2077.3843454358375</v>
      </c>
      <c r="K347" s="42">
        <f t="shared" si="68"/>
        <v>726.08792310452952</v>
      </c>
      <c r="L347" s="42">
        <f t="shared" si="68"/>
        <v>38.445436204588916</v>
      </c>
      <c r="M347" s="42">
        <f t="shared" si="68"/>
        <v>70.792123956482698</v>
      </c>
      <c r="N347" s="42">
        <f t="shared" si="68"/>
        <v>224.6910994146111</v>
      </c>
      <c r="Q347" s="42">
        <f t="shared" si="69"/>
        <v>0</v>
      </c>
      <c r="R347" s="42">
        <f t="shared" si="69"/>
        <v>0</v>
      </c>
      <c r="S347" s="42">
        <f t="shared" si="69"/>
        <v>41.185050375617045</v>
      </c>
      <c r="T347" s="42">
        <f t="shared" si="69"/>
        <v>37.880326358278751</v>
      </c>
      <c r="U347" s="42">
        <f t="shared" si="69"/>
        <v>76.166745545512839</v>
      </c>
      <c r="V347" s="42">
        <f t="shared" si="69"/>
        <v>1435.2898922128936</v>
      </c>
      <c r="W347" s="42">
        <f t="shared" si="69"/>
        <v>649.60633592124259</v>
      </c>
      <c r="X347" s="42">
        <f t="shared" si="69"/>
        <v>37.81859921935478</v>
      </c>
      <c r="Y347" s="42">
        <f t="shared" si="69"/>
        <v>67.861585294183001</v>
      </c>
      <c r="Z347" s="42">
        <f t="shared" si="69"/>
        <v>143.45194227463045</v>
      </c>
      <c r="AC347" s="42">
        <f t="shared" si="70"/>
        <v>0.5986003898213984</v>
      </c>
      <c r="AD347" s="42">
        <f t="shared" si="70"/>
        <v>66.292032467097471</v>
      </c>
      <c r="AE347" s="42">
        <f t="shared" si="70"/>
        <v>51.746025522446203</v>
      </c>
      <c r="AF347" s="42">
        <f t="shared" si="70"/>
        <v>59.997145580556207</v>
      </c>
      <c r="AG347" s="42">
        <f t="shared" si="70"/>
        <v>99.253239969541255</v>
      </c>
      <c r="AH347" s="42">
        <f t="shared" si="70"/>
        <v>2719.4787986587844</v>
      </c>
      <c r="AI347" s="42">
        <f t="shared" si="70"/>
        <v>802.5695102878168</v>
      </c>
      <c r="AJ347" s="42">
        <f t="shared" si="70"/>
        <v>39.072273189823264</v>
      </c>
      <c r="AK347" s="42">
        <f t="shared" si="70"/>
        <v>73.722662618782593</v>
      </c>
      <c r="AL347" s="42">
        <f t="shared" si="70"/>
        <v>305.93025655459002</v>
      </c>
    </row>
    <row r="348" spans="4:38">
      <c r="D348" s="52">
        <f t="shared" si="67"/>
        <v>100</v>
      </c>
      <c r="E348" s="42">
        <f t="shared" si="68"/>
        <v>0.39512470179305387</v>
      </c>
      <c r="F348" s="42">
        <f t="shared" si="68"/>
        <v>58.06025633621892</v>
      </c>
      <c r="G348" s="42">
        <f t="shared" si="68"/>
        <v>83.794772625782272</v>
      </c>
      <c r="H348" s="42">
        <f t="shared" si="68"/>
        <v>88.254875207702497</v>
      </c>
      <c r="I348" s="42">
        <f t="shared" si="68"/>
        <v>158.17397633893486</v>
      </c>
      <c r="J348" s="42">
        <f t="shared" si="68"/>
        <v>3746.3022395888097</v>
      </c>
      <c r="K348" s="42">
        <f t="shared" si="68"/>
        <v>1309.4085446639856</v>
      </c>
      <c r="L348" s="42">
        <f t="shared" si="68"/>
        <v>69.331524554741392</v>
      </c>
      <c r="M348" s="42">
        <f t="shared" si="68"/>
        <v>127.66472083324511</v>
      </c>
      <c r="N348" s="42">
        <f t="shared" si="68"/>
        <v>405.20222981464087</v>
      </c>
      <c r="Q348" s="42">
        <f t="shared" si="69"/>
        <v>0</v>
      </c>
      <c r="R348" s="42">
        <f t="shared" si="69"/>
        <v>0</v>
      </c>
      <c r="S348" s="42">
        <f t="shared" si="69"/>
        <v>74.272075265581904</v>
      </c>
      <c r="T348" s="42">
        <f t="shared" si="69"/>
        <v>68.312419790860417</v>
      </c>
      <c r="U348" s="42">
        <f t="shared" si="69"/>
        <v>137.35717708967346</v>
      </c>
      <c r="V348" s="42">
        <f t="shared" si="69"/>
        <v>2588.3653881719406</v>
      </c>
      <c r="W348" s="42">
        <f t="shared" si="69"/>
        <v>1171.4835901501199</v>
      </c>
      <c r="X348" s="42">
        <f t="shared" si="69"/>
        <v>68.201102634118399</v>
      </c>
      <c r="Y348" s="42">
        <f t="shared" si="69"/>
        <v>122.37986173728828</v>
      </c>
      <c r="Z348" s="42">
        <f t="shared" si="69"/>
        <v>258.69759430774127</v>
      </c>
      <c r="AC348" s="42">
        <f t="shared" si="70"/>
        <v>1.0795007606241265</v>
      </c>
      <c r="AD348" s="42">
        <f t="shared" si="70"/>
        <v>119.54936997769532</v>
      </c>
      <c r="AE348" s="42">
        <f t="shared" si="70"/>
        <v>93.317469985983095</v>
      </c>
      <c r="AF348" s="42">
        <f t="shared" si="70"/>
        <v>108.19733062454418</v>
      </c>
      <c r="AG348" s="42">
        <f t="shared" si="70"/>
        <v>178.99077558819627</v>
      </c>
      <c r="AH348" s="42">
        <f t="shared" si="70"/>
        <v>4904.2390910056856</v>
      </c>
      <c r="AI348" s="42">
        <f t="shared" si="70"/>
        <v>1447.3334991778522</v>
      </c>
      <c r="AJ348" s="42">
        <f t="shared" si="70"/>
        <v>70.461946475364783</v>
      </c>
      <c r="AK348" s="42">
        <f t="shared" si="70"/>
        <v>132.94957992920234</v>
      </c>
      <c r="AL348" s="42">
        <f t="shared" si="70"/>
        <v>551.70686532153741</v>
      </c>
    </row>
    <row r="349" spans="4:38">
      <c r="D349" s="52">
        <f t="shared" si="67"/>
        <v>125</v>
      </c>
      <c r="E349" s="42">
        <f t="shared" si="68"/>
        <v>0.41457253870144573</v>
      </c>
      <c r="F349" s="42">
        <f t="shared" si="68"/>
        <v>60.917952630482986</v>
      </c>
      <c r="G349" s="42">
        <f t="shared" si="68"/>
        <v>87.919108726276221</v>
      </c>
      <c r="H349" s="42">
        <f t="shared" si="68"/>
        <v>92.598735289395933</v>
      </c>
      <c r="I349" s="42">
        <f t="shared" si="68"/>
        <v>165.95921902569191</v>
      </c>
      <c r="J349" s="42">
        <f t="shared" si="68"/>
        <v>3930.6933308935113</v>
      </c>
      <c r="K349" s="42">
        <f t="shared" si="68"/>
        <v>1373.8569674214607</v>
      </c>
      <c r="L349" s="42">
        <f t="shared" si="68"/>
        <v>72.743986939482312</v>
      </c>
      <c r="M349" s="42">
        <f t="shared" si="68"/>
        <v>133.94831347742425</v>
      </c>
      <c r="N349" s="42">
        <f t="shared" si="68"/>
        <v>425.14607752801209</v>
      </c>
      <c r="Q349" s="42">
        <f t="shared" si="69"/>
        <v>0</v>
      </c>
      <c r="R349" s="42">
        <f t="shared" si="69"/>
        <v>0</v>
      </c>
      <c r="S349" s="42">
        <f t="shared" si="69"/>
        <v>77.927709044128491</v>
      </c>
      <c r="T349" s="42">
        <f t="shared" si="69"/>
        <v>71.674722357319737</v>
      </c>
      <c r="U349" s="42">
        <f t="shared" si="69"/>
        <v>144.11782750235292</v>
      </c>
      <c r="V349" s="42">
        <f t="shared" si="69"/>
        <v>2715.763416440137</v>
      </c>
      <c r="W349" s="42">
        <f t="shared" si="69"/>
        <v>1229.1434167788013</v>
      </c>
      <c r="X349" s="42">
        <f t="shared" si="69"/>
        <v>71.557926226725641</v>
      </c>
      <c r="Y349" s="42">
        <f t="shared" si="69"/>
        <v>128.40333630402102</v>
      </c>
      <c r="Z349" s="42">
        <f t="shared" si="69"/>
        <v>271.43055835645646</v>
      </c>
      <c r="AC349" s="42">
        <f t="shared" si="70"/>
        <v>1.1326332391551663</v>
      </c>
      <c r="AD349" s="42">
        <f t="shared" si="70"/>
        <v>125.43352917927548</v>
      </c>
      <c r="AE349" s="42">
        <f t="shared" si="70"/>
        <v>97.910508408424363</v>
      </c>
      <c r="AF349" s="42">
        <f t="shared" si="70"/>
        <v>113.52274822147174</v>
      </c>
      <c r="AG349" s="42">
        <f t="shared" si="70"/>
        <v>187.80061054903086</v>
      </c>
      <c r="AH349" s="42">
        <f t="shared" si="70"/>
        <v>5145.623245346892</v>
      </c>
      <c r="AI349" s="42">
        <f t="shared" si="70"/>
        <v>1518.5705180641203</v>
      </c>
      <c r="AJ349" s="42">
        <f t="shared" si="70"/>
        <v>73.930047652239423</v>
      </c>
      <c r="AK349" s="42">
        <f t="shared" si="70"/>
        <v>139.49329065082796</v>
      </c>
      <c r="AL349" s="42">
        <f t="shared" si="70"/>
        <v>578.8615966995643</v>
      </c>
    </row>
    <row r="350" spans="4:38">
      <c r="D350" s="52">
        <f t="shared" si="67"/>
        <v>150</v>
      </c>
      <c r="E350" s="42">
        <f t="shared" si="68"/>
        <v>0.42213267294615969</v>
      </c>
      <c r="F350" s="42">
        <f t="shared" si="68"/>
        <v>62.028850861326134</v>
      </c>
      <c r="G350" s="42">
        <f t="shared" si="68"/>
        <v>89.522399351188881</v>
      </c>
      <c r="H350" s="42">
        <f t="shared" si="68"/>
        <v>94.287363464989411</v>
      </c>
      <c r="I350" s="42">
        <f t="shared" si="68"/>
        <v>168.98564711210625</v>
      </c>
      <c r="J350" s="42">
        <f t="shared" si="68"/>
        <v>4002.373354248261</v>
      </c>
      <c r="K350" s="42">
        <f t="shared" si="68"/>
        <v>1398.9105880478426</v>
      </c>
      <c r="L350" s="42">
        <f t="shared" si="68"/>
        <v>74.070544430436314</v>
      </c>
      <c r="M350" s="42">
        <f t="shared" si="68"/>
        <v>136.39099150649568</v>
      </c>
      <c r="N350" s="42">
        <f t="shared" si="68"/>
        <v>432.89903055715627</v>
      </c>
      <c r="Q350" s="42">
        <f t="shared" si="69"/>
        <v>0</v>
      </c>
      <c r="R350" s="42">
        <f t="shared" si="69"/>
        <v>0</v>
      </c>
      <c r="S350" s="42">
        <f t="shared" si="69"/>
        <v>79.348796759204816</v>
      </c>
      <c r="T350" s="42">
        <f t="shared" si="69"/>
        <v>72.981780766618215</v>
      </c>
      <c r="U350" s="42">
        <f t="shared" si="69"/>
        <v>146.74595652987395</v>
      </c>
      <c r="V350" s="42">
        <f t="shared" si="69"/>
        <v>2765.2880088540032</v>
      </c>
      <c r="W350" s="42">
        <f t="shared" si="69"/>
        <v>1251.5580447856657</v>
      </c>
      <c r="X350" s="42">
        <f t="shared" si="69"/>
        <v>72.862854744764775</v>
      </c>
      <c r="Y350" s="42">
        <f t="shared" si="69"/>
        <v>130.74489627074774</v>
      </c>
      <c r="Z350" s="42">
        <f t="shared" si="69"/>
        <v>276.38035909752841</v>
      </c>
      <c r="AC350" s="42">
        <f t="shared" si="70"/>
        <v>1.1532879100237665</v>
      </c>
      <c r="AD350" s="42">
        <f t="shared" si="70"/>
        <v>127.72093181900146</v>
      </c>
      <c r="AE350" s="42">
        <f t="shared" si="70"/>
        <v>99.696001943173343</v>
      </c>
      <c r="AF350" s="42">
        <f t="shared" si="70"/>
        <v>115.59294616336018</v>
      </c>
      <c r="AG350" s="42">
        <f t="shared" si="70"/>
        <v>191.22533769433852</v>
      </c>
      <c r="AH350" s="42">
        <f t="shared" si="70"/>
        <v>5239.4586996425251</v>
      </c>
      <c r="AI350" s="42">
        <f t="shared" si="70"/>
        <v>1546.2631313100198</v>
      </c>
      <c r="AJ350" s="42">
        <f t="shared" si="70"/>
        <v>75.27823411610828</v>
      </c>
      <c r="AK350" s="42">
        <f t="shared" si="70"/>
        <v>142.03708674224401</v>
      </c>
      <c r="AL350" s="42">
        <f t="shared" si="70"/>
        <v>589.41770201678071</v>
      </c>
    </row>
    <row r="351" spans="4:38">
      <c r="D351" s="52">
        <f t="shared" si="67"/>
        <v>175</v>
      </c>
      <c r="E351" s="42">
        <f t="shared" si="68"/>
        <v>0.42468174562859384</v>
      </c>
      <c r="F351" s="42">
        <f t="shared" si="68"/>
        <v>62.40341568273611</v>
      </c>
      <c r="G351" s="42">
        <f t="shared" si="68"/>
        <v>90.06298556324262</v>
      </c>
      <c r="H351" s="42">
        <f t="shared" si="68"/>
        <v>94.856723189812243</v>
      </c>
      <c r="I351" s="42">
        <f t="shared" si="68"/>
        <v>170.00607676463841</v>
      </c>
      <c r="J351" s="42">
        <f t="shared" si="68"/>
        <v>4026.5419183895119</v>
      </c>
      <c r="K351" s="42">
        <f t="shared" si="68"/>
        <v>1407.3579909467305</v>
      </c>
      <c r="L351" s="42">
        <f t="shared" si="68"/>
        <v>74.517823718397864</v>
      </c>
      <c r="M351" s="42">
        <f t="shared" si="68"/>
        <v>137.21459643655913</v>
      </c>
      <c r="N351" s="42">
        <f t="shared" si="68"/>
        <v>435.51311651582887</v>
      </c>
      <c r="Q351" s="42">
        <f t="shared" si="69"/>
        <v>0</v>
      </c>
      <c r="R351" s="42">
        <f t="shared" si="69"/>
        <v>0</v>
      </c>
      <c r="S351" s="42">
        <f t="shared" si="69"/>
        <v>79.827949080656879</v>
      </c>
      <c r="T351" s="42">
        <f t="shared" si="69"/>
        <v>73.422485491910379</v>
      </c>
      <c r="U351" s="42">
        <f t="shared" si="69"/>
        <v>147.63209051812288</v>
      </c>
      <c r="V351" s="42">
        <f t="shared" si="69"/>
        <v>2781.9863612303698</v>
      </c>
      <c r="W351" s="42">
        <f t="shared" si="69"/>
        <v>1259.1156507870633</v>
      </c>
      <c r="X351" s="42">
        <f t="shared" si="69"/>
        <v>73.302841328361296</v>
      </c>
      <c r="Y351" s="42">
        <f t="shared" si="69"/>
        <v>131.5344069265457</v>
      </c>
      <c r="Z351" s="42">
        <f t="shared" si="69"/>
        <v>278.04929796080069</v>
      </c>
      <c r="AC351" s="42">
        <f t="shared" si="70"/>
        <v>1.1602521061043627</v>
      </c>
      <c r="AD351" s="42">
        <f t="shared" si="70"/>
        <v>128.49218208968685</v>
      </c>
      <c r="AE351" s="42">
        <f t="shared" si="70"/>
        <v>100.29802204582874</v>
      </c>
      <c r="AF351" s="42">
        <f t="shared" si="70"/>
        <v>116.29096088771365</v>
      </c>
      <c r="AG351" s="42">
        <f t="shared" si="70"/>
        <v>192.38006301115399</v>
      </c>
      <c r="AH351" s="42">
        <f t="shared" si="70"/>
        <v>5271.0974755486586</v>
      </c>
      <c r="AI351" s="42">
        <f t="shared" si="70"/>
        <v>1555.6003311063985</v>
      </c>
      <c r="AJ351" s="42">
        <f t="shared" si="70"/>
        <v>75.732806108434815</v>
      </c>
      <c r="AK351" s="42">
        <f t="shared" si="70"/>
        <v>142.89478594657302</v>
      </c>
      <c r="AL351" s="42">
        <f t="shared" si="70"/>
        <v>592.97693507085376</v>
      </c>
    </row>
    <row r="352" spans="4:38">
      <c r="D352" s="52">
        <f t="shared" si="67"/>
        <v>200</v>
      </c>
      <c r="E352" s="42">
        <f t="shared" si="68"/>
        <v>0.42514534192526537</v>
      </c>
      <c r="F352" s="42">
        <f t="shared" si="68"/>
        <v>62.47153726485719</v>
      </c>
      <c r="G352" s="42">
        <f t="shared" si="68"/>
        <v>90.161301224332504</v>
      </c>
      <c r="H352" s="42">
        <f t="shared" si="68"/>
        <v>94.960271849574156</v>
      </c>
      <c r="I352" s="42">
        <f t="shared" si="68"/>
        <v>170.19166088359569</v>
      </c>
      <c r="J352" s="42">
        <f t="shared" si="68"/>
        <v>4030.9374214714594</v>
      </c>
      <c r="K352" s="42">
        <f t="shared" si="68"/>
        <v>1408.8943083406609</v>
      </c>
      <c r="L352" s="42">
        <f t="shared" si="68"/>
        <v>74.599169779224482</v>
      </c>
      <c r="M352" s="42">
        <f t="shared" si="68"/>
        <v>137.36438431751242</v>
      </c>
      <c r="N352" s="42">
        <f t="shared" si="68"/>
        <v>435.98853668645506</v>
      </c>
      <c r="Q352" s="42">
        <f t="shared" si="69"/>
        <v>0</v>
      </c>
      <c r="R352" s="42">
        <f t="shared" si="69"/>
        <v>0</v>
      </c>
      <c r="S352" s="42">
        <f t="shared" si="69"/>
        <v>79.915091845669977</v>
      </c>
      <c r="T352" s="42">
        <f t="shared" si="69"/>
        <v>73.502635846185854</v>
      </c>
      <c r="U352" s="42">
        <f t="shared" si="69"/>
        <v>147.79325047175539</v>
      </c>
      <c r="V352" s="42">
        <f t="shared" si="69"/>
        <v>2785.0232673082328</v>
      </c>
      <c r="W352" s="42">
        <f t="shared" si="69"/>
        <v>1260.4901420591614</v>
      </c>
      <c r="X352" s="42">
        <f t="shared" si="69"/>
        <v>73.382861075207302</v>
      </c>
      <c r="Y352" s="42">
        <f t="shared" si="69"/>
        <v>131.67799412934798</v>
      </c>
      <c r="Z352" s="42">
        <f t="shared" si="69"/>
        <v>278.35282554623041</v>
      </c>
      <c r="AC352" s="42">
        <f t="shared" si="70"/>
        <v>1.16151867474107</v>
      </c>
      <c r="AD352" s="42">
        <f t="shared" si="70"/>
        <v>128.63244830169421</v>
      </c>
      <c r="AE352" s="42">
        <f t="shared" si="70"/>
        <v>100.40751060299546</v>
      </c>
      <c r="AF352" s="42">
        <f t="shared" si="70"/>
        <v>116.417907852962</v>
      </c>
      <c r="AG352" s="42">
        <f t="shared" si="70"/>
        <v>192.59007129543605</v>
      </c>
      <c r="AH352" s="42">
        <f t="shared" si="70"/>
        <v>5276.8515756346933</v>
      </c>
      <c r="AI352" s="42">
        <f t="shared" si="70"/>
        <v>1557.2984746221603</v>
      </c>
      <c r="AJ352" s="42">
        <f t="shared" si="70"/>
        <v>75.815478483242075</v>
      </c>
      <c r="AK352" s="42">
        <f t="shared" si="70"/>
        <v>143.05077450567728</v>
      </c>
      <c r="AL352" s="42">
        <f t="shared" si="70"/>
        <v>593.62424782667631</v>
      </c>
    </row>
    <row r="353" spans="4:62">
      <c r="D353" s="52">
        <f t="shared" si="67"/>
        <v>225</v>
      </c>
      <c r="E353" s="42">
        <f t="shared" si="68"/>
        <v>0.4247688463169953</v>
      </c>
      <c r="F353" s="42">
        <f t="shared" si="68"/>
        <v>62.416214397351254</v>
      </c>
      <c r="G353" s="42">
        <f t="shared" si="68"/>
        <v>90.081457155494419</v>
      </c>
      <c r="H353" s="42">
        <f t="shared" si="68"/>
        <v>94.876177960294783</v>
      </c>
      <c r="I353" s="42">
        <f t="shared" si="68"/>
        <v>170.04094439544912</v>
      </c>
      <c r="J353" s="42">
        <f t="shared" si="68"/>
        <v>4027.3677475582444</v>
      </c>
      <c r="K353" s="42">
        <f t="shared" si="68"/>
        <v>1407.6466349751129</v>
      </c>
      <c r="L353" s="42">
        <f t="shared" si="68"/>
        <v>74.533107054238997</v>
      </c>
      <c r="M353" s="42">
        <f t="shared" si="68"/>
        <v>137.24273865348124</v>
      </c>
      <c r="N353" s="42">
        <f t="shared" si="68"/>
        <v>435.60243867918257</v>
      </c>
      <c r="Q353" s="42">
        <f t="shared" si="69"/>
        <v>0</v>
      </c>
      <c r="R353" s="42">
        <f t="shared" si="69"/>
        <v>0</v>
      </c>
      <c r="S353" s="42">
        <f t="shared" si="69"/>
        <v>79.844321503983664</v>
      </c>
      <c r="T353" s="42">
        <f t="shared" si="69"/>
        <v>73.43754417784713</v>
      </c>
      <c r="U353" s="42">
        <f t="shared" si="69"/>
        <v>147.66236932536296</v>
      </c>
      <c r="V353" s="42">
        <f t="shared" si="69"/>
        <v>2782.5569365604388</v>
      </c>
      <c r="W353" s="42">
        <f t="shared" si="69"/>
        <v>1259.3738908482135</v>
      </c>
      <c r="X353" s="42">
        <f t="shared" si="69"/>
        <v>73.317875475713279</v>
      </c>
      <c r="Y353" s="42">
        <f t="shared" si="69"/>
        <v>131.56138415716532</v>
      </c>
      <c r="Z353" s="42">
        <f t="shared" si="69"/>
        <v>278.10632486509127</v>
      </c>
      <c r="AC353" s="42">
        <f t="shared" si="70"/>
        <v>1.1604900696104499</v>
      </c>
      <c r="AD353" s="42">
        <f t="shared" si="70"/>
        <v>128.51853537100726</v>
      </c>
      <c r="AE353" s="42">
        <f t="shared" si="70"/>
        <v>100.31859280700561</v>
      </c>
      <c r="AF353" s="42">
        <f t="shared" si="70"/>
        <v>116.31481174274202</v>
      </c>
      <c r="AG353" s="42">
        <f t="shared" si="70"/>
        <v>192.41951946553527</v>
      </c>
      <c r="AH353" s="42">
        <f t="shared" si="70"/>
        <v>5272.1785585560574</v>
      </c>
      <c r="AI353" s="42">
        <f t="shared" si="70"/>
        <v>1555.9193791020123</v>
      </c>
      <c r="AJ353" s="42">
        <f t="shared" si="70"/>
        <v>75.74833863276514</v>
      </c>
      <c r="AK353" s="42">
        <f t="shared" si="70"/>
        <v>142.92409314979759</v>
      </c>
      <c r="AL353" s="42">
        <f t="shared" si="70"/>
        <v>593.09855249327052</v>
      </c>
    </row>
    <row r="354" spans="4:62">
      <c r="D354" s="52">
        <f t="shared" si="67"/>
        <v>250</v>
      </c>
      <c r="E354" s="42">
        <f t="shared" si="68"/>
        <v>0.42404343327060057</v>
      </c>
      <c r="F354" s="42">
        <f t="shared" si="68"/>
        <v>62.309621042817376</v>
      </c>
      <c r="G354" s="42">
        <f t="shared" si="68"/>
        <v>89.927617567621056</v>
      </c>
      <c r="H354" s="42">
        <f t="shared" si="68"/>
        <v>94.714150029383134</v>
      </c>
      <c r="I354" s="42">
        <f t="shared" si="68"/>
        <v>169.75055134860665</v>
      </c>
      <c r="J354" s="42">
        <f t="shared" si="68"/>
        <v>4020.4898770834211</v>
      </c>
      <c r="K354" s="42">
        <f t="shared" si="68"/>
        <v>1405.2426798767613</v>
      </c>
      <c r="L354" s="42">
        <f t="shared" si="68"/>
        <v>74.405820675507883</v>
      </c>
      <c r="M354" s="42">
        <f t="shared" si="68"/>
        <v>137.00835782728504</v>
      </c>
      <c r="N354" s="42">
        <f t="shared" si="68"/>
        <v>434.8585242071137</v>
      </c>
      <c r="Q354" s="42">
        <f t="shared" si="69"/>
        <v>0</v>
      </c>
      <c r="R354" s="42">
        <f t="shared" si="69"/>
        <v>0</v>
      </c>
      <c r="S354" s="42">
        <f t="shared" si="69"/>
        <v>79.707964723109257</v>
      </c>
      <c r="T354" s="42">
        <f t="shared" si="69"/>
        <v>73.312128782853563</v>
      </c>
      <c r="U354" s="42">
        <f t="shared" si="69"/>
        <v>147.41019403026084</v>
      </c>
      <c r="V354" s="42">
        <f t="shared" si="69"/>
        <v>2777.8049329198266</v>
      </c>
      <c r="W354" s="42">
        <f t="shared" si="69"/>
        <v>1257.2231534327195</v>
      </c>
      <c r="X354" s="42">
        <f t="shared" si="69"/>
        <v>73.192664448903798</v>
      </c>
      <c r="Y354" s="42">
        <f t="shared" si="69"/>
        <v>131.33670585201921</v>
      </c>
      <c r="Z354" s="42">
        <f t="shared" si="69"/>
        <v>277.63137959052301</v>
      </c>
      <c r="AC354" s="42">
        <f t="shared" si="70"/>
        <v>1.1585082043112256</v>
      </c>
      <c r="AD354" s="42">
        <f t="shared" si="70"/>
        <v>128.29905359151698</v>
      </c>
      <c r="AE354" s="42">
        <f t="shared" si="70"/>
        <v>100.1472704121333</v>
      </c>
      <c r="AF354" s="42">
        <f t="shared" si="70"/>
        <v>116.11617127591229</v>
      </c>
      <c r="AG354" s="42">
        <f t="shared" si="70"/>
        <v>192.09090866695249</v>
      </c>
      <c r="AH354" s="42">
        <f t="shared" si="70"/>
        <v>5263.1748212470238</v>
      </c>
      <c r="AI354" s="42">
        <f t="shared" si="70"/>
        <v>1553.2622063208034</v>
      </c>
      <c r="AJ354" s="42">
        <f t="shared" si="70"/>
        <v>75.618976902112394</v>
      </c>
      <c r="AK354" s="42">
        <f t="shared" si="70"/>
        <v>142.6800098025513</v>
      </c>
      <c r="AL354" s="42">
        <f t="shared" si="70"/>
        <v>592.08566882370087</v>
      </c>
    </row>
    <row r="355" spans="4:62">
      <c r="D355" s="52">
        <f t="shared" si="67"/>
        <v>300</v>
      </c>
      <c r="E355" s="42">
        <f t="shared" si="68"/>
        <v>0.84550804167492832</v>
      </c>
      <c r="F355" s="42">
        <f t="shared" si="68"/>
        <v>124.24030543069375</v>
      </c>
      <c r="G355" s="42">
        <f t="shared" si="68"/>
        <v>179.30833932657606</v>
      </c>
      <c r="H355" s="42">
        <f t="shared" si="68"/>
        <v>188.85229489957825</v>
      </c>
      <c r="I355" s="42">
        <f t="shared" si="68"/>
        <v>338.46876282696712</v>
      </c>
      <c r="J355" s="42">
        <f t="shared" si="68"/>
        <v>8016.5291001627184</v>
      </c>
      <c r="K355" s="42">
        <f t="shared" si="68"/>
        <v>2801.9393607315274</v>
      </c>
      <c r="L355" s="42">
        <f t="shared" si="68"/>
        <v>148.3591415231715</v>
      </c>
      <c r="M355" s="42">
        <f t="shared" si="68"/>
        <v>273.183497799203</v>
      </c>
      <c r="N355" s="42">
        <f t="shared" si="68"/>
        <v>867.07245145186744</v>
      </c>
      <c r="Q355" s="42">
        <f t="shared" si="69"/>
        <v>0</v>
      </c>
      <c r="R355" s="42">
        <f t="shared" si="69"/>
        <v>0</v>
      </c>
      <c r="S355" s="42">
        <f t="shared" si="69"/>
        <v>158.93118457024542</v>
      </c>
      <c r="T355" s="42">
        <f t="shared" si="69"/>
        <v>146.17840903729947</v>
      </c>
      <c r="U355" s="42">
        <f t="shared" si="69"/>
        <v>293.92391132233627</v>
      </c>
      <c r="V355" s="42">
        <f t="shared" si="69"/>
        <v>5538.7166141757425</v>
      </c>
      <c r="W355" s="42">
        <f t="shared" si="69"/>
        <v>2506.800490243495</v>
      </c>
      <c r="X355" s="42">
        <f t="shared" si="69"/>
        <v>145.94020689307848</v>
      </c>
      <c r="Y355" s="42">
        <f t="shared" si="69"/>
        <v>261.8746860633812</v>
      </c>
      <c r="Z355" s="42">
        <f t="shared" si="69"/>
        <v>553.57434085129262</v>
      </c>
      <c r="AC355" s="42">
        <f t="shared" si="70"/>
        <v>2.3099709280639718</v>
      </c>
      <c r="AD355" s="42">
        <f t="shared" si="70"/>
        <v>255.81785505845986</v>
      </c>
      <c r="AE355" s="42">
        <f t="shared" si="70"/>
        <v>199.68549408290755</v>
      </c>
      <c r="AF355" s="42">
        <f t="shared" si="70"/>
        <v>231.52618076185612</v>
      </c>
      <c r="AG355" s="42">
        <f t="shared" si="70"/>
        <v>383.01361433159792</v>
      </c>
      <c r="AH355" s="42">
        <f t="shared" si="70"/>
        <v>10494.341586149705</v>
      </c>
      <c r="AI355" s="42">
        <f t="shared" si="70"/>
        <v>3097.0782312195588</v>
      </c>
      <c r="AJ355" s="42">
        <f t="shared" si="70"/>
        <v>150.77807615326526</v>
      </c>
      <c r="AK355" s="42">
        <f t="shared" si="70"/>
        <v>284.4923095350257</v>
      </c>
      <c r="AL355" s="42">
        <f t="shared" si="70"/>
        <v>1180.5705620524354</v>
      </c>
    </row>
    <row r="356" spans="4:62">
      <c r="D356" s="52">
        <f t="shared" si="67"/>
        <v>365</v>
      </c>
      <c r="E356" s="42">
        <f t="shared" si="68"/>
        <v>1.0937827655716439</v>
      </c>
      <c r="F356" s="42">
        <f t="shared" si="68"/>
        <v>160.72219088567368</v>
      </c>
      <c r="G356" s="42">
        <f t="shared" si="68"/>
        <v>231.96038548629781</v>
      </c>
      <c r="H356" s="42">
        <f t="shared" si="68"/>
        <v>244.30682526758221</v>
      </c>
      <c r="I356" s="42">
        <f t="shared" si="68"/>
        <v>437.85662727833369</v>
      </c>
      <c r="J356" s="42">
        <f t="shared" si="68"/>
        <v>10370.500264068092</v>
      </c>
      <c r="K356" s="42">
        <f t="shared" si="68"/>
        <v>3624.6999814145611</v>
      </c>
      <c r="L356" s="42">
        <f t="shared" si="68"/>
        <v>191.92327466406081</v>
      </c>
      <c r="M356" s="42">
        <f t="shared" si="68"/>
        <v>353.40101690745138</v>
      </c>
      <c r="N356" s="42">
        <f t="shared" si="68"/>
        <v>1121.679342069031</v>
      </c>
      <c r="Q356" s="42">
        <f t="shared" si="69"/>
        <v>0</v>
      </c>
      <c r="R356" s="42">
        <f t="shared" si="69"/>
        <v>0</v>
      </c>
      <c r="S356" s="42">
        <f t="shared" si="69"/>
        <v>205.59968921224649</v>
      </c>
      <c r="T356" s="42">
        <f t="shared" si="69"/>
        <v>189.10219255507943</v>
      </c>
      <c r="U356" s="42">
        <f t="shared" si="69"/>
        <v>380.23163914197545</v>
      </c>
      <c r="V356" s="42">
        <f t="shared" si="69"/>
        <v>7165.1036742000952</v>
      </c>
      <c r="W356" s="42">
        <f t="shared" si="69"/>
        <v>3242.8966228674349</v>
      </c>
      <c r="X356" s="42">
        <f t="shared" si="69"/>
        <v>188.79404480576301</v>
      </c>
      <c r="Y356" s="42">
        <f t="shared" si="69"/>
        <v>338.77148913710289</v>
      </c>
      <c r="Z356" s="42">
        <f t="shared" si="69"/>
        <v>716.12574173318035</v>
      </c>
      <c r="AC356" s="42">
        <f t="shared" si="70"/>
        <v>2.9882700879849353</v>
      </c>
      <c r="AD356" s="42">
        <f t="shared" si="70"/>
        <v>330.93613212022677</v>
      </c>
      <c r="AE356" s="42">
        <f t="shared" si="70"/>
        <v>258.32108176035018</v>
      </c>
      <c r="AF356" s="42">
        <f t="shared" si="70"/>
        <v>299.51145798008395</v>
      </c>
      <c r="AG356" s="42">
        <f t="shared" si="70"/>
        <v>495.4816154146921</v>
      </c>
      <c r="AH356" s="42">
        <f t="shared" si="70"/>
        <v>13575.896853936107</v>
      </c>
      <c r="AI356" s="42">
        <f t="shared" si="70"/>
        <v>4006.5033399616859</v>
      </c>
      <c r="AJ356" s="42">
        <f t="shared" si="70"/>
        <v>195.0525045223597</v>
      </c>
      <c r="AK356" s="42">
        <f t="shared" si="70"/>
        <v>368.03054467780083</v>
      </c>
      <c r="AL356" s="42">
        <f t="shared" si="70"/>
        <v>1527.2329424048733</v>
      </c>
    </row>
    <row r="357" spans="4:62">
      <c r="D357" s="52">
        <f t="shared" si="67"/>
        <v>730</v>
      </c>
      <c r="E357" s="42">
        <f t="shared" si="68"/>
        <v>6.02879231214916</v>
      </c>
      <c r="F357" s="42">
        <f t="shared" si="68"/>
        <v>885.88039536069232</v>
      </c>
      <c r="G357" s="42">
        <f t="shared" si="68"/>
        <v>1278.5363170465398</v>
      </c>
      <c r="H357" s="42">
        <f t="shared" si="68"/>
        <v>1346.5883321072436</v>
      </c>
      <c r="I357" s="42">
        <f t="shared" si="68"/>
        <v>2413.4103694526289</v>
      </c>
      <c r="J357" s="42">
        <f t="shared" si="68"/>
        <v>57160.886268379705</v>
      </c>
      <c r="K357" s="42">
        <f t="shared" si="68"/>
        <v>19978.888011074578</v>
      </c>
      <c r="L357" s="42">
        <f t="shared" si="68"/>
        <v>1057.8568242593074</v>
      </c>
      <c r="M357" s="42">
        <f t="shared" si="68"/>
        <v>1947.9017231761122</v>
      </c>
      <c r="N357" s="42">
        <f t="shared" si="68"/>
        <v>6182.5547147180405</v>
      </c>
      <c r="Q357" s="42">
        <f t="shared" si="69"/>
        <v>0</v>
      </c>
      <c r="R357" s="42">
        <f t="shared" si="69"/>
        <v>0</v>
      </c>
      <c r="S357" s="42">
        <f t="shared" si="69"/>
        <v>1133.2394920807144</v>
      </c>
      <c r="T357" s="42">
        <f t="shared" si="69"/>
        <v>1042.3073763562043</v>
      </c>
      <c r="U357" s="42">
        <f t="shared" si="69"/>
        <v>2095.7887206212931</v>
      </c>
      <c r="V357" s="42">
        <f t="shared" si="69"/>
        <v>39493.145537170021</v>
      </c>
      <c r="W357" s="42">
        <f t="shared" si="69"/>
        <v>17874.436171811376</v>
      </c>
      <c r="X357" s="42">
        <f t="shared" si="69"/>
        <v>1040.6089049224236</v>
      </c>
      <c r="Y357" s="42">
        <f t="shared" si="69"/>
        <v>1867.2656157803676</v>
      </c>
      <c r="Z357" s="42">
        <f t="shared" si="69"/>
        <v>3947.1945455610871</v>
      </c>
      <c r="AC357" s="42">
        <f t="shared" si="70"/>
        <v>16.470966905072185</v>
      </c>
      <c r="AD357" s="42">
        <f t="shared" si="70"/>
        <v>1824.0781185613935</v>
      </c>
      <c r="AE357" s="42">
        <f t="shared" si="70"/>
        <v>1423.8331420123709</v>
      </c>
      <c r="AF357" s="42">
        <f t="shared" si="70"/>
        <v>1650.8692878582776</v>
      </c>
      <c r="AG357" s="42">
        <f t="shared" si="70"/>
        <v>2731.032018283965</v>
      </c>
      <c r="AH357" s="42">
        <f t="shared" si="70"/>
        <v>74828.626999589513</v>
      </c>
      <c r="AI357" s="42">
        <f t="shared" si="70"/>
        <v>22083.339850337787</v>
      </c>
      <c r="AJ357" s="42">
        <f t="shared" si="70"/>
        <v>1075.1047435961973</v>
      </c>
      <c r="AK357" s="42">
        <f t="shared" si="70"/>
        <v>2028.5378305718618</v>
      </c>
      <c r="AL357" s="42">
        <f t="shared" si="70"/>
        <v>8417.9148838749461</v>
      </c>
    </row>
    <row r="358" spans="4:62">
      <c r="D358" s="52">
        <f t="shared" si="67"/>
        <v>1460</v>
      </c>
      <c r="E358" s="42">
        <f t="shared" si="68"/>
        <v>11.499154994483598</v>
      </c>
      <c r="F358" s="42">
        <f t="shared" si="68"/>
        <v>1689.7042467856327</v>
      </c>
      <c r="G358" s="42">
        <f t="shared" si="68"/>
        <v>2438.645505529671</v>
      </c>
      <c r="H358" s="42">
        <f t="shared" si="68"/>
        <v>2568.4460739275901</v>
      </c>
      <c r="I358" s="42">
        <f t="shared" si="68"/>
        <v>4603.2735026721339</v>
      </c>
      <c r="J358" s="42">
        <f t="shared" si="68"/>
        <v>109027.12463614967</v>
      </c>
      <c r="K358" s="42">
        <f t="shared" si="68"/>
        <v>38107.189294579999</v>
      </c>
      <c r="L358" s="42">
        <f t="shared" si="68"/>
        <v>2017.7274243825377</v>
      </c>
      <c r="M358" s="42">
        <f t="shared" si="68"/>
        <v>3715.3749323367988</v>
      </c>
      <c r="N358" s="42">
        <f t="shared" si="68"/>
        <v>11792.437232105322</v>
      </c>
      <c r="Q358" s="42">
        <f t="shared" si="69"/>
        <v>0</v>
      </c>
      <c r="R358" s="42">
        <f t="shared" si="69"/>
        <v>0</v>
      </c>
      <c r="S358" s="42">
        <f t="shared" si="69"/>
        <v>2161.5102810965086</v>
      </c>
      <c r="T358" s="42">
        <f t="shared" si="69"/>
        <v>1988.0688290522423</v>
      </c>
      <c r="U358" s="42">
        <f t="shared" si="69"/>
        <v>3997.450581528421</v>
      </c>
      <c r="V358" s="42">
        <f t="shared" si="69"/>
        <v>75328.154999873252</v>
      </c>
      <c r="W358" s="42">
        <f t="shared" si="69"/>
        <v>34093.214915441531</v>
      </c>
      <c r="X358" s="42">
        <f t="shared" si="69"/>
        <v>1984.8292106909682</v>
      </c>
      <c r="Y358" s="42">
        <f t="shared" si="69"/>
        <v>3561.5718074179135</v>
      </c>
      <c r="Z358" s="42">
        <f t="shared" si="69"/>
        <v>7528.7718539115895</v>
      </c>
      <c r="AC358" s="42">
        <f t="shared" si="70"/>
        <v>31.416275689038667</v>
      </c>
      <c r="AD358" s="42">
        <f t="shared" si="70"/>
        <v>3479.1971461870016</v>
      </c>
      <c r="AE358" s="42">
        <f t="shared" si="70"/>
        <v>2715.7807299628439</v>
      </c>
      <c r="AF358" s="42">
        <f t="shared" si="70"/>
        <v>3148.8233188029271</v>
      </c>
      <c r="AG358" s="42">
        <f t="shared" si="70"/>
        <v>5209.0964238158485</v>
      </c>
      <c r="AH358" s="42">
        <f t="shared" si="70"/>
        <v>142726.0942724263</v>
      </c>
      <c r="AI358" s="42">
        <f t="shared" si="70"/>
        <v>42121.163673718482</v>
      </c>
      <c r="AJ358" s="42">
        <f t="shared" si="70"/>
        <v>2050.6256380741197</v>
      </c>
      <c r="AK358" s="42">
        <f t="shared" si="70"/>
        <v>3869.1780572556941</v>
      </c>
      <c r="AL358" s="42">
        <f t="shared" si="70"/>
        <v>16056.102610298956</v>
      </c>
    </row>
    <row r="359" spans="4:62">
      <c r="D359" s="52">
        <f t="shared" si="67"/>
        <v>2920</v>
      </c>
      <c r="E359" s="42">
        <f t="shared" si="68"/>
        <v>20.932091435396178</v>
      </c>
      <c r="F359" s="42">
        <f t="shared" si="68"/>
        <v>3075.7950309793555</v>
      </c>
      <c r="G359" s="42">
        <f t="shared" si="68"/>
        <v>4439.1045015701475</v>
      </c>
      <c r="H359" s="42">
        <f t="shared" si="68"/>
        <v>4675.3825035081218</v>
      </c>
      <c r="I359" s="42">
        <f t="shared" si="68"/>
        <v>8379.4106528952525</v>
      </c>
      <c r="J359" s="42">
        <f t="shared" si="68"/>
        <v>198463.77780950215</v>
      </c>
      <c r="K359" s="42">
        <f t="shared" si="68"/>
        <v>69367.11184802324</v>
      </c>
      <c r="L359" s="42">
        <f t="shared" si="68"/>
        <v>3672.900744371469</v>
      </c>
      <c r="M359" s="42">
        <f t="shared" si="68"/>
        <v>6763.1550177174768</v>
      </c>
      <c r="N359" s="42">
        <f t="shared" si="68"/>
        <v>21465.957673151948</v>
      </c>
      <c r="Q359" s="42">
        <f t="shared" si="69"/>
        <v>0</v>
      </c>
      <c r="R359" s="42">
        <f t="shared" si="69"/>
        <v>0</v>
      </c>
      <c r="S359" s="42">
        <f t="shared" si="69"/>
        <v>3934.6309241127715</v>
      </c>
      <c r="T359" s="42">
        <f t="shared" si="69"/>
        <v>3618.9127400705456</v>
      </c>
      <c r="U359" s="42">
        <f t="shared" si="69"/>
        <v>7276.6217275244389</v>
      </c>
      <c r="V359" s="42">
        <f t="shared" si="69"/>
        <v>137121.01705503205</v>
      </c>
      <c r="W359" s="42">
        <f t="shared" si="69"/>
        <v>62060.411593633187</v>
      </c>
      <c r="X359" s="42">
        <f t="shared" si="69"/>
        <v>3613.0156121697123</v>
      </c>
      <c r="Y359" s="42">
        <f t="shared" si="69"/>
        <v>6483.1847872617454</v>
      </c>
      <c r="Z359" s="42">
        <f t="shared" si="69"/>
        <v>13704.740993396077</v>
      </c>
      <c r="AC359" s="42">
        <f t="shared" si="70"/>
        <v>57.187537310179813</v>
      </c>
      <c r="AD359" s="42">
        <f t="shared" si="70"/>
        <v>6333.2369048588735</v>
      </c>
      <c r="AE359" s="42">
        <f t="shared" si="70"/>
        <v>4943.5780790275448</v>
      </c>
      <c r="AF359" s="42">
        <f t="shared" si="70"/>
        <v>5731.8522669456761</v>
      </c>
      <c r="AG359" s="42">
        <f t="shared" si="70"/>
        <v>9482.1995782660706</v>
      </c>
      <c r="AH359" s="42">
        <f t="shared" si="70"/>
        <v>259806.5385639726</v>
      </c>
      <c r="AI359" s="42">
        <f t="shared" si="70"/>
        <v>76673.8121024133</v>
      </c>
      <c r="AJ359" s="42">
        <f t="shared" si="70"/>
        <v>3732.7858765732472</v>
      </c>
      <c r="AK359" s="42">
        <f t="shared" si="70"/>
        <v>7043.1252481732308</v>
      </c>
      <c r="AL359" s="42">
        <f t="shared" si="70"/>
        <v>29227.174352907656</v>
      </c>
    </row>
    <row r="360" spans="4:62">
      <c r="D360" s="52">
        <f t="shared" si="67"/>
        <v>5840</v>
      </c>
      <c r="E360" s="42">
        <f t="shared" si="68"/>
        <v>34.816040562709553</v>
      </c>
      <c r="F360" s="42">
        <f t="shared" si="68"/>
        <v>5115.9247460611377</v>
      </c>
      <c r="G360" s="42">
        <f t="shared" si="68"/>
        <v>7383.4973856183933</v>
      </c>
      <c r="H360" s="42">
        <f t="shared" si="68"/>
        <v>7776.4951195016793</v>
      </c>
      <c r="I360" s="42">
        <f t="shared" si="68"/>
        <v>13937.350793789901</v>
      </c>
      <c r="J360" s="42">
        <f t="shared" si="68"/>
        <v>330101.88971178763</v>
      </c>
      <c r="K360" s="42">
        <f t="shared" si="68"/>
        <v>115377.29936220672</v>
      </c>
      <c r="L360" s="42">
        <f t="shared" si="68"/>
        <v>6109.0819182360829</v>
      </c>
      <c r="M360" s="42">
        <f t="shared" si="68"/>
        <v>11249.056509975431</v>
      </c>
      <c r="N360" s="42">
        <f t="shared" si="68"/>
        <v>35704.012442926694</v>
      </c>
      <c r="Q360" s="42">
        <f t="shared" si="69"/>
        <v>0</v>
      </c>
      <c r="R360" s="42">
        <f t="shared" si="69"/>
        <v>0</v>
      </c>
      <c r="S360" s="42">
        <f t="shared" si="69"/>
        <v>6544.4138860178309</v>
      </c>
      <c r="T360" s="42">
        <f t="shared" si="69"/>
        <v>6019.2844628101921</v>
      </c>
      <c r="U360" s="42">
        <f t="shared" si="69"/>
        <v>12103.098154663185</v>
      </c>
      <c r="V360" s="42">
        <f t="shared" si="69"/>
        <v>228071.37578785507</v>
      </c>
      <c r="W360" s="42">
        <f t="shared" si="69"/>
        <v>103224.1720351289</v>
      </c>
      <c r="X360" s="42">
        <f t="shared" si="69"/>
        <v>6009.4758564971262</v>
      </c>
      <c r="Y360" s="42">
        <f t="shared" si="69"/>
        <v>10783.386133463748</v>
      </c>
      <c r="Z360" s="42">
        <f t="shared" si="69"/>
        <v>22794.894614336248</v>
      </c>
      <c r="AC360" s="42">
        <f t="shared" si="70"/>
        <v>95.119191735701605</v>
      </c>
      <c r="AD360" s="42">
        <f t="shared" si="70"/>
        <v>10533.980020742361</v>
      </c>
      <c r="AE360" s="42">
        <f t="shared" si="70"/>
        <v>8222.580885218993</v>
      </c>
      <c r="AF360" s="42">
        <f t="shared" si="70"/>
        <v>9533.7057761931337</v>
      </c>
      <c r="AG360" s="42">
        <f t="shared" si="70"/>
        <v>15771.603432916623</v>
      </c>
      <c r="AH360" s="42">
        <f t="shared" si="70"/>
        <v>432132.40363572078</v>
      </c>
      <c r="AI360" s="42">
        <f t="shared" si="70"/>
        <v>127530.42668928448</v>
      </c>
      <c r="AJ360" s="42">
        <f t="shared" si="70"/>
        <v>6208.6879799750768</v>
      </c>
      <c r="AK360" s="42">
        <f t="shared" si="70"/>
        <v>11714.726886487148</v>
      </c>
      <c r="AL360" s="42">
        <f t="shared" si="70"/>
        <v>48613.130271516886</v>
      </c>
    </row>
    <row r="361" spans="4:62">
      <c r="D361" s="52">
        <f t="shared" si="67"/>
        <v>7946.78</v>
      </c>
      <c r="E361" s="42">
        <f t="shared" ref="E361:N361" si="71">($D271-$D270)/8*(E270+3*((2*E270+E271)/3)+3*((E270+2*E271)/3)+E271)</f>
        <v>20.099432321148093</v>
      </c>
      <c r="F361" s="42">
        <f t="shared" si="71"/>
        <v>2953.442767517849</v>
      </c>
      <c r="G361" s="42">
        <f t="shared" si="71"/>
        <v>4262.5210563019082</v>
      </c>
      <c r="H361" s="42">
        <f t="shared" si="71"/>
        <v>4489.4001392442715</v>
      </c>
      <c r="I361" s="42">
        <f t="shared" si="71"/>
        <v>8046.0854964628561</v>
      </c>
      <c r="J361" s="42">
        <f t="shared" si="71"/>
        <v>190569.07345321664</v>
      </c>
      <c r="K361" s="42">
        <f t="shared" si="71"/>
        <v>66607.752703831269</v>
      </c>
      <c r="L361" s="42">
        <f t="shared" si="71"/>
        <v>3526.7961714018552</v>
      </c>
      <c r="M361" s="42">
        <f t="shared" si="71"/>
        <v>6494.1230060833032</v>
      </c>
      <c r="N361" s="42">
        <f t="shared" si="71"/>
        <v>20612.061856874891</v>
      </c>
      <c r="Q361" s="42">
        <f t="shared" ref="Q361:Z361" si="72">($D271-$D270)/8*(Q270+3*((2*Q270+Q271)/3)+3*((Q270+2*Q271)/3)+Q271)</f>
        <v>0</v>
      </c>
      <c r="R361" s="42">
        <f t="shared" si="72"/>
        <v>0</v>
      </c>
      <c r="S361" s="42">
        <f t="shared" si="72"/>
        <v>3778.1149682047649</v>
      </c>
      <c r="T361" s="42">
        <f t="shared" si="72"/>
        <v>3474.9557596613772</v>
      </c>
      <c r="U361" s="42">
        <f t="shared" si="72"/>
        <v>6987.164488095741</v>
      </c>
      <c r="V361" s="42">
        <f t="shared" si="72"/>
        <v>131666.47062529644</v>
      </c>
      <c r="W361" s="42">
        <f t="shared" si="72"/>
        <v>59591.706184672308</v>
      </c>
      <c r="X361" s="42">
        <f t="shared" si="72"/>
        <v>3469.2932140195444</v>
      </c>
      <c r="Y361" s="42">
        <f t="shared" si="72"/>
        <v>6225.2897308060146</v>
      </c>
      <c r="Z361" s="42">
        <f t="shared" si="72"/>
        <v>13159.579152698974</v>
      </c>
      <c r="AC361" s="42">
        <f t="shared" ref="AC361:AL361" si="73">($D271-$D270)/8*(AC270+3*((2*AC270+AC271)/3)+3*((AC270+2*AC271)/3)+AC271)</f>
        <v>54.912670304668751</v>
      </c>
      <c r="AD361" s="42">
        <f t="shared" si="73"/>
        <v>6081.3066355974979</v>
      </c>
      <c r="AE361" s="42">
        <f t="shared" si="73"/>
        <v>4746.9271443990719</v>
      </c>
      <c r="AF361" s="42">
        <f t="shared" si="73"/>
        <v>5503.8445188271453</v>
      </c>
      <c r="AG361" s="42">
        <f t="shared" si="73"/>
        <v>9105.0065048299712</v>
      </c>
      <c r="AH361" s="42">
        <f t="shared" si="73"/>
        <v>249471.67628113719</v>
      </c>
      <c r="AI361" s="42">
        <f t="shared" si="73"/>
        <v>73623.79922299023</v>
      </c>
      <c r="AJ361" s="42">
        <f t="shared" si="73"/>
        <v>3584.299128784186</v>
      </c>
      <c r="AK361" s="42">
        <f t="shared" si="73"/>
        <v>6762.9562813606099</v>
      </c>
      <c r="AL361" s="42">
        <f t="shared" si="73"/>
        <v>28064.54456105065</v>
      </c>
    </row>
    <row r="364" spans="4:62">
      <c r="D364" s="53" t="s">
        <v>58</v>
      </c>
      <c r="E364" s="53" t="s">
        <v>59</v>
      </c>
      <c r="F364" s="53"/>
      <c r="G364" s="53"/>
    </row>
    <row r="366" spans="4:62">
      <c r="E366" s="53" t="s">
        <v>76</v>
      </c>
      <c r="AN366" s="42" t="s">
        <v>112</v>
      </c>
      <c r="BA366" s="42" t="s">
        <v>113</v>
      </c>
    </row>
    <row r="368" spans="4:62">
      <c r="D368" s="53" t="str">
        <f>D279</f>
        <v>Average</v>
      </c>
      <c r="E368" s="53" t="str">
        <f>E279</f>
        <v>Blood</v>
      </c>
      <c r="F368" s="53" t="str">
        <f t="shared" ref="F368:N368" si="74">F279</f>
        <v>Thymus</v>
      </c>
      <c r="G368" s="53" t="str">
        <f t="shared" si="74"/>
        <v>Heart</v>
      </c>
      <c r="H368" s="53" t="str">
        <f t="shared" si="74"/>
        <v>Lungs</v>
      </c>
      <c r="I368" s="53" t="str">
        <f t="shared" si="74"/>
        <v>Kidneys</v>
      </c>
      <c r="J368" s="53" t="str">
        <f t="shared" si="74"/>
        <v>Spleen</v>
      </c>
      <c r="K368" s="53" t="str">
        <f t="shared" si="74"/>
        <v>Liver</v>
      </c>
      <c r="L368" s="53" t="str">
        <f t="shared" si="74"/>
        <v>ART</v>
      </c>
      <c r="M368" s="53" t="str">
        <f t="shared" si="74"/>
        <v>Carcass</v>
      </c>
      <c r="N368" s="53" t="str">
        <f t="shared" si="74"/>
        <v>Tumor</v>
      </c>
      <c r="P368" s="53" t="str">
        <f>P279</f>
        <v>Average -STDEV</v>
      </c>
      <c r="Q368" s="53" t="str">
        <f>Q279</f>
        <v>Blood</v>
      </c>
      <c r="R368" s="53" t="str">
        <f t="shared" ref="R368:Z368" si="75">R279</f>
        <v>Thymus</v>
      </c>
      <c r="S368" s="53" t="str">
        <f t="shared" si="75"/>
        <v>Heart</v>
      </c>
      <c r="T368" s="53" t="str">
        <f t="shared" si="75"/>
        <v>Lungs</v>
      </c>
      <c r="U368" s="53" t="str">
        <f t="shared" si="75"/>
        <v>Kidneys</v>
      </c>
      <c r="V368" s="53" t="str">
        <f t="shared" si="75"/>
        <v>Spleen</v>
      </c>
      <c r="W368" s="53" t="str">
        <f t="shared" si="75"/>
        <v>Liver</v>
      </c>
      <c r="X368" s="53" t="str">
        <f t="shared" si="75"/>
        <v>ART</v>
      </c>
      <c r="Y368" s="53" t="str">
        <f t="shared" si="75"/>
        <v>Carcass</v>
      </c>
      <c r="Z368" s="53" t="str">
        <f t="shared" si="75"/>
        <v>Tumor</v>
      </c>
      <c r="AB368" s="53" t="str">
        <f>AB279</f>
        <v>Average +STDEV</v>
      </c>
      <c r="AC368" s="53" t="str">
        <f>AC279</f>
        <v>Blood</v>
      </c>
      <c r="AD368" s="53" t="str">
        <f t="shared" ref="AD368:AL368" si="76">AD279</f>
        <v>Thymus</v>
      </c>
      <c r="AE368" s="53" t="str">
        <f t="shared" si="76"/>
        <v>Heart</v>
      </c>
      <c r="AF368" s="53" t="str">
        <f t="shared" si="76"/>
        <v>Lungs</v>
      </c>
      <c r="AG368" s="53" t="str">
        <f t="shared" si="76"/>
        <v>Kidneys</v>
      </c>
      <c r="AH368" s="53" t="str">
        <f t="shared" si="76"/>
        <v>Spleen</v>
      </c>
      <c r="AI368" s="53" t="str">
        <f t="shared" si="76"/>
        <v>Liver</v>
      </c>
      <c r="AJ368" s="53" t="str">
        <f t="shared" si="76"/>
        <v>ART</v>
      </c>
      <c r="AK368" s="53" t="str">
        <f t="shared" si="76"/>
        <v>Carcass</v>
      </c>
      <c r="AL368" s="53" t="str">
        <f t="shared" si="76"/>
        <v>Tumor</v>
      </c>
      <c r="AN368" s="53" t="s">
        <v>78</v>
      </c>
      <c r="AO368" s="53" t="str">
        <f>AC368</f>
        <v>Blood</v>
      </c>
      <c r="AP368" s="53" t="str">
        <f t="shared" ref="AP368:AX368" si="77">AD368</f>
        <v>Thymus</v>
      </c>
      <c r="AQ368" s="53" t="str">
        <f t="shared" si="77"/>
        <v>Heart</v>
      </c>
      <c r="AR368" s="53" t="str">
        <f t="shared" si="77"/>
        <v>Lungs</v>
      </c>
      <c r="AS368" s="53" t="str">
        <f t="shared" si="77"/>
        <v>Kidneys</v>
      </c>
      <c r="AT368" s="53" t="str">
        <f t="shared" si="77"/>
        <v>Spleen</v>
      </c>
      <c r="AU368" s="53" t="str">
        <f t="shared" si="77"/>
        <v>Liver</v>
      </c>
      <c r="AV368" s="53" t="str">
        <f t="shared" si="77"/>
        <v>ART</v>
      </c>
      <c r="AW368" s="53" t="str">
        <f t="shared" si="77"/>
        <v>Carcass</v>
      </c>
      <c r="AX368" s="53" t="str">
        <f t="shared" si="77"/>
        <v>Tumor</v>
      </c>
      <c r="AY368" s="53"/>
      <c r="AZ368" s="53" t="s">
        <v>79</v>
      </c>
      <c r="BA368" s="53" t="str">
        <f>AO368</f>
        <v>Blood</v>
      </c>
      <c r="BB368" s="53" t="str">
        <f t="shared" ref="BB368:BJ368" si="78">AP368</f>
        <v>Thymus</v>
      </c>
      <c r="BC368" s="53" t="str">
        <f t="shared" si="78"/>
        <v>Heart</v>
      </c>
      <c r="BD368" s="53" t="str">
        <f t="shared" si="78"/>
        <v>Lungs</v>
      </c>
      <c r="BE368" s="53" t="str">
        <f t="shared" si="78"/>
        <v>Kidneys</v>
      </c>
      <c r="BF368" s="53" t="str">
        <f t="shared" si="78"/>
        <v>Spleen</v>
      </c>
      <c r="BG368" s="53" t="str">
        <f t="shared" si="78"/>
        <v>Liver</v>
      </c>
      <c r="BH368" s="53" t="str">
        <f t="shared" si="78"/>
        <v>ART</v>
      </c>
      <c r="BI368" s="53" t="str">
        <f t="shared" si="78"/>
        <v>Carcass</v>
      </c>
      <c r="BJ368" s="53" t="str">
        <f t="shared" si="78"/>
        <v>Tumor</v>
      </c>
    </row>
    <row r="369" spans="4:62">
      <c r="D369" s="52">
        <f t="shared" ref="D369:D432" si="79">D280</f>
        <v>0</v>
      </c>
      <c r="E369" s="67">
        <f>E280/$R$179</f>
        <v>0</v>
      </c>
      <c r="F369" s="67">
        <f t="shared" ref="F369:N369" si="80">F280/$R$179</f>
        <v>0</v>
      </c>
      <c r="G369" s="67">
        <f t="shared" si="80"/>
        <v>0</v>
      </c>
      <c r="H369" s="67">
        <f t="shared" si="80"/>
        <v>0</v>
      </c>
      <c r="I369" s="67">
        <f t="shared" si="80"/>
        <v>0</v>
      </c>
      <c r="J369" s="67">
        <f t="shared" si="80"/>
        <v>0</v>
      </c>
      <c r="K369" s="67">
        <f t="shared" si="80"/>
        <v>0</v>
      </c>
      <c r="L369" s="67">
        <f t="shared" si="80"/>
        <v>0</v>
      </c>
      <c r="M369" s="67">
        <f t="shared" si="80"/>
        <v>0</v>
      </c>
      <c r="N369" s="67">
        <f t="shared" si="80"/>
        <v>0</v>
      </c>
      <c r="Q369" s="55">
        <f>Q280/$R$179</f>
        <v>0</v>
      </c>
      <c r="R369" s="55">
        <f t="shared" ref="R369:Z369" si="81">R280/$R$179</f>
        <v>0</v>
      </c>
      <c r="S369" s="55">
        <f t="shared" si="81"/>
        <v>0</v>
      </c>
      <c r="T369" s="55">
        <f t="shared" si="81"/>
        <v>0</v>
      </c>
      <c r="U369" s="55">
        <f t="shared" si="81"/>
        <v>0</v>
      </c>
      <c r="V369" s="55">
        <f t="shared" si="81"/>
        <v>0</v>
      </c>
      <c r="W369" s="55">
        <f t="shared" si="81"/>
        <v>0</v>
      </c>
      <c r="X369" s="55">
        <f t="shared" si="81"/>
        <v>0</v>
      </c>
      <c r="Y369" s="55">
        <f t="shared" si="81"/>
        <v>0</v>
      </c>
      <c r="Z369" s="55">
        <f t="shared" si="81"/>
        <v>0</v>
      </c>
      <c r="AC369" s="55">
        <f>AC280/$R$179</f>
        <v>0</v>
      </c>
      <c r="AD369" s="55">
        <f t="shared" ref="AD369:AL369" si="82">AD280/$R$179</f>
        <v>0</v>
      </c>
      <c r="AE369" s="55">
        <f t="shared" si="82"/>
        <v>0</v>
      </c>
      <c r="AF369" s="55">
        <f t="shared" si="82"/>
        <v>0</v>
      </c>
      <c r="AG369" s="55">
        <f t="shared" si="82"/>
        <v>0</v>
      </c>
      <c r="AH369" s="55">
        <f t="shared" si="82"/>
        <v>0</v>
      </c>
      <c r="AI369" s="55">
        <f t="shared" si="82"/>
        <v>0</v>
      </c>
      <c r="AJ369" s="55">
        <f t="shared" si="82"/>
        <v>0</v>
      </c>
      <c r="AK369" s="55">
        <f t="shared" si="82"/>
        <v>0</v>
      </c>
      <c r="AL369" s="55">
        <f t="shared" si="82"/>
        <v>0</v>
      </c>
      <c r="AO369" s="67">
        <f>E369-Q369</f>
        <v>0</v>
      </c>
      <c r="AP369" s="67">
        <f t="shared" ref="AP369:AX384" si="83">F369-R369</f>
        <v>0</v>
      </c>
      <c r="AQ369" s="67">
        <f t="shared" si="83"/>
        <v>0</v>
      </c>
      <c r="AR369" s="67">
        <f t="shared" si="83"/>
        <v>0</v>
      </c>
      <c r="AS369" s="67">
        <f t="shared" si="83"/>
        <v>0</v>
      </c>
      <c r="AT369" s="67">
        <f t="shared" si="83"/>
        <v>0</v>
      </c>
      <c r="AU369" s="67">
        <f t="shared" si="83"/>
        <v>0</v>
      </c>
      <c r="AV369" s="67">
        <f t="shared" si="83"/>
        <v>0</v>
      </c>
      <c r="AW369" s="67">
        <f t="shared" si="83"/>
        <v>0</v>
      </c>
      <c r="AX369" s="67">
        <f t="shared" si="83"/>
        <v>0</v>
      </c>
      <c r="BA369" s="67">
        <f>E369+AC369</f>
        <v>0</v>
      </c>
      <c r="BB369" s="67">
        <f t="shared" ref="BB369:BJ384" si="84">F369+AD369</f>
        <v>0</v>
      </c>
      <c r="BC369" s="67">
        <f t="shared" si="84"/>
        <v>0</v>
      </c>
      <c r="BD369" s="67">
        <f t="shared" si="84"/>
        <v>0</v>
      </c>
      <c r="BE369" s="67">
        <f t="shared" si="84"/>
        <v>0</v>
      </c>
      <c r="BF369" s="67">
        <f t="shared" si="84"/>
        <v>0</v>
      </c>
      <c r="BG369" s="67">
        <f t="shared" si="84"/>
        <v>0</v>
      </c>
      <c r="BH369" s="67">
        <f t="shared" si="84"/>
        <v>0</v>
      </c>
      <c r="BI369" s="67">
        <f t="shared" si="84"/>
        <v>0</v>
      </c>
      <c r="BJ369" s="67">
        <f t="shared" si="84"/>
        <v>0</v>
      </c>
    </row>
    <row r="370" spans="4:62">
      <c r="D370" s="52">
        <f t="shared" si="79"/>
        <v>4.1666666666666664E-2</v>
      </c>
      <c r="E370" s="67">
        <f>E369+E281/$R$179</f>
        <v>6.0428973439328532E-5</v>
      </c>
      <c r="F370" s="67">
        <f t="shared" ref="F370:N385" si="85">F369+F281/$R$179</f>
        <v>2.0082837662974458E-5</v>
      </c>
      <c r="G370" s="67">
        <f t="shared" si="85"/>
        <v>1.7652062652636754E-5</v>
      </c>
      <c r="H370" s="67">
        <f t="shared" si="85"/>
        <v>2.8783335536905473E-5</v>
      </c>
      <c r="I370" s="67">
        <f t="shared" si="85"/>
        <v>2.4394260957853119E-5</v>
      </c>
      <c r="J370" s="67">
        <f t="shared" si="85"/>
        <v>9.2024016855311009E-5</v>
      </c>
      <c r="K370" s="67">
        <f t="shared" si="85"/>
        <v>3.5045298520839688E-5</v>
      </c>
      <c r="L370" s="67">
        <f t="shared" si="85"/>
        <v>2.9536672196825179E-6</v>
      </c>
      <c r="M370" s="67">
        <f t="shared" si="85"/>
        <v>4.7159586993479015E-6</v>
      </c>
      <c r="N370" s="67">
        <f t="shared" si="85"/>
        <v>3.9215601105732467E-6</v>
      </c>
      <c r="Q370" s="55">
        <f>(Q369^2+(Q281/$R$179)^2)^0.5</f>
        <v>5.9144354813909687E-5</v>
      </c>
      <c r="R370" s="55">
        <f t="shared" ref="R370:Z385" si="86">(R369^2+(R281/$R$179)^2)^0.5</f>
        <v>1.5748459629689637E-5</v>
      </c>
      <c r="S370" s="55">
        <f t="shared" si="86"/>
        <v>1.6622068391152992E-5</v>
      </c>
      <c r="T370" s="55">
        <f t="shared" si="86"/>
        <v>2.7891615093834263E-5</v>
      </c>
      <c r="U370" s="55">
        <f t="shared" si="86"/>
        <v>2.2850725787973605E-5</v>
      </c>
      <c r="V370" s="55">
        <f t="shared" si="86"/>
        <v>8.1075551436500756E-5</v>
      </c>
      <c r="W370" s="55">
        <f t="shared" si="86"/>
        <v>3.1392260271272694E-5</v>
      </c>
      <c r="X370" s="55">
        <f t="shared" si="86"/>
        <v>2.6527940290491339E-6</v>
      </c>
      <c r="Y370" s="55">
        <f t="shared" si="86"/>
        <v>4.2178228412923871E-6</v>
      </c>
      <c r="Z370" s="55">
        <f t="shared" si="86"/>
        <v>5.0023353934063642E-7</v>
      </c>
      <c r="AC370" s="55">
        <f>(AC369^2+(AC281/$R$179)^2)^0.5</f>
        <v>6.1713592064747486E-5</v>
      </c>
      <c r="AD370" s="55">
        <f t="shared" ref="AD370:AL385" si="87">(AD369^2+(AD281/$R$179)^2)^0.5</f>
        <v>2.4417215696259292E-5</v>
      </c>
      <c r="AE370" s="55">
        <f t="shared" si="87"/>
        <v>1.868205691412052E-5</v>
      </c>
      <c r="AF370" s="55">
        <f t="shared" si="87"/>
        <v>2.9675055979976551E-5</v>
      </c>
      <c r="AG370" s="55">
        <f t="shared" si="87"/>
        <v>2.5937796127732504E-5</v>
      </c>
      <c r="AH370" s="55">
        <f t="shared" si="87"/>
        <v>1.0297248227412113E-4</v>
      </c>
      <c r="AI370" s="55">
        <f t="shared" si="87"/>
        <v>3.8698336770406688E-5</v>
      </c>
      <c r="AJ370" s="55">
        <f t="shared" si="87"/>
        <v>3.2545404103159159E-6</v>
      </c>
      <c r="AK370" s="55">
        <f t="shared" si="87"/>
        <v>5.2140945574034276E-6</v>
      </c>
      <c r="AL370" s="55">
        <f t="shared" si="87"/>
        <v>7.3428866818058569E-6</v>
      </c>
      <c r="AO370" s="67">
        <f t="shared" ref="AO370:AX408" si="88">E370-Q370</f>
        <v>1.2846186254188456E-6</v>
      </c>
      <c r="AP370" s="67">
        <f t="shared" si="83"/>
        <v>4.3343780332848205E-6</v>
      </c>
      <c r="AQ370" s="67">
        <f t="shared" si="83"/>
        <v>1.0299942614837622E-6</v>
      </c>
      <c r="AR370" s="67">
        <f t="shared" si="83"/>
        <v>8.9172044307121007E-7</v>
      </c>
      <c r="AS370" s="67">
        <f t="shared" si="83"/>
        <v>1.5435351698795138E-6</v>
      </c>
      <c r="AT370" s="67">
        <f t="shared" si="83"/>
        <v>1.0948465418810253E-5</v>
      </c>
      <c r="AU370" s="67">
        <f t="shared" si="83"/>
        <v>3.6530382495669934E-6</v>
      </c>
      <c r="AV370" s="67">
        <f t="shared" si="83"/>
        <v>3.0087319063338402E-7</v>
      </c>
      <c r="AW370" s="67">
        <f t="shared" si="83"/>
        <v>4.9813585805551432E-7</v>
      </c>
      <c r="AX370" s="67">
        <f t="shared" si="83"/>
        <v>3.4213265712326102E-6</v>
      </c>
      <c r="BA370" s="67">
        <f t="shared" ref="BA370:BA433" si="89">E370+AC370</f>
        <v>1.2214256550407602E-4</v>
      </c>
      <c r="BB370" s="67">
        <f t="shared" si="84"/>
        <v>4.450005335923375E-5</v>
      </c>
      <c r="BC370" s="67">
        <f t="shared" si="84"/>
        <v>3.6334119566757274E-5</v>
      </c>
      <c r="BD370" s="67">
        <f t="shared" si="84"/>
        <v>5.8458391516882027E-5</v>
      </c>
      <c r="BE370" s="67">
        <f t="shared" si="84"/>
        <v>5.0332057085585626E-5</v>
      </c>
      <c r="BF370" s="67">
        <f t="shared" si="84"/>
        <v>1.9499649912943214E-4</v>
      </c>
      <c r="BG370" s="67">
        <f t="shared" si="84"/>
        <v>7.3743635291246369E-5</v>
      </c>
      <c r="BH370" s="67">
        <f t="shared" si="84"/>
        <v>6.2082076299984339E-6</v>
      </c>
      <c r="BI370" s="67">
        <f t="shared" si="84"/>
        <v>9.9300532567513291E-6</v>
      </c>
      <c r="BJ370" s="67">
        <f t="shared" si="84"/>
        <v>1.1264446792379104E-5</v>
      </c>
    </row>
    <row r="371" spans="4:62">
      <c r="D371" s="52">
        <f t="shared" si="79"/>
        <v>7.4999999999999997E-2</v>
      </c>
      <c r="E371" s="67">
        <f t="shared" ref="E371:N386" si="90">E370+E282/$R$179</f>
        <v>1.5283334705753265E-4</v>
      </c>
      <c r="F371" s="67">
        <f t="shared" si="85"/>
        <v>5.1667676477466226E-5</v>
      </c>
      <c r="G371" s="67">
        <f t="shared" si="85"/>
        <v>4.5934343058224038E-5</v>
      </c>
      <c r="H371" s="67">
        <f t="shared" si="85"/>
        <v>7.4088553910189213E-5</v>
      </c>
      <c r="I371" s="67">
        <f t="shared" si="85"/>
        <v>6.4728469473314805E-5</v>
      </c>
      <c r="J371" s="67">
        <f t="shared" si="85"/>
        <v>2.4294767966443365E-4</v>
      </c>
      <c r="K371" s="67">
        <f t="shared" si="85"/>
        <v>9.5027555718713339E-5</v>
      </c>
      <c r="L371" s="67">
        <f t="shared" si="85"/>
        <v>8.8519775804414445E-6</v>
      </c>
      <c r="M371" s="67">
        <f t="shared" si="85"/>
        <v>1.2935349033812758E-5</v>
      </c>
      <c r="N371" s="67">
        <f t="shared" si="85"/>
        <v>1.6552904229249585E-5</v>
      </c>
      <c r="Q371" s="55">
        <f t="shared" ref="Q371:Q434" si="91">(Q370^2+(Q282/$R$179)^2)^0.5</f>
        <v>1.0746648263847845E-4</v>
      </c>
      <c r="R371" s="55">
        <f t="shared" si="86"/>
        <v>2.9546133907048069E-5</v>
      </c>
      <c r="S371" s="55">
        <f t="shared" si="86"/>
        <v>3.0238845082190418E-5</v>
      </c>
      <c r="T371" s="55">
        <f t="shared" si="86"/>
        <v>5.1672752695708647E-5</v>
      </c>
      <c r="U371" s="55">
        <f t="shared" si="86"/>
        <v>4.3352423493521542E-5</v>
      </c>
      <c r="V371" s="55">
        <f t="shared" si="86"/>
        <v>1.5522410948029265E-4</v>
      </c>
      <c r="W371" s="55">
        <f t="shared" si="86"/>
        <v>6.0764651060169857E-5</v>
      </c>
      <c r="X371" s="55">
        <f t="shared" si="86"/>
        <v>5.9358965400420399E-6</v>
      </c>
      <c r="Y371" s="55">
        <f t="shared" si="86"/>
        <v>8.6244413729403062E-6</v>
      </c>
      <c r="Z371" s="55">
        <f t="shared" si="86"/>
        <v>3.0702698813107649E-6</v>
      </c>
      <c r="AC371" s="55">
        <f t="shared" ref="AC371:AC434" si="92">(AC370^2+(AC282/$R$179)^2)^0.5</f>
        <v>1.1335363746486808E-4</v>
      </c>
      <c r="AD371" s="55">
        <f t="shared" si="87"/>
        <v>4.5312092340214667E-5</v>
      </c>
      <c r="AE371" s="55">
        <f t="shared" si="87"/>
        <v>3.6470769164392539E-5</v>
      </c>
      <c r="AF371" s="55">
        <f t="shared" si="87"/>
        <v>5.5678818999202961E-5</v>
      </c>
      <c r="AG371" s="55">
        <f t="shared" si="87"/>
        <v>5.0927308269387023E-5</v>
      </c>
      <c r="AH371" s="55">
        <f t="shared" si="87"/>
        <v>1.9844538668142679E-4</v>
      </c>
      <c r="AI371" s="55">
        <f t="shared" si="87"/>
        <v>7.8185603999104188E-5</v>
      </c>
      <c r="AJ371" s="55">
        <f t="shared" si="87"/>
        <v>7.2571694542065406E-6</v>
      </c>
      <c r="AK371" s="55">
        <f t="shared" si="87"/>
        <v>1.0323514462627558E-5</v>
      </c>
      <c r="AL371" s="55">
        <f t="shared" si="87"/>
        <v>2.3414610729910288E-5</v>
      </c>
      <c r="AO371" s="67">
        <f t="shared" si="88"/>
        <v>4.5366864419054198E-5</v>
      </c>
      <c r="AP371" s="67">
        <f t="shared" si="83"/>
        <v>2.2121542570418156E-5</v>
      </c>
      <c r="AQ371" s="67">
        <f t="shared" si="83"/>
        <v>1.569549797603362E-5</v>
      </c>
      <c r="AR371" s="67">
        <f t="shared" si="83"/>
        <v>2.2415801214480566E-5</v>
      </c>
      <c r="AS371" s="67">
        <f t="shared" si="83"/>
        <v>2.1376045979793262E-5</v>
      </c>
      <c r="AT371" s="67">
        <f t="shared" si="83"/>
        <v>8.7723570184141005E-5</v>
      </c>
      <c r="AU371" s="67">
        <f t="shared" si="83"/>
        <v>3.4262904658543483E-5</v>
      </c>
      <c r="AV371" s="67">
        <f t="shared" si="83"/>
        <v>2.9160810403994046E-6</v>
      </c>
      <c r="AW371" s="67">
        <f t="shared" si="83"/>
        <v>4.3109076608724515E-6</v>
      </c>
      <c r="AX371" s="67">
        <f t="shared" si="83"/>
        <v>1.348263434793882E-5</v>
      </c>
      <c r="BA371" s="67">
        <f t="shared" si="89"/>
        <v>2.6618698452240074E-4</v>
      </c>
      <c r="BB371" s="67">
        <f t="shared" si="84"/>
        <v>9.6979768817680899E-5</v>
      </c>
      <c r="BC371" s="67">
        <f t="shared" si="84"/>
        <v>8.2405112222616584E-5</v>
      </c>
      <c r="BD371" s="67">
        <f t="shared" si="84"/>
        <v>1.2976737290939217E-4</v>
      </c>
      <c r="BE371" s="67">
        <f t="shared" si="84"/>
        <v>1.1565577774270183E-4</v>
      </c>
      <c r="BF371" s="67">
        <f t="shared" si="84"/>
        <v>4.4139306634586044E-4</v>
      </c>
      <c r="BG371" s="67">
        <f t="shared" si="84"/>
        <v>1.7321315971781753E-4</v>
      </c>
      <c r="BH371" s="67">
        <f t="shared" si="84"/>
        <v>1.6109147034647984E-5</v>
      </c>
      <c r="BI371" s="67">
        <f t="shared" si="84"/>
        <v>2.3258863496440316E-5</v>
      </c>
      <c r="BJ371" s="67">
        <f t="shared" si="84"/>
        <v>3.9967514959159874E-5</v>
      </c>
    </row>
    <row r="372" spans="4:62">
      <c r="D372" s="52">
        <f t="shared" si="79"/>
        <v>0.1</v>
      </c>
      <c r="E372" s="67">
        <f t="shared" si="90"/>
        <v>2.1653587471958494E-4</v>
      </c>
      <c r="F372" s="67">
        <f t="shared" si="85"/>
        <v>7.4654236571825789E-5</v>
      </c>
      <c r="G372" s="67">
        <f t="shared" si="85"/>
        <v>6.7191311578618715E-5</v>
      </c>
      <c r="H372" s="67">
        <f t="shared" si="85"/>
        <v>1.0708753297228203E-4</v>
      </c>
      <c r="I372" s="67">
        <f t="shared" si="85"/>
        <v>9.6703437030630041E-5</v>
      </c>
      <c r="J372" s="67">
        <f t="shared" si="85"/>
        <v>3.6091647594358237E-4</v>
      </c>
      <c r="K372" s="67">
        <f t="shared" si="85"/>
        <v>1.4516333134745335E-4</v>
      </c>
      <c r="L372" s="67">
        <f t="shared" si="85"/>
        <v>1.4837907974463775E-5</v>
      </c>
      <c r="M372" s="67">
        <f t="shared" si="85"/>
        <v>1.9997140724508417E-5</v>
      </c>
      <c r="N372" s="67">
        <f t="shared" si="85"/>
        <v>3.4303034773988126E-5</v>
      </c>
      <c r="Q372" s="55">
        <f t="shared" si="91"/>
        <v>1.23501606800708E-4</v>
      </c>
      <c r="R372" s="55">
        <f t="shared" si="86"/>
        <v>3.486229582632808E-5</v>
      </c>
      <c r="S372" s="55">
        <f t="shared" si="86"/>
        <v>3.4772533367857474E-5</v>
      </c>
      <c r="T372" s="55">
        <f t="shared" si="86"/>
        <v>6.0334935531728768E-5</v>
      </c>
      <c r="U372" s="55">
        <f t="shared" si="86"/>
        <v>5.1603698919027227E-5</v>
      </c>
      <c r="V372" s="55">
        <f t="shared" si="86"/>
        <v>1.8615429801035314E-4</v>
      </c>
      <c r="W372" s="55">
        <f t="shared" si="86"/>
        <v>7.3504264543604328E-5</v>
      </c>
      <c r="X372" s="55">
        <f t="shared" si="86"/>
        <v>8.0254318219713219E-6</v>
      </c>
      <c r="Y372" s="55">
        <f t="shared" si="86"/>
        <v>1.0905025941291873E-5</v>
      </c>
      <c r="Z372" s="55">
        <f t="shared" si="86"/>
        <v>6.0318760431626382E-6</v>
      </c>
      <c r="AC372" s="55">
        <f t="shared" si="92"/>
        <v>1.3144451557868463E-4</v>
      </c>
      <c r="AD372" s="55">
        <f t="shared" si="87"/>
        <v>5.2987988793444651E-5</v>
      </c>
      <c r="AE372" s="55">
        <f t="shared" si="87"/>
        <v>4.4434951398179106E-5</v>
      </c>
      <c r="AF372" s="55">
        <f t="shared" si="87"/>
        <v>6.5685716515912431E-5</v>
      </c>
      <c r="AG372" s="55">
        <f t="shared" si="87"/>
        <v>6.2342754129046259E-5</v>
      </c>
      <c r="AH372" s="55">
        <f t="shared" si="87"/>
        <v>2.3920819586462143E-4</v>
      </c>
      <c r="AI372" s="55">
        <f t="shared" si="87"/>
        <v>9.7896496772111917E-5</v>
      </c>
      <c r="AJ372" s="55">
        <f t="shared" si="87"/>
        <v>9.7898122600820528E-6</v>
      </c>
      <c r="AK372" s="55">
        <f t="shared" si="87"/>
        <v>1.2722274680948345E-5</v>
      </c>
      <c r="AL372" s="55">
        <f t="shared" si="87"/>
        <v>3.8299269687923659E-5</v>
      </c>
      <c r="AO372" s="67">
        <f t="shared" si="88"/>
        <v>9.3034267918876948E-5</v>
      </c>
      <c r="AP372" s="67">
        <f t="shared" si="83"/>
        <v>3.9791940745497709E-5</v>
      </c>
      <c r="AQ372" s="67">
        <f t="shared" si="83"/>
        <v>3.241877821076124E-5</v>
      </c>
      <c r="AR372" s="67">
        <f t="shared" si="83"/>
        <v>4.6752597440553263E-5</v>
      </c>
      <c r="AS372" s="67">
        <f t="shared" si="83"/>
        <v>4.5099738111602813E-5</v>
      </c>
      <c r="AT372" s="67">
        <f t="shared" si="83"/>
        <v>1.7476217793322923E-4</v>
      </c>
      <c r="AU372" s="67">
        <f t="shared" si="83"/>
        <v>7.1659066803849019E-5</v>
      </c>
      <c r="AV372" s="67">
        <f t="shared" si="83"/>
        <v>6.8124761524924534E-6</v>
      </c>
      <c r="AW372" s="67">
        <f t="shared" si="83"/>
        <v>9.0921147832165437E-6</v>
      </c>
      <c r="AX372" s="67">
        <f t="shared" si="83"/>
        <v>2.8271158730825488E-5</v>
      </c>
      <c r="BA372" s="67">
        <f t="shared" si="89"/>
        <v>3.4798039029826957E-4</v>
      </c>
      <c r="BB372" s="67">
        <f t="shared" si="84"/>
        <v>1.2764222536527044E-4</v>
      </c>
      <c r="BC372" s="67">
        <f t="shared" si="84"/>
        <v>1.1162626297679781E-4</v>
      </c>
      <c r="BD372" s="67">
        <f t="shared" si="84"/>
        <v>1.7277324948819446E-4</v>
      </c>
      <c r="BE372" s="67">
        <f t="shared" si="84"/>
        <v>1.5904619115967629E-4</v>
      </c>
      <c r="BF372" s="67">
        <f t="shared" si="84"/>
        <v>6.0012467180820374E-4</v>
      </c>
      <c r="BG372" s="67">
        <f t="shared" si="84"/>
        <v>2.4305982811956528E-4</v>
      </c>
      <c r="BH372" s="67">
        <f t="shared" si="84"/>
        <v>2.4627720234545828E-5</v>
      </c>
      <c r="BI372" s="67">
        <f t="shared" si="84"/>
        <v>3.271941540545676E-5</v>
      </c>
      <c r="BJ372" s="67">
        <f t="shared" si="84"/>
        <v>7.2602304461911785E-5</v>
      </c>
    </row>
    <row r="373" spans="4:62">
      <c r="D373" s="52">
        <f t="shared" si="79"/>
        <v>0.125</v>
      </c>
      <c r="E373" s="67">
        <f t="shared" si="90"/>
        <v>2.7562449690139701E-4</v>
      </c>
      <c r="F373" s="67">
        <f t="shared" si="85"/>
        <v>9.71121278833738E-5</v>
      </c>
      <c r="G373" s="67">
        <f t="shared" si="85"/>
        <v>8.8475266364576089E-5</v>
      </c>
      <c r="H373" s="67">
        <f t="shared" si="85"/>
        <v>1.3928015174865556E-4</v>
      </c>
      <c r="I373" s="67">
        <f t="shared" si="85"/>
        <v>1.300575405328371E-4</v>
      </c>
      <c r="J373" s="67">
        <f t="shared" si="85"/>
        <v>4.8284831774023139E-4</v>
      </c>
      <c r="K373" s="67">
        <f t="shared" si="85"/>
        <v>1.9951821003837025E-4</v>
      </c>
      <c r="L373" s="67">
        <f t="shared" si="85"/>
        <v>2.2089551335661131E-5</v>
      </c>
      <c r="M373" s="67">
        <f t="shared" si="85"/>
        <v>2.7787843363757194E-5</v>
      </c>
      <c r="N373" s="67">
        <f t="shared" si="85"/>
        <v>5.889600993740142E-5</v>
      </c>
      <c r="Q373" s="55">
        <f t="shared" si="91"/>
        <v>1.3542737712497752E-4</v>
      </c>
      <c r="R373" s="55">
        <f t="shared" si="86"/>
        <v>3.9388901167608333E-5</v>
      </c>
      <c r="S373" s="55">
        <f t="shared" si="86"/>
        <v>3.8162535967161005E-5</v>
      </c>
      <c r="T373" s="55">
        <f t="shared" si="86"/>
        <v>6.7352035561363046E-5</v>
      </c>
      <c r="U373" s="55">
        <f t="shared" si="86"/>
        <v>5.8837256493744307E-5</v>
      </c>
      <c r="V373" s="55">
        <f t="shared" si="86"/>
        <v>2.1402644668079121E-4</v>
      </c>
      <c r="W373" s="55">
        <f t="shared" si="86"/>
        <v>8.5307379865508828E-5</v>
      </c>
      <c r="X373" s="55">
        <f t="shared" si="86"/>
        <v>1.0358145716479185E-5</v>
      </c>
      <c r="Y373" s="55">
        <f t="shared" si="86"/>
        <v>1.324075427118745E-5</v>
      </c>
      <c r="Z373" s="55">
        <f t="shared" si="86"/>
        <v>9.6984513997992425E-6</v>
      </c>
      <c r="AC373" s="55">
        <f t="shared" si="92"/>
        <v>1.455933973582649E-4</v>
      </c>
      <c r="AD373" s="55">
        <f t="shared" si="87"/>
        <v>5.9282047648566962E-5</v>
      </c>
      <c r="AE373" s="55">
        <f t="shared" si="87"/>
        <v>5.1940711075853067E-5</v>
      </c>
      <c r="AF373" s="55">
        <f t="shared" si="87"/>
        <v>7.417250902764517E-5</v>
      </c>
      <c r="AG373" s="55">
        <f t="shared" si="87"/>
        <v>7.3243012592841012E-5</v>
      </c>
      <c r="AH373" s="55">
        <f t="shared" si="87"/>
        <v>2.7658953927474632E-4</v>
      </c>
      <c r="AI373" s="55">
        <f t="shared" si="87"/>
        <v>1.1774035716779781E-4</v>
      </c>
      <c r="AJ373" s="55">
        <f t="shared" si="87"/>
        <v>1.2614202910411152E-5</v>
      </c>
      <c r="AK373" s="55">
        <f t="shared" si="87"/>
        <v>1.5054353275660646E-5</v>
      </c>
      <c r="AL373" s="55">
        <f t="shared" si="87"/>
        <v>5.6539214666112003E-5</v>
      </c>
      <c r="AO373" s="67">
        <f t="shared" si="88"/>
        <v>1.401971197764195E-4</v>
      </c>
      <c r="AP373" s="67">
        <f t="shared" si="83"/>
        <v>5.7723226715765467E-5</v>
      </c>
      <c r="AQ373" s="67">
        <f t="shared" si="83"/>
        <v>5.0312730397415085E-5</v>
      </c>
      <c r="AR373" s="67">
        <f t="shared" si="83"/>
        <v>7.1928116187292514E-5</v>
      </c>
      <c r="AS373" s="67">
        <f t="shared" si="83"/>
        <v>7.1220284039092796E-5</v>
      </c>
      <c r="AT373" s="67">
        <f t="shared" si="83"/>
        <v>2.6882187105944021E-4</v>
      </c>
      <c r="AU373" s="67">
        <f t="shared" si="83"/>
        <v>1.1421083017286142E-4</v>
      </c>
      <c r="AV373" s="67">
        <f t="shared" si="83"/>
        <v>1.1731405619181946E-5</v>
      </c>
      <c r="AW373" s="67">
        <f t="shared" si="83"/>
        <v>1.4547089092569744E-5</v>
      </c>
      <c r="AX373" s="67">
        <f t="shared" si="83"/>
        <v>4.9197558537602179E-5</v>
      </c>
      <c r="BA373" s="67">
        <f t="shared" si="89"/>
        <v>4.2121789425966192E-4</v>
      </c>
      <c r="BB373" s="67">
        <f t="shared" si="84"/>
        <v>1.5639417553194076E-4</v>
      </c>
      <c r="BC373" s="67">
        <f t="shared" si="84"/>
        <v>1.4041597744042915E-4</v>
      </c>
      <c r="BD373" s="67">
        <f t="shared" si="84"/>
        <v>2.1345266077630074E-4</v>
      </c>
      <c r="BE373" s="67">
        <f t="shared" si="84"/>
        <v>2.0330055312567811E-4</v>
      </c>
      <c r="BF373" s="67">
        <f t="shared" si="84"/>
        <v>7.5943785701497772E-4</v>
      </c>
      <c r="BG373" s="67">
        <f t="shared" si="84"/>
        <v>3.1725856720616805E-4</v>
      </c>
      <c r="BH373" s="67">
        <f t="shared" si="84"/>
        <v>3.4703754246072279E-5</v>
      </c>
      <c r="BI373" s="67">
        <f t="shared" si="84"/>
        <v>4.2842196639417837E-5</v>
      </c>
      <c r="BJ373" s="67">
        <f t="shared" si="84"/>
        <v>1.1543522460351342E-4</v>
      </c>
    </row>
    <row r="374" spans="4:62">
      <c r="D374" s="52">
        <f t="shared" si="79"/>
        <v>0.25</v>
      </c>
      <c r="E374" s="67">
        <f t="shared" si="90"/>
        <v>5.226434124285962E-4</v>
      </c>
      <c r="F374" s="67">
        <f t="shared" si="85"/>
        <v>2.0897602579347612E-4</v>
      </c>
      <c r="G374" s="67">
        <f t="shared" si="85"/>
        <v>1.9453912336599085E-4</v>
      </c>
      <c r="H374" s="67">
        <f t="shared" si="85"/>
        <v>2.9230656074898028E-4</v>
      </c>
      <c r="I374" s="67">
        <f t="shared" si="85"/>
        <v>3.0174794767404226E-4</v>
      </c>
      <c r="J374" s="67">
        <f t="shared" si="85"/>
        <v>1.1460814273224372E-3</v>
      </c>
      <c r="K374" s="67">
        <f t="shared" si="85"/>
        <v>5.0607629398794071E-4</v>
      </c>
      <c r="L374" s="67">
        <f t="shared" si="85"/>
        <v>6.3487645738748941E-5</v>
      </c>
      <c r="M374" s="67">
        <f t="shared" si="85"/>
        <v>7.0102301950487794E-5</v>
      </c>
      <c r="N374" s="67">
        <f t="shared" si="85"/>
        <v>2.6400873213408901E-4</v>
      </c>
      <c r="Q374" s="55">
        <f t="shared" si="91"/>
        <v>2.659926909363408E-4</v>
      </c>
      <c r="R374" s="55">
        <f t="shared" si="86"/>
        <v>1.0021794838608588E-4</v>
      </c>
      <c r="S374" s="55">
        <f t="shared" si="86"/>
        <v>8.1503341062134083E-5</v>
      </c>
      <c r="T374" s="55">
        <f t="shared" si="86"/>
        <v>1.5268465875715906E-4</v>
      </c>
      <c r="U374" s="55">
        <f t="shared" si="86"/>
        <v>1.5342697633515751E-4</v>
      </c>
      <c r="V374" s="55">
        <f t="shared" si="86"/>
        <v>5.9303697508070663E-4</v>
      </c>
      <c r="W374" s="55">
        <f t="shared" si="86"/>
        <v>2.5588865631538714E-4</v>
      </c>
      <c r="X374" s="55">
        <f t="shared" si="86"/>
        <v>3.8730441216084193E-5</v>
      </c>
      <c r="Y374" s="55">
        <f t="shared" si="86"/>
        <v>4.3039354782133168E-5</v>
      </c>
      <c r="Z374" s="55">
        <f t="shared" si="86"/>
        <v>6.2668204858462825E-5</v>
      </c>
      <c r="AC374" s="55">
        <f t="shared" si="92"/>
        <v>3.024509837951995E-4</v>
      </c>
      <c r="AD374" s="55">
        <f t="shared" si="87"/>
        <v>1.4431327728451566E-4</v>
      </c>
      <c r="AE374" s="55">
        <f t="shared" si="87"/>
        <v>1.4908700290783514E-4</v>
      </c>
      <c r="AF374" s="55">
        <f t="shared" si="87"/>
        <v>1.8446277466286254E-4</v>
      </c>
      <c r="AG374" s="55">
        <f t="shared" si="87"/>
        <v>2.1457151750188771E-4</v>
      </c>
      <c r="AH374" s="55">
        <f t="shared" si="87"/>
        <v>8.1709552305312381E-4</v>
      </c>
      <c r="AI374" s="55">
        <f t="shared" si="87"/>
        <v>3.9006037402026839E-4</v>
      </c>
      <c r="AJ374" s="55">
        <f t="shared" si="87"/>
        <v>4.7172483535527538E-5</v>
      </c>
      <c r="AK374" s="55">
        <f t="shared" si="87"/>
        <v>4.6372550579689868E-5</v>
      </c>
      <c r="AL374" s="55">
        <f t="shared" si="87"/>
        <v>3.5287122949285586E-4</v>
      </c>
      <c r="AO374" s="67">
        <f t="shared" si="88"/>
        <v>2.566507214922554E-4</v>
      </c>
      <c r="AP374" s="67">
        <f t="shared" si="83"/>
        <v>1.0875807740739024E-4</v>
      </c>
      <c r="AQ374" s="67">
        <f t="shared" si="83"/>
        <v>1.1303578230385676E-4</v>
      </c>
      <c r="AR374" s="67">
        <f t="shared" si="83"/>
        <v>1.3962190199182122E-4</v>
      </c>
      <c r="AS374" s="67">
        <f t="shared" si="83"/>
        <v>1.4832097133888475E-4</v>
      </c>
      <c r="AT374" s="67">
        <f t="shared" si="83"/>
        <v>5.5304445224173054E-4</v>
      </c>
      <c r="AU374" s="67">
        <f t="shared" si="83"/>
        <v>2.5018763767255356E-4</v>
      </c>
      <c r="AV374" s="67">
        <f t="shared" si="83"/>
        <v>2.4757204522664748E-5</v>
      </c>
      <c r="AW374" s="67">
        <f t="shared" si="83"/>
        <v>2.7062947168354625E-5</v>
      </c>
      <c r="AX374" s="67">
        <f t="shared" si="83"/>
        <v>2.013405272756262E-4</v>
      </c>
      <c r="BA374" s="67">
        <f t="shared" si="89"/>
        <v>8.250943962237957E-4</v>
      </c>
      <c r="BB374" s="67">
        <f t="shared" si="84"/>
        <v>3.5328930307799175E-4</v>
      </c>
      <c r="BC374" s="67">
        <f t="shared" si="84"/>
        <v>3.4362612627382601E-4</v>
      </c>
      <c r="BD374" s="67">
        <f t="shared" si="84"/>
        <v>4.7676933541184282E-4</v>
      </c>
      <c r="BE374" s="67">
        <f t="shared" si="84"/>
        <v>5.1631946517593E-4</v>
      </c>
      <c r="BF374" s="67">
        <f t="shared" si="84"/>
        <v>1.9631769503755609E-3</v>
      </c>
      <c r="BG374" s="67">
        <f t="shared" si="84"/>
        <v>8.9613666800820915E-4</v>
      </c>
      <c r="BH374" s="67">
        <f t="shared" si="84"/>
        <v>1.1066012927427648E-4</v>
      </c>
      <c r="BI374" s="67">
        <f t="shared" si="84"/>
        <v>1.1647485253017766E-4</v>
      </c>
      <c r="BJ374" s="67">
        <f t="shared" si="84"/>
        <v>6.1687996162694482E-4</v>
      </c>
    </row>
    <row r="375" spans="4:62">
      <c r="D375" s="52">
        <f t="shared" si="79"/>
        <v>0.375</v>
      </c>
      <c r="E375" s="67">
        <f t="shared" si="90"/>
        <v>7.0325747828950782E-4</v>
      </c>
      <c r="F375" s="67">
        <f t="shared" si="85"/>
        <v>3.2919214938338691E-4</v>
      </c>
      <c r="G375" s="67">
        <f t="shared" si="85"/>
        <v>2.9812267285705767E-4</v>
      </c>
      <c r="H375" s="67">
        <f t="shared" si="85"/>
        <v>4.3523358343452252E-4</v>
      </c>
      <c r="I375" s="67">
        <f t="shared" si="85"/>
        <v>4.7195076219683544E-4</v>
      </c>
      <c r="J375" s="67">
        <f t="shared" si="85"/>
        <v>1.8900665232260581E-3</v>
      </c>
      <c r="K375" s="67">
        <f t="shared" si="85"/>
        <v>8.5469407819439922E-4</v>
      </c>
      <c r="L375" s="67">
        <f t="shared" si="85"/>
        <v>1.0686051283913321E-4</v>
      </c>
      <c r="M375" s="67">
        <f t="shared" si="85"/>
        <v>1.1445695413448331E-4</v>
      </c>
      <c r="N375" s="67">
        <f t="shared" si="85"/>
        <v>5.881167368615881E-4</v>
      </c>
      <c r="Q375" s="55">
        <f t="shared" si="91"/>
        <v>3.1344053361768997E-4</v>
      </c>
      <c r="R375" s="55">
        <f t="shared" si="86"/>
        <v>1.4029948735042052E-4</v>
      </c>
      <c r="S375" s="55">
        <f t="shared" si="86"/>
        <v>1.0625277969398709E-4</v>
      </c>
      <c r="T375" s="55">
        <f t="shared" si="86"/>
        <v>1.942284967877948E-4</v>
      </c>
      <c r="U375" s="55">
        <f t="shared" si="86"/>
        <v>2.0648952244144223E-4</v>
      </c>
      <c r="V375" s="55">
        <f t="shared" si="86"/>
        <v>8.3249827583640047E-4</v>
      </c>
      <c r="W375" s="55">
        <f t="shared" si="86"/>
        <v>3.7779415861029475E-4</v>
      </c>
      <c r="X375" s="55">
        <f t="shared" si="86"/>
        <v>5.4730173751700479E-5</v>
      </c>
      <c r="Y375" s="55">
        <f t="shared" si="86"/>
        <v>6.0343418716278502E-5</v>
      </c>
      <c r="Z375" s="55">
        <f t="shared" si="86"/>
        <v>1.1299191541014023E-4</v>
      </c>
      <c r="AC375" s="55">
        <f t="shared" si="92"/>
        <v>3.6009021259930906E-4</v>
      </c>
      <c r="AD375" s="55">
        <f t="shared" si="87"/>
        <v>2.026341036591933E-4</v>
      </c>
      <c r="AE375" s="55">
        <f t="shared" si="87"/>
        <v>2.0278740261619839E-4</v>
      </c>
      <c r="AF375" s="55">
        <f t="shared" si="87"/>
        <v>2.474764307004323E-4</v>
      </c>
      <c r="AG375" s="55">
        <f t="shared" si="87"/>
        <v>2.9483850040579407E-4</v>
      </c>
      <c r="AH375" s="55">
        <f t="shared" si="87"/>
        <v>1.2055998700356177E-3</v>
      </c>
      <c r="AI375" s="55">
        <f t="shared" si="87"/>
        <v>5.7267592248691588E-4</v>
      </c>
      <c r="AJ375" s="55">
        <f t="shared" si="87"/>
        <v>6.725695189081794E-5</v>
      </c>
      <c r="AK375" s="55">
        <f t="shared" si="87"/>
        <v>6.6124315992524213E-5</v>
      </c>
      <c r="AL375" s="55">
        <f t="shared" si="87"/>
        <v>6.5700127936155173E-4</v>
      </c>
      <c r="AO375" s="67">
        <f t="shared" si="88"/>
        <v>3.8981694467181784E-4</v>
      </c>
      <c r="AP375" s="67">
        <f t="shared" si="83"/>
        <v>1.8889266203296639E-4</v>
      </c>
      <c r="AQ375" s="67">
        <f t="shared" si="83"/>
        <v>1.9186989316307058E-4</v>
      </c>
      <c r="AR375" s="67">
        <f t="shared" si="83"/>
        <v>2.4100508664672772E-4</v>
      </c>
      <c r="AS375" s="67">
        <f t="shared" si="83"/>
        <v>2.654612397553932E-4</v>
      </c>
      <c r="AT375" s="67">
        <f t="shared" si="83"/>
        <v>1.0575682473896576E-3</v>
      </c>
      <c r="AU375" s="67">
        <f t="shared" si="83"/>
        <v>4.7689991958410448E-4</v>
      </c>
      <c r="AV375" s="67">
        <f t="shared" si="83"/>
        <v>5.2130339087432731E-5</v>
      </c>
      <c r="AW375" s="67">
        <f t="shared" si="83"/>
        <v>5.411353541820481E-5</v>
      </c>
      <c r="AX375" s="67">
        <f t="shared" si="83"/>
        <v>4.7512482145144788E-4</v>
      </c>
      <c r="BA375" s="67">
        <f t="shared" si="89"/>
        <v>1.0633476908888169E-3</v>
      </c>
      <c r="BB375" s="67">
        <f t="shared" si="84"/>
        <v>5.3182625304258016E-4</v>
      </c>
      <c r="BC375" s="67">
        <f t="shared" si="84"/>
        <v>5.0091007547325604E-4</v>
      </c>
      <c r="BD375" s="67">
        <f t="shared" si="84"/>
        <v>6.8271001413495482E-4</v>
      </c>
      <c r="BE375" s="67">
        <f t="shared" si="84"/>
        <v>7.6678926260262945E-4</v>
      </c>
      <c r="BF375" s="67">
        <f t="shared" si="84"/>
        <v>3.0956663932616758E-3</v>
      </c>
      <c r="BG375" s="67">
        <f t="shared" si="84"/>
        <v>1.4273700006813151E-3</v>
      </c>
      <c r="BH375" s="67">
        <f t="shared" si="84"/>
        <v>1.7411746472995114E-4</v>
      </c>
      <c r="BI375" s="67">
        <f t="shared" si="84"/>
        <v>1.8058127012700754E-4</v>
      </c>
      <c r="BJ375" s="67">
        <f t="shared" si="84"/>
        <v>1.2451180162231399E-3</v>
      </c>
    </row>
    <row r="376" spans="4:62">
      <c r="D376" s="52">
        <f t="shared" si="79"/>
        <v>0.5</v>
      </c>
      <c r="E376" s="67">
        <f t="shared" si="90"/>
        <v>8.3100824627249496E-4</v>
      </c>
      <c r="F376" s="67">
        <f t="shared" si="85"/>
        <v>4.6858529631417956E-4</v>
      </c>
      <c r="G376" s="67">
        <f t="shared" si="85"/>
        <v>3.9640694895560921E-4</v>
      </c>
      <c r="H376" s="67">
        <f t="shared" si="85"/>
        <v>5.7100599765063233E-4</v>
      </c>
      <c r="I376" s="67">
        <f t="shared" si="85"/>
        <v>6.3384910980571131E-4</v>
      </c>
      <c r="J376" s="67">
        <f t="shared" si="85"/>
        <v>2.7012019861310729E-3</v>
      </c>
      <c r="K376" s="67">
        <f t="shared" si="85"/>
        <v>1.2347441983792235E-3</v>
      </c>
      <c r="L376" s="67">
        <f t="shared" si="85"/>
        <v>1.4957710017484666E-4</v>
      </c>
      <c r="M376" s="67">
        <f t="shared" si="85"/>
        <v>1.594743696065962E-4</v>
      </c>
      <c r="N376" s="67">
        <f t="shared" si="85"/>
        <v>1.0095278811300048E-3</v>
      </c>
      <c r="Q376" s="55">
        <f t="shared" si="91"/>
        <v>3.3457618313586525E-4</v>
      </c>
      <c r="R376" s="55">
        <f t="shared" si="86"/>
        <v>1.7905588471586777E-4</v>
      </c>
      <c r="S376" s="55">
        <f t="shared" si="86"/>
        <v>1.2570016887556121E-4</v>
      </c>
      <c r="T376" s="55">
        <f t="shared" si="86"/>
        <v>2.2176572640980781E-4</v>
      </c>
      <c r="U376" s="55">
        <f t="shared" si="86"/>
        <v>2.4394813466124081E-4</v>
      </c>
      <c r="V376" s="55">
        <f t="shared" si="86"/>
        <v>1.0307412461060112E-3</v>
      </c>
      <c r="W376" s="55">
        <f t="shared" si="86"/>
        <v>4.8757494542051131E-4</v>
      </c>
      <c r="X376" s="55">
        <f t="shared" si="86"/>
        <v>6.6156977293980722E-5</v>
      </c>
      <c r="Y376" s="55">
        <f t="shared" si="86"/>
        <v>7.3490267164094575E-5</v>
      </c>
      <c r="Z376" s="55">
        <f t="shared" si="86"/>
        <v>1.6435974903599755E-4</v>
      </c>
      <c r="AC376" s="55">
        <f t="shared" si="92"/>
        <v>3.8579664518031617E-4</v>
      </c>
      <c r="AD376" s="55">
        <f t="shared" si="87"/>
        <v>2.6292248850036512E-4</v>
      </c>
      <c r="AE376" s="55">
        <f t="shared" si="87"/>
        <v>2.3930579914735884E-4</v>
      </c>
      <c r="AF376" s="55">
        <f t="shared" si="87"/>
        <v>2.9600760535031641E-4</v>
      </c>
      <c r="AG376" s="55">
        <f t="shared" si="87"/>
        <v>3.5288457234808644E-4</v>
      </c>
      <c r="AH376" s="55">
        <f t="shared" si="87"/>
        <v>1.5612295981662738E-3</v>
      </c>
      <c r="AI376" s="55">
        <f t="shared" si="87"/>
        <v>7.2948715543571943E-4</v>
      </c>
      <c r="AJ376" s="55">
        <f t="shared" si="87"/>
        <v>8.2581657224520643E-5</v>
      </c>
      <c r="AK376" s="55">
        <f t="shared" si="87"/>
        <v>8.2372099526007122E-5</v>
      </c>
      <c r="AL376" s="55">
        <f t="shared" si="87"/>
        <v>9.7726531087817883E-4</v>
      </c>
      <c r="AO376" s="67">
        <f t="shared" si="88"/>
        <v>4.9643206313662971E-4</v>
      </c>
      <c r="AP376" s="67">
        <f t="shared" si="83"/>
        <v>2.8952941159831182E-4</v>
      </c>
      <c r="AQ376" s="67">
        <f t="shared" si="83"/>
        <v>2.7070678008004798E-4</v>
      </c>
      <c r="AR376" s="67">
        <f t="shared" si="83"/>
        <v>3.4924027124082452E-4</v>
      </c>
      <c r="AS376" s="67">
        <f t="shared" si="83"/>
        <v>3.8990097514447048E-4</v>
      </c>
      <c r="AT376" s="67">
        <f t="shared" si="83"/>
        <v>1.6704607400250618E-3</v>
      </c>
      <c r="AU376" s="67">
        <f t="shared" si="83"/>
        <v>7.4716925295871214E-4</v>
      </c>
      <c r="AV376" s="67">
        <f t="shared" si="83"/>
        <v>8.3420122880865935E-5</v>
      </c>
      <c r="AW376" s="67">
        <f t="shared" si="83"/>
        <v>8.598410244250162E-5</v>
      </c>
      <c r="AX376" s="67">
        <f t="shared" si="83"/>
        <v>8.4516813209400726E-4</v>
      </c>
      <c r="BA376" s="67">
        <f t="shared" si="89"/>
        <v>1.216804891452811E-3</v>
      </c>
      <c r="BB376" s="67">
        <f t="shared" si="84"/>
        <v>7.3150778481454468E-4</v>
      </c>
      <c r="BC376" s="67">
        <f t="shared" si="84"/>
        <v>6.3571274810296811E-4</v>
      </c>
      <c r="BD376" s="67">
        <f t="shared" si="84"/>
        <v>8.6701360300094868E-4</v>
      </c>
      <c r="BE376" s="67">
        <f t="shared" si="84"/>
        <v>9.867336821537977E-4</v>
      </c>
      <c r="BF376" s="67">
        <f t="shared" si="84"/>
        <v>4.2624315842973472E-3</v>
      </c>
      <c r="BG376" s="67">
        <f t="shared" si="84"/>
        <v>1.9642313538149429E-3</v>
      </c>
      <c r="BH376" s="67">
        <f t="shared" si="84"/>
        <v>2.3215875739936729E-4</v>
      </c>
      <c r="BI376" s="67">
        <f t="shared" si="84"/>
        <v>2.418464691326033E-4</v>
      </c>
      <c r="BJ376" s="67">
        <f t="shared" si="84"/>
        <v>1.9867931920081834E-3</v>
      </c>
    </row>
    <row r="377" spans="4:62">
      <c r="D377" s="52">
        <f t="shared" si="79"/>
        <v>0.625</v>
      </c>
      <c r="E377" s="67">
        <f t="shared" si="90"/>
        <v>9.1652559175440043E-4</v>
      </c>
      <c r="F377" s="67">
        <f t="shared" si="85"/>
        <v>6.3274876506027797E-4</v>
      </c>
      <c r="G377" s="67">
        <f t="shared" si="85"/>
        <v>4.876576011859243E-4</v>
      </c>
      <c r="H377" s="67">
        <f t="shared" si="85"/>
        <v>7.0138023337097222E-4</v>
      </c>
      <c r="I377" s="67">
        <f t="shared" si="85"/>
        <v>7.8474138572748201E-4</v>
      </c>
      <c r="J377" s="67">
        <f t="shared" si="85"/>
        <v>3.5660577426372053E-3</v>
      </c>
      <c r="K377" s="67">
        <f t="shared" si="85"/>
        <v>1.6399401873467402E-3</v>
      </c>
      <c r="L377" s="67">
        <f t="shared" si="85"/>
        <v>1.9138605442635057E-4</v>
      </c>
      <c r="M377" s="67">
        <f t="shared" si="85"/>
        <v>2.0502199570920302E-4</v>
      </c>
      <c r="N377" s="67">
        <f t="shared" si="85"/>
        <v>1.5087815370311551E-3</v>
      </c>
      <c r="Q377" s="55">
        <f t="shared" si="91"/>
        <v>3.4356129604303626E-4</v>
      </c>
      <c r="R377" s="55">
        <f t="shared" si="86"/>
        <v>2.2017829957342481E-4</v>
      </c>
      <c r="S377" s="55">
        <f t="shared" si="86"/>
        <v>1.4216855900937752E-4</v>
      </c>
      <c r="T377" s="55">
        <f t="shared" si="86"/>
        <v>2.4197986146474711E-4</v>
      </c>
      <c r="U377" s="55">
        <f t="shared" si="86"/>
        <v>2.7142737249192611E-4</v>
      </c>
      <c r="V377" s="55">
        <f t="shared" si="86"/>
        <v>1.2061773610703825E-3</v>
      </c>
      <c r="W377" s="55">
        <f t="shared" si="86"/>
        <v>5.9012888174571668E-4</v>
      </c>
      <c r="X377" s="55">
        <f t="shared" si="86"/>
        <v>7.492348273449539E-5</v>
      </c>
      <c r="Y377" s="55">
        <f t="shared" si="86"/>
        <v>8.4379662236292753E-5</v>
      </c>
      <c r="Z377" s="55">
        <f t="shared" si="86"/>
        <v>2.156650130025494E-4</v>
      </c>
      <c r="AC377" s="55">
        <f t="shared" si="92"/>
        <v>3.9684204509481081E-4</v>
      </c>
      <c r="AD377" s="55">
        <f t="shared" si="87"/>
        <v>3.30464479815179E-4</v>
      </c>
      <c r="AE377" s="55">
        <f t="shared" si="87"/>
        <v>2.648313626802176E-4</v>
      </c>
      <c r="AF377" s="55">
        <f t="shared" si="87"/>
        <v>3.3672160049662384E-4</v>
      </c>
      <c r="AG377" s="55">
        <f t="shared" si="87"/>
        <v>3.9741160539790067E-4</v>
      </c>
      <c r="AH377" s="55">
        <f t="shared" si="87"/>
        <v>1.8997532800718612E-3</v>
      </c>
      <c r="AI377" s="55">
        <f t="shared" si="87"/>
        <v>8.721125953368192E-4</v>
      </c>
      <c r="AJ377" s="55">
        <f t="shared" si="87"/>
        <v>9.5460617769846818E-5</v>
      </c>
      <c r="AK377" s="55">
        <f t="shared" si="87"/>
        <v>9.6727113625860996E-5</v>
      </c>
      <c r="AL377" s="55">
        <f t="shared" si="87"/>
        <v>1.3010431240989017E-3</v>
      </c>
      <c r="AO377" s="67">
        <f t="shared" si="88"/>
        <v>5.7296429571136417E-4</v>
      </c>
      <c r="AP377" s="67">
        <f t="shared" si="83"/>
        <v>4.1257046548685318E-4</v>
      </c>
      <c r="AQ377" s="67">
        <f t="shared" si="83"/>
        <v>3.454890421765468E-4</v>
      </c>
      <c r="AR377" s="67">
        <f t="shared" si="83"/>
        <v>4.5940037190622511E-4</v>
      </c>
      <c r="AS377" s="67">
        <f t="shared" si="83"/>
        <v>5.1331401323555584E-4</v>
      </c>
      <c r="AT377" s="67">
        <f t="shared" si="83"/>
        <v>2.3598803815668228E-3</v>
      </c>
      <c r="AU377" s="67">
        <f t="shared" si="83"/>
        <v>1.0498113056010235E-3</v>
      </c>
      <c r="AV377" s="67">
        <f t="shared" si="83"/>
        <v>1.1646257169185518E-4</v>
      </c>
      <c r="AW377" s="67">
        <f t="shared" si="83"/>
        <v>1.2064233347291027E-4</v>
      </c>
      <c r="AX377" s="67">
        <f t="shared" si="83"/>
        <v>1.2931165240286056E-3</v>
      </c>
      <c r="BA377" s="67">
        <f t="shared" si="89"/>
        <v>1.3133676368492111E-3</v>
      </c>
      <c r="BB377" s="67">
        <f t="shared" si="84"/>
        <v>9.6321324487545702E-4</v>
      </c>
      <c r="BC377" s="67">
        <f t="shared" si="84"/>
        <v>7.524889638661419E-4</v>
      </c>
      <c r="BD377" s="67">
        <f t="shared" si="84"/>
        <v>1.0381018338675961E-3</v>
      </c>
      <c r="BE377" s="67">
        <f t="shared" si="84"/>
        <v>1.1821529911253826E-3</v>
      </c>
      <c r="BF377" s="67">
        <f t="shared" si="84"/>
        <v>5.4658110227090665E-3</v>
      </c>
      <c r="BG377" s="67">
        <f t="shared" si="84"/>
        <v>2.5120527826835593E-3</v>
      </c>
      <c r="BH377" s="67">
        <f t="shared" si="84"/>
        <v>2.8684667219619736E-4</v>
      </c>
      <c r="BI377" s="67">
        <f t="shared" si="84"/>
        <v>3.0174910933506403E-4</v>
      </c>
      <c r="BJ377" s="67">
        <f t="shared" si="84"/>
        <v>2.8098246611300568E-3</v>
      </c>
    </row>
    <row r="378" spans="4:62">
      <c r="D378" s="52">
        <f t="shared" si="79"/>
        <v>0.75</v>
      </c>
      <c r="E378" s="67">
        <f t="shared" si="90"/>
        <v>9.7032146441481792E-4</v>
      </c>
      <c r="F378" s="67">
        <f t="shared" si="85"/>
        <v>8.2248159826088529E-4</v>
      </c>
      <c r="G378" s="67">
        <f t="shared" si="85"/>
        <v>5.7131207385048848E-4</v>
      </c>
      <c r="H378" s="67">
        <f t="shared" si="85"/>
        <v>8.2744182564142192E-4</v>
      </c>
      <c r="I378" s="67">
        <f t="shared" si="85"/>
        <v>9.2377550576341482E-4</v>
      </c>
      <c r="J378" s="67">
        <f t="shared" si="85"/>
        <v>4.4712037193441754E-3</v>
      </c>
      <c r="K378" s="67">
        <f t="shared" si="85"/>
        <v>2.0639955779012762E-3</v>
      </c>
      <c r="L378" s="67">
        <f t="shared" si="85"/>
        <v>2.3215149352215784E-4</v>
      </c>
      <c r="M378" s="67">
        <f t="shared" si="85"/>
        <v>2.5096727978468028E-4</v>
      </c>
      <c r="N378" s="67">
        <f t="shared" si="85"/>
        <v>2.0664170766568563E-3</v>
      </c>
      <c r="Q378" s="55">
        <f t="shared" si="91"/>
        <v>3.4700815483914969E-4</v>
      </c>
      <c r="R378" s="55">
        <f t="shared" si="86"/>
        <v>2.6394001621221093E-4</v>
      </c>
      <c r="S378" s="55">
        <f t="shared" si="86"/>
        <v>1.5666228806868109E-4</v>
      </c>
      <c r="T378" s="55">
        <f t="shared" si="86"/>
        <v>2.5782634485330727E-4</v>
      </c>
      <c r="U378" s="55">
        <f t="shared" si="86"/>
        <v>2.9192639463209737E-4</v>
      </c>
      <c r="V378" s="55">
        <f t="shared" si="86"/>
        <v>1.3657138999724568E-3</v>
      </c>
      <c r="W378" s="55">
        <f t="shared" si="86"/>
        <v>6.8643038088922004E-4</v>
      </c>
      <c r="X378" s="55">
        <f t="shared" si="86"/>
        <v>8.1870267685461525E-5</v>
      </c>
      <c r="Y378" s="55">
        <f t="shared" si="86"/>
        <v>9.377150471596605E-5</v>
      </c>
      <c r="Z378" s="55">
        <f t="shared" si="86"/>
        <v>2.654915898486019E-4</v>
      </c>
      <c r="AC378" s="55">
        <f t="shared" si="92"/>
        <v>4.0117509562349624E-4</v>
      </c>
      <c r="AD378" s="55">
        <f t="shared" si="87"/>
        <v>4.0487236298588053E-4</v>
      </c>
      <c r="AE378" s="55">
        <f t="shared" si="87"/>
        <v>2.8274582334255146E-4</v>
      </c>
      <c r="AF378" s="55">
        <f t="shared" si="87"/>
        <v>3.7235243240783767E-4</v>
      </c>
      <c r="AG378" s="55">
        <f t="shared" si="87"/>
        <v>4.3248385276541351E-4</v>
      </c>
      <c r="AH378" s="55">
        <f t="shared" si="87"/>
        <v>2.2231874240368401E-3</v>
      </c>
      <c r="AI378" s="55">
        <f t="shared" si="87"/>
        <v>1.0040304735624056E-3</v>
      </c>
      <c r="AJ378" s="55">
        <f t="shared" si="87"/>
        <v>1.0677681017148888E-4</v>
      </c>
      <c r="AK378" s="55">
        <f t="shared" si="87"/>
        <v>1.0976829980613781E-4</v>
      </c>
      <c r="AL378" s="55">
        <f t="shared" si="87"/>
        <v>1.6171417731375348E-3</v>
      </c>
      <c r="AO378" s="67">
        <f t="shared" si="88"/>
        <v>6.2331330957566817E-4</v>
      </c>
      <c r="AP378" s="67">
        <f t="shared" si="83"/>
        <v>5.585415820486743E-4</v>
      </c>
      <c r="AQ378" s="67">
        <f t="shared" si="83"/>
        <v>4.1464978578180736E-4</v>
      </c>
      <c r="AR378" s="67">
        <f t="shared" si="83"/>
        <v>5.6961548078811471E-4</v>
      </c>
      <c r="AS378" s="67">
        <f t="shared" si="83"/>
        <v>6.3184911113131745E-4</v>
      </c>
      <c r="AT378" s="67">
        <f t="shared" si="83"/>
        <v>3.1054898193717184E-3</v>
      </c>
      <c r="AU378" s="67">
        <f t="shared" si="83"/>
        <v>1.3775651970120563E-3</v>
      </c>
      <c r="AV378" s="67">
        <f t="shared" si="83"/>
        <v>1.5028122583669631E-4</v>
      </c>
      <c r="AW378" s="67">
        <f t="shared" si="83"/>
        <v>1.5719577506871424E-4</v>
      </c>
      <c r="AX378" s="67">
        <f t="shared" si="83"/>
        <v>1.8009254868082544E-3</v>
      </c>
      <c r="BA378" s="67">
        <f t="shared" si="89"/>
        <v>1.3714965600383142E-3</v>
      </c>
      <c r="BB378" s="67">
        <f t="shared" si="84"/>
        <v>1.2273539612467658E-3</v>
      </c>
      <c r="BC378" s="67">
        <f t="shared" si="84"/>
        <v>8.5405789719303999E-4</v>
      </c>
      <c r="BD378" s="67">
        <f t="shared" si="84"/>
        <v>1.1997942580492596E-3</v>
      </c>
      <c r="BE378" s="67">
        <f t="shared" si="84"/>
        <v>1.3562593585288284E-3</v>
      </c>
      <c r="BF378" s="67">
        <f t="shared" si="84"/>
        <v>6.6943911433810155E-3</v>
      </c>
      <c r="BG378" s="67">
        <f t="shared" si="84"/>
        <v>3.068026051463682E-3</v>
      </c>
      <c r="BH378" s="67">
        <f t="shared" si="84"/>
        <v>3.3892830369364673E-4</v>
      </c>
      <c r="BI378" s="67">
        <f t="shared" si="84"/>
        <v>3.607355795908181E-4</v>
      </c>
      <c r="BJ378" s="67">
        <f t="shared" si="84"/>
        <v>3.6835588497943911E-3</v>
      </c>
    </row>
    <row r="379" spans="4:62">
      <c r="D379" s="52">
        <f t="shared" si="79"/>
        <v>0.875</v>
      </c>
      <c r="E379" s="67">
        <f t="shared" si="90"/>
        <v>1.0027898882360917E-3</v>
      </c>
      <c r="F379" s="67">
        <f t="shared" si="85"/>
        <v>1.0337885827199848E-3</v>
      </c>
      <c r="G379" s="67">
        <f t="shared" si="85"/>
        <v>6.4797960602999368E-4</v>
      </c>
      <c r="H379" s="67">
        <f t="shared" si="85"/>
        <v>9.4960541458007791E-4</v>
      </c>
      <c r="I379" s="67">
        <f t="shared" si="85"/>
        <v>1.0519489062892331E-3</v>
      </c>
      <c r="J379" s="67">
        <f t="shared" si="85"/>
        <v>5.4032098428516999E-3</v>
      </c>
      <c r="K379" s="67">
        <f t="shared" si="85"/>
        <v>2.5006239028471586E-3</v>
      </c>
      <c r="L379" s="67">
        <f t="shared" si="85"/>
        <v>2.7185300663883316E-4</v>
      </c>
      <c r="M379" s="67">
        <f t="shared" si="85"/>
        <v>2.9717766917540452E-4</v>
      </c>
      <c r="N379" s="67">
        <f t="shared" si="85"/>
        <v>2.6629738720989247E-3</v>
      </c>
      <c r="Q379" s="55">
        <f t="shared" si="91"/>
        <v>3.4822750447472035E-4</v>
      </c>
      <c r="R379" s="55">
        <f t="shared" si="86"/>
        <v>3.0878103979829346E-4</v>
      </c>
      <c r="S379" s="55">
        <f t="shared" si="86"/>
        <v>1.6969686051277345E-4</v>
      </c>
      <c r="T379" s="55">
        <f t="shared" si="86"/>
        <v>2.7089547244125886E-4</v>
      </c>
      <c r="U379" s="55">
        <f t="shared" si="86"/>
        <v>3.0768523678868684E-4</v>
      </c>
      <c r="V379" s="55">
        <f t="shared" si="86"/>
        <v>1.5126440719758561E-3</v>
      </c>
      <c r="W379" s="55">
        <f t="shared" si="86"/>
        <v>7.7637789095966084E-4</v>
      </c>
      <c r="X379" s="55">
        <f t="shared" si="86"/>
        <v>8.754347873350855E-5</v>
      </c>
      <c r="Y379" s="55">
        <f t="shared" si="86"/>
        <v>1.0207803950092695E-4</v>
      </c>
      <c r="Z379" s="55">
        <f t="shared" si="86"/>
        <v>3.1257280966364126E-4</v>
      </c>
      <c r="AC379" s="55">
        <f t="shared" si="92"/>
        <v>4.0277114840707158E-4</v>
      </c>
      <c r="AD379" s="55">
        <f t="shared" si="87"/>
        <v>4.8244615804852233E-4</v>
      </c>
      <c r="AE379" s="55">
        <f t="shared" si="87"/>
        <v>2.9562926878747681E-4</v>
      </c>
      <c r="AF379" s="55">
        <f t="shared" si="87"/>
        <v>4.0426630004435749E-4</v>
      </c>
      <c r="AG379" s="55">
        <f t="shared" si="87"/>
        <v>4.6083379329060569E-4</v>
      </c>
      <c r="AH379" s="55">
        <f t="shared" si="87"/>
        <v>2.5291951960647462E-3</v>
      </c>
      <c r="AI379" s="55">
        <f t="shared" si="87"/>
        <v>1.1263705243090498E-3</v>
      </c>
      <c r="AJ379" s="55">
        <f t="shared" si="87"/>
        <v>1.1697947630701201E-4</v>
      </c>
      <c r="AK379" s="55">
        <f t="shared" si="87"/>
        <v>1.2175759016927633E-4</v>
      </c>
      <c r="AL379" s="55">
        <f t="shared" si="87"/>
        <v>1.9163040722838505E-3</v>
      </c>
      <c r="AO379" s="67">
        <f t="shared" si="88"/>
        <v>6.5456238376137134E-4</v>
      </c>
      <c r="AP379" s="67">
        <f t="shared" si="83"/>
        <v>7.2500754292169128E-4</v>
      </c>
      <c r="AQ379" s="67">
        <f t="shared" si="83"/>
        <v>4.7828274551722024E-4</v>
      </c>
      <c r="AR379" s="67">
        <f t="shared" si="83"/>
        <v>6.78709942138819E-4</v>
      </c>
      <c r="AS379" s="67">
        <f t="shared" si="83"/>
        <v>7.4426366950054636E-4</v>
      </c>
      <c r="AT379" s="67">
        <f t="shared" si="83"/>
        <v>3.8905657708758435E-3</v>
      </c>
      <c r="AU379" s="67">
        <f t="shared" si="83"/>
        <v>1.7242460118874977E-3</v>
      </c>
      <c r="AV379" s="67">
        <f t="shared" si="83"/>
        <v>1.8430952790532461E-4</v>
      </c>
      <c r="AW379" s="67">
        <f t="shared" si="83"/>
        <v>1.9509962967447755E-4</v>
      </c>
      <c r="AX379" s="67">
        <f t="shared" si="83"/>
        <v>2.3504010624352833E-3</v>
      </c>
      <c r="BA379" s="67">
        <f t="shared" si="89"/>
        <v>1.4055610366431634E-3</v>
      </c>
      <c r="BB379" s="67">
        <f t="shared" si="84"/>
        <v>1.5162347407685071E-3</v>
      </c>
      <c r="BC379" s="67">
        <f t="shared" si="84"/>
        <v>9.4360887481747049E-4</v>
      </c>
      <c r="BD379" s="67">
        <f t="shared" si="84"/>
        <v>1.3538717146244353E-3</v>
      </c>
      <c r="BE379" s="67">
        <f t="shared" si="84"/>
        <v>1.5127826995798388E-3</v>
      </c>
      <c r="BF379" s="67">
        <f t="shared" si="84"/>
        <v>7.9324050389164465E-3</v>
      </c>
      <c r="BG379" s="67">
        <f t="shared" si="84"/>
        <v>3.6269944271562085E-3</v>
      </c>
      <c r="BH379" s="67">
        <f t="shared" si="84"/>
        <v>3.8883248294584519E-4</v>
      </c>
      <c r="BI379" s="67">
        <f t="shared" si="84"/>
        <v>4.1893525934468088E-4</v>
      </c>
      <c r="BJ379" s="67">
        <f t="shared" si="84"/>
        <v>4.5792779443827748E-3</v>
      </c>
    </row>
    <row r="380" spans="4:62">
      <c r="D380" s="52">
        <f t="shared" si="79"/>
        <v>1</v>
      </c>
      <c r="E380" s="67">
        <f t="shared" si="90"/>
        <v>1.0242069615033168E-3</v>
      </c>
      <c r="F380" s="67">
        <f t="shared" si="85"/>
        <v>1.2578802494063387E-3</v>
      </c>
      <c r="G380" s="67">
        <f t="shared" si="85"/>
        <v>7.1944123158333836E-4</v>
      </c>
      <c r="H380" s="67">
        <f t="shared" si="85"/>
        <v>1.067614745377254E-3</v>
      </c>
      <c r="I380" s="67">
        <f t="shared" si="85"/>
        <v>1.1721085442551167E-3</v>
      </c>
      <c r="J380" s="67">
        <f t="shared" si="85"/>
        <v>6.3486460397595042E-3</v>
      </c>
      <c r="K380" s="67">
        <f t="shared" si="85"/>
        <v>2.943538694988714E-3</v>
      </c>
      <c r="L380" s="67">
        <f t="shared" si="85"/>
        <v>3.1058565420099291E-4</v>
      </c>
      <c r="M380" s="67">
        <f t="shared" si="85"/>
        <v>3.4352061122375221E-4</v>
      </c>
      <c r="N380" s="67">
        <f t="shared" si="85"/>
        <v>3.2789912954491762E-3</v>
      </c>
      <c r="Q380" s="55">
        <f t="shared" si="91"/>
        <v>3.4874204688844612E-4</v>
      </c>
      <c r="R380" s="55">
        <f t="shared" si="86"/>
        <v>3.519873736102416E-4</v>
      </c>
      <c r="S380" s="55">
        <f t="shared" si="86"/>
        <v>1.8155162226967994E-4</v>
      </c>
      <c r="T380" s="55">
        <f t="shared" si="86"/>
        <v>2.821194109572126E-4</v>
      </c>
      <c r="U380" s="55">
        <f t="shared" si="86"/>
        <v>3.2062738671863642E-4</v>
      </c>
      <c r="V380" s="55">
        <f t="shared" si="86"/>
        <v>1.648758852854277E-3</v>
      </c>
      <c r="W380" s="55">
        <f t="shared" si="86"/>
        <v>8.5951692475557491E-4</v>
      </c>
      <c r="X380" s="55">
        <f t="shared" si="86"/>
        <v>9.2378186964206014E-5</v>
      </c>
      <c r="Y380" s="55">
        <f t="shared" si="86"/>
        <v>1.0956695839490218E-4</v>
      </c>
      <c r="Z380" s="55">
        <f t="shared" si="86"/>
        <v>3.5583084148138356E-4</v>
      </c>
      <c r="AC380" s="55">
        <f t="shared" si="92"/>
        <v>4.0347943992801398E-4</v>
      </c>
      <c r="AD380" s="55">
        <f t="shared" si="87"/>
        <v>5.5741979426809874E-4</v>
      </c>
      <c r="AE380" s="55">
        <f t="shared" si="87"/>
        <v>3.0567550158943464E-4</v>
      </c>
      <c r="AF380" s="55">
        <f t="shared" si="87"/>
        <v>4.3318978579600222E-4</v>
      </c>
      <c r="AG380" s="55">
        <f t="shared" si="87"/>
        <v>4.8467595327971548E-4</v>
      </c>
      <c r="AH380" s="55">
        <f t="shared" si="87"/>
        <v>2.8136478141413267E-3</v>
      </c>
      <c r="AI380" s="55">
        <f t="shared" si="87"/>
        <v>1.2393706378956352E-3</v>
      </c>
      <c r="AJ380" s="55">
        <f t="shared" si="87"/>
        <v>1.263339262437049E-4</v>
      </c>
      <c r="AK380" s="55">
        <f t="shared" si="87"/>
        <v>1.3282566015872775E-4</v>
      </c>
      <c r="AL380" s="55">
        <f t="shared" si="87"/>
        <v>2.1909023136186599E-3</v>
      </c>
      <c r="AO380" s="67">
        <f t="shared" si="88"/>
        <v>6.7546491461487068E-4</v>
      </c>
      <c r="AP380" s="67">
        <f t="shared" si="83"/>
        <v>9.0589287579609715E-4</v>
      </c>
      <c r="AQ380" s="67">
        <f t="shared" si="83"/>
        <v>5.3788960931365839E-4</v>
      </c>
      <c r="AR380" s="67">
        <f t="shared" si="83"/>
        <v>7.8549533442004134E-4</v>
      </c>
      <c r="AS380" s="67">
        <f t="shared" si="83"/>
        <v>8.5148115753648024E-4</v>
      </c>
      <c r="AT380" s="67">
        <f t="shared" si="83"/>
        <v>4.6998871869052272E-3</v>
      </c>
      <c r="AU380" s="67">
        <f t="shared" si="83"/>
        <v>2.0840217702331391E-3</v>
      </c>
      <c r="AV380" s="67">
        <f t="shared" si="83"/>
        <v>2.1820746723678691E-4</v>
      </c>
      <c r="AW380" s="67">
        <f t="shared" si="83"/>
        <v>2.3395365282885002E-4</v>
      </c>
      <c r="AX380" s="67">
        <f t="shared" si="83"/>
        <v>2.9231604539677928E-3</v>
      </c>
      <c r="BA380" s="67">
        <f t="shared" si="89"/>
        <v>1.4276864014313307E-3</v>
      </c>
      <c r="BB380" s="67">
        <f t="shared" si="84"/>
        <v>1.8153000436744375E-3</v>
      </c>
      <c r="BC380" s="67">
        <f t="shared" si="84"/>
        <v>1.0251167331727729E-3</v>
      </c>
      <c r="BD380" s="67">
        <f t="shared" si="84"/>
        <v>1.5008045311732561E-3</v>
      </c>
      <c r="BE380" s="67">
        <f t="shared" si="84"/>
        <v>1.6567844975348322E-3</v>
      </c>
      <c r="BF380" s="67">
        <f t="shared" si="84"/>
        <v>9.1622938539008304E-3</v>
      </c>
      <c r="BG380" s="67">
        <f t="shared" si="84"/>
        <v>4.1829093328843488E-3</v>
      </c>
      <c r="BH380" s="67">
        <f t="shared" si="84"/>
        <v>4.3691958044469781E-4</v>
      </c>
      <c r="BI380" s="67">
        <f t="shared" si="84"/>
        <v>4.7634627138247996E-4</v>
      </c>
      <c r="BJ380" s="67">
        <f t="shared" si="84"/>
        <v>5.4698936090678361E-3</v>
      </c>
    </row>
    <row r="381" spans="4:62">
      <c r="D381" s="52">
        <f t="shared" si="79"/>
        <v>1.125</v>
      </c>
      <c r="E381" s="67">
        <f t="shared" si="90"/>
        <v>1.0422220223442983E-3</v>
      </c>
      <c r="F381" s="67">
        <f t="shared" si="85"/>
        <v>1.4853751808803712E-3</v>
      </c>
      <c r="G381" s="67">
        <f t="shared" si="85"/>
        <v>7.8768530510275555E-4</v>
      </c>
      <c r="H381" s="67">
        <f t="shared" si="85"/>
        <v>1.1809452854568295E-3</v>
      </c>
      <c r="I381" s="67">
        <f t="shared" si="85"/>
        <v>1.2874234528573833E-3</v>
      </c>
      <c r="J381" s="67">
        <f t="shared" si="85"/>
        <v>7.2974320641639532E-3</v>
      </c>
      <c r="K381" s="67">
        <f t="shared" si="85"/>
        <v>3.3878606194841553E-3</v>
      </c>
      <c r="L381" s="67">
        <f t="shared" si="85"/>
        <v>3.4848418851055719E-4</v>
      </c>
      <c r="M381" s="67">
        <f t="shared" si="85"/>
        <v>3.898835793637983E-4</v>
      </c>
      <c r="N381" s="67">
        <f t="shared" si="85"/>
        <v>3.8994126215563356E-3</v>
      </c>
      <c r="Q381" s="55">
        <f t="shared" si="91"/>
        <v>3.4910104684708447E-4</v>
      </c>
      <c r="R381" s="55">
        <f t="shared" si="86"/>
        <v>3.9144160463654165E-4</v>
      </c>
      <c r="S381" s="55">
        <f t="shared" si="86"/>
        <v>1.9239188478280852E-4</v>
      </c>
      <c r="T381" s="55">
        <f t="shared" si="86"/>
        <v>2.9201550051217615E-4</v>
      </c>
      <c r="U381" s="55">
        <f t="shared" si="86"/>
        <v>3.3212619766783422E-4</v>
      </c>
      <c r="V381" s="55">
        <f t="shared" si="86"/>
        <v>1.7754633498745394E-3</v>
      </c>
      <c r="W381" s="55">
        <f t="shared" si="86"/>
        <v>9.358462376265938E-4</v>
      </c>
      <c r="X381" s="55">
        <f t="shared" si="86"/>
        <v>9.6685818229518984E-5</v>
      </c>
      <c r="Y381" s="55">
        <f t="shared" si="86"/>
        <v>1.1642154404682043E-4</v>
      </c>
      <c r="Z381" s="55">
        <f t="shared" si="86"/>
        <v>3.9488233560389628E-4</v>
      </c>
      <c r="AC381" s="55">
        <f t="shared" si="92"/>
        <v>4.0398488101823799E-4</v>
      </c>
      <c r="AD381" s="55">
        <f t="shared" si="87"/>
        <v>6.254734937246396E-4</v>
      </c>
      <c r="AE381" s="55">
        <f t="shared" si="87"/>
        <v>3.1440245235517792E-4</v>
      </c>
      <c r="AF381" s="55">
        <f t="shared" si="87"/>
        <v>4.5954481735535608E-4</v>
      </c>
      <c r="AG381" s="55">
        <f t="shared" si="87"/>
        <v>5.0561254671151971E-4</v>
      </c>
      <c r="AH381" s="55">
        <f t="shared" si="87"/>
        <v>3.0746641471796387E-3</v>
      </c>
      <c r="AI381" s="55">
        <f t="shared" si="87"/>
        <v>1.3434425697340122E-3</v>
      </c>
      <c r="AJ381" s="55">
        <f t="shared" si="87"/>
        <v>1.3500588302630461E-4</v>
      </c>
      <c r="AK381" s="55">
        <f t="shared" si="87"/>
        <v>1.4307110901302074E-4</v>
      </c>
      <c r="AL381" s="55">
        <f t="shared" si="87"/>
        <v>2.4380616119873905E-3</v>
      </c>
      <c r="AO381" s="67">
        <f t="shared" si="88"/>
        <v>6.931209754972138E-4</v>
      </c>
      <c r="AP381" s="67">
        <f t="shared" si="83"/>
        <v>1.0939335762438296E-3</v>
      </c>
      <c r="AQ381" s="67">
        <f t="shared" si="83"/>
        <v>5.9529342031994703E-4</v>
      </c>
      <c r="AR381" s="67">
        <f t="shared" si="83"/>
        <v>8.8892978494465333E-4</v>
      </c>
      <c r="AS381" s="67">
        <f t="shared" si="83"/>
        <v>9.552972551895491E-4</v>
      </c>
      <c r="AT381" s="67">
        <f t="shared" si="83"/>
        <v>5.5219687142894136E-3</v>
      </c>
      <c r="AU381" s="67">
        <f t="shared" si="83"/>
        <v>2.4520143818575614E-3</v>
      </c>
      <c r="AV381" s="67">
        <f t="shared" si="83"/>
        <v>2.5179837028103822E-4</v>
      </c>
      <c r="AW381" s="67">
        <f t="shared" si="83"/>
        <v>2.7346203531697789E-4</v>
      </c>
      <c r="AX381" s="67">
        <f t="shared" si="83"/>
        <v>3.5045302859524393E-3</v>
      </c>
      <c r="BA381" s="67">
        <f t="shared" si="89"/>
        <v>1.4462069033625363E-3</v>
      </c>
      <c r="BB381" s="67">
        <f t="shared" si="84"/>
        <v>2.110848674605011E-3</v>
      </c>
      <c r="BC381" s="67">
        <f t="shared" si="84"/>
        <v>1.1020877574579335E-3</v>
      </c>
      <c r="BD381" s="67">
        <f t="shared" si="84"/>
        <v>1.6404901028121855E-3</v>
      </c>
      <c r="BE381" s="67">
        <f t="shared" si="84"/>
        <v>1.793035999568903E-3</v>
      </c>
      <c r="BF381" s="67">
        <f t="shared" si="84"/>
        <v>1.0372096211343593E-2</v>
      </c>
      <c r="BG381" s="67">
        <f t="shared" si="84"/>
        <v>4.7313031892181672E-3</v>
      </c>
      <c r="BH381" s="67">
        <f t="shared" si="84"/>
        <v>4.8349007153686177E-4</v>
      </c>
      <c r="BI381" s="67">
        <f t="shared" si="84"/>
        <v>5.3295468837681907E-4</v>
      </c>
      <c r="BJ381" s="67">
        <f t="shared" si="84"/>
        <v>6.3374742335437261E-3</v>
      </c>
    </row>
    <row r="382" spans="4:62">
      <c r="D382" s="52">
        <f t="shared" si="79"/>
        <v>1.325</v>
      </c>
      <c r="E382" s="67">
        <f t="shared" si="90"/>
        <v>1.0692953073617214E-3</v>
      </c>
      <c r="F382" s="67">
        <f t="shared" si="85"/>
        <v>1.8473417771870133E-3</v>
      </c>
      <c r="G382" s="67">
        <f t="shared" si="85"/>
        <v>8.9197520633373627E-4</v>
      </c>
      <c r="H382" s="67">
        <f t="shared" si="85"/>
        <v>1.3522733425273296E-3</v>
      </c>
      <c r="I382" s="67">
        <f t="shared" si="85"/>
        <v>1.4647280693289807E-3</v>
      </c>
      <c r="J382" s="67">
        <f t="shared" si="85"/>
        <v>8.8154065189404059E-3</v>
      </c>
      <c r="K382" s="67">
        <f t="shared" si="85"/>
        <v>4.0970448807162033E-3</v>
      </c>
      <c r="L382" s="67">
        <f t="shared" si="85"/>
        <v>4.0751521224174859E-4</v>
      </c>
      <c r="M382" s="67">
        <f t="shared" si="85"/>
        <v>4.6392597423826744E-4</v>
      </c>
      <c r="N382" s="67">
        <f t="shared" si="85"/>
        <v>4.8872307448031543E-3</v>
      </c>
      <c r="Q382" s="55">
        <f t="shared" si="91"/>
        <v>3.499099262015816E-4</v>
      </c>
      <c r="R382" s="55">
        <f t="shared" si="86"/>
        <v>4.7691019795452277E-4</v>
      </c>
      <c r="S382" s="55">
        <f t="shared" si="86"/>
        <v>2.1671685209788549E-4</v>
      </c>
      <c r="T382" s="55">
        <f t="shared" si="86"/>
        <v>3.1356026473876948E-4</v>
      </c>
      <c r="U382" s="55">
        <f t="shared" si="86"/>
        <v>3.582538360312425E-4</v>
      </c>
      <c r="V382" s="55">
        <f t="shared" si="86"/>
        <v>2.0664991129313278E-3</v>
      </c>
      <c r="W382" s="55">
        <f t="shared" si="86"/>
        <v>1.1068711979422264E-3</v>
      </c>
      <c r="X382" s="55">
        <f t="shared" si="86"/>
        <v>1.0629775345627643E-4</v>
      </c>
      <c r="Y382" s="55">
        <f t="shared" si="86"/>
        <v>1.3193991882949656E-4</v>
      </c>
      <c r="Z382" s="55">
        <f t="shared" si="86"/>
        <v>4.8008323473744022E-4</v>
      </c>
      <c r="AC382" s="55">
        <f t="shared" si="92"/>
        <v>4.0512467921259131E-4</v>
      </c>
      <c r="AD382" s="55">
        <f t="shared" si="87"/>
        <v>7.7141063981522482E-4</v>
      </c>
      <c r="AE382" s="55">
        <f t="shared" si="87"/>
        <v>3.3404219504520183E-4</v>
      </c>
      <c r="AF382" s="55">
        <f t="shared" si="87"/>
        <v>5.1837231615834659E-4</v>
      </c>
      <c r="AG382" s="55">
        <f t="shared" si="87"/>
        <v>5.5150987856414943E-4</v>
      </c>
      <c r="AH382" s="55">
        <f t="shared" si="87"/>
        <v>3.6587835532066099E-3</v>
      </c>
      <c r="AI382" s="55">
        <f t="shared" si="87"/>
        <v>1.5777514752781767E-3</v>
      </c>
      <c r="AJ382" s="55">
        <f t="shared" si="87"/>
        <v>1.5481663762715204E-4</v>
      </c>
      <c r="AK382" s="55">
        <f t="shared" si="87"/>
        <v>1.66369691446568E-4</v>
      </c>
      <c r="AL382" s="55">
        <f t="shared" si="87"/>
        <v>2.9737177130257069E-3</v>
      </c>
      <c r="AO382" s="67">
        <f t="shared" si="88"/>
        <v>7.1938538116013981E-4</v>
      </c>
      <c r="AP382" s="67">
        <f t="shared" si="83"/>
        <v>1.3704315792324906E-3</v>
      </c>
      <c r="AQ382" s="67">
        <f t="shared" si="83"/>
        <v>6.7525835423585081E-4</v>
      </c>
      <c r="AR382" s="67">
        <f t="shared" si="83"/>
        <v>1.03871307778856E-3</v>
      </c>
      <c r="AS382" s="67">
        <f t="shared" si="83"/>
        <v>1.1064742332977382E-3</v>
      </c>
      <c r="AT382" s="67">
        <f t="shared" si="83"/>
        <v>6.7489074060090781E-3</v>
      </c>
      <c r="AU382" s="67">
        <f t="shared" si="83"/>
        <v>2.9901736827739767E-3</v>
      </c>
      <c r="AV382" s="67">
        <f t="shared" si="83"/>
        <v>3.0121745878547218E-4</v>
      </c>
      <c r="AW382" s="67">
        <f t="shared" si="83"/>
        <v>3.3198605540877088E-4</v>
      </c>
      <c r="AX382" s="67">
        <f t="shared" si="83"/>
        <v>4.4071475100657138E-3</v>
      </c>
      <c r="BA382" s="67">
        <f t="shared" si="89"/>
        <v>1.4744199865743127E-3</v>
      </c>
      <c r="BB382" s="67">
        <f t="shared" si="84"/>
        <v>2.6187524170022381E-3</v>
      </c>
      <c r="BC382" s="67">
        <f t="shared" si="84"/>
        <v>1.2260174013789382E-3</v>
      </c>
      <c r="BD382" s="67">
        <f t="shared" si="84"/>
        <v>1.8706456586856761E-3</v>
      </c>
      <c r="BE382" s="67">
        <f t="shared" si="84"/>
        <v>2.01623794789313E-3</v>
      </c>
      <c r="BF382" s="67">
        <f t="shared" si="84"/>
        <v>1.2474190072147015E-2</v>
      </c>
      <c r="BG382" s="67">
        <f t="shared" si="84"/>
        <v>5.67479635599438E-3</v>
      </c>
      <c r="BH382" s="67">
        <f t="shared" si="84"/>
        <v>5.6233184986890063E-4</v>
      </c>
      <c r="BI382" s="67">
        <f t="shared" si="84"/>
        <v>6.302956656848355E-4</v>
      </c>
      <c r="BJ382" s="67">
        <f t="shared" si="84"/>
        <v>7.8609484578288612E-3</v>
      </c>
    </row>
    <row r="383" spans="4:62">
      <c r="D383" s="52">
        <f t="shared" si="79"/>
        <v>1.5249999999999999</v>
      </c>
      <c r="E383" s="67">
        <f t="shared" si="90"/>
        <v>1.0942942875074421E-3</v>
      </c>
      <c r="F383" s="67">
        <f t="shared" si="85"/>
        <v>2.2044774411556145E-3</v>
      </c>
      <c r="G383" s="67">
        <f t="shared" si="85"/>
        <v>9.9046677147203617E-4</v>
      </c>
      <c r="H383" s="67">
        <f t="shared" si="85"/>
        <v>1.5117061840486314E-3</v>
      </c>
      <c r="I383" s="67">
        <f t="shared" si="85"/>
        <v>1.6335814463508621E-3</v>
      </c>
      <c r="J383" s="67">
        <f t="shared" si="85"/>
        <v>1.0333176212435229E-2</v>
      </c>
      <c r="K383" s="67">
        <f t="shared" si="85"/>
        <v>4.8021016997570158E-3</v>
      </c>
      <c r="L383" s="67">
        <f t="shared" si="85"/>
        <v>4.6458450856751935E-4</v>
      </c>
      <c r="M383" s="67">
        <f t="shared" si="85"/>
        <v>5.3763736226767906E-4</v>
      </c>
      <c r="N383" s="67">
        <f t="shared" si="85"/>
        <v>5.8634621736821883E-3</v>
      </c>
      <c r="Q383" s="55">
        <f t="shared" si="91"/>
        <v>3.5059751777856603E-4</v>
      </c>
      <c r="R383" s="55">
        <f t="shared" si="86"/>
        <v>5.4735856325192954E-4</v>
      </c>
      <c r="S383" s="55">
        <f t="shared" si="86"/>
        <v>2.3738713565013518E-4</v>
      </c>
      <c r="T383" s="55">
        <f t="shared" si="86"/>
        <v>3.3119645710086906E-4</v>
      </c>
      <c r="U383" s="55">
        <f t="shared" si="86"/>
        <v>3.8086863061375666E-4</v>
      </c>
      <c r="V383" s="55">
        <f t="shared" si="86"/>
        <v>2.3232450534319852E-3</v>
      </c>
      <c r="W383" s="55">
        <f t="shared" si="86"/>
        <v>1.2534115797680485E-3</v>
      </c>
      <c r="X383" s="55">
        <f t="shared" si="86"/>
        <v>1.1444199581739779E-4</v>
      </c>
      <c r="Y383" s="55">
        <f t="shared" si="86"/>
        <v>1.4534777742935103E-4</v>
      </c>
      <c r="Z383" s="55">
        <f t="shared" si="86"/>
        <v>5.5121176927908826E-4</v>
      </c>
      <c r="AC383" s="55">
        <f t="shared" si="92"/>
        <v>4.060946589628839E-4</v>
      </c>
      <c r="AD383" s="55">
        <f t="shared" si="87"/>
        <v>8.9088564506328621E-4</v>
      </c>
      <c r="AE383" s="55">
        <f t="shared" si="87"/>
        <v>3.50805715267218E-4</v>
      </c>
      <c r="AF383" s="55">
        <f t="shared" si="87"/>
        <v>5.6800155225869857E-4</v>
      </c>
      <c r="AG383" s="55">
        <f t="shared" si="87"/>
        <v>5.895423489106498E-4</v>
      </c>
      <c r="AH383" s="55">
        <f t="shared" si="87"/>
        <v>4.1612882543486385E-3</v>
      </c>
      <c r="AI383" s="55">
        <f t="shared" si="87"/>
        <v>1.7790638508920686E-3</v>
      </c>
      <c r="AJ383" s="55">
        <f t="shared" si="87"/>
        <v>1.7203983161008767E-4</v>
      </c>
      <c r="AK383" s="55">
        <f t="shared" si="87"/>
        <v>1.866131007625147E-4</v>
      </c>
      <c r="AL383" s="55">
        <f t="shared" si="87"/>
        <v>3.4162627608405921E-3</v>
      </c>
      <c r="AO383" s="67">
        <f t="shared" si="88"/>
        <v>7.4369676972887609E-4</v>
      </c>
      <c r="AP383" s="67">
        <f t="shared" si="83"/>
        <v>1.657118877903685E-3</v>
      </c>
      <c r="AQ383" s="67">
        <f t="shared" si="83"/>
        <v>7.5307963582190102E-4</v>
      </c>
      <c r="AR383" s="67">
        <f t="shared" si="83"/>
        <v>1.1805097269477623E-3</v>
      </c>
      <c r="AS383" s="67">
        <f t="shared" si="83"/>
        <v>1.2527128157371055E-3</v>
      </c>
      <c r="AT383" s="67">
        <f t="shared" si="83"/>
        <v>8.0099311590032425E-3</v>
      </c>
      <c r="AU383" s="67">
        <f t="shared" si="83"/>
        <v>3.5486901199889673E-3</v>
      </c>
      <c r="AV383" s="67">
        <f t="shared" si="83"/>
        <v>3.5014251275012156E-4</v>
      </c>
      <c r="AW383" s="67">
        <f t="shared" si="83"/>
        <v>3.9228958483832803E-4</v>
      </c>
      <c r="AX383" s="67">
        <f t="shared" si="83"/>
        <v>5.3122504044030997E-3</v>
      </c>
      <c r="BA383" s="67">
        <f t="shared" si="89"/>
        <v>1.500388946470326E-3</v>
      </c>
      <c r="BB383" s="67">
        <f t="shared" si="84"/>
        <v>3.0953630862189008E-3</v>
      </c>
      <c r="BC383" s="67">
        <f t="shared" si="84"/>
        <v>1.3412724867392541E-3</v>
      </c>
      <c r="BD383" s="67">
        <f t="shared" si="84"/>
        <v>2.0797077363073299E-3</v>
      </c>
      <c r="BE383" s="67">
        <f t="shared" si="84"/>
        <v>2.2231237952615121E-3</v>
      </c>
      <c r="BF383" s="67">
        <f t="shared" si="84"/>
        <v>1.4494464466783867E-2</v>
      </c>
      <c r="BG383" s="67">
        <f t="shared" si="84"/>
        <v>6.5811655506490844E-3</v>
      </c>
      <c r="BH383" s="67">
        <f t="shared" si="84"/>
        <v>6.3662434017760703E-4</v>
      </c>
      <c r="BI383" s="67">
        <f t="shared" si="84"/>
        <v>7.2425046303019379E-4</v>
      </c>
      <c r="BJ383" s="67">
        <f t="shared" si="84"/>
        <v>9.27972493452278E-3</v>
      </c>
    </row>
    <row r="384" spans="4:62">
      <c r="D384" s="52">
        <f t="shared" si="79"/>
        <v>1.7249999999999999</v>
      </c>
      <c r="E384" s="67">
        <f t="shared" si="90"/>
        <v>1.1173169409687935E-3</v>
      </c>
      <c r="F384" s="67">
        <f t="shared" si="85"/>
        <v>2.5541171875088677E-3</v>
      </c>
      <c r="G384" s="67">
        <f t="shared" si="85"/>
        <v>1.083442696386679E-3</v>
      </c>
      <c r="H384" s="67">
        <f t="shared" si="85"/>
        <v>1.6597526962474384E-3</v>
      </c>
      <c r="I384" s="67">
        <f t="shared" si="85"/>
        <v>1.7944716696977649E-3</v>
      </c>
      <c r="J384" s="67">
        <f t="shared" si="85"/>
        <v>1.1850615137705883E-2</v>
      </c>
      <c r="K384" s="67">
        <f t="shared" si="85"/>
        <v>5.5007563872042017E-3</v>
      </c>
      <c r="L384" s="67">
        <f t="shared" si="85"/>
        <v>5.1971474122925636E-4</v>
      </c>
      <c r="M384" s="67">
        <f t="shared" si="85"/>
        <v>6.1083310456873136E-4</v>
      </c>
      <c r="N384" s="67">
        <f t="shared" si="85"/>
        <v>6.821707522134653E-3</v>
      </c>
      <c r="Q384" s="55">
        <f t="shared" si="91"/>
        <v>3.5117908011528324E-4</v>
      </c>
      <c r="R384" s="55">
        <f t="shared" si="86"/>
        <v>6.0714241437625843E-4</v>
      </c>
      <c r="S384" s="55">
        <f t="shared" si="86"/>
        <v>2.5521183824768945E-4</v>
      </c>
      <c r="T384" s="55">
        <f t="shared" si="86"/>
        <v>3.4578286500554581E-4</v>
      </c>
      <c r="U384" s="55">
        <f t="shared" si="86"/>
        <v>4.0073462935578637E-4</v>
      </c>
      <c r="V384" s="55">
        <f t="shared" si="86"/>
        <v>2.5559869662536449E-3</v>
      </c>
      <c r="W384" s="55">
        <f t="shared" si="86"/>
        <v>1.382589645929938E-3</v>
      </c>
      <c r="X384" s="55">
        <f t="shared" si="86"/>
        <v>1.214659454234747E-4</v>
      </c>
      <c r="Y384" s="55">
        <f t="shared" si="86"/>
        <v>1.5719006759853515E-4</v>
      </c>
      <c r="Z384" s="55">
        <f t="shared" si="86"/>
        <v>6.1265999006869791E-4</v>
      </c>
      <c r="AC384" s="55">
        <f t="shared" si="92"/>
        <v>4.0691613488753344E-4</v>
      </c>
      <c r="AD384" s="55">
        <f t="shared" si="87"/>
        <v>9.9210057786384195E-4</v>
      </c>
      <c r="AE384" s="55">
        <f t="shared" si="87"/>
        <v>3.6526637494398878E-4</v>
      </c>
      <c r="AF384" s="55">
        <f t="shared" si="87"/>
        <v>6.104488238886849E-4</v>
      </c>
      <c r="AG384" s="55">
        <f t="shared" si="87"/>
        <v>6.2157639434544929E-4</v>
      </c>
      <c r="AH384" s="55">
        <f t="shared" si="87"/>
        <v>4.6087245638463331E-3</v>
      </c>
      <c r="AI384" s="55">
        <f t="shared" si="87"/>
        <v>1.9563901111243061E-3</v>
      </c>
      <c r="AJ384" s="55">
        <f t="shared" si="87"/>
        <v>1.8727739529279943E-4</v>
      </c>
      <c r="AK384" s="55">
        <f t="shared" si="87"/>
        <v>2.0462356404210742E-4</v>
      </c>
      <c r="AL384" s="55">
        <f t="shared" si="87"/>
        <v>3.7934493971303663E-3</v>
      </c>
      <c r="AO384" s="67">
        <f t="shared" si="88"/>
        <v>7.6613786085351029E-4</v>
      </c>
      <c r="AP384" s="67">
        <f t="shared" si="83"/>
        <v>1.9469747731326093E-3</v>
      </c>
      <c r="AQ384" s="67">
        <f t="shared" si="83"/>
        <v>8.2823085813898956E-4</v>
      </c>
      <c r="AR384" s="67">
        <f t="shared" si="83"/>
        <v>1.3139698312418925E-3</v>
      </c>
      <c r="AS384" s="67">
        <f t="shared" si="83"/>
        <v>1.3937370403419784E-3</v>
      </c>
      <c r="AT384" s="67">
        <f t="shared" si="83"/>
        <v>9.2946281714522388E-3</v>
      </c>
      <c r="AU384" s="67">
        <f t="shared" si="83"/>
        <v>4.1181667412742637E-3</v>
      </c>
      <c r="AV384" s="67">
        <f t="shared" si="83"/>
        <v>3.9824879580578165E-4</v>
      </c>
      <c r="AW384" s="67">
        <f t="shared" si="83"/>
        <v>4.5364303697019621E-4</v>
      </c>
      <c r="AX384" s="67">
        <f t="shared" si="83"/>
        <v>6.2090475320659552E-3</v>
      </c>
      <c r="BA384" s="67">
        <f t="shared" si="89"/>
        <v>1.5242330758563269E-3</v>
      </c>
      <c r="BB384" s="67">
        <f t="shared" si="84"/>
        <v>3.5462177653727096E-3</v>
      </c>
      <c r="BC384" s="67">
        <f t="shared" si="84"/>
        <v>1.4487090713306678E-3</v>
      </c>
      <c r="BD384" s="67">
        <f t="shared" si="84"/>
        <v>2.2702015201361233E-3</v>
      </c>
      <c r="BE384" s="67">
        <f t="shared" si="84"/>
        <v>2.4160480640432139E-3</v>
      </c>
      <c r="BF384" s="67">
        <f t="shared" si="84"/>
        <v>1.6459339701552216E-2</v>
      </c>
      <c r="BG384" s="67">
        <f t="shared" si="84"/>
        <v>7.4571464983285082E-3</v>
      </c>
      <c r="BH384" s="67">
        <f t="shared" si="84"/>
        <v>7.0699213652205585E-4</v>
      </c>
      <c r="BI384" s="67">
        <f t="shared" si="84"/>
        <v>8.1545666861083878E-4</v>
      </c>
      <c r="BJ384" s="67">
        <f t="shared" si="84"/>
        <v>1.0615156919265019E-2</v>
      </c>
    </row>
    <row r="385" spans="4:62">
      <c r="D385" s="52">
        <f t="shared" si="79"/>
        <v>2</v>
      </c>
      <c r="E385" s="67">
        <f t="shared" si="90"/>
        <v>1.1459330278799744E-3</v>
      </c>
      <c r="F385" s="67">
        <f t="shared" si="85"/>
        <v>3.0180331738268919E-3</v>
      </c>
      <c r="G385" s="67">
        <f t="shared" si="85"/>
        <v>1.202815224249949E-3</v>
      </c>
      <c r="H385" s="67">
        <f t="shared" si="85"/>
        <v>1.8457116221769607E-3</v>
      </c>
      <c r="I385" s="67">
        <f t="shared" si="85"/>
        <v>2.0035977617334833E-3</v>
      </c>
      <c r="J385" s="67">
        <f t="shared" si="85"/>
        <v>1.3936309254430353E-2</v>
      </c>
      <c r="K385" s="67">
        <f t="shared" si="85"/>
        <v>6.4470319979691671E-3</v>
      </c>
      <c r="L385" s="67">
        <f t="shared" si="85"/>
        <v>5.9240565836447562E-4</v>
      </c>
      <c r="M385" s="67">
        <f t="shared" si="85"/>
        <v>7.1031245093659942E-4</v>
      </c>
      <c r="N385" s="67">
        <f t="shared" si="85"/>
        <v>8.0988672995545592E-3</v>
      </c>
      <c r="Q385" s="55">
        <f t="shared" si="91"/>
        <v>3.5207457412035078E-4</v>
      </c>
      <c r="R385" s="55">
        <f t="shared" si="86"/>
        <v>6.997889541484134E-4</v>
      </c>
      <c r="S385" s="55">
        <f t="shared" si="86"/>
        <v>2.8336783726777228E-4</v>
      </c>
      <c r="T385" s="55">
        <f t="shared" si="86"/>
        <v>3.6782092603051912E-4</v>
      </c>
      <c r="U385" s="55">
        <f t="shared" si="86"/>
        <v>4.3311461407441557E-4</v>
      </c>
      <c r="V385" s="55">
        <f t="shared" si="86"/>
        <v>2.9492918564777977E-3</v>
      </c>
      <c r="W385" s="55">
        <f t="shared" si="86"/>
        <v>1.5934064505507433E-3</v>
      </c>
      <c r="X385" s="55">
        <f t="shared" si="86"/>
        <v>1.3266778124662273E-4</v>
      </c>
      <c r="Y385" s="55">
        <f t="shared" si="86"/>
        <v>1.765888333986379E-4</v>
      </c>
      <c r="Z385" s="55">
        <f t="shared" si="86"/>
        <v>7.106124948875127E-4</v>
      </c>
      <c r="AC385" s="55">
        <f t="shared" si="92"/>
        <v>4.0818321652493422E-4</v>
      </c>
      <c r="AD385" s="55">
        <f t="shared" si="87"/>
        <v>1.1491319406134863E-3</v>
      </c>
      <c r="AE385" s="55">
        <f t="shared" si="87"/>
        <v>3.8828711313850303E-4</v>
      </c>
      <c r="AF385" s="55">
        <f t="shared" si="87"/>
        <v>6.7673423981787694E-4</v>
      </c>
      <c r="AG385" s="55">
        <f t="shared" si="87"/>
        <v>6.712579854844965E-4</v>
      </c>
      <c r="AH385" s="55">
        <f t="shared" si="87"/>
        <v>5.3517528959694648E-3</v>
      </c>
      <c r="AI385" s="55">
        <f t="shared" si="87"/>
        <v>2.2447837627148225E-3</v>
      </c>
      <c r="AJ385" s="55">
        <f t="shared" si="87"/>
        <v>2.1208786980138179E-4</v>
      </c>
      <c r="AK385" s="55">
        <f t="shared" si="87"/>
        <v>2.3427933601793711E-4</v>
      </c>
      <c r="AL385" s="55">
        <f t="shared" si="87"/>
        <v>4.382372395500554E-3</v>
      </c>
      <c r="AO385" s="67">
        <f t="shared" si="88"/>
        <v>7.9385845375962356E-4</v>
      </c>
      <c r="AP385" s="67">
        <f t="shared" si="88"/>
        <v>2.3182442196784787E-3</v>
      </c>
      <c r="AQ385" s="67">
        <f t="shared" si="88"/>
        <v>9.1944738698217666E-4</v>
      </c>
      <c r="AR385" s="67">
        <f t="shared" si="88"/>
        <v>1.4778906961464416E-3</v>
      </c>
      <c r="AS385" s="67">
        <f t="shared" si="88"/>
        <v>1.5704831476590678E-3</v>
      </c>
      <c r="AT385" s="67">
        <f t="shared" si="88"/>
        <v>1.0987017397952555E-2</v>
      </c>
      <c r="AU385" s="67">
        <f t="shared" si="88"/>
        <v>4.8536255474184234E-3</v>
      </c>
      <c r="AV385" s="67">
        <f t="shared" si="88"/>
        <v>4.597378771178529E-4</v>
      </c>
      <c r="AW385" s="67">
        <f t="shared" si="88"/>
        <v>5.3372361753796158E-4</v>
      </c>
      <c r="AX385" s="67">
        <f t="shared" si="88"/>
        <v>7.3882548046670469E-3</v>
      </c>
      <c r="BA385" s="67">
        <f t="shared" si="89"/>
        <v>1.5541162444049086E-3</v>
      </c>
      <c r="BB385" s="67">
        <f t="shared" ref="BB385:BB448" si="93">F385+AD385</f>
        <v>4.1671651144403778E-3</v>
      </c>
      <c r="BC385" s="67">
        <f t="shared" ref="BC385:BC448" si="94">G385+AE385</f>
        <v>1.5911023373884521E-3</v>
      </c>
      <c r="BD385" s="67">
        <f t="shared" ref="BD385:BD448" si="95">H385+AF385</f>
        <v>2.5224458619948374E-3</v>
      </c>
      <c r="BE385" s="67">
        <f t="shared" ref="BE385:BE448" si="96">I385+AG385</f>
        <v>2.6748557472179796E-3</v>
      </c>
      <c r="BF385" s="67">
        <f t="shared" ref="BF385:BF448" si="97">J385+AH385</f>
        <v>1.9288062150399819E-2</v>
      </c>
      <c r="BG385" s="67">
        <f t="shared" ref="BG385:BG448" si="98">K385+AI385</f>
        <v>8.6918157606839901E-3</v>
      </c>
      <c r="BH385" s="67">
        <f t="shared" ref="BH385:BH448" si="99">L385+AJ385</f>
        <v>8.0449352816585739E-4</v>
      </c>
      <c r="BI385" s="67">
        <f t="shared" ref="BI385:BI448" si="100">M385+AK385</f>
        <v>9.4459178695453653E-4</v>
      </c>
      <c r="BJ385" s="67">
        <f t="shared" ref="BJ385:BJ448" si="101">N385+AL385</f>
        <v>1.2481239695055112E-2</v>
      </c>
    </row>
    <row r="386" spans="4:62">
      <c r="D386" s="52">
        <f t="shared" si="79"/>
        <v>2.25</v>
      </c>
      <c r="E386" s="67">
        <f t="shared" si="90"/>
        <v>1.1690680608514459E-3</v>
      </c>
      <c r="F386" s="67">
        <f t="shared" si="90"/>
        <v>3.4190155038721758E-3</v>
      </c>
      <c r="G386" s="67">
        <f t="shared" si="90"/>
        <v>1.3033257511990669E-3</v>
      </c>
      <c r="H386" s="67">
        <f t="shared" si="90"/>
        <v>1.9980151811734804E-3</v>
      </c>
      <c r="I386" s="67">
        <f t="shared" si="90"/>
        <v>2.1823776447383366E-3</v>
      </c>
      <c r="J386" s="67">
        <f t="shared" si="90"/>
        <v>1.5831374085022193E-2</v>
      </c>
      <c r="K386" s="67">
        <f t="shared" si="90"/>
        <v>7.2895700206558819E-3</v>
      </c>
      <c r="L386" s="67">
        <f t="shared" si="90"/>
        <v>6.5541923743039454E-4</v>
      </c>
      <c r="M386" s="67">
        <f t="shared" si="90"/>
        <v>7.9930381624480527E-4</v>
      </c>
      <c r="N386" s="67">
        <f t="shared" si="90"/>
        <v>9.2100494892646302E-3</v>
      </c>
      <c r="Q386" s="55">
        <f t="shared" si="91"/>
        <v>3.5265776394474338E-4</v>
      </c>
      <c r="R386" s="55">
        <f t="shared" ref="R386:R449" si="102">(R385^2+(R297/$R$179)^2)^0.5</f>
        <v>7.6137387923417405E-4</v>
      </c>
      <c r="S386" s="55">
        <f t="shared" ref="S386:S449" si="103">(S385^2+(S297/$R$179)^2)^0.5</f>
        <v>3.0248144080950842E-4</v>
      </c>
      <c r="T386" s="55">
        <f t="shared" ref="T386:T449" si="104">(T385^2+(T297/$R$179)^2)^0.5</f>
        <v>3.8205644816930736E-4</v>
      </c>
      <c r="U386" s="55">
        <f t="shared" ref="U386:U449" si="105">(U385^2+(U297/$R$179)^2)^0.5</f>
        <v>4.560716763419937E-4</v>
      </c>
      <c r="V386" s="55">
        <f t="shared" ref="V386:V449" si="106">(V385^2+(V297/$R$179)^2)^0.5</f>
        <v>3.2409329676810384E-3</v>
      </c>
      <c r="W386" s="55">
        <f t="shared" ref="W386:W449" si="107">(W385^2+(W297/$R$179)^2)^0.5</f>
        <v>1.7433749572436077E-3</v>
      </c>
      <c r="X386" s="55">
        <f t="shared" ref="X386:X449" si="108">(X385^2+(X297/$R$179)^2)^0.5</f>
        <v>1.4042207622558172E-4</v>
      </c>
      <c r="Y386" s="55">
        <f t="shared" ref="Y386:Y449" si="109">(Y385^2+(Y297/$R$179)^2)^0.5</f>
        <v>1.9044269535982197E-4</v>
      </c>
      <c r="Z386" s="55">
        <f t="shared" ref="Z386:Z449" si="110">(Z385^2+(Z297/$R$179)^2)^0.5</f>
        <v>7.7843257726916131E-4</v>
      </c>
      <c r="AC386" s="55">
        <f t="shared" si="92"/>
        <v>4.0901025414918761E-4</v>
      </c>
      <c r="AD386" s="55">
        <f t="shared" ref="AD386:AD449" si="111">(AD385^2+(AD297/$R$179)^2)^0.5</f>
        <v>1.2539923551137375E-3</v>
      </c>
      <c r="AE386" s="55">
        <f t="shared" ref="AE386:AE449" si="112">(AE385^2+(AE297/$R$179)^2)^0.5</f>
        <v>4.0412434182828303E-4</v>
      </c>
      <c r="AF386" s="55">
        <f t="shared" ref="AF386:AF449" si="113">(AF385^2+(AF297/$R$179)^2)^0.5</f>
        <v>7.2104183839670683E-4</v>
      </c>
      <c r="AG386" s="55">
        <f t="shared" ref="AG386:AG449" si="114">(AG385^2+(AG297/$R$179)^2)^0.5</f>
        <v>7.0453551273206455E-4</v>
      </c>
      <c r="AH386" s="55">
        <f t="shared" ref="AH386:AH449" si="115">(AH385^2+(AH297/$R$179)^2)^0.5</f>
        <v>5.8937995924718484E-3</v>
      </c>
      <c r="AI386" s="55">
        <f t="shared" ref="AI386:AI449" si="116">(AI385^2+(AI297/$R$179)^2)^0.5</f>
        <v>2.448594366840797E-3</v>
      </c>
      <c r="AJ386" s="55">
        <f t="shared" ref="AJ386:AJ449" si="117">(AJ385^2+(AJ297/$R$179)^2)^0.5</f>
        <v>2.2956303292872877E-4</v>
      </c>
      <c r="AK386" s="55">
        <f t="shared" ref="AK386:AK449" si="118">(AK385^2+(AK297/$R$179)^2)^0.5</f>
        <v>2.5554418474460462E-4</v>
      </c>
      <c r="AL386" s="55">
        <f t="shared" ref="AL386:AL449" si="119">(AL385^2+(AL297/$R$179)^2)^0.5</f>
        <v>4.7783481774502532E-3</v>
      </c>
      <c r="AO386" s="67">
        <f t="shared" si="88"/>
        <v>8.1641029690670262E-4</v>
      </c>
      <c r="AP386" s="67">
        <f t="shared" si="88"/>
        <v>2.6576416246380016E-3</v>
      </c>
      <c r="AQ386" s="67">
        <f t="shared" si="88"/>
        <v>1.0008443103895585E-3</v>
      </c>
      <c r="AR386" s="67">
        <f t="shared" si="88"/>
        <v>1.615958733004173E-3</v>
      </c>
      <c r="AS386" s="67">
        <f t="shared" si="88"/>
        <v>1.726305968396343E-3</v>
      </c>
      <c r="AT386" s="67">
        <f t="shared" si="88"/>
        <v>1.2590441117341155E-2</v>
      </c>
      <c r="AU386" s="67">
        <f t="shared" si="88"/>
        <v>5.546195063412274E-3</v>
      </c>
      <c r="AV386" s="67">
        <f t="shared" si="88"/>
        <v>5.1499716120481285E-4</v>
      </c>
      <c r="AW386" s="67">
        <f t="shared" si="88"/>
        <v>6.0886112088498327E-4</v>
      </c>
      <c r="AX386" s="67">
        <f t="shared" si="88"/>
        <v>8.4316169119954681E-3</v>
      </c>
      <c r="BA386" s="67">
        <f t="shared" si="89"/>
        <v>1.5780783150006336E-3</v>
      </c>
      <c r="BB386" s="67">
        <f t="shared" si="93"/>
        <v>4.6730078589859135E-3</v>
      </c>
      <c r="BC386" s="67">
        <f t="shared" si="94"/>
        <v>1.7074500930273498E-3</v>
      </c>
      <c r="BD386" s="67">
        <f t="shared" si="95"/>
        <v>2.719057019570187E-3</v>
      </c>
      <c r="BE386" s="67">
        <f t="shared" si="96"/>
        <v>2.8869131574704009E-3</v>
      </c>
      <c r="BF386" s="67">
        <f t="shared" si="97"/>
        <v>2.172517367749404E-2</v>
      </c>
      <c r="BG386" s="67">
        <f t="shared" si="98"/>
        <v>9.7381643874966794E-3</v>
      </c>
      <c r="BH386" s="67">
        <f t="shared" si="99"/>
        <v>8.849822703591233E-4</v>
      </c>
      <c r="BI386" s="67">
        <f t="shared" si="100"/>
        <v>1.0548480009894099E-3</v>
      </c>
      <c r="BJ386" s="67">
        <f t="shared" si="101"/>
        <v>1.3988397666714884E-2</v>
      </c>
    </row>
    <row r="387" spans="4:62">
      <c r="D387" s="52">
        <f t="shared" si="79"/>
        <v>2.5</v>
      </c>
      <c r="E387" s="67">
        <f t="shared" ref="E387:N402" si="120">E386+E298/$R$179</f>
        <v>1.1896518417292498E-3</v>
      </c>
      <c r="F387" s="67">
        <f t="shared" si="120"/>
        <v>3.7965612214976518E-3</v>
      </c>
      <c r="G387" s="67">
        <f t="shared" si="120"/>
        <v>1.3967510680413791E-3</v>
      </c>
      <c r="H387" s="67">
        <f t="shared" si="120"/>
        <v>2.1354099639970415E-3</v>
      </c>
      <c r="I387" s="67">
        <f t="shared" si="120"/>
        <v>2.3512304062981377E-3</v>
      </c>
      <c r="J387" s="67">
        <f t="shared" si="120"/>
        <v>1.7725208379065778E-2</v>
      </c>
      <c r="K387" s="67">
        <f t="shared" si="120"/>
        <v>8.1121245772071329E-3</v>
      </c>
      <c r="L387" s="67">
        <f t="shared" si="120"/>
        <v>7.1558497595958237E-4</v>
      </c>
      <c r="M387" s="67">
        <f t="shared" si="120"/>
        <v>8.8665229438134323E-4</v>
      </c>
      <c r="N387" s="67">
        <f t="shared" si="120"/>
        <v>1.0264882604245315E-2</v>
      </c>
      <c r="Q387" s="55">
        <f t="shared" si="91"/>
        <v>3.5311798448074434E-4</v>
      </c>
      <c r="R387" s="55">
        <f t="shared" si="102"/>
        <v>8.1174714219048891E-4</v>
      </c>
      <c r="S387" s="55">
        <f t="shared" si="103"/>
        <v>3.1846548653869316E-4</v>
      </c>
      <c r="T387" s="55">
        <f t="shared" si="104"/>
        <v>3.9340462698342224E-4</v>
      </c>
      <c r="U387" s="55">
        <f t="shared" si="105"/>
        <v>4.7627486746919072E-4</v>
      </c>
      <c r="V387" s="55">
        <f t="shared" si="106"/>
        <v>3.510433709511152E-3</v>
      </c>
      <c r="W387" s="55">
        <f t="shared" si="107"/>
        <v>1.8760949609182326E-3</v>
      </c>
      <c r="X387" s="55">
        <f t="shared" si="108"/>
        <v>1.4709626914391553E-4</v>
      </c>
      <c r="Y387" s="55">
        <f t="shared" si="109"/>
        <v>2.0274956921248813E-4</v>
      </c>
      <c r="Z387" s="55">
        <f t="shared" si="110"/>
        <v>8.3678418078976871E-4</v>
      </c>
      <c r="AC387" s="55">
        <f t="shared" si="92"/>
        <v>4.096645936996628E-4</v>
      </c>
      <c r="AD387" s="55">
        <f t="shared" si="111"/>
        <v>1.340441722182462E-3</v>
      </c>
      <c r="AE387" s="55">
        <f t="shared" si="112"/>
        <v>4.1760602161335829E-4</v>
      </c>
      <c r="AF387" s="55">
        <f t="shared" si="113"/>
        <v>7.5742199019714638E-4</v>
      </c>
      <c r="AG387" s="55">
        <f t="shared" si="114"/>
        <v>7.32226553490198E-4</v>
      </c>
      <c r="AH387" s="55">
        <f t="shared" si="115"/>
        <v>6.3881043329230818E-3</v>
      </c>
      <c r="AI387" s="55">
        <f t="shared" si="116"/>
        <v>2.6273388664554568E-3</v>
      </c>
      <c r="AJ387" s="55">
        <f t="shared" si="117"/>
        <v>2.4476725165391392E-4</v>
      </c>
      <c r="AK387" s="55">
        <f t="shared" si="118"/>
        <v>2.7447506732851976E-4</v>
      </c>
      <c r="AL387" s="55">
        <f t="shared" si="119"/>
        <v>5.1070743195159203E-3</v>
      </c>
      <c r="AO387" s="67">
        <f t="shared" si="88"/>
        <v>8.3653385724850545E-4</v>
      </c>
      <c r="AP387" s="67">
        <f t="shared" si="88"/>
        <v>2.984814079307163E-3</v>
      </c>
      <c r="AQ387" s="67">
        <f t="shared" si="88"/>
        <v>1.0782855815026859E-3</v>
      </c>
      <c r="AR387" s="67">
        <f t="shared" si="88"/>
        <v>1.7420053370136193E-3</v>
      </c>
      <c r="AS387" s="67">
        <f t="shared" si="88"/>
        <v>1.8749555388289469E-3</v>
      </c>
      <c r="AT387" s="67">
        <f t="shared" si="88"/>
        <v>1.4214774669554626E-2</v>
      </c>
      <c r="AU387" s="67">
        <f t="shared" si="88"/>
        <v>6.2360296162889007E-3</v>
      </c>
      <c r="AV387" s="67">
        <f t="shared" si="88"/>
        <v>5.6848870681566678E-4</v>
      </c>
      <c r="AW387" s="67">
        <f t="shared" si="88"/>
        <v>6.839027251688551E-4</v>
      </c>
      <c r="AX387" s="67">
        <f t="shared" si="88"/>
        <v>9.428098423455546E-3</v>
      </c>
      <c r="BA387" s="67">
        <f t="shared" si="89"/>
        <v>1.5993164354289125E-3</v>
      </c>
      <c r="BB387" s="67">
        <f t="shared" si="93"/>
        <v>5.137002943680114E-3</v>
      </c>
      <c r="BC387" s="67">
        <f t="shared" si="94"/>
        <v>1.8143570896547374E-3</v>
      </c>
      <c r="BD387" s="67">
        <f t="shared" si="95"/>
        <v>2.8928319541941879E-3</v>
      </c>
      <c r="BE387" s="67">
        <f t="shared" si="96"/>
        <v>3.0834569597883357E-3</v>
      </c>
      <c r="BF387" s="67">
        <f t="shared" si="97"/>
        <v>2.4113312711988862E-2</v>
      </c>
      <c r="BG387" s="67">
        <f t="shared" si="98"/>
        <v>1.073946344366259E-2</v>
      </c>
      <c r="BH387" s="67">
        <f t="shared" si="99"/>
        <v>9.6035222761349623E-4</v>
      </c>
      <c r="BI387" s="67">
        <f t="shared" si="100"/>
        <v>1.1611273617098631E-3</v>
      </c>
      <c r="BJ387" s="67">
        <f t="shared" si="101"/>
        <v>1.5371956923761235E-2</v>
      </c>
    </row>
    <row r="388" spans="4:62">
      <c r="D388" s="52">
        <f t="shared" si="79"/>
        <v>2.75</v>
      </c>
      <c r="E388" s="67">
        <f t="shared" si="120"/>
        <v>1.2078629884169404E-3</v>
      </c>
      <c r="F388" s="67">
        <f t="shared" si="120"/>
        <v>4.1478261119327307E-3</v>
      </c>
      <c r="G388" s="67">
        <f t="shared" si="120"/>
        <v>1.4835955231743971E-3</v>
      </c>
      <c r="H388" s="67">
        <f t="shared" si="120"/>
        <v>2.2588898890591748E-3</v>
      </c>
      <c r="I388" s="67">
        <f t="shared" si="120"/>
        <v>2.5109347545705712E-3</v>
      </c>
      <c r="J388" s="67">
        <f t="shared" si="120"/>
        <v>1.9617566029251462E-2</v>
      </c>
      <c r="K388" s="67">
        <f t="shared" si="120"/>
        <v>8.9122869462583791E-3</v>
      </c>
      <c r="L388" s="67">
        <f t="shared" si="120"/>
        <v>7.7298466807550507E-4</v>
      </c>
      <c r="M388" s="67">
        <f t="shared" si="120"/>
        <v>9.7214338948110987E-4</v>
      </c>
      <c r="N388" s="67">
        <f t="shared" si="120"/>
        <v>1.1256472019533401E-2</v>
      </c>
      <c r="Q388" s="55">
        <f t="shared" si="91"/>
        <v>3.5347712837421788E-4</v>
      </c>
      <c r="R388" s="55">
        <f t="shared" si="102"/>
        <v>8.5260744434314227E-4</v>
      </c>
      <c r="S388" s="55">
        <f t="shared" si="103"/>
        <v>3.3182023352618068E-4</v>
      </c>
      <c r="T388" s="55">
        <f t="shared" si="104"/>
        <v>4.0246820094960007E-4</v>
      </c>
      <c r="U388" s="55">
        <f t="shared" si="105"/>
        <v>4.9425740195545656E-4</v>
      </c>
      <c r="V388" s="55">
        <f t="shared" si="106"/>
        <v>3.7624357128283395E-3</v>
      </c>
      <c r="W388" s="55">
        <f t="shared" si="107"/>
        <v>1.9945253217935129E-3</v>
      </c>
      <c r="X388" s="55">
        <f t="shared" si="108"/>
        <v>1.529044946228186E-4</v>
      </c>
      <c r="Y388" s="55">
        <f t="shared" si="109"/>
        <v>2.1379793782068271E-4</v>
      </c>
      <c r="Z388" s="55">
        <f t="shared" si="110"/>
        <v>8.8721331423546402E-4</v>
      </c>
      <c r="AC388" s="55">
        <f t="shared" si="92"/>
        <v>4.1017680057889891E-4</v>
      </c>
      <c r="AD388" s="55">
        <f t="shared" si="111"/>
        <v>1.411356503323948E-3</v>
      </c>
      <c r="AE388" s="55">
        <f t="shared" si="112"/>
        <v>4.2918032425745409E-4</v>
      </c>
      <c r="AF388" s="55">
        <f t="shared" si="113"/>
        <v>7.8714127748765947E-4</v>
      </c>
      <c r="AG388" s="55">
        <f t="shared" si="114"/>
        <v>7.5548263676132859E-4</v>
      </c>
      <c r="AH388" s="55">
        <f t="shared" si="115"/>
        <v>6.8447029364677664E-3</v>
      </c>
      <c r="AI388" s="55">
        <f t="shared" si="116"/>
        <v>2.7850581158036336E-3</v>
      </c>
      <c r="AJ388" s="55">
        <f t="shared" si="117"/>
        <v>2.5803133217256244E-4</v>
      </c>
      <c r="AK388" s="55">
        <f t="shared" si="118"/>
        <v>2.9145389674049328E-4</v>
      </c>
      <c r="AL388" s="55">
        <f t="shared" si="119"/>
        <v>5.3789073381459839E-3</v>
      </c>
      <c r="AO388" s="67">
        <f t="shared" si="88"/>
        <v>8.5438586004272252E-4</v>
      </c>
      <c r="AP388" s="67">
        <f t="shared" si="88"/>
        <v>3.2952186675895886E-3</v>
      </c>
      <c r="AQ388" s="67">
        <f t="shared" si="88"/>
        <v>1.1517752896482165E-3</v>
      </c>
      <c r="AR388" s="67">
        <f t="shared" si="88"/>
        <v>1.8564216881095748E-3</v>
      </c>
      <c r="AS388" s="67">
        <f t="shared" si="88"/>
        <v>2.0166773526151148E-3</v>
      </c>
      <c r="AT388" s="67">
        <f t="shared" si="88"/>
        <v>1.5855130316423122E-2</v>
      </c>
      <c r="AU388" s="67">
        <f t="shared" si="88"/>
        <v>6.9177616244648667E-3</v>
      </c>
      <c r="AV388" s="67">
        <f t="shared" si="88"/>
        <v>6.2008017345268653E-4</v>
      </c>
      <c r="AW388" s="67">
        <f t="shared" si="88"/>
        <v>7.5834545166042716E-4</v>
      </c>
      <c r="AX388" s="67">
        <f t="shared" si="88"/>
        <v>1.0369258705297937E-2</v>
      </c>
      <c r="BA388" s="67">
        <f t="shared" si="89"/>
        <v>1.6180397889958393E-3</v>
      </c>
      <c r="BB388" s="67">
        <f t="shared" si="93"/>
        <v>5.5591826152566783E-3</v>
      </c>
      <c r="BC388" s="67">
        <f t="shared" si="94"/>
        <v>1.9127758474318513E-3</v>
      </c>
      <c r="BD388" s="67">
        <f t="shared" si="95"/>
        <v>3.0460311665468343E-3</v>
      </c>
      <c r="BE388" s="67">
        <f t="shared" si="96"/>
        <v>3.2664173913318998E-3</v>
      </c>
      <c r="BF388" s="67">
        <f t="shared" si="97"/>
        <v>2.6462268965719227E-2</v>
      </c>
      <c r="BG388" s="67">
        <f t="shared" si="98"/>
        <v>1.1697345062062013E-2</v>
      </c>
      <c r="BH388" s="67">
        <f t="shared" si="99"/>
        <v>1.0310160002480675E-3</v>
      </c>
      <c r="BI388" s="67">
        <f t="shared" si="100"/>
        <v>1.2635972862216033E-3</v>
      </c>
      <c r="BJ388" s="67">
        <f t="shared" si="101"/>
        <v>1.6635379357679385E-2</v>
      </c>
    </row>
    <row r="389" spans="4:62">
      <c r="D389" s="52">
        <f t="shared" si="79"/>
        <v>3</v>
      </c>
      <c r="E389" s="67">
        <f t="shared" si="120"/>
        <v>1.2238767646750249E-3</v>
      </c>
      <c r="F389" s="67">
        <f t="shared" si="120"/>
        <v>4.47058723266976E-3</v>
      </c>
      <c r="G389" s="67">
        <f t="shared" si="120"/>
        <v>1.5643508881609811E-3</v>
      </c>
      <c r="H389" s="67">
        <f t="shared" si="120"/>
        <v>2.3694488747714108E-3</v>
      </c>
      <c r="I389" s="67">
        <f t="shared" si="120"/>
        <v>2.6622234544577718E-3</v>
      </c>
      <c r="J389" s="67">
        <f t="shared" si="120"/>
        <v>2.1508200928269598E-2</v>
      </c>
      <c r="K389" s="67">
        <f t="shared" si="120"/>
        <v>9.6881836778594209E-3</v>
      </c>
      <c r="L389" s="67">
        <f t="shared" si="120"/>
        <v>8.2770998395519959E-4</v>
      </c>
      <c r="M389" s="67">
        <f t="shared" si="120"/>
        <v>1.0556010601405399E-3</v>
      </c>
      <c r="N389" s="67">
        <f t="shared" si="120"/>
        <v>1.2179397893305896E-2</v>
      </c>
      <c r="Q389" s="55">
        <f t="shared" si="91"/>
        <v>3.537539717830182E-4</v>
      </c>
      <c r="R389" s="55">
        <f t="shared" si="102"/>
        <v>8.852825191403732E-4</v>
      </c>
      <c r="S389" s="55">
        <f t="shared" si="103"/>
        <v>3.4293641004579914E-4</v>
      </c>
      <c r="T389" s="55">
        <f t="shared" si="104"/>
        <v>4.0970955980781931E-4</v>
      </c>
      <c r="U389" s="55">
        <f t="shared" si="105"/>
        <v>5.1041694223265168E-4</v>
      </c>
      <c r="V389" s="55">
        <f t="shared" si="106"/>
        <v>4.0001342730565841E-3</v>
      </c>
      <c r="W389" s="55">
        <f t="shared" si="107"/>
        <v>2.1007808769426704E-3</v>
      </c>
      <c r="X389" s="55">
        <f t="shared" si="108"/>
        <v>1.580065711058547E-4</v>
      </c>
      <c r="Y389" s="55">
        <f t="shared" si="109"/>
        <v>2.2379721458625046E-4</v>
      </c>
      <c r="Z389" s="55">
        <f t="shared" si="110"/>
        <v>9.3083401829207235E-4</v>
      </c>
      <c r="AC389" s="55">
        <f t="shared" si="92"/>
        <v>4.1057309702527975E-4</v>
      </c>
      <c r="AD389" s="55">
        <f t="shared" si="111"/>
        <v>1.4689313099664231E-3</v>
      </c>
      <c r="AE389" s="55">
        <f t="shared" si="112"/>
        <v>4.3919133825770263E-4</v>
      </c>
      <c r="AF389" s="55">
        <f t="shared" si="113"/>
        <v>8.1120555502285478E-4</v>
      </c>
      <c r="AG389" s="55">
        <f t="shared" si="114"/>
        <v>7.7516416293353142E-4</v>
      </c>
      <c r="AH389" s="55">
        <f t="shared" si="115"/>
        <v>7.270421003019968E-3</v>
      </c>
      <c r="AI389" s="55">
        <f t="shared" si="116"/>
        <v>2.924703238119671E-3</v>
      </c>
      <c r="AJ389" s="55">
        <f t="shared" si="117"/>
        <v>2.6960440454453833E-4</v>
      </c>
      <c r="AK389" s="55">
        <f t="shared" si="118"/>
        <v>3.067538502444953E-4</v>
      </c>
      <c r="AL389" s="55">
        <f t="shared" si="119"/>
        <v>5.6017403243104657E-3</v>
      </c>
      <c r="AO389" s="67">
        <f t="shared" si="88"/>
        <v>8.7012279289200669E-4</v>
      </c>
      <c r="AP389" s="67">
        <f t="shared" si="88"/>
        <v>3.5853047135293867E-3</v>
      </c>
      <c r="AQ389" s="67">
        <f t="shared" si="88"/>
        <v>1.2214144781151821E-3</v>
      </c>
      <c r="AR389" s="67">
        <f t="shared" si="88"/>
        <v>1.9597393149635915E-3</v>
      </c>
      <c r="AS389" s="67">
        <f t="shared" si="88"/>
        <v>2.15180651222512E-3</v>
      </c>
      <c r="AT389" s="67">
        <f t="shared" si="88"/>
        <v>1.7508066655213015E-2</v>
      </c>
      <c r="AU389" s="67">
        <f t="shared" si="88"/>
        <v>7.5874028009167505E-3</v>
      </c>
      <c r="AV389" s="67">
        <f t="shared" si="88"/>
        <v>6.6970341284934489E-4</v>
      </c>
      <c r="AW389" s="67">
        <f t="shared" si="88"/>
        <v>8.3180384555428945E-4</v>
      </c>
      <c r="AX389" s="67">
        <f t="shared" si="88"/>
        <v>1.1248563875013823E-2</v>
      </c>
      <c r="BA389" s="67">
        <f t="shared" si="89"/>
        <v>1.6344498617003047E-3</v>
      </c>
      <c r="BB389" s="67">
        <f t="shared" si="93"/>
        <v>5.9395185426361829E-3</v>
      </c>
      <c r="BC389" s="67">
        <f t="shared" si="94"/>
        <v>2.0035422264186838E-3</v>
      </c>
      <c r="BD389" s="67">
        <f t="shared" si="95"/>
        <v>3.1806544297942655E-3</v>
      </c>
      <c r="BE389" s="67">
        <f t="shared" si="96"/>
        <v>3.4373876173913031E-3</v>
      </c>
      <c r="BF389" s="67">
        <f t="shared" si="97"/>
        <v>2.8778621931289567E-2</v>
      </c>
      <c r="BG389" s="67">
        <f t="shared" si="98"/>
        <v>1.2612886915979091E-2</v>
      </c>
      <c r="BH389" s="67">
        <f t="shared" si="99"/>
        <v>1.0973143884997379E-3</v>
      </c>
      <c r="BI389" s="67">
        <f t="shared" si="100"/>
        <v>1.3623549103850352E-3</v>
      </c>
      <c r="BJ389" s="67">
        <f t="shared" si="101"/>
        <v>1.7781138217616361E-2</v>
      </c>
    </row>
    <row r="390" spans="4:62">
      <c r="D390" s="52">
        <f t="shared" si="79"/>
        <v>3.25</v>
      </c>
      <c r="E390" s="67">
        <f t="shared" si="120"/>
        <v>1.2378650801209625E-3</v>
      </c>
      <c r="F390" s="67">
        <f t="shared" si="120"/>
        <v>4.7632429134640206E-3</v>
      </c>
      <c r="G390" s="67">
        <f t="shared" si="120"/>
        <v>1.6394963577293393E-3</v>
      </c>
      <c r="H390" s="67">
        <f t="shared" si="120"/>
        <v>2.4680808395452798E-3</v>
      </c>
      <c r="I390" s="67">
        <f t="shared" si="120"/>
        <v>2.8057833276063206E-3</v>
      </c>
      <c r="J390" s="67">
        <f t="shared" si="120"/>
        <v>2.3396866968810534E-2</v>
      </c>
      <c r="K390" s="67">
        <f t="shared" si="120"/>
        <v>1.04384765934744E-2</v>
      </c>
      <c r="L390" s="67">
        <f t="shared" si="120"/>
        <v>8.7986246982927393E-4</v>
      </c>
      <c r="M390" s="67">
        <f t="shared" si="120"/>
        <v>1.1368877194176065E-3</v>
      </c>
      <c r="N390" s="67">
        <f t="shared" si="120"/>
        <v>1.3029715166880031E-2</v>
      </c>
      <c r="Q390" s="55">
        <f t="shared" si="91"/>
        <v>3.5396451413552822E-4</v>
      </c>
      <c r="R390" s="55">
        <f t="shared" si="102"/>
        <v>9.1090823477254124E-4</v>
      </c>
      <c r="S390" s="55">
        <f t="shared" si="103"/>
        <v>3.5213688555092704E-4</v>
      </c>
      <c r="T390" s="55">
        <f t="shared" si="104"/>
        <v>4.1549258998060517E-4</v>
      </c>
      <c r="U390" s="55">
        <f t="shared" si="105"/>
        <v>5.250574885973645E-4</v>
      </c>
      <c r="V390" s="55">
        <f t="shared" si="106"/>
        <v>4.2258354272460014E-3</v>
      </c>
      <c r="W390" s="55">
        <f t="shared" si="107"/>
        <v>2.1964824710665864E-3</v>
      </c>
      <c r="X390" s="55">
        <f t="shared" si="108"/>
        <v>1.6252613623818747E-4</v>
      </c>
      <c r="Y390" s="55">
        <f t="shared" si="109"/>
        <v>2.3290692243807138E-4</v>
      </c>
      <c r="Z390" s="55">
        <f t="shared" si="110"/>
        <v>9.6851786130877908E-4</v>
      </c>
      <c r="AC390" s="55">
        <f t="shared" si="92"/>
        <v>4.1087584156754064E-4</v>
      </c>
      <c r="AD390" s="55">
        <f t="shared" si="111"/>
        <v>1.5150011271267397E-3</v>
      </c>
      <c r="AE390" s="55">
        <f t="shared" si="112"/>
        <v>4.4790926769870145E-4</v>
      </c>
      <c r="AF390" s="55">
        <f t="shared" si="113"/>
        <v>8.3046072353793127E-4</v>
      </c>
      <c r="AG390" s="55">
        <f t="shared" si="114"/>
        <v>7.9193430183008816E-4</v>
      </c>
      <c r="AH390" s="55">
        <f t="shared" si="115"/>
        <v>7.6701491463891484E-3</v>
      </c>
      <c r="AI390" s="55">
        <f t="shared" si="116"/>
        <v>3.0485911352286939E-3</v>
      </c>
      <c r="AJ390" s="55">
        <f t="shared" si="117"/>
        <v>2.7968748473852653E-4</v>
      </c>
      <c r="AK390" s="55">
        <f t="shared" si="118"/>
        <v>3.2058334661652768E-4</v>
      </c>
      <c r="AL390" s="55">
        <f t="shared" si="119"/>
        <v>5.7821509405114879E-3</v>
      </c>
      <c r="AO390" s="67">
        <f t="shared" si="88"/>
        <v>8.8390056598543426E-4</v>
      </c>
      <c r="AP390" s="67">
        <f t="shared" si="88"/>
        <v>3.8523346786914795E-3</v>
      </c>
      <c r="AQ390" s="67">
        <f t="shared" si="88"/>
        <v>1.2873594721784123E-3</v>
      </c>
      <c r="AR390" s="67">
        <f t="shared" si="88"/>
        <v>2.0525882495646746E-3</v>
      </c>
      <c r="AS390" s="67">
        <f t="shared" si="88"/>
        <v>2.280725839008956E-3</v>
      </c>
      <c r="AT390" s="67">
        <f t="shared" si="88"/>
        <v>1.9171031541564534E-2</v>
      </c>
      <c r="AU390" s="67">
        <f t="shared" si="88"/>
        <v>8.2419941224078138E-3</v>
      </c>
      <c r="AV390" s="67">
        <f t="shared" si="88"/>
        <v>7.1733633359108645E-4</v>
      </c>
      <c r="AW390" s="67">
        <f t="shared" si="88"/>
        <v>9.0398079697953508E-4</v>
      </c>
      <c r="AX390" s="67">
        <f t="shared" si="88"/>
        <v>1.2061197305571252E-2</v>
      </c>
      <c r="BA390" s="67">
        <f t="shared" si="89"/>
        <v>1.6487409216885032E-3</v>
      </c>
      <c r="BB390" s="67">
        <f t="shared" si="93"/>
        <v>6.2782440405907605E-3</v>
      </c>
      <c r="BC390" s="67">
        <f t="shared" si="94"/>
        <v>2.0874056254280406E-3</v>
      </c>
      <c r="BD390" s="67">
        <f t="shared" si="95"/>
        <v>3.298541563083211E-3</v>
      </c>
      <c r="BE390" s="67">
        <f t="shared" si="96"/>
        <v>3.5977176294364087E-3</v>
      </c>
      <c r="BF390" s="67">
        <f t="shared" si="97"/>
        <v>3.1067016115199683E-2</v>
      </c>
      <c r="BG390" s="67">
        <f t="shared" si="98"/>
        <v>1.3487067728703095E-2</v>
      </c>
      <c r="BH390" s="67">
        <f t="shared" si="99"/>
        <v>1.1595499545678004E-3</v>
      </c>
      <c r="BI390" s="67">
        <f t="shared" si="100"/>
        <v>1.4574710660341342E-3</v>
      </c>
      <c r="BJ390" s="67">
        <f t="shared" si="101"/>
        <v>1.8811866107391519E-2</v>
      </c>
    </row>
    <row r="391" spans="4:62">
      <c r="D391" s="52">
        <f t="shared" si="79"/>
        <v>3.5</v>
      </c>
      <c r="E391" s="67">
        <f t="shared" si="120"/>
        <v>1.2499964902291647E-3</v>
      </c>
      <c r="F391" s="67">
        <f t="shared" si="120"/>
        <v>5.0248127563337274E-3</v>
      </c>
      <c r="G391" s="67">
        <f t="shared" si="120"/>
        <v>1.7094985497730286E-3</v>
      </c>
      <c r="H391" s="67">
        <f t="shared" si="120"/>
        <v>2.5557797017923124E-3</v>
      </c>
      <c r="I391" s="67">
        <f t="shared" si="120"/>
        <v>2.9422552524072478E-3</v>
      </c>
      <c r="J391" s="67">
        <f t="shared" si="120"/>
        <v>2.5283318043564623E-2</v>
      </c>
      <c r="K391" s="67">
        <f t="shared" si="120"/>
        <v>1.1162362785981804E-2</v>
      </c>
      <c r="L391" s="67">
        <f t="shared" si="120"/>
        <v>9.295535479819072E-4</v>
      </c>
      <c r="M391" s="67">
        <f t="shared" si="120"/>
        <v>1.2159042348318207E-3</v>
      </c>
      <c r="N391" s="67">
        <f t="shared" si="120"/>
        <v>1.3804953564713264E-2</v>
      </c>
      <c r="Q391" s="55">
        <f t="shared" si="91"/>
        <v>3.5412228400624447E-4</v>
      </c>
      <c r="R391" s="55">
        <f t="shared" si="102"/>
        <v>9.3051344188193751E-4</v>
      </c>
      <c r="S391" s="55">
        <f t="shared" si="103"/>
        <v>3.5969926895255543E-4</v>
      </c>
      <c r="T391" s="55">
        <f t="shared" si="104"/>
        <v>4.2010866979531902E-4</v>
      </c>
      <c r="U391" s="55">
        <f t="shared" si="105"/>
        <v>5.3841555477982233E-4</v>
      </c>
      <c r="V391" s="55">
        <f t="shared" si="106"/>
        <v>4.4412646051928302E-3</v>
      </c>
      <c r="W391" s="55">
        <f t="shared" si="107"/>
        <v>2.2829437614858231E-3</v>
      </c>
      <c r="X391" s="55">
        <f t="shared" si="108"/>
        <v>1.6656152264911335E-4</v>
      </c>
      <c r="Y391" s="55">
        <f t="shared" si="109"/>
        <v>2.4125332934370555E-4</v>
      </c>
      <c r="Z391" s="55">
        <f t="shared" si="110"/>
        <v>1.000990889774042E-3</v>
      </c>
      <c r="AC391" s="55">
        <f t="shared" si="92"/>
        <v>4.1110395722037893E-4</v>
      </c>
      <c r="AD391" s="55">
        <f t="shared" si="111"/>
        <v>1.5511956411750879E-3</v>
      </c>
      <c r="AE391" s="55">
        <f t="shared" si="112"/>
        <v>4.5554993581947099E-4</v>
      </c>
      <c r="AF391" s="55">
        <f t="shared" si="113"/>
        <v>8.4564594082490855E-4</v>
      </c>
      <c r="AG391" s="55">
        <f t="shared" si="114"/>
        <v>8.0631609123223179E-4</v>
      </c>
      <c r="AH391" s="55">
        <f t="shared" si="115"/>
        <v>8.0475336303152453E-3</v>
      </c>
      <c r="AI391" s="55">
        <f t="shared" si="116"/>
        <v>3.1586464567273428E-3</v>
      </c>
      <c r="AJ391" s="55">
        <f t="shared" si="117"/>
        <v>2.8845159107824918E-4</v>
      </c>
      <c r="AK391" s="55">
        <f t="shared" si="118"/>
        <v>3.3311000848601486E-4</v>
      </c>
      <c r="AL391" s="55">
        <f t="shared" si="119"/>
        <v>5.9259588125014119E-3</v>
      </c>
      <c r="AO391" s="67">
        <f t="shared" si="88"/>
        <v>8.9587420622292031E-4</v>
      </c>
      <c r="AP391" s="67">
        <f t="shared" si="88"/>
        <v>4.0942993144517902E-3</v>
      </c>
      <c r="AQ391" s="67">
        <f t="shared" si="88"/>
        <v>1.3497992808204733E-3</v>
      </c>
      <c r="AR391" s="67">
        <f t="shared" si="88"/>
        <v>2.1356710319969932E-3</v>
      </c>
      <c r="AS391" s="67">
        <f t="shared" si="88"/>
        <v>2.4038396976274255E-3</v>
      </c>
      <c r="AT391" s="67">
        <f t="shared" si="88"/>
        <v>2.0842053438371793E-2</v>
      </c>
      <c r="AU391" s="67">
        <f t="shared" si="88"/>
        <v>8.8794190244959811E-3</v>
      </c>
      <c r="AV391" s="67">
        <f t="shared" si="88"/>
        <v>7.629920253327939E-4</v>
      </c>
      <c r="AW391" s="67">
        <f t="shared" si="88"/>
        <v>9.7465090548811513E-4</v>
      </c>
      <c r="AX391" s="67">
        <f t="shared" si="88"/>
        <v>1.2803962674939221E-2</v>
      </c>
      <c r="BA391" s="67">
        <f t="shared" si="89"/>
        <v>1.6611004474495436E-3</v>
      </c>
      <c r="BB391" s="67">
        <f t="shared" si="93"/>
        <v>6.5760083975088153E-3</v>
      </c>
      <c r="BC391" s="67">
        <f t="shared" si="94"/>
        <v>2.1650484855924995E-3</v>
      </c>
      <c r="BD391" s="67">
        <f t="shared" si="95"/>
        <v>3.4014256426172212E-3</v>
      </c>
      <c r="BE391" s="67">
        <f t="shared" si="96"/>
        <v>3.7485713436394797E-3</v>
      </c>
      <c r="BF391" s="67">
        <f t="shared" si="97"/>
        <v>3.333085167387987E-2</v>
      </c>
      <c r="BG391" s="67">
        <f t="shared" si="98"/>
        <v>1.4321009242709147E-2</v>
      </c>
      <c r="BH391" s="67">
        <f t="shared" si="99"/>
        <v>1.2180051390601565E-3</v>
      </c>
      <c r="BI391" s="67">
        <f t="shared" si="100"/>
        <v>1.5490142433178355E-3</v>
      </c>
      <c r="BJ391" s="67">
        <f t="shared" si="101"/>
        <v>1.9730912377214676E-2</v>
      </c>
    </row>
    <row r="392" spans="4:62">
      <c r="D392" s="52">
        <f t="shared" si="79"/>
        <v>3.75</v>
      </c>
      <c r="E392" s="67">
        <f t="shared" si="120"/>
        <v>1.2604361963309959E-3</v>
      </c>
      <c r="F392" s="67">
        <f t="shared" si="120"/>
        <v>5.2549376355600311E-3</v>
      </c>
      <c r="G392" s="67">
        <f t="shared" si="120"/>
        <v>1.7748115053509545E-3</v>
      </c>
      <c r="H392" s="67">
        <f t="shared" si="120"/>
        <v>2.6335393799240396E-3</v>
      </c>
      <c r="I392" s="67">
        <f t="shared" si="120"/>
        <v>3.0722341639960312E-3</v>
      </c>
      <c r="J392" s="67">
        <f t="shared" si="120"/>
        <v>2.7167308045222206E-2</v>
      </c>
      <c r="K392" s="67">
        <f t="shared" si="120"/>
        <v>1.1859574619674461E-2</v>
      </c>
      <c r="L392" s="67">
        <f t="shared" si="120"/>
        <v>9.7690451675084937E-4</v>
      </c>
      <c r="M392" s="67">
        <f t="shared" si="120"/>
        <v>1.2925899283642321E-3</v>
      </c>
      <c r="N392" s="67">
        <f t="shared" si="120"/>
        <v>1.4504117594403275E-2</v>
      </c>
      <c r="Q392" s="55">
        <f t="shared" si="91"/>
        <v>3.5423861714990718E-4</v>
      </c>
      <c r="R392" s="55">
        <f t="shared" si="102"/>
        <v>9.4505856568487647E-4</v>
      </c>
      <c r="S392" s="55">
        <f t="shared" si="103"/>
        <v>3.6586851262926818E-4</v>
      </c>
      <c r="T392" s="55">
        <f t="shared" si="104"/>
        <v>4.2379373711695932E-4</v>
      </c>
      <c r="U392" s="55">
        <f t="shared" si="105"/>
        <v>5.5067735377682355E-4</v>
      </c>
      <c r="V392" s="55">
        <f t="shared" si="106"/>
        <v>4.6477501021353878E-3</v>
      </c>
      <c r="W392" s="55">
        <f t="shared" si="107"/>
        <v>2.3612778766797793E-3</v>
      </c>
      <c r="X392" s="55">
        <f t="shared" si="108"/>
        <v>1.7019267601719868E-4</v>
      </c>
      <c r="Y392" s="55">
        <f t="shared" si="109"/>
        <v>2.4893956099381487E-4</v>
      </c>
      <c r="Z392" s="55">
        <f t="shared" si="110"/>
        <v>1.0288862241451817E-3</v>
      </c>
      <c r="AC392" s="55">
        <f t="shared" si="92"/>
        <v>4.112733184586178E-4</v>
      </c>
      <c r="AD392" s="55">
        <f t="shared" si="111"/>
        <v>1.5790127405848466E-3</v>
      </c>
      <c r="AE392" s="55">
        <f t="shared" si="112"/>
        <v>4.6228797303052429E-4</v>
      </c>
      <c r="AF392" s="55">
        <f t="shared" si="113"/>
        <v>8.5742177036283388E-4</v>
      </c>
      <c r="AG392" s="55">
        <f t="shared" si="114"/>
        <v>8.1872923767273482E-4</v>
      </c>
      <c r="AH392" s="55">
        <f t="shared" si="115"/>
        <v>8.4053798691174821E-3</v>
      </c>
      <c r="AI392" s="55">
        <f t="shared" si="116"/>
        <v>3.2565380441615843E-3</v>
      </c>
      <c r="AJ392" s="55">
        <f t="shared" si="117"/>
        <v>2.960479729129978E-4</v>
      </c>
      <c r="AK392" s="55">
        <f t="shared" si="118"/>
        <v>3.4447458382340265E-4</v>
      </c>
      <c r="AL392" s="55">
        <f t="shared" si="119"/>
        <v>6.0384970048946614E-3</v>
      </c>
      <c r="AO392" s="67">
        <f t="shared" si="88"/>
        <v>9.061975791810888E-4</v>
      </c>
      <c r="AP392" s="67">
        <f t="shared" si="88"/>
        <v>4.3098790698751551E-3</v>
      </c>
      <c r="AQ392" s="67">
        <f t="shared" si="88"/>
        <v>1.4089429927216864E-3</v>
      </c>
      <c r="AR392" s="67">
        <f t="shared" si="88"/>
        <v>2.2097456428070801E-3</v>
      </c>
      <c r="AS392" s="67">
        <f t="shared" si="88"/>
        <v>2.5215568102192076E-3</v>
      </c>
      <c r="AT392" s="67">
        <f t="shared" si="88"/>
        <v>2.251955794308682E-2</v>
      </c>
      <c r="AU392" s="67">
        <f t="shared" si="88"/>
        <v>9.4982967429946812E-3</v>
      </c>
      <c r="AV392" s="67">
        <f t="shared" si="88"/>
        <v>8.0671184073365066E-4</v>
      </c>
      <c r="AW392" s="67">
        <f t="shared" si="88"/>
        <v>1.0436503673704172E-3</v>
      </c>
      <c r="AX392" s="67">
        <f t="shared" si="88"/>
        <v>1.3475231370258094E-2</v>
      </c>
      <c r="BA392" s="67">
        <f t="shared" si="89"/>
        <v>1.6717095147896137E-3</v>
      </c>
      <c r="BB392" s="67">
        <f t="shared" si="93"/>
        <v>6.8339503761448775E-3</v>
      </c>
      <c r="BC392" s="67">
        <f t="shared" si="94"/>
        <v>2.2370994783814787E-3</v>
      </c>
      <c r="BD392" s="67">
        <f t="shared" si="95"/>
        <v>3.4909611502868735E-3</v>
      </c>
      <c r="BE392" s="67">
        <f t="shared" si="96"/>
        <v>3.8909634016687658E-3</v>
      </c>
      <c r="BF392" s="67">
        <f t="shared" si="97"/>
        <v>3.5572687914339686E-2</v>
      </c>
      <c r="BG392" s="67">
        <f t="shared" si="98"/>
        <v>1.5116112663836044E-2</v>
      </c>
      <c r="BH392" s="67">
        <f t="shared" si="99"/>
        <v>1.2729524896638472E-3</v>
      </c>
      <c r="BI392" s="67">
        <f t="shared" si="100"/>
        <v>1.6370645121876347E-3</v>
      </c>
      <c r="BJ392" s="67">
        <f t="shared" si="101"/>
        <v>2.0542614599297938E-2</v>
      </c>
    </row>
    <row r="393" spans="4:62">
      <c r="D393" s="52">
        <f t="shared" si="79"/>
        <v>4</v>
      </c>
      <c r="E393" s="67">
        <f t="shared" si="120"/>
        <v>1.2693460456147726E-3</v>
      </c>
      <c r="F393" s="67">
        <f t="shared" si="120"/>
        <v>5.4538796976870158E-3</v>
      </c>
      <c r="G393" s="67">
        <f t="shared" si="120"/>
        <v>1.8358766886873708E-3</v>
      </c>
      <c r="H393" s="67">
        <f t="shared" si="120"/>
        <v>2.7023537923519915E-3</v>
      </c>
      <c r="I393" s="67">
        <f t="shared" si="120"/>
        <v>3.1962690542525971E-3</v>
      </c>
      <c r="J393" s="67">
        <f t="shared" si="120"/>
        <v>2.9048590866473642E-2</v>
      </c>
      <c r="K393" s="67">
        <f t="shared" si="120"/>
        <v>1.2530379730259542E-2</v>
      </c>
      <c r="L393" s="67">
        <f t="shared" si="120"/>
        <v>1.0220465505274214E-3</v>
      </c>
      <c r="M393" s="67">
        <f t="shared" si="120"/>
        <v>1.3669225764574285E-3</v>
      </c>
      <c r="N393" s="67">
        <f t="shared" si="120"/>
        <v>1.5127686546687965E-2</v>
      </c>
      <c r="Q393" s="55">
        <f t="shared" si="91"/>
        <v>3.5432291124951103E-4</v>
      </c>
      <c r="R393" s="55">
        <f t="shared" si="102"/>
        <v>9.5544877574720271E-4</v>
      </c>
      <c r="S393" s="55">
        <f t="shared" si="103"/>
        <v>3.7086392740594921E-4</v>
      </c>
      <c r="T393" s="55">
        <f t="shared" si="104"/>
        <v>4.2674006712308427E-4</v>
      </c>
      <c r="U393" s="55">
        <f t="shared" si="105"/>
        <v>5.6199054279229674E-4</v>
      </c>
      <c r="V393" s="55">
        <f t="shared" si="106"/>
        <v>4.8463383009815742E-3</v>
      </c>
      <c r="W393" s="55">
        <f t="shared" si="107"/>
        <v>2.4324614494342519E-3</v>
      </c>
      <c r="X393" s="55">
        <f t="shared" si="108"/>
        <v>1.7348577409148294E-4</v>
      </c>
      <c r="Y393" s="55">
        <f t="shared" si="109"/>
        <v>2.5605206996755936E-4</v>
      </c>
      <c r="Z393" s="55">
        <f t="shared" si="110"/>
        <v>1.0527734266264199E-3</v>
      </c>
      <c r="AC393" s="55">
        <f t="shared" si="92"/>
        <v>4.1139710448654721E-4</v>
      </c>
      <c r="AD393" s="55">
        <f t="shared" si="111"/>
        <v>1.5998487622296115E-3</v>
      </c>
      <c r="AE393" s="55">
        <f t="shared" si="112"/>
        <v>4.6826607845358153E-4</v>
      </c>
      <c r="AF393" s="55">
        <f t="shared" si="113"/>
        <v>8.6638416665731815E-4</v>
      </c>
      <c r="AG393" s="55">
        <f t="shared" si="114"/>
        <v>8.2951499673728868E-4</v>
      </c>
      <c r="AH393" s="55">
        <f t="shared" si="115"/>
        <v>8.7459024026037748E-3</v>
      </c>
      <c r="AI393" s="55">
        <f t="shared" si="116"/>
        <v>3.3437590727004723E-3</v>
      </c>
      <c r="AJ393" s="55">
        <f t="shared" si="117"/>
        <v>3.0261400391086272E-4</v>
      </c>
      <c r="AK393" s="55">
        <f t="shared" si="118"/>
        <v>3.5479942429037236E-4</v>
      </c>
      <c r="AL393" s="55">
        <f t="shared" si="119"/>
        <v>6.1247304249961816E-3</v>
      </c>
      <c r="AO393" s="67">
        <f t="shared" si="88"/>
        <v>9.1502313436526159E-4</v>
      </c>
      <c r="AP393" s="67">
        <f t="shared" si="88"/>
        <v>4.498430921939813E-3</v>
      </c>
      <c r="AQ393" s="67">
        <f t="shared" si="88"/>
        <v>1.4650127612814215E-3</v>
      </c>
      <c r="AR393" s="67">
        <f t="shared" si="88"/>
        <v>2.2756137252289074E-3</v>
      </c>
      <c r="AS393" s="67">
        <f t="shared" si="88"/>
        <v>2.6342785114603002E-3</v>
      </c>
      <c r="AT393" s="67">
        <f t="shared" si="88"/>
        <v>2.4202252565492067E-2</v>
      </c>
      <c r="AU393" s="67">
        <f t="shared" si="88"/>
        <v>1.0097918280825289E-2</v>
      </c>
      <c r="AV393" s="67">
        <f t="shared" si="88"/>
        <v>8.4856077643593849E-4</v>
      </c>
      <c r="AW393" s="67">
        <f t="shared" si="88"/>
        <v>1.1108705064898691E-3</v>
      </c>
      <c r="AX393" s="67">
        <f t="shared" si="88"/>
        <v>1.4074913120061545E-2</v>
      </c>
      <c r="BA393" s="67">
        <f t="shared" si="89"/>
        <v>1.6807431501013198E-3</v>
      </c>
      <c r="BB393" s="67">
        <f t="shared" si="93"/>
        <v>7.0537284599166278E-3</v>
      </c>
      <c r="BC393" s="67">
        <f t="shared" si="94"/>
        <v>2.3041427671409522E-3</v>
      </c>
      <c r="BD393" s="67">
        <f t="shared" si="95"/>
        <v>3.5687379590093097E-3</v>
      </c>
      <c r="BE393" s="67">
        <f t="shared" si="96"/>
        <v>4.0257840509898861E-3</v>
      </c>
      <c r="BF393" s="67">
        <f t="shared" si="97"/>
        <v>3.7794493269077419E-2</v>
      </c>
      <c r="BG393" s="67">
        <f t="shared" si="98"/>
        <v>1.5874138802960014E-2</v>
      </c>
      <c r="BH393" s="67">
        <f t="shared" si="99"/>
        <v>1.324660554438284E-3</v>
      </c>
      <c r="BI393" s="67">
        <f t="shared" si="100"/>
        <v>1.7217220007478009E-3</v>
      </c>
      <c r="BJ393" s="67">
        <f t="shared" si="101"/>
        <v>2.1252416971684146E-2</v>
      </c>
    </row>
    <row r="394" spans="4:62">
      <c r="D394" s="52">
        <f t="shared" si="79"/>
        <v>4.25</v>
      </c>
      <c r="E394" s="67">
        <f t="shared" si="120"/>
        <v>1.2768845311257636E-3</v>
      </c>
      <c r="F394" s="67">
        <f t="shared" si="120"/>
        <v>5.6225223615217028E-3</v>
      </c>
      <c r="G394" s="67">
        <f t="shared" si="120"/>
        <v>1.8931229871718797E-3</v>
      </c>
      <c r="H394" s="67">
        <f t="shared" si="120"/>
        <v>2.7632168574876991E-3</v>
      </c>
      <c r="I394" s="67">
        <f t="shared" si="120"/>
        <v>3.3148629718013191E-3</v>
      </c>
      <c r="J394" s="67">
        <f t="shared" si="120"/>
        <v>3.0926920400009286E-2</v>
      </c>
      <c r="K394" s="67">
        <f t="shared" si="120"/>
        <v>1.317558102485856E-2</v>
      </c>
      <c r="L394" s="67">
        <f t="shared" si="120"/>
        <v>1.0651206997565154E-3</v>
      </c>
      <c r="M394" s="67">
        <f t="shared" si="120"/>
        <v>1.4389184100155356E-3</v>
      </c>
      <c r="N394" s="67">
        <f t="shared" si="120"/>
        <v>1.5677614495445462E-2</v>
      </c>
      <c r="Q394" s="55">
        <f t="shared" si="91"/>
        <v>3.5438286080233142E-4</v>
      </c>
      <c r="R394" s="55">
        <f t="shared" si="102"/>
        <v>9.6253196263405393E-4</v>
      </c>
      <c r="S394" s="55">
        <f t="shared" si="103"/>
        <v>3.7488296112071599E-4</v>
      </c>
      <c r="T394" s="55">
        <f t="shared" si="104"/>
        <v>4.2910479659377383E-4</v>
      </c>
      <c r="U394" s="55">
        <f t="shared" si="105"/>
        <v>5.7247252176256282E-4</v>
      </c>
      <c r="V394" s="55">
        <f t="shared" si="106"/>
        <v>5.0378693018835168E-3</v>
      </c>
      <c r="W394" s="55">
        <f t="shared" si="107"/>
        <v>2.4973746325523917E-3</v>
      </c>
      <c r="X394" s="55">
        <f t="shared" si="108"/>
        <v>1.7649644043660055E-4</v>
      </c>
      <c r="Y394" s="55">
        <f t="shared" si="109"/>
        <v>2.6266495243292785E-4</v>
      </c>
      <c r="Z394" s="55">
        <f t="shared" si="110"/>
        <v>1.0731749090700619E-3</v>
      </c>
      <c r="AC394" s="55">
        <f t="shared" si="92"/>
        <v>4.1148612441246039E-4</v>
      </c>
      <c r="AD394" s="55">
        <f t="shared" si="111"/>
        <v>1.6150038020226369E-3</v>
      </c>
      <c r="AE394" s="55">
        <f t="shared" si="112"/>
        <v>4.7360173196875002E-4</v>
      </c>
      <c r="AF394" s="55">
        <f t="shared" si="113"/>
        <v>8.7307016779551694E-4</v>
      </c>
      <c r="AG394" s="55">
        <f t="shared" si="114"/>
        <v>8.3895368561363903E-4</v>
      </c>
      <c r="AH394" s="55">
        <f t="shared" si="115"/>
        <v>9.0708871725295147E-3</v>
      </c>
      <c r="AI394" s="55">
        <f t="shared" si="116"/>
        <v>3.4216755434327392E-3</v>
      </c>
      <c r="AJ394" s="55">
        <f t="shared" si="117"/>
        <v>3.0827656332955966E-4</v>
      </c>
      <c r="AK394" s="55">
        <f t="shared" si="118"/>
        <v>3.6419383314664208E-4</v>
      </c>
      <c r="AL394" s="55">
        <f t="shared" si="119"/>
        <v>6.1892862970803156E-3</v>
      </c>
      <c r="AO394" s="67">
        <f t="shared" si="88"/>
        <v>9.2250167032343223E-4</v>
      </c>
      <c r="AP394" s="67">
        <f t="shared" si="88"/>
        <v>4.6599903988876487E-3</v>
      </c>
      <c r="AQ394" s="67">
        <f t="shared" si="88"/>
        <v>1.5182400260511637E-3</v>
      </c>
      <c r="AR394" s="67">
        <f t="shared" si="88"/>
        <v>2.3341120608939255E-3</v>
      </c>
      <c r="AS394" s="67">
        <f t="shared" si="88"/>
        <v>2.7423904500387562E-3</v>
      </c>
      <c r="AT394" s="67">
        <f t="shared" si="88"/>
        <v>2.5889051098125768E-2</v>
      </c>
      <c r="AU394" s="67">
        <f t="shared" si="88"/>
        <v>1.0678206392306169E-2</v>
      </c>
      <c r="AV394" s="67">
        <f t="shared" si="88"/>
        <v>8.886242593199149E-4</v>
      </c>
      <c r="AW394" s="67">
        <f t="shared" si="88"/>
        <v>1.1762534575826078E-3</v>
      </c>
      <c r="AX394" s="67">
        <f t="shared" si="88"/>
        <v>1.46044395863754E-2</v>
      </c>
      <c r="BA394" s="67">
        <f t="shared" si="89"/>
        <v>1.688370655538224E-3</v>
      </c>
      <c r="BB394" s="67">
        <f t="shared" si="93"/>
        <v>7.2375261635443397E-3</v>
      </c>
      <c r="BC394" s="67">
        <f t="shared" si="94"/>
        <v>2.3667247191406296E-3</v>
      </c>
      <c r="BD394" s="67">
        <f t="shared" si="95"/>
        <v>3.6362870252832158E-3</v>
      </c>
      <c r="BE394" s="67">
        <f t="shared" si="96"/>
        <v>4.1538166574149578E-3</v>
      </c>
      <c r="BF394" s="67">
        <f t="shared" si="97"/>
        <v>3.9997807572538804E-2</v>
      </c>
      <c r="BG394" s="67">
        <f t="shared" si="98"/>
        <v>1.6597256568291301E-2</v>
      </c>
      <c r="BH394" s="67">
        <f t="shared" si="99"/>
        <v>1.3733972630860752E-3</v>
      </c>
      <c r="BI394" s="67">
        <f t="shared" si="100"/>
        <v>1.8031122431621776E-3</v>
      </c>
      <c r="BJ394" s="67">
        <f t="shared" si="101"/>
        <v>2.1866900792525776E-2</v>
      </c>
    </row>
    <row r="395" spans="4:62">
      <c r="D395" s="52">
        <f t="shared" si="79"/>
        <v>4.5</v>
      </c>
      <c r="E395" s="67">
        <f t="shared" si="120"/>
        <v>1.2832067917661904E-3</v>
      </c>
      <c r="F395" s="67">
        <f t="shared" si="120"/>
        <v>5.7623703181340453E-3</v>
      </c>
      <c r="G395" s="67">
        <f t="shared" si="120"/>
        <v>1.9469667113594321E-3</v>
      </c>
      <c r="H395" s="67">
        <f t="shared" si="120"/>
        <v>2.8171224937426926E-3</v>
      </c>
      <c r="I395" s="67">
        <f t="shared" si="120"/>
        <v>3.4284730220110193E-3</v>
      </c>
      <c r="J395" s="67">
        <f t="shared" si="120"/>
        <v>3.2802050538519478E-2</v>
      </c>
      <c r="K395" s="67">
        <f t="shared" si="120"/>
        <v>1.3796516682007374E-2</v>
      </c>
      <c r="L395" s="67">
        <f t="shared" si="120"/>
        <v>1.1062778909365944E-3</v>
      </c>
      <c r="M395" s="67">
        <f t="shared" si="120"/>
        <v>1.5086321144042179E-3</v>
      </c>
      <c r="N395" s="67">
        <f t="shared" si="120"/>
        <v>1.6157330297694113E-2</v>
      </c>
      <c r="Q395" s="55">
        <f t="shared" si="91"/>
        <v>3.5442467470769856E-4</v>
      </c>
      <c r="R395" s="55">
        <f t="shared" si="102"/>
        <v>9.6708741739704861E-4</v>
      </c>
      <c r="S395" s="55">
        <f t="shared" si="103"/>
        <v>3.7810312720079766E-4</v>
      </c>
      <c r="T395" s="55">
        <f t="shared" si="104"/>
        <v>4.3101639393832857E-4</v>
      </c>
      <c r="U395" s="55">
        <f t="shared" si="105"/>
        <v>5.8221646715197431E-4</v>
      </c>
      <c r="V395" s="55">
        <f t="shared" si="106"/>
        <v>5.2230284020078283E-3</v>
      </c>
      <c r="W395" s="55">
        <f t="shared" si="107"/>
        <v>2.5568270631655971E-3</v>
      </c>
      <c r="X395" s="55">
        <f t="shared" si="108"/>
        <v>1.7927206255201566E-4</v>
      </c>
      <c r="Y395" s="55">
        <f t="shared" si="109"/>
        <v>2.688429354591119E-4</v>
      </c>
      <c r="Z395" s="55">
        <f t="shared" si="110"/>
        <v>1.0905748422405054E-3</v>
      </c>
      <c r="AC395" s="55">
        <f t="shared" si="92"/>
        <v>4.1154911849391031E-4</v>
      </c>
      <c r="AD395" s="55">
        <f t="shared" si="111"/>
        <v>1.6256723904714686E-3</v>
      </c>
      <c r="AE395" s="55">
        <f t="shared" si="112"/>
        <v>4.7839218771236481E-4</v>
      </c>
      <c r="AF395" s="55">
        <f t="shared" si="113"/>
        <v>8.7795885903236366E-4</v>
      </c>
      <c r="AG395" s="55">
        <f t="shared" si="114"/>
        <v>8.4727744188103731E-4</v>
      </c>
      <c r="AH395" s="55">
        <f t="shared" si="115"/>
        <v>9.3818009708302244E-3</v>
      </c>
      <c r="AI395" s="55">
        <f t="shared" si="116"/>
        <v>3.4915565236277668E-3</v>
      </c>
      <c r="AJ395" s="55">
        <f t="shared" si="117"/>
        <v>3.1315391853300062E-4</v>
      </c>
      <c r="AK395" s="55">
        <f t="shared" si="118"/>
        <v>3.7275753137456884E-4</v>
      </c>
      <c r="AL395" s="55">
        <f t="shared" si="119"/>
        <v>6.2364331731722183E-3</v>
      </c>
      <c r="AO395" s="67">
        <f t="shared" si="88"/>
        <v>9.2878211705849187E-4</v>
      </c>
      <c r="AP395" s="67">
        <f t="shared" si="88"/>
        <v>4.7952829007369968E-3</v>
      </c>
      <c r="AQ395" s="67">
        <f t="shared" si="88"/>
        <v>1.5688635841586344E-3</v>
      </c>
      <c r="AR395" s="67">
        <f t="shared" si="88"/>
        <v>2.3861060998043642E-3</v>
      </c>
      <c r="AS395" s="67">
        <f t="shared" si="88"/>
        <v>2.8462565548590451E-3</v>
      </c>
      <c r="AT395" s="67">
        <f t="shared" si="88"/>
        <v>2.7579022136511651E-2</v>
      </c>
      <c r="AU395" s="67">
        <f t="shared" si="88"/>
        <v>1.1239689618841777E-2</v>
      </c>
      <c r="AV395" s="67">
        <f t="shared" si="88"/>
        <v>9.2700582838457866E-4</v>
      </c>
      <c r="AW395" s="67">
        <f t="shared" si="88"/>
        <v>1.239789178945106E-3</v>
      </c>
      <c r="AX395" s="67">
        <f t="shared" si="88"/>
        <v>1.5066755455453608E-2</v>
      </c>
      <c r="BA395" s="67">
        <f t="shared" si="89"/>
        <v>1.6947559102601008E-3</v>
      </c>
      <c r="BB395" s="67">
        <f t="shared" si="93"/>
        <v>7.3880427086055137E-3</v>
      </c>
      <c r="BC395" s="67">
        <f t="shared" si="94"/>
        <v>2.4253588990717969E-3</v>
      </c>
      <c r="BD395" s="67">
        <f t="shared" si="95"/>
        <v>3.6950813527750564E-3</v>
      </c>
      <c r="BE395" s="67">
        <f t="shared" si="96"/>
        <v>4.2757504638920567E-3</v>
      </c>
      <c r="BF395" s="67">
        <f t="shared" si="97"/>
        <v>4.2183851509349703E-2</v>
      </c>
      <c r="BG395" s="67">
        <f t="shared" si="98"/>
        <v>1.7288073205635142E-2</v>
      </c>
      <c r="BH395" s="67">
        <f t="shared" si="99"/>
        <v>1.4194318094695949E-3</v>
      </c>
      <c r="BI395" s="67">
        <f t="shared" si="100"/>
        <v>1.8813896457787866E-3</v>
      </c>
      <c r="BJ395" s="67">
        <f t="shared" si="101"/>
        <v>2.2393763470866333E-2</v>
      </c>
    </row>
    <row r="396" spans="4:62">
      <c r="D396" s="52">
        <f t="shared" si="79"/>
        <v>4.75</v>
      </c>
      <c r="E396" s="67">
        <f t="shared" si="120"/>
        <v>1.2884646122952267E-3</v>
      </c>
      <c r="F396" s="67">
        <f t="shared" si="120"/>
        <v>5.8755495308569329E-3</v>
      </c>
      <c r="G396" s="67">
        <f t="shared" si="120"/>
        <v>1.9978115949703273E-3</v>
      </c>
      <c r="H396" s="67">
        <f t="shared" si="120"/>
        <v>2.8650646195285028E-3</v>
      </c>
      <c r="I396" s="67">
        <f t="shared" si="120"/>
        <v>3.5375103669949676E-3</v>
      </c>
      <c r="J396" s="67">
        <f t="shared" si="120"/>
        <v>3.4673735174694569E-2</v>
      </c>
      <c r="K396" s="67">
        <f t="shared" si="120"/>
        <v>1.4395060151656184E-2</v>
      </c>
      <c r="L396" s="67">
        <f t="shared" si="120"/>
        <v>1.1456789266196922E-3</v>
      </c>
      <c r="M396" s="67">
        <f t="shared" si="120"/>
        <v>1.5761568294506776E-3</v>
      </c>
      <c r="N396" s="67">
        <f t="shared" si="120"/>
        <v>1.6571737593592494E-2</v>
      </c>
      <c r="Q396" s="55">
        <f t="shared" si="91"/>
        <v>3.5445327846879757E-4</v>
      </c>
      <c r="R396" s="55">
        <f t="shared" si="102"/>
        <v>9.6980946808105024E-4</v>
      </c>
      <c r="S396" s="55">
        <f t="shared" si="103"/>
        <v>3.806829939005829E-4</v>
      </c>
      <c r="T396" s="55">
        <f t="shared" si="104"/>
        <v>4.3257980989652993E-4</v>
      </c>
      <c r="U396" s="55">
        <f t="shared" si="105"/>
        <v>5.9129583386724569E-4</v>
      </c>
      <c r="V396" s="55">
        <f t="shared" si="106"/>
        <v>5.4023822209067407E-3</v>
      </c>
      <c r="W396" s="55">
        <f t="shared" si="107"/>
        <v>2.6115754864402684E-3</v>
      </c>
      <c r="X396" s="55">
        <f t="shared" si="108"/>
        <v>1.818535188075967E-4</v>
      </c>
      <c r="Y396" s="55">
        <f t="shared" si="109"/>
        <v>2.7464351388194457E-4</v>
      </c>
      <c r="Z396" s="55">
        <f t="shared" si="110"/>
        <v>1.1054237451553295E-3</v>
      </c>
      <c r="AC396" s="55">
        <f t="shared" si="92"/>
        <v>4.115930385274799E-4</v>
      </c>
      <c r="AD396" s="55">
        <f t="shared" si="111"/>
        <v>1.6329265282502016E-3</v>
      </c>
      <c r="AE396" s="55">
        <f t="shared" si="112"/>
        <v>4.8271827051408935E-4</v>
      </c>
      <c r="AF396" s="55">
        <f t="shared" si="113"/>
        <v>8.8147009122623108E-4</v>
      </c>
      <c r="AG396" s="55">
        <f t="shared" si="114"/>
        <v>8.5467979856618313E-4</v>
      </c>
      <c r="AH396" s="55">
        <f t="shared" si="115"/>
        <v>9.6798676446498248E-3</v>
      </c>
      <c r="AI396" s="55">
        <f t="shared" si="116"/>
        <v>3.5545940018459898E-3</v>
      </c>
      <c r="AJ396" s="55">
        <f t="shared" si="117"/>
        <v>3.1735671936741983E-4</v>
      </c>
      <c r="AK396" s="55">
        <f t="shared" si="118"/>
        <v>3.8058295837454143E-4</v>
      </c>
      <c r="AL396" s="55">
        <f t="shared" si="119"/>
        <v>6.2700327175562592E-3</v>
      </c>
      <c r="AO396" s="67">
        <f t="shared" si="88"/>
        <v>9.3401133382642917E-4</v>
      </c>
      <c r="AP396" s="67">
        <f t="shared" si="88"/>
        <v>4.905740062775883E-3</v>
      </c>
      <c r="AQ396" s="67">
        <f t="shared" si="88"/>
        <v>1.6171286010697443E-3</v>
      </c>
      <c r="AR396" s="67">
        <f t="shared" si="88"/>
        <v>2.432484809631973E-3</v>
      </c>
      <c r="AS396" s="67">
        <f t="shared" si="88"/>
        <v>2.946214533127722E-3</v>
      </c>
      <c r="AT396" s="67">
        <f t="shared" si="88"/>
        <v>2.9271352953787827E-2</v>
      </c>
      <c r="AU396" s="67">
        <f t="shared" si="88"/>
        <v>1.1783484665215916E-2</v>
      </c>
      <c r="AV396" s="67">
        <f t="shared" si="88"/>
        <v>9.6382540781209548E-4</v>
      </c>
      <c r="AW396" s="67">
        <f t="shared" si="88"/>
        <v>1.3015133155687331E-3</v>
      </c>
      <c r="AX396" s="67">
        <f t="shared" si="88"/>
        <v>1.5466313848437165E-2</v>
      </c>
      <c r="BA396" s="67">
        <f t="shared" si="89"/>
        <v>1.7000576508227065E-3</v>
      </c>
      <c r="BB396" s="67">
        <f t="shared" si="93"/>
        <v>7.5084760591071342E-3</v>
      </c>
      <c r="BC396" s="67">
        <f t="shared" si="94"/>
        <v>2.4805298654844168E-3</v>
      </c>
      <c r="BD396" s="67">
        <f t="shared" si="95"/>
        <v>3.7465347107547339E-3</v>
      </c>
      <c r="BE396" s="67">
        <f t="shared" si="96"/>
        <v>4.3921901655611505E-3</v>
      </c>
      <c r="BF396" s="67">
        <f t="shared" si="97"/>
        <v>4.435360281934439E-2</v>
      </c>
      <c r="BG396" s="67">
        <f t="shared" si="98"/>
        <v>1.7949654153502172E-2</v>
      </c>
      <c r="BH396" s="67">
        <f t="shared" si="99"/>
        <v>1.463035645987112E-3</v>
      </c>
      <c r="BI396" s="67">
        <f t="shared" si="100"/>
        <v>1.956739787825219E-3</v>
      </c>
      <c r="BJ396" s="67">
        <f t="shared" si="101"/>
        <v>2.2841770311148753E-2</v>
      </c>
    </row>
    <row r="397" spans="4:62">
      <c r="D397" s="52">
        <f t="shared" si="79"/>
        <v>5</v>
      </c>
      <c r="E397" s="67">
        <f t="shared" si="120"/>
        <v>1.2928064233289987E-3</v>
      </c>
      <c r="F397" s="67">
        <f t="shared" si="120"/>
        <v>5.9648072352861889E-3</v>
      </c>
      <c r="G397" s="67">
        <f t="shared" si="120"/>
        <v>2.0460487948902131E-3</v>
      </c>
      <c r="H397" s="67">
        <f t="shared" si="120"/>
        <v>2.90803715325666E-3</v>
      </c>
      <c r="I397" s="67">
        <f t="shared" si="120"/>
        <v>3.6423402256108824E-3</v>
      </c>
      <c r="J397" s="67">
        <f t="shared" si="120"/>
        <v>3.6541728201224907E-2</v>
      </c>
      <c r="K397" s="67">
        <f t="shared" si="120"/>
        <v>1.497362015516953E-2</v>
      </c>
      <c r="L397" s="67">
        <f t="shared" si="120"/>
        <v>1.183494485411414E-3</v>
      </c>
      <c r="M397" s="67">
        <f t="shared" si="120"/>
        <v>1.6416241494436555E-3</v>
      </c>
      <c r="N397" s="67">
        <f t="shared" si="120"/>
        <v>1.6927214806439401E-2</v>
      </c>
      <c r="Q397" s="55">
        <f t="shared" si="91"/>
        <v>3.5447250243177987E-4</v>
      </c>
      <c r="R397" s="55">
        <f t="shared" si="102"/>
        <v>9.7128992386497754E-4</v>
      </c>
      <c r="S397" s="55">
        <f t="shared" si="103"/>
        <v>3.8276290373045221E-4</v>
      </c>
      <c r="T397" s="55">
        <f t="shared" si="104"/>
        <v>4.3388077288504415E-4</v>
      </c>
      <c r="U397" s="55">
        <f t="shared" si="105"/>
        <v>5.9976779867481245E-4</v>
      </c>
      <c r="V397" s="55">
        <f t="shared" si="106"/>
        <v>5.5764047166394588E-3</v>
      </c>
      <c r="W397" s="55">
        <f t="shared" si="107"/>
        <v>2.6623365244816972E-3</v>
      </c>
      <c r="X397" s="55">
        <f t="shared" si="108"/>
        <v>1.8427650319936334E-4</v>
      </c>
      <c r="Y397" s="55">
        <f t="shared" si="109"/>
        <v>2.801185280885669E-4</v>
      </c>
      <c r="Z397" s="55">
        <f t="shared" si="110"/>
        <v>1.118140798111647E-3</v>
      </c>
      <c r="AC397" s="55">
        <f t="shared" si="92"/>
        <v>4.1162330963738925E-4</v>
      </c>
      <c r="AD397" s="55">
        <f t="shared" si="111"/>
        <v>1.6376969054338669E-3</v>
      </c>
      <c r="AE397" s="55">
        <f t="shared" si="112"/>
        <v>4.8664731399993466E-4</v>
      </c>
      <c r="AF397" s="55">
        <f t="shared" si="113"/>
        <v>8.8396293543520409E-4</v>
      </c>
      <c r="AG397" s="55">
        <f t="shared" si="114"/>
        <v>8.6132305447877457E-4</v>
      </c>
      <c r="AH397" s="55">
        <f t="shared" si="115"/>
        <v>9.9661226031482076E-3</v>
      </c>
      <c r="AI397" s="55">
        <f t="shared" si="116"/>
        <v>3.6119173553405123E-3</v>
      </c>
      <c r="AJ397" s="55">
        <f t="shared" si="117"/>
        <v>3.2098850687333158E-4</v>
      </c>
      <c r="AK397" s="55">
        <f t="shared" si="118"/>
        <v>3.8775684156513155E-4</v>
      </c>
      <c r="AL397" s="55">
        <f t="shared" si="119"/>
        <v>6.2934837726498641E-3</v>
      </c>
      <c r="AO397" s="67">
        <f t="shared" si="88"/>
        <v>9.383339208972188E-4</v>
      </c>
      <c r="AP397" s="67">
        <f t="shared" si="88"/>
        <v>4.9935173114212111E-3</v>
      </c>
      <c r="AQ397" s="67">
        <f t="shared" si="88"/>
        <v>1.6632858911597608E-3</v>
      </c>
      <c r="AR397" s="67">
        <f t="shared" si="88"/>
        <v>2.4741563803716161E-3</v>
      </c>
      <c r="AS397" s="67">
        <f t="shared" si="88"/>
        <v>3.0425724269360702E-3</v>
      </c>
      <c r="AT397" s="67">
        <f t="shared" si="88"/>
        <v>3.0965323484585448E-2</v>
      </c>
      <c r="AU397" s="67">
        <f t="shared" si="88"/>
        <v>1.2311283630687833E-2</v>
      </c>
      <c r="AV397" s="67">
        <f t="shared" si="88"/>
        <v>9.9921798221205057E-4</v>
      </c>
      <c r="AW397" s="67">
        <f t="shared" si="88"/>
        <v>1.3615056213550887E-3</v>
      </c>
      <c r="AX397" s="67">
        <f t="shared" si="88"/>
        <v>1.5809074008327755E-2</v>
      </c>
      <c r="BA397" s="67">
        <f t="shared" si="89"/>
        <v>1.704429732966388E-3</v>
      </c>
      <c r="BB397" s="67">
        <f t="shared" si="93"/>
        <v>7.6025041407200558E-3</v>
      </c>
      <c r="BC397" s="67">
        <f t="shared" si="94"/>
        <v>2.5326961088901478E-3</v>
      </c>
      <c r="BD397" s="67">
        <f t="shared" si="95"/>
        <v>3.792000088691864E-3</v>
      </c>
      <c r="BE397" s="67">
        <f t="shared" si="96"/>
        <v>4.503663280089657E-3</v>
      </c>
      <c r="BF397" s="67">
        <f t="shared" si="97"/>
        <v>4.6507850804373113E-2</v>
      </c>
      <c r="BG397" s="67">
        <f t="shared" si="98"/>
        <v>1.8585537510510043E-2</v>
      </c>
      <c r="BH397" s="67">
        <f t="shared" si="99"/>
        <v>1.5044829922847456E-3</v>
      </c>
      <c r="BI397" s="67">
        <f t="shared" si="100"/>
        <v>2.0293809910087871E-3</v>
      </c>
      <c r="BJ397" s="67">
        <f t="shared" si="101"/>
        <v>2.3220698579089264E-2</v>
      </c>
    </row>
    <row r="398" spans="4:62">
      <c r="D398" s="52">
        <f t="shared" si="79"/>
        <v>5.25</v>
      </c>
      <c r="E398" s="67">
        <f t="shared" si="120"/>
        <v>1.2963773013405849E-3</v>
      </c>
      <c r="F398" s="67">
        <f t="shared" si="120"/>
        <v>6.0335119392805718E-3</v>
      </c>
      <c r="G398" s="67">
        <f t="shared" si="120"/>
        <v>2.0920568911700858E-3</v>
      </c>
      <c r="H398" s="67">
        <f t="shared" si="120"/>
        <v>2.947034013338695E-3</v>
      </c>
      <c r="I398" s="67">
        <f t="shared" si="120"/>
        <v>3.7432818734609297E-3</v>
      </c>
      <c r="J398" s="67">
        <f t="shared" si="120"/>
        <v>3.8405783510800845E-2</v>
      </c>
      <c r="K398" s="67">
        <f t="shared" si="120"/>
        <v>1.5535140685326299E-2</v>
      </c>
      <c r="L398" s="67">
        <f t="shared" si="120"/>
        <v>1.2199051219709358E-3</v>
      </c>
      <c r="M398" s="67">
        <f t="shared" si="120"/>
        <v>1.7052041231334304E-3</v>
      </c>
      <c r="N398" s="67">
        <f t="shared" si="120"/>
        <v>1.7231615142673854E-2</v>
      </c>
      <c r="Q398" s="55">
        <f t="shared" si="91"/>
        <v>3.5448525712321007E-4</v>
      </c>
      <c r="R398" s="55">
        <f t="shared" si="102"/>
        <v>9.7200329447486825E-4</v>
      </c>
      <c r="S398" s="55">
        <f t="shared" si="103"/>
        <v>3.8446596622332266E-4</v>
      </c>
      <c r="T398" s="55">
        <f t="shared" si="104"/>
        <v>4.3498952770054872E-4</v>
      </c>
      <c r="U398" s="55">
        <f t="shared" si="105"/>
        <v>6.0767596256953039E-4</v>
      </c>
      <c r="V398" s="55">
        <f t="shared" si="106"/>
        <v>5.7454963445454149E-3</v>
      </c>
      <c r="W398" s="55">
        <f t="shared" si="107"/>
        <v>2.7097968520898613E-3</v>
      </c>
      <c r="X398" s="55">
        <f t="shared" si="108"/>
        <v>1.86572569075284E-4</v>
      </c>
      <c r="Y398" s="55">
        <f t="shared" si="109"/>
        <v>2.853153668648734E-4</v>
      </c>
      <c r="Z398" s="55">
        <f t="shared" si="110"/>
        <v>1.1291153436518687E-3</v>
      </c>
      <c r="AC398" s="55">
        <f t="shared" si="92"/>
        <v>4.1164407510927553E-4</v>
      </c>
      <c r="AD398" s="55">
        <f t="shared" si="111"/>
        <v>1.6407579005950212E-3</v>
      </c>
      <c r="AE398" s="55">
        <f t="shared" si="112"/>
        <v>4.9023546731595709E-4</v>
      </c>
      <c r="AF398" s="55">
        <f t="shared" si="113"/>
        <v>8.8573561682118009E-4</v>
      </c>
      <c r="AG398" s="55">
        <f t="shared" si="114"/>
        <v>8.6734406990891626E-4</v>
      </c>
      <c r="AH398" s="55">
        <f t="shared" si="115"/>
        <v>1.0241452714152057E-2</v>
      </c>
      <c r="AI398" s="55">
        <f t="shared" si="116"/>
        <v>3.6646058681966721E-3</v>
      </c>
      <c r="AJ398" s="55">
        <f t="shared" si="117"/>
        <v>3.2414602884236424E-4</v>
      </c>
      <c r="AK398" s="55">
        <f t="shared" si="118"/>
        <v>3.9436131269648988E-4</v>
      </c>
      <c r="AL398" s="55">
        <f t="shared" si="119"/>
        <v>6.3096769070910812E-3</v>
      </c>
      <c r="AO398" s="67">
        <f t="shared" si="88"/>
        <v>9.4189204421737483E-4</v>
      </c>
      <c r="AP398" s="67">
        <f t="shared" si="88"/>
        <v>5.0615086448057038E-3</v>
      </c>
      <c r="AQ398" s="67">
        <f t="shared" si="88"/>
        <v>1.707590924946763E-3</v>
      </c>
      <c r="AR398" s="67">
        <f t="shared" si="88"/>
        <v>2.5120444856381462E-3</v>
      </c>
      <c r="AS398" s="67">
        <f t="shared" si="88"/>
        <v>3.1356059108913993E-3</v>
      </c>
      <c r="AT398" s="67">
        <f t="shared" si="88"/>
        <v>3.2660287166255429E-2</v>
      </c>
      <c r="AU398" s="67">
        <f t="shared" si="88"/>
        <v>1.2825343833236438E-2</v>
      </c>
      <c r="AV398" s="67">
        <f t="shared" si="88"/>
        <v>1.0333325528956519E-3</v>
      </c>
      <c r="AW398" s="67">
        <f t="shared" si="88"/>
        <v>1.4198887562685571E-3</v>
      </c>
      <c r="AX398" s="67">
        <f t="shared" si="88"/>
        <v>1.6102499799021987E-2</v>
      </c>
      <c r="BA398" s="67">
        <f t="shared" si="89"/>
        <v>1.7080213764498605E-3</v>
      </c>
      <c r="BB398" s="67">
        <f t="shared" si="93"/>
        <v>7.6742698398755927E-3</v>
      </c>
      <c r="BC398" s="67">
        <f t="shared" si="94"/>
        <v>2.5822923584860429E-3</v>
      </c>
      <c r="BD398" s="67">
        <f t="shared" si="95"/>
        <v>3.832769630159875E-3</v>
      </c>
      <c r="BE398" s="67">
        <f t="shared" si="96"/>
        <v>4.6106259433698459E-3</v>
      </c>
      <c r="BF398" s="67">
        <f t="shared" si="97"/>
        <v>4.86472362249529E-2</v>
      </c>
      <c r="BG398" s="67">
        <f t="shared" si="98"/>
        <v>1.9199746553522971E-2</v>
      </c>
      <c r="BH398" s="67">
        <f t="shared" si="99"/>
        <v>1.5440511508133001E-3</v>
      </c>
      <c r="BI398" s="67">
        <f t="shared" si="100"/>
        <v>2.0995654358299202E-3</v>
      </c>
      <c r="BJ398" s="67">
        <f t="shared" si="101"/>
        <v>2.3541292049764934E-2</v>
      </c>
    </row>
    <row r="399" spans="4:62">
      <c r="D399" s="52">
        <f t="shared" si="79"/>
        <v>5.5</v>
      </c>
      <c r="E399" s="67">
        <f t="shared" si="120"/>
        <v>1.2993189686600164E-3</v>
      </c>
      <c r="F399" s="67">
        <f t="shared" si="120"/>
        <v>6.0856534229617749E-3</v>
      </c>
      <c r="G399" s="67">
        <f t="shared" si="120"/>
        <v>2.13620188702629E-3</v>
      </c>
      <c r="H399" s="67">
        <f t="shared" si="120"/>
        <v>2.9830491181861382E-3</v>
      </c>
      <c r="I399" s="67">
        <f t="shared" si="120"/>
        <v>3.8406086428917235E-3</v>
      </c>
      <c r="J399" s="67">
        <f t="shared" si="120"/>
        <v>4.0265654996112725E-2</v>
      </c>
      <c r="K399" s="67">
        <f t="shared" si="120"/>
        <v>1.6083101006319718E-2</v>
      </c>
      <c r="L399" s="67">
        <f t="shared" si="120"/>
        <v>1.2551012670110047E-3</v>
      </c>
      <c r="M399" s="67">
        <f t="shared" si="120"/>
        <v>1.7671052537318196E-3</v>
      </c>
      <c r="N399" s="67">
        <f t="shared" si="120"/>
        <v>1.7494266591875095E-2</v>
      </c>
      <c r="Q399" s="55">
        <f t="shared" si="91"/>
        <v>3.5449369648331118E-4</v>
      </c>
      <c r="R399" s="55">
        <f t="shared" si="102"/>
        <v>9.7229895778918544E-4</v>
      </c>
      <c r="S399" s="55">
        <f t="shared" si="103"/>
        <v>3.8589979498083684E-4</v>
      </c>
      <c r="T399" s="55">
        <f t="shared" si="104"/>
        <v>4.3596421170076852E-4</v>
      </c>
      <c r="U399" s="55">
        <f t="shared" si="105"/>
        <v>6.1505253267438945E-4</v>
      </c>
      <c r="V399" s="55">
        <f t="shared" si="106"/>
        <v>5.9099984430628629E-3</v>
      </c>
      <c r="W399" s="55">
        <f t="shared" si="107"/>
        <v>2.7546223340090782E-3</v>
      </c>
      <c r="X399" s="55">
        <f t="shared" si="108"/>
        <v>1.8876997155424364E-4</v>
      </c>
      <c r="Y399" s="55">
        <f t="shared" si="109"/>
        <v>2.9027791558022158E-4</v>
      </c>
      <c r="Z399" s="55">
        <f t="shared" si="110"/>
        <v>1.1387087393781564E-3</v>
      </c>
      <c r="AC399" s="55">
        <f t="shared" si="92"/>
        <v>4.1165842547196107E-4</v>
      </c>
      <c r="AD399" s="55">
        <f t="shared" si="111"/>
        <v>1.6427220285144242E-3</v>
      </c>
      <c r="AE399" s="55">
        <f t="shared" si="112"/>
        <v>4.9352952700893154E-4</v>
      </c>
      <c r="AF399" s="55">
        <f t="shared" si="113"/>
        <v>8.8702853367986906E-4</v>
      </c>
      <c r="AG399" s="55">
        <f t="shared" si="114"/>
        <v>8.7285890434630857E-4</v>
      </c>
      <c r="AH399" s="55">
        <f t="shared" si="115"/>
        <v>1.0506626096149526E-2</v>
      </c>
      <c r="AI399" s="55">
        <f t="shared" si="116"/>
        <v>3.7137018478387244E-3</v>
      </c>
      <c r="AJ399" s="55">
        <f t="shared" si="117"/>
        <v>3.2691959592761162E-4</v>
      </c>
      <c r="AK399" s="55">
        <f t="shared" si="118"/>
        <v>4.0047475838744838E-4</v>
      </c>
      <c r="AL399" s="55">
        <f t="shared" si="119"/>
        <v>6.3209776142130773E-3</v>
      </c>
      <c r="AO399" s="67">
        <f t="shared" si="88"/>
        <v>9.4482527217670527E-4</v>
      </c>
      <c r="AP399" s="67">
        <f t="shared" si="88"/>
        <v>5.1133544651725893E-3</v>
      </c>
      <c r="AQ399" s="67">
        <f t="shared" si="88"/>
        <v>1.7503020920454531E-3</v>
      </c>
      <c r="AR399" s="67">
        <f t="shared" si="88"/>
        <v>2.5470849064853696E-3</v>
      </c>
      <c r="AS399" s="67">
        <f t="shared" si="88"/>
        <v>3.225556110217334E-3</v>
      </c>
      <c r="AT399" s="67">
        <f t="shared" si="88"/>
        <v>3.4355656553049861E-2</v>
      </c>
      <c r="AU399" s="67">
        <f t="shared" si="88"/>
        <v>1.3328478672310639E-2</v>
      </c>
      <c r="AV399" s="67">
        <f t="shared" si="88"/>
        <v>1.0663312954567611E-3</v>
      </c>
      <c r="AW399" s="67">
        <f t="shared" si="88"/>
        <v>1.4768273381515979E-3</v>
      </c>
      <c r="AX399" s="67">
        <f t="shared" si="88"/>
        <v>1.6355557852496941E-2</v>
      </c>
      <c r="BA399" s="67">
        <f t="shared" si="89"/>
        <v>1.7109773941319775E-3</v>
      </c>
      <c r="BB399" s="67">
        <f t="shared" si="93"/>
        <v>7.7283754514761993E-3</v>
      </c>
      <c r="BC399" s="67">
        <f t="shared" si="94"/>
        <v>2.6297314140352216E-3</v>
      </c>
      <c r="BD399" s="67">
        <f t="shared" si="95"/>
        <v>3.8700776518660073E-3</v>
      </c>
      <c r="BE399" s="67">
        <f t="shared" si="96"/>
        <v>4.7134675472380316E-3</v>
      </c>
      <c r="BF399" s="67">
        <f t="shared" si="97"/>
        <v>5.0772281092262249E-2</v>
      </c>
      <c r="BG399" s="67">
        <f t="shared" si="98"/>
        <v>1.9796802854158441E-2</v>
      </c>
      <c r="BH399" s="67">
        <f t="shared" si="99"/>
        <v>1.5820208629386164E-3</v>
      </c>
      <c r="BI399" s="67">
        <f t="shared" si="100"/>
        <v>2.1675800121192679E-3</v>
      </c>
      <c r="BJ399" s="67">
        <f t="shared" si="101"/>
        <v>2.3815244206088174E-2</v>
      </c>
    </row>
    <row r="400" spans="4:62">
      <c r="D400" s="52">
        <f t="shared" si="79"/>
        <v>5.75</v>
      </c>
      <c r="E400" s="67">
        <f t="shared" si="120"/>
        <v>1.3017697934742767E-3</v>
      </c>
      <c r="F400" s="67">
        <f t="shared" si="120"/>
        <v>6.1258427387144267E-3</v>
      </c>
      <c r="G400" s="67">
        <f t="shared" si="120"/>
        <v>2.178837208840519E-3</v>
      </c>
      <c r="H400" s="67">
        <f t="shared" si="120"/>
        <v>3.0170763862105202E-3</v>
      </c>
      <c r="I400" s="67">
        <f t="shared" si="120"/>
        <v>3.9345479229943268E-3</v>
      </c>
      <c r="J400" s="67">
        <f t="shared" si="120"/>
        <v>4.2121096549850912E-2</v>
      </c>
      <c r="K400" s="67">
        <f t="shared" si="120"/>
        <v>1.6621515653757357E-2</v>
      </c>
      <c r="L400" s="67">
        <f t="shared" si="120"/>
        <v>1.2892832272979385E-3</v>
      </c>
      <c r="M400" s="67">
        <f t="shared" si="120"/>
        <v>1.8275744989121781E-3</v>
      </c>
      <c r="N400" s="67">
        <f t="shared" si="120"/>
        <v>1.7725971926762594E-2</v>
      </c>
      <c r="Q400" s="55">
        <f t="shared" si="91"/>
        <v>3.5449936960522417E-4</v>
      </c>
      <c r="R400" s="55">
        <f t="shared" si="102"/>
        <v>9.7240447411048585E-4</v>
      </c>
      <c r="S400" s="55">
        <f t="shared" si="103"/>
        <v>3.8715940980208163E-4</v>
      </c>
      <c r="T400" s="55">
        <f t="shared" si="104"/>
        <v>4.3685399437632782E-4</v>
      </c>
      <c r="U400" s="55">
        <f t="shared" si="105"/>
        <v>6.2192014238670115E-4</v>
      </c>
      <c r="V400" s="55">
        <f t="shared" si="106"/>
        <v>6.0702042217804803E-3</v>
      </c>
      <c r="W400" s="55">
        <f t="shared" si="107"/>
        <v>2.797467246048976E-3</v>
      </c>
      <c r="X400" s="55">
        <f t="shared" si="108"/>
        <v>1.9089436221282559E-4</v>
      </c>
      <c r="Y400" s="55">
        <f t="shared" si="109"/>
        <v>2.9504733051350653E-4</v>
      </c>
      <c r="Z400" s="55">
        <f t="shared" si="110"/>
        <v>1.1472575649350359E-3</v>
      </c>
      <c r="AC400" s="55">
        <f t="shared" si="92"/>
        <v>4.1166861271376147E-4</v>
      </c>
      <c r="AD400" s="55">
        <f t="shared" si="111"/>
        <v>1.644049506730878E-3</v>
      </c>
      <c r="AE400" s="55">
        <f t="shared" si="112"/>
        <v>4.9656840509127592E-4</v>
      </c>
      <c r="AF400" s="55">
        <f t="shared" si="113"/>
        <v>8.8803184623313799E-4</v>
      </c>
      <c r="AG400" s="55">
        <f t="shared" si="114"/>
        <v>8.7796657839840175E-4</v>
      </c>
      <c r="AH400" s="55">
        <f t="shared" si="115"/>
        <v>1.0762314756794653E-2</v>
      </c>
      <c r="AI400" s="55">
        <f t="shared" si="116"/>
        <v>3.7602263368005161E-3</v>
      </c>
      <c r="AJ400" s="55">
        <f t="shared" si="117"/>
        <v>3.2939367974147002E-4</v>
      </c>
      <c r="AK400" s="55">
        <f t="shared" si="118"/>
        <v>4.0617253847151288E-4</v>
      </c>
      <c r="AL400" s="55">
        <f t="shared" si="119"/>
        <v>6.3292563409922901E-3</v>
      </c>
      <c r="AO400" s="67">
        <f t="shared" si="88"/>
        <v>9.4727042386905254E-4</v>
      </c>
      <c r="AP400" s="67">
        <f t="shared" si="88"/>
        <v>5.153438264603941E-3</v>
      </c>
      <c r="AQ400" s="67">
        <f t="shared" si="88"/>
        <v>1.7916777990384374E-3</v>
      </c>
      <c r="AR400" s="67">
        <f t="shared" si="88"/>
        <v>2.5802223918341923E-3</v>
      </c>
      <c r="AS400" s="67">
        <f t="shared" si="88"/>
        <v>3.3126277806076257E-3</v>
      </c>
      <c r="AT400" s="67">
        <f t="shared" si="88"/>
        <v>3.6050892328070433E-2</v>
      </c>
      <c r="AU400" s="67">
        <f t="shared" si="88"/>
        <v>1.3824048407708381E-2</v>
      </c>
      <c r="AV400" s="67">
        <f t="shared" si="88"/>
        <v>1.098388865085113E-3</v>
      </c>
      <c r="AW400" s="67">
        <f t="shared" si="88"/>
        <v>1.5325271683986714E-3</v>
      </c>
      <c r="AX400" s="67">
        <f t="shared" si="88"/>
        <v>1.6578714361827559E-2</v>
      </c>
      <c r="BA400" s="67">
        <f t="shared" si="89"/>
        <v>1.7134384061880381E-3</v>
      </c>
      <c r="BB400" s="67">
        <f t="shared" si="93"/>
        <v>7.7698922454453052E-3</v>
      </c>
      <c r="BC400" s="67">
        <f t="shared" si="94"/>
        <v>2.6754056139317948E-3</v>
      </c>
      <c r="BD400" s="67">
        <f t="shared" si="95"/>
        <v>3.9051082324436581E-3</v>
      </c>
      <c r="BE400" s="67">
        <f t="shared" si="96"/>
        <v>4.8125145013927289E-3</v>
      </c>
      <c r="BF400" s="67">
        <f t="shared" si="97"/>
        <v>5.2883411306645561E-2</v>
      </c>
      <c r="BG400" s="67">
        <f t="shared" si="98"/>
        <v>2.0381741990557874E-2</v>
      </c>
      <c r="BH400" s="67">
        <f t="shared" si="99"/>
        <v>1.6186769070394085E-3</v>
      </c>
      <c r="BI400" s="67">
        <f t="shared" si="100"/>
        <v>2.2337470373836911E-3</v>
      </c>
      <c r="BJ400" s="67">
        <f t="shared" si="101"/>
        <v>2.4055228267754886E-2</v>
      </c>
    </row>
    <row r="401" spans="4:62">
      <c r="D401" s="52">
        <f t="shared" si="79"/>
        <v>6</v>
      </c>
      <c r="E401" s="67">
        <f t="shared" si="120"/>
        <v>1.3038647898273015E-3</v>
      </c>
      <c r="F401" s="67">
        <f t="shared" si="120"/>
        <v>6.1593122111860887E-3</v>
      </c>
      <c r="G401" s="67">
        <f t="shared" si="120"/>
        <v>2.2203037061598141E-3</v>
      </c>
      <c r="H401" s="67">
        <f t="shared" si="120"/>
        <v>3.0501097358233719E-3</v>
      </c>
      <c r="I401" s="67">
        <f t="shared" si="120"/>
        <v>4.0252811596042494E-3</v>
      </c>
      <c r="J401" s="67">
        <f t="shared" si="120"/>
        <v>4.3971862064705748E-2</v>
      </c>
      <c r="K401" s="67">
        <f t="shared" si="120"/>
        <v>1.715493443466113E-2</v>
      </c>
      <c r="L401" s="67">
        <f t="shared" si="120"/>
        <v>1.3226611856516264E-3</v>
      </c>
      <c r="M401" s="67">
        <f t="shared" si="120"/>
        <v>1.8868972708093999E-3</v>
      </c>
      <c r="N401" s="67">
        <f t="shared" si="120"/>
        <v>1.7939008703196039E-2</v>
      </c>
      <c r="Q401" s="55">
        <f t="shared" si="91"/>
        <v>3.5450336146146486E-4</v>
      </c>
      <c r="R401" s="55">
        <f t="shared" si="102"/>
        <v>9.7244398683391962E-4</v>
      </c>
      <c r="S401" s="55">
        <f t="shared" si="103"/>
        <v>3.8833167936336429E-4</v>
      </c>
      <c r="T401" s="55">
        <f t="shared" si="104"/>
        <v>4.377020606387586E-4</v>
      </c>
      <c r="U401" s="55">
        <f t="shared" si="105"/>
        <v>6.2829342810703738E-4</v>
      </c>
      <c r="V401" s="55">
        <f t="shared" si="106"/>
        <v>6.2263672822437154E-3</v>
      </c>
      <c r="W401" s="55">
        <f t="shared" si="107"/>
        <v>2.8389844158854352E-3</v>
      </c>
      <c r="X401" s="55">
        <f t="shared" si="108"/>
        <v>1.9296937261318778E-4</v>
      </c>
      <c r="Y401" s="55">
        <f t="shared" si="109"/>
        <v>2.9966269488278203E-4</v>
      </c>
      <c r="Z401" s="55">
        <f t="shared" si="110"/>
        <v>1.1550790857959594E-3</v>
      </c>
      <c r="AC401" s="55">
        <f t="shared" si="92"/>
        <v>4.1167625030091843E-4</v>
      </c>
      <c r="AD401" s="55">
        <f t="shared" si="111"/>
        <v>1.6450783716457822E-3</v>
      </c>
      <c r="AE401" s="55">
        <f t="shared" si="112"/>
        <v>4.9938431425310852E-4</v>
      </c>
      <c r="AF401" s="55">
        <f t="shared" si="113"/>
        <v>8.8889897966062481E-4</v>
      </c>
      <c r="AG401" s="55">
        <f t="shared" si="114"/>
        <v>8.8275215520692738E-4</v>
      </c>
      <c r="AH401" s="55">
        <f t="shared" si="115"/>
        <v>1.1009112062324029E-2</v>
      </c>
      <c r="AI401" s="55">
        <f t="shared" si="116"/>
        <v>3.8051990252712304E-3</v>
      </c>
      <c r="AJ401" s="55">
        <f t="shared" si="117"/>
        <v>3.316479347635545E-4</v>
      </c>
      <c r="AK401" s="55">
        <f t="shared" si="118"/>
        <v>4.1152767233109414E-4</v>
      </c>
      <c r="AL401" s="55">
        <f t="shared" si="119"/>
        <v>6.3359829591854537E-3</v>
      </c>
      <c r="AO401" s="67">
        <f t="shared" si="88"/>
        <v>9.4936142836583664E-4</v>
      </c>
      <c r="AP401" s="67">
        <f t="shared" si="88"/>
        <v>5.1868682243521695E-3</v>
      </c>
      <c r="AQ401" s="67">
        <f t="shared" si="88"/>
        <v>1.8319720267964499E-3</v>
      </c>
      <c r="AR401" s="67">
        <f t="shared" si="88"/>
        <v>2.6124076751846133E-3</v>
      </c>
      <c r="AS401" s="67">
        <f t="shared" si="88"/>
        <v>3.3969877314972119E-3</v>
      </c>
      <c r="AT401" s="67">
        <f t="shared" si="88"/>
        <v>3.774549478246203E-2</v>
      </c>
      <c r="AU401" s="67">
        <f t="shared" si="88"/>
        <v>1.4315950018775695E-2</v>
      </c>
      <c r="AV401" s="67">
        <f t="shared" si="88"/>
        <v>1.1296918130384386E-3</v>
      </c>
      <c r="AW401" s="67">
        <f t="shared" si="88"/>
        <v>1.5872345759266179E-3</v>
      </c>
      <c r="AX401" s="67">
        <f t="shared" si="88"/>
        <v>1.6783929617400078E-2</v>
      </c>
      <c r="BA401" s="67">
        <f t="shared" si="89"/>
        <v>1.7155410401282199E-3</v>
      </c>
      <c r="BB401" s="67">
        <f t="shared" si="93"/>
        <v>7.8043905828318709E-3</v>
      </c>
      <c r="BC401" s="67">
        <f t="shared" si="94"/>
        <v>2.7196880204129227E-3</v>
      </c>
      <c r="BD401" s="67">
        <f t="shared" si="95"/>
        <v>3.9390087154839966E-3</v>
      </c>
      <c r="BE401" s="67">
        <f t="shared" si="96"/>
        <v>4.9080333148111771E-3</v>
      </c>
      <c r="BF401" s="67">
        <f t="shared" si="97"/>
        <v>5.4980974127029777E-2</v>
      </c>
      <c r="BG401" s="67">
        <f t="shared" si="98"/>
        <v>2.0960133459932362E-2</v>
      </c>
      <c r="BH401" s="67">
        <f t="shared" si="99"/>
        <v>1.6543091204151809E-3</v>
      </c>
      <c r="BI401" s="67">
        <f t="shared" si="100"/>
        <v>2.298424943140494E-3</v>
      </c>
      <c r="BJ401" s="67">
        <f t="shared" si="101"/>
        <v>2.4274991662381493E-2</v>
      </c>
    </row>
    <row r="402" spans="4:62">
      <c r="D402" s="52">
        <f t="shared" si="79"/>
        <v>6.25</v>
      </c>
      <c r="E402" s="67">
        <f t="shared" si="120"/>
        <v>1.3057068953235664E-3</v>
      </c>
      <c r="F402" s="67">
        <f t="shared" si="120"/>
        <v>6.1903377593342471E-3</v>
      </c>
      <c r="G402" s="67">
        <f t="shared" si="120"/>
        <v>2.2608633045617826E-3</v>
      </c>
      <c r="H402" s="67">
        <f t="shared" si="120"/>
        <v>3.0829010445988696E-3</v>
      </c>
      <c r="I402" s="67">
        <f t="shared" si="120"/>
        <v>4.1129674087258998E-3</v>
      </c>
      <c r="J402" s="67">
        <f t="shared" si="120"/>
        <v>4.581709205818367E-2</v>
      </c>
      <c r="K402" s="67">
        <f t="shared" si="120"/>
        <v>1.76870659015772E-2</v>
      </c>
      <c r="L402" s="67">
        <f t="shared" si="120"/>
        <v>1.3554072785452013E-3</v>
      </c>
      <c r="M402" s="67">
        <f t="shared" si="120"/>
        <v>1.9453214113959616E-3</v>
      </c>
      <c r="N402" s="67">
        <f t="shared" si="120"/>
        <v>1.8143464585447883E-2</v>
      </c>
      <c r="Q402" s="55">
        <f t="shared" si="91"/>
        <v>3.5450632146182676E-4</v>
      </c>
      <c r="R402" s="55">
        <f t="shared" si="102"/>
        <v>9.7246610047705317E-4</v>
      </c>
      <c r="S402" s="55">
        <f t="shared" si="103"/>
        <v>3.8947958484602803E-4</v>
      </c>
      <c r="T402" s="55">
        <f t="shared" si="104"/>
        <v>4.3853877476077109E-4</v>
      </c>
      <c r="U402" s="55">
        <f t="shared" si="105"/>
        <v>6.3419132692290822E-4</v>
      </c>
      <c r="V402" s="55">
        <f t="shared" si="106"/>
        <v>6.3785259462534431E-3</v>
      </c>
      <c r="W402" s="55">
        <f t="shared" si="107"/>
        <v>2.8796743998239799E-3</v>
      </c>
      <c r="X402" s="55">
        <f t="shared" si="108"/>
        <v>1.9501210655055906E-4</v>
      </c>
      <c r="Y402" s="55">
        <f t="shared" si="109"/>
        <v>3.0415444395340231E-4</v>
      </c>
      <c r="Z402" s="55">
        <f t="shared" si="110"/>
        <v>1.1624126416029305E-3</v>
      </c>
      <c r="AC402" s="55">
        <f t="shared" si="92"/>
        <v>4.1168232008198714E-4</v>
      </c>
      <c r="AD402" s="55">
        <f t="shared" si="111"/>
        <v>1.6460140699116222E-3</v>
      </c>
      <c r="AE402" s="55">
        <f t="shared" si="112"/>
        <v>5.0200315596214944E-4</v>
      </c>
      <c r="AF402" s="55">
        <f t="shared" si="113"/>
        <v>8.8973258894469668E-4</v>
      </c>
      <c r="AG402" s="55">
        <f t="shared" si="114"/>
        <v>8.8727840851824855E-4</v>
      </c>
      <c r="AH402" s="55">
        <f t="shared" si="115"/>
        <v>1.124753299082636E-2</v>
      </c>
      <c r="AI402" s="55">
        <f t="shared" si="116"/>
        <v>3.849399392398391E-3</v>
      </c>
      <c r="AJ402" s="55">
        <f t="shared" si="117"/>
        <v>3.3374336206330057E-4</v>
      </c>
      <c r="AK402" s="55">
        <f t="shared" si="118"/>
        <v>4.166001392376617E-4</v>
      </c>
      <c r="AL402" s="55">
        <f t="shared" si="119"/>
        <v>6.3421027631299321E-3</v>
      </c>
      <c r="AO402" s="67">
        <f t="shared" si="88"/>
        <v>9.5120057386173962E-4</v>
      </c>
      <c r="AP402" s="67">
        <f t="shared" si="88"/>
        <v>5.2178716588571943E-3</v>
      </c>
      <c r="AQ402" s="67">
        <f t="shared" si="88"/>
        <v>1.8713837197157546E-3</v>
      </c>
      <c r="AR402" s="67">
        <f t="shared" si="88"/>
        <v>2.6443622698380984E-3</v>
      </c>
      <c r="AS402" s="67">
        <f t="shared" si="88"/>
        <v>3.4787760818029917E-3</v>
      </c>
      <c r="AT402" s="67">
        <f t="shared" si="88"/>
        <v>3.9438566111930223E-2</v>
      </c>
      <c r="AU402" s="67">
        <f t="shared" si="88"/>
        <v>1.480739150175322E-2</v>
      </c>
      <c r="AV402" s="67">
        <f t="shared" si="88"/>
        <v>1.1603951719946423E-3</v>
      </c>
      <c r="AW402" s="67">
        <f t="shared" si="88"/>
        <v>1.6411669674425593E-3</v>
      </c>
      <c r="AX402" s="67">
        <f t="shared" si="88"/>
        <v>1.6981051943844951E-2</v>
      </c>
      <c r="BA402" s="67">
        <f t="shared" si="89"/>
        <v>1.7173892154055536E-3</v>
      </c>
      <c r="BB402" s="67">
        <f t="shared" si="93"/>
        <v>7.83635182924587E-3</v>
      </c>
      <c r="BC402" s="67">
        <f t="shared" si="94"/>
        <v>2.762866460523932E-3</v>
      </c>
      <c r="BD402" s="67">
        <f t="shared" si="95"/>
        <v>3.9726336335435663E-3</v>
      </c>
      <c r="BE402" s="67">
        <f t="shared" si="96"/>
        <v>5.0002458172441486E-3</v>
      </c>
      <c r="BF402" s="67">
        <f t="shared" si="97"/>
        <v>5.7064625049010026E-2</v>
      </c>
      <c r="BG402" s="67">
        <f t="shared" si="98"/>
        <v>2.1536465293975592E-2</v>
      </c>
      <c r="BH402" s="67">
        <f t="shared" si="99"/>
        <v>1.6891506406085019E-3</v>
      </c>
      <c r="BI402" s="67">
        <f t="shared" si="100"/>
        <v>2.3619215506336232E-3</v>
      </c>
      <c r="BJ402" s="67">
        <f t="shared" si="101"/>
        <v>2.4485567348577816E-2</v>
      </c>
    </row>
    <row r="403" spans="4:62">
      <c r="D403" s="52">
        <f t="shared" si="79"/>
        <v>6.5</v>
      </c>
      <c r="E403" s="67">
        <f t="shared" ref="E403:N418" si="121">E402+E314/$R$179</f>
        <v>1.307339366879357E-3</v>
      </c>
      <c r="F403" s="67">
        <f t="shared" si="121"/>
        <v>6.2204541277189858E-3</v>
      </c>
      <c r="G403" s="67">
        <f t="shared" si="121"/>
        <v>2.300636850798031E-3</v>
      </c>
      <c r="H403" s="67">
        <f t="shared" si="121"/>
        <v>3.115718108436482E-3</v>
      </c>
      <c r="I403" s="67">
        <f t="shared" si="121"/>
        <v>4.1977822043755527E-3</v>
      </c>
      <c r="J403" s="67">
        <f t="shared" si="121"/>
        <v>4.7654756313421823E-2</v>
      </c>
      <c r="K403" s="67">
        <f t="shared" si="121"/>
        <v>1.8219222402881097E-2</v>
      </c>
      <c r="L403" s="67">
        <f t="shared" si="121"/>
        <v>1.3876043816868566E-3</v>
      </c>
      <c r="M403" s="67">
        <f t="shared" si="121"/>
        <v>2.0029683497041219E-3</v>
      </c>
      <c r="N403" s="67">
        <f t="shared" si="121"/>
        <v>1.8343081077095813E-2</v>
      </c>
      <c r="Q403" s="55">
        <f t="shared" si="91"/>
        <v>3.5450853658801519E-4</v>
      </c>
      <c r="R403" s="55">
        <f t="shared" si="102"/>
        <v>9.7248202453898672E-4</v>
      </c>
      <c r="S403" s="55">
        <f t="shared" si="103"/>
        <v>3.9062440702223049E-4</v>
      </c>
      <c r="T403" s="55">
        <f t="shared" si="104"/>
        <v>4.3937430626569393E-4</v>
      </c>
      <c r="U403" s="55">
        <f t="shared" si="105"/>
        <v>6.3964879806216988E-4</v>
      </c>
      <c r="V403" s="55">
        <f t="shared" si="106"/>
        <v>6.5263686078663712E-3</v>
      </c>
      <c r="W403" s="55">
        <f t="shared" si="107"/>
        <v>2.9197265167863755E-3</v>
      </c>
      <c r="X403" s="55">
        <f t="shared" si="108"/>
        <v>1.9702886739417349E-4</v>
      </c>
      <c r="Y403" s="55">
        <f t="shared" si="109"/>
        <v>3.0853785137685552E-4</v>
      </c>
      <c r="Z403" s="55">
        <f t="shared" si="110"/>
        <v>1.1693621570883451E-3</v>
      </c>
      <c r="AC403" s="55">
        <f t="shared" si="92"/>
        <v>4.1168723529247587E-4</v>
      </c>
      <c r="AD403" s="55">
        <f t="shared" si="111"/>
        <v>1.6469216307080294E-3</v>
      </c>
      <c r="AE403" s="55">
        <f t="shared" si="112"/>
        <v>5.0444569467554177E-4</v>
      </c>
      <c r="AF403" s="55">
        <f t="shared" si="113"/>
        <v>8.9056735806112403E-4</v>
      </c>
      <c r="AG403" s="55">
        <f t="shared" si="114"/>
        <v>8.9157953687354636E-4</v>
      </c>
      <c r="AH403" s="55">
        <f t="shared" si="115"/>
        <v>1.1478011092846898E-2</v>
      </c>
      <c r="AI403" s="55">
        <f t="shared" si="116"/>
        <v>3.8931097183223253E-3</v>
      </c>
      <c r="AJ403" s="55">
        <f t="shared" si="117"/>
        <v>3.3570903312212999E-4</v>
      </c>
      <c r="AK403" s="55">
        <f t="shared" si="118"/>
        <v>4.2142588943033452E-4</v>
      </c>
      <c r="AL403" s="55">
        <f t="shared" si="119"/>
        <v>6.3479300764123104E-3</v>
      </c>
      <c r="AO403" s="67">
        <f t="shared" si="88"/>
        <v>9.5283083029134175E-4</v>
      </c>
      <c r="AP403" s="67">
        <f t="shared" si="88"/>
        <v>5.2479721031799993E-3</v>
      </c>
      <c r="AQ403" s="67">
        <f t="shared" si="88"/>
        <v>1.9100124437758004E-3</v>
      </c>
      <c r="AR403" s="67">
        <f t="shared" si="88"/>
        <v>2.676343802170788E-3</v>
      </c>
      <c r="AS403" s="67">
        <f t="shared" si="88"/>
        <v>3.5581334063133829E-3</v>
      </c>
      <c r="AT403" s="67">
        <f t="shared" si="88"/>
        <v>4.112838770555545E-2</v>
      </c>
      <c r="AU403" s="67">
        <f t="shared" si="88"/>
        <v>1.5299495886094722E-2</v>
      </c>
      <c r="AV403" s="67">
        <f t="shared" si="88"/>
        <v>1.190575514292683E-3</v>
      </c>
      <c r="AW403" s="67">
        <f t="shared" si="88"/>
        <v>1.6944304983272664E-3</v>
      </c>
      <c r="AX403" s="67">
        <f t="shared" si="88"/>
        <v>1.7173718920007467E-2</v>
      </c>
      <c r="BA403" s="67">
        <f t="shared" si="89"/>
        <v>1.7190266021718328E-3</v>
      </c>
      <c r="BB403" s="67">
        <f t="shared" si="93"/>
        <v>7.867375758427015E-3</v>
      </c>
      <c r="BC403" s="67">
        <f t="shared" si="94"/>
        <v>2.805082545473573E-3</v>
      </c>
      <c r="BD403" s="67">
        <f t="shared" si="95"/>
        <v>4.0062854664976062E-3</v>
      </c>
      <c r="BE403" s="67">
        <f t="shared" si="96"/>
        <v>5.0893617412490991E-3</v>
      </c>
      <c r="BF403" s="67">
        <f t="shared" si="97"/>
        <v>5.9132767406268723E-2</v>
      </c>
      <c r="BG403" s="67">
        <f t="shared" si="98"/>
        <v>2.2112332121203421E-2</v>
      </c>
      <c r="BH403" s="67">
        <f t="shared" si="99"/>
        <v>1.7233134148089866E-3</v>
      </c>
      <c r="BI403" s="67">
        <f t="shared" si="100"/>
        <v>2.4243942391344564E-3</v>
      </c>
      <c r="BJ403" s="67">
        <f t="shared" si="101"/>
        <v>2.4691011153508122E-2</v>
      </c>
    </row>
    <row r="404" spans="4:62">
      <c r="D404" s="52">
        <f t="shared" si="79"/>
        <v>6.75</v>
      </c>
      <c r="E404" s="67">
        <f t="shared" si="121"/>
        <v>1.3087761800907049E-3</v>
      </c>
      <c r="F404" s="67">
        <f t="shared" si="121"/>
        <v>6.2497219283245333E-3</v>
      </c>
      <c r="G404" s="67">
        <f t="shared" si="121"/>
        <v>2.339676748346274E-3</v>
      </c>
      <c r="H404" s="67">
        <f t="shared" si="121"/>
        <v>3.1485866823983233E-3</v>
      </c>
      <c r="I404" s="67">
        <f t="shared" si="121"/>
        <v>4.2799169767846748E-3</v>
      </c>
      <c r="J404" s="67">
        <f t="shared" si="121"/>
        <v>4.9482351278369772E-2</v>
      </c>
      <c r="K404" s="67">
        <f t="shared" si="121"/>
        <v>1.875142897296065E-2</v>
      </c>
      <c r="L404" s="67">
        <f t="shared" si="121"/>
        <v>1.4192890943933866E-3</v>
      </c>
      <c r="M404" s="67">
        <f t="shared" si="121"/>
        <v>2.0598898992191077E-3</v>
      </c>
      <c r="N404" s="67">
        <f t="shared" si="121"/>
        <v>1.8538180804180088E-2</v>
      </c>
      <c r="Q404" s="55">
        <f t="shared" si="91"/>
        <v>3.5451015374008635E-4</v>
      </c>
      <c r="R404" s="55">
        <f t="shared" si="102"/>
        <v>9.7249308658927227E-4</v>
      </c>
      <c r="S404" s="55">
        <f t="shared" si="103"/>
        <v>3.9176646215219893E-4</v>
      </c>
      <c r="T404" s="55">
        <f t="shared" si="104"/>
        <v>4.4020907217341216E-4</v>
      </c>
      <c r="U404" s="55">
        <f t="shared" si="105"/>
        <v>6.4470687284835142E-4</v>
      </c>
      <c r="V404" s="55">
        <f t="shared" si="106"/>
        <v>6.6694743209719607E-3</v>
      </c>
      <c r="W404" s="55">
        <f t="shared" si="107"/>
        <v>2.9591713852953143E-3</v>
      </c>
      <c r="X404" s="55">
        <f t="shared" si="108"/>
        <v>1.9902076640841978E-4</v>
      </c>
      <c r="Y404" s="55">
        <f t="shared" si="109"/>
        <v>3.1282048487476713E-4</v>
      </c>
      <c r="Z404" s="55">
        <f t="shared" si="110"/>
        <v>1.1759640815104443E-3</v>
      </c>
      <c r="AC404" s="55">
        <f t="shared" si="92"/>
        <v>4.1169118271130523E-4</v>
      </c>
      <c r="AD404" s="55">
        <f t="shared" si="111"/>
        <v>1.6478033130041703E-3</v>
      </c>
      <c r="AE404" s="55">
        <f t="shared" si="112"/>
        <v>5.0673000497989968E-4</v>
      </c>
      <c r="AF404" s="55">
        <f t="shared" si="113"/>
        <v>8.9140522882405644E-4</v>
      </c>
      <c r="AG404" s="55">
        <f t="shared" si="114"/>
        <v>8.9567638025360105E-4</v>
      </c>
      <c r="AH404" s="55">
        <f t="shared" si="115"/>
        <v>1.1700919519595173E-2</v>
      </c>
      <c r="AI404" s="55">
        <f t="shared" si="116"/>
        <v>3.9363579595344551E-3</v>
      </c>
      <c r="AJ404" s="55">
        <f t="shared" si="117"/>
        <v>3.3755798059044391E-4</v>
      </c>
      <c r="AK404" s="55">
        <f t="shared" si="118"/>
        <v>4.2602780956059748E-4</v>
      </c>
      <c r="AL404" s="55">
        <f t="shared" si="119"/>
        <v>6.3534909978767411E-3</v>
      </c>
      <c r="AO404" s="67">
        <f t="shared" si="88"/>
        <v>9.5426602635061857E-4</v>
      </c>
      <c r="AP404" s="67">
        <f t="shared" si="88"/>
        <v>5.2772288417352615E-3</v>
      </c>
      <c r="AQ404" s="67">
        <f t="shared" si="88"/>
        <v>1.9479102861940751E-3</v>
      </c>
      <c r="AR404" s="67">
        <f t="shared" si="88"/>
        <v>2.7083776102249111E-3</v>
      </c>
      <c r="AS404" s="67">
        <f t="shared" si="88"/>
        <v>3.6352101039363234E-3</v>
      </c>
      <c r="AT404" s="67">
        <f t="shared" si="88"/>
        <v>4.2812876957397814E-2</v>
      </c>
      <c r="AU404" s="67">
        <f t="shared" si="88"/>
        <v>1.5792257587665337E-2</v>
      </c>
      <c r="AV404" s="67">
        <f t="shared" si="88"/>
        <v>1.2202683279849667E-3</v>
      </c>
      <c r="AW404" s="67">
        <f t="shared" si="88"/>
        <v>1.7470694143443405E-3</v>
      </c>
      <c r="AX404" s="67">
        <f t="shared" si="88"/>
        <v>1.7362216722669643E-2</v>
      </c>
      <c r="BA404" s="67">
        <f t="shared" si="89"/>
        <v>1.7204673628020101E-3</v>
      </c>
      <c r="BB404" s="67">
        <f t="shared" si="93"/>
        <v>7.8975252413287043E-3</v>
      </c>
      <c r="BC404" s="67">
        <f t="shared" si="94"/>
        <v>2.8464067533261737E-3</v>
      </c>
      <c r="BD404" s="67">
        <f t="shared" si="95"/>
        <v>4.0399919112223794E-3</v>
      </c>
      <c r="BE404" s="67">
        <f t="shared" si="96"/>
        <v>5.1755933570382757E-3</v>
      </c>
      <c r="BF404" s="67">
        <f t="shared" si="97"/>
        <v>6.1183270797964942E-2</v>
      </c>
      <c r="BG404" s="67">
        <f t="shared" si="98"/>
        <v>2.2687786932495103E-2</v>
      </c>
      <c r="BH404" s="67">
        <f t="shared" si="99"/>
        <v>1.7568470749838305E-3</v>
      </c>
      <c r="BI404" s="67">
        <f t="shared" si="100"/>
        <v>2.4859177087797053E-3</v>
      </c>
      <c r="BJ404" s="67">
        <f t="shared" si="101"/>
        <v>2.4891671802056828E-2</v>
      </c>
    </row>
    <row r="405" spans="4:62">
      <c r="D405" s="52">
        <f t="shared" si="79"/>
        <v>7</v>
      </c>
      <c r="E405" s="67">
        <f t="shared" si="121"/>
        <v>1.3100313105536417E-3</v>
      </c>
      <c r="F405" s="67">
        <f t="shared" si="121"/>
        <v>6.2782017731351173E-3</v>
      </c>
      <c r="G405" s="67">
        <f t="shared" si="121"/>
        <v>2.3780354006842264E-3</v>
      </c>
      <c r="H405" s="67">
        <f t="shared" si="121"/>
        <v>3.1815325215465086E-3</v>
      </c>
      <c r="I405" s="67">
        <f t="shared" si="121"/>
        <v>4.359563156184733E-3</v>
      </c>
      <c r="J405" s="67">
        <f t="shared" si="121"/>
        <v>5.1297541448972674E-2</v>
      </c>
      <c r="K405" s="67">
        <f t="shared" si="121"/>
        <v>1.9283710646203687E-2</v>
      </c>
      <c r="L405" s="67">
        <f t="shared" si="121"/>
        <v>1.450498015981586E-3</v>
      </c>
      <c r="M405" s="67">
        <f t="shared" si="121"/>
        <v>2.1161378734261458E-3</v>
      </c>
      <c r="N405" s="67">
        <f t="shared" si="121"/>
        <v>1.8729086392740967E-2</v>
      </c>
      <c r="Q405" s="55">
        <f t="shared" si="91"/>
        <v>3.5451129969542902E-4</v>
      </c>
      <c r="R405" s="55">
        <f t="shared" si="102"/>
        <v>9.7250042480992633E-4</v>
      </c>
      <c r="S405" s="55">
        <f t="shared" si="103"/>
        <v>3.9290606297531262E-4</v>
      </c>
      <c r="T405" s="55">
        <f t="shared" si="104"/>
        <v>4.4104348694504035E-4</v>
      </c>
      <c r="U405" s="55">
        <f t="shared" si="105"/>
        <v>6.4940279912326278E-4</v>
      </c>
      <c r="V405" s="55">
        <f t="shared" si="106"/>
        <v>6.8075050251808133E-3</v>
      </c>
      <c r="W405" s="55">
        <f t="shared" si="107"/>
        <v>2.9980376193197112E-3</v>
      </c>
      <c r="X405" s="55">
        <f t="shared" si="108"/>
        <v>2.0098886025007195E-4</v>
      </c>
      <c r="Y405" s="55">
        <f t="shared" si="109"/>
        <v>3.1700936378115812E-4</v>
      </c>
      <c r="Z405" s="55">
        <f t="shared" si="110"/>
        <v>1.1822522337795595E-3</v>
      </c>
      <c r="AC405" s="55">
        <f t="shared" si="92"/>
        <v>4.1169432639101517E-4</v>
      </c>
      <c r="AD405" s="55">
        <f t="shared" si="111"/>
        <v>1.6486612925008287E-3</v>
      </c>
      <c r="AE405" s="55">
        <f t="shared" si="112"/>
        <v>5.0887270406711196E-4</v>
      </c>
      <c r="AF405" s="55">
        <f t="shared" si="113"/>
        <v>8.9224814925466971E-4</v>
      </c>
      <c r="AG405" s="55">
        <f t="shared" si="114"/>
        <v>8.9958838885712314E-4</v>
      </c>
      <c r="AH405" s="55">
        <f t="shared" si="115"/>
        <v>1.1916590916115501E-2</v>
      </c>
      <c r="AI405" s="55">
        <f t="shared" si="116"/>
        <v>3.9791706987932903E-3</v>
      </c>
      <c r="AJ405" s="55">
        <f t="shared" si="117"/>
        <v>3.3930219983799667E-4</v>
      </c>
      <c r="AK405" s="55">
        <f t="shared" si="118"/>
        <v>4.3042683388736988E-4</v>
      </c>
      <c r="AL405" s="55">
        <f t="shared" si="119"/>
        <v>6.3588102167416475E-3</v>
      </c>
      <c r="AO405" s="67">
        <f t="shared" si="88"/>
        <v>9.5552001085821273E-4</v>
      </c>
      <c r="AP405" s="67">
        <f t="shared" si="88"/>
        <v>5.3057013483251911E-3</v>
      </c>
      <c r="AQ405" s="67">
        <f t="shared" si="88"/>
        <v>1.9851293377089138E-3</v>
      </c>
      <c r="AR405" s="67">
        <f t="shared" si="88"/>
        <v>2.7404890346014684E-3</v>
      </c>
      <c r="AS405" s="67">
        <f t="shared" si="88"/>
        <v>3.7101603570614703E-3</v>
      </c>
      <c r="AT405" s="67">
        <f t="shared" si="88"/>
        <v>4.4490036423791859E-2</v>
      </c>
      <c r="AU405" s="67">
        <f t="shared" si="88"/>
        <v>1.6285673026883975E-2</v>
      </c>
      <c r="AV405" s="67">
        <f t="shared" si="88"/>
        <v>1.249509155731514E-3</v>
      </c>
      <c r="AW405" s="67">
        <f t="shared" si="88"/>
        <v>1.7991285096449878E-3</v>
      </c>
      <c r="AX405" s="67">
        <f t="shared" si="88"/>
        <v>1.7546834158961407E-2</v>
      </c>
      <c r="BA405" s="67">
        <f t="shared" si="89"/>
        <v>1.7217256369446569E-3</v>
      </c>
      <c r="BB405" s="67">
        <f t="shared" si="93"/>
        <v>7.9268630656359456E-3</v>
      </c>
      <c r="BC405" s="67">
        <f t="shared" si="94"/>
        <v>2.8869081047513383E-3</v>
      </c>
      <c r="BD405" s="67">
        <f t="shared" si="95"/>
        <v>4.0737806708011784E-3</v>
      </c>
      <c r="BE405" s="67">
        <f t="shared" si="96"/>
        <v>5.2591515450418564E-3</v>
      </c>
      <c r="BF405" s="67">
        <f t="shared" si="97"/>
        <v>6.3214132365088174E-2</v>
      </c>
      <c r="BG405" s="67">
        <f t="shared" si="98"/>
        <v>2.3262881344996978E-2</v>
      </c>
      <c r="BH405" s="67">
        <f t="shared" si="99"/>
        <v>1.7898002158195827E-3</v>
      </c>
      <c r="BI405" s="67">
        <f t="shared" si="100"/>
        <v>2.5465647073135158E-3</v>
      </c>
      <c r="BJ405" s="67">
        <f t="shared" si="101"/>
        <v>2.5087896609482616E-2</v>
      </c>
    </row>
    <row r="406" spans="4:62">
      <c r="D406" s="52">
        <f t="shared" si="79"/>
        <v>7.25</v>
      </c>
      <c r="E406" s="67">
        <f t="shared" si="121"/>
        <v>1.311118733864199E-3</v>
      </c>
      <c r="F406" s="67">
        <f t="shared" si="121"/>
        <v>6.3059542741349655E-3</v>
      </c>
      <c r="G406" s="67">
        <f t="shared" si="121"/>
        <v>2.4157652112896024E-3</v>
      </c>
      <c r="H406" s="67">
        <f t="shared" si="121"/>
        <v>3.2145813809431522E-3</v>
      </c>
      <c r="I406" s="67">
        <f t="shared" si="121"/>
        <v>4.4369121728071934E-3</v>
      </c>
      <c r="J406" s="67">
        <f t="shared" si="121"/>
        <v>5.3098159369171276E-2</v>
      </c>
      <c r="K406" s="67">
        <f t="shared" si="121"/>
        <v>1.9816092456998037E-2</v>
      </c>
      <c r="L406" s="67">
        <f t="shared" si="121"/>
        <v>1.4812677457682498E-3</v>
      </c>
      <c r="M406" s="67">
        <f t="shared" si="121"/>
        <v>2.171764085810463E-3</v>
      </c>
      <c r="N406" s="67">
        <f t="shared" si="121"/>
        <v>1.8916120468818715E-2</v>
      </c>
      <c r="Q406" s="55">
        <f t="shared" si="91"/>
        <v>3.5451208254805387E-4</v>
      </c>
      <c r="R406" s="55">
        <f t="shared" si="102"/>
        <v>9.7250500157456993E-4</v>
      </c>
      <c r="S406" s="55">
        <f t="shared" si="103"/>
        <v>3.9404351889124275E-4</v>
      </c>
      <c r="T406" s="55">
        <f t="shared" si="104"/>
        <v>4.4187796281389255E-4</v>
      </c>
      <c r="U406" s="55">
        <f t="shared" si="105"/>
        <v>6.5377048757502606E-4</v>
      </c>
      <c r="V406" s="55">
        <f t="shared" si="106"/>
        <v>6.9401979453209998E-3</v>
      </c>
      <c r="W406" s="55">
        <f t="shared" si="107"/>
        <v>3.0363520152600675E-3</v>
      </c>
      <c r="X406" s="55">
        <f t="shared" si="108"/>
        <v>2.0293415499085974E-4</v>
      </c>
      <c r="Y406" s="55">
        <f t="shared" si="109"/>
        <v>3.2111101963699842E-4</v>
      </c>
      <c r="Z406" s="55">
        <f t="shared" si="110"/>
        <v>1.1882580756992841E-3</v>
      </c>
      <c r="AC406" s="55">
        <f t="shared" si="92"/>
        <v>4.1169680928466459E-4</v>
      </c>
      <c r="AD406" s="55">
        <f t="shared" si="111"/>
        <v>1.6494976676879416E-3</v>
      </c>
      <c r="AE406" s="55">
        <f t="shared" si="112"/>
        <v>5.1088910256833495E-4</v>
      </c>
      <c r="AF406" s="55">
        <f t="shared" si="113"/>
        <v>8.9309808021864146E-4</v>
      </c>
      <c r="AG406" s="55">
        <f t="shared" si="114"/>
        <v>9.033337579045066E-4</v>
      </c>
      <c r="AH406" s="55">
        <f t="shared" si="115"/>
        <v>1.212532326834863E-2</v>
      </c>
      <c r="AI406" s="55">
        <f t="shared" si="116"/>
        <v>4.0215732533192003E-3</v>
      </c>
      <c r="AJ406" s="55">
        <f t="shared" si="117"/>
        <v>3.4095276052154168E-4</v>
      </c>
      <c r="AK406" s="55">
        <f t="shared" si="118"/>
        <v>4.3464218987937633E-4</v>
      </c>
      <c r="AL406" s="55">
        <f t="shared" si="119"/>
        <v>6.3639111201795016E-3</v>
      </c>
      <c r="AO406" s="67">
        <f t="shared" si="88"/>
        <v>9.5660665131614515E-4</v>
      </c>
      <c r="AP406" s="67">
        <f t="shared" si="88"/>
        <v>5.3334492725603958E-3</v>
      </c>
      <c r="AQ406" s="67">
        <f t="shared" si="88"/>
        <v>2.0217216923983598E-3</v>
      </c>
      <c r="AR406" s="67">
        <f t="shared" si="88"/>
        <v>2.7727034181292596E-3</v>
      </c>
      <c r="AS406" s="67">
        <f t="shared" si="88"/>
        <v>3.7831416852321673E-3</v>
      </c>
      <c r="AT406" s="67">
        <f t="shared" si="88"/>
        <v>4.6157961423850279E-2</v>
      </c>
      <c r="AU406" s="67">
        <f t="shared" si="88"/>
        <v>1.677974044173797E-2</v>
      </c>
      <c r="AV406" s="67">
        <f t="shared" si="88"/>
        <v>1.2783335907773901E-3</v>
      </c>
      <c r="AW406" s="67">
        <f t="shared" si="88"/>
        <v>1.8506530661734646E-3</v>
      </c>
      <c r="AX406" s="67">
        <f t="shared" si="88"/>
        <v>1.772786239311943E-2</v>
      </c>
      <c r="BA406" s="67">
        <f t="shared" si="89"/>
        <v>1.7228155431488635E-3</v>
      </c>
      <c r="BB406" s="67">
        <f t="shared" si="93"/>
        <v>7.9554519418229067E-3</v>
      </c>
      <c r="BC406" s="67">
        <f t="shared" si="94"/>
        <v>2.9266543138579374E-3</v>
      </c>
      <c r="BD406" s="67">
        <f t="shared" si="95"/>
        <v>4.107679461161794E-3</v>
      </c>
      <c r="BE406" s="67">
        <f t="shared" si="96"/>
        <v>5.3402459307117E-3</v>
      </c>
      <c r="BF406" s="67">
        <f t="shared" si="97"/>
        <v>6.5223482637519911E-2</v>
      </c>
      <c r="BG406" s="67">
        <f t="shared" si="98"/>
        <v>2.3837665710317237E-2</v>
      </c>
      <c r="BH406" s="67">
        <f t="shared" si="99"/>
        <v>1.8222205062897914E-3</v>
      </c>
      <c r="BI406" s="67">
        <f t="shared" si="100"/>
        <v>2.6064062756898394E-3</v>
      </c>
      <c r="BJ406" s="67">
        <f t="shared" si="101"/>
        <v>2.5280031588998216E-2</v>
      </c>
    </row>
    <row r="407" spans="4:62">
      <c r="D407" s="52">
        <f t="shared" si="79"/>
        <v>7.5</v>
      </c>
      <c r="E407" s="67">
        <f t="shared" si="121"/>
        <v>1.3120524256184083E-3</v>
      </c>
      <c r="F407" s="67">
        <f t="shared" si="121"/>
        <v>6.3330400433083056E-3</v>
      </c>
      <c r="G407" s="67">
        <f t="shared" si="121"/>
        <v>2.4529185836401168E-3</v>
      </c>
      <c r="H407" s="67">
        <f t="shared" si="121"/>
        <v>3.2477590156503688E-3</v>
      </c>
      <c r="I407" s="67">
        <f t="shared" si="121"/>
        <v>4.5121554568835218E-3</v>
      </c>
      <c r="J407" s="67">
        <f t="shared" si="121"/>
        <v>5.488220563090191E-2</v>
      </c>
      <c r="K407" s="67">
        <f t="shared" si="121"/>
        <v>2.0348599439731527E-2</v>
      </c>
      <c r="L407" s="67">
        <f t="shared" si="121"/>
        <v>1.5116348830701723E-3</v>
      </c>
      <c r="M407" s="67">
        <f t="shared" si="121"/>
        <v>2.226820349857286E-3</v>
      </c>
      <c r="N407" s="67">
        <f t="shared" si="121"/>
        <v>1.9099605658453592E-2</v>
      </c>
      <c r="Q407" s="55">
        <f t="shared" si="91"/>
        <v>3.5451259314707694E-4</v>
      </c>
      <c r="R407" s="55">
        <f t="shared" si="102"/>
        <v>9.7250761700500162E-4</v>
      </c>
      <c r="S407" s="55">
        <f t="shared" si="103"/>
        <v>3.9517913613519373E-4</v>
      </c>
      <c r="T407" s="55">
        <f t="shared" si="104"/>
        <v>4.4271291010881996E-4</v>
      </c>
      <c r="U407" s="55">
        <f t="shared" si="105"/>
        <v>6.5784089109211029E-4</v>
      </c>
      <c r="V407" s="55">
        <f t="shared" si="106"/>
        <v>7.0673585646750976E-3</v>
      </c>
      <c r="W407" s="55">
        <f t="shared" si="107"/>
        <v>3.0741397169937955E-3</v>
      </c>
      <c r="X407" s="55">
        <f t="shared" si="108"/>
        <v>2.0485760976641162E-4</v>
      </c>
      <c r="Y407" s="55">
        <f t="shared" si="109"/>
        <v>3.2513154851083792E-4</v>
      </c>
      <c r="Z407" s="55">
        <f t="shared" si="110"/>
        <v>1.1940109580494032E-3</v>
      </c>
      <c r="AC407" s="55">
        <f t="shared" si="92"/>
        <v>4.1169875487144367E-4</v>
      </c>
      <c r="AD407" s="55">
        <f t="shared" si="111"/>
        <v>1.6503144658385792E-3</v>
      </c>
      <c r="AE407" s="55">
        <f t="shared" si="112"/>
        <v>5.1279334103690411E-4</v>
      </c>
      <c r="AF407" s="55">
        <f t="shared" si="113"/>
        <v>8.9395700198225238E-4</v>
      </c>
      <c r="AG407" s="55">
        <f t="shared" si="114"/>
        <v>9.0692955109186041E-4</v>
      </c>
      <c r="AH407" s="55">
        <f t="shared" si="115"/>
        <v>1.2327384738326256E-2</v>
      </c>
      <c r="AI407" s="55">
        <f t="shared" si="116"/>
        <v>4.0635897724148598E-3</v>
      </c>
      <c r="AJ407" s="55">
        <f t="shared" si="117"/>
        <v>3.4251990646384605E-4</v>
      </c>
      <c r="AK407" s="55">
        <f t="shared" si="118"/>
        <v>4.3869160752723415E-4</v>
      </c>
      <c r="AL407" s="55">
        <f t="shared" si="119"/>
        <v>6.3688158986915135E-3</v>
      </c>
      <c r="AO407" s="67">
        <f t="shared" si="88"/>
        <v>9.5753983247133133E-4</v>
      </c>
      <c r="AP407" s="67">
        <f t="shared" si="88"/>
        <v>5.3605324263033037E-3</v>
      </c>
      <c r="AQ407" s="67">
        <f t="shared" si="88"/>
        <v>2.0577394475049231E-3</v>
      </c>
      <c r="AR407" s="67">
        <f t="shared" si="88"/>
        <v>2.8050461055415489E-3</v>
      </c>
      <c r="AS407" s="67">
        <f t="shared" si="88"/>
        <v>3.8543145657914113E-3</v>
      </c>
      <c r="AT407" s="67">
        <f t="shared" si="88"/>
        <v>4.7814847066226809E-2</v>
      </c>
      <c r="AU407" s="67">
        <f t="shared" si="88"/>
        <v>1.7274459722737733E-2</v>
      </c>
      <c r="AV407" s="67">
        <f t="shared" si="88"/>
        <v>1.3067772733037608E-3</v>
      </c>
      <c r="AW407" s="67">
        <f t="shared" si="88"/>
        <v>1.9016888013464481E-3</v>
      </c>
      <c r="AX407" s="67">
        <f t="shared" si="88"/>
        <v>1.790559470040419E-2</v>
      </c>
      <c r="BA407" s="67">
        <f t="shared" si="89"/>
        <v>1.7237511804898519E-3</v>
      </c>
      <c r="BB407" s="67">
        <f t="shared" si="93"/>
        <v>7.9833545091468842E-3</v>
      </c>
      <c r="BC407" s="67">
        <f t="shared" si="94"/>
        <v>2.9657119246770209E-3</v>
      </c>
      <c r="BD407" s="67">
        <f t="shared" si="95"/>
        <v>4.1417160176326212E-3</v>
      </c>
      <c r="BE407" s="67">
        <f t="shared" si="96"/>
        <v>5.4190850079753822E-3</v>
      </c>
      <c r="BF407" s="67">
        <f t="shared" si="97"/>
        <v>6.7209590369228162E-2</v>
      </c>
      <c r="BG407" s="67">
        <f t="shared" si="98"/>
        <v>2.4412189212146388E-2</v>
      </c>
      <c r="BH407" s="67">
        <f t="shared" si="99"/>
        <v>1.8541547895340182E-3</v>
      </c>
      <c r="BI407" s="67">
        <f t="shared" si="100"/>
        <v>2.6655119573845199E-3</v>
      </c>
      <c r="BJ407" s="67">
        <f t="shared" si="101"/>
        <v>2.5468421557145106E-2</v>
      </c>
    </row>
    <row r="408" spans="4:62">
      <c r="D408" s="52">
        <f t="shared" si="79"/>
        <v>7.75</v>
      </c>
      <c r="E408" s="67">
        <f t="shared" si="121"/>
        <v>1.3128463614123015E-3</v>
      </c>
      <c r="F408" s="67">
        <f t="shared" si="121"/>
        <v>6.3595196926393661E-3</v>
      </c>
      <c r="G408" s="67">
        <f t="shared" si="121"/>
        <v>2.4895479212134848E-3</v>
      </c>
      <c r="H408" s="67">
        <f t="shared" si="121"/>
        <v>3.2810911807302731E-3</v>
      </c>
      <c r="I408" s="67">
        <f t="shared" si="121"/>
        <v>4.5854844386451861E-3</v>
      </c>
      <c r="J408" s="67">
        <f t="shared" si="121"/>
        <v>5.6647848874096511E-2</v>
      </c>
      <c r="K408" s="67">
        <f t="shared" si="121"/>
        <v>2.0881256628791988E-2</v>
      </c>
      <c r="L408" s="67">
        <f t="shared" si="121"/>
        <v>1.5416360272041485E-3</v>
      </c>
      <c r="M408" s="67">
        <f t="shared" si="121"/>
        <v>2.2813584790518414E-3</v>
      </c>
      <c r="N408" s="67">
        <f t="shared" si="121"/>
        <v>1.9279864587685859E-2</v>
      </c>
      <c r="Q408" s="55">
        <f t="shared" si="91"/>
        <v>3.5451290653462582E-4</v>
      </c>
      <c r="R408" s="55">
        <f t="shared" si="102"/>
        <v>9.7250892251207473E-4</v>
      </c>
      <c r="S408" s="55">
        <f t="shared" si="103"/>
        <v>3.9631321794747482E-4</v>
      </c>
      <c r="T408" s="55">
        <f t="shared" si="104"/>
        <v>4.4354873757008703E-4</v>
      </c>
      <c r="U408" s="55">
        <f t="shared" si="105"/>
        <v>6.6164233037190393E-4</v>
      </c>
      <c r="V408" s="55">
        <f t="shared" si="106"/>
        <v>7.188854155681876E-3</v>
      </c>
      <c r="W408" s="55">
        <f t="shared" si="107"/>
        <v>3.1114243620568196E-3</v>
      </c>
      <c r="X408" s="55">
        <f t="shared" si="108"/>
        <v>2.0676014009345588E-4</v>
      </c>
      <c r="Y408" s="55">
        <f t="shared" si="109"/>
        <v>3.2907665640993599E-4</v>
      </c>
      <c r="Z408" s="55">
        <f t="shared" si="110"/>
        <v>1.1995383438648389E-3</v>
      </c>
      <c r="AC408" s="55">
        <f t="shared" si="92"/>
        <v>4.1170026878130849E-4</v>
      </c>
      <c r="AD408" s="55">
        <f t="shared" si="111"/>
        <v>1.6511136489446403E-3</v>
      </c>
      <c r="AE408" s="55">
        <f t="shared" si="112"/>
        <v>5.1459851454925272E-4</v>
      </c>
      <c r="AF408" s="55">
        <f t="shared" si="113"/>
        <v>8.9482692068548503E-4</v>
      </c>
      <c r="AG408" s="55">
        <f t="shared" si="114"/>
        <v>9.1039181437957569E-4</v>
      </c>
      <c r="AH408" s="55">
        <f t="shared" si="115"/>
        <v>1.2523017694494182E-2</v>
      </c>
      <c r="AI408" s="55">
        <f t="shared" si="116"/>
        <v>4.1052433257588216E-3</v>
      </c>
      <c r="AJ408" s="55">
        <f t="shared" si="117"/>
        <v>3.440131458624372E-4</v>
      </c>
      <c r="AK408" s="55">
        <f t="shared" si="118"/>
        <v>4.4259149928916095E-4</v>
      </c>
      <c r="AL408" s="55">
        <f t="shared" si="119"/>
        <v>6.3735456495311133E-3</v>
      </c>
      <c r="AO408" s="67">
        <f t="shared" si="88"/>
        <v>9.5833345487767569E-4</v>
      </c>
      <c r="AP408" s="67">
        <f t="shared" si="88"/>
        <v>5.3870107701272912E-3</v>
      </c>
      <c r="AQ408" s="67">
        <f t="shared" si="88"/>
        <v>2.0932347032660099E-3</v>
      </c>
      <c r="AR408" s="67">
        <f t="shared" si="88"/>
        <v>2.8375424431601858E-3</v>
      </c>
      <c r="AS408" s="67">
        <f t="shared" si="88"/>
        <v>3.9238421082732821E-3</v>
      </c>
      <c r="AT408" s="67">
        <f t="shared" si="88"/>
        <v>4.9458994718414633E-2</v>
      </c>
      <c r="AU408" s="67">
        <f t="shared" si="88"/>
        <v>1.7769832266735168E-2</v>
      </c>
      <c r="AV408" s="67">
        <f t="shared" si="88"/>
        <v>1.3348758871106928E-3</v>
      </c>
      <c r="AW408" s="67">
        <f t="shared" si="88"/>
        <v>1.9522818226419055E-3</v>
      </c>
      <c r="AX408" s="67">
        <f t="shared" si="88"/>
        <v>1.808032624382102E-2</v>
      </c>
      <c r="BA408" s="67">
        <f t="shared" si="89"/>
        <v>1.7245466301936099E-3</v>
      </c>
      <c r="BB408" s="67">
        <f t="shared" si="93"/>
        <v>8.0106333415840072E-3</v>
      </c>
      <c r="BC408" s="67">
        <f t="shared" si="94"/>
        <v>3.0041464357627376E-3</v>
      </c>
      <c r="BD408" s="67">
        <f t="shared" si="95"/>
        <v>4.1759181014157584E-3</v>
      </c>
      <c r="BE408" s="67">
        <f t="shared" si="96"/>
        <v>5.495876253024762E-3</v>
      </c>
      <c r="BF408" s="67">
        <f t="shared" si="97"/>
        <v>6.91708665685907E-2</v>
      </c>
      <c r="BG408" s="67">
        <f t="shared" si="98"/>
        <v>2.4986499954550809E-2</v>
      </c>
      <c r="BH408" s="67">
        <f t="shared" si="99"/>
        <v>1.8856491730665857E-3</v>
      </c>
      <c r="BI408" s="67">
        <f t="shared" si="100"/>
        <v>2.7239499783410022E-3</v>
      </c>
      <c r="BJ408" s="67">
        <f t="shared" si="101"/>
        <v>2.5653410237216973E-2</v>
      </c>
    </row>
    <row r="409" spans="4:62">
      <c r="D409" s="52">
        <f t="shared" si="79"/>
        <v>8</v>
      </c>
      <c r="E409" s="67">
        <f t="shared" si="121"/>
        <v>1.31351451684191E-3</v>
      </c>
      <c r="F409" s="67">
        <f t="shared" si="121"/>
        <v>6.3854538341123748E-3</v>
      </c>
      <c r="G409" s="67">
        <f t="shared" si="121"/>
        <v>2.5257056274874206E-3</v>
      </c>
      <c r="H409" s="67">
        <f t="shared" si="121"/>
        <v>3.3146036312449796E-3</v>
      </c>
      <c r="I409" s="67">
        <f t="shared" si="121"/>
        <v>4.6570905483236513E-3</v>
      </c>
      <c r="J409" s="67">
        <f t="shared" si="121"/>
        <v>5.83934257866826E-2</v>
      </c>
      <c r="K409" s="67">
        <f t="shared" si="121"/>
        <v>2.1414089058567246E-2</v>
      </c>
      <c r="L409" s="67">
        <f t="shared" si="121"/>
        <v>1.5713077774869727E-3</v>
      </c>
      <c r="M409" s="67">
        <f t="shared" si="121"/>
        <v>2.3354302868793561E-3</v>
      </c>
      <c r="N409" s="67">
        <f t="shared" si="121"/>
        <v>1.9457219882555773E-2</v>
      </c>
      <c r="Q409" s="55">
        <f t="shared" si="91"/>
        <v>3.5451308338334589E-4</v>
      </c>
      <c r="R409" s="55">
        <f t="shared" si="102"/>
        <v>9.7250943432610707E-4</v>
      </c>
      <c r="S409" s="55">
        <f t="shared" si="103"/>
        <v>3.9744606473761694E-4</v>
      </c>
      <c r="T409" s="55">
        <f t="shared" si="104"/>
        <v>4.4438585265793611E-4</v>
      </c>
      <c r="U409" s="55">
        <f t="shared" si="105"/>
        <v>6.6520077609447635E-4</v>
      </c>
      <c r="V409" s="55">
        <f t="shared" si="106"/>
        <v>7.3046078310152456E-3</v>
      </c>
      <c r="W409" s="55">
        <f t="shared" si="107"/>
        <v>3.1482282115399729E-3</v>
      </c>
      <c r="X409" s="55">
        <f t="shared" si="108"/>
        <v>2.0864262089170937E-4</v>
      </c>
      <c r="Y409" s="55">
        <f t="shared" si="109"/>
        <v>3.3295169888667651E-4</v>
      </c>
      <c r="Z409" s="55">
        <f t="shared" si="110"/>
        <v>1.204866012470702E-3</v>
      </c>
      <c r="AC409" s="55">
        <f t="shared" si="92"/>
        <v>4.1170144041888582E-4</v>
      </c>
      <c r="AD409" s="55">
        <f t="shared" si="111"/>
        <v>1.6518971195989588E-3</v>
      </c>
      <c r="AE409" s="55">
        <f t="shared" si="112"/>
        <v>5.1631678742683376E-4</v>
      </c>
      <c r="AF409" s="55">
        <f t="shared" si="113"/>
        <v>8.9570987472970258E-4</v>
      </c>
      <c r="AG409" s="55">
        <f t="shared" si="114"/>
        <v>9.1373568151490673E-4</v>
      </c>
      <c r="AH409" s="55">
        <f t="shared" si="115"/>
        <v>1.2712442095997162E-2</v>
      </c>
      <c r="AI409" s="55">
        <f t="shared" si="116"/>
        <v>4.146555983448365E-3</v>
      </c>
      <c r="AJ409" s="55">
        <f t="shared" si="117"/>
        <v>3.4544133345711347E-4</v>
      </c>
      <c r="AK409" s="55">
        <f t="shared" si="118"/>
        <v>4.4635711608061228E-4</v>
      </c>
      <c r="AL409" s="55">
        <f t="shared" si="119"/>
        <v>6.378120478397753E-3</v>
      </c>
      <c r="AO409" s="67">
        <f t="shared" ref="AO409:AX434" si="122">E409-Q409</f>
        <v>9.5900143345856409E-4</v>
      </c>
      <c r="AP409" s="67">
        <f t="shared" si="122"/>
        <v>5.4129443997862677E-3</v>
      </c>
      <c r="AQ409" s="67">
        <f t="shared" si="122"/>
        <v>2.1282595627498038E-3</v>
      </c>
      <c r="AR409" s="67">
        <f t="shared" si="122"/>
        <v>2.8702177785870434E-3</v>
      </c>
      <c r="AS409" s="67">
        <f t="shared" si="122"/>
        <v>3.9918897722291749E-3</v>
      </c>
      <c r="AT409" s="67">
        <f t="shared" si="122"/>
        <v>5.1088817955667352E-2</v>
      </c>
      <c r="AU409" s="67">
        <f t="shared" si="122"/>
        <v>1.8265860847027273E-2</v>
      </c>
      <c r="AV409" s="67">
        <f t="shared" si="122"/>
        <v>1.3626651565952633E-3</v>
      </c>
      <c r="AW409" s="67">
        <f t="shared" si="122"/>
        <v>2.0024785879926795E-3</v>
      </c>
      <c r="AX409" s="67">
        <f t="shared" si="122"/>
        <v>1.8252353870085072E-2</v>
      </c>
      <c r="BA409" s="67">
        <f t="shared" si="89"/>
        <v>1.7252159572607958E-3</v>
      </c>
      <c r="BB409" s="67">
        <f t="shared" si="93"/>
        <v>8.0373509537113343E-3</v>
      </c>
      <c r="BC409" s="67">
        <f t="shared" si="94"/>
        <v>3.0420224149142541E-3</v>
      </c>
      <c r="BD409" s="67">
        <f t="shared" si="95"/>
        <v>4.2103135059746825E-3</v>
      </c>
      <c r="BE409" s="67">
        <f t="shared" si="96"/>
        <v>5.570826229838558E-3</v>
      </c>
      <c r="BF409" s="67">
        <f t="shared" si="97"/>
        <v>7.1105867882679766E-2</v>
      </c>
      <c r="BG409" s="67">
        <f t="shared" si="98"/>
        <v>2.556064504201561E-2</v>
      </c>
      <c r="BH409" s="67">
        <f t="shared" si="99"/>
        <v>1.9167491109440861E-3</v>
      </c>
      <c r="BI409" s="67">
        <f t="shared" si="100"/>
        <v>2.7817874029599683E-3</v>
      </c>
      <c r="BJ409" s="67">
        <f t="shared" si="101"/>
        <v>2.5835340360953526E-2</v>
      </c>
    </row>
    <row r="410" spans="4:62">
      <c r="D410" s="52">
        <f t="shared" si="79"/>
        <v>8.25</v>
      </c>
      <c r="E410" s="67">
        <f t="shared" si="121"/>
        <v>1.3140708675032655E-3</v>
      </c>
      <c r="F410" s="67">
        <f t="shared" si="121"/>
        <v>6.4109030797115593E-3</v>
      </c>
      <c r="G410" s="67">
        <f t="shared" si="121"/>
        <v>2.561444105939639E-3</v>
      </c>
      <c r="H410" s="67">
        <f t="shared" si="121"/>
        <v>3.3483221222566028E-3</v>
      </c>
      <c r="I410" s="67">
        <f t="shared" si="121"/>
        <v>4.7271652161503851E-3</v>
      </c>
      <c r="J410" s="67">
        <f t="shared" si="121"/>
        <v>6.0117441104583294E-2</v>
      </c>
      <c r="K410" s="67">
        <f t="shared" si="121"/>
        <v>2.1947121763445127E-2</v>
      </c>
      <c r="L410" s="67">
        <f t="shared" si="121"/>
        <v>1.6006867332354396E-3</v>
      </c>
      <c r="M410" s="67">
        <f t="shared" si="121"/>
        <v>2.3890875868250567E-3</v>
      </c>
      <c r="N410" s="67">
        <f t="shared" si="121"/>
        <v>1.9631994169103599E-2</v>
      </c>
      <c r="Q410" s="55">
        <f t="shared" si="91"/>
        <v>3.5451317143364022E-4</v>
      </c>
      <c r="R410" s="55">
        <f t="shared" si="102"/>
        <v>9.7250954702068492E-4</v>
      </c>
      <c r="S410" s="55">
        <f t="shared" si="103"/>
        <v>3.985779742432353E-4</v>
      </c>
      <c r="T410" s="55">
        <f t="shared" si="104"/>
        <v>4.4522466185397341E-4</v>
      </c>
      <c r="U410" s="55">
        <f t="shared" si="105"/>
        <v>6.685400957710054E-4</v>
      </c>
      <c r="V410" s="55">
        <f t="shared" si="106"/>
        <v>7.4145930679228892E-3</v>
      </c>
      <c r="W410" s="55">
        <f t="shared" si="107"/>
        <v>3.1845722658716919E-3</v>
      </c>
      <c r="X410" s="55">
        <f t="shared" si="108"/>
        <v>2.1050588924223279E-4</v>
      </c>
      <c r="Y410" s="55">
        <f t="shared" si="109"/>
        <v>3.3676171574087421E-4</v>
      </c>
      <c r="Z410" s="55">
        <f t="shared" si="110"/>
        <v>1.2100182471941156E-3</v>
      </c>
      <c r="AC410" s="55">
        <f t="shared" si="92"/>
        <v>4.1170234458684269E-4</v>
      </c>
      <c r="AD410" s="55">
        <f t="shared" si="111"/>
        <v>1.6526667268279955E-3</v>
      </c>
      <c r="AE410" s="55">
        <f t="shared" si="112"/>
        <v>5.1795949970850647E-4</v>
      </c>
      <c r="AF410" s="55">
        <f t="shared" si="113"/>
        <v>8.9660794107670702E-4</v>
      </c>
      <c r="AG410" s="55">
        <f t="shared" si="114"/>
        <v>9.169754724536889E-4</v>
      </c>
      <c r="AH410" s="55">
        <f t="shared" si="115"/>
        <v>1.2895858354081574E-2</v>
      </c>
      <c r="AI410" s="55">
        <f t="shared" si="116"/>
        <v>4.1875488887230874E-3</v>
      </c>
      <c r="AJ410" s="55">
        <f t="shared" si="117"/>
        <v>3.468127459760954E-4</v>
      </c>
      <c r="AK410" s="55">
        <f t="shared" si="118"/>
        <v>4.5000268357167438E-4</v>
      </c>
      <c r="AL410" s="55">
        <f t="shared" si="119"/>
        <v>6.38255959959356E-3</v>
      </c>
      <c r="AO410" s="67">
        <f t="shared" si="122"/>
        <v>9.5955769606962532E-4</v>
      </c>
      <c r="AP410" s="67">
        <f t="shared" si="122"/>
        <v>5.4383935326908746E-3</v>
      </c>
      <c r="AQ410" s="67">
        <f t="shared" si="122"/>
        <v>2.1628661316964036E-3</v>
      </c>
      <c r="AR410" s="67">
        <f t="shared" si="122"/>
        <v>2.9030974604026295E-3</v>
      </c>
      <c r="AS410" s="67">
        <f t="shared" si="122"/>
        <v>4.0586251203793798E-3</v>
      </c>
      <c r="AT410" s="67">
        <f t="shared" si="122"/>
        <v>5.2702848036660407E-2</v>
      </c>
      <c r="AU410" s="67">
        <f t="shared" si="122"/>
        <v>1.8762549497573434E-2</v>
      </c>
      <c r="AV410" s="67">
        <f t="shared" si="122"/>
        <v>1.3901808439932069E-3</v>
      </c>
      <c r="AW410" s="67">
        <f t="shared" si="122"/>
        <v>2.0523258710841825E-3</v>
      </c>
      <c r="AX410" s="67">
        <f t="shared" si="122"/>
        <v>1.8421975921909483E-2</v>
      </c>
      <c r="BA410" s="67">
        <f t="shared" si="89"/>
        <v>1.7257732120901082E-3</v>
      </c>
      <c r="BB410" s="67">
        <f t="shared" si="93"/>
        <v>8.0635698065395552E-3</v>
      </c>
      <c r="BC410" s="67">
        <f t="shared" si="94"/>
        <v>3.0794036056481454E-3</v>
      </c>
      <c r="BD410" s="67">
        <f t="shared" si="95"/>
        <v>4.24493006333331E-3</v>
      </c>
      <c r="BE410" s="67">
        <f t="shared" si="96"/>
        <v>5.6441406886040737E-3</v>
      </c>
      <c r="BF410" s="67">
        <f t="shared" si="97"/>
        <v>7.3013299458664874E-2</v>
      </c>
      <c r="BG410" s="67">
        <f t="shared" si="98"/>
        <v>2.6134670652168214E-2</v>
      </c>
      <c r="BH410" s="67">
        <f t="shared" si="99"/>
        <v>1.9474994792115351E-3</v>
      </c>
      <c r="BI410" s="67">
        <f t="shared" si="100"/>
        <v>2.8390902703967309E-3</v>
      </c>
      <c r="BJ410" s="67">
        <f t="shared" si="101"/>
        <v>2.6014553768697157E-2</v>
      </c>
    </row>
    <row r="411" spans="4:62">
      <c r="D411" s="52">
        <f t="shared" si="79"/>
        <v>8.5</v>
      </c>
      <c r="E411" s="67">
        <f t="shared" si="121"/>
        <v>1.3145293889923995E-3</v>
      </c>
      <c r="F411" s="67">
        <f t="shared" si="121"/>
        <v>6.4359280414211482E-3</v>
      </c>
      <c r="G411" s="67">
        <f t="shared" si="121"/>
        <v>2.5968157600478547E-3</v>
      </c>
      <c r="H411" s="67">
        <f t="shared" si="121"/>
        <v>3.3822724088272572E-3</v>
      </c>
      <c r="I411" s="67">
        <f t="shared" si="121"/>
        <v>4.7958998723568536E-3</v>
      </c>
      <c r="J411" s="67">
        <f t="shared" si="121"/>
        <v>6.18185676117173E-2</v>
      </c>
      <c r="K411" s="67">
        <f t="shared" si="121"/>
        <v>2.2480379777813461E-2</v>
      </c>
      <c r="L411" s="67">
        <f t="shared" si="121"/>
        <v>1.6298094937663441E-3</v>
      </c>
      <c r="M411" s="67">
        <f t="shared" si="121"/>
        <v>2.4423821923741703E-3</v>
      </c>
      <c r="N411" s="67">
        <f t="shared" si="121"/>
        <v>1.9804510073369599E-2</v>
      </c>
      <c r="Q411" s="55">
        <f t="shared" si="91"/>
        <v>3.5451320693074065E-4</v>
      </c>
      <c r="R411" s="55">
        <f t="shared" si="102"/>
        <v>9.7250955323882268E-4</v>
      </c>
      <c r="S411" s="55">
        <f t="shared" si="103"/>
        <v>3.9970924168382632E-4</v>
      </c>
      <c r="T411" s="55">
        <f t="shared" si="104"/>
        <v>4.4606557095549089E-4</v>
      </c>
      <c r="U411" s="55">
        <f t="shared" si="105"/>
        <v>6.7168227169724147E-4</v>
      </c>
      <c r="V411" s="55">
        <f t="shared" si="106"/>
        <v>7.5188286556178421E-3</v>
      </c>
      <c r="W411" s="55">
        <f t="shared" si="107"/>
        <v>3.2204763683238973E-3</v>
      </c>
      <c r="X411" s="55">
        <f t="shared" si="108"/>
        <v>2.1235074691005381E-4</v>
      </c>
      <c r="Y411" s="55">
        <f t="shared" si="109"/>
        <v>3.4051146155678194E-4</v>
      </c>
      <c r="Z411" s="55">
        <f t="shared" si="110"/>
        <v>1.2150180091547707E-3</v>
      </c>
      <c r="AC411" s="55">
        <f t="shared" si="92"/>
        <v>4.1170304310887202E-4</v>
      </c>
      <c r="AD411" s="55">
        <f t="shared" si="111"/>
        <v>1.6534242718787982E-3</v>
      </c>
      <c r="AE411" s="55">
        <f t="shared" si="112"/>
        <v>5.1953726670106264E-4</v>
      </c>
      <c r="AF411" s="55">
        <f t="shared" si="113"/>
        <v>8.9752324145518723E-4</v>
      </c>
      <c r="AG411" s="55">
        <f t="shared" si="114"/>
        <v>9.2012478565220001E-4</v>
      </c>
      <c r="AH411" s="55">
        <f t="shared" si="115"/>
        <v>1.3073449767035355E-2</v>
      </c>
      <c r="AI411" s="55">
        <f t="shared" si="116"/>
        <v>4.2282423241780595E-3</v>
      </c>
      <c r="AJ411" s="55">
        <f t="shared" si="117"/>
        <v>3.4813515193310326E-4</v>
      </c>
      <c r="AK411" s="55">
        <f t="shared" si="118"/>
        <v>4.5354152217837884E-4</v>
      </c>
      <c r="AL411" s="55">
        <f t="shared" si="119"/>
        <v>6.3868814348093592E-3</v>
      </c>
      <c r="AO411" s="67">
        <f t="shared" si="122"/>
        <v>9.6001618206165889E-4</v>
      </c>
      <c r="AP411" s="67">
        <f t="shared" si="122"/>
        <v>5.4634184881823256E-3</v>
      </c>
      <c r="AQ411" s="67">
        <f t="shared" si="122"/>
        <v>2.1971065183640282E-3</v>
      </c>
      <c r="AR411" s="67">
        <f t="shared" si="122"/>
        <v>2.9362068378717661E-3</v>
      </c>
      <c r="AS411" s="67">
        <f t="shared" si="122"/>
        <v>4.1242176006596118E-3</v>
      </c>
      <c r="AT411" s="67">
        <f t="shared" si="122"/>
        <v>5.4299738956099457E-2</v>
      </c>
      <c r="AU411" s="67">
        <f t="shared" si="122"/>
        <v>1.9259903409489562E-2</v>
      </c>
      <c r="AV411" s="67">
        <f t="shared" si="122"/>
        <v>1.4174587468562903E-3</v>
      </c>
      <c r="AW411" s="67">
        <f t="shared" si="122"/>
        <v>2.1018707308173884E-3</v>
      </c>
      <c r="AX411" s="67">
        <f t="shared" si="122"/>
        <v>1.8589492064214827E-2</v>
      </c>
      <c r="BA411" s="67">
        <f t="shared" si="89"/>
        <v>1.7262324321012715E-3</v>
      </c>
      <c r="BB411" s="67">
        <f t="shared" si="93"/>
        <v>8.0893523132999461E-3</v>
      </c>
      <c r="BC411" s="67">
        <f t="shared" si="94"/>
        <v>3.1163530267489174E-3</v>
      </c>
      <c r="BD411" s="67">
        <f t="shared" si="95"/>
        <v>4.2797956502824445E-3</v>
      </c>
      <c r="BE411" s="67">
        <f t="shared" si="96"/>
        <v>5.7160246580090536E-3</v>
      </c>
      <c r="BF411" s="67">
        <f t="shared" si="97"/>
        <v>7.4892017378752659E-2</v>
      </c>
      <c r="BG411" s="67">
        <f t="shared" si="98"/>
        <v>2.6708622101991521E-2</v>
      </c>
      <c r="BH411" s="67">
        <f t="shared" si="99"/>
        <v>1.9779446456994472E-3</v>
      </c>
      <c r="BI411" s="67">
        <f t="shared" si="100"/>
        <v>2.895923714552549E-3</v>
      </c>
      <c r="BJ411" s="67">
        <f t="shared" si="101"/>
        <v>2.6191391508178959E-2</v>
      </c>
    </row>
    <row r="412" spans="4:62">
      <c r="D412" s="52">
        <f t="shared" si="79"/>
        <v>8.75</v>
      </c>
      <c r="E412" s="67">
        <f t="shared" si="121"/>
        <v>1.3149040569053439E-3</v>
      </c>
      <c r="F412" s="67">
        <f t="shared" si="121"/>
        <v>6.4605893312253693E-3</v>
      </c>
      <c r="G412" s="67">
        <f t="shared" si="121"/>
        <v>2.631872993289782E-3</v>
      </c>
      <c r="H412" s="67">
        <f t="shared" si="121"/>
        <v>3.4164802460190575E-3</v>
      </c>
      <c r="I412" s="67">
        <f t="shared" si="121"/>
        <v>4.8634859471745227E-3</v>
      </c>
      <c r="J412" s="67">
        <f t="shared" si="121"/>
        <v>6.3495646139998918E-2</v>
      </c>
      <c r="K412" s="67">
        <f t="shared" si="121"/>
        <v>2.3013888136060076E-2</v>
      </c>
      <c r="L412" s="67">
        <f t="shared" si="121"/>
        <v>1.6587126583964807E-3</v>
      </c>
      <c r="M412" s="67">
        <f t="shared" si="121"/>
        <v>2.4953659170119232E-3</v>
      </c>
      <c r="N412" s="67">
        <f t="shared" si="121"/>
        <v>1.9975090221394032E-2</v>
      </c>
      <c r="Q412" s="55">
        <f t="shared" si="91"/>
        <v>3.5451321606167862E-4</v>
      </c>
      <c r="R412" s="55">
        <f t="shared" si="102"/>
        <v>9.7250955323882268E-4</v>
      </c>
      <c r="S412" s="55">
        <f t="shared" si="103"/>
        <v>4.008401599096758E-4</v>
      </c>
      <c r="T412" s="55">
        <f t="shared" si="104"/>
        <v>4.4690898536282311E-4</v>
      </c>
      <c r="U412" s="55">
        <f t="shared" si="105"/>
        <v>6.7464759514810984E-4</v>
      </c>
      <c r="V412" s="55">
        <f t="shared" si="106"/>
        <v>7.6173740167781792E-3</v>
      </c>
      <c r="W412" s="55">
        <f t="shared" si="107"/>
        <v>3.2559592978015205E-3</v>
      </c>
      <c r="X412" s="55">
        <f t="shared" si="108"/>
        <v>2.1417796265544537E-4</v>
      </c>
      <c r="Y412" s="55">
        <f t="shared" si="109"/>
        <v>3.4420543268447905E-4</v>
      </c>
      <c r="Z412" s="55">
        <f t="shared" si="110"/>
        <v>1.2198870991122386E-3</v>
      </c>
      <c r="AC412" s="55">
        <f t="shared" si="92"/>
        <v>4.1170358645240869E-4</v>
      </c>
      <c r="AD412" s="55">
        <f t="shared" si="111"/>
        <v>1.6541715139634578E-3</v>
      </c>
      <c r="AE412" s="55">
        <f t="shared" si="112"/>
        <v>5.2106007268980031E-4</v>
      </c>
      <c r="AF412" s="55">
        <f t="shared" si="113"/>
        <v>8.9845794846977664E-4</v>
      </c>
      <c r="AG412" s="55">
        <f t="shared" si="114"/>
        <v>9.2319658503834333E-4</v>
      </c>
      <c r="AH412" s="55">
        <f t="shared" si="115"/>
        <v>1.3245384604831403E-2</v>
      </c>
      <c r="AI412" s="55">
        <f t="shared" si="116"/>
        <v>4.2686557721709779E-3</v>
      </c>
      <c r="AJ412" s="55">
        <f t="shared" si="117"/>
        <v>3.4941587664770116E-4</v>
      </c>
      <c r="AK412" s="55">
        <f t="shared" si="118"/>
        <v>4.5698615345555614E-4</v>
      </c>
      <c r="AL412" s="55">
        <f t="shared" si="119"/>
        <v>6.3911037106831221E-3</v>
      </c>
      <c r="AO412" s="67">
        <f t="shared" si="122"/>
        <v>9.603908408436653E-4</v>
      </c>
      <c r="AP412" s="67">
        <f t="shared" si="122"/>
        <v>5.4880797779865466E-3</v>
      </c>
      <c r="AQ412" s="67">
        <f t="shared" si="122"/>
        <v>2.2310328333801062E-3</v>
      </c>
      <c r="AR412" s="67">
        <f t="shared" si="122"/>
        <v>2.9695712606562343E-3</v>
      </c>
      <c r="AS412" s="67">
        <f t="shared" si="122"/>
        <v>4.1888383520264126E-3</v>
      </c>
      <c r="AT412" s="67">
        <f t="shared" si="122"/>
        <v>5.5878272123220739E-2</v>
      </c>
      <c r="AU412" s="67">
        <f t="shared" si="122"/>
        <v>1.9757928838258554E-2</v>
      </c>
      <c r="AV412" s="67">
        <f t="shared" si="122"/>
        <v>1.4445346957410352E-3</v>
      </c>
      <c r="AW412" s="67">
        <f t="shared" si="122"/>
        <v>2.1511604843274441E-3</v>
      </c>
      <c r="AX412" s="67">
        <f t="shared" si="122"/>
        <v>1.8755203122281794E-2</v>
      </c>
      <c r="BA412" s="67">
        <f t="shared" si="89"/>
        <v>1.7266076433577527E-3</v>
      </c>
      <c r="BB412" s="67">
        <f t="shared" si="93"/>
        <v>8.1147608451888273E-3</v>
      </c>
      <c r="BC412" s="67">
        <f t="shared" si="94"/>
        <v>3.1529330659795822E-3</v>
      </c>
      <c r="BD412" s="67">
        <f t="shared" si="95"/>
        <v>4.3149381944888338E-3</v>
      </c>
      <c r="BE412" s="67">
        <f t="shared" si="96"/>
        <v>5.7866825322128662E-3</v>
      </c>
      <c r="BF412" s="67">
        <f t="shared" si="97"/>
        <v>7.6741030744830324E-2</v>
      </c>
      <c r="BG412" s="67">
        <f t="shared" si="98"/>
        <v>2.7282543908231052E-2</v>
      </c>
      <c r="BH412" s="67">
        <f t="shared" si="99"/>
        <v>2.0081285350441818E-3</v>
      </c>
      <c r="BI412" s="67">
        <f t="shared" si="100"/>
        <v>2.9523520704674792E-3</v>
      </c>
      <c r="BJ412" s="67">
        <f t="shared" si="101"/>
        <v>2.6366193932077155E-2</v>
      </c>
    </row>
    <row r="413" spans="4:62">
      <c r="D413" s="52">
        <f t="shared" si="79"/>
        <v>9</v>
      </c>
      <c r="E413" s="67">
        <f t="shared" si="121"/>
        <v>1.3152088468381302E-3</v>
      </c>
      <c r="F413" s="67">
        <f t="shared" si="121"/>
        <v>6.4849475611084501E-3</v>
      </c>
      <c r="G413" s="67">
        <f t="shared" si="121"/>
        <v>2.666668209143136E-3</v>
      </c>
      <c r="H413" s="67">
        <f t="shared" si="121"/>
        <v>3.4509713888941185E-3</v>
      </c>
      <c r="I413" s="67">
        <f t="shared" si="121"/>
        <v>4.9301148708348593E-3</v>
      </c>
      <c r="J413" s="67">
        <f t="shared" si="121"/>
        <v>6.5147685569338032E-2</v>
      </c>
      <c r="K413" s="67">
        <f t="shared" si="121"/>
        <v>2.3547671872572801E-2</v>
      </c>
      <c r="L413" s="67">
        <f t="shared" si="121"/>
        <v>1.6874328264426439E-3</v>
      </c>
      <c r="M413" s="67">
        <f t="shared" si="121"/>
        <v>2.5480905742235422E-3</v>
      </c>
      <c r="N413" s="67">
        <f t="shared" si="121"/>
        <v>2.014405723921716E-2</v>
      </c>
      <c r="Q413" s="55">
        <f t="shared" si="91"/>
        <v>3.5451321676391079E-4</v>
      </c>
      <c r="R413" s="55">
        <f t="shared" si="102"/>
        <v>9.7250955323882268E-4</v>
      </c>
      <c r="S413" s="55">
        <f t="shared" si="103"/>
        <v>4.0197101954604316E-4</v>
      </c>
      <c r="T413" s="55">
        <f t="shared" si="104"/>
        <v>4.4775531035982181E-4</v>
      </c>
      <c r="U413" s="55">
        <f t="shared" si="105"/>
        <v>6.7745484094209512E-4</v>
      </c>
      <c r="V413" s="55">
        <f t="shared" si="106"/>
        <v>7.7103248581117537E-3</v>
      </c>
      <c r="W413" s="55">
        <f t="shared" si="107"/>
        <v>3.2910388522466379E-3</v>
      </c>
      <c r="X413" s="55">
        <f t="shared" si="108"/>
        <v>2.1598827435530848E-4</v>
      </c>
      <c r="Y413" s="55">
        <f t="shared" si="109"/>
        <v>3.4784789117157082E-4</v>
      </c>
      <c r="Z413" s="55">
        <f t="shared" si="110"/>
        <v>1.2246463089990937E-3</v>
      </c>
      <c r="AC413" s="55">
        <f t="shared" si="92"/>
        <v>4.1170401535116071E-4</v>
      </c>
      <c r="AD413" s="55">
        <f t="shared" si="111"/>
        <v>1.6549101759638558E-3</v>
      </c>
      <c r="AE413" s="55">
        <f t="shared" si="112"/>
        <v>5.2253735968929582E-4</v>
      </c>
      <c r="AF413" s="55">
        <f t="shared" si="113"/>
        <v>8.994142916071402E-4</v>
      </c>
      <c r="AG413" s="55">
        <f t="shared" si="114"/>
        <v>9.2620328233554341E-4</v>
      </c>
      <c r="AH413" s="55">
        <f t="shared" si="115"/>
        <v>1.3411817904144982E-2</v>
      </c>
      <c r="AI413" s="55">
        <f t="shared" si="116"/>
        <v>4.3088079700386549E-3</v>
      </c>
      <c r="AJ413" s="55">
        <f t="shared" si="117"/>
        <v>3.5066186319843829E-4</v>
      </c>
      <c r="AK413" s="55">
        <f t="shared" si="118"/>
        <v>4.6034839506932558E-4</v>
      </c>
      <c r="AL413" s="55">
        <f t="shared" si="119"/>
        <v>6.3952435552526764E-3</v>
      </c>
      <c r="AO413" s="67">
        <f t="shared" si="122"/>
        <v>9.6069563007421949E-4</v>
      </c>
      <c r="AP413" s="67">
        <f t="shared" si="122"/>
        <v>5.5124380078696274E-3</v>
      </c>
      <c r="AQ413" s="67">
        <f t="shared" si="122"/>
        <v>2.2646971895970928E-3</v>
      </c>
      <c r="AR413" s="67">
        <f t="shared" si="122"/>
        <v>3.0032160785342966E-3</v>
      </c>
      <c r="AS413" s="67">
        <f t="shared" si="122"/>
        <v>4.2526600298927637E-3</v>
      </c>
      <c r="AT413" s="67">
        <f t="shared" si="122"/>
        <v>5.7437360711226279E-2</v>
      </c>
      <c r="AU413" s="67">
        <f t="shared" si="122"/>
        <v>2.0256633020326164E-2</v>
      </c>
      <c r="AV413" s="67">
        <f t="shared" si="122"/>
        <v>1.4714445520873354E-3</v>
      </c>
      <c r="AW413" s="67">
        <f t="shared" si="122"/>
        <v>2.2002426830519716E-3</v>
      </c>
      <c r="AX413" s="67">
        <f t="shared" si="122"/>
        <v>1.8919410930218067E-2</v>
      </c>
      <c r="BA413" s="67">
        <f t="shared" si="89"/>
        <v>1.726912862189291E-3</v>
      </c>
      <c r="BB413" s="67">
        <f t="shared" si="93"/>
        <v>8.1398577370723063E-3</v>
      </c>
      <c r="BC413" s="67">
        <f t="shared" si="94"/>
        <v>3.1892055688324318E-3</v>
      </c>
      <c r="BD413" s="67">
        <f t="shared" si="95"/>
        <v>4.3503856805012587E-3</v>
      </c>
      <c r="BE413" s="67">
        <f t="shared" si="96"/>
        <v>5.8563181531704027E-3</v>
      </c>
      <c r="BF413" s="67">
        <f t="shared" si="97"/>
        <v>7.8559503473483019E-2</v>
      </c>
      <c r="BG413" s="67">
        <f t="shared" si="98"/>
        <v>2.7856479842611456E-2</v>
      </c>
      <c r="BH413" s="67">
        <f t="shared" si="99"/>
        <v>2.0380946896410824E-3</v>
      </c>
      <c r="BI413" s="67">
        <f t="shared" si="100"/>
        <v>3.0084389692928678E-3</v>
      </c>
      <c r="BJ413" s="67">
        <f t="shared" si="101"/>
        <v>2.6539300794469835E-2</v>
      </c>
    </row>
    <row r="414" spans="4:62">
      <c r="D414" s="52">
        <f t="shared" si="79"/>
        <v>9.25</v>
      </c>
      <c r="E414" s="67">
        <f t="shared" si="121"/>
        <v>1.31545773438679E-3</v>
      </c>
      <c r="F414" s="67">
        <f t="shared" si="121"/>
        <v>6.5090633430546193E-3</v>
      </c>
      <c r="G414" s="67">
        <f t="shared" si="121"/>
        <v>2.7012538110856312E-3</v>
      </c>
      <c r="H414" s="67">
        <f t="shared" si="121"/>
        <v>3.4857715925145547E-3</v>
      </c>
      <c r="I414" s="67">
        <f t="shared" si="121"/>
        <v>4.9959780735693302E-3</v>
      </c>
      <c r="J414" s="67">
        <f t="shared" si="121"/>
        <v>6.6773862827640126E-2</v>
      </c>
      <c r="K414" s="67">
        <f t="shared" si="121"/>
        <v>2.4081756021739464E-2</v>
      </c>
      <c r="L414" s="67">
        <f t="shared" si="121"/>
        <v>1.7160065972216284E-3</v>
      </c>
      <c r="M414" s="67">
        <f t="shared" si="121"/>
        <v>2.6006079774942544E-3</v>
      </c>
      <c r="N414" s="67">
        <f t="shared" si="121"/>
        <v>2.0311733752879244E-2</v>
      </c>
      <c r="Q414" s="55">
        <f t="shared" si="91"/>
        <v>3.5451321676391079E-4</v>
      </c>
      <c r="R414" s="55">
        <f t="shared" si="102"/>
        <v>9.7250955323882268E-4</v>
      </c>
      <c r="S414" s="55">
        <f t="shared" si="103"/>
        <v>4.0310210913277694E-4</v>
      </c>
      <c r="T414" s="55">
        <f t="shared" si="104"/>
        <v>4.486049513875162E-4</v>
      </c>
      <c r="U414" s="55">
        <f t="shared" si="105"/>
        <v>6.8012142571258454E-4</v>
      </c>
      <c r="V414" s="55">
        <f t="shared" si="106"/>
        <v>7.797809110378107E-3</v>
      </c>
      <c r="W414" s="55">
        <f t="shared" si="107"/>
        <v>3.3257319237967975E-3</v>
      </c>
      <c r="X414" s="55">
        <f t="shared" si="108"/>
        <v>2.17782390953572E-4</v>
      </c>
      <c r="Y414" s="55">
        <f t="shared" si="109"/>
        <v>3.5144288606723666E-4</v>
      </c>
      <c r="Z414" s="55">
        <f t="shared" si="110"/>
        <v>1.2293155644794716E-3</v>
      </c>
      <c r="AC414" s="55">
        <f t="shared" si="92"/>
        <v>4.1170436242751697E-4</v>
      </c>
      <c r="AD414" s="55">
        <f t="shared" si="111"/>
        <v>1.6556419500991042E-3</v>
      </c>
      <c r="AE414" s="55">
        <f t="shared" si="112"/>
        <v>5.2397811194752235E-4</v>
      </c>
      <c r="AF414" s="55">
        <f t="shared" si="113"/>
        <v>9.0039456313269954E-4</v>
      </c>
      <c r="AG414" s="55">
        <f t="shared" si="114"/>
        <v>9.2915681529804272E-4</v>
      </c>
      <c r="AH414" s="55">
        <f t="shared" si="115"/>
        <v>1.3572893022449727E-2</v>
      </c>
      <c r="AI414" s="55">
        <f t="shared" si="116"/>
        <v>4.3487169606618546E-3</v>
      </c>
      <c r="AJ414" s="55">
        <f t="shared" si="117"/>
        <v>3.5187972988463427E-4</v>
      </c>
      <c r="AK414" s="55">
        <f t="shared" si="118"/>
        <v>4.6363944611046374E-4</v>
      </c>
      <c r="AL414" s="55">
        <f t="shared" si="119"/>
        <v>6.3993175934052718E-3</v>
      </c>
      <c r="AO414" s="67">
        <f t="shared" si="122"/>
        <v>9.6094451762287927E-4</v>
      </c>
      <c r="AP414" s="67">
        <f t="shared" si="122"/>
        <v>5.5365537898157966E-3</v>
      </c>
      <c r="AQ414" s="67">
        <f t="shared" si="122"/>
        <v>2.2981517019528544E-3</v>
      </c>
      <c r="AR414" s="67">
        <f t="shared" si="122"/>
        <v>3.0371666411270386E-3</v>
      </c>
      <c r="AS414" s="67">
        <f t="shared" si="122"/>
        <v>4.3158566478567455E-3</v>
      </c>
      <c r="AT414" s="67">
        <f t="shared" si="122"/>
        <v>5.8976053717262021E-2</v>
      </c>
      <c r="AU414" s="67">
        <f t="shared" si="122"/>
        <v>2.0756024097942666E-2</v>
      </c>
      <c r="AV414" s="67">
        <f t="shared" si="122"/>
        <v>1.4982242062680565E-3</v>
      </c>
      <c r="AW414" s="67">
        <f t="shared" si="122"/>
        <v>2.2491650914270179E-3</v>
      </c>
      <c r="AX414" s="67">
        <f t="shared" si="122"/>
        <v>1.9082418188399772E-2</v>
      </c>
      <c r="BA414" s="67">
        <f t="shared" si="89"/>
        <v>1.727162096814307E-3</v>
      </c>
      <c r="BB414" s="67">
        <f t="shared" si="93"/>
        <v>8.1647052931537231E-3</v>
      </c>
      <c r="BC414" s="67">
        <f t="shared" si="94"/>
        <v>3.2252319230331537E-3</v>
      </c>
      <c r="BD414" s="67">
        <f t="shared" si="95"/>
        <v>4.3861661556472541E-3</v>
      </c>
      <c r="BE414" s="67">
        <f t="shared" si="96"/>
        <v>5.9251348888673732E-3</v>
      </c>
      <c r="BF414" s="67">
        <f t="shared" si="97"/>
        <v>8.0346755850089852E-2</v>
      </c>
      <c r="BG414" s="67">
        <f t="shared" si="98"/>
        <v>2.8430472982401318E-2</v>
      </c>
      <c r="BH414" s="67">
        <f t="shared" si="99"/>
        <v>2.0678863271062628E-3</v>
      </c>
      <c r="BI414" s="67">
        <f t="shared" si="100"/>
        <v>3.0642474236047181E-3</v>
      </c>
      <c r="BJ414" s="67">
        <f t="shared" si="101"/>
        <v>2.6711051346284514E-2</v>
      </c>
    </row>
    <row r="415" spans="4:62">
      <c r="D415" s="52">
        <f t="shared" si="79"/>
        <v>9.5</v>
      </c>
      <c r="E415" s="67">
        <f t="shared" si="121"/>
        <v>1.3156646951473549E-3</v>
      </c>
      <c r="F415" s="67">
        <f t="shared" si="121"/>
        <v>6.5329972890481045E-3</v>
      </c>
      <c r="G415" s="67">
        <f t="shared" si="121"/>
        <v>2.7356822025949826E-3</v>
      </c>
      <c r="H415" s="67">
        <f t="shared" si="121"/>
        <v>3.5209066119424809E-3</v>
      </c>
      <c r="I415" s="67">
        <f t="shared" si="121"/>
        <v>5.0612669856094014E-3</v>
      </c>
      <c r="J415" s="67">
        <f t="shared" si="121"/>
        <v>6.8373522890806282E-2</v>
      </c>
      <c r="K415" s="67">
        <f t="shared" si="121"/>
        <v>2.4616165617947893E-2</v>
      </c>
      <c r="L415" s="67">
        <f t="shared" si="121"/>
        <v>1.7444705700502292E-3</v>
      </c>
      <c r="M415" s="67">
        <f t="shared" si="121"/>
        <v>2.6529699403092864E-3</v>
      </c>
      <c r="N415" s="67">
        <f t="shared" si="121"/>
        <v>2.0478442388420545E-2</v>
      </c>
      <c r="Q415" s="55">
        <f t="shared" si="91"/>
        <v>3.5451321676391079E-4</v>
      </c>
      <c r="R415" s="55">
        <f t="shared" si="102"/>
        <v>9.7250955323882268E-4</v>
      </c>
      <c r="S415" s="55">
        <f t="shared" si="103"/>
        <v>4.0423371525950699E-4</v>
      </c>
      <c r="T415" s="55">
        <f t="shared" si="104"/>
        <v>4.4945831431101392E-4</v>
      </c>
      <c r="U415" s="55">
        <f t="shared" si="105"/>
        <v>6.8266355259608859E-4</v>
      </c>
      <c r="V415" s="55">
        <f t="shared" si="106"/>
        <v>7.8799831245293783E-3</v>
      </c>
      <c r="W415" s="55">
        <f t="shared" si="107"/>
        <v>3.3600545666768434E-3</v>
      </c>
      <c r="X415" s="55">
        <f t="shared" si="108"/>
        <v>2.1956099425732577E-4</v>
      </c>
      <c r="Y415" s="55">
        <f t="shared" si="109"/>
        <v>3.5499427245242978E-4</v>
      </c>
      <c r="Z415" s="55">
        <f t="shared" si="110"/>
        <v>1.2339140596308632E-3</v>
      </c>
      <c r="AC415" s="55">
        <f t="shared" si="92"/>
        <v>4.1170465381487511E-4</v>
      </c>
      <c r="AD415" s="55">
        <f t="shared" si="111"/>
        <v>1.6563685035576961E-3</v>
      </c>
      <c r="AE415" s="55">
        <f t="shared" si="112"/>
        <v>5.2539093677700507E-4</v>
      </c>
      <c r="AF415" s="55">
        <f t="shared" si="113"/>
        <v>9.0140112387078562E-4</v>
      </c>
      <c r="AG415" s="55">
        <f t="shared" si="114"/>
        <v>9.3206872231872044E-4</v>
      </c>
      <c r="AH415" s="55">
        <f t="shared" si="115"/>
        <v>1.372874299057652E-2</v>
      </c>
      <c r="AI415" s="55">
        <f t="shared" si="116"/>
        <v>4.3884001388518924E-3</v>
      </c>
      <c r="AJ415" s="55">
        <f t="shared" si="117"/>
        <v>3.5307582466192908E-4</v>
      </c>
      <c r="AK415" s="55">
        <f t="shared" si="118"/>
        <v>4.6686996417898385E-4</v>
      </c>
      <c r="AL415" s="55">
        <f t="shared" si="119"/>
        <v>6.4033420414089312E-3</v>
      </c>
      <c r="AO415" s="67">
        <f t="shared" si="122"/>
        <v>9.6115147838344412E-4</v>
      </c>
      <c r="AP415" s="67">
        <f t="shared" si="122"/>
        <v>5.5604877358092818E-3</v>
      </c>
      <c r="AQ415" s="67">
        <f t="shared" si="122"/>
        <v>2.3314484873354756E-3</v>
      </c>
      <c r="AR415" s="67">
        <f t="shared" si="122"/>
        <v>3.0714482976314668E-3</v>
      </c>
      <c r="AS415" s="67">
        <f t="shared" si="122"/>
        <v>4.3786034330133127E-3</v>
      </c>
      <c r="AT415" s="67">
        <f t="shared" si="122"/>
        <v>6.0493539766276902E-2</v>
      </c>
      <c r="AU415" s="67">
        <f t="shared" si="122"/>
        <v>2.1256111051271051E-2</v>
      </c>
      <c r="AV415" s="67">
        <f t="shared" si="122"/>
        <v>1.5249095757929034E-3</v>
      </c>
      <c r="AW415" s="67">
        <f t="shared" si="122"/>
        <v>2.2979756678568565E-3</v>
      </c>
      <c r="AX415" s="67">
        <f t="shared" si="122"/>
        <v>1.9244528328789683E-2</v>
      </c>
      <c r="BA415" s="67">
        <f t="shared" si="89"/>
        <v>1.7273693489622301E-3</v>
      </c>
      <c r="BB415" s="67">
        <f t="shared" si="93"/>
        <v>8.189365792605801E-3</v>
      </c>
      <c r="BC415" s="67">
        <f t="shared" si="94"/>
        <v>3.2610731393719877E-3</v>
      </c>
      <c r="BD415" s="67">
        <f t="shared" si="95"/>
        <v>4.4223077358132665E-3</v>
      </c>
      <c r="BE415" s="67">
        <f t="shared" si="96"/>
        <v>5.9933357079281222E-3</v>
      </c>
      <c r="BF415" s="67">
        <f t="shared" si="97"/>
        <v>8.2102265881382808E-2</v>
      </c>
      <c r="BG415" s="67">
        <f t="shared" si="98"/>
        <v>2.9004565756799786E-2</v>
      </c>
      <c r="BH415" s="67">
        <f t="shared" si="99"/>
        <v>2.0975463947121584E-3</v>
      </c>
      <c r="BI415" s="67">
        <f t="shared" si="100"/>
        <v>3.1198399044882704E-3</v>
      </c>
      <c r="BJ415" s="67">
        <f t="shared" si="101"/>
        <v>2.6881784429829476E-2</v>
      </c>
    </row>
    <row r="416" spans="4:62">
      <c r="D416" s="52">
        <f t="shared" si="79"/>
        <v>9.75</v>
      </c>
      <c r="E416" s="67">
        <f t="shared" si="121"/>
        <v>1.3158437047158566E-3</v>
      </c>
      <c r="F416" s="67">
        <f t="shared" si="121"/>
        <v>6.5568100110731335E-3</v>
      </c>
      <c r="G416" s="67">
        <f t="shared" si="121"/>
        <v>2.7700057871489045E-3</v>
      </c>
      <c r="H416" s="67">
        <f t="shared" si="121"/>
        <v>3.5564022022400114E-3</v>
      </c>
      <c r="I416" s="67">
        <f t="shared" si="121"/>
        <v>5.1261730371865398E-3</v>
      </c>
      <c r="J416" s="67">
        <f t="shared" si="121"/>
        <v>6.9946178782733154E-2</v>
      </c>
      <c r="K416" s="67">
        <f t="shared" si="121"/>
        <v>2.5150925695585916E-2</v>
      </c>
      <c r="L416" s="67">
        <f t="shared" si="121"/>
        <v>1.7728613442452405E-3</v>
      </c>
      <c r="M416" s="67">
        <f t="shared" si="121"/>
        <v>2.705228276153865E-3</v>
      </c>
      <c r="N416" s="67">
        <f t="shared" si="121"/>
        <v>2.0644505771881323E-2</v>
      </c>
      <c r="Q416" s="55">
        <f t="shared" si="91"/>
        <v>3.5451321676391079E-4</v>
      </c>
      <c r="R416" s="55">
        <f t="shared" si="102"/>
        <v>9.7250955323882268E-4</v>
      </c>
      <c r="S416" s="55">
        <f t="shared" si="103"/>
        <v>4.0536612269654915E-4</v>
      </c>
      <c r="T416" s="55">
        <f t="shared" si="104"/>
        <v>4.5031580567968341E-4</v>
      </c>
      <c r="U416" s="55">
        <f t="shared" si="105"/>
        <v>6.8509634454597785E-4</v>
      </c>
      <c r="V416" s="55">
        <f t="shared" si="106"/>
        <v>7.957028097306789E-3</v>
      </c>
      <c r="W416" s="55">
        <f t="shared" si="107"/>
        <v>3.3940220586687331E-3</v>
      </c>
      <c r="X416" s="55">
        <f t="shared" si="108"/>
        <v>2.2132474059349629E-4</v>
      </c>
      <c r="Y416" s="55">
        <f t="shared" si="109"/>
        <v>3.5850572849421017E-4</v>
      </c>
      <c r="Z416" s="55">
        <f t="shared" si="110"/>
        <v>1.2384603846433205E-3</v>
      </c>
      <c r="AC416" s="55">
        <f t="shared" si="92"/>
        <v>4.1170491077991762E-4</v>
      </c>
      <c r="AD416" s="55">
        <f t="shared" si="111"/>
        <v>1.6570914840960272E-3</v>
      </c>
      <c r="AE416" s="55">
        <f t="shared" si="112"/>
        <v>5.2678414216911478E-4</v>
      </c>
      <c r="AF416" s="55">
        <f t="shared" si="113"/>
        <v>9.0243640886017245E-4</v>
      </c>
      <c r="AG416" s="55">
        <f t="shared" si="114"/>
        <v>9.3495021378695552E-4</v>
      </c>
      <c r="AH416" s="55">
        <f t="shared" si="115"/>
        <v>1.3879491695800996E-2</v>
      </c>
      <c r="AI416" s="55">
        <f t="shared" si="116"/>
        <v>4.4278742939758689E-3</v>
      </c>
      <c r="AJ416" s="55">
        <f t="shared" si="117"/>
        <v>3.5425627692416747E-4</v>
      </c>
      <c r="AK416" s="55">
        <f t="shared" si="118"/>
        <v>4.7005013540549851E-4</v>
      </c>
      <c r="AL416" s="55">
        <f t="shared" si="119"/>
        <v>6.4073328005943521E-3</v>
      </c>
      <c r="AO416" s="67">
        <f t="shared" si="122"/>
        <v>9.6133048795194582E-4</v>
      </c>
      <c r="AP416" s="67">
        <f t="shared" si="122"/>
        <v>5.5843004578343108E-3</v>
      </c>
      <c r="AQ416" s="67">
        <f t="shared" si="122"/>
        <v>2.3646396644523555E-3</v>
      </c>
      <c r="AR416" s="67">
        <f t="shared" si="122"/>
        <v>3.1060863965603281E-3</v>
      </c>
      <c r="AS416" s="67">
        <f t="shared" si="122"/>
        <v>4.4410766926405616E-3</v>
      </c>
      <c r="AT416" s="67">
        <f t="shared" si="122"/>
        <v>6.1989150685426361E-2</v>
      </c>
      <c r="AU416" s="67">
        <f t="shared" si="122"/>
        <v>2.1756903636917183E-2</v>
      </c>
      <c r="AV416" s="67">
        <f t="shared" si="122"/>
        <v>1.5515366036517443E-3</v>
      </c>
      <c r="AW416" s="67">
        <f t="shared" si="122"/>
        <v>2.3467225476596549E-3</v>
      </c>
      <c r="AX416" s="67">
        <f t="shared" si="122"/>
        <v>1.9406045387238002E-2</v>
      </c>
      <c r="BA416" s="67">
        <f t="shared" si="89"/>
        <v>1.7275486154957741E-3</v>
      </c>
      <c r="BB416" s="67">
        <f t="shared" si="93"/>
        <v>8.21390149516916E-3</v>
      </c>
      <c r="BC416" s="67">
        <f t="shared" si="94"/>
        <v>3.2967899293180193E-3</v>
      </c>
      <c r="BD416" s="67">
        <f t="shared" si="95"/>
        <v>4.458838611100184E-3</v>
      </c>
      <c r="BE416" s="67">
        <f t="shared" si="96"/>
        <v>6.0611232509734953E-3</v>
      </c>
      <c r="BF416" s="67">
        <f t="shared" si="97"/>
        <v>8.3825670478534148E-2</v>
      </c>
      <c r="BG416" s="67">
        <f t="shared" si="98"/>
        <v>2.9578799989561786E-2</v>
      </c>
      <c r="BH416" s="67">
        <f t="shared" si="99"/>
        <v>2.127117621169408E-3</v>
      </c>
      <c r="BI416" s="67">
        <f t="shared" si="100"/>
        <v>3.1752784115593635E-3</v>
      </c>
      <c r="BJ416" s="67">
        <f t="shared" si="101"/>
        <v>2.7051838572475676E-2</v>
      </c>
    </row>
    <row r="417" spans="4:62">
      <c r="D417" s="52">
        <f t="shared" si="79"/>
        <v>10</v>
      </c>
      <c r="E417" s="67">
        <f t="shared" si="121"/>
        <v>1.3160087386883265E-3</v>
      </c>
      <c r="F417" s="67">
        <f t="shared" si="121"/>
        <v>6.5805621211139347E-3</v>
      </c>
      <c r="G417" s="67">
        <f t="shared" si="121"/>
        <v>2.8042769682251117E-3</v>
      </c>
      <c r="H417" s="67">
        <f t="shared" si="121"/>
        <v>3.5922841184692607E-3</v>
      </c>
      <c r="I417" s="67">
        <f t="shared" si="121"/>
        <v>5.1908876585322122E-3</v>
      </c>
      <c r="J417" s="67">
        <f t="shared" si="121"/>
        <v>7.1491511575313027E-2</v>
      </c>
      <c r="K417" s="67">
        <f t="shared" si="121"/>
        <v>2.568606128904136E-2</v>
      </c>
      <c r="L417" s="67">
        <f t="shared" si="121"/>
        <v>1.8012155191234572E-3</v>
      </c>
      <c r="M417" s="67">
        <f t="shared" si="121"/>
        <v>2.7574347985132165E-3</v>
      </c>
      <c r="N417" s="67">
        <f t="shared" si="121"/>
        <v>2.0810246529301839E-2</v>
      </c>
      <c r="Q417" s="55">
        <f t="shared" si="91"/>
        <v>3.5451321676391079E-4</v>
      </c>
      <c r="R417" s="55">
        <f t="shared" si="102"/>
        <v>9.7250955323882268E-4</v>
      </c>
      <c r="S417" s="55">
        <f t="shared" si="103"/>
        <v>4.0649961452165036E-4</v>
      </c>
      <c r="T417" s="55">
        <f t="shared" si="104"/>
        <v>4.5117783298064608E-4</v>
      </c>
      <c r="U417" s="55">
        <f t="shared" si="105"/>
        <v>6.8743396807654231E-4</v>
      </c>
      <c r="V417" s="55">
        <f t="shared" si="106"/>
        <v>8.0291467064529821E-3</v>
      </c>
      <c r="W417" s="55">
        <f t="shared" si="107"/>
        <v>3.4276489568900283E-3</v>
      </c>
      <c r="X417" s="55">
        <f t="shared" si="108"/>
        <v>2.2307426233921505E-4</v>
      </c>
      <c r="Y417" s="55">
        <f t="shared" si="109"/>
        <v>3.6198077077628988E-4</v>
      </c>
      <c r="Z417" s="55">
        <f t="shared" si="110"/>
        <v>1.2429726472573787E-3</v>
      </c>
      <c r="AC417" s="55">
        <f t="shared" si="92"/>
        <v>4.1170515134485581E-4</v>
      </c>
      <c r="AD417" s="55">
        <f t="shared" si="111"/>
        <v>1.6578125256046081E-3</v>
      </c>
      <c r="AE417" s="55">
        <f t="shared" si="112"/>
        <v>5.2816581154738109E-4</v>
      </c>
      <c r="AF417" s="55">
        <f t="shared" si="113"/>
        <v>9.0350293287610138E-4</v>
      </c>
      <c r="AG417" s="55">
        <f t="shared" si="114"/>
        <v>9.3781224050185844E-4</v>
      </c>
      <c r="AH417" s="55">
        <f t="shared" si="115"/>
        <v>1.4025254921735154E-2</v>
      </c>
      <c r="AI417" s="55">
        <f t="shared" si="116"/>
        <v>4.4671556491885566E-3</v>
      </c>
      <c r="AJ417" s="55">
        <f t="shared" si="117"/>
        <v>3.5542704692605902E-4</v>
      </c>
      <c r="AK417" s="55">
        <f t="shared" si="118"/>
        <v>4.7318973836149917E-4</v>
      </c>
      <c r="AL417" s="55">
        <f t="shared" si="119"/>
        <v>6.4113055502410246E-3</v>
      </c>
      <c r="AO417" s="67">
        <f t="shared" si="122"/>
        <v>9.6149552192441572E-4</v>
      </c>
      <c r="AP417" s="67">
        <f t="shared" si="122"/>
        <v>5.608052567875112E-3</v>
      </c>
      <c r="AQ417" s="67">
        <f t="shared" si="122"/>
        <v>2.3977773537034613E-3</v>
      </c>
      <c r="AR417" s="67">
        <f t="shared" si="122"/>
        <v>3.1411062854886148E-3</v>
      </c>
      <c r="AS417" s="67">
        <f t="shared" si="122"/>
        <v>4.5034536904556702E-3</v>
      </c>
      <c r="AT417" s="67">
        <f t="shared" si="122"/>
        <v>6.3462364868860047E-2</v>
      </c>
      <c r="AU417" s="67">
        <f t="shared" si="122"/>
        <v>2.2258412332151332E-2</v>
      </c>
      <c r="AV417" s="67">
        <f t="shared" si="122"/>
        <v>1.5781412567842422E-3</v>
      </c>
      <c r="AW417" s="67">
        <f t="shared" si="122"/>
        <v>2.3954540277369265E-3</v>
      </c>
      <c r="AX417" s="67">
        <f t="shared" si="122"/>
        <v>1.9567273882044461E-2</v>
      </c>
      <c r="BA417" s="67">
        <f t="shared" si="89"/>
        <v>1.7277138900331822E-3</v>
      </c>
      <c r="BB417" s="67">
        <f t="shared" si="93"/>
        <v>8.238374646718543E-3</v>
      </c>
      <c r="BC417" s="67">
        <f t="shared" si="94"/>
        <v>3.3324427797724928E-3</v>
      </c>
      <c r="BD417" s="67">
        <f t="shared" si="95"/>
        <v>4.4957870513453622E-3</v>
      </c>
      <c r="BE417" s="67">
        <f t="shared" si="96"/>
        <v>6.1286998990340708E-3</v>
      </c>
      <c r="BF417" s="67">
        <f t="shared" si="97"/>
        <v>8.5516766497048174E-2</v>
      </c>
      <c r="BG417" s="67">
        <f t="shared" si="98"/>
        <v>3.0153216938229917E-2</v>
      </c>
      <c r="BH417" s="67">
        <f t="shared" si="99"/>
        <v>2.1566425660495161E-3</v>
      </c>
      <c r="BI417" s="67">
        <f t="shared" si="100"/>
        <v>3.2306245368747158E-3</v>
      </c>
      <c r="BJ417" s="67">
        <f t="shared" si="101"/>
        <v>2.7221552079542865E-2</v>
      </c>
    </row>
    <row r="418" spans="4:62">
      <c r="D418" s="52">
        <f t="shared" si="79"/>
        <v>10.25</v>
      </c>
      <c r="E418" s="67">
        <f t="shared" si="121"/>
        <v>1.3161702787617886E-3</v>
      </c>
      <c r="F418" s="67">
        <f t="shared" si="121"/>
        <v>6.6042990781586793E-3</v>
      </c>
      <c r="G418" s="67">
        <f t="shared" si="121"/>
        <v>2.8385350484318901E-3</v>
      </c>
      <c r="H418" s="67">
        <f t="shared" si="121"/>
        <v>3.6283656364298981E-3</v>
      </c>
      <c r="I418" s="67">
        <f t="shared" si="121"/>
        <v>5.2555544223200175E-3</v>
      </c>
      <c r="J418" s="67">
        <f t="shared" si="121"/>
        <v>7.3023124092191902E-2</v>
      </c>
      <c r="K418" s="67">
        <f t="shared" si="121"/>
        <v>2.622139089900247E-2</v>
      </c>
      <c r="L418" s="67">
        <f t="shared" si="121"/>
        <v>1.8295605441724751E-3</v>
      </c>
      <c r="M418" s="67">
        <f t="shared" si="121"/>
        <v>2.8096283675012614E-3</v>
      </c>
      <c r="N418" s="67">
        <f t="shared" si="121"/>
        <v>2.0975906630212291E-2</v>
      </c>
      <c r="Q418" s="55">
        <f t="shared" si="91"/>
        <v>3.5451321676391079E-4</v>
      </c>
      <c r="R418" s="55">
        <f t="shared" si="102"/>
        <v>9.7250955323882268E-4</v>
      </c>
      <c r="S418" s="55">
        <f t="shared" si="103"/>
        <v>4.0763214164643097E-4</v>
      </c>
      <c r="T418" s="55">
        <f t="shared" si="104"/>
        <v>4.5204140457720624E-4</v>
      </c>
      <c r="U418" s="55">
        <f t="shared" si="105"/>
        <v>6.8972384001358793E-4</v>
      </c>
      <c r="V418" s="55">
        <f t="shared" si="106"/>
        <v>8.0985803877323542E-3</v>
      </c>
      <c r="W418" s="55">
        <f t="shared" si="107"/>
        <v>3.4609481586955742E-3</v>
      </c>
      <c r="X418" s="55">
        <f t="shared" si="108"/>
        <v>2.2481009990463457E-4</v>
      </c>
      <c r="Y418" s="55">
        <f t="shared" si="109"/>
        <v>3.6542218575334636E-4</v>
      </c>
      <c r="Z418" s="55">
        <f t="shared" si="110"/>
        <v>1.2474642509269671E-3</v>
      </c>
      <c r="AC418" s="55">
        <f t="shared" si="92"/>
        <v>4.117053878941594E-4</v>
      </c>
      <c r="AD418" s="55">
        <f t="shared" si="111"/>
        <v>1.6585328481707488E-3</v>
      </c>
      <c r="AE418" s="55">
        <f t="shared" si="112"/>
        <v>5.2954191924048583E-4</v>
      </c>
      <c r="AF418" s="55">
        <f t="shared" si="113"/>
        <v>9.0458512832676953E-4</v>
      </c>
      <c r="AG418" s="55">
        <f t="shared" si="114"/>
        <v>9.4066291764532408E-4</v>
      </c>
      <c r="AH418" s="55">
        <f t="shared" si="115"/>
        <v>1.4167846085016575E-2</v>
      </c>
      <c r="AI418" s="55">
        <f t="shared" si="116"/>
        <v>4.5061746160404512E-3</v>
      </c>
      <c r="AJ418" s="55">
        <f t="shared" si="117"/>
        <v>3.5659253952968599E-4</v>
      </c>
      <c r="AK418" s="55">
        <f t="shared" si="118"/>
        <v>4.7630127750682366E-4</v>
      </c>
      <c r="AL418" s="55">
        <f t="shared" si="119"/>
        <v>6.4152719654650631E-3</v>
      </c>
      <c r="AO418" s="67">
        <f t="shared" si="122"/>
        <v>9.6165706199787785E-4</v>
      </c>
      <c r="AP418" s="67">
        <f t="shared" si="122"/>
        <v>5.6317895249198566E-3</v>
      </c>
      <c r="AQ418" s="67">
        <f t="shared" si="122"/>
        <v>2.4309029067854592E-3</v>
      </c>
      <c r="AR418" s="67">
        <f t="shared" si="122"/>
        <v>3.1763242318526919E-3</v>
      </c>
      <c r="AS418" s="67">
        <f t="shared" si="122"/>
        <v>4.5658305823064295E-3</v>
      </c>
      <c r="AT418" s="67">
        <f t="shared" si="122"/>
        <v>6.4924543704459547E-2</v>
      </c>
      <c r="AU418" s="67">
        <f t="shared" si="122"/>
        <v>2.2760442740306898E-2</v>
      </c>
      <c r="AV418" s="67">
        <f t="shared" si="122"/>
        <v>1.6047504442678407E-3</v>
      </c>
      <c r="AW418" s="67">
        <f t="shared" si="122"/>
        <v>2.4442061817479149E-3</v>
      </c>
      <c r="AX418" s="67">
        <f t="shared" si="122"/>
        <v>1.9728442379285324E-2</v>
      </c>
      <c r="BA418" s="67">
        <f t="shared" si="89"/>
        <v>1.7278756666559479E-3</v>
      </c>
      <c r="BB418" s="67">
        <f t="shared" si="93"/>
        <v>8.2628319263294281E-3</v>
      </c>
      <c r="BC418" s="67">
        <f t="shared" si="94"/>
        <v>3.3680769676723761E-3</v>
      </c>
      <c r="BD418" s="67">
        <f t="shared" si="95"/>
        <v>4.5329507647566677E-3</v>
      </c>
      <c r="BE418" s="67">
        <f t="shared" si="96"/>
        <v>6.1962173399653419E-3</v>
      </c>
      <c r="BF418" s="67">
        <f t="shared" si="97"/>
        <v>8.7190970177208477E-2</v>
      </c>
      <c r="BG418" s="67">
        <f t="shared" si="98"/>
        <v>3.0727565515042923E-2</v>
      </c>
      <c r="BH418" s="67">
        <f t="shared" si="99"/>
        <v>2.1861530837021612E-3</v>
      </c>
      <c r="BI418" s="67">
        <f t="shared" si="100"/>
        <v>3.2859296450080851E-3</v>
      </c>
      <c r="BJ418" s="67">
        <f t="shared" si="101"/>
        <v>2.7391178595677353E-2</v>
      </c>
    </row>
    <row r="419" spans="4:62">
      <c r="D419" s="52">
        <f t="shared" si="79"/>
        <v>10.5</v>
      </c>
      <c r="E419" s="67">
        <f t="shared" ref="E419:N434" si="123">E418+E330/$R$179</f>
        <v>1.3163327782825917E-3</v>
      </c>
      <c r="F419" s="67">
        <f t="shared" si="123"/>
        <v>6.628177017931937E-3</v>
      </c>
      <c r="G419" s="67">
        <f t="shared" si="123"/>
        <v>2.8729966002804669E-3</v>
      </c>
      <c r="H419" s="67">
        <f t="shared" si="123"/>
        <v>3.6646614561159597E-3</v>
      </c>
      <c r="I419" s="67">
        <f t="shared" si="123"/>
        <v>5.320605266374968E-3</v>
      </c>
      <c r="J419" s="67">
        <f t="shared" si="123"/>
        <v>7.4563833432696833E-2</v>
      </c>
      <c r="K419" s="67">
        <f t="shared" si="123"/>
        <v>2.6759900033151294E-2</v>
      </c>
      <c r="L419" s="67">
        <f t="shared" si="123"/>
        <v>1.8580739210015324E-3</v>
      </c>
      <c r="M419" s="67">
        <f t="shared" si="123"/>
        <v>2.8621319337544539E-3</v>
      </c>
      <c r="N419" s="67">
        <f t="shared" si="123"/>
        <v>2.1142550648858626E-2</v>
      </c>
      <c r="Q419" s="55">
        <f t="shared" si="91"/>
        <v>3.5451321676391079E-4</v>
      </c>
      <c r="R419" s="55">
        <f t="shared" si="102"/>
        <v>9.7250955323882268E-4</v>
      </c>
      <c r="S419" s="55">
        <f t="shared" si="103"/>
        <v>4.0877496773746686E-4</v>
      </c>
      <c r="T419" s="55">
        <f t="shared" si="104"/>
        <v>4.5291358867712369E-4</v>
      </c>
      <c r="U419" s="55">
        <f t="shared" si="105"/>
        <v>6.9203328068213454E-4</v>
      </c>
      <c r="V419" s="55">
        <f t="shared" si="106"/>
        <v>8.1682405191406855E-3</v>
      </c>
      <c r="W419" s="55">
        <f t="shared" si="107"/>
        <v>3.494321084243615E-3</v>
      </c>
      <c r="X419" s="55">
        <f t="shared" si="108"/>
        <v>2.2655308017314728E-4</v>
      </c>
      <c r="Y419" s="55">
        <f t="shared" si="109"/>
        <v>3.6887192032642699E-4</v>
      </c>
      <c r="Z419" s="55">
        <f t="shared" si="110"/>
        <v>1.2519929647753318E-3</v>
      </c>
      <c r="AC419" s="55">
        <f t="shared" si="92"/>
        <v>4.1170562726158003E-4</v>
      </c>
      <c r="AD419" s="55">
        <f t="shared" si="111"/>
        <v>1.6592614343624444E-3</v>
      </c>
      <c r="AE419" s="55">
        <f t="shared" si="112"/>
        <v>5.3093079123693728E-4</v>
      </c>
      <c r="AF419" s="55">
        <f t="shared" si="113"/>
        <v>9.0567890077080727E-4</v>
      </c>
      <c r="AG419" s="55">
        <f t="shared" si="114"/>
        <v>9.4353879071272029E-4</v>
      </c>
      <c r="AH419" s="55">
        <f t="shared" si="115"/>
        <v>1.4310689892305339E-2</v>
      </c>
      <c r="AI419" s="55">
        <f t="shared" si="116"/>
        <v>4.5453175033736554E-3</v>
      </c>
      <c r="AJ419" s="55">
        <f t="shared" si="117"/>
        <v>3.5776805294729635E-4</v>
      </c>
      <c r="AK419" s="55">
        <f t="shared" si="118"/>
        <v>4.794293315712182E-4</v>
      </c>
      <c r="AL419" s="55">
        <f t="shared" si="119"/>
        <v>6.4192831418940985E-3</v>
      </c>
      <c r="AO419" s="67">
        <f t="shared" si="122"/>
        <v>9.6181956151868099E-4</v>
      </c>
      <c r="AP419" s="67">
        <f t="shared" si="122"/>
        <v>5.6556674646931144E-3</v>
      </c>
      <c r="AQ419" s="67">
        <f t="shared" si="122"/>
        <v>2.4642216325430001E-3</v>
      </c>
      <c r="AR419" s="67">
        <f t="shared" si="122"/>
        <v>3.2117478674388361E-3</v>
      </c>
      <c r="AS419" s="67">
        <f t="shared" si="122"/>
        <v>4.6285719856928335E-3</v>
      </c>
      <c r="AT419" s="67">
        <f t="shared" si="122"/>
        <v>6.6395592913556151E-2</v>
      </c>
      <c r="AU419" s="67">
        <f t="shared" si="122"/>
        <v>2.326557894890768E-2</v>
      </c>
      <c r="AV419" s="67">
        <f t="shared" si="122"/>
        <v>1.6315208408283852E-3</v>
      </c>
      <c r="AW419" s="67">
        <f t="shared" si="122"/>
        <v>2.4932600134280271E-3</v>
      </c>
      <c r="AX419" s="67">
        <f t="shared" si="122"/>
        <v>1.9890557684083293E-2</v>
      </c>
      <c r="BA419" s="67">
        <f t="shared" si="89"/>
        <v>1.7280384055441717E-3</v>
      </c>
      <c r="BB419" s="67">
        <f t="shared" si="93"/>
        <v>8.2874384522943819E-3</v>
      </c>
      <c r="BC419" s="67">
        <f t="shared" si="94"/>
        <v>3.4039273915174042E-3</v>
      </c>
      <c r="BD419" s="67">
        <f t="shared" si="95"/>
        <v>4.5703403568867667E-3</v>
      </c>
      <c r="BE419" s="67">
        <f t="shared" si="96"/>
        <v>6.264144057087688E-3</v>
      </c>
      <c r="BF419" s="67">
        <f t="shared" si="97"/>
        <v>8.8874523325002175E-2</v>
      </c>
      <c r="BG419" s="67">
        <f t="shared" si="98"/>
        <v>3.1305217536524946E-2</v>
      </c>
      <c r="BH419" s="67">
        <f t="shared" si="99"/>
        <v>2.2158419739488288E-3</v>
      </c>
      <c r="BI419" s="67">
        <f t="shared" si="100"/>
        <v>3.3415612653256723E-3</v>
      </c>
      <c r="BJ419" s="67">
        <f t="shared" si="101"/>
        <v>2.7561833790752725E-2</v>
      </c>
    </row>
    <row r="420" spans="4:62">
      <c r="D420" s="52">
        <f t="shared" si="79"/>
        <v>10.75</v>
      </c>
      <c r="E420" s="67">
        <f t="shared" si="123"/>
        <v>1.3164976856028074E-3</v>
      </c>
      <c r="F420" s="67">
        <f t="shared" si="123"/>
        <v>6.6524087636061257E-3</v>
      </c>
      <c r="G420" s="67">
        <f t="shared" si="123"/>
        <v>2.9079687782766523E-3</v>
      </c>
      <c r="H420" s="67">
        <f t="shared" si="123"/>
        <v>3.7014950807929868E-3</v>
      </c>
      <c r="I420" s="67">
        <f t="shared" si="123"/>
        <v>5.3866199864052201E-3</v>
      </c>
      <c r="J420" s="67">
        <f t="shared" si="123"/>
        <v>7.6127371880799211E-2</v>
      </c>
      <c r="K420" s="67">
        <f t="shared" si="123"/>
        <v>2.7306388402995322E-2</v>
      </c>
      <c r="L420" s="67">
        <f t="shared" si="123"/>
        <v>1.8870097882578781E-3</v>
      </c>
      <c r="M420" s="67">
        <f t="shared" si="123"/>
        <v>2.9154134595693452E-3</v>
      </c>
      <c r="N420" s="67">
        <f t="shared" si="123"/>
        <v>2.1311663877064565E-2</v>
      </c>
      <c r="Q420" s="55">
        <f t="shared" si="91"/>
        <v>3.5451321676391079E-4</v>
      </c>
      <c r="R420" s="55">
        <f t="shared" si="102"/>
        <v>9.7250955323882268E-4</v>
      </c>
      <c r="S420" s="55">
        <f t="shared" si="103"/>
        <v>4.0994858190016438E-4</v>
      </c>
      <c r="T420" s="55">
        <f t="shared" si="104"/>
        <v>4.5381005897065965E-4</v>
      </c>
      <c r="U420" s="55">
        <f t="shared" si="105"/>
        <v>6.9440363956549487E-4</v>
      </c>
      <c r="V420" s="55">
        <f t="shared" si="106"/>
        <v>8.239364732359325E-3</v>
      </c>
      <c r="W420" s="55">
        <f t="shared" si="107"/>
        <v>3.5283604103512009E-3</v>
      </c>
      <c r="X420" s="55">
        <f t="shared" si="108"/>
        <v>2.2833418924656597E-4</v>
      </c>
      <c r="Y420" s="55">
        <f t="shared" si="109"/>
        <v>3.7239124232912489E-4</v>
      </c>
      <c r="Z420" s="55">
        <f t="shared" si="110"/>
        <v>1.2566398205459243E-3</v>
      </c>
      <c r="AC420" s="55">
        <f t="shared" si="92"/>
        <v>4.1170587377495246E-4</v>
      </c>
      <c r="AD420" s="55">
        <f t="shared" si="111"/>
        <v>1.6600114375920261E-3</v>
      </c>
      <c r="AE420" s="55">
        <f t="shared" si="112"/>
        <v>5.32357339443335E-4</v>
      </c>
      <c r="AF420" s="55">
        <f t="shared" si="113"/>
        <v>9.0680394784226385E-4</v>
      </c>
      <c r="AG420" s="55">
        <f t="shared" si="114"/>
        <v>9.4649138698980385E-4</v>
      </c>
      <c r="AH420" s="55">
        <f t="shared" si="115"/>
        <v>1.4456322963590494E-2</v>
      </c>
      <c r="AI420" s="55">
        <f t="shared" si="116"/>
        <v>4.5852797181622999E-3</v>
      </c>
      <c r="AJ420" s="55">
        <f t="shared" si="117"/>
        <v>3.5897463679371495E-4</v>
      </c>
      <c r="AK420" s="55">
        <f t="shared" si="118"/>
        <v>4.8262958062879493E-4</v>
      </c>
      <c r="AL420" s="55">
        <f t="shared" si="119"/>
        <v>6.4234114502461194E-3</v>
      </c>
      <c r="AO420" s="67">
        <f t="shared" si="122"/>
        <v>9.6198446883889667E-4</v>
      </c>
      <c r="AP420" s="67">
        <f t="shared" si="122"/>
        <v>5.679899210367303E-3</v>
      </c>
      <c r="AQ420" s="67">
        <f t="shared" si="122"/>
        <v>2.4980201963764881E-3</v>
      </c>
      <c r="AR420" s="67">
        <f t="shared" si="122"/>
        <v>3.2476850218223271E-3</v>
      </c>
      <c r="AS420" s="67">
        <f t="shared" si="122"/>
        <v>4.6922163468397253E-3</v>
      </c>
      <c r="AT420" s="67">
        <f t="shared" si="122"/>
        <v>6.7888007148439886E-2</v>
      </c>
      <c r="AU420" s="67">
        <f t="shared" si="122"/>
        <v>2.377802799264412E-2</v>
      </c>
      <c r="AV420" s="67">
        <f t="shared" si="122"/>
        <v>1.658675599011312E-3</v>
      </c>
      <c r="AW420" s="67">
        <f t="shared" si="122"/>
        <v>2.5430222172402204E-3</v>
      </c>
      <c r="AX420" s="67">
        <f t="shared" si="122"/>
        <v>2.0055024056518642E-2</v>
      </c>
      <c r="BA420" s="67">
        <f t="shared" si="89"/>
        <v>1.7282035593777598E-3</v>
      </c>
      <c r="BB420" s="67">
        <f t="shared" si="93"/>
        <v>8.3124202011981511E-3</v>
      </c>
      <c r="BC420" s="67">
        <f t="shared" si="94"/>
        <v>3.440326117719987E-3</v>
      </c>
      <c r="BD420" s="67">
        <f t="shared" si="95"/>
        <v>4.608299028635251E-3</v>
      </c>
      <c r="BE420" s="67">
        <f t="shared" si="96"/>
        <v>6.3331113733950239E-3</v>
      </c>
      <c r="BF420" s="67">
        <f t="shared" si="97"/>
        <v>9.0583694844389703E-2</v>
      </c>
      <c r="BG420" s="67">
        <f t="shared" si="98"/>
        <v>3.1891668121157624E-2</v>
      </c>
      <c r="BH420" s="67">
        <f t="shared" si="99"/>
        <v>2.2459844250515932E-3</v>
      </c>
      <c r="BI420" s="67">
        <f t="shared" si="100"/>
        <v>3.3980430401981403E-3</v>
      </c>
      <c r="BJ420" s="67">
        <f t="shared" si="101"/>
        <v>2.7735075327310683E-2</v>
      </c>
    </row>
    <row r="421" spans="4:62">
      <c r="D421" s="52">
        <f t="shared" si="79"/>
        <v>11</v>
      </c>
      <c r="E421" s="67">
        <f t="shared" si="123"/>
        <v>1.316665012719232E-3</v>
      </c>
      <c r="F421" s="67">
        <f t="shared" si="123"/>
        <v>6.6769960780097056E-3</v>
      </c>
      <c r="G421" s="67">
        <f t="shared" si="123"/>
        <v>2.9434541266016015E-3</v>
      </c>
      <c r="H421" s="67">
        <f t="shared" si="123"/>
        <v>3.738869190059997E-3</v>
      </c>
      <c r="I421" s="67">
        <f t="shared" si="123"/>
        <v>5.4536033848971016E-3</v>
      </c>
      <c r="J421" s="67">
        <f t="shared" si="123"/>
        <v>7.7713853181918507E-2</v>
      </c>
      <c r="K421" s="67">
        <f t="shared" si="123"/>
        <v>2.7860895764863502E-2</v>
      </c>
      <c r="L421" s="67">
        <f t="shared" si="123"/>
        <v>1.916370250988793E-3</v>
      </c>
      <c r="M421" s="67">
        <f t="shared" si="123"/>
        <v>2.9694768211086932E-3</v>
      </c>
      <c r="N421" s="67">
        <f t="shared" si="123"/>
        <v>2.1483258617600857E-2</v>
      </c>
      <c r="Q421" s="55">
        <f t="shared" si="91"/>
        <v>3.5451321676391079E-4</v>
      </c>
      <c r="R421" s="55">
        <f t="shared" si="102"/>
        <v>9.7250955323882268E-4</v>
      </c>
      <c r="S421" s="55">
        <f t="shared" si="103"/>
        <v>4.1115339120668037E-4</v>
      </c>
      <c r="T421" s="55">
        <f t="shared" si="104"/>
        <v>4.5473118484784319E-4</v>
      </c>
      <c r="U421" s="55">
        <f t="shared" si="105"/>
        <v>6.968356485312088E-4</v>
      </c>
      <c r="V421" s="55">
        <f t="shared" si="106"/>
        <v>8.311955737744816E-3</v>
      </c>
      <c r="W421" s="55">
        <f t="shared" si="107"/>
        <v>3.5630662928525397E-3</v>
      </c>
      <c r="X421" s="55">
        <f t="shared" si="108"/>
        <v>2.3015355223395274E-4</v>
      </c>
      <c r="Y421" s="55">
        <f t="shared" si="109"/>
        <v>3.7598018902202404E-4</v>
      </c>
      <c r="Z421" s="55">
        <f t="shared" si="110"/>
        <v>1.2614061648900774E-3</v>
      </c>
      <c r="AC421" s="55">
        <f t="shared" si="92"/>
        <v>4.1170612757576274E-4</v>
      </c>
      <c r="AD421" s="55">
        <f t="shared" si="111"/>
        <v>1.6607832590494304E-3</v>
      </c>
      <c r="AE421" s="55">
        <f t="shared" si="112"/>
        <v>5.3382207730965671E-4</v>
      </c>
      <c r="AF421" s="55">
        <f t="shared" si="113"/>
        <v>9.0796079784028351E-4</v>
      </c>
      <c r="AG421" s="55">
        <f t="shared" si="114"/>
        <v>9.4952167750028086E-4</v>
      </c>
      <c r="AH421" s="55">
        <f t="shared" si="115"/>
        <v>1.4604744185611912E-2</v>
      </c>
      <c r="AI421" s="55">
        <f t="shared" si="116"/>
        <v>4.6260626641988663E-3</v>
      </c>
      <c r="AJ421" s="55">
        <f t="shared" si="117"/>
        <v>3.6021266788480882E-4</v>
      </c>
      <c r="AK421" s="55">
        <f t="shared" si="118"/>
        <v>4.8590241673284433E-4</v>
      </c>
      <c r="AL421" s="55">
        <f t="shared" si="119"/>
        <v>6.4276590321564794E-3</v>
      </c>
      <c r="AO421" s="67">
        <f t="shared" si="122"/>
        <v>9.6215179595532125E-4</v>
      </c>
      <c r="AP421" s="67">
        <f t="shared" si="122"/>
        <v>5.7044865247708829E-3</v>
      </c>
      <c r="AQ421" s="67">
        <f t="shared" si="122"/>
        <v>2.5323007353949211E-3</v>
      </c>
      <c r="AR421" s="67">
        <f t="shared" si="122"/>
        <v>3.2841380052121539E-3</v>
      </c>
      <c r="AS421" s="67">
        <f t="shared" si="122"/>
        <v>4.756767736365893E-3</v>
      </c>
      <c r="AT421" s="67">
        <f t="shared" si="122"/>
        <v>6.9401897444173688E-2</v>
      </c>
      <c r="AU421" s="67">
        <f t="shared" si="122"/>
        <v>2.4297829472010962E-2</v>
      </c>
      <c r="AV421" s="67">
        <f t="shared" si="122"/>
        <v>1.6862166987548404E-3</v>
      </c>
      <c r="AW421" s="67">
        <f t="shared" si="122"/>
        <v>2.5934966320866693E-3</v>
      </c>
      <c r="AX421" s="67">
        <f t="shared" si="122"/>
        <v>2.0221852452710781E-2</v>
      </c>
      <c r="BA421" s="67">
        <f t="shared" si="89"/>
        <v>1.7283711402949946E-3</v>
      </c>
      <c r="BB421" s="67">
        <f t="shared" si="93"/>
        <v>8.3377793370591358E-3</v>
      </c>
      <c r="BC421" s="67">
        <f t="shared" si="94"/>
        <v>3.4772762039112582E-3</v>
      </c>
      <c r="BD421" s="67">
        <f t="shared" si="95"/>
        <v>4.6468299879002806E-3</v>
      </c>
      <c r="BE421" s="67">
        <f t="shared" si="96"/>
        <v>6.4031250623973824E-3</v>
      </c>
      <c r="BF421" s="67">
        <f t="shared" si="97"/>
        <v>9.2318597367530425E-2</v>
      </c>
      <c r="BG421" s="67">
        <f t="shared" si="98"/>
        <v>3.2486958429062365E-2</v>
      </c>
      <c r="BH421" s="67">
        <f t="shared" si="99"/>
        <v>2.2765829188736019E-3</v>
      </c>
      <c r="BI421" s="67">
        <f t="shared" si="100"/>
        <v>3.4553792378415374E-3</v>
      </c>
      <c r="BJ421" s="67">
        <f t="shared" si="101"/>
        <v>2.7910917649757339E-2</v>
      </c>
    </row>
    <row r="422" spans="4:62">
      <c r="D422" s="52">
        <f t="shared" si="79"/>
        <v>12</v>
      </c>
      <c r="E422" s="67">
        <f t="shared" si="123"/>
        <v>1.3173578867936668E-3</v>
      </c>
      <c r="F422" s="67">
        <f t="shared" si="123"/>
        <v>6.7788081039039296E-3</v>
      </c>
      <c r="G422" s="67">
        <f t="shared" si="123"/>
        <v>3.0903931189300727E-3</v>
      </c>
      <c r="H422" s="67">
        <f t="shared" si="123"/>
        <v>3.8936292308683743E-3</v>
      </c>
      <c r="I422" s="67">
        <f t="shared" si="123"/>
        <v>5.7309706235388995E-3</v>
      </c>
      <c r="J422" s="67">
        <f t="shared" si="123"/>
        <v>8.4283211374480763E-2</v>
      </c>
      <c r="K422" s="67">
        <f t="shared" si="123"/>
        <v>3.0157019569130701E-2</v>
      </c>
      <c r="L422" s="67">
        <f t="shared" si="123"/>
        <v>2.0379470992268876E-3</v>
      </c>
      <c r="M422" s="67">
        <f t="shared" si="123"/>
        <v>3.1933443112552181E-3</v>
      </c>
      <c r="N422" s="67">
        <f t="shared" si="123"/>
        <v>2.2193804221729552E-2</v>
      </c>
      <c r="Q422" s="55">
        <f t="shared" si="91"/>
        <v>3.5451321676391079E-4</v>
      </c>
      <c r="R422" s="55">
        <f t="shared" si="102"/>
        <v>9.7250955323882268E-4</v>
      </c>
      <c r="S422" s="55">
        <f t="shared" si="103"/>
        <v>4.3128838424451007E-4</v>
      </c>
      <c r="T422" s="55">
        <f t="shared" si="104"/>
        <v>4.7024466398754505E-4</v>
      </c>
      <c r="U422" s="55">
        <f t="shared" si="105"/>
        <v>7.3728914190629446E-4</v>
      </c>
      <c r="V422" s="55">
        <f t="shared" si="106"/>
        <v>9.470467595566457E-3</v>
      </c>
      <c r="W422" s="55">
        <f t="shared" si="107"/>
        <v>4.1128388772417417E-3</v>
      </c>
      <c r="X422" s="55">
        <f t="shared" si="108"/>
        <v>2.5937139983155935E-4</v>
      </c>
      <c r="Y422" s="55">
        <f t="shared" si="109"/>
        <v>4.3291378034074953E-4</v>
      </c>
      <c r="Z422" s="55">
        <f t="shared" si="110"/>
        <v>1.3404983698248288E-3</v>
      </c>
      <c r="AC422" s="55">
        <f t="shared" si="92"/>
        <v>4.1171047935187945E-4</v>
      </c>
      <c r="AD422" s="55">
        <f t="shared" si="111"/>
        <v>1.6739619473807685E-3</v>
      </c>
      <c r="AE422" s="55">
        <f t="shared" si="112"/>
        <v>5.5833974646940651E-4</v>
      </c>
      <c r="AF422" s="55">
        <f t="shared" si="113"/>
        <v>9.2757231220635245E-4</v>
      </c>
      <c r="AG422" s="55">
        <f t="shared" si="114"/>
        <v>1.0000531157463061E-3</v>
      </c>
      <c r="AH422" s="55">
        <f t="shared" si="115"/>
        <v>1.6948636389635285E-2</v>
      </c>
      <c r="AI422" s="55">
        <f t="shared" si="116"/>
        <v>5.2765343306603978E-3</v>
      </c>
      <c r="AJ422" s="55">
        <f t="shared" si="117"/>
        <v>3.8081494118202667E-4</v>
      </c>
      <c r="AK422" s="55">
        <f t="shared" si="118"/>
        <v>5.3893690925410349E-4</v>
      </c>
      <c r="AL422" s="55">
        <f t="shared" si="119"/>
        <v>6.5000584683289593E-3</v>
      </c>
      <c r="AO422" s="67">
        <f t="shared" si="122"/>
        <v>9.628446700297561E-4</v>
      </c>
      <c r="AP422" s="67">
        <f t="shared" si="122"/>
        <v>5.8062985506651069E-3</v>
      </c>
      <c r="AQ422" s="67">
        <f t="shared" si="122"/>
        <v>2.6591047346855626E-3</v>
      </c>
      <c r="AR422" s="67">
        <f t="shared" si="122"/>
        <v>3.4233845668808294E-3</v>
      </c>
      <c r="AS422" s="67">
        <f t="shared" si="122"/>
        <v>4.9936814816326051E-3</v>
      </c>
      <c r="AT422" s="67">
        <f t="shared" si="122"/>
        <v>7.4812743778914309E-2</v>
      </c>
      <c r="AU422" s="67">
        <f t="shared" si="122"/>
        <v>2.6044180691888959E-2</v>
      </c>
      <c r="AV422" s="67">
        <f t="shared" si="122"/>
        <v>1.7785756993953282E-3</v>
      </c>
      <c r="AW422" s="67">
        <f t="shared" si="122"/>
        <v>2.7604305309144686E-3</v>
      </c>
      <c r="AX422" s="67">
        <f t="shared" si="122"/>
        <v>2.0853305851904723E-2</v>
      </c>
      <c r="BA422" s="67">
        <f t="shared" si="89"/>
        <v>1.7290683661455462E-3</v>
      </c>
      <c r="BB422" s="67">
        <f t="shared" si="93"/>
        <v>8.4527700512846988E-3</v>
      </c>
      <c r="BC422" s="67">
        <f t="shared" si="94"/>
        <v>3.6487328653994791E-3</v>
      </c>
      <c r="BD422" s="67">
        <f t="shared" si="95"/>
        <v>4.8212015430747265E-3</v>
      </c>
      <c r="BE422" s="67">
        <f t="shared" si="96"/>
        <v>6.7310237392852051E-3</v>
      </c>
      <c r="BF422" s="67">
        <f t="shared" si="97"/>
        <v>0.10123184776411605</v>
      </c>
      <c r="BG422" s="67">
        <f t="shared" si="98"/>
        <v>3.5433553899791095E-2</v>
      </c>
      <c r="BH422" s="67">
        <f t="shared" si="99"/>
        <v>2.4187620404089141E-3</v>
      </c>
      <c r="BI422" s="67">
        <f t="shared" si="100"/>
        <v>3.7322812205093214E-3</v>
      </c>
      <c r="BJ422" s="67">
        <f t="shared" si="101"/>
        <v>2.8693862690058511E-2</v>
      </c>
    </row>
    <row r="423" spans="4:62">
      <c r="D423" s="52">
        <f t="shared" si="79"/>
        <v>13</v>
      </c>
      <c r="E423" s="67">
        <f t="shared" si="123"/>
        <v>1.3180904784578587E-3</v>
      </c>
      <c r="F423" s="67">
        <f t="shared" si="123"/>
        <v>6.886456296030961E-3</v>
      </c>
      <c r="G423" s="67">
        <f t="shared" si="123"/>
        <v>3.2457550885814893E-3</v>
      </c>
      <c r="H423" s="67">
        <f t="shared" si="123"/>
        <v>4.0572605746139129E-3</v>
      </c>
      <c r="I423" s="67">
        <f t="shared" si="123"/>
        <v>6.0242373720669866E-3</v>
      </c>
      <c r="J423" s="67">
        <f t="shared" si="123"/>
        <v>9.122914459457937E-2</v>
      </c>
      <c r="K423" s="67">
        <f t="shared" si="123"/>
        <v>3.2584763976122491E-2</v>
      </c>
      <c r="L423" s="67">
        <f t="shared" si="123"/>
        <v>2.166493091730076E-3</v>
      </c>
      <c r="M423" s="67">
        <f t="shared" si="123"/>
        <v>3.4300445475841431E-3</v>
      </c>
      <c r="N423" s="67">
        <f t="shared" si="123"/>
        <v>2.2945080399926127E-2</v>
      </c>
      <c r="Q423" s="55">
        <f t="shared" si="91"/>
        <v>3.5451321676391079E-4</v>
      </c>
      <c r="R423" s="55">
        <f t="shared" si="102"/>
        <v>9.7250955323882268E-4</v>
      </c>
      <c r="S423" s="55">
        <f t="shared" si="103"/>
        <v>4.5273905880141021E-4</v>
      </c>
      <c r="T423" s="55">
        <f t="shared" si="104"/>
        <v>4.8700298911063698E-4</v>
      </c>
      <c r="U423" s="55">
        <f t="shared" si="105"/>
        <v>7.8003364922137682E-4</v>
      </c>
      <c r="V423" s="55">
        <f t="shared" si="106"/>
        <v>1.0616988082152256E-2</v>
      </c>
      <c r="W423" s="55">
        <f t="shared" si="107"/>
        <v>4.651141628402764E-3</v>
      </c>
      <c r="X423" s="55">
        <f t="shared" si="108"/>
        <v>2.8855355070449626E-4</v>
      </c>
      <c r="Y423" s="55">
        <f t="shared" si="109"/>
        <v>4.8877266975593837E-4</v>
      </c>
      <c r="Z423" s="55">
        <f t="shared" si="110"/>
        <v>1.4237259150531639E-3</v>
      </c>
      <c r="AC423" s="55">
        <f t="shared" si="92"/>
        <v>4.1171534428647286E-4</v>
      </c>
      <c r="AD423" s="55">
        <f t="shared" si="111"/>
        <v>1.6885730621465939E-3</v>
      </c>
      <c r="AE423" s="55">
        <f t="shared" si="112"/>
        <v>5.8453265636270076E-4</v>
      </c>
      <c r="AF423" s="55">
        <f t="shared" si="113"/>
        <v>9.4901698581376819E-4</v>
      </c>
      <c r="AG423" s="55">
        <f t="shared" si="114"/>
        <v>1.0536788341859343E-3</v>
      </c>
      <c r="AH423" s="55">
        <f t="shared" si="115"/>
        <v>1.9233719556132099E-2</v>
      </c>
      <c r="AI423" s="55">
        <f t="shared" si="116"/>
        <v>5.9196971674505411E-3</v>
      </c>
      <c r="AJ423" s="55">
        <f t="shared" si="117"/>
        <v>4.0260069639275946E-4</v>
      </c>
      <c r="AK423" s="55">
        <f t="shared" si="118"/>
        <v>5.9263364488289813E-4</v>
      </c>
      <c r="AL423" s="55">
        <f t="shared" si="119"/>
        <v>6.5800531125184579E-3</v>
      </c>
      <c r="AO423" s="67">
        <f t="shared" si="122"/>
        <v>9.6357726169394795E-4</v>
      </c>
      <c r="AP423" s="67">
        <f t="shared" si="122"/>
        <v>5.9139467427921383E-3</v>
      </c>
      <c r="AQ423" s="67">
        <f t="shared" si="122"/>
        <v>2.7930160297800792E-3</v>
      </c>
      <c r="AR423" s="67">
        <f t="shared" si="122"/>
        <v>3.5702575855032759E-3</v>
      </c>
      <c r="AS423" s="67">
        <f t="shared" si="122"/>
        <v>5.24420372284561E-3</v>
      </c>
      <c r="AT423" s="67">
        <f t="shared" si="122"/>
        <v>8.0612156512427119E-2</v>
      </c>
      <c r="AU423" s="67">
        <f t="shared" si="122"/>
        <v>2.7933622347719726E-2</v>
      </c>
      <c r="AV423" s="67">
        <f t="shared" si="122"/>
        <v>1.8779395410255797E-3</v>
      </c>
      <c r="AW423" s="67">
        <f t="shared" si="122"/>
        <v>2.9412718778282047E-3</v>
      </c>
      <c r="AX423" s="67">
        <f t="shared" si="122"/>
        <v>2.1521354484872964E-2</v>
      </c>
      <c r="BA423" s="67">
        <f t="shared" si="89"/>
        <v>1.7298058227443315E-3</v>
      </c>
      <c r="BB423" s="67">
        <f t="shared" si="93"/>
        <v>8.575029358177555E-3</v>
      </c>
      <c r="BC423" s="67">
        <f t="shared" si="94"/>
        <v>3.83028774494419E-3</v>
      </c>
      <c r="BD423" s="67">
        <f t="shared" si="95"/>
        <v>5.0062775604276808E-3</v>
      </c>
      <c r="BE423" s="67">
        <f t="shared" si="96"/>
        <v>7.0779162062529211E-3</v>
      </c>
      <c r="BF423" s="67">
        <f t="shared" si="97"/>
        <v>0.11046286415071147</v>
      </c>
      <c r="BG423" s="67">
        <f t="shared" si="98"/>
        <v>3.8504461143573032E-2</v>
      </c>
      <c r="BH423" s="67">
        <f t="shared" si="99"/>
        <v>2.5690937881228354E-3</v>
      </c>
      <c r="BI423" s="67">
        <f t="shared" si="100"/>
        <v>4.0226781924670415E-3</v>
      </c>
      <c r="BJ423" s="67">
        <f t="shared" si="101"/>
        <v>2.9525133512444585E-2</v>
      </c>
    </row>
    <row r="424" spans="4:62">
      <c r="D424" s="52">
        <f t="shared" si="79"/>
        <v>14</v>
      </c>
      <c r="E424" s="67">
        <f t="shared" si="123"/>
        <v>1.3188634517910642E-3</v>
      </c>
      <c r="F424" s="67">
        <f t="shared" si="123"/>
        <v>7.000038235260065E-3</v>
      </c>
      <c r="G424" s="67">
        <f t="shared" si="123"/>
        <v>3.4096808679818288E-3</v>
      </c>
      <c r="H424" s="67">
        <f t="shared" si="123"/>
        <v>4.2299115497399075E-3</v>
      </c>
      <c r="I424" s="67">
        <f t="shared" si="123"/>
        <v>6.333669470749391E-3</v>
      </c>
      <c r="J424" s="67">
        <f t="shared" si="123"/>
        <v>9.8557949187634358E-2</v>
      </c>
      <c r="K424" s="67">
        <f t="shared" si="123"/>
        <v>3.5146329686147046E-2</v>
      </c>
      <c r="L424" s="67">
        <f t="shared" si="123"/>
        <v>2.3021247527932969E-3</v>
      </c>
      <c r="M424" s="67">
        <f t="shared" si="123"/>
        <v>3.6797920939851147E-3</v>
      </c>
      <c r="N424" s="67">
        <f t="shared" si="123"/>
        <v>2.3737768168574397E-2</v>
      </c>
      <c r="Q424" s="55">
        <f t="shared" si="91"/>
        <v>3.5451321676391079E-4</v>
      </c>
      <c r="R424" s="55">
        <f t="shared" si="102"/>
        <v>9.7250955323882268E-4</v>
      </c>
      <c r="S424" s="55">
        <f t="shared" si="103"/>
        <v>4.754827019681847E-4</v>
      </c>
      <c r="T424" s="55">
        <f t="shared" si="104"/>
        <v>5.0500596937358888E-4</v>
      </c>
      <c r="U424" s="55">
        <f t="shared" si="105"/>
        <v>8.2501930029000063E-4</v>
      </c>
      <c r="V424" s="55">
        <f t="shared" si="106"/>
        <v>1.1762655752067799E-2</v>
      </c>
      <c r="W424" s="55">
        <f t="shared" si="107"/>
        <v>5.1850959080231148E-3</v>
      </c>
      <c r="X424" s="55">
        <f t="shared" si="108"/>
        <v>3.1790582379180739E-4</v>
      </c>
      <c r="Y424" s="55">
        <f t="shared" si="109"/>
        <v>5.4425668889138319E-4</v>
      </c>
      <c r="Z424" s="55">
        <f t="shared" si="110"/>
        <v>1.5109985539112163E-3</v>
      </c>
      <c r="AC424" s="55">
        <f t="shared" si="92"/>
        <v>4.117207602615961E-4</v>
      </c>
      <c r="AD424" s="55">
        <f t="shared" si="111"/>
        <v>1.7046920383373234E-3</v>
      </c>
      <c r="AE424" s="55">
        <f t="shared" si="112"/>
        <v>6.1237626170104092E-4</v>
      </c>
      <c r="AF424" s="55">
        <f t="shared" si="113"/>
        <v>9.7233474842369806E-4</v>
      </c>
      <c r="AG424" s="55">
        <f t="shared" si="114"/>
        <v>1.1103368748119663E-3</v>
      </c>
      <c r="AH424" s="55">
        <f t="shared" si="115"/>
        <v>2.1493760911268034E-2</v>
      </c>
      <c r="AI424" s="55">
        <f t="shared" si="116"/>
        <v>6.5619780723684996E-3</v>
      </c>
      <c r="AJ424" s="55">
        <f t="shared" si="117"/>
        <v>4.2554439870214696E-4</v>
      </c>
      <c r="AK424" s="55">
        <f t="shared" si="118"/>
        <v>6.4719353016706228E-4</v>
      </c>
      <c r="AL424" s="55">
        <f t="shared" si="119"/>
        <v>6.6679808713710972E-3</v>
      </c>
      <c r="AO424" s="67">
        <f t="shared" si="122"/>
        <v>9.6435023502715344E-4</v>
      </c>
      <c r="AP424" s="67">
        <f t="shared" si="122"/>
        <v>6.0275286820212423E-3</v>
      </c>
      <c r="AQ424" s="67">
        <f t="shared" si="122"/>
        <v>2.9341981660136441E-3</v>
      </c>
      <c r="AR424" s="67">
        <f t="shared" si="122"/>
        <v>3.7249055803663185E-3</v>
      </c>
      <c r="AS424" s="67">
        <f t="shared" si="122"/>
        <v>5.50865017045939E-3</v>
      </c>
      <c r="AT424" s="67">
        <f t="shared" si="122"/>
        <v>8.6795293435566565E-2</v>
      </c>
      <c r="AU424" s="67">
        <f t="shared" si="122"/>
        <v>2.996123377812393E-2</v>
      </c>
      <c r="AV424" s="67">
        <f t="shared" si="122"/>
        <v>1.9842189290014897E-3</v>
      </c>
      <c r="AW424" s="67">
        <f t="shared" si="122"/>
        <v>3.1355354050937316E-3</v>
      </c>
      <c r="AX424" s="67">
        <f t="shared" si="122"/>
        <v>2.2226769614663182E-2</v>
      </c>
      <c r="BA424" s="67">
        <f t="shared" si="89"/>
        <v>1.7305842120526602E-3</v>
      </c>
      <c r="BB424" s="67">
        <f t="shared" si="93"/>
        <v>8.7047302735973886E-3</v>
      </c>
      <c r="BC424" s="67">
        <f t="shared" si="94"/>
        <v>4.0220571296828694E-3</v>
      </c>
      <c r="BD424" s="67">
        <f t="shared" si="95"/>
        <v>5.2022462981636056E-3</v>
      </c>
      <c r="BE424" s="67">
        <f t="shared" si="96"/>
        <v>7.4440063455613568E-3</v>
      </c>
      <c r="BF424" s="67">
        <f t="shared" si="97"/>
        <v>0.12005171009890239</v>
      </c>
      <c r="BG424" s="67">
        <f t="shared" si="98"/>
        <v>4.1708307758515542E-2</v>
      </c>
      <c r="BH424" s="67">
        <f t="shared" si="99"/>
        <v>2.7276691514954441E-3</v>
      </c>
      <c r="BI424" s="67">
        <f t="shared" si="100"/>
        <v>4.3269856241521772E-3</v>
      </c>
      <c r="BJ424" s="67">
        <f t="shared" si="101"/>
        <v>3.0405749039945494E-2</v>
      </c>
    </row>
    <row r="425" spans="4:62">
      <c r="D425" s="52">
        <f t="shared" si="79"/>
        <v>15</v>
      </c>
      <c r="E425" s="67">
        <f t="shared" si="123"/>
        <v>1.3196773090221796E-3</v>
      </c>
      <c r="F425" s="67">
        <f t="shared" si="123"/>
        <v>7.1196277199093811E-3</v>
      </c>
      <c r="G425" s="67">
        <f t="shared" si="123"/>
        <v>3.5822769656737481E-3</v>
      </c>
      <c r="H425" s="67">
        <f t="shared" si="123"/>
        <v>4.4116943338661091E-3</v>
      </c>
      <c r="I425" s="67">
        <f t="shared" si="123"/>
        <v>6.6594679688780712E-3</v>
      </c>
      <c r="J425" s="67">
        <f t="shared" si="123"/>
        <v>0.10627438694461895</v>
      </c>
      <c r="K425" s="67">
        <f t="shared" si="123"/>
        <v>3.7843381041638438E-2</v>
      </c>
      <c r="L425" s="67">
        <f t="shared" si="123"/>
        <v>2.4449302072411558E-3</v>
      </c>
      <c r="M425" s="67">
        <f t="shared" si="123"/>
        <v>3.942749220525091E-3</v>
      </c>
      <c r="N425" s="67">
        <f t="shared" si="123"/>
        <v>2.4572382565756411E-2</v>
      </c>
      <c r="Q425" s="55">
        <f t="shared" si="91"/>
        <v>3.5451321676391079E-4</v>
      </c>
      <c r="R425" s="55">
        <f t="shared" si="102"/>
        <v>9.7250955323882268E-4</v>
      </c>
      <c r="S425" s="55">
        <f t="shared" si="103"/>
        <v>4.9948695029751759E-4</v>
      </c>
      <c r="T425" s="55">
        <f t="shared" si="104"/>
        <v>5.2424165003074532E-4</v>
      </c>
      <c r="U425" s="55">
        <f t="shared" si="105"/>
        <v>8.7218187230591335E-4</v>
      </c>
      <c r="V425" s="55">
        <f t="shared" si="106"/>
        <v>1.2914475670325934E-2</v>
      </c>
      <c r="W425" s="55">
        <f t="shared" si="107"/>
        <v>5.7190557861882792E-3</v>
      </c>
      <c r="X425" s="55">
        <f t="shared" si="108"/>
        <v>3.4755995181792254E-4</v>
      </c>
      <c r="Y425" s="55">
        <f t="shared" si="109"/>
        <v>5.9979618203601581E-4</v>
      </c>
      <c r="Z425" s="55">
        <f t="shared" si="110"/>
        <v>1.602200882721556E-3</v>
      </c>
      <c r="AC425" s="55">
        <f t="shared" si="92"/>
        <v>4.1172676422543669E-4</v>
      </c>
      <c r="AD425" s="55">
        <f t="shared" si="111"/>
        <v>1.7223849299125352E-3</v>
      </c>
      <c r="AE425" s="55">
        <f t="shared" si="112"/>
        <v>6.4183295642775357E-4</v>
      </c>
      <c r="AF425" s="55">
        <f t="shared" si="113"/>
        <v>9.9754753853041286E-4</v>
      </c>
      <c r="AG425" s="55">
        <f t="shared" si="114"/>
        <v>1.1699443837897134E-3</v>
      </c>
      <c r="AH425" s="55">
        <f t="shared" si="115"/>
        <v>2.3749146763951186E-2</v>
      </c>
      <c r="AI425" s="55">
        <f t="shared" si="116"/>
        <v>7.2074103325243163E-3</v>
      </c>
      <c r="AJ425" s="55">
        <f t="shared" si="117"/>
        <v>4.4961301843313178E-4</v>
      </c>
      <c r="AK425" s="55">
        <f t="shared" si="118"/>
        <v>7.0274407640091038E-4</v>
      </c>
      <c r="AL425" s="55">
        <f t="shared" si="119"/>
        <v>6.7641201629443735E-3</v>
      </c>
      <c r="AO425" s="67">
        <f t="shared" si="122"/>
        <v>9.6516409225826886E-4</v>
      </c>
      <c r="AP425" s="67">
        <f t="shared" si="122"/>
        <v>6.1471181666705585E-3</v>
      </c>
      <c r="AQ425" s="67">
        <f t="shared" si="122"/>
        <v>3.0827900153762304E-3</v>
      </c>
      <c r="AR425" s="67">
        <f t="shared" si="122"/>
        <v>3.8874526838353638E-3</v>
      </c>
      <c r="AS425" s="67">
        <f t="shared" si="122"/>
        <v>5.7872860965721574E-3</v>
      </c>
      <c r="AT425" s="67">
        <f t="shared" si="122"/>
        <v>9.3359911274293023E-2</v>
      </c>
      <c r="AU425" s="67">
        <f t="shared" si="122"/>
        <v>3.2124325255450156E-2</v>
      </c>
      <c r="AV425" s="67">
        <f t="shared" si="122"/>
        <v>2.0973702554232332E-3</v>
      </c>
      <c r="AW425" s="67">
        <f t="shared" si="122"/>
        <v>3.3429530384890753E-3</v>
      </c>
      <c r="AX425" s="67">
        <f t="shared" si="122"/>
        <v>2.2970181683034854E-2</v>
      </c>
      <c r="BA425" s="67">
        <f t="shared" si="89"/>
        <v>1.7314040732476163E-3</v>
      </c>
      <c r="BB425" s="67">
        <f t="shared" si="93"/>
        <v>8.8420126498219166E-3</v>
      </c>
      <c r="BC425" s="67">
        <f t="shared" si="94"/>
        <v>4.2241099221015013E-3</v>
      </c>
      <c r="BD425" s="67">
        <f t="shared" si="95"/>
        <v>5.4092418723965217E-3</v>
      </c>
      <c r="BE425" s="67">
        <f t="shared" si="96"/>
        <v>7.8294123526677847E-3</v>
      </c>
      <c r="BF425" s="67">
        <f t="shared" si="97"/>
        <v>0.13002353370857014</v>
      </c>
      <c r="BG425" s="67">
        <f t="shared" si="98"/>
        <v>4.5050791374162756E-2</v>
      </c>
      <c r="BH425" s="67">
        <f t="shared" si="99"/>
        <v>2.8945432256742877E-3</v>
      </c>
      <c r="BI425" s="67">
        <f t="shared" si="100"/>
        <v>4.6454932969260017E-3</v>
      </c>
      <c r="BJ425" s="67">
        <f t="shared" si="101"/>
        <v>3.1336502728700782E-2</v>
      </c>
    </row>
    <row r="426" spans="4:62">
      <c r="D426" s="52">
        <f t="shared" si="79"/>
        <v>16</v>
      </c>
      <c r="E426" s="67">
        <f t="shared" si="123"/>
        <v>1.3205324156415031E-3</v>
      </c>
      <c r="F426" s="67">
        <f t="shared" si="123"/>
        <v>7.245278455708549E-3</v>
      </c>
      <c r="G426" s="67">
        <f t="shared" si="123"/>
        <v>3.7636208918111428E-3</v>
      </c>
      <c r="H426" s="67">
        <f t="shared" si="123"/>
        <v>4.6026905627407286E-3</v>
      </c>
      <c r="I426" s="67">
        <f t="shared" si="123"/>
        <v>7.0017791773607863E-3</v>
      </c>
      <c r="J426" s="67">
        <f t="shared" si="123"/>
        <v>0.11438192319462268</v>
      </c>
      <c r="K426" s="67">
        <f t="shared" si="123"/>
        <v>4.0677129245331983E-2</v>
      </c>
      <c r="L426" s="67">
        <f t="shared" si="123"/>
        <v>2.5949735867249438E-3</v>
      </c>
      <c r="M426" s="67">
        <f t="shared" si="123"/>
        <v>4.2190340170544143E-3</v>
      </c>
      <c r="N426" s="67">
        <f t="shared" si="123"/>
        <v>2.5449298403482607E-2</v>
      </c>
      <c r="Q426" s="55">
        <f t="shared" si="91"/>
        <v>3.5451321676391079E-4</v>
      </c>
      <c r="R426" s="55">
        <f t="shared" si="102"/>
        <v>9.7250955323882268E-4</v>
      </c>
      <c r="S426" s="55">
        <f t="shared" si="103"/>
        <v>5.2471239313474111E-4</v>
      </c>
      <c r="T426" s="55">
        <f t="shared" si="104"/>
        <v>5.4468830486368365E-4</v>
      </c>
      <c r="U426" s="55">
        <f t="shared" si="105"/>
        <v>9.2144729687926395E-4</v>
      </c>
      <c r="V426" s="55">
        <f t="shared" si="106"/>
        <v>1.4076986302357467E-2</v>
      </c>
      <c r="W426" s="55">
        <f t="shared" si="107"/>
        <v>6.25580819758444E-3</v>
      </c>
      <c r="X426" s="55">
        <f t="shared" si="108"/>
        <v>3.7760136362015745E-4</v>
      </c>
      <c r="Y426" s="55">
        <f t="shared" si="109"/>
        <v>6.5566737937834544E-4</v>
      </c>
      <c r="Z426" s="55">
        <f t="shared" si="110"/>
        <v>1.6972004887180537E-3</v>
      </c>
      <c r="AC426" s="55">
        <f t="shared" si="92"/>
        <v>4.1173339211844872E-4</v>
      </c>
      <c r="AD426" s="55">
        <f t="shared" si="111"/>
        <v>1.7417080484327752E-3</v>
      </c>
      <c r="AE426" s="55">
        <f t="shared" si="112"/>
        <v>6.7285534877768814E-4</v>
      </c>
      <c r="AF426" s="55">
        <f t="shared" si="113"/>
        <v>1.0246606526327687E-3</v>
      </c>
      <c r="AG426" s="55">
        <f t="shared" si="114"/>
        <v>1.2324037441439532E-3</v>
      </c>
      <c r="AH426" s="55">
        <f t="shared" si="115"/>
        <v>2.6012840794174697E-2</v>
      </c>
      <c r="AI426" s="55">
        <f t="shared" si="116"/>
        <v>7.8586052330561797E-3</v>
      </c>
      <c r="AJ426" s="55">
        <f t="shared" si="117"/>
        <v>4.7476836225628273E-4</v>
      </c>
      <c r="AK426" s="55">
        <f t="shared" si="118"/>
        <v>7.5936366843234017E-4</v>
      </c>
      <c r="AL426" s="55">
        <f t="shared" si="119"/>
        <v>6.8686893148089704E-3</v>
      </c>
      <c r="AO426" s="67">
        <f t="shared" si="122"/>
        <v>9.6601919887759238E-4</v>
      </c>
      <c r="AP426" s="67">
        <f t="shared" si="122"/>
        <v>6.2727689024697263E-3</v>
      </c>
      <c r="AQ426" s="67">
        <f t="shared" si="122"/>
        <v>3.2389084986764018E-3</v>
      </c>
      <c r="AR426" s="67">
        <f t="shared" si="122"/>
        <v>4.058002257877045E-3</v>
      </c>
      <c r="AS426" s="67">
        <f t="shared" si="122"/>
        <v>6.0803318804815223E-3</v>
      </c>
      <c r="AT426" s="67">
        <f t="shared" si="122"/>
        <v>0.1003049368922652</v>
      </c>
      <c r="AU426" s="67">
        <f t="shared" si="122"/>
        <v>3.4421321047747547E-2</v>
      </c>
      <c r="AV426" s="67">
        <f t="shared" si="122"/>
        <v>2.2173722231047864E-3</v>
      </c>
      <c r="AW426" s="67">
        <f t="shared" si="122"/>
        <v>3.5633666376760687E-3</v>
      </c>
      <c r="AX426" s="67">
        <f t="shared" si="122"/>
        <v>2.3752097914764552E-2</v>
      </c>
      <c r="BA426" s="67">
        <f t="shared" si="89"/>
        <v>1.7322658077599518E-3</v>
      </c>
      <c r="BB426" s="67">
        <f t="shared" si="93"/>
        <v>8.9869865041413248E-3</v>
      </c>
      <c r="BC426" s="67">
        <f t="shared" si="94"/>
        <v>4.4364762405888309E-3</v>
      </c>
      <c r="BD426" s="67">
        <f t="shared" si="95"/>
        <v>5.6273512153734977E-3</v>
      </c>
      <c r="BE426" s="67">
        <f t="shared" si="96"/>
        <v>8.2341829215047402E-3</v>
      </c>
      <c r="BF426" s="67">
        <f t="shared" si="97"/>
        <v>0.14039476398879738</v>
      </c>
      <c r="BG426" s="67">
        <f t="shared" si="98"/>
        <v>4.8535734478388159E-2</v>
      </c>
      <c r="BH426" s="67">
        <f t="shared" si="99"/>
        <v>3.0697419489812265E-3</v>
      </c>
      <c r="BI426" s="67">
        <f t="shared" si="100"/>
        <v>4.9783976854867549E-3</v>
      </c>
      <c r="BJ426" s="67">
        <f t="shared" si="101"/>
        <v>3.2317987718291578E-2</v>
      </c>
    </row>
    <row r="427" spans="4:62">
      <c r="D427" s="52">
        <f t="shared" si="79"/>
        <v>17</v>
      </c>
      <c r="E427" s="67">
        <f t="shared" si="123"/>
        <v>1.3214290081406928E-3</v>
      </c>
      <c r="F427" s="67">
        <f t="shared" si="123"/>
        <v>7.3770251931204473E-3</v>
      </c>
      <c r="G427" s="67">
        <f t="shared" si="123"/>
        <v>3.9537627995851867E-3</v>
      </c>
      <c r="H427" s="67">
        <f t="shared" si="123"/>
        <v>4.8029530590338381E-3</v>
      </c>
      <c r="I427" s="67">
        <f t="shared" si="123"/>
        <v>7.3606977671349383E-3</v>
      </c>
      <c r="J427" s="67">
        <f t="shared" si="123"/>
        <v>0.12288280018983534</v>
      </c>
      <c r="K427" s="67">
        <f t="shared" si="123"/>
        <v>4.3648358009803136E-2</v>
      </c>
      <c r="L427" s="67">
        <f t="shared" si="123"/>
        <v>2.7522963878332477E-3</v>
      </c>
      <c r="M427" s="67">
        <f t="shared" si="123"/>
        <v>4.5087228939856838E-3</v>
      </c>
      <c r="N427" s="67">
        <f t="shared" si="123"/>
        <v>2.6368758205054365E-2</v>
      </c>
      <c r="Q427" s="55">
        <f t="shared" si="91"/>
        <v>3.5451321676391079E-4</v>
      </c>
      <c r="R427" s="55">
        <f t="shared" si="102"/>
        <v>9.7250955323882268E-4</v>
      </c>
      <c r="S427" s="55">
        <f t="shared" si="103"/>
        <v>5.5111402395384944E-4</v>
      </c>
      <c r="T427" s="55">
        <f t="shared" si="104"/>
        <v>5.6631576544285891E-4</v>
      </c>
      <c r="U427" s="55">
        <f t="shared" si="105"/>
        <v>9.7273379623906832E-4</v>
      </c>
      <c r="V427" s="55">
        <f t="shared" si="106"/>
        <v>1.5253126972074356E-2</v>
      </c>
      <c r="W427" s="55">
        <f t="shared" si="107"/>
        <v>6.7971664540266742E-3</v>
      </c>
      <c r="X427" s="55">
        <f t="shared" si="108"/>
        <v>4.0808423272279082E-4</v>
      </c>
      <c r="Y427" s="55">
        <f t="shared" si="109"/>
        <v>7.120500166637692E-4</v>
      </c>
      <c r="Z427" s="55">
        <f t="shared" si="110"/>
        <v>1.79585150652668E-3</v>
      </c>
      <c r="AC427" s="55">
        <f t="shared" si="92"/>
        <v>4.1174067859911593E-4</v>
      </c>
      <c r="AD427" s="55">
        <f t="shared" si="111"/>
        <v>1.7627071574291928E-3</v>
      </c>
      <c r="AE427" s="55">
        <f t="shared" si="112"/>
        <v>7.0538817485730142E-4</v>
      </c>
      <c r="AF427" s="55">
        <f t="shared" si="113"/>
        <v>1.0536635666016164E-3</v>
      </c>
      <c r="AG427" s="55">
        <f t="shared" si="114"/>
        <v>1.2976057548032369E-3</v>
      </c>
      <c r="AH427" s="55">
        <f t="shared" si="115"/>
        <v>2.8293269062963301E-2</v>
      </c>
      <c r="AI427" s="55">
        <f t="shared" si="116"/>
        <v>8.5172555879058278E-3</v>
      </c>
      <c r="AJ427" s="55">
        <f t="shared" si="117"/>
        <v>5.0096819600971483E-4</v>
      </c>
      <c r="AK427" s="55">
        <f t="shared" si="118"/>
        <v>8.1709520720779747E-4</v>
      </c>
      <c r="AL427" s="55">
        <f t="shared" si="119"/>
        <v>6.9818438914498399E-3</v>
      </c>
      <c r="AO427" s="67">
        <f t="shared" si="122"/>
        <v>9.6691579137678208E-4</v>
      </c>
      <c r="AP427" s="67">
        <f t="shared" si="122"/>
        <v>6.4045156398816246E-3</v>
      </c>
      <c r="AQ427" s="67">
        <f t="shared" si="122"/>
        <v>3.4026487756313372E-3</v>
      </c>
      <c r="AR427" s="67">
        <f t="shared" si="122"/>
        <v>4.2366372935909793E-3</v>
      </c>
      <c r="AS427" s="67">
        <f t="shared" si="122"/>
        <v>6.3879639708958698E-3</v>
      </c>
      <c r="AT427" s="67">
        <f t="shared" si="122"/>
        <v>0.10762967321776098</v>
      </c>
      <c r="AU427" s="67">
        <f t="shared" si="122"/>
        <v>3.6851191555776458E-2</v>
      </c>
      <c r="AV427" s="67">
        <f t="shared" si="122"/>
        <v>2.3442121551104571E-3</v>
      </c>
      <c r="AW427" s="67">
        <f t="shared" si="122"/>
        <v>3.7966728773219148E-3</v>
      </c>
      <c r="AX427" s="67">
        <f t="shared" si="122"/>
        <v>2.4572906698527686E-2</v>
      </c>
      <c r="BA427" s="67">
        <f t="shared" si="89"/>
        <v>1.7331696867398088E-3</v>
      </c>
      <c r="BB427" s="67">
        <f t="shared" si="93"/>
        <v>9.1397323505496408E-3</v>
      </c>
      <c r="BC427" s="67">
        <f t="shared" si="94"/>
        <v>4.6591509744424884E-3</v>
      </c>
      <c r="BD427" s="67">
        <f t="shared" si="95"/>
        <v>5.8566166256354543E-3</v>
      </c>
      <c r="BE427" s="67">
        <f t="shared" si="96"/>
        <v>8.6583035219381758E-3</v>
      </c>
      <c r="BF427" s="67">
        <f t="shared" si="97"/>
        <v>0.15117606925279864</v>
      </c>
      <c r="BG427" s="67">
        <f t="shared" si="98"/>
        <v>5.2165613597708965E-2</v>
      </c>
      <c r="BH427" s="67">
        <f t="shared" si="99"/>
        <v>3.2532645838429623E-3</v>
      </c>
      <c r="BI427" s="67">
        <f t="shared" si="100"/>
        <v>5.3258181011934811E-3</v>
      </c>
      <c r="BJ427" s="67">
        <f t="shared" si="101"/>
        <v>3.3350602096504207E-2</v>
      </c>
    </row>
    <row r="428" spans="4:62">
      <c r="D428" s="52">
        <f t="shared" si="79"/>
        <v>18</v>
      </c>
      <c r="E428" s="67">
        <f t="shared" si="123"/>
        <v>1.3223672260044381E-3</v>
      </c>
      <c r="F428" s="67">
        <f t="shared" si="123"/>
        <v>7.5148884282486735E-3</v>
      </c>
      <c r="G428" s="67">
        <f t="shared" si="123"/>
        <v>4.1527322697529926E-3</v>
      </c>
      <c r="H428" s="67">
        <f t="shared" si="123"/>
        <v>5.0125129779827618E-3</v>
      </c>
      <c r="I428" s="67">
        <f t="shared" si="123"/>
        <v>7.7362795758838246E-3</v>
      </c>
      <c r="J428" s="67">
        <f t="shared" si="123"/>
        <v>0.13177834042870346</v>
      </c>
      <c r="K428" s="67">
        <f t="shared" si="123"/>
        <v>4.6757529575056953E-2</v>
      </c>
      <c r="L428" s="67">
        <f t="shared" si="123"/>
        <v>2.9169230855890776E-3</v>
      </c>
      <c r="M428" s="67">
        <f t="shared" si="123"/>
        <v>4.8118609187972226E-3</v>
      </c>
      <c r="N428" s="67">
        <f t="shared" si="123"/>
        <v>2.7330905012673084E-2</v>
      </c>
      <c r="Q428" s="55">
        <f t="shared" si="91"/>
        <v>3.5451321676391079E-4</v>
      </c>
      <c r="R428" s="55">
        <f t="shared" si="102"/>
        <v>9.7250955323882268E-4</v>
      </c>
      <c r="S428" s="55">
        <f t="shared" si="103"/>
        <v>5.7864393087408766E-4</v>
      </c>
      <c r="T428" s="55">
        <f t="shared" si="104"/>
        <v>5.8908794574719244E-4</v>
      </c>
      <c r="U428" s="55">
        <f t="shared" si="105"/>
        <v>1.0259564175803665E-3</v>
      </c>
      <c r="V428" s="55">
        <f t="shared" si="106"/>
        <v>1.6444805898655664E-2</v>
      </c>
      <c r="W428" s="55">
        <f t="shared" si="107"/>
        <v>7.3443286995187968E-3</v>
      </c>
      <c r="X428" s="55">
        <f t="shared" si="108"/>
        <v>4.3904227946135694E-4</v>
      </c>
      <c r="Y428" s="55">
        <f t="shared" si="109"/>
        <v>7.6906261872537783E-4</v>
      </c>
      <c r="Z428" s="55">
        <f t="shared" si="110"/>
        <v>1.8980028415078471E-3</v>
      </c>
      <c r="AC428" s="55">
        <f t="shared" si="92"/>
        <v>4.11748657204012E-4</v>
      </c>
      <c r="AD428" s="55">
        <f t="shared" si="111"/>
        <v>1.7854180747744195E-3</v>
      </c>
      <c r="AE428" s="55">
        <f t="shared" si="112"/>
        <v>7.3937176471815887E-4</v>
      </c>
      <c r="AF428" s="55">
        <f t="shared" si="113"/>
        <v>1.0845327085005729E-3</v>
      </c>
      <c r="AG428" s="55">
        <f t="shared" si="114"/>
        <v>1.3654358431377145E-3</v>
      </c>
      <c r="AH428" s="55">
        <f t="shared" si="115"/>
        <v>3.059601501762698E-2</v>
      </c>
      <c r="AI428" s="55">
        <f t="shared" si="116"/>
        <v>9.184462951096253E-3</v>
      </c>
      <c r="AJ428" s="55">
        <f t="shared" si="117"/>
        <v>5.2816859053269455E-4</v>
      </c>
      <c r="AK428" s="55">
        <f t="shared" si="118"/>
        <v>8.7595819669059201E-4</v>
      </c>
      <c r="AL428" s="55">
        <f t="shared" si="119"/>
        <v>7.1036818874131722E-3</v>
      </c>
      <c r="AO428" s="67">
        <f t="shared" si="122"/>
        <v>9.6785400924052738E-4</v>
      </c>
      <c r="AP428" s="67">
        <f t="shared" si="122"/>
        <v>6.5423788750098508E-3</v>
      </c>
      <c r="AQ428" s="67">
        <f t="shared" si="122"/>
        <v>3.574088338878905E-3</v>
      </c>
      <c r="AR428" s="67">
        <f t="shared" si="122"/>
        <v>4.4234250322355692E-3</v>
      </c>
      <c r="AS428" s="67">
        <f t="shared" si="122"/>
        <v>6.7103231583034578E-3</v>
      </c>
      <c r="AT428" s="67">
        <f t="shared" si="122"/>
        <v>0.1153335345300478</v>
      </c>
      <c r="AU428" s="67">
        <f t="shared" si="122"/>
        <v>3.9413200875538158E-2</v>
      </c>
      <c r="AV428" s="67">
        <f t="shared" si="122"/>
        <v>2.4778808061277206E-3</v>
      </c>
      <c r="AW428" s="67">
        <f t="shared" si="122"/>
        <v>4.0427983000718443E-3</v>
      </c>
      <c r="AX428" s="67">
        <f t="shared" si="122"/>
        <v>2.5432902171165235E-2</v>
      </c>
      <c r="BA428" s="67">
        <f t="shared" si="89"/>
        <v>1.73411588320845E-3</v>
      </c>
      <c r="BB428" s="67">
        <f t="shared" si="93"/>
        <v>9.3003065030230932E-3</v>
      </c>
      <c r="BC428" s="67">
        <f t="shared" si="94"/>
        <v>4.8921040344711512E-3</v>
      </c>
      <c r="BD428" s="67">
        <f t="shared" si="95"/>
        <v>6.0970456864833343E-3</v>
      </c>
      <c r="BE428" s="67">
        <f t="shared" si="96"/>
        <v>9.1017154190215395E-3</v>
      </c>
      <c r="BF428" s="67">
        <f t="shared" si="97"/>
        <v>0.16237435544633044</v>
      </c>
      <c r="BG428" s="67">
        <f t="shared" si="98"/>
        <v>5.5941992526153207E-2</v>
      </c>
      <c r="BH428" s="67">
        <f t="shared" si="99"/>
        <v>3.4450916761217722E-3</v>
      </c>
      <c r="BI428" s="67">
        <f t="shared" si="100"/>
        <v>5.6878191154878148E-3</v>
      </c>
      <c r="BJ428" s="67">
        <f t="shared" si="101"/>
        <v>3.4434586900086259E-2</v>
      </c>
    </row>
    <row r="429" spans="4:62">
      <c r="D429" s="52">
        <f t="shared" si="79"/>
        <v>19</v>
      </c>
      <c r="E429" s="67">
        <f t="shared" si="123"/>
        <v>1.3233471154944514E-3</v>
      </c>
      <c r="F429" s="67">
        <f t="shared" si="123"/>
        <v>7.6588749588633372E-3</v>
      </c>
      <c r="G429" s="67">
        <f t="shared" si="123"/>
        <v>4.3605391131152126E-3</v>
      </c>
      <c r="H429" s="67">
        <f t="shared" si="123"/>
        <v>5.2313806525827455E-3</v>
      </c>
      <c r="I429" s="67">
        <f t="shared" si="123"/>
        <v>8.1285431228217287E-3</v>
      </c>
      <c r="J429" s="67">
        <f t="shared" si="123"/>
        <v>0.14106898253315178</v>
      </c>
      <c r="K429" s="67">
        <f t="shared" si="123"/>
        <v>5.0004797248344009E-2</v>
      </c>
      <c r="L429" s="67">
        <f t="shared" si="123"/>
        <v>3.0888617974172434E-3</v>
      </c>
      <c r="M429" s="67">
        <f t="shared" si="123"/>
        <v>5.1284630386401134E-3</v>
      </c>
      <c r="N429" s="67">
        <f t="shared" si="123"/>
        <v>2.8335786267941331E-2</v>
      </c>
      <c r="Q429" s="55">
        <f t="shared" si="91"/>
        <v>3.5451321676391079E-4</v>
      </c>
      <c r="R429" s="55">
        <f t="shared" si="102"/>
        <v>9.7250955323882268E-4</v>
      </c>
      <c r="S429" s="55">
        <f t="shared" si="103"/>
        <v>6.0725211766783096E-4</v>
      </c>
      <c r="T429" s="55">
        <f t="shared" si="104"/>
        <v>6.1296396673582475E-4</v>
      </c>
      <c r="U429" s="55">
        <f t="shared" si="105"/>
        <v>1.0810279593724324E-3</v>
      </c>
      <c r="V429" s="55">
        <f t="shared" si="106"/>
        <v>1.7653198458501416E-2</v>
      </c>
      <c r="W429" s="55">
        <f t="shared" si="107"/>
        <v>7.898067566719822E-3</v>
      </c>
      <c r="X429" s="55">
        <f t="shared" si="108"/>
        <v>4.704942936016467E-4</v>
      </c>
      <c r="Y429" s="55">
        <f t="shared" si="109"/>
        <v>8.267811640960156E-4</v>
      </c>
      <c r="Z429" s="55">
        <f t="shared" si="110"/>
        <v>2.0034995097892383E-3</v>
      </c>
      <c r="AC429" s="55">
        <f t="shared" si="92"/>
        <v>4.1175736012349321E-4</v>
      </c>
      <c r="AD429" s="55">
        <f t="shared" si="111"/>
        <v>1.8098662907969846E-3</v>
      </c>
      <c r="AE429" s="55">
        <f t="shared" si="112"/>
        <v>7.7474321702690225E-4</v>
      </c>
      <c r="AF429" s="55">
        <f t="shared" si="113"/>
        <v>1.1172327182113241E-3</v>
      </c>
      <c r="AG429" s="55">
        <f t="shared" si="114"/>
        <v>1.4357756603874871E-3</v>
      </c>
      <c r="AH429" s="55">
        <f t="shared" si="115"/>
        <v>3.2924715444469989E-2</v>
      </c>
      <c r="AI429" s="55">
        <f t="shared" si="116"/>
        <v>9.8609096651051473E-3</v>
      </c>
      <c r="AJ429" s="55">
        <f t="shared" si="117"/>
        <v>5.5632442163473371E-4</v>
      </c>
      <c r="AK429" s="55">
        <f t="shared" si="118"/>
        <v>9.3595423465772339E-4</v>
      </c>
      <c r="AL429" s="55">
        <f t="shared" si="119"/>
        <v>7.2342437359511199E-3</v>
      </c>
      <c r="AO429" s="67">
        <f t="shared" si="122"/>
        <v>9.6883389873054062E-4</v>
      </c>
      <c r="AP429" s="67">
        <f t="shared" si="122"/>
        <v>6.6863654056245145E-3</v>
      </c>
      <c r="AQ429" s="67">
        <f t="shared" si="122"/>
        <v>3.7532869954473814E-3</v>
      </c>
      <c r="AR429" s="67">
        <f t="shared" si="122"/>
        <v>4.6184166858469211E-3</v>
      </c>
      <c r="AS429" s="67">
        <f t="shared" si="122"/>
        <v>7.0475151634492965E-3</v>
      </c>
      <c r="AT429" s="67">
        <f t="shared" si="122"/>
        <v>0.12341578407465037</v>
      </c>
      <c r="AU429" s="67">
        <f t="shared" si="122"/>
        <v>4.2106729681624183E-2</v>
      </c>
      <c r="AV429" s="67">
        <f t="shared" si="122"/>
        <v>2.6183675038155968E-3</v>
      </c>
      <c r="AW429" s="67">
        <f t="shared" si="122"/>
        <v>4.3016818745440976E-3</v>
      </c>
      <c r="AX429" s="67">
        <f t="shared" si="122"/>
        <v>2.6332286758152093E-2</v>
      </c>
      <c r="BA429" s="67">
        <f t="shared" si="89"/>
        <v>1.7351044756179447E-3</v>
      </c>
      <c r="BB429" s="67">
        <f t="shared" si="93"/>
        <v>9.4687412496603212E-3</v>
      </c>
      <c r="BC429" s="67">
        <f t="shared" si="94"/>
        <v>5.1352823301421147E-3</v>
      </c>
      <c r="BD429" s="67">
        <f t="shared" si="95"/>
        <v>6.3486133707940694E-3</v>
      </c>
      <c r="BE429" s="67">
        <f t="shared" si="96"/>
        <v>9.564318783209215E-3</v>
      </c>
      <c r="BF429" s="67">
        <f t="shared" si="97"/>
        <v>0.17399369797762176</v>
      </c>
      <c r="BG429" s="67">
        <f t="shared" si="98"/>
        <v>5.9865706913449154E-2</v>
      </c>
      <c r="BH429" s="67">
        <f t="shared" si="99"/>
        <v>3.645186219051977E-3</v>
      </c>
      <c r="BI429" s="67">
        <f t="shared" si="100"/>
        <v>6.0644172732978365E-3</v>
      </c>
      <c r="BJ429" s="67">
        <f t="shared" si="101"/>
        <v>3.5570030003892451E-2</v>
      </c>
    </row>
    <row r="430" spans="4:62">
      <c r="D430" s="52">
        <f t="shared" si="79"/>
        <v>20</v>
      </c>
      <c r="E430" s="67">
        <f t="shared" si="123"/>
        <v>1.3243685964538638E-3</v>
      </c>
      <c r="F430" s="67">
        <f t="shared" si="123"/>
        <v>7.8089730065857791E-3</v>
      </c>
      <c r="G430" s="67">
        <f t="shared" si="123"/>
        <v>4.5771663306672962E-3</v>
      </c>
      <c r="H430" s="67">
        <f t="shared" si="123"/>
        <v>5.4595381790316991E-3</v>
      </c>
      <c r="I430" s="67">
        <f t="shared" si="123"/>
        <v>8.5374563200264642E-3</v>
      </c>
      <c r="J430" s="67">
        <f t="shared" si="123"/>
        <v>0.15075396651055994</v>
      </c>
      <c r="K430" s="67">
        <f t="shared" si="123"/>
        <v>5.3389895396843627E-2</v>
      </c>
      <c r="L430" s="67">
        <f t="shared" si="123"/>
        <v>3.2680984583962178E-3</v>
      </c>
      <c r="M430" s="67">
        <f t="shared" si="123"/>
        <v>5.4585033548442798E-3</v>
      </c>
      <c r="N430" s="67">
        <f t="shared" si="123"/>
        <v>2.938331976961513E-2</v>
      </c>
      <c r="Q430" s="55">
        <f t="shared" si="91"/>
        <v>3.5451321676391079E-4</v>
      </c>
      <c r="R430" s="55">
        <f t="shared" si="102"/>
        <v>9.7250955323882268E-4</v>
      </c>
      <c r="S430" s="55">
        <f t="shared" si="103"/>
        <v>6.3688507754044077E-4</v>
      </c>
      <c r="T430" s="55">
        <f t="shared" si="104"/>
        <v>6.3789741490829252E-4</v>
      </c>
      <c r="U430" s="55">
        <f t="shared" si="105"/>
        <v>1.1378556976269223E-3</v>
      </c>
      <c r="V430" s="55">
        <f t="shared" si="106"/>
        <v>1.8878856323972334E-2</v>
      </c>
      <c r="W430" s="55">
        <f t="shared" si="107"/>
        <v>8.4588109780038764E-3</v>
      </c>
      <c r="X430" s="55">
        <f t="shared" si="108"/>
        <v>5.0244562495917276E-4</v>
      </c>
      <c r="Y430" s="55">
        <f t="shared" si="109"/>
        <v>8.8524687470752496E-4</v>
      </c>
      <c r="Z430" s="55">
        <f t="shared" si="110"/>
        <v>2.1121760582317019E-3</v>
      </c>
      <c r="AC430" s="55">
        <f t="shared" si="92"/>
        <v>4.1176681730535717E-4</v>
      </c>
      <c r="AD430" s="55">
        <f t="shared" si="111"/>
        <v>1.8360649040761456E-3</v>
      </c>
      <c r="AE430" s="55">
        <f t="shared" si="112"/>
        <v>8.1143477731613581E-4</v>
      </c>
      <c r="AF430" s="55">
        <f t="shared" si="113"/>
        <v>1.1517153751256484E-3</v>
      </c>
      <c r="AG430" s="55">
        <f t="shared" si="114"/>
        <v>1.5084992211647872E-3</v>
      </c>
      <c r="AH430" s="55">
        <f t="shared" si="115"/>
        <v>3.5281456057648042E-2</v>
      </c>
      <c r="AI430" s="55">
        <f t="shared" si="116"/>
        <v>1.0546922962239502E-2</v>
      </c>
      <c r="AJ430" s="55">
        <f t="shared" si="117"/>
        <v>5.8538771618826823E-4</v>
      </c>
      <c r="AK430" s="55">
        <f t="shared" si="118"/>
        <v>9.9706666818385895E-4</v>
      </c>
      <c r="AL430" s="55">
        <f t="shared" si="119"/>
        <v>7.3735035207461138E-3</v>
      </c>
      <c r="AO430" s="67">
        <f t="shared" si="122"/>
        <v>9.6985537968995303E-4</v>
      </c>
      <c r="AP430" s="67">
        <f t="shared" si="122"/>
        <v>6.8364634533469564E-3</v>
      </c>
      <c r="AQ430" s="67">
        <f t="shared" si="122"/>
        <v>3.9402812531268558E-3</v>
      </c>
      <c r="AR430" s="67">
        <f t="shared" si="122"/>
        <v>4.8216407641234063E-3</v>
      </c>
      <c r="AS430" s="67">
        <f t="shared" si="122"/>
        <v>7.3996006223995417E-3</v>
      </c>
      <c r="AT430" s="67">
        <f t="shared" si="122"/>
        <v>0.1318751101865876</v>
      </c>
      <c r="AU430" s="67">
        <f t="shared" si="122"/>
        <v>4.4931084418839751E-2</v>
      </c>
      <c r="AV430" s="67">
        <f t="shared" si="122"/>
        <v>2.765652833437045E-3</v>
      </c>
      <c r="AW430" s="67">
        <f t="shared" si="122"/>
        <v>4.5732564801367545E-3</v>
      </c>
      <c r="AX430" s="67">
        <f t="shared" si="122"/>
        <v>2.7271143711383429E-2</v>
      </c>
      <c r="BA430" s="67">
        <f t="shared" si="89"/>
        <v>1.7361354137592209E-3</v>
      </c>
      <c r="BB430" s="67">
        <f t="shared" si="93"/>
        <v>9.6450379106619247E-3</v>
      </c>
      <c r="BC430" s="67">
        <f t="shared" si="94"/>
        <v>5.3886011079834319E-3</v>
      </c>
      <c r="BD430" s="67">
        <f t="shared" si="95"/>
        <v>6.6112535541573477E-3</v>
      </c>
      <c r="BE430" s="67">
        <f t="shared" si="96"/>
        <v>1.0045955541191252E-2</v>
      </c>
      <c r="BF430" s="67">
        <f t="shared" si="97"/>
        <v>0.18603542256820799</v>
      </c>
      <c r="BG430" s="67">
        <f t="shared" si="98"/>
        <v>6.3936818359083131E-2</v>
      </c>
      <c r="BH430" s="67">
        <f t="shared" si="99"/>
        <v>3.8534861745844859E-3</v>
      </c>
      <c r="BI430" s="67">
        <f t="shared" si="100"/>
        <v>6.4555700230281392E-3</v>
      </c>
      <c r="BJ430" s="67">
        <f t="shared" si="101"/>
        <v>3.6756823290361243E-2</v>
      </c>
    </row>
    <row r="431" spans="4:62">
      <c r="D431" s="52">
        <f t="shared" si="79"/>
        <v>25</v>
      </c>
      <c r="E431" s="67">
        <f t="shared" si="123"/>
        <v>1.3300887602423928E-3</v>
      </c>
      <c r="F431" s="67">
        <f t="shared" si="123"/>
        <v>8.6495030325245189E-3</v>
      </c>
      <c r="G431" s="67">
        <f t="shared" si="123"/>
        <v>5.7902512678197878E-3</v>
      </c>
      <c r="H431" s="67">
        <f t="shared" si="123"/>
        <v>6.7371913832817683E-3</v>
      </c>
      <c r="I431" s="67">
        <f t="shared" si="123"/>
        <v>1.0827318350002767E-2</v>
      </c>
      <c r="J431" s="67">
        <f t="shared" si="123"/>
        <v>0.20498864815545689</v>
      </c>
      <c r="K431" s="67">
        <f t="shared" si="123"/>
        <v>7.2346015597853808E-2</v>
      </c>
      <c r="L431" s="67">
        <f t="shared" si="123"/>
        <v>4.2718010220725716E-3</v>
      </c>
      <c r="M431" s="67">
        <f t="shared" si="123"/>
        <v>7.3066872569620247E-3</v>
      </c>
      <c r="N431" s="67">
        <f t="shared" si="123"/>
        <v>3.5249374489805425E-2</v>
      </c>
      <c r="Q431" s="55">
        <f t="shared" si="91"/>
        <v>3.5451321676391079E-4</v>
      </c>
      <c r="R431" s="55">
        <f t="shared" si="102"/>
        <v>9.7250955323882268E-4</v>
      </c>
      <c r="S431" s="55">
        <f t="shared" si="103"/>
        <v>1.2496935639710431E-3</v>
      </c>
      <c r="T431" s="55">
        <f t="shared" si="104"/>
        <v>1.1768319732432351E-3</v>
      </c>
      <c r="U431" s="55">
        <f t="shared" si="105"/>
        <v>2.2910365893135829E-3</v>
      </c>
      <c r="V431" s="55">
        <f t="shared" si="106"/>
        <v>4.1958511595842206E-2</v>
      </c>
      <c r="W431" s="55">
        <f t="shared" si="107"/>
        <v>1.8951853309173625E-2</v>
      </c>
      <c r="X431" s="55">
        <f t="shared" si="108"/>
        <v>1.1078299313023417E-3</v>
      </c>
      <c r="Y431" s="55">
        <f t="shared" si="109"/>
        <v>1.9805294753521747E-3</v>
      </c>
      <c r="Z431" s="55">
        <f t="shared" si="110"/>
        <v>4.2996827730030903E-3</v>
      </c>
      <c r="AC431" s="55">
        <f t="shared" si="92"/>
        <v>4.1206327096947126E-4</v>
      </c>
      <c r="AD431" s="55">
        <f t="shared" si="111"/>
        <v>2.5231832683679815E-3</v>
      </c>
      <c r="AE431" s="55">
        <f t="shared" si="112"/>
        <v>1.5759045602484149E-3</v>
      </c>
      <c r="AF431" s="55">
        <f t="shared" si="113"/>
        <v>1.9442025177144645E-3</v>
      </c>
      <c r="AG431" s="55">
        <f t="shared" si="114"/>
        <v>2.9983346989895495E-3</v>
      </c>
      <c r="AH431" s="55">
        <f t="shared" si="115"/>
        <v>7.9281098470145583E-2</v>
      </c>
      <c r="AI431" s="55">
        <f t="shared" si="116"/>
        <v>2.3457601958630933E-2</v>
      </c>
      <c r="AJ431" s="55">
        <f t="shared" si="117"/>
        <v>1.1761022591064982E-3</v>
      </c>
      <c r="AK431" s="55">
        <f t="shared" si="118"/>
        <v>2.1676211461229078E-3</v>
      </c>
      <c r="AL431" s="55">
        <f t="shared" si="119"/>
        <v>1.0870162170337318E-2</v>
      </c>
      <c r="AO431" s="67">
        <f t="shared" si="122"/>
        <v>9.7557554347848206E-4</v>
      </c>
      <c r="AP431" s="67">
        <f t="shared" si="122"/>
        <v>7.6769934792856962E-3</v>
      </c>
      <c r="AQ431" s="67">
        <f t="shared" si="122"/>
        <v>4.5405577038487447E-3</v>
      </c>
      <c r="AR431" s="67">
        <f t="shared" si="122"/>
        <v>5.5603594100385335E-3</v>
      </c>
      <c r="AS431" s="67">
        <f t="shared" si="122"/>
        <v>8.536281760689185E-3</v>
      </c>
      <c r="AT431" s="67">
        <f t="shared" si="122"/>
        <v>0.16303013655961468</v>
      </c>
      <c r="AU431" s="67">
        <f t="shared" si="122"/>
        <v>5.3394162288680186E-2</v>
      </c>
      <c r="AV431" s="67">
        <f t="shared" si="122"/>
        <v>3.1639710907702297E-3</v>
      </c>
      <c r="AW431" s="67">
        <f t="shared" si="122"/>
        <v>5.3261577816098495E-3</v>
      </c>
      <c r="AX431" s="67">
        <f t="shared" si="122"/>
        <v>3.0949691716802334E-2</v>
      </c>
      <c r="BA431" s="67">
        <f t="shared" si="89"/>
        <v>1.7421520312118641E-3</v>
      </c>
      <c r="BB431" s="67">
        <f t="shared" si="93"/>
        <v>1.11726863008925E-2</v>
      </c>
      <c r="BC431" s="67">
        <f t="shared" si="94"/>
        <v>7.3661558280682026E-3</v>
      </c>
      <c r="BD431" s="67">
        <f t="shared" si="95"/>
        <v>8.6813939009962333E-3</v>
      </c>
      <c r="BE431" s="67">
        <f t="shared" si="96"/>
        <v>1.3825653048992317E-2</v>
      </c>
      <c r="BF431" s="67">
        <f t="shared" si="97"/>
        <v>0.28426974662560245</v>
      </c>
      <c r="BG431" s="67">
        <f t="shared" si="98"/>
        <v>9.5803617556484741E-2</v>
      </c>
      <c r="BH431" s="67">
        <f t="shared" si="99"/>
        <v>5.4479032811790701E-3</v>
      </c>
      <c r="BI431" s="67">
        <f t="shared" si="100"/>
        <v>9.4743084030849325E-3</v>
      </c>
      <c r="BJ431" s="67">
        <f t="shared" si="101"/>
        <v>4.6119536660142742E-2</v>
      </c>
    </row>
    <row r="432" spans="4:62">
      <c r="D432" s="52">
        <f t="shared" si="79"/>
        <v>30</v>
      </c>
      <c r="E432" s="67">
        <f t="shared" si="123"/>
        <v>1.3367971965214868E-3</v>
      </c>
      <c r="F432" s="67">
        <f t="shared" si="123"/>
        <v>9.6352514006014661E-3</v>
      </c>
      <c r="G432" s="67">
        <f t="shared" si="123"/>
        <v>7.2129208456272863E-3</v>
      </c>
      <c r="H432" s="67">
        <f t="shared" si="123"/>
        <v>8.2355846853546903E-3</v>
      </c>
      <c r="I432" s="67">
        <f t="shared" si="123"/>
        <v>1.3512799759961362E-2</v>
      </c>
      <c r="J432" s="67">
        <f t="shared" si="123"/>
        <v>0.268593453783812</v>
      </c>
      <c r="K432" s="67">
        <f t="shared" si="123"/>
        <v>9.457718399941914E-2</v>
      </c>
      <c r="L432" s="67">
        <f t="shared" si="123"/>
        <v>5.4489132413220991E-3</v>
      </c>
      <c r="M432" s="67">
        <f t="shared" si="123"/>
        <v>9.4741818249091184E-3</v>
      </c>
      <c r="N432" s="67">
        <f t="shared" si="123"/>
        <v>4.2128907271539853E-2</v>
      </c>
      <c r="Q432" s="55">
        <f t="shared" si="91"/>
        <v>3.5451321676391079E-4</v>
      </c>
      <c r="R432" s="55">
        <f t="shared" si="102"/>
        <v>9.7250955323882268E-4</v>
      </c>
      <c r="S432" s="55">
        <f t="shared" si="103"/>
        <v>1.7753414762240413E-3</v>
      </c>
      <c r="T432" s="55">
        <f t="shared" si="104"/>
        <v>1.6522991093879979E-3</v>
      </c>
      <c r="U432" s="55">
        <f t="shared" si="105"/>
        <v>3.2691468779541084E-3</v>
      </c>
      <c r="V432" s="55">
        <f t="shared" si="106"/>
        <v>6.0759431128336865E-2</v>
      </c>
      <c r="W432" s="55">
        <f t="shared" si="107"/>
        <v>2.7472968051422079E-2</v>
      </c>
      <c r="X432" s="55">
        <f t="shared" si="108"/>
        <v>1.6025185265839475E-3</v>
      </c>
      <c r="Y432" s="55">
        <f t="shared" si="109"/>
        <v>2.8704733609438283E-3</v>
      </c>
      <c r="Z432" s="55">
        <f t="shared" si="110"/>
        <v>6.1464186188355131E-3</v>
      </c>
      <c r="AC432" s="55">
        <f t="shared" si="92"/>
        <v>4.1247066213570229E-4</v>
      </c>
      <c r="AD432" s="55">
        <f t="shared" si="111"/>
        <v>3.2382378577763041E-3</v>
      </c>
      <c r="AE432" s="55">
        <f t="shared" si="112"/>
        <v>2.2346426816438891E-3</v>
      </c>
      <c r="AF432" s="55">
        <f t="shared" si="113"/>
        <v>2.6747723416834248E-3</v>
      </c>
      <c r="AG432" s="55">
        <f t="shared" si="114"/>
        <v>4.2690727279569921E-3</v>
      </c>
      <c r="AH432" s="55">
        <f t="shared" si="115"/>
        <v>0.11497144683528943</v>
      </c>
      <c r="AI432" s="55">
        <f t="shared" si="116"/>
        <v>3.397182081725484E-2</v>
      </c>
      <c r="AJ432" s="55">
        <f t="shared" si="117"/>
        <v>1.6776057632671465E-3</v>
      </c>
      <c r="AK432" s="55">
        <f t="shared" si="118"/>
        <v>3.1294773044617395E-3</v>
      </c>
      <c r="AL432" s="55">
        <f t="shared" si="119"/>
        <v>1.4349184249422013E-2</v>
      </c>
      <c r="AO432" s="67">
        <f t="shared" si="122"/>
        <v>9.822839797575761E-4</v>
      </c>
      <c r="AP432" s="67">
        <f t="shared" si="122"/>
        <v>8.6627418473626434E-3</v>
      </c>
      <c r="AQ432" s="67">
        <f t="shared" si="122"/>
        <v>5.4375793694032455E-3</v>
      </c>
      <c r="AR432" s="67">
        <f t="shared" si="122"/>
        <v>6.5832855759666922E-3</v>
      </c>
      <c r="AS432" s="67">
        <f t="shared" si="122"/>
        <v>1.0243652882007254E-2</v>
      </c>
      <c r="AT432" s="67">
        <f t="shared" si="122"/>
        <v>0.20783402265547513</v>
      </c>
      <c r="AU432" s="67">
        <f t="shared" si="122"/>
        <v>6.7104215947997065E-2</v>
      </c>
      <c r="AV432" s="67">
        <f t="shared" si="122"/>
        <v>3.8463947147381519E-3</v>
      </c>
      <c r="AW432" s="67">
        <f t="shared" si="122"/>
        <v>6.6037084639652896E-3</v>
      </c>
      <c r="AX432" s="67">
        <f t="shared" si="122"/>
        <v>3.5982488652704342E-2</v>
      </c>
      <c r="BA432" s="67">
        <f t="shared" si="89"/>
        <v>1.7492678586571891E-3</v>
      </c>
      <c r="BB432" s="67">
        <f t="shared" si="93"/>
        <v>1.2873489258377771E-2</v>
      </c>
      <c r="BC432" s="67">
        <f t="shared" si="94"/>
        <v>9.4475635272711755E-3</v>
      </c>
      <c r="BD432" s="67">
        <f t="shared" si="95"/>
        <v>1.0910357027038116E-2</v>
      </c>
      <c r="BE432" s="67">
        <f t="shared" si="96"/>
        <v>1.7781872487918356E-2</v>
      </c>
      <c r="BF432" s="67">
        <f t="shared" si="97"/>
        <v>0.38356490061910142</v>
      </c>
      <c r="BG432" s="67">
        <f t="shared" si="98"/>
        <v>0.12854900481667397</v>
      </c>
      <c r="BH432" s="67">
        <f t="shared" si="99"/>
        <v>7.1265190045892452E-3</v>
      </c>
      <c r="BI432" s="67">
        <f t="shared" si="100"/>
        <v>1.2603659129370857E-2</v>
      </c>
      <c r="BJ432" s="67">
        <f t="shared" si="101"/>
        <v>5.6478091520961865E-2</v>
      </c>
    </row>
    <row r="433" spans="4:62">
      <c r="D433" s="52">
        <f t="shared" ref="D433:D450" si="124">D344</f>
        <v>40</v>
      </c>
      <c r="E433" s="67">
        <f t="shared" si="123"/>
        <v>1.3528476930566714E-3</v>
      </c>
      <c r="F433" s="67">
        <f t="shared" si="123"/>
        <v>1.1993737060767794E-2</v>
      </c>
      <c r="G433" s="67">
        <f t="shared" si="123"/>
        <v>1.0616777151227535E-2</v>
      </c>
      <c r="H433" s="67">
        <f t="shared" si="123"/>
        <v>1.1820616353347673E-2</v>
      </c>
      <c r="I433" s="67">
        <f t="shared" si="123"/>
        <v>1.9938039305005373E-2</v>
      </c>
      <c r="J433" s="67">
        <f t="shared" si="123"/>
        <v>0.42077328674137704</v>
      </c>
      <c r="K433" s="67">
        <f t="shared" si="123"/>
        <v>0.14776711926263619</v>
      </c>
      <c r="L433" s="67">
        <f t="shared" si="123"/>
        <v>8.2652529679833209E-3</v>
      </c>
      <c r="M433" s="67">
        <f t="shared" si="123"/>
        <v>1.4660094399093153E-2</v>
      </c>
      <c r="N433" s="67">
        <f t="shared" si="123"/>
        <v>5.8588766541728662E-2</v>
      </c>
      <c r="Q433" s="55">
        <f t="shared" si="91"/>
        <v>3.5451321676391079E-4</v>
      </c>
      <c r="R433" s="55">
        <f t="shared" si="102"/>
        <v>9.7250955323882268E-4</v>
      </c>
      <c r="S433" s="55">
        <f t="shared" si="103"/>
        <v>3.5006166110925947E-3</v>
      </c>
      <c r="T433" s="55">
        <f t="shared" si="104"/>
        <v>3.2296125515235466E-3</v>
      </c>
      <c r="U433" s="55">
        <f t="shared" si="105"/>
        <v>6.4668096997986587E-3</v>
      </c>
      <c r="V433" s="55">
        <f t="shared" si="106"/>
        <v>0.12143613135797236</v>
      </c>
      <c r="W433" s="55">
        <f t="shared" si="107"/>
        <v>5.4948241222914522E-2</v>
      </c>
      <c r="X433" s="55">
        <f t="shared" si="108"/>
        <v>3.200514833784036E-3</v>
      </c>
      <c r="Y433" s="55">
        <f t="shared" si="109"/>
        <v>5.7404520471242204E-3</v>
      </c>
      <c r="Z433" s="55">
        <f t="shared" si="110"/>
        <v>1.2174155466391777E-2</v>
      </c>
      <c r="AC433" s="55">
        <f t="shared" si="92"/>
        <v>4.1479505461069295E-4</v>
      </c>
      <c r="AD433" s="55">
        <f t="shared" si="111"/>
        <v>5.8369005355409231E-3</v>
      </c>
      <c r="AE433" s="55">
        <f t="shared" si="112"/>
        <v>4.4003285007073603E-3</v>
      </c>
      <c r="AF433" s="55">
        <f t="shared" si="113"/>
        <v>5.1450457543455895E-3</v>
      </c>
      <c r="AG433" s="55">
        <f t="shared" si="114"/>
        <v>8.431499407365926E-3</v>
      </c>
      <c r="AH433" s="55">
        <f t="shared" si="115"/>
        <v>0.23001252310219908</v>
      </c>
      <c r="AI433" s="55">
        <f t="shared" si="116"/>
        <v>6.7901827847085428E-2</v>
      </c>
      <c r="AJ433" s="55">
        <f t="shared" si="117"/>
        <v>3.3176629714559108E-3</v>
      </c>
      <c r="AK433" s="55">
        <f t="shared" si="118"/>
        <v>6.2417952241724814E-3</v>
      </c>
      <c r="AL433" s="55">
        <f t="shared" si="119"/>
        <v>2.6611188418607868E-2</v>
      </c>
      <c r="AO433" s="67">
        <f t="shared" si="122"/>
        <v>9.9833447629276068E-4</v>
      </c>
      <c r="AP433" s="67">
        <f t="shared" si="122"/>
        <v>1.1021227507528972E-2</v>
      </c>
      <c r="AQ433" s="67">
        <f t="shared" si="122"/>
        <v>7.1161605401349401E-3</v>
      </c>
      <c r="AR433" s="67">
        <f t="shared" si="122"/>
        <v>8.591003801824126E-3</v>
      </c>
      <c r="AS433" s="67">
        <f t="shared" si="122"/>
        <v>1.3471229605206714E-2</v>
      </c>
      <c r="AT433" s="67">
        <f t="shared" si="122"/>
        <v>0.29933715538340466</v>
      </c>
      <c r="AU433" s="67">
        <f t="shared" si="122"/>
        <v>9.2818878039721664E-2</v>
      </c>
      <c r="AV433" s="67">
        <f t="shared" si="122"/>
        <v>5.0647381341992845E-3</v>
      </c>
      <c r="AW433" s="67">
        <f t="shared" si="122"/>
        <v>8.9196423519689316E-3</v>
      </c>
      <c r="AX433" s="67">
        <f t="shared" si="122"/>
        <v>4.6414611075336884E-2</v>
      </c>
      <c r="BA433" s="67">
        <f t="shared" si="89"/>
        <v>1.7676427476673645E-3</v>
      </c>
      <c r="BB433" s="67">
        <f t="shared" si="93"/>
        <v>1.7830637596308718E-2</v>
      </c>
      <c r="BC433" s="67">
        <f t="shared" si="94"/>
        <v>1.5017105651934894E-2</v>
      </c>
      <c r="BD433" s="67">
        <f t="shared" si="95"/>
        <v>1.6965662107693263E-2</v>
      </c>
      <c r="BE433" s="67">
        <f t="shared" si="96"/>
        <v>2.8369538712371301E-2</v>
      </c>
      <c r="BF433" s="67">
        <f t="shared" si="97"/>
        <v>0.65078580984357615</v>
      </c>
      <c r="BG433" s="67">
        <f t="shared" si="98"/>
        <v>0.21566894710972162</v>
      </c>
      <c r="BH433" s="67">
        <f t="shared" si="99"/>
        <v>1.1582915939439232E-2</v>
      </c>
      <c r="BI433" s="67">
        <f t="shared" si="100"/>
        <v>2.0901889623265633E-2</v>
      </c>
      <c r="BJ433" s="67">
        <f t="shared" si="101"/>
        <v>8.5199954960336527E-2</v>
      </c>
    </row>
    <row r="434" spans="4:62">
      <c r="D434" s="52">
        <f t="shared" si="124"/>
        <v>50</v>
      </c>
      <c r="E434" s="67">
        <f t="shared" si="123"/>
        <v>1.3718955833696422E-3</v>
      </c>
      <c r="F434" s="67">
        <f t="shared" si="123"/>
        <v>1.4792664561925385E-2</v>
      </c>
      <c r="G434" s="67">
        <f t="shared" si="123"/>
        <v>1.4656295891850839E-2</v>
      </c>
      <c r="H434" s="67">
        <f t="shared" si="123"/>
        <v>1.6075144543847158E-2</v>
      </c>
      <c r="I434" s="67">
        <f t="shared" si="123"/>
        <v>2.7563177743574762E-2</v>
      </c>
      <c r="J434" s="67">
        <f t="shared" si="123"/>
        <v>0.60137235790827925</v>
      </c>
      <c r="K434" s="67">
        <f t="shared" si="123"/>
        <v>0.2108901541436331</v>
      </c>
      <c r="L434" s="67">
        <f t="shared" si="123"/>
        <v>1.160753774278192E-2</v>
      </c>
      <c r="M434" s="67">
        <f t="shared" si="123"/>
        <v>2.0814464369466011E-2</v>
      </c>
      <c r="N434" s="67">
        <f t="shared" si="123"/>
        <v>7.812246715081618E-2</v>
      </c>
      <c r="Q434" s="55">
        <f t="shared" si="91"/>
        <v>3.5451321676391079E-4</v>
      </c>
      <c r="R434" s="55">
        <f t="shared" si="102"/>
        <v>9.7250955323882268E-4</v>
      </c>
      <c r="S434" s="55">
        <f t="shared" si="103"/>
        <v>5.0073922354310846E-3</v>
      </c>
      <c r="T434" s="55">
        <f t="shared" si="104"/>
        <v>4.6125130842750292E-3</v>
      </c>
      <c r="U434" s="55">
        <f t="shared" si="105"/>
        <v>9.2555626193760159E-3</v>
      </c>
      <c r="V434" s="55">
        <f t="shared" si="106"/>
        <v>0.17411577242672194</v>
      </c>
      <c r="W434" s="55">
        <f t="shared" si="107"/>
        <v>7.8794842365387835E-2</v>
      </c>
      <c r="X434" s="55">
        <f t="shared" si="108"/>
        <v>4.5883395251708333E-3</v>
      </c>
      <c r="Y434" s="55">
        <f t="shared" si="109"/>
        <v>8.231529904161072E-3</v>
      </c>
      <c r="Z434" s="55">
        <f t="shared" si="110"/>
        <v>1.7428098924339542E-2</v>
      </c>
      <c r="AC434" s="55">
        <f t="shared" si="92"/>
        <v>4.1804674205345361E-4</v>
      </c>
      <c r="AD434" s="55">
        <f t="shared" si="111"/>
        <v>8.2026408138126464E-3</v>
      </c>
      <c r="AE434" s="55">
        <f t="shared" si="112"/>
        <v>6.2928636026450399E-3</v>
      </c>
      <c r="AF434" s="55">
        <f t="shared" si="113"/>
        <v>7.3264662290110083E-3</v>
      </c>
      <c r="AG434" s="55">
        <f t="shared" si="114"/>
        <v>1.2064159876041796E-2</v>
      </c>
      <c r="AH434" s="55">
        <f t="shared" si="115"/>
        <v>0.32984876629771936</v>
      </c>
      <c r="AI434" s="55">
        <f t="shared" si="116"/>
        <v>9.7359095124141939E-2</v>
      </c>
      <c r="AJ434" s="55">
        <f t="shared" si="117"/>
        <v>4.748157278812162E-3</v>
      </c>
      <c r="AK434" s="55">
        <f t="shared" si="118"/>
        <v>8.9463437466586176E-3</v>
      </c>
      <c r="AL434" s="55">
        <f t="shared" si="119"/>
        <v>3.762337152779454E-2</v>
      </c>
      <c r="AO434" s="67">
        <f t="shared" si="122"/>
        <v>1.0173823666057315E-3</v>
      </c>
      <c r="AP434" s="67">
        <f t="shared" si="122"/>
        <v>1.3820155008686563E-2</v>
      </c>
      <c r="AQ434" s="67">
        <f t="shared" si="122"/>
        <v>9.6489036564197557E-3</v>
      </c>
      <c r="AR434" s="67">
        <f t="shared" si="122"/>
        <v>1.1462631459572128E-2</v>
      </c>
      <c r="AS434" s="67">
        <f t="shared" si="122"/>
        <v>1.8307615124198748E-2</v>
      </c>
      <c r="AT434" s="67">
        <f t="shared" ref="AT434:AX450" si="125">J434-V434</f>
        <v>0.42725658548155732</v>
      </c>
      <c r="AU434" s="67">
        <f t="shared" si="125"/>
        <v>0.13209531177824527</v>
      </c>
      <c r="AV434" s="67">
        <f t="shared" si="125"/>
        <v>7.0191982176110871E-3</v>
      </c>
      <c r="AW434" s="67">
        <f t="shared" si="125"/>
        <v>1.2582934465304939E-2</v>
      </c>
      <c r="AX434" s="67">
        <f t="shared" si="125"/>
        <v>6.0694368226476642E-2</v>
      </c>
      <c r="BA434" s="67">
        <f t="shared" ref="BA434:BA450" si="126">E434+AC434</f>
        <v>1.7899423254230959E-3</v>
      </c>
      <c r="BB434" s="67">
        <f t="shared" si="93"/>
        <v>2.2995305375738032E-2</v>
      </c>
      <c r="BC434" s="67">
        <f t="shared" si="94"/>
        <v>2.094915949449588E-2</v>
      </c>
      <c r="BD434" s="67">
        <f t="shared" si="95"/>
        <v>2.3401610772858166E-2</v>
      </c>
      <c r="BE434" s="67">
        <f t="shared" si="96"/>
        <v>3.9627337619616558E-2</v>
      </c>
      <c r="BF434" s="67">
        <f t="shared" si="97"/>
        <v>0.93122112420599867</v>
      </c>
      <c r="BG434" s="67">
        <f t="shared" si="98"/>
        <v>0.30824924926777503</v>
      </c>
      <c r="BH434" s="67">
        <f t="shared" si="99"/>
        <v>1.6355695021594084E-2</v>
      </c>
      <c r="BI434" s="67">
        <f t="shared" si="100"/>
        <v>2.976080811612463E-2</v>
      </c>
      <c r="BJ434" s="67">
        <f t="shared" si="101"/>
        <v>0.11574583867861071</v>
      </c>
    </row>
    <row r="435" spans="4:62">
      <c r="D435" s="52">
        <f t="shared" si="124"/>
        <v>60</v>
      </c>
      <c r="E435" s="67">
        <f t="shared" ref="E435:N450" si="127">E434+E346/$R$179</f>
        <v>1.3932674925715633E-3</v>
      </c>
      <c r="F435" s="67">
        <f t="shared" si="127"/>
        <v>1.7933087119733057E-2</v>
      </c>
      <c r="G435" s="67">
        <f t="shared" si="127"/>
        <v>1.9188673300873982E-2</v>
      </c>
      <c r="H435" s="67">
        <f t="shared" si="127"/>
        <v>2.0848764545346784E-2</v>
      </c>
      <c r="I435" s="67">
        <f t="shared" si="127"/>
        <v>3.6118653635317563E-2</v>
      </c>
      <c r="J435" s="67">
        <f t="shared" si="127"/>
        <v>0.80400618703643134</v>
      </c>
      <c r="K435" s="67">
        <f t="shared" si="127"/>
        <v>0.28171478342594825</v>
      </c>
      <c r="L435" s="67">
        <f t="shared" si="127"/>
        <v>1.5357612189888396E-2</v>
      </c>
      <c r="M435" s="67">
        <f t="shared" si="127"/>
        <v>2.7719724429278059E-2</v>
      </c>
      <c r="N435" s="67">
        <f t="shared" si="127"/>
        <v>0.10003946000070921</v>
      </c>
      <c r="Q435" s="55">
        <f t="shared" ref="Q435:Q450" si="128">(Q434^2+(Q346/$R$179)^2)^0.5</f>
        <v>3.5451321676391079E-4</v>
      </c>
      <c r="R435" s="55">
        <f t="shared" si="102"/>
        <v>9.7250955323882268E-4</v>
      </c>
      <c r="S435" s="55">
        <f t="shared" si="103"/>
        <v>6.4197124939663229E-3</v>
      </c>
      <c r="T435" s="55">
        <f t="shared" si="104"/>
        <v>5.9099871168280301E-3</v>
      </c>
      <c r="U435" s="55">
        <f t="shared" si="105"/>
        <v>1.18685778735354E-2</v>
      </c>
      <c r="V435" s="55">
        <f t="shared" si="106"/>
        <v>0.22342091628572752</v>
      </c>
      <c r="W435" s="55">
        <f t="shared" si="107"/>
        <v>0.1011121890613121</v>
      </c>
      <c r="X435" s="55">
        <f t="shared" si="108"/>
        <v>5.8873654327441394E-3</v>
      </c>
      <c r="Y435" s="55">
        <f t="shared" si="109"/>
        <v>1.0562889573892285E-2</v>
      </c>
      <c r="Z435" s="55">
        <f t="shared" si="110"/>
        <v>2.2350263783240211E-2</v>
      </c>
      <c r="AC435" s="55">
        <f t="shared" ref="AC435:AC450" si="129">(AC434^2+(AC346/$R$179)^2)^0.5</f>
        <v>4.2210469130417522E-4</v>
      </c>
      <c r="AD435" s="55">
        <f t="shared" si="111"/>
        <v>1.0444925274254014E-2</v>
      </c>
      <c r="AE435" s="55">
        <f t="shared" si="112"/>
        <v>8.0670249773351615E-3</v>
      </c>
      <c r="AF435" s="55">
        <f t="shared" si="113"/>
        <v>9.3769068196754759E-3</v>
      </c>
      <c r="AG435" s="55">
        <f t="shared" si="114"/>
        <v>1.5468489293301019E-2</v>
      </c>
      <c r="AH435" s="55">
        <f t="shared" si="115"/>
        <v>0.42328004373719352</v>
      </c>
      <c r="AI435" s="55">
        <f t="shared" si="116"/>
        <v>0.12492922789421584</v>
      </c>
      <c r="AJ435" s="55">
        <f t="shared" si="117"/>
        <v>6.0885449129185103E-3</v>
      </c>
      <c r="AK435" s="55">
        <f t="shared" si="118"/>
        <v>1.1478204195622201E-2</v>
      </c>
      <c r="AL435" s="55">
        <f t="shared" si="119"/>
        <v>4.8021041273812445E-2</v>
      </c>
      <c r="AO435" s="67">
        <f t="shared" ref="AO435:AS450" si="130">E435-Q435</f>
        <v>1.0387542758076526E-3</v>
      </c>
      <c r="AP435" s="67">
        <f t="shared" si="130"/>
        <v>1.6960577566494234E-2</v>
      </c>
      <c r="AQ435" s="67">
        <f t="shared" si="130"/>
        <v>1.2768960806907658E-2</v>
      </c>
      <c r="AR435" s="67">
        <f t="shared" si="130"/>
        <v>1.4938777428518754E-2</v>
      </c>
      <c r="AS435" s="67">
        <f t="shared" si="130"/>
        <v>2.4250075761782161E-2</v>
      </c>
      <c r="AT435" s="67">
        <f t="shared" si="125"/>
        <v>0.58058527075070376</v>
      </c>
      <c r="AU435" s="67">
        <f t="shared" si="125"/>
        <v>0.18060259436463616</v>
      </c>
      <c r="AV435" s="67">
        <f t="shared" si="125"/>
        <v>9.4702467571442569E-3</v>
      </c>
      <c r="AW435" s="67">
        <f t="shared" si="125"/>
        <v>1.7156834855385772E-2</v>
      </c>
      <c r="AX435" s="67">
        <f t="shared" si="125"/>
        <v>7.7689196217469003E-2</v>
      </c>
      <c r="BA435" s="67">
        <f t="shared" si="126"/>
        <v>1.8153721838757384E-3</v>
      </c>
      <c r="BB435" s="67">
        <f t="shared" si="93"/>
        <v>2.8378012393987073E-2</v>
      </c>
      <c r="BC435" s="67">
        <f t="shared" si="94"/>
        <v>2.7255698278209145E-2</v>
      </c>
      <c r="BD435" s="67">
        <f t="shared" si="95"/>
        <v>3.0225671365022258E-2</v>
      </c>
      <c r="BE435" s="67">
        <f t="shared" si="96"/>
        <v>5.158714292861858E-2</v>
      </c>
      <c r="BF435" s="67">
        <f t="shared" si="97"/>
        <v>1.227286230773625</v>
      </c>
      <c r="BG435" s="67">
        <f t="shared" si="98"/>
        <v>0.40664401132016409</v>
      </c>
      <c r="BH435" s="67">
        <f t="shared" si="99"/>
        <v>2.1446157102806906E-2</v>
      </c>
      <c r="BI435" s="67">
        <f t="shared" si="100"/>
        <v>3.9197928624900263E-2</v>
      </c>
      <c r="BJ435" s="67">
        <f t="shared" si="101"/>
        <v>0.14806050127452164</v>
      </c>
    </row>
    <row r="436" spans="4:62">
      <c r="D436" s="52">
        <f t="shared" si="124"/>
        <v>75</v>
      </c>
      <c r="E436" s="67">
        <f t="shared" si="127"/>
        <v>1.4283688942681187E-3</v>
      </c>
      <c r="F436" s="67">
        <f t="shared" si="127"/>
        <v>2.3090943287708096E-2</v>
      </c>
      <c r="G436" s="67">
        <f t="shared" si="127"/>
        <v>2.6632687711164196E-2</v>
      </c>
      <c r="H436" s="67">
        <f t="shared" si="127"/>
        <v>2.8688997799018297E-2</v>
      </c>
      <c r="I436" s="67">
        <f t="shared" si="127"/>
        <v>5.0170238505155285E-2</v>
      </c>
      <c r="J436" s="67">
        <f t="shared" si="127"/>
        <v>1.1368136758919003</v>
      </c>
      <c r="K436" s="67">
        <f t="shared" si="127"/>
        <v>0.39803774451286422</v>
      </c>
      <c r="L436" s="67">
        <f t="shared" si="127"/>
        <v>2.1516765699114433E-2</v>
      </c>
      <c r="M436" s="67">
        <f t="shared" si="127"/>
        <v>3.9060981070816458E-2</v>
      </c>
      <c r="N436" s="67">
        <f t="shared" si="127"/>
        <v>0.13603611162112111</v>
      </c>
      <c r="Q436" s="55">
        <f t="shared" si="128"/>
        <v>3.5451321676391079E-4</v>
      </c>
      <c r="R436" s="55">
        <f t="shared" si="102"/>
        <v>9.7250955323882268E-4</v>
      </c>
      <c r="S436" s="55">
        <f t="shared" si="103"/>
        <v>9.2058144343768761E-3</v>
      </c>
      <c r="T436" s="55">
        <f t="shared" si="104"/>
        <v>8.4708970625518489E-3</v>
      </c>
      <c r="U436" s="55">
        <f t="shared" si="105"/>
        <v>1.7022315436214942E-2</v>
      </c>
      <c r="V436" s="55">
        <f t="shared" si="106"/>
        <v>0.32060822588433086</v>
      </c>
      <c r="W436" s="55">
        <f t="shared" si="107"/>
        <v>0.14510095183674165</v>
      </c>
      <c r="X436" s="55">
        <f t="shared" si="108"/>
        <v>8.4480349007982729E-3</v>
      </c>
      <c r="Y436" s="55">
        <f t="shared" si="109"/>
        <v>1.5158166395486854E-2</v>
      </c>
      <c r="Z436" s="55">
        <f t="shared" si="110"/>
        <v>3.2057668104813287E-2</v>
      </c>
      <c r="AC436" s="55">
        <f t="shared" si="129"/>
        <v>4.3286135508658176E-4</v>
      </c>
      <c r="AD436" s="55">
        <f t="shared" si="111"/>
        <v>1.4895893526911015E-2</v>
      </c>
      <c r="AE436" s="55">
        <f t="shared" si="112"/>
        <v>1.1567220135464412E-2</v>
      </c>
      <c r="AF436" s="55">
        <f t="shared" si="113"/>
        <v>1.3428103879751027E-2</v>
      </c>
      <c r="AG436" s="55">
        <f t="shared" si="114"/>
        <v>2.2183594745115026E-2</v>
      </c>
      <c r="AH436" s="55">
        <f t="shared" si="115"/>
        <v>0.60743564738058153</v>
      </c>
      <c r="AI436" s="55">
        <f t="shared" si="116"/>
        <v>0.17927359604063478</v>
      </c>
      <c r="AJ436" s="55">
        <f t="shared" si="117"/>
        <v>8.7322775065219859E-3</v>
      </c>
      <c r="AK436" s="55">
        <f t="shared" si="118"/>
        <v>1.6469451720727484E-2</v>
      </c>
      <c r="AL436" s="55">
        <f t="shared" si="119"/>
        <v>6.8615996486784708E-2</v>
      </c>
      <c r="AO436" s="67">
        <f t="shared" si="130"/>
        <v>1.073855677504208E-3</v>
      </c>
      <c r="AP436" s="67">
        <f t="shared" si="130"/>
        <v>2.2118433734469273E-2</v>
      </c>
      <c r="AQ436" s="67">
        <f t="shared" si="130"/>
        <v>1.7426873276787318E-2</v>
      </c>
      <c r="AR436" s="67">
        <f t="shared" si="130"/>
        <v>2.0218100736466446E-2</v>
      </c>
      <c r="AS436" s="67">
        <f t="shared" si="130"/>
        <v>3.3147923068940342E-2</v>
      </c>
      <c r="AT436" s="67">
        <f t="shared" si="125"/>
        <v>0.8162054500075695</v>
      </c>
      <c r="AU436" s="67">
        <f t="shared" si="125"/>
        <v>0.25293679267612257</v>
      </c>
      <c r="AV436" s="67">
        <f t="shared" si="125"/>
        <v>1.306873079831616E-2</v>
      </c>
      <c r="AW436" s="67">
        <f t="shared" si="125"/>
        <v>2.3902814675329606E-2</v>
      </c>
      <c r="AX436" s="67">
        <f t="shared" si="125"/>
        <v>0.10397844351630783</v>
      </c>
      <c r="BA436" s="67">
        <f t="shared" si="126"/>
        <v>1.8612302493547005E-3</v>
      </c>
      <c r="BB436" s="67">
        <f t="shared" si="93"/>
        <v>3.7986836814619111E-2</v>
      </c>
      <c r="BC436" s="67">
        <f t="shared" si="94"/>
        <v>3.8199907846628606E-2</v>
      </c>
      <c r="BD436" s="67">
        <f t="shared" si="95"/>
        <v>4.2117101678769323E-2</v>
      </c>
      <c r="BE436" s="67">
        <f t="shared" si="96"/>
        <v>7.2353833250270311E-2</v>
      </c>
      <c r="BF436" s="67">
        <f t="shared" si="97"/>
        <v>1.7442493232724818</v>
      </c>
      <c r="BG436" s="67">
        <f t="shared" si="98"/>
        <v>0.57731134055349898</v>
      </c>
      <c r="BH436" s="67">
        <f t="shared" si="99"/>
        <v>3.0249043205636421E-2</v>
      </c>
      <c r="BI436" s="67">
        <f t="shared" si="100"/>
        <v>5.5530432791543946E-2</v>
      </c>
      <c r="BJ436" s="67">
        <f t="shared" si="101"/>
        <v>0.20465210810790582</v>
      </c>
    </row>
    <row r="437" spans="4:62">
      <c r="D437" s="52">
        <f t="shared" si="124"/>
        <v>100</v>
      </c>
      <c r="E437" s="67">
        <f t="shared" si="127"/>
        <v>1.4916698718062562E-3</v>
      </c>
      <c r="F437" s="67">
        <f t="shared" si="127"/>
        <v>3.2392490281655376E-2</v>
      </c>
      <c r="G437" s="67">
        <f t="shared" si="127"/>
        <v>4.0057034495172894E-2</v>
      </c>
      <c r="H437" s="67">
        <f t="shared" si="127"/>
        <v>4.2827875595830615E-2</v>
      </c>
      <c r="I437" s="67">
        <f t="shared" si="127"/>
        <v>7.551051026724033E-2</v>
      </c>
      <c r="J437" s="67">
        <f t="shared" si="127"/>
        <v>1.7369902602540934</v>
      </c>
      <c r="K437" s="67">
        <f t="shared" si="127"/>
        <v>0.60781162222257035</v>
      </c>
      <c r="L437" s="67">
        <f t="shared" si="127"/>
        <v>3.2624026922238654E-2</v>
      </c>
      <c r="M437" s="67">
        <f t="shared" si="127"/>
        <v>5.951351564839498E-2</v>
      </c>
      <c r="N437" s="67">
        <f t="shared" si="127"/>
        <v>0.20095156016560059</v>
      </c>
      <c r="Q437" s="55">
        <f t="shared" si="128"/>
        <v>3.5451321676391079E-4</v>
      </c>
      <c r="R437" s="55">
        <f t="shared" si="102"/>
        <v>9.7250955323882268E-4</v>
      </c>
      <c r="S437" s="55">
        <f t="shared" si="103"/>
        <v>1.5044187164568266E-2</v>
      </c>
      <c r="T437" s="55">
        <f t="shared" si="104"/>
        <v>1.3839332864234905E-2</v>
      </c>
      <c r="U437" s="55">
        <f t="shared" si="105"/>
        <v>2.7820731786215622E-2</v>
      </c>
      <c r="V437" s="55">
        <f t="shared" si="106"/>
        <v>0.52415666747278677</v>
      </c>
      <c r="W437" s="55">
        <f t="shared" si="107"/>
        <v>0.23722809366548639</v>
      </c>
      <c r="X437" s="55">
        <f t="shared" si="108"/>
        <v>1.3811238457874733E-2</v>
      </c>
      <c r="Y437" s="55">
        <f t="shared" si="109"/>
        <v>2.4782257364692018E-2</v>
      </c>
      <c r="Z437" s="55">
        <f t="shared" si="110"/>
        <v>5.2396128481981122E-2</v>
      </c>
      <c r="AC437" s="55">
        <f t="shared" si="129"/>
        <v>4.661305724633528E-4</v>
      </c>
      <c r="AD437" s="55">
        <f t="shared" si="111"/>
        <v>2.4263194698455493E-2</v>
      </c>
      <c r="AE437" s="55">
        <f t="shared" si="112"/>
        <v>1.8902407831898244E-2</v>
      </c>
      <c r="AF437" s="55">
        <f t="shared" si="113"/>
        <v>2.1926541301718359E-2</v>
      </c>
      <c r="AG437" s="55">
        <f t="shared" si="114"/>
        <v>3.6254387304577862E-2</v>
      </c>
      <c r="AH437" s="55">
        <f t="shared" si="115"/>
        <v>0.99311494981962578</v>
      </c>
      <c r="AI437" s="55">
        <f t="shared" si="116"/>
        <v>0.29309177811402343</v>
      </c>
      <c r="AJ437" s="55">
        <f t="shared" si="117"/>
        <v>1.4271641604123376E-2</v>
      </c>
      <c r="AK437" s="55">
        <f t="shared" si="118"/>
        <v>2.6923940647163448E-2</v>
      </c>
      <c r="AL437" s="55">
        <f t="shared" si="119"/>
        <v>0.11189406207506869</v>
      </c>
      <c r="AO437" s="67">
        <f t="shared" si="130"/>
        <v>1.1371566550423455E-3</v>
      </c>
      <c r="AP437" s="67">
        <f t="shared" si="130"/>
        <v>3.1419980728416549E-2</v>
      </c>
      <c r="AQ437" s="67">
        <f t="shared" si="130"/>
        <v>2.5012847330604628E-2</v>
      </c>
      <c r="AR437" s="67">
        <f t="shared" si="130"/>
        <v>2.898854273159571E-2</v>
      </c>
      <c r="AS437" s="67">
        <f t="shared" si="130"/>
        <v>4.7689778481024708E-2</v>
      </c>
      <c r="AT437" s="67">
        <f t="shared" si="125"/>
        <v>1.2128335927813065</v>
      </c>
      <c r="AU437" s="67">
        <f t="shared" si="125"/>
        <v>0.37058352855708399</v>
      </c>
      <c r="AV437" s="67">
        <f t="shared" si="125"/>
        <v>1.8812788464363919E-2</v>
      </c>
      <c r="AW437" s="67">
        <f t="shared" si="125"/>
        <v>3.4731258283702965E-2</v>
      </c>
      <c r="AX437" s="67">
        <f t="shared" si="125"/>
        <v>0.14855543168361945</v>
      </c>
      <c r="BA437" s="67">
        <f t="shared" si="126"/>
        <v>1.9578004442696089E-3</v>
      </c>
      <c r="BB437" s="67">
        <f t="shared" si="93"/>
        <v>5.6655684980110865E-2</v>
      </c>
      <c r="BC437" s="67">
        <f t="shared" si="94"/>
        <v>5.8959442327071135E-2</v>
      </c>
      <c r="BD437" s="67">
        <f t="shared" si="95"/>
        <v>6.4754416897548975E-2</v>
      </c>
      <c r="BE437" s="67">
        <f t="shared" si="96"/>
        <v>0.11176489757181819</v>
      </c>
      <c r="BF437" s="67">
        <f t="shared" si="97"/>
        <v>2.7301052100737193</v>
      </c>
      <c r="BG437" s="67">
        <f t="shared" si="98"/>
        <v>0.90090340033659377</v>
      </c>
      <c r="BH437" s="67">
        <f t="shared" si="99"/>
        <v>4.6895668526362032E-2</v>
      </c>
      <c r="BI437" s="67">
        <f t="shared" si="100"/>
        <v>8.6437456295558435E-2</v>
      </c>
      <c r="BJ437" s="67">
        <f t="shared" si="101"/>
        <v>0.31284562224066925</v>
      </c>
    </row>
    <row r="438" spans="4:62">
      <c r="D438" s="52">
        <f t="shared" si="124"/>
        <v>125</v>
      </c>
      <c r="E438" s="67">
        <f t="shared" si="127"/>
        <v>1.5580864912714029E-3</v>
      </c>
      <c r="F438" s="67">
        <f t="shared" si="127"/>
        <v>4.2151854688974019E-2</v>
      </c>
      <c r="G438" s="67">
        <f t="shared" si="127"/>
        <v>5.4142120801849637E-2</v>
      </c>
      <c r="H438" s="67">
        <f t="shared" si="127"/>
        <v>5.7662661768434896E-2</v>
      </c>
      <c r="I438" s="67">
        <f t="shared" si="127"/>
        <v>0.10209801732037906</v>
      </c>
      <c r="J438" s="67">
        <f t="shared" si="127"/>
        <v>2.366707230919507</v>
      </c>
      <c r="K438" s="67">
        <f t="shared" si="127"/>
        <v>0.82791046352687359</v>
      </c>
      <c r="L438" s="67">
        <f t="shared" si="127"/>
        <v>4.4277981894920854E-2</v>
      </c>
      <c r="M438" s="67">
        <f t="shared" si="127"/>
        <v>8.0972713578132932E-2</v>
      </c>
      <c r="N438" s="67">
        <f t="shared" si="127"/>
        <v>0.26906211407909181</v>
      </c>
      <c r="Q438" s="55">
        <f t="shared" si="128"/>
        <v>3.5451321676391079E-4</v>
      </c>
      <c r="R438" s="55">
        <f t="shared" si="102"/>
        <v>9.7250955323882268E-4</v>
      </c>
      <c r="S438" s="55">
        <f t="shared" si="103"/>
        <v>1.9549632932360998E-2</v>
      </c>
      <c r="T438" s="55">
        <f t="shared" si="104"/>
        <v>1.7982726784967727E-2</v>
      </c>
      <c r="U438" s="55">
        <f t="shared" si="105"/>
        <v>3.6153389722129212E-2</v>
      </c>
      <c r="V438" s="55">
        <f t="shared" si="106"/>
        <v>0.68120040362645429</v>
      </c>
      <c r="W438" s="55">
        <f t="shared" si="107"/>
        <v>0.30830615435795033</v>
      </c>
      <c r="X438" s="55">
        <f t="shared" si="108"/>
        <v>1.7949158055036347E-2</v>
      </c>
      <c r="Y438" s="55">
        <f t="shared" si="109"/>
        <v>3.2207464150309728E-2</v>
      </c>
      <c r="Z438" s="55">
        <f t="shared" si="110"/>
        <v>6.8090089810318818E-2</v>
      </c>
      <c r="AC438" s="55">
        <f t="shared" si="129"/>
        <v>5.0020307062326544E-4</v>
      </c>
      <c r="AD438" s="55">
        <f t="shared" si="111"/>
        <v>3.1504207870769553E-2</v>
      </c>
      <c r="AE438" s="55">
        <f t="shared" si="112"/>
        <v>2.456306293849591E-2</v>
      </c>
      <c r="AF438" s="55">
        <f t="shared" si="113"/>
        <v>2.8487492608859837E-2</v>
      </c>
      <c r="AG438" s="55">
        <f t="shared" si="114"/>
        <v>4.7112467698877773E-2</v>
      </c>
      <c r="AH438" s="55">
        <f t="shared" si="115"/>
        <v>1.2906735815163728</v>
      </c>
      <c r="AI438" s="55">
        <f t="shared" si="116"/>
        <v>0.38090583493282881</v>
      </c>
      <c r="AJ438" s="55">
        <f t="shared" si="117"/>
        <v>1.8546140562670763E-2</v>
      </c>
      <c r="AK438" s="55">
        <f t="shared" si="118"/>
        <v>3.4990152002447136E-2</v>
      </c>
      <c r="AL438" s="55">
        <f t="shared" si="119"/>
        <v>0.1453284224327003</v>
      </c>
      <c r="AO438" s="67">
        <f t="shared" si="130"/>
        <v>1.2035732745074921E-3</v>
      </c>
      <c r="AP438" s="67">
        <f t="shared" si="130"/>
        <v>4.1179345135735193E-2</v>
      </c>
      <c r="AQ438" s="67">
        <f t="shared" si="130"/>
        <v>3.4592487869488639E-2</v>
      </c>
      <c r="AR438" s="67">
        <f t="shared" si="130"/>
        <v>3.9679934983467169E-2</v>
      </c>
      <c r="AS438" s="67">
        <f t="shared" si="130"/>
        <v>6.5944627598249844E-2</v>
      </c>
      <c r="AT438" s="67">
        <f t="shared" si="125"/>
        <v>1.6855068272930527</v>
      </c>
      <c r="AU438" s="67">
        <f t="shared" si="125"/>
        <v>0.51960430916892331</v>
      </c>
      <c r="AV438" s="67">
        <f t="shared" si="125"/>
        <v>2.6328823839884507E-2</v>
      </c>
      <c r="AW438" s="67">
        <f t="shared" si="125"/>
        <v>4.8765249427823204E-2</v>
      </c>
      <c r="AX438" s="67">
        <f t="shared" si="125"/>
        <v>0.20097202426877298</v>
      </c>
      <c r="BA438" s="67">
        <f t="shared" si="126"/>
        <v>2.0582895618946684E-3</v>
      </c>
      <c r="BB438" s="67">
        <f t="shared" si="93"/>
        <v>7.3656062559743579E-2</v>
      </c>
      <c r="BC438" s="67">
        <f t="shared" si="94"/>
        <v>7.8705183740345547E-2</v>
      </c>
      <c r="BD438" s="67">
        <f t="shared" si="95"/>
        <v>8.615015437729473E-2</v>
      </c>
      <c r="BE438" s="67">
        <f t="shared" si="96"/>
        <v>0.14921048501925682</v>
      </c>
      <c r="BF438" s="67">
        <f t="shared" si="97"/>
        <v>3.6573808124358798</v>
      </c>
      <c r="BG438" s="67">
        <f t="shared" si="98"/>
        <v>1.2088162984597024</v>
      </c>
      <c r="BH438" s="67">
        <f t="shared" si="99"/>
        <v>6.2824122457591614E-2</v>
      </c>
      <c r="BI438" s="67">
        <f t="shared" si="100"/>
        <v>0.11596286558058007</v>
      </c>
      <c r="BJ438" s="67">
        <f t="shared" si="101"/>
        <v>0.41439053651179214</v>
      </c>
    </row>
    <row r="439" spans="4:62">
      <c r="D439" s="52">
        <f t="shared" si="124"/>
        <v>150</v>
      </c>
      <c r="E439" s="67">
        <f t="shared" si="127"/>
        <v>1.6257142825155809E-3</v>
      </c>
      <c r="F439" s="67">
        <f t="shared" si="127"/>
        <v>5.2089190616773785E-2</v>
      </c>
      <c r="G439" s="67">
        <f t="shared" si="127"/>
        <v>6.8484062383264072E-2</v>
      </c>
      <c r="H439" s="67">
        <f t="shared" si="127"/>
        <v>7.2767974723415577E-2</v>
      </c>
      <c r="I439" s="67">
        <f t="shared" si="127"/>
        <v>0.12917037347419294</v>
      </c>
      <c r="J439" s="67">
        <f t="shared" si="127"/>
        <v>3.0079077042050342</v>
      </c>
      <c r="K439" s="67">
        <f t="shared" si="127"/>
        <v>1.0520230216889759</v>
      </c>
      <c r="L439" s="67">
        <f t="shared" si="127"/>
        <v>5.614445809332462E-2</v>
      </c>
      <c r="M439" s="67">
        <f t="shared" si="127"/>
        <v>0.10282324089413672</v>
      </c>
      <c r="N439" s="67">
        <f t="shared" si="127"/>
        <v>0.33841473031702135</v>
      </c>
      <c r="Q439" s="55">
        <f t="shared" si="128"/>
        <v>3.5451321676391079E-4</v>
      </c>
      <c r="R439" s="55">
        <f t="shared" si="102"/>
        <v>9.7250955323882268E-4</v>
      </c>
      <c r="S439" s="55">
        <f t="shared" si="103"/>
        <v>2.3319200218508643E-2</v>
      </c>
      <c r="T439" s="55">
        <f t="shared" si="104"/>
        <v>2.1449534104675105E-2</v>
      </c>
      <c r="U439" s="55">
        <f t="shared" si="105"/>
        <v>4.3124953320956436E-2</v>
      </c>
      <c r="V439" s="55">
        <f t="shared" si="106"/>
        <v>0.81258515279840604</v>
      </c>
      <c r="W439" s="55">
        <f t="shared" si="107"/>
        <v>0.3677707365871471</v>
      </c>
      <c r="X439" s="55">
        <f t="shared" si="108"/>
        <v>2.141100562300708E-2</v>
      </c>
      <c r="Y439" s="55">
        <f t="shared" si="109"/>
        <v>3.8419466722007141E-2</v>
      </c>
      <c r="Z439" s="55">
        <f t="shared" si="110"/>
        <v>8.1220442206083085E-2</v>
      </c>
      <c r="AC439" s="55">
        <f t="shared" si="129"/>
        <v>5.3323570403764032E-4</v>
      </c>
      <c r="AD439" s="55">
        <f t="shared" si="111"/>
        <v>3.7565805290070371E-2</v>
      </c>
      <c r="AE439" s="55">
        <f t="shared" si="112"/>
        <v>2.9299190961055818E-2</v>
      </c>
      <c r="AF439" s="55">
        <f t="shared" si="113"/>
        <v>3.39775640854856E-2</v>
      </c>
      <c r="AG439" s="55">
        <f t="shared" si="114"/>
        <v>5.6197012442331232E-2</v>
      </c>
      <c r="AH439" s="55">
        <f t="shared" si="115"/>
        <v>1.5396136485527441</v>
      </c>
      <c r="AI439" s="55">
        <f t="shared" si="116"/>
        <v>0.45437214703327028</v>
      </c>
      <c r="AJ439" s="55">
        <f t="shared" si="117"/>
        <v>2.2122428100805575E-2</v>
      </c>
      <c r="AK439" s="55">
        <f t="shared" si="118"/>
        <v>4.1738513497251301E-2</v>
      </c>
      <c r="AL439" s="55">
        <f t="shared" si="119"/>
        <v>0.17331168700412927</v>
      </c>
      <c r="AO439" s="67">
        <f t="shared" si="130"/>
        <v>1.2712010657516702E-3</v>
      </c>
      <c r="AP439" s="67">
        <f t="shared" si="130"/>
        <v>5.1116681063534966E-2</v>
      </c>
      <c r="AQ439" s="67">
        <f t="shared" si="130"/>
        <v>4.5164862164755432E-2</v>
      </c>
      <c r="AR439" s="67">
        <f t="shared" si="130"/>
        <v>5.1318440618740468E-2</v>
      </c>
      <c r="AS439" s="67">
        <f t="shared" si="130"/>
        <v>8.6045420153236504E-2</v>
      </c>
      <c r="AT439" s="67">
        <f t="shared" si="125"/>
        <v>2.1953225514066279</v>
      </c>
      <c r="AU439" s="67">
        <f t="shared" si="125"/>
        <v>0.68425228510182878</v>
      </c>
      <c r="AV439" s="67">
        <f t="shared" si="125"/>
        <v>3.473345247031754E-2</v>
      </c>
      <c r="AW439" s="67">
        <f t="shared" si="125"/>
        <v>6.4403774172129585E-2</v>
      </c>
      <c r="AX439" s="67">
        <f t="shared" si="125"/>
        <v>0.25719428811093825</v>
      </c>
      <c r="BA439" s="67">
        <f t="shared" si="126"/>
        <v>2.1589499865532213E-3</v>
      </c>
      <c r="BB439" s="67">
        <f t="shared" si="93"/>
        <v>8.9654995906844157E-2</v>
      </c>
      <c r="BC439" s="67">
        <f t="shared" si="94"/>
        <v>9.7783253344319893E-2</v>
      </c>
      <c r="BD439" s="67">
        <f t="shared" si="95"/>
        <v>0.10674553880890117</v>
      </c>
      <c r="BE439" s="67">
        <f t="shared" si="96"/>
        <v>0.18536738591652419</v>
      </c>
      <c r="BF439" s="67">
        <f t="shared" si="97"/>
        <v>4.5475213527577782</v>
      </c>
      <c r="BG439" s="67">
        <f t="shared" si="98"/>
        <v>1.5063951687222461</v>
      </c>
      <c r="BH439" s="67">
        <f t="shared" si="99"/>
        <v>7.8266886194130192E-2</v>
      </c>
      <c r="BI439" s="67">
        <f t="shared" si="100"/>
        <v>0.14456175439138802</v>
      </c>
      <c r="BJ439" s="67">
        <f t="shared" si="101"/>
        <v>0.51172641732115065</v>
      </c>
    </row>
    <row r="440" spans="4:62">
      <c r="D440" s="52">
        <f t="shared" si="124"/>
        <v>175</v>
      </c>
      <c r="E440" s="67">
        <f t="shared" si="127"/>
        <v>1.6937504481081144E-3</v>
      </c>
      <c r="F440" s="67">
        <f t="shared" si="127"/>
        <v>6.2086533725190338E-2</v>
      </c>
      <c r="G440" s="67">
        <f t="shared" si="127"/>
        <v>8.2912608612556379E-2</v>
      </c>
      <c r="H440" s="67">
        <f t="shared" si="127"/>
        <v>8.7964501988685079E-2</v>
      </c>
      <c r="I440" s="67">
        <f t="shared" si="127"/>
        <v>0.15640620762424715</v>
      </c>
      <c r="J440" s="67">
        <f t="shared" si="127"/>
        <v>3.6529801038188618</v>
      </c>
      <c r="K440" s="67">
        <f t="shared" si="127"/>
        <v>1.277488896560288</v>
      </c>
      <c r="L440" s="67">
        <f t="shared" si="127"/>
        <v>6.8082590698002265E-2</v>
      </c>
      <c r="M440" s="67">
        <f t="shared" si="127"/>
        <v>0.12480571388942015</v>
      </c>
      <c r="N440" s="67">
        <f t="shared" si="127"/>
        <v>0.40818613635928808</v>
      </c>
      <c r="Q440" s="55">
        <f t="shared" si="128"/>
        <v>3.5451321676391079E-4</v>
      </c>
      <c r="R440" s="55">
        <f t="shared" si="102"/>
        <v>9.7250955323882268E-4</v>
      </c>
      <c r="S440" s="55">
        <f t="shared" si="103"/>
        <v>2.6595856209875837E-2</v>
      </c>
      <c r="T440" s="55">
        <f t="shared" si="104"/>
        <v>2.4463085240957506E-2</v>
      </c>
      <c r="U440" s="55">
        <f t="shared" si="105"/>
        <v>4.9184862639051169E-2</v>
      </c>
      <c r="V440" s="55">
        <f t="shared" si="106"/>
        <v>0.9267862160460163</v>
      </c>
      <c r="W440" s="55">
        <f t="shared" si="107"/>
        <v>0.4194579148799652</v>
      </c>
      <c r="X440" s="55">
        <f t="shared" si="108"/>
        <v>2.4420086643557267E-2</v>
      </c>
      <c r="Y440" s="55">
        <f t="shared" si="109"/>
        <v>4.3818999842576353E-2</v>
      </c>
      <c r="Z440" s="55">
        <f t="shared" si="110"/>
        <v>9.263373471463375E-2</v>
      </c>
      <c r="AC440" s="55">
        <f t="shared" si="129"/>
        <v>5.647043864085232E-4</v>
      </c>
      <c r="AD440" s="55">
        <f t="shared" si="111"/>
        <v>4.2836152829424351E-2</v>
      </c>
      <c r="AE440" s="55">
        <f t="shared" si="112"/>
        <v>3.3416033241353268E-2</v>
      </c>
      <c r="AF440" s="55">
        <f t="shared" si="113"/>
        <v>3.8750054061179727E-2</v>
      </c>
      <c r="AG440" s="55">
        <f t="shared" si="114"/>
        <v>6.4093623979388836E-2</v>
      </c>
      <c r="AH440" s="55">
        <f t="shared" si="115"/>
        <v>1.7559945808264157</v>
      </c>
      <c r="AI440" s="55">
        <f t="shared" si="116"/>
        <v>0.51822986045602959</v>
      </c>
      <c r="AJ440" s="55">
        <f t="shared" si="117"/>
        <v>2.5231055264217206E-2</v>
      </c>
      <c r="AK440" s="55">
        <f t="shared" si="118"/>
        <v>4.7604291877482975E-2</v>
      </c>
      <c r="AL440" s="55">
        <f t="shared" si="119"/>
        <v>0.19763993314539971</v>
      </c>
      <c r="AO440" s="67">
        <f t="shared" si="130"/>
        <v>1.3392372313442036E-3</v>
      </c>
      <c r="AP440" s="67">
        <f t="shared" si="130"/>
        <v>6.1114024171951511E-2</v>
      </c>
      <c r="AQ440" s="67">
        <f t="shared" si="130"/>
        <v>5.6316752402680539E-2</v>
      </c>
      <c r="AR440" s="67">
        <f t="shared" si="130"/>
        <v>6.3501416747727579E-2</v>
      </c>
      <c r="AS440" s="67">
        <f t="shared" si="130"/>
        <v>0.10722134498519598</v>
      </c>
      <c r="AT440" s="67">
        <f t="shared" si="125"/>
        <v>2.7261938877728458</v>
      </c>
      <c r="AU440" s="67">
        <f t="shared" si="125"/>
        <v>0.85803098168032277</v>
      </c>
      <c r="AV440" s="67">
        <f t="shared" si="125"/>
        <v>4.3662504054444995E-2</v>
      </c>
      <c r="AW440" s="67">
        <f t="shared" si="125"/>
        <v>8.0986714046843794E-2</v>
      </c>
      <c r="AX440" s="67">
        <f t="shared" si="125"/>
        <v>0.31555240164465431</v>
      </c>
      <c r="BA440" s="67">
        <f t="shared" si="126"/>
        <v>2.2584548345166377E-3</v>
      </c>
      <c r="BB440" s="67">
        <f t="shared" si="93"/>
        <v>0.10492268655461469</v>
      </c>
      <c r="BC440" s="67">
        <f t="shared" si="94"/>
        <v>0.11632864185390965</v>
      </c>
      <c r="BD440" s="67">
        <f t="shared" si="95"/>
        <v>0.12671455604986481</v>
      </c>
      <c r="BE440" s="67">
        <f t="shared" si="96"/>
        <v>0.22049983160363598</v>
      </c>
      <c r="BF440" s="67">
        <f t="shared" si="97"/>
        <v>5.408974684645278</v>
      </c>
      <c r="BG440" s="67">
        <f t="shared" si="98"/>
        <v>1.7957187570163176</v>
      </c>
      <c r="BH440" s="67">
        <f t="shared" si="99"/>
        <v>9.3313645962219471E-2</v>
      </c>
      <c r="BI440" s="67">
        <f t="shared" si="100"/>
        <v>0.17241000576690313</v>
      </c>
      <c r="BJ440" s="67">
        <f t="shared" si="101"/>
        <v>0.60582606950468776</v>
      </c>
    </row>
    <row r="441" spans="4:62">
      <c r="D441" s="52">
        <f t="shared" si="124"/>
        <v>200</v>
      </c>
      <c r="E441" s="67">
        <f t="shared" si="127"/>
        <v>1.7618608841743215E-3</v>
      </c>
      <c r="F441" s="67">
        <f t="shared" si="127"/>
        <v>7.2094790255926827E-2</v>
      </c>
      <c r="G441" s="67">
        <f t="shared" si="127"/>
        <v>9.7356905508476352E-2</v>
      </c>
      <c r="H441" s="67">
        <f t="shared" si="127"/>
        <v>0.10317761827346146</v>
      </c>
      <c r="I441" s="67">
        <f t="shared" si="127"/>
        <v>0.18367177328967421</v>
      </c>
      <c r="J441" s="67">
        <f t="shared" si="127"/>
        <v>4.2987566852785637</v>
      </c>
      <c r="K441" s="67">
        <f t="shared" si="127"/>
        <v>1.5032008972556838</v>
      </c>
      <c r="L441" s="67">
        <f t="shared" si="127"/>
        <v>8.0033755353437139E-2</v>
      </c>
      <c r="M441" s="67">
        <f t="shared" si="127"/>
        <v>0.14681218366153043</v>
      </c>
      <c r="N441" s="67">
        <f t="shared" si="127"/>
        <v>0.47803370711969417</v>
      </c>
      <c r="Q441" s="55">
        <f t="shared" si="128"/>
        <v>3.5451321676391079E-4</v>
      </c>
      <c r="R441" s="55">
        <f t="shared" si="102"/>
        <v>9.7250955323882268E-4</v>
      </c>
      <c r="S441" s="55">
        <f t="shared" si="103"/>
        <v>2.9516966541537175E-2</v>
      </c>
      <c r="T441" s="55">
        <f t="shared" si="104"/>
        <v>2.7149674162343377E-2</v>
      </c>
      <c r="U441" s="55">
        <f t="shared" si="105"/>
        <v>5.4587194356598666E-2</v>
      </c>
      <c r="V441" s="55">
        <f t="shared" si="106"/>
        <v>1.0285935378454429</v>
      </c>
      <c r="W441" s="55">
        <f t="shared" si="107"/>
        <v>0.46553566429464682</v>
      </c>
      <c r="X441" s="55">
        <f t="shared" si="108"/>
        <v>2.7102607969807235E-2</v>
      </c>
      <c r="Y441" s="55">
        <f t="shared" si="109"/>
        <v>4.863254134322581E-2</v>
      </c>
      <c r="Z441" s="55">
        <f t="shared" si="110"/>
        <v>0.10280852049466606</v>
      </c>
      <c r="AC441" s="55">
        <f t="shared" si="129"/>
        <v>5.9457316332750673E-4</v>
      </c>
      <c r="AD441" s="55">
        <f t="shared" si="111"/>
        <v>4.7535333242835535E-2</v>
      </c>
      <c r="AE441" s="55">
        <f t="shared" si="112"/>
        <v>3.7086169471622688E-2</v>
      </c>
      <c r="AF441" s="55">
        <f t="shared" si="113"/>
        <v>4.3004845368870427E-2</v>
      </c>
      <c r="AG441" s="55">
        <f t="shared" si="114"/>
        <v>7.1133368061961549E-2</v>
      </c>
      <c r="AH441" s="55">
        <f t="shared" si="115"/>
        <v>1.9488923776081148</v>
      </c>
      <c r="AI441" s="55">
        <f t="shared" si="116"/>
        <v>0.57515737068099881</v>
      </c>
      <c r="AJ441" s="55">
        <f t="shared" si="117"/>
        <v>2.8002357683158903E-2</v>
      </c>
      <c r="AK441" s="55">
        <f t="shared" si="118"/>
        <v>5.28334978834335E-2</v>
      </c>
      <c r="AL441" s="55">
        <f t="shared" si="119"/>
        <v>0.21933047974156458</v>
      </c>
      <c r="AO441" s="67">
        <f t="shared" si="130"/>
        <v>1.4073476674104108E-3</v>
      </c>
      <c r="AP441" s="67">
        <f t="shared" si="130"/>
        <v>7.1122280702688001E-2</v>
      </c>
      <c r="AQ441" s="67">
        <f t="shared" si="130"/>
        <v>6.7839938966939184E-2</v>
      </c>
      <c r="AR441" s="67">
        <f t="shared" si="130"/>
        <v>7.6027944111118087E-2</v>
      </c>
      <c r="AS441" s="67">
        <f t="shared" si="130"/>
        <v>0.12908457893307554</v>
      </c>
      <c r="AT441" s="67">
        <f t="shared" si="125"/>
        <v>3.270163147433121</v>
      </c>
      <c r="AU441" s="67">
        <f t="shared" si="125"/>
        <v>1.037665232961037</v>
      </c>
      <c r="AV441" s="67">
        <f t="shared" si="125"/>
        <v>5.2931147383629903E-2</v>
      </c>
      <c r="AW441" s="67">
        <f t="shared" si="125"/>
        <v>9.8179642318304616E-2</v>
      </c>
      <c r="AX441" s="67">
        <f t="shared" si="125"/>
        <v>0.37522518662502813</v>
      </c>
      <c r="BA441" s="67">
        <f t="shared" si="126"/>
        <v>2.3564340475018281E-3</v>
      </c>
      <c r="BB441" s="67">
        <f t="shared" si="93"/>
        <v>0.11963012349876237</v>
      </c>
      <c r="BC441" s="67">
        <f t="shared" si="94"/>
        <v>0.13444307498009905</v>
      </c>
      <c r="BD441" s="67">
        <f t="shared" si="95"/>
        <v>0.14618246364233189</v>
      </c>
      <c r="BE441" s="67">
        <f t="shared" si="96"/>
        <v>0.25480514135163579</v>
      </c>
      <c r="BF441" s="67">
        <f t="shared" si="97"/>
        <v>6.2476490628866781</v>
      </c>
      <c r="BG441" s="67">
        <f t="shared" si="98"/>
        <v>2.0783582679366828</v>
      </c>
      <c r="BH441" s="67">
        <f t="shared" si="99"/>
        <v>0.10803611303659605</v>
      </c>
      <c r="BI441" s="67">
        <f t="shared" si="100"/>
        <v>0.19964568154496393</v>
      </c>
      <c r="BJ441" s="67">
        <f t="shared" si="101"/>
        <v>0.69736418686125878</v>
      </c>
    </row>
    <row r="442" spans="4:62">
      <c r="D442" s="52">
        <f t="shared" si="124"/>
        <v>225</v>
      </c>
      <c r="E442" s="67">
        <f t="shared" si="127"/>
        <v>1.8299110037380824E-3</v>
      </c>
      <c r="F442" s="67">
        <f t="shared" si="127"/>
        <v>8.2094183783217964E-2</v>
      </c>
      <c r="G442" s="67">
        <f t="shared" si="127"/>
        <v>0.11178841098035946</v>
      </c>
      <c r="H442" s="67">
        <f t="shared" si="127"/>
        <v>0.11837726229145165</v>
      </c>
      <c r="I442" s="67">
        <f t="shared" si="127"/>
        <v>0.21091319341070097</v>
      </c>
      <c r="J442" s="67">
        <f t="shared" si="127"/>
        <v>4.9439613869059658</v>
      </c>
      <c r="K442" s="67">
        <f t="shared" si="127"/>
        <v>1.7287130143615974</v>
      </c>
      <c r="L442" s="67">
        <f t="shared" si="127"/>
        <v>9.197433642588812E-2</v>
      </c>
      <c r="M442" s="67">
        <f t="shared" si="127"/>
        <v>0.16879916518243418</v>
      </c>
      <c r="N442" s="67">
        <f t="shared" si="127"/>
        <v>0.54781942302472186</v>
      </c>
      <c r="Q442" s="55">
        <f t="shared" si="128"/>
        <v>3.5451321676391079E-4</v>
      </c>
      <c r="R442" s="55">
        <f t="shared" si="102"/>
        <v>9.7250955323882268E-4</v>
      </c>
      <c r="S442" s="55">
        <f t="shared" si="103"/>
        <v>3.2169440129698822E-2</v>
      </c>
      <c r="T442" s="55">
        <f t="shared" si="104"/>
        <v>2.9589214139970583E-2</v>
      </c>
      <c r="U442" s="55">
        <f t="shared" si="105"/>
        <v>5.9492691841157921E-2</v>
      </c>
      <c r="V442" s="55">
        <f t="shared" si="106"/>
        <v>1.1210371153762906</v>
      </c>
      <c r="W442" s="55">
        <f t="shared" si="107"/>
        <v>0.50737537849019176</v>
      </c>
      <c r="X442" s="55">
        <f t="shared" si="108"/>
        <v>2.9538405575156922E-2</v>
      </c>
      <c r="Y442" s="55">
        <f t="shared" si="109"/>
        <v>5.3003354290052131E-2</v>
      </c>
      <c r="Z442" s="55">
        <f t="shared" si="110"/>
        <v>0.11204755449894929</v>
      </c>
      <c r="AC442" s="55">
        <f t="shared" si="129"/>
        <v>6.2296239728378998E-4</v>
      </c>
      <c r="AD442" s="55">
        <f t="shared" si="111"/>
        <v>5.1802779887904452E-2</v>
      </c>
      <c r="AE442" s="55">
        <f t="shared" si="112"/>
        <v>4.0418789822098074E-2</v>
      </c>
      <c r="AF442" s="55">
        <f t="shared" si="113"/>
        <v>4.6868442932494085E-2</v>
      </c>
      <c r="AG442" s="55">
        <f t="shared" si="114"/>
        <v>7.752569997437829E-2</v>
      </c>
      <c r="AH442" s="55">
        <f t="shared" si="115"/>
        <v>2.1240482155109204</v>
      </c>
      <c r="AI442" s="55">
        <f t="shared" si="116"/>
        <v>0.62684896126521183</v>
      </c>
      <c r="AJ442" s="55">
        <f t="shared" si="117"/>
        <v>3.0518793371074587E-2</v>
      </c>
      <c r="AK442" s="55">
        <f t="shared" si="118"/>
        <v>5.7581755657041434E-2</v>
      </c>
      <c r="AL442" s="55">
        <f t="shared" si="119"/>
        <v>0.23902753789323852</v>
      </c>
      <c r="AO442" s="67">
        <f t="shared" si="130"/>
        <v>1.4753977869741716E-3</v>
      </c>
      <c r="AP442" s="67">
        <f t="shared" si="130"/>
        <v>8.1121674229979138E-2</v>
      </c>
      <c r="AQ442" s="67">
        <f t="shared" si="130"/>
        <v>7.9618970850660636E-2</v>
      </c>
      <c r="AR442" s="67">
        <f t="shared" si="130"/>
        <v>8.8788048151481072E-2</v>
      </c>
      <c r="AS442" s="67">
        <f t="shared" si="130"/>
        <v>0.15142050156954306</v>
      </c>
      <c r="AT442" s="67">
        <f t="shared" si="125"/>
        <v>3.8229242715296752</v>
      </c>
      <c r="AU442" s="67">
        <f t="shared" si="125"/>
        <v>1.2213376358714056</v>
      </c>
      <c r="AV442" s="67">
        <f t="shared" si="125"/>
        <v>6.2435930850731194E-2</v>
      </c>
      <c r="AW442" s="67">
        <f t="shared" si="125"/>
        <v>0.11579581089238206</v>
      </c>
      <c r="AX442" s="67">
        <f t="shared" si="125"/>
        <v>0.43577186852577254</v>
      </c>
      <c r="BA442" s="67">
        <f t="shared" si="126"/>
        <v>2.4528734010218723E-3</v>
      </c>
      <c r="BB442" s="67">
        <f t="shared" si="93"/>
        <v>0.13389696367112242</v>
      </c>
      <c r="BC442" s="67">
        <f t="shared" si="94"/>
        <v>0.15220720080245753</v>
      </c>
      <c r="BD442" s="67">
        <f t="shared" si="95"/>
        <v>0.16524570522394574</v>
      </c>
      <c r="BE442" s="67">
        <f t="shared" si="96"/>
        <v>0.28843889338507928</v>
      </c>
      <c r="BF442" s="67">
        <f t="shared" si="97"/>
        <v>7.0680096024168861</v>
      </c>
      <c r="BG442" s="67">
        <f t="shared" si="98"/>
        <v>2.3555619756268094</v>
      </c>
      <c r="BH442" s="67">
        <f t="shared" si="99"/>
        <v>0.12249312979696271</v>
      </c>
      <c r="BI442" s="67">
        <f t="shared" si="100"/>
        <v>0.22638092083947561</v>
      </c>
      <c r="BJ442" s="67">
        <f t="shared" si="101"/>
        <v>0.78684696091796036</v>
      </c>
    </row>
    <row r="443" spans="4:62">
      <c r="D443" s="52">
        <f t="shared" si="124"/>
        <v>250</v>
      </c>
      <c r="E443" s="67">
        <f t="shared" si="127"/>
        <v>1.8978449084594217E-3</v>
      </c>
      <c r="F443" s="67">
        <f t="shared" si="127"/>
        <v>9.2076500515486048E-2</v>
      </c>
      <c r="G443" s="67">
        <f t="shared" si="127"/>
        <v>0.12619527057145544</v>
      </c>
      <c r="H443" s="67">
        <f t="shared" si="127"/>
        <v>0.13355094861464664</v>
      </c>
      <c r="I443" s="67">
        <f t="shared" si="127"/>
        <v>0.23810809109551459</v>
      </c>
      <c r="J443" s="67">
        <f t="shared" si="127"/>
        <v>5.5880642188642193</v>
      </c>
      <c r="K443" s="67">
        <f t="shared" si="127"/>
        <v>1.9538400056907805</v>
      </c>
      <c r="L443" s="67">
        <f t="shared" si="127"/>
        <v>0.10389452557608163</v>
      </c>
      <c r="M443" s="67">
        <f t="shared" si="127"/>
        <v>0.19074859770843305</v>
      </c>
      <c r="N443" s="67">
        <f t="shared" si="127"/>
        <v>0.61748596006527201</v>
      </c>
      <c r="Q443" s="55">
        <f t="shared" si="128"/>
        <v>3.5451321676391079E-4</v>
      </c>
      <c r="R443" s="55">
        <f t="shared" si="102"/>
        <v>9.7250955323882268E-4</v>
      </c>
      <c r="S443" s="55">
        <f t="shared" si="103"/>
        <v>3.4611212917659603E-2</v>
      </c>
      <c r="T443" s="55">
        <f t="shared" si="104"/>
        <v>3.183498094434186E-2</v>
      </c>
      <c r="U443" s="55">
        <f t="shared" si="105"/>
        <v>6.4008508771104033E-2</v>
      </c>
      <c r="V443" s="55">
        <f t="shared" si="106"/>
        <v>1.2061366430939378</v>
      </c>
      <c r="W443" s="55">
        <f t="shared" si="107"/>
        <v>0.54589117803665277</v>
      </c>
      <c r="X443" s="55">
        <f t="shared" si="108"/>
        <v>3.1780695702067471E-2</v>
      </c>
      <c r="Y443" s="55">
        <f t="shared" si="109"/>
        <v>5.7026932655279472E-2</v>
      </c>
      <c r="Z443" s="55">
        <f t="shared" si="110"/>
        <v>0.12055265542079971</v>
      </c>
      <c r="AC443" s="55">
        <f t="shared" si="129"/>
        <v>6.500223783919818E-4</v>
      </c>
      <c r="AD443" s="55">
        <f t="shared" si="111"/>
        <v>5.5731511830913322E-2</v>
      </c>
      <c r="AE443" s="55">
        <f t="shared" si="112"/>
        <v>4.3486684241294676E-2</v>
      </c>
      <c r="AF443" s="55">
        <f t="shared" si="113"/>
        <v>5.0425193821234941E-2</v>
      </c>
      <c r="AG443" s="55">
        <f t="shared" si="114"/>
        <v>8.3410246942310917E-2</v>
      </c>
      <c r="AH443" s="55">
        <f t="shared" si="115"/>
        <v>2.2852889450134097</v>
      </c>
      <c r="AI443" s="55">
        <f t="shared" si="116"/>
        <v>0.6744339842842707</v>
      </c>
      <c r="AJ443" s="55">
        <f t="shared" si="117"/>
        <v>3.28353300420339E-2</v>
      </c>
      <c r="AK443" s="55">
        <f t="shared" si="118"/>
        <v>6.1952800471457799E-2</v>
      </c>
      <c r="AL443" s="55">
        <f t="shared" si="119"/>
        <v>0.25716076286803458</v>
      </c>
      <c r="AO443" s="67">
        <f t="shared" si="130"/>
        <v>1.543331691695511E-3</v>
      </c>
      <c r="AP443" s="67">
        <f t="shared" si="130"/>
        <v>9.1103990962247222E-2</v>
      </c>
      <c r="AQ443" s="67">
        <f t="shared" si="130"/>
        <v>9.1584057653795833E-2</v>
      </c>
      <c r="AR443" s="67">
        <f t="shared" si="130"/>
        <v>0.10171596767030477</v>
      </c>
      <c r="AS443" s="67">
        <f t="shared" si="130"/>
        <v>0.17409958232441056</v>
      </c>
      <c r="AT443" s="67">
        <f t="shared" si="125"/>
        <v>4.3819275757702814</v>
      </c>
      <c r="AU443" s="67">
        <f t="shared" si="125"/>
        <v>1.4079488276541277</v>
      </c>
      <c r="AV443" s="67">
        <f t="shared" si="125"/>
        <v>7.2113829874014157E-2</v>
      </c>
      <c r="AW443" s="67">
        <f t="shared" si="125"/>
        <v>0.13372166505315358</v>
      </c>
      <c r="AX443" s="67">
        <f t="shared" si="125"/>
        <v>0.49693330464447227</v>
      </c>
      <c r="BA443" s="67">
        <f t="shared" si="126"/>
        <v>2.5478672868514034E-3</v>
      </c>
      <c r="BB443" s="67">
        <f t="shared" si="93"/>
        <v>0.14780801234639937</v>
      </c>
      <c r="BC443" s="67">
        <f t="shared" si="94"/>
        <v>0.16968195481275011</v>
      </c>
      <c r="BD443" s="67">
        <f t="shared" si="95"/>
        <v>0.18397614243588159</v>
      </c>
      <c r="BE443" s="67">
        <f t="shared" si="96"/>
        <v>0.32151833803782548</v>
      </c>
      <c r="BF443" s="67">
        <f t="shared" si="97"/>
        <v>7.8733531638776295</v>
      </c>
      <c r="BG443" s="67">
        <f t="shared" si="98"/>
        <v>2.6282739899750514</v>
      </c>
      <c r="BH443" s="67">
        <f t="shared" si="99"/>
        <v>0.13672985561811551</v>
      </c>
      <c r="BI443" s="67">
        <f t="shared" si="100"/>
        <v>0.25270139817989085</v>
      </c>
      <c r="BJ443" s="67">
        <f t="shared" si="101"/>
        <v>0.87464672293330659</v>
      </c>
    </row>
    <row r="444" spans="4:62">
      <c r="D444" s="52">
        <f t="shared" si="124"/>
        <v>300</v>
      </c>
      <c r="E444" s="67">
        <f t="shared" si="127"/>
        <v>2.0332995771032746E-3</v>
      </c>
      <c r="F444" s="67">
        <f t="shared" si="127"/>
        <v>0.11198042640954144</v>
      </c>
      <c r="G444" s="67">
        <f t="shared" si="127"/>
        <v>0.15492137427645</v>
      </c>
      <c r="H444" s="67">
        <f t="shared" si="127"/>
        <v>0.16380604231852011</v>
      </c>
      <c r="I444" s="67">
        <f t="shared" si="127"/>
        <v>0.29233250039172848</v>
      </c>
      <c r="J444" s="67">
        <f t="shared" si="127"/>
        <v>6.8723527642283209</v>
      </c>
      <c r="K444" s="67">
        <f t="shared" si="127"/>
        <v>2.4027248760418742</v>
      </c>
      <c r="L444" s="67">
        <f t="shared" si="127"/>
        <v>0.12766241111327667</v>
      </c>
      <c r="M444" s="67">
        <f t="shared" si="127"/>
        <v>0.23451397704185231</v>
      </c>
      <c r="N444" s="67">
        <f t="shared" si="127"/>
        <v>0.75639535632478294</v>
      </c>
      <c r="Q444" s="55">
        <f t="shared" si="128"/>
        <v>3.5451321676391079E-4</v>
      </c>
      <c r="R444" s="55">
        <f t="shared" si="102"/>
        <v>9.7250955323882268E-4</v>
      </c>
      <c r="S444" s="55">
        <f t="shared" si="103"/>
        <v>4.2967756908634136E-2</v>
      </c>
      <c r="T444" s="55">
        <f t="shared" si="104"/>
        <v>3.9520793827075004E-2</v>
      </c>
      <c r="U444" s="55">
        <f t="shared" si="105"/>
        <v>7.946306200222035E-2</v>
      </c>
      <c r="V444" s="55">
        <f t="shared" si="106"/>
        <v>1.4973713346236066</v>
      </c>
      <c r="W444" s="55">
        <f t="shared" si="107"/>
        <v>0.67770306802281421</v>
      </c>
      <c r="X444" s="55">
        <f t="shared" si="108"/>
        <v>3.9454452870836668E-2</v>
      </c>
      <c r="Y444" s="55">
        <f t="shared" si="109"/>
        <v>7.0796750162268635E-2</v>
      </c>
      <c r="Z444" s="55">
        <f t="shared" si="110"/>
        <v>0.14965976415318025</v>
      </c>
      <c r="AC444" s="55">
        <f t="shared" si="129"/>
        <v>7.4798408034592689E-4</v>
      </c>
      <c r="AD444" s="55">
        <f t="shared" si="111"/>
        <v>6.9178273731644174E-2</v>
      </c>
      <c r="AE444" s="55">
        <f t="shared" si="112"/>
        <v>5.3986034543495966E-2</v>
      </c>
      <c r="AF444" s="55">
        <f t="shared" si="113"/>
        <v>6.2597858409528542E-2</v>
      </c>
      <c r="AG444" s="55">
        <f t="shared" si="114"/>
        <v>0.10354905724194961</v>
      </c>
      <c r="AH444" s="55">
        <f t="shared" si="115"/>
        <v>2.8370999028303001</v>
      </c>
      <c r="AI444" s="55">
        <f t="shared" si="116"/>
        <v>0.83728340357180031</v>
      </c>
      <c r="AJ444" s="55">
        <f t="shared" si="117"/>
        <v>4.0763252874351896E-2</v>
      </c>
      <c r="AK444" s="55">
        <f t="shared" si="118"/>
        <v>7.6911782454513494E-2</v>
      </c>
      <c r="AL444" s="55">
        <f t="shared" si="119"/>
        <v>0.31922263960611647</v>
      </c>
      <c r="AO444" s="67">
        <f t="shared" si="130"/>
        <v>1.6787863603393639E-3</v>
      </c>
      <c r="AP444" s="67">
        <f t="shared" si="130"/>
        <v>0.11100791685630261</v>
      </c>
      <c r="AQ444" s="67">
        <f t="shared" si="130"/>
        <v>0.11195361736781587</v>
      </c>
      <c r="AR444" s="67">
        <f t="shared" si="130"/>
        <v>0.12428524849144511</v>
      </c>
      <c r="AS444" s="67">
        <f t="shared" si="130"/>
        <v>0.21286943838950811</v>
      </c>
      <c r="AT444" s="67">
        <f t="shared" si="125"/>
        <v>5.3749814296047145</v>
      </c>
      <c r="AU444" s="67">
        <f t="shared" si="125"/>
        <v>1.72502180801906</v>
      </c>
      <c r="AV444" s="67">
        <f t="shared" si="125"/>
        <v>8.8207958242440002E-2</v>
      </c>
      <c r="AW444" s="67">
        <f t="shared" si="125"/>
        <v>0.16371722687958368</v>
      </c>
      <c r="AX444" s="67">
        <f t="shared" si="125"/>
        <v>0.60673559217160267</v>
      </c>
      <c r="BA444" s="67">
        <f t="shared" si="126"/>
        <v>2.7812836574492017E-3</v>
      </c>
      <c r="BB444" s="67">
        <f t="shared" si="93"/>
        <v>0.18115870014118562</v>
      </c>
      <c r="BC444" s="67">
        <f t="shared" si="94"/>
        <v>0.20890740881994596</v>
      </c>
      <c r="BD444" s="67">
        <f t="shared" si="95"/>
        <v>0.22640390072804867</v>
      </c>
      <c r="BE444" s="67">
        <f t="shared" si="96"/>
        <v>0.39588155763367811</v>
      </c>
      <c r="BF444" s="67">
        <f t="shared" si="97"/>
        <v>9.7094526670586205</v>
      </c>
      <c r="BG444" s="67">
        <f t="shared" si="98"/>
        <v>3.2400082796136744</v>
      </c>
      <c r="BH444" s="67">
        <f t="shared" si="99"/>
        <v>0.16842566398762857</v>
      </c>
      <c r="BI444" s="67">
        <f t="shared" si="100"/>
        <v>0.31142575949636581</v>
      </c>
      <c r="BJ444" s="67">
        <f t="shared" si="101"/>
        <v>1.0756179959308994</v>
      </c>
    </row>
    <row r="445" spans="4:62">
      <c r="D445" s="52">
        <f t="shared" si="124"/>
        <v>365</v>
      </c>
      <c r="E445" s="67">
        <f t="shared" si="127"/>
        <v>2.2085291134011989E-3</v>
      </c>
      <c r="F445" s="67">
        <f t="shared" si="127"/>
        <v>0.13772893504229916</v>
      </c>
      <c r="G445" s="67">
        <f t="shared" si="127"/>
        <v>0.19208260232616128</v>
      </c>
      <c r="H445" s="67">
        <f t="shared" si="127"/>
        <v>0.20294523252479729</v>
      </c>
      <c r="I445" s="67">
        <f t="shared" si="127"/>
        <v>0.36247934872212478</v>
      </c>
      <c r="J445" s="67">
        <f t="shared" si="127"/>
        <v>8.5337594069819396</v>
      </c>
      <c r="K445" s="67">
        <f t="shared" si="127"/>
        <v>2.9834201630355559</v>
      </c>
      <c r="L445" s="67">
        <f t="shared" si="127"/>
        <v>0.15840949132219381</v>
      </c>
      <c r="M445" s="67">
        <f t="shared" si="127"/>
        <v>0.29113060903599702</v>
      </c>
      <c r="N445" s="67">
        <f t="shared" si="127"/>
        <v>0.93609406540344864</v>
      </c>
      <c r="Q445" s="55">
        <f t="shared" si="128"/>
        <v>3.5451321676391079E-4</v>
      </c>
      <c r="R445" s="55">
        <f t="shared" si="102"/>
        <v>9.7250955323882268E-4</v>
      </c>
      <c r="S445" s="55">
        <f t="shared" si="103"/>
        <v>5.4140071053741655E-2</v>
      </c>
      <c r="T445" s="55">
        <f t="shared" si="104"/>
        <v>4.9796465336409149E-2</v>
      </c>
      <c r="U445" s="55">
        <f t="shared" si="105"/>
        <v>0.10012501949941124</v>
      </c>
      <c r="V445" s="55">
        <f t="shared" si="106"/>
        <v>1.8867333970092057</v>
      </c>
      <c r="W445" s="55">
        <f t="shared" si="107"/>
        <v>0.85392696706865956</v>
      </c>
      <c r="X445" s="55">
        <f t="shared" si="108"/>
        <v>4.9713780331102603E-2</v>
      </c>
      <c r="Y445" s="55">
        <f t="shared" si="109"/>
        <v>8.9206100302173255E-2</v>
      </c>
      <c r="Z445" s="55">
        <f t="shared" si="110"/>
        <v>0.18857444807745649</v>
      </c>
      <c r="AC445" s="55">
        <f t="shared" si="129"/>
        <v>8.8807000763634991E-4</v>
      </c>
      <c r="AD445" s="55">
        <f t="shared" si="111"/>
        <v>8.7157926217015222E-2</v>
      </c>
      <c r="AE445" s="55">
        <f t="shared" si="112"/>
        <v>6.8023201485929774E-2</v>
      </c>
      <c r="AF445" s="55">
        <f t="shared" si="113"/>
        <v>7.8872582907626151E-2</v>
      </c>
      <c r="AG445" s="55">
        <f t="shared" si="114"/>
        <v>0.13047367328316306</v>
      </c>
      <c r="AH445" s="55">
        <f t="shared" si="115"/>
        <v>3.5748349710208003</v>
      </c>
      <c r="AI445" s="55">
        <f t="shared" si="116"/>
        <v>1.0550025953987023</v>
      </c>
      <c r="AJ445" s="55">
        <f t="shared" si="117"/>
        <v>5.1362488302068382E-2</v>
      </c>
      <c r="AK445" s="55">
        <f t="shared" si="118"/>
        <v>9.6911020568835715E-2</v>
      </c>
      <c r="AL445" s="55">
        <f t="shared" si="119"/>
        <v>0.4022023399125299</v>
      </c>
      <c r="AO445" s="67">
        <f>E445-Q445</f>
        <v>1.8540158966372882E-3</v>
      </c>
      <c r="AP445" s="67">
        <f t="shared" si="130"/>
        <v>0.13675642548906033</v>
      </c>
      <c r="AQ445" s="67">
        <f t="shared" si="130"/>
        <v>0.13794253127241962</v>
      </c>
      <c r="AR445" s="67">
        <f t="shared" si="130"/>
        <v>0.15314876718838816</v>
      </c>
      <c r="AS445" s="67">
        <f t="shared" si="130"/>
        <v>0.26235432922271351</v>
      </c>
      <c r="AT445" s="67">
        <f t="shared" si="125"/>
        <v>6.6470260099727341</v>
      </c>
      <c r="AU445" s="67">
        <f t="shared" si="125"/>
        <v>2.1294931959668961</v>
      </c>
      <c r="AV445" s="67">
        <f t="shared" si="125"/>
        <v>0.10869571099109121</v>
      </c>
      <c r="AW445" s="67">
        <f t="shared" si="125"/>
        <v>0.20192450873382378</v>
      </c>
      <c r="AX445" s="67">
        <f t="shared" si="125"/>
        <v>0.74751961732599215</v>
      </c>
      <c r="BA445" s="67">
        <f t="shared" si="126"/>
        <v>3.0965991210375487E-3</v>
      </c>
      <c r="BB445" s="67">
        <f t="shared" si="93"/>
        <v>0.2248868612593144</v>
      </c>
      <c r="BC445" s="67">
        <f t="shared" si="94"/>
        <v>0.26010580381209103</v>
      </c>
      <c r="BD445" s="67">
        <f t="shared" si="95"/>
        <v>0.28181781543242346</v>
      </c>
      <c r="BE445" s="67">
        <f t="shared" si="96"/>
        <v>0.49295302200528784</v>
      </c>
      <c r="BF445" s="67">
        <f t="shared" si="97"/>
        <v>12.10859437800274</v>
      </c>
      <c r="BG445" s="67">
        <f t="shared" si="98"/>
        <v>4.0384227584342582</v>
      </c>
      <c r="BH445" s="67">
        <f t="shared" si="99"/>
        <v>0.20977197962426219</v>
      </c>
      <c r="BI445" s="67">
        <f t="shared" si="100"/>
        <v>0.38804162960483274</v>
      </c>
      <c r="BJ445" s="67">
        <f t="shared" si="101"/>
        <v>1.3382964053159785</v>
      </c>
    </row>
    <row r="446" spans="4:62">
      <c r="D446" s="52">
        <f t="shared" si="124"/>
        <v>730</v>
      </c>
      <c r="E446" s="67">
        <f t="shared" si="127"/>
        <v>3.1743721624478442E-3</v>
      </c>
      <c r="F446" s="67">
        <f t="shared" si="127"/>
        <v>0.27965145913084327</v>
      </c>
      <c r="G446" s="67">
        <f t="shared" si="127"/>
        <v>0.39691059288151853</v>
      </c>
      <c r="H446" s="67">
        <f t="shared" si="127"/>
        <v>0.41867550040484269</v>
      </c>
      <c r="I446" s="67">
        <f t="shared" si="127"/>
        <v>0.74911990775010118</v>
      </c>
      <c r="J446" s="67">
        <f t="shared" si="127"/>
        <v>17.69122276301842</v>
      </c>
      <c r="K446" s="67">
        <f t="shared" si="127"/>
        <v>6.1841391651301691</v>
      </c>
      <c r="L446" s="67">
        <f t="shared" si="127"/>
        <v>0.32788350994752341</v>
      </c>
      <c r="M446" s="67">
        <f t="shared" si="127"/>
        <v>0.60319432630227587</v>
      </c>
      <c r="N446" s="67">
        <f t="shared" si="127"/>
        <v>1.9265706297607124</v>
      </c>
      <c r="Q446" s="55">
        <f t="shared" si="128"/>
        <v>3.5451321676391079E-4</v>
      </c>
      <c r="R446" s="55">
        <f t="shared" si="102"/>
        <v>9.7250955323882268E-4</v>
      </c>
      <c r="S446" s="55">
        <f t="shared" si="103"/>
        <v>0.18945132695113762</v>
      </c>
      <c r="T446" s="55">
        <f t="shared" si="104"/>
        <v>0.17424977182628529</v>
      </c>
      <c r="U446" s="55">
        <f t="shared" si="105"/>
        <v>0.35036707347312912</v>
      </c>
      <c r="V446" s="55">
        <f t="shared" si="106"/>
        <v>6.6023265066146619</v>
      </c>
      <c r="W446" s="55">
        <f t="shared" si="107"/>
        <v>2.9881857343951812</v>
      </c>
      <c r="X446" s="55">
        <f t="shared" si="108"/>
        <v>0.17396538641210274</v>
      </c>
      <c r="Y446" s="55">
        <f t="shared" si="109"/>
        <v>0.31216294054552163</v>
      </c>
      <c r="Z446" s="55">
        <f t="shared" si="110"/>
        <v>0.65987891778456231</v>
      </c>
      <c r="AC446" s="55">
        <f t="shared" si="129"/>
        <v>2.7841652959607779E-3</v>
      </c>
      <c r="AD446" s="55">
        <f t="shared" si="111"/>
        <v>0.3049473069484761</v>
      </c>
      <c r="AE446" s="55">
        <f t="shared" si="112"/>
        <v>0.23803187507836643</v>
      </c>
      <c r="AF446" s="55">
        <f t="shared" si="113"/>
        <v>0.27598785198650405</v>
      </c>
      <c r="AG446" s="55">
        <f t="shared" si="114"/>
        <v>0.45656504551517718</v>
      </c>
      <c r="AH446" s="55">
        <f t="shared" si="115"/>
        <v>12.509587827310176</v>
      </c>
      <c r="AI446" s="55">
        <f t="shared" si="116"/>
        <v>3.6918158072169676</v>
      </c>
      <c r="AJ446" s="55">
        <f t="shared" si="117"/>
        <v>0.1797324847114472</v>
      </c>
      <c r="AK446" s="55">
        <f t="shared" si="118"/>
        <v>0.33912396798067823</v>
      </c>
      <c r="AL446" s="55">
        <f t="shared" si="119"/>
        <v>1.4072912523186443</v>
      </c>
      <c r="AO446" s="67">
        <f t="shared" si="130"/>
        <v>2.8198589456839332E-3</v>
      </c>
      <c r="AP446" s="67">
        <f t="shared" si="130"/>
        <v>0.27867894957760447</v>
      </c>
      <c r="AQ446" s="67">
        <f t="shared" si="130"/>
        <v>0.20745926593038092</v>
      </c>
      <c r="AR446" s="67">
        <f t="shared" si="130"/>
        <v>0.24442572857855741</v>
      </c>
      <c r="AS446" s="67">
        <f t="shared" si="130"/>
        <v>0.39875283427697206</v>
      </c>
      <c r="AT446" s="67">
        <f t="shared" si="125"/>
        <v>11.088896256403757</v>
      </c>
      <c r="AU446" s="67">
        <f t="shared" si="125"/>
        <v>3.1959534307349879</v>
      </c>
      <c r="AV446" s="67">
        <f t="shared" si="125"/>
        <v>0.15391812353542067</v>
      </c>
      <c r="AW446" s="67">
        <f t="shared" si="125"/>
        <v>0.29103138575675425</v>
      </c>
      <c r="AX446" s="67">
        <f t="shared" si="125"/>
        <v>1.26669171197615</v>
      </c>
      <c r="BA446" s="67">
        <f t="shared" si="126"/>
        <v>5.9585374584086217E-3</v>
      </c>
      <c r="BB446" s="67">
        <f t="shared" si="93"/>
        <v>0.58459876607931938</v>
      </c>
      <c r="BC446" s="67">
        <f t="shared" si="94"/>
        <v>0.63494246795988496</v>
      </c>
      <c r="BD446" s="67">
        <f t="shared" si="95"/>
        <v>0.6946633523913468</v>
      </c>
      <c r="BE446" s="67">
        <f t="shared" si="96"/>
        <v>1.2056849532652785</v>
      </c>
      <c r="BF446" s="67">
        <f t="shared" si="97"/>
        <v>30.200810590328594</v>
      </c>
      <c r="BG446" s="67">
        <f t="shared" si="98"/>
        <v>9.8759549723471363</v>
      </c>
      <c r="BH446" s="67">
        <f t="shared" si="99"/>
        <v>0.50761599465897067</v>
      </c>
      <c r="BI446" s="67">
        <f t="shared" si="100"/>
        <v>0.94231829428295411</v>
      </c>
      <c r="BJ446" s="67">
        <f t="shared" si="101"/>
        <v>3.3338618820793569</v>
      </c>
    </row>
    <row r="447" spans="4:62">
      <c r="D447" s="52">
        <f t="shared" si="124"/>
        <v>1460</v>
      </c>
      <c r="E447" s="67">
        <f t="shared" si="127"/>
        <v>5.0165950068059989E-3</v>
      </c>
      <c r="F447" s="67">
        <f t="shared" si="127"/>
        <v>0.55035063355981362</v>
      </c>
      <c r="G447" s="67">
        <f t="shared" si="127"/>
        <v>0.78759394846140818</v>
      </c>
      <c r="H447" s="67">
        <f t="shared" si="127"/>
        <v>0.83015356415485719</v>
      </c>
      <c r="I447" s="67">
        <f t="shared" si="127"/>
        <v>1.4865876268581009</v>
      </c>
      <c r="J447" s="67">
        <f t="shared" si="127"/>
        <v>35.157920077364736</v>
      </c>
      <c r="K447" s="67">
        <f t="shared" si="127"/>
        <v>12.289103807004569</v>
      </c>
      <c r="L447" s="67">
        <f t="shared" si="127"/>
        <v>0.6511336580382856</v>
      </c>
      <c r="M447" s="67">
        <f t="shared" si="127"/>
        <v>1.1984161994738232</v>
      </c>
      <c r="N447" s="67">
        <f t="shared" si="127"/>
        <v>3.8157787733213215</v>
      </c>
      <c r="Q447" s="55">
        <f t="shared" si="128"/>
        <v>3.5451321676391079E-4</v>
      </c>
      <c r="R447" s="55">
        <f t="shared" si="102"/>
        <v>9.7250955323882268E-4</v>
      </c>
      <c r="S447" s="55">
        <f t="shared" si="103"/>
        <v>0.39472145884471282</v>
      </c>
      <c r="T447" s="55">
        <f t="shared" si="104"/>
        <v>0.36304875586193952</v>
      </c>
      <c r="U447" s="55">
        <f t="shared" si="105"/>
        <v>0.72998930512246241</v>
      </c>
      <c r="V447" s="55">
        <f t="shared" si="106"/>
        <v>13.755950545936694</v>
      </c>
      <c r="W447" s="55">
        <f t="shared" si="107"/>
        <v>6.2258868482317355</v>
      </c>
      <c r="X447" s="55">
        <f t="shared" si="108"/>
        <v>0.36245694567242864</v>
      </c>
      <c r="Y447" s="55">
        <f t="shared" si="109"/>
        <v>0.65039167481284565</v>
      </c>
      <c r="Z447" s="55">
        <f t="shared" si="110"/>
        <v>1.3748569572301668</v>
      </c>
      <c r="AC447" s="55">
        <f t="shared" si="129"/>
        <v>5.7517938555661525E-3</v>
      </c>
      <c r="AD447" s="55">
        <f t="shared" si="111"/>
        <v>0.63535100061880911</v>
      </c>
      <c r="AE447" s="55">
        <f t="shared" si="112"/>
        <v>0.49593887221648991</v>
      </c>
      <c r="AF447" s="55">
        <f t="shared" si="113"/>
        <v>0.57501878205128387</v>
      </c>
      <c r="AG447" s="55">
        <f t="shared" si="114"/>
        <v>0.95125249532159784</v>
      </c>
      <c r="AH447" s="55">
        <f t="shared" si="115"/>
        <v>26.063734658635873</v>
      </c>
      <c r="AI447" s="55">
        <f t="shared" si="116"/>
        <v>7.6919001062408467</v>
      </c>
      <c r="AJ447" s="55">
        <f t="shared" si="117"/>
        <v>0.37447237047679582</v>
      </c>
      <c r="AK447" s="55">
        <f t="shared" si="118"/>
        <v>0.70656482796276232</v>
      </c>
      <c r="AL447" s="55">
        <f t="shared" si="119"/>
        <v>2.9320702712008173</v>
      </c>
      <c r="AO447" s="67">
        <f t="shared" si="130"/>
        <v>4.6620817900420884E-3</v>
      </c>
      <c r="AP447" s="67">
        <f t="shared" si="130"/>
        <v>0.54937812400657482</v>
      </c>
      <c r="AQ447" s="67">
        <f t="shared" si="130"/>
        <v>0.39287248961669535</v>
      </c>
      <c r="AR447" s="67">
        <f t="shared" si="130"/>
        <v>0.46710480829291767</v>
      </c>
      <c r="AS447" s="67">
        <f t="shared" si="130"/>
        <v>0.75659832173563846</v>
      </c>
      <c r="AT447" s="67">
        <f t="shared" si="125"/>
        <v>21.401969531428044</v>
      </c>
      <c r="AU447" s="67">
        <f t="shared" si="125"/>
        <v>6.0632169587728333</v>
      </c>
      <c r="AV447" s="67">
        <f t="shared" si="125"/>
        <v>0.28867671236585696</v>
      </c>
      <c r="AW447" s="67">
        <f t="shared" si="125"/>
        <v>0.54802452466097751</v>
      </c>
      <c r="AX447" s="67">
        <f t="shared" si="125"/>
        <v>2.440921816091155</v>
      </c>
      <c r="BA447" s="67">
        <f t="shared" si="126"/>
        <v>1.0768388862372151E-2</v>
      </c>
      <c r="BB447" s="67">
        <f t="shared" si="93"/>
        <v>1.1857016341786228</v>
      </c>
      <c r="BC447" s="67">
        <f t="shared" si="94"/>
        <v>1.2835328206778982</v>
      </c>
      <c r="BD447" s="67">
        <f t="shared" si="95"/>
        <v>1.405172346206141</v>
      </c>
      <c r="BE447" s="67">
        <f t="shared" si="96"/>
        <v>2.4378401221796988</v>
      </c>
      <c r="BF447" s="67">
        <f t="shared" si="97"/>
        <v>61.221654736000609</v>
      </c>
      <c r="BG447" s="67">
        <f t="shared" si="98"/>
        <v>19.981003913245416</v>
      </c>
      <c r="BH447" s="67">
        <f t="shared" si="99"/>
        <v>1.0256060285150814</v>
      </c>
      <c r="BI447" s="67">
        <f t="shared" si="100"/>
        <v>1.9049810274365855</v>
      </c>
      <c r="BJ447" s="67">
        <f t="shared" si="101"/>
        <v>6.7478490445221393</v>
      </c>
    </row>
    <row r="448" spans="4:62">
      <c r="D448" s="52">
        <f t="shared" si="124"/>
        <v>2920</v>
      </c>
      <c r="E448" s="67">
        <f t="shared" si="127"/>
        <v>8.3700220230501794E-3</v>
      </c>
      <c r="F448" s="67">
        <f t="shared" si="127"/>
        <v>1.043108568673456</v>
      </c>
      <c r="G448" s="67">
        <f t="shared" si="127"/>
        <v>1.4987609624905891</v>
      </c>
      <c r="H448" s="67">
        <f t="shared" si="127"/>
        <v>1.5791735102471547</v>
      </c>
      <c r="I448" s="67">
        <f t="shared" si="127"/>
        <v>2.8290116340505476</v>
      </c>
      <c r="J448" s="67">
        <f t="shared" si="127"/>
        <v>66.952822001347783</v>
      </c>
      <c r="K448" s="67">
        <f t="shared" si="127"/>
        <v>23.402066294672501</v>
      </c>
      <c r="L448" s="67">
        <f t="shared" si="127"/>
        <v>1.2395509512730611</v>
      </c>
      <c r="M448" s="67">
        <f t="shared" si="127"/>
        <v>2.281907871649004</v>
      </c>
      <c r="N448" s="67">
        <f t="shared" si="127"/>
        <v>7.254733863541114</v>
      </c>
      <c r="Q448" s="55">
        <f t="shared" si="128"/>
        <v>3.5451321676391079E-4</v>
      </c>
      <c r="R448" s="55">
        <f t="shared" si="102"/>
        <v>9.7250955323882268E-4</v>
      </c>
      <c r="S448" s="55">
        <f t="shared" si="103"/>
        <v>0.74373608911644917</v>
      </c>
      <c r="T448" s="55">
        <f t="shared" si="104"/>
        <v>0.68405810950897583</v>
      </c>
      <c r="U448" s="55">
        <f t="shared" si="105"/>
        <v>1.3754494786292184</v>
      </c>
      <c r="V448" s="55">
        <f t="shared" si="106"/>
        <v>25.919035504895827</v>
      </c>
      <c r="W448" s="55">
        <f t="shared" si="107"/>
        <v>11.730849417369564</v>
      </c>
      <c r="X448" s="55">
        <f t="shared" si="108"/>
        <v>0.68294330398929048</v>
      </c>
      <c r="Y448" s="55">
        <f t="shared" si="109"/>
        <v>1.2254714817814989</v>
      </c>
      <c r="Z448" s="55">
        <f t="shared" si="110"/>
        <v>2.590512379999109</v>
      </c>
      <c r="AC448" s="55">
        <f t="shared" si="129"/>
        <v>1.0817600653455758E-2</v>
      </c>
      <c r="AD448" s="55">
        <f t="shared" si="111"/>
        <v>1.1971289686078963</v>
      </c>
      <c r="AE448" s="55">
        <f t="shared" si="112"/>
        <v>0.93445040609163299</v>
      </c>
      <c r="AF448" s="55">
        <f t="shared" si="113"/>
        <v>1.0834526328241598</v>
      </c>
      <c r="AG448" s="55">
        <f t="shared" si="114"/>
        <v>1.7923546270419157</v>
      </c>
      <c r="AH448" s="55">
        <f t="shared" si="115"/>
        <v>49.10942898168463</v>
      </c>
      <c r="AI448" s="55">
        <f t="shared" si="116"/>
        <v>14.493119289127666</v>
      </c>
      <c r="AJ448" s="55">
        <f t="shared" si="117"/>
        <v>0.70558269897613402</v>
      </c>
      <c r="AK448" s="55">
        <f t="shared" si="118"/>
        <v>1.3313131718639546</v>
      </c>
      <c r="AL448" s="55">
        <f t="shared" si="119"/>
        <v>5.5246136572972748</v>
      </c>
      <c r="AO448" s="67">
        <f t="shared" si="130"/>
        <v>8.015508806286268E-3</v>
      </c>
      <c r="AP448" s="67">
        <f t="shared" si="130"/>
        <v>1.0421360591202171</v>
      </c>
      <c r="AQ448" s="67">
        <f t="shared" si="130"/>
        <v>0.75502487337413993</v>
      </c>
      <c r="AR448" s="67">
        <f t="shared" si="130"/>
        <v>0.89511540073817886</v>
      </c>
      <c r="AS448" s="67">
        <f t="shared" si="130"/>
        <v>1.4535621554213292</v>
      </c>
      <c r="AT448" s="67">
        <f t="shared" si="125"/>
        <v>41.033786496451953</v>
      </c>
      <c r="AU448" s="67">
        <f t="shared" si="125"/>
        <v>11.671216877302937</v>
      </c>
      <c r="AV448" s="67">
        <f t="shared" si="125"/>
        <v>0.55660764728377066</v>
      </c>
      <c r="AW448" s="67">
        <f t="shared" si="125"/>
        <v>1.0564363898675051</v>
      </c>
      <c r="AX448" s="67">
        <f t="shared" si="125"/>
        <v>4.6642214835420051</v>
      </c>
      <c r="BA448" s="67">
        <f t="shared" si="126"/>
        <v>1.9187622676505936E-2</v>
      </c>
      <c r="BB448" s="67">
        <f t="shared" si="93"/>
        <v>2.2402375372813523</v>
      </c>
      <c r="BC448" s="67">
        <f t="shared" si="94"/>
        <v>2.4332113685822221</v>
      </c>
      <c r="BD448" s="67">
        <f t="shared" si="95"/>
        <v>2.6626261430713143</v>
      </c>
      <c r="BE448" s="67">
        <f t="shared" si="96"/>
        <v>4.6213662610924633</v>
      </c>
      <c r="BF448" s="67">
        <f t="shared" si="97"/>
        <v>116.06225098303241</v>
      </c>
      <c r="BG448" s="67">
        <f t="shared" si="98"/>
        <v>37.895185583800171</v>
      </c>
      <c r="BH448" s="67">
        <f t="shared" si="99"/>
        <v>1.9451336502491952</v>
      </c>
      <c r="BI448" s="67">
        <f t="shared" si="100"/>
        <v>3.6132210435129588</v>
      </c>
      <c r="BJ448" s="67">
        <f t="shared" si="101"/>
        <v>12.779347520838389</v>
      </c>
    </row>
    <row r="449" spans="4:62">
      <c r="D449" s="52">
        <f t="shared" si="124"/>
        <v>5840</v>
      </c>
      <c r="E449" s="67">
        <f t="shared" si="127"/>
        <v>1.3947727976704384E-2</v>
      </c>
      <c r="F449" s="67">
        <f t="shared" si="127"/>
        <v>1.8627056122590275</v>
      </c>
      <c r="G449" s="67">
        <f t="shared" si="127"/>
        <v>2.6816346224743111</v>
      </c>
      <c r="H449" s="67">
        <f t="shared" si="127"/>
        <v>2.8250073967421372</v>
      </c>
      <c r="I449" s="67">
        <f t="shared" si="127"/>
        <v>5.0618457887749795</v>
      </c>
      <c r="J449" s="67">
        <f t="shared" si="127"/>
        <v>119.83681586738233</v>
      </c>
      <c r="K449" s="67">
        <f t="shared" si="127"/>
        <v>41.886093747765536</v>
      </c>
      <c r="L449" s="67">
        <f t="shared" si="127"/>
        <v>2.2182568016793542</v>
      </c>
      <c r="M449" s="67">
        <f t="shared" si="127"/>
        <v>4.0840636726703803</v>
      </c>
      <c r="N449" s="67">
        <f t="shared" si="127"/>
        <v>12.974697407745968</v>
      </c>
      <c r="Q449" s="55">
        <f t="shared" si="128"/>
        <v>3.5451321676391079E-4</v>
      </c>
      <c r="R449" s="55">
        <f t="shared" si="102"/>
        <v>9.7250955323882268E-4</v>
      </c>
      <c r="S449" s="55">
        <f t="shared" si="103"/>
        <v>1.2854520888723577</v>
      </c>
      <c r="T449" s="55">
        <f t="shared" si="104"/>
        <v>1.1823063298718197</v>
      </c>
      <c r="U449" s="55">
        <f t="shared" si="105"/>
        <v>2.3772874008666287</v>
      </c>
      <c r="V449" s="55">
        <f t="shared" si="106"/>
        <v>44.797719333549061</v>
      </c>
      <c r="W449" s="55">
        <f t="shared" si="107"/>
        <v>20.275264544266797</v>
      </c>
      <c r="X449" s="55">
        <f t="shared" si="108"/>
        <v>1.180379661036276</v>
      </c>
      <c r="Y449" s="55">
        <f t="shared" si="109"/>
        <v>2.1180698502782578</v>
      </c>
      <c r="Z449" s="55">
        <f t="shared" si="110"/>
        <v>4.4773672741319155</v>
      </c>
      <c r="AC449" s="55">
        <f t="shared" si="129"/>
        <v>1.8687821812174311E-2</v>
      </c>
      <c r="AD449" s="55">
        <f t="shared" si="111"/>
        <v>2.0690822015575665</v>
      </c>
      <c r="AE449" s="55">
        <f t="shared" si="112"/>
        <v>1.6150772239655526</v>
      </c>
      <c r="AF449" s="55">
        <f t="shared" si="113"/>
        <v>1.8726081558740226</v>
      </c>
      <c r="AG449" s="55">
        <f t="shared" si="114"/>
        <v>3.0978542687089421</v>
      </c>
      <c r="AH449" s="55">
        <f t="shared" si="115"/>
        <v>84.879332268132572</v>
      </c>
      <c r="AI449" s="55">
        <f t="shared" si="116"/>
        <v>25.04949268912755</v>
      </c>
      <c r="AJ449" s="55">
        <f t="shared" si="117"/>
        <v>1.2195088837484993</v>
      </c>
      <c r="AK449" s="55">
        <f t="shared" si="118"/>
        <v>2.3010035695391742</v>
      </c>
      <c r="AL449" s="55">
        <f t="shared" si="119"/>
        <v>9.5485801943757966</v>
      </c>
      <c r="AO449" s="67">
        <f t="shared" si="130"/>
        <v>1.3593214759940473E-2</v>
      </c>
      <c r="AP449" s="67">
        <f t="shared" si="130"/>
        <v>1.8617331027057886</v>
      </c>
      <c r="AQ449" s="67">
        <f t="shared" si="130"/>
        <v>1.3961825336019533</v>
      </c>
      <c r="AR449" s="67">
        <f t="shared" si="130"/>
        <v>1.6427010668703175</v>
      </c>
      <c r="AS449" s="67">
        <f t="shared" si="130"/>
        <v>2.6845583879083508</v>
      </c>
      <c r="AT449" s="67">
        <f t="shared" si="125"/>
        <v>75.039096533833259</v>
      </c>
      <c r="AU449" s="67">
        <f t="shared" si="125"/>
        <v>21.610829203498739</v>
      </c>
      <c r="AV449" s="67">
        <f t="shared" si="125"/>
        <v>1.0378771406430782</v>
      </c>
      <c r="AW449" s="67">
        <f t="shared" si="125"/>
        <v>1.9659938223921225</v>
      </c>
      <c r="AX449" s="67">
        <f t="shared" si="125"/>
        <v>8.497330133614053</v>
      </c>
      <c r="BA449" s="67">
        <f t="shared" si="126"/>
        <v>3.2635549788878698E-2</v>
      </c>
      <c r="BB449" s="67">
        <f t="shared" ref="BB449:BB450" si="131">F449+AD449</f>
        <v>3.931787813816594</v>
      </c>
      <c r="BC449" s="67">
        <f t="shared" ref="BC449:BC450" si="132">G449+AE449</f>
        <v>4.2967118464398641</v>
      </c>
      <c r="BD449" s="67">
        <f t="shared" ref="BD449:BD450" si="133">H449+AF449</f>
        <v>4.6976155526161598</v>
      </c>
      <c r="BE449" s="67">
        <f t="shared" ref="BE449:BE450" si="134">I449+AG449</f>
        <v>8.1597000574839207</v>
      </c>
      <c r="BF449" s="67">
        <f t="shared" ref="BF449:BF450" si="135">J449+AH449</f>
        <v>204.71614813551491</v>
      </c>
      <c r="BG449" s="67">
        <f t="shared" ref="BG449:BG450" si="136">K449+AI449</f>
        <v>66.93558643689309</v>
      </c>
      <c r="BH449" s="67">
        <f t="shared" ref="BH449:BH450" si="137">L449+AJ449</f>
        <v>3.4377656854278538</v>
      </c>
      <c r="BI449" s="67">
        <f t="shared" ref="BI449:BI450" si="138">M449+AK449</f>
        <v>6.3850672422095549</v>
      </c>
      <c r="BJ449" s="67">
        <f t="shared" ref="BJ449:BJ450" si="139">N449+AL449</f>
        <v>22.523277602121766</v>
      </c>
    </row>
    <row r="450" spans="4:62">
      <c r="D450" s="52">
        <f t="shared" si="124"/>
        <v>7946.78</v>
      </c>
      <c r="E450" s="67">
        <f t="shared" si="127"/>
        <v>1.7167758787525932E-2</v>
      </c>
      <c r="F450" s="67">
        <f t="shared" si="127"/>
        <v>2.3358620953602531</v>
      </c>
      <c r="G450" s="67">
        <f t="shared" si="127"/>
        <v>3.3645120746213646</v>
      </c>
      <c r="H450" s="67">
        <f t="shared" si="127"/>
        <v>3.5442320265473715</v>
      </c>
      <c r="I450" s="67">
        <f t="shared" si="127"/>
        <v>6.3508694184550265</v>
      </c>
      <c r="J450" s="67">
        <f t="shared" si="127"/>
        <v>150.36694618670572</v>
      </c>
      <c r="K450" s="67">
        <f t="shared" si="127"/>
        <v>52.556992931333504</v>
      </c>
      <c r="L450" s="67">
        <f t="shared" si="127"/>
        <v>2.7832674026729229</v>
      </c>
      <c r="M450" s="67">
        <f t="shared" si="127"/>
        <v>5.1244550546125947</v>
      </c>
      <c r="N450" s="67">
        <f t="shared" si="127"/>
        <v>16.276854065367708</v>
      </c>
      <c r="Q450" s="55">
        <f t="shared" si="128"/>
        <v>3.5451321676391079E-4</v>
      </c>
      <c r="R450" s="55">
        <f t="shared" ref="R450" si="140">(R449^2+(R361/$R$179)^2)^0.5</f>
        <v>9.7250955323882268E-4</v>
      </c>
      <c r="S450" s="55">
        <f t="shared" ref="S450" si="141">(S449^2+(S361/$R$179)^2)^0.5</f>
        <v>1.4208246381186347</v>
      </c>
      <c r="T450" s="55">
        <f t="shared" ref="T450" si="142">(T449^2+(T361/$R$179)^2)^0.5</f>
        <v>1.3068164662635948</v>
      </c>
      <c r="U450" s="55">
        <f t="shared" ref="U450" si="143">(U449^2+(U361/$R$179)^2)^0.5</f>
        <v>2.627642481039429</v>
      </c>
      <c r="V450" s="55">
        <f t="shared" ref="V450" si="144">(V449^2+(V361/$R$179)^2)^0.5</f>
        <v>49.515422864569587</v>
      </c>
      <c r="W450" s="55">
        <f t="shared" ref="W450" si="145">(W449^2+(W361/$R$179)^2)^0.5</f>
        <v>22.410477873845164</v>
      </c>
      <c r="X450" s="55">
        <f t="shared" ref="X450" si="146">(X449^2+(X361/$R$179)^2)^0.5</f>
        <v>1.3046869105706873</v>
      </c>
      <c r="Y450" s="55">
        <f t="shared" ref="Y450" si="147">(Y449^2+(Y361/$R$179)^2)^0.5</f>
        <v>2.3411264207469635</v>
      </c>
      <c r="Z450" s="55">
        <f t="shared" ref="Z450" si="148">(Z449^2+(Z361/$R$179)^2)^0.5</f>
        <v>4.9488843693982032</v>
      </c>
      <c r="AC450" s="55">
        <f t="shared" si="129"/>
        <v>2.0654949922880972E-2</v>
      </c>
      <c r="AD450" s="55">
        <f t="shared" ref="AD450" si="149">(AD449^2+(AD361/$R$179)^2)^0.5</f>
        <v>2.2869796946477527</v>
      </c>
      <c r="AE450" s="55">
        <f t="shared" ref="AE450" si="150">(AE449^2+(AE361/$R$179)^2)^0.5</f>
        <v>1.785163002723946</v>
      </c>
      <c r="AF450" s="55">
        <f t="shared" ref="AF450" si="151">(AF449^2+(AF361/$R$179)^2)^0.5</f>
        <v>2.0698148117550281</v>
      </c>
      <c r="AG450" s="55">
        <f t="shared" ref="AG450" si="152">(AG449^2+(AG361/$R$179)^2)^0.5</f>
        <v>3.4240931355764244</v>
      </c>
      <c r="AH450" s="55">
        <f t="shared" ref="AH450" si="153">(AH449^2+(AH361/$R$179)^2)^0.5</f>
        <v>93.818080341640666</v>
      </c>
      <c r="AI450" s="55">
        <f t="shared" ref="AI450" si="154">(AI449^2+(AI361/$R$179)^2)^0.5</f>
        <v>27.687485915211365</v>
      </c>
      <c r="AJ450" s="55">
        <f t="shared" ref="AJ450" si="155">(AJ449^2+(AJ361/$R$179)^2)^0.5</f>
        <v>1.347936874350508</v>
      </c>
      <c r="AK450" s="55">
        <f t="shared" ref="AK450" si="156">(AK449^2+(AK361/$R$179)^2)^0.5</f>
        <v>2.5433251145039972</v>
      </c>
      <c r="AL450" s="55">
        <f t="shared" ref="AL450" si="157">(AL449^2+(AL361/$R$179)^2)^0.5</f>
        <v>10.554152647755568</v>
      </c>
      <c r="AO450" s="67">
        <f t="shared" si="130"/>
        <v>1.6813245570762022E-2</v>
      </c>
      <c r="AP450" s="67">
        <f t="shared" si="130"/>
        <v>2.3348895858070144</v>
      </c>
      <c r="AQ450" s="67">
        <f t="shared" si="130"/>
        <v>1.9436874365027299</v>
      </c>
      <c r="AR450" s="67">
        <f t="shared" si="130"/>
        <v>2.2374155602837766</v>
      </c>
      <c r="AS450" s="67">
        <f t="shared" si="130"/>
        <v>3.7232269374155975</v>
      </c>
      <c r="AT450" s="67">
        <f t="shared" si="125"/>
        <v>100.85152332213613</v>
      </c>
      <c r="AU450" s="67">
        <f t="shared" si="125"/>
        <v>30.14651505748834</v>
      </c>
      <c r="AV450" s="67">
        <f t="shared" si="125"/>
        <v>1.4785804921022356</v>
      </c>
      <c r="AW450" s="67">
        <f t="shared" si="125"/>
        <v>2.7833286338656311</v>
      </c>
      <c r="AX450" s="67">
        <f t="shared" si="125"/>
        <v>11.327969695969504</v>
      </c>
      <c r="BA450" s="67">
        <f t="shared" si="126"/>
        <v>3.7822708710406903E-2</v>
      </c>
      <c r="BB450" s="67">
        <f t="shared" si="131"/>
        <v>4.6228417900080059</v>
      </c>
      <c r="BC450" s="67">
        <f t="shared" si="132"/>
        <v>5.1496750773453108</v>
      </c>
      <c r="BD450" s="67">
        <f t="shared" si="133"/>
        <v>5.6140468383024</v>
      </c>
      <c r="BE450" s="67">
        <f t="shared" si="134"/>
        <v>9.7749625540314504</v>
      </c>
      <c r="BF450" s="67">
        <f t="shared" si="135"/>
        <v>244.18502652834638</v>
      </c>
      <c r="BG450" s="67">
        <f t="shared" si="136"/>
        <v>80.244478846544865</v>
      </c>
      <c r="BH450" s="67">
        <f t="shared" si="137"/>
        <v>4.1312042770234312</v>
      </c>
      <c r="BI450" s="67">
        <f t="shared" si="138"/>
        <v>7.6677801691165914</v>
      </c>
      <c r="BJ450" s="67">
        <f t="shared" si="139"/>
        <v>26.831006713123276</v>
      </c>
    </row>
    <row r="451" spans="4:62">
      <c r="D451" s="52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</row>
    <row r="455" spans="4:62">
      <c r="E455" s="55">
        <f>E445-AO445</f>
        <v>3.5451321676391073E-4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3:AL89"/>
  <sheetViews>
    <sheetView topLeftCell="A46" zoomScale="70" zoomScaleNormal="70" workbookViewId="0">
      <selection activeCell="AA92" sqref="AA92"/>
    </sheetView>
  </sheetViews>
  <sheetFormatPr defaultRowHeight="15.75"/>
  <sheetData>
    <row r="3" spans="2:38">
      <c r="B3" t="s">
        <v>106</v>
      </c>
    </row>
    <row r="5" spans="2:38">
      <c r="D5" s="81" t="s">
        <v>107</v>
      </c>
      <c r="P5" s="82" t="s">
        <v>108</v>
      </c>
    </row>
    <row r="7" spans="2:38">
      <c r="C7" t="str">
        <f>'Ac225 Dose 200 nCi EstimateMeth'!D384</f>
        <v>Average</v>
      </c>
      <c r="D7" s="82" t="str">
        <f>'Ac225 Dose 200 nCi EstimateMeth'!E384</f>
        <v>Blood</v>
      </c>
      <c r="E7" s="82" t="str">
        <f>'Ac225 Dose 200 nCi EstimateMeth'!F384</f>
        <v>Thymus</v>
      </c>
      <c r="F7" s="82" t="str">
        <f>'Ac225 Dose 200 nCi EstimateMeth'!G384</f>
        <v>Heart</v>
      </c>
      <c r="G7" s="82" t="str">
        <f>'Ac225 Dose 200 nCi EstimateMeth'!H384</f>
        <v>Lungs</v>
      </c>
      <c r="H7" s="82" t="str">
        <f>'Ac225 Dose 200 nCi EstimateMeth'!I384</f>
        <v>Kidneys</v>
      </c>
      <c r="I7" s="82" t="str">
        <f>'Ac225 Dose 200 nCi EstimateMeth'!J384</f>
        <v>Spleen</v>
      </c>
      <c r="J7" s="82" t="str">
        <f>'Ac225 Dose 200 nCi EstimateMeth'!K384</f>
        <v>Liver</v>
      </c>
      <c r="K7" s="82" t="str">
        <f>'Ac225 Dose 200 nCi EstimateMeth'!L384</f>
        <v>ART</v>
      </c>
      <c r="L7" s="82" t="str">
        <f>'Ac225 Dose 200 nCi EstimateMeth'!M384</f>
        <v>Carcass</v>
      </c>
      <c r="M7" s="82" t="str">
        <f>'Ac225 Dose 200 nCi EstimateMeth'!N384</f>
        <v>Tumor</v>
      </c>
      <c r="O7" s="84" t="s">
        <v>109</v>
      </c>
      <c r="P7" s="82" t="str">
        <f>D7</f>
        <v>Blood</v>
      </c>
      <c r="Q7" s="82" t="str">
        <f t="shared" ref="Q7:Y7" si="0">E7</f>
        <v>Thymus</v>
      </c>
      <c r="R7" s="82" t="str">
        <f t="shared" si="0"/>
        <v>Heart</v>
      </c>
      <c r="S7" s="82" t="str">
        <f t="shared" si="0"/>
        <v>Lungs</v>
      </c>
      <c r="T7" s="82" t="str">
        <f t="shared" si="0"/>
        <v>Kidneys</v>
      </c>
      <c r="U7" s="82" t="str">
        <f t="shared" si="0"/>
        <v>Spleen</v>
      </c>
      <c r="V7" s="82" t="str">
        <f t="shared" si="0"/>
        <v>Liver</v>
      </c>
      <c r="W7" s="82" t="str">
        <f t="shared" si="0"/>
        <v>ART</v>
      </c>
      <c r="X7" s="82" t="str">
        <f t="shared" si="0"/>
        <v>Carcass</v>
      </c>
      <c r="Y7" s="82" t="str">
        <f t="shared" si="0"/>
        <v>Tumor</v>
      </c>
      <c r="Z7" s="82"/>
      <c r="AA7" s="84" t="s">
        <v>110</v>
      </c>
      <c r="AB7" s="82" t="str">
        <f>P7</f>
        <v>Blood</v>
      </c>
      <c r="AC7" s="82" t="str">
        <f t="shared" ref="AC7:AK7" si="1">Q7</f>
        <v>Thymus</v>
      </c>
      <c r="AD7" s="82" t="str">
        <f t="shared" si="1"/>
        <v>Heart</v>
      </c>
      <c r="AE7" s="82" t="str">
        <f t="shared" si="1"/>
        <v>Lungs</v>
      </c>
      <c r="AF7" s="82" t="str">
        <f t="shared" si="1"/>
        <v>Kidneys</v>
      </c>
      <c r="AG7" s="82" t="str">
        <f t="shared" si="1"/>
        <v>Spleen</v>
      </c>
      <c r="AH7" s="82" t="str">
        <f t="shared" si="1"/>
        <v>Liver</v>
      </c>
      <c r="AI7" s="82" t="str">
        <f t="shared" si="1"/>
        <v>ART</v>
      </c>
      <c r="AJ7" s="82" t="str">
        <f t="shared" si="1"/>
        <v>Carcass</v>
      </c>
      <c r="AK7" s="82" t="str">
        <f t="shared" si="1"/>
        <v>Tumor</v>
      </c>
    </row>
    <row r="8" spans="2:38">
      <c r="C8">
        <f>'Ac225 Dose 200 nCi EstimateMeth'!D385</f>
        <v>0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/>
      <c r="AA8" s="86"/>
      <c r="AB8" s="86">
        <v>0</v>
      </c>
      <c r="AC8" s="86">
        <v>0</v>
      </c>
      <c r="AD8" s="86">
        <v>0</v>
      </c>
      <c r="AE8" s="86">
        <v>0</v>
      </c>
      <c r="AF8" s="86">
        <v>0</v>
      </c>
      <c r="AG8" s="86">
        <v>0</v>
      </c>
      <c r="AH8" s="86">
        <v>0</v>
      </c>
      <c r="AI8" s="86">
        <v>0</v>
      </c>
      <c r="AJ8" s="86">
        <v>0</v>
      </c>
      <c r="AK8" s="86">
        <v>0</v>
      </c>
    </row>
    <row r="9" spans="2:38">
      <c r="C9">
        <f>'Ac225 Dose 200 nCi EstimateMeth'!D386</f>
        <v>4.1666666666666664E-2</v>
      </c>
      <c r="D9" s="83">
        <f>'Ac227 Dose 20 nCi decay actual'!E370/'Ac225 Dose 200 nCi EstimateMeth'!E386</f>
        <v>1.8319251488245539E-2</v>
      </c>
      <c r="E9" s="83">
        <f>'Ac227 Dose 20 nCi decay actual'!F370/'Ac225 Dose 200 nCi EstimateMeth'!F386</f>
        <v>8.793783175923664E-3</v>
      </c>
      <c r="F9" s="83">
        <f>'Ac227 Dose 20 nCi decay actual'!G370/'Ac225 Dose 200 nCi EstimateMeth'!G386</f>
        <v>1.3801114152081694E-2</v>
      </c>
      <c r="G9" s="83">
        <f>'Ac227 Dose 20 nCi decay actual'!H370/'Ac225 Dose 200 nCi EstimateMeth'!H386</f>
        <v>1.6199340822422553E-2</v>
      </c>
      <c r="H9" s="83">
        <f>'Ac227 Dose 20 nCi decay actual'!I370/'Ac225 Dose 200 nCi EstimateMeth'!I386</f>
        <v>1.2943512095980964E-2</v>
      </c>
      <c r="I9" s="83">
        <f>'Ac227 Dose 20 nCi decay actual'!J370/'Ac225 Dose 200 nCi EstimateMeth'!J386</f>
        <v>1.041434612462273E-2</v>
      </c>
      <c r="J9" s="83">
        <f>'Ac227 Dose 20 nCi decay actual'!K370/'Ac225 Dose 200 nCi EstimateMeth'!K386</f>
        <v>1.4388583914093773E-2</v>
      </c>
      <c r="K9" s="83">
        <f>'Ac227 Dose 20 nCi decay actual'!L370/'Ac225 Dose 200 nCi EstimateMeth'!L386</f>
        <v>1.4229738380340771E-2</v>
      </c>
      <c r="L9" s="83">
        <f>'Ac227 Dose 20 nCi decay actual'!M370/'Ac225 Dose 200 nCi EstimateMeth'!M386</f>
        <v>1.1375345084567305E-2</v>
      </c>
      <c r="M9" s="83">
        <f>'Ac227 Dose 20 nCi decay actual'!N370/'Ac225 Dose 200 nCi EstimateMeth'!N386</f>
        <v>1.1310585094754102E-2</v>
      </c>
      <c r="P9" s="86">
        <v>0</v>
      </c>
      <c r="Q9" s="86">
        <f>E9-E9*(('Ac225 Dose 200 nCi EstimateMeth'!R386/'Ac225 Dose 200 nCi EstimateMeth'!F386)^2+('Ac227 Dose 20 nCi decay actual'!R370/'Ac227 Dose 20 nCi decay actual'!F370)^2)^0.5</f>
        <v>-4536.2587573333039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f>M9-M9*(('Ac225 Dose 200 nCi EstimateMeth'!Z386/'Ac225 Dose 200 nCi EstimateMeth'!N386)^2+('Ac227 Dose 20 nCi decay actual'!Z370/'Ac227 Dose 20 nCi decay actual'!N370)^2)^0.5</f>
        <v>-11130.24115538751</v>
      </c>
      <c r="Z9" s="86"/>
      <c r="AA9" s="86"/>
      <c r="AB9" s="86">
        <f>D9+D9*(('Ac225 Dose 200 nCi EstimateMeth'!AC386/'Ac225 Dose 200 nCi EstimateMeth'!E386)^2+('Ac227 Dose 20 nCi decay actual'!AC370/'Ac227 Dose 20 nCi decay actual'!E370)^2)^0.5</f>
        <v>18787.513214284765</v>
      </c>
      <c r="AC9" s="86">
        <f>E9+E9*(('Ac225 Dose 200 nCi EstimateMeth'!AD386/'Ac225 Dose 200 nCi EstimateMeth'!F386)^2+('Ac227 Dose 20 nCi decay actual'!AD370/'Ac227 Dose 20 nCi decay actual'!F370)^2)^0.5</f>
        <v>13051.307594523616</v>
      </c>
      <c r="AD9" s="86">
        <f>F9+F9*(('Ac225 Dose 200 nCi EstimateMeth'!AE386/'Ac225 Dose 200 nCi EstimateMeth'!G386)^2+('Ac227 Dose 20 nCi decay actual'!AE370/'Ac227 Dose 20 nCi decay actual'!G370)^2)^0.5</f>
        <v>16539.563482664718</v>
      </c>
      <c r="AE9" s="86">
        <f>G9+G9*(('Ac225 Dose 200 nCi EstimateMeth'!AF386/'Ac225 Dose 200 nCi EstimateMeth'!H386)^2+('Ac227 Dose 20 nCi decay actual'!AF370/'Ac227 Dose 20 nCi decay actual'!H370)^2)^0.5</f>
        <v>17005.782921783037</v>
      </c>
      <c r="AF9" s="86">
        <f>H9+H9*(('Ac225 Dose 200 nCi EstimateMeth'!AG386/'Ac225 Dose 200 nCi EstimateMeth'!I386)^2+('Ac227 Dose 20 nCi decay actual'!AG370/'Ac227 Dose 20 nCi decay actual'!I370)^2)^0.5</f>
        <v>14562.88180745448</v>
      </c>
      <c r="AG9" s="86">
        <f>I9+I9*(('Ac225 Dose 200 nCi EstimateMeth'!AH386/'Ac225 Dose 200 nCi EstimateMeth'!J386)^2+('Ac227 Dose 20 nCi decay actual'!AH370/'Ac227 Dose 20 nCi decay actual'!J370)^2)^0.5</f>
        <v>11914.47375244801</v>
      </c>
      <c r="AH9" s="86">
        <f>J9+J9*(('Ac225 Dose 200 nCi EstimateMeth'!AI386/'Ac225 Dose 200 nCi EstimateMeth'!K386)^2+('Ac227 Dose 20 nCi decay actual'!AI370/'Ac227 Dose 20 nCi decay actual'!K370)^2)^0.5</f>
        <v>15518.355966830037</v>
      </c>
      <c r="AI9" s="86">
        <f>K9+K9*(('Ac225 Dose 200 nCi EstimateMeth'!AJ386/'Ac225 Dose 200 nCi EstimateMeth'!L386)^2+('Ac227 Dose 20 nCi decay actual'!AJ370/'Ac227 Dose 20 nCi decay actual'!L370)^2)^0.5</f>
        <v>17630.206969011833</v>
      </c>
      <c r="AJ9" s="86">
        <f>L9+L9*(('Ac225 Dose 200 nCi EstimateMeth'!AK386/'Ac225 Dose 200 nCi EstimateMeth'!M386)^2+('Ac227 Dose 20 nCi decay actual'!AK370/'Ac227 Dose 20 nCi decay actual'!M370)^2)^0.5</f>
        <v>12876.0927882214</v>
      </c>
      <c r="AK9" s="86">
        <f>M9+M9*(('Ac225 Dose 200 nCi EstimateMeth'!AL386/'Ac225 Dose 200 nCi EstimateMeth'!N386)^2+('Ac227 Dose 20 nCi decay actual'!AL370/'Ac227 Dose 20 nCi decay actual'!N370)^2)^0.5</f>
        <v>11490.929034140278</v>
      </c>
      <c r="AL9" s="85"/>
    </row>
    <row r="10" spans="2:38">
      <c r="C10">
        <f>'Ac225 Dose 200 nCi EstimateMeth'!D387</f>
        <v>7.4999999999999997E-2</v>
      </c>
      <c r="D10" s="83">
        <f>'Ac227 Dose 20 nCi decay actual'!E371/'Ac225 Dose 200 nCi EstimateMeth'!E387</f>
        <v>1.8223215229319984E-2</v>
      </c>
      <c r="E10" s="83">
        <f>'Ac227 Dose 20 nCi decay actual'!F371/'Ac225 Dose 200 nCi EstimateMeth'!F387</f>
        <v>8.8824997951852756E-3</v>
      </c>
      <c r="F10" s="83">
        <f>'Ac227 Dose 20 nCi decay actual'!G371/'Ac225 Dose 200 nCi EstimateMeth'!G387</f>
        <v>1.4176701439385401E-2</v>
      </c>
      <c r="G10" s="83">
        <f>'Ac227 Dose 20 nCi decay actual'!H371/'Ac225 Dose 200 nCi EstimateMeth'!H387</f>
        <v>1.6334908696448845E-2</v>
      </c>
      <c r="H10" s="83">
        <f>'Ac227 Dose 20 nCi decay actual'!I371/'Ac225 Dose 200 nCi EstimateMeth'!I387</f>
        <v>1.346971859396514E-2</v>
      </c>
      <c r="I10" s="83">
        <f>'Ac227 Dose 20 nCi decay actual'!J371/'Ac225 Dose 200 nCi EstimateMeth'!J387</f>
        <v>1.0138320171777562E-2</v>
      </c>
      <c r="J10" s="83">
        <f>'Ac227 Dose 20 nCi decay actual'!K371/'Ac225 Dose 200 nCi EstimateMeth'!K387</f>
        <v>1.4618538964270015E-2</v>
      </c>
      <c r="K10" s="83">
        <f>'Ac227 Dose 20 nCi decay actual'!L371/'Ac225 Dose 200 nCi EstimateMeth'!L387</f>
        <v>1.5175267413032561E-2</v>
      </c>
      <c r="L10" s="83">
        <f>'Ac227 Dose 20 nCi decay actual'!M371/'Ac225 Dose 200 nCi EstimateMeth'!M387</f>
        <v>1.2071671208049469E-2</v>
      </c>
      <c r="M10" s="83">
        <f>'Ac227 Dose 20 nCi decay actual'!N371/'Ac225 Dose 200 nCi EstimateMeth'!N387</f>
        <v>1.5605201187268271E-2</v>
      </c>
      <c r="P10" s="86">
        <f>D10-D10*(('Ac225 Dose 200 nCi EstimateMeth'!Q387/'Ac225 Dose 200 nCi EstimateMeth'!E387)^2+('Ac227 Dose 20 nCi decay actual'!Q371/'Ac227 Dose 20 nCi decay actual'!E371)^2)^0.5</f>
        <v>-12370.492563946285</v>
      </c>
      <c r="Q10" s="86">
        <f>E10-E10*(('Ac225 Dose 200 nCi EstimateMeth'!R387/'Ac225 Dose 200 nCi EstimateMeth'!F387)^2+('Ac227 Dose 20 nCi decay actual'!R371/'Ac227 Dose 20 nCi decay actual'!F371)^2)^0.5</f>
        <v>-3102.5330678465689</v>
      </c>
      <c r="R10" s="86">
        <f>F10-F10*(('Ac225 Dose 200 nCi EstimateMeth'!S387/'Ac225 Dose 200 nCi EstimateMeth'!G387)^2+('Ac227 Dose 20 nCi decay actual'!S371/'Ac227 Dose 20 nCi decay actual'!G371)^2)^0.5</f>
        <v>-8182.4762263916291</v>
      </c>
      <c r="S10" s="86">
        <f>G10-G10*(('Ac225 Dose 200 nCi EstimateMeth'!T387/'Ac225 Dose 200 nCi EstimateMeth'!H387)^2+('Ac227 Dose 20 nCi decay actual'!T371/'Ac227 Dose 20 nCi decay actual'!H371)^2)^0.5</f>
        <v>-10893.374034181661</v>
      </c>
      <c r="T10" s="86">
        <f>H10-H10*(('Ac225 Dose 200 nCi EstimateMeth'!U387/'Ac225 Dose 200 nCi EstimateMeth'!I387)^2+('Ac227 Dose 20 nCi decay actual'!U371/'Ac227 Dose 20 nCi decay actual'!I371)^2)^0.5</f>
        <v>-8495.2309419960457</v>
      </c>
      <c r="U10" s="86">
        <f>I10-I10*(('Ac225 Dose 200 nCi EstimateMeth'!V387/'Ac225 Dose 200 nCi EstimateMeth'!J387)^2+('Ac227 Dose 20 nCi decay actual'!V371/'Ac227 Dose 20 nCi decay actual'!J371)^2)^0.5</f>
        <v>-6105.6573879163143</v>
      </c>
      <c r="V10" s="86">
        <f>J10-J10*(('Ac225 Dose 200 nCi EstimateMeth'!W387/'Ac225 Dose 200 nCi EstimateMeth'!K387)^2+('Ac227 Dose 20 nCi decay actual'!W371/'Ac227 Dose 20 nCi decay actual'!K371)^2)^0.5</f>
        <v>-9339.5115794981775</v>
      </c>
      <c r="W10" s="86">
        <f>K10-K10*(('Ac225 Dose 200 nCi EstimateMeth'!X387/'Ac225 Dose 200 nCi EstimateMeth'!L387)^2+('Ac227 Dose 20 nCi decay actual'!X371/'Ac227 Dose 20 nCi decay actual'!L371)^2)^0.5</f>
        <v>-8823.6075898679865</v>
      </c>
      <c r="X10" s="86">
        <f>L10-L10*(('Ac225 Dose 200 nCi EstimateMeth'!Y387/'Ac225 Dose 200 nCi EstimateMeth'!M387)^2+('Ac227 Dose 20 nCi decay actual'!Y371/'Ac227 Dose 20 nCi decay actual'!M371)^2)^0.5</f>
        <v>-7649.7895963780802</v>
      </c>
      <c r="Y10" s="86">
        <f>M10-M10*(('Ac225 Dose 200 nCi EstimateMeth'!Z387/'Ac225 Dose 200 nCi EstimateMeth'!N387)^2+('Ac227 Dose 20 nCi decay actual'!Z371/'Ac227 Dose 20 nCi decay actual'!N371)^2)^0.5</f>
        <v>-11049.981851062224</v>
      </c>
      <c r="Z10" s="86"/>
      <c r="AA10" s="86"/>
      <c r="AB10" s="86">
        <f>D10+D10*(('Ac225 Dose 200 nCi EstimateMeth'!AC387/'Ac225 Dose 200 nCi EstimateMeth'!E387)^2+('Ac227 Dose 20 nCi decay actual'!AC371/'Ac227 Dose 20 nCi decay actual'!E371)^2)^0.5</f>
        <v>13919.001206143055</v>
      </c>
      <c r="AC10" s="86">
        <f>E10+E10*(('Ac225 Dose 200 nCi EstimateMeth'!AD387/'Ac225 Dose 200 nCi EstimateMeth'!F387)^2+('Ac227 Dose 20 nCi decay actual'!AD371/'Ac227 Dose 20 nCi decay actual'!F371)^2)^0.5</f>
        <v>9720.2297294157706</v>
      </c>
      <c r="AD10" s="86">
        <f>F10+F10*(('Ac225 Dose 200 nCi EstimateMeth'!AE387/'Ac225 Dose 200 nCi EstimateMeth'!G387)^2+('Ac227 Dose 20 nCi decay actual'!AE371/'Ac227 Dose 20 nCi decay actual'!G371)^2)^0.5</f>
        <v>12305.838357754146</v>
      </c>
      <c r="AE10" s="86">
        <f>G10+G10*(('Ac225 Dose 200 nCi EstimateMeth'!AF387/'Ac225 Dose 200 nCi EstimateMeth'!H387)^2+('Ac227 Dose 20 nCi decay actual'!AF371/'Ac227 Dose 20 nCi decay actual'!H371)^2)^0.5</f>
        <v>12746.920144256525</v>
      </c>
      <c r="AF10" s="86">
        <f>H10+H10*(('Ac225 Dose 200 nCi EstimateMeth'!AG387/'Ac225 Dose 200 nCi EstimateMeth'!I387)^2+('Ac227 Dose 20 nCi decay actual'!AG371/'Ac227 Dose 20 nCi decay actual'!I371)^2)^0.5</f>
        <v>10993.85250752604</v>
      </c>
      <c r="AG10" s="86">
        <f>I10+I10*(('Ac225 Dose 200 nCi EstimateMeth'!AH387/'Ac225 Dose 200 nCi EstimateMeth'!J387)^2+('Ac227 Dose 20 nCi decay actual'!AH371/'Ac227 Dose 20 nCi decay actual'!J371)^2)^0.5</f>
        <v>8718.5634379930398</v>
      </c>
      <c r="AH10" s="86">
        <f>J10+J10*(('Ac225 Dose 200 nCi EstimateMeth'!AI387/'Ac225 Dose 200 nCi EstimateMeth'!K387)^2+('Ac227 Dose 20 nCi decay actual'!AI371/'Ac227 Dose 20 nCi decay actual'!K371)^2)^0.5</f>
        <v>12014.679404491249</v>
      </c>
      <c r="AI10" s="86">
        <f>K10+K10*(('Ac225 Dose 200 nCi EstimateMeth'!AJ387/'Ac225 Dose 200 nCi EstimateMeth'!L387)^2+('Ac227 Dose 20 nCi decay actual'!AJ371/'Ac227 Dose 20 nCi decay actual'!L371)^2)^0.5</f>
        <v>13514.591488305477</v>
      </c>
      <c r="AJ10" s="86">
        <f>L10+L10*(('Ac225 Dose 200 nCi EstimateMeth'!AK387/'Ac225 Dose 200 nCi EstimateMeth'!M387)^2+('Ac227 Dose 20 nCi decay actual'!AK371/'Ac227 Dose 20 nCi decay actual'!M371)^2)^0.5</f>
        <v>9853.6058881341633</v>
      </c>
      <c r="AK10" s="86">
        <f>M10+M10*(('Ac225 Dose 200 nCi EstimateMeth'!AL387/'Ac225 Dose 200 nCi EstimateMeth'!N387)^2+('Ac227 Dose 20 nCi decay actual'!AL371/'Ac227 Dose 20 nCi decay actual'!N371)^2)^0.5</f>
        <v>12295.433254386891</v>
      </c>
      <c r="AL10" s="85"/>
    </row>
    <row r="11" spans="2:38">
      <c r="C11">
        <f>'Ac225 Dose 200 nCi EstimateMeth'!D388</f>
        <v>0.1</v>
      </c>
      <c r="D11" s="83">
        <f>'Ac227 Dose 20 nCi decay actual'!E372/'Ac225 Dose 200 nCi EstimateMeth'!E388</f>
        <v>1.8111487580502426E-2</v>
      </c>
      <c r="E11" s="83">
        <f>'Ac227 Dose 20 nCi decay actual'!F372/'Ac225 Dose 200 nCi EstimateMeth'!F388</f>
        <v>8.9849862590231314E-3</v>
      </c>
      <c r="F11" s="83">
        <f>'Ac227 Dose 20 nCi decay actual'!G372/'Ac225 Dose 200 nCi EstimateMeth'!G388</f>
        <v>1.4612351752762504E-2</v>
      </c>
      <c r="G11" s="83">
        <f>'Ac227 Dose 20 nCi decay actual'!H372/'Ac225 Dose 200 nCi EstimateMeth'!H388</f>
        <v>1.649340297775484E-2</v>
      </c>
      <c r="H11" s="83">
        <f>'Ac227 Dose 20 nCi decay actual'!I372/'Ac225 Dose 200 nCi EstimateMeth'!I388</f>
        <v>1.4076139283076725E-2</v>
      </c>
      <c r="I11" s="83">
        <f>'Ac227 Dose 20 nCi decay actual'!J372/'Ac225 Dose 200 nCi EstimateMeth'!J388</f>
        <v>9.8561109713548416E-3</v>
      </c>
      <c r="J11" s="83">
        <f>'Ac227 Dose 20 nCi decay actual'!K372/'Ac225 Dose 200 nCi EstimateMeth'!K388</f>
        <v>1.4856446210435283E-2</v>
      </c>
      <c r="K11" s="83">
        <f>'Ac227 Dose 20 nCi decay actual'!L372/'Ac225 Dose 200 nCi EstimateMeth'!L388</f>
        <v>1.6071357541304301E-2</v>
      </c>
      <c r="L11" s="83">
        <f>'Ac227 Dose 20 nCi decay actual'!M372/'Ac225 Dose 200 nCi EstimateMeth'!M388</f>
        <v>1.285308786541456E-2</v>
      </c>
      <c r="M11" s="83">
        <f>'Ac227 Dose 20 nCi decay actual'!N372/'Ac225 Dose 200 nCi EstimateMeth'!N388</f>
        <v>1.8915384308422593E-2</v>
      </c>
      <c r="P11" s="86">
        <f>D11-D11*(('Ac225 Dose 200 nCi EstimateMeth'!Q388/'Ac225 Dose 200 nCi EstimateMeth'!E388)^2+('Ac227 Dose 20 nCi decay actual'!Q372/'Ac227 Dose 20 nCi decay actual'!E372)^2)^0.5</f>
        <v>-9703.6829756172883</v>
      </c>
      <c r="Q11" s="86">
        <f>E11-E11*(('Ac225 Dose 200 nCi EstimateMeth'!R388/'Ac225 Dose 200 nCi EstimateMeth'!F388)^2+('Ac227 Dose 20 nCi decay actual'!R372/'Ac227 Dose 20 nCi decay actual'!F372)^2)^0.5</f>
        <v>-2418.7374154207869</v>
      </c>
      <c r="R11" s="86">
        <f>F11-F11*(('Ac225 Dose 200 nCi EstimateMeth'!S388/'Ac225 Dose 200 nCi EstimateMeth'!G388)^2+('Ac227 Dose 20 nCi decay actual'!S372/'Ac227 Dose 20 nCi decay actual'!G372)^2)^0.5</f>
        <v>-6850.0622889730575</v>
      </c>
      <c r="S11" s="86">
        <f>G11-G11*(('Ac225 Dose 200 nCi EstimateMeth'!T388/'Ac225 Dose 200 nCi EstimateMeth'!H388)^2+('Ac227 Dose 20 nCi decay actual'!T372/'Ac227 Dose 20 nCi decay actual'!H372)^2)^0.5</f>
        <v>-8725.004105685357</v>
      </c>
      <c r="T11" s="86">
        <f>H11-H11*(('Ac225 Dose 200 nCi EstimateMeth'!U388/'Ac225 Dose 200 nCi EstimateMeth'!I388)^2+('Ac227 Dose 20 nCi decay actual'!U372/'Ac227 Dose 20 nCi decay actual'!I372)^2)^0.5</f>
        <v>-7202.0872322739851</v>
      </c>
      <c r="U11" s="86">
        <f>I11-I11*(('Ac225 Dose 200 nCi EstimateMeth'!V388/'Ac225 Dose 200 nCi EstimateMeth'!J388)^2+('Ac227 Dose 20 nCi decay actual'!V372/'Ac227 Dose 20 nCi decay actual'!J372)^2)^0.5</f>
        <v>-4645.9521734179707</v>
      </c>
      <c r="V11" s="86">
        <f>J11-J11*(('Ac225 Dose 200 nCi EstimateMeth'!W388/'Ac225 Dose 200 nCi EstimateMeth'!K388)^2+('Ac227 Dose 20 nCi decay actual'!W372/'Ac227 Dose 20 nCi decay actual'!K372)^2)^0.5</f>
        <v>-7365.8332159957636</v>
      </c>
      <c r="W11" s="86">
        <f>K11-K11*(('Ac225 Dose 200 nCi EstimateMeth'!X388/'Ac225 Dose 200 nCi EstimateMeth'!L388)^2+('Ac227 Dose 20 nCi decay actual'!X372/'Ac227 Dose 20 nCi decay actual'!L372)^2)^0.5</f>
        <v>-7748.0000158704024</v>
      </c>
      <c r="X11" s="86">
        <f>L11-L11*(('Ac225 Dose 200 nCi EstimateMeth'!Y388/'Ac225 Dose 200 nCi EstimateMeth'!M388)^2+('Ac227 Dose 20 nCi decay actual'!Y372/'Ac227 Dose 20 nCi decay actual'!M372)^2)^0.5</f>
        <v>-6648.2936263772508</v>
      </c>
      <c r="Y11" s="86">
        <f>M11-M11*(('Ac225 Dose 200 nCi EstimateMeth'!Z388/'Ac225 Dose 200 nCi EstimateMeth'!N388)^2+('Ac227 Dose 20 nCi decay actual'!Z372/'Ac227 Dose 20 nCi decay actual'!N372)^2)^0.5</f>
        <v>-10498.233681326765</v>
      </c>
      <c r="Z11" s="86"/>
      <c r="AA11" s="86"/>
      <c r="AB11" s="86">
        <f>D11+D11*(('Ac225 Dose 200 nCi EstimateMeth'!AC388/'Ac225 Dose 200 nCi EstimateMeth'!E388)^2+('Ac227 Dose 20 nCi decay actual'!AC372/'Ac227 Dose 20 nCi decay actual'!E372)^2)^0.5</f>
        <v>11530.846875912888</v>
      </c>
      <c r="AC11" s="86">
        <f>E11+E11*(('Ac225 Dose 200 nCi EstimateMeth'!AD388/'Ac225 Dose 200 nCi EstimateMeth'!F388)^2+('Ac227 Dose 20 nCi decay actual'!AD372/'Ac227 Dose 20 nCi decay actual'!F372)^2)^0.5</f>
        <v>8125.8631853047063</v>
      </c>
      <c r="AD11" s="86">
        <f>F11+F11*(('Ac225 Dose 200 nCi EstimateMeth'!AE388/'Ac225 Dose 200 nCi EstimateMeth'!G388)^2+('Ac227 Dose 20 nCi decay actual'!AE372/'Ac227 Dose 20 nCi decay actual'!G372)^2)^0.5</f>
        <v>10352.957879671812</v>
      </c>
      <c r="AE11" s="86">
        <f>G11+G11*(('Ac225 Dose 200 nCi EstimateMeth'!AF388/'Ac225 Dose 200 nCi EstimateMeth'!H388)^2+('Ac227 Dose 20 nCi decay actual'!AF372/'Ac227 Dose 20 nCi decay actual'!H372)^2)^0.5</f>
        <v>10704.575737474506</v>
      </c>
      <c r="AF11" s="86">
        <f>H11+H11*(('Ac225 Dose 200 nCi EstimateMeth'!AG388/'Ac225 Dose 200 nCi EstimateMeth'!I388)^2+('Ac227 Dose 20 nCi decay actual'!AG372/'Ac227 Dose 20 nCi decay actual'!I372)^2)^0.5</f>
        <v>9369.2512598513422</v>
      </c>
      <c r="AG11" s="86">
        <f>I11+I11*(('Ac225 Dose 200 nCi EstimateMeth'!AH388/'Ac225 Dose 200 nCi EstimateMeth'!J388)^2+('Ac227 Dose 20 nCi decay actual'!AH372/'Ac227 Dose 20 nCi decay actual'!J372)^2)^0.5</f>
        <v>6993.727712876409</v>
      </c>
      <c r="AH11" s="86">
        <f>J11+J11*(('Ac225 Dose 200 nCi EstimateMeth'!AI388/'Ac225 Dose 200 nCi EstimateMeth'!K388)^2+('Ac227 Dose 20 nCi decay actual'!AI372/'Ac227 Dose 20 nCi decay actual'!K372)^2)^0.5</f>
        <v>10228.092345253968</v>
      </c>
      <c r="AI11" s="86">
        <f>K11+K11*(('Ac225 Dose 200 nCi EstimateMeth'!AJ388/'Ac225 Dose 200 nCi EstimateMeth'!L388)^2+('Ac227 Dose 20 nCi decay actual'!AJ372/'Ac227 Dose 20 nCi decay actual'!L372)^2)^0.5</f>
        <v>11324.686152614498</v>
      </c>
      <c r="AJ11" s="86">
        <f>L11+L11*(('Ac225 Dose 200 nCi EstimateMeth'!AK388/'Ac225 Dose 200 nCi EstimateMeth'!M388)^2+('Ac227 Dose 20 nCi decay actual'!AK372/'Ac227 Dose 20 nCi decay actual'!M372)^2)^0.5</f>
        <v>8477.3937699146263</v>
      </c>
      <c r="AK11" s="86">
        <f>M11+M11*(('Ac225 Dose 200 nCi EstimateMeth'!AL388/'Ac225 Dose 200 nCi EstimateMeth'!N388)^2+('Ac227 Dose 20 nCi decay actual'!AL372/'Ac227 Dose 20 nCi decay actual'!N372)^2)^0.5</f>
        <v>12308.561273157506</v>
      </c>
      <c r="AL11" s="85"/>
    </row>
    <row r="12" spans="2:38">
      <c r="C12">
        <f>'Ac225 Dose 200 nCi EstimateMeth'!D389</f>
        <v>0.125</v>
      </c>
      <c r="D12" s="83">
        <f>'Ac227 Dose 20 nCi decay actual'!E373/'Ac225 Dose 200 nCi EstimateMeth'!E389</f>
        <v>1.7990663996622379E-2</v>
      </c>
      <c r="E12" s="83">
        <f>'Ac227 Dose 20 nCi decay actual'!F373/'Ac225 Dose 200 nCi EstimateMeth'!F389</f>
        <v>9.1010003199510029E-3</v>
      </c>
      <c r="F12" s="83">
        <f>'Ac227 Dose 20 nCi decay actual'!G373/'Ac225 Dose 200 nCi EstimateMeth'!G389</f>
        <v>1.5087297667387031E-2</v>
      </c>
      <c r="G12" s="83">
        <f>'Ac227 Dose 20 nCi decay actual'!H373/'Ac225 Dose 200 nCi EstimateMeth'!H389</f>
        <v>1.6662482665248373E-2</v>
      </c>
      <c r="H12" s="83">
        <f>'Ac227 Dose 20 nCi decay actual'!I373/'Ac225 Dose 200 nCi EstimateMeth'!I389</f>
        <v>1.4724823280141993E-2</v>
      </c>
      <c r="I12" s="83">
        <f>'Ac227 Dose 20 nCi decay actual'!J373/'Ac225 Dose 200 nCi EstimateMeth'!J389</f>
        <v>9.5912929005791368E-3</v>
      </c>
      <c r="J12" s="83">
        <f>'Ac227 Dose 20 nCi decay actual'!K373/'Ac225 Dose 200 nCi EstimateMeth'!K389</f>
        <v>1.5088804549513373E-2</v>
      </c>
      <c r="K12" s="83">
        <f>'Ac227 Dose 20 nCi decay actual'!L373/'Ac225 Dose 200 nCi EstimateMeth'!L389</f>
        <v>1.6857221621857373E-2</v>
      </c>
      <c r="L12" s="83">
        <f>'Ac227 Dose 20 nCi decay actual'!M373/'Ac225 Dose 200 nCi EstimateMeth'!M389</f>
        <v>1.3666481926710359E-2</v>
      </c>
      <c r="M12" s="83">
        <f>'Ac227 Dose 20 nCi decay actual'!N373/'Ac225 Dose 200 nCi EstimateMeth'!N389</f>
        <v>2.1418555370126369E-2</v>
      </c>
      <c r="P12" s="86">
        <f>D12-D12*(('Ac225 Dose 200 nCi EstimateMeth'!Q389/'Ac225 Dose 200 nCi EstimateMeth'!E389)^2+('Ac227 Dose 20 nCi decay actual'!Q373/'Ac227 Dose 20 nCi decay actual'!E373)^2)^0.5</f>
        <v>-8056.0018103777375</v>
      </c>
      <c r="Q12" s="86">
        <f>E12-E12*(('Ac225 Dose 200 nCi EstimateMeth'!R389/'Ac225 Dose 200 nCi EstimateMeth'!F389)^2+('Ac227 Dose 20 nCi decay actual'!R373/'Ac227 Dose 20 nCi decay actual'!F373)^2)^0.5</f>
        <v>-1995.7016036327589</v>
      </c>
      <c r="R12" s="86">
        <f>F12-F12*(('Ac225 Dose 200 nCi EstimateMeth'!S389/'Ac225 Dose 200 nCi EstimateMeth'!G389)^2+('Ac227 Dose 20 nCi decay actual'!S373/'Ac227 Dose 20 nCi decay actual'!G373)^2)^0.5</f>
        <v>-6102.2950564591174</v>
      </c>
      <c r="S12" s="86">
        <f>G12-G12*(('Ac225 Dose 200 nCi EstimateMeth'!T389/'Ac225 Dose 200 nCi EstimateMeth'!H389)^2+('Ac227 Dose 20 nCi decay actual'!T373/'Ac227 Dose 20 nCi decay actual'!H373)^2)^0.5</f>
        <v>-7408.6196543120614</v>
      </c>
      <c r="T12" s="86">
        <f>H12-H12*(('Ac225 Dose 200 nCi EstimateMeth'!U389/'Ac225 Dose 200 nCi EstimateMeth'!I389)^2+('Ac227 Dose 20 nCi decay actual'!U373/'Ac227 Dose 20 nCi decay actual'!I373)^2)^0.5</f>
        <v>-6493.095864598512</v>
      </c>
      <c r="U12" s="86">
        <f>I12-I12*(('Ac225 Dose 200 nCi EstimateMeth'!V389/'Ac225 Dose 200 nCi EstimateMeth'!J389)^2+('Ac227 Dose 20 nCi decay actual'!V373/'Ac227 Dose 20 nCi decay actual'!J373)^2)^0.5</f>
        <v>-3769.8142911232508</v>
      </c>
      <c r="V12" s="86">
        <f>J12-J12*(('Ac225 Dose 200 nCi EstimateMeth'!W389/'Ac225 Dose 200 nCi EstimateMeth'!K389)^2+('Ac227 Dose 20 nCi decay actual'!W373/'Ac227 Dose 20 nCi decay actual'!K373)^2)^0.5</f>
        <v>-6166.8765308119</v>
      </c>
      <c r="W12" s="86">
        <f>K12-K12*(('Ac225 Dose 200 nCi EstimateMeth'!X389/'Ac225 Dose 200 nCi EstimateMeth'!L389)^2+('Ac227 Dose 20 nCi decay actual'!X373/'Ac227 Dose 20 nCi decay actual'!L373)^2)^0.5</f>
        <v>-7201.3921977187265</v>
      </c>
      <c r="X12" s="86">
        <f>L12-L12*(('Ac225 Dose 200 nCi EstimateMeth'!Y389/'Ac225 Dose 200 nCi EstimateMeth'!M389)^2+('Ac227 Dose 20 nCi decay actual'!Y373/'Ac227 Dose 20 nCi decay actual'!M373)^2)^0.5</f>
        <v>-6139.0063062378276</v>
      </c>
      <c r="Y12" s="86">
        <f>M12-M12*(('Ac225 Dose 200 nCi EstimateMeth'!Z389/'Ac225 Dose 200 nCi EstimateMeth'!N389)^2+('Ac227 Dose 20 nCi decay actual'!Z373/'Ac227 Dose 20 nCi decay actual'!N373)^2)^0.5</f>
        <v>-10073.143318017346</v>
      </c>
      <c r="Z12" s="86"/>
      <c r="AA12" s="86"/>
      <c r="AB12" s="86">
        <f>D12+D12*(('Ac225 Dose 200 nCi EstimateMeth'!AC389/'Ac225 Dose 200 nCi EstimateMeth'!E389)^2+('Ac227 Dose 20 nCi decay actual'!AC373/'Ac227 Dose 20 nCi decay actual'!E373)^2)^0.5</f>
        <v>10169.80444680718</v>
      </c>
      <c r="AC12" s="86">
        <f>E12+E12*(('Ac225 Dose 200 nCi EstimateMeth'!AD389/'Ac225 Dose 200 nCi EstimateMeth'!F389)^2+('Ac227 Dose 20 nCi decay actual'!AD373/'Ac227 Dose 20 nCi decay actual'!F373)^2)^0.5</f>
        <v>7240.4082214614282</v>
      </c>
      <c r="AD12" s="86">
        <f>F12+F12*(('Ac225 Dose 200 nCi EstimateMeth'!AE389/'Ac225 Dose 200 nCi EstimateMeth'!G389)^2+('Ac227 Dose 20 nCi decay actual'!AE373/'Ac227 Dose 20 nCi decay actual'!G373)^2)^0.5</f>
        <v>9273.7046071957357</v>
      </c>
      <c r="AE12" s="86">
        <f>G12+G12*(('Ac225 Dose 200 nCi EstimateMeth'!AF389/'Ac225 Dose 200 nCi EstimateMeth'!H389)^2+('Ac227 Dose 20 nCi decay actual'!AF373/'Ac227 Dose 20 nCi decay actual'!H373)^2)^0.5</f>
        <v>9581.5525131666036</v>
      </c>
      <c r="AF12" s="86">
        <f>H12+H12*(('Ac225 Dose 200 nCi EstimateMeth'!AG389/'Ac225 Dose 200 nCi EstimateMeth'!I389)^2+('Ac227 Dose 20 nCi decay actual'!AG373/'Ac227 Dose 20 nCi decay actual'!I373)^2)^0.5</f>
        <v>8497.0050377234365</v>
      </c>
      <c r="AG12" s="86">
        <f>I12+I12*(('Ac225 Dose 200 nCi EstimateMeth'!AH389/'Ac225 Dose 200 nCi EstimateMeth'!J389)^2+('Ac227 Dose 20 nCi decay actual'!AH373/'Ac227 Dose 20 nCi decay actual'!J373)^2)^0.5</f>
        <v>5995.6157957492187</v>
      </c>
      <c r="AH12" s="86">
        <f>J12+J12*(('Ac225 Dose 200 nCi EstimateMeth'!AI389/'Ac225 Dose 200 nCi EstimateMeth'!K389)^2+('Ac227 Dose 20 nCi decay actual'!AI373/'Ac227 Dose 20 nCi decay actual'!K373)^2)^0.5</f>
        <v>9281.7036153925437</v>
      </c>
      <c r="AI12" s="86">
        <f>K12+K12*(('Ac225 Dose 200 nCi EstimateMeth'!AJ389/'Ac225 Dose 200 nCi EstimateMeth'!L389)^2+('Ac227 Dose 20 nCi decay actual'!AJ373/'Ac227 Dose 20 nCi decay actual'!L373)^2)^0.5</f>
        <v>10066.018612495986</v>
      </c>
      <c r="AJ12" s="86">
        <f>L12+L12*(('Ac225 Dose 200 nCi EstimateMeth'!AK389/'Ac225 Dose 200 nCi EstimateMeth'!M389)^2+('Ac227 Dose 20 nCi decay actual'!AK373/'Ac227 Dose 20 nCi decay actual'!M373)^2)^0.5</f>
        <v>7741.0868674631574</v>
      </c>
      <c r="AK12" s="86">
        <f>M12+M12*(('Ac225 Dose 200 nCi EstimateMeth'!AL389/'Ac225 Dose 200 nCi EstimateMeth'!N389)^2+('Ac227 Dose 20 nCi decay actual'!AL373/'Ac227 Dose 20 nCi decay actual'!N373)^2)^0.5</f>
        <v>12338.756140008925</v>
      </c>
      <c r="AL12" s="85"/>
    </row>
    <row r="13" spans="2:38">
      <c r="C13">
        <f>'Ac225 Dose 200 nCi EstimateMeth'!D390</f>
        <v>0.25</v>
      </c>
      <c r="D13" s="83">
        <f>'Ac227 Dose 20 nCi decay actual'!E374/'Ac225 Dose 200 nCi EstimateMeth'!E390</f>
        <v>1.7602478613184844E-2</v>
      </c>
      <c r="E13" s="83">
        <f>'Ac227 Dose 20 nCi decay actual'!F374/'Ac225 Dose 200 nCi EstimateMeth'!F390</f>
        <v>9.9523567344697722E-3</v>
      </c>
      <c r="F13" s="83">
        <f>'Ac227 Dose 20 nCi decay actual'!G374/'Ac225 Dose 200 nCi EstimateMeth'!G390</f>
        <v>1.6894212306456727E-2</v>
      </c>
      <c r="G13" s="83">
        <f>'Ac227 Dose 20 nCi decay actual'!H374/'Ac225 Dose 200 nCi EstimateMeth'!H390</f>
        <v>1.6950166998102957E-2</v>
      </c>
      <c r="H13" s="83">
        <f>'Ac227 Dose 20 nCi decay actual'!I374/'Ac225 Dose 200 nCi EstimateMeth'!I390</f>
        <v>1.6545906094723173E-2</v>
      </c>
      <c r="I13" s="83">
        <f>'Ac227 Dose 20 nCi decay actual'!J374/'Ac225 Dose 200 nCi EstimateMeth'!J390</f>
        <v>9.1194352095665815E-3</v>
      </c>
      <c r="J13" s="83">
        <f>'Ac227 Dose 20 nCi decay actual'!K374/'Ac225 Dose 200 nCi EstimateMeth'!K390</f>
        <v>1.5948741567695095E-2</v>
      </c>
      <c r="K13" s="83">
        <f>'Ac227 Dose 20 nCi decay actual'!L374/'Ac225 Dose 200 nCi EstimateMeth'!L390</f>
        <v>1.8367531031512972E-2</v>
      </c>
      <c r="L13" s="83">
        <f>'Ac227 Dose 20 nCi decay actual'!M374/'Ac225 Dose 200 nCi EstimateMeth'!M390</f>
        <v>1.5953374281235898E-2</v>
      </c>
      <c r="M13" s="83">
        <f>'Ac227 Dose 20 nCi decay actual'!N374/'Ac225 Dose 200 nCi EstimateMeth'!N390</f>
        <v>3.2113268149181827E-2</v>
      </c>
      <c r="P13" s="86">
        <f>D13-D13*(('Ac225 Dose 200 nCi EstimateMeth'!Q390/'Ac225 Dose 200 nCi EstimateMeth'!E390)^2+('Ac227 Dose 20 nCi decay actual'!Q374/'Ac227 Dose 20 nCi decay actual'!E374)^2)^0.5</f>
        <v>-6863.5943931992533</v>
      </c>
      <c r="Q13" s="86">
        <f>E13-E13*(('Ac225 Dose 200 nCi EstimateMeth'!R390/'Ac225 Dose 200 nCi EstimateMeth'!F390)^2+('Ac227 Dose 20 nCi decay actual'!R374/'Ac227 Dose 20 nCi decay actual'!F374)^2)^0.5</f>
        <v>-1595.9033500028236</v>
      </c>
      <c r="R13" s="86">
        <f>F13-F13*(('Ac225 Dose 200 nCi EstimateMeth'!S390/'Ac225 Dose 200 nCi EstimateMeth'!G390)^2+('Ac227 Dose 20 nCi decay actual'!S374/'Ac227 Dose 20 nCi decay actual'!G374)^2)^0.5</f>
        <v>-7340.2926182319497</v>
      </c>
      <c r="S13" s="86">
        <f>G13-G13*(('Ac225 Dose 200 nCi EstimateMeth'!T390/'Ac225 Dose 200 nCi EstimateMeth'!H390)^2+('Ac227 Dose 20 nCi decay actual'!T374/'Ac227 Dose 20 nCi decay actual'!H374)^2)^0.5</f>
        <v>-6953.8322138757858</v>
      </c>
      <c r="T13" s="86">
        <f>H13-H13*(('Ac225 Dose 200 nCi EstimateMeth'!U390/'Ac225 Dose 200 nCi EstimateMeth'!I390)^2+('Ac227 Dose 20 nCi decay actual'!U374/'Ac227 Dose 20 nCi decay actual'!I374)^2)^0.5</f>
        <v>-7999.6119340319601</v>
      </c>
      <c r="U13" s="86">
        <f>I13-I13*(('Ac225 Dose 200 nCi EstimateMeth'!V390/'Ac225 Dose 200 nCi EstimateMeth'!J390)^2+('Ac227 Dose 20 nCi decay actual'!V374/'Ac227 Dose 20 nCi decay actual'!J374)^2)^0.5</f>
        <v>-3845.4319343208758</v>
      </c>
      <c r="V13" s="86">
        <f>J13-J13*(('Ac225 Dose 200 nCi EstimateMeth'!W390/'Ac225 Dose 200 nCi EstimateMeth'!K390)^2+('Ac227 Dose 20 nCi decay actual'!W374/'Ac227 Dose 20 nCi decay actual'!K374)^2)^0.5</f>
        <v>-6487.1759270034381</v>
      </c>
      <c r="W13" s="86">
        <f>K13-K13*(('Ac225 Dose 200 nCi EstimateMeth'!X390/'Ac225 Dose 200 nCi EstimateMeth'!L390)^2+('Ac227 Dose 20 nCi decay actual'!X374/'Ac227 Dose 20 nCi decay actual'!L374)^2)^0.5</f>
        <v>-10646.763472018434</v>
      </c>
      <c r="X13" s="86">
        <f>L13-L13*(('Ac225 Dose 200 nCi EstimateMeth'!Y390/'Ac225 Dose 200 nCi EstimateMeth'!M390)^2+('Ac227 Dose 20 nCi decay actual'!Y374/'Ac227 Dose 20 nCi decay actual'!M374)^2)^0.5</f>
        <v>-8525.2001126128471</v>
      </c>
      <c r="Y13" s="86">
        <f>M13-M13*(('Ac225 Dose 200 nCi EstimateMeth'!Z390/'Ac225 Dose 200 nCi EstimateMeth'!N390)^2+('Ac227 Dose 20 nCi decay actual'!Z374/'Ac227 Dose 20 nCi decay actual'!N374)^2)^0.5</f>
        <v>-18867.349888714572</v>
      </c>
      <c r="Z13" s="86"/>
      <c r="AA13" s="86"/>
      <c r="AB13" s="86">
        <f>D13+D13*(('Ac225 Dose 200 nCi EstimateMeth'!AC390/'Ac225 Dose 200 nCi EstimateMeth'!E390)^2+('Ac227 Dose 20 nCi decay actual'!AC374/'Ac227 Dose 20 nCi decay actual'!E374)^2)^0.5</f>
        <v>13178.465855102113</v>
      </c>
      <c r="AC13" s="86">
        <f>E13+E13*(('Ac225 Dose 200 nCi EstimateMeth'!AD390/'Ac225 Dose 200 nCi EstimateMeth'!F390)^2+('Ac227 Dose 20 nCi decay actual'!AD374/'Ac227 Dose 20 nCi decay actual'!F374)^2)^0.5</f>
        <v>9809.8649055273781</v>
      </c>
      <c r="AD13" s="86">
        <f>F13+F13*(('Ac225 Dose 200 nCi EstimateMeth'!AE390/'Ac225 Dose 200 nCi EstimateMeth'!G390)^2+('Ac227 Dose 20 nCi decay actual'!AE374/'Ac227 Dose 20 nCi decay actual'!G374)^2)^0.5</f>
        <v>11416.90436871404</v>
      </c>
      <c r="AE13" s="86">
        <f>G13+G13*(('Ac225 Dose 200 nCi EstimateMeth'!AF390/'Ac225 Dose 200 nCi EstimateMeth'!H390)^2+('Ac227 Dose 20 nCi decay actual'!AF374/'Ac227 Dose 20 nCi decay actual'!H374)^2)^0.5</f>
        <v>12478.525163973482</v>
      </c>
      <c r="AF13" s="86">
        <f>H13+H13*(('Ac225 Dose 200 nCi EstimateMeth'!AG390/'Ac225 Dose 200 nCi EstimateMeth'!I390)^2+('Ac227 Dose 20 nCi decay actual'!AG374/'Ac227 Dose 20 nCi decay actual'!I374)^2)^0.5</f>
        <v>10895.872075767933</v>
      </c>
      <c r="AG13" s="86">
        <f>I13+I13*(('Ac225 Dose 200 nCi EstimateMeth'!AH390/'Ac225 Dose 200 nCi EstimateMeth'!J390)^2+('Ac227 Dose 20 nCi decay actual'!AH374/'Ac227 Dose 20 nCi decay actual'!J374)^2)^0.5</f>
        <v>7724.8559037868381</v>
      </c>
      <c r="AH13" s="86">
        <f>J13+J13*(('Ac225 Dose 200 nCi EstimateMeth'!AI390/'Ac225 Dose 200 nCi EstimateMeth'!K390)^2+('Ac227 Dose 20 nCi decay actual'!AI374/'Ac227 Dose 20 nCi decay actual'!K374)^2)^0.5</f>
        <v>13130.979171930449</v>
      </c>
      <c r="AI13" s="86">
        <f>K13+K13*(('Ac225 Dose 200 nCi EstimateMeth'!AJ390/'Ac225 Dose 200 nCi EstimateMeth'!L390)^2+('Ac227 Dose 20 nCi decay actual'!AJ374/'Ac227 Dose 20 nCi decay actual'!L374)^2)^0.5</f>
        <v>13254.830865432019</v>
      </c>
      <c r="AJ13" s="86">
        <f>L13+L13*(('Ac225 Dose 200 nCi EstimateMeth'!AK390/'Ac225 Dose 200 nCi EstimateMeth'!M390)^2+('Ac227 Dose 20 nCi decay actual'!AK374/'Ac227 Dose 20 nCi decay actual'!M374)^2)^0.5</f>
        <v>10188.811839997683</v>
      </c>
      <c r="AK13" s="86">
        <f>M13+M13*(('Ac225 Dose 200 nCi EstimateMeth'!AL390/'Ac225 Dose 200 nCi EstimateMeth'!N390)^2+('Ac227 Dose 20 nCi decay actual'!AL374/'Ac227 Dose 20 nCi decay actual'!N374)^2)^0.5</f>
        <v>25468.598166671763</v>
      </c>
      <c r="AL13" s="85"/>
    </row>
    <row r="14" spans="2:38">
      <c r="C14">
        <f>'Ac225 Dose 200 nCi EstimateMeth'!D391</f>
        <v>0.375</v>
      </c>
      <c r="D14" s="83">
        <f>'Ac227 Dose 20 nCi decay actual'!E375/'Ac225 Dose 200 nCi EstimateMeth'!E391</f>
        <v>1.7356342312919722E-2</v>
      </c>
      <c r="E14" s="83">
        <f>'Ac227 Dose 20 nCi decay actual'!F375/'Ac225 Dose 200 nCi EstimateMeth'!F391</f>
        <v>1.1264226509925512E-2</v>
      </c>
      <c r="F14" s="83">
        <f>'Ac227 Dose 20 nCi decay actual'!G375/'Ac225 Dose 200 nCi EstimateMeth'!G391</f>
        <v>1.8161296776531555E-2</v>
      </c>
      <c r="G14" s="83">
        <f>'Ac227 Dose 20 nCi decay actual'!H375/'Ac225 Dose 200 nCi EstimateMeth'!H391</f>
        <v>1.6845472768106197E-2</v>
      </c>
      <c r="H14" s="83">
        <f>'Ac227 Dose 20 nCi decay actual'!I375/'Ac225 Dose 200 nCi EstimateMeth'!I391</f>
        <v>1.7152178878495426E-2</v>
      </c>
      <c r="I14" s="83">
        <f>'Ac227 Dose 20 nCi decay actual'!J375/'Ac225 Dose 200 nCi EstimateMeth'!J391</f>
        <v>9.1181357761043469E-3</v>
      </c>
      <c r="J14" s="83">
        <f>'Ac227 Dose 20 nCi decay actual'!K375/'Ac225 Dose 200 nCi EstimateMeth'!K391</f>
        <v>1.6575749631381351E-2</v>
      </c>
      <c r="K14" s="83">
        <f>'Ac227 Dose 20 nCi decay actual'!L375/'Ac225 Dose 200 nCi EstimateMeth'!L391</f>
        <v>1.8680263407044897E-2</v>
      </c>
      <c r="L14" s="83">
        <f>'Ac227 Dose 20 nCi decay actual'!M375/'Ac225 Dose 200 nCi EstimateMeth'!M391</f>
        <v>1.6953119442729724E-2</v>
      </c>
      <c r="M14" s="83">
        <f>'Ac227 Dose 20 nCi decay actual'!N375/'Ac225 Dose 200 nCi EstimateMeth'!N391</f>
        <v>4.1774565124704406E-2</v>
      </c>
      <c r="P14" s="86">
        <f>D14-D14*(('Ac225 Dose 200 nCi EstimateMeth'!Q391/'Ac225 Dose 200 nCi EstimateMeth'!E391)^2+('Ac227 Dose 20 nCi decay actual'!Q375/'Ac227 Dose 20 nCi decay actual'!E375)^2)^0.5</f>
        <v>-5692.1300801264979</v>
      </c>
      <c r="Q14" s="86">
        <f>E14-E14*(('Ac225 Dose 200 nCi EstimateMeth'!R391/'Ac225 Dose 200 nCi EstimateMeth'!F391)^2+('Ac227 Dose 20 nCi decay actual'!R375/'Ac227 Dose 20 nCi decay actual'!F375)^2)^0.5</f>
        <v>-1509.4470662755784</v>
      </c>
      <c r="R14" s="86">
        <f>F14-F14*(('Ac225 Dose 200 nCi EstimateMeth'!S391/'Ac225 Dose 200 nCi EstimateMeth'!G391)^2+('Ac227 Dose 20 nCi decay actual'!S375/'Ac227 Dose 20 nCi decay actual'!G375)^2)^0.5</f>
        <v>-6993.5257064278967</v>
      </c>
      <c r="S14" s="86">
        <f>G14-G14*(('Ac225 Dose 200 nCi EstimateMeth'!T391/'Ac225 Dose 200 nCi EstimateMeth'!H391)^2+('Ac227 Dose 20 nCi decay actual'!T375/'Ac227 Dose 20 nCi decay actual'!H375)^2)^0.5</f>
        <v>-5728.1471772810155</v>
      </c>
      <c r="T14" s="86">
        <f>H14-H14*(('Ac225 Dose 200 nCi EstimateMeth'!U391/'Ac225 Dose 200 nCi EstimateMeth'!I391)^2+('Ac227 Dose 20 nCi decay actual'!U375/'Ac227 Dose 20 nCi decay actual'!I375)^2)^0.5</f>
        <v>-7266.5593614839927</v>
      </c>
      <c r="U14" s="86">
        <f>I14-I14*(('Ac225 Dose 200 nCi EstimateMeth'!V391/'Ac225 Dose 200 nCi EstimateMeth'!J391)^2+('Ac227 Dose 20 nCi decay actual'!V375/'Ac227 Dose 20 nCi decay actual'!J375)^2)^0.5</f>
        <v>-3184.2977788280373</v>
      </c>
      <c r="V14" s="86">
        <f>J14-J14*(('Ac225 Dose 200 nCi EstimateMeth'!W391/'Ac225 Dose 200 nCi EstimateMeth'!K391)^2+('Ac227 Dose 20 nCi decay actual'!W375/'Ac227 Dose 20 nCi decay actual'!K375)^2)^0.5</f>
        <v>-5742.5504974299265</v>
      </c>
      <c r="W14" s="86">
        <f>K14-K14*(('Ac225 Dose 200 nCi EstimateMeth'!X391/'Ac225 Dose 200 nCi EstimateMeth'!L391)^2+('Ac227 Dose 20 nCi decay actual'!X375/'Ac227 Dose 20 nCi decay actual'!L375)^2)^0.5</f>
        <v>-9354.3088911815212</v>
      </c>
      <c r="X14" s="86">
        <f>L14-L14*(('Ac225 Dose 200 nCi EstimateMeth'!Y391/'Ac225 Dose 200 nCi EstimateMeth'!M391)^2+('Ac227 Dose 20 nCi decay actual'!Y375/'Ac227 Dose 20 nCi decay actual'!M375)^2)^0.5</f>
        <v>-8039.9829657499513</v>
      </c>
      <c r="Y14" s="86">
        <f>M14-M14*(('Ac225 Dose 200 nCi EstimateMeth'!Z391/'Ac225 Dose 200 nCi EstimateMeth'!N391)^2+('Ac227 Dose 20 nCi decay actual'!Z375/'Ac227 Dose 20 nCi decay actual'!N375)^2)^0.5</f>
        <v>-20439.79428833022</v>
      </c>
      <c r="Z14" s="86"/>
      <c r="AA14" s="86"/>
      <c r="AB14" s="86">
        <f>D14+D14*(('Ac225 Dose 200 nCi EstimateMeth'!AC391/'Ac225 Dose 200 nCi EstimateMeth'!E391)^2+('Ac227 Dose 20 nCi decay actual'!AC375/'Ac227 Dose 20 nCi decay actual'!E375)^2)^0.5</f>
        <v>12558.36639279687</v>
      </c>
      <c r="AC14" s="86">
        <f>E14+E14*(('Ac225 Dose 200 nCi EstimateMeth'!AD391/'Ac225 Dose 200 nCi EstimateMeth'!F391)^2+('Ac227 Dose 20 nCi decay actual'!AD375/'Ac227 Dose 20 nCi decay actual'!F375)^2)^0.5</f>
        <v>10293.381001344147</v>
      </c>
      <c r="AD14" s="86">
        <f>F14+F14*(('Ac225 Dose 200 nCi EstimateMeth'!AE391/'Ac225 Dose 200 nCi EstimateMeth'!G391)^2+('Ac227 Dose 20 nCi decay actual'!AE375/'Ac227 Dose 20 nCi decay actual'!G375)^2)^0.5</f>
        <v>10829.010027264954</v>
      </c>
      <c r="AE14" s="86">
        <f>G14+G14*(('Ac225 Dose 200 nCi EstimateMeth'!AF391/'Ac225 Dose 200 nCi EstimateMeth'!H391)^2+('Ac227 Dose 20 nCi decay actual'!AF375/'Ac227 Dose 20 nCi decay actual'!H375)^2)^0.5</f>
        <v>11373.446427632136</v>
      </c>
      <c r="AF14" s="86">
        <f>H14+H14*(('Ac225 Dose 200 nCi EstimateMeth'!AG391/'Ac225 Dose 200 nCi EstimateMeth'!I391)^2+('Ac227 Dose 20 nCi decay actual'!AG375/'Ac227 Dose 20 nCi decay actual'!I375)^2)^0.5</f>
        <v>10087.311363454823</v>
      </c>
      <c r="AG14" s="86">
        <f>I14+I14*(('Ac225 Dose 200 nCi EstimateMeth'!AH391/'Ac225 Dose 200 nCi EstimateMeth'!J391)^2+('Ac227 Dose 20 nCi decay actual'!AH375/'Ac227 Dose 20 nCi decay actual'!J375)^2)^0.5</f>
        <v>6884.691498902198</v>
      </c>
      <c r="AH14" s="86">
        <f>J14+J14*(('Ac225 Dose 200 nCi EstimateMeth'!AI391/'Ac225 Dose 200 nCi EstimateMeth'!K391)^2+('Ac227 Dose 20 nCi decay actual'!AI375/'Ac227 Dose 20 nCi decay actual'!K375)^2)^0.5</f>
        <v>11748.588755203971</v>
      </c>
      <c r="AI14" s="86">
        <f>K14+K14*(('Ac225 Dose 200 nCi EstimateMeth'!AJ391/'Ac225 Dose 200 nCi EstimateMeth'!L391)^2+('Ac227 Dose 20 nCi decay actual'!AJ375/'Ac227 Dose 20 nCi decay actual'!L375)^2)^0.5</f>
        <v>11487.614925769161</v>
      </c>
      <c r="AJ14" s="86">
        <f>L14+L14*(('Ac225 Dose 200 nCi EstimateMeth'!AK391/'Ac225 Dose 200 nCi EstimateMeth'!M391)^2+('Ac227 Dose 20 nCi decay actual'!AK375/'Ac227 Dose 20 nCi decay actual'!M375)^2)^0.5</f>
        <v>9504.7366237547503</v>
      </c>
      <c r="AK14" s="86">
        <f>M14+M14*(('Ac225 Dose 200 nCi EstimateMeth'!AL391/'Ac225 Dose 200 nCi EstimateMeth'!N391)^2+('Ac227 Dose 20 nCi decay actual'!AL375/'Ac227 Dose 20 nCi decay actual'!N375)^2)^0.5</f>
        <v>28299.746994957208</v>
      </c>
      <c r="AL14" s="85"/>
    </row>
    <row r="15" spans="2:38">
      <c r="C15">
        <f>'Ac225 Dose 200 nCi EstimateMeth'!D392</f>
        <v>0.5</v>
      </c>
      <c r="D15" s="83">
        <f>'Ac227 Dose 20 nCi decay actual'!E376/'Ac225 Dose 200 nCi EstimateMeth'!E392</f>
        <v>1.7147476286674856E-2</v>
      </c>
      <c r="E15" s="83">
        <f>'Ac227 Dose 20 nCi decay actual'!F376/'Ac225 Dose 200 nCi EstimateMeth'!F392</f>
        <v>1.3106032928253859E-2</v>
      </c>
      <c r="F15" s="83">
        <f>'Ac227 Dose 20 nCi decay actual'!G376/'Ac225 Dose 200 nCi EstimateMeth'!G392</f>
        <v>1.906280308737298E-2</v>
      </c>
      <c r="G15" s="83">
        <f>'Ac227 Dose 20 nCi decay actual'!H376/'Ac225 Dose 200 nCi EstimateMeth'!H392</f>
        <v>1.6635500523015882E-2</v>
      </c>
      <c r="H15" s="83">
        <f>'Ac227 Dose 20 nCi decay actual'!I376/'Ac225 Dose 200 nCi EstimateMeth'!I392</f>
        <v>1.7171293093796895E-2</v>
      </c>
      <c r="I15" s="83">
        <f>'Ac227 Dose 20 nCi decay actual'!J376/'Ac225 Dose 200 nCi EstimateMeth'!J392</f>
        <v>9.2345022870854686E-3</v>
      </c>
      <c r="J15" s="83">
        <f>'Ac227 Dose 20 nCi decay actual'!K376/'Ac225 Dose 200 nCi EstimateMeth'!K392</f>
        <v>1.7077290031989673E-2</v>
      </c>
      <c r="K15" s="83">
        <f>'Ac227 Dose 20 nCi decay actual'!L376/'Ac225 Dose 200 nCi EstimateMeth'!L392</f>
        <v>1.8663528144209268E-2</v>
      </c>
      <c r="L15" s="83">
        <f>'Ac227 Dose 20 nCi decay actual'!M376/'Ac225 Dose 200 nCi EstimateMeth'!M392</f>
        <v>1.7474366122600775E-2</v>
      </c>
      <c r="M15" s="83">
        <f>'Ac227 Dose 20 nCi decay actual'!N376/'Ac225 Dose 200 nCi EstimateMeth'!N392</f>
        <v>5.0518665081571122E-2</v>
      </c>
      <c r="P15" s="86">
        <f>D15-D15*(('Ac225 Dose 200 nCi EstimateMeth'!Q392/'Ac225 Dose 200 nCi EstimateMeth'!E392)^2+('Ac227 Dose 20 nCi decay actual'!Q376/'Ac227 Dose 20 nCi decay actual'!E376)^2)^0.5</f>
        <v>-4994.5885233005065</v>
      </c>
      <c r="Q15" s="86">
        <f>E15-E15*(('Ac225 Dose 200 nCi EstimateMeth'!R392/'Ac225 Dose 200 nCi EstimateMeth'!F392)^2+('Ac227 Dose 20 nCi decay actual'!R376/'Ac227 Dose 20 nCi decay actual'!F376)^2)^0.5</f>
        <v>-1620.9704388161285</v>
      </c>
      <c r="R15" s="86">
        <f>F15-F15*(('Ac225 Dose 200 nCi EstimateMeth'!S392/'Ac225 Dose 200 nCi EstimateMeth'!G392)^2+('Ac227 Dose 20 nCi decay actual'!S376/'Ac227 Dose 20 nCi decay actual'!G376)^2)^0.5</f>
        <v>-6631.995486129661</v>
      </c>
      <c r="S15" s="86">
        <f>G15-G15*(('Ac225 Dose 200 nCi EstimateMeth'!T392/'Ac225 Dose 200 nCi EstimateMeth'!H392)^2+('Ac227 Dose 20 nCi decay actual'!T376/'Ac227 Dose 20 nCi decay actual'!H376)^2)^0.5</f>
        <v>-4859.1900178474543</v>
      </c>
      <c r="T15" s="86">
        <f>H15-H15*(('Ac225 Dose 200 nCi EstimateMeth'!U392/'Ac225 Dose 200 nCi EstimateMeth'!I392)^2+('Ac227 Dose 20 nCi decay actual'!U376/'Ac227 Dose 20 nCi decay actual'!I376)^2)^0.5</f>
        <v>-6459.3943938320281</v>
      </c>
      <c r="U15" s="86">
        <f>I15-I15*(('Ac225 Dose 200 nCi EstimateMeth'!V392/'Ac225 Dose 200 nCi EstimateMeth'!J392)^2+('Ac227 Dose 20 nCi decay actual'!V376/'Ac227 Dose 20 nCi decay actual'!J376)^2)^0.5</f>
        <v>-2757.4749690315848</v>
      </c>
      <c r="V15" s="86">
        <f>J15-J15*(('Ac225 Dose 200 nCi EstimateMeth'!W392/'Ac225 Dose 200 nCi EstimateMeth'!K392)^2+('Ac227 Dose 20 nCi decay actual'!W376/'Ac227 Dose 20 nCi decay actual'!K376)^2)^0.5</f>
        <v>-5362.6788069165523</v>
      </c>
      <c r="W15" s="86">
        <f>K15-K15*(('Ac225 Dose 200 nCi EstimateMeth'!X392/'Ac225 Dose 200 nCi EstimateMeth'!L392)^2+('Ac227 Dose 20 nCi decay actual'!X376/'Ac227 Dose 20 nCi decay actual'!L376)^2)^0.5</f>
        <v>-8238.204074457728</v>
      </c>
      <c r="X15" s="86">
        <f>L15-L15*(('Ac225 Dose 200 nCi EstimateMeth'!Y392/'Ac225 Dose 200 nCi EstimateMeth'!M392)^2+('Ac227 Dose 20 nCi decay actual'!Y376/'Ac227 Dose 20 nCi decay actual'!M376)^2)^0.5</f>
        <v>-7439.693036931767</v>
      </c>
      <c r="Y15" s="86">
        <f>M15-M15*(('Ac225 Dose 200 nCi EstimateMeth'!Z392/'Ac225 Dose 200 nCi EstimateMeth'!N392)^2+('Ac227 Dose 20 nCi decay actual'!Z376/'Ac227 Dose 20 nCi decay actual'!N376)^2)^0.5</f>
        <v>-21365.303335166256</v>
      </c>
      <c r="Z15" s="86"/>
      <c r="AA15" s="86"/>
      <c r="AB15" s="86">
        <f>D15+D15*(('Ac225 Dose 200 nCi EstimateMeth'!AC392/'Ac225 Dose 200 nCi EstimateMeth'!E392)^2+('Ac227 Dose 20 nCi decay actual'!AC376/'Ac227 Dose 20 nCi decay actual'!E376)^2)^0.5</f>
        <v>11858.975298982847</v>
      </c>
      <c r="AC15" s="86">
        <f>E15+E15*(('Ac225 Dose 200 nCi EstimateMeth'!AD392/'Ac225 Dose 200 nCi EstimateMeth'!F392)^2+('Ac227 Dose 20 nCi decay actual'!AD376/'Ac227 Dose 20 nCi decay actual'!F376)^2)^0.5</f>
        <v>11072.275006897324</v>
      </c>
      <c r="AD15" s="86">
        <f>F15+F15*(('Ac225 Dose 200 nCi EstimateMeth'!AE392/'Ac225 Dose 200 nCi EstimateMeth'!G392)^2+('Ac227 Dose 20 nCi decay actual'!AE376/'Ac227 Dose 20 nCi decay actual'!G376)^2)^0.5</f>
        <v>10177.704430011607</v>
      </c>
      <c r="AE15" s="86">
        <f>G15+G15*(('Ac225 Dose 200 nCi EstimateMeth'!AF392/'Ac225 Dose 200 nCi EstimateMeth'!H392)^2+('Ac227 Dose 20 nCi decay actual'!AF376/'Ac227 Dose 20 nCi decay actual'!H376)^2)^0.5</f>
        <v>10293.373756895449</v>
      </c>
      <c r="AF15" s="86">
        <f>H15+H15*(('Ac225 Dose 200 nCi EstimateMeth'!AG392/'Ac225 Dose 200 nCi EstimateMeth'!I392)^2+('Ac227 Dose 20 nCi decay actual'!AG376/'Ac227 Dose 20 nCi decay actual'!I376)^2)^0.5</f>
        <v>9143.4469663580858</v>
      </c>
      <c r="AG15" s="86">
        <f>I15+I15*(('Ac225 Dose 200 nCi EstimateMeth'!AH392/'Ac225 Dose 200 nCi EstimateMeth'!J392)^2+('Ac227 Dose 20 nCi decay actual'!AH376/'Ac227 Dose 20 nCi decay actual'!J376)^2)^0.5</f>
        <v>6282.6297011452825</v>
      </c>
      <c r="AH15" s="86">
        <f>J15+J15*(('Ac225 Dose 200 nCi EstimateMeth'!AI392/'Ac225 Dose 200 nCi EstimateMeth'!K392)^2+('Ac227 Dose 20 nCi decay actual'!AI376/'Ac227 Dose 20 nCi decay actual'!K376)^2)^0.5</f>
        <v>10492.369221881841</v>
      </c>
      <c r="AI15" s="86">
        <f>K15+K15*(('Ac225 Dose 200 nCi EstimateMeth'!AJ392/'Ac225 Dose 200 nCi EstimateMeth'!L392)^2+('Ac227 Dose 20 nCi decay actual'!AJ376/'Ac227 Dose 20 nCi decay actual'!L376)^2)^0.5</f>
        <v>10066.502737907189</v>
      </c>
      <c r="AJ15" s="86">
        <f>L15+L15*(('Ac225 Dose 200 nCi EstimateMeth'!AK392/'Ac225 Dose 200 nCi EstimateMeth'!M392)^2+('Ac227 Dose 20 nCi decay actual'!AK376/'Ac227 Dose 20 nCi decay actual'!M376)^2)^0.5</f>
        <v>8740.2895419617944</v>
      </c>
      <c r="AK15" s="86">
        <f>M15+M15*(('Ac225 Dose 200 nCi EstimateMeth'!AL392/'Ac225 Dose 200 nCi EstimateMeth'!N392)^2+('Ac227 Dose 20 nCi decay actual'!AL376/'Ac227 Dose 20 nCi decay actual'!N376)^2)^0.5</f>
        <v>30200.39760388506</v>
      </c>
      <c r="AL15" s="85"/>
    </row>
    <row r="16" spans="2:38">
      <c r="C16">
        <f>'Ac225 Dose 200 nCi EstimateMeth'!D393</f>
        <v>0.625</v>
      </c>
      <c r="D16" s="83">
        <f>'Ac227 Dose 20 nCi decay actual'!E377/'Ac225 Dose 200 nCi EstimateMeth'!E393</f>
        <v>1.6939730518215419E-2</v>
      </c>
      <c r="E16" s="83">
        <f>'Ac227 Dose 20 nCi decay actual'!F377/'Ac225 Dose 200 nCi EstimateMeth'!F393</f>
        <v>1.5461027831348541E-2</v>
      </c>
      <c r="F16" s="83">
        <f>'Ac227 Dose 20 nCi decay actual'!G377/'Ac225 Dose 200 nCi EstimateMeth'!G393</f>
        <v>1.9692625677681614E-2</v>
      </c>
      <c r="G16" s="83">
        <f>'Ac227 Dose 20 nCi decay actual'!H377/'Ac225 Dose 200 nCi EstimateMeth'!H393</f>
        <v>1.6412072108368977E-2</v>
      </c>
      <c r="H16" s="83">
        <f>'Ac227 Dose 20 nCi decay actual'!I377/'Ac225 Dose 200 nCi EstimateMeth'!I393</f>
        <v>1.6888790038220428E-2</v>
      </c>
      <c r="I16" s="83">
        <f>'Ac227 Dose 20 nCi decay actual'!J377/'Ac225 Dose 200 nCi EstimateMeth'!J393</f>
        <v>9.3727944842427607E-3</v>
      </c>
      <c r="J16" s="83">
        <f>'Ac227 Dose 20 nCi decay actual'!K377/'Ac225 Dose 200 nCi EstimateMeth'!K393</f>
        <v>1.7488825083555239E-2</v>
      </c>
      <c r="K16" s="83">
        <f>'Ac227 Dose 20 nCi decay actual'!L377/'Ac225 Dose 200 nCi EstimateMeth'!L393</f>
        <v>1.8523189490166389E-2</v>
      </c>
      <c r="L16" s="83">
        <f>'Ac227 Dose 20 nCi decay actual'!M377/'Ac225 Dose 200 nCi EstimateMeth'!M393</f>
        <v>1.7791230062804555E-2</v>
      </c>
      <c r="M16" s="83">
        <f>'Ac227 Dose 20 nCi decay actual'!N377/'Ac225 Dose 200 nCi EstimateMeth'!N393</f>
        <v>5.8175783451477607E-2</v>
      </c>
      <c r="P16" s="86">
        <f>D16-D16*(('Ac225 Dose 200 nCi EstimateMeth'!Q393/'Ac225 Dose 200 nCi EstimateMeth'!E393)^2+('Ac227 Dose 20 nCi decay actual'!Q377/'Ac227 Dose 20 nCi decay actual'!E377)^2)^0.5</f>
        <v>-4542.6858601671693</v>
      </c>
      <c r="Q16" s="86">
        <f>E16-E16*(('Ac225 Dose 200 nCi EstimateMeth'!R393/'Ac225 Dose 200 nCi EstimateMeth'!F393)^2+('Ac227 Dose 20 nCi decay actual'!R377/'Ac227 Dose 20 nCi decay actual'!F377)^2)^0.5</f>
        <v>-1853.1703245272251</v>
      </c>
      <c r="R16" s="86">
        <f>F16-F16*(('Ac225 Dose 200 nCi EstimateMeth'!S393/'Ac225 Dose 200 nCi EstimateMeth'!G393)^2+('Ac227 Dose 20 nCi decay actual'!S377/'Ac227 Dose 20 nCi decay actual'!G377)^2)^0.5</f>
        <v>-6306.7723233781535</v>
      </c>
      <c r="S16" s="86">
        <f>G16-G16*(('Ac225 Dose 200 nCi EstimateMeth'!T393/'Ac225 Dose 200 nCi EstimateMeth'!H393)^2+('Ac227 Dose 20 nCi decay actual'!T377/'Ac227 Dose 20 nCi decay actual'!H377)^2)^0.5</f>
        <v>-4226.3611750787741</v>
      </c>
      <c r="T16" s="86">
        <f>H16-H16*(('Ac225 Dose 200 nCi EstimateMeth'!U393/'Ac225 Dose 200 nCi EstimateMeth'!I393)^2+('Ac227 Dose 20 nCi decay actual'!U377/'Ac227 Dose 20 nCi decay actual'!I377)^2)^0.5</f>
        <v>-5733.8679983281754</v>
      </c>
      <c r="U16" s="86">
        <f>I16-I16*(('Ac225 Dose 200 nCi EstimateMeth'!V393/'Ac225 Dose 200 nCi EstimateMeth'!J393)^2+('Ac227 Dose 20 nCi decay actual'!V377/'Ac227 Dose 20 nCi decay actual'!J377)^2)^0.5</f>
        <v>-2458.9532781661483</v>
      </c>
      <c r="V16" s="86">
        <f>J16-J16*(('Ac225 Dose 200 nCi EstimateMeth'!W393/'Ac225 Dose 200 nCi EstimateMeth'!K393)^2+('Ac227 Dose 20 nCi decay actual'!W377/'Ac227 Dose 20 nCi decay actual'!K377)^2)^0.5</f>
        <v>-5198.1648205724696</v>
      </c>
      <c r="W16" s="86">
        <f>K16-K16*(('Ac225 Dose 200 nCi EstimateMeth'!X393/'Ac225 Dose 200 nCi EstimateMeth'!L393)^2+('Ac227 Dose 20 nCi decay actual'!X377/'Ac227 Dose 20 nCi decay actual'!L377)^2)^0.5</f>
        <v>-7373.9692099494614</v>
      </c>
      <c r="X16" s="86">
        <f>L16-L16*(('Ac225 Dose 200 nCi EstimateMeth'!Y393/'Ac225 Dose 200 nCi EstimateMeth'!M393)^2+('Ac227 Dose 20 nCi decay actual'!Y377/'Ac227 Dose 20 nCi decay actual'!M377)^2)^0.5</f>
        <v>-6917.7687571581509</v>
      </c>
      <c r="Y16" s="86">
        <f>M16-M16*(('Ac225 Dose 200 nCi EstimateMeth'!Z393/'Ac225 Dose 200 nCi EstimateMeth'!N393)^2+('Ac227 Dose 20 nCi decay actual'!Z377/'Ac227 Dose 20 nCi decay actual'!N377)^2)^0.5</f>
        <v>-21883.543799694173</v>
      </c>
      <c r="Z16" s="86"/>
      <c r="AA16" s="86"/>
      <c r="AB16" s="86">
        <f>D16+D16*(('Ac225 Dose 200 nCi EstimateMeth'!AC393/'Ac225 Dose 200 nCi EstimateMeth'!E393)^2+('Ac227 Dose 20 nCi decay actual'!AC377/'Ac227 Dose 20 nCi decay actual'!E377)^2)^0.5</f>
        <v>11201.690100256186</v>
      </c>
      <c r="AC16" s="86">
        <f>E16+E16*(('Ac225 Dose 200 nCi EstimateMeth'!AD393/'Ac225 Dose 200 nCi EstimateMeth'!F393)^2+('Ac227 Dose 20 nCi decay actual'!AD377/'Ac227 Dose 20 nCi decay actual'!F377)^2)^0.5</f>
        <v>12144.931121783095</v>
      </c>
      <c r="AD16" s="86">
        <f>F16+F16*(('Ac225 Dose 200 nCi EstimateMeth'!AE393/'Ac225 Dose 200 nCi EstimateMeth'!G393)^2+('Ac227 Dose 20 nCi decay actual'!AE377/'Ac227 Dose 20 nCi decay actual'!G377)^2)^0.5</f>
        <v>9583.7868914405954</v>
      </c>
      <c r="AE16" s="86">
        <f>G16+G16*(('Ac225 Dose 200 nCi EstimateMeth'!AF393/'Ac225 Dose 200 nCi EstimateMeth'!H393)^2+('Ac227 Dose 20 nCi decay actual'!AF377/'Ac227 Dose 20 nCi decay actual'!H377)^2)^0.5</f>
        <v>9413.4583665936443</v>
      </c>
      <c r="AF16" s="86">
        <f>H16+H16*(('Ac225 Dose 200 nCi EstimateMeth'!AG393/'Ac225 Dose 200 nCi EstimateMeth'!I393)^2+('Ac227 Dose 20 nCi decay actual'!AG377/'Ac227 Dose 20 nCi decay actual'!I377)^2)^0.5</f>
        <v>8288.3261694309294</v>
      </c>
      <c r="AG16" s="86">
        <f>I16+I16*(('Ac225 Dose 200 nCi EstimateMeth'!AH393/'Ac225 Dose 200 nCi EstimateMeth'!J393)^2+('Ac227 Dose 20 nCi decay actual'!AH377/'Ac227 Dose 20 nCi decay actual'!J377)^2)^0.5</f>
        <v>5845.4091400853913</v>
      </c>
      <c r="AH16" s="86">
        <f>J16+J16*(('Ac225 Dose 200 nCi EstimateMeth'!AI393/'Ac225 Dose 200 nCi EstimateMeth'!K393)^2+('Ac227 Dose 20 nCi decay actual'!AI377/'Ac227 Dose 20 nCi decay actual'!K377)^2)^0.5</f>
        <v>9493.3896890034539</v>
      </c>
      <c r="AI16" s="86">
        <f>K16+K16*(('Ac225 Dose 200 nCi EstimateMeth'!AJ393/'Ac225 Dose 200 nCi EstimateMeth'!L393)^2+('Ac227 Dose 20 nCi decay actual'!AJ377/'Ac227 Dose 20 nCi decay actual'!L377)^2)^0.5</f>
        <v>8985.8082373050202</v>
      </c>
      <c r="AJ16" s="86">
        <f>L16+L16*(('Ac225 Dose 200 nCi EstimateMeth'!AK393/'Ac225 Dose 200 nCi EstimateMeth'!M393)^2+('Ac227 Dose 20 nCi decay actual'!AK377/'Ac227 Dose 20 nCi decay actual'!M377)^2)^0.5</f>
        <v>8084.5038345240573</v>
      </c>
      <c r="AK16" s="86">
        <f>M16+M16*(('Ac225 Dose 200 nCi EstimateMeth'!AL393/'Ac225 Dose 200 nCi EstimateMeth'!N393)^2+('Ac227 Dose 20 nCi decay actual'!AL377/'Ac227 Dose 20 nCi decay actual'!N377)^2)^0.5</f>
        <v>31547.762399170209</v>
      </c>
      <c r="AL16" s="85"/>
    </row>
    <row r="17" spans="3:38">
      <c r="C17">
        <f>'Ac225 Dose 200 nCi EstimateMeth'!D394</f>
        <v>0.75</v>
      </c>
      <c r="D17" s="83">
        <f>'Ac227 Dose 20 nCi decay actual'!E378/'Ac225 Dose 200 nCi EstimateMeth'!E394</f>
        <v>1.672471737128348E-2</v>
      </c>
      <c r="E17" s="83">
        <f>'Ac227 Dose 20 nCi decay actual'!F378/'Ac225 Dose 200 nCi EstimateMeth'!F394</f>
        <v>1.8245562796972072E-2</v>
      </c>
      <c r="F17" s="83">
        <f>'Ac227 Dose 20 nCi decay actual'!G378/'Ac225 Dose 200 nCi EstimateMeth'!G394</f>
        <v>2.0102879122622593E-2</v>
      </c>
      <c r="G17" s="83">
        <f>'Ac227 Dose 20 nCi decay actual'!H378/'Ac225 Dose 200 nCi EstimateMeth'!H394</f>
        <v>1.6197710209444983E-2</v>
      </c>
      <c r="H17" s="83">
        <f>'Ac227 Dose 20 nCi decay actual'!I378/'Ac225 Dose 200 nCi EstimateMeth'!I394</f>
        <v>1.644424023876763E-2</v>
      </c>
      <c r="I17" s="83">
        <f>'Ac227 Dose 20 nCi decay actual'!J378/'Ac225 Dose 200 nCi EstimateMeth'!J394</f>
        <v>9.5009915488518011E-3</v>
      </c>
      <c r="J17" s="83">
        <f>'Ac227 Dose 20 nCi decay actual'!K378/'Ac225 Dose 200 nCi EstimateMeth'!K394</f>
        <v>1.7826331760337901E-2</v>
      </c>
      <c r="K17" s="83">
        <f>'Ac227 Dose 20 nCi decay actual'!L378/'Ac225 Dose 200 nCi EstimateMeth'!L394</f>
        <v>1.8325786051757748E-2</v>
      </c>
      <c r="L17" s="83">
        <f>'Ac227 Dose 20 nCi decay actual'!M378/'Ac225 Dose 200 nCi EstimateMeth'!M394</f>
        <v>1.7997130968823691E-2</v>
      </c>
      <c r="M17" s="83">
        <f>'Ac227 Dose 20 nCi decay actual'!N378/'Ac225 Dose 200 nCi EstimateMeth'!N394</f>
        <v>6.4712833362530628E-2</v>
      </c>
      <c r="P17" s="86">
        <f>D17-D17*(('Ac225 Dose 200 nCi EstimateMeth'!Q394/'Ac225 Dose 200 nCi EstimateMeth'!E394)^2+('Ac227 Dose 20 nCi decay actual'!Q378/'Ac227 Dose 20 nCi decay actual'!E378)^2)^0.5</f>
        <v>-4234.7853146704219</v>
      </c>
      <c r="Q17" s="86">
        <f>E17-E17*(('Ac225 Dose 200 nCi EstimateMeth'!R394/'Ac225 Dose 200 nCi EstimateMeth'!F394)^2+('Ac227 Dose 20 nCi decay actual'!R378/'Ac227 Dose 20 nCi decay actual'!F378)^2)^0.5</f>
        <v>-2175.1587830576304</v>
      </c>
      <c r="R17" s="86">
        <f>F17-F17*(('Ac225 Dose 200 nCi EstimateMeth'!S394/'Ac225 Dose 200 nCi EstimateMeth'!G394)^2+('Ac227 Dose 20 nCi decay actual'!S378/'Ac227 Dose 20 nCi decay actual'!G378)^2)^0.5</f>
        <v>-6008.5116257799818</v>
      </c>
      <c r="S17" s="86">
        <f>G17-G17*(('Ac225 Dose 200 nCi EstimateMeth'!T394/'Ac225 Dose 200 nCi EstimateMeth'!H394)^2+('Ac227 Dose 20 nCi decay actual'!T378/'Ac227 Dose 20 nCi decay actual'!H378)^2)^0.5</f>
        <v>-3747.5688167085113</v>
      </c>
      <c r="T17" s="86">
        <f>H17-H17*(('Ac225 Dose 200 nCi EstimateMeth'!U394/'Ac225 Dose 200 nCi EstimateMeth'!I394)^2+('Ac227 Dose 20 nCi decay actual'!U378/'Ac227 Dose 20 nCi decay actual'!I378)^2)^0.5</f>
        <v>-5105.3889398367173</v>
      </c>
      <c r="U17" s="86">
        <f>I17-I17*(('Ac225 Dose 200 nCi EstimateMeth'!V394/'Ac225 Dose 200 nCi EstimateMeth'!J394)^2+('Ac227 Dose 20 nCi decay actual'!V378/'Ac227 Dose 20 nCi decay actual'!J378)^2)^0.5</f>
        <v>-2233.6962765570402</v>
      </c>
      <c r="V17" s="86">
        <f>J17-J17*(('Ac225 Dose 200 nCi EstimateMeth'!W394/'Ac225 Dose 200 nCi EstimateMeth'!K394)^2+('Ac227 Dose 20 nCi decay actual'!W378/'Ac227 Dose 20 nCi decay actual'!K378)^2)^0.5</f>
        <v>-5140.5422666819495</v>
      </c>
      <c r="W17" s="86">
        <f>K17-K17*(('Ac225 Dose 200 nCi EstimateMeth'!X394/'Ac225 Dose 200 nCi EstimateMeth'!L394)^2+('Ac227 Dose 20 nCi decay actual'!X378/'Ac227 Dose 20 nCi decay actual'!L378)^2)^0.5</f>
        <v>-6691.1418065289417</v>
      </c>
      <c r="X17" s="86">
        <f>L17-L17*(('Ac225 Dose 200 nCi EstimateMeth'!Y394/'Ac225 Dose 200 nCi EstimateMeth'!M394)^2+('Ac227 Dose 20 nCi decay actual'!Y378/'Ac227 Dose 20 nCi decay actual'!M378)^2)^0.5</f>
        <v>-6478.4205453578352</v>
      </c>
      <c r="Y17" s="86">
        <f>M17-M17*(('Ac225 Dose 200 nCi EstimateMeth'!Z394/'Ac225 Dose 200 nCi EstimateMeth'!N394)^2+('Ac227 Dose 20 nCi decay actual'!Z378/'Ac227 Dose 20 nCi decay actual'!N378)^2)^0.5</f>
        <v>-22072.24325551539</v>
      </c>
      <c r="Z17" s="86"/>
      <c r="AA17" s="86"/>
      <c r="AB17" s="86">
        <f>D17+D17*(('Ac225 Dose 200 nCi EstimateMeth'!AC394/'Ac225 Dose 200 nCi EstimateMeth'!E394)^2+('Ac227 Dose 20 nCi decay actual'!AC378/'Ac227 Dose 20 nCi decay actual'!E378)^2)^0.5</f>
        <v>10611.548227152251</v>
      </c>
      <c r="AC17" s="86">
        <f>E17+E17*(('Ac225 Dose 200 nCi EstimateMeth'!AD394/'Ac225 Dose 200 nCi EstimateMeth'!F394)^2+('Ac227 Dose 20 nCi decay actual'!AD378/'Ac227 Dose 20 nCi decay actual'!F378)^2)^0.5</f>
        <v>13409.31778223386</v>
      </c>
      <c r="AD17" s="86">
        <f>F17+F17*(('Ac225 Dose 200 nCi EstimateMeth'!AE394/'Ac225 Dose 200 nCi EstimateMeth'!G394)^2+('Ac227 Dose 20 nCi decay actual'!AE378/'Ac227 Dose 20 nCi decay actual'!G378)^2)^0.5</f>
        <v>9044.0805550508412</v>
      </c>
      <c r="AE17" s="86">
        <f>G17+G17*(('Ac225 Dose 200 nCi EstimateMeth'!AF394/'Ac225 Dose 200 nCi EstimateMeth'!H394)^2+('Ac227 Dose 20 nCi decay actual'!AF378/'Ac227 Dose 20 nCi decay actual'!H378)^2)^0.5</f>
        <v>8699.9522123975912</v>
      </c>
      <c r="AF17" s="86">
        <f>H17+H17*(('Ac225 Dose 200 nCi EstimateMeth'!AG394/'Ac225 Dose 200 nCi EstimateMeth'!I394)^2+('Ac227 Dose 20 nCi decay actual'!AG378/'Ac227 Dose 20 nCi decay actual'!I378)^2)^0.5</f>
        <v>7539.6609703367303</v>
      </c>
      <c r="AG17" s="86">
        <f>I17+I17*(('Ac225 Dose 200 nCi EstimateMeth'!AH394/'Ac225 Dose 200 nCi EstimateMeth'!J394)^2+('Ac227 Dose 20 nCi decay actual'!AH378/'Ac227 Dose 20 nCi decay actual'!J378)^2)^0.5</f>
        <v>5503.0434975534272</v>
      </c>
      <c r="AH17" s="86">
        <f>J17+J17*(('Ac225 Dose 200 nCi EstimateMeth'!AI394/'Ac225 Dose 200 nCi EstimateMeth'!K394)^2+('Ac227 Dose 20 nCi decay actual'!AI378/'Ac227 Dose 20 nCi decay actual'!K378)^2)^0.5</f>
        <v>8691.1739758766762</v>
      </c>
      <c r="AI17" s="86">
        <f>K17+K17*(('Ac225 Dose 200 nCi EstimateMeth'!AJ394/'Ac225 Dose 200 nCi EstimateMeth'!L394)^2+('Ac227 Dose 20 nCi decay actual'!AJ378/'Ac227 Dose 20 nCi decay actual'!L378)^2)^0.5</f>
        <v>8139.2209838463214</v>
      </c>
      <c r="AJ17" s="86">
        <f>L17+L17*(('Ac225 Dose 200 nCi EstimateMeth'!AK394/'Ac225 Dose 200 nCi EstimateMeth'!M394)^2+('Ac227 Dose 20 nCi decay actual'!AK378/'Ac227 Dose 20 nCi decay actual'!M378)^2)^0.5</f>
        <v>7534.6117616259553</v>
      </c>
      <c r="AK17" s="86">
        <f>M17+M17*(('Ac225 Dose 200 nCi EstimateMeth'!AL394/'Ac225 Dose 200 nCi EstimateMeth'!N394)^2+('Ac227 Dose 20 nCi decay actual'!AL378/'Ac227 Dose 20 nCi decay actual'!N378)^2)^0.5</f>
        <v>32440.795730913887</v>
      </c>
      <c r="AL17" s="85"/>
    </row>
    <row r="18" spans="3:38">
      <c r="C18">
        <f>'Ac225 Dose 200 nCi EstimateMeth'!D395</f>
        <v>0.875</v>
      </c>
      <c r="D18" s="83">
        <f>'Ac227 Dose 20 nCi decay actual'!E379/'Ac225 Dose 200 nCi EstimateMeth'!E395</f>
        <v>1.6504905678338115E-2</v>
      </c>
      <c r="E18" s="83">
        <f>'Ac227 Dose 20 nCi decay actual'!F379/'Ac225 Dose 200 nCi EstimateMeth'!F395</f>
        <v>2.1294564957111201E-2</v>
      </c>
      <c r="F18" s="83">
        <f>'Ac227 Dose 20 nCi decay actual'!G379/'Ac225 Dose 200 nCi EstimateMeth'!G395</f>
        <v>2.0345308617814216E-2</v>
      </c>
      <c r="G18" s="83">
        <f>'Ac227 Dose 20 nCi decay actual'!H379/'Ac225 Dose 200 nCi EstimateMeth'!H395</f>
        <v>1.5994847293013301E-2</v>
      </c>
      <c r="H18" s="83">
        <f>'Ac227 Dose 20 nCi decay actual'!I379/'Ac225 Dose 200 nCi EstimateMeth'!I395</f>
        <v>1.5933433948208509E-2</v>
      </c>
      <c r="I18" s="83">
        <f>'Ac227 Dose 20 nCi decay actual'!J379/'Ac225 Dose 200 nCi EstimateMeth'!J395</f>
        <v>9.6024495352202508E-3</v>
      </c>
      <c r="J18" s="83">
        <f>'Ac227 Dose 20 nCi decay actual'!K379/'Ac225 Dose 200 nCi EstimateMeth'!K395</f>
        <v>1.8099497008015386E-2</v>
      </c>
      <c r="K18" s="83">
        <f>'Ac227 Dose 20 nCi decay actual'!L379/'Ac225 Dose 200 nCi EstimateMeth'!L395</f>
        <v>1.8104496917845034E-2</v>
      </c>
      <c r="L18" s="83">
        <f>'Ac227 Dose 20 nCi decay actual'!M379/'Ac225 Dose 200 nCi EstimateMeth'!M395</f>
        <v>1.8136334299559142E-2</v>
      </c>
      <c r="M18" s="83">
        <f>'Ac227 Dose 20 nCi decay actual'!N379/'Ac225 Dose 200 nCi EstimateMeth'!N395</f>
        <v>7.0126416172165515E-2</v>
      </c>
      <c r="P18" s="86">
        <f>D18-D18*(('Ac225 Dose 200 nCi EstimateMeth'!Q395/'Ac225 Dose 200 nCi EstimateMeth'!E395)^2+('Ac227 Dose 20 nCi decay actual'!Q379/'Ac227 Dose 20 nCi decay actual'!E379)^2)^0.5</f>
        <v>-4013.8130378992382</v>
      </c>
      <c r="Q18" s="86">
        <f>E18-E18*(('Ac225 Dose 200 nCi EstimateMeth'!R395/'Ac225 Dose 200 nCi EstimateMeth'!F395)^2+('Ac227 Dose 20 nCi decay actual'!R379/'Ac227 Dose 20 nCi decay actual'!F379)^2)^0.5</f>
        <v>-2556.4763927771232</v>
      </c>
      <c r="R18" s="86">
        <f>F18-F18*(('Ac225 Dose 200 nCi EstimateMeth'!S395/'Ac225 Dose 200 nCi EstimateMeth'!G395)^2+('Ac227 Dose 20 nCi decay actual'!S379/'Ac227 Dose 20 nCi decay actual'!G379)^2)^0.5</f>
        <v>-5730.4474102059839</v>
      </c>
      <c r="S18" s="86">
        <f>G18-G18*(('Ac225 Dose 200 nCi EstimateMeth'!T395/'Ac225 Dose 200 nCi EstimateMeth'!H395)^2+('Ac227 Dose 20 nCi decay actual'!T379/'Ac227 Dose 20 nCi decay actual'!H379)^2)^0.5</f>
        <v>-3372.9332340019619</v>
      </c>
      <c r="T18" s="86">
        <f>H18-H18*(('Ac225 Dose 200 nCi EstimateMeth'!U395/'Ac225 Dose 200 nCi EstimateMeth'!I395)^2+('Ac227 Dose 20 nCi decay actual'!U379/'Ac227 Dose 20 nCi decay actual'!I379)^2)^0.5</f>
        <v>-4571.4245083497108</v>
      </c>
      <c r="U18" s="86">
        <f>I18-I18*(('Ac225 Dose 200 nCi EstimateMeth'!V395/'Ac225 Dose 200 nCi EstimateMeth'!J395)^2+('Ac227 Dose 20 nCi decay actual'!V379/'Ac227 Dose 20 nCi decay actual'!J379)^2)^0.5</f>
        <v>-2052.9561584338576</v>
      </c>
      <c r="V18" s="86">
        <f>J18-J18*(('Ac225 Dose 200 nCi EstimateMeth'!W395/'Ac225 Dose 200 nCi EstimateMeth'!K395)^2+('Ac227 Dose 20 nCi decay actual'!W379/'Ac227 Dose 20 nCi decay actual'!K379)^2)^0.5</f>
        <v>-5116.0399064101957</v>
      </c>
      <c r="W18" s="86">
        <f>K18-K18*(('Ac225 Dose 200 nCi EstimateMeth'!X395/'Ac225 Dose 200 nCi EstimateMeth'!L395)^2+('Ac227 Dose 20 nCi decay actual'!X379/'Ac227 Dose 20 nCi decay actual'!L379)^2)^0.5</f>
        <v>-6138.1675846667631</v>
      </c>
      <c r="X18" s="86">
        <f>L18-L18*(('Ac225 Dose 200 nCi EstimateMeth'!Y395/'Ac225 Dose 200 nCi EstimateMeth'!M395)^2+('Ac227 Dose 20 nCi decay actual'!Y379/'Ac227 Dose 20 nCi decay actual'!M379)^2)^0.5</f>
        <v>-6106.2633902517282</v>
      </c>
      <c r="Y18" s="86">
        <f>M18-M18*(('Ac225 Dose 200 nCi EstimateMeth'!Z395/'Ac225 Dose 200 nCi EstimateMeth'!N395)^2+('Ac227 Dose 20 nCi decay actual'!Z379/'Ac227 Dose 20 nCi decay actual'!N379)^2)^0.5</f>
        <v>-21982.633457545104</v>
      </c>
      <c r="Z18" s="86"/>
      <c r="AA18" s="86"/>
      <c r="AB18" s="86">
        <f>D18+D18*(('Ac225 Dose 200 nCi EstimateMeth'!AC395/'Ac225 Dose 200 nCi EstimateMeth'!E395)^2+('Ac227 Dose 20 nCi decay actual'!AC379/'Ac227 Dose 20 nCi decay actual'!E379)^2)^0.5</f>
        <v>10105.737584821154</v>
      </c>
      <c r="AC18" s="86">
        <f>E18+E18*(('Ac225 Dose 200 nCi EstimateMeth'!AD395/'Ac225 Dose 200 nCi EstimateMeth'!F395)^2+('Ac227 Dose 20 nCi decay actual'!AD379/'Ac227 Dose 20 nCi decay actual'!F379)^2)^0.5</f>
        <v>14735.83912137237</v>
      </c>
      <c r="AD18" s="86">
        <f>F18+F18*(('Ac225 Dose 200 nCi EstimateMeth'!AE395/'Ac225 Dose 200 nCi EstimateMeth'!G395)^2+('Ac227 Dose 20 nCi decay actual'!AE379/'Ac227 Dose 20 nCi decay actual'!G379)^2)^0.5</f>
        <v>8553.0985241069102</v>
      </c>
      <c r="AE18" s="86">
        <f>G18+G18*(('Ac225 Dose 200 nCi EstimateMeth'!AF395/'Ac225 Dose 200 nCi EstimateMeth'!H395)^2+('Ac227 Dose 20 nCi decay actual'!AF379/'Ac227 Dose 20 nCi decay actual'!H379)^2)^0.5</f>
        <v>8110.7161103499284</v>
      </c>
      <c r="AF18" s="86">
        <f>H18+H18*(('Ac225 Dose 200 nCi EstimateMeth'!AG395/'Ac225 Dose 200 nCi EstimateMeth'!I395)^2+('Ac227 Dose 20 nCi decay actual'!AG379/'Ac227 Dose 20 nCi decay actual'!I379)^2)^0.5</f>
        <v>6891.2380072071492</v>
      </c>
      <c r="AG18" s="86">
        <f>I18+I18*(('Ac225 Dose 200 nCi EstimateMeth'!AH395/'Ac225 Dose 200 nCi EstimateMeth'!J395)^2+('Ac227 Dose 20 nCi decay actual'!AH379/'Ac227 Dose 20 nCi decay actual'!J379)^2)^0.5</f>
        <v>5215.182210304848</v>
      </c>
      <c r="AH18" s="86">
        <f>J18+J18*(('Ac225 Dose 200 nCi EstimateMeth'!AI395/'Ac225 Dose 200 nCi EstimateMeth'!K395)^2+('Ac227 Dose 20 nCi decay actual'!AI379/'Ac227 Dose 20 nCi decay actual'!K379)^2)^0.5</f>
        <v>8035.2163164983112</v>
      </c>
      <c r="AI18" s="86">
        <f>K18+K18*(('Ac225 Dose 200 nCi EstimateMeth'!AJ395/'Ac225 Dose 200 nCi EstimateMeth'!L395)^2+('Ac227 Dose 20 nCi decay actual'!AJ379/'Ac227 Dose 20 nCi decay actual'!L379)^2)^0.5</f>
        <v>7457.1916030893108</v>
      </c>
      <c r="AJ18" s="86">
        <f>L18+L18*(('Ac225 Dose 200 nCi EstimateMeth'!AK395/'Ac225 Dose 200 nCi EstimateMeth'!M395)^2+('Ac227 Dose 20 nCi decay actual'!AK379/'Ac227 Dose 20 nCi decay actual'!M379)^2)^0.5</f>
        <v>7070.9266164482324</v>
      </c>
      <c r="AK18" s="86">
        <f>M18+M18*(('Ac225 Dose 200 nCi EstimateMeth'!AL395/'Ac225 Dose 200 nCi EstimateMeth'!N395)^2+('Ac227 Dose 20 nCi decay actual'!AL379/'Ac227 Dose 20 nCi decay actual'!N379)^2)^0.5</f>
        <v>32935.196266827516</v>
      </c>
      <c r="AL18" s="85"/>
    </row>
    <row r="19" spans="3:38">
      <c r="C19">
        <f>'Ac225 Dose 200 nCi EstimateMeth'!D396</f>
        <v>1</v>
      </c>
      <c r="D19" s="83">
        <f>'Ac227 Dose 20 nCi decay actual'!E380/'Ac225 Dose 200 nCi EstimateMeth'!E396</f>
        <v>1.6290660883129086E-2</v>
      </c>
      <c r="E19" s="83">
        <f>'Ac227 Dose 20 nCi decay actual'!F380/'Ac225 Dose 200 nCi EstimateMeth'!F396</f>
        <v>2.4348070332303288E-2</v>
      </c>
      <c r="F19" s="83">
        <f>'Ac227 Dose 20 nCi decay actual'!G380/'Ac225 Dose 200 nCi EstimateMeth'!G396</f>
        <v>2.0480990913399041E-2</v>
      </c>
      <c r="G19" s="83">
        <f>'Ac227 Dose 20 nCi decay actual'!H380/'Ac225 Dose 200 nCi EstimateMeth'!H396</f>
        <v>1.5798043601414728E-2</v>
      </c>
      <c r="H19" s="83">
        <f>'Ac227 Dose 20 nCi decay actual'!I380/'Ac225 Dose 200 nCi EstimateMeth'!I396</f>
        <v>1.5433391350186914E-2</v>
      </c>
      <c r="I19" s="83">
        <f>'Ac227 Dose 20 nCi decay actual'!J380/'Ac225 Dose 200 nCi EstimateMeth'!J396</f>
        <v>9.6655586018739477E-3</v>
      </c>
      <c r="J19" s="83">
        <f>'Ac227 Dose 20 nCi decay actual'!K380/'Ac225 Dose 200 nCi EstimateMeth'!K396</f>
        <v>1.8314933361659638E-2</v>
      </c>
      <c r="K19" s="83">
        <f>'Ac227 Dose 20 nCi decay actual'!L380/'Ac225 Dose 200 nCi EstimateMeth'!L396</f>
        <v>1.7881089367810361E-2</v>
      </c>
      <c r="L19" s="83">
        <f>'Ac227 Dose 20 nCi decay actual'!M380/'Ac225 Dose 200 nCi EstimateMeth'!M396</f>
        <v>1.8235099757608942E-2</v>
      </c>
      <c r="M19" s="83">
        <f>'Ac227 Dose 20 nCi decay actual'!N380/'Ac225 Dose 200 nCi EstimateMeth'!N396</f>
        <v>7.4422384220994731E-2</v>
      </c>
      <c r="P19" s="86">
        <f>D19-D19*(('Ac225 Dose 200 nCi EstimateMeth'!Q396/'Ac225 Dose 200 nCi EstimateMeth'!E396)^2+('Ac227 Dose 20 nCi decay actual'!Q380/'Ac227 Dose 20 nCi decay actual'!E380)^2)^0.5</f>
        <v>-3841.2350485502961</v>
      </c>
      <c r="Q19" s="86">
        <f>E19-E19*(('Ac225 Dose 200 nCi EstimateMeth'!R396/'Ac225 Dose 200 nCi EstimateMeth'!F396)^2+('Ac227 Dose 20 nCi decay actual'!R380/'Ac227 Dose 20 nCi decay actual'!F380)^2)^0.5</f>
        <v>-2951.4661330471477</v>
      </c>
      <c r="R19" s="86">
        <f>F19-F19*(('Ac225 Dose 200 nCi EstimateMeth'!S396/'Ac225 Dose 200 nCi EstimateMeth'!G396)^2+('Ac227 Dose 20 nCi decay actual'!S380/'Ac227 Dose 20 nCi decay actual'!G380)^2)^0.5</f>
        <v>-5472.7976863989034</v>
      </c>
      <c r="S19" s="86">
        <f>G19-G19*(('Ac225 Dose 200 nCi EstimateMeth'!T396/'Ac225 Dose 200 nCi EstimateMeth'!H396)^2+('Ac227 Dose 20 nCi decay actual'!T380/'Ac227 Dose 20 nCi decay actual'!H380)^2)^0.5</f>
        <v>-3070.8343815173462</v>
      </c>
      <c r="T19" s="86">
        <f>H19-H19*(('Ac225 Dose 200 nCi EstimateMeth'!U396/'Ac225 Dose 200 nCi EstimateMeth'!I396)^2+('Ac227 Dose 20 nCi decay actual'!U380/'Ac227 Dose 20 nCi decay actual'!I380)^2)^0.5</f>
        <v>-4127.7199455545397</v>
      </c>
      <c r="U19" s="86">
        <f>I19-I19*(('Ac225 Dose 200 nCi EstimateMeth'!V396/'Ac225 Dose 200 nCi EstimateMeth'!J396)^2+('Ac227 Dose 20 nCi decay actual'!V380/'Ac227 Dose 20 nCi decay actual'!J380)^2)^0.5</f>
        <v>-1900.2730960005449</v>
      </c>
      <c r="V19" s="86">
        <f>J19-J19*(('Ac225 Dose 200 nCi EstimateMeth'!W396/'Ac225 Dose 200 nCi EstimateMeth'!K396)^2+('Ac227 Dose 20 nCi decay actual'!W380/'Ac227 Dose 20 nCi decay actual'!K380)^2)^0.5</f>
        <v>-5072.8318526433495</v>
      </c>
      <c r="W19" s="86">
        <f>K19-K19*(('Ac225 Dose 200 nCi EstimateMeth'!X396/'Ac225 Dose 200 nCi EstimateMeth'!L396)^2+('Ac227 Dose 20 nCi decay actual'!X380/'Ac227 Dose 20 nCi decay actual'!L380)^2)^0.5</f>
        <v>-5682.1688668393272</v>
      </c>
      <c r="X19" s="86">
        <f>L19-L19*(('Ac225 Dose 200 nCi EstimateMeth'!Y396/'Ac225 Dose 200 nCi EstimateMeth'!M396)^2+('Ac227 Dose 20 nCi decay actual'!Y380/'Ac227 Dose 20 nCi decay actual'!M380)^2)^0.5</f>
        <v>-5787.1792231968629</v>
      </c>
      <c r="Y19" s="86">
        <f>M19-M19*(('Ac225 Dose 200 nCi EstimateMeth'!Z396/'Ac225 Dose 200 nCi EstimateMeth'!N396)^2+('Ac227 Dose 20 nCi decay actual'!Z380/'Ac227 Dose 20 nCi decay actual'!N380)^2)^0.5</f>
        <v>-21653.900820986197</v>
      </c>
      <c r="Z19" s="86"/>
      <c r="AA19" s="86"/>
      <c r="AB19" s="86">
        <f>D19+D19*(('Ac225 Dose 200 nCi EstimateMeth'!AC396/'Ac225 Dose 200 nCi EstimateMeth'!E396)^2+('Ac227 Dose 20 nCi decay actual'!AC380/'Ac227 Dose 20 nCi decay actual'!E380)^2)^0.5</f>
        <v>9678.5877510164592</v>
      </c>
      <c r="AC19" s="86">
        <f>E19+E19*(('Ac225 Dose 200 nCi EstimateMeth'!AD396/'Ac225 Dose 200 nCi EstimateMeth'!F396)^2+('Ac227 Dose 20 nCi decay actual'!AD380/'Ac227 Dose 20 nCi decay actual'!F380)^2)^0.5</f>
        <v>15952.826197094442</v>
      </c>
      <c r="AD19" s="86">
        <f>F19+F19*(('Ac225 Dose 200 nCi EstimateMeth'!AE396/'Ac225 Dose 200 nCi EstimateMeth'!G396)^2+('Ac227 Dose 20 nCi decay actual'!AE380/'Ac227 Dose 20 nCi decay actual'!G380)^2)^0.5</f>
        <v>8113.8669167594771</v>
      </c>
      <c r="AE19" s="86">
        <f>G19+G19*(('Ac225 Dose 200 nCi EstimateMeth'!AF396/'Ac225 Dose 200 nCi EstimateMeth'!H396)^2+('Ac227 Dose 20 nCi decay actual'!AF380/'Ac227 Dose 20 nCi decay actual'!H380)^2)^0.5</f>
        <v>7613.1467066487958</v>
      </c>
      <c r="AF19" s="86">
        <f>H19+H19*(('Ac225 Dose 200 nCi EstimateMeth'!AG396/'Ac225 Dose 200 nCi EstimateMeth'!I396)^2+('Ac227 Dose 20 nCi decay actual'!AG380/'Ac227 Dose 20 nCi decay actual'!I380)^2)^0.5</f>
        <v>6337.1241378424556</v>
      </c>
      <c r="AG19" s="86">
        <f>I19+I19*(('Ac225 Dose 200 nCi EstimateMeth'!AH396/'Ac225 Dose 200 nCi EstimateMeth'!J396)^2+('Ac227 Dose 20 nCi decay actual'!AH380/'Ac227 Dose 20 nCi decay actual'!J380)^2)^0.5</f>
        <v>4957.7533490915894</v>
      </c>
      <c r="AH19" s="86">
        <f>J19+J19*(('Ac225 Dose 200 nCi EstimateMeth'!AI396/'Ac225 Dose 200 nCi EstimateMeth'!K396)^2+('Ac227 Dose 20 nCi decay actual'!AI380/'Ac227 Dose 20 nCi decay actual'!K380)^2)^0.5</f>
        <v>7491.702264933966</v>
      </c>
      <c r="AI19" s="86">
        <f>K19+K19*(('Ac225 Dose 200 nCi EstimateMeth'!AJ396/'Ac225 Dose 200 nCi EstimateMeth'!L396)^2+('Ac227 Dose 20 nCi decay actual'!AJ380/'Ac227 Dose 20 nCi decay actual'!L380)^2)^0.5</f>
        <v>6896.8342302868086</v>
      </c>
      <c r="AJ19" s="86">
        <f>L19+L19*(('Ac225 Dose 200 nCi EstimateMeth'!AK396/'Ac225 Dose 200 nCi EstimateMeth'!M396)^2+('Ac227 Dose 20 nCi decay actual'!AK380/'Ac227 Dose 20 nCi decay actual'!M380)^2)^0.5</f>
        <v>6676.8978855668274</v>
      </c>
      <c r="AK19" s="86">
        <f>M19+M19*(('Ac225 Dose 200 nCi EstimateMeth'!AL396/'Ac225 Dose 200 nCi EstimateMeth'!N396)^2+('Ac227 Dose 20 nCi decay actual'!AL380/'Ac227 Dose 20 nCi decay actual'!N380)^2)^0.5</f>
        <v>33069.788108860848</v>
      </c>
      <c r="AL19" s="85"/>
    </row>
    <row r="20" spans="3:38">
      <c r="C20">
        <f>'Ac225 Dose 200 nCi EstimateMeth'!D397</f>
        <v>1.125</v>
      </c>
      <c r="D20" s="83">
        <f>'Ac227 Dose 20 nCi decay actual'!E381/'Ac225 Dose 200 nCi EstimateMeth'!E397</f>
        <v>1.6093111925620296E-2</v>
      </c>
      <c r="E20" s="83">
        <f>'Ac227 Dose 20 nCi decay actual'!F381/'Ac225 Dose 200 nCi EstimateMeth'!F397</f>
        <v>2.7169079578205593E-2</v>
      </c>
      <c r="F20" s="83">
        <f>'Ac227 Dose 20 nCi decay actual'!G381/'Ac225 Dose 200 nCi EstimateMeth'!G397</f>
        <v>2.0563919933197151E-2</v>
      </c>
      <c r="G20" s="83">
        <f>'Ac227 Dose 20 nCi decay actual'!H381/'Ac225 Dose 200 nCi EstimateMeth'!H397</f>
        <v>1.5602209232687908E-2</v>
      </c>
      <c r="H20" s="83">
        <f>'Ac227 Dose 20 nCi decay actual'!I381/'Ac225 Dose 200 nCi EstimateMeth'!I397</f>
        <v>1.4989723866176781E-2</v>
      </c>
      <c r="I20" s="83">
        <f>'Ac227 Dose 20 nCi decay actual'!J381/'Ac225 Dose 200 nCi EstimateMeth'!J397</f>
        <v>9.6877229099016377E-3</v>
      </c>
      <c r="J20" s="83">
        <f>'Ac227 Dose 20 nCi decay actual'!K381/'Ac225 Dose 200 nCi EstimateMeth'!K397</f>
        <v>1.8480839352110635E-2</v>
      </c>
      <c r="K20" s="83">
        <f>'Ac227 Dose 20 nCi decay actual'!L381/'Ac225 Dose 200 nCi EstimateMeth'!L397</f>
        <v>1.7668310153793419E-2</v>
      </c>
      <c r="L20" s="83">
        <f>'Ac227 Dose 20 nCi decay actual'!M381/'Ac225 Dose 200 nCi EstimateMeth'!M397</f>
        <v>1.8309849295122724E-2</v>
      </c>
      <c r="M20" s="83">
        <f>'Ac227 Dose 20 nCi decay actual'!N381/'Ac225 Dose 200 nCi EstimateMeth'!N397</f>
        <v>7.7697735067005516E-2</v>
      </c>
      <c r="P20" s="86">
        <f>D20-D20*(('Ac225 Dose 200 nCi EstimateMeth'!Q397/'Ac225 Dose 200 nCi EstimateMeth'!E397)^2+('Ac227 Dose 20 nCi decay actual'!Q381/'Ac227 Dose 20 nCi decay actual'!E381)^2)^0.5</f>
        <v>-3693.5076936527121</v>
      </c>
      <c r="Q20" s="86">
        <f>E20-E20*(('Ac225 Dose 200 nCi EstimateMeth'!R397/'Ac225 Dose 200 nCi EstimateMeth'!F397)^2+('Ac227 Dose 20 nCi decay actual'!R381/'Ac227 Dose 20 nCi decay actual'!F381)^2)^0.5</f>
        <v>-3315.6632838340142</v>
      </c>
      <c r="R20" s="86">
        <f>F20-F20*(('Ac225 Dose 200 nCi EstimateMeth'!S397/'Ac225 Dose 200 nCi EstimateMeth'!G397)^2+('Ac227 Dose 20 nCi decay actual'!S381/'Ac227 Dose 20 nCi decay actual'!G381)^2)^0.5</f>
        <v>-5238.0250376281874</v>
      </c>
      <c r="S20" s="86">
        <f>G20-G20*(('Ac225 Dose 200 nCi EstimateMeth'!T397/'Ac225 Dose 200 nCi EstimateMeth'!H397)^2+('Ac227 Dose 20 nCi decay actual'!T381/'Ac227 Dose 20 nCi decay actual'!H381)^2)^0.5</f>
        <v>-2820.8103587856699</v>
      </c>
      <c r="T20" s="86">
        <f>H20-H20*(('Ac225 Dose 200 nCi EstimateMeth'!U397/'Ac225 Dose 200 nCi EstimateMeth'!I397)^2+('Ac227 Dose 20 nCi decay actual'!U381/'Ac227 Dose 20 nCi decay actual'!I381)^2)^0.5</f>
        <v>-3764.8001353324007</v>
      </c>
      <c r="U20" s="86">
        <f>I20-I20*(('Ac225 Dose 200 nCi EstimateMeth'!V397/'Ac225 Dose 200 nCi EstimateMeth'!J397)^2+('Ac227 Dose 20 nCi decay actual'!V381/'Ac227 Dose 20 nCi decay actual'!J381)^2)^0.5</f>
        <v>-1766.8309358520473</v>
      </c>
      <c r="V20" s="86">
        <f>J20-J20*(('Ac225 Dose 200 nCi EstimateMeth'!W397/'Ac225 Dose 200 nCi EstimateMeth'!K397)^2+('Ac227 Dose 20 nCi decay actual'!W381/'Ac227 Dose 20 nCi decay actual'!K381)^2)^0.5</f>
        <v>-4991.3861813305593</v>
      </c>
      <c r="W20" s="86">
        <f>K20-K20*(('Ac225 Dose 200 nCi EstimateMeth'!X397/'Ac225 Dose 200 nCi EstimateMeth'!L397)^2+('Ac227 Dose 20 nCi decay actual'!X381/'Ac227 Dose 20 nCi decay actual'!L381)^2)^0.5</f>
        <v>-5300.7718755333217</v>
      </c>
      <c r="X20" s="86">
        <f>L20-L20*(('Ac225 Dose 200 nCi EstimateMeth'!Y397/'Ac225 Dose 200 nCi EstimateMeth'!M397)^2+('Ac227 Dose 20 nCi decay actual'!Y381/'Ac227 Dose 20 nCi decay actual'!M381)^2)^0.5</f>
        <v>-5510.5694991039763</v>
      </c>
      <c r="Y20" s="86">
        <f>M20-M20*(('Ac225 Dose 200 nCi EstimateMeth'!Z397/'Ac225 Dose 200 nCi EstimateMeth'!N397)^2+('Ac227 Dose 20 nCi decay actual'!Z381/'Ac227 Dose 20 nCi decay actual'!N381)^2)^0.5</f>
        <v>-21141.434888391956</v>
      </c>
      <c r="Z20" s="86"/>
      <c r="AA20" s="86"/>
      <c r="AB20" s="86">
        <f>D20+D20*(('Ac225 Dose 200 nCi EstimateMeth'!AC397/'Ac225 Dose 200 nCi EstimateMeth'!E397)^2+('Ac227 Dose 20 nCi decay actual'!AC381/'Ac227 Dose 20 nCi decay actual'!E381)^2)^0.5</f>
        <v>9306.3692516694173</v>
      </c>
      <c r="AC20" s="86">
        <f>E20+E20*(('Ac225 Dose 200 nCi EstimateMeth'!AD397/'Ac225 Dose 200 nCi EstimateMeth'!F397)^2+('Ac227 Dose 20 nCi decay actual'!AD381/'Ac227 Dose 20 nCi decay actual'!F381)^2)^0.5</f>
        <v>16922.825790418177</v>
      </c>
      <c r="AD20" s="86">
        <f>F20+F20*(('Ac225 Dose 200 nCi EstimateMeth'!AE397/'Ac225 Dose 200 nCi EstimateMeth'!G397)^2+('Ac227 Dose 20 nCi decay actual'!AE381/'Ac227 Dose 20 nCi decay actual'!G381)^2)^0.5</f>
        <v>7729.4027102769987</v>
      </c>
      <c r="AE20" s="86">
        <f>G20+G20*(('Ac225 Dose 200 nCi EstimateMeth'!AF397/'Ac225 Dose 200 nCi EstimateMeth'!H397)^2+('Ac227 Dose 20 nCi decay actual'!AF381/'Ac227 Dose 20 nCi decay actual'!H381)^2)^0.5</f>
        <v>7184.3961944422163</v>
      </c>
      <c r="AF20" s="86">
        <f>H20+H20*(('Ac225 Dose 200 nCi EstimateMeth'!AG397/'Ac225 Dose 200 nCi EstimateMeth'!I397)^2+('Ac227 Dose 20 nCi decay actual'!AG381/'Ac227 Dose 20 nCi decay actual'!I381)^2)^0.5</f>
        <v>5868.9868729034288</v>
      </c>
      <c r="AG20" s="86">
        <f>I20+I20*(('Ac225 Dose 200 nCi EstimateMeth'!AH397/'Ac225 Dose 200 nCi EstimateMeth'!J397)^2+('Ac227 Dose 20 nCi decay actual'!AH381/'Ac227 Dose 20 nCi decay actual'!J381)^2)^0.5</f>
        <v>4719.341895534596</v>
      </c>
      <c r="AH20" s="86">
        <f>J20+J20*(('Ac225 Dose 200 nCi EstimateMeth'!AI397/'Ac225 Dose 200 nCi EstimateMeth'!K397)^2+('Ac227 Dose 20 nCi decay actual'!AI381/'Ac227 Dose 20 nCi decay actual'!K381)^2)^0.5</f>
        <v>7036.2298377998704</v>
      </c>
      <c r="AI20" s="86">
        <f>K20+K20*(('Ac225 Dose 200 nCi EstimateMeth'!AJ397/'Ac225 Dose 200 nCi EstimateMeth'!L397)^2+('Ac227 Dose 20 nCi decay actual'!AJ381/'Ac227 Dose 20 nCi decay actual'!L381)^2)^0.5</f>
        <v>6429.4984687114029</v>
      </c>
      <c r="AJ20" s="86">
        <f>L20+L20*(('Ac225 Dose 200 nCi EstimateMeth'!AK397/'Ac225 Dose 200 nCi EstimateMeth'!M397)^2+('Ac227 Dose 20 nCi decay actual'!AK381/'Ac227 Dose 20 nCi decay actual'!M381)^2)^0.5</f>
        <v>6339.4489600113311</v>
      </c>
      <c r="AK20" s="86">
        <f>M20+M20*(('Ac225 Dose 200 nCi EstimateMeth'!AL397/'Ac225 Dose 200 nCi EstimateMeth'!N397)^2+('Ac227 Dose 20 nCi decay actual'!AL381/'Ac227 Dose 20 nCi decay actual'!N381)^2)^0.5</f>
        <v>32910.952840799699</v>
      </c>
      <c r="AL20" s="85"/>
    </row>
    <row r="21" spans="3:38">
      <c r="C21">
        <f>'Ac225 Dose 200 nCi EstimateMeth'!D398</f>
        <v>1.325</v>
      </c>
      <c r="D21" s="83">
        <f>'Ac227 Dose 20 nCi decay actual'!E382/'Ac225 Dose 200 nCi EstimateMeth'!E398</f>
        <v>1.5816333002338961E-2</v>
      </c>
      <c r="E21" s="83">
        <f>'Ac227 Dose 20 nCi decay actual'!F382/'Ac225 Dose 200 nCi EstimateMeth'!F398</f>
        <v>3.1079542201308766E-2</v>
      </c>
      <c r="F21" s="83">
        <f>'Ac227 Dose 20 nCi decay actual'!G382/'Ac225 Dose 200 nCi EstimateMeth'!G398</f>
        <v>2.0641163943579399E-2</v>
      </c>
      <c r="G21" s="83">
        <f>'Ac227 Dose 20 nCi decay actual'!H382/'Ac225 Dose 200 nCi EstimateMeth'!H398</f>
        <v>1.5293862217125065E-2</v>
      </c>
      <c r="H21" s="83">
        <f>'Ac227 Dose 20 nCi decay actual'!I382/'Ac225 Dose 200 nCi EstimateMeth'!I398</f>
        <v>1.4398855765940834E-2</v>
      </c>
      <c r="I21" s="83">
        <f>'Ac227 Dose 20 nCi decay actual'!J382/'Ac225 Dose 200 nCi EstimateMeth'!J398</f>
        <v>9.6612488212142276E-3</v>
      </c>
      <c r="J21" s="83">
        <f>'Ac227 Dose 20 nCi decay actual'!K382/'Ac225 Dose 200 nCi EstimateMeth'!K398</f>
        <v>1.8670951580158007E-2</v>
      </c>
      <c r="K21" s="83">
        <f>'Ac227 Dose 20 nCi decay actual'!L382/'Ac225 Dose 200 nCi EstimateMeth'!L398</f>
        <v>1.7356314747702609E-2</v>
      </c>
      <c r="L21" s="83">
        <f>'Ac227 Dose 20 nCi decay actual'!M382/'Ac225 Dose 200 nCi EstimateMeth'!M398</f>
        <v>1.8399413173416295E-2</v>
      </c>
      <c r="M21" s="83">
        <f>'Ac227 Dose 20 nCi decay actual'!N382/'Ac225 Dose 200 nCi EstimateMeth'!N398</f>
        <v>8.1349773808152392E-2</v>
      </c>
      <c r="P21" s="86">
        <f>D21-D21*(('Ac225 Dose 200 nCi EstimateMeth'!Q398/'Ac225 Dose 200 nCi EstimateMeth'!E398)^2+('Ac227 Dose 20 nCi decay actual'!Q382/'Ac227 Dose 20 nCi decay actual'!E382)^2)^0.5</f>
        <v>-3497.8482663719374</v>
      </c>
      <c r="Q21" s="86">
        <f>E21-E21*(('Ac225 Dose 200 nCi EstimateMeth'!R398/'Ac225 Dose 200 nCi EstimateMeth'!F398)^2+('Ac227 Dose 20 nCi decay actual'!R382/'Ac227 Dose 20 nCi decay actual'!F382)^2)^0.5</f>
        <v>-3984.4961339877345</v>
      </c>
      <c r="R21" s="86">
        <f>F21-F21*(('Ac225 Dose 200 nCi EstimateMeth'!S398/'Ac225 Dose 200 nCi EstimateMeth'!G398)^2+('Ac227 Dose 20 nCi decay actual'!S382/'Ac227 Dose 20 nCi decay actual'!G382)^2)^0.5</f>
        <v>-5049.2095092045065</v>
      </c>
      <c r="S21" s="86">
        <f>G21-G21*(('Ac225 Dose 200 nCi EstimateMeth'!T398/'Ac225 Dose 200 nCi EstimateMeth'!H398)^2+('Ac227 Dose 20 nCi decay actual'!T382/'Ac227 Dose 20 nCi decay actual'!H382)^2)^0.5</f>
        <v>-2574.513938093562</v>
      </c>
      <c r="T21" s="86">
        <f>H21-H21*(('Ac225 Dose 200 nCi EstimateMeth'!U398/'Ac225 Dose 200 nCi EstimateMeth'!I398)^2+('Ac227 Dose 20 nCi decay actual'!U382/'Ac227 Dose 20 nCi decay actual'!I382)^2)^0.5</f>
        <v>-3456.3824034150998</v>
      </c>
      <c r="U21" s="86">
        <f>I21-I21*(('Ac225 Dose 200 nCi EstimateMeth'!V398/'Ac225 Dose 200 nCi EstimateMeth'!J398)^2+('Ac227 Dose 20 nCi decay actual'!V382/'Ac227 Dose 20 nCi decay actual'!J382)^2)^0.5</f>
        <v>-1658.0885095529463</v>
      </c>
      <c r="V21" s="86">
        <f>J21-J21*(('Ac225 Dose 200 nCi EstimateMeth'!W398/'Ac225 Dose 200 nCi EstimateMeth'!K398)^2+('Ac227 Dose 20 nCi decay actual'!W382/'Ac227 Dose 20 nCi decay actual'!K382)^2)^0.5</f>
        <v>-5140.8759731597083</v>
      </c>
      <c r="W21" s="86">
        <f>K21-K21*(('Ac225 Dose 200 nCi EstimateMeth'!X398/'Ac225 Dose 200 nCi EstimateMeth'!L398)^2+('Ac227 Dose 20 nCi decay actual'!X382/'Ac227 Dose 20 nCi decay actual'!L382)^2)^0.5</f>
        <v>-5045.7230960570159</v>
      </c>
      <c r="X21" s="86">
        <f>L21-L21*(('Ac225 Dose 200 nCi EstimateMeth'!Y398/'Ac225 Dose 200 nCi EstimateMeth'!M398)^2+('Ac227 Dose 20 nCi decay actual'!Y382/'Ac227 Dose 20 nCi decay actual'!M382)^2)^0.5</f>
        <v>-5394.9947654123471</v>
      </c>
      <c r="Y21" s="86">
        <f>M21-M21*(('Ac225 Dose 200 nCi EstimateMeth'!Z398/'Ac225 Dose 200 nCi EstimateMeth'!N398)^2+('Ac227 Dose 20 nCi decay actual'!Z382/'Ac227 Dose 20 nCi decay actual'!N382)^2)^0.5</f>
        <v>-21033.538705537801</v>
      </c>
      <c r="Z21" s="86"/>
      <c r="AA21" s="86"/>
      <c r="AB21" s="86">
        <f>D21+D21*(('Ac225 Dose 200 nCi EstimateMeth'!AC398/'Ac225 Dose 200 nCi EstimateMeth'!E398)^2+('Ac227 Dose 20 nCi decay actual'!AC382/'Ac227 Dose 20 nCi decay actual'!E382)^2)^0.5</f>
        <v>8812.9783997658433</v>
      </c>
      <c r="AC21" s="86">
        <f>E21+E21*(('Ac225 Dose 200 nCi EstimateMeth'!AD398/'Ac225 Dose 200 nCi EstimateMeth'!F398)^2+('Ac227 Dose 20 nCi decay actual'!AD382/'Ac227 Dose 20 nCi decay actual'!F382)^2)^0.5</f>
        <v>18070.033400670636</v>
      </c>
      <c r="AD21" s="86">
        <f>F21+F21*(('Ac225 Dose 200 nCi EstimateMeth'!AE398/'Ac225 Dose 200 nCi EstimateMeth'!G398)^2+('Ac227 Dose 20 nCi decay actual'!AE382/'Ac227 Dose 20 nCi decay actual'!G382)^2)^0.5</f>
        <v>7405.577291420962</v>
      </c>
      <c r="AE21" s="86">
        <f>G21+G21*(('Ac225 Dose 200 nCi EstimateMeth'!AF398/'Ac225 Dose 200 nCi EstimateMeth'!H398)^2+('Ac227 Dose 20 nCi decay actual'!AF382/'Ac227 Dose 20 nCi decay actual'!H382)^2)^0.5</f>
        <v>6930.1524911030801</v>
      </c>
      <c r="AF21" s="86">
        <f>H21+H21*(('Ac225 Dose 200 nCi EstimateMeth'!AG398/'Ac225 Dose 200 nCi EstimateMeth'!I398)^2+('Ac227 Dose 20 nCi decay actual'!AG382/'Ac227 Dose 20 nCi decay actual'!I382)^2)^0.5</f>
        <v>5541.0338566994897</v>
      </c>
      <c r="AG21" s="86">
        <f>I21+I21*(('Ac225 Dose 200 nCi EstimateMeth'!AH398/'Ac225 Dose 200 nCi EstimateMeth'!J398)^2+('Ac227 Dose 20 nCi decay actual'!AH382/'Ac227 Dose 20 nCi decay actual'!J382)^2)^0.5</f>
        <v>4642.7497806942511</v>
      </c>
      <c r="AH21" s="86">
        <f>J21+J21*(('Ac225 Dose 200 nCi EstimateMeth'!AI398/'Ac225 Dose 200 nCi EstimateMeth'!K398)^2+('Ac227 Dose 20 nCi decay actual'!AI382/'Ac227 Dose 20 nCi decay actual'!K382)^2)^0.5</f>
        <v>6726.7347240057888</v>
      </c>
      <c r="AI21" s="86">
        <f>K21+K21*(('Ac225 Dose 200 nCi EstimateMeth'!AJ398/'Ac225 Dose 200 nCi EstimateMeth'!L398)^2+('Ac227 Dose 20 nCi decay actual'!AJ382/'Ac227 Dose 20 nCi decay actual'!L382)^2)^0.5</f>
        <v>6113.6482088095772</v>
      </c>
      <c r="AJ21" s="86">
        <f>L21+L21*(('Ac225 Dose 200 nCi EstimateMeth'!AK398/'Ac225 Dose 200 nCi EstimateMeth'!M398)^2+('Ac227 Dose 20 nCi decay actual'!AK382/'Ac227 Dose 20 nCi decay actual'!M382)^2)^0.5</f>
        <v>6175.6451019378183</v>
      </c>
      <c r="AK21" s="86">
        <f>M21+M21*(('Ac225 Dose 200 nCi EstimateMeth'!AL398/'Ac225 Dose 200 nCi EstimateMeth'!N398)^2+('Ac227 Dose 20 nCi decay actual'!AL382/'Ac227 Dose 20 nCi decay actual'!N382)^2)^0.5</f>
        <v>34223.961793043534</v>
      </c>
      <c r="AL21" s="85"/>
    </row>
    <row r="22" spans="3:38">
      <c r="C22">
        <f>'Ac225 Dose 200 nCi EstimateMeth'!D399</f>
        <v>1.5249999999999999</v>
      </c>
      <c r="D22" s="83">
        <f>'Ac227 Dose 20 nCi decay actual'!E383/'Ac225 Dose 200 nCi EstimateMeth'!E399</f>
        <v>1.5579882632264739E-2</v>
      </c>
      <c r="E22" s="83">
        <f>'Ac227 Dose 20 nCi decay actual'!F383/'Ac225 Dose 200 nCi EstimateMeth'!F399</f>
        <v>3.4361971058688448E-2</v>
      </c>
      <c r="F22" s="83">
        <f>'Ac227 Dose 20 nCi decay actual'!G383/'Ac225 Dose 200 nCi EstimateMeth'!G399</f>
        <v>2.0671045786050612E-2</v>
      </c>
      <c r="G22" s="83">
        <f>'Ac227 Dose 20 nCi decay actual'!H383/'Ac225 Dose 200 nCi EstimateMeth'!H399</f>
        <v>1.4998176383548998E-2</v>
      </c>
      <c r="H22" s="83">
        <f>'Ac227 Dose 20 nCi decay actual'!I383/'Ac225 Dose 200 nCi EstimateMeth'!I399</f>
        <v>1.3914237893223116E-2</v>
      </c>
      <c r="I22" s="83">
        <f>'Ac227 Dose 20 nCi decay actual'!J383/'Ac225 Dose 200 nCi EstimateMeth'!J399</f>
        <v>9.5904042343471479E-3</v>
      </c>
      <c r="J22" s="83">
        <f>'Ac227 Dose 20 nCi decay actual'!K383/'Ac225 Dose 200 nCi EstimateMeth'!K399</f>
        <v>1.8798631186743884E-2</v>
      </c>
      <c r="K22" s="83">
        <f>'Ac227 Dose 20 nCi decay actual'!L383/'Ac225 Dose 200 nCi EstimateMeth'!L399</f>
        <v>1.7074809847202124E-2</v>
      </c>
      <c r="L22" s="83">
        <f>'Ac227 Dose 20 nCi decay actual'!M383/'Ac225 Dose 200 nCi EstimateMeth'!M399</f>
        <v>1.8465362529023872E-2</v>
      </c>
      <c r="M22" s="83">
        <f>'Ac227 Dose 20 nCi decay actual'!N383/'Ac225 Dose 200 nCi EstimateMeth'!N399</f>
        <v>8.3682267984455425E-2</v>
      </c>
      <c r="P22" s="86">
        <f>D22-D22*(('Ac225 Dose 200 nCi EstimateMeth'!Q399/'Ac225 Dose 200 nCi EstimateMeth'!E399)^2+('Ac227 Dose 20 nCi decay actual'!Q383/'Ac227 Dose 20 nCi decay actual'!E383)^2)^0.5</f>
        <v>-3333.2677306266605</v>
      </c>
      <c r="Q22" s="86">
        <f>E22-E22*(('Ac225 Dose 200 nCi EstimateMeth'!R399/'Ac225 Dose 200 nCi EstimateMeth'!F399)^2+('Ac227 Dose 20 nCi decay actual'!R383/'Ac227 Dose 20 nCi decay actual'!F383)^2)^0.5</f>
        <v>-4532.3494031258588</v>
      </c>
      <c r="R22" s="86">
        <f>F22-F22*(('Ac225 Dose 200 nCi EstimateMeth'!S399/'Ac225 Dose 200 nCi EstimateMeth'!G399)^2+('Ac227 Dose 20 nCi decay actual'!S383/'Ac227 Dose 20 nCi decay actual'!G383)^2)^0.5</f>
        <v>-4851.6733194919389</v>
      </c>
      <c r="S22" s="86">
        <f>G22-G22*(('Ac225 Dose 200 nCi EstimateMeth'!T399/'Ac225 Dose 200 nCi EstimateMeth'!H399)^2+('Ac227 Dose 20 nCi decay actual'!T383/'Ac227 Dose 20 nCi decay actual'!H383)^2)^0.5</f>
        <v>-2362.0906397061608</v>
      </c>
      <c r="T22" s="86">
        <f>H22-H22*(('Ac225 Dose 200 nCi EstimateMeth'!U399/'Ac225 Dose 200 nCi EstimateMeth'!I399)^2+('Ac227 Dose 20 nCi decay actual'!U383/'Ac227 Dose 20 nCi decay actual'!I383)^2)^0.5</f>
        <v>-3184.0859707558648</v>
      </c>
      <c r="U22" s="86">
        <f>I22-I22*(('Ac225 Dose 200 nCi EstimateMeth'!V399/'Ac225 Dose 200 nCi EstimateMeth'!J399)^2+('Ac227 Dose 20 nCi decay actual'!V383/'Ac227 Dose 20 nCi decay actual'!J383)^2)^0.5</f>
        <v>-1547.6261499876157</v>
      </c>
      <c r="V22" s="86">
        <f>J22-J22*(('Ac225 Dose 200 nCi EstimateMeth'!W399/'Ac225 Dose 200 nCi EstimateMeth'!K399)^2+('Ac227 Dose 20 nCi decay actual'!W383/'Ac227 Dose 20 nCi decay actual'!K383)^2)^0.5</f>
        <v>-5120.4621311041683</v>
      </c>
      <c r="W22" s="86">
        <f>K22-K22*(('Ac225 Dose 200 nCi EstimateMeth'!X399/'Ac225 Dose 200 nCi EstimateMeth'!L399)^2+('Ac227 Dose 20 nCi decay actual'!X383/'Ac227 Dose 20 nCi decay actual'!L383)^2)^0.5</f>
        <v>-4779.0768007995157</v>
      </c>
      <c r="X22" s="86">
        <f>L22-L22*(('Ac225 Dose 200 nCi EstimateMeth'!Y399/'Ac225 Dose 200 nCi EstimateMeth'!M399)^2+('Ac227 Dose 20 nCi decay actual'!Y383/'Ac227 Dose 20 nCi decay actual'!M383)^2)^0.5</f>
        <v>-5235.2477386353694</v>
      </c>
      <c r="Y22" s="86">
        <f>M22-M22*(('Ac225 Dose 200 nCi EstimateMeth'!Z399/'Ac225 Dose 200 nCi EstimateMeth'!N399)^2+('Ac227 Dose 20 nCi decay actual'!Z383/'Ac227 Dose 20 nCi decay actual'!N383)^2)^0.5</f>
        <v>-20461.622559413427</v>
      </c>
      <c r="Z22" s="86"/>
      <c r="AA22" s="86"/>
      <c r="AB22" s="86">
        <f>D22+D22*(('Ac225 Dose 200 nCi EstimateMeth'!AC399/'Ac225 Dose 200 nCi EstimateMeth'!E399)^2+('Ac227 Dose 20 nCi decay actual'!AC383/'Ac227 Dose 20 nCi decay actual'!E383)^2)^0.5</f>
        <v>8397.5256172282661</v>
      </c>
      <c r="AC22" s="86">
        <f>E22+E22*(('Ac225 Dose 200 nCi EstimateMeth'!AD399/'Ac225 Dose 200 nCi EstimateMeth'!F399)^2+('Ac227 Dose 20 nCi decay actual'!AD383/'Ac227 Dose 20 nCi decay actual'!F383)^2)^0.5</f>
        <v>18770.009197162271</v>
      </c>
      <c r="AD22" s="86">
        <f>F22+F22*(('Ac225 Dose 200 nCi EstimateMeth'!AE399/'Ac225 Dose 200 nCi EstimateMeth'!G399)^2+('Ac227 Dose 20 nCi decay actual'!AE383/'Ac227 Dose 20 nCi decay actual'!G383)^2)^0.5</f>
        <v>7107.0254810821471</v>
      </c>
      <c r="AE22" s="86">
        <f>G22+G22*(('Ac225 Dose 200 nCi EstimateMeth'!AF399/'Ac225 Dose 200 nCi EstimateMeth'!H399)^2+('Ac227 Dose 20 nCi decay actual'!AF383/'Ac227 Dose 20 nCi decay actual'!H383)^2)^0.5</f>
        <v>6630.8363216350162</v>
      </c>
      <c r="AF22" s="86">
        <f>H22+H22*(('Ac225 Dose 200 nCi EstimateMeth'!AG399/'Ac225 Dose 200 nCi EstimateMeth'!I399)^2+('Ac227 Dose 20 nCi decay actual'!AG383/'Ac227 Dose 20 nCi decay actual'!I383)^2)^0.5</f>
        <v>5200.0567901645682</v>
      </c>
      <c r="AG22" s="86">
        <f>I22+I22*(('Ac225 Dose 200 nCi EstimateMeth'!AH399/'Ac225 Dose 200 nCi EstimateMeth'!J399)^2+('Ac227 Dose 20 nCi decay actual'!AH383/'Ac227 Dose 20 nCi decay actual'!J383)^2)^0.5</f>
        <v>4487.3799377773084</v>
      </c>
      <c r="AH22" s="86">
        <f>J22+J22*(('Ac225 Dose 200 nCi EstimateMeth'!AI399/'Ac225 Dose 200 nCi EstimateMeth'!K399)^2+('Ac227 Dose 20 nCi decay actual'!AI383/'Ac227 Dose 20 nCi decay actual'!K383)^2)^0.5</f>
        <v>6413.9397283978533</v>
      </c>
      <c r="AI22" s="86">
        <f>K22+K22*(('Ac225 Dose 200 nCi EstimateMeth'!AJ399/'Ac225 Dose 200 nCi EstimateMeth'!L399)^2+('Ac227 Dose 20 nCi decay actual'!AJ383/'Ac227 Dose 20 nCi decay actual'!L383)^2)^0.5</f>
        <v>5787.7980781414917</v>
      </c>
      <c r="AJ22" s="86">
        <f>L22+L22*(('Ac225 Dose 200 nCi EstimateMeth'!AK399/'Ac225 Dose 200 nCi EstimateMeth'!M399)^2+('Ac227 Dose 20 nCi decay actual'!AK383/'Ac227 Dose 20 nCi decay actual'!M383)^2)^0.5</f>
        <v>5973.3199465336529</v>
      </c>
      <c r="AK22" s="86">
        <f>M22+M22*(('Ac225 Dose 200 nCi EstimateMeth'!AL399/'Ac225 Dose 200 nCi EstimateMeth'!N399)^2+('Ac227 Dose 20 nCi decay actual'!AL383/'Ac227 Dose 20 nCi decay actual'!N383)^2)^0.5</f>
        <v>34603.980050542559</v>
      </c>
      <c r="AL22" s="85"/>
    </row>
    <row r="23" spans="3:38">
      <c r="C23">
        <f>'Ac225 Dose 200 nCi EstimateMeth'!D400</f>
        <v>1.7249999999999999</v>
      </c>
      <c r="D23" s="83">
        <f>'Ac227 Dose 20 nCi decay actual'!E384/'Ac225 Dose 200 nCi EstimateMeth'!E400</f>
        <v>1.5376524345745055E-2</v>
      </c>
      <c r="E23" s="83">
        <f>'Ac227 Dose 20 nCi decay actual'!F384/'Ac225 Dose 200 nCi EstimateMeth'!F400</f>
        <v>3.7110788316203784E-2</v>
      </c>
      <c r="F23" s="83">
        <f>'Ac227 Dose 20 nCi decay actual'!G384/'Ac225 Dose 200 nCi EstimateMeth'!G400</f>
        <v>2.0668569891836526E-2</v>
      </c>
      <c r="G23" s="83">
        <f>'Ac227 Dose 20 nCi decay actual'!H384/'Ac225 Dose 200 nCi EstimateMeth'!H400</f>
        <v>1.4719521271791545E-2</v>
      </c>
      <c r="H23" s="83">
        <f>'Ac227 Dose 20 nCi decay actual'!I384/'Ac225 Dose 200 nCi EstimateMeth'!I400</f>
        <v>1.3509178099264966E-2</v>
      </c>
      <c r="I23" s="83">
        <f>'Ac227 Dose 20 nCi decay actual'!J384/'Ac225 Dose 200 nCi EstimateMeth'!J400</f>
        <v>9.4955660071357369E-3</v>
      </c>
      <c r="J23" s="83">
        <f>'Ac227 Dose 20 nCi decay actual'!K384/'Ac225 Dose 200 nCi EstimateMeth'!K400</f>
        <v>1.8882976019550961E-2</v>
      </c>
      <c r="K23" s="83">
        <f>'Ac227 Dose 20 nCi decay actual'!L384/'Ac225 Dose 200 nCi EstimateMeth'!L400</f>
        <v>1.6820669622198619E-2</v>
      </c>
      <c r="L23" s="83">
        <f>'Ac227 Dose 20 nCi decay actual'!M384/'Ac225 Dose 200 nCi EstimateMeth'!M400</f>
        <v>1.8516373140893716E-2</v>
      </c>
      <c r="M23" s="83">
        <f>'Ac227 Dose 20 nCi decay actual'!N384/'Ac225 Dose 200 nCi EstimateMeth'!N400</f>
        <v>8.5104541685525059E-2</v>
      </c>
      <c r="P23" s="86">
        <f>D23-D23*(('Ac225 Dose 200 nCi EstimateMeth'!Q400/'Ac225 Dose 200 nCi EstimateMeth'!E400)^2+('Ac227 Dose 20 nCi decay actual'!Q384/'Ac227 Dose 20 nCi decay actual'!E384)^2)^0.5</f>
        <v>-3193.5823736016391</v>
      </c>
      <c r="Q23" s="86">
        <f>E23-E23*(('Ac225 Dose 200 nCi EstimateMeth'!R400/'Ac225 Dose 200 nCi EstimateMeth'!F400)^2+('Ac227 Dose 20 nCi decay actual'!R384/'Ac227 Dose 20 nCi decay actual'!F384)^2)^0.5</f>
        <v>-4974.6630391811705</v>
      </c>
      <c r="R23" s="86">
        <f>F23-F23*(('Ac225 Dose 200 nCi EstimateMeth'!S400/'Ac225 Dose 200 nCi EstimateMeth'!G400)^2+('Ac227 Dose 20 nCi decay actual'!S384/'Ac227 Dose 20 nCi decay actual'!G384)^2)^0.5</f>
        <v>-4658.2619961266219</v>
      </c>
      <c r="S23" s="86">
        <f>G23-G23*(('Ac225 Dose 200 nCi EstimateMeth'!T400/'Ac225 Dose 200 nCi EstimateMeth'!H400)^2+('Ac227 Dose 20 nCi decay actual'!T384/'Ac227 Dose 20 nCi decay actual'!H384)^2)^0.5</f>
        <v>-2180.3698379858915</v>
      </c>
      <c r="T23" s="86">
        <f>H23-H23*(('Ac225 Dose 200 nCi EstimateMeth'!U400/'Ac225 Dose 200 nCi EstimateMeth'!I400)^2+('Ac227 Dose 20 nCi decay actual'!U384/'Ac227 Dose 20 nCi decay actual'!I384)^2)^0.5</f>
        <v>-2950.0371074683812</v>
      </c>
      <c r="U23" s="86">
        <f>I23-I23*(('Ac225 Dose 200 nCi EstimateMeth'!V400/'Ac225 Dose 200 nCi EstimateMeth'!J400)^2+('Ac227 Dose 20 nCi decay actual'!V384/'Ac227 Dose 20 nCi decay actual'!J384)^2)^0.5</f>
        <v>-1444.2600509391441</v>
      </c>
      <c r="V23" s="86">
        <f>J23-J23*(('Ac225 Dose 200 nCi EstimateMeth'!W400/'Ac225 Dose 200 nCi EstimateMeth'!K400)^2+('Ac227 Dose 20 nCi decay actual'!W384/'Ac227 Dose 20 nCi decay actual'!K384)^2)^0.5</f>
        <v>-5029.347393456148</v>
      </c>
      <c r="W23" s="86">
        <f>K23-K23*(('Ac225 Dose 200 nCi EstimateMeth'!X400/'Ac225 Dose 200 nCi EstimateMeth'!L400)^2+('Ac227 Dose 20 nCi decay actual'!X384/'Ac227 Dose 20 nCi decay actual'!L384)^2)^0.5</f>
        <v>-4526.6349612249314</v>
      </c>
      <c r="X23" s="86">
        <f>L23-L23*(('Ac225 Dose 200 nCi EstimateMeth'!Y400/'Ac225 Dose 200 nCi EstimateMeth'!M400)^2+('Ac227 Dose 20 nCi decay actual'!Y384/'Ac227 Dose 20 nCi decay actual'!M384)^2)^0.5</f>
        <v>-5066.0769606043459</v>
      </c>
      <c r="Y23" s="86">
        <f>M23-M23*(('Ac225 Dose 200 nCi EstimateMeth'!Z400/'Ac225 Dose 200 nCi EstimateMeth'!N400)^2+('Ac227 Dose 20 nCi decay actual'!Z384/'Ac227 Dose 20 nCi decay actual'!N384)^2)^0.5</f>
        <v>-19663.095312306854</v>
      </c>
      <c r="Z23" s="86"/>
      <c r="AA23" s="86"/>
      <c r="AB23" s="86">
        <f>D23+D23*(('Ac225 Dose 200 nCi EstimateMeth'!AC400/'Ac225 Dose 200 nCi EstimateMeth'!E400)^2+('Ac227 Dose 20 nCi decay actual'!AC384/'Ac227 Dose 20 nCi decay actual'!E384)^2)^0.5</f>
        <v>8044.5367600765103</v>
      </c>
      <c r="AC23" s="86">
        <f>E23+E23*(('Ac225 Dose 200 nCi EstimateMeth'!AD400/'Ac225 Dose 200 nCi EstimateMeth'!F400)^2+('Ac227 Dose 20 nCi decay actual'!AD384/'Ac227 Dose 20 nCi decay actual'!F384)^2)^0.5</f>
        <v>19148.421926556159</v>
      </c>
      <c r="AD23" s="86">
        <f>F23+F23*(('Ac225 Dose 200 nCi EstimateMeth'!AE400/'Ac225 Dose 200 nCi EstimateMeth'!G400)^2+('Ac227 Dose 20 nCi decay actual'!AE384/'Ac227 Dose 20 nCi decay actual'!G384)^2)^0.5</f>
        <v>6835.2801492620574</v>
      </c>
      <c r="AE23" s="86">
        <f>G23+G23*(('Ac225 Dose 200 nCi EstimateMeth'!AF400/'Ac225 Dose 200 nCi EstimateMeth'!H400)^2+('Ac227 Dose 20 nCi decay actual'!AF384/'Ac227 Dose 20 nCi decay actual'!H384)^2)^0.5</f>
        <v>6329.3424471529406</v>
      </c>
      <c r="AF23" s="86">
        <f>H23+H23*(('Ac225 Dose 200 nCi EstimateMeth'!AG400/'Ac225 Dose 200 nCi EstimateMeth'!I400)^2+('Ac227 Dose 20 nCi decay actual'!AG384/'Ac227 Dose 20 nCi decay actual'!I384)^2)^0.5</f>
        <v>4881.7816982201412</v>
      </c>
      <c r="AG23" s="86">
        <f>I23+I23*(('Ac225 Dose 200 nCi EstimateMeth'!AH400/'Ac225 Dose 200 nCi EstimateMeth'!J400)^2+('Ac227 Dose 20 nCi decay actual'!AH384/'Ac227 Dose 20 nCi decay actual'!J384)^2)^0.5</f>
        <v>4306.0076473886102</v>
      </c>
      <c r="AH23" s="86">
        <f>J23+J23*(('Ac225 Dose 200 nCi EstimateMeth'!AI400/'Ac225 Dose 200 nCi EstimateMeth'!K400)^2+('Ac227 Dose 20 nCi decay actual'!AI384/'Ac227 Dose 20 nCi decay actual'!K384)^2)^0.5</f>
        <v>6119.3766840106146</v>
      </c>
      <c r="AI23" s="86">
        <f>K23+K23*(('Ac225 Dose 200 nCi EstimateMeth'!AJ400/'Ac225 Dose 200 nCi EstimateMeth'!L400)^2+('Ac227 Dose 20 nCi decay actual'!AJ384/'Ac227 Dose 20 nCi decay actual'!L384)^2)^0.5</f>
        <v>5481.4309302412057</v>
      </c>
      <c r="AJ23" s="86">
        <f>L23+L23*(('Ac225 Dose 200 nCi EstimateMeth'!AK400/'Ac225 Dose 200 nCi EstimateMeth'!M400)^2+('Ac227 Dose 20 nCi decay actual'!AK384/'Ac227 Dose 20 nCi decay actual'!M384)^2)^0.5</f>
        <v>5765.9251912381851</v>
      </c>
      <c r="AK23" s="86">
        <f>M23+M23*(('Ac225 Dose 200 nCi EstimateMeth'!AL400/'Ac225 Dose 200 nCi EstimateMeth'!N400)^2+('Ac227 Dose 20 nCi decay actual'!AL384/'Ac227 Dose 20 nCi decay actual'!N384)^2)^0.5</f>
        <v>34468.113744488903</v>
      </c>
      <c r="AL23" s="85"/>
    </row>
    <row r="24" spans="3:38">
      <c r="C24">
        <f>'Ac225 Dose 200 nCi EstimateMeth'!D401</f>
        <v>2</v>
      </c>
      <c r="D24" s="83">
        <f>'Ac227 Dose 20 nCi decay actual'!E385/'Ac225 Dose 200 nCi EstimateMeth'!E401</f>
        <v>1.5140810527827106E-2</v>
      </c>
      <c r="E24" s="83">
        <f>'Ac227 Dose 20 nCi decay actual'!F385/'Ac225 Dose 200 nCi EstimateMeth'!F401</f>
        <v>4.0143672240263384E-2</v>
      </c>
      <c r="F24" s="83">
        <f>'Ac227 Dose 20 nCi decay actual'!G385/'Ac225 Dose 200 nCi EstimateMeth'!G401</f>
        <v>2.0629081708072917E-2</v>
      </c>
      <c r="G24" s="83">
        <f>'Ac227 Dose 20 nCi decay actual'!H385/'Ac225 Dose 200 nCi EstimateMeth'!H401</f>
        <v>1.4368125472510183E-2</v>
      </c>
      <c r="H24" s="83">
        <f>'Ac227 Dose 20 nCi decay actual'!I385/'Ac225 Dose 200 nCi EstimateMeth'!I401</f>
        <v>1.3053488906984264E-2</v>
      </c>
      <c r="I24" s="83">
        <f>'Ac227 Dose 20 nCi decay actual'!J385/'Ac225 Dose 200 nCi EstimateMeth'!J401</f>
        <v>9.346007460707734E-3</v>
      </c>
      <c r="J24" s="83">
        <f>'Ac227 Dose 20 nCi decay actual'!K385/'Ac225 Dose 200 nCi EstimateMeth'!K401</f>
        <v>1.8947385338756981E-2</v>
      </c>
      <c r="K24" s="83">
        <f>'Ac227 Dose 20 nCi decay actual'!L385/'Ac225 Dose 200 nCi EstimateMeth'!L401</f>
        <v>1.6511860005225247E-2</v>
      </c>
      <c r="L24" s="83">
        <f>'Ac227 Dose 20 nCi decay actual'!M385/'Ac225 Dose 200 nCi EstimateMeth'!M401</f>
        <v>1.8570837687055686E-2</v>
      </c>
      <c r="M24" s="83">
        <f>'Ac227 Dose 20 nCi decay actual'!N385/'Ac225 Dose 200 nCi EstimateMeth'!N401</f>
        <v>8.5994374049314065E-2</v>
      </c>
      <c r="P24" s="86">
        <f>D24-D24*(('Ac225 Dose 200 nCi EstimateMeth'!Q401/'Ac225 Dose 200 nCi EstimateMeth'!E401)^2+('Ac227 Dose 20 nCi decay actual'!Q385/'Ac227 Dose 20 nCi decay actual'!E385)^2)^0.5</f>
        <v>-3039.2873810263745</v>
      </c>
      <c r="Q24" s="86">
        <f>E24-E24*(('Ac225 Dose 200 nCi EstimateMeth'!R401/'Ac225 Dose 200 nCi EstimateMeth'!F401)^2+('Ac227 Dose 20 nCi decay actual'!R385/'Ac227 Dose 20 nCi decay actual'!F385)^2)^0.5</f>
        <v>-5614.7617412513164</v>
      </c>
      <c r="R24" s="86">
        <f>F24-F24*(('Ac225 Dose 200 nCi EstimateMeth'!S401/'Ac225 Dose 200 nCi EstimateMeth'!G401)^2+('Ac227 Dose 20 nCi decay actual'!S385/'Ac227 Dose 20 nCi decay actual'!G385)^2)^0.5</f>
        <v>-4490.4869091874807</v>
      </c>
      <c r="S24" s="86">
        <f>G24-G24*(('Ac225 Dose 200 nCi EstimateMeth'!T401/'Ac225 Dose 200 nCi EstimateMeth'!H401)^2+('Ac227 Dose 20 nCi decay actual'!T385/'Ac227 Dose 20 nCi decay actual'!H385)^2)^0.5</f>
        <v>-2010.6590442974666</v>
      </c>
      <c r="T24" s="86">
        <f>H24-H24*(('Ac225 Dose 200 nCi EstimateMeth'!U401/'Ac225 Dose 200 nCi EstimateMeth'!I401)^2+('Ac227 Dose 20 nCi decay actual'!U385/'Ac227 Dose 20 nCi decay actual'!I385)^2)^0.5</f>
        <v>-2760.1802020149025</v>
      </c>
      <c r="U24" s="86">
        <f>I24-I24*(('Ac225 Dose 200 nCi EstimateMeth'!V401/'Ac225 Dose 200 nCi EstimateMeth'!J401)^2+('Ac227 Dose 20 nCi decay actual'!V385/'Ac227 Dose 20 nCi decay actual'!J385)^2)^0.5</f>
        <v>-1363.0248078652235</v>
      </c>
      <c r="V24" s="86">
        <f>J24-J24*(('Ac225 Dose 200 nCi EstimateMeth'!W401/'Ac225 Dose 200 nCi EstimateMeth'!K401)^2+('Ac227 Dose 20 nCi decay actual'!W385/'Ac227 Dose 20 nCi decay actual'!K385)^2)^0.5</f>
        <v>-5045.3323489549484</v>
      </c>
      <c r="W24" s="86">
        <f>K24-K24*(('Ac225 Dose 200 nCi EstimateMeth'!X401/'Ac225 Dose 200 nCi EstimateMeth'!L401)^2+('Ac227 Dose 20 nCi decay actual'!X385/'Ac227 Dose 20 nCi decay actual'!L385)^2)^0.5</f>
        <v>-4351.5398569522986</v>
      </c>
      <c r="X24" s="86">
        <f>L24-L24*(('Ac225 Dose 200 nCi EstimateMeth'!Y401/'Ac225 Dose 200 nCi EstimateMeth'!M401)^2+('Ac227 Dose 20 nCi decay actual'!Y385/'Ac227 Dose 20 nCi decay actual'!M385)^2)^0.5</f>
        <v>-5002.274492379046</v>
      </c>
      <c r="Y24" s="86">
        <f>M24-M24*(('Ac225 Dose 200 nCi EstimateMeth'!Z401/'Ac225 Dose 200 nCi EstimateMeth'!N401)^2+('Ac227 Dose 20 nCi decay actual'!Z385/'Ac227 Dose 20 nCi decay actual'!N385)^2)^0.5</f>
        <v>-18928.67372763966</v>
      </c>
      <c r="Z24" s="86"/>
      <c r="AA24" s="86"/>
      <c r="AB24" s="86">
        <f>D24+D24*(('Ac225 Dose 200 nCi EstimateMeth'!AC401/'Ac225 Dose 200 nCi EstimateMeth'!E401)^2+('Ac227 Dose 20 nCi decay actual'!AC385/'Ac227 Dose 20 nCi decay actual'!E385)^2)^0.5</f>
        <v>7653.3806701689418</v>
      </c>
      <c r="AC24" s="86">
        <f>E24+E24*(('Ac225 Dose 200 nCi EstimateMeth'!AD401/'Ac225 Dose 200 nCi EstimateMeth'!F401)^2+('Ac227 Dose 20 nCi decay actual'!AD385/'Ac227 Dose 20 nCi decay actual'!F385)^2)^0.5</f>
        <v>19414.726735814289</v>
      </c>
      <c r="AD24" s="86">
        <f>F24+F24*(('Ac225 Dose 200 nCi EstimateMeth'!AE401/'Ac225 Dose 200 nCi EstimateMeth'!G401)^2+('Ac227 Dose 20 nCi decay actual'!AE385/'Ac227 Dose 20 nCi decay actual'!G385)^2)^0.5</f>
        <v>6635.4948877940315</v>
      </c>
      <c r="AE24" s="86">
        <f>G24+G24*(('Ac225 Dose 200 nCi EstimateMeth'!AF401/'Ac225 Dose 200 nCi EstimateMeth'!H401)^2+('Ac227 Dose 20 nCi decay actual'!AF385/'Ac227 Dose 20 nCi decay actual'!H385)^2)^0.5</f>
        <v>6121.4635172568424</v>
      </c>
      <c r="AF24" s="86">
        <f>H24+H24*(('Ac225 Dose 200 nCi EstimateMeth'!AG401/'Ac225 Dose 200 nCi EstimateMeth'!I401)^2+('Ac227 Dose 20 nCi decay actual'!AG385/'Ac227 Dose 20 nCi decay actual'!I385)^2)^0.5</f>
        <v>4642.195697322918</v>
      </c>
      <c r="AG24" s="86">
        <f>I24+I24*(('Ac225 Dose 200 nCi EstimateMeth'!AH401/'Ac225 Dose 200 nCi EstimateMeth'!J401)^2+('Ac227 Dose 20 nCi decay actual'!AH385/'Ac227 Dose 20 nCi decay actual'!J385)^2)^0.5</f>
        <v>4226.1872293031265</v>
      </c>
      <c r="AH24" s="86">
        <f>J24+J24*(('Ac225 Dose 200 nCi EstimateMeth'!AI401/'Ac225 Dose 200 nCi EstimateMeth'!K401)^2+('Ac227 Dose 20 nCi decay actual'!AI385/'Ac227 Dose 20 nCi decay actual'!K385)^2)^0.5</f>
        <v>5928.5673056581363</v>
      </c>
      <c r="AI24" s="86">
        <f>K24+K24*(('Ac225 Dose 200 nCi EstimateMeth'!AJ401/'Ac225 Dose 200 nCi EstimateMeth'!L401)^2+('Ac227 Dose 20 nCi decay actual'!AJ385/'Ac227 Dose 20 nCi decay actual'!L385)^2)^0.5</f>
        <v>5271.1086943945274</v>
      </c>
      <c r="AJ24" s="86">
        <f>L24+L24*(('Ac225 Dose 200 nCi EstimateMeth'!AK401/'Ac225 Dose 200 nCi EstimateMeth'!M401)^2+('Ac227 Dose 20 nCi decay actual'!AK385/'Ac227 Dose 20 nCi decay actual'!M385)^2)^0.5</f>
        <v>5672.0943492187525</v>
      </c>
      <c r="AK24" s="86">
        <f>M24+M24*(('Ac225 Dose 200 nCi EstimateMeth'!AL401/'Ac225 Dose 200 nCi EstimateMeth'!N401)^2+('Ac227 Dose 20 nCi decay actual'!AL385/'Ac227 Dose 20 nCi decay actual'!N385)^2)^0.5</f>
        <v>35239.373114821865</v>
      </c>
      <c r="AL24" s="85"/>
    </row>
    <row r="25" spans="3:38">
      <c r="C25">
        <f>'Ac225 Dose 200 nCi EstimateMeth'!D402</f>
        <v>2.25</v>
      </c>
      <c r="D25" s="83">
        <f>'Ac227 Dose 20 nCi decay actual'!E386/'Ac225 Dose 200 nCi EstimateMeth'!E402</f>
        <v>1.4962485467949403E-2</v>
      </c>
      <c r="E25" s="83">
        <f>'Ac227 Dose 20 nCi decay actual'!F386/'Ac225 Dose 200 nCi EstimateMeth'!F402</f>
        <v>4.2259912555967748E-2</v>
      </c>
      <c r="F25" s="83">
        <f>'Ac227 Dose 20 nCi decay actual'!G386/'Ac225 Dose 200 nCi EstimateMeth'!G402</f>
        <v>2.0567841589277526E-2</v>
      </c>
      <c r="G25" s="83">
        <f>'Ac227 Dose 20 nCi decay actual'!H386/'Ac225 Dose 200 nCi EstimateMeth'!H402</f>
        <v>1.4080033182876995E-2</v>
      </c>
      <c r="H25" s="83">
        <f>'Ac227 Dose 20 nCi decay actual'!I386/'Ac225 Dose 200 nCi EstimateMeth'!I402</f>
        <v>1.271912818246866E-2</v>
      </c>
      <c r="I25" s="83">
        <f>'Ac227 Dose 20 nCi decay actual'!J386/'Ac225 Dose 200 nCi EstimateMeth'!J402</f>
        <v>9.2022957350300569E-3</v>
      </c>
      <c r="J25" s="83">
        <f>'Ac227 Dose 20 nCi decay actual'!K386/'Ac225 Dose 200 nCi EstimateMeth'!K402</f>
        <v>1.8967121954722211E-2</v>
      </c>
      <c r="K25" s="83">
        <f>'Ac227 Dose 20 nCi decay actual'!L386/'Ac225 Dose 200 nCi EstimateMeth'!L402</f>
        <v>1.6266740678371725E-2</v>
      </c>
      <c r="L25" s="83">
        <f>'Ac227 Dose 20 nCi decay actual'!M386/'Ac225 Dose 200 nCi EstimateMeth'!M402</f>
        <v>1.860993334806172E-2</v>
      </c>
      <c r="M25" s="83">
        <f>'Ac227 Dose 20 nCi decay actual'!N386/'Ac225 Dose 200 nCi EstimateMeth'!N402</f>
        <v>8.6019291804733458E-2</v>
      </c>
      <c r="P25" s="86">
        <f>D25-D25*(('Ac225 Dose 200 nCi EstimateMeth'!Q402/'Ac225 Dose 200 nCi EstimateMeth'!E402)^2+('Ac227 Dose 20 nCi decay actual'!Q386/'Ac227 Dose 20 nCi decay actual'!E386)^2)^0.5</f>
        <v>-2922.2279860550088</v>
      </c>
      <c r="Q25" s="86">
        <f>E25-E25*(('Ac225 Dose 200 nCi EstimateMeth'!R402/'Ac225 Dose 200 nCi EstimateMeth'!F402)^2+('Ac227 Dose 20 nCi decay actual'!R386/'Ac227 Dose 20 nCi decay actual'!F386)^2)^0.5</f>
        <v>-5990.0502258971419</v>
      </c>
      <c r="R25" s="86">
        <f>F25-F25*(('Ac225 Dose 200 nCi EstimateMeth'!S402/'Ac225 Dose 200 nCi EstimateMeth'!G402)^2+('Ac227 Dose 20 nCi decay actual'!S386/'Ac227 Dose 20 nCi decay actual'!G386)^2)^0.5</f>
        <v>-4309.1338954244293</v>
      </c>
      <c r="S25" s="86">
        <f>G25-G25*(('Ac225 Dose 200 nCi EstimateMeth'!T402/'Ac225 Dose 200 nCi EstimateMeth'!H402)^2+('Ac227 Dose 20 nCi decay actual'!T386/'Ac227 Dose 20 nCi decay actual'!H386)^2)^0.5</f>
        <v>-1867.2588503432028</v>
      </c>
      <c r="T25" s="86">
        <f>H25-H25*(('Ac225 Dose 200 nCi EstimateMeth'!U402/'Ac225 Dose 200 nCi EstimateMeth'!I402)^2+('Ac227 Dose 20 nCi decay actual'!U386/'Ac227 Dose 20 nCi decay actual'!I386)^2)^0.5</f>
        <v>-2584.0082387612583</v>
      </c>
      <c r="U25" s="86">
        <f>I25-I25*(('Ac225 Dose 200 nCi EstimateMeth'!V402/'Ac225 Dose 200 nCi EstimateMeth'!J402)^2+('Ac227 Dose 20 nCi decay actual'!V386/'Ac227 Dose 20 nCi decay actual'!J386)^2)^0.5</f>
        <v>-1276.3704203731761</v>
      </c>
      <c r="V25" s="86">
        <f>J25-J25*(('Ac225 Dose 200 nCi EstimateMeth'!W402/'Ac225 Dose 200 nCi EstimateMeth'!K402)^2+('Ac227 Dose 20 nCi decay actual'!W386/'Ac227 Dose 20 nCi decay actual'!K386)^2)^0.5</f>
        <v>-4929.1989896552541</v>
      </c>
      <c r="W25" s="86">
        <f>K25-K25*(('Ac225 Dose 200 nCi EstimateMeth'!X402/'Ac225 Dose 200 nCi EstimateMeth'!L402)^2+('Ac227 Dose 20 nCi decay actual'!X386/'Ac227 Dose 20 nCi decay actual'!L386)^2)^0.5</f>
        <v>-4142.2740307946497</v>
      </c>
      <c r="X25" s="86">
        <f>L25-L25*(('Ac225 Dose 200 nCi EstimateMeth'!Y402/'Ac225 Dose 200 nCi EstimateMeth'!M402)^2+('Ac227 Dose 20 nCi decay actual'!Y386/'Ac227 Dose 20 nCi decay actual'!M386)^2)^0.5</f>
        <v>-4863.4514815274479</v>
      </c>
      <c r="Y25" s="86">
        <f>M25-M25*(('Ac225 Dose 200 nCi EstimateMeth'!Z402/'Ac225 Dose 200 nCi EstimateMeth'!N402)^2+('Ac227 Dose 20 nCi decay actual'!Z386/'Ac227 Dose 20 nCi decay actual'!N386)^2)^0.5</f>
        <v>-17875.455245918693</v>
      </c>
      <c r="Z25" s="86"/>
      <c r="AA25" s="86"/>
      <c r="AB25" s="86">
        <f>D25+D25*(('Ac225 Dose 200 nCi EstimateMeth'!AC402/'Ac225 Dose 200 nCi EstimateMeth'!E402)^2+('Ac227 Dose 20 nCi decay actual'!AC386/'Ac227 Dose 20 nCi decay actual'!E386)^2)^0.5</f>
        <v>7356.2779753675995</v>
      </c>
      <c r="AC25" s="86">
        <f>E25+E25*(('Ac225 Dose 200 nCi EstimateMeth'!AD402/'Ac225 Dose 200 nCi EstimateMeth'!F402)^2+('Ac227 Dose 20 nCi decay actual'!AD386/'Ac227 Dose 20 nCi decay actual'!F386)^2)^0.5</f>
        <v>19342.657393802496</v>
      </c>
      <c r="AD25" s="86">
        <f>F25+F25*(('Ac225 Dose 200 nCi EstimateMeth'!AE402/'Ac225 Dose 200 nCi EstimateMeth'!G402)^2+('Ac227 Dose 20 nCi decay actual'!AE386/'Ac227 Dose 20 nCi decay actual'!G386)^2)^0.5</f>
        <v>6417.2519725789853</v>
      </c>
      <c r="AE25" s="86">
        <f>G25+G25*(('Ac225 Dose 200 nCi EstimateMeth'!AF402/'Ac225 Dose 200 nCi EstimateMeth'!H402)^2+('Ac227 Dose 20 nCi decay actual'!AF386/'Ac227 Dose 20 nCi decay actual'!H386)^2)^0.5</f>
        <v>5851.9652078667359</v>
      </c>
      <c r="AF25" s="86">
        <f>H25+H25*(('Ac225 Dose 200 nCi EstimateMeth'!AG402/'Ac225 Dose 200 nCi EstimateMeth'!I402)^2+('Ac227 Dose 20 nCi decay actual'!AG386/'Ac227 Dose 20 nCi decay actual'!I386)^2)^0.5</f>
        <v>4381.3280949414684</v>
      </c>
      <c r="AG25" s="86">
        <f>I25+I25*(('Ac225 Dose 200 nCi EstimateMeth'!AH402/'Ac225 Dose 200 nCi EstimateMeth'!J402)^2+('Ac227 Dose 20 nCi decay actual'!AH386/'Ac227 Dose 20 nCi decay actual'!J386)^2)^0.5</f>
        <v>4052.8464554499769</v>
      </c>
      <c r="AH25" s="86">
        <f>J25+J25*(('Ac225 Dose 200 nCi EstimateMeth'!AI402/'Ac225 Dose 200 nCi EstimateMeth'!K402)^2+('Ac227 Dose 20 nCi decay actual'!AI386/'Ac227 Dose 20 nCi decay actual'!K386)^2)^0.5</f>
        <v>5687.751208713682</v>
      </c>
      <c r="AI25" s="86">
        <f>K25+K25*(('Ac225 Dose 200 nCi EstimateMeth'!AJ402/'Ac225 Dose 200 nCi EstimateMeth'!L402)^2+('Ac227 Dose 20 nCi decay actual'!AJ386/'Ac227 Dose 20 nCi decay actual'!L386)^2)^0.5</f>
        <v>5020.6139817518879</v>
      </c>
      <c r="AJ25" s="86">
        <f>L25+L25*(('Ac225 Dose 200 nCi EstimateMeth'!AK402/'Ac225 Dose 200 nCi EstimateMeth'!M402)^2+('Ac227 Dose 20 nCi decay actual'!AK386/'Ac227 Dose 20 nCi decay actual'!M386)^2)^0.5</f>
        <v>5500.0652268599433</v>
      </c>
      <c r="AK25" s="86">
        <f>M25+M25*(('Ac225 Dose 200 nCi EstimateMeth'!AL402/'Ac225 Dose 200 nCi EstimateMeth'!N402)^2+('Ac227 Dose 20 nCi decay actual'!AL386/'Ac227 Dose 20 nCi decay actual'!N386)^2)^0.5</f>
        <v>34801.123280073589</v>
      </c>
      <c r="AL25" s="85"/>
    </row>
    <row r="26" spans="3:38">
      <c r="C26">
        <f>'Ac225 Dose 200 nCi EstimateMeth'!D403</f>
        <v>2.5</v>
      </c>
      <c r="D26" s="83">
        <f>'Ac227 Dose 20 nCi decay actual'!E387/'Ac225 Dose 200 nCi EstimateMeth'!E403</f>
        <v>1.4811959834494296E-2</v>
      </c>
      <c r="E26" s="83">
        <f>'Ac227 Dose 20 nCi decay actual'!F387/'Ac225 Dose 200 nCi EstimateMeth'!F403</f>
        <v>4.3848140573856449E-2</v>
      </c>
      <c r="F26" s="83">
        <f>'Ac227 Dose 20 nCi decay actual'!G387/'Ac225 Dose 200 nCi EstimateMeth'!G403</f>
        <v>2.048977803979932E-2</v>
      </c>
      <c r="G26" s="83">
        <f>'Ac227 Dose 20 nCi decay actual'!H387/'Ac225 Dose 200 nCi EstimateMeth'!H403</f>
        <v>1.3821694105636355E-2</v>
      </c>
      <c r="H26" s="83">
        <f>'Ac227 Dose 20 nCi decay actual'!I387/'Ac225 Dose 200 nCi EstimateMeth'!I403</f>
        <v>1.2447304215665827E-2</v>
      </c>
      <c r="I26" s="83">
        <f>'Ac227 Dose 20 nCi decay actual'!J387/'Ac225 Dose 200 nCi EstimateMeth'!J403</f>
        <v>9.0578824117778563E-3</v>
      </c>
      <c r="J26" s="83">
        <f>'Ac227 Dose 20 nCi decay actual'!K387/'Ac225 Dose 200 nCi EstimateMeth'!K403</f>
        <v>1.8957865085131941E-2</v>
      </c>
      <c r="K26" s="83">
        <f>'Ac227 Dose 20 nCi decay actual'!L387/'Ac225 Dose 200 nCi EstimateMeth'!L403</f>
        <v>1.6052185057403009E-2</v>
      </c>
      <c r="L26" s="83">
        <f>'Ac227 Dose 20 nCi decay actual'!M387/'Ac225 Dose 200 nCi EstimateMeth'!M403</f>
        <v>1.8642255107967631E-2</v>
      </c>
      <c r="M26" s="83">
        <f>'Ac227 Dose 20 nCi decay actual'!N387/'Ac225 Dose 200 nCi EstimateMeth'!N403</f>
        <v>8.5478393666520311E-2</v>
      </c>
      <c r="P26" s="86">
        <f>D26-D26*(('Ac225 Dose 200 nCi EstimateMeth'!Q403/'Ac225 Dose 200 nCi EstimateMeth'!E403)^2+('Ac227 Dose 20 nCi decay actual'!Q387/'Ac227 Dose 20 nCi decay actual'!E387)^2)^0.5</f>
        <v>-2824.1852888357489</v>
      </c>
      <c r="Q26" s="86">
        <f>E26-E26*(('Ac225 Dose 200 nCi EstimateMeth'!R403/'Ac225 Dose 200 nCi EstimateMeth'!F403)^2+('Ac227 Dose 20 nCi decay actual'!R387/'Ac227 Dose 20 nCi decay actual'!F387)^2)^0.5</f>
        <v>-6250.1445509959321</v>
      </c>
      <c r="R26" s="86">
        <f>F26-F26*(('Ac225 Dose 200 nCi EstimateMeth'!S403/'Ac225 Dose 200 nCi EstimateMeth'!G403)^2+('Ac227 Dose 20 nCi decay actual'!S387/'Ac227 Dose 20 nCi decay actual'!G387)^2)^0.5</f>
        <v>-4135.0909251418398</v>
      </c>
      <c r="S26" s="86">
        <f>G26-G26*(('Ac225 Dose 200 nCi EstimateMeth'!T403/'Ac225 Dose 200 nCi EstimateMeth'!H403)^2+('Ac227 Dose 20 nCi decay actual'!T387/'Ac227 Dose 20 nCi decay actual'!H387)^2)^0.5</f>
        <v>-1745.4126390278814</v>
      </c>
      <c r="T26" s="86">
        <f>H26-H26*(('Ac225 Dose 200 nCi EstimateMeth'!U403/'Ac225 Dose 200 nCi EstimateMeth'!I403)^2+('Ac227 Dose 20 nCi decay actual'!U387/'Ac227 Dose 20 nCi decay actual'!I387)^2)^0.5</f>
        <v>-2433.4071769776056</v>
      </c>
      <c r="U26" s="86">
        <f>I26-I26*(('Ac225 Dose 200 nCi EstimateMeth'!V403/'Ac225 Dose 200 nCi EstimateMeth'!J403)^2+('Ac227 Dose 20 nCi decay actual'!V387/'Ac227 Dose 20 nCi decay actual'!J387)^2)^0.5</f>
        <v>-1197.9407947144225</v>
      </c>
      <c r="V26" s="86">
        <f>J26-J26*(('Ac225 Dose 200 nCi EstimateMeth'!W403/'Ac225 Dose 200 nCi EstimateMeth'!K403)^2+('Ac227 Dose 20 nCi decay actual'!W387/'Ac227 Dose 20 nCi decay actual'!K387)^2)^0.5</f>
        <v>-4791.1813649143314</v>
      </c>
      <c r="W26" s="86">
        <f>K26-K26*(('Ac225 Dose 200 nCi EstimateMeth'!X403/'Ac225 Dose 200 nCi EstimateMeth'!L403)^2+('Ac227 Dose 20 nCi decay actual'!X387/'Ac227 Dose 20 nCi decay actual'!L387)^2)^0.5</f>
        <v>-3947.5817356325138</v>
      </c>
      <c r="X26" s="86">
        <f>L26-L26*(('Ac225 Dose 200 nCi EstimateMeth'!Y403/'Ac225 Dose 200 nCi EstimateMeth'!M403)^2+('Ac227 Dose 20 nCi decay actual'!Y387/'Ac227 Dose 20 nCi decay actual'!M387)^2)^0.5</f>
        <v>-4723.249462975502</v>
      </c>
      <c r="Y26" s="86">
        <f>M26-M26*(('Ac225 Dose 200 nCi EstimateMeth'!Z403/'Ac225 Dose 200 nCi EstimateMeth'!N403)^2+('Ac227 Dose 20 nCi decay actual'!Z387/'Ac227 Dose 20 nCi decay actual'!N387)^2)^0.5</f>
        <v>-16756.392145419548</v>
      </c>
      <c r="Z26" s="86"/>
      <c r="AA26" s="86"/>
      <c r="AB26" s="86">
        <f>D26+D26*(('Ac225 Dose 200 nCi EstimateMeth'!AC403/'Ac225 Dose 200 nCi EstimateMeth'!E403)^2+('Ac227 Dose 20 nCi decay actual'!AC387/'Ac227 Dose 20 nCi decay actual'!E387)^2)^0.5</f>
        <v>7107.0036399615192</v>
      </c>
      <c r="AC26" s="86">
        <f>E26+E26*(('Ac225 Dose 200 nCi EstimateMeth'!AD403/'Ac225 Dose 200 nCi EstimateMeth'!F403)^2+('Ac227 Dose 20 nCi decay actual'!AD387/'Ac227 Dose 20 nCi decay actual'!F387)^2)^0.5</f>
        <v>19080.697025599104</v>
      </c>
      <c r="AD26" s="86">
        <f>F26+F26*(('Ac225 Dose 200 nCi EstimateMeth'!AE403/'Ac225 Dose 200 nCi EstimateMeth'!G403)^2+('Ac227 Dose 20 nCi decay actual'!AE387/'Ac227 Dose 20 nCi decay actual'!G387)^2)^0.5</f>
        <v>6213.4542525778061</v>
      </c>
      <c r="AE26" s="86">
        <f>G26+G26*(('Ac225 Dose 200 nCi EstimateMeth'!AF403/'Ac225 Dose 200 nCi EstimateMeth'!H403)^2+('Ac227 Dose 20 nCi decay actual'!AF387/'Ac227 Dose 20 nCi decay actual'!H387)^2)^0.5</f>
        <v>5593.2209693832174</v>
      </c>
      <c r="AF26" s="86">
        <f>H26+H26*(('Ac225 Dose 200 nCi EstimateMeth'!AG403/'Ac225 Dose 200 nCi EstimateMeth'!I403)^2+('Ac227 Dose 20 nCi decay actual'!AG387/'Ac227 Dose 20 nCi decay actual'!I387)^2)^0.5</f>
        <v>4146.2235396120932</v>
      </c>
      <c r="AG26" s="86">
        <f>I26+I26*(('Ac225 Dose 200 nCi EstimateMeth'!AH403/'Ac225 Dose 200 nCi EstimateMeth'!J403)^2+('Ac227 Dose 20 nCi decay actual'!AH387/'Ac227 Dose 20 nCi decay actual'!J387)^2)^0.5</f>
        <v>3876.0067728289496</v>
      </c>
      <c r="AH26" s="86">
        <f>J26+J26*(('Ac225 Dose 200 nCi EstimateMeth'!AI403/'Ac225 Dose 200 nCi EstimateMeth'!K403)^2+('Ac227 Dose 20 nCi decay actual'!AI387/'Ac227 Dose 20 nCi decay actual'!K387)^2)^0.5</f>
        <v>5458.8837814963363</v>
      </c>
      <c r="AI26" s="86">
        <f>K26+K26*(('Ac225 Dose 200 nCi EstimateMeth'!AJ403/'Ac225 Dose 200 nCi EstimateMeth'!L403)^2+('Ac227 Dose 20 nCi decay actual'!AJ387/'Ac227 Dose 20 nCi decay actual'!L387)^2)^0.5</f>
        <v>4788.6179409850984</v>
      </c>
      <c r="AJ26" s="86">
        <f>L26+L26*(('Ac225 Dose 200 nCi EstimateMeth'!AK403/'Ac225 Dose 200 nCi EstimateMeth'!M403)^2+('Ac227 Dose 20 nCi decay actual'!AK387/'Ac227 Dose 20 nCi decay actual'!M387)^2)^0.5</f>
        <v>5327.8301416983368</v>
      </c>
      <c r="AK26" s="86">
        <f>M26+M26*(('Ac225 Dose 200 nCi EstimateMeth'!AL403/'Ac225 Dose 200 nCi EstimateMeth'!N403)^2+('Ac227 Dose 20 nCi decay actual'!AL387/'Ac227 Dose 20 nCi decay actual'!N387)^2)^0.5</f>
        <v>34049.454026572217</v>
      </c>
      <c r="AL26" s="85"/>
    </row>
    <row r="27" spans="3:38">
      <c r="C27">
        <f>'Ac225 Dose 200 nCi EstimateMeth'!D404</f>
        <v>2.75</v>
      </c>
      <c r="D27" s="83">
        <f>'Ac227 Dose 20 nCi decay actual'!E388/'Ac225 Dose 200 nCi EstimateMeth'!E404</f>
        <v>1.4684457269378124E-2</v>
      </c>
      <c r="E27" s="83">
        <f>'Ac227 Dose 20 nCi decay actual'!F388/'Ac225 Dose 200 nCi EstimateMeth'!F404</f>
        <v>4.4974061395504437E-2</v>
      </c>
      <c r="F27" s="83">
        <f>'Ac227 Dose 20 nCi decay actual'!G388/'Ac225 Dose 200 nCi EstimateMeth'!G404</f>
        <v>2.0399473624524683E-2</v>
      </c>
      <c r="G27" s="83">
        <f>'Ac227 Dose 20 nCi decay actual'!H388/'Ac225 Dose 200 nCi EstimateMeth'!H404</f>
        <v>1.3592118777174087E-2</v>
      </c>
      <c r="H27" s="83">
        <f>'Ac227 Dose 20 nCi decay actual'!I388/'Ac225 Dose 200 nCi EstimateMeth'!I404</f>
        <v>1.2228591589707407E-2</v>
      </c>
      <c r="I27" s="83">
        <f>'Ac227 Dose 20 nCi decay actual'!J388/'Ac225 Dose 200 nCi EstimateMeth'!J404</f>
        <v>8.9162855238384131E-3</v>
      </c>
      <c r="J27" s="83">
        <f>'Ac227 Dose 20 nCi decay actual'!K388/'Ac225 Dose 200 nCi EstimateMeth'!K404</f>
        <v>1.8924895629595578E-2</v>
      </c>
      <c r="K27" s="83">
        <f>'Ac227 Dose 20 nCi decay actual'!L388/'Ac225 Dose 200 nCi EstimateMeth'!L404</f>
        <v>1.5865198633731536E-2</v>
      </c>
      <c r="L27" s="83">
        <f>'Ac227 Dose 20 nCi decay actual'!M388/'Ac225 Dose 200 nCi EstimateMeth'!M404</f>
        <v>1.8669563949001419E-2</v>
      </c>
      <c r="M27" s="83">
        <f>'Ac227 Dose 20 nCi decay actual'!N388/'Ac225 Dose 200 nCi EstimateMeth'!N404</f>
        <v>8.449271882472574E-2</v>
      </c>
      <c r="P27" s="86">
        <f>D27-D27*(('Ac225 Dose 200 nCi EstimateMeth'!Q404/'Ac225 Dose 200 nCi EstimateMeth'!E404)^2+('Ac227 Dose 20 nCi decay actual'!Q388/'Ac227 Dose 20 nCi decay actual'!E388)^2)^0.5</f>
        <v>-2741.7119842948373</v>
      </c>
      <c r="Q27" s="86">
        <f>E27-E27*(('Ac225 Dose 200 nCi EstimateMeth'!R404/'Ac225 Dose 200 nCi EstimateMeth'!F404)^2+('Ac227 Dose 20 nCi decay actual'!R388/'Ac227 Dose 20 nCi decay actual'!F388)^2)^0.5</f>
        <v>-6413.6997386550411</v>
      </c>
      <c r="R27" s="86">
        <f>F27-F27*(('Ac225 Dose 200 nCi EstimateMeth'!S404/'Ac225 Dose 200 nCi EstimateMeth'!G404)^2+('Ac227 Dose 20 nCi decay actual'!S388/'Ac227 Dose 20 nCi decay actual'!G388)^2)^0.5</f>
        <v>-3970.8265559208076</v>
      </c>
      <c r="S27" s="86">
        <f>G27-G27*(('Ac225 Dose 200 nCi EstimateMeth'!T404/'Ac225 Dose 200 nCi EstimateMeth'!H404)^2+('Ac227 Dose 20 nCi decay actual'!T388/'Ac227 Dose 20 nCi decay actual'!H388)^2)^0.5</f>
        <v>-1642.3092896984517</v>
      </c>
      <c r="T27" s="86">
        <f>H27-H27*(('Ac225 Dose 200 nCi EstimateMeth'!U404/'Ac225 Dose 200 nCi EstimateMeth'!I404)^2+('Ac227 Dose 20 nCi decay actual'!U388/'Ac227 Dose 20 nCi decay actual'!I388)^2)^0.5</f>
        <v>-2305.8675268136572</v>
      </c>
      <c r="U27" s="86">
        <f>I27-I27*(('Ac225 Dose 200 nCi EstimateMeth'!V404/'Ac225 Dose 200 nCi EstimateMeth'!J404)^2+('Ac227 Dose 20 nCi decay actual'!V388/'Ac227 Dose 20 nCi decay actual'!J388)^2)^0.5</f>
        <v>-1128.0570201731823</v>
      </c>
      <c r="V27" s="86">
        <f>J27-J27*(('Ac225 Dose 200 nCi EstimateMeth'!W404/'Ac225 Dose 200 nCi EstimateMeth'!K404)^2+('Ac227 Dose 20 nCi decay actual'!W388/'Ac227 Dose 20 nCi decay actual'!K388)^2)^0.5</f>
        <v>-4645.1873963575135</v>
      </c>
      <c r="W27" s="86">
        <f>K27-K27*(('Ac225 Dose 200 nCi EstimateMeth'!X404/'Ac225 Dose 200 nCi EstimateMeth'!L404)^2+('Ac227 Dose 20 nCi decay actual'!X388/'Ac227 Dose 20 nCi decay actual'!L388)^2)^0.5</f>
        <v>-3770.2027659528781</v>
      </c>
      <c r="X27" s="86">
        <f>L27-L27*(('Ac225 Dose 200 nCi EstimateMeth'!Y404/'Ac225 Dose 200 nCi EstimateMeth'!M404)^2+('Ac227 Dose 20 nCi decay actual'!Y388/'Ac227 Dose 20 nCi decay actual'!M388)^2)^0.5</f>
        <v>-4587.9217768007165</v>
      </c>
      <c r="Y27" s="86">
        <f>M27-M27*(('Ac225 Dose 200 nCi EstimateMeth'!Z404/'Ac225 Dose 200 nCi EstimateMeth'!N404)^2+('Ac227 Dose 20 nCi decay actual'!Z388/'Ac227 Dose 20 nCi decay actual'!N388)^2)^0.5</f>
        <v>-15627.113345066278</v>
      </c>
      <c r="Z27" s="86"/>
      <c r="AA27" s="86"/>
      <c r="AB27" s="86">
        <f>D27+D27*(('Ac225 Dose 200 nCi EstimateMeth'!AC404/'Ac225 Dose 200 nCi EstimateMeth'!E404)^2+('Ac227 Dose 20 nCi decay actual'!AC388/'Ac227 Dose 20 nCi decay actual'!E388)^2)^0.5</f>
        <v>6896.9512527536344</v>
      </c>
      <c r="AC27" s="86">
        <f>E27+E27*(('Ac225 Dose 200 nCi EstimateMeth'!AD404/'Ac225 Dose 200 nCi EstimateMeth'!F404)^2+('Ac227 Dose 20 nCi decay actual'!AD388/'Ac227 Dose 20 nCi decay actual'!F388)^2)^0.5</f>
        <v>18678.644601670399</v>
      </c>
      <c r="AD27" s="86">
        <f>F27+F27*(('Ac225 Dose 200 nCi EstimateMeth'!AE404/'Ac225 Dose 200 nCi EstimateMeth'!G404)^2+('Ac227 Dose 20 nCi decay actual'!AE388/'Ac227 Dose 20 nCi decay actual'!G388)^2)^0.5</f>
        <v>6024.6476765259604</v>
      </c>
      <c r="AE27" s="86">
        <f>G27+G27*(('Ac225 Dose 200 nCi EstimateMeth'!AF404/'Ac225 Dose 200 nCi EstimateMeth'!H404)^2+('Ac227 Dose 20 nCi decay actual'!AF388/'Ac227 Dose 20 nCi decay actual'!H388)^2)^0.5</f>
        <v>5352.7884188589223</v>
      </c>
      <c r="AF27" s="86">
        <f>H27+H27*(('Ac225 Dose 200 nCi EstimateMeth'!AG404/'Ac225 Dose 200 nCi EstimateMeth'!I404)^2+('Ac227 Dose 20 nCi decay actual'!AG388/'Ac227 Dose 20 nCi decay actual'!I388)^2)^0.5</f>
        <v>3938.6621339262078</v>
      </c>
      <c r="AG27" s="86">
        <f>I27+I27*(('Ac225 Dose 200 nCi EstimateMeth'!AH404/'Ac225 Dose 200 nCi EstimateMeth'!J404)^2+('Ac227 Dose 20 nCi decay actual'!AH388/'Ac227 Dose 20 nCi decay actual'!J388)^2)^0.5</f>
        <v>3704.7440188768992</v>
      </c>
      <c r="AH27" s="86">
        <f>J27+J27*(('Ac225 Dose 200 nCi EstimateMeth'!AI404/'Ac225 Dose 200 nCi EstimateMeth'!K404)^2+('Ac227 Dose 20 nCi decay actual'!AI388/'Ac227 Dose 20 nCi decay actual'!K388)^2)^0.5</f>
        <v>5245.2420518624358</v>
      </c>
      <c r="AI27" s="86">
        <f>K27+K27*(('Ac225 Dose 200 nCi EstimateMeth'!AJ404/'Ac225 Dose 200 nCi EstimateMeth'!L404)^2+('Ac227 Dose 20 nCi decay actual'!AJ388/'Ac227 Dose 20 nCi decay actual'!L388)^2)^0.5</f>
        <v>4578.0818694341006</v>
      </c>
      <c r="AJ27" s="86">
        <f>L27+L27*(('Ac225 Dose 200 nCi EstimateMeth'!AK404/'Ac225 Dose 200 nCi EstimateMeth'!M404)^2+('Ac227 Dose 20 nCi decay actual'!AK388/'Ac227 Dose 20 nCi decay actual'!M388)^2)^0.5</f>
        <v>5161.8923067773985</v>
      </c>
      <c r="AK27" s="86">
        <f>M27+M27*(('Ac225 Dose 200 nCi EstimateMeth'!AL404/'Ac225 Dose 200 nCi EstimateMeth'!N404)^2+('Ac227 Dose 20 nCi decay actual'!AL388/'Ac227 Dose 20 nCi decay actual'!N388)^2)^0.5</f>
        <v>33100.942602301438</v>
      </c>
      <c r="AL27" s="85"/>
    </row>
    <row r="28" spans="3:38">
      <c r="C28">
        <f>'Ac225 Dose 200 nCi EstimateMeth'!D405</f>
        <v>3</v>
      </c>
      <c r="D28" s="83">
        <f>'Ac227 Dose 20 nCi decay actual'!E389/'Ac225 Dose 200 nCi EstimateMeth'!E405</f>
        <v>1.4576209604787692E-2</v>
      </c>
      <c r="E28" s="83">
        <f>'Ac227 Dose 20 nCi decay actual'!F389/'Ac225 Dose 200 nCi EstimateMeth'!F405</f>
        <v>4.5693786411570202E-2</v>
      </c>
      <c r="F28" s="83">
        <f>'Ac227 Dose 20 nCi decay actual'!G389/'Ac225 Dose 200 nCi EstimateMeth'!G405</f>
        <v>2.0300077281053854E-2</v>
      </c>
      <c r="G28" s="83">
        <f>'Ac227 Dose 20 nCi decay actual'!H389/'Ac225 Dose 200 nCi EstimateMeth'!H405</f>
        <v>1.33900967729802E-2</v>
      </c>
      <c r="H28" s="83">
        <f>'Ac227 Dose 20 nCi decay actual'!I389/'Ac225 Dose 200 nCi EstimateMeth'!I405</f>
        <v>1.2055959194864173E-2</v>
      </c>
      <c r="I28" s="83">
        <f>'Ac227 Dose 20 nCi decay actual'!J389/'Ac225 Dose 200 nCi EstimateMeth'!J405</f>
        <v>8.7794860313094407E-3</v>
      </c>
      <c r="J28" s="83">
        <f>'Ac227 Dose 20 nCi decay actual'!K389/'Ac225 Dose 200 nCi EstimateMeth'!K405</f>
        <v>1.8872111314592082E-2</v>
      </c>
      <c r="K28" s="83">
        <f>'Ac227 Dose 20 nCi decay actual'!L389/'Ac225 Dose 200 nCi EstimateMeth'!L405</f>
        <v>1.5703144036350113E-2</v>
      </c>
      <c r="L28" s="83">
        <f>'Ac227 Dose 20 nCi decay actual'!M389/'Ac225 Dose 200 nCi EstimateMeth'!M405</f>
        <v>1.8692899934333644E-2</v>
      </c>
      <c r="M28" s="83">
        <f>'Ac227 Dose 20 nCi decay actual'!N389/'Ac225 Dose 200 nCi EstimateMeth'!N405</f>
        <v>8.3152150901422348E-2</v>
      </c>
      <c r="P28" s="86">
        <f>D28-D28*(('Ac225 Dose 200 nCi EstimateMeth'!Q405/'Ac225 Dose 200 nCi EstimateMeth'!E405)^2+('Ac227 Dose 20 nCi decay actual'!Q389/'Ac227 Dose 20 nCi decay actual'!E389)^2)^0.5</f>
        <v>-2672.1469222669384</v>
      </c>
      <c r="Q28" s="86">
        <f>E28-E28*(('Ac225 Dose 200 nCi EstimateMeth'!R405/'Ac225 Dose 200 nCi EstimateMeth'!F405)^2+('Ac227 Dose 20 nCi decay actual'!R389/'Ac227 Dose 20 nCi decay actual'!F389)^2)^0.5</f>
        <v>-6496.33532871225</v>
      </c>
      <c r="R28" s="86">
        <f>F28-F28*(('Ac225 Dose 200 nCi EstimateMeth'!S405/'Ac225 Dose 200 nCi EstimateMeth'!G405)^2+('Ac227 Dose 20 nCi decay actual'!S389/'Ac227 Dose 20 nCi decay actual'!G389)^2)^0.5</f>
        <v>-3817.0508557441076</v>
      </c>
      <c r="S28" s="86">
        <f>G28-G28*(('Ac225 Dose 200 nCi EstimateMeth'!T405/'Ac225 Dose 200 nCi EstimateMeth'!H405)^2+('Ac227 Dose 20 nCi decay actual'!T389/'Ac227 Dose 20 nCi decay actual'!H389)^2)^0.5</f>
        <v>-1555.3275866021704</v>
      </c>
      <c r="T28" s="86">
        <f>H28-H28*(('Ac225 Dose 200 nCi EstimateMeth'!U405/'Ac225 Dose 200 nCi EstimateMeth'!I405)^2+('Ac227 Dose 20 nCi decay actual'!U389/'Ac227 Dose 20 nCi decay actual'!I389)^2)^0.5</f>
        <v>-2198.4967491494549</v>
      </c>
      <c r="U28" s="86">
        <f>I28-I28*(('Ac225 Dose 200 nCi EstimateMeth'!V405/'Ac225 Dose 200 nCi EstimateMeth'!J405)^2+('Ac227 Dose 20 nCi decay actual'!V389/'Ac227 Dose 20 nCi decay actual'!J389)^2)^0.5</f>
        <v>-1066.2053248482819</v>
      </c>
      <c r="V28" s="86">
        <f>J28-J28*(('Ac225 Dose 200 nCi EstimateMeth'!W405/'Ac225 Dose 200 nCi EstimateMeth'!K405)^2+('Ac227 Dose 20 nCi decay actual'!W389/'Ac227 Dose 20 nCi decay actual'!K389)^2)^0.5</f>
        <v>-4498.163052847196</v>
      </c>
      <c r="W28" s="86">
        <f>K28-K28*(('Ac225 Dose 200 nCi EstimateMeth'!X405/'Ac225 Dose 200 nCi EstimateMeth'!L405)^2+('Ac227 Dose 20 nCi decay actual'!X389/'Ac227 Dose 20 nCi decay actual'!L389)^2)^0.5</f>
        <v>-3610.1459824663925</v>
      </c>
      <c r="X28" s="86">
        <f>L28-L28*(('Ac225 Dose 200 nCi EstimateMeth'!Y405/'Ac225 Dose 200 nCi EstimateMeth'!M405)^2+('Ac227 Dose 20 nCi decay actual'!Y389/'Ac227 Dose 20 nCi decay actual'!M389)^2)^0.5</f>
        <v>-4459.9838634312728</v>
      </c>
      <c r="Y28" s="86">
        <f>M28-M28*(('Ac225 Dose 200 nCi EstimateMeth'!Z405/'Ac225 Dose 200 nCi EstimateMeth'!N405)^2+('Ac227 Dose 20 nCi decay actual'!Z389/'Ac227 Dose 20 nCi decay actual'!N389)^2)^0.5</f>
        <v>-14519.5187215682</v>
      </c>
      <c r="Z28" s="86"/>
      <c r="AA28" s="86"/>
      <c r="AB28" s="86">
        <f>D28+D28*(('Ac225 Dose 200 nCi EstimateMeth'!AC405/'Ac225 Dose 200 nCi EstimateMeth'!E405)^2+('Ac227 Dose 20 nCi decay actual'!AC389/'Ac227 Dose 20 nCi decay actual'!E389)^2)^0.5</f>
        <v>6719.4764908915104</v>
      </c>
      <c r="AC28" s="86">
        <f>E28+E28*(('Ac225 Dose 200 nCi EstimateMeth'!AD405/'Ac225 Dose 200 nCi EstimateMeth'!F405)^2+('Ac227 Dose 20 nCi decay actual'!AD389/'Ac227 Dose 20 nCi decay actual'!F389)^2)^0.5</f>
        <v>18173.16471066355</v>
      </c>
      <c r="AD28" s="86">
        <f>F28+F28*(('Ac225 Dose 200 nCi EstimateMeth'!AE405/'Ac225 Dose 200 nCi EstimateMeth'!G405)^2+('Ac227 Dose 20 nCi decay actual'!AE389/'Ac227 Dose 20 nCi decay actual'!G389)^2)^0.5</f>
        <v>5850.1645620712115</v>
      </c>
      <c r="AE28" s="86">
        <f>G28+G28*(('Ac225 Dose 200 nCi EstimateMeth'!AF405/'Ac225 Dose 200 nCi EstimateMeth'!H405)^2+('Ac227 Dose 20 nCi decay actual'!AF389/'Ac227 Dose 20 nCi decay actual'!H389)^2)^0.5</f>
        <v>5133.4747845371949</v>
      </c>
      <c r="AF28" s="86">
        <f>H28+H28*(('Ac225 Dose 200 nCi EstimateMeth'!AG405/'Ac225 Dose 200 nCi EstimateMeth'!I405)^2+('Ac227 Dose 20 nCi decay actual'!AG389/'Ac227 Dose 20 nCi decay actual'!I389)^2)^0.5</f>
        <v>3757.4747005756712</v>
      </c>
      <c r="AG28" s="86">
        <f>I28+I28*(('Ac225 Dose 200 nCi EstimateMeth'!AH405/'Ac225 Dose 200 nCi EstimateMeth'!J405)^2+('Ac227 Dose 20 nCi decay actual'!AH389/'Ac227 Dose 20 nCi decay actual'!J389)^2)^0.5</f>
        <v>3542.8870225034329</v>
      </c>
      <c r="AH28" s="86">
        <f>J28+J28*(('Ac225 Dose 200 nCi EstimateMeth'!AI405/'Ac225 Dose 200 nCi EstimateMeth'!K405)^2+('Ac227 Dose 20 nCi decay actual'!AI389/'Ac227 Dose 20 nCi decay actual'!K389)^2)^0.5</f>
        <v>5047.2543921864826</v>
      </c>
      <c r="AI28" s="86">
        <f>K28+K28*(('Ac225 Dose 200 nCi EstimateMeth'!AJ405/'Ac225 Dose 200 nCi EstimateMeth'!L405)^2+('Ac227 Dose 20 nCi decay actual'!AJ389/'Ac227 Dose 20 nCi decay actual'!L389)^2)^0.5</f>
        <v>4388.786401153</v>
      </c>
      <c r="AJ28" s="86">
        <f>L28+L28*(('Ac225 Dose 200 nCi EstimateMeth'!AK405/'Ac225 Dose 200 nCi EstimateMeth'!M405)^2+('Ac227 Dose 20 nCi decay actual'!AK389/'Ac227 Dose 20 nCi decay actual'!M389)^2)^0.5</f>
        <v>5004.8439618478433</v>
      </c>
      <c r="AK28" s="86">
        <f>M28+M28*(('Ac225 Dose 200 nCi EstimateMeth'!AL405/'Ac225 Dose 200 nCi EstimateMeth'!N405)^2+('Ac227 Dose 20 nCi decay actual'!AL389/'Ac227 Dose 20 nCi decay actual'!N389)^2)^0.5</f>
        <v>32026.611283063648</v>
      </c>
      <c r="AL28" s="85"/>
    </row>
    <row r="29" spans="3:38">
      <c r="C29">
        <f>'Ac225 Dose 200 nCi EstimateMeth'!D406</f>
        <v>3.25</v>
      </c>
      <c r="D29" s="83">
        <f>'Ac227 Dose 20 nCi decay actual'!E390/'Ac225 Dose 200 nCi EstimateMeth'!E406</f>
        <v>1.4484190001389945E-2</v>
      </c>
      <c r="E29" s="83">
        <f>'Ac227 Dose 20 nCi decay actual'!F390/'Ac225 Dose 200 nCi EstimateMeth'!F406</f>
        <v>4.605694489281003E-2</v>
      </c>
      <c r="F29" s="83">
        <f>'Ac227 Dose 20 nCi decay actual'!G390/'Ac225 Dose 200 nCi EstimateMeth'!G406</f>
        <v>2.0193821610786439E-2</v>
      </c>
      <c r="G29" s="83">
        <f>'Ac227 Dose 20 nCi decay actual'!H390/'Ac225 Dose 200 nCi EstimateMeth'!H406</f>
        <v>1.3214344700347457E-2</v>
      </c>
      <c r="H29" s="83">
        <f>'Ac227 Dose 20 nCi decay actual'!I390/'Ac225 Dose 200 nCi EstimateMeth'!I406</f>
        <v>1.1923921193509001E-2</v>
      </c>
      <c r="I29" s="83">
        <f>'Ac227 Dose 20 nCi decay actual'!J390/'Ac225 Dose 200 nCi EstimateMeth'!J406</f>
        <v>8.6485764637287497E-3</v>
      </c>
      <c r="J29" s="83">
        <f>'Ac227 Dose 20 nCi decay actual'!K390/'Ac225 Dose 200 nCi EstimateMeth'!K406</f>
        <v>1.8802587742248196E-2</v>
      </c>
      <c r="K29" s="83">
        <f>'Ac227 Dose 20 nCi decay actual'!L390/'Ac225 Dose 200 nCi EstimateMeth'!L406</f>
        <v>1.5563653911747482E-2</v>
      </c>
      <c r="L29" s="83">
        <f>'Ac227 Dose 20 nCi decay actual'!M390/'Ac225 Dose 200 nCi EstimateMeth'!M406</f>
        <v>1.8712855420600378E-2</v>
      </c>
      <c r="M29" s="83">
        <f>'Ac227 Dose 20 nCi decay actual'!N390/'Ac225 Dose 200 nCi EstimateMeth'!N406</f>
        <v>8.1527357265078246E-2</v>
      </c>
      <c r="P29" s="86">
        <f>D29-D29*(('Ac225 Dose 200 nCi EstimateMeth'!Q406/'Ac225 Dose 200 nCi EstimateMeth'!E406)^2+('Ac227 Dose 20 nCi decay actual'!Q390/'Ac227 Dose 20 nCi decay actual'!E390)^2)^0.5</f>
        <v>-2613.3933763458217</v>
      </c>
      <c r="Q29" s="86">
        <f>E29-E29*(('Ac225 Dose 200 nCi EstimateMeth'!R406/'Ac225 Dose 200 nCi EstimateMeth'!F406)^2+('Ac227 Dose 20 nCi decay actual'!R390/'Ac227 Dose 20 nCi decay actual'!F390)^2)^0.5</f>
        <v>-6511.3698154969015</v>
      </c>
      <c r="R29" s="86">
        <f>F29-F29*(('Ac225 Dose 200 nCi EstimateMeth'!S406/'Ac225 Dose 200 nCi EstimateMeth'!G406)^2+('Ac227 Dose 20 nCi decay actual'!S390/'Ac227 Dose 20 nCi decay actual'!G390)^2)^0.5</f>
        <v>-3673.6348874057553</v>
      </c>
      <c r="S29" s="86">
        <f>G29-G29*(('Ac225 Dose 200 nCi EstimateMeth'!T406/'Ac225 Dose 200 nCi EstimateMeth'!H406)^2+('Ac227 Dose 20 nCi decay actual'!T390/'Ac227 Dose 20 nCi decay actual'!H390)^2)^0.5</f>
        <v>-1482.1929335476725</v>
      </c>
      <c r="T29" s="86">
        <f>H29-H29*(('Ac225 Dose 200 nCi EstimateMeth'!U406/'Ac225 Dose 200 nCi EstimateMeth'!I406)^2+('Ac227 Dose 20 nCi decay actual'!U390/'Ac227 Dose 20 nCi decay actual'!I390)^2)^0.5</f>
        <v>-2108.5881412230319</v>
      </c>
      <c r="U29" s="86">
        <f>I29-I29*(('Ac225 Dose 200 nCi EstimateMeth'!V406/'Ac225 Dose 200 nCi EstimateMeth'!J406)^2+('Ac227 Dose 20 nCi decay actual'!V390/'Ac227 Dose 20 nCi decay actual'!J390)^2)^0.5</f>
        <v>-1011.5929729212886</v>
      </c>
      <c r="V29" s="86">
        <f>J29-J29*(('Ac225 Dose 200 nCi EstimateMeth'!W406/'Ac225 Dose 200 nCi EstimateMeth'!K406)^2+('Ac227 Dose 20 nCi decay actual'!W390/'Ac227 Dose 20 nCi decay actual'!K390)^2)^0.5</f>
        <v>-4353.6814397323997</v>
      </c>
      <c r="W29" s="86">
        <f>K29-K29*(('Ac225 Dose 200 nCi EstimateMeth'!X406/'Ac225 Dose 200 nCi EstimateMeth'!L406)^2+('Ac227 Dose 20 nCi decay actual'!X390/'Ac227 Dose 20 nCi decay actual'!L390)^2)^0.5</f>
        <v>-3466.3600902405947</v>
      </c>
      <c r="X29" s="86">
        <f>L29-L29*(('Ac225 Dose 200 nCi EstimateMeth'!Y406/'Ac225 Dose 200 nCi EstimateMeth'!M406)^2+('Ac227 Dose 20 nCi decay actual'!Y390/'Ac227 Dose 20 nCi decay actual'!M390)^2)^0.5</f>
        <v>-4340.2105926807753</v>
      </c>
      <c r="Y29" s="86">
        <f>M29-M29*(('Ac225 Dose 200 nCi EstimateMeth'!Z406/'Ac225 Dose 200 nCi EstimateMeth'!N406)^2+('Ac227 Dose 20 nCi decay actual'!Z390/'Ac227 Dose 20 nCi decay actual'!N390)^2)^0.5</f>
        <v>-13452.435443877333</v>
      </c>
      <c r="Z29" s="86"/>
      <c r="AA29" s="86"/>
      <c r="AB29" s="86">
        <f>D29+D29*(('Ac225 Dose 200 nCi EstimateMeth'!AC406/'Ac225 Dose 200 nCi EstimateMeth'!E406)^2+('Ac227 Dose 20 nCi decay actual'!AC390/'Ac227 Dose 20 nCi decay actual'!E390)^2)^0.5</f>
        <v>6569.3426138801151</v>
      </c>
      <c r="AC29" s="86">
        <f>E29+E29*(('Ac225 Dose 200 nCi EstimateMeth'!AD406/'Ac225 Dose 200 nCi EstimateMeth'!F406)^2+('Ac227 Dose 20 nCi decay actual'!AD390/'Ac227 Dose 20 nCi decay actual'!F390)^2)^0.5</f>
        <v>17592.218937039994</v>
      </c>
      <c r="AD29" s="86">
        <f>F29+F29*(('Ac225 Dose 200 nCi EstimateMeth'!AE406/'Ac225 Dose 200 nCi EstimateMeth'!G406)^2+('Ac227 Dose 20 nCi decay actual'!AE390/'Ac227 Dose 20 nCi decay actual'!G390)^2)^0.5</f>
        <v>5688.8495465115402</v>
      </c>
      <c r="AE29" s="86">
        <f>G29+G29*(('Ac225 Dose 200 nCi EstimateMeth'!AF406/'Ac225 Dose 200 nCi EstimateMeth'!H406)^2+('Ac227 Dose 20 nCi decay actual'!AF390/'Ac227 Dose 20 nCi decay actual'!H390)^2)^0.5</f>
        <v>4935.9341953376706</v>
      </c>
      <c r="AF29" s="86">
        <f>H29+H29*(('Ac225 Dose 200 nCi EstimateMeth'!AG406/'Ac225 Dose 200 nCi EstimateMeth'!I406)^2+('Ac227 Dose 20 nCi decay actual'!AG390/'Ac227 Dose 20 nCi decay actual'!I390)^2)^0.5</f>
        <v>3600.5246154009428</v>
      </c>
      <c r="AG29" s="86">
        <f>I29+I29*(('Ac225 Dose 200 nCi EstimateMeth'!AH406/'Ac225 Dose 200 nCi EstimateMeth'!J406)^2+('Ac227 Dose 20 nCi decay actual'!AH390/'Ac227 Dose 20 nCi decay actual'!J390)^2)^0.5</f>
        <v>3391.7921837402487</v>
      </c>
      <c r="AH29" s="86">
        <f>J29+J29*(('Ac225 Dose 200 nCi EstimateMeth'!AI406/'Ac225 Dose 200 nCi EstimateMeth'!K406)^2+('Ac227 Dose 20 nCi decay actual'!AI390/'Ac227 Dose 20 nCi decay actual'!K390)^2)^0.5</f>
        <v>4864.1970653986646</v>
      </c>
      <c r="AI29" s="86">
        <f>K29+K29*(('Ac225 Dose 200 nCi EstimateMeth'!AJ406/'Ac225 Dose 200 nCi EstimateMeth'!L406)^2+('Ac227 Dose 20 nCi decay actual'!AJ390/'Ac227 Dose 20 nCi decay actual'!L390)^2)^0.5</f>
        <v>4219.2994462614315</v>
      </c>
      <c r="AJ29" s="86">
        <f>L29+L29*(('Ac225 Dose 200 nCi EstimateMeth'!AK406/'Ac225 Dose 200 nCi EstimateMeth'!M406)^2+('Ac227 Dose 20 nCi decay actual'!AK390/'Ac227 Dose 20 nCi decay actual'!M390)^2)^0.5</f>
        <v>4857.4648342876762</v>
      </c>
      <c r="AK29" s="86">
        <f>M29+M29*(('Ac225 Dose 200 nCi EstimateMeth'!AL406/'Ac225 Dose 200 nCi EstimateMeth'!N406)^2+('Ac227 Dose 20 nCi decay actual'!AL390/'Ac227 Dose 20 nCi decay actual'!N390)^2)^0.5</f>
        <v>30872.698992372436</v>
      </c>
      <c r="AL29" s="85"/>
    </row>
    <row r="30" spans="3:38">
      <c r="C30">
        <f>'Ac225 Dose 200 nCi EstimateMeth'!D407</f>
        <v>3.5</v>
      </c>
      <c r="D30" s="83">
        <f>'Ac227 Dose 20 nCi decay actual'!E391/'Ac225 Dose 200 nCi EstimateMeth'!E407</f>
        <v>1.4405924459506296E-2</v>
      </c>
      <c r="E30" s="83">
        <f>'Ac227 Dose 20 nCi decay actual'!F391/'Ac225 Dose 200 nCi EstimateMeth'!F407</f>
        <v>4.6108673839326673E-2</v>
      </c>
      <c r="F30" s="83">
        <f>'Ac227 Dose 20 nCi decay actual'!G391/'Ac225 Dose 200 nCi EstimateMeth'!G407</f>
        <v>2.0082329975895354E-2</v>
      </c>
      <c r="G30" s="83">
        <f>'Ac227 Dose 20 nCi decay actual'!H391/'Ac225 Dose 200 nCi EstimateMeth'!H407</f>
        <v>1.306356408137414E-2</v>
      </c>
      <c r="H30" s="83">
        <f>'Ac227 Dose 20 nCi decay actual'!I391/'Ac225 Dose 200 nCi EstimateMeth'!I407</f>
        <v>1.1828010563184138E-2</v>
      </c>
      <c r="I30" s="83">
        <f>'Ac227 Dose 20 nCi decay actual'!J391/'Ac225 Dose 200 nCi EstimateMeth'!J407</f>
        <v>8.5241204304616798E-3</v>
      </c>
      <c r="J30" s="83">
        <f>'Ac227 Dose 20 nCi decay actual'!K391/'Ac225 Dose 200 nCi EstimateMeth'!K407</f>
        <v>1.8718897638888843E-2</v>
      </c>
      <c r="K30" s="83">
        <f>'Ac227 Dose 20 nCi decay actual'!L391/'Ac225 Dose 200 nCi EstimateMeth'!L407</f>
        <v>1.5444559618117948E-2</v>
      </c>
      <c r="L30" s="83">
        <f>'Ac227 Dose 20 nCi decay actual'!M391/'Ac225 Dose 200 nCi EstimateMeth'!M407</f>
        <v>1.8729728964157134E-2</v>
      </c>
      <c r="M30" s="83">
        <f>'Ac227 Dose 20 nCi decay actual'!N391/'Ac225 Dose 200 nCi EstimateMeth'!N407</f>
        <v>7.9676541040263615E-2</v>
      </c>
      <c r="P30" s="86">
        <f>D30-D30*(('Ac225 Dose 200 nCi EstimateMeth'!Q407/'Ac225 Dose 200 nCi EstimateMeth'!E407)^2+('Ac227 Dose 20 nCi decay actual'!Q391/'Ac227 Dose 20 nCi decay actual'!E391)^2)^0.5</f>
        <v>-2563.7665870553437</v>
      </c>
      <c r="Q30" s="86">
        <f>E30-E30*(('Ac225 Dose 200 nCi EstimateMeth'!R407/'Ac225 Dose 200 nCi EstimateMeth'!F407)^2+('Ac227 Dose 20 nCi decay actual'!R391/'Ac227 Dose 20 nCi decay actual'!F391)^2)^0.5</f>
        <v>-6470.34555511911</v>
      </c>
      <c r="R30" s="86">
        <f>F30-F30*(('Ac225 Dose 200 nCi EstimateMeth'!S407/'Ac225 Dose 200 nCi EstimateMeth'!G407)^2+('Ac227 Dose 20 nCi decay actual'!S391/'Ac227 Dose 20 nCi decay actual'!G391)^2)^0.5</f>
        <v>-3540.0555456653028</v>
      </c>
      <c r="S30" s="86">
        <f>G30-G30*(('Ac225 Dose 200 nCi EstimateMeth'!T407/'Ac225 Dose 200 nCi EstimateMeth'!H407)^2+('Ac227 Dose 20 nCi decay actual'!T391/'Ac227 Dose 20 nCi decay actual'!H391)^2)^0.5</f>
        <v>-1420.9808063064934</v>
      </c>
      <c r="T30" s="86">
        <f>H30-H30*(('Ac225 Dose 200 nCi EstimateMeth'!U407/'Ac225 Dose 200 nCi EstimateMeth'!I407)^2+('Ac227 Dose 20 nCi decay actual'!U391/'Ac227 Dose 20 nCi decay actual'!I391)^2)^0.5</f>
        <v>-2033.7688225730617</v>
      </c>
      <c r="U30" s="86">
        <f>I30-I30*(('Ac225 Dose 200 nCi EstimateMeth'!V407/'Ac225 Dose 200 nCi EstimateMeth'!J407)^2+('Ac227 Dose 20 nCi decay actual'!V391/'Ac227 Dose 20 nCi decay actual'!J391)^2)^0.5</f>
        <v>-963.37848837185311</v>
      </c>
      <c r="V30" s="86">
        <f>J30-J30*(('Ac225 Dose 200 nCi EstimateMeth'!W407/'Ac225 Dose 200 nCi EstimateMeth'!K407)^2+('Ac227 Dose 20 nCi decay actual'!W391/'Ac227 Dose 20 nCi decay actual'!K391)^2)^0.5</f>
        <v>-4213.5914151643192</v>
      </c>
      <c r="W30" s="86">
        <f>K30-K30*(('Ac225 Dose 200 nCi EstimateMeth'!X407/'Ac225 Dose 200 nCi EstimateMeth'!L407)^2+('Ac227 Dose 20 nCi decay actual'!X391/'Ac227 Dose 20 nCi decay actual'!L391)^2)^0.5</f>
        <v>-3337.4301758355755</v>
      </c>
      <c r="X30" s="86">
        <f>L30-L30*(('Ac225 Dose 200 nCi EstimateMeth'!Y407/'Ac225 Dose 200 nCi EstimateMeth'!M407)^2+('Ac227 Dose 20 nCi decay actual'!Y391/'Ac227 Dose 20 nCi decay actual'!M391)^2)^0.5</f>
        <v>-4228.5473889581945</v>
      </c>
      <c r="Y30" s="86">
        <f>M30-M30*(('Ac225 Dose 200 nCi EstimateMeth'!Z407/'Ac225 Dose 200 nCi EstimateMeth'!N407)^2+('Ac227 Dose 20 nCi decay actual'!Z391/'Ac227 Dose 20 nCi decay actual'!N391)^2)^0.5</f>
        <v>-12437.034112708421</v>
      </c>
      <c r="Z30" s="86"/>
      <c r="AA30" s="86"/>
      <c r="AB30" s="86">
        <f>D30+D30*(('Ac225 Dose 200 nCi EstimateMeth'!AC407/'Ac225 Dose 200 nCi EstimateMeth'!E407)^2+('Ac227 Dose 20 nCi decay actual'!AC391/'Ac227 Dose 20 nCi decay actual'!E391)^2)^0.5</f>
        <v>6442.3390018115542</v>
      </c>
      <c r="AC30" s="86">
        <f>E30+E30*(('Ac225 Dose 200 nCi EstimateMeth'!AD407/'Ac225 Dose 200 nCi EstimateMeth'!F407)^2+('Ac227 Dose 20 nCi decay actual'!AD391/'Ac227 Dose 20 nCi decay actual'!F391)^2)^0.5</f>
        <v>16957.796262551481</v>
      </c>
      <c r="AD30" s="86">
        <f>F30+F30*(('Ac225 Dose 200 nCi EstimateMeth'!AE407/'Ac225 Dose 200 nCi EstimateMeth'!G407)^2+('Ac227 Dose 20 nCi decay actual'!AE391/'Ac227 Dose 20 nCi decay actual'!G391)^2)^0.5</f>
        <v>5539.392236403407</v>
      </c>
      <c r="AE30" s="86">
        <f>G30+G30*(('Ac225 Dose 200 nCi EstimateMeth'!AF407/'Ac225 Dose 200 nCi EstimateMeth'!H407)^2+('Ac227 Dose 20 nCi decay actual'!AF391/'Ac227 Dose 20 nCi decay actual'!H391)^2)^0.5</f>
        <v>4759.8341984700255</v>
      </c>
      <c r="AF30" s="86">
        <f>H30+H30*(('Ac225 Dose 200 nCi EstimateMeth'!AG407/'Ac225 Dose 200 nCi EstimateMeth'!I407)^2+('Ac227 Dose 20 nCi decay actual'!AG391/'Ac227 Dose 20 nCi decay actual'!I391)^2)^0.5</f>
        <v>3465.4776237215156</v>
      </c>
      <c r="AG30" s="86">
        <f>I30+I30*(('Ac225 Dose 200 nCi EstimateMeth'!AH407/'Ac225 Dose 200 nCi EstimateMeth'!J407)^2+('Ac227 Dose 20 nCi decay actual'!AH391/'Ac227 Dose 20 nCi decay actual'!J391)^2)^0.5</f>
        <v>3251.6265462648735</v>
      </c>
      <c r="AH30" s="86">
        <f>J30+J30*(('Ac225 Dose 200 nCi EstimateMeth'!AI407/'Ac225 Dose 200 nCi EstimateMeth'!K407)^2+('Ac227 Dose 20 nCi decay actual'!AI391/'Ac227 Dose 20 nCi decay actual'!K391)^2)^0.5</f>
        <v>4694.9247365482897</v>
      </c>
      <c r="AI30" s="86">
        <f>K30+K30*(('Ac225 Dose 200 nCi EstimateMeth'!AJ407/'Ac225 Dose 200 nCi EstimateMeth'!L407)^2+('Ac227 Dose 20 nCi decay actual'!AJ391/'Ac227 Dose 20 nCi decay actual'!L391)^2)^0.5</f>
        <v>4067.7914391179484</v>
      </c>
      <c r="AJ30" s="86">
        <f>L30+L30*(('Ac225 Dose 200 nCi EstimateMeth'!AK407/'Ac225 Dose 200 nCi EstimateMeth'!M407)^2+('Ac227 Dose 20 nCi decay actual'!AK391/'Ac227 Dose 20 nCi decay actual'!M391)^2)^0.5</f>
        <v>4719.6777489490987</v>
      </c>
      <c r="AK30" s="86">
        <f>M30+M30*(('Ac225 Dose 200 nCi EstimateMeth'!AL407/'Ac225 Dose 200 nCi EstimateMeth'!N407)^2+('Ac227 Dose 20 nCi decay actual'!AL391/'Ac227 Dose 20 nCi decay actual'!N391)^2)^0.5</f>
        <v>29671.16711014507</v>
      </c>
      <c r="AL30" s="85"/>
    </row>
    <row r="31" spans="3:38">
      <c r="C31">
        <f>'Ac225 Dose 200 nCi EstimateMeth'!D408</f>
        <v>3.75</v>
      </c>
      <c r="D31" s="83">
        <f>'Ac227 Dose 20 nCi decay actual'!E392/'Ac225 Dose 200 nCi EstimateMeth'!E408</f>
        <v>1.4339355989517419E-2</v>
      </c>
      <c r="E31" s="83">
        <f>'Ac227 Dose 20 nCi decay actual'!F392/'Ac225 Dose 200 nCi EstimateMeth'!F408</f>
        <v>4.5890911948290369E-2</v>
      </c>
      <c r="F31" s="83">
        <f>'Ac227 Dose 20 nCi decay actual'!G392/'Ac225 Dose 200 nCi EstimateMeth'!G408</f>
        <v>1.9966806592213598E-2</v>
      </c>
      <c r="G31" s="83">
        <f>'Ac227 Dose 20 nCi decay actual'!H392/'Ac225 Dose 200 nCi EstimateMeth'!H408</f>
        <v>1.2936450984445102E-2</v>
      </c>
      <c r="H31" s="83">
        <f>'Ac227 Dose 20 nCi decay actual'!I392/'Ac225 Dose 200 nCi EstimateMeth'!I408</f>
        <v>1.1764426391032803E-2</v>
      </c>
      <c r="I31" s="83">
        <f>'Ac227 Dose 20 nCi decay actual'!J392/'Ac225 Dose 200 nCi EstimateMeth'!J408</f>
        <v>8.4063608051283562E-3</v>
      </c>
      <c r="J31" s="83">
        <f>'Ac227 Dose 20 nCi decay actual'!K392/'Ac225 Dose 200 nCi EstimateMeth'!K408</f>
        <v>1.862330374893257E-2</v>
      </c>
      <c r="K31" s="83">
        <f>'Ac227 Dose 20 nCi decay actual'!L392/'Ac225 Dose 200 nCi EstimateMeth'!L408</f>
        <v>1.5343830680537721E-2</v>
      </c>
      <c r="L31" s="83">
        <f>'Ac227 Dose 20 nCi decay actual'!M392/'Ac225 Dose 200 nCi EstimateMeth'!M408</f>
        <v>1.8743616328321815E-2</v>
      </c>
      <c r="M31" s="83">
        <f>'Ac227 Dose 20 nCi decay actual'!N392/'Ac225 Dose 200 nCi EstimateMeth'!N408</f>
        <v>7.7649471945696297E-2</v>
      </c>
      <c r="P31" s="86">
        <f>D31-D31*(('Ac225 Dose 200 nCi EstimateMeth'!Q408/'Ac225 Dose 200 nCi EstimateMeth'!E408)^2+('Ac227 Dose 20 nCi decay actual'!Q392/'Ac227 Dose 20 nCi decay actual'!E392)^2)^0.5</f>
        <v>-2521.8865602584278</v>
      </c>
      <c r="Q31" s="86">
        <f>E31-E31*(('Ac225 Dose 200 nCi EstimateMeth'!R408/'Ac225 Dose 200 nCi EstimateMeth'!F408)^2+('Ac227 Dose 20 nCi decay actual'!R392/'Ac227 Dose 20 nCi decay actual'!F392)^2)^0.5</f>
        <v>-6383.4031472484648</v>
      </c>
      <c r="R31" s="86">
        <f>F31-F31*(('Ac225 Dose 200 nCi EstimateMeth'!S408/'Ac225 Dose 200 nCi EstimateMeth'!G408)^2+('Ac227 Dose 20 nCi decay actual'!S392/'Ac227 Dose 20 nCi decay actual'!G392)^2)^0.5</f>
        <v>-3415.6179436766397</v>
      </c>
      <c r="S31" s="86">
        <f>G31-G31*(('Ac225 Dose 200 nCi EstimateMeth'!T408/'Ac225 Dose 200 nCi EstimateMeth'!H408)^2+('Ac227 Dose 20 nCi decay actual'!T392/'Ac227 Dose 20 nCi decay actual'!H392)^2)^0.5</f>
        <v>-1370.0713575138132</v>
      </c>
      <c r="T31" s="86">
        <f>H31-H31*(('Ac225 Dose 200 nCi EstimateMeth'!U408/'Ac225 Dose 200 nCi EstimateMeth'!I408)^2+('Ac227 Dose 20 nCi decay actual'!U392/'Ac227 Dose 20 nCi decay actual'!I392)^2)^0.5</f>
        <v>-1971.9995439318955</v>
      </c>
      <c r="U31" s="86">
        <f>I31-I31*(('Ac225 Dose 200 nCi EstimateMeth'!V408/'Ac225 Dose 200 nCi EstimateMeth'!J408)^2+('Ac227 Dose 20 nCi decay actual'!V392/'Ac227 Dose 20 nCi decay actual'!J392)^2)^0.5</f>
        <v>-920.76488299827679</v>
      </c>
      <c r="V31" s="86">
        <f>J31-J31*(('Ac225 Dose 200 nCi EstimateMeth'!W408/'Ac225 Dose 200 nCi EstimateMeth'!K408)^2+('Ac227 Dose 20 nCi decay actual'!W392/'Ac227 Dose 20 nCi decay actual'!K392)^2)^0.5</f>
        <v>-4078.8282902375636</v>
      </c>
      <c r="W31" s="86">
        <f>K31-K31*(('Ac225 Dose 200 nCi EstimateMeth'!X408/'Ac225 Dose 200 nCi EstimateMeth'!L408)^2+('Ac227 Dose 20 nCi decay actual'!X392/'Ac227 Dose 20 nCi decay actual'!L392)^2)^0.5</f>
        <v>-3221.8710260556086</v>
      </c>
      <c r="X31" s="86">
        <f>L31-L31*(('Ac225 Dose 200 nCi EstimateMeth'!Y408/'Ac225 Dose 200 nCi EstimateMeth'!M408)^2+('Ac227 Dose 20 nCi decay actual'!Y392/'Ac227 Dose 20 nCi decay actual'!M392)^2)^0.5</f>
        <v>-4124.546675106938</v>
      </c>
      <c r="Y31" s="86">
        <f>M31-M31*(('Ac225 Dose 200 nCi EstimateMeth'!Z408/'Ac225 Dose 200 nCi EstimateMeth'!N408)^2+('Ac227 Dose 20 nCi decay actual'!Z392/'Ac227 Dose 20 nCi decay actual'!N392)^2)^0.5</f>
        <v>-11479.75827288863</v>
      </c>
      <c r="Z31" s="86"/>
      <c r="AA31" s="86"/>
      <c r="AB31" s="86">
        <f>D31+D31*(('Ac225 Dose 200 nCi EstimateMeth'!AC408/'Ac225 Dose 200 nCi EstimateMeth'!E408)^2+('Ac227 Dose 20 nCi decay actual'!AC392/'Ac227 Dose 20 nCi decay actual'!E392)^2)^0.5</f>
        <v>6335.0128256782</v>
      </c>
      <c r="AC31" s="86">
        <f>E31+E31*(('Ac225 Dose 200 nCi EstimateMeth'!AD408/'Ac225 Dose 200 nCi EstimateMeth'!F408)^2+('Ac227 Dose 20 nCi decay actual'!AD392/'Ac227 Dose 20 nCi decay actual'!F392)^2)^0.5</f>
        <v>16287.651425964865</v>
      </c>
      <c r="AD31" s="86">
        <f>F31+F31*(('Ac225 Dose 200 nCi EstimateMeth'!AE408/'Ac225 Dose 200 nCi EstimateMeth'!G408)^2+('Ac227 Dose 20 nCi decay actual'!AE392/'Ac227 Dose 20 nCi decay actual'!G392)^2)^0.5</f>
        <v>5400.4797679206749</v>
      </c>
      <c r="AE31" s="86">
        <f>G31+G31*(('Ac225 Dose 200 nCi EstimateMeth'!AF408/'Ac225 Dose 200 nCi EstimateMeth'!H408)^2+('Ac227 Dose 20 nCi decay actual'!AF392/'Ac227 Dose 20 nCi decay actual'!H392)^2)^0.5</f>
        <v>4604.3910555593766</v>
      </c>
      <c r="AF31" s="86">
        <f>H31+H31*(('Ac225 Dose 200 nCi EstimateMeth'!AG408/'Ac225 Dose 200 nCi EstimateMeth'!I408)^2+('Ac227 Dose 20 nCi decay actual'!AG392/'Ac227 Dose 20 nCi decay actual'!I392)^2)^0.5</f>
        <v>3350.0871081629502</v>
      </c>
      <c r="AG31" s="86">
        <f>I31+I31*(('Ac225 Dose 200 nCi EstimateMeth'!AH408/'Ac225 Dose 200 nCi EstimateMeth'!J408)^2+('Ac227 Dose 20 nCi decay actual'!AH392/'Ac227 Dose 20 nCi decay actual'!J392)^2)^0.5</f>
        <v>3121.9920861156102</v>
      </c>
      <c r="AH31" s="86">
        <f>J31+J31*(('Ac225 Dose 200 nCi EstimateMeth'!AI408/'Ac225 Dose 200 nCi EstimateMeth'!K408)^2+('Ac227 Dose 20 nCi decay actual'!AI392/'Ac227 Dose 20 nCi decay actual'!K392)^2)^0.5</f>
        <v>4538.1935916822604</v>
      </c>
      <c r="AI31" s="86">
        <f>K31+K31*(('Ac225 Dose 200 nCi EstimateMeth'!AJ408/'Ac225 Dose 200 nCi EstimateMeth'!L408)^2+('Ac227 Dose 20 nCi decay actual'!AJ392/'Ac227 Dose 20 nCi decay actual'!L392)^2)^0.5</f>
        <v>3932.3749965875245</v>
      </c>
      <c r="AJ31" s="86">
        <f>L31+L31*(('Ac225 Dose 200 nCi EstimateMeth'!AK408/'Ac225 Dose 200 nCi EstimateMeth'!M408)^2+('Ac227 Dose 20 nCi decay actual'!AK392/'Ac227 Dose 20 nCi decay actual'!M392)^2)^0.5</f>
        <v>4591.0047331364794</v>
      </c>
      <c r="AK31" s="86">
        <f>M31+M31*(('Ac225 Dose 200 nCi EstimateMeth'!AL408/'Ac225 Dose 200 nCi EstimateMeth'!N408)^2+('Ac227 Dose 20 nCi decay actual'!AL392/'Ac227 Dose 20 nCi decay actual'!N392)^2)^0.5</f>
        <v>28445.345983470128</v>
      </c>
      <c r="AL31" s="85"/>
    </row>
    <row r="32" spans="3:38">
      <c r="C32">
        <f>'Ac225 Dose 200 nCi EstimateMeth'!D409</f>
        <v>4</v>
      </c>
      <c r="D32" s="83">
        <f>'Ac227 Dose 20 nCi decay actual'!E393/'Ac225 Dose 200 nCi EstimateMeth'!E409</f>
        <v>1.4282744971607888E-2</v>
      </c>
      <c r="E32" s="83">
        <f>'Ac227 Dose 20 nCi decay actual'!F393/'Ac225 Dose 200 nCi EstimateMeth'!F409</f>
        <v>4.5443253216066529E-2</v>
      </c>
      <c r="F32" s="83">
        <f>'Ac227 Dose 20 nCi decay actual'!G393/'Ac225 Dose 200 nCi EstimateMeth'!G409</f>
        <v>1.9848158410883363E-2</v>
      </c>
      <c r="G32" s="83">
        <f>'Ac227 Dose 20 nCi decay actual'!H393/'Ac225 Dose 200 nCi EstimateMeth'!H409</f>
        <v>1.2831677209318342E-2</v>
      </c>
      <c r="H32" s="83">
        <f>'Ac227 Dose 20 nCi decay actual'!I393/'Ac225 Dose 200 nCi EstimateMeth'!I409</f>
        <v>1.1729778935399499E-2</v>
      </c>
      <c r="I32" s="83">
        <f>'Ac227 Dose 20 nCi decay actual'!J393/'Ac225 Dose 200 nCi EstimateMeth'!J409</f>
        <v>8.295344526391071E-3</v>
      </c>
      <c r="J32" s="83">
        <f>'Ac227 Dose 20 nCi decay actual'!K393/'Ac225 Dose 200 nCi EstimateMeth'!K409</f>
        <v>1.8517881516984875E-2</v>
      </c>
      <c r="K32" s="83">
        <f>'Ac227 Dose 20 nCi decay actual'!L393/'Ac225 Dose 200 nCi EstimateMeth'!L409</f>
        <v>1.52595219158138E-2</v>
      </c>
      <c r="L32" s="83">
        <f>'Ac227 Dose 20 nCi decay actual'!M393/'Ac225 Dose 200 nCi EstimateMeth'!M409</f>
        <v>1.8754466648027168E-2</v>
      </c>
      <c r="M32" s="83">
        <f>'Ac227 Dose 20 nCi decay actual'!N393/'Ac225 Dose 200 nCi EstimateMeth'!N409</f>
        <v>7.5490006491193432E-2</v>
      </c>
      <c r="P32" s="86">
        <f>D32-D32*(('Ac225 Dose 200 nCi EstimateMeth'!Q409/'Ac225 Dose 200 nCi EstimateMeth'!E409)^2+('Ac227 Dose 20 nCi decay actual'!Q393/'Ac227 Dose 20 nCi decay actual'!E393)^2)^0.5</f>
        <v>-2486.6011756986636</v>
      </c>
      <c r="Q32" s="86">
        <f>E32-E32*(('Ac225 Dose 200 nCi EstimateMeth'!R409/'Ac225 Dose 200 nCi EstimateMeth'!F409)^2+('Ac227 Dose 20 nCi decay actual'!R393/'Ac227 Dose 20 nCi decay actual'!F393)^2)^0.5</f>
        <v>-6259.5499495512495</v>
      </c>
      <c r="R32" s="86">
        <f>F32-F32*(('Ac225 Dose 200 nCi EstimateMeth'!S409/'Ac225 Dose 200 nCi EstimateMeth'!G409)^2+('Ac227 Dose 20 nCi decay actual'!S393/'Ac227 Dose 20 nCi decay actual'!G393)^2)^0.5</f>
        <v>-3299.5687203538096</v>
      </c>
      <c r="S32" s="86">
        <f>G32-G32*(('Ac225 Dose 200 nCi EstimateMeth'!T409/'Ac225 Dose 200 nCi EstimateMeth'!H409)^2+('Ac227 Dose 20 nCi decay actual'!T393/'Ac227 Dose 20 nCi decay actual'!H393)^2)^0.5</f>
        <v>-1328.0923919657189</v>
      </c>
      <c r="T32" s="86">
        <f>H32-H32*(('Ac225 Dose 200 nCi EstimateMeth'!U409/'Ac225 Dose 200 nCi EstimateMeth'!I409)^2+('Ac227 Dose 20 nCi decay actual'!U393/'Ac227 Dose 20 nCi decay actual'!I393)^2)^0.5</f>
        <v>-1921.5247914390488</v>
      </c>
      <c r="U32" s="86">
        <f>I32-I32*(('Ac225 Dose 200 nCi EstimateMeth'!V409/'Ac225 Dose 200 nCi EstimateMeth'!J409)^2+('Ac227 Dose 20 nCi decay actual'!V393/'Ac227 Dose 20 nCi decay actual'!J393)^2)^0.5</f>
        <v>-883.0332421728441</v>
      </c>
      <c r="V32" s="86">
        <f>J32-J32*(('Ac225 Dose 200 nCi EstimateMeth'!W409/'Ac225 Dose 200 nCi EstimateMeth'!K409)^2+('Ac227 Dose 20 nCi decay actual'!W393/'Ac227 Dose 20 nCi decay actual'!K393)^2)^0.5</f>
        <v>-3949.8336220513665</v>
      </c>
      <c r="W32" s="86">
        <f>K32-K32*(('Ac225 Dose 200 nCi EstimateMeth'!X409/'Ac225 Dose 200 nCi EstimateMeth'!L409)^2+('Ac227 Dose 20 nCi decay actual'!X393/'Ac227 Dose 20 nCi decay actual'!L393)^2)^0.5</f>
        <v>-3118.2447048983522</v>
      </c>
      <c r="X32" s="86">
        <f>L32-L32*(('Ac225 Dose 200 nCi EstimateMeth'!Y409/'Ac225 Dose 200 nCi EstimateMeth'!M409)^2+('Ac227 Dose 20 nCi decay actual'!Y393/'Ac227 Dose 20 nCi decay actual'!M393)^2)^0.5</f>
        <v>-4027.5834665540356</v>
      </c>
      <c r="Y32" s="86">
        <f>M32-M32*(('Ac225 Dose 200 nCi EstimateMeth'!Z409/'Ac225 Dose 200 nCi EstimateMeth'!N409)^2+('Ac227 Dose 20 nCi decay actual'!Z393/'Ac227 Dose 20 nCi decay actual'!N393)^2)^0.5</f>
        <v>-10584.000584928137</v>
      </c>
      <c r="Z32" s="86"/>
      <c r="AA32" s="86"/>
      <c r="AB32" s="86">
        <f>D32+D32*(('Ac225 Dose 200 nCi EstimateMeth'!AC409/'Ac225 Dose 200 nCi EstimateMeth'!E409)^2+('Ac227 Dose 20 nCi decay actual'!AC393/'Ac227 Dose 20 nCi decay actual'!E393)^2)^0.5</f>
        <v>6244.4765720593241</v>
      </c>
      <c r="AC32" s="86">
        <f>E32+E32*(('Ac225 Dose 200 nCi EstimateMeth'!AD409/'Ac225 Dose 200 nCi EstimateMeth'!F409)^2+('Ac227 Dose 20 nCi decay actual'!AD393/'Ac227 Dose 20 nCi decay actual'!F393)^2)^0.5</f>
        <v>15596.44604403723</v>
      </c>
      <c r="AD32" s="86">
        <f>F32+F32*(('Ac225 Dose 200 nCi EstimateMeth'!AE409/'Ac225 Dose 200 nCi EstimateMeth'!G409)^2+('Ac227 Dose 20 nCi decay actual'!AE393/'Ac227 Dose 20 nCi decay actual'!G393)^2)^0.5</f>
        <v>5270.8641240565457</v>
      </c>
      <c r="AE32" s="86">
        <f>G32+G32*(('Ac225 Dose 200 nCi EstimateMeth'!AF409/'Ac225 Dose 200 nCi EstimateMeth'!H409)^2+('Ac227 Dose 20 nCi decay actual'!AF393/'Ac227 Dose 20 nCi decay actual'!H393)^2)^0.5</f>
        <v>4468.6059452628569</v>
      </c>
      <c r="AF32" s="86">
        <f>H32+H32*(('Ac225 Dose 200 nCi EstimateMeth'!AG409/'Ac225 Dose 200 nCi EstimateMeth'!I409)^2+('Ac227 Dose 20 nCi decay actual'!AG393/'Ac227 Dose 20 nCi decay actual'!I393)^2)^0.5</f>
        <v>3252.2752575474174</v>
      </c>
      <c r="AG32" s="86">
        <f>I32+I32*(('Ac225 Dose 200 nCi EstimateMeth'!AH409/'Ac225 Dose 200 nCi EstimateMeth'!J409)^2+('Ac227 Dose 20 nCi decay actual'!AH393/'Ac227 Dose 20 nCi decay actual'!J393)^2)^0.5</f>
        <v>3002.2396523860398</v>
      </c>
      <c r="AH32" s="86">
        <f>J32+J32*(('Ac225 Dose 200 nCi EstimateMeth'!AI409/'Ac225 Dose 200 nCi EstimateMeth'!K409)^2+('Ac227 Dose 20 nCi decay actual'!AI393/'Ac227 Dose 20 nCi decay actual'!K393)^2)^0.5</f>
        <v>4392.8033163396794</v>
      </c>
      <c r="AI32" s="86">
        <f>K32+K32*(('Ac225 Dose 200 nCi EstimateMeth'!AJ409/'Ac225 Dose 200 nCi EstimateMeth'!L409)^2+('Ac227 Dose 20 nCi decay actual'!AJ393/'Ac227 Dose 20 nCi decay actual'!L393)^2)^0.5</f>
        <v>3811.2382458537313</v>
      </c>
      <c r="AJ32" s="86">
        <f>L32+L32*(('Ac225 Dose 200 nCi EstimateMeth'!AK409/'Ac225 Dose 200 nCi EstimateMeth'!M409)^2+('Ac227 Dose 20 nCi decay actual'!AK393/'Ac227 Dose 20 nCi decay actual'!M393)^2)^0.5</f>
        <v>4470.7910336105761</v>
      </c>
      <c r="AK32" s="86">
        <f>M32+M32*(('Ac225 Dose 200 nCi EstimateMeth'!AL409/'Ac225 Dose 200 nCi EstimateMeth'!N409)^2+('Ac227 Dose 20 nCi decay actual'!AL393/'Ac227 Dose 20 nCi decay actual'!N393)^2)^0.5</f>
        <v>27213.122301558455</v>
      </c>
      <c r="AL32" s="85"/>
    </row>
    <row r="33" spans="3:38">
      <c r="C33">
        <f>'Ac225 Dose 200 nCi EstimateMeth'!D410</f>
        <v>4.25</v>
      </c>
      <c r="D33" s="83">
        <f>'Ac227 Dose 20 nCi decay actual'!E394/'Ac225 Dose 200 nCi EstimateMeth'!E410</f>
        <v>1.4234594913809242E-2</v>
      </c>
      <c r="E33" s="83">
        <f>'Ac227 Dose 20 nCi decay actual'!F394/'Ac225 Dose 200 nCi EstimateMeth'!F410</f>
        <v>4.4803518686353502E-2</v>
      </c>
      <c r="F33" s="83">
        <f>'Ac227 Dose 20 nCi decay actual'!G394/'Ac225 Dose 200 nCi EstimateMeth'!G410</f>
        <v>1.9727075647994204E-2</v>
      </c>
      <c r="G33" s="83">
        <f>'Ac227 Dose 20 nCi decay actual'!H394/'Ac225 Dose 200 nCi EstimateMeth'!H410</f>
        <v>1.2747852646628661E-2</v>
      </c>
      <c r="H33" s="83">
        <f>'Ac227 Dose 20 nCi decay actual'!I394/'Ac225 Dose 200 nCi EstimateMeth'!I410</f>
        <v>1.1720891199446418E-2</v>
      </c>
      <c r="I33" s="83">
        <f>'Ac227 Dose 20 nCi decay actual'!J394/'Ac225 Dose 200 nCi EstimateMeth'!J410</f>
        <v>8.190999477478686E-3</v>
      </c>
      <c r="J33" s="83">
        <f>'Ac227 Dose 20 nCi decay actual'!K394/'Ac225 Dose 200 nCi EstimateMeth'!K410</f>
        <v>1.8404600550885396E-2</v>
      </c>
      <c r="K33" s="83">
        <f>'Ac227 Dose 20 nCi decay actual'!L394/'Ac225 Dose 200 nCi EstimateMeth'!L410</f>
        <v>1.5189726313293073E-2</v>
      </c>
      <c r="L33" s="83">
        <f>'Ac227 Dose 20 nCi decay actual'!M394/'Ac225 Dose 200 nCi EstimateMeth'!M410</f>
        <v>1.8762118583408476E-2</v>
      </c>
      <c r="M33" s="83">
        <f>'Ac227 Dose 20 nCi decay actual'!N394/'Ac225 Dose 200 nCi EstimateMeth'!N410</f>
        <v>7.3237728733274554E-2</v>
      </c>
      <c r="P33" s="86">
        <f>D33-D33*(('Ac225 Dose 200 nCi EstimateMeth'!Q410/'Ac225 Dose 200 nCi EstimateMeth'!E410)^2+('Ac227 Dose 20 nCi decay actual'!Q394/'Ac227 Dose 20 nCi decay actual'!E394)^2)^0.5</f>
        <v>-2456.9300694980375</v>
      </c>
      <c r="Q33" s="86">
        <f>E33-E33*(('Ac225 Dose 200 nCi EstimateMeth'!R410/'Ac225 Dose 200 nCi EstimateMeth'!F410)^2+('Ac227 Dose 20 nCi decay actual'!R394/'Ac227 Dose 20 nCi decay actual'!F394)^2)^0.5</f>
        <v>-6106.855241606233</v>
      </c>
      <c r="R33" s="86">
        <f>F33-F33*(('Ac225 Dose 200 nCi EstimateMeth'!S410/'Ac225 Dose 200 nCi EstimateMeth'!G410)^2+('Ac227 Dose 20 nCi decay actual'!S394/'Ac227 Dose 20 nCi decay actual'!G394)^2)^0.5</f>
        <v>-3191.1541095795751</v>
      </c>
      <c r="S33" s="86">
        <f>G33-G33*(('Ac225 Dose 200 nCi EstimateMeth'!T410/'Ac225 Dose 200 nCi EstimateMeth'!H410)^2+('Ac227 Dose 20 nCi decay actual'!T394/'Ac227 Dose 20 nCi decay actual'!H394)^2)^0.5</f>
        <v>-1293.8634683471309</v>
      </c>
      <c r="T33" s="86">
        <f>H33-H33*(('Ac225 Dose 200 nCi EstimateMeth'!U410/'Ac225 Dose 200 nCi EstimateMeth'!I410)^2+('Ac227 Dose 20 nCi decay actual'!U394/'Ac227 Dose 20 nCi decay actual'!I394)^2)^0.5</f>
        <v>-1880.8094950895854</v>
      </c>
      <c r="U33" s="86">
        <f>I33-I33*(('Ac225 Dose 200 nCi EstimateMeth'!V410/'Ac225 Dose 200 nCi EstimateMeth'!J410)^2+('Ac227 Dose 20 nCi decay actual'!V394/'Ac227 Dose 20 nCi decay actual'!J394)^2)^0.5</f>
        <v>-849.55015312841908</v>
      </c>
      <c r="V33" s="86">
        <f>J33-J33*(('Ac225 Dose 200 nCi EstimateMeth'!W410/'Ac225 Dose 200 nCi EstimateMeth'!K410)^2+('Ac227 Dose 20 nCi decay actual'!W394/'Ac227 Dose 20 nCi decay actual'!K394)^2)^0.5</f>
        <v>-3826.7814000640651</v>
      </c>
      <c r="W33" s="86">
        <f>K33-K33*(('Ac225 Dose 200 nCi EstimateMeth'!X410/'Ac225 Dose 200 nCi EstimateMeth'!L410)^2+('Ac227 Dose 20 nCi decay actual'!X394/'Ac227 Dose 20 nCi decay actual'!L394)^2)^0.5</f>
        <v>-3025.1993768592206</v>
      </c>
      <c r="X33" s="86">
        <f>L33-L33*(('Ac225 Dose 200 nCi EstimateMeth'!Y410/'Ac225 Dose 200 nCi EstimateMeth'!M410)^2+('Ac227 Dose 20 nCi decay actual'!Y394/'Ac227 Dose 20 nCi decay actual'!M394)^2)^0.5</f>
        <v>-3936.963366105716</v>
      </c>
      <c r="Y33" s="86">
        <f>M33-M33*(('Ac225 Dose 200 nCi EstimateMeth'!Z410/'Ac225 Dose 200 nCi EstimateMeth'!N410)^2+('Ac227 Dose 20 nCi decay actual'!Z394/'Ac227 Dose 20 nCi decay actual'!N394)^2)^0.5</f>
        <v>-9751.1152671633918</v>
      </c>
      <c r="Z33" s="86"/>
      <c r="AA33" s="86"/>
      <c r="AB33" s="86">
        <f>D33+D33*(('Ac225 Dose 200 nCi EstimateMeth'!AC410/'Ac225 Dose 200 nCi EstimateMeth'!E410)^2+('Ac227 Dose 20 nCi decay actual'!AC394/'Ac227 Dose 20 nCi decay actual'!E394)^2)^0.5</f>
        <v>6168.2676405973552</v>
      </c>
      <c r="AC33" s="86">
        <f>E33+E33*(('Ac225 Dose 200 nCi EstimateMeth'!AD410/'Ac225 Dose 200 nCi EstimateMeth'!F410)^2+('Ac227 Dose 20 nCi decay actual'!AD394/'Ac227 Dose 20 nCi decay actual'!F394)^2)^0.5</f>
        <v>14896.520284533248</v>
      </c>
      <c r="AD33" s="86">
        <f>F33+F33*(('Ac225 Dose 200 nCi EstimateMeth'!AE410/'Ac225 Dose 200 nCi EstimateMeth'!G410)^2+('Ac227 Dose 20 nCi decay actual'!AE394/'Ac227 Dose 20 nCi decay actual'!G394)^2)^0.5</f>
        <v>5149.3884349882255</v>
      </c>
      <c r="AE33" s="86">
        <f>G33+G33*(('Ac225 Dose 200 nCi EstimateMeth'!AF410/'Ac225 Dose 200 nCi EstimateMeth'!H410)^2+('Ac227 Dose 20 nCi decay actual'!AF394/'Ac227 Dose 20 nCi decay actual'!H394)^2)^0.5</f>
        <v>4351.3499345107875</v>
      </c>
      <c r="AF33" s="86">
        <f>H33+H33*(('Ac225 Dose 200 nCi EstimateMeth'!AG410/'Ac225 Dose 200 nCi EstimateMeth'!I410)^2+('Ac227 Dose 20 nCi decay actual'!AG394/'Ac227 Dose 20 nCi decay actual'!I394)^2)^0.5</f>
        <v>3170.125299799221</v>
      </c>
      <c r="AG33" s="86">
        <f>I33+I33*(('Ac225 Dose 200 nCi EstimateMeth'!AH410/'Ac225 Dose 200 nCi EstimateMeth'!J410)^2+('Ac227 Dose 20 nCi decay actual'!AH394/'Ac227 Dose 20 nCi decay actual'!J394)^2)^0.5</f>
        <v>2891.6294768560692</v>
      </c>
      <c r="AH33" s="86">
        <f>J33+J33*(('Ac225 Dose 200 nCi EstimateMeth'!AI410/'Ac225 Dose 200 nCi EstimateMeth'!K410)^2+('Ac227 Dose 20 nCi decay actual'!AI394/'Ac227 Dose 20 nCi decay actual'!K394)^2)^0.5</f>
        <v>4257.6557306325331</v>
      </c>
      <c r="AI33" s="86">
        <f>K33+K33*(('Ac225 Dose 200 nCi EstimateMeth'!AJ410/'Ac225 Dose 200 nCi EstimateMeth'!L410)^2+('Ac227 Dose 20 nCi decay actual'!AJ394/'Ac227 Dose 20 nCi decay actual'!L394)^2)^0.5</f>
        <v>3702.6862854430524</v>
      </c>
      <c r="AJ33" s="86">
        <f>L33+L33*(('Ac225 Dose 200 nCi EstimateMeth'!AK410/'Ac225 Dose 200 nCi EstimateMeth'!M410)^2+('Ac227 Dose 20 nCi decay actual'!AK394/'Ac227 Dose 20 nCi decay actual'!M394)^2)^0.5</f>
        <v>4358.316416695001</v>
      </c>
      <c r="AK33" s="86">
        <f>M33+M33*(('Ac225 Dose 200 nCi EstimateMeth'!AL410/'Ac225 Dose 200 nCi EstimateMeth'!N410)^2+('Ac227 Dose 20 nCi decay actual'!AL394/'Ac227 Dose 20 nCi decay actual'!N394)^2)^0.5</f>
        <v>25988.813196121748</v>
      </c>
      <c r="AL33" s="85"/>
    </row>
    <row r="34" spans="3:38">
      <c r="C34">
        <f>'Ac225 Dose 200 nCi EstimateMeth'!D411</f>
        <v>4.5</v>
      </c>
      <c r="D34" s="83">
        <f>'Ac227 Dose 20 nCi decay actual'!E395/'Ac225 Dose 200 nCi EstimateMeth'!E411</f>
        <v>1.4193596397820264E-2</v>
      </c>
      <c r="E34" s="83">
        <f>'Ac227 Dose 20 nCi decay actual'!F395/'Ac225 Dose 200 nCi EstimateMeth'!F411</f>
        <v>4.4008147593611033E-2</v>
      </c>
      <c r="F34" s="83">
        <f>'Ac227 Dose 20 nCi decay actual'!G395/'Ac225 Dose 200 nCi EstimateMeth'!G411</f>
        <v>1.9604086395519721E-2</v>
      </c>
      <c r="G34" s="83">
        <f>'Ac227 Dose 20 nCi decay actual'!H395/'Ac225 Dose 200 nCi EstimateMeth'!H411</f>
        <v>1.2683473609450484E-2</v>
      </c>
      <c r="H34" s="83">
        <f>'Ac227 Dose 20 nCi decay actual'!I395/'Ac225 Dose 200 nCi EstimateMeth'!I411</f>
        <v>1.1734633646946876E-2</v>
      </c>
      <c r="I34" s="83">
        <f>'Ac227 Dose 20 nCi decay actual'!J395/'Ac225 Dose 200 nCi EstimateMeth'!J411</f>
        <v>8.0931828520000113E-3</v>
      </c>
      <c r="J34" s="83">
        <f>'Ac227 Dose 20 nCi decay actual'!K395/'Ac225 Dose 200 nCi EstimateMeth'!K411</f>
        <v>1.8285380574981115E-2</v>
      </c>
      <c r="K34" s="83">
        <f>'Ac227 Dose 20 nCi decay actual'!L395/'Ac225 Dose 200 nCi EstimateMeth'!L411</f>
        <v>1.5132532575923554E-2</v>
      </c>
      <c r="L34" s="83">
        <f>'Ac227 Dose 20 nCi decay actual'!M395/'Ac225 Dose 200 nCi EstimateMeth'!M411</f>
        <v>1.8766324738262723E-2</v>
      </c>
      <c r="M34" s="83">
        <f>'Ac227 Dose 20 nCi decay actual'!N395/'Ac225 Dose 200 nCi EstimateMeth'!N411</f>
        <v>7.0929057857705355E-2</v>
      </c>
      <c r="P34" s="86">
        <f>D34-D34*(('Ac225 Dose 200 nCi EstimateMeth'!Q411/'Ac225 Dose 200 nCi EstimateMeth'!E411)^2+('Ac227 Dose 20 nCi decay actual'!Q395/'Ac227 Dose 20 nCi decay actual'!E395)^2)^0.5</f>
        <v>-2432.0230713888313</v>
      </c>
      <c r="Q34" s="86">
        <f>E34-E34*(('Ac225 Dose 200 nCi EstimateMeth'!R411/'Ac225 Dose 200 nCi EstimateMeth'!F411)^2+('Ac227 Dose 20 nCi decay actual'!R395/'Ac227 Dose 20 nCi decay actual'!F395)^2)^0.5</f>
        <v>-5932.5952194898482</v>
      </c>
      <c r="R34" s="86">
        <f>F34-F34*(('Ac225 Dose 200 nCi EstimateMeth'!S411/'Ac225 Dose 200 nCi EstimateMeth'!G411)^2+('Ac227 Dose 20 nCi decay actual'!S395/'Ac227 Dose 20 nCi decay actual'!G395)^2)^0.5</f>
        <v>-3089.6494693876343</v>
      </c>
      <c r="S34" s="86">
        <f>G34-G34*(('Ac225 Dose 200 nCi EstimateMeth'!T411/'Ac225 Dose 200 nCi EstimateMeth'!H411)^2+('Ac227 Dose 20 nCi decay actual'!T395/'Ac227 Dose 20 nCi decay actual'!H395)^2)^0.5</f>
        <v>-1266.3447698275479</v>
      </c>
      <c r="T34" s="86">
        <f>H34-H34*(('Ac225 Dose 200 nCi EstimateMeth'!U411/'Ac225 Dose 200 nCi EstimateMeth'!I411)^2+('Ac227 Dose 20 nCi decay actual'!U395/'Ac227 Dose 20 nCi decay actual'!I395)^2)^0.5</f>
        <v>-1848.4753749603058</v>
      </c>
      <c r="U34" s="86">
        <f>I34-I34*(('Ac225 Dose 200 nCi EstimateMeth'!V411/'Ac225 Dose 200 nCi EstimateMeth'!J411)^2+('Ac227 Dose 20 nCi decay actual'!V395/'Ac227 Dose 20 nCi decay actual'!J395)^2)^0.5</f>
        <v>-819.76400568004215</v>
      </c>
      <c r="V34" s="86">
        <f>J34-J34*(('Ac225 Dose 200 nCi EstimateMeth'!W411/'Ac225 Dose 200 nCi EstimateMeth'!K411)^2+('Ac227 Dose 20 nCi decay actual'!W395/'Ac227 Dose 20 nCi decay actual'!K395)^2)^0.5</f>
        <v>-3709.7036998057602</v>
      </c>
      <c r="W34" s="86">
        <f>K34-K34*(('Ac225 Dose 200 nCi EstimateMeth'!X411/'Ac225 Dose 200 nCi EstimateMeth'!L411)^2+('Ac227 Dose 20 nCi decay actual'!X395/'Ac227 Dose 20 nCi decay actual'!L395)^2)^0.5</f>
        <v>-2941.4729892479404</v>
      </c>
      <c r="X34" s="86">
        <f>L34-L34*(('Ac225 Dose 200 nCi EstimateMeth'!Y411/'Ac225 Dose 200 nCi EstimateMeth'!M411)^2+('Ac227 Dose 20 nCi decay actual'!Y395/'Ac227 Dose 20 nCi decay actual'!M395)^2)^0.5</f>
        <v>-3851.9764653894031</v>
      </c>
      <c r="Y34" s="86">
        <f>M34-M34*(('Ac225 Dose 200 nCi EstimateMeth'!Z411/'Ac225 Dose 200 nCi EstimateMeth'!N411)^2+('Ac227 Dose 20 nCi decay actual'!Z395/'Ac227 Dose 20 nCi decay actual'!N395)^2)^0.5</f>
        <v>-8981.0639953000391</v>
      </c>
      <c r="Z34" s="86"/>
      <c r="AA34" s="86"/>
      <c r="AB34" s="86">
        <f>D34+D34*(('Ac225 Dose 200 nCi EstimateMeth'!AC411/'Ac225 Dose 200 nCi EstimateMeth'!E411)^2+('Ac227 Dose 20 nCi decay actual'!AC395/'Ac227 Dose 20 nCi decay actual'!E395)^2)^0.5</f>
        <v>6104.2445109635119</v>
      </c>
      <c r="AC34" s="86">
        <f>E34+E34*(('Ac225 Dose 200 nCi EstimateMeth'!AD411/'Ac225 Dose 200 nCi EstimateMeth'!F411)^2+('Ac227 Dose 20 nCi decay actual'!AD395/'Ac227 Dose 20 nCi decay actual'!F395)^2)^0.5</f>
        <v>14198.430610891144</v>
      </c>
      <c r="AD34" s="86">
        <f>F34+F34*(('Ac225 Dose 200 nCi EstimateMeth'!AE411/'Ac225 Dose 200 nCi EstimateMeth'!G411)^2+('Ac227 Dose 20 nCi decay actual'!AE395/'Ac227 Dose 20 nCi decay actual'!G395)^2)^0.5</f>
        <v>5034.9936218007988</v>
      </c>
      <c r="AE34" s="86">
        <f>G34+G34*(('Ac225 Dose 200 nCi EstimateMeth'!AF411/'Ac225 Dose 200 nCi EstimateMeth'!H411)^2+('Ac227 Dose 20 nCi decay actual'!AF395/'Ac227 Dose 20 nCi decay actual'!H395)^2)^0.5</f>
        <v>4251.3677724357958</v>
      </c>
      <c r="AF34" s="86">
        <f>H34+H34*(('Ac225 Dose 200 nCi EstimateMeth'!AG411/'Ac225 Dose 200 nCi EstimateMeth'!I411)^2+('Ac227 Dose 20 nCi decay actual'!AG395/'Ac227 Dose 20 nCi decay actual'!I395)^2)^0.5</f>
        <v>3101.8344645716174</v>
      </c>
      <c r="AG34" s="86">
        <f>I34+I34*(('Ac225 Dose 200 nCi EstimateMeth'!AH411/'Ac225 Dose 200 nCi EstimateMeth'!J411)^2+('Ac227 Dose 20 nCi decay actual'!AH395/'Ac227 Dose 20 nCi decay actual'!J395)^2)^0.5</f>
        <v>2789.4130713933873</v>
      </c>
      <c r="AH34" s="86">
        <f>J34+J34*(('Ac225 Dose 200 nCi EstimateMeth'!AI411/'Ac225 Dose 200 nCi EstimateMeth'!K411)^2+('Ac227 Dose 20 nCi decay actual'!AI395/'Ac227 Dose 20 nCi decay actual'!K395)^2)^0.5</f>
        <v>4131.7744582584346</v>
      </c>
      <c r="AI34" s="86">
        <f>K34+K34*(('Ac225 Dose 200 nCi EstimateMeth'!AJ411/'Ac225 Dose 200 nCi EstimateMeth'!L411)^2+('Ac227 Dose 20 nCi decay actual'!AJ395/'Ac227 Dose 20 nCi decay actual'!L395)^2)^0.5</f>
        <v>3605.1419979952116</v>
      </c>
      <c r="AJ34" s="86">
        <f>L34+L34*(('Ac225 Dose 200 nCi EstimateMeth'!AK411/'Ac225 Dose 200 nCi EstimateMeth'!M411)^2+('Ac227 Dose 20 nCi decay actual'!AK395/'Ac227 Dose 20 nCi decay actual'!M395)^2)^0.5</f>
        <v>4252.8501616226213</v>
      </c>
      <c r="AK34" s="86">
        <f>M34+M34*(('Ac225 Dose 200 nCi EstimateMeth'!AL411/'Ac225 Dose 200 nCi EstimateMeth'!N411)^2+('Ac227 Dose 20 nCi decay actual'!AL395/'Ac227 Dose 20 nCi decay actual'!N395)^2)^0.5</f>
        <v>24784.307082482777</v>
      </c>
      <c r="AL34" s="85"/>
    </row>
    <row r="35" spans="3:38">
      <c r="C35">
        <f>'Ac225 Dose 200 nCi EstimateMeth'!D412</f>
        <v>4.75</v>
      </c>
      <c r="D35" s="83">
        <f>'Ac227 Dose 20 nCi decay actual'!E396/'Ac225 Dose 200 nCi EstimateMeth'!E412</f>
        <v>1.4158584313174589E-2</v>
      </c>
      <c r="E35" s="83">
        <f>'Ac227 Dose 20 nCi decay actual'!F396/'Ac225 Dose 200 nCi EstimateMeth'!F412</f>
        <v>4.3092474252734929E-2</v>
      </c>
      <c r="F35" s="83">
        <f>'Ac227 Dose 20 nCi decay actual'!G396/'Ac225 Dose 200 nCi EstimateMeth'!G412</f>
        <v>1.9479594518574558E-2</v>
      </c>
      <c r="G35" s="83">
        <f>'Ac227 Dose 20 nCi decay actual'!H396/'Ac225 Dose 200 nCi EstimateMeth'!H412</f>
        <v>1.2636859797883083E-2</v>
      </c>
      <c r="H35" s="83">
        <f>'Ac227 Dose 20 nCi decay actual'!I396/'Ac225 Dose 200 nCi EstimateMeth'!I412</f>
        <v>1.1767778745058747E-2</v>
      </c>
      <c r="I35" s="83">
        <f>'Ac227 Dose 20 nCi decay actual'!J396/'Ac225 Dose 200 nCi EstimateMeth'!J412</f>
        <v>8.0017120590787447E-3</v>
      </c>
      <c r="J35" s="83">
        <f>'Ac227 Dose 20 nCi decay actual'!K396/'Ac225 Dose 200 nCi EstimateMeth'!K412</f>
        <v>1.8162130705969122E-2</v>
      </c>
      <c r="K35" s="83">
        <f>'Ac227 Dose 20 nCi decay actual'!L396/'Ac225 Dose 200 nCi EstimateMeth'!L412</f>
        <v>1.508598687656766E-2</v>
      </c>
      <c r="L35" s="83">
        <f>'Ac227 Dose 20 nCi decay actual'!M396/'Ac225 Dose 200 nCi EstimateMeth'!M412</f>
        <v>1.8766769199645397E-2</v>
      </c>
      <c r="M35" s="83">
        <f>'Ac227 Dose 20 nCi decay actual'!N396/'Ac225 Dose 200 nCi EstimateMeth'!N412</f>
        <v>6.8598020972756954E-2</v>
      </c>
      <c r="P35" s="86">
        <f>D35-D35*(('Ac225 Dose 200 nCi EstimateMeth'!Q412/'Ac225 Dose 200 nCi EstimateMeth'!E412)^2+('Ac227 Dose 20 nCi decay actual'!Q396/'Ac227 Dose 20 nCi decay actual'!E396)^2)^0.5</f>
        <v>-2411.129064272191</v>
      </c>
      <c r="Q35" s="86">
        <f>E35-E35*(('Ac225 Dose 200 nCi EstimateMeth'!R412/'Ac225 Dose 200 nCi EstimateMeth'!F412)^2+('Ac227 Dose 20 nCi decay actual'!R396/'Ac227 Dose 20 nCi decay actual'!F396)^2)^0.5</f>
        <v>-5743.364169987577</v>
      </c>
      <c r="R35" s="86">
        <f>F35-F35*(('Ac225 Dose 200 nCi EstimateMeth'!S412/'Ac225 Dose 200 nCi EstimateMeth'!G412)^2+('Ac227 Dose 20 nCi decay actual'!S396/'Ac227 Dose 20 nCi decay actual'!G396)^2)^0.5</f>
        <v>-2994.3739567456942</v>
      </c>
      <c r="S35" s="86">
        <f>G35-G35*(('Ac225 Dose 200 nCi EstimateMeth'!T412/'Ac225 Dose 200 nCi EstimateMeth'!H412)^2+('Ac227 Dose 20 nCi decay actual'!T396/'Ac227 Dose 20 nCi decay actual'!H396)^2)^0.5</f>
        <v>-1244.591110643167</v>
      </c>
      <c r="T35" s="86">
        <f>H35-H35*(('Ac225 Dose 200 nCi EstimateMeth'!U412/'Ac225 Dose 200 nCi EstimateMeth'!I412)^2+('Ac227 Dose 20 nCi decay actual'!U396/'Ac227 Dose 20 nCi decay actual'!I396)^2)^0.5</f>
        <v>-1823.2411803285629</v>
      </c>
      <c r="U35" s="86">
        <f>I35-I35*(('Ac225 Dose 200 nCi EstimateMeth'!V412/'Ac225 Dose 200 nCi EstimateMeth'!J412)^2+('Ac227 Dose 20 nCi decay actual'!V396/'Ac227 Dose 20 nCi decay actual'!J396)^2)^0.5</f>
        <v>-793.19703929136165</v>
      </c>
      <c r="V35" s="86">
        <f>J35-J35*(('Ac225 Dose 200 nCi EstimateMeth'!W412/'Ac225 Dose 200 nCi EstimateMeth'!K412)^2+('Ac227 Dose 20 nCi decay actual'!W396/'Ac227 Dose 20 nCi decay actual'!K396)^2)^0.5</f>
        <v>-3598.5621236793886</v>
      </c>
      <c r="W35" s="86">
        <f>K35-K35*(('Ac225 Dose 200 nCi EstimateMeth'!X412/'Ac225 Dose 200 nCi EstimateMeth'!L412)^2+('Ac227 Dose 20 nCi decay actual'!X396/'Ac227 Dose 20 nCi decay actual'!L396)^2)^0.5</f>
        <v>-2865.8823579035129</v>
      </c>
      <c r="X35" s="86">
        <f>L35-L35*(('Ac225 Dose 200 nCi EstimateMeth'!Y412/'Ac225 Dose 200 nCi EstimateMeth'!M412)^2+('Ac227 Dose 20 nCi decay actual'!Y396/'Ac227 Dose 20 nCi decay actual'!M396)^2)^0.5</f>
        <v>-3771.9236389481912</v>
      </c>
      <c r="Y35" s="86">
        <f>M35-M35*(('Ac225 Dose 200 nCi EstimateMeth'!Z412/'Ac225 Dose 200 nCi EstimateMeth'!N412)^2+('Ac227 Dose 20 nCi decay actual'!Z396/'Ac227 Dose 20 nCi decay actual'!N396)^2)^0.5</f>
        <v>-8272.8516312209158</v>
      </c>
      <c r="Z35" s="86"/>
      <c r="AA35" s="86"/>
      <c r="AB35" s="86">
        <f>D35+D35*(('Ac225 Dose 200 nCi EstimateMeth'!AC412/'Ac225 Dose 200 nCi EstimateMeth'!E412)^2+('Ac227 Dose 20 nCi decay actual'!AC396/'Ac227 Dose 20 nCi decay actual'!E396)^2)^0.5</f>
        <v>6050.5091848053899</v>
      </c>
      <c r="AC35" s="86">
        <f>E35+E35*(('Ac225 Dose 200 nCi EstimateMeth'!AD412/'Ac225 Dose 200 nCi EstimateMeth'!F412)^2+('Ac227 Dose 20 nCi decay actual'!AD396/'Ac227 Dose 20 nCi decay actual'!F396)^2)^0.5</f>
        <v>13511.33640619421</v>
      </c>
      <c r="AD35" s="86">
        <f>F35+F35*(('Ac225 Dose 200 nCi EstimateMeth'!AE412/'Ac225 Dose 200 nCi EstimateMeth'!G412)^2+('Ac227 Dose 20 nCi decay actual'!AE396/'Ac227 Dose 20 nCi decay actual'!G396)^2)^0.5</f>
        <v>4926.7159516551756</v>
      </c>
      <c r="AE35" s="86">
        <f>G35+G35*(('Ac225 Dose 200 nCi EstimateMeth'!AF412/'Ac225 Dose 200 nCi EstimateMeth'!H412)^2+('Ac227 Dose 20 nCi decay actual'!AF396/'Ac227 Dose 20 nCi decay actual'!H396)^2)^0.5</f>
        <v>4167.2365159979263</v>
      </c>
      <c r="AF35" s="86">
        <f>H35+H35*(('Ac225 Dose 200 nCi EstimateMeth'!AG412/'Ac225 Dose 200 nCi EstimateMeth'!I412)^2+('Ac227 Dose 20 nCi decay actual'!AG396/'Ac227 Dose 20 nCi decay actual'!I396)^2)^0.5</f>
        <v>3045.6504068654713</v>
      </c>
      <c r="AG35" s="86">
        <f>I35+I35*(('Ac225 Dose 200 nCi EstimateMeth'!AH412/'Ac225 Dose 200 nCi EstimateMeth'!J412)^2+('Ac227 Dose 20 nCi decay actual'!AH396/'Ac227 Dose 20 nCi decay actual'!J396)^2)^0.5</f>
        <v>2694.8738309553778</v>
      </c>
      <c r="AH35" s="86">
        <f>J35+J35*(('Ac225 Dose 200 nCi EstimateMeth'!AI412/'Ac225 Dose 200 nCi EstimateMeth'!K412)^2+('Ac227 Dose 20 nCi decay actual'!AI396/'Ac227 Dose 20 nCi decay actual'!K396)^2)^0.5</f>
        <v>4014.3064711210436</v>
      </c>
      <c r="AI35" s="86">
        <f>K35+K35*(('Ac225 Dose 200 nCi EstimateMeth'!AJ412/'Ac225 Dose 200 nCi EstimateMeth'!L412)^2+('Ac227 Dose 20 nCi decay actual'!AJ396/'Ac227 Dose 20 nCi decay actual'!L396)^2)^0.5</f>
        <v>3517.1301390062872</v>
      </c>
      <c r="AJ35" s="86">
        <f>L35+L35*(('Ac225 Dose 200 nCi EstimateMeth'!AK412/'Ac225 Dose 200 nCi EstimateMeth'!M412)^2+('Ac227 Dose 20 nCi decay actual'!AK396/'Ac227 Dose 20 nCi decay actual'!M396)^2)^0.5</f>
        <v>4153.6776898030485</v>
      </c>
      <c r="AK35" s="86">
        <f>M35+M35*(('Ac225 Dose 200 nCi EstimateMeth'!AL412/'Ac225 Dose 200 nCi EstimateMeth'!N412)^2+('Ac227 Dose 20 nCi decay actual'!AL396/'Ac227 Dose 20 nCi decay actual'!N396)^2)^0.5</f>
        <v>23609.779414761993</v>
      </c>
      <c r="AL35" s="85"/>
    </row>
    <row r="36" spans="3:38">
      <c r="C36">
        <f>'Ac225 Dose 200 nCi EstimateMeth'!D413</f>
        <v>5</v>
      </c>
      <c r="D36" s="83">
        <f>'Ac227 Dose 20 nCi decay actual'!E397/'Ac225 Dose 200 nCi EstimateMeth'!E413</f>
        <v>1.4128505003935877E-2</v>
      </c>
      <c r="E36" s="83">
        <f>'Ac227 Dose 20 nCi decay actual'!F397/'Ac225 Dose 200 nCi EstimateMeth'!F413</f>
        <v>4.2090935175841726E-2</v>
      </c>
      <c r="F36" s="83">
        <f>'Ac227 Dose 20 nCi decay actual'!G397/'Ac225 Dose 200 nCi EstimateMeth'!G413</f>
        <v>1.9353906512885644E-2</v>
      </c>
      <c r="G36" s="83">
        <f>'Ac227 Dose 20 nCi decay actual'!H397/'Ac225 Dose 200 nCi EstimateMeth'!H413</f>
        <v>1.260608198242975E-2</v>
      </c>
      <c r="H36" s="83">
        <f>'Ac227 Dose 20 nCi decay actual'!I397/'Ac225 Dose 200 nCi EstimateMeth'!I413</f>
        <v>1.1816868369322314E-2</v>
      </c>
      <c r="I36" s="83">
        <f>'Ac227 Dose 20 nCi decay actual'!J397/'Ac225 Dose 200 nCi EstimateMeth'!J413</f>
        <v>7.9163846793559884E-3</v>
      </c>
      <c r="J36" s="83">
        <f>'Ac227 Dose 20 nCi decay actual'!K397/'Ac225 Dose 200 nCi EstimateMeth'!K413</f>
        <v>1.8036777145040934E-2</v>
      </c>
      <c r="K36" s="83">
        <f>'Ac227 Dose 20 nCi decay actual'!L397/'Ac225 Dose 200 nCi EstimateMeth'!L413</f>
        <v>1.5048058961603245E-2</v>
      </c>
      <c r="L36" s="83">
        <f>'Ac227 Dose 20 nCi decay actual'!M397/'Ac225 Dose 200 nCi EstimateMeth'!M413</f>
        <v>1.8763081190178242E-2</v>
      </c>
      <c r="M36" s="83">
        <f>'Ac227 Dose 20 nCi decay actual'!N397/'Ac225 Dose 200 nCi EstimateMeth'!N413</f>
        <v>6.6276809127344877E-2</v>
      </c>
      <c r="P36" s="86">
        <f>D36-D36*(('Ac225 Dose 200 nCi EstimateMeth'!Q413/'Ac225 Dose 200 nCi EstimateMeth'!E413)^2+('Ac227 Dose 20 nCi decay actual'!Q397/'Ac227 Dose 20 nCi decay actual'!E397)^2)^0.5</f>
        <v>-2393.5724772652711</v>
      </c>
      <c r="Q36" s="86">
        <f>E36-E36*(('Ac225 Dose 200 nCi EstimateMeth'!R413/'Ac225 Dose 200 nCi EstimateMeth'!F413)^2+('Ac227 Dose 20 nCi decay actual'!R397/'Ac227 Dose 20 nCi decay actual'!F397)^2)^0.5</f>
        <v>-5545.1632936837714</v>
      </c>
      <c r="R36" s="86">
        <f>F36-F36*(('Ac225 Dose 200 nCi EstimateMeth'!S413/'Ac225 Dose 200 nCi EstimateMeth'!G413)^2+('Ac227 Dose 20 nCi decay actual'!S397/'Ac227 Dose 20 nCi decay actual'!G397)^2)^0.5</f>
        <v>-2904.6975296644036</v>
      </c>
      <c r="S36" s="86">
        <f>G36-G36*(('Ac225 Dose 200 nCi EstimateMeth'!T413/'Ac225 Dose 200 nCi EstimateMeth'!H413)^2+('Ac227 Dose 20 nCi decay actual'!T397/'Ac227 Dose 20 nCi decay actual'!H397)^2)^0.5</f>
        <v>-1227.7105106330246</v>
      </c>
      <c r="T36" s="86">
        <f>H36-H36*(('Ac225 Dose 200 nCi EstimateMeth'!U413/'Ac225 Dose 200 nCi EstimateMeth'!I413)^2+('Ac227 Dose 20 nCi decay actual'!U397/'Ac227 Dose 20 nCi decay actual'!I397)^2)^0.5</f>
        <v>-1803.8680412155102</v>
      </c>
      <c r="U36" s="86">
        <f>I36-I36*(('Ac225 Dose 200 nCi EstimateMeth'!V413/'Ac225 Dose 200 nCi EstimateMeth'!J413)^2+('Ac227 Dose 20 nCi decay actual'!V397/'Ac227 Dose 20 nCi decay actual'!J397)^2)^0.5</f>
        <v>-769.43627416127936</v>
      </c>
      <c r="V36" s="86">
        <f>J36-J36*(('Ac225 Dose 200 nCi EstimateMeth'!W413/'Ac225 Dose 200 nCi EstimateMeth'!K413)^2+('Ac227 Dose 20 nCi decay actual'!W397/'Ac227 Dose 20 nCi decay actual'!K397)^2)^0.5</f>
        <v>-3493.2891104343635</v>
      </c>
      <c r="W36" s="86">
        <f>K36-K36*(('Ac225 Dose 200 nCi EstimateMeth'!X413/'Ac225 Dose 200 nCi EstimateMeth'!L413)^2+('Ac227 Dose 20 nCi decay actual'!X397/'Ac227 Dose 20 nCi decay actual'!L397)^2)^0.5</f>
        <v>-2797.3078449242307</v>
      </c>
      <c r="X36" s="86">
        <f>L36-L36*(('Ac225 Dose 200 nCi EstimateMeth'!Y413/'Ac225 Dose 200 nCi EstimateMeth'!M413)^2+('Ac227 Dose 20 nCi decay actual'!Y397/'Ac227 Dose 20 nCi decay actual'!M397)^2)^0.5</f>
        <v>-3696.1288636280005</v>
      </c>
      <c r="Y36" s="86">
        <f>M36-M36*(('Ac225 Dose 200 nCi EstimateMeth'!Z413/'Ac225 Dose 200 nCi EstimateMeth'!N413)^2+('Ac227 Dose 20 nCi decay actual'!Z397/'Ac227 Dose 20 nCi decay actual'!N397)^2)^0.5</f>
        <v>-7624.8369384256812</v>
      </c>
      <c r="Z36" s="86"/>
      <c r="AA36" s="86"/>
      <c r="AB36" s="86">
        <f>D36+D36*(('Ac225 Dose 200 nCi EstimateMeth'!AC413/'Ac225 Dose 200 nCi EstimateMeth'!E413)^2+('Ac227 Dose 20 nCi decay actual'!AC397/'Ac227 Dose 20 nCi decay actual'!E397)^2)^0.5</f>
        <v>6005.3489613412949</v>
      </c>
      <c r="AC36" s="86">
        <f>E36+E36*(('Ac225 Dose 200 nCi EstimateMeth'!AD413/'Ac225 Dose 200 nCi EstimateMeth'!F413)^2+('Ac227 Dose 20 nCi decay actual'!AD397/'Ac227 Dose 20 nCi decay actual'!F397)^2)^0.5</f>
        <v>12843.287289675545</v>
      </c>
      <c r="AD36" s="86">
        <f>F36+F36*(('Ac225 Dose 200 nCi EstimateMeth'!AE413/'Ac225 Dose 200 nCi EstimateMeth'!G413)^2+('Ac227 Dose 20 nCi decay actual'!AE397/'Ac227 Dose 20 nCi decay actual'!G397)^2)^0.5</f>
        <v>4823.6807982927266</v>
      </c>
      <c r="AE36" s="86">
        <f>G36+G36*(('Ac225 Dose 200 nCi EstimateMeth'!AF413/'Ac225 Dose 200 nCi EstimateMeth'!H413)^2+('Ac227 Dose 20 nCi decay actual'!AF397/'Ac227 Dose 20 nCi decay actual'!H397)^2)^0.5</f>
        <v>4097.300497644439</v>
      </c>
      <c r="AF36" s="86">
        <f>H36+H36*(('Ac225 Dose 200 nCi EstimateMeth'!AG413/'Ac225 Dose 200 nCi EstimateMeth'!I413)^2+('Ac227 Dose 20 nCi decay actual'!AG397/'Ac227 Dose 20 nCi decay actual'!I397)^2)^0.5</f>
        <v>2999.8029718478788</v>
      </c>
      <c r="AG36" s="86">
        <f>I36+I36*(('Ac225 Dose 200 nCi EstimateMeth'!AH413/'Ac225 Dose 200 nCi EstimateMeth'!J413)^2+('Ac227 Dose 20 nCi decay actual'!AH397/'Ac227 Dose 20 nCi decay actual'!J397)^2)^0.5</f>
        <v>2607.3456296683526</v>
      </c>
      <c r="AH36" s="86">
        <f>J36+J36*(('Ac225 Dose 200 nCi EstimateMeth'!AI413/'Ac225 Dose 200 nCi EstimateMeth'!K413)^2+('Ac227 Dose 20 nCi decay actual'!AI397/'Ac227 Dose 20 nCi decay actual'!K397)^2)^0.5</f>
        <v>3904.5154980353282</v>
      </c>
      <c r="AI36" s="86">
        <f>K36+K36*(('Ac225 Dose 200 nCi EstimateMeth'!AJ413/'Ac225 Dose 200 nCi EstimateMeth'!L413)^2+('Ac227 Dose 20 nCi decay actual'!AJ397/'Ac227 Dose 20 nCi decay actual'!L397)^2)^0.5</f>
        <v>3437.2563950394315</v>
      </c>
      <c r="AJ36" s="86">
        <f>L36+L36*(('Ac225 Dose 200 nCi EstimateMeth'!AK413/'Ac225 Dose 200 nCi EstimateMeth'!M413)^2+('Ac227 Dose 20 nCi decay actual'!AK397/'Ac227 Dose 20 nCi decay actual'!M397)^2)^0.5</f>
        <v>4060.1132419207174</v>
      </c>
      <c r="AK36" s="86">
        <f>M36+M36*(('Ac225 Dose 200 nCi EstimateMeth'!AL413/'Ac225 Dose 200 nCi EstimateMeth'!N413)^2+('Ac227 Dose 20 nCi decay actual'!AL397/'Ac227 Dose 20 nCi decay actual'!N397)^2)^0.5</f>
        <v>22474.153939140291</v>
      </c>
      <c r="AL36" s="85"/>
    </row>
    <row r="37" spans="3:38">
      <c r="C37">
        <f>'Ac225 Dose 200 nCi EstimateMeth'!D414</f>
        <v>5.25</v>
      </c>
      <c r="D37" s="83">
        <f>'Ac227 Dose 20 nCi decay actual'!E398/'Ac225 Dose 200 nCi EstimateMeth'!E414</f>
        <v>1.4102390975590001E-2</v>
      </c>
      <c r="E37" s="83">
        <f>'Ac227 Dose 20 nCi decay actual'!F398/'Ac225 Dose 200 nCi EstimateMeth'!F414</f>
        <v>4.1037236869107395E-2</v>
      </c>
      <c r="F37" s="83">
        <f>'Ac227 Dose 20 nCi decay actual'!G398/'Ac225 Dose 200 nCi EstimateMeth'!G414</f>
        <v>1.9227250924166623E-2</v>
      </c>
      <c r="G37" s="83">
        <f>'Ac227 Dose 20 nCi decay actual'!H398/'Ac225 Dose 200 nCi EstimateMeth'!H414</f>
        <v>1.2588883024744682E-2</v>
      </c>
      <c r="H37" s="83">
        <f>'Ac227 Dose 20 nCi decay actual'!I398/'Ac225 Dose 200 nCi EstimateMeth'!I414</f>
        <v>1.1878091779940408E-2</v>
      </c>
      <c r="I37" s="83">
        <f>'Ac227 Dose 20 nCi decay actual'!J398/'Ac225 Dose 200 nCi EstimateMeth'!J414</f>
        <v>7.8369914204534288E-3</v>
      </c>
      <c r="J37" s="83">
        <f>'Ac227 Dose 20 nCi decay actual'!K398/'Ac225 Dose 200 nCi EstimateMeth'!K414</f>
        <v>1.7911282259725745E-2</v>
      </c>
      <c r="K37" s="83">
        <f>'Ac227 Dose 20 nCi decay actual'!L398/'Ac225 Dose 200 nCi EstimateMeth'!L414</f>
        <v>1.5016613281276885E-2</v>
      </c>
      <c r="L37" s="83">
        <f>'Ac227 Dose 20 nCi decay actual'!M398/'Ac225 Dose 200 nCi EstimateMeth'!M414</f>
        <v>1.8754846764316248E-2</v>
      </c>
      <c r="M37" s="83">
        <f>'Ac227 Dose 20 nCi decay actual'!N398/'Ac225 Dose 200 nCi EstimateMeth'!N414</f>
        <v>6.3996189114160579E-2</v>
      </c>
      <c r="P37" s="86">
        <f>D37-D37*(('Ac225 Dose 200 nCi EstimateMeth'!Q414/'Ac225 Dose 200 nCi EstimateMeth'!E414)^2+('Ac227 Dose 20 nCi decay actual'!Q398/'Ac227 Dose 20 nCi decay actual'!E398)^2)^0.5</f>
        <v>-2378.7355063802547</v>
      </c>
      <c r="Q37" s="86">
        <f>E37-E37*(('Ac225 Dose 200 nCi EstimateMeth'!R414/'Ac225 Dose 200 nCi EstimateMeth'!F414)^2+('Ac227 Dose 20 nCi decay actual'!R398/'Ac227 Dose 20 nCi decay actual'!F398)^2)^0.5</f>
        <v>-5343.4752053514831</v>
      </c>
      <c r="R37" s="86">
        <f>F37-F37*(('Ac225 Dose 200 nCi EstimateMeth'!S414/'Ac225 Dose 200 nCi EstimateMeth'!G414)^2+('Ac227 Dose 20 nCi decay actual'!S398/'Ac227 Dose 20 nCi decay actual'!G398)^2)^0.5</f>
        <v>-2820.0440916254106</v>
      </c>
      <c r="S37" s="86">
        <f>G37-G37*(('Ac225 Dose 200 nCi EstimateMeth'!T414/'Ac225 Dose 200 nCi EstimateMeth'!H414)^2+('Ac227 Dose 20 nCi decay actual'!T398/'Ac227 Dose 20 nCi decay actual'!H398)^2)^0.5</f>
        <v>-1214.8268467641594</v>
      </c>
      <c r="T37" s="86">
        <f>H37-H37*(('Ac225 Dose 200 nCi EstimateMeth'!U414/'Ac225 Dose 200 nCi EstimateMeth'!I414)^2+('Ac227 Dose 20 nCi decay actual'!U398/'Ac227 Dose 20 nCi decay actual'!I398)^2)^0.5</f>
        <v>-1789.1105447714051</v>
      </c>
      <c r="U37" s="86">
        <f>I37-I37*(('Ac225 Dose 200 nCi EstimateMeth'!V414/'Ac225 Dose 200 nCi EstimateMeth'!J414)^2+('Ac227 Dose 20 nCi decay actual'!V398/'Ac227 Dose 20 nCi decay actual'!J398)^2)^0.5</f>
        <v>-748.12471196216961</v>
      </c>
      <c r="V37" s="86">
        <f>J37-J37*(('Ac225 Dose 200 nCi EstimateMeth'!W414/'Ac225 Dose 200 nCi EstimateMeth'!K414)^2+('Ac227 Dose 20 nCi decay actual'!W398/'Ac227 Dose 20 nCi decay actual'!K398)^2)^0.5</f>
        <v>-3393.8120903304689</v>
      </c>
      <c r="W37" s="86">
        <f>K37-K37*(('Ac225 Dose 200 nCi EstimateMeth'!X414/'Ac225 Dose 200 nCi EstimateMeth'!L414)^2+('Ac227 Dose 20 nCi decay actual'!X398/'Ac227 Dose 20 nCi decay actual'!L398)^2)^0.5</f>
        <v>-2734.6790666839902</v>
      </c>
      <c r="X37" s="86">
        <f>L37-L37*(('Ac225 Dose 200 nCi EstimateMeth'!Y414/'Ac225 Dose 200 nCi EstimateMeth'!M414)^2+('Ac227 Dose 20 nCi decay actual'!Y398/'Ac227 Dose 20 nCi decay actual'!M398)^2)^0.5</f>
        <v>-3623.9448192688683</v>
      </c>
      <c r="Y37" s="86">
        <f>M37-M37*(('Ac225 Dose 200 nCi EstimateMeth'!Z414/'Ac225 Dose 200 nCi EstimateMeth'!N414)^2+('Ac227 Dose 20 nCi decay actual'!Z398/'Ac227 Dose 20 nCi decay actual'!N398)^2)^0.5</f>
        <v>-7034.9659232450549</v>
      </c>
      <c r="Z37" s="86"/>
      <c r="AA37" s="86"/>
      <c r="AB37" s="86">
        <f>D37+D37*(('Ac225 Dose 200 nCi EstimateMeth'!AC414/'Ac225 Dose 200 nCi EstimateMeth'!E414)^2+('Ac227 Dose 20 nCi decay actual'!AC398/'Ac227 Dose 20 nCi decay actual'!E398)^2)^0.5</f>
        <v>5967.1928074827156</v>
      </c>
      <c r="AC37" s="86">
        <f>E37+E37*(('Ac225 Dose 200 nCi EstimateMeth'!AD414/'Ac225 Dose 200 nCi EstimateMeth'!F414)^2+('Ac227 Dose 20 nCi decay actual'!AD398/'Ac227 Dose 20 nCi decay actual'!F398)^2)^0.5</f>
        <v>12201.444266644134</v>
      </c>
      <c r="AD37" s="86">
        <f>F37+F37*(('Ac225 Dose 200 nCi EstimateMeth'!AE414/'Ac225 Dose 200 nCi EstimateMeth'!G414)^2+('Ac227 Dose 20 nCi decay actual'!AE398/'Ac227 Dose 20 nCi decay actual'!G398)^2)^0.5</f>
        <v>4725.095253614455</v>
      </c>
      <c r="AE37" s="86">
        <f>G37+G37*(('Ac225 Dose 200 nCi EstimateMeth'!AF414/'Ac225 Dose 200 nCi EstimateMeth'!H414)^2+('Ac227 Dose 20 nCi decay actual'!AF398/'Ac227 Dose 20 nCi decay actual'!H398)^2)^0.5</f>
        <v>4039.5991439521422</v>
      </c>
      <c r="AF37" s="86">
        <f>H37+H37*(('Ac225 Dose 200 nCi EstimateMeth'!AG414/'Ac225 Dose 200 nCi EstimateMeth'!I414)^2+('Ac227 Dose 20 nCi decay actual'!AG398/'Ac227 Dose 20 nCi decay actual'!I398)^2)^0.5</f>
        <v>2962.4395506391857</v>
      </c>
      <c r="AG37" s="86">
        <f>I37+I37*(('Ac225 Dose 200 nCi EstimateMeth'!AH414/'Ac225 Dose 200 nCi EstimateMeth'!J414)^2+('Ac227 Dose 20 nCi decay actual'!AH398/'Ac227 Dose 20 nCi decay actual'!J398)^2)^0.5</f>
        <v>2526.2196577388913</v>
      </c>
      <c r="AH37" s="86">
        <f>J37+J37*(('Ac225 Dose 200 nCi EstimateMeth'!AI414/'Ac225 Dose 200 nCi EstimateMeth'!K414)^2+('Ac227 Dose 20 nCi decay actual'!AI398/'Ac227 Dose 20 nCi decay actual'!K398)^2)^0.5</f>
        <v>3801.7721009590127</v>
      </c>
      <c r="AI37" s="86">
        <f>K37+K37*(('Ac225 Dose 200 nCi EstimateMeth'!AJ414/'Ac225 Dose 200 nCi EstimateMeth'!L414)^2+('Ac227 Dose 20 nCi decay actual'!AJ398/'Ac227 Dose 20 nCi decay actual'!L398)^2)^0.5</f>
        <v>3364.1875134843026</v>
      </c>
      <c r="AJ37" s="86">
        <f>L37+L37*(('Ac225 Dose 200 nCi EstimateMeth'!AK414/'Ac225 Dose 200 nCi EstimateMeth'!M414)^2+('Ac227 Dose 20 nCi decay actual'!AK398/'Ac227 Dose 20 nCi decay actual'!M398)^2)^0.5</f>
        <v>3971.5063046140044</v>
      </c>
      <c r="AK37" s="86">
        <f>M37+M37*(('Ac225 Dose 200 nCi EstimateMeth'!AL414/'Ac225 Dose 200 nCi EstimateMeth'!N414)^2+('Ac227 Dose 20 nCi decay actual'!AL398/'Ac227 Dose 20 nCi decay actual'!N398)^2)^0.5</f>
        <v>21385.407247130923</v>
      </c>
      <c r="AL37" s="85"/>
    </row>
    <row r="38" spans="3:38">
      <c r="C38">
        <f>'Ac225 Dose 200 nCi EstimateMeth'!D415</f>
        <v>5.5</v>
      </c>
      <c r="D38" s="83">
        <f>'Ac227 Dose 20 nCi decay actual'!E399/'Ac225 Dose 200 nCi EstimateMeth'!E415</f>
        <v>1.4079341508341696E-2</v>
      </c>
      <c r="E38" s="83">
        <f>'Ac227 Dose 20 nCi decay actual'!F399/'Ac225 Dose 200 nCi EstimateMeth'!F415</f>
        <v>3.9964505609138556E-2</v>
      </c>
      <c r="F38" s="83">
        <f>'Ac227 Dose 20 nCi decay actual'!G399/'Ac225 Dose 200 nCi EstimateMeth'!G415</f>
        <v>1.9099792677135217E-2</v>
      </c>
      <c r="G38" s="83">
        <f>'Ac227 Dose 20 nCi decay actual'!H399/'Ac225 Dose 200 nCi EstimateMeth'!H415</f>
        <v>1.258259633541191E-2</v>
      </c>
      <c r="H38" s="83">
        <f>'Ac227 Dose 20 nCi decay actual'!I399/'Ac225 Dose 200 nCi EstimateMeth'!I415</f>
        <v>1.1947175921175279E-2</v>
      </c>
      <c r="I38" s="83">
        <f>'Ac227 Dose 20 nCi decay actual'!J399/'Ac225 Dose 200 nCi EstimateMeth'!J415</f>
        <v>7.7633245264972922E-3</v>
      </c>
      <c r="J38" s="83">
        <f>'Ac227 Dose 20 nCi decay actual'!K399/'Ac225 Dose 200 nCi EstimateMeth'!K415</f>
        <v>1.7787656783301131E-2</v>
      </c>
      <c r="K38" s="83">
        <f>'Ac227 Dose 20 nCi decay actual'!L399/'Ac225 Dose 200 nCi EstimateMeth'!L415</f>
        <v>1.4989386356384631E-2</v>
      </c>
      <c r="L38" s="83">
        <f>'Ac227 Dose 20 nCi decay actual'!M399/'Ac225 Dose 200 nCi EstimateMeth'!M415</f>
        <v>1.8741619847912193E-2</v>
      </c>
      <c r="M38" s="83">
        <f>'Ac227 Dose 20 nCi decay actual'!N399/'Ac225 Dose 200 nCi EstimateMeth'!N415</f>
        <v>6.1785816997851128E-2</v>
      </c>
      <c r="P38" s="86">
        <f>D38-D38*(('Ac225 Dose 200 nCi EstimateMeth'!Q415/'Ac225 Dose 200 nCi EstimateMeth'!E415)^2+('Ac227 Dose 20 nCi decay actual'!Q399/'Ac227 Dose 20 nCi decay actual'!E399)^2)^0.5</f>
        <v>-2366.0447474253101</v>
      </c>
      <c r="Q38" s="86">
        <f>E38-E38*(('Ac225 Dose 200 nCi EstimateMeth'!R415/'Ac225 Dose 200 nCi EstimateMeth'!F415)^2+('Ac227 Dose 20 nCi decay actual'!R399/'Ac227 Dose 20 nCi decay actual'!F399)^2)^0.5</f>
        <v>-5143.3297363351976</v>
      </c>
      <c r="R38" s="86">
        <f>F38-F38*(('Ac225 Dose 200 nCi EstimateMeth'!S415/'Ac225 Dose 200 nCi EstimateMeth'!G415)^2+('Ac227 Dose 20 nCi decay actual'!S399/'Ac227 Dose 20 nCi decay actual'!G399)^2)^0.5</f>
        <v>-2739.8927979363748</v>
      </c>
      <c r="S38" s="86">
        <f>G38-G38*(('Ac225 Dose 200 nCi EstimateMeth'!T415/'Ac225 Dose 200 nCi EstimateMeth'!H415)^2+('Ac227 Dose 20 nCi decay actual'!T399/'Ac227 Dose 20 nCi decay actual'!H399)^2)^0.5</f>
        <v>-1205.0466742093679</v>
      </c>
      <c r="T38" s="86">
        <f>H38-H38*(('Ac225 Dose 200 nCi EstimateMeth'!U415/'Ac225 Dose 200 nCi EstimateMeth'!I415)^2+('Ac227 Dose 20 nCi decay actual'!U399/'Ac227 Dose 20 nCi decay actual'!I399)^2)^0.5</f>
        <v>-1777.6746618419306</v>
      </c>
      <c r="U38" s="86">
        <f>I38-I38*(('Ac225 Dose 200 nCi EstimateMeth'!V415/'Ac225 Dose 200 nCi EstimateMeth'!J415)^2+('Ac227 Dose 20 nCi decay actual'!V399/'Ac227 Dose 20 nCi decay actual'!J399)^2)^0.5</f>
        <v>-728.95336210040557</v>
      </c>
      <c r="V38" s="86">
        <f>J38-J38*(('Ac225 Dose 200 nCi EstimateMeth'!W415/'Ac225 Dose 200 nCi EstimateMeth'!K415)^2+('Ac227 Dose 20 nCi decay actual'!W399/'Ac227 Dose 20 nCi decay actual'!K399)^2)^0.5</f>
        <v>-3300.0676854639469</v>
      </c>
      <c r="W38" s="86">
        <f>K38-K38*(('Ac225 Dose 200 nCi EstimateMeth'!X415/'Ac225 Dose 200 nCi EstimateMeth'!L415)^2+('Ac227 Dose 20 nCi decay actual'!X399/'Ac227 Dose 20 nCi decay actual'!L399)^2)^0.5</f>
        <v>-2676.9648668402601</v>
      </c>
      <c r="X38" s="86">
        <f>L38-L38*(('Ac225 Dose 200 nCi EstimateMeth'!Y415/'Ac225 Dose 200 nCi EstimateMeth'!M415)^2+('Ac227 Dose 20 nCi decay actual'!Y399/'Ac227 Dose 20 nCi decay actual'!M399)^2)^0.5</f>
        <v>-3554.75574432843</v>
      </c>
      <c r="Y38" s="86">
        <f>M38-M38*(('Ac225 Dose 200 nCi EstimateMeth'!Z415/'Ac225 Dose 200 nCi EstimateMeth'!N415)^2+('Ac227 Dose 20 nCi decay actual'!Z399/'Ac227 Dose 20 nCi decay actual'!N399)^2)^0.5</f>
        <v>-6500.9550464168096</v>
      </c>
      <c r="Z38" s="86"/>
      <c r="AA38" s="86"/>
      <c r="AB38" s="86">
        <f>D38+D38*(('Ac225 Dose 200 nCi EstimateMeth'!AC415/'Ac225 Dose 200 nCi EstimateMeth'!E415)^2+('Ac227 Dose 20 nCi decay actual'!AC399/'Ac227 Dose 20 nCi decay actual'!E399)^2)^0.5</f>
        <v>5934.5790534652933</v>
      </c>
      <c r="AC38" s="86">
        <f>E38+E38*(('Ac225 Dose 200 nCi EstimateMeth'!AD415/'Ac225 Dose 200 nCi EstimateMeth'!F415)^2+('Ac227 Dose 20 nCi decay actual'!AD399/'Ac227 Dose 20 nCi decay actual'!F399)^2)^0.5</f>
        <v>11592.256385371395</v>
      </c>
      <c r="AD38" s="86">
        <f>F38+F38*(('Ac225 Dose 200 nCi EstimateMeth'!AE415/'Ac225 Dose 200 nCi EstimateMeth'!G415)^2+('Ac227 Dose 20 nCi decay actual'!AE399/'Ac227 Dose 20 nCi decay actual'!G399)^2)^0.5</f>
        <v>4630.2408797998205</v>
      </c>
      <c r="AE38" s="86">
        <f>G38+G38*(('Ac225 Dose 200 nCi EstimateMeth'!AF415/'Ac225 Dose 200 nCi EstimateMeth'!H415)^2+('Ac227 Dose 20 nCi decay actual'!AF399/'Ac227 Dose 20 nCi decay actual'!H399)^2)^0.5</f>
        <v>3991.8041299985025</v>
      </c>
      <c r="AF38" s="86">
        <f>H38+H38*(('Ac225 Dose 200 nCi EstimateMeth'!AG415/'Ac225 Dose 200 nCi EstimateMeth'!I415)^2+('Ac227 Dose 20 nCi decay actual'!AG399/'Ac227 Dose 20 nCi decay actual'!I399)^2)^0.5</f>
        <v>2931.5720974707351</v>
      </c>
      <c r="AG38" s="86">
        <f>I38+I38*(('Ac225 Dose 200 nCi EstimateMeth'!AH415/'Ac225 Dose 200 nCi EstimateMeth'!J415)^2+('Ac227 Dose 20 nCi decay actual'!AH399/'Ac227 Dose 20 nCi decay actual'!J399)^2)^0.5</f>
        <v>2450.9450561717836</v>
      </c>
      <c r="AH38" s="86">
        <f>J38+J38*(('Ac225 Dose 200 nCi EstimateMeth'!AI415/'Ac225 Dose 200 nCi EstimateMeth'!K415)^2+('Ac227 Dose 20 nCi decay actual'!AI399/'Ac227 Dose 20 nCi decay actual'!K399)^2)^0.5</f>
        <v>3705.5426805306242</v>
      </c>
      <c r="AI38" s="86">
        <f>K38+K38*(('Ac225 Dose 200 nCi EstimateMeth'!AJ415/'Ac225 Dose 200 nCi EstimateMeth'!L415)^2+('Ac227 Dose 20 nCi decay actual'!AJ399/'Ac227 Dose 20 nCi decay actual'!L399)^2)^0.5</f>
        <v>3296.6360402561859</v>
      </c>
      <c r="AJ38" s="86">
        <f>L38+L38*(('Ac225 Dose 200 nCi EstimateMeth'!AK415/'Ac225 Dose 200 nCi EstimateMeth'!M415)^2+('Ac227 Dose 20 nCi decay actual'!AK399/'Ac227 Dose 20 nCi decay actual'!M399)^2)^0.5</f>
        <v>3887.2460242708867</v>
      </c>
      <c r="AK38" s="86">
        <f>M38+M38*(('Ac225 Dose 200 nCi EstimateMeth'!AL415/'Ac225 Dose 200 nCi EstimateMeth'!N415)^2+('Ac227 Dose 20 nCi decay actual'!AL399/'Ac227 Dose 20 nCi decay actual'!N399)^2)^0.5</f>
        <v>20350.774441603735</v>
      </c>
      <c r="AL38" s="85"/>
    </row>
    <row r="39" spans="3:38">
      <c r="C39">
        <f>'Ac225 Dose 200 nCi EstimateMeth'!D416</f>
        <v>5.75</v>
      </c>
      <c r="D39" s="83">
        <f>'Ac227 Dose 20 nCi decay actual'!E400/'Ac225 Dose 200 nCi EstimateMeth'!E416</f>
        <v>1.4058508005456202E-2</v>
      </c>
      <c r="E39" s="83">
        <f>'Ac227 Dose 20 nCi decay actual'!F400/'Ac225 Dose 200 nCi EstimateMeth'!F416</f>
        <v>3.8905434476005703E-2</v>
      </c>
      <c r="F39" s="83">
        <f>'Ac227 Dose 20 nCi decay actual'!G400/'Ac225 Dose 200 nCi EstimateMeth'!G416</f>
        <v>1.8971643881693697E-2</v>
      </c>
      <c r="G39" s="83">
        <f>'Ac227 Dose 20 nCi decay actual'!H400/'Ac225 Dose 200 nCi EstimateMeth'!H416</f>
        <v>1.2584068232492111E-2</v>
      </c>
      <c r="H39" s="83">
        <f>'Ac227 Dose 20 nCi decay actual'!I400/'Ac225 Dose 200 nCi EstimateMeth'!I416</f>
        <v>1.2019293721637703E-2</v>
      </c>
      <c r="I39" s="83">
        <f>'Ac227 Dose 20 nCi decay actual'!J400/'Ac225 Dose 200 nCi EstimateMeth'!J416</f>
        <v>7.6951832005415187E-3</v>
      </c>
      <c r="J39" s="83">
        <f>'Ac227 Dose 20 nCi decay actual'!K400/'Ac225 Dose 200 nCi EstimateMeth'!K416</f>
        <v>1.766796610969612E-2</v>
      </c>
      <c r="K39" s="83">
        <f>'Ac227 Dose 20 nCi decay actual'!L400/'Ac225 Dose 200 nCi EstimateMeth'!L416</f>
        <v>1.4963972089336868E-2</v>
      </c>
      <c r="L39" s="83">
        <f>'Ac227 Dose 20 nCi decay actual'!M400/'Ac225 Dose 200 nCi EstimateMeth'!M416</f>
        <v>1.8722933518902515E-2</v>
      </c>
      <c r="M39" s="83">
        <f>'Ac227 Dose 20 nCi decay actual'!N400/'Ac225 Dose 200 nCi EstimateMeth'!N416</f>
        <v>5.9674483230158192E-2</v>
      </c>
      <c r="P39" s="86">
        <f>D39-D39*(('Ac225 Dose 200 nCi EstimateMeth'!Q416/'Ac225 Dose 200 nCi EstimateMeth'!E416)^2+('Ac227 Dose 20 nCi decay actual'!Q400/'Ac227 Dose 20 nCi decay actual'!E400)^2)^0.5</f>
        <v>-2354.9613256246907</v>
      </c>
      <c r="Q39" s="86">
        <f>E39-E39*(('Ac225 Dose 200 nCi EstimateMeth'!R416/'Ac225 Dose 200 nCi EstimateMeth'!F416)^2+('Ac227 Dose 20 nCi decay actual'!R400/'Ac227 Dose 20 nCi decay actual'!F400)^2)^0.5</f>
        <v>-4949.3650043404632</v>
      </c>
      <c r="R39" s="86">
        <f>F39-F39*(('Ac225 Dose 200 nCi EstimateMeth'!S416/'Ac225 Dose 200 nCi EstimateMeth'!G416)^2+('Ac227 Dose 20 nCi decay actual'!S400/'Ac227 Dose 20 nCi decay actual'!G400)^2)^0.5</f>
        <v>-2663.7785615852777</v>
      </c>
      <c r="S39" s="86">
        <f>G39-G39*(('Ac225 Dose 200 nCi EstimateMeth'!T416/'Ac225 Dose 200 nCi EstimateMeth'!H416)^2+('Ac227 Dose 20 nCi decay actual'!T400/'Ac227 Dose 20 nCi decay actual'!H400)^2)^0.5</f>
        <v>-1197.4312023225341</v>
      </c>
      <c r="T39" s="86">
        <f>H39-H39*(('Ac225 Dose 200 nCi EstimateMeth'!U416/'Ac225 Dose 200 nCi EstimateMeth'!I416)^2+('Ac227 Dose 20 nCi decay actual'!U400/'Ac227 Dose 20 nCi decay actual'!I400)^2)^0.5</f>
        <v>-1768.1847230895978</v>
      </c>
      <c r="U39" s="86">
        <f>I39-I39*(('Ac225 Dose 200 nCi EstimateMeth'!V416/'Ac225 Dose 200 nCi EstimateMeth'!J416)^2+('Ac227 Dose 20 nCi decay actual'!V400/'Ac227 Dose 20 nCi decay actual'!J400)^2)^0.5</f>
        <v>-711.65425927997046</v>
      </c>
      <c r="V39" s="86">
        <f>J39-J39*(('Ac225 Dose 200 nCi EstimateMeth'!W416/'Ac225 Dose 200 nCi EstimateMeth'!K416)^2+('Ac227 Dose 20 nCi decay actual'!W400/'Ac227 Dose 20 nCi decay actual'!K400)^2)^0.5</f>
        <v>-3212.0100415348688</v>
      </c>
      <c r="W39" s="86">
        <f>K39-K39*(('Ac225 Dose 200 nCi EstimateMeth'!X416/'Ac225 Dose 200 nCi EstimateMeth'!L416)^2+('Ac227 Dose 20 nCi decay actual'!X400/'Ac227 Dose 20 nCi decay actual'!L400)^2)^0.5</f>
        <v>-2623.1697277596836</v>
      </c>
      <c r="X39" s="86">
        <f>L39-L39*(('Ac225 Dose 200 nCi EstimateMeth'!Y416/'Ac225 Dose 200 nCi EstimateMeth'!M416)^2+('Ac227 Dose 20 nCi decay actual'!Y400/'Ac227 Dose 20 nCi decay actual'!M400)^2)^0.5</f>
        <v>-3487.979766371483</v>
      </c>
      <c r="Y39" s="86">
        <f>M39-M39*(('Ac225 Dose 200 nCi EstimateMeth'!Z416/'Ac225 Dose 200 nCi EstimateMeth'!N416)^2+('Ac227 Dose 20 nCi decay actual'!Z400/'Ac227 Dose 20 nCi decay actual'!N400)^2)^0.5</f>
        <v>-6020.4402820717105</v>
      </c>
      <c r="Z39" s="86"/>
      <c r="AA39" s="86"/>
      <c r="AB39" s="86">
        <f>D39+D39*(('Ac225 Dose 200 nCi EstimateMeth'!AC416/'Ac225 Dose 200 nCi EstimateMeth'!E416)^2+('Ac227 Dose 20 nCi decay actual'!AC400/'Ac227 Dose 20 nCi decay actual'!E400)^2)^0.5</f>
        <v>5906.1321369894886</v>
      </c>
      <c r="AC39" s="86">
        <f>E39+E39*(('Ac225 Dose 200 nCi EstimateMeth'!AD416/'Ac225 Dose 200 nCi EstimateMeth'!F416)^2+('Ac227 Dose 20 nCi decay actual'!AD400/'Ac227 Dose 20 nCi decay actual'!F400)^2)^0.5</f>
        <v>11021.607440236385</v>
      </c>
      <c r="AD39" s="86">
        <f>F39+F39*(('Ac225 Dose 200 nCi EstimateMeth'!AE416/'Ac225 Dose 200 nCi EstimateMeth'!G416)^2+('Ac227 Dose 20 nCi decay actual'!AE400/'Ac227 Dose 20 nCi decay actual'!G400)^2)^0.5</f>
        <v>4538.467187832086</v>
      </c>
      <c r="AE39" s="86">
        <f>G39+G39*(('Ac225 Dose 200 nCi EstimateMeth'!AF416/'Ac225 Dose 200 nCi EstimateMeth'!H416)^2+('Ac227 Dose 20 nCi decay actual'!AF400/'Ac227 Dose 20 nCi decay actual'!H400)^2)^0.5</f>
        <v>3951.1849452035617</v>
      </c>
      <c r="AF39" s="86">
        <f>H39+H39*(('Ac225 Dose 200 nCi EstimateMeth'!AG416/'Ac225 Dose 200 nCi EstimateMeth'!I416)^2+('Ac227 Dose 20 nCi decay actual'!AG400/'Ac227 Dose 20 nCi decay actual'!I400)^2)^0.5</f>
        <v>2905.0453070101098</v>
      </c>
      <c r="AG39" s="86">
        <f>I39+I39*(('Ac225 Dose 200 nCi EstimateMeth'!AH416/'Ac225 Dose 200 nCi EstimateMeth'!J416)^2+('Ac227 Dose 20 nCi decay actual'!AH400/'Ac227 Dose 20 nCi decay actual'!J400)^2)^0.5</f>
        <v>2381.0264027817975</v>
      </c>
      <c r="AH39" s="86">
        <f>J39+J39*(('Ac225 Dose 200 nCi EstimateMeth'!AI416/'Ac225 Dose 200 nCi EstimateMeth'!K416)^2+('Ac227 Dose 20 nCi decay actual'!AI400/'Ac227 Dose 20 nCi decay actual'!K400)^2)^0.5</f>
        <v>3615.3784081683216</v>
      </c>
      <c r="AI39" s="86">
        <f>K39+K39*(('Ac225 Dose 200 nCi EstimateMeth'!AJ416/'Ac225 Dose 200 nCi EstimateMeth'!L416)^2+('Ac227 Dose 20 nCi decay actual'!AJ400/'Ac227 Dose 20 nCi decay actual'!L400)^2)^0.5</f>
        <v>3233.3520140797618</v>
      </c>
      <c r="AJ39" s="86">
        <f>L39+L39*(('Ac225 Dose 200 nCi EstimateMeth'!AK416/'Ac225 Dose 200 nCi EstimateMeth'!M416)^2+('Ac227 Dose 20 nCi decay actual'!AK400/'Ac227 Dose 20 nCi decay actual'!M400)^2)^0.5</f>
        <v>3806.7659698891698</v>
      </c>
      <c r="AK39" s="86">
        <f>M39+M39*(('Ac225 Dose 200 nCi EstimateMeth'!AL416/'Ac225 Dose 200 nCi EstimateMeth'!N416)^2+('Ac227 Dose 20 nCi decay actual'!AL400/'Ac227 Dose 20 nCi decay actual'!N400)^2)^0.5</f>
        <v>19376.891019657607</v>
      </c>
      <c r="AL39" s="85"/>
    </row>
    <row r="40" spans="3:38">
      <c r="C40">
        <f>'Ac225 Dose 200 nCi EstimateMeth'!D417</f>
        <v>6</v>
      </c>
      <c r="D40" s="83">
        <f>'Ac227 Dose 20 nCi decay actual'!E401/'Ac225 Dose 200 nCi EstimateMeth'!E417</f>
        <v>1.4039083240365303E-2</v>
      </c>
      <c r="E40" s="83">
        <f>'Ac227 Dose 20 nCi decay actual'!F401/'Ac225 Dose 200 nCi EstimateMeth'!F417</f>
        <v>3.7892438981638112E-2</v>
      </c>
      <c r="F40" s="83">
        <f>'Ac227 Dose 20 nCi decay actual'!G401/'Ac225 Dose 200 nCi EstimateMeth'!G417</f>
        <v>1.8842872185572665E-2</v>
      </c>
      <c r="G40" s="83">
        <f>'Ac227 Dose 20 nCi decay actual'!H401/'Ac225 Dose 200 nCi EstimateMeth'!H417</f>
        <v>1.2589593793136178E-2</v>
      </c>
      <c r="H40" s="83">
        <f>'Ac227 Dose 20 nCi decay actual'!I401/'Ac225 Dose 200 nCi EstimateMeth'!I417</f>
        <v>1.2089000023356571E-2</v>
      </c>
      <c r="I40" s="83">
        <f>'Ac227 Dose 20 nCi decay actual'!J401/'Ac225 Dose 200 nCi EstimateMeth'!J417</f>
        <v>7.63237704826745E-3</v>
      </c>
      <c r="J40" s="83">
        <f>'Ac227 Dose 20 nCi decay actual'!K401/'Ac225 Dose 200 nCi EstimateMeth'!K417</f>
        <v>1.7554331207362481E-2</v>
      </c>
      <c r="K40" s="83">
        <f>'Ac227 Dose 20 nCi decay actual'!L401/'Ac225 Dose 200 nCi EstimateMeth'!L417</f>
        <v>1.4937817153826062E-2</v>
      </c>
      <c r="L40" s="83">
        <f>'Ac227 Dose 20 nCi decay actual'!M401/'Ac225 Dose 200 nCi EstimateMeth'!M417</f>
        <v>1.8698312146351741E-2</v>
      </c>
      <c r="M40" s="83">
        <f>'Ac227 Dose 20 nCi decay actual'!N401/'Ac225 Dose 200 nCi EstimateMeth'!N417</f>
        <v>5.7690309232621542E-2</v>
      </c>
      <c r="P40" s="86">
        <f>D40-D40*(('Ac225 Dose 200 nCi EstimateMeth'!Q417/'Ac225 Dose 200 nCi EstimateMeth'!E417)^2+('Ac227 Dose 20 nCi decay actual'!Q401/'Ac227 Dose 20 nCi decay actual'!E401)^2)^0.5</f>
        <v>-2344.9738788170225</v>
      </c>
      <c r="Q40" s="86">
        <f>E40-E40*(('Ac225 Dose 200 nCi EstimateMeth'!R417/'Ac225 Dose 200 nCi EstimateMeth'!F417)^2+('Ac227 Dose 20 nCi decay actual'!R401/'Ac227 Dose 20 nCi decay actual'!F401)^2)^0.5</f>
        <v>-4765.8865949097799</v>
      </c>
      <c r="R40" s="86">
        <f>F40-F40*(('Ac225 Dose 200 nCi EstimateMeth'!S417/'Ac225 Dose 200 nCi EstimateMeth'!G417)^2+('Ac227 Dose 20 nCi decay actual'!S401/'Ac227 Dose 20 nCi decay actual'!G401)^2)^0.5</f>
        <v>-2591.29224731063</v>
      </c>
      <c r="S40" s="86">
        <f>G40-G40*(('Ac225 Dose 200 nCi EstimateMeth'!T417/'Ac225 Dose 200 nCi EstimateMeth'!H417)^2+('Ac227 Dose 20 nCi decay actual'!T401/'Ac227 Dose 20 nCi decay actual'!H401)^2)^0.5</f>
        <v>-1190.9755020377095</v>
      </c>
      <c r="T40" s="86">
        <f>H40-H40*(('Ac225 Dose 200 nCi EstimateMeth'!U417/'Ac225 Dose 200 nCi EstimateMeth'!I417)^2+('Ac227 Dose 20 nCi decay actual'!U401/'Ac227 Dose 20 nCi decay actual'!I401)^2)^0.5</f>
        <v>-1759.1629630264138</v>
      </c>
      <c r="U40" s="86">
        <f>I40-I40*(('Ac225 Dose 200 nCi EstimateMeth'!V417/'Ac225 Dose 200 nCi EstimateMeth'!J417)^2+('Ac227 Dose 20 nCi decay actual'!V401/'Ac227 Dose 20 nCi decay actual'!J401)^2)^0.5</f>
        <v>-695.99446097102884</v>
      </c>
      <c r="V40" s="86">
        <f>J40-J40*(('Ac225 Dose 200 nCi EstimateMeth'!W417/'Ac225 Dose 200 nCi EstimateMeth'!K417)^2+('Ac227 Dose 20 nCi decay actual'!W401/'Ac227 Dose 20 nCi decay actual'!K401)^2)^0.5</f>
        <v>-3129.6156488301358</v>
      </c>
      <c r="W40" s="86">
        <f>K40-K40*(('Ac225 Dose 200 nCi EstimateMeth'!X417/'Ac225 Dose 200 nCi EstimateMeth'!L417)^2+('Ac227 Dose 20 nCi decay actual'!X401/'Ac227 Dose 20 nCi decay actual'!L401)^2)^0.5</f>
        <v>-2572.3381757529419</v>
      </c>
      <c r="X40" s="86">
        <f>L40-L40*(('Ac225 Dose 200 nCi EstimateMeth'!Y417/'Ac225 Dose 200 nCi EstimateMeth'!M417)^2+('Ac227 Dose 20 nCi decay actual'!Y401/'Ac227 Dose 20 nCi decay actual'!M401)^2)^0.5</f>
        <v>-3423.0719449146814</v>
      </c>
      <c r="Y40" s="86">
        <f>M40-M40*(('Ac225 Dose 200 nCi EstimateMeth'!Z417/'Ac225 Dose 200 nCi EstimateMeth'!N417)^2+('Ac227 Dose 20 nCi decay actual'!Z401/'Ac227 Dose 20 nCi decay actual'!N401)^2)^0.5</f>
        <v>-5591.1018489290664</v>
      </c>
      <c r="Z40" s="86"/>
      <c r="AA40" s="86"/>
      <c r="AB40" s="86">
        <f>D40+D40*(('Ac225 Dose 200 nCi EstimateMeth'!AC417/'Ac225 Dose 200 nCi EstimateMeth'!E417)^2+('Ac227 Dose 20 nCi decay actual'!AC401/'Ac227 Dose 20 nCi decay actual'!E401)^2)^0.5</f>
        <v>5880.5467895693082</v>
      </c>
      <c r="AC40" s="86">
        <f>E40+E40*(('Ac225 Dose 200 nCi EstimateMeth'!AD417/'Ac225 Dose 200 nCi EstimateMeth'!F417)^2+('Ac227 Dose 20 nCi decay actual'!AD401/'Ac227 Dose 20 nCi decay actual'!F401)^2)^0.5</f>
        <v>10494.94280494164</v>
      </c>
      <c r="AD40" s="86">
        <f>F40+F40*(('Ac225 Dose 200 nCi EstimateMeth'!AE417/'Ac225 Dose 200 nCi EstimateMeth'!G417)^2+('Ac227 Dose 20 nCi decay actual'!AE401/'Ac227 Dose 20 nCi decay actual'!G401)^2)^0.5</f>
        <v>4449.1860612780174</v>
      </c>
      <c r="AE40" s="86">
        <f>G40+G40*(('Ac225 Dose 200 nCi EstimateMeth'!AF417/'Ac225 Dose 200 nCi EstimateMeth'!H417)^2+('Ac227 Dose 20 nCi decay actual'!AF401/'Ac227 Dose 20 nCi decay actual'!H401)^2)^0.5</f>
        <v>3914.6254598434248</v>
      </c>
      <c r="AF40" s="86">
        <f>H40+H40*(('Ac225 Dose 200 nCi EstimateMeth'!AG417/'Ac225 Dose 200 nCi EstimateMeth'!I417)^2+('Ac227 Dose 20 nCi decay actual'!AG401/'Ac227 Dose 20 nCi decay actual'!I401)^2)^0.5</f>
        <v>2880.5372699116692</v>
      </c>
      <c r="AG40" s="86">
        <f>I40+I40*(('Ac225 Dose 200 nCi EstimateMeth'!AH417/'Ac225 Dose 200 nCi EstimateMeth'!J417)^2+('Ac227 Dose 20 nCi decay actual'!AH401/'Ac227 Dose 20 nCi decay actual'!J401)^2)^0.5</f>
        <v>2316.0197363782831</v>
      </c>
      <c r="AH40" s="86">
        <f>J40+J40*(('Ac225 Dose 200 nCi EstimateMeth'!AI417/'Ac225 Dose 200 nCi EstimateMeth'!K417)^2+('Ac227 Dose 20 nCi decay actual'!AI401/'Ac227 Dose 20 nCi decay actual'!K401)^2)^0.5</f>
        <v>3530.9044534124864</v>
      </c>
      <c r="AI40" s="86">
        <f>K40+K40*(('Ac225 Dose 200 nCi EstimateMeth'!AJ417/'Ac225 Dose 200 nCi EstimateMeth'!L417)^2+('Ac227 Dose 20 nCi decay actual'!AJ401/'Ac227 Dose 20 nCi decay actual'!L401)^2)^0.5</f>
        <v>3173.1233469266258</v>
      </c>
      <c r="AJ40" s="86">
        <f>L40+L40*(('Ac225 Dose 200 nCi EstimateMeth'!AK417/'Ac225 Dose 200 nCi EstimateMeth'!M417)^2+('Ac227 Dose 20 nCi decay actual'!AK401/'Ac227 Dose 20 nCi decay actual'!M401)^2)^0.5</f>
        <v>3729.5505161850897</v>
      </c>
      <c r="AK40" s="86">
        <f>M40+M40*(('Ac225 Dose 200 nCi EstimateMeth'!AL417/'Ac225 Dose 200 nCi EstimateMeth'!N417)^2+('Ac227 Dose 20 nCi decay actual'!AL401/'Ac227 Dose 20 nCi decay actual'!N401)^2)^0.5</f>
        <v>18469.892802126578</v>
      </c>
      <c r="AL40" s="85"/>
    </row>
    <row r="41" spans="3:38">
      <c r="C41">
        <f>'Ac225 Dose 200 nCi EstimateMeth'!D418</f>
        <v>6.25</v>
      </c>
      <c r="D41" s="83">
        <f>'Ac227 Dose 20 nCi decay actual'!E402/'Ac225 Dose 200 nCi EstimateMeth'!E418</f>
        <v>1.4020469054921303E-2</v>
      </c>
      <c r="E41" s="83">
        <f>'Ac227 Dose 20 nCi decay actual'!F402/'Ac225 Dose 200 nCi EstimateMeth'!F418</f>
        <v>3.6948015214058987E-2</v>
      </c>
      <c r="F41" s="83">
        <f>'Ac227 Dose 20 nCi decay actual'!G402/'Ac225 Dose 200 nCi EstimateMeth'!G418</f>
        <v>1.8713516864736185E-2</v>
      </c>
      <c r="G41" s="83">
        <f>'Ac227 Dose 20 nCi decay actual'!H402/'Ac225 Dose 200 nCi EstimateMeth'!H418</f>
        <v>1.2595952762251363E-2</v>
      </c>
      <c r="H41" s="83">
        <f>'Ac227 Dose 20 nCi decay actual'!I402/'Ac225 Dose 200 nCi EstimateMeth'!I418</f>
        <v>1.2152075519442907E-2</v>
      </c>
      <c r="I41" s="83">
        <f>'Ac227 Dose 20 nCi decay actual'!J402/'Ac225 Dose 200 nCi EstimateMeth'!J418</f>
        <v>7.5744905677306348E-3</v>
      </c>
      <c r="J41" s="83">
        <f>'Ac227 Dose 20 nCi decay actual'!K402/'Ac225 Dose 200 nCi EstimateMeth'!K418</f>
        <v>1.7448005251817909E-2</v>
      </c>
      <c r="K41" s="83">
        <f>'Ac227 Dose 20 nCi decay actual'!L402/'Ac225 Dose 200 nCi EstimateMeth'!L418</f>
        <v>1.4909073382688549E-2</v>
      </c>
      <c r="L41" s="83">
        <f>'Ac227 Dose 20 nCi decay actual'!M402/'Ac225 Dose 200 nCi EstimateMeth'!M418</f>
        <v>1.8667669879596449E-2</v>
      </c>
      <c r="M41" s="83">
        <f>'Ac227 Dose 20 nCi decay actual'!N402/'Ac225 Dose 200 nCi EstimateMeth'!N418</f>
        <v>5.5850521976220341E-2</v>
      </c>
      <c r="P41" s="86">
        <f>D41-D41*(('Ac225 Dose 200 nCi EstimateMeth'!Q418/'Ac225 Dose 200 nCi EstimateMeth'!E418)^2+('Ac227 Dose 20 nCi decay actual'!Q402/'Ac227 Dose 20 nCi decay actual'!E402)^2)^0.5</f>
        <v>-2335.701179260614</v>
      </c>
      <c r="Q41" s="86">
        <f>E41-E41*(('Ac225 Dose 200 nCi EstimateMeth'!R418/'Ac225 Dose 200 nCi EstimateMeth'!F418)^2+('Ac227 Dose 20 nCi decay actual'!R402/'Ac227 Dose 20 nCi decay actual'!F402)^2)^0.5</f>
        <v>-4595.5887073627173</v>
      </c>
      <c r="R41" s="86">
        <f>F41-F41*(('Ac225 Dose 200 nCi EstimateMeth'!S418/'Ac225 Dose 200 nCi EstimateMeth'!G418)^2+('Ac227 Dose 20 nCi decay actual'!S402/'Ac227 Dose 20 nCi decay actual'!G402)^2)^0.5</f>
        <v>-2522.1152736297486</v>
      </c>
      <c r="S41" s="86">
        <f>G41-G41*(('Ac225 Dose 200 nCi EstimateMeth'!T418/'Ac225 Dose 200 nCi EstimateMeth'!H418)^2+('Ac227 Dose 20 nCi decay actual'!T402/'Ac227 Dose 20 nCi decay actual'!H402)^2)^0.5</f>
        <v>-1184.8630333695298</v>
      </c>
      <c r="T41" s="86">
        <f>H41-H41*(('Ac225 Dose 200 nCi EstimateMeth'!U418/'Ac225 Dose 200 nCi EstimateMeth'!I418)^2+('Ac227 Dose 20 nCi decay actual'!U402/'Ac227 Dose 20 nCi decay actual'!I402)^2)^0.5</f>
        <v>-1749.4896315712056</v>
      </c>
      <c r="U41" s="86">
        <f>I41-I41*(('Ac225 Dose 200 nCi EstimateMeth'!V418/'Ac225 Dose 200 nCi EstimateMeth'!J418)^2+('Ac227 Dose 20 nCi decay actual'!V402/'Ac227 Dose 20 nCi decay actual'!J402)^2)^0.5</f>
        <v>-681.75946938220363</v>
      </c>
      <c r="V41" s="86">
        <f>J41-J41*(('Ac225 Dose 200 nCi EstimateMeth'!W418/'Ac225 Dose 200 nCi EstimateMeth'!K418)^2+('Ac227 Dose 20 nCi decay actual'!W402/'Ac227 Dose 20 nCi decay actual'!K402)^2)^0.5</f>
        <v>-3052.7029363329652</v>
      </c>
      <c r="W41" s="86">
        <f>K41-K41*(('Ac225 Dose 200 nCi EstimateMeth'!X418/'Ac225 Dose 200 nCi EstimateMeth'!L418)^2+('Ac227 Dose 20 nCi decay actual'!X402/'Ac227 Dose 20 nCi decay actual'!L402)^2)^0.5</f>
        <v>-2523.7554177169172</v>
      </c>
      <c r="X41" s="86">
        <f>L41-L41*(('Ac225 Dose 200 nCi EstimateMeth'!Y418/'Ac225 Dose 200 nCi EstimateMeth'!M418)^2+('Ac227 Dose 20 nCi decay actual'!Y402/'Ac227 Dose 20 nCi decay actual'!M402)^2)^0.5</f>
        <v>-3359.6776713815379</v>
      </c>
      <c r="Y41" s="86">
        <f>M41-M41*(('Ac225 Dose 200 nCi EstimateMeth'!Z418/'Ac225 Dose 200 nCi EstimateMeth'!N418)^2+('Ac227 Dose 20 nCi decay actual'!Z402/'Ac227 Dose 20 nCi decay actual'!N402)^2)^0.5</f>
        <v>-5209.706082240562</v>
      </c>
      <c r="Z41" s="86"/>
      <c r="AA41" s="86"/>
      <c r="AB41" s="86">
        <f>D41+D41*(('Ac225 Dose 200 nCi EstimateMeth'!AC418/'Ac225 Dose 200 nCi EstimateMeth'!E418)^2+('Ac227 Dose 20 nCi decay actual'!AC402/'Ac227 Dose 20 nCi decay actual'!E402)^2)^0.5</f>
        <v>5856.8477724904269</v>
      </c>
      <c r="AC41" s="86">
        <f>E41+E41*(('Ac225 Dose 200 nCi EstimateMeth'!AD418/'Ac225 Dose 200 nCi EstimateMeth'!F418)^2+('Ac227 Dose 20 nCi decay actual'!AD402/'Ac227 Dose 20 nCi decay actual'!F402)^2)^0.5</f>
        <v>10014.724987629184</v>
      </c>
      <c r="AD41" s="86">
        <f>F41+F41*(('Ac225 Dose 200 nCi EstimateMeth'!AE418/'Ac225 Dose 200 nCi EstimateMeth'!G418)^2+('Ac227 Dose 20 nCi decay actual'!AE402/'Ac227 Dose 20 nCi decay actual'!G402)^2)^0.5</f>
        <v>4361.9669651062241</v>
      </c>
      <c r="AE41" s="86">
        <f>G41+G41*(('Ac225 Dose 200 nCi EstimateMeth'!AF418/'Ac225 Dose 200 nCi EstimateMeth'!H418)^2+('Ac227 Dose 20 nCi decay actual'!AF402/'Ac227 Dose 20 nCi decay actual'!H402)^2)^0.5</f>
        <v>3879.5278788745322</v>
      </c>
      <c r="AF41" s="86">
        <f>H41+H41*(('Ac225 Dose 200 nCi EstimateMeth'!AG418/'Ac225 Dose 200 nCi EstimateMeth'!I418)^2+('Ac227 Dose 20 nCi decay actual'!AG402/'Ac227 Dose 20 nCi decay actual'!I402)^2)^0.5</f>
        <v>2856.2681212853945</v>
      </c>
      <c r="AG41" s="86">
        <f>I41+I41*(('Ac225 Dose 200 nCi EstimateMeth'!AH418/'Ac225 Dose 200 nCi EstimateMeth'!J418)^2+('Ac227 Dose 20 nCi decay actual'!AH402/'Ac227 Dose 20 nCi decay actual'!J402)^2)^0.5</f>
        <v>2255.4444704370467</v>
      </c>
      <c r="AH41" s="86">
        <f>J41+J41*(('Ac225 Dose 200 nCi EstimateMeth'!AI418/'Ac225 Dose 200 nCi EstimateMeth'!K418)^2+('Ac227 Dose 20 nCi decay actual'!AI402/'Ac227 Dose 20 nCi decay actual'!K402)^2)^0.5</f>
        <v>3451.7112325206481</v>
      </c>
      <c r="AI41" s="86">
        <f>K41+K41*(('Ac225 Dose 200 nCi EstimateMeth'!AJ418/'Ac225 Dose 200 nCi EstimateMeth'!L418)^2+('Ac227 Dose 20 nCi decay actual'!AJ402/'Ac227 Dose 20 nCi decay actual'!L402)^2)^0.5</f>
        <v>3115.0593471632783</v>
      </c>
      <c r="AJ41" s="86">
        <f>L41+L41*(('Ac225 Dose 200 nCi EstimateMeth'!AK418/'Ac225 Dose 200 nCi EstimateMeth'!M418)^2+('Ac227 Dose 20 nCi decay actual'!AK402/'Ac227 Dose 20 nCi decay actual'!M402)^2)^0.5</f>
        <v>3655.237214346017</v>
      </c>
      <c r="AK41" s="86">
        <f>M41+M41*(('Ac225 Dose 200 nCi EstimateMeth'!AL418/'Ac225 Dose 200 nCi EstimateMeth'!N418)^2+('Ac227 Dose 20 nCi decay actual'!AL402/'Ac227 Dose 20 nCi decay actual'!N402)^2)^0.5</f>
        <v>17631.945035448651</v>
      </c>
      <c r="AL41" s="85"/>
    </row>
    <row r="42" spans="3:38">
      <c r="C42">
        <f>'Ac225 Dose 200 nCi EstimateMeth'!D419</f>
        <v>6.5</v>
      </c>
      <c r="D42" s="83">
        <f>'Ac227 Dose 20 nCi decay actual'!E403/'Ac225 Dose 200 nCi EstimateMeth'!E419</f>
        <v>1.400243777464173E-2</v>
      </c>
      <c r="E42" s="83">
        <f>'Ac227 Dose 20 nCi decay actual'!F403/'Ac225 Dose 200 nCi EstimateMeth'!F419</f>
        <v>3.6075522754658661E-2</v>
      </c>
      <c r="F42" s="83">
        <f>'Ac227 Dose 20 nCi decay actual'!G403/'Ac225 Dose 200 nCi EstimateMeth'!G419</f>
        <v>1.8583613508730373E-2</v>
      </c>
      <c r="G42" s="83">
        <f>'Ac227 Dose 20 nCi decay actual'!H403/'Ac225 Dose 200 nCi EstimateMeth'!H419</f>
        <v>1.2601673933461085E-2</v>
      </c>
      <c r="H42" s="83">
        <f>'Ac227 Dose 20 nCi decay actual'!I403/'Ac225 Dose 200 nCi EstimateMeth'!I419</f>
        <v>1.2207576526303068E-2</v>
      </c>
      <c r="I42" s="83">
        <f>'Ac227 Dose 20 nCi decay actual'!J403/'Ac225 Dose 200 nCi EstimateMeth'!J419</f>
        <v>7.5207257425454433E-3</v>
      </c>
      <c r="J42" s="83">
        <f>'Ac227 Dose 20 nCi decay actual'!K403/'Ac225 Dose 200 nCi EstimateMeth'!K419</f>
        <v>1.7348525526901696E-2</v>
      </c>
      <c r="K42" s="83">
        <f>'Ac227 Dose 20 nCi decay actual'!L403/'Ac225 Dose 200 nCi EstimateMeth'!L419</f>
        <v>1.4877460612737701E-2</v>
      </c>
      <c r="L42" s="83">
        <f>'Ac227 Dose 20 nCi decay actual'!M403/'Ac225 Dose 200 nCi EstimateMeth'!M419</f>
        <v>1.8631647434956353E-2</v>
      </c>
      <c r="M42" s="83">
        <f>'Ac227 Dose 20 nCi decay actual'!N403/'Ac225 Dose 200 nCi EstimateMeth'!N419</f>
        <v>5.4152073543566083E-2</v>
      </c>
      <c r="P42" s="86">
        <f>D42-D42*(('Ac225 Dose 200 nCi EstimateMeth'!Q419/'Ac225 Dose 200 nCi EstimateMeth'!E419)^2+('Ac227 Dose 20 nCi decay actual'!Q403/'Ac227 Dose 20 nCi decay actual'!E403)^2)^0.5</f>
        <v>-2326.9904673341325</v>
      </c>
      <c r="Q42" s="86">
        <f>E42-E42*(('Ac225 Dose 200 nCi EstimateMeth'!R419/'Ac225 Dose 200 nCi EstimateMeth'!F419)^2+('Ac227 Dose 20 nCi decay actual'!R403/'Ac227 Dose 20 nCi decay actual'!F403)^2)^0.5</f>
        <v>-4438.4465747613922</v>
      </c>
      <c r="R42" s="86">
        <f>F42-F42*(('Ac225 Dose 200 nCi EstimateMeth'!S419/'Ac225 Dose 200 nCi EstimateMeth'!G419)^2+('Ac227 Dose 20 nCi decay actual'!S403/'Ac227 Dose 20 nCi decay actual'!G403)^2)^0.5</f>
        <v>-2456.039999777553</v>
      </c>
      <c r="S42" s="86">
        <f>G42-G42*(('Ac225 Dose 200 nCi EstimateMeth'!T419/'Ac225 Dose 200 nCi EstimateMeth'!H419)^2+('Ac227 Dose 20 nCi decay actual'!T403/'Ac227 Dose 20 nCi decay actual'!H403)^2)^0.5</f>
        <v>-1178.7546762832897</v>
      </c>
      <c r="T42" s="86">
        <f>H42-H42*(('Ac225 Dose 200 nCi EstimateMeth'!U419/'Ac225 Dose 200 nCi EstimateMeth'!I419)^2+('Ac227 Dose 20 nCi decay actual'!U403/'Ac227 Dose 20 nCi decay actual'!I403)^2)^0.5</f>
        <v>-1738.8944710656633</v>
      </c>
      <c r="U42" s="86">
        <f>I42-I42*(('Ac225 Dose 200 nCi EstimateMeth'!V419/'Ac225 Dose 200 nCi EstimateMeth'!J419)^2+('Ac227 Dose 20 nCi decay actual'!V403/'Ac227 Dose 20 nCi decay actual'!J403)^2)^0.5</f>
        <v>-668.74492026513167</v>
      </c>
      <c r="V42" s="86">
        <f>J42-J42*(('Ac225 Dose 200 nCi EstimateMeth'!W419/'Ac225 Dose 200 nCi EstimateMeth'!K419)^2+('Ac227 Dose 20 nCi decay actual'!W403/'Ac227 Dose 20 nCi decay actual'!K403)^2)^0.5</f>
        <v>-2980.7843918734579</v>
      </c>
      <c r="W42" s="86">
        <f>K42-K42*(('Ac225 Dose 200 nCi EstimateMeth'!X419/'Ac225 Dose 200 nCi EstimateMeth'!L419)^2+('Ac227 Dose 20 nCi decay actual'!X403/'Ac227 Dose 20 nCi decay actual'!L403)^2)^0.5</f>
        <v>-2477.1214831009465</v>
      </c>
      <c r="X42" s="86">
        <f>L42-L42*(('Ac225 Dose 200 nCi EstimateMeth'!Y419/'Ac225 Dose 200 nCi EstimateMeth'!M419)^2+('Ac227 Dose 20 nCi decay actual'!Y403/'Ac227 Dose 20 nCi decay actual'!M403)^2)^0.5</f>
        <v>-3297.7545759934128</v>
      </c>
      <c r="Y42" s="86">
        <f>M42-M42*(('Ac225 Dose 200 nCi EstimateMeth'!Z419/'Ac225 Dose 200 nCi EstimateMeth'!N419)^2+('Ac227 Dose 20 nCi decay actual'!Z403/'Ac227 Dose 20 nCi decay actual'!N403)^2)^0.5</f>
        <v>-4871.3873981881598</v>
      </c>
      <c r="Z42" s="86"/>
      <c r="AA42" s="86"/>
      <c r="AB42" s="86">
        <f>D42+D42*(('Ac225 Dose 200 nCi EstimateMeth'!AC419/'Ac225 Dose 200 nCi EstimateMeth'!E419)^2+('Ac227 Dose 20 nCi decay actual'!AC403/'Ac227 Dose 20 nCi decay actual'!E403)^2)^0.5</f>
        <v>5834.6371406550834</v>
      </c>
      <c r="AC42" s="86">
        <f>E42+E42*(('Ac225 Dose 200 nCi EstimateMeth'!AD419/'Ac225 Dose 200 nCi EstimateMeth'!F419)^2+('Ac227 Dose 20 nCi decay actual'!AD403/'Ac227 Dose 20 nCi decay actual'!F403)^2)^0.5</f>
        <v>9578.2956054208389</v>
      </c>
      <c r="AD42" s="86">
        <f>F42+F42*(('Ac225 Dose 200 nCi EstimateMeth'!AE419/'Ac225 Dose 200 nCi EstimateMeth'!G419)^2+('Ac227 Dose 20 nCi decay actual'!AE403/'Ac227 Dose 20 nCi decay actual'!G403)^2)^0.5</f>
        <v>4276.6149522210053</v>
      </c>
      <c r="AE42" s="86">
        <f>G42+G42*(('Ac225 Dose 200 nCi EstimateMeth'!AF419/'Ac225 Dose 200 nCi EstimateMeth'!H419)^2+('Ac227 Dose 20 nCi decay actual'!AF403/'Ac227 Dose 20 nCi decay actual'!H403)^2)^0.5</f>
        <v>3844.7921988427197</v>
      </c>
      <c r="AF42" s="86">
        <f>H42+H42*(('Ac225 Dose 200 nCi EstimateMeth'!AG419/'Ac225 Dose 200 nCi EstimateMeth'!I419)^2+('Ac227 Dose 20 nCi decay actual'!AG403/'Ac227 Dose 20 nCi decay actual'!I403)^2)^0.5</f>
        <v>2831.7219188765453</v>
      </c>
      <c r="AG42" s="86">
        <f>I42+I42*(('Ac225 Dose 200 nCi EstimateMeth'!AH419/'Ac225 Dose 200 nCi EstimateMeth'!J419)^2+('Ac227 Dose 20 nCi decay actual'!AH403/'Ac227 Dose 20 nCi decay actual'!J403)^2)^0.5</f>
        <v>2198.7297369508269</v>
      </c>
      <c r="AH42" s="86">
        <f>J42+J42*(('Ac225 Dose 200 nCi EstimateMeth'!AI419/'Ac225 Dose 200 nCi EstimateMeth'!K419)^2+('Ac227 Dose 20 nCi decay actual'!AI403/'Ac227 Dose 20 nCi decay actual'!K403)^2)^0.5</f>
        <v>3377.2653557064205</v>
      </c>
      <c r="AI42" s="86">
        <f>K42+K42*(('Ac225 Dose 200 nCi EstimateMeth'!AJ419/'Ac225 Dose 200 nCi EstimateMeth'!L419)^2+('Ac227 Dose 20 nCi decay actual'!AJ403/'Ac227 Dose 20 nCi decay actual'!L403)^2)^0.5</f>
        <v>3058.8467825861644</v>
      </c>
      <c r="AJ42" s="86">
        <f>L42+L42*(('Ac225 Dose 200 nCi EstimateMeth'!AK419/'Ac225 Dose 200 nCi EstimateMeth'!M419)^2+('Ac227 Dose 20 nCi decay actual'!AK403/'Ac227 Dose 20 nCi decay actual'!M403)^2)^0.5</f>
        <v>3583.6869118721511</v>
      </c>
      <c r="AK42" s="86">
        <f>M42+M42*(('Ac225 Dose 200 nCi EstimateMeth'!AL419/'Ac225 Dose 200 nCi EstimateMeth'!N419)^2+('Ac227 Dose 20 nCi decay actual'!AL403/'Ac227 Dose 20 nCi decay actual'!N403)^2)^0.5</f>
        <v>16858.497141991895</v>
      </c>
      <c r="AL42" s="85"/>
    </row>
    <row r="43" spans="3:38">
      <c r="C43">
        <f>'Ac225 Dose 200 nCi EstimateMeth'!D420</f>
        <v>6.75</v>
      </c>
      <c r="D43" s="83">
        <f>'Ac227 Dose 20 nCi decay actual'!E404/'Ac225 Dose 200 nCi EstimateMeth'!E420</f>
        <v>1.3984942674560647E-2</v>
      </c>
      <c r="E43" s="83">
        <f>'Ac227 Dose 20 nCi decay actual'!F404/'Ac225 Dose 200 nCi EstimateMeth'!F420</f>
        <v>3.5269344704375497E-2</v>
      </c>
      <c r="F43" s="83">
        <f>'Ac227 Dose 20 nCi decay actual'!G404/'Ac225 Dose 200 nCi EstimateMeth'!G420</f>
        <v>1.8453205959836981E-2</v>
      </c>
      <c r="G43" s="83">
        <f>'Ac227 Dose 20 nCi decay actual'!H404/'Ac225 Dose 200 nCi EstimateMeth'!H420</f>
        <v>1.260627032575542E-2</v>
      </c>
      <c r="H43" s="83">
        <f>'Ac227 Dose 20 nCi decay actual'!I404/'Ac225 Dose 200 nCi EstimateMeth'!I420</f>
        <v>1.2256256941571411E-2</v>
      </c>
      <c r="I43" s="83">
        <f>'Ac227 Dose 20 nCi decay actual'!J404/'Ac225 Dose 200 nCi EstimateMeth'!J420</f>
        <v>7.4702237799881199E-3</v>
      </c>
      <c r="J43" s="83">
        <f>'Ac227 Dose 20 nCi decay actual'!K404/'Ac225 Dose 200 nCi EstimateMeth'!K420</f>
        <v>1.7254697238765496E-2</v>
      </c>
      <c r="K43" s="83">
        <f>'Ac227 Dose 20 nCi decay actual'!L404/'Ac225 Dose 200 nCi EstimateMeth'!L420</f>
        <v>1.484346305397099E-2</v>
      </c>
      <c r="L43" s="83">
        <f>'Ac227 Dose 20 nCi decay actual'!M404/'Ac225 Dose 200 nCi EstimateMeth'!M420</f>
        <v>1.8591164415299351E-2</v>
      </c>
      <c r="M43" s="83">
        <f>'Ac227 Dose 20 nCi decay actual'!N404/'Ac225 Dose 200 nCi EstimateMeth'!N420</f>
        <v>5.2582884879906082E-2</v>
      </c>
      <c r="P43" s="86">
        <f>D43-D43*(('Ac225 Dose 200 nCi EstimateMeth'!Q420/'Ac225 Dose 200 nCi EstimateMeth'!E420)^2+('Ac227 Dose 20 nCi decay actual'!Q404/'Ac227 Dose 20 nCi decay actual'!E404)^2)^0.5</f>
        <v>-2318.8002362261846</v>
      </c>
      <c r="Q43" s="86">
        <f>E43-E43*(('Ac225 Dose 200 nCi EstimateMeth'!R420/'Ac225 Dose 200 nCi EstimateMeth'!F420)^2+('Ac227 Dose 20 nCi decay actual'!R404/'Ac227 Dose 20 nCi decay actual'!F404)^2)^0.5</f>
        <v>-4293.2620748332893</v>
      </c>
      <c r="R43" s="86">
        <f>F43-F43*(('Ac225 Dose 200 nCi EstimateMeth'!S420/'Ac225 Dose 200 nCi EstimateMeth'!G420)^2+('Ac227 Dose 20 nCi decay actual'!S404/'Ac227 Dose 20 nCi decay actual'!G404)^2)^0.5</f>
        <v>-2392.9162254680264</v>
      </c>
      <c r="S43" s="86">
        <f>G43-G43*(('Ac225 Dose 200 nCi EstimateMeth'!T420/'Ac225 Dose 200 nCi EstimateMeth'!H420)^2+('Ac227 Dose 20 nCi decay actual'!T404/'Ac227 Dose 20 nCi decay actual'!H404)^2)^0.5</f>
        <v>-1172.5655789168361</v>
      </c>
      <c r="T43" s="86">
        <f>H43-H43*(('Ac225 Dose 200 nCi EstimateMeth'!U420/'Ac225 Dose 200 nCi EstimateMeth'!I420)^2+('Ac227 Dose 20 nCi decay actual'!U404/'Ac227 Dose 20 nCi decay actual'!I404)^2)^0.5</f>
        <v>-1727.5340265567652</v>
      </c>
      <c r="U43" s="86">
        <f>I43-I43*(('Ac225 Dose 200 nCi EstimateMeth'!V420/'Ac225 Dose 200 nCi EstimateMeth'!J420)^2+('Ac227 Dose 20 nCi decay actual'!V404/'Ac227 Dose 20 nCi decay actual'!J404)^2)^0.5</f>
        <v>-656.77198468248343</v>
      </c>
      <c r="V43" s="86">
        <f>J43-J43*(('Ac225 Dose 200 nCi EstimateMeth'!W420/'Ac225 Dose 200 nCi EstimateMeth'!K420)^2+('Ac227 Dose 20 nCi decay actual'!W404/'Ac227 Dose 20 nCi decay actual'!K404)^2)^0.5</f>
        <v>-2913.281532261914</v>
      </c>
      <c r="W43" s="86">
        <f>K43-K43*(('Ac225 Dose 200 nCi EstimateMeth'!X420/'Ac225 Dose 200 nCi EstimateMeth'!L420)^2+('Ac227 Dose 20 nCi decay actual'!X404/'Ac227 Dose 20 nCi decay actual'!L404)^2)^0.5</f>
        <v>-2432.3352970342735</v>
      </c>
      <c r="X43" s="86">
        <f>L43-L43*(('Ac225 Dose 200 nCi EstimateMeth'!Y420/'Ac225 Dose 200 nCi EstimateMeth'!M420)^2+('Ac227 Dose 20 nCi decay actual'!Y404/'Ac227 Dose 20 nCi decay actual'!M404)^2)^0.5</f>
        <v>-3237.3877287665105</v>
      </c>
      <c r="Y43" s="86">
        <f>M43-M43*(('Ac225 Dose 200 nCi EstimateMeth'!Z420/'Ac225 Dose 200 nCi EstimateMeth'!N420)^2+('Ac227 Dose 20 nCi decay actual'!Z404/'Ac227 Dose 20 nCi decay actual'!N404)^2)^0.5</f>
        <v>-4570.9988009445524</v>
      </c>
      <c r="Z43" s="86"/>
      <c r="AA43" s="86"/>
      <c r="AB43" s="86">
        <f>D43+D43*(('Ac225 Dose 200 nCi EstimateMeth'!AC420/'Ac225 Dose 200 nCi EstimateMeth'!E420)^2+('Ac227 Dose 20 nCi decay actual'!AC404/'Ac227 Dose 20 nCi decay actual'!E404)^2)^0.5</f>
        <v>5813.7984417144135</v>
      </c>
      <c r="AC43" s="86">
        <f>E43+E43*(('Ac225 Dose 200 nCi EstimateMeth'!AD420/'Ac225 Dose 200 nCi EstimateMeth'!F420)^2+('Ac227 Dose 20 nCi decay actual'!AD404/'Ac227 Dose 20 nCi decay actual'!F404)^2)^0.5</f>
        <v>9181.0053858129559</v>
      </c>
      <c r="AD43" s="86">
        <f>F43+F43*(('Ac225 Dose 200 nCi EstimateMeth'!AE420/'Ac225 Dose 200 nCi EstimateMeth'!G420)^2+('Ac227 Dose 20 nCi decay actual'!AE404/'Ac227 Dose 20 nCi decay actual'!G404)^2)^0.5</f>
        <v>4193.0469469119816</v>
      </c>
      <c r="AE43" s="86">
        <f>G43+G43*(('Ac225 Dose 200 nCi EstimateMeth'!AF420/'Ac225 Dose 200 nCi EstimateMeth'!H420)^2+('Ac227 Dose 20 nCi decay actual'!AF404/'Ac227 Dose 20 nCi decay actual'!H404)^2)^0.5</f>
        <v>3810.1202288797699</v>
      </c>
      <c r="AF43" s="86">
        <f>H43+H43*(('Ac225 Dose 200 nCi EstimateMeth'!AG420/'Ac225 Dose 200 nCi EstimateMeth'!I420)^2+('Ac227 Dose 20 nCi decay actual'!AG404/'Ac227 Dose 20 nCi decay actual'!I404)^2)^0.5</f>
        <v>2807.0124325001539</v>
      </c>
      <c r="AG43" s="86">
        <f>I43+I43*(('Ac225 Dose 200 nCi EstimateMeth'!AH420/'Ac225 Dose 200 nCi EstimateMeth'!J420)^2+('Ac227 Dose 20 nCi decay actual'!AH404/'Ac227 Dose 20 nCi decay actual'!J404)^2)^0.5</f>
        <v>2145.3286665424489</v>
      </c>
      <c r="AH43" s="86">
        <f>J43+J43*(('Ac225 Dose 200 nCi EstimateMeth'!AI420/'Ac225 Dose 200 nCi EstimateMeth'!K420)^2+('Ac227 Dose 20 nCi decay actual'!AI404/'Ac227 Dose 20 nCi decay actual'!K404)^2)^0.5</f>
        <v>3307.0197635241184</v>
      </c>
      <c r="AI43" s="86">
        <f>K43+K43*(('Ac225 Dose 200 nCi EstimateMeth'!AJ420/'Ac225 Dose 200 nCi EstimateMeth'!L420)^2+('Ac227 Dose 20 nCi decay actual'!AJ404/'Ac227 Dose 20 nCi decay actual'!L404)^2)^0.5</f>
        <v>3004.4465210506773</v>
      </c>
      <c r="AJ43" s="86">
        <f>L43+L43*(('Ac225 Dose 200 nCi EstimateMeth'!AK420/'Ac225 Dose 200 nCi EstimateMeth'!M420)^2+('Ac227 Dose 20 nCi decay actual'!AK404/'Ac227 Dose 20 nCi decay actual'!M404)^2)^0.5</f>
        <v>3514.8524247595133</v>
      </c>
      <c r="AK43" s="86">
        <f>M43+M43*(('Ac225 Dose 200 nCi EstimateMeth'!AL420/'Ac225 Dose 200 nCi EstimateMeth'!N420)^2+('Ac227 Dose 20 nCi decay actual'!AL404/'Ac227 Dose 20 nCi decay actual'!N404)^2)^0.5</f>
        <v>16142.601126593356</v>
      </c>
      <c r="AL43" s="85"/>
    </row>
    <row r="44" spans="3:38">
      <c r="C44">
        <f>'Ac225 Dose 200 nCi EstimateMeth'!D421</f>
        <v>7</v>
      </c>
      <c r="D44" s="83">
        <f>'Ac227 Dose 20 nCi decay actual'!E405/'Ac225 Dose 200 nCi EstimateMeth'!E421</f>
        <v>1.3967938985669639E-2</v>
      </c>
      <c r="E44" s="83">
        <f>'Ac227 Dose 20 nCi decay actual'!F405/'Ac225 Dose 200 nCi EstimateMeth'!F421</f>
        <v>3.4524524504858427E-2</v>
      </c>
      <c r="F44" s="83">
        <f>'Ac227 Dose 20 nCi decay actual'!G405/'Ac225 Dose 200 nCi EstimateMeth'!G421</f>
        <v>1.8322345647526214E-2</v>
      </c>
      <c r="G44" s="83">
        <f>'Ac227 Dose 20 nCi decay actual'!H405/'Ac225 Dose 200 nCi EstimateMeth'!H421</f>
        <v>1.2609274003568214E-2</v>
      </c>
      <c r="H44" s="83">
        <f>'Ac227 Dose 20 nCi decay actual'!I405/'Ac225 Dose 200 nCi EstimateMeth'!I421</f>
        <v>1.2298813399564634E-2</v>
      </c>
      <c r="I44" s="83">
        <f>'Ac227 Dose 20 nCi decay actual'!J405/'Ac225 Dose 200 nCi EstimateMeth'!J421</f>
        <v>7.422291863614163E-3</v>
      </c>
      <c r="J44" s="83">
        <f>'Ac227 Dose 20 nCi decay actual'!K405/'Ac225 Dose 200 nCi EstimateMeth'!K421</f>
        <v>1.7165490640666466E-2</v>
      </c>
      <c r="K44" s="83">
        <f>'Ac227 Dose 20 nCi decay actual'!L405/'Ac225 Dose 200 nCi EstimateMeth'!L421</f>
        <v>1.4807517930778875E-2</v>
      </c>
      <c r="L44" s="83">
        <f>'Ac227 Dose 20 nCi decay actual'!M405/'Ac225 Dose 200 nCi EstimateMeth'!M421</f>
        <v>1.8547034474087096E-2</v>
      </c>
      <c r="M44" s="83">
        <f>'Ac227 Dose 20 nCi decay actual'!N405/'Ac225 Dose 200 nCi EstimateMeth'!N421</f>
        <v>5.113212195310974E-2</v>
      </c>
      <c r="P44" s="86">
        <f>D44-D44*(('Ac225 Dose 200 nCi EstimateMeth'!Q421/'Ac225 Dose 200 nCi EstimateMeth'!E421)^2+('Ac227 Dose 20 nCi decay actual'!Q405/'Ac227 Dose 20 nCi decay actual'!E405)^2)^0.5</f>
        <v>-2311.09006741136</v>
      </c>
      <c r="Q44" s="86">
        <f>E44-E44*(('Ac225 Dose 200 nCi EstimateMeth'!R421/'Ac225 Dose 200 nCi EstimateMeth'!F421)^2+('Ac227 Dose 20 nCi decay actual'!R405/'Ac227 Dose 20 nCi decay actual'!F405)^2)^0.5</f>
        <v>-4159.0016958675296</v>
      </c>
      <c r="R44" s="86">
        <f>F44-F44*(('Ac225 Dose 200 nCi EstimateMeth'!S421/'Ac225 Dose 200 nCi EstimateMeth'!G421)^2+('Ac227 Dose 20 nCi decay actual'!S405/'Ac227 Dose 20 nCi decay actual'!G405)^2)^0.5</f>
        <v>-2332.6115336296712</v>
      </c>
      <c r="S44" s="86">
        <f>G44-G44*(('Ac225 Dose 200 nCi EstimateMeth'!T421/'Ac225 Dose 200 nCi EstimateMeth'!H421)^2+('Ac227 Dose 20 nCi decay actual'!T405/'Ac227 Dose 20 nCi decay actual'!H405)^2)^0.5</f>
        <v>-1166.2163259207509</v>
      </c>
      <c r="T44" s="86">
        <f>H44-H44*(('Ac225 Dose 200 nCi EstimateMeth'!U421/'Ac225 Dose 200 nCi EstimateMeth'!I421)^2+('Ac227 Dose 20 nCi decay actual'!U405/'Ac227 Dose 20 nCi decay actual'!I405)^2)^0.5</f>
        <v>-1715.5468705320052</v>
      </c>
      <c r="U44" s="86">
        <f>I44-I44*(('Ac225 Dose 200 nCi EstimateMeth'!V421/'Ac225 Dose 200 nCi EstimateMeth'!J421)^2+('Ac227 Dose 20 nCi decay actual'!V405/'Ac227 Dose 20 nCi decay actual'!J405)^2)^0.5</f>
        <v>-645.69392628353364</v>
      </c>
      <c r="V44" s="86">
        <f>J44-J44*(('Ac225 Dose 200 nCi EstimateMeth'!W421/'Ac225 Dose 200 nCi EstimateMeth'!K421)^2+('Ac227 Dose 20 nCi decay actual'!W405/'Ac227 Dose 20 nCi decay actual'!K405)^2)^0.5</f>
        <v>-2849.6995228802471</v>
      </c>
      <c r="W44" s="86">
        <f>K44-K44*(('Ac225 Dose 200 nCi EstimateMeth'!X421/'Ac225 Dose 200 nCi EstimateMeth'!L421)^2+('Ac227 Dose 20 nCi decay actual'!X405/'Ac227 Dose 20 nCi decay actual'!L405)^2)^0.5</f>
        <v>-2389.3028098159552</v>
      </c>
      <c r="X44" s="86">
        <f>L44-L44*(('Ac225 Dose 200 nCi EstimateMeth'!Y421/'Ac225 Dose 200 nCi EstimateMeth'!M421)^2+('Ac227 Dose 20 nCi decay actual'!Y405/'Ac227 Dose 20 nCi decay actual'!M405)^2)^0.5</f>
        <v>-3178.6373346157652</v>
      </c>
      <c r="Y44" s="86">
        <f>M44-M44*(('Ac225 Dose 200 nCi EstimateMeth'!Z421/'Ac225 Dose 200 nCi EstimateMeth'!N421)^2+('Ac227 Dose 20 nCi decay actual'!Z405/'Ac227 Dose 20 nCi decay actual'!N405)^2)^0.5</f>
        <v>-4304.1307131288031</v>
      </c>
      <c r="Z44" s="86"/>
      <c r="AA44" s="86"/>
      <c r="AB44" s="86">
        <f>D44+D44*(('Ac225 Dose 200 nCi EstimateMeth'!AC421/'Ac225 Dose 200 nCi EstimateMeth'!E421)^2+('Ac227 Dose 20 nCi decay actual'!AC405/'Ac227 Dose 20 nCi decay actual'!E405)^2)^0.5</f>
        <v>5794.2195215104539</v>
      </c>
      <c r="AC44" s="86">
        <f>E44+E44*(('Ac225 Dose 200 nCi EstimateMeth'!AD421/'Ac225 Dose 200 nCi EstimateMeth'!F421)^2+('Ac227 Dose 20 nCi decay actual'!AD405/'Ac227 Dose 20 nCi decay actual'!F405)^2)^0.5</f>
        <v>8818.8432874324117</v>
      </c>
      <c r="AD44" s="86">
        <f>F44+F44*(('Ac225 Dose 200 nCi EstimateMeth'!AE421/'Ac225 Dose 200 nCi EstimateMeth'!G421)^2+('Ac227 Dose 20 nCi decay actual'!AE405/'Ac227 Dose 20 nCi decay actual'!G405)^2)^0.5</f>
        <v>4111.1873405477136</v>
      </c>
      <c r="AE44" s="86">
        <f>G44+G44*(('Ac225 Dose 200 nCi EstimateMeth'!AF421/'Ac225 Dose 200 nCi EstimateMeth'!H421)^2+('Ac227 Dose 20 nCi decay actual'!AF405/'Ac227 Dose 20 nCi decay actual'!H405)^2)^0.5</f>
        <v>3775.2391248501963</v>
      </c>
      <c r="AF44" s="86">
        <f>H44+H44*(('Ac225 Dose 200 nCi EstimateMeth'!AG421/'Ac225 Dose 200 nCi EstimateMeth'!I421)^2+('Ac227 Dose 20 nCi decay actual'!AG405/'Ac227 Dose 20 nCi decay actual'!I405)^2)^0.5</f>
        <v>2782.2367006423974</v>
      </c>
      <c r="AG44" s="86">
        <f>I44+I44*(('Ac225 Dose 200 nCi EstimateMeth'!AH421/'Ac225 Dose 200 nCi EstimateMeth'!J421)^2+('Ac227 Dose 20 nCi decay actual'!AH405/'Ac227 Dose 20 nCi decay actual'!J405)^2)^0.5</f>
        <v>2094.7912212745091</v>
      </c>
      <c r="AH44" s="86">
        <f>J44+J44*(('Ac225 Dose 200 nCi EstimateMeth'!AI421/'Ac225 Dose 200 nCi EstimateMeth'!K421)^2+('Ac227 Dose 20 nCi decay actual'!AI405/'Ac227 Dose 20 nCi decay actual'!K405)^2)^0.5</f>
        <v>3240.5032799301512</v>
      </c>
      <c r="AI44" s="86">
        <f>K44+K44*(('Ac225 Dose 200 nCi EstimateMeth'!AJ421/'Ac225 Dose 200 nCi EstimateMeth'!L421)^2+('Ac227 Dose 20 nCi decay actual'!AJ405/'Ac227 Dose 20 nCi decay actual'!L405)^2)^0.5</f>
        <v>2951.8173325263142</v>
      </c>
      <c r="AJ44" s="86">
        <f>L44+L44*(('Ac225 Dose 200 nCi EstimateMeth'!AK421/'Ac225 Dose 200 nCi EstimateMeth'!M421)^2+('Ac227 Dose 20 nCi decay actual'!AK405/'Ac227 Dose 20 nCi decay actual'!M405)^2)^0.5</f>
        <v>3448.6782173097158</v>
      </c>
      <c r="AK44" s="86">
        <f>M44+M44*(('Ac225 Dose 200 nCi EstimateMeth'!AL421/'Ac225 Dose 200 nCi EstimateMeth'!N421)^2+('Ac227 Dose 20 nCi decay actual'!AL405/'Ac227 Dose 20 nCi decay actual'!N405)^2)^0.5</f>
        <v>15478.372485113656</v>
      </c>
      <c r="AL44" s="85"/>
    </row>
    <row r="45" spans="3:38">
      <c r="C45">
        <f>'Ac225 Dose 200 nCi EstimateMeth'!D422</f>
        <v>7.25</v>
      </c>
      <c r="D45" s="83">
        <f>'Ac227 Dose 20 nCi decay actual'!E406/'Ac225 Dose 200 nCi EstimateMeth'!E422</f>
        <v>1.3951383727725379E-2</v>
      </c>
      <c r="E45" s="83">
        <f>'Ac227 Dose 20 nCi decay actual'!F406/'Ac225 Dose 200 nCi EstimateMeth'!F422</f>
        <v>3.3836681060927701E-2</v>
      </c>
      <c r="F45" s="83">
        <f>'Ac227 Dose 20 nCi decay actual'!G406/'Ac225 Dose 200 nCi EstimateMeth'!G422</f>
        <v>1.8191090808850618E-2</v>
      </c>
      <c r="G45" s="83">
        <f>'Ac227 Dose 20 nCi decay actual'!H406/'Ac225 Dose 200 nCi EstimateMeth'!H422</f>
        <v>1.2610236327516186E-2</v>
      </c>
      <c r="H45" s="83">
        <f>'Ac227 Dose 20 nCi decay actual'!I406/'Ac225 Dose 200 nCi EstimateMeth'!I422</f>
        <v>1.2335891833436233E-2</v>
      </c>
      <c r="I45" s="83">
        <f>'Ac227 Dose 20 nCi decay actual'!J406/'Ac225 Dose 200 nCi EstimateMeth'!J422</f>
        <v>7.3763700990881094E-3</v>
      </c>
      <c r="J45" s="83">
        <f>'Ac227 Dose 20 nCi decay actual'!K406/'Ac225 Dose 200 nCi EstimateMeth'!K422</f>
        <v>1.7080014260028743E-2</v>
      </c>
      <c r="K45" s="83">
        <f>'Ac227 Dose 20 nCi decay actual'!L406/'Ac225 Dose 200 nCi EstimateMeth'!L422</f>
        <v>1.4770021508016352E-2</v>
      </c>
      <c r="L45" s="83">
        <f>'Ac227 Dose 20 nCi decay actual'!M406/'Ac225 Dose 200 nCi EstimateMeth'!M422</f>
        <v>1.849998021796111E-2</v>
      </c>
      <c r="M45" s="83">
        <f>'Ac227 Dose 20 nCi decay actual'!N406/'Ac225 Dose 200 nCi EstimateMeth'!N422</f>
        <v>4.9790065830399917E-2</v>
      </c>
      <c r="P45" s="86">
        <f>D45-D45*(('Ac225 Dose 200 nCi EstimateMeth'!Q422/'Ac225 Dose 200 nCi EstimateMeth'!E422)^2+('Ac227 Dose 20 nCi decay actual'!Q406/'Ac227 Dose 20 nCi decay actual'!E406)^2)^0.5</f>
        <v>-2303.8205056482648</v>
      </c>
      <c r="Q45" s="86">
        <f>E45-E45*(('Ac225 Dose 200 nCi EstimateMeth'!R422/'Ac225 Dose 200 nCi EstimateMeth'!F422)^2+('Ac227 Dose 20 nCi decay actual'!R406/'Ac227 Dose 20 nCi decay actual'!F406)^2)^0.5</f>
        <v>-4034.770493356677</v>
      </c>
      <c r="R45" s="86">
        <f>F45-F45*(('Ac225 Dose 200 nCi EstimateMeth'!S422/'Ac225 Dose 200 nCi EstimateMeth'!G422)^2+('Ac227 Dose 20 nCi decay actual'!S406/'Ac227 Dose 20 nCi decay actual'!G406)^2)^0.5</f>
        <v>-2275.0100755117023</v>
      </c>
      <c r="S45" s="86">
        <f>G45-G45*(('Ac225 Dose 200 nCi EstimateMeth'!T422/'Ac225 Dose 200 nCi EstimateMeth'!H422)^2+('Ac227 Dose 20 nCi decay actual'!T406/'Ac227 Dose 20 nCi decay actual'!H406)^2)^0.5</f>
        <v>-1159.6329371510215</v>
      </c>
      <c r="T45" s="86">
        <f>H45-H45*(('Ac225 Dose 200 nCi EstimateMeth'!U422/'Ac225 Dose 200 nCi EstimateMeth'!I422)^2+('Ac227 Dose 20 nCi decay actual'!U406/'Ac227 Dose 20 nCi decay actual'!I406)^2)^0.5</f>
        <v>-1703.0558621234661</v>
      </c>
      <c r="U45" s="86">
        <f>I45-I45*(('Ac225 Dose 200 nCi EstimateMeth'!V422/'Ac225 Dose 200 nCi EstimateMeth'!J422)^2+('Ac227 Dose 20 nCi decay actual'!V406/'Ac227 Dose 20 nCi decay actual'!J406)^2)^0.5</f>
        <v>-635.3895170947352</v>
      </c>
      <c r="V45" s="86">
        <f>J45-J45*(('Ac225 Dose 200 nCi EstimateMeth'!W422/'Ac225 Dose 200 nCi EstimateMeth'!K422)^2+('Ac227 Dose 20 nCi decay actual'!W406/'Ac227 Dose 20 nCi decay actual'!K406)^2)^0.5</f>
        <v>-2789.6130059569505</v>
      </c>
      <c r="W45" s="86">
        <f>K45-K45*(('Ac225 Dose 200 nCi EstimateMeth'!X422/'Ac225 Dose 200 nCi EstimateMeth'!L422)^2+('Ac227 Dose 20 nCi decay actual'!X406/'Ac227 Dose 20 nCi decay actual'!L406)^2)^0.5</f>
        <v>-2347.9365617607114</v>
      </c>
      <c r="X45" s="86">
        <f>L45-L45*(('Ac225 Dose 200 nCi EstimateMeth'!Y422/'Ac225 Dose 200 nCi EstimateMeth'!M422)^2+('Ac227 Dose 20 nCi decay actual'!Y406/'Ac227 Dose 20 nCi decay actual'!M406)^2)^0.5</f>
        <v>-3121.5436984670905</v>
      </c>
      <c r="Y45" s="86">
        <f>M45-M45*(('Ac225 Dose 200 nCi EstimateMeth'!Z422/'Ac225 Dose 200 nCi EstimateMeth'!N422)^2+('Ac227 Dose 20 nCi decay actual'!Z406/'Ac227 Dose 20 nCi decay actual'!N406)^2)^0.5</f>
        <v>-4067.0123349139967</v>
      </c>
      <c r="Z45" s="86"/>
      <c r="AA45" s="86"/>
      <c r="AB45" s="86">
        <f>D45+D45*(('Ac225 Dose 200 nCi EstimateMeth'!AC422/'Ac225 Dose 200 nCi EstimateMeth'!E422)^2+('Ac227 Dose 20 nCi decay actual'!AC406/'Ac227 Dose 20 nCi decay actual'!E406)^2)^0.5</f>
        <v>5775.7920588665711</v>
      </c>
      <c r="AC45" s="86">
        <f>E45+E45*(('Ac225 Dose 200 nCi EstimateMeth'!AD422/'Ac225 Dose 200 nCi EstimateMeth'!F422)^2+('Ac227 Dose 20 nCi decay actual'!AD406/'Ac227 Dose 20 nCi decay actual'!F406)^2)^0.5</f>
        <v>8488.3382255315737</v>
      </c>
      <c r="AD45" s="86">
        <f>F45+F45*(('Ac225 Dose 200 nCi EstimateMeth'!AE422/'Ac225 Dose 200 nCi EstimateMeth'!G422)^2+('Ac227 Dose 20 nCi decay actual'!AE406/'Ac227 Dose 20 nCi decay actual'!G406)^2)^0.5</f>
        <v>4030.9675937326133</v>
      </c>
      <c r="AE45" s="86">
        <f>G45+G45*(('Ac225 Dose 200 nCi EstimateMeth'!AF422/'Ac225 Dose 200 nCi EstimateMeth'!H422)^2+('Ac227 Dose 20 nCi decay actual'!AF406/'Ac227 Dose 20 nCi decay actual'!H406)^2)^0.5</f>
        <v>3739.9013218331274</v>
      </c>
      <c r="AF45" s="86">
        <f>H45+H45*(('Ac225 Dose 200 nCi EstimateMeth'!AG422/'Ac225 Dose 200 nCi EstimateMeth'!I422)^2+('Ac227 Dose 20 nCi decay actual'!AG406/'Ac227 Dose 20 nCi decay actual'!I406)^2)^0.5</f>
        <v>2757.4777636818153</v>
      </c>
      <c r="AG45" s="86">
        <f>I45+I45*(('Ac225 Dose 200 nCi EstimateMeth'!AH422/'Ac225 Dose 200 nCi EstimateMeth'!J422)^2+('Ac227 Dose 20 nCi decay actual'!AH406/'Ac227 Dose 20 nCi decay actual'!J406)^2)^0.5</f>
        <v>2046.7450393879446</v>
      </c>
      <c r="AH45" s="86">
        <f>J45+J45*(('Ac225 Dose 200 nCi EstimateMeth'!AI422/'Ac225 Dose 200 nCi EstimateMeth'!K422)^2+('Ac227 Dose 20 nCi decay actual'!AI406/'Ac227 Dose 20 nCi decay actual'!K406)^2)^0.5</f>
        <v>3177.3084198716783</v>
      </c>
      <c r="AI45" s="86">
        <f>K45+K45*(('Ac225 Dose 200 nCi EstimateMeth'!AJ422/'Ac225 Dose 200 nCi EstimateMeth'!L422)^2+('Ac227 Dose 20 nCi decay actual'!AJ406/'Ac227 Dose 20 nCi decay actual'!L406)^2)^0.5</f>
        <v>2900.9167861748997</v>
      </c>
      <c r="AJ45" s="86">
        <f>L45+L45*(('Ac225 Dose 200 nCi EstimateMeth'!AK422/'Ac225 Dose 200 nCi EstimateMeth'!M422)^2+('Ac227 Dose 20 nCi decay actual'!AK406/'Ac227 Dose 20 nCi decay actual'!M406)^2)^0.5</f>
        <v>3385.1030992528845</v>
      </c>
      <c r="AK45" s="86">
        <f>M45+M45*(('Ac225 Dose 200 nCi EstimateMeth'!AL422/'Ac225 Dose 200 nCi EstimateMeth'!N422)^2+('Ac227 Dose 20 nCi decay actual'!AL406/'Ac227 Dose 20 nCi decay actual'!N406)^2)^0.5</f>
        <v>14860.7808325735</v>
      </c>
      <c r="AL45" s="85"/>
    </row>
    <row r="46" spans="3:38">
      <c r="C46">
        <f>'Ac225 Dose 200 nCi EstimateMeth'!D423</f>
        <v>7.5</v>
      </c>
      <c r="D46" s="83">
        <f>'Ac227 Dose 20 nCi decay actual'!E407/'Ac225 Dose 200 nCi EstimateMeth'!E423</f>
        <v>1.3935235560116567E-2</v>
      </c>
      <c r="E46" s="83">
        <f>'Ac227 Dose 20 nCi decay actual'!F407/'Ac225 Dose 200 nCi EstimateMeth'!F423</f>
        <v>3.3201937184539246E-2</v>
      </c>
      <c r="F46" s="83">
        <f>'Ac227 Dose 20 nCi decay actual'!G407/'Ac225 Dose 200 nCi EstimateMeth'!G423</f>
        <v>1.8059505782513606E-2</v>
      </c>
      <c r="G46" s="83">
        <f>'Ac227 Dose 20 nCi decay actual'!H407/'Ac225 Dose 200 nCi EstimateMeth'!H423</f>
        <v>1.2608728578497635E-2</v>
      </c>
      <c r="H46" s="83">
        <f>'Ac227 Dose 20 nCi decay actual'!I407/'Ac225 Dose 200 nCi EstimateMeth'!I423</f>
        <v>1.2368093129924481E-2</v>
      </c>
      <c r="I46" s="83">
        <f>'Ac227 Dose 20 nCi decay actual'!J407/'Ac225 Dose 200 nCi EstimateMeth'!J423</f>
        <v>7.3320060288974871E-3</v>
      </c>
      <c r="J46" s="83">
        <f>'Ac227 Dose 20 nCi decay actual'!K407/'Ac225 Dose 200 nCi EstimateMeth'!K423</f>
        <v>1.6997493410756834E-2</v>
      </c>
      <c r="K46" s="83">
        <f>'Ac227 Dose 20 nCi decay actual'!L407/'Ac225 Dose 200 nCi EstimateMeth'!L423</f>
        <v>1.4731334187292694E-2</v>
      </c>
      <c r="L46" s="83">
        <f>'Ac227 Dose 20 nCi decay actual'!M407/'Ac225 Dose 200 nCi EstimateMeth'!M423</f>
        <v>1.8450645651473679E-2</v>
      </c>
      <c r="M46" s="83">
        <f>'Ac227 Dose 20 nCi decay actual'!N407/'Ac225 Dose 200 nCi EstimateMeth'!N423</f>
        <v>4.8547993490416962E-2</v>
      </c>
      <c r="P46" s="86">
        <f>D46-D46*(('Ac225 Dose 200 nCi EstimateMeth'!Q423/'Ac225 Dose 200 nCi EstimateMeth'!E423)^2+('Ac227 Dose 20 nCi decay actual'!Q407/'Ac227 Dose 20 nCi decay actual'!E407)^2)^0.5</f>
        <v>-2296.9529501793922</v>
      </c>
      <c r="Q46" s="86">
        <f>E46-E46*(('Ac225 Dose 200 nCi EstimateMeth'!R423/'Ac225 Dose 200 nCi EstimateMeth'!F423)^2+('Ac227 Dose 20 nCi decay actual'!R407/'Ac227 Dose 20 nCi decay actual'!F407)^2)^0.5</f>
        <v>-3919.7911104648115</v>
      </c>
      <c r="R46" s="86">
        <f>F46-F46*(('Ac225 Dose 200 nCi EstimateMeth'!S423/'Ac225 Dose 200 nCi EstimateMeth'!G423)^2+('Ac227 Dose 20 nCi decay actual'!S407/'Ac227 Dose 20 nCi decay actual'!G407)^2)^0.5</f>
        <v>-2220.0114056657653</v>
      </c>
      <c r="S46" s="86">
        <f>G46-G46*(('Ac225 Dose 200 nCi EstimateMeth'!T423/'Ac225 Dose 200 nCi EstimateMeth'!H423)^2+('Ac227 Dose 20 nCi decay actual'!T407/'Ac227 Dose 20 nCi decay actual'!H407)^2)^0.5</f>
        <v>-1152.7469459968243</v>
      </c>
      <c r="T46" s="86">
        <f>H46-H46*(('Ac225 Dose 200 nCi EstimateMeth'!U423/'Ac225 Dose 200 nCi EstimateMeth'!I423)^2+('Ac227 Dose 20 nCi decay actual'!U407/'Ac227 Dose 20 nCi decay actual'!I407)^2)^0.5</f>
        <v>-1690.170112761218</v>
      </c>
      <c r="U46" s="86">
        <f>I46-I46*(('Ac225 Dose 200 nCi EstimateMeth'!V423/'Ac225 Dose 200 nCi EstimateMeth'!J423)^2+('Ac227 Dose 20 nCi decay actual'!V407/'Ac227 Dose 20 nCi decay actual'!J407)^2)^0.5</f>
        <v>-625.75800301804929</v>
      </c>
      <c r="V46" s="86">
        <f>J46-J46*(('Ac225 Dose 200 nCi EstimateMeth'!W423/'Ac225 Dose 200 nCi EstimateMeth'!K423)^2+('Ac227 Dose 20 nCi decay actual'!W407/'Ac227 Dose 20 nCi decay actual'!K407)^2)^0.5</f>
        <v>-2732.6547284333683</v>
      </c>
      <c r="W46" s="86">
        <f>K46-K46*(('Ac225 Dose 200 nCi EstimateMeth'!X423/'Ac225 Dose 200 nCi EstimateMeth'!L423)^2+('Ac227 Dose 20 nCi decay actual'!X407/'Ac227 Dose 20 nCi decay actual'!L407)^2)^0.5</f>
        <v>-2308.1552399471798</v>
      </c>
      <c r="X46" s="86">
        <f>L46-L46*(('Ac225 Dose 200 nCi EstimateMeth'!Y423/'Ac225 Dose 200 nCi EstimateMeth'!M423)^2+('Ac227 Dose 20 nCi decay actual'!Y407/'Ac227 Dose 20 nCi decay actual'!M407)^2)^0.5</f>
        <v>-3066.1312025548623</v>
      </c>
      <c r="Y46" s="86">
        <f>M46-M46*(('Ac225 Dose 200 nCi EstimateMeth'!Z423/'Ac225 Dose 200 nCi EstimateMeth'!N423)^2+('Ac227 Dose 20 nCi decay actual'!Z407/'Ac227 Dose 20 nCi decay actual'!N407)^2)^0.5</f>
        <v>-3856.4238466349466</v>
      </c>
      <c r="Z46" s="86"/>
      <c r="AA46" s="86"/>
      <c r="AB46" s="86">
        <f>D46+D46*(('Ac225 Dose 200 nCi EstimateMeth'!AC423/'Ac225 Dose 200 nCi EstimateMeth'!E423)^2+('Ac227 Dose 20 nCi decay actual'!AC407/'Ac227 Dose 20 nCi decay actual'!E407)^2)^0.5</f>
        <v>5758.4111517482088</v>
      </c>
      <c r="AC46" s="86">
        <f>E46+E46*(('Ac225 Dose 200 nCi EstimateMeth'!AD423/'Ac225 Dose 200 nCi EstimateMeth'!F423)^2+('Ac227 Dose 20 nCi decay actual'!AD407/'Ac227 Dose 20 nCi decay actual'!F407)^2)^0.5</f>
        <v>8186.4783739474824</v>
      </c>
      <c r="AD46" s="86">
        <f>F46+F46*(('Ac225 Dose 200 nCi EstimateMeth'!AE423/'Ac225 Dose 200 nCi EstimateMeth'!G423)^2+('Ac227 Dose 20 nCi decay actual'!AE407/'Ac227 Dose 20 nCi decay actual'!G407)^2)^0.5</f>
        <v>3952.3258088728903</v>
      </c>
      <c r="AE46" s="86">
        <f>G46+G46*(('Ac225 Dose 200 nCi EstimateMeth'!AF423/'Ac225 Dose 200 nCi EstimateMeth'!H423)^2+('Ac227 Dose 20 nCi decay actual'!AF407/'Ac227 Dose 20 nCi decay actual'!H407)^2)^0.5</f>
        <v>3703.8847317934465</v>
      </c>
      <c r="AF46" s="86">
        <f>H46+H46*(('Ac225 Dose 200 nCi EstimateMeth'!AG423/'Ac225 Dose 200 nCi EstimateMeth'!I423)^2+('Ac227 Dose 20 nCi decay actual'!AG407/'Ac227 Dose 20 nCi decay actual'!I407)^2)^0.5</f>
        <v>2732.8069179062836</v>
      </c>
      <c r="AG46" s="86">
        <f>I46+I46*(('Ac225 Dose 200 nCi EstimateMeth'!AH423/'Ac225 Dose 200 nCi EstimateMeth'!J423)^2+('Ac227 Dose 20 nCi decay actual'!AH407/'Ac227 Dose 20 nCi decay actual'!J407)^2)^0.5</f>
        <v>2000.8805754902532</v>
      </c>
      <c r="AH46" s="86">
        <f>J46+J46*(('Ac225 Dose 200 nCi EstimateMeth'!AI423/'Ac225 Dose 200 nCi EstimateMeth'!K423)^2+('Ac227 Dose 20 nCi decay actual'!AI407/'Ac227 Dose 20 nCi decay actual'!K407)^2)^0.5</f>
        <v>3117.0814854716118</v>
      </c>
      <c r="AI46" s="86">
        <f>K46+K46*(('Ac225 Dose 200 nCi EstimateMeth'!AJ423/'Ac225 Dose 200 nCi EstimateMeth'!L423)^2+('Ac227 Dose 20 nCi decay actual'!AJ407/'Ac227 Dose 20 nCi decay actual'!L407)^2)^0.5</f>
        <v>2851.7019326753853</v>
      </c>
      <c r="AJ46" s="86">
        <f>L46+L46*(('Ac225 Dose 200 nCi EstimateMeth'!AK423/'Ac225 Dose 200 nCi EstimateMeth'!M423)^2+('Ac227 Dose 20 nCi decay actual'!AK407/'Ac227 Dose 20 nCi decay actual'!M407)^2)^0.5</f>
        <v>3324.0622808634002</v>
      </c>
      <c r="AK46" s="86">
        <f>M46+M46*(('Ac225 Dose 200 nCi EstimateMeth'!AL423/'Ac225 Dose 200 nCi EstimateMeth'!N423)^2+('Ac227 Dose 20 nCi decay actual'!AL407/'Ac227 Dose 20 nCi decay actual'!N407)^2)^0.5</f>
        <v>14285.489846640568</v>
      </c>
      <c r="AL46" s="85"/>
    </row>
    <row r="47" spans="3:38">
      <c r="C47">
        <f>'Ac225 Dose 200 nCi EstimateMeth'!D424</f>
        <v>7.75</v>
      </c>
      <c r="D47" s="83">
        <f>'Ac227 Dose 20 nCi decay actual'!E408/'Ac225 Dose 200 nCi EstimateMeth'!E424</f>
        <v>1.3919454649239665E-2</v>
      </c>
      <c r="E47" s="83">
        <f>'Ac227 Dose 20 nCi decay actual'!F408/'Ac225 Dose 200 nCi EstimateMeth'!F424</f>
        <v>3.261685906865016E-2</v>
      </c>
      <c r="F47" s="83">
        <f>'Ac227 Dose 20 nCi decay actual'!G408/'Ac225 Dose 200 nCi EstimateMeth'!G424</f>
        <v>1.792766036186285E-2</v>
      </c>
      <c r="G47" s="83">
        <f>'Ac227 Dose 20 nCi decay actual'!H408/'Ac225 Dose 200 nCi EstimateMeth'!H424</f>
        <v>1.2604342895373545E-2</v>
      </c>
      <c r="H47" s="83">
        <f>'Ac227 Dose 20 nCi decay actual'!I408/'Ac225 Dose 200 nCi EstimateMeth'!I424</f>
        <v>1.2395978012037821E-2</v>
      </c>
      <c r="I47" s="83">
        <f>'Ac227 Dose 20 nCi decay actual'!J408/'Ac225 Dose 200 nCi EstimateMeth'!J424</f>
        <v>7.288834773061208E-3</v>
      </c>
      <c r="J47" s="83">
        <f>'Ac227 Dose 20 nCi decay actual'!K408/'Ac225 Dose 200 nCi EstimateMeth'!K424</f>
        <v>1.6917252810944864E-2</v>
      </c>
      <c r="K47" s="83">
        <f>'Ac227 Dose 20 nCi decay actual'!L408/'Ac225 Dose 200 nCi EstimateMeth'!L424</f>
        <v>1.469178483532702E-2</v>
      </c>
      <c r="L47" s="83">
        <f>'Ac227 Dose 20 nCi decay actual'!M408/'Ac225 Dose 200 nCi EstimateMeth'!M424</f>
        <v>1.8399606624208135E-2</v>
      </c>
      <c r="M47" s="83">
        <f>'Ac227 Dose 20 nCi decay actual'!N408/'Ac225 Dose 200 nCi EstimateMeth'!N424</f>
        <v>4.739806974636545E-2</v>
      </c>
      <c r="P47" s="86">
        <f>D47-D47*(('Ac225 Dose 200 nCi EstimateMeth'!Q424/'Ac225 Dose 200 nCi EstimateMeth'!E424)^2+('Ac227 Dose 20 nCi decay actual'!Q408/'Ac227 Dose 20 nCi decay actual'!E408)^2)^0.5</f>
        <v>-2290.4495610141607</v>
      </c>
      <c r="Q47" s="86">
        <f>E47-E47*(('Ac225 Dose 200 nCi EstimateMeth'!R424/'Ac225 Dose 200 nCi EstimateMeth'!F424)^2+('Ac227 Dose 20 nCi decay actual'!R408/'Ac227 Dose 20 nCi decay actual'!F408)^2)^0.5</f>
        <v>-3813.3867762705481</v>
      </c>
      <c r="R47" s="86">
        <f>F47-F47*(('Ac225 Dose 200 nCi EstimateMeth'!S424/'Ac225 Dose 200 nCi EstimateMeth'!G424)^2+('Ac227 Dose 20 nCi decay actual'!S408/'Ac227 Dose 20 nCi decay actual'!G408)^2)^0.5</f>
        <v>-2167.5293477992459</v>
      </c>
      <c r="S47" s="86">
        <f>G47-G47*(('Ac225 Dose 200 nCi EstimateMeth'!T424/'Ac225 Dose 200 nCi EstimateMeth'!H424)^2+('Ac227 Dose 20 nCi decay actual'!T408/'Ac227 Dose 20 nCi decay actual'!H408)^2)^0.5</f>
        <v>-1145.4955391288995</v>
      </c>
      <c r="T47" s="86">
        <f>H47-H47*(('Ac225 Dose 200 nCi EstimateMeth'!U424/'Ac225 Dose 200 nCi EstimateMeth'!I424)^2+('Ac227 Dose 20 nCi decay actual'!U408/'Ac227 Dose 20 nCi decay actual'!I408)^2)^0.5</f>
        <v>-1676.9867002253768</v>
      </c>
      <c r="U47" s="86">
        <f>I47-I47*(('Ac225 Dose 200 nCi EstimateMeth'!V424/'Ac225 Dose 200 nCi EstimateMeth'!J424)^2+('Ac227 Dose 20 nCi decay actual'!V408/'Ac227 Dose 20 nCi decay actual'!J408)^2)^0.5</f>
        <v>-616.71521183678965</v>
      </c>
      <c r="V47" s="86">
        <f>J47-J47*(('Ac225 Dose 200 nCi EstimateMeth'!W424/'Ac225 Dose 200 nCi EstimateMeth'!K424)^2+('Ac227 Dose 20 nCi decay actual'!W408/'Ac227 Dose 20 nCi decay actual'!K408)^2)^0.5</f>
        <v>-2678.5063415954478</v>
      </c>
      <c r="W47" s="86">
        <f>K47-K47*(('Ac225 Dose 200 nCi EstimateMeth'!X424/'Ac225 Dose 200 nCi EstimateMeth'!L424)^2+('Ac227 Dose 20 nCi decay actual'!X408/'Ac227 Dose 20 nCi decay actual'!L408)^2)^0.5</f>
        <v>-2269.8832406718561</v>
      </c>
      <c r="X47" s="86">
        <f>L47-L47*(('Ac225 Dose 200 nCi EstimateMeth'!Y424/'Ac225 Dose 200 nCi EstimateMeth'!M424)^2+('Ac227 Dose 20 nCi decay actual'!Y408/'Ac227 Dose 20 nCi decay actual'!M408)^2)^0.5</f>
        <v>-3012.4115042493036</v>
      </c>
      <c r="Y47" s="86">
        <f>M47-M47*(('Ac225 Dose 200 nCi EstimateMeth'!Z424/'Ac225 Dose 200 nCi EstimateMeth'!N424)^2+('Ac227 Dose 20 nCi decay actual'!Z408/'Ac227 Dose 20 nCi decay actual'!N408)^2)^0.5</f>
        <v>-3669.6192240953619</v>
      </c>
      <c r="Z47" s="86"/>
      <c r="AA47" s="86"/>
      <c r="AB47" s="86">
        <f>D47+D47*(('Ac225 Dose 200 nCi EstimateMeth'!AC424/'Ac225 Dose 200 nCi EstimateMeth'!E424)^2+('Ac227 Dose 20 nCi decay actual'!AC408/'Ac227 Dose 20 nCi decay actual'!E408)^2)^0.5</f>
        <v>5741.9749503909361</v>
      </c>
      <c r="AC47" s="86">
        <f>E47+E47*(('Ac225 Dose 200 nCi EstimateMeth'!AD424/'Ac225 Dose 200 nCi EstimateMeth'!F424)^2+('Ac227 Dose 20 nCi decay actual'!AD408/'Ac227 Dose 20 nCi decay actual'!F408)^2)^0.5</f>
        <v>7910.6446080275846</v>
      </c>
      <c r="AD47" s="86">
        <f>F47+F47*(('Ac225 Dose 200 nCi EstimateMeth'!AE424/'Ac225 Dose 200 nCi EstimateMeth'!G424)^2+('Ac227 Dose 20 nCi decay actual'!AE408/'Ac227 Dose 20 nCi decay actual'!G408)^2)^0.5</f>
        <v>3875.2062891436317</v>
      </c>
      <c r="AE47" s="86">
        <f>G47+G47*(('Ac225 Dose 200 nCi EstimateMeth'!AF424/'Ac225 Dose 200 nCi EstimateMeth'!H424)^2+('Ac227 Dose 20 nCi decay actual'!AF408/'Ac227 Dose 20 nCi decay actual'!H408)^2)^0.5</f>
        <v>3666.9931244740897</v>
      </c>
      <c r="AF47" s="86">
        <f>H47+H47*(('Ac225 Dose 200 nCi EstimateMeth'!AG424/'Ac225 Dose 200 nCi EstimateMeth'!I424)^2+('Ac227 Dose 20 nCi decay actual'!AG408/'Ac227 Dose 20 nCi decay actual'!I408)^2)^0.5</f>
        <v>2708.2855785795423</v>
      </c>
      <c r="AG47" s="86">
        <f>I47+I47*(('Ac225 Dose 200 nCi EstimateMeth'!AH424/'Ac225 Dose 200 nCi EstimateMeth'!J424)^2+('Ac227 Dose 20 nCi decay actual'!AH408/'Ac227 Dose 20 nCi decay actual'!J408)^2)^0.5</f>
        <v>1956.9394644736503</v>
      </c>
      <c r="AH47" s="86">
        <f>J47+J47*(('Ac225 Dose 200 nCi EstimateMeth'!AI424/'Ac225 Dose 200 nCi EstimateMeth'!K424)^2+('Ac227 Dose 20 nCi decay actual'!AI408/'Ac227 Dose 20 nCi decay actual'!K408)^2)^0.5</f>
        <v>3059.5144651215228</v>
      </c>
      <c r="AI47" s="86">
        <f>K47+K47*(('Ac225 Dose 200 nCi EstimateMeth'!AJ424/'Ac225 Dose 200 nCi EstimateMeth'!L424)^2+('Ac227 Dose 20 nCi decay actual'!AJ408/'Ac227 Dose 20 nCi decay actual'!L408)^2)^0.5</f>
        <v>2804.1298205370249</v>
      </c>
      <c r="AJ47" s="86">
        <f>L47+L47*(('Ac225 Dose 200 nCi EstimateMeth'!AK424/'Ac225 Dose 200 nCi EstimateMeth'!M424)^2+('Ac227 Dose 20 nCi decay actual'!AK408/'Ac227 Dose 20 nCi decay actual'!M408)^2)^0.5</f>
        <v>3265.4889375513449</v>
      </c>
      <c r="AK47" s="86">
        <f>M47+M47*(('Ac225 Dose 200 nCi EstimateMeth'!AL424/'Ac225 Dose 200 nCi EstimateMeth'!N424)^2+('Ac227 Dose 20 nCi decay actual'!AL408/'Ac227 Dose 20 nCi decay actual'!N408)^2)^0.5</f>
        <v>13748.733770027389</v>
      </c>
      <c r="AL47" s="85"/>
    </row>
    <row r="48" spans="3:38">
      <c r="C48">
        <f>'Ac225 Dose 200 nCi EstimateMeth'!D425</f>
        <v>8</v>
      </c>
      <c r="D48" s="83">
        <f>'Ac227 Dose 20 nCi decay actual'!E409/'Ac225 Dose 200 nCi EstimateMeth'!E425</f>
        <v>1.3904002551031585E-2</v>
      </c>
      <c r="E48" s="83">
        <f>'Ac227 Dose 20 nCi decay actual'!F409/'Ac225 Dose 200 nCi EstimateMeth'!F425</f>
        <v>3.2078404945394212E-2</v>
      </c>
      <c r="F48" s="83">
        <f>'Ac227 Dose 20 nCi decay actual'!G409/'Ac225 Dose 200 nCi EstimateMeth'!G425</f>
        <v>1.7795629195194469E-2</v>
      </c>
      <c r="G48" s="83">
        <f>'Ac227 Dose 20 nCi decay actual'!H409/'Ac225 Dose 200 nCi EstimateMeth'!H425</f>
        <v>1.2596693467581173E-2</v>
      </c>
      <c r="H48" s="83">
        <f>'Ac227 Dose 20 nCi decay actual'!I409/'Ac225 Dose 200 nCi EstimateMeth'!I425</f>
        <v>1.2420071262123451E-2</v>
      </c>
      <c r="I48" s="83">
        <f>'Ac227 Dose 20 nCi decay actual'!J409/'Ac225 Dose 200 nCi EstimateMeth'!J425</f>
        <v>7.2465634027113202E-3</v>
      </c>
      <c r="J48" s="83">
        <f>'Ac227 Dose 20 nCi decay actual'!K409/'Ac225 Dose 200 nCi EstimateMeth'!K425</f>
        <v>1.6838702416057404E-2</v>
      </c>
      <c r="K48" s="83">
        <f>'Ac227 Dose 20 nCi decay actual'!L409/'Ac225 Dose 200 nCi EstimateMeth'!L425</f>
        <v>1.4651674474827989E-2</v>
      </c>
      <c r="L48" s="83">
        <f>'Ac227 Dose 20 nCi decay actual'!M409/'Ac225 Dose 200 nCi EstimateMeth'!M425</f>
        <v>1.8347379644609228E-2</v>
      </c>
      <c r="M48" s="83">
        <f>'Ac227 Dose 20 nCi decay actual'!N409/'Ac225 Dose 200 nCi EstimateMeth'!N425</f>
        <v>4.6333250027664162E-2</v>
      </c>
      <c r="P48" s="86">
        <f>D48-D48*(('Ac225 Dose 200 nCi EstimateMeth'!Q425/'Ac225 Dose 200 nCi EstimateMeth'!E425)^2+('Ac227 Dose 20 nCi decay actual'!Q409/'Ac227 Dose 20 nCi decay actual'!E409)^2)^0.5</f>
        <v>-2284.2731793422263</v>
      </c>
      <c r="Q48" s="86">
        <f>E48-E48*(('Ac225 Dose 200 nCi EstimateMeth'!R425/'Ac225 Dose 200 nCi EstimateMeth'!F425)^2+('Ac227 Dose 20 nCi decay actual'!R409/'Ac227 Dose 20 nCi decay actual'!F409)^2)^0.5</f>
        <v>-3714.9674545313319</v>
      </c>
      <c r="R48" s="86">
        <f>F48-F48*(('Ac225 Dose 200 nCi EstimateMeth'!S425/'Ac225 Dose 200 nCi EstimateMeth'!G425)^2+('Ac227 Dose 20 nCi decay actual'!S409/'Ac227 Dose 20 nCi decay actual'!G409)^2)^0.5</f>
        <v>-2117.4908749081383</v>
      </c>
      <c r="S48" s="86">
        <f>G48-G48*(('Ac225 Dose 200 nCi EstimateMeth'!T425/'Ac225 Dose 200 nCi EstimateMeth'!H425)^2+('Ac227 Dose 20 nCi decay actual'!T409/'Ac227 Dose 20 nCi decay actual'!H409)^2)^0.5</f>
        <v>-1137.8217401233671</v>
      </c>
      <c r="T48" s="86">
        <f>H48-H48*(('Ac225 Dose 200 nCi EstimateMeth'!U425/'Ac225 Dose 200 nCi EstimateMeth'!I425)^2+('Ac227 Dose 20 nCi decay actual'!U409/'Ac227 Dose 20 nCi decay actual'!I409)^2)^0.5</f>
        <v>-1663.5921666144898</v>
      </c>
      <c r="U48" s="86">
        <f>I48-I48*(('Ac225 Dose 200 nCi EstimateMeth'!V425/'Ac225 Dose 200 nCi EstimateMeth'!J425)^2+('Ac227 Dose 20 nCi decay actual'!V409/'Ac227 Dose 20 nCi decay actual'!J409)^2)^0.5</f>
        <v>-608.19051394664984</v>
      </c>
      <c r="V48" s="86">
        <f>J48-J48*(('Ac225 Dose 200 nCi EstimateMeth'!W425/'Ac225 Dose 200 nCi EstimateMeth'!K425)^2+('Ac227 Dose 20 nCi decay actual'!W409/'Ac227 Dose 20 nCi decay actual'!K409)^2)^0.5</f>
        <v>-2626.8908999961418</v>
      </c>
      <c r="W48" s="86">
        <f>K48-K48*(('Ac225 Dose 200 nCi EstimateMeth'!X425/'Ac225 Dose 200 nCi EstimateMeth'!L425)^2+('Ac227 Dose 20 nCi decay actual'!X409/'Ac227 Dose 20 nCi decay actual'!L409)^2)^0.5</f>
        <v>-2233.0502464089295</v>
      </c>
      <c r="X48" s="86">
        <f>L48-L48*(('Ac225 Dose 200 nCi EstimateMeth'!Y425/'Ac225 Dose 200 nCi EstimateMeth'!M425)^2+('Ac227 Dose 20 nCi decay actual'!Y409/'Ac227 Dose 20 nCi decay actual'!M409)^2)^0.5</f>
        <v>-2960.3861157208044</v>
      </c>
      <c r="Y48" s="86">
        <f>M48-M48*(('Ac225 Dose 200 nCi EstimateMeth'!Z425/'Ac225 Dose 200 nCi EstimateMeth'!N425)^2+('Ac227 Dose 20 nCi decay actual'!Z409/'Ac227 Dose 20 nCi decay actual'!N409)^2)^0.5</f>
        <v>-3504.2588838459674</v>
      </c>
      <c r="Z48" s="86"/>
      <c r="AA48" s="86"/>
      <c r="AB48" s="86">
        <f>D48+D48*(('Ac225 Dose 200 nCi EstimateMeth'!AC425/'Ac225 Dose 200 nCi EstimateMeth'!E425)^2+('Ac227 Dose 20 nCi decay actual'!AC409/'Ac227 Dose 20 nCi decay actual'!E409)^2)^0.5</f>
        <v>5726.3843336254431</v>
      </c>
      <c r="AC48" s="86">
        <f>E48+E48*(('Ac225 Dose 200 nCi EstimateMeth'!AD425/'Ac225 Dose 200 nCi EstimateMeth'!F425)^2+('Ac227 Dose 20 nCi decay actual'!AD409/'Ac227 Dose 20 nCi decay actual'!F409)^2)^0.5</f>
        <v>7658.5553969232787</v>
      </c>
      <c r="AD48" s="86">
        <f>F48+F48*(('Ac225 Dose 200 nCi EstimateMeth'!AE425/'Ac225 Dose 200 nCi EstimateMeth'!G425)^2+('Ac227 Dose 20 nCi decay actual'!AE409/'Ac227 Dose 20 nCi decay actual'!G409)^2)^0.5</f>
        <v>3799.5590948682398</v>
      </c>
      <c r="AE48" s="86">
        <f>G48+G48*(('Ac225 Dose 200 nCi EstimateMeth'!AF425/'Ac225 Dose 200 nCi EstimateMeth'!H425)^2+('Ac227 Dose 20 nCi decay actual'!AF409/'Ac227 Dose 20 nCi decay actual'!H409)^2)^0.5</f>
        <v>3629.0566131327964</v>
      </c>
      <c r="AF48" s="86">
        <f>H48+H48*(('Ac225 Dose 200 nCi EstimateMeth'!AG425/'Ac225 Dose 200 nCi EstimateMeth'!I425)^2+('Ac227 Dose 20 nCi decay actual'!AG409/'Ac227 Dose 20 nCi decay actual'!I409)^2)^0.5</f>
        <v>2683.9668226966787</v>
      </c>
      <c r="AG48" s="86">
        <f>I48+I48*(('Ac225 Dose 200 nCi EstimateMeth'!AH425/'Ac225 Dose 200 nCi EstimateMeth'!J425)^2+('Ac227 Dose 20 nCi decay actual'!AH409/'Ac227 Dose 20 nCi decay actual'!J409)^2)^0.5</f>
        <v>1914.7053295433975</v>
      </c>
      <c r="AH48" s="86">
        <f>J48+J48*(('Ac225 Dose 200 nCi EstimateMeth'!AI425/'Ac225 Dose 200 nCi EstimateMeth'!K425)^2+('Ac227 Dose 20 nCi decay actual'!AI409/'Ac227 Dose 20 nCi decay actual'!K409)^2)^0.5</f>
        <v>3004.3383627521557</v>
      </c>
      <c r="AI48" s="86">
        <f>K48+K48*(('Ac225 Dose 200 nCi EstimateMeth'!AJ425/'Ac225 Dose 200 nCi EstimateMeth'!L425)^2+('Ac227 Dose 20 nCi decay actual'!AJ409/'Ac227 Dose 20 nCi decay actual'!L409)^2)^0.5</f>
        <v>2758.1578837699876</v>
      </c>
      <c r="AJ48" s="86">
        <f>L48+L48*(('Ac225 Dose 200 nCi EstimateMeth'!AK425/'Ac225 Dose 200 nCi EstimateMeth'!M425)^2+('Ac227 Dose 20 nCi decay actual'!AK409/'Ac227 Dose 20 nCi decay actual'!M409)^2)^0.5</f>
        <v>3209.3153981322953</v>
      </c>
      <c r="AK48" s="86">
        <f>M48+M48*(('Ac225 Dose 200 nCi EstimateMeth'!AL425/'Ac225 Dose 200 nCi EstimateMeth'!N425)^2+('Ac227 Dose 20 nCi decay actual'!AL409/'Ac227 Dose 20 nCi decay actual'!N409)^2)^0.5</f>
        <v>13247.221165076462</v>
      </c>
      <c r="AL48" s="85"/>
    </row>
    <row r="49" spans="3:38">
      <c r="C49">
        <f>'Ac225 Dose 200 nCi EstimateMeth'!D426</f>
        <v>8.25</v>
      </c>
      <c r="D49" s="83">
        <f>'Ac227 Dose 20 nCi decay actual'!E410/'Ac225 Dose 200 nCi EstimateMeth'!E426</f>
        <v>1.3888842107478068E-2</v>
      </c>
      <c r="E49" s="83">
        <f>'Ac227 Dose 20 nCi decay actual'!F410/'Ac225 Dose 200 nCi EstimateMeth'!F426</f>
        <v>3.1583881435090402E-2</v>
      </c>
      <c r="F49" s="83">
        <f>'Ac227 Dose 20 nCi decay actual'!G410/'Ac225 Dose 200 nCi EstimateMeth'!G426</f>
        <v>1.7663491224250809E-2</v>
      </c>
      <c r="G49" s="83">
        <f>'Ac227 Dose 20 nCi decay actual'!H410/'Ac225 Dose 200 nCi EstimateMeth'!H426</f>
        <v>1.258541792440528E-2</v>
      </c>
      <c r="H49" s="83">
        <f>'Ac227 Dose 20 nCi decay actual'!I410/'Ac225 Dose 200 nCi EstimateMeth'!I426</f>
        <v>1.2440865379169027E-2</v>
      </c>
      <c r="I49" s="83">
        <f>'Ac227 Dose 20 nCi decay actual'!J410/'Ac225 Dose 200 nCi EstimateMeth'!J426</f>
        <v>7.2049585341728076E-3</v>
      </c>
      <c r="J49" s="83">
        <f>'Ac227 Dose 20 nCi decay actual'!K410/'Ac225 Dose 200 nCi EstimateMeth'!K426</f>
        <v>1.6761325789822475E-2</v>
      </c>
      <c r="K49" s="83">
        <f>'Ac227 Dose 20 nCi decay actual'!L410/'Ac225 Dose 200 nCi EstimateMeth'!L426</f>
        <v>1.4611279443657534E-2</v>
      </c>
      <c r="L49" s="83">
        <f>'Ac227 Dose 20 nCi decay actual'!M410/'Ac225 Dose 200 nCi EstimateMeth'!M426</f>
        <v>1.8294429350841024E-2</v>
      </c>
      <c r="M49" s="83">
        <f>'Ac227 Dose 20 nCi decay actual'!N410/'Ac225 Dose 200 nCi EstimateMeth'!N426</f>
        <v>4.5347193409765549E-2</v>
      </c>
      <c r="P49" s="86">
        <f>D49-D49*(('Ac225 Dose 200 nCi EstimateMeth'!Q426/'Ac225 Dose 200 nCi EstimateMeth'!E426)^2+('Ac227 Dose 20 nCi decay actual'!Q410/'Ac227 Dose 20 nCi decay actual'!E410)^2)^0.5</f>
        <v>-2278.3872612645664</v>
      </c>
      <c r="Q49" s="86">
        <f>E49-E49*(('Ac225 Dose 200 nCi EstimateMeth'!R426/'Ac225 Dose 200 nCi EstimateMeth'!F426)^2+('Ac227 Dose 20 nCi decay actual'!R410/'Ac227 Dose 20 nCi decay actual'!F410)^2)^0.5</f>
        <v>-3624.0185086074566</v>
      </c>
      <c r="R49" s="86">
        <f>F49-F49*(('Ac225 Dose 200 nCi EstimateMeth'!S426/'Ac225 Dose 200 nCi EstimateMeth'!G426)^2+('Ac227 Dose 20 nCi decay actual'!S410/'Ac227 Dose 20 nCi decay actual'!G410)^2)^0.5</f>
        <v>-2069.8349895554197</v>
      </c>
      <c r="S49" s="86">
        <f>G49-G49*(('Ac225 Dose 200 nCi EstimateMeth'!T426/'Ac225 Dose 200 nCi EstimateMeth'!H426)^2+('Ac227 Dose 20 nCi decay actual'!T410/'Ac227 Dose 20 nCi decay actual'!H410)^2)^0.5</f>
        <v>-1129.6746199451156</v>
      </c>
      <c r="T49" s="86">
        <f>H49-H49*(('Ac225 Dose 200 nCi EstimateMeth'!U426/'Ac225 Dose 200 nCi EstimateMeth'!I426)^2+('Ac227 Dose 20 nCi decay actual'!U410/'Ac227 Dose 20 nCi decay actual'!I410)^2)^0.5</f>
        <v>-1650.063830327251</v>
      </c>
      <c r="U49" s="86">
        <f>I49-I49*(('Ac225 Dose 200 nCi EstimateMeth'!V426/'Ac225 Dose 200 nCi EstimateMeth'!J426)^2+('Ac227 Dose 20 nCi decay actual'!V410/'Ac227 Dose 20 nCi decay actual'!J410)^2)^0.5</f>
        <v>-600.12442679692208</v>
      </c>
      <c r="V49" s="86">
        <f>J49-J49*(('Ac225 Dose 200 nCi EstimateMeth'!W426/'Ac225 Dose 200 nCi EstimateMeth'!K426)^2+('Ac227 Dose 20 nCi decay actual'!W410/'Ac227 Dose 20 nCi decay actual'!K410)^2)^0.5</f>
        <v>-2577.5667007472775</v>
      </c>
      <c r="W49" s="86">
        <f>K49-K49*(('Ac225 Dose 200 nCi EstimateMeth'!X426/'Ac225 Dose 200 nCi EstimateMeth'!L426)^2+('Ac227 Dose 20 nCi decay actual'!X410/'Ac227 Dose 20 nCi decay actual'!L410)^2)^0.5</f>
        <v>-2197.5908226227075</v>
      </c>
      <c r="X49" s="86">
        <f>L49-L49*(('Ac225 Dose 200 nCi EstimateMeth'!Y426/'Ac225 Dose 200 nCi EstimateMeth'!M426)^2+('Ac227 Dose 20 nCi decay actual'!Y410/'Ac227 Dose 20 nCi decay actual'!M410)^2)^0.5</f>
        <v>-2910.0484910619411</v>
      </c>
      <c r="Y49" s="86">
        <f>M49-M49*(('Ac225 Dose 200 nCi EstimateMeth'!Z426/'Ac225 Dose 200 nCi EstimateMeth'!N426)^2+('Ac227 Dose 20 nCi decay actual'!Z410/'Ac227 Dose 20 nCi decay actual'!N410)^2)^0.5</f>
        <v>-3358.351134865447</v>
      </c>
      <c r="Z49" s="86"/>
      <c r="AA49" s="86"/>
      <c r="AB49" s="86">
        <f>D49+D49*(('Ac225 Dose 200 nCi EstimateMeth'!AC426/'Ac225 Dose 200 nCi EstimateMeth'!E426)^2+('Ac227 Dose 20 nCi decay actual'!AC410/'Ac227 Dose 20 nCi decay actual'!E410)^2)^0.5</f>
        <v>5711.5426251708286</v>
      </c>
      <c r="AC49" s="86">
        <f>E49+E49*(('Ac225 Dose 200 nCi EstimateMeth'!AD426/'Ac225 Dose 200 nCi EstimateMeth'!F426)^2+('Ac227 Dose 20 nCi decay actual'!AD410/'Ac227 Dose 20 nCi decay actual'!F410)^2)^0.5</f>
        <v>7428.2210245281158</v>
      </c>
      <c r="AD49" s="86">
        <f>F49+F49*(('Ac225 Dose 200 nCi EstimateMeth'!AE426/'Ac225 Dose 200 nCi EstimateMeth'!G426)^2+('Ac227 Dose 20 nCi decay actual'!AE410/'Ac227 Dose 20 nCi decay actual'!G410)^2)^0.5</f>
        <v>3725.3396048221562</v>
      </c>
      <c r="AE49" s="86">
        <f>G49+G49*(('Ac225 Dose 200 nCi EstimateMeth'!AF426/'Ac225 Dose 200 nCi EstimateMeth'!H426)^2+('Ac227 Dose 20 nCi decay actual'!AF410/'Ac227 Dose 20 nCi decay actual'!H410)^2)^0.5</f>
        <v>3589.9321700490582</v>
      </c>
      <c r="AF49" s="86">
        <f>H49+H49*(('Ac225 Dose 200 nCi EstimateMeth'!AG426/'Ac225 Dose 200 nCi EstimateMeth'!I426)^2+('Ac227 Dose 20 nCi decay actual'!AG410/'Ac227 Dose 20 nCi decay actual'!I410)^2)^0.5</f>
        <v>2659.8966682425998</v>
      </c>
      <c r="AG49" s="86">
        <f>I49+I49*(('Ac225 Dose 200 nCi EstimateMeth'!AH426/'Ac225 Dose 200 nCi EstimateMeth'!J426)^2+('Ac227 Dose 20 nCi decay actual'!AH410/'Ac227 Dose 20 nCi decay actual'!J410)^2)^0.5</f>
        <v>1873.9964611194735</v>
      </c>
      <c r="AH49" s="86">
        <f>J49+J49*(('Ac225 Dose 200 nCi EstimateMeth'!AI426/'Ac225 Dose 200 nCi EstimateMeth'!K426)^2+('Ac227 Dose 20 nCi decay actual'!AI410/'Ac227 Dose 20 nCi decay actual'!K410)^2)^0.5</f>
        <v>2951.3176691492627</v>
      </c>
      <c r="AI49" s="86">
        <f>K49+K49*(('Ac225 Dose 200 nCi EstimateMeth'!AJ426/'Ac225 Dose 200 nCi EstimateMeth'!L426)^2+('Ac227 Dose 20 nCi decay actual'!AJ410/'Ac227 Dose 20 nCi decay actual'!L410)^2)^0.5</f>
        <v>2713.7442296961876</v>
      </c>
      <c r="AJ49" s="86">
        <f>L49+L49*(('Ac225 Dose 200 nCi EstimateMeth'!AK426/'Ac225 Dose 200 nCi EstimateMeth'!M426)^2+('Ac227 Dose 20 nCi decay actual'!AK410/'Ac227 Dose 20 nCi decay actual'!M410)^2)^0.5</f>
        <v>3155.4740433857833</v>
      </c>
      <c r="AK49" s="86">
        <f>M49+M49*(('Ac225 Dose 200 nCi EstimateMeth'!AL426/'Ac225 Dose 200 nCi EstimateMeth'!N426)^2+('Ac227 Dose 20 nCi decay actual'!AL410/'Ac227 Dose 20 nCi decay actual'!N410)^2)^0.5</f>
        <v>12778.05912192516</v>
      </c>
      <c r="AL49" s="85"/>
    </row>
    <row r="50" spans="3:38">
      <c r="C50">
        <f>'Ac225 Dose 200 nCi EstimateMeth'!D427</f>
        <v>8.5</v>
      </c>
      <c r="D50" s="83">
        <f>'Ac227 Dose 20 nCi decay actual'!E411/'Ac225 Dose 200 nCi EstimateMeth'!E427</f>
        <v>1.3873937356063052E-2</v>
      </c>
      <c r="E50" s="83">
        <f>'Ac227 Dose 20 nCi decay actual'!F411/'Ac225 Dose 200 nCi EstimateMeth'!F427</f>
        <v>3.113090637240724E-2</v>
      </c>
      <c r="F50" s="83">
        <f>'Ac227 Dose 20 nCi decay actual'!G411/'Ac225 Dose 200 nCi EstimateMeth'!G427</f>
        <v>1.7531329153796592E-2</v>
      </c>
      <c r="G50" s="83">
        <f>'Ac227 Dose 20 nCi decay actual'!H411/'Ac225 Dose 200 nCi EstimateMeth'!H427</f>
        <v>1.2570178862640686E-2</v>
      </c>
      <c r="H50" s="83">
        <f>'Ac227 Dose 20 nCi decay actual'!I411/'Ac225 Dose 200 nCi EstimateMeth'!I427</f>
        <v>1.2458823749018967E-2</v>
      </c>
      <c r="I50" s="83">
        <f>'Ac227 Dose 20 nCi decay actual'!J411/'Ac225 Dose 200 nCi EstimateMeth'!J427</f>
        <v>7.1638363987205217E-3</v>
      </c>
      <c r="J50" s="83">
        <f>'Ac227 Dose 20 nCi decay actual'!K411/'Ac225 Dose 200 nCi EstimateMeth'!K427</f>
        <v>1.6684670492001643E-2</v>
      </c>
      <c r="K50" s="83">
        <f>'Ac227 Dose 20 nCi decay actual'!L411/'Ac225 Dose 200 nCi EstimateMeth'!L427</f>
        <v>1.4570854108482889E-2</v>
      </c>
      <c r="L50" s="83">
        <f>'Ac227 Dose 20 nCi decay actual'!M411/'Ac225 Dose 200 nCi EstimateMeth'!M427</f>
        <v>1.824117487147851E-2</v>
      </c>
      <c r="M50" s="83">
        <f>'Ac227 Dose 20 nCi decay actual'!N411/'Ac225 Dose 200 nCi EstimateMeth'!N427</f>
        <v>4.4434185098109064E-2</v>
      </c>
      <c r="P50" s="86">
        <f>D50-D50*(('Ac225 Dose 200 nCi EstimateMeth'!Q427/'Ac225 Dose 200 nCi EstimateMeth'!E427)^2+('Ac227 Dose 20 nCi decay actual'!Q411/'Ac227 Dose 20 nCi decay actual'!E411)^2)^0.5</f>
        <v>-2272.7558241477641</v>
      </c>
      <c r="Q50" s="86">
        <f>E50-E50*(('Ac225 Dose 200 nCi EstimateMeth'!R427/'Ac225 Dose 200 nCi EstimateMeth'!F427)^2+('Ac227 Dose 20 nCi decay actual'!R411/'Ac227 Dose 20 nCi decay actual'!F411)^2)^0.5</f>
        <v>-3540.091393062457</v>
      </c>
      <c r="R50" s="86">
        <f>F50-F50*(('Ac225 Dose 200 nCi EstimateMeth'!S427/'Ac225 Dose 200 nCi EstimateMeth'!G427)^2+('Ac227 Dose 20 nCi decay actual'!S411/'Ac227 Dose 20 nCi decay actual'!G411)^2)^0.5</f>
        <v>-2024.5115926917806</v>
      </c>
      <c r="S50" s="86">
        <f>G50-G50*(('Ac225 Dose 200 nCi EstimateMeth'!T427/'Ac225 Dose 200 nCi EstimateMeth'!H427)^2+('Ac227 Dose 20 nCi decay actual'!T411/'Ac227 Dose 20 nCi decay actual'!H411)^2)^0.5</f>
        <v>-1121.0095177881635</v>
      </c>
      <c r="T50" s="86">
        <f>H50-H50*(('Ac225 Dose 200 nCi EstimateMeth'!U427/'Ac225 Dose 200 nCi EstimateMeth'!I427)^2+('Ac227 Dose 20 nCi decay actual'!U411/'Ac227 Dose 20 nCi decay actual'!I411)^2)^0.5</f>
        <v>-1636.4709375925856</v>
      </c>
      <c r="U50" s="86">
        <f>I50-I50*(('Ac225 Dose 200 nCi EstimateMeth'!V427/'Ac225 Dose 200 nCi EstimateMeth'!J427)^2+('Ac227 Dose 20 nCi decay actual'!V411/'Ac227 Dose 20 nCi decay actual'!J411)^2)^0.5</f>
        <v>-592.46671039710293</v>
      </c>
      <c r="V50" s="86">
        <f>J50-J50*(('Ac225 Dose 200 nCi EstimateMeth'!W427/'Ac225 Dose 200 nCi EstimateMeth'!K427)^2+('Ac227 Dose 20 nCi decay actual'!W411/'Ac227 Dose 20 nCi decay actual'!K411)^2)^0.5</f>
        <v>-2530.3221881300037</v>
      </c>
      <c r="W50" s="86">
        <f>K50-K50*(('Ac225 Dose 200 nCi EstimateMeth'!X427/'Ac225 Dose 200 nCi EstimateMeth'!L427)^2+('Ac227 Dose 20 nCi decay actual'!X411/'Ac227 Dose 20 nCi decay actual'!L411)^2)^0.5</f>
        <v>-2163.4440374076435</v>
      </c>
      <c r="X50" s="86">
        <f>L50-L50*(('Ac225 Dose 200 nCi EstimateMeth'!Y427/'Ac225 Dose 200 nCi EstimateMeth'!M427)^2+('Ac227 Dose 20 nCi decay actual'!Y411/'Ac227 Dose 20 nCi decay actual'!M411)^2)^0.5</f>
        <v>-2861.3857192380747</v>
      </c>
      <c r="Y50" s="86">
        <f>M50-M50*(('Ac225 Dose 200 nCi EstimateMeth'!Z427/'Ac225 Dose 200 nCi EstimateMeth'!N427)^2+('Ac227 Dose 20 nCi decay actual'!Z411/'Ac227 Dose 20 nCi decay actual'!N411)^2)^0.5</f>
        <v>-3230.2013562539914</v>
      </c>
      <c r="Z50" s="86"/>
      <c r="AA50" s="86"/>
      <c r="AB50" s="86">
        <f>D50+D50*(('Ac225 Dose 200 nCi EstimateMeth'!AC427/'Ac225 Dose 200 nCi EstimateMeth'!E427)^2+('Ac227 Dose 20 nCi decay actual'!AC411/'Ac227 Dose 20 nCi decay actual'!E411)^2)^0.5</f>
        <v>5697.3553471303667</v>
      </c>
      <c r="AC50" s="86">
        <f>E50+E50*(('Ac225 Dose 200 nCi EstimateMeth'!AD427/'Ac225 Dose 200 nCi EstimateMeth'!F427)^2+('Ac227 Dose 20 nCi decay actual'!AD411/'Ac227 Dose 20 nCi decay actual'!F411)^2)^0.5</f>
        <v>7217.9054596082442</v>
      </c>
      <c r="AD50" s="86">
        <f>F50+F50*(('Ac225 Dose 200 nCi EstimateMeth'!AE427/'Ac225 Dose 200 nCi EstimateMeth'!G427)^2+('Ac227 Dose 20 nCi decay actual'!AE411/'Ac227 Dose 20 nCi decay actual'!G411)^2)^0.5</f>
        <v>3652.5080875183189</v>
      </c>
      <c r="AE50" s="86">
        <f>G50+G50*(('Ac225 Dose 200 nCi EstimateMeth'!AF427/'Ac225 Dose 200 nCi EstimateMeth'!H427)^2+('Ac227 Dose 20 nCi decay actual'!AF411/'Ac227 Dose 20 nCi decay actual'!H411)^2)^0.5</f>
        <v>3549.5041002614621</v>
      </c>
      <c r="AF50" s="86">
        <f>H50+H50*(('Ac225 Dose 200 nCi EstimateMeth'!AG427/'Ac225 Dose 200 nCi EstimateMeth'!I427)^2+('Ac227 Dose 20 nCi decay actual'!AG411/'Ac227 Dose 20 nCi decay actual'!I411)^2)^0.5</f>
        <v>2636.1151358628917</v>
      </c>
      <c r="AG50" s="86">
        <f>I50+I50*(('Ac225 Dose 200 nCi EstimateMeth'!AH427/'Ac225 Dose 200 nCi EstimateMeth'!J427)^2+('Ac227 Dose 20 nCi decay actual'!AH411/'Ac227 Dose 20 nCi decay actual'!J411)^2)^0.5</f>
        <v>1834.6599408154639</v>
      </c>
      <c r="AH50" s="86">
        <f>J50+J50*(('Ac225 Dose 200 nCi EstimateMeth'!AI427/'Ac225 Dose 200 nCi EstimateMeth'!K427)^2+('Ac227 Dose 20 nCi decay actual'!AI411/'Ac227 Dose 20 nCi decay actual'!K411)^2)^0.5</f>
        <v>2900.2457510257259</v>
      </c>
      <c r="AI50" s="86">
        <f>K50+K50*(('Ac225 Dose 200 nCi EstimateMeth'!AJ427/'Ac225 Dose 200 nCi EstimateMeth'!L427)^2+('Ac227 Dose 20 nCi decay actual'!AJ411/'Ac227 Dose 20 nCi decay actual'!L411)^2)^0.5</f>
        <v>2670.847849162993</v>
      </c>
      <c r="AJ50" s="86">
        <f>L50+L50*(('Ac225 Dose 200 nCi EstimateMeth'!AK427/'Ac225 Dose 200 nCi EstimateMeth'!M427)^2+('Ac227 Dose 20 nCi decay actual'!AK411/'Ac227 Dose 20 nCi decay actual'!M411)^2)^0.5</f>
        <v>3103.8979809458433</v>
      </c>
      <c r="AK50" s="86">
        <f>M50+M50*(('Ac225 Dose 200 nCi EstimateMeth'!AL427/'Ac225 Dose 200 nCi EstimateMeth'!N427)^2+('Ac227 Dose 20 nCi decay actual'!AL411/'Ac227 Dose 20 nCi decay actual'!N411)^2)^0.5</f>
        <v>12338.69293773563</v>
      </c>
      <c r="AL50" s="85"/>
    </row>
    <row r="51" spans="3:38">
      <c r="C51">
        <f>'Ac225 Dose 200 nCi EstimateMeth'!D428</f>
        <v>8.75</v>
      </c>
      <c r="D51" s="83">
        <f>'Ac227 Dose 20 nCi decay actual'!E412/'Ac225 Dose 200 nCi EstimateMeth'!E428</f>
        <v>1.385925345124943E-2</v>
      </c>
      <c r="E51" s="83">
        <f>'Ac227 Dose 20 nCi decay actual'!F412/'Ac225 Dose 200 nCi EstimateMeth'!F428</f>
        <v>3.071737711977944E-2</v>
      </c>
      <c r="F51" s="83">
        <f>'Ac227 Dose 20 nCi decay actual'!G412/'Ac225 Dose 200 nCi EstimateMeth'!G428</f>
        <v>1.7399228946773166E-2</v>
      </c>
      <c r="G51" s="83">
        <f>'Ac227 Dose 20 nCi decay actual'!H412/'Ac225 Dose 200 nCi EstimateMeth'!H428</f>
        <v>1.2550665454368129E-2</v>
      </c>
      <c r="H51" s="83">
        <f>'Ac227 Dose 20 nCi decay actual'!I412/'Ac225 Dose 200 nCi EstimateMeth'!I428</f>
        <v>1.2474383393763725E-2</v>
      </c>
      <c r="I51" s="83">
        <f>'Ac227 Dose 20 nCi decay actual'!J412/'Ac225 Dose 200 nCi EstimateMeth'!J428</f>
        <v>7.1230548337491359E-3</v>
      </c>
      <c r="J51" s="83">
        <f>'Ac227 Dose 20 nCi decay actual'!K412/'Ac225 Dose 200 nCi EstimateMeth'!K428</f>
        <v>1.6608340079436762E-2</v>
      </c>
      <c r="K51" s="83">
        <f>'Ac227 Dose 20 nCi decay actual'!L412/'Ac225 Dose 200 nCi EstimateMeth'!L428</f>
        <v>1.4530633203545447E-2</v>
      </c>
      <c r="L51" s="83">
        <f>'Ac227 Dose 20 nCi decay actual'!M412/'Ac225 Dose 200 nCi EstimateMeth'!M428</f>
        <v>1.8187995263835421E-2</v>
      </c>
      <c r="M51" s="83">
        <f>'Ac227 Dose 20 nCi decay actual'!N412/'Ac225 Dose 200 nCi EstimateMeth'!N428</f>
        <v>4.3589067498394252E-2</v>
      </c>
      <c r="P51" s="86">
        <f>D51-D51*(('Ac225 Dose 200 nCi EstimateMeth'!Q428/'Ac225 Dose 200 nCi EstimateMeth'!E428)^2+('Ac227 Dose 20 nCi decay actual'!Q412/'Ac227 Dose 20 nCi decay actual'!E412)^2)^0.5</f>
        <v>-2267.3434050047563</v>
      </c>
      <c r="Q51" s="86">
        <f>E51-E51*(('Ac225 Dose 200 nCi EstimateMeth'!R428/'Ac225 Dose 200 nCi EstimateMeth'!F428)^2+('Ac227 Dose 20 nCi decay actual'!R412/'Ac227 Dose 20 nCi decay actual'!F412)^2)^0.5</f>
        <v>-3462.7959921198526</v>
      </c>
      <c r="R51" s="86">
        <f>F51-F51*(('Ac225 Dose 200 nCi EstimateMeth'!S428/'Ac225 Dose 200 nCi EstimateMeth'!G428)^2+('Ac227 Dose 20 nCi decay actual'!S412/'Ac227 Dose 20 nCi decay actual'!G412)^2)^0.5</f>
        <v>-1981.4803320686692</v>
      </c>
      <c r="S51" s="86">
        <f>G51-G51*(('Ac225 Dose 200 nCi EstimateMeth'!T428/'Ac225 Dose 200 nCi EstimateMeth'!H428)^2+('Ac227 Dose 20 nCi decay actual'!T412/'Ac227 Dose 20 nCi decay actual'!H412)^2)^0.5</f>
        <v>-1111.7882563732728</v>
      </c>
      <c r="T51" s="86">
        <f>H51-H51*(('Ac225 Dose 200 nCi EstimateMeth'!U428/'Ac225 Dose 200 nCi EstimateMeth'!I428)^2+('Ac227 Dose 20 nCi decay actual'!U412/'Ac227 Dose 20 nCi decay actual'!I412)^2)^0.5</f>
        <v>-1622.87567524672</v>
      </c>
      <c r="U51" s="86">
        <f>I51-I51*(('Ac225 Dose 200 nCi EstimateMeth'!V428/'Ac225 Dose 200 nCi EstimateMeth'!J428)^2+('Ac227 Dose 20 nCi decay actual'!V412/'Ac227 Dose 20 nCi decay actual'!J412)^2)^0.5</f>
        <v>-585.17484111956674</v>
      </c>
      <c r="V51" s="86">
        <f>J51-J51*(('Ac225 Dose 200 nCi EstimateMeth'!W428/'Ac225 Dose 200 nCi EstimateMeth'!K428)^2+('Ac227 Dose 20 nCi decay actual'!W412/'Ac227 Dose 20 nCi decay actual'!K412)^2)^0.5</f>
        <v>-2484.9717110261622</v>
      </c>
      <c r="W51" s="86">
        <f>K51-K51*(('Ac225 Dose 200 nCi EstimateMeth'!X428/'Ac225 Dose 200 nCi EstimateMeth'!L428)^2+('Ac227 Dose 20 nCi decay actual'!X412/'Ac227 Dose 20 nCi decay actual'!L412)^2)^0.5</f>
        <v>-2130.5531053166715</v>
      </c>
      <c r="X51" s="86">
        <f>L51-L51*(('Ac225 Dose 200 nCi EstimateMeth'!Y428/'Ac225 Dose 200 nCi EstimateMeth'!M428)^2+('Ac227 Dose 20 nCi decay actual'!Y412/'Ac227 Dose 20 nCi decay actual'!M412)^2)^0.5</f>
        <v>-2814.3799003014178</v>
      </c>
      <c r="Y51" s="86">
        <f>M51-M51*(('Ac225 Dose 200 nCi EstimateMeth'!Z428/'Ac225 Dose 200 nCi EstimateMeth'!N428)^2+('Ac227 Dose 20 nCi decay actual'!Z412/'Ac227 Dose 20 nCi decay actual'!N412)^2)^0.5</f>
        <v>-3118.3678696098409</v>
      </c>
      <c r="Z51" s="86"/>
      <c r="AA51" s="86"/>
      <c r="AB51" s="86">
        <f>D51+D51*(('Ac225 Dose 200 nCi EstimateMeth'!AC428/'Ac225 Dose 200 nCi EstimateMeth'!E428)^2+('Ac227 Dose 20 nCi decay actual'!AC412/'Ac227 Dose 20 nCi decay actual'!E412)^2)^0.5</f>
        <v>5683.7300083177779</v>
      </c>
      <c r="AC51" s="86">
        <f>E51+E51*(('Ac225 Dose 200 nCi EstimateMeth'!AD428/'Ac225 Dose 200 nCi EstimateMeth'!F428)^2+('Ac227 Dose 20 nCi decay actual'!AD412/'Ac227 Dose 20 nCi decay actual'!F412)^2)^0.5</f>
        <v>7026.0945391986352</v>
      </c>
      <c r="AD51" s="86">
        <f>F51+F51*(('Ac225 Dose 200 nCi EstimateMeth'!AE428/'Ac225 Dose 200 nCi EstimateMeth'!G428)^2+('Ac227 Dose 20 nCi decay actual'!AE412/'Ac227 Dose 20 nCi decay actual'!G412)^2)^0.5</f>
        <v>3581.0292858159341</v>
      </c>
      <c r="AE51" s="86">
        <f>G51+G51*(('Ac225 Dose 200 nCi EstimateMeth'!AF428/'Ac225 Dose 200 nCi EstimateMeth'!H428)^2+('Ac227 Dose 20 nCi decay actual'!AF412/'Ac227 Dose 20 nCi decay actual'!H412)^2)^0.5</f>
        <v>3507.6844061949269</v>
      </c>
      <c r="AF51" s="86">
        <f>H51+H51*(('Ac225 Dose 200 nCi EstimateMeth'!AG428/'Ac225 Dose 200 nCi EstimateMeth'!I428)^2+('Ac227 Dose 20 nCi decay actual'!AG412/'Ac227 Dose 20 nCi decay actual'!I412)^2)^0.5</f>
        <v>2612.6571302159764</v>
      </c>
      <c r="AG51" s="86">
        <f>I51+I51*(('Ac225 Dose 200 nCi EstimateMeth'!AH428/'Ac225 Dose 200 nCi EstimateMeth'!J428)^2+('Ac227 Dose 20 nCi decay actual'!AH412/'Ac227 Dose 20 nCi decay actual'!J412)^2)^0.5</f>
        <v>1796.5668911547561</v>
      </c>
      <c r="AH51" s="86">
        <f>J51+J51*(('Ac225 Dose 200 nCi EstimateMeth'!AI428/'Ac225 Dose 200 nCi EstimateMeth'!K428)^2+('Ac227 Dose 20 nCi decay actual'!AI412/'Ac227 Dose 20 nCi decay actual'!K412)^2)^0.5</f>
        <v>2850.9409821007457</v>
      </c>
      <c r="AI51" s="86">
        <f>K51+K51*(('Ac225 Dose 200 nCi EstimateMeth'!AJ428/'Ac225 Dose 200 nCi EstimateMeth'!L428)^2+('Ac227 Dose 20 nCi decay actual'!AJ412/'Ac227 Dose 20 nCi decay actual'!L412)^2)^0.5</f>
        <v>2629.4287664446547</v>
      </c>
      <c r="AJ51" s="86">
        <f>L51+L51*(('Ac225 Dose 200 nCi EstimateMeth'!AK428/'Ac225 Dose 200 nCi EstimateMeth'!M428)^2+('Ac227 Dose 20 nCi decay actual'!AK412/'Ac227 Dose 20 nCi decay actual'!M412)^2)^0.5</f>
        <v>3054.5215471355687</v>
      </c>
      <c r="AK51" s="86">
        <f>M51+M51*(('Ac225 Dose 200 nCi EstimateMeth'!AL428/'Ac225 Dose 200 nCi EstimateMeth'!N428)^2+('Ac227 Dose 20 nCi decay actual'!AL412/'Ac227 Dose 20 nCi decay actual'!N412)^2)^0.5</f>
        <v>11926.857597659711</v>
      </c>
      <c r="AL51" s="85"/>
    </row>
    <row r="52" spans="3:38">
      <c r="C52">
        <f>'Ac225 Dose 200 nCi EstimateMeth'!D429</f>
        <v>9</v>
      </c>
      <c r="D52" s="83">
        <f>'Ac227 Dose 20 nCi decay actual'!E413/'Ac225 Dose 200 nCi EstimateMeth'!E429</f>
        <v>1.3844756597187962E-2</v>
      </c>
      <c r="E52" s="83">
        <f>'Ac227 Dose 20 nCi decay actual'!F413/'Ac225 Dose 200 nCi EstimateMeth'!F429</f>
        <v>3.0341443558304988E-2</v>
      </c>
      <c r="F52" s="83">
        <f>'Ac227 Dose 20 nCi decay actual'!G413/'Ac225 Dose 200 nCi EstimateMeth'!G429</f>
        <v>1.726727934083987E-2</v>
      </c>
      <c r="G52" s="83">
        <f>'Ac227 Dose 20 nCi decay actual'!H413/'Ac225 Dose 200 nCi EstimateMeth'!H429</f>
        <v>1.2526595076841751E-2</v>
      </c>
      <c r="H52" s="83">
        <f>'Ac227 Dose 20 nCi decay actual'!I413/'Ac225 Dose 200 nCi EstimateMeth'!I429</f>
        <v>1.2487957356345966E-2</v>
      </c>
      <c r="I52" s="83">
        <f>'Ac227 Dose 20 nCi decay actual'!J413/'Ac225 Dose 200 nCi EstimateMeth'!J429</f>
        <v>7.0825067785090599E-3</v>
      </c>
      <c r="J52" s="83">
        <f>'Ac227 Dose 20 nCi decay actual'!K413/'Ac225 Dose 200 nCi EstimateMeth'!K429</f>
        <v>1.6531987405185161E-2</v>
      </c>
      <c r="K52" s="83">
        <f>'Ac227 Dose 20 nCi decay actual'!L413/'Ac225 Dose 200 nCi EstimateMeth'!L429</f>
        <v>1.4490833852699043E-2</v>
      </c>
      <c r="L52" s="83">
        <f>'Ac227 Dose 20 nCi decay actual'!M413/'Ac225 Dose 200 nCi EstimateMeth'!M429</f>
        <v>1.813523418228306E-2</v>
      </c>
      <c r="M52" s="83">
        <f>'Ac227 Dose 20 nCi decay actual'!N413/'Ac225 Dose 200 nCi EstimateMeth'!N429</f>
        <v>4.2807178999154455E-2</v>
      </c>
      <c r="P52" s="86">
        <f>D52-D52*(('Ac225 Dose 200 nCi EstimateMeth'!Q429/'Ac225 Dose 200 nCi EstimateMeth'!E429)^2+('Ac227 Dose 20 nCi decay actual'!Q413/'Ac227 Dose 20 nCi decay actual'!E413)^2)^0.5</f>
        <v>-2262.1150303850504</v>
      </c>
      <c r="Q52" s="86">
        <f>E52-E52*(('Ac225 Dose 200 nCi EstimateMeth'!R429/'Ac225 Dose 200 nCi EstimateMeth'!F429)^2+('Ac227 Dose 20 nCi decay actual'!R413/'Ac227 Dose 20 nCi decay actual'!F413)^2)^0.5</f>
        <v>-3391.7943088271227</v>
      </c>
      <c r="R52" s="86">
        <f>F52-F52*(('Ac225 Dose 200 nCi EstimateMeth'!S429/'Ac225 Dose 200 nCi EstimateMeth'!G429)^2+('Ac227 Dose 20 nCi decay actual'!S413/'Ac227 Dose 20 nCi decay actual'!G413)^2)^0.5</f>
        <v>-1940.7094241260697</v>
      </c>
      <c r="S52" s="86">
        <f>G52-G52*(('Ac225 Dose 200 nCi EstimateMeth'!T429/'Ac225 Dose 200 nCi EstimateMeth'!H429)^2+('Ac227 Dose 20 nCi decay actual'!T413/'Ac227 Dose 20 nCi decay actual'!H413)^2)^0.5</f>
        <v>-1101.979336582295</v>
      </c>
      <c r="T52" s="86">
        <f>H52-H52*(('Ac225 Dose 200 nCi EstimateMeth'!U429/'Ac225 Dose 200 nCi EstimateMeth'!I429)^2+('Ac227 Dose 20 nCi decay actual'!U413/'Ac227 Dose 20 nCi decay actual'!I413)^2)^0.5</f>
        <v>-1609.3340632296884</v>
      </c>
      <c r="U52" s="86">
        <f>I52-I52*(('Ac225 Dose 200 nCi EstimateMeth'!V429/'Ac225 Dose 200 nCi EstimateMeth'!J429)^2+('Ac227 Dose 20 nCi decay actual'!V413/'Ac227 Dose 20 nCi decay actual'!J413)^2)^0.5</f>
        <v>-578.21277959078918</v>
      </c>
      <c r="V52" s="86">
        <f>J52-J52*(('Ac225 Dose 200 nCi EstimateMeth'!W429/'Ac225 Dose 200 nCi EstimateMeth'!K429)^2+('Ac227 Dose 20 nCi decay actual'!W413/'Ac227 Dose 20 nCi decay actual'!K413)^2)^0.5</f>
        <v>-2441.351967756143</v>
      </c>
      <c r="W52" s="86">
        <f>K52-K52*(('Ac225 Dose 200 nCi EstimateMeth'!X429/'Ac225 Dose 200 nCi EstimateMeth'!L429)^2+('Ac227 Dose 20 nCi decay actual'!X413/'Ac227 Dose 20 nCi decay actual'!L413)^2)^0.5</f>
        <v>-2098.8650556546236</v>
      </c>
      <c r="X52" s="86">
        <f>L52-L52*(('Ac225 Dose 200 nCi EstimateMeth'!Y429/'Ac225 Dose 200 nCi EstimateMeth'!M429)^2+('Ac227 Dose 20 nCi decay actual'!Y413/'Ac227 Dose 20 nCi decay actual'!M413)^2)^0.5</f>
        <v>-2769.0092661242775</v>
      </c>
      <c r="Y52" s="86">
        <f>M52-M52*(('Ac225 Dose 200 nCi EstimateMeth'!Z429/'Ac225 Dose 200 nCi EstimateMeth'!N429)^2+('Ac227 Dose 20 nCi decay actual'!Z413/'Ac227 Dose 20 nCi decay actual'!N413)^2)^0.5</f>
        <v>-3021.6235814277065</v>
      </c>
      <c r="Z52" s="86"/>
      <c r="AA52" s="86"/>
      <c r="AB52" s="86">
        <f>D52+D52*(('Ac225 Dose 200 nCi EstimateMeth'!AC429/'Ac225 Dose 200 nCi EstimateMeth'!E429)^2+('Ac227 Dose 20 nCi decay actual'!AC413/'Ac227 Dose 20 nCi decay actual'!E413)^2)^0.5</f>
        <v>5670.5759253748829</v>
      </c>
      <c r="AC52" s="86">
        <f>E52+E52*(('Ac225 Dose 200 nCi EstimateMeth'!AD429/'Ac225 Dose 200 nCi EstimateMeth'!F429)^2+('Ac227 Dose 20 nCi decay actual'!AD413/'Ac227 Dose 20 nCi decay actual'!F413)^2)^0.5</f>
        <v>6851.4693986870361</v>
      </c>
      <c r="AD52" s="86">
        <f>F52+F52*(('Ac225 Dose 200 nCi EstimateMeth'!AE429/'Ac225 Dose 200 nCi EstimateMeth'!G429)^2+('Ac227 Dose 20 nCi decay actual'!AE413/'Ac227 Dose 20 nCi decay actual'!G413)^2)^0.5</f>
        <v>3510.8720170011611</v>
      </c>
      <c r="AE52" s="86">
        <f>G52+G52*(('Ac225 Dose 200 nCi EstimateMeth'!AF429/'Ac225 Dose 200 nCi EstimateMeth'!H429)^2+('Ac227 Dose 20 nCi decay actual'!AF413/'Ac227 Dose 20 nCi decay actual'!H413)^2)^0.5</f>
        <v>3464.4129810416066</v>
      </c>
      <c r="AF52" s="86">
        <f>H52+H52*(('Ac225 Dose 200 nCi EstimateMeth'!AG429/'Ac225 Dose 200 nCi EstimateMeth'!I429)^2+('Ac227 Dose 20 nCi decay actual'!AG413/'Ac227 Dose 20 nCi decay actual'!I413)^2)^0.5</f>
        <v>2589.5531713989772</v>
      </c>
      <c r="AG52" s="86">
        <f>I52+I52*(('Ac225 Dose 200 nCi EstimateMeth'!AH429/'Ac225 Dose 200 nCi EstimateMeth'!J429)^2+('Ac227 Dose 20 nCi decay actual'!AH413/'Ac227 Dose 20 nCi decay actual'!J413)^2)^0.5</f>
        <v>1759.6086093321239</v>
      </c>
      <c r="AH52" s="86">
        <f>J52+J52*(('Ac225 Dose 200 nCi EstimateMeth'!AI429/'Ac225 Dose 200 nCi EstimateMeth'!K429)^2+('Ac227 Dose 20 nCi decay actual'!AI413/'Ac227 Dose 20 nCi decay actual'!K413)^2)^0.5</f>
        <v>2803.2434776082187</v>
      </c>
      <c r="AI52" s="86">
        <f>K52+K52*(('Ac225 Dose 200 nCi EstimateMeth'!AJ429/'Ac225 Dose 200 nCi EstimateMeth'!L429)^2+('Ac227 Dose 20 nCi decay actual'!AJ413/'Ac227 Dose 20 nCi decay actual'!L413)^2)^0.5</f>
        <v>2589.4481422969193</v>
      </c>
      <c r="AJ52" s="86">
        <f>L52+L52*(('Ac225 Dose 200 nCi EstimateMeth'!AK429/'Ac225 Dose 200 nCi EstimateMeth'!M429)^2+('Ac227 Dose 20 nCi decay actual'!AK413/'Ac227 Dose 20 nCi decay actual'!M413)^2)^0.5</f>
        <v>3007.280674707552</v>
      </c>
      <c r="AK52" s="86">
        <f>M52+M52*(('Ac225 Dose 200 nCi EstimateMeth'!AL429/'Ac225 Dose 200 nCi EstimateMeth'!N429)^2+('Ac227 Dose 20 nCi decay actual'!AL413/'Ac227 Dose 20 nCi decay actual'!N413)^2)^0.5</f>
        <v>11540.538338312079</v>
      </c>
      <c r="AL52" s="85"/>
    </row>
    <row r="53" spans="3:38">
      <c r="C53">
        <f>'Ac225 Dose 200 nCi EstimateMeth'!D430</f>
        <v>9.25</v>
      </c>
      <c r="D53" s="83">
        <f>'Ac227 Dose 20 nCi decay actual'!E414/'Ac225 Dose 200 nCi EstimateMeth'!E430</f>
        <v>1.3830413990940791E-2</v>
      </c>
      <c r="E53" s="83">
        <f>'Ac227 Dose 20 nCi decay actual'!F414/'Ac225 Dose 200 nCi EstimateMeth'!F430</f>
        <v>3.0001485092321367E-2</v>
      </c>
      <c r="F53" s="83">
        <f>'Ac227 Dose 20 nCi decay actual'!G414/'Ac225 Dose 200 nCi EstimateMeth'!G430</f>
        <v>1.7135571383176836E-2</v>
      </c>
      <c r="G53" s="83">
        <f>'Ac227 Dose 20 nCi decay actual'!H414/'Ac225 Dose 200 nCi EstimateMeth'!H430</f>
        <v>1.2497714907317978E-2</v>
      </c>
      <c r="H53" s="83">
        <f>'Ac227 Dose 20 nCi decay actual'!I414/'Ac225 Dose 200 nCi EstimateMeth'!I430</f>
        <v>1.2499936767999043E-2</v>
      </c>
      <c r="I53" s="83">
        <f>'Ac227 Dose 20 nCi decay actual'!J414/'Ac225 Dose 200 nCi EstimateMeth'!J430</f>
        <v>7.042114957808948E-3</v>
      </c>
      <c r="J53" s="83">
        <f>'Ac227 Dose 20 nCi decay actual'!K414/'Ac225 Dose 200 nCi EstimateMeth'!K430</f>
        <v>1.6455308967825266E-2</v>
      </c>
      <c r="K53" s="83">
        <f>'Ac227 Dose 20 nCi decay actual'!L414/'Ac225 Dose 200 nCi EstimateMeth'!L430</f>
        <v>1.4451657322823474E-2</v>
      </c>
      <c r="L53" s="83">
        <f>'Ac227 Dose 20 nCi decay actual'!M414/'Ac225 Dose 200 nCi EstimateMeth'!M430</f>
        <v>1.8083203900820924E-2</v>
      </c>
      <c r="M53" s="83">
        <f>'Ac227 Dose 20 nCi decay actual'!N414/'Ac225 Dose 200 nCi EstimateMeth'!N430</f>
        <v>4.2084299626232891E-2</v>
      </c>
      <c r="P53" s="86">
        <f>D53-D53*(('Ac225 Dose 200 nCi EstimateMeth'!Q430/'Ac225 Dose 200 nCi EstimateMeth'!E430)^2+('Ac227 Dose 20 nCi decay actual'!Q414/'Ac227 Dose 20 nCi decay actual'!E414)^2)^0.5</f>
        <v>-2257.0361973205327</v>
      </c>
      <c r="Q53" s="86">
        <f>E53-E53*(('Ac225 Dose 200 nCi EstimateMeth'!R430/'Ac225 Dose 200 nCi EstimateMeth'!F430)^2+('Ac227 Dose 20 nCi decay actual'!R414/'Ac227 Dose 20 nCi decay actual'!F414)^2)^0.5</f>
        <v>-3326.7952731512401</v>
      </c>
      <c r="R53" s="86">
        <f>F53-F53*(('Ac225 Dose 200 nCi EstimateMeth'!S430/'Ac225 Dose 200 nCi EstimateMeth'!G430)^2+('Ac227 Dose 20 nCi decay actual'!S414/'Ac227 Dose 20 nCi decay actual'!G414)^2)^0.5</f>
        <v>-1902.174446300734</v>
      </c>
      <c r="S53" s="86">
        <f>G53-G53*(('Ac225 Dose 200 nCi EstimateMeth'!T430/'Ac225 Dose 200 nCi EstimateMeth'!H430)^2+('Ac227 Dose 20 nCi decay actual'!T414/'Ac227 Dose 20 nCi decay actual'!H414)^2)^0.5</f>
        <v>-1091.5580973308624</v>
      </c>
      <c r="T53" s="86">
        <f>H53-H53*(('Ac225 Dose 200 nCi EstimateMeth'!U430/'Ac225 Dose 200 nCi EstimateMeth'!I430)^2+('Ac227 Dose 20 nCi decay actual'!U414/'Ac227 Dose 20 nCi decay actual'!I414)^2)^0.5</f>
        <v>-1595.8967425596529</v>
      </c>
      <c r="U53" s="86">
        <f>I53-I53*(('Ac225 Dose 200 nCi EstimateMeth'!V430/'Ac225 Dose 200 nCi EstimateMeth'!J430)^2+('Ac227 Dose 20 nCi decay actual'!V414/'Ac227 Dose 20 nCi decay actual'!J414)^2)^0.5</f>
        <v>-571.54996916083871</v>
      </c>
      <c r="V53" s="86">
        <f>J53-J53*(('Ac225 Dose 200 nCi EstimateMeth'!W430/'Ac225 Dose 200 nCi EstimateMeth'!K430)^2+('Ac227 Dose 20 nCi decay actual'!W414/'Ac227 Dose 20 nCi decay actual'!K414)^2)^0.5</f>
        <v>-2399.3190086530522</v>
      </c>
      <c r="W53" s="86">
        <f>K53-K53*(('Ac225 Dose 200 nCi EstimateMeth'!X430/'Ac225 Dose 200 nCi EstimateMeth'!L430)^2+('Ac227 Dose 20 nCi decay actual'!X414/'Ac227 Dose 20 nCi decay actual'!L414)^2)^0.5</f>
        <v>-2068.3304248012055</v>
      </c>
      <c r="X53" s="86">
        <f>L53-L53*(('Ac225 Dose 200 nCi EstimateMeth'!Y430/'Ac225 Dose 200 nCi EstimateMeth'!M430)^2+('Ac227 Dose 20 nCi decay actual'!Y414/'Ac227 Dose 20 nCi decay actual'!M414)^2)^0.5</f>
        <v>-2725.2490943345715</v>
      </c>
      <c r="Y53" s="86">
        <f>M53-M53*(('Ac225 Dose 200 nCi EstimateMeth'!Z430/'Ac225 Dose 200 nCi EstimateMeth'!N430)^2+('Ac227 Dose 20 nCi decay actual'!Z414/'Ac227 Dose 20 nCi decay actual'!N414)^2)^0.5</f>
        <v>-2938.9226046406952</v>
      </c>
      <c r="Z53" s="86"/>
      <c r="AA53" s="86"/>
      <c r="AB53" s="86">
        <f>D53+D53*(('Ac225 Dose 200 nCi EstimateMeth'!AC430/'Ac225 Dose 200 nCi EstimateMeth'!E430)^2+('Ac227 Dose 20 nCi decay actual'!AC414/'Ac227 Dose 20 nCi decay actual'!E414)^2)^0.5</f>
        <v>5657.80407492013</v>
      </c>
      <c r="AC53" s="86">
        <f>E53+E53*(('Ac225 Dose 200 nCi EstimateMeth'!AD430/'Ac225 Dose 200 nCi EstimateMeth'!F430)^2+('Ac227 Dose 20 nCi decay actual'!AD414/'Ac227 Dose 20 nCi decay actual'!F414)^2)^0.5</f>
        <v>6692.8842947486019</v>
      </c>
      <c r="AD53" s="86">
        <f>F53+F53*(('Ac225 Dose 200 nCi EstimateMeth'!AE430/'Ac225 Dose 200 nCi EstimateMeth'!G430)^2+('Ac227 Dose 20 nCi decay actual'!AE414/'Ac227 Dose 20 nCi decay actual'!G414)^2)^0.5</f>
        <v>3442.0087896652499</v>
      </c>
      <c r="AE53" s="86">
        <f>G53+G53*(('Ac225 Dose 200 nCi EstimateMeth'!AF430/'Ac225 Dose 200 nCi EstimateMeth'!H430)^2+('Ac227 Dose 20 nCi decay actual'!AF414/'Ac227 Dose 20 nCi decay actual'!H414)^2)^0.5</f>
        <v>3419.6575752120416</v>
      </c>
      <c r="AF53" s="86">
        <f>H53+H53*(('Ac225 Dose 200 nCi EstimateMeth'!AG430/'Ac225 Dose 200 nCi EstimateMeth'!I430)^2+('Ac227 Dose 20 nCi decay actual'!AG414/'Ac227 Dose 20 nCi decay actual'!I414)^2)^0.5</f>
        <v>2566.8300013445946</v>
      </c>
      <c r="AG53" s="86">
        <f>I53+I53*(('Ac225 Dose 200 nCi EstimateMeth'!AH430/'Ac225 Dose 200 nCi EstimateMeth'!J430)^2+('Ac227 Dose 20 nCi decay actual'!AH414/'Ac227 Dose 20 nCi decay actual'!J414)^2)^0.5</f>
        <v>1723.6934005143917</v>
      </c>
      <c r="AH53" s="86">
        <f>J53+J53*(('Ac225 Dose 200 nCi EstimateMeth'!AI430/'Ac225 Dose 200 nCi EstimateMeth'!K430)^2+('Ac227 Dose 20 nCi decay actual'!AI414/'Ac227 Dose 20 nCi decay actual'!K414)^2)^0.5</f>
        <v>2757.0123223199212</v>
      </c>
      <c r="AI53" s="86">
        <f>K53+K53*(('Ac225 Dose 200 nCi EstimateMeth'!AJ430/'Ac225 Dose 200 nCi EstimateMeth'!L430)^2+('Ac227 Dose 20 nCi decay actual'!AJ414/'Ac227 Dose 20 nCi decay actual'!L414)^2)^0.5</f>
        <v>2550.8683406858945</v>
      </c>
      <c r="AJ53" s="86">
        <f>L53+L53*(('Ac225 Dose 200 nCi EstimateMeth'!AK430/'Ac225 Dose 200 nCi EstimateMeth'!M430)^2+('Ac227 Dose 20 nCi decay actual'!AK414/'Ac227 Dose 20 nCi decay actual'!M414)^2)^0.5</f>
        <v>2962.1131566064746</v>
      </c>
      <c r="AK53" s="86">
        <f>M53+M53*(('Ac225 Dose 200 nCi EstimateMeth'!AL430/'Ac225 Dose 200 nCi EstimateMeth'!N430)^2+('Ac227 Dose 20 nCi decay actual'!AL414/'Ac227 Dose 20 nCi decay actual'!N414)^2)^0.5</f>
        <v>11177.938263346894</v>
      </c>
      <c r="AL53" s="85"/>
    </row>
    <row r="54" spans="3:38">
      <c r="C54">
        <f>'Ac225 Dose 200 nCi EstimateMeth'!D431</f>
        <v>9.5</v>
      </c>
      <c r="D54" s="83">
        <f>'Ac227 Dose 20 nCi decay actual'!E415/'Ac225 Dose 200 nCi EstimateMeth'!E431</f>
        <v>1.381619377558075E-2</v>
      </c>
      <c r="E54" s="83">
        <f>'Ac227 Dose 20 nCi decay actual'!F415/'Ac225 Dose 200 nCi EstimateMeth'!F431</f>
        <v>2.9696091122985158E-2</v>
      </c>
      <c r="F54" s="83">
        <f>'Ac227 Dose 20 nCi decay actual'!G415/'Ac225 Dose 200 nCi EstimateMeth'!G431</f>
        <v>1.7004197981292449E-2</v>
      </c>
      <c r="G54" s="83">
        <f>'Ac227 Dose 20 nCi decay actual'!H415/'Ac225 Dose 200 nCi EstimateMeth'!H431</f>
        <v>1.24638034272632E-2</v>
      </c>
      <c r="H54" s="83">
        <f>'Ac227 Dose 20 nCi decay actual'!I415/'Ac225 Dose 200 nCi EstimateMeth'!I431</f>
        <v>1.2510692639154275E-2</v>
      </c>
      <c r="I54" s="83">
        <f>'Ac227 Dose 20 nCi decay actual'!J415/'Ac225 Dose 200 nCi EstimateMeth'!J431</f>
        <v>7.0018275110088225E-3</v>
      </c>
      <c r="J54" s="83">
        <f>'Ac227 Dose 20 nCi decay actual'!K415/'Ac225 Dose 200 nCi EstimateMeth'!K431</f>
        <v>1.6378040114630271E-2</v>
      </c>
      <c r="K54" s="83">
        <f>'Ac227 Dose 20 nCi decay actual'!L415/'Ac225 Dose 200 nCi EstimateMeth'!L431</f>
        <v>1.4413290548586939E-2</v>
      </c>
      <c r="L54" s="83">
        <f>'Ac227 Dose 20 nCi decay actual'!M415/'Ac225 Dose 200 nCi EstimateMeth'!M431</f>
        <v>1.8032188791762663E-2</v>
      </c>
      <c r="M54" s="83">
        <f>'Ac227 Dose 20 nCi decay actual'!N415/'Ac225 Dose 200 nCi EstimateMeth'!N431</f>
        <v>4.1416602784227159E-2</v>
      </c>
      <c r="P54" s="86">
        <f>D54-D54*(('Ac225 Dose 200 nCi EstimateMeth'!Q431/'Ac225 Dose 200 nCi EstimateMeth'!E431)^2+('Ac227 Dose 20 nCi decay actual'!Q415/'Ac227 Dose 20 nCi decay actual'!E415)^2)^0.5</f>
        <v>-2252.0728649209063</v>
      </c>
      <c r="Q54" s="86">
        <f>E54-E54*(('Ac225 Dose 200 nCi EstimateMeth'!R431/'Ac225 Dose 200 nCi EstimateMeth'!F431)^2+('Ac227 Dose 20 nCi decay actual'!R415/'Ac227 Dose 20 nCi decay actual'!F415)^2)^0.5</f>
        <v>-3267.5504872030706</v>
      </c>
      <c r="R54" s="86">
        <f>F54-F54*(('Ac225 Dose 200 nCi EstimateMeth'!S431/'Ac225 Dose 200 nCi EstimateMeth'!G431)^2+('Ac227 Dose 20 nCi decay actual'!S415/'Ac227 Dose 20 nCi decay actual'!G415)^2)^0.5</f>
        <v>-1865.8571000269349</v>
      </c>
      <c r="S54" s="86">
        <f>G54-G54*(('Ac225 Dose 200 nCi EstimateMeth'!T431/'Ac225 Dose 200 nCi EstimateMeth'!H431)^2+('Ac227 Dose 20 nCi decay actual'!T415/'Ac227 Dose 20 nCi decay actual'!H415)^2)^0.5</f>
        <v>-1080.5068278908352</v>
      </c>
      <c r="T54" s="86">
        <f>H54-H54*(('Ac225 Dose 200 nCi EstimateMeth'!U431/'Ac225 Dose 200 nCi EstimateMeth'!I431)^2+('Ac227 Dose 20 nCi decay actual'!U415/'Ac227 Dose 20 nCi decay actual'!I415)^2)^0.5</f>
        <v>-1582.6096722578613</v>
      </c>
      <c r="U54" s="86">
        <f>I54-I54*(('Ac225 Dose 200 nCi EstimateMeth'!V431/'Ac225 Dose 200 nCi EstimateMeth'!J431)^2+('Ac227 Dose 20 nCi decay actual'!V415/'Ac227 Dose 20 nCi decay actual'!J415)^2)^0.5</f>
        <v>-565.16051660257608</v>
      </c>
      <c r="V54" s="86">
        <f>J54-J54*(('Ac225 Dose 200 nCi EstimateMeth'!W431/'Ac225 Dose 200 nCi EstimateMeth'!K431)^2+('Ac227 Dose 20 nCi decay actual'!W415/'Ac227 Dose 20 nCi decay actual'!K415)^2)^0.5</f>
        <v>-2358.7456940583429</v>
      </c>
      <c r="W54" s="86">
        <f>K54-K54*(('Ac225 Dose 200 nCi EstimateMeth'!X431/'Ac225 Dose 200 nCi EstimateMeth'!L431)^2+('Ac227 Dose 20 nCi decay actual'!X415/'Ac227 Dose 20 nCi decay actual'!L415)^2)^0.5</f>
        <v>-2038.9029716752657</v>
      </c>
      <c r="X54" s="86">
        <f>L54-L54*(('Ac225 Dose 200 nCi EstimateMeth'!Y431/'Ac225 Dose 200 nCi EstimateMeth'!M431)^2+('Ac227 Dose 20 nCi decay actual'!Y415/'Ac227 Dose 20 nCi decay actual'!M415)^2)^0.5</f>
        <v>-2683.0724543151555</v>
      </c>
      <c r="Y54" s="86">
        <f>M54-M54*(('Ac225 Dose 200 nCi EstimateMeth'!Z431/'Ac225 Dose 200 nCi EstimateMeth'!N431)^2+('Ac227 Dose 20 nCi decay actual'!Z415/'Ac227 Dose 20 nCi decay actual'!N415)^2)^0.5</f>
        <v>-2869.3712091040193</v>
      </c>
      <c r="Z54" s="86"/>
      <c r="AA54" s="86"/>
      <c r="AB54" s="86">
        <f>D54+D54*(('Ac225 Dose 200 nCi EstimateMeth'!AC431/'Ac225 Dose 200 nCi EstimateMeth'!E431)^2+('Ac227 Dose 20 nCi decay actual'!AC415/'Ac227 Dose 20 nCi decay actual'!E415)^2)^0.5</f>
        <v>5645.3269751972948</v>
      </c>
      <c r="AC54" s="86">
        <f>E54+E54*(('Ac225 Dose 200 nCi EstimateMeth'!AD431/'Ac225 Dose 200 nCi EstimateMeth'!F431)^2+('Ac227 Dose 20 nCi decay actual'!AD415/'Ac227 Dose 20 nCi decay actual'!F415)^2)^0.5</f>
        <v>6549.3481366311498</v>
      </c>
      <c r="AD54" s="86">
        <f>F54+F54*(('Ac225 Dose 200 nCi EstimateMeth'!AE431/'Ac225 Dose 200 nCi EstimateMeth'!G431)^2+('Ac227 Dose 20 nCi decay actual'!AE415/'Ac227 Dose 20 nCi decay actual'!G415)^2)^0.5</f>
        <v>3374.4154381436047</v>
      </c>
      <c r="AE54" s="86">
        <f>G54+G54*(('Ac225 Dose 200 nCi EstimateMeth'!AF431/'Ac225 Dose 200 nCi EstimateMeth'!H431)^2+('Ac227 Dose 20 nCi decay actual'!AF415/'Ac227 Dose 20 nCi decay actual'!H415)^2)^0.5</f>
        <v>3373.4134880135193</v>
      </c>
      <c r="AF54" s="86">
        <f>H54+H54*(('Ac225 Dose 200 nCi EstimateMeth'!AG431/'Ac225 Dose 200 nCi EstimateMeth'!I431)^2+('Ac227 Dose 20 nCi decay actual'!AG415/'Ac227 Dose 20 nCi decay actual'!I415)^2)^0.5</f>
        <v>2544.5110856777978</v>
      </c>
      <c r="AG54" s="86">
        <f>I54+I54*(('Ac225 Dose 200 nCi EstimateMeth'!AH431/'Ac225 Dose 200 nCi EstimateMeth'!J431)^2+('Ac227 Dose 20 nCi decay actual'!AH415/'Ac227 Dose 20 nCi decay actual'!J415)^2)^0.5</f>
        <v>1688.7439686787247</v>
      </c>
      <c r="AH54" s="86">
        <f>J54+J54*(('Ac225 Dose 200 nCi EstimateMeth'!AI431/'Ac225 Dose 200 nCi EstimateMeth'!K431)^2+('Ac227 Dose 20 nCi decay actual'!AI415/'Ac227 Dose 20 nCi decay actual'!K415)^2)^0.5</f>
        <v>2712.1232044192379</v>
      </c>
      <c r="AI54" s="86">
        <f>K54+K54*(('Ac225 Dose 200 nCi EstimateMeth'!AJ431/'Ac225 Dose 200 nCi EstimateMeth'!L431)^2+('Ac227 Dose 20 nCi decay actual'!AJ415/'Ac227 Dose 20 nCi decay actual'!L415)^2)^0.5</f>
        <v>2513.652967432628</v>
      </c>
      <c r="AJ54" s="86">
        <f>L54+L54*(('Ac225 Dose 200 nCi EstimateMeth'!AK431/'Ac225 Dose 200 nCi EstimateMeth'!M431)^2+('Ac227 Dose 20 nCi decay actual'!AK415/'Ac227 Dose 20 nCi decay actual'!M415)^2)^0.5</f>
        <v>2918.9588291176278</v>
      </c>
      <c r="AK54" s="86">
        <f>M54+M54*(('Ac225 Dose 200 nCi EstimateMeth'!AL431/'Ac225 Dose 200 nCi EstimateMeth'!N431)^2+('Ac227 Dose 20 nCi decay actual'!AL415/'Ac227 Dose 20 nCi decay actual'!N415)^2)^0.5</f>
        <v>10837.451481685403</v>
      </c>
      <c r="AL54" s="85"/>
    </row>
    <row r="55" spans="3:38">
      <c r="C55">
        <f>'Ac225 Dose 200 nCi EstimateMeth'!D432</f>
        <v>9.75</v>
      </c>
      <c r="D55" s="83">
        <f>'Ac227 Dose 20 nCi decay actual'!E416/'Ac225 Dose 200 nCi EstimateMeth'!E432</f>
        <v>1.380206500258893E-2</v>
      </c>
      <c r="E55" s="83">
        <f>'Ac227 Dose 20 nCi decay actual'!F416/'Ac225 Dose 200 nCi EstimateMeth'!F432</f>
        <v>2.9424044544143317E-2</v>
      </c>
      <c r="F55" s="83">
        <f>'Ac227 Dose 20 nCi decay actual'!G416/'Ac225 Dose 200 nCi EstimateMeth'!G432</f>
        <v>1.6873253468287216E-2</v>
      </c>
      <c r="G55" s="83">
        <f>'Ac227 Dose 20 nCi decay actual'!H416/'Ac225 Dose 200 nCi EstimateMeth'!H432</f>
        <v>1.2424671782931166E-2</v>
      </c>
      <c r="H55" s="83">
        <f>'Ac227 Dose 20 nCi decay actual'!I416/'Ac225 Dose 200 nCi EstimateMeth'!I432</f>
        <v>1.2520577408656612E-2</v>
      </c>
      <c r="I55" s="83">
        <f>'Ac227 Dose 20 nCi decay actual'!J416/'Ac225 Dose 200 nCi EstimateMeth'!J432</f>
        <v>6.9616143786897103E-3</v>
      </c>
      <c r="J55" s="83">
        <f>'Ac227 Dose 20 nCi decay actual'!K416/'Ac225 Dose 200 nCi EstimateMeth'!K432</f>
        <v>1.6299950942227175E-2</v>
      </c>
      <c r="K55" s="83">
        <f>'Ac227 Dose 20 nCi decay actual'!L416/'Ac225 Dose 200 nCi EstimateMeth'!L432</f>
        <v>1.4375907461916545E-2</v>
      </c>
      <c r="L55" s="83">
        <f>'Ac227 Dose 20 nCi decay actual'!M416/'Ac225 Dose 200 nCi EstimateMeth'!M432</f>
        <v>1.7982448344445172E-2</v>
      </c>
      <c r="M55" s="83">
        <f>'Ac227 Dose 20 nCi decay actual'!N416/'Ac225 Dose 200 nCi EstimateMeth'!N432</f>
        <v>4.0800612365796608E-2</v>
      </c>
      <c r="P55" s="86">
        <f>D55-D55*(('Ac225 Dose 200 nCi EstimateMeth'!Q432/'Ac225 Dose 200 nCi EstimateMeth'!E432)^2+('Ac227 Dose 20 nCi decay actual'!Q416/'Ac227 Dose 20 nCi decay actual'!E416)^2)^0.5</f>
        <v>-2247.1914562464653</v>
      </c>
      <c r="Q55" s="86">
        <f>E55-E55*(('Ac225 Dose 200 nCi EstimateMeth'!R432/'Ac225 Dose 200 nCi EstimateMeth'!F432)^2+('Ac227 Dose 20 nCi decay actual'!R416/'Ac227 Dose 20 nCi decay actual'!F416)^2)^0.5</f>
        <v>-3213.8507649710664</v>
      </c>
      <c r="R55" s="86">
        <f>F55-F55*(('Ac225 Dose 200 nCi EstimateMeth'!S432/'Ac225 Dose 200 nCi EstimateMeth'!G432)^2+('Ac227 Dose 20 nCi decay actual'!S416/'Ac227 Dose 20 nCi decay actual'!G416)^2)^0.5</f>
        <v>-1831.7439482907141</v>
      </c>
      <c r="S55" s="86">
        <f>G55-G55*(('Ac225 Dose 200 nCi EstimateMeth'!T432/'Ac225 Dose 200 nCi EstimateMeth'!H432)^2+('Ac227 Dose 20 nCi decay actual'!T416/'Ac227 Dose 20 nCi decay actual'!H416)^2)^0.5</f>
        <v>-1068.8148214929624</v>
      </c>
      <c r="T55" s="86">
        <f>H55-H55*(('Ac225 Dose 200 nCi EstimateMeth'!U432/'Ac225 Dose 200 nCi EstimateMeth'!I432)^2+('Ac227 Dose 20 nCi decay actual'!U416/'Ac227 Dose 20 nCi decay actual'!I416)^2)^0.5</f>
        <v>-1569.5147467695883</v>
      </c>
      <c r="U55" s="86">
        <f>I55-I55*(('Ac225 Dose 200 nCi EstimateMeth'!V432/'Ac225 Dose 200 nCi EstimateMeth'!J432)^2+('Ac227 Dose 20 nCi decay actual'!V416/'Ac227 Dose 20 nCi decay actual'!J416)^2)^0.5</f>
        <v>-559.02251791184256</v>
      </c>
      <c r="V55" s="86">
        <f>J55-J55*(('Ac225 Dose 200 nCi EstimateMeth'!W432/'Ac225 Dose 200 nCi EstimateMeth'!K432)^2+('Ac227 Dose 20 nCi decay actual'!W416/'Ac227 Dose 20 nCi decay actual'!K416)^2)^0.5</f>
        <v>-2319.5195265171201</v>
      </c>
      <c r="W55" s="86">
        <f>K55-K55*(('Ac225 Dose 200 nCi EstimateMeth'!X432/'Ac225 Dose 200 nCi EstimateMeth'!L432)^2+('Ac227 Dose 20 nCi decay actual'!X416/'Ac227 Dose 20 nCi decay actual'!L416)^2)^0.5</f>
        <v>-2010.5394151800597</v>
      </c>
      <c r="X55" s="86">
        <f>L55-L55*(('Ac225 Dose 200 nCi EstimateMeth'!Y432/'Ac225 Dose 200 nCi EstimateMeth'!M432)^2+('Ac227 Dose 20 nCi decay actual'!Y416/'Ac227 Dose 20 nCi decay actual'!M416)^2)^0.5</f>
        <v>-2642.4508164174067</v>
      </c>
      <c r="Y55" s="86">
        <f>M55-M55*(('Ac225 Dose 200 nCi EstimateMeth'!Z432/'Ac225 Dose 200 nCi EstimateMeth'!N432)^2+('Ac227 Dose 20 nCi decay actual'!Z416/'Ac227 Dose 20 nCi decay actual'!N416)^2)^0.5</f>
        <v>-2812.2025840386968</v>
      </c>
      <c r="Z55" s="86"/>
      <c r="AA55" s="86"/>
      <c r="AB55" s="86">
        <f>D55+D55*(('Ac225 Dose 200 nCi EstimateMeth'!AC432/'Ac225 Dose 200 nCi EstimateMeth'!E432)^2+('Ac227 Dose 20 nCi decay actual'!AC416/'Ac227 Dose 20 nCi decay actual'!E416)^2)^0.5</f>
        <v>5633.0585958793072</v>
      </c>
      <c r="AC55" s="86">
        <f>E55+E55*(('Ac225 Dose 200 nCi EstimateMeth'!AD432/'Ac225 Dose 200 nCi EstimateMeth'!F432)^2+('Ac227 Dose 20 nCi decay actual'!AD416/'Ac227 Dose 20 nCi decay actual'!F416)^2)^0.5</f>
        <v>6420.0091772245087</v>
      </c>
      <c r="AD55" s="86">
        <f>F55+F55*(('Ac225 Dose 200 nCi EstimateMeth'!AE432/'Ac225 Dose 200 nCi EstimateMeth'!G432)^2+('Ac227 Dose 20 nCi decay actual'!AE416/'Ac227 Dose 20 nCi decay actual'!G416)^2)^0.5</f>
        <v>3308.0707749003986</v>
      </c>
      <c r="AE55" s="86">
        <f>G55+G55*(('Ac225 Dose 200 nCi EstimateMeth'!AF432/'Ac225 Dose 200 nCi EstimateMeth'!H432)^2+('Ac227 Dose 20 nCi decay actual'!AF416/'Ac227 Dose 20 nCi decay actual'!H416)^2)^0.5</f>
        <v>3325.7029459715113</v>
      </c>
      <c r="AF55" s="86">
        <f>H55+H55*(('Ac225 Dose 200 nCi EstimateMeth'!AG432/'Ac225 Dose 200 nCi EstimateMeth'!I432)^2+('Ac227 Dose 20 nCi decay actual'!AG416/'Ac227 Dose 20 nCi decay actual'!I416)^2)^0.5</f>
        <v>2522.6170279713601</v>
      </c>
      <c r="AG55" s="86">
        <f>I55+I55*(('Ac225 Dose 200 nCi EstimateMeth'!AH432/'Ac225 Dose 200 nCi EstimateMeth'!J432)^2+('Ac227 Dose 20 nCi decay actual'!AH416/'Ac227 Dose 20 nCi decay actual'!J416)^2)^0.5</f>
        <v>1654.695254857482</v>
      </c>
      <c r="AH55" s="86">
        <f>J55+J55*(('Ac225 Dose 200 nCi EstimateMeth'!AI432/'Ac225 Dose 200 nCi EstimateMeth'!K432)^2+('Ac227 Dose 20 nCi decay actual'!AI416/'Ac227 Dose 20 nCi decay actual'!K416)^2)^0.5</f>
        <v>2668.4663849425688</v>
      </c>
      <c r="AI55" s="86">
        <f>K55+K55*(('Ac225 Dose 200 nCi EstimateMeth'!AJ432/'Ac225 Dose 200 nCi EstimateMeth'!L432)^2+('Ac227 Dose 20 nCi decay actual'!AJ416/'Ac227 Dose 20 nCi decay actual'!L416)^2)^0.5</f>
        <v>2477.7668872427189</v>
      </c>
      <c r="AJ55" s="86">
        <f>L55+L55*(('Ac225 Dose 200 nCi EstimateMeth'!AK432/'Ac225 Dose 200 nCi EstimateMeth'!M432)^2+('Ac227 Dose 20 nCi decay actual'!AK416/'Ac227 Dose 20 nCi decay actual'!M416)^2)^0.5</f>
        <v>2877.7596925849566</v>
      </c>
      <c r="AK55" s="86">
        <f>M55+M55*(('Ac225 Dose 200 nCi EstimateMeth'!AL432/'Ac225 Dose 200 nCi EstimateMeth'!N432)^2+('Ac227 Dose 20 nCi decay actual'!AL416/'Ac227 Dose 20 nCi decay actual'!N416)^2)^0.5</f>
        <v>10517.640604674994</v>
      </c>
      <c r="AL55" s="85"/>
    </row>
    <row r="56" spans="3:38">
      <c r="C56">
        <f>'Ac225 Dose 200 nCi EstimateMeth'!D433</f>
        <v>10</v>
      </c>
      <c r="D56" s="83">
        <f>'Ac227 Dose 20 nCi decay actual'!E417/'Ac225 Dose 200 nCi EstimateMeth'!E433</f>
        <v>1.3787997603022191E-2</v>
      </c>
      <c r="E56" s="83">
        <f>'Ac227 Dose 20 nCi decay actual'!F417/'Ac225 Dose 200 nCi EstimateMeth'!F433</f>
        <v>2.918430789504102E-2</v>
      </c>
      <c r="F56" s="83">
        <f>'Ac227 Dose 20 nCi decay actual'!G417/'Ac225 Dose 200 nCi EstimateMeth'!G433</f>
        <v>1.6742833181602385E-2</v>
      </c>
      <c r="G56" s="83">
        <f>'Ac227 Dose 20 nCi decay actual'!H417/'Ac225 Dose 200 nCi EstimateMeth'!H433</f>
        <v>1.2380164952911901E-2</v>
      </c>
      <c r="H56" s="83">
        <f>'Ac227 Dose 20 nCi decay actual'!I417/'Ac225 Dose 200 nCi EstimateMeth'!I433</f>
        <v>1.2529926281298369E-2</v>
      </c>
      <c r="I56" s="83">
        <f>'Ac227 Dose 20 nCi decay actual'!J417/'Ac225 Dose 200 nCi EstimateMeth'!J433</f>
        <v>6.9214643007860484E-3</v>
      </c>
      <c r="J56" s="83">
        <f>'Ac227 Dose 20 nCi decay actual'!K417/'Ac225 Dose 200 nCi EstimateMeth'!K433</f>
        <v>1.6220842769466066E-2</v>
      </c>
      <c r="K56" s="83">
        <f>'Ac227 Dose 20 nCi decay actual'!L417/'Ac225 Dose 200 nCi EstimateMeth'!L433</f>
        <v>1.433967015413082E-2</v>
      </c>
      <c r="L56" s="83">
        <f>'Ac227 Dose 20 nCi decay actual'!M417/'Ac225 Dose 200 nCi EstimateMeth'!M433</f>
        <v>1.793421979339679E-2</v>
      </c>
      <c r="M56" s="83">
        <f>'Ac227 Dose 20 nCi decay actual'!N417/'Ac225 Dose 200 nCi EstimateMeth'!N433</f>
        <v>4.0233164578753533E-2</v>
      </c>
      <c r="P56" s="86">
        <f>D56-D56*(('Ac225 Dose 200 nCi EstimateMeth'!Q433/'Ac225 Dose 200 nCi EstimateMeth'!E433)^2+('Ac227 Dose 20 nCi decay actual'!Q417/'Ac227 Dose 20 nCi decay actual'!E417)^2)^0.5</f>
        <v>-2242.3588701063054</v>
      </c>
      <c r="Q56" s="86">
        <f>E56-E56*(('Ac225 Dose 200 nCi EstimateMeth'!R433/'Ac225 Dose 200 nCi EstimateMeth'!F433)^2+('Ac227 Dose 20 nCi decay actual'!R417/'Ac227 Dose 20 nCi decay actual'!F417)^2)^0.5</f>
        <v>-3165.5233550236499</v>
      </c>
      <c r="R56" s="86">
        <f>F56-F56*(('Ac225 Dose 200 nCi EstimateMeth'!S433/'Ac225 Dose 200 nCi EstimateMeth'!G433)^2+('Ac227 Dose 20 nCi decay actual'!S417/'Ac227 Dose 20 nCi decay actual'!G417)^2)^0.5</f>
        <v>-1799.8251354039542</v>
      </c>
      <c r="S56" s="86">
        <f>G56-G56*(('Ac225 Dose 200 nCi EstimateMeth'!T433/'Ac225 Dose 200 nCi EstimateMeth'!H433)^2+('Ac227 Dose 20 nCi decay actual'!T417/'Ac227 Dose 20 nCi decay actual'!H417)^2)^0.5</f>
        <v>-1056.4783609659466</v>
      </c>
      <c r="T56" s="86">
        <f>H56-H56*(('Ac225 Dose 200 nCi EstimateMeth'!U433/'Ac225 Dose 200 nCi EstimateMeth'!I433)^2+('Ac227 Dose 20 nCi decay actual'!U417/'Ac227 Dose 20 nCi decay actual'!I417)^2)^0.5</f>
        <v>-1556.6503437975275</v>
      </c>
      <c r="U56" s="86">
        <f>I56-I56*(('Ac225 Dose 200 nCi EstimateMeth'!V433/'Ac225 Dose 200 nCi EstimateMeth'!J433)^2+('Ac227 Dose 20 nCi decay actual'!V417/'Ac227 Dose 20 nCi decay actual'!J417)^2)^0.5</f>
        <v>-553.11750046206214</v>
      </c>
      <c r="V56" s="86">
        <f>J56-J56*(('Ac225 Dose 200 nCi EstimateMeth'!W433/'Ac225 Dose 200 nCi EstimateMeth'!K433)^2+('Ac227 Dose 20 nCi decay actual'!W417/'Ac227 Dose 20 nCi decay actual'!K417)^2)^0.5</f>
        <v>-2281.5407923301764</v>
      </c>
      <c r="W56" s="86">
        <f>K56-K56*(('Ac225 Dose 200 nCi EstimateMeth'!X433/'Ac225 Dose 200 nCi EstimateMeth'!L433)^2+('Ac227 Dose 20 nCi decay actual'!X417/'Ac227 Dose 20 nCi decay actual'!L417)^2)^0.5</f>
        <v>-1983.1991923220298</v>
      </c>
      <c r="X56" s="86">
        <f>L56-L56*(('Ac225 Dose 200 nCi EstimateMeth'!Y433/'Ac225 Dose 200 nCi EstimateMeth'!M433)^2+('Ac227 Dose 20 nCi decay actual'!Y417/'Ac227 Dose 20 nCi decay actual'!M417)^2)^0.5</f>
        <v>-2603.354549456516</v>
      </c>
      <c r="Y56" s="86">
        <f>M56-M56*(('Ac225 Dose 200 nCi EstimateMeth'!Z433/'Ac225 Dose 200 nCi EstimateMeth'!N433)^2+('Ac227 Dose 20 nCi decay actual'!Z417/'Ac227 Dose 20 nCi decay actual'!N417)^2)^0.5</f>
        <v>-2766.7550105259538</v>
      </c>
      <c r="Z56" s="86"/>
      <c r="AA56" s="86"/>
      <c r="AB56" s="86">
        <f>D56+D56*(('Ac225 Dose 200 nCi EstimateMeth'!AC433/'Ac225 Dose 200 nCi EstimateMeth'!E433)^2+('Ac227 Dose 20 nCi decay actual'!AC417/'Ac227 Dose 20 nCi decay actual'!E417)^2)^0.5</f>
        <v>5620.9142948273147</v>
      </c>
      <c r="AC56" s="86">
        <f>E56+E56*(('Ac225 Dose 200 nCi EstimateMeth'!AD433/'Ac225 Dose 200 nCi EstimateMeth'!F433)^2+('Ac227 Dose 20 nCi decay actual'!AD417/'Ac227 Dose 20 nCi decay actual'!F417)^2)^0.5</f>
        <v>6304.1424255182274</v>
      </c>
      <c r="AD56" s="86">
        <f>F56+F56*(('Ac225 Dose 200 nCi EstimateMeth'!AE433/'Ac225 Dose 200 nCi EstimateMeth'!G433)^2+('Ac227 Dose 20 nCi decay actual'!AE417/'Ac227 Dose 20 nCi decay actual'!G417)^2)^0.5</f>
        <v>3242.9562609918926</v>
      </c>
      <c r="AE56" s="86">
        <f>G56+G56*(('Ac225 Dose 200 nCi EstimateMeth'!AF433/'Ac225 Dose 200 nCi EstimateMeth'!H433)^2+('Ac227 Dose 20 nCi decay actual'!AF417/'Ac227 Dose 20 nCi decay actual'!H417)^2)^0.5</f>
        <v>3276.5741398070904</v>
      </c>
      <c r="AF56" s="86">
        <f>H56+H56*(('Ac225 Dose 200 nCi EstimateMeth'!AG433/'Ac225 Dose 200 nCi EstimateMeth'!I433)^2+('Ac227 Dose 20 nCi decay actual'!AG417/'Ac227 Dose 20 nCi decay actual'!I417)^2)^0.5</f>
        <v>2501.1659104706482</v>
      </c>
      <c r="AG56" s="86">
        <f>I56+I56*(('Ac225 Dose 200 nCi EstimateMeth'!AH433/'Ac225 Dose 200 nCi EstimateMeth'!J433)^2+('Ac227 Dose 20 nCi decay actual'!AH417/'Ac227 Dose 20 nCi decay actual'!J417)^2)^0.5</f>
        <v>1621.4926367549017</v>
      </c>
      <c r="AH56" s="86">
        <f>J56+J56*(('Ac225 Dose 200 nCi EstimateMeth'!AI433/'Ac225 Dose 200 nCi EstimateMeth'!K433)^2+('Ac227 Dose 20 nCi decay actual'!AI417/'Ac227 Dose 20 nCi decay actual'!K417)^2)^0.5</f>
        <v>2625.9449461652089</v>
      </c>
      <c r="AI56" s="86">
        <f>K56+K56*(('Ac225 Dose 200 nCi EstimateMeth'!AJ433/'Ac225 Dose 200 nCi EstimateMeth'!L433)^2+('Ac227 Dose 20 nCi decay actual'!AJ417/'Ac227 Dose 20 nCi decay actual'!L417)^2)^0.5</f>
        <v>2443.1762242075292</v>
      </c>
      <c r="AJ56" s="86">
        <f>L56+L56*(('Ac225 Dose 200 nCi EstimateMeth'!AK433/'Ac225 Dose 200 nCi EstimateMeth'!M433)^2+('Ac227 Dose 20 nCi decay actual'!AK417/'Ac227 Dose 20 nCi decay actual'!M417)^2)^0.5</f>
        <v>2838.4599838896429</v>
      </c>
      <c r="AK56" s="86">
        <f>M56+M56*(('Ac225 Dose 200 nCi EstimateMeth'!AL433/'Ac225 Dose 200 nCi EstimateMeth'!N433)^2+('Ac227 Dose 20 nCi decay actual'!AL417/'Ac227 Dose 20 nCi decay actual'!N417)^2)^0.5</f>
        <v>10217.217706639554</v>
      </c>
      <c r="AL56" s="85"/>
    </row>
    <row r="57" spans="3:38">
      <c r="C57">
        <f>'Ac225 Dose 200 nCi EstimateMeth'!D434</f>
        <v>10.25</v>
      </c>
      <c r="D57" s="83">
        <f>'Ac227 Dose 20 nCi decay actual'!E418/'Ac225 Dose 200 nCi EstimateMeth'!E434</f>
        <v>1.3773969482917132E-2</v>
      </c>
      <c r="E57" s="83">
        <f>'Ac227 Dose 20 nCi decay actual'!F418/'Ac225 Dose 200 nCi EstimateMeth'!F434</f>
        <v>2.8962847684010428E-2</v>
      </c>
      <c r="F57" s="83">
        <f>'Ac227 Dose 20 nCi decay actual'!G418/'Ac225 Dose 200 nCi EstimateMeth'!G434</f>
        <v>1.6615254856036099E-2</v>
      </c>
      <c r="G57" s="83">
        <f>'Ac227 Dose 20 nCi decay actual'!H418/'Ac225 Dose 200 nCi EstimateMeth'!H434</f>
        <v>1.2333608099588965E-2</v>
      </c>
      <c r="H57" s="83">
        <f>'Ac227 Dose 20 nCi decay actual'!I418/'Ac225 Dose 200 nCi EstimateMeth'!I434</f>
        <v>1.2538983347063309E-2</v>
      </c>
      <c r="I57" s="83">
        <f>'Ac227 Dose 20 nCi decay actual'!J418/'Ac225 Dose 200 nCi EstimateMeth'!J434</f>
        <v>6.8824070338846868E-3</v>
      </c>
      <c r="J57" s="83">
        <f>'Ac227 Dose 20 nCi decay actual'!K418/'Ac225 Dose 200 nCi EstimateMeth'!K434</f>
        <v>1.6143193226747284E-2</v>
      </c>
      <c r="K57" s="83">
        <f>'Ac227 Dose 20 nCi decay actual'!L418/'Ac225 Dose 200 nCi EstimateMeth'!L434</f>
        <v>1.4304676559626368E-2</v>
      </c>
      <c r="L57" s="83">
        <f>'Ac227 Dose 20 nCi decay actual'!M418/'Ac225 Dose 200 nCi EstimateMeth'!M434</f>
        <v>1.7887796210417941E-2</v>
      </c>
      <c r="M57" s="83">
        <f>'Ac227 Dose 20 nCi decay actual'!N418/'Ac225 Dose 200 nCi EstimateMeth'!N434</f>
        <v>3.9700362610001219E-2</v>
      </c>
      <c r="P57" s="86">
        <f>D57-D57*(('Ac225 Dose 200 nCi EstimateMeth'!Q434/'Ac225 Dose 200 nCi EstimateMeth'!E434)^2+('Ac227 Dose 20 nCi decay actual'!Q418/'Ac227 Dose 20 nCi decay actual'!E418)^2)^0.5</f>
        <v>-2237.5505381718194</v>
      </c>
      <c r="Q57" s="86">
        <f>E57-E57*(('Ac225 Dose 200 nCi EstimateMeth'!R434/'Ac225 Dose 200 nCi EstimateMeth'!F434)^2+('Ac227 Dose 20 nCi decay actual'!R418/'Ac227 Dose 20 nCi decay actual'!F418)^2)^0.5</f>
        <v>-3120.4653603631946</v>
      </c>
      <c r="R57" s="86">
        <f>F57-F57*(('Ac225 Dose 200 nCi EstimateMeth'!S434/'Ac225 Dose 200 nCi EstimateMeth'!G434)^2+('Ac227 Dose 20 nCi decay actual'!S418/'Ac227 Dose 20 nCi decay actual'!G418)^2)^0.5</f>
        <v>-1769.6292093880857</v>
      </c>
      <c r="S57" s="86">
        <f>G57-G57*(('Ac225 Dose 200 nCi EstimateMeth'!T434/'Ac225 Dose 200 nCi EstimateMeth'!H434)^2+('Ac227 Dose 20 nCi decay actual'!T418/'Ac227 Dose 20 nCi decay actual'!H418)^2)^0.5</f>
        <v>-1044.0139226094241</v>
      </c>
      <c r="T57" s="86">
        <f>H57-H57*(('Ac225 Dose 200 nCi EstimateMeth'!U434/'Ac225 Dose 200 nCi EstimateMeth'!I434)^2+('Ac227 Dose 20 nCi decay actual'!U418/'Ac227 Dose 20 nCi decay actual'!I418)^2)^0.5</f>
        <v>-1544.0413621025941</v>
      </c>
      <c r="U57" s="86">
        <f>I57-I57*(('Ac225 Dose 200 nCi EstimateMeth'!V434/'Ac225 Dose 200 nCi EstimateMeth'!J434)^2+('Ac227 Dose 20 nCi decay actual'!V418/'Ac227 Dose 20 nCi decay actual'!J418)^2)^0.5</f>
        <v>-547.3582015370057</v>
      </c>
      <c r="V57" s="86">
        <f>J57-J57*(('Ac225 Dose 200 nCi EstimateMeth'!W434/'Ac225 Dose 200 nCi EstimateMeth'!K434)^2+('Ac227 Dose 20 nCi decay actual'!W418/'Ac227 Dose 20 nCi decay actual'!K418)^2)^0.5</f>
        <v>-2244.9971076793627</v>
      </c>
      <c r="W57" s="86">
        <f>K57-K57*(('Ac225 Dose 200 nCi EstimateMeth'!X434/'Ac225 Dose 200 nCi EstimateMeth'!L434)^2+('Ac227 Dose 20 nCi decay actual'!X418/'Ac227 Dose 20 nCi decay actual'!L418)^2)^0.5</f>
        <v>-1956.8393726831866</v>
      </c>
      <c r="X57" s="86">
        <f>L57-L57*(('Ac225 Dose 200 nCi EstimateMeth'!Y434/'Ac225 Dose 200 nCi EstimateMeth'!M434)^2+('Ac227 Dose 20 nCi decay actual'!Y418/'Ac227 Dose 20 nCi decay actual'!M418)^2)^0.5</f>
        <v>-2565.7817820820355</v>
      </c>
      <c r="Y57" s="86">
        <f>M57-M57*(('Ac225 Dose 200 nCi EstimateMeth'!Z434/'Ac225 Dose 200 nCi EstimateMeth'!N434)^2+('Ac227 Dose 20 nCi decay actual'!Z418/'Ac227 Dose 20 nCi decay actual'!N418)^2)^0.5</f>
        <v>-2727.2617090399035</v>
      </c>
      <c r="Z57" s="86"/>
      <c r="AA57" s="86"/>
      <c r="AB57" s="86">
        <f>D57+D57*(('Ac225 Dose 200 nCi EstimateMeth'!AC434/'Ac225 Dose 200 nCi EstimateMeth'!E434)^2+('Ac227 Dose 20 nCi decay actual'!AC418/'Ac227 Dose 20 nCi decay actual'!E418)^2)^0.5</f>
        <v>5608.8313069261976</v>
      </c>
      <c r="AC57" s="86">
        <f>E57+E57*(('Ac225 Dose 200 nCi EstimateMeth'!AD434/'Ac225 Dose 200 nCi EstimateMeth'!F434)^2+('Ac227 Dose 20 nCi decay actual'!AD418/'Ac227 Dose 20 nCi decay actual'!F418)^2)^0.5</f>
        <v>6196.4543161250504</v>
      </c>
      <c r="AD57" s="86">
        <f>F57+F57*(('Ac225 Dose 200 nCi EstimateMeth'!AE434/'Ac225 Dose 200 nCi EstimateMeth'!G434)^2+('Ac227 Dose 20 nCi decay actual'!AE418/'Ac227 Dose 20 nCi decay actual'!G418)^2)^0.5</f>
        <v>3179.9136764029349</v>
      </c>
      <c r="AE57" s="86">
        <f>G57+G57*(('Ac225 Dose 200 nCi EstimateMeth'!AF434/'Ac225 Dose 200 nCi EstimateMeth'!H434)^2+('Ac227 Dose 20 nCi decay actual'!AF418/'Ac227 Dose 20 nCi decay actual'!H418)^2)^0.5</f>
        <v>3227.5857646688169</v>
      </c>
      <c r="AF57" s="86">
        <f>H57+H57*(('Ac225 Dose 200 nCi EstimateMeth'!AG434/'Ac225 Dose 200 nCi EstimateMeth'!I434)^2+('Ac227 Dose 20 nCi decay actual'!AG418/'Ac227 Dose 20 nCi decay actual'!I418)^2)^0.5</f>
        <v>2480.1610352039411</v>
      </c>
      <c r="AG57" s="86">
        <f>I57+I57*(('Ac225 Dose 200 nCi EstimateMeth'!AH434/'Ac225 Dose 200 nCi EstimateMeth'!J434)^2+('Ac227 Dose 20 nCi decay actual'!AH418/'Ac227 Dose 20 nCi decay actual'!J418)^2)^0.5</f>
        <v>1589.5702657789566</v>
      </c>
      <c r="AH57" s="86">
        <f>J57+J57*(('Ac225 Dose 200 nCi EstimateMeth'!AI434/'Ac225 Dose 200 nCi EstimateMeth'!K434)^2+('Ac227 Dose 20 nCi decay actual'!AI418/'Ac227 Dose 20 nCi decay actual'!K418)^2)^0.5</f>
        <v>2584.8857764725608</v>
      </c>
      <c r="AI57" s="86">
        <f>K57+K57*(('Ac225 Dose 200 nCi EstimateMeth'!AJ434/'Ac225 Dose 200 nCi EstimateMeth'!L434)^2+('Ac227 Dose 20 nCi decay actual'!AJ418/'Ac227 Dose 20 nCi decay actual'!L418)^2)^0.5</f>
        <v>2409.8382674943705</v>
      </c>
      <c r="AJ57" s="86">
        <f>L57+L57*(('Ac225 Dose 200 nCi EstimateMeth'!AK434/'Ac225 Dose 200 nCi EstimateMeth'!M434)^2+('Ac227 Dose 20 nCi decay actual'!AK418/'Ac227 Dose 20 nCi decay actual'!M418)^2)^0.5</f>
        <v>2800.8174987294005</v>
      </c>
      <c r="AK57" s="86">
        <f>M57+M57*(('Ac225 Dose 200 nCi EstimateMeth'!AL434/'Ac225 Dose 200 nCi EstimateMeth'!N434)^2+('Ac227 Dose 20 nCi decay actual'!AL418/'Ac227 Dose 20 nCi decay actual'!N418)^2)^0.5</f>
        <v>9934.0107032484939</v>
      </c>
      <c r="AL57" s="85"/>
    </row>
    <row r="58" spans="3:38">
      <c r="C58">
        <f>'Ac225 Dose 200 nCi EstimateMeth'!D435</f>
        <v>10.5</v>
      </c>
      <c r="D58" s="83">
        <f>'Ac227 Dose 20 nCi decay actual'!E419/'Ac225 Dose 200 nCi EstimateMeth'!E435</f>
        <v>1.3760118603388638E-2</v>
      </c>
      <c r="E58" s="83">
        <f>'Ac227 Dose 20 nCi decay actual'!F419/'Ac225 Dose 200 nCi EstimateMeth'!F435</f>
        <v>2.8749623267275735E-2</v>
      </c>
      <c r="F58" s="83">
        <f>'Ac227 Dose 20 nCi decay actual'!G419/'Ac225 Dose 200 nCi EstimateMeth'!G435</f>
        <v>1.649648587912449E-2</v>
      </c>
      <c r="G58" s="83">
        <f>'Ac227 Dose 20 nCi decay actual'!H419/'Ac225 Dose 200 nCi EstimateMeth'!H435</f>
        <v>1.2290455887498662E-2</v>
      </c>
      <c r="H58" s="83">
        <f>'Ac227 Dose 20 nCi decay actual'!I419/'Ac225 Dose 200 nCi EstimateMeth'!I435</f>
        <v>1.2549980028902329E-2</v>
      </c>
      <c r="I58" s="83">
        <f>'Ac227 Dose 20 nCi decay actual'!J419/'Ac225 Dose 200 nCi EstimateMeth'!J435</f>
        <v>6.8477275146570787E-3</v>
      </c>
      <c r="J58" s="83">
        <f>'Ac227 Dose 20 nCi decay actual'!K419/'Ac225 Dose 200 nCi EstimateMeth'!K435</f>
        <v>1.6074654899741414E-2</v>
      </c>
      <c r="K58" s="83">
        <f>'Ac227 Dose 20 nCi decay actual'!L419/'Ac225 Dose 200 nCi EstimateMeth'!L435</f>
        <v>1.4274372889046804E-2</v>
      </c>
      <c r="L58" s="83">
        <f>'Ac227 Dose 20 nCi decay actual'!M419/'Ac225 Dose 200 nCi EstimateMeth'!M435</f>
        <v>1.784841192773785E-2</v>
      </c>
      <c r="M58" s="83">
        <f>'Ac227 Dose 20 nCi decay actual'!N419/'Ac225 Dose 200 nCi EstimateMeth'!N435</f>
        <v>3.9198310084893002E-2</v>
      </c>
      <c r="P58" s="86">
        <f>D58-D58*(('Ac225 Dose 200 nCi EstimateMeth'!Q435/'Ac225 Dose 200 nCi EstimateMeth'!E435)^2+('Ac227 Dose 20 nCi decay actual'!Q419/'Ac227 Dose 20 nCi decay actual'!E419)^2)^0.5</f>
        <v>-2232.8033503384786</v>
      </c>
      <c r="Q58" s="86">
        <f>E58-E58*(('Ac225 Dose 200 nCi EstimateMeth'!R435/'Ac225 Dose 200 nCi EstimateMeth'!F435)^2+('Ac227 Dose 20 nCi decay actual'!R419/'Ac227 Dose 20 nCi decay actual'!F419)^2)^0.5</f>
        <v>-3077.0679518319344</v>
      </c>
      <c r="R58" s="86">
        <f>F58-F58*(('Ac225 Dose 200 nCi EstimateMeth'!S435/'Ac225 Dose 200 nCi EstimateMeth'!G435)^2+('Ac227 Dose 20 nCi decay actual'!S419/'Ac227 Dose 20 nCi decay actual'!G419)^2)^0.5</f>
        <v>-1741.0417120556899</v>
      </c>
      <c r="S58" s="86">
        <f>G58-G58*(('Ac225 Dose 200 nCi EstimateMeth'!T435/'Ac225 Dose 200 nCi EstimateMeth'!H435)^2+('Ac227 Dose 20 nCi decay actual'!T419/'Ac227 Dose 20 nCi decay actual'!H419)^2)^0.5</f>
        <v>-1032.116462013578</v>
      </c>
      <c r="T58" s="86">
        <f>H58-H58*(('Ac225 Dose 200 nCi EstimateMeth'!U435/'Ac225 Dose 200 nCi EstimateMeth'!I435)^2+('Ac227 Dose 20 nCi decay actual'!U419/'Ac227 Dose 20 nCi decay actual'!I419)^2)^0.5</f>
        <v>-1532.0306637696958</v>
      </c>
      <c r="U58" s="86">
        <f>I58-I58*(('Ac225 Dose 200 nCi EstimateMeth'!V435/'Ac225 Dose 200 nCi EstimateMeth'!J435)^2+('Ac227 Dose 20 nCi decay actual'!V419/'Ac227 Dose 20 nCi decay actual'!J419)^2)^0.5</f>
        <v>-541.7919711476975</v>
      </c>
      <c r="V58" s="86">
        <f>J58-J58*(('Ac225 Dose 200 nCi EstimateMeth'!W435/'Ac225 Dose 200 nCi EstimateMeth'!K435)^2+('Ac227 Dose 20 nCi decay actual'!W419/'Ac227 Dose 20 nCi decay actual'!K419)^2)^0.5</f>
        <v>-2210.7358977082913</v>
      </c>
      <c r="W58" s="86">
        <f>K58-K58*(('Ac225 Dose 200 nCi EstimateMeth'!X435/'Ac225 Dose 200 nCi EstimateMeth'!L435)^2+('Ac227 Dose 20 nCi decay actual'!X419/'Ac227 Dose 20 nCi decay actual'!L419)^2)^0.5</f>
        <v>-1931.9402253611961</v>
      </c>
      <c r="X58" s="86">
        <f>L58-L58*(('Ac225 Dose 200 nCi EstimateMeth'!Y435/'Ac225 Dose 200 nCi EstimateMeth'!M435)^2+('Ac227 Dose 20 nCi decay actual'!Y419/'Ac227 Dose 20 nCi decay actual'!M419)^2)^0.5</f>
        <v>-2530.4759461965596</v>
      </c>
      <c r="Y58" s="86">
        <f>M58-M58*(('Ac225 Dose 200 nCi EstimateMeth'!Z435/'Ac225 Dose 200 nCi EstimateMeth'!N435)^2+('Ac227 Dose 20 nCi decay actual'!Z419/'Ac227 Dose 20 nCi decay actual'!N419)^2)^0.5</f>
        <v>-2688.6327474128066</v>
      </c>
      <c r="Z58" s="86"/>
      <c r="AA58" s="86"/>
      <c r="AB58" s="86">
        <f>D58+D58*(('Ac225 Dose 200 nCi EstimateMeth'!AC435/'Ac225 Dose 200 nCi EstimateMeth'!E435)^2+('Ac227 Dose 20 nCi decay actual'!AC419/'Ac227 Dose 20 nCi decay actual'!E419)^2)^0.5</f>
        <v>5596.9022314606009</v>
      </c>
      <c r="AC58" s="86">
        <f>E58+E58*(('Ac225 Dose 200 nCi EstimateMeth'!AD435/'Ac225 Dose 200 nCi EstimateMeth'!F435)^2+('Ac227 Dose 20 nCi decay actual'!AD419/'Ac227 Dose 20 nCi decay actual'!F419)^2)^0.5</f>
        <v>6093.1346033171722</v>
      </c>
      <c r="AD58" s="86">
        <f>F58+F58*(('Ac225 Dose 200 nCi EstimateMeth'!AE435/'Ac225 Dose 200 nCi EstimateMeth'!G435)^2+('Ac227 Dose 20 nCi decay actual'!AE419/'Ac227 Dose 20 nCi decay actual'!G419)^2)^0.5</f>
        <v>3120.5108554380372</v>
      </c>
      <c r="AE58" s="86">
        <f>G58+G58*(('Ac225 Dose 200 nCi EstimateMeth'!AF435/'Ac225 Dose 200 nCi EstimateMeth'!H435)^2+('Ac227 Dose 20 nCi decay actual'!AF419/'Ac227 Dose 20 nCi decay actual'!H419)^2)^0.5</f>
        <v>3180.9575862083675</v>
      </c>
      <c r="AF58" s="86">
        <f>H58+H58*(('Ac225 Dose 200 nCi EstimateMeth'!AG435/'Ac225 Dose 200 nCi EstimateMeth'!I435)^2+('Ac227 Dose 20 nCi decay actual'!AG419/'Ac227 Dose 20 nCi decay actual'!I419)^2)^0.5</f>
        <v>2460.1495666459869</v>
      </c>
      <c r="AG58" s="86">
        <f>I58+I58*(('Ac225 Dose 200 nCi EstimateMeth'!AH435/'Ac225 Dose 200 nCi EstimateMeth'!J435)^2+('Ac227 Dose 20 nCi decay actual'!AH419/'Ac227 Dose 20 nCi decay actual'!J419)^2)^0.5</f>
        <v>1559.8542517467943</v>
      </c>
      <c r="AH58" s="86">
        <f>J58+J58*(('Ac225 Dose 200 nCi EstimateMeth'!AI435/'Ac225 Dose 200 nCi EstimateMeth'!K435)^2+('Ac227 Dose 20 nCi decay actual'!AI419/'Ac227 Dose 20 nCi decay actual'!K419)^2)^0.5</f>
        <v>2546.353910930552</v>
      </c>
      <c r="AI58" s="86">
        <f>K58+K58*(('Ac225 Dose 200 nCi EstimateMeth'!AJ435/'Ac225 Dose 200 nCi EstimateMeth'!L435)^2+('Ac227 Dose 20 nCi decay actual'!AJ419/'Ac227 Dose 20 nCi decay actual'!L419)^2)^0.5</f>
        <v>2378.3593459008121</v>
      </c>
      <c r="AJ58" s="86">
        <f>L58+L58*(('Ac225 Dose 200 nCi EstimateMeth'!AK435/'Ac225 Dose 200 nCi EstimateMeth'!M435)^2+('Ac227 Dose 20 nCi decay actual'!AK419/'Ac227 Dose 20 nCi decay actual'!M419)^2)^0.5</f>
        <v>2765.3785036171898</v>
      </c>
      <c r="AK58" s="86">
        <f>M58+M58*(('Ac225 Dose 200 nCi EstimateMeth'!AL435/'Ac225 Dose 200 nCi EstimateMeth'!N435)^2+('Ac227 Dose 20 nCi decay actual'!AL419/'Ac227 Dose 20 nCi decay actual'!N419)^2)^0.5</f>
        <v>9668.6349713927702</v>
      </c>
      <c r="AL58" s="85"/>
    </row>
    <row r="59" spans="3:38">
      <c r="C59">
        <f>'Ac225 Dose 200 nCi EstimateMeth'!D436</f>
        <v>10.75</v>
      </c>
      <c r="D59" s="83">
        <f>'Ac227 Dose 20 nCi decay actual'!E420/'Ac225 Dose 200 nCi EstimateMeth'!E436</f>
        <v>1.3746591729754737E-2</v>
      </c>
      <c r="E59" s="83">
        <f>'Ac227 Dose 20 nCi decay actual'!F420/'Ac225 Dose 200 nCi EstimateMeth'!F436</f>
        <v>2.8547863651250331E-2</v>
      </c>
      <c r="F59" s="83">
        <f>'Ac227 Dose 20 nCi decay actual'!G420/'Ac225 Dose 200 nCi EstimateMeth'!G436</f>
        <v>1.6390328247173003E-2</v>
      </c>
      <c r="G59" s="83">
        <f>'Ac227 Dose 20 nCi decay actual'!H420/'Ac225 Dose 200 nCi EstimateMeth'!H436</f>
        <v>1.2253012836718664E-2</v>
      </c>
      <c r="H59" s="83">
        <f>'Ac227 Dose 20 nCi decay actual'!I420/'Ac225 Dose 200 nCi EstimateMeth'!I436</f>
        <v>1.2565414443247864E-2</v>
      </c>
      <c r="I59" s="83">
        <f>'Ac227 Dose 20 nCi decay actual'!J420/'Ac225 Dose 200 nCi EstimateMeth'!J436</f>
        <v>6.8197620770312556E-3</v>
      </c>
      <c r="J59" s="83">
        <f>'Ac227 Dose 20 nCi decay actual'!K420/'Ac225 Dose 200 nCi EstimateMeth'!K436</f>
        <v>1.6020603491329125E-2</v>
      </c>
      <c r="K59" s="83">
        <f>'Ac227 Dose 20 nCi decay actual'!L420/'Ac225 Dose 200 nCi EstimateMeth'!L436</f>
        <v>1.4252513608096351E-2</v>
      </c>
      <c r="L59" s="83">
        <f>'Ac227 Dose 20 nCi decay actual'!M420/'Ac225 Dose 200 nCi EstimateMeth'!M436</f>
        <v>1.782154686078034E-2</v>
      </c>
      <c r="M59" s="83">
        <f>'Ac227 Dose 20 nCi decay actual'!N420/'Ac225 Dose 200 nCi EstimateMeth'!N436</f>
        <v>3.8734233202271255E-2</v>
      </c>
      <c r="P59" s="86">
        <f>D59-D59*(('Ac225 Dose 200 nCi EstimateMeth'!Q436/'Ac225 Dose 200 nCi EstimateMeth'!E436)^2+('Ac227 Dose 20 nCi decay actual'!Q420/'Ac227 Dose 20 nCi decay actual'!E420)^2)^0.5</f>
        <v>-2228.1618124479396</v>
      </c>
      <c r="Q59" s="86">
        <f>E59-E59*(('Ac225 Dose 200 nCi EstimateMeth'!R436/'Ac225 Dose 200 nCi EstimateMeth'!F436)^2+('Ac227 Dose 20 nCi decay actual'!R420/'Ac227 Dose 20 nCi decay actual'!F420)^2)^0.5</f>
        <v>-3035.6913027222245</v>
      </c>
      <c r="R59" s="86">
        <f>F59-F59*(('Ac225 Dose 200 nCi EstimateMeth'!S436/'Ac225 Dose 200 nCi EstimateMeth'!G436)^2+('Ac227 Dose 20 nCi decay actual'!S420/'Ac227 Dose 20 nCi decay actual'!G420)^2)^0.5</f>
        <v>-1714.4006533686586</v>
      </c>
      <c r="S59" s="86">
        <f>G59-G59*(('Ac225 Dose 200 nCi EstimateMeth'!T436/'Ac225 Dose 200 nCi EstimateMeth'!H436)^2+('Ac227 Dose 20 nCi decay actual'!T420/'Ac227 Dose 20 nCi decay actual'!H420)^2)^0.5</f>
        <v>-1020.9823174480999</v>
      </c>
      <c r="T59" s="86">
        <f>H59-H59*(('Ac225 Dose 200 nCi EstimateMeth'!U436/'Ac225 Dose 200 nCi EstimateMeth'!I436)^2+('Ac227 Dose 20 nCi decay actual'!U420/'Ac227 Dose 20 nCi decay actual'!I420)^2)^0.5</f>
        <v>-1520.9763458555258</v>
      </c>
      <c r="U59" s="86">
        <f>I59-I59*(('Ac225 Dose 200 nCi EstimateMeth'!V436/'Ac225 Dose 200 nCi EstimateMeth'!J436)^2+('Ac227 Dose 20 nCi decay actual'!V420/'Ac227 Dose 20 nCi decay actual'!J420)^2)^0.5</f>
        <v>-536.57663037863051</v>
      </c>
      <c r="V59" s="86">
        <f>J59-J59*(('Ac225 Dose 200 nCi EstimateMeth'!W436/'Ac225 Dose 200 nCi EstimateMeth'!K436)^2+('Ac227 Dose 20 nCi decay actual'!W420/'Ac227 Dose 20 nCi decay actual'!K420)^2)^0.5</f>
        <v>-2179.3715651692692</v>
      </c>
      <c r="W59" s="86">
        <f>K59-K59*(('Ac225 Dose 200 nCi EstimateMeth'!X436/'Ac225 Dose 200 nCi EstimateMeth'!L436)^2+('Ac227 Dose 20 nCi decay actual'!X420/'Ac227 Dose 20 nCi decay actual'!L420)^2)^0.5</f>
        <v>-1909.0037104351927</v>
      </c>
      <c r="X59" s="86">
        <f>L59-L59*(('Ac225 Dose 200 nCi EstimateMeth'!Y436/'Ac225 Dose 200 nCi EstimateMeth'!M436)^2+('Ac227 Dose 20 nCi decay actual'!Y420/'Ac227 Dose 20 nCi decay actual'!M420)^2)^0.5</f>
        <v>-2498.1569405412602</v>
      </c>
      <c r="Y59" s="86">
        <f>M59-M59*(('Ac225 Dose 200 nCi EstimateMeth'!Z436/'Ac225 Dose 200 nCi EstimateMeth'!N436)^2+('Ac227 Dose 20 nCi decay actual'!Z420/'Ac227 Dose 20 nCi decay actual'!N420)^2)^0.5</f>
        <v>-2651.2354784814652</v>
      </c>
      <c r="Z59" s="86"/>
      <c r="AA59" s="86"/>
      <c r="AB59" s="86">
        <f>D59+D59*(('Ac225 Dose 200 nCi EstimateMeth'!AC436/'Ac225 Dose 200 nCi EstimateMeth'!E436)^2+('Ac227 Dose 20 nCi decay actual'!AC420/'Ac227 Dose 20 nCi decay actual'!E420)^2)^0.5</f>
        <v>5585.2391147603639</v>
      </c>
      <c r="AC59" s="86">
        <f>E59+E59*(('Ac225 Dose 200 nCi EstimateMeth'!AD436/'Ac225 Dose 200 nCi EstimateMeth'!F436)^2+('Ac227 Dose 20 nCi decay actual'!AD420/'Ac227 Dose 20 nCi decay actual'!F420)^2)^0.5</f>
        <v>5995.1013501066163</v>
      </c>
      <c r="AD59" s="86">
        <f>F59+F59*(('Ac225 Dose 200 nCi EstimateMeth'!AE436/'Ac225 Dose 200 nCi EstimateMeth'!G436)^2+('Ac227 Dose 20 nCi decay actual'!AE420/'Ac227 Dose 20 nCi decay actual'!G420)^2)^0.5</f>
        <v>3065.3994482930771</v>
      </c>
      <c r="AE59" s="86">
        <f>G59+G59*(('Ac225 Dose 200 nCi EstimateMeth'!AF436/'Ac225 Dose 200 nCi EstimateMeth'!H436)^2+('Ac227 Dose 20 nCi decay actual'!AF420/'Ac227 Dose 20 nCi decay actual'!H420)^2)^0.5</f>
        <v>3137.407587002544</v>
      </c>
      <c r="AF59" s="86">
        <f>H59+H59*(('Ac225 Dose 200 nCi EstimateMeth'!AG436/'Ac225 Dose 200 nCi EstimateMeth'!I436)^2+('Ac227 Dose 20 nCi decay actual'!AG420/'Ac227 Dose 20 nCi decay actual'!I420)^2)^0.5</f>
        <v>2441.7162969126398</v>
      </c>
      <c r="AG59" s="86">
        <f>I59+I59*(('Ac225 Dose 200 nCi EstimateMeth'!AH436/'Ac225 Dose 200 nCi EstimateMeth'!J436)^2+('Ac227 Dose 20 nCi decay actual'!AH420/'Ac227 Dose 20 nCi decay actual'!J420)^2)^0.5</f>
        <v>1532.7756417371077</v>
      </c>
      <c r="AH59" s="86">
        <f>J59+J59*(('Ac225 Dose 200 nCi EstimateMeth'!AI436/'Ac225 Dose 200 nCi EstimateMeth'!K436)^2+('Ac227 Dose 20 nCi decay actual'!AI420/'Ac227 Dose 20 nCi decay actual'!K420)^2)^0.5</f>
        <v>2511.0559038609626</v>
      </c>
      <c r="AI59" s="86">
        <f>K59+K59*(('Ac225 Dose 200 nCi EstimateMeth'!AJ436/'Ac225 Dose 200 nCi EstimateMeth'!L436)^2+('Ac227 Dose 20 nCi decay actual'!AJ420/'Ac227 Dose 20 nCi decay actual'!L420)^2)^0.5</f>
        <v>2349.3648209711082</v>
      </c>
      <c r="AJ59" s="86">
        <f>L59+L59*(('Ac225 Dose 200 nCi EstimateMeth'!AK436/'Ac225 Dose 200 nCi EstimateMeth'!M436)^2+('Ac227 Dose 20 nCi decay actual'!AK420/'Ac227 Dose 20 nCi decay actual'!M420)^2)^0.5</f>
        <v>2732.9102065397005</v>
      </c>
      <c r="AK59" s="86">
        <f>M59+M59*(('Ac225 Dose 200 nCi EstimateMeth'!AL436/'Ac225 Dose 200 nCi EstimateMeth'!N436)^2+('Ac227 Dose 20 nCi decay actual'!AL420/'Ac227 Dose 20 nCi decay actual'!N420)^2)^0.5</f>
        <v>9422.4999017357168</v>
      </c>
      <c r="AL59" s="85"/>
    </row>
    <row r="60" spans="3:38">
      <c r="C60">
        <f>'Ac225 Dose 200 nCi EstimateMeth'!D437</f>
        <v>11</v>
      </c>
      <c r="D60" s="83">
        <f>'Ac227 Dose 20 nCi decay actual'!E421/'Ac225 Dose 200 nCi EstimateMeth'!E437</f>
        <v>1.3733382510723273E-2</v>
      </c>
      <c r="E60" s="83">
        <f>'Ac227 Dose 20 nCi decay actual'!F421/'Ac225 Dose 200 nCi EstimateMeth'!F437</f>
        <v>2.8357011882713015E-2</v>
      </c>
      <c r="F60" s="83">
        <f>'Ac227 Dose 20 nCi decay actual'!G421/'Ac225 Dose 200 nCi EstimateMeth'!G437</f>
        <v>1.6295922548245155E-2</v>
      </c>
      <c r="G60" s="83">
        <f>'Ac227 Dose 20 nCi decay actual'!H421/'Ac225 Dose 200 nCi EstimateMeth'!H437</f>
        <v>1.2220995673288966E-2</v>
      </c>
      <c r="H60" s="83">
        <f>'Ac227 Dose 20 nCi decay actual'!I421/'Ac225 Dose 200 nCi EstimateMeth'!I437</f>
        <v>1.2585119456985606E-2</v>
      </c>
      <c r="I60" s="83">
        <f>'Ac227 Dose 20 nCi decay actual'!J421/'Ac225 Dose 200 nCi EstimateMeth'!J437</f>
        <v>6.7979533237187331E-3</v>
      </c>
      <c r="J60" s="83">
        <f>'Ac227 Dose 20 nCi decay actual'!K421/'Ac225 Dose 200 nCi EstimateMeth'!K437</f>
        <v>1.5979896119218785E-2</v>
      </c>
      <c r="K60" s="83">
        <f>'Ac227 Dose 20 nCi decay actual'!L421/'Ac225 Dose 200 nCi EstimateMeth'!L437</f>
        <v>1.4238603995840761E-2</v>
      </c>
      <c r="L60" s="83">
        <f>'Ac227 Dose 20 nCi decay actual'!M421/'Ac225 Dose 200 nCi EstimateMeth'!M437</f>
        <v>1.7806364388465244E-2</v>
      </c>
      <c r="M60" s="83">
        <f>'Ac227 Dose 20 nCi decay actual'!N421/'Ac225 Dose 200 nCi EstimateMeth'!N437</f>
        <v>3.8305257727250797E-2</v>
      </c>
      <c r="P60" s="86">
        <f>D60-D60*(('Ac225 Dose 200 nCi EstimateMeth'!Q437/'Ac225 Dose 200 nCi EstimateMeth'!E437)^2+('Ac227 Dose 20 nCi decay actual'!Q421/'Ac227 Dose 20 nCi decay actual'!E421)^2)^0.5</f>
        <v>-2223.6235630418396</v>
      </c>
      <c r="Q60" s="86">
        <f>E60-E60*(('Ac225 Dose 200 nCi EstimateMeth'!R437/'Ac225 Dose 200 nCi EstimateMeth'!F437)^2+('Ac227 Dose 20 nCi decay actual'!R421/'Ac227 Dose 20 nCi decay actual'!F421)^2)^0.5</f>
        <v>-2996.2273513143273</v>
      </c>
      <c r="R60" s="86">
        <f>F60-F60*(('Ac225 Dose 200 nCi EstimateMeth'!S437/'Ac225 Dose 200 nCi EstimateMeth'!G437)^2+('Ac227 Dose 20 nCi decay actual'!S421/'Ac227 Dose 20 nCi decay actual'!G421)^2)^0.5</f>
        <v>-1689.568105576245</v>
      </c>
      <c r="S60" s="86">
        <f>G60-G60*(('Ac225 Dose 200 nCi EstimateMeth'!T437/'Ac225 Dose 200 nCi EstimateMeth'!H437)^2+('Ac227 Dose 20 nCi decay actual'!T421/'Ac227 Dose 20 nCi decay actual'!H421)^2)^0.5</f>
        <v>-1010.5664161602695</v>
      </c>
      <c r="T60" s="86">
        <f>H60-H60*(('Ac225 Dose 200 nCi EstimateMeth'!U437/'Ac225 Dose 200 nCi EstimateMeth'!I437)^2+('Ac227 Dose 20 nCi decay actual'!U421/'Ac227 Dose 20 nCi decay actual'!I421)^2)^0.5</f>
        <v>-1510.8252482432006</v>
      </c>
      <c r="U60" s="86">
        <f>I60-I60*(('Ac225 Dose 200 nCi EstimateMeth'!V437/'Ac225 Dose 200 nCi EstimateMeth'!J437)^2+('Ac227 Dose 20 nCi decay actual'!V421/'Ac227 Dose 20 nCi decay actual'!J421)^2)^0.5</f>
        <v>-531.71271423285668</v>
      </c>
      <c r="V60" s="86">
        <f>J60-J60*(('Ac225 Dose 200 nCi EstimateMeth'!W437/'Ac225 Dose 200 nCi EstimateMeth'!K437)^2+('Ac227 Dose 20 nCi decay actual'!W421/'Ac227 Dose 20 nCi decay actual'!K421)^2)^0.5</f>
        <v>-2150.6665849550491</v>
      </c>
      <c r="W60" s="86">
        <f>K60-K60*(('Ac225 Dose 200 nCi EstimateMeth'!X437/'Ac225 Dose 200 nCi EstimateMeth'!L437)^2+('Ac227 Dose 20 nCi decay actual'!X421/'Ac227 Dose 20 nCi decay actual'!L421)^2)^0.5</f>
        <v>-1887.8864165879315</v>
      </c>
      <c r="X60" s="86">
        <f>L60-L60*(('Ac225 Dose 200 nCi EstimateMeth'!Y437/'Ac225 Dose 200 nCi EstimateMeth'!M437)^2+('Ac227 Dose 20 nCi decay actual'!Y421/'Ac227 Dose 20 nCi decay actual'!M421)^2)^0.5</f>
        <v>-2468.5851126114512</v>
      </c>
      <c r="Y60" s="86">
        <f>M60-M60*(('Ac225 Dose 200 nCi EstimateMeth'!Z437/'Ac225 Dose 200 nCi EstimateMeth'!N437)^2+('Ac227 Dose 20 nCi decay actual'!Z421/'Ac227 Dose 20 nCi decay actual'!N421)^2)^0.5</f>
        <v>-2615.1564929570413</v>
      </c>
      <c r="Z60" s="86"/>
      <c r="AA60" s="86"/>
      <c r="AB60" s="86">
        <f>D60+D60*(('Ac225 Dose 200 nCi EstimateMeth'!AC437/'Ac225 Dose 200 nCi EstimateMeth'!E437)^2+('Ac227 Dose 20 nCi decay actual'!AC421/'Ac227 Dose 20 nCi decay actual'!E421)^2)^0.5</f>
        <v>5573.835992725385</v>
      </c>
      <c r="AC60" s="86">
        <f>E60+E60*(('Ac225 Dose 200 nCi EstimateMeth'!AD437/'Ac225 Dose 200 nCi EstimateMeth'!F437)^2+('Ac227 Dose 20 nCi decay actual'!AD421/'Ac227 Dose 20 nCi decay actual'!F421)^2)^0.5</f>
        <v>5902.028659163193</v>
      </c>
      <c r="AD60" s="86">
        <f>F60+F60*(('Ac225 Dose 200 nCi EstimateMeth'!AE437/'Ac225 Dose 200 nCi EstimateMeth'!G437)^2+('Ac227 Dose 20 nCi decay actual'!AE421/'Ac227 Dose 20 nCi decay actual'!G421)^2)^0.5</f>
        <v>3014.2324424718308</v>
      </c>
      <c r="AE60" s="86">
        <f>G60+G60*(('Ac225 Dose 200 nCi EstimateMeth'!AF437/'Ac225 Dose 200 nCi EstimateMeth'!H437)^2+('Ac227 Dose 20 nCi decay actual'!AF421/'Ac227 Dose 20 nCi decay actual'!H421)^2)^0.5</f>
        <v>3096.7273762911454</v>
      </c>
      <c r="AF60" s="86">
        <f>H60+H60*(('Ac225 Dose 200 nCi EstimateMeth'!AG437/'Ac225 Dose 200 nCi EstimateMeth'!I437)^2+('Ac227 Dose 20 nCi decay actual'!AG421/'Ac227 Dose 20 nCi decay actual'!I421)^2)^0.5</f>
        <v>2424.7722757555534</v>
      </c>
      <c r="AG60" s="86">
        <f>I60+I60*(('Ac225 Dose 200 nCi EstimateMeth'!AH437/'Ac225 Dose 200 nCi EstimateMeth'!J437)^2+('Ac227 Dose 20 nCi decay actual'!AH421/'Ac227 Dose 20 nCi decay actual'!J421)^2)^0.5</f>
        <v>1508.0837170844234</v>
      </c>
      <c r="AH60" s="86">
        <f>J60+J60*(('Ac225 Dose 200 nCi EstimateMeth'!AI437/'Ac225 Dose 200 nCi EstimateMeth'!K437)^2+('Ac227 Dose 20 nCi decay actual'!AI421/'Ac227 Dose 20 nCi decay actual'!K421)^2)^0.5</f>
        <v>2478.7331172485465</v>
      </c>
      <c r="AI60" s="86">
        <f>K60+K60*(('Ac225 Dose 200 nCi EstimateMeth'!AJ437/'Ac225 Dose 200 nCi EstimateMeth'!L437)^2+('Ac227 Dose 20 nCi decay actual'!AJ421/'Ac227 Dose 20 nCi decay actual'!L421)^2)^0.5</f>
        <v>2322.6704731551531</v>
      </c>
      <c r="AJ60" s="86">
        <f>L60+L60*(('Ac225 Dose 200 nCi EstimateMeth'!AK437/'Ac225 Dose 200 nCi EstimateMeth'!M437)^2+('Ac227 Dose 20 nCi decay actual'!AK421/'Ac227 Dose 20 nCi decay actual'!M421)^2)^0.5</f>
        <v>2703.1877883331413</v>
      </c>
      <c r="AK60" s="86">
        <f>M60+M60*(('Ac225 Dose 200 nCi EstimateMeth'!AL437/'Ac225 Dose 200 nCi EstimateMeth'!N437)^2+('Ac227 Dose 20 nCi decay actual'!AL421/'Ac227 Dose 20 nCi decay actual'!N421)^2)^0.5</f>
        <v>9193.8492357828527</v>
      </c>
      <c r="AL60" s="85"/>
    </row>
    <row r="61" spans="3:38">
      <c r="C61">
        <f>'Ac225 Dose 200 nCi EstimateMeth'!D438</f>
        <v>12</v>
      </c>
      <c r="D61" s="83">
        <f>'Ac227 Dose 20 nCi decay actual'!E422/'Ac225 Dose 200 nCi EstimateMeth'!E438</f>
        <v>1.3683570125485165E-2</v>
      </c>
      <c r="E61" s="83">
        <f>'Ac227 Dose 20 nCi decay actual'!F422/'Ac225 Dose 200 nCi EstimateMeth'!F438</f>
        <v>2.7691911986861113E-2</v>
      </c>
      <c r="F61" s="83">
        <f>'Ac227 Dose 20 nCi decay actual'!G422/'Ac225 Dose 200 nCi EstimateMeth'!G438</f>
        <v>1.6020080263166703E-2</v>
      </c>
      <c r="G61" s="83">
        <f>'Ac227 Dose 20 nCi decay actual'!H422/'Ac225 Dose 200 nCi EstimateMeth'!H438</f>
        <v>1.2141450370583869E-2</v>
      </c>
      <c r="H61" s="83">
        <f>'Ac227 Dose 20 nCi decay actual'!I422/'Ac225 Dose 200 nCi EstimateMeth'!I438</f>
        <v>1.2702751834548281E-2</v>
      </c>
      <c r="I61" s="83">
        <f>'Ac227 Dose 20 nCi decay actual'!J422/'Ac225 Dose 200 nCi EstimateMeth'!J438</f>
        <v>6.7624511207586765E-3</v>
      </c>
      <c r="J61" s="83">
        <f>'Ac227 Dose 20 nCi decay actual'!K422/'Ac225 Dose 200 nCi EstimateMeth'!K438</f>
        <v>1.5929990652007769E-2</v>
      </c>
      <c r="K61" s="83">
        <f>'Ac227 Dose 20 nCi decay actual'!L422/'Ac225 Dose 200 nCi EstimateMeth'!L438</f>
        <v>1.4252717767606763E-2</v>
      </c>
      <c r="L61" s="83">
        <f>'Ac227 Dose 20 nCi decay actual'!M422/'Ac225 Dose 200 nCi EstimateMeth'!M438</f>
        <v>1.7846563277341097E-2</v>
      </c>
      <c r="M61" s="83">
        <f>'Ac227 Dose 20 nCi decay actual'!N422/'Ac225 Dose 200 nCi EstimateMeth'!N438</f>
        <v>3.6890162081255874E-2</v>
      </c>
      <c r="P61" s="86">
        <f>D61-D61*(('Ac225 Dose 200 nCi EstimateMeth'!Q438/'Ac225 Dose 200 nCi EstimateMeth'!E438)^2+('Ac227 Dose 20 nCi decay actual'!Q422/'Ac227 Dose 20 nCi decay actual'!E422)^2)^0.5</f>
        <v>-2206.7172138883648</v>
      </c>
      <c r="Q61" s="86">
        <f>E61-E61*(('Ac225 Dose 200 nCi EstimateMeth'!R438/'Ac225 Dose 200 nCi EstimateMeth'!F438)^2+('Ac227 Dose 20 nCi decay actual'!R422/'Ac227 Dose 20 nCi decay actual'!F422)^2)^0.5</f>
        <v>-2975.2471546365582</v>
      </c>
      <c r="R61" s="86">
        <f>F61-F61*(('Ac225 Dose 200 nCi EstimateMeth'!S438/'Ac225 Dose 200 nCi EstimateMeth'!G438)^2+('Ac227 Dose 20 nCi decay actual'!S422/'Ac227 Dose 20 nCi decay actual'!G422)^2)^0.5</f>
        <v>-1748.878530374931</v>
      </c>
      <c r="S61" s="86">
        <f>G61-G61*(('Ac225 Dose 200 nCi EstimateMeth'!T438/'Ac225 Dose 200 nCi EstimateMeth'!H438)^2+('Ac227 Dose 20 nCi decay actual'!T422/'Ac227 Dose 20 nCi decay actual'!H422)^2)^0.5</f>
        <v>-1025.7145812655231</v>
      </c>
      <c r="T61" s="86">
        <f>H61-H61*(('Ac225 Dose 200 nCi EstimateMeth'!U438/'Ac225 Dose 200 nCi EstimateMeth'!I438)^2+('Ac227 Dose 20 nCi decay actual'!U422/'Ac227 Dose 20 nCi decay actual'!I422)^2)^0.5</f>
        <v>-1517.969556672718</v>
      </c>
      <c r="U61" s="86">
        <f>I61-I61*(('Ac225 Dose 200 nCi EstimateMeth'!V438/'Ac225 Dose 200 nCi EstimateMeth'!J438)^2+('Ac227 Dose 20 nCi decay actual'!V422/'Ac227 Dose 20 nCi decay actual'!J422)^2)^0.5</f>
        <v>-597.5690935761113</v>
      </c>
      <c r="V61" s="86">
        <f>J61-J61*(('Ac225 Dose 200 nCi EstimateMeth'!W438/'Ac225 Dose 200 nCi EstimateMeth'!K438)^2+('Ac227 Dose 20 nCi decay actual'!W422/'Ac227 Dose 20 nCi decay actual'!K422)^2)^0.5</f>
        <v>-2291.0170748649198</v>
      </c>
      <c r="W61" s="86">
        <f>K61-K61*(('Ac225 Dose 200 nCi EstimateMeth'!X438/'Ac225 Dose 200 nCi EstimateMeth'!L438)^2+('Ac227 Dose 20 nCi decay actual'!X422/'Ac227 Dose 20 nCi decay actual'!L422)^2)^0.5</f>
        <v>-1934.6519564041234</v>
      </c>
      <c r="X61" s="86">
        <f>L61-L61*(('Ac225 Dose 200 nCi EstimateMeth'!Y438/'Ac225 Dose 200 nCi EstimateMeth'!M438)^2+('Ac227 Dose 20 nCi decay actual'!Y422/'Ac227 Dose 20 nCi decay actual'!M422)^2)^0.5</f>
        <v>-2565.6533800786065</v>
      </c>
      <c r="Y61" s="86">
        <f>M61-M61*(('Ac225 Dose 200 nCi EstimateMeth'!Z438/'Ac225 Dose 200 nCi EstimateMeth'!N438)^2+('Ac227 Dose 20 nCi decay actual'!Z422/'Ac227 Dose 20 nCi decay actual'!N422)^2)^0.5</f>
        <v>-2855.5099622419707</v>
      </c>
      <c r="Z61" s="86"/>
      <c r="AA61" s="86"/>
      <c r="AB61" s="86">
        <f>D61+D61*(('Ac225 Dose 200 nCi EstimateMeth'!AC438/'Ac225 Dose 200 nCi EstimateMeth'!E438)^2+('Ac227 Dose 20 nCi decay actual'!AC422/'Ac227 Dose 20 nCi decay actual'!E422)^2)^0.5</f>
        <v>5531.0597799975612</v>
      </c>
      <c r="AC61" s="86">
        <f>E61+E61*(('Ac225 Dose 200 nCi EstimateMeth'!AD438/'Ac225 Dose 200 nCi EstimateMeth'!F438)^2+('Ac227 Dose 20 nCi decay actual'!AD422/'Ac227 Dose 20 nCi decay actual'!F422)^2)^0.5</f>
        <v>5661.1578953069784</v>
      </c>
      <c r="AD61" s="86">
        <f>F61+F61*(('Ac225 Dose 200 nCi EstimateMeth'!AE438/'Ac225 Dose 200 nCi EstimateMeth'!G438)^2+('Ac227 Dose 20 nCi decay actual'!AE422/'Ac227 Dose 20 nCi decay actual'!G422)^2)^0.5</f>
        <v>3039.0492320130616</v>
      </c>
      <c r="AE61" s="86">
        <f>G61+G61*(('Ac225 Dose 200 nCi EstimateMeth'!AF438/'Ac225 Dose 200 nCi EstimateMeth'!H438)^2+('Ac227 Dose 20 nCi decay actual'!AF422/'Ac227 Dose 20 nCi decay actual'!H422)^2)^0.5</f>
        <v>3029.3513426296968</v>
      </c>
      <c r="AF61" s="86">
        <f>H61+H61*(('Ac225 Dose 200 nCi EstimateMeth'!AG438/'Ac225 Dose 200 nCi EstimateMeth'!I438)^2+('Ac227 Dose 20 nCi decay actual'!AG422/'Ac227 Dose 20 nCi decay actual'!I422)^2)^0.5</f>
        <v>2427.3644525265076</v>
      </c>
      <c r="AG61" s="86">
        <f>I61+I61*(('Ac225 Dose 200 nCi EstimateMeth'!AH438/'Ac225 Dose 200 nCi EstimateMeth'!J438)^2+('Ac227 Dose 20 nCi decay actual'!AH422/'Ac227 Dose 20 nCi decay actual'!J422)^2)^0.5</f>
        <v>1577.0555913595933</v>
      </c>
      <c r="AH61" s="86">
        <f>J61+J61*(('Ac225 Dose 200 nCi EstimateMeth'!AI438/'Ac225 Dose 200 nCi EstimateMeth'!K438)^2+('Ac227 Dose 20 nCi decay actual'!AI422/'Ac227 Dose 20 nCi decay actual'!K422)^2)^0.5</f>
        <v>2648.9892275245206</v>
      </c>
      <c r="AI61" s="86">
        <f>K61+K61*(('Ac225 Dose 200 nCi EstimateMeth'!AJ438/'Ac225 Dose 200 nCi EstimateMeth'!L438)^2+('Ac227 Dose 20 nCi decay actual'!AJ422/'Ac227 Dose 20 nCi decay actual'!L422)^2)^0.5</f>
        <v>2371.318011152196</v>
      </c>
      <c r="AJ61" s="86">
        <f>L61+L61*(('Ac225 Dose 200 nCi EstimateMeth'!AK438/'Ac225 Dose 200 nCi EstimateMeth'!M438)^2+('Ac227 Dose 20 nCi decay actual'!AK422/'Ac227 Dose 20 nCi decay actual'!M422)^2)^0.5</f>
        <v>2841.152529132848</v>
      </c>
      <c r="AK61" s="86">
        <f>M61+M61*(('Ac225 Dose 200 nCi EstimateMeth'!AL438/'Ac225 Dose 200 nCi EstimateMeth'!N438)^2+('Ac227 Dose 20 nCi decay actual'!AL422/'Ac227 Dose 20 nCi decay actual'!N422)^2)^0.5</f>
        <v>8917.5281603568856</v>
      </c>
      <c r="AL61" s="85"/>
    </row>
    <row r="62" spans="3:38">
      <c r="C62">
        <f>'Ac225 Dose 200 nCi EstimateMeth'!D439</f>
        <v>13</v>
      </c>
      <c r="D62" s="83">
        <f>'Ac227 Dose 20 nCi decay actual'!E423/'Ac225 Dose 200 nCi EstimateMeth'!E439</f>
        <v>1.3638374419802281E-2</v>
      </c>
      <c r="E62" s="83">
        <f>'Ac227 Dose 20 nCi decay actual'!F423/'Ac225 Dose 200 nCi EstimateMeth'!F439</f>
        <v>2.7165753092333857E-2</v>
      </c>
      <c r="F62" s="83">
        <f>'Ac227 Dose 20 nCi decay actual'!G423/'Ac225 Dose 200 nCi EstimateMeth'!G439</f>
        <v>1.5882283923027509E-2</v>
      </c>
      <c r="G62" s="83">
        <f>'Ac227 Dose 20 nCi decay actual'!H423/'Ac225 Dose 200 nCi EstimateMeth'!H439</f>
        <v>1.2131245726555348E-2</v>
      </c>
      <c r="H62" s="83">
        <f>'Ac227 Dose 20 nCi decay actual'!I423/'Ac225 Dose 200 nCi EstimateMeth'!I439</f>
        <v>1.2878278685569705E-2</v>
      </c>
      <c r="I62" s="83">
        <f>'Ac227 Dose 20 nCi decay actual'!J423/'Ac225 Dose 200 nCi EstimateMeth'!J439</f>
        <v>6.7952315153775684E-3</v>
      </c>
      <c r="J62" s="83">
        <f>'Ac227 Dose 20 nCi decay actual'!K423/'Ac225 Dose 200 nCi EstimateMeth'!K439</f>
        <v>1.6030833586876705E-2</v>
      </c>
      <c r="K62" s="83">
        <f>'Ac227 Dose 20 nCi decay actual'!L423/'Ac225 Dose 200 nCi EstimateMeth'!L439</f>
        <v>1.4364919234526591E-2</v>
      </c>
      <c r="L62" s="83">
        <f>'Ac227 Dose 20 nCi decay actual'!M423/'Ac225 Dose 200 nCi EstimateMeth'!M439</f>
        <v>1.8026032398602405E-2</v>
      </c>
      <c r="M62" s="83">
        <f>'Ac227 Dose 20 nCi decay actual'!N423/'Ac225 Dose 200 nCi EstimateMeth'!N439</f>
        <v>3.5871328312599447E-2</v>
      </c>
      <c r="P62" s="86">
        <f>D62-D62*(('Ac225 Dose 200 nCi EstimateMeth'!Q439/'Ac225 Dose 200 nCi EstimateMeth'!E439)^2+('Ac227 Dose 20 nCi decay actual'!Q423/'Ac227 Dose 20 nCi decay actual'!E423)^2)^0.5</f>
        <v>-2191.2531835412265</v>
      </c>
      <c r="Q62" s="86">
        <f>E62-E62*(('Ac225 Dose 200 nCi EstimateMeth'!R439/'Ac225 Dose 200 nCi EstimateMeth'!F439)^2+('Ac227 Dose 20 nCi decay actual'!R423/'Ac227 Dose 20 nCi decay actual'!F423)^2)^0.5</f>
        <v>-2944.6428367582166</v>
      </c>
      <c r="R62" s="86">
        <f>F62-F62*(('Ac225 Dose 200 nCi EstimateMeth'!S439/'Ac225 Dose 200 nCi EstimateMeth'!G439)^2+('Ac227 Dose 20 nCi decay actual'!S423/'Ac227 Dose 20 nCi decay actual'!G423)^2)^0.5</f>
        <v>-1779.3557499846725</v>
      </c>
      <c r="S62" s="86">
        <f>G62-G62*(('Ac225 Dose 200 nCi EstimateMeth'!T439/'Ac225 Dose 200 nCi EstimateMeth'!H439)^2+('Ac227 Dose 20 nCi decay actual'!T423/'Ac227 Dose 20 nCi decay actual'!H423)^2)^0.5</f>
        <v>-1035.9722729488738</v>
      </c>
      <c r="T62" s="86">
        <f>H62-H62*(('Ac225 Dose 200 nCi EstimateMeth'!U439/'Ac225 Dose 200 nCi EstimateMeth'!I439)^2+('Ac227 Dose 20 nCi decay actual'!U423/'Ac227 Dose 20 nCi decay actual'!I423)^2)^0.5</f>
        <v>-1528.1211792040499</v>
      </c>
      <c r="U62" s="86">
        <f>I62-I62*(('Ac225 Dose 200 nCi EstimateMeth'!V439/'Ac225 Dose 200 nCi EstimateMeth'!J439)^2+('Ac227 Dose 20 nCi decay actual'!V423/'Ac227 Dose 20 nCi decay actual'!J423)^2)^0.5</f>
        <v>-634.72093492550471</v>
      </c>
      <c r="V62" s="86">
        <f>J62-J62*(('Ac225 Dose 200 nCi EstimateMeth'!W439/'Ac225 Dose 200 nCi EstimateMeth'!K439)^2+('Ac227 Dose 20 nCi decay actual'!W423/'Ac227 Dose 20 nCi decay actual'!K423)^2)^0.5</f>
        <v>-2375.3649144540709</v>
      </c>
      <c r="W62" s="86">
        <f>K62-K62*(('Ac225 Dose 200 nCi EstimateMeth'!X439/'Ac225 Dose 200 nCi EstimateMeth'!L439)^2+('Ac227 Dose 20 nCi decay actual'!X423/'Ac227 Dose 20 nCi decay actual'!L423)^2)^0.5</f>
        <v>-1969.0537663311361</v>
      </c>
      <c r="X62" s="86">
        <f>L62-L62*(('Ac225 Dose 200 nCi EstimateMeth'!Y439/'Ac225 Dose 200 nCi EstimateMeth'!M439)^2+('Ac227 Dose 20 nCi decay actual'!Y423/'Ac227 Dose 20 nCi decay actual'!M423)^2)^0.5</f>
        <v>-2632.7745872998025</v>
      </c>
      <c r="Y62" s="86">
        <f>M62-M62*(('Ac225 Dose 200 nCi EstimateMeth'!Z439/'Ac225 Dose 200 nCi EstimateMeth'!N439)^2+('Ac227 Dose 20 nCi decay actual'!Z423/'Ac227 Dose 20 nCi decay actual'!N423)^2)^0.5</f>
        <v>-2956.7465983111429</v>
      </c>
      <c r="Z62" s="86"/>
      <c r="AA62" s="86"/>
      <c r="AB62" s="86">
        <f>D62+D62*(('Ac225 Dose 200 nCi EstimateMeth'!AC439/'Ac225 Dose 200 nCi EstimateMeth'!E439)^2+('Ac227 Dose 20 nCi decay actual'!AC423/'Ac227 Dose 20 nCi decay actual'!E423)^2)^0.5</f>
        <v>5491.9561219550887</v>
      </c>
      <c r="AC62" s="86">
        <f>E62+E62*(('Ac225 Dose 200 nCi EstimateMeth'!AD439/'Ac225 Dose 200 nCi EstimateMeth'!F439)^2+('Ac227 Dose 20 nCi decay actual'!AD423/'Ac227 Dose 20 nCi decay actual'!F423)^2)^0.5</f>
        <v>5457.7177333463551</v>
      </c>
      <c r="AD62" s="86">
        <f>F62+F62*(('Ac225 Dose 200 nCi EstimateMeth'!AE439/'Ac225 Dose 200 nCi EstimateMeth'!G439)^2+('Ac227 Dose 20 nCi decay actual'!AE423/'Ac227 Dose 20 nCi decay actual'!G423)^2)^0.5</f>
        <v>3043.0211914386714</v>
      </c>
      <c r="AE62" s="86">
        <f>G62+G62*(('Ac225 Dose 200 nCi EstimateMeth'!AF439/'Ac225 Dose 200 nCi EstimateMeth'!H439)^2+('Ac227 Dose 20 nCi decay actual'!AF423/'Ac227 Dose 20 nCi decay actual'!H423)^2)^0.5</f>
        <v>2978.6534613033396</v>
      </c>
      <c r="AF62" s="86">
        <f>H62+H62*(('Ac225 Dose 200 nCi EstimateMeth'!AG439/'Ac225 Dose 200 nCi EstimateMeth'!I439)^2+('Ac227 Dose 20 nCi decay actual'!AG423/'Ac227 Dose 20 nCi decay actual'!I423)^2)^0.5</f>
        <v>2436.7495864060061</v>
      </c>
      <c r="AG62" s="86">
        <f>I62+I62*(('Ac225 Dose 200 nCi EstimateMeth'!AH439/'Ac225 Dose 200 nCi EstimateMeth'!J439)^2+('Ac227 Dose 20 nCi decay actual'!AH423/'Ac227 Dose 20 nCi decay actual'!J423)^2)^0.5</f>
        <v>1616.6682345847878</v>
      </c>
      <c r="AH62" s="86">
        <f>J62+J62*(('Ac225 Dose 200 nCi EstimateMeth'!AI439/'Ac225 Dose 200 nCi EstimateMeth'!K439)^2+('Ac227 Dose 20 nCi decay actual'!AI423/'Ac227 Dose 20 nCi decay actual'!K423)^2)^0.5</f>
        <v>2751.1568642912325</v>
      </c>
      <c r="AI62" s="86">
        <f>K62+K62*(('Ac225 Dose 200 nCi EstimateMeth'!AJ439/'Ac225 Dose 200 nCi EstimateMeth'!L439)^2+('Ac227 Dose 20 nCi decay actual'!AJ423/'Ac227 Dose 20 nCi decay actual'!L423)^2)^0.5</f>
        <v>2407.6027418495205</v>
      </c>
      <c r="AJ62" s="86">
        <f>L62+L62*(('Ac225 Dose 200 nCi EstimateMeth'!AK439/'Ac225 Dose 200 nCi EstimateMeth'!M439)^2+('Ac227 Dose 20 nCi decay actual'!AK423/'Ac227 Dose 20 nCi decay actual'!M423)^2)^0.5</f>
        <v>2934.8740350193898</v>
      </c>
      <c r="AK62" s="86">
        <f>M62+M62*(('Ac225 Dose 200 nCi EstimateMeth'!AL439/'Ac225 Dose 200 nCi EstimateMeth'!N439)^2+('Ac227 Dose 20 nCi decay actual'!AL423/'Ac227 Dose 20 nCi decay actual'!N423)^2)^0.5</f>
        <v>8648.9662641956002</v>
      </c>
      <c r="AL62" s="85"/>
    </row>
    <row r="63" spans="3:38">
      <c r="C63">
        <f>'Ac225 Dose 200 nCi EstimateMeth'!D440</f>
        <v>14</v>
      </c>
      <c r="D63" s="83">
        <f>'Ac227 Dose 20 nCi decay actual'!E424/'Ac225 Dose 200 nCi EstimateMeth'!E440</f>
        <v>1.3597457716930458E-2</v>
      </c>
      <c r="E63" s="83">
        <f>'Ac227 Dose 20 nCi decay actual'!F424/'Ac225 Dose 200 nCi EstimateMeth'!F440</f>
        <v>2.6756926381532001E-2</v>
      </c>
      <c r="F63" s="83">
        <f>'Ac227 Dose 20 nCi decay actual'!G424/'Ac225 Dose 200 nCi EstimateMeth'!G440</f>
        <v>1.5855430575628125E-2</v>
      </c>
      <c r="G63" s="83">
        <f>'Ac227 Dose 20 nCi decay actual'!H424/'Ac225 Dose 200 nCi EstimateMeth'!H440</f>
        <v>1.2180135480819422E-2</v>
      </c>
      <c r="H63" s="83">
        <f>'Ac227 Dose 20 nCi decay actual'!I424/'Ac225 Dose 200 nCi EstimateMeth'!I440</f>
        <v>1.3105393335735458E-2</v>
      </c>
      <c r="I63" s="83">
        <f>'Ac227 Dose 20 nCi decay actual'!J424/'Ac225 Dose 200 nCi EstimateMeth'!J440</f>
        <v>6.8812022656163313E-3</v>
      </c>
      <c r="J63" s="83">
        <f>'Ac227 Dose 20 nCi decay actual'!K424/'Ac225 Dose 200 nCi EstimateMeth'!K440</f>
        <v>1.6250573604002481E-2</v>
      </c>
      <c r="K63" s="83">
        <f>'Ac227 Dose 20 nCi decay actual'!L424/'Ac225 Dose 200 nCi EstimateMeth'!L440</f>
        <v>1.4559068643360427E-2</v>
      </c>
      <c r="L63" s="83">
        <f>'Ac227 Dose 20 nCi decay actual'!M424/'Ac225 Dose 200 nCi EstimateMeth'!M440</f>
        <v>1.8319395239118179E-2</v>
      </c>
      <c r="M63" s="83">
        <f>'Ac227 Dose 20 nCi decay actual'!N424/'Ac225 Dose 200 nCi EstimateMeth'!N440</f>
        <v>3.5160735913537272E-2</v>
      </c>
      <c r="P63" s="86">
        <f>D63-D63*(('Ac225 Dose 200 nCi EstimateMeth'!Q440/'Ac225 Dose 200 nCi EstimateMeth'!E440)^2+('Ac227 Dose 20 nCi decay actual'!Q424/'Ac227 Dose 20 nCi decay actual'!E424)^2)^0.5</f>
        <v>-2177.1140179956055</v>
      </c>
      <c r="Q63" s="86">
        <f>E63-E63*(('Ac225 Dose 200 nCi EstimateMeth'!R440/'Ac225 Dose 200 nCi EstimateMeth'!F440)^2+('Ac227 Dose 20 nCi decay actual'!R424/'Ac227 Dose 20 nCi decay actual'!F424)^2)^0.5</f>
        <v>-2911.0116370938235</v>
      </c>
      <c r="R63" s="86">
        <f>F63-F63*(('Ac225 Dose 200 nCi EstimateMeth'!S440/'Ac225 Dose 200 nCi EstimateMeth'!G440)^2+('Ac227 Dose 20 nCi decay actual'!S424/'Ac227 Dose 20 nCi decay actual'!G424)^2)^0.5</f>
        <v>-1797.5955326826574</v>
      </c>
      <c r="S63" s="86">
        <f>G63-G63*(('Ac225 Dose 200 nCi EstimateMeth'!T440/'Ac225 Dose 200 nCi EstimateMeth'!H440)^2+('Ac227 Dose 20 nCi decay actual'!T424/'Ac227 Dose 20 nCi decay actual'!H424)^2)^0.5</f>
        <v>-1044.4650530845167</v>
      </c>
      <c r="T63" s="86">
        <f>H63-H63*(('Ac225 Dose 200 nCi EstimateMeth'!U440/'Ac225 Dose 200 nCi EstimateMeth'!I440)^2+('Ac227 Dose 20 nCi decay actual'!U424/'Ac227 Dose 20 nCi decay actual'!I424)^2)^0.5</f>
        <v>-1541.78362549489</v>
      </c>
      <c r="U63" s="86">
        <f>I63-I63*(('Ac225 Dose 200 nCi EstimateMeth'!V440/'Ac225 Dose 200 nCi EstimateMeth'!J440)^2+('Ac227 Dose 20 nCi decay actual'!V424/'Ac227 Dose 20 nCi decay actual'!J424)^2)^0.5</f>
        <v>-659.69893247564448</v>
      </c>
      <c r="V63" s="86">
        <f>J63-J63*(('Ac225 Dose 200 nCi EstimateMeth'!W440/'Ac225 Dose 200 nCi EstimateMeth'!K440)^2+('Ac227 Dose 20 nCi decay actual'!W424/'Ac227 Dose 20 nCi decay actual'!K424)^2)^0.5</f>
        <v>-2436.3714811705104</v>
      </c>
      <c r="W63" s="86">
        <f>K63-K63*(('Ac225 Dose 200 nCi EstimateMeth'!X440/'Ac225 Dose 200 nCi EstimateMeth'!L440)^2+('Ac227 Dose 20 nCi decay actual'!X424/'Ac227 Dose 20 nCi decay actual'!L424)^2)^0.5</f>
        <v>-1999.2420762385157</v>
      </c>
      <c r="X63" s="86">
        <f>L63-L63*(('Ac225 Dose 200 nCi EstimateMeth'!Y440/'Ac225 Dose 200 nCi EstimateMeth'!M440)^2+('Ac227 Dose 20 nCi decay actual'!Y424/'Ac227 Dose 20 nCi decay actual'!M424)^2)^0.5</f>
        <v>-2687.934409854417</v>
      </c>
      <c r="Y63" s="86">
        <f>M63-M63*(('Ac225 Dose 200 nCi EstimateMeth'!Z440/'Ac225 Dose 200 nCi EstimateMeth'!N440)^2+('Ac227 Dose 20 nCi decay actual'!Z424/'Ac227 Dose 20 nCi decay actual'!N424)^2)^0.5</f>
        <v>-2997.0194594950221</v>
      </c>
      <c r="Z63" s="86"/>
      <c r="AA63" s="86"/>
      <c r="AB63" s="86">
        <f>D63+D63*(('Ac225 Dose 200 nCi EstimateMeth'!AC440/'Ac225 Dose 200 nCi EstimateMeth'!E440)^2+('Ac227 Dose 20 nCi decay actual'!AC424/'Ac227 Dose 20 nCi decay actual'!E424)^2)^0.5</f>
        <v>5456.222175078994</v>
      </c>
      <c r="AC63" s="86">
        <f>E63+E63*(('Ac225 Dose 200 nCi EstimateMeth'!AD440/'Ac225 Dose 200 nCi EstimateMeth'!F440)^2+('Ac227 Dose 20 nCi decay actual'!AD424/'Ac227 Dose 20 nCi decay actual'!F424)^2)^0.5</f>
        <v>5286.2293437864791</v>
      </c>
      <c r="AD63" s="86">
        <f>F63+F63*(('Ac225 Dose 200 nCi EstimateMeth'!AE440/'Ac225 Dose 200 nCi EstimateMeth'!G440)^2+('Ac227 Dose 20 nCi decay actual'!AE424/'Ac227 Dose 20 nCi decay actual'!G424)^2)^0.5</f>
        <v>3041.6616452570174</v>
      </c>
      <c r="AE63" s="86">
        <f>G63+G63*(('Ac225 Dose 200 nCi EstimateMeth'!AF440/'Ac225 Dose 200 nCi EstimateMeth'!H440)^2+('Ac227 Dose 20 nCi decay actual'!AF424/'Ac227 Dose 20 nCi decay actual'!H424)^2)^0.5</f>
        <v>2942.8770679574791</v>
      </c>
      <c r="AF63" s="86">
        <f>H63+H63*(('Ac225 Dose 200 nCi EstimateMeth'!AG440/'Ac225 Dose 200 nCi EstimateMeth'!I440)^2+('Ac227 Dose 20 nCi decay actual'!AG424/'Ac227 Dose 20 nCi decay actual'!I424)^2)^0.5</f>
        <v>2453.1176940032551</v>
      </c>
      <c r="AG63" s="86">
        <f>I63+I63*(('Ac225 Dose 200 nCi EstimateMeth'!AH440/'Ac225 Dose 200 nCi EstimateMeth'!J440)^2+('Ac227 Dose 20 nCi decay actual'!AH424/'Ac227 Dose 20 nCi decay actual'!J424)^2)^0.5</f>
        <v>1645.3202257790376</v>
      </c>
      <c r="AH63" s="86">
        <f>J63+J63*(('Ac225 Dose 200 nCi EstimateMeth'!AI440/'Ac225 Dose 200 nCi EstimateMeth'!K440)^2+('Ac227 Dose 20 nCi decay actual'!AI424/'Ac227 Dose 20 nCi decay actual'!K424)^2)^0.5</f>
        <v>2824.7303643650989</v>
      </c>
      <c r="AI63" s="86">
        <f>K63+K63*(('Ac225 Dose 200 nCi EstimateMeth'!AJ440/'Ac225 Dose 200 nCi EstimateMeth'!L440)^2+('Ac227 Dose 20 nCi decay actual'!AJ424/'Ac227 Dose 20 nCi decay actual'!L424)^2)^0.5</f>
        <v>2440.3551087128631</v>
      </c>
      <c r="AJ63" s="86">
        <f>L63+L63*(('Ac225 Dose 200 nCi EstimateMeth'!AK440/'Ac225 Dose 200 nCi EstimateMeth'!M440)^2+('Ac227 Dose 20 nCi decay actual'!AK424/'Ac227 Dose 20 nCi decay actual'!M424)^2)^0.5</f>
        <v>3009.4126912215356</v>
      </c>
      <c r="AK63" s="86">
        <f>M63+M63*(('Ac225 Dose 200 nCi EstimateMeth'!AL440/'Ac225 Dose 200 nCi EstimateMeth'!N440)^2+('Ac227 Dose 20 nCi decay actual'!AL424/'Ac227 Dose 20 nCi decay actual'!N424)^2)^0.5</f>
        <v>8410.4621908932204</v>
      </c>
      <c r="AL63" s="85"/>
    </row>
    <row r="64" spans="3:38">
      <c r="C64">
        <f>'Ac225 Dose 200 nCi EstimateMeth'!D441</f>
        <v>15</v>
      </c>
      <c r="D64" s="83">
        <f>'Ac227 Dose 20 nCi decay actual'!E425/'Ac225 Dose 200 nCi EstimateMeth'!E441</f>
        <v>1.3560512477644469E-2</v>
      </c>
      <c r="E64" s="83">
        <f>'Ac227 Dose 20 nCi decay actual'!F425/'Ac225 Dose 200 nCi EstimateMeth'!F441</f>
        <v>2.6448546882248538E-2</v>
      </c>
      <c r="F64" s="83">
        <f>'Ac227 Dose 20 nCi decay actual'!G425/'Ac225 Dose 200 nCi EstimateMeth'!G441</f>
        <v>1.5920238371385551E-2</v>
      </c>
      <c r="G64" s="83">
        <f>'Ac227 Dose 20 nCi decay actual'!H425/'Ac225 Dose 200 nCi EstimateMeth'!H441</f>
        <v>1.2280346331737371E-2</v>
      </c>
      <c r="H64" s="83">
        <f>'Ac227 Dose 20 nCi decay actual'!I425/'Ac225 Dose 200 nCi EstimateMeth'!I441</f>
        <v>1.3379186120835117E-2</v>
      </c>
      <c r="I64" s="83">
        <f>'Ac227 Dose 20 nCi decay actual'!J425/'Ac225 Dose 200 nCi EstimateMeth'!J441</f>
        <v>7.0103163281304446E-3</v>
      </c>
      <c r="J64" s="83">
        <f>'Ac227 Dose 20 nCi decay actual'!K425/'Ac225 Dose 200 nCi EstimateMeth'!K441</f>
        <v>1.6567737240843781E-2</v>
      </c>
      <c r="K64" s="83">
        <f>'Ac227 Dose 20 nCi decay actual'!L425/'Ac225 Dose 200 nCi EstimateMeth'!L441</f>
        <v>1.4823483560789859E-2</v>
      </c>
      <c r="L64" s="83">
        <f>'Ac227 Dose 20 nCi decay actual'!M425/'Ac225 Dose 200 nCi EstimateMeth'!M441</f>
        <v>1.870888140487096E-2</v>
      </c>
      <c r="M64" s="83">
        <f>'Ac227 Dose 20 nCi decay actual'!N425/'Ac225 Dose 200 nCi EstimateMeth'!N441</f>
        <v>3.4696639978438013E-2</v>
      </c>
      <c r="P64" s="86">
        <f>D64-D64*(('Ac225 Dose 200 nCi EstimateMeth'!Q441/'Ac225 Dose 200 nCi EstimateMeth'!E441)^2+('Ac227 Dose 20 nCi decay actual'!Q425/'Ac227 Dose 20 nCi decay actual'!E425)^2)^0.5</f>
        <v>-2164.1937227152921</v>
      </c>
      <c r="Q64" s="86">
        <f>E64-E64*(('Ac225 Dose 200 nCi EstimateMeth'!R441/'Ac225 Dose 200 nCi EstimateMeth'!F441)^2+('Ac227 Dose 20 nCi decay actual'!R425/'Ac227 Dose 20 nCi decay actual'!F425)^2)^0.5</f>
        <v>-2878.0237717847281</v>
      </c>
      <c r="R64" s="86">
        <f>F64-F64*(('Ac225 Dose 200 nCi EstimateMeth'!S441/'Ac225 Dose 200 nCi EstimateMeth'!G441)^2+('Ac227 Dose 20 nCi decay actual'!S425/'Ac227 Dose 20 nCi decay actual'!G425)^2)^0.5</f>
        <v>-1811.4688862738658</v>
      </c>
      <c r="S64" s="86">
        <f>G64-G64*(('Ac225 Dose 200 nCi EstimateMeth'!T441/'Ac225 Dose 200 nCi EstimateMeth'!H441)^2+('Ac227 Dose 20 nCi decay actual'!T425/'Ac227 Dose 20 nCi decay actual'!H425)^2)^0.5</f>
        <v>-1052.8826022030632</v>
      </c>
      <c r="T64" s="86">
        <f>H64-H64*(('Ac225 Dose 200 nCi EstimateMeth'!U441/'Ac225 Dose 200 nCi EstimateMeth'!I441)^2+('Ac227 Dose 20 nCi decay actual'!U425/'Ac227 Dose 20 nCi decay actual'!I425)^2)^0.5</f>
        <v>-1559.1403988598945</v>
      </c>
      <c r="U64" s="86">
        <f>I64-I64*(('Ac225 Dose 200 nCi EstimateMeth'!V441/'Ac225 Dose 200 nCi EstimateMeth'!J441)^2+('Ac227 Dose 20 nCi decay actual'!V425/'Ac227 Dose 20 nCi decay actual'!J425)^2)^0.5</f>
        <v>-679.2601633160001</v>
      </c>
      <c r="V64" s="86">
        <f>J64-J64*(('Ac225 Dose 200 nCi EstimateMeth'!W441/'Ac225 Dose 200 nCi EstimateMeth'!K441)^2+('Ac227 Dose 20 nCi decay actual'!W425/'Ac227 Dose 20 nCi decay actual'!K425)^2)^0.5</f>
        <v>-2488.355337978865</v>
      </c>
      <c r="W64" s="86">
        <f>K64-K64*(('Ac225 Dose 200 nCi EstimateMeth'!X441/'Ac225 Dose 200 nCi EstimateMeth'!L441)^2+('Ac227 Dose 20 nCi decay actual'!X425/'Ac227 Dose 20 nCi decay actual'!L425)^2)^0.5</f>
        <v>-2029.2894550580372</v>
      </c>
      <c r="X64" s="86">
        <f>L64-L64*(('Ac225 Dose 200 nCi EstimateMeth'!Y441/'Ac225 Dose 200 nCi EstimateMeth'!M441)^2+('Ac227 Dose 20 nCi decay actual'!Y425/'Ac227 Dose 20 nCi decay actual'!M425)^2)^0.5</f>
        <v>-2739.7004214227663</v>
      </c>
      <c r="Y64" s="86">
        <f>M64-M64*(('Ac225 Dose 200 nCi EstimateMeth'!Z441/'Ac225 Dose 200 nCi EstimateMeth'!N441)^2+('Ac227 Dose 20 nCi decay actual'!Z425/'Ac227 Dose 20 nCi decay actual'!N425)^2)^0.5</f>
        <v>-3009.7605813739606</v>
      </c>
      <c r="Z64" s="86"/>
      <c r="AA64" s="86"/>
      <c r="AB64" s="86">
        <f>D64+D64*(('Ac225 Dose 200 nCi EstimateMeth'!AC441/'Ac225 Dose 200 nCi EstimateMeth'!E441)^2+('Ac227 Dose 20 nCi decay actual'!AC425/'Ac227 Dose 20 nCi decay actual'!E425)^2)^0.5</f>
        <v>5423.5851073687381</v>
      </c>
      <c r="AC64" s="86">
        <f>E64+E64*(('Ac225 Dose 200 nCi EstimateMeth'!AD441/'Ac225 Dose 200 nCi EstimateMeth'!F441)^2+('Ac227 Dose 20 nCi decay actual'!AD425/'Ac227 Dose 20 nCi decay actual'!F425)^2)^0.5</f>
        <v>5142.1800754327851</v>
      </c>
      <c r="AD64" s="86">
        <f>F64+F64*(('Ac225 Dose 200 nCi EstimateMeth'!AE441/'Ac225 Dose 200 nCi EstimateMeth'!G441)^2+('Ac227 Dose 20 nCi decay actual'!AE425/'Ac227 Dose 20 nCi decay actual'!G425)^2)^0.5</f>
        <v>3042.1064796958526</v>
      </c>
      <c r="AE64" s="86">
        <f>G64+G64*(('Ac225 Dose 200 nCi EstimateMeth'!AF441/'Ac225 Dose 200 nCi EstimateMeth'!H441)^2+('Ac227 Dose 20 nCi decay actual'!AF425/'Ac227 Dose 20 nCi decay actual'!H425)^2)^0.5</f>
        <v>2920.3813139100434</v>
      </c>
      <c r="AF64" s="86">
        <f>H64+H64*(('Ac225 Dose 200 nCi EstimateMeth'!AG441/'Ac225 Dose 200 nCi EstimateMeth'!I441)^2+('Ac227 Dose 20 nCi decay actual'!AG425/'Ac227 Dose 20 nCi decay actual'!I425)^2)^0.5</f>
        <v>2476.3605808403017</v>
      </c>
      <c r="AG64" s="86">
        <f>I64+I64*(('Ac225 Dose 200 nCi EstimateMeth'!AH441/'Ac225 Dose 200 nCi EstimateMeth'!J441)^2+('Ac227 Dose 20 nCi decay actual'!AH425/'Ac227 Dose 20 nCi decay actual'!J425)^2)^0.5</f>
        <v>1670.87580230496</v>
      </c>
      <c r="AH64" s="86">
        <f>J64+J64*(('Ac225 Dose 200 nCi EstimateMeth'!AI441/'Ac225 Dose 200 nCi EstimateMeth'!K441)^2+('Ac227 Dose 20 nCi decay actual'!AI425/'Ac227 Dose 20 nCi decay actual'!K425)^2)^0.5</f>
        <v>2886.9955265396443</v>
      </c>
      <c r="AI64" s="86">
        <f>K64+K64*(('Ac225 Dose 200 nCi EstimateMeth'!AJ441/'Ac225 Dose 200 nCi EstimateMeth'!L441)^2+('Ac227 Dose 20 nCi decay actual'!AJ425/'Ac227 Dose 20 nCi decay actual'!L425)^2)^0.5</f>
        <v>2473.9487530111874</v>
      </c>
      <c r="AJ64" s="86">
        <f>L64+L64*(('Ac225 Dose 200 nCi EstimateMeth'!AK441/'Ac225 Dose 200 nCi EstimateMeth'!M441)^2+('Ac227 Dose 20 nCi decay actual'!AK425/'Ac227 Dose 20 nCi decay actual'!M425)^2)^0.5</f>
        <v>3076.7194307544646</v>
      </c>
      <c r="AK64" s="86">
        <f>M64+M64*(('Ac225 Dose 200 nCi EstimateMeth'!AL441/'Ac225 Dose 200 nCi EstimateMeth'!N441)^2+('Ac227 Dose 20 nCi decay actual'!AL425/'Ac227 Dose 20 nCi decay actual'!N425)^2)^0.5</f>
        <v>8208.741152068822</v>
      </c>
      <c r="AL64" s="85"/>
    </row>
    <row r="65" spans="3:38">
      <c r="C65">
        <f>'Ac225 Dose 200 nCi EstimateMeth'!D442</f>
        <v>16</v>
      </c>
      <c r="D65" s="83">
        <f>'Ac227 Dose 20 nCi decay actual'!E426/'Ac225 Dose 200 nCi EstimateMeth'!E442</f>
        <v>1.3527258148658841E-2</v>
      </c>
      <c r="E65" s="83">
        <f>'Ac227 Dose 20 nCi decay actual'!F426/'Ac225 Dose 200 nCi EstimateMeth'!F442</f>
        <v>2.6227227970479296E-2</v>
      </c>
      <c r="F65" s="83">
        <f>'Ac227 Dose 20 nCi decay actual'!G426/'Ac225 Dose 200 nCi EstimateMeth'!G442</f>
        <v>1.6062619098126826E-2</v>
      </c>
      <c r="G65" s="83">
        <f>'Ac227 Dose 20 nCi decay actual'!H426/'Ac225 Dose 200 nCi EstimateMeth'!H442</f>
        <v>1.2425874381915308E-2</v>
      </c>
      <c r="H65" s="83">
        <f>'Ac227 Dose 20 nCi decay actual'!I426/'Ac225 Dose 200 nCi EstimateMeth'!I442</f>
        <v>1.36957770434616E-2</v>
      </c>
      <c r="I65" s="83">
        <f>'Ac227 Dose 20 nCi decay actual'!J426/'Ac225 Dose 200 nCi EstimateMeth'!J442</f>
        <v>7.1756318883254263E-3</v>
      </c>
      <c r="J65" s="83">
        <f>'Ac227 Dose 20 nCi decay actual'!K426/'Ac225 Dose 200 nCi EstimateMeth'!K442</f>
        <v>1.6967332417636535E-2</v>
      </c>
      <c r="K65" s="83">
        <f>'Ac227 Dose 20 nCi decay actual'!L426/'Ac225 Dose 200 nCi EstimateMeth'!L442</f>
        <v>1.5149503050607123E-2</v>
      </c>
      <c r="L65" s="83">
        <f>'Ac227 Dose 20 nCi decay actual'!M426/'Ac225 Dose 200 nCi EstimateMeth'!M442</f>
        <v>1.9181684115399392E-2</v>
      </c>
      <c r="M65" s="83">
        <f>'Ac227 Dose 20 nCi decay actual'!N426/'Ac225 Dose 200 nCi EstimateMeth'!N442</f>
        <v>3.4434453542677157E-2</v>
      </c>
      <c r="P65" s="86">
        <f>D65-D65*(('Ac225 Dose 200 nCi EstimateMeth'!Q442/'Ac225 Dose 200 nCi EstimateMeth'!E442)^2+('Ac227 Dose 20 nCi decay actual'!Q426/'Ac227 Dose 20 nCi decay actual'!E426)^2)^0.5</f>
        <v>-2152.396442790021</v>
      </c>
      <c r="Q65" s="86">
        <f>E65-E65*(('Ac225 Dose 200 nCi EstimateMeth'!R442/'Ac225 Dose 200 nCi EstimateMeth'!F442)^2+('Ac227 Dose 20 nCi decay actual'!R426/'Ac227 Dose 20 nCi decay actual'!F426)^2)^0.5</f>
        <v>-2847.7193228864226</v>
      </c>
      <c r="R65" s="86">
        <f>F65-F65*(('Ac225 Dose 200 nCi EstimateMeth'!S442/'Ac225 Dose 200 nCi EstimateMeth'!G442)^2+('Ac227 Dose 20 nCi decay actual'!S426/'Ac227 Dose 20 nCi decay actual'!G426)^2)^0.5</f>
        <v>-1824.92176743452</v>
      </c>
      <c r="S65" s="86">
        <f>G65-G65*(('Ac225 Dose 200 nCi EstimateMeth'!T442/'Ac225 Dose 200 nCi EstimateMeth'!H442)^2+('Ac227 Dose 20 nCi decay actual'!T426/'Ac227 Dose 20 nCi decay actual'!H426)^2)^0.5</f>
        <v>-1062.1558351142285</v>
      </c>
      <c r="T65" s="86">
        <f>H65-H65*(('Ac225 Dose 200 nCi EstimateMeth'!U442/'Ac225 Dose 200 nCi EstimateMeth'!I442)^2+('Ac227 Dose 20 nCi decay actual'!U426/'Ac227 Dose 20 nCi decay actual'!I426)^2)^0.5</f>
        <v>-1580.2089212036669</v>
      </c>
      <c r="U65" s="86">
        <f>I65-I65*(('Ac225 Dose 200 nCi EstimateMeth'!V442/'Ac225 Dose 200 nCi EstimateMeth'!J442)^2+('Ac227 Dose 20 nCi decay actual'!V426/'Ac227 Dose 20 nCi decay actual'!J426)^2)^0.5</f>
        <v>-696.56739145404185</v>
      </c>
      <c r="V65" s="86">
        <f>J65-J65*(('Ac225 Dose 200 nCi EstimateMeth'!W442/'Ac225 Dose 200 nCi EstimateMeth'!K442)^2+('Ac227 Dose 20 nCi decay actual'!W426/'Ac227 Dose 20 nCi decay actual'!K426)^2)^0.5</f>
        <v>-2538.1629790740394</v>
      </c>
      <c r="W65" s="86">
        <f>K65-K65*(('Ac225 Dose 200 nCi EstimateMeth'!X442/'Ac225 Dose 200 nCi EstimateMeth'!L442)^2+('Ac227 Dose 20 nCi decay actual'!X426/'Ac227 Dose 20 nCi decay actual'!L426)^2)^0.5</f>
        <v>-2061.2906320893294</v>
      </c>
      <c r="X65" s="86">
        <f>L65-L65*(('Ac225 Dose 200 nCi EstimateMeth'!Y442/'Ac225 Dose 200 nCi EstimateMeth'!M442)^2+('Ac227 Dose 20 nCi decay actual'!Y426/'Ac227 Dose 20 nCi decay actual'!M426)^2)^0.5</f>
        <v>-2792.374033981193</v>
      </c>
      <c r="Y65" s="86">
        <f>M65-M65*(('Ac225 Dose 200 nCi EstimateMeth'!Z442/'Ac225 Dose 200 nCi EstimateMeth'!N442)^2+('Ac227 Dose 20 nCi decay actual'!Z426/'Ac227 Dose 20 nCi decay actual'!N426)^2)^0.5</f>
        <v>-3011.0222043003369</v>
      </c>
      <c r="Z65" s="86"/>
      <c r="AA65" s="86"/>
      <c r="AB65" s="86">
        <f>D65+D65*(('Ac225 Dose 200 nCi EstimateMeth'!AC442/'Ac225 Dose 200 nCi EstimateMeth'!E442)^2+('Ac227 Dose 20 nCi decay actual'!AC426/'Ac227 Dose 20 nCi decay actual'!E426)^2)^0.5</f>
        <v>5393.7985833858111</v>
      </c>
      <c r="AC65" s="86">
        <f>E65+E65*(('Ac225 Dose 200 nCi EstimateMeth'!AD442/'Ac225 Dose 200 nCi EstimateMeth'!F442)^2+('Ac227 Dose 20 nCi decay actual'!AD426/'Ac227 Dose 20 nCi decay actual'!F426)^2)^0.5</f>
        <v>5021.8523329752707</v>
      </c>
      <c r="AD65" s="86">
        <f>F65+F65*(('Ac225 Dose 200 nCi EstimateMeth'!AE442/'Ac225 Dose 200 nCi EstimateMeth'!G442)^2+('Ac227 Dose 20 nCi decay actual'!AE426/'Ac227 Dose 20 nCi decay actual'!G426)^2)^0.5</f>
        <v>3047.6572535737159</v>
      </c>
      <c r="AE65" s="86">
        <f>G65+G65*(('Ac225 Dose 200 nCi EstimateMeth'!AF442/'Ac225 Dose 200 nCi EstimateMeth'!H442)^2+('Ac227 Dose 20 nCi decay actual'!AF426/'Ac227 Dose 20 nCi decay actual'!H426)^2)^0.5</f>
        <v>2909.7173009032576</v>
      </c>
      <c r="AF65" s="86">
        <f>H65+H65*(('Ac225 Dose 200 nCi EstimateMeth'!AG442/'Ac225 Dose 200 nCi EstimateMeth'!I442)^2+('Ac227 Dose 20 nCi decay actual'!AG426/'Ac227 Dose 20 nCi decay actual'!I426)^2)^0.5</f>
        <v>2506.2352419897629</v>
      </c>
      <c r="AG65" s="86">
        <f>I65+I65*(('Ac225 Dose 200 nCi EstimateMeth'!AH442/'Ac225 Dose 200 nCi EstimateMeth'!J442)^2+('Ac227 Dose 20 nCi decay actual'!AH426/'Ac227 Dose 20 nCi decay actual'!J426)^2)^0.5</f>
        <v>1696.93664297855</v>
      </c>
      <c r="AH65" s="86">
        <f>J65+J65*(('Ac225 Dose 200 nCi EstimateMeth'!AI442/'Ac225 Dose 200 nCi EstimateMeth'!K442)^2+('Ac227 Dose 20 nCi decay actual'!AI426/'Ac227 Dose 20 nCi decay actual'!K426)^2)^0.5</f>
        <v>2946.2290393382918</v>
      </c>
      <c r="AI65" s="86">
        <f>K65+K65*(('Ac225 Dose 200 nCi EstimateMeth'!AJ442/'Ac225 Dose 200 nCi EstimateMeth'!L442)^2+('Ac227 Dose 20 nCi decay actual'!AJ426/'Ac227 Dose 20 nCi decay actual'!L426)^2)^0.5</f>
        <v>2510.5946558142505</v>
      </c>
      <c r="AJ65" s="86">
        <f>L65+L65*(('Ac225 Dose 200 nCi EstimateMeth'!AK442/'Ac225 Dose 200 nCi EstimateMeth'!M442)^2+('Ac227 Dose 20 nCi decay actual'!AK426/'Ac227 Dose 20 nCi decay actual'!M426)^2)^0.5</f>
        <v>3142.8779212649283</v>
      </c>
      <c r="AK65" s="86">
        <f>M65+M65*(('Ac225 Dose 200 nCi EstimateMeth'!AL442/'Ac225 Dose 200 nCi EstimateMeth'!N442)^2+('Ac227 Dose 20 nCi decay actual'!AL426/'Ac227 Dose 20 nCi decay actual'!N426)^2)^0.5</f>
        <v>8044.2191517668189</v>
      </c>
      <c r="AL65" s="85"/>
    </row>
    <row r="66" spans="3:38">
      <c r="C66">
        <f>'Ac225 Dose 200 nCi EstimateMeth'!D443</f>
        <v>17</v>
      </c>
      <c r="D66" s="83">
        <f>'Ac227 Dose 20 nCi decay actual'!E427/'Ac225 Dose 200 nCi EstimateMeth'!E443</f>
        <v>1.3497438258985079E-2</v>
      </c>
      <c r="E66" s="83">
        <f>'Ac227 Dose 20 nCi decay actual'!F427/'Ac225 Dose 200 nCi EstimateMeth'!F443</f>
        <v>2.6082211583699767E-2</v>
      </c>
      <c r="F66" s="83">
        <f>'Ac227 Dose 20 nCi decay actual'!G427/'Ac225 Dose 200 nCi EstimateMeth'!G443</f>
        <v>1.6272031223045196E-2</v>
      </c>
      <c r="G66" s="83">
        <f>'Ac227 Dose 20 nCi decay actual'!H427/'Ac225 Dose 200 nCi EstimateMeth'!H443</f>
        <v>1.2612000834015697E-2</v>
      </c>
      <c r="H66" s="83">
        <f>'Ac227 Dose 20 nCi decay actual'!I427/'Ac225 Dose 200 nCi EstimateMeth'!I443</f>
        <v>1.4052048129797146E-2</v>
      </c>
      <c r="I66" s="83">
        <f>'Ac227 Dose 20 nCi decay actual'!J427/'Ac225 Dose 200 nCi EstimateMeth'!J443</f>
        <v>7.3721956979933565E-3</v>
      </c>
      <c r="J66" s="83">
        <f>'Ac227 Dose 20 nCi decay actual'!K427/'Ac225 Dose 200 nCi EstimateMeth'!K443</f>
        <v>1.7438566512586341E-2</v>
      </c>
      <c r="K66" s="83">
        <f>'Ac227 Dose 20 nCi decay actual'!L427/'Ac225 Dose 200 nCi EstimateMeth'!L443</f>
        <v>1.5530559638872678E-2</v>
      </c>
      <c r="L66" s="83">
        <f>'Ac227 Dose 20 nCi decay actual'!M427/'Ac225 Dose 200 nCi EstimateMeth'!M443</f>
        <v>1.9728328226861869E-2</v>
      </c>
      <c r="M66" s="83">
        <f>'Ac227 Dose 20 nCi decay actual'!N427/'Ac225 Dose 200 nCi EstimateMeth'!N443</f>
        <v>3.4341161779612814E-2</v>
      </c>
      <c r="P66" s="86">
        <f>D66-D66*(('Ac225 Dose 200 nCi EstimateMeth'!Q443/'Ac225 Dose 200 nCi EstimateMeth'!E443)^2+('Ac227 Dose 20 nCi decay actual'!Q427/'Ac227 Dose 20 nCi decay actual'!E427)^2)^0.5</f>
        <v>-2141.6352987399787</v>
      </c>
      <c r="Q66" s="86">
        <f>E66-E66*(('Ac225 Dose 200 nCi EstimateMeth'!R443/'Ac225 Dose 200 nCi EstimateMeth'!F443)^2+('Ac227 Dose 20 nCi decay actual'!R427/'Ac227 Dose 20 nCi decay actual'!F427)^2)^0.5</f>
        <v>-2821.2013846958948</v>
      </c>
      <c r="R66" s="86">
        <f>F66-F66*(('Ac225 Dose 200 nCi EstimateMeth'!S443/'Ac225 Dose 200 nCi EstimateMeth'!G443)^2+('Ac227 Dose 20 nCi decay actual'!S427/'Ac227 Dose 20 nCi decay actual'!G427)^2)^0.5</f>
        <v>-1839.9805711222361</v>
      </c>
      <c r="S66" s="86">
        <f>G66-G66*(('Ac225 Dose 200 nCi EstimateMeth'!T443/'Ac225 Dose 200 nCi EstimateMeth'!H443)^2+('Ac227 Dose 20 nCi decay actual'!T427/'Ac227 Dose 20 nCi decay actual'!H427)^2)^0.5</f>
        <v>-1072.7964219157968</v>
      </c>
      <c r="T66" s="86">
        <f>H66-H66*(('Ac225 Dose 200 nCi EstimateMeth'!U443/'Ac225 Dose 200 nCi EstimateMeth'!I443)^2+('Ac227 Dose 20 nCi decay actual'!U427/'Ac227 Dose 20 nCi decay actual'!I427)^2)^0.5</f>
        <v>-1604.9215950031532</v>
      </c>
      <c r="U66" s="86">
        <f>I66-I66*(('Ac225 Dose 200 nCi EstimateMeth'!V443/'Ac225 Dose 200 nCi EstimateMeth'!J443)^2+('Ac227 Dose 20 nCi decay actual'!V427/'Ac227 Dose 20 nCi decay actual'!J427)^2)^0.5</f>
        <v>-713.21950280132819</v>
      </c>
      <c r="V66" s="86">
        <f>J66-J66*(('Ac225 Dose 200 nCi EstimateMeth'!W443/'Ac225 Dose 200 nCi EstimateMeth'!K443)^2+('Ac227 Dose 20 nCi decay actual'!W427/'Ac227 Dose 20 nCi decay actual'!K427)^2)^0.5</f>
        <v>-2589.2294249009947</v>
      </c>
      <c r="W66" s="86">
        <f>K66-K66*(('Ac225 Dose 200 nCi EstimateMeth'!X443/'Ac225 Dose 200 nCi EstimateMeth'!L443)^2+('Ac227 Dose 20 nCi decay actual'!X427/'Ac227 Dose 20 nCi decay actual'!L427)^2)^0.5</f>
        <v>-2096.3245657564157</v>
      </c>
      <c r="X66" s="86">
        <f>L66-L66*(('Ac225 Dose 200 nCi EstimateMeth'!Y443/'Ac225 Dose 200 nCi EstimateMeth'!M443)^2+('Ac227 Dose 20 nCi decay actual'!Y427/'Ac227 Dose 20 nCi decay actual'!M427)^2)^0.5</f>
        <v>-2848.1676620512799</v>
      </c>
      <c r="Y66" s="86">
        <f>M66-M66*(('Ac225 Dose 200 nCi EstimateMeth'!Z443/'Ac225 Dose 200 nCi EstimateMeth'!N443)^2+('Ac227 Dose 20 nCi decay actual'!Z427/'Ac227 Dose 20 nCi decay actual'!N427)^2)^0.5</f>
        <v>-3008.9947164882378</v>
      </c>
      <c r="Z66" s="86"/>
      <c r="AA66" s="86"/>
      <c r="AB66" s="86">
        <f>D66+D66*(('Ac225 Dose 200 nCi EstimateMeth'!AC443/'Ac225 Dose 200 nCi EstimateMeth'!E443)^2+('Ac227 Dose 20 nCi decay actual'!AC427/'Ac227 Dose 20 nCi decay actual'!E427)^2)^0.5</f>
        <v>5366.639674725654</v>
      </c>
      <c r="AC66" s="86">
        <f>E66+E66*(('Ac225 Dose 200 nCi EstimateMeth'!AD443/'Ac225 Dose 200 nCi EstimateMeth'!F443)^2+('Ac227 Dose 20 nCi decay actual'!AD427/'Ac227 Dose 20 nCi decay actual'!F427)^2)^0.5</f>
        <v>4922.1734667397086</v>
      </c>
      <c r="AD66" s="86">
        <f>F66+F66*(('Ac225 Dose 200 nCi EstimateMeth'!AE443/'Ac225 Dose 200 nCi EstimateMeth'!G443)^2+('Ac227 Dose 20 nCi decay actual'!AE427/'Ac227 Dose 20 nCi decay actual'!G427)^2)^0.5</f>
        <v>3059.7621525584177</v>
      </c>
      <c r="AE66" s="86">
        <f>G66+G66*(('Ac225 Dose 200 nCi EstimateMeth'!AF443/'Ac225 Dose 200 nCi EstimateMeth'!H443)^2+('Ac227 Dose 20 nCi decay actual'!AF427/'Ac227 Dose 20 nCi decay actual'!H427)^2)^0.5</f>
        <v>2909.6366365818162</v>
      </c>
      <c r="AF66" s="86">
        <f>H66+H66*(('Ac225 Dose 200 nCi EstimateMeth'!AG443/'Ac225 Dose 200 nCi EstimateMeth'!I443)^2+('Ac227 Dose 20 nCi decay actual'!AG427/'Ac227 Dose 20 nCi decay actual'!I427)^2)^0.5</f>
        <v>2542.4458924832629</v>
      </c>
      <c r="AG66" s="86">
        <f>I66+I66*(('Ac225 Dose 200 nCi EstimateMeth'!AH443/'Ac225 Dose 200 nCi EstimateMeth'!J443)^2+('Ac227 Dose 20 nCi decay actual'!AH427/'Ac227 Dose 20 nCi decay actual'!J427)^2)^0.5</f>
        <v>1725.1968600748382</v>
      </c>
      <c r="AH66" s="86">
        <f>J66+J66*(('Ac225 Dose 200 nCi EstimateMeth'!AI443/'Ac225 Dose 200 nCi EstimateMeth'!K443)^2+('Ac227 Dose 20 nCi decay actual'!AI427/'Ac227 Dose 20 nCi decay actual'!K427)^2)^0.5</f>
        <v>3006.5992118773383</v>
      </c>
      <c r="AI66" s="86">
        <f>K66+K66*(('Ac225 Dose 200 nCi EstimateMeth'!AJ443/'Ac225 Dose 200 nCi EstimateMeth'!L443)^2+('Ac227 Dose 20 nCi decay actual'!AJ427/'Ac227 Dose 20 nCi decay actual'!L427)^2)^0.5</f>
        <v>2551.3974316320659</v>
      </c>
      <c r="AJ66" s="86">
        <f>L66+L66*(('Ac225 Dose 200 nCi EstimateMeth'!AK443/'Ac225 Dose 200 nCi EstimateMeth'!M443)^2+('Ac227 Dose 20 nCi decay actual'!AK427/'Ac227 Dose 20 nCi decay actual'!M427)^2)^0.5</f>
        <v>3211.1024873722404</v>
      </c>
      <c r="AK66" s="86">
        <f>M66+M66*(('Ac225 Dose 200 nCi EstimateMeth'!AL443/'Ac225 Dose 200 nCi EstimateMeth'!N443)^2+('Ac227 Dose 20 nCi decay actual'!AL427/'Ac227 Dose 20 nCi decay actual'!N427)^2)^0.5</f>
        <v>7914.8288790438401</v>
      </c>
      <c r="AL66" s="85"/>
    </row>
    <row r="67" spans="3:38">
      <c r="C67">
        <f>'Ac225 Dose 200 nCi EstimateMeth'!D444</f>
        <v>18</v>
      </c>
      <c r="D67" s="83">
        <f>'Ac227 Dose 20 nCi decay actual'!E428/'Ac225 Dose 200 nCi EstimateMeth'!E444</f>
        <v>1.3470818130118137E-2</v>
      </c>
      <c r="E67" s="83">
        <f>'Ac227 Dose 20 nCi decay actual'!F428/'Ac225 Dose 200 nCi EstimateMeth'!F444</f>
        <v>2.6004756601783436E-2</v>
      </c>
      <c r="F67" s="83">
        <f>'Ac227 Dose 20 nCi decay actual'!G428/'Ac225 Dose 200 nCi EstimateMeth'!G444</f>
        <v>1.6540439231655504E-2</v>
      </c>
      <c r="G67" s="83">
        <f>'Ac227 Dose 20 nCi decay actual'!H428/'Ac225 Dose 200 nCi EstimateMeth'!H444</f>
        <v>1.283497046692521E-2</v>
      </c>
      <c r="H67" s="83">
        <f>'Ac227 Dose 20 nCi decay actual'!I428/'Ac225 Dose 200 nCi EstimateMeth'!I444</f>
        <v>1.4445470996628971E-2</v>
      </c>
      <c r="I67" s="83">
        <f>'Ac227 Dose 20 nCi decay actual'!J428/'Ac225 Dose 200 nCi EstimateMeth'!J444</f>
        <v>7.5963864803081996E-3</v>
      </c>
      <c r="J67" s="83">
        <f>'Ac227 Dose 20 nCi decay actual'!K428/'Ac225 Dose 200 nCi EstimateMeth'!K444</f>
        <v>1.797348981410115E-2</v>
      </c>
      <c r="K67" s="83">
        <f>'Ac227 Dose 20 nCi decay actual'!L428/'Ac225 Dose 200 nCi EstimateMeth'!L444</f>
        <v>1.5961592971705324E-2</v>
      </c>
      <c r="L67" s="83">
        <f>'Ac227 Dose 20 nCi decay actual'!M428/'Ac225 Dose 200 nCi EstimateMeth'!M444</f>
        <v>2.0341669501369487E-2</v>
      </c>
      <c r="M67" s="83">
        <f>'Ac227 Dose 20 nCi decay actual'!N428/'Ac225 Dose 200 nCi EstimateMeth'!N444</f>
        <v>3.4391810721606707E-2</v>
      </c>
      <c r="P67" s="86">
        <f>D67-D67*(('Ac225 Dose 200 nCi EstimateMeth'!Q444/'Ac225 Dose 200 nCi EstimateMeth'!E444)^2+('Ac227 Dose 20 nCi decay actual'!Q428/'Ac227 Dose 20 nCi decay actual'!E428)^2)^0.5</f>
        <v>-2131.8314176412573</v>
      </c>
      <c r="Q67" s="86">
        <f>E67-E67*(('Ac225 Dose 200 nCi EstimateMeth'!R444/'Ac225 Dose 200 nCi EstimateMeth'!F444)^2+('Ac227 Dose 20 nCi decay actual'!R428/'Ac227 Dose 20 nCi decay actual'!F428)^2)^0.5</f>
        <v>-2799.0248414828629</v>
      </c>
      <c r="R67" s="86">
        <f>F67-F67*(('Ac225 Dose 200 nCi EstimateMeth'!S444/'Ac225 Dose 200 nCi EstimateMeth'!G444)^2+('Ac227 Dose 20 nCi decay actual'!S428/'Ac227 Dose 20 nCi decay actual'!G428)^2)^0.5</f>
        <v>-1857.6828088922182</v>
      </c>
      <c r="S67" s="86">
        <f>G67-G67*(('Ac225 Dose 200 nCi EstimateMeth'!T444/'Ac225 Dose 200 nCi EstimateMeth'!H444)^2+('Ac227 Dose 20 nCi decay actual'!T428/'Ac227 Dose 20 nCi decay actual'!H428)^2)^0.5</f>
        <v>-1085.0784235211136</v>
      </c>
      <c r="T67" s="86">
        <f>H67-H67*(('Ac225 Dose 200 nCi EstimateMeth'!U444/'Ac225 Dose 200 nCi EstimateMeth'!I444)^2+('Ac227 Dose 20 nCi decay actual'!U428/'Ac227 Dose 20 nCi decay actual'!I428)^2)^0.5</f>
        <v>-1633.1718405287618</v>
      </c>
      <c r="U67" s="86">
        <f>I67-I67*(('Ac225 Dose 200 nCi EstimateMeth'!V444/'Ac225 Dose 200 nCi EstimateMeth'!J444)^2+('Ac227 Dose 20 nCi decay actual'!V428/'Ac227 Dose 20 nCi decay actual'!J428)^2)^0.5</f>
        <v>-730.06473316561915</v>
      </c>
      <c r="V67" s="86">
        <f>J67-J67*(('Ac225 Dose 200 nCi EstimateMeth'!W444/'Ac225 Dose 200 nCi EstimateMeth'!K444)^2+('Ac227 Dose 20 nCi decay actual'!W428/'Ac227 Dose 20 nCi decay actual'!K428)^2)^0.5</f>
        <v>-2643.3184655663099</v>
      </c>
      <c r="W67" s="86">
        <f>K67-K67*(('Ac225 Dose 200 nCi EstimateMeth'!X444/'Ac225 Dose 200 nCi EstimateMeth'!L444)^2+('Ac227 Dose 20 nCi decay actual'!X428/'Ac227 Dose 20 nCi decay actual'!L428)^2)^0.5</f>
        <v>-2134.9315334990069</v>
      </c>
      <c r="X67" s="86">
        <f>L67-L67*(('Ac225 Dose 200 nCi EstimateMeth'!Y444/'Ac225 Dose 200 nCi EstimateMeth'!M444)^2+('Ac227 Dose 20 nCi decay actual'!Y428/'Ac227 Dose 20 nCi decay actual'!M428)^2)^0.5</f>
        <v>-2908.2207789997092</v>
      </c>
      <c r="Y67" s="86">
        <f>M67-M67*(('Ac225 Dose 200 nCi EstimateMeth'!Z444/'Ac225 Dose 200 nCi EstimateMeth'!N444)^2+('Ac227 Dose 20 nCi decay actual'!Z428/'Ac227 Dose 20 nCi decay actual'!N428)^2)^0.5</f>
        <v>-3007.984722184091</v>
      </c>
      <c r="Z67" s="86"/>
      <c r="AA67" s="86"/>
      <c r="AB67" s="86">
        <f>D67+D67*(('Ac225 Dose 200 nCi EstimateMeth'!AC444/'Ac225 Dose 200 nCi EstimateMeth'!E444)^2+('Ac227 Dose 20 nCi decay actual'!AC428/'Ac227 Dose 20 nCi decay actual'!E428)^2)^0.5</f>
        <v>5341.9062888786721</v>
      </c>
      <c r="AC67" s="86">
        <f>E67+E67*(('Ac225 Dose 200 nCi EstimateMeth'!AD444/'Ac225 Dose 200 nCi EstimateMeth'!F444)^2+('Ac227 Dose 20 nCi decay actual'!AD428/'Ac227 Dose 20 nCi decay actual'!F428)^2)^0.5</f>
        <v>4840.5942458367235</v>
      </c>
      <c r="AD67" s="86">
        <f>F67+F67*(('Ac225 Dose 200 nCi EstimateMeth'!AE444/'Ac225 Dose 200 nCi EstimateMeth'!G444)^2+('Ac227 Dose 20 nCi decay actual'!AE428/'Ac227 Dose 20 nCi decay actual'!G428)^2)^0.5</f>
        <v>3078.9503379069465</v>
      </c>
      <c r="AE67" s="86">
        <f>G67+G67*(('Ac225 Dose 200 nCi EstimateMeth'!AF444/'Ac225 Dose 200 nCi EstimateMeth'!H444)^2+('Ac227 Dose 20 nCi decay actual'!AF428/'Ac227 Dose 20 nCi decay actual'!H428)^2)^0.5</f>
        <v>2919.0784996244392</v>
      </c>
      <c r="AF67" s="86">
        <f>H67+H67*(('Ac225 Dose 200 nCi EstimateMeth'!AG444/'Ac225 Dose 200 nCi EstimateMeth'!I444)^2+('Ac227 Dose 20 nCi decay actual'!AG428/'Ac227 Dose 20 nCi decay actual'!I428)^2)^0.5</f>
        <v>2584.6889753910391</v>
      </c>
      <c r="AG67" s="86">
        <f>I67+I67*(('Ac225 Dose 200 nCi EstimateMeth'!AH444/'Ac225 Dose 200 nCi EstimateMeth'!J444)^2+('Ac227 Dose 20 nCi decay actual'!AH428/'Ac227 Dose 20 nCi decay actual'!J428)^2)^0.5</f>
        <v>1756.4440845575614</v>
      </c>
      <c r="AH67" s="86">
        <f>J67+J67*(('Ac225 Dose 200 nCi EstimateMeth'!AI444/'Ac225 Dose 200 nCi EstimateMeth'!K444)^2+('Ac227 Dose 20 nCi decay actual'!AI428/'Ac227 Dose 20 nCi decay actual'!K428)^2)^0.5</f>
        <v>3070.2604161490162</v>
      </c>
      <c r="AI67" s="86">
        <f>K67+K67*(('Ac225 Dose 200 nCi EstimateMeth'!AJ444/'Ac225 Dose 200 nCi EstimateMeth'!L444)^2+('Ac227 Dose 20 nCi decay actual'!AJ428/'Ac227 Dose 20 nCi decay actual'!L428)^2)^0.5</f>
        <v>2596.8800654985889</v>
      </c>
      <c r="AJ67" s="86">
        <f>L67+L67*(('Ac225 Dose 200 nCi EstimateMeth'!AK444/'Ac225 Dose 200 nCi EstimateMeth'!M444)^2+('Ac227 Dose 20 nCi decay actual'!AK428/'Ac227 Dose 20 nCi decay actual'!M428)^2)^0.5</f>
        <v>3283.1233713079532</v>
      </c>
      <c r="AK67" s="86">
        <f>M67+M67*(('Ac225 Dose 200 nCi EstimateMeth'!AL444/'Ac225 Dose 200 nCi EstimateMeth'!N444)^2+('Ac227 Dose 20 nCi decay actual'!AL428/'Ac227 Dose 20 nCi decay actual'!N428)^2)^0.5</f>
        <v>7817.6725781375244</v>
      </c>
      <c r="AL67" s="85"/>
    </row>
    <row r="68" spans="3:38">
      <c r="C68">
        <f>'Ac225 Dose 200 nCi EstimateMeth'!D445</f>
        <v>19</v>
      </c>
      <c r="D68" s="83">
        <f>'Ac227 Dose 20 nCi decay actual'!E429/'Ac225 Dose 200 nCi EstimateMeth'!E445</f>
        <v>1.3447182610534547E-2</v>
      </c>
      <c r="E68" s="83">
        <f>'Ac227 Dose 20 nCi decay actual'!F429/'Ac225 Dose 200 nCi EstimateMeth'!F445</f>
        <v>2.5987680254931349E-2</v>
      </c>
      <c r="F68" s="83">
        <f>'Ac227 Dose 20 nCi decay actual'!G429/'Ac225 Dose 200 nCi EstimateMeth'!G445</f>
        <v>1.6861602744501249E-2</v>
      </c>
      <c r="G68" s="83">
        <f>'Ac227 Dose 20 nCi decay actual'!H429/'Ac225 Dose 200 nCi EstimateMeth'!H445</f>
        <v>1.3091750679323468E-2</v>
      </c>
      <c r="H68" s="83">
        <f>'Ac227 Dose 20 nCi decay actual'!I429/'Ac225 Dose 200 nCi EstimateMeth'!I445</f>
        <v>1.4873964109338273E-2</v>
      </c>
      <c r="I68" s="83">
        <f>'Ac227 Dose 20 nCi decay actual'!J429/'Ac225 Dose 200 nCi EstimateMeth'!J445</f>
        <v>7.8454920363262293E-3</v>
      </c>
      <c r="J68" s="83">
        <f>'Ac227 Dose 20 nCi decay actual'!K429/'Ac225 Dose 200 nCi EstimateMeth'!K445</f>
        <v>1.8566108699042488E-2</v>
      </c>
      <c r="K68" s="83">
        <f>'Ac227 Dose 20 nCi decay actual'!L429/'Ac225 Dose 200 nCi EstimateMeth'!L445</f>
        <v>1.6438631348212784E-2</v>
      </c>
      <c r="L68" s="83">
        <f>'Ac227 Dose 20 nCi decay actual'!M429/'Ac225 Dose 200 nCi EstimateMeth'!M445</f>
        <v>2.1016207816654222E-2</v>
      </c>
      <c r="M68" s="83">
        <f>'Ac227 Dose 20 nCi decay actual'!N429/'Ac225 Dose 200 nCi EstimateMeth'!N445</f>
        <v>3.456717659850899E-2</v>
      </c>
      <c r="P68" s="86">
        <f>D68-D68*(('Ac225 Dose 200 nCi EstimateMeth'!Q445/'Ac225 Dose 200 nCi EstimateMeth'!E445)^2+('Ac227 Dose 20 nCi decay actual'!Q429/'Ac227 Dose 20 nCi decay actual'!E429)^2)^0.5</f>
        <v>-2122.9130503048</v>
      </c>
      <c r="Q68" s="86">
        <f>E68-E68*(('Ac225 Dose 200 nCi EstimateMeth'!R445/'Ac225 Dose 200 nCi EstimateMeth'!F445)^2+('Ac227 Dose 20 nCi decay actual'!R429/'Ac227 Dose 20 nCi decay actual'!F429)^2)^0.5</f>
        <v>-2781.419857990159</v>
      </c>
      <c r="R68" s="86">
        <f>F68-F68*(('Ac225 Dose 200 nCi EstimateMeth'!S445/'Ac225 Dose 200 nCi EstimateMeth'!G445)^2+('Ac227 Dose 20 nCi decay actual'!S429/'Ac227 Dose 20 nCi decay actual'!G429)^2)^0.5</f>
        <v>-1878.537122364397</v>
      </c>
      <c r="S68" s="86">
        <f>G68-G68*(('Ac225 Dose 200 nCi EstimateMeth'!T445/'Ac225 Dose 200 nCi EstimateMeth'!H445)^2+('Ac227 Dose 20 nCi decay actual'!T429/'Ac227 Dose 20 nCi decay actual'!H429)^2)^0.5</f>
        <v>-1099.1379932990799</v>
      </c>
      <c r="T68" s="86">
        <f>H68-H68*(('Ac225 Dose 200 nCi EstimateMeth'!U445/'Ac225 Dose 200 nCi EstimateMeth'!I445)^2+('Ac227 Dose 20 nCi decay actual'!U429/'Ac227 Dose 20 nCi decay actual'!I429)^2)^0.5</f>
        <v>-1664.8374735582104</v>
      </c>
      <c r="U68" s="86">
        <f>I68-I68*(('Ac225 Dose 200 nCi EstimateMeth'!V445/'Ac225 Dose 200 nCi EstimateMeth'!J445)^2+('Ac227 Dose 20 nCi decay actual'!V429/'Ac227 Dose 20 nCi decay actual'!J429)^2)^0.5</f>
        <v>-747.56555238640738</v>
      </c>
      <c r="V68" s="86">
        <f>J68-J68*(('Ac225 Dose 200 nCi EstimateMeth'!W445/'Ac225 Dose 200 nCi EstimateMeth'!K445)^2+('Ac227 Dose 20 nCi decay actual'!W429/'Ac227 Dose 20 nCi decay actual'!K429)^2)^0.5</f>
        <v>-2701.3316655095928</v>
      </c>
      <c r="W68" s="86">
        <f>K68-K68*(('Ac225 Dose 200 nCi EstimateMeth'!X445/'Ac225 Dose 200 nCi EstimateMeth'!L445)^2+('Ac227 Dose 20 nCi decay actual'!X429/'Ac227 Dose 20 nCi decay actual'!L429)^2)^0.5</f>
        <v>-2177.3579403459262</v>
      </c>
      <c r="X68" s="86">
        <f>L68-L68*(('Ac225 Dose 200 nCi EstimateMeth'!Y445/'Ac225 Dose 200 nCi EstimateMeth'!M445)^2+('Ac227 Dose 20 nCi decay actual'!Y429/'Ac227 Dose 20 nCi decay actual'!M429)^2)^0.5</f>
        <v>-2973.1000071959907</v>
      </c>
      <c r="Y68" s="86">
        <f>M68-M68*(('Ac225 Dose 200 nCi EstimateMeth'!Z445/'Ac225 Dose 200 nCi EstimateMeth'!N445)^2+('Ac227 Dose 20 nCi decay actual'!Z429/'Ac227 Dose 20 nCi decay actual'!N429)^2)^0.5</f>
        <v>-3010.2657160948966</v>
      </c>
      <c r="Z68" s="86"/>
      <c r="AA68" s="86"/>
      <c r="AB68" s="86">
        <f>D68+D68*(('Ac225 Dose 200 nCi EstimateMeth'!AC445/'Ac225 Dose 200 nCi EstimateMeth'!E445)^2+('Ac227 Dose 20 nCi decay actual'!AC429/'Ac227 Dose 20 nCi decay actual'!E429)^2)^0.5</f>
        <v>5319.4148374613042</v>
      </c>
      <c r="AC68" s="86">
        <f>E68+E68*(('Ac225 Dose 200 nCi EstimateMeth'!AD445/'Ac225 Dose 200 nCi EstimateMeth'!F445)^2+('Ac227 Dose 20 nCi decay actual'!AD429/'Ac227 Dose 20 nCi decay actual'!F429)^2)^0.5</f>
        <v>4774.9882091420986</v>
      </c>
      <c r="AD68" s="86">
        <f>F68+F68*(('Ac225 Dose 200 nCi EstimateMeth'!AE445/'Ac225 Dose 200 nCi EstimateMeth'!G445)^2+('Ac227 Dose 20 nCi decay actual'!AE429/'Ac227 Dose 20 nCi decay actual'!G429)^2)^0.5</f>
        <v>3105.2905398691864</v>
      </c>
      <c r="AE68" s="86">
        <f>G68+G68*(('Ac225 Dose 200 nCi EstimateMeth'!AF445/'Ac225 Dose 200 nCi EstimateMeth'!H445)^2+('Ac227 Dose 20 nCi decay actual'!AF429/'Ac227 Dose 20 nCi decay actual'!H429)^2)^0.5</f>
        <v>2937.1448023059957</v>
      </c>
      <c r="AF68" s="86">
        <f>H68+H68*(('Ac225 Dose 200 nCi EstimateMeth'!AG445/'Ac225 Dose 200 nCi EstimateMeth'!I445)^2+('Ac227 Dose 20 nCi decay actual'!AG429/'Ac227 Dose 20 nCi decay actual'!I429)^2)^0.5</f>
        <v>2632.6727606251243</v>
      </c>
      <c r="AG68" s="86">
        <f>I68+I68*(('Ac225 Dose 200 nCi EstimateMeth'!AH445/'Ac225 Dose 200 nCi EstimateMeth'!J445)^2+('Ac227 Dose 20 nCi decay actual'!AH429/'Ac227 Dose 20 nCi decay actual'!J429)^2)^0.5</f>
        <v>1791.0167444504129</v>
      </c>
      <c r="AH68" s="86">
        <f>J68+J68*(('Ac225 Dose 200 nCi EstimateMeth'!AI445/'Ac225 Dose 200 nCi EstimateMeth'!K445)^2+('Ac227 Dose 20 nCi decay actual'!AI429/'Ac227 Dose 20 nCi decay actual'!K429)^2)^0.5</f>
        <v>3138.3259998752437</v>
      </c>
      <c r="AI68" s="86">
        <f>K68+K68*(('Ac225 Dose 200 nCi EstimateMeth'!AJ445/'Ac225 Dose 200 nCi EstimateMeth'!L445)^2+('Ac227 Dose 20 nCi decay actual'!AJ429/'Ac227 Dose 20 nCi decay actual'!L429)^2)^0.5</f>
        <v>2647.2523354107111</v>
      </c>
      <c r="AJ68" s="86">
        <f>L68+L68*(('Ac225 Dose 200 nCi EstimateMeth'!AK445/'Ac225 Dose 200 nCi EstimateMeth'!M445)^2+('Ac227 Dose 20 nCi decay actual'!AK429/'Ac227 Dose 20 nCi decay actual'!M429)^2)^0.5</f>
        <v>3359.8680921128844</v>
      </c>
      <c r="AK68" s="86">
        <f>M68+M68*(('Ac225 Dose 200 nCi EstimateMeth'!AL445/'Ac225 Dose 200 nCi EstimateMeth'!N445)^2+('Ac227 Dose 20 nCi decay actual'!AL429/'Ac227 Dose 20 nCi decay actual'!N429)^2)^0.5</f>
        <v>7749.7324829967311</v>
      </c>
      <c r="AL68" s="85"/>
    </row>
    <row r="69" spans="3:38">
      <c r="C69">
        <f>'Ac225 Dose 200 nCi EstimateMeth'!D446</f>
        <v>20</v>
      </c>
      <c r="D69" s="83">
        <f>'Ac227 Dose 20 nCi decay actual'!E430/'Ac225 Dose 200 nCi EstimateMeth'!E446</f>
        <v>1.3426333707383709E-2</v>
      </c>
      <c r="E69" s="83">
        <f>'Ac227 Dose 20 nCi decay actual'!F430/'Ac225 Dose 200 nCi EstimateMeth'!F446</f>
        <v>2.6024999825543935E-2</v>
      </c>
      <c r="F69" s="83">
        <f>'Ac227 Dose 20 nCi decay actual'!G430/'Ac225 Dose 200 nCi EstimateMeth'!G446</f>
        <v>1.7230562058653046E-2</v>
      </c>
      <c r="G69" s="83">
        <f>'Ac227 Dose 20 nCi decay actual'!H430/'Ac225 Dose 200 nCi EstimateMeth'!H446</f>
        <v>1.3379837428182757E-2</v>
      </c>
      <c r="H69" s="83">
        <f>'Ac227 Dose 20 nCi decay actual'!I430/'Ac225 Dose 200 nCi EstimateMeth'!I446</f>
        <v>1.5335760877970272E-2</v>
      </c>
      <c r="I69" s="83">
        <f>'Ac227 Dose 20 nCi decay actual'!J430/'Ac225 Dose 200 nCi EstimateMeth'!J446</f>
        <v>8.1174166903984282E-3</v>
      </c>
      <c r="J69" s="83">
        <f>'Ac227 Dose 20 nCi decay actual'!K430/'Ac225 Dose 200 nCi EstimateMeth'!K446</f>
        <v>1.9211761977769571E-2</v>
      </c>
      <c r="K69" s="83">
        <f>'Ac227 Dose 20 nCi decay actual'!L430/'Ac225 Dose 200 nCi EstimateMeth'!L446</f>
        <v>1.6958468304976868E-2</v>
      </c>
      <c r="L69" s="83">
        <f>'Ac227 Dose 20 nCi decay actual'!M430/'Ac225 Dose 200 nCi EstimateMeth'!M446</f>
        <v>2.1747576896568761E-2</v>
      </c>
      <c r="M69" s="83">
        <f>'Ac227 Dose 20 nCi decay actual'!N430/'Ac225 Dose 200 nCi EstimateMeth'!N446</f>
        <v>3.4852149907599841E-2</v>
      </c>
      <c r="P69" s="86">
        <f>D69-D69*(('Ac225 Dose 200 nCi EstimateMeth'!Q446/'Ac225 Dose 200 nCi EstimateMeth'!E446)^2+('Ac227 Dose 20 nCi decay actual'!Q430/'Ac227 Dose 20 nCi decay actual'!E430)^2)^0.5</f>
        <v>-2114.8147425269476</v>
      </c>
      <c r="Q69" s="86">
        <f>E69-E69*(('Ac225 Dose 200 nCi EstimateMeth'!R446/'Ac225 Dose 200 nCi EstimateMeth'!F446)^2+('Ac227 Dose 20 nCi decay actual'!R430/'Ac227 Dose 20 nCi decay actual'!F430)^2)^0.5</f>
        <v>-2768.4222723077282</v>
      </c>
      <c r="R69" s="86">
        <f>F69-F69*(('Ac225 Dose 200 nCi EstimateMeth'!S446/'Ac225 Dose 200 nCi EstimateMeth'!G446)^2+('Ac227 Dose 20 nCi decay actual'!S430/'Ac227 Dose 20 nCi decay actual'!G430)^2)^0.5</f>
        <v>-1902.7599340005449</v>
      </c>
      <c r="S69" s="86">
        <f>G69-G69*(('Ac225 Dose 200 nCi EstimateMeth'!T446/'Ac225 Dose 200 nCi EstimateMeth'!H446)^2+('Ac227 Dose 20 nCi decay actual'!T430/'Ac227 Dose 20 nCi decay actual'!H430)^2)^0.5</f>
        <v>-1115.0286907538612</v>
      </c>
      <c r="T69" s="86">
        <f>H69-H69*(('Ac225 Dose 200 nCi EstimateMeth'!U446/'Ac225 Dose 200 nCi EstimateMeth'!I446)^2+('Ac227 Dose 20 nCi decay actual'!U430/'Ac227 Dose 20 nCi decay actual'!I430)^2)^0.5</f>
        <v>-1699.7902598869839</v>
      </c>
      <c r="U69" s="86">
        <f>I69-I69*(('Ac225 Dose 200 nCi EstimateMeth'!V446/'Ac225 Dose 200 nCi EstimateMeth'!J446)^2+('Ac227 Dose 20 nCi decay actual'!V430/'Ac227 Dose 20 nCi decay actual'!J430)^2)^0.5</f>
        <v>-765.97470572785255</v>
      </c>
      <c r="V69" s="86">
        <f>J69-J69*(('Ac225 Dose 200 nCi EstimateMeth'!W446/'Ac225 Dose 200 nCi EstimateMeth'!K446)^2+('Ac227 Dose 20 nCi decay actual'!W430/'Ac227 Dose 20 nCi decay actual'!K430)^2)^0.5</f>
        <v>-2763.7041561902183</v>
      </c>
      <c r="W69" s="86">
        <f>K69-K69*(('Ac225 Dose 200 nCi EstimateMeth'!X446/'Ac225 Dose 200 nCi EstimateMeth'!L446)^2+('Ac227 Dose 20 nCi decay actual'!X430/'Ac227 Dose 20 nCi decay actual'!L430)^2)^0.5</f>
        <v>-2223.6836135599856</v>
      </c>
      <c r="X69" s="86">
        <f>L69-L69*(('Ac225 Dose 200 nCi EstimateMeth'!Y446/'Ac225 Dose 200 nCi EstimateMeth'!M446)^2+('Ac227 Dose 20 nCi decay actual'!Y430/'Ac227 Dose 20 nCi decay actual'!M430)^2)^0.5</f>
        <v>-3043.0525557230226</v>
      </c>
      <c r="Y69" s="86">
        <f>M69-M69*(('Ac225 Dose 200 nCi EstimateMeth'!Z446/'Ac225 Dose 200 nCi EstimateMeth'!N446)^2+('Ac227 Dose 20 nCi decay actual'!Z430/'Ac227 Dose 20 nCi decay actual'!N430)^2)^0.5</f>
        <v>-3017.0014293471409</v>
      </c>
      <c r="Z69" s="86"/>
      <c r="AA69" s="86"/>
      <c r="AB69" s="86">
        <f>D69+D69*(('Ac225 Dose 200 nCi EstimateMeth'!AC446/'Ac225 Dose 200 nCi EstimateMeth'!E446)^2+('Ac227 Dose 20 nCi decay actual'!AC430/'Ac227 Dose 20 nCi decay actual'!E430)^2)^0.5</f>
        <v>5298.9980595040524</v>
      </c>
      <c r="AC69" s="86">
        <f>E69+E69*(('Ac225 Dose 200 nCi EstimateMeth'!AD446/'Ac225 Dose 200 nCi EstimateMeth'!F446)^2+('Ac227 Dose 20 nCi decay actual'!AD430/'Ac227 Dose 20 nCi decay actual'!F430)^2)^0.5</f>
        <v>4723.5679638123174</v>
      </c>
      <c r="AD69" s="86">
        <f>F69+F69*(('Ac225 Dose 200 nCi EstimateMeth'!AE446/'Ac225 Dose 200 nCi EstimateMeth'!G446)^2+('Ac227 Dose 20 nCi decay actual'!AE430/'Ac227 Dose 20 nCi decay actual'!G430)^2)^0.5</f>
        <v>3138.6200527292904</v>
      </c>
      <c r="AE69" s="86">
        <f>G69+G69*(('Ac225 Dose 200 nCi EstimateMeth'!AF446/'Ac225 Dose 200 nCi EstimateMeth'!H446)^2+('Ac227 Dose 20 nCi decay actual'!AF430/'Ac227 Dose 20 nCi decay actual'!H430)^2)^0.5</f>
        <v>2963.0705600801457</v>
      </c>
      <c r="AF69" s="86">
        <f>H69+H69*(('Ac225 Dose 200 nCi EstimateMeth'!AG446/'Ac225 Dose 200 nCi EstimateMeth'!I446)^2+('Ac227 Dose 20 nCi decay actual'!AG430/'Ac227 Dose 20 nCi decay actual'!I430)^2)^0.5</f>
        <v>2686.1212773192469</v>
      </c>
      <c r="AG69" s="86">
        <f>I69+I69*(('Ac225 Dose 200 nCi EstimateMeth'!AH446/'Ac225 Dose 200 nCi EstimateMeth'!J446)^2+('Ac227 Dose 20 nCi decay actual'!AH430/'Ac227 Dose 20 nCi decay actual'!J430)^2)^0.5</f>
        <v>1829.0219380767469</v>
      </c>
      <c r="AH69" s="86">
        <f>J69+J69*(('Ac225 Dose 200 nCi EstimateMeth'!AI446/'Ac225 Dose 200 nCi EstimateMeth'!K446)^2+('Ac227 Dose 20 nCi decay actual'!AI430/'Ac227 Dose 20 nCi decay actual'!K430)^2)^0.5</f>
        <v>3211.3446368239638</v>
      </c>
      <c r="AI69" s="86">
        <f>K69+K69*(('Ac225 Dose 200 nCi EstimateMeth'!AJ446/'Ac225 Dose 200 nCi EstimateMeth'!L446)^2+('Ac227 Dose 20 nCi decay actual'!AJ430/'Ac227 Dose 20 nCi decay actual'!L430)^2)^0.5</f>
        <v>2702.5491801548346</v>
      </c>
      <c r="AJ69" s="86">
        <f>L69+L69*(('Ac225 Dose 200 nCi EstimateMeth'!AK446/'Ac225 Dose 200 nCi EstimateMeth'!M446)^2+('Ac227 Dose 20 nCi decay actual'!AK430/'Ac227 Dose 20 nCi decay actual'!M430)^2)^0.5</f>
        <v>3441.8094362951874</v>
      </c>
      <c r="AK69" s="86">
        <f>M69+M69*(('Ac225 Dose 200 nCi EstimateMeth'!AL446/'Ac225 Dose 200 nCi EstimateMeth'!N446)^2+('Ac227 Dose 20 nCi decay actual'!AL430/'Ac227 Dose 20 nCi decay actual'!N430)^2)^0.5</f>
        <v>7708.1565086381734</v>
      </c>
      <c r="AL69" s="85"/>
    </row>
    <row r="70" spans="3:38">
      <c r="C70">
        <f>'Ac225 Dose 200 nCi EstimateMeth'!D447</f>
        <v>25</v>
      </c>
      <c r="D70" s="83">
        <f>'Ac227 Dose 20 nCi decay actual'!E431/'Ac225 Dose 200 nCi EstimateMeth'!E447</f>
        <v>1.3356743614080195E-2</v>
      </c>
      <c r="E70" s="83">
        <f>'Ac227 Dose 20 nCi decay actual'!F431/'Ac225 Dose 200 nCi EstimateMeth'!F447</f>
        <v>2.6857050798976972E-2</v>
      </c>
      <c r="F70" s="83">
        <f>'Ac227 Dose 20 nCi decay actual'!G431/'Ac225 Dose 200 nCi EstimateMeth'!G447</f>
        <v>1.965472071118211E-2</v>
      </c>
      <c r="G70" s="83">
        <f>'Ac227 Dose 20 nCi decay actual'!H431/'Ac225 Dose 200 nCi EstimateMeth'!H447</f>
        <v>1.5214355944031487E-2</v>
      </c>
      <c r="H70" s="83">
        <f>'Ac227 Dose 20 nCi decay actual'!I431/'Ac225 Dose 200 nCi EstimateMeth'!I447</f>
        <v>1.8084119010748967E-2</v>
      </c>
      <c r="I70" s="83">
        <f>'Ac227 Dose 20 nCi decay actual'!J431/'Ac225 Dose 200 nCi EstimateMeth'!J447</f>
        <v>9.7597829380700746E-3</v>
      </c>
      <c r="J70" s="83">
        <f>'Ac227 Dose 20 nCi decay actual'!K431/'Ac225 Dose 200 nCi EstimateMeth'!K447</f>
        <v>2.3101098986688912E-2</v>
      </c>
      <c r="K70" s="83">
        <f>'Ac227 Dose 20 nCi decay actual'!L431/'Ac225 Dose 200 nCi EstimateMeth'!L447</f>
        <v>2.0101850580398147E-2</v>
      </c>
      <c r="L70" s="83">
        <f>'Ac227 Dose 20 nCi decay actual'!M431/'Ac225 Dose 200 nCi EstimateMeth'!M447</f>
        <v>2.6125047439383101E-2</v>
      </c>
      <c r="M70" s="83">
        <f>'Ac227 Dose 20 nCi decay actual'!N431/'Ac225 Dose 200 nCi EstimateMeth'!N447</f>
        <v>3.7530712657438958E-2</v>
      </c>
      <c r="P70" s="86">
        <f>D70-D70*(('Ac225 Dose 200 nCi EstimateMeth'!Q447/'Ac225 Dose 200 nCi EstimateMeth'!E447)^2+('Ac227 Dose 20 nCi decay actual'!Q431/'Ac227 Dose 20 nCi decay actual'!E431)^2)^0.5</f>
        <v>-2085.8135295214315</v>
      </c>
      <c r="Q70" s="86">
        <f>E70-E70*(('Ac225 Dose 200 nCi EstimateMeth'!R447/'Ac225 Dose 200 nCi EstimateMeth'!F447)^2+('Ac227 Dose 20 nCi decay actual'!R431/'Ac227 Dose 20 nCi decay actual'!F431)^2)^0.5</f>
        <v>-3146.0482898393589</v>
      </c>
      <c r="R70" s="86">
        <f>F70-F70*(('Ac225 Dose 200 nCi EstimateMeth'!S447/'Ac225 Dose 200 nCi EstimateMeth'!G447)^2+('Ac227 Dose 20 nCi decay actual'!S431/'Ac227 Dose 20 nCi decay actual'!G431)^2)^0.5</f>
        <v>-2475.0291213645423</v>
      </c>
      <c r="S70" s="86">
        <f>G70-G70*(('Ac225 Dose 200 nCi EstimateMeth'!T447/'Ac225 Dose 200 nCi EstimateMeth'!H447)^2+('Ac227 Dose 20 nCi decay actual'!T431/'Ac227 Dose 20 nCi decay actual'!H431)^2)^0.5</f>
        <v>-1407.6754930033599</v>
      </c>
      <c r="T70" s="86">
        <f>H70-H70*(('Ac225 Dose 200 nCi EstimateMeth'!U447/'Ac225 Dose 200 nCi EstimateMeth'!I447)^2+('Ac227 Dose 20 nCi decay actual'!U431/'Ac227 Dose 20 nCi decay actual'!I431)^2)^0.5</f>
        <v>-2118.9006231830522</v>
      </c>
      <c r="U70" s="86">
        <f>I70-I70*(('Ac225 Dose 200 nCi EstimateMeth'!V447/'Ac225 Dose 200 nCi EstimateMeth'!J447)^2+('Ac227 Dose 20 nCi decay actual'!V431/'Ac227 Dose 20 nCi decay actual'!J431)^2)^0.5</f>
        <v>-1076.6946468537897</v>
      </c>
      <c r="V70" s="86">
        <f>J70-J70*(('Ac225 Dose 200 nCi EstimateMeth'!W447/'Ac225 Dose 200 nCi EstimateMeth'!K447)^2+('Ac227 Dose 20 nCi decay actual'!W431/'Ac227 Dose 20 nCi decay actual'!K431)^2)^0.5</f>
        <v>-3802.9362009934266</v>
      </c>
      <c r="W70" s="86">
        <f>K70-K70*(('Ac225 Dose 200 nCi EstimateMeth'!X447/'Ac225 Dose 200 nCi EstimateMeth'!L447)^2+('Ac227 Dose 20 nCi decay actual'!X431/'Ac227 Dose 20 nCi decay actual'!L431)^2)^0.5</f>
        <v>-2934.4219039147065</v>
      </c>
      <c r="X70" s="86">
        <f>L70-L70*(('Ac225 Dose 200 nCi EstimateMeth'!Y447/'Ac225 Dose 200 nCi EstimateMeth'!M447)^2+('Ac227 Dose 20 nCi decay actual'!Y431/'Ac227 Dose 20 nCi decay actual'!M431)^2)^0.5</f>
        <v>-4114.7735076941817</v>
      </c>
      <c r="Y70" s="86">
        <f>M70-M70*(('Ac225 Dose 200 nCi EstimateMeth'!Z447/'Ac225 Dose 200 nCi EstimateMeth'!N447)^2+('Ac227 Dose 20 nCi decay actual'!Z431/'Ac227 Dose 20 nCi decay actual'!N431)^2)^0.5</f>
        <v>-3839.3055782127958</v>
      </c>
      <c r="Z70" s="86"/>
      <c r="AA70" s="86"/>
      <c r="AB70" s="86">
        <f>D70+D70*(('Ac225 Dose 200 nCi EstimateMeth'!AC447/'Ac225 Dose 200 nCi EstimateMeth'!E447)^2+('Ac227 Dose 20 nCi decay actual'!AC431/'Ac227 Dose 20 nCi decay actual'!E431)^2)^0.5</f>
        <v>5224.2488302471656</v>
      </c>
      <c r="AC70" s="86">
        <f>E70+E70*(('Ac225 Dose 200 nCi EstimateMeth'!AD447/'Ac225 Dose 200 nCi EstimateMeth'!F447)^2+('Ac227 Dose 20 nCi decay actual'!AD431/'Ac227 Dose 20 nCi decay actual'!F431)^2)^0.5</f>
        <v>4959.3467439656088</v>
      </c>
      <c r="AD70" s="86">
        <f>F70+F70*(('Ac225 Dose 200 nCi EstimateMeth'!AE447/'Ac225 Dose 200 nCi EstimateMeth'!G447)^2+('Ac227 Dose 20 nCi decay actual'!AE431/'Ac227 Dose 20 nCi decay actual'!G431)^2)^0.5</f>
        <v>3992.2569917312303</v>
      </c>
      <c r="AE70" s="86">
        <f>G70+G70*(('Ac225 Dose 200 nCi EstimateMeth'!AF447/'Ac225 Dose 200 nCi EstimateMeth'!H447)^2+('Ac227 Dose 20 nCi decay actual'!AF431/'Ac227 Dose 20 nCi decay actual'!H431)^2)^0.5</f>
        <v>3494.8065316956017</v>
      </c>
      <c r="AF70" s="86">
        <f>H70+H70*(('Ac225 Dose 200 nCi EstimateMeth'!AG447/'Ac225 Dose 200 nCi EstimateMeth'!I447)^2+('Ac227 Dose 20 nCi decay actual'!AG431/'Ac227 Dose 20 nCi decay actual'!I431)^2)^0.5</f>
        <v>3318.9937908482825</v>
      </c>
      <c r="AG70" s="86">
        <f>I70+I70*(('Ac225 Dose 200 nCi EstimateMeth'!AH447/'Ac225 Dose 200 nCi EstimateMeth'!J447)^2+('Ac227 Dose 20 nCi decay actual'!AH431/'Ac227 Dose 20 nCi decay actual'!J431)^2)^0.5</f>
        <v>2490.132627842162</v>
      </c>
      <c r="AH70" s="86">
        <f>J70+J70*(('Ac225 Dose 200 nCi EstimateMeth'!AI447/'Ac225 Dose 200 nCi EstimateMeth'!K447)^2+('Ac227 Dose 20 nCi decay actual'!AI431/'Ac227 Dose 20 nCi decay actual'!K431)^2)^0.5</f>
        <v>4426.3734113104065</v>
      </c>
      <c r="AI70" s="86">
        <f>K70+K70*(('Ac225 Dose 200 nCi EstimateMeth'!AJ447/'Ac225 Dose 200 nCi EstimateMeth'!L447)^2+('Ac227 Dose 20 nCi decay actual'!AJ431/'Ac227 Dose 20 nCi decay actual'!L431)^2)^0.5</f>
        <v>3551.5284797015352</v>
      </c>
      <c r="AJ70" s="86">
        <f>L70+L70*(('Ac225 Dose 200 nCi EstimateMeth'!AK447/'Ac225 Dose 200 nCi EstimateMeth'!M447)^2+('Ac227 Dose 20 nCi decay actual'!AK431/'Ac227 Dose 20 nCi decay actual'!M431)^2)^0.5</f>
        <v>4694.4052977778611</v>
      </c>
      <c r="AK70" s="86">
        <f>M70+M70*(('Ac225 Dose 200 nCi EstimateMeth'!AL447/'Ac225 Dose 200 nCi EstimateMeth'!N447)^2+('Ac227 Dose 20 nCi decay actual'!AL431/'Ac227 Dose 20 nCi decay actual'!N431)^2)^0.5</f>
        <v>9077.8502980390913</v>
      </c>
      <c r="AL70" s="85"/>
    </row>
    <row r="71" spans="3:38">
      <c r="C71">
        <f>'Ac225 Dose 200 nCi EstimateMeth'!D448</f>
        <v>30</v>
      </c>
      <c r="D71" s="83">
        <f>'Ac227 Dose 20 nCi decay actual'!E432/'Ac225 Dose 200 nCi EstimateMeth'!E448</f>
        <v>1.3335050516776392E-2</v>
      </c>
      <c r="E71" s="83">
        <f>'Ac227 Dose 20 nCi decay actual'!F432/'Ac225 Dose 200 nCi EstimateMeth'!F448</f>
        <v>2.8541563413670264E-2</v>
      </c>
      <c r="F71" s="83">
        <f>'Ac227 Dose 20 nCi decay actual'!G432/'Ac225 Dose 200 nCi EstimateMeth'!G448</f>
        <v>2.2895400533631913E-2</v>
      </c>
      <c r="G71" s="83">
        <f>'Ac227 Dose 20 nCi decay actual'!H432/'Ac225 Dose 200 nCi EstimateMeth'!H448</f>
        <v>1.7621293831824297E-2</v>
      </c>
      <c r="H71" s="83">
        <f>'Ac227 Dose 20 nCi decay actual'!I432/'Ac225 Dose 200 nCi EstimateMeth'!I448</f>
        <v>2.1504231287475497E-2</v>
      </c>
      <c r="I71" s="83">
        <f>'Ac227 Dose 20 nCi decay actual'!J432/'Ac225 Dose 200 nCi EstimateMeth'!J448</f>
        <v>1.1821944022295423E-2</v>
      </c>
      <c r="J71" s="83">
        <f>'Ac227 Dose 20 nCi decay actual'!K432/'Ac225 Dose 200 nCi EstimateMeth'!K448</f>
        <v>2.797587045620015E-2</v>
      </c>
      <c r="K71" s="83">
        <f>'Ac227 Dose 20 nCi decay actual'!L432/'Ac225 Dose 200 nCi EstimateMeth'!L448</f>
        <v>2.4058993730264534E-2</v>
      </c>
      <c r="L71" s="83">
        <f>'Ac227 Dose 20 nCi decay actual'!M432/'Ac225 Dose 200 nCi EstimateMeth'!M448</f>
        <v>3.1587845977999712E-2</v>
      </c>
      <c r="M71" s="83">
        <f>'Ac227 Dose 20 nCi decay actual'!N432/'Ac225 Dose 200 nCi EstimateMeth'!N448</f>
        <v>4.1833170270599053E-2</v>
      </c>
      <c r="P71" s="86">
        <f>D71-D71*(('Ac225 Dose 200 nCi EstimateMeth'!Q448/'Ac225 Dose 200 nCi EstimateMeth'!E448)^2+('Ac227 Dose 20 nCi decay actual'!Q432/'Ac227 Dose 20 nCi decay actual'!E432)^2)^0.5</f>
        <v>-2069.5317139010276</v>
      </c>
      <c r="Q71" s="86">
        <f>E71-E71*(('Ac225 Dose 200 nCi EstimateMeth'!R448/'Ac225 Dose 200 nCi EstimateMeth'!F448)^2+('Ac227 Dose 20 nCi decay actual'!R432/'Ac227 Dose 20 nCi decay actual'!F432)^2)^0.5</f>
        <v>-3407.9057750777083</v>
      </c>
      <c r="R71" s="86">
        <f>F71-F71*(('Ac225 Dose 200 nCi EstimateMeth'!S448/'Ac225 Dose 200 nCi EstimateMeth'!G448)^2+('Ac227 Dose 20 nCi decay actual'!S432/'Ac227 Dose 20 nCi decay actual'!G432)^2)^0.5</f>
        <v>-2936.9806874823494</v>
      </c>
      <c r="S71" s="86">
        <f>G71-G71*(('Ac225 Dose 200 nCi EstimateMeth'!T448/'Ac225 Dose 200 nCi EstimateMeth'!H448)^2+('Ac227 Dose 20 nCi decay actual'!T432/'Ac227 Dose 20 nCi decay actual'!H432)^2)^0.5</f>
        <v>-1660.166537346855</v>
      </c>
      <c r="T71" s="86">
        <f>H71-H71*(('Ac225 Dose 200 nCi EstimateMeth'!U448/'Ac225 Dose 200 nCi EstimateMeth'!I448)^2+('Ac227 Dose 20 nCi decay actual'!U432/'Ac227 Dose 20 nCi decay actual'!I432)^2)^0.5</f>
        <v>-2532.460794254906</v>
      </c>
      <c r="U71" s="86">
        <f>I71-I71*(('Ac225 Dose 200 nCi EstimateMeth'!V448/'Ac225 Dose 200 nCi EstimateMeth'!J448)^2+('Ac227 Dose 20 nCi decay actual'!V432/'Ac227 Dose 20 nCi decay actual'!J432)^2)^0.5</f>
        <v>-1328.0021210102125</v>
      </c>
      <c r="V71" s="86">
        <f>J71-J71*(('Ac225 Dose 200 nCi EstimateMeth'!W448/'Ac225 Dose 200 nCi EstimateMeth'!K448)^2+('Ac227 Dose 20 nCi decay actual'!W432/'Ac227 Dose 20 nCi decay actual'!K432)^2)^0.5</f>
        <v>-4670.8508722076404</v>
      </c>
      <c r="W71" s="86">
        <f>K71-K71*(('Ac225 Dose 200 nCi EstimateMeth'!X448/'Ac225 Dose 200 nCi EstimateMeth'!L448)^2+('Ac227 Dose 20 nCi decay actual'!X432/'Ac227 Dose 20 nCi decay actual'!L432)^2)^0.5</f>
        <v>-3560.9174546197482</v>
      </c>
      <c r="X71" s="86">
        <f>L71-L71*(('Ac225 Dose 200 nCi EstimateMeth'!Y448/'Ac225 Dose 200 nCi EstimateMeth'!M448)^2+('Ac227 Dose 20 nCi decay actual'!Y432/'Ac227 Dose 20 nCi decay actual'!M432)^2)^0.5</f>
        <v>-5042.8379710646132</v>
      </c>
      <c r="Y71" s="86">
        <f>M71-M71*(('Ac225 Dose 200 nCi EstimateMeth'!Z448/'Ac225 Dose 200 nCi EstimateMeth'!N448)^2+('Ac227 Dose 20 nCi decay actual'!Z432/'Ac227 Dose 20 nCi decay actual'!N432)^2)^0.5</f>
        <v>-4391.5907558732933</v>
      </c>
      <c r="Z71" s="86"/>
      <c r="AA71" s="86"/>
      <c r="AB71" s="86">
        <f>D71+D71*(('Ac225 Dose 200 nCi EstimateMeth'!AC448/'Ac225 Dose 200 nCi EstimateMeth'!E448)^2+('Ac227 Dose 20 nCi decay actual'!AC432/'Ac227 Dose 20 nCi decay actual'!E432)^2)^0.5</f>
        <v>5182.4416310531087</v>
      </c>
      <c r="AC71" s="86">
        <f>E71+E71*(('Ac225 Dose 200 nCi EstimateMeth'!AD448/'Ac225 Dose 200 nCi EstimateMeth'!F448)^2+('Ac227 Dose 20 nCi decay actual'!AD432/'Ac227 Dose 20 nCi decay actual'!F432)^2)^0.5</f>
        <v>5226.1908725089615</v>
      </c>
      <c r="AD71" s="86">
        <f>F71+F71*(('Ac225 Dose 200 nCi EstimateMeth'!AE448/'Ac225 Dose 200 nCi EstimateMeth'!G448)^2+('Ac227 Dose 20 nCi decay actual'!AE432/'Ac227 Dose 20 nCi decay actual'!G432)^2)^0.5</f>
        <v>4708.8482071914113</v>
      </c>
      <c r="AE71" s="86">
        <f>G71+G71*(('Ac225 Dose 200 nCi EstimateMeth'!AF448/'Ac225 Dose 200 nCi EstimateMeth'!H448)^2+('Ac227 Dose 20 nCi decay actual'!AF432/'Ac227 Dose 20 nCi decay actual'!H432)^2)^0.5</f>
        <v>4031.4473339828587</v>
      </c>
      <c r="AF71" s="86">
        <f>H71+H71*(('Ac225 Dose 200 nCi EstimateMeth'!AG448/'Ac225 Dose 200 nCi EstimateMeth'!I448)^2+('Ac227 Dose 20 nCi decay actual'!AG432/'Ac227 Dose 20 nCi decay actual'!I432)^2)^0.5</f>
        <v>3954.525677393533</v>
      </c>
      <c r="AG71" s="86">
        <f>I71+I71*(('Ac225 Dose 200 nCi EstimateMeth'!AH448/'Ac225 Dose 200 nCi EstimateMeth'!J448)^2+('Ac227 Dose 20 nCi decay actual'!AH432/'Ac227 Dose 20 nCi decay actual'!J432)^2)^0.5</f>
        <v>3047.4505986816303</v>
      </c>
      <c r="AH71" s="86">
        <f>J71+J71*(('Ac225 Dose 200 nCi EstimateMeth'!AI448/'Ac225 Dose 200 nCi EstimateMeth'!K448)^2+('Ac227 Dose 20 nCi decay actual'!AI432/'Ac227 Dose 20 nCi decay actual'!K432)^2)^0.5</f>
        <v>5438.8628679463964</v>
      </c>
      <c r="AI71" s="86">
        <f>K71+K71*(('Ac225 Dose 200 nCi EstimateMeth'!AJ448/'Ac225 Dose 200 nCi EstimateMeth'!L448)^2+('Ac227 Dose 20 nCi decay actual'!AJ432/'Ac227 Dose 20 nCi decay actual'!L432)^2)^0.5</f>
        <v>4304.6724804062032</v>
      </c>
      <c r="AJ71" s="86">
        <f>L71+L71*(('Ac225 Dose 200 nCi EstimateMeth'!AK448/'Ac225 Dose 200 nCi EstimateMeth'!M448)^2+('Ac227 Dose 20 nCi decay actual'!AK432/'Ac227 Dose 20 nCi decay actual'!M432)^2)^0.5</f>
        <v>5766.4160755059729</v>
      </c>
      <c r="AK71" s="86">
        <f>M71+M71*(('Ac225 Dose 200 nCi EstimateMeth'!AL448/'Ac225 Dose 200 nCi EstimateMeth'!N448)^2+('Ac227 Dose 20 nCi decay actual'!AL432/'Ac227 Dose 20 nCi decay actual'!N432)^2)^0.5</f>
        <v>10175.005462730654</v>
      </c>
      <c r="AL71" s="85"/>
    </row>
    <row r="72" spans="3:38">
      <c r="C72">
        <f>'Ac225 Dose 200 nCi EstimateMeth'!D449</f>
        <v>40</v>
      </c>
      <c r="D72" s="83">
        <f>'Ac227 Dose 20 nCi decay actual'!E433/'Ac225 Dose 200 nCi EstimateMeth'!E449</f>
        <v>1.3385053995692111E-2</v>
      </c>
      <c r="E72" s="83">
        <f>'Ac227 Dose 20 nCi decay actual'!F433/'Ac225 Dose 200 nCi EstimateMeth'!F449</f>
        <v>3.361074425440614E-2</v>
      </c>
      <c r="F72" s="83">
        <f>'Ac227 Dose 20 nCi decay actual'!G433/'Ac225 Dose 200 nCi EstimateMeth'!G449</f>
        <v>3.1190808837720591E-2</v>
      </c>
      <c r="G72" s="83">
        <f>'Ac227 Dose 20 nCi decay actual'!H433/'Ac225 Dose 200 nCi EstimateMeth'!H449</f>
        <v>2.3745584939115737E-2</v>
      </c>
      <c r="H72" s="83">
        <f>'Ac227 Dose 20 nCi decay actual'!I433/'Ac225 Dose 200 nCi EstimateMeth'!I449</f>
        <v>2.9975082516601886E-2</v>
      </c>
      <c r="I72" s="83">
        <f>'Ac227 Dose 20 nCi decay actual'!J433/'Ac225 Dose 200 nCi EstimateMeth'!J449</f>
        <v>1.6933714854017023E-2</v>
      </c>
      <c r="J72" s="83">
        <f>'Ac227 Dose 20 nCi decay actual'!K433/'Ac225 Dose 200 nCi EstimateMeth'!K449</f>
        <v>4.0052238100753708E-2</v>
      </c>
      <c r="K72" s="83">
        <f>'Ac227 Dose 20 nCi decay actual'!L433/'Ac225 Dose 200 nCi EstimateMeth'!L449</f>
        <v>3.3900725532490163E-2</v>
      </c>
      <c r="L72" s="83">
        <f>'Ac227 Dose 20 nCi decay actual'!M433/'Ac225 Dose 200 nCi EstimateMeth'!M449</f>
        <v>4.5102455981999433E-2</v>
      </c>
      <c r="M72" s="83">
        <f>'Ac227 Dose 20 nCi decay actual'!N433/'Ac225 Dose 200 nCi EstimateMeth'!N449</f>
        <v>5.3691777535622272E-2</v>
      </c>
      <c r="P72" s="86">
        <f>D72-D72*(('Ac225 Dose 200 nCi EstimateMeth'!Q449/'Ac225 Dose 200 nCi EstimateMeth'!E449)^2+('Ac227 Dose 20 nCi decay actual'!Q433/'Ac227 Dose 20 nCi decay actual'!E433)^2)^0.5</f>
        <v>-2061.7527170988928</v>
      </c>
      <c r="Q72" s="86">
        <f>E72-E72*(('Ac225 Dose 200 nCi EstimateMeth'!R449/'Ac225 Dose 200 nCi EstimateMeth'!F449)^2+('Ac227 Dose 20 nCi decay actual'!R433/'Ac227 Dose 20 nCi decay actual'!F433)^2)^0.5</f>
        <v>-4142.816604648463</v>
      </c>
      <c r="R72" s="86">
        <f>F72-F72*(('Ac225 Dose 200 nCi EstimateMeth'!S449/'Ac225 Dose 200 nCi EstimateMeth'!G449)^2+('Ac227 Dose 20 nCi decay actual'!S433/'Ac227 Dose 20 nCi decay actual'!G433)^2)^0.5</f>
        <v>-4126.839855696624</v>
      </c>
      <c r="S72" s="86">
        <f>G72-G72*(('Ac225 Dose 200 nCi EstimateMeth'!T449/'Ac225 Dose 200 nCi EstimateMeth'!H449)^2+('Ac227 Dose 20 nCi decay actual'!T433/'Ac227 Dose 20 nCi decay actual'!H433)^2)^0.5</f>
        <v>-2306.9260201414036</v>
      </c>
      <c r="T72" s="86">
        <f>H72-H72*(('Ac225 Dose 200 nCi EstimateMeth'!U449/'Ac225 Dose 200 nCi EstimateMeth'!I449)^2+('Ac227 Dose 20 nCi decay actual'!U433/'Ac227 Dose 20 nCi decay actual'!I433)^2)^0.5</f>
        <v>-3585.2712073201556</v>
      </c>
      <c r="U72" s="86">
        <f>I72-I72*(('Ac225 Dose 200 nCi EstimateMeth'!V449/'Ac225 Dose 200 nCi EstimateMeth'!J449)^2+('Ac227 Dose 20 nCi decay actual'!V433/'Ac227 Dose 20 nCi decay actual'!J433)^2)^0.5</f>
        <v>-1960.2586503334142</v>
      </c>
      <c r="V72" s="86">
        <f>J72-J72*(('Ac225 Dose 200 nCi EstimateMeth'!W449/'Ac225 Dose 200 nCi EstimateMeth'!K449)^2+('Ac227 Dose 20 nCi decay actual'!W433/'Ac227 Dose 20 nCi decay actual'!K433)^2)^0.5</f>
        <v>-6864.0145304992366</v>
      </c>
      <c r="W72" s="86">
        <f>K72-K72*(('Ac225 Dose 200 nCi EstimateMeth'!X449/'Ac225 Dose 200 nCi EstimateMeth'!L449)^2+('Ac227 Dose 20 nCi decay actual'!X433/'Ac227 Dose 20 nCi decay actual'!L433)^2)^0.5</f>
        <v>-5149.7948670804662</v>
      </c>
      <c r="X72" s="86">
        <f>L72-L72*(('Ac225 Dose 200 nCi EstimateMeth'!Y449/'Ac225 Dose 200 nCi EstimateMeth'!M449)^2+('Ac227 Dose 20 nCi decay actual'!Y433/'Ac227 Dose 20 nCi decay actual'!M433)^2)^0.5</f>
        <v>-7387.3532171185425</v>
      </c>
      <c r="Y72" s="86">
        <f>M72-M72*(('Ac225 Dose 200 nCi EstimateMeth'!Z449/'Ac225 Dose 200 nCi EstimateMeth'!N449)^2+('Ac227 Dose 20 nCi decay actual'!Z433/'Ac227 Dose 20 nCi decay actual'!N433)^2)^0.5</f>
        <v>-5856.7704133946118</v>
      </c>
      <c r="Z72" s="86"/>
      <c r="AA72" s="86"/>
      <c r="AB72" s="86">
        <f>D72+D72*(('Ac225 Dose 200 nCi EstimateMeth'!AC449/'Ac225 Dose 200 nCi EstimateMeth'!E449)^2+('Ac227 Dose 20 nCi decay actual'!AC433/'Ac227 Dose 20 nCi decay actual'!E433)^2)^0.5</f>
        <v>5161.3920848473317</v>
      </c>
      <c r="AC72" s="86">
        <f>E72+E72*(('Ac225 Dose 200 nCi EstimateMeth'!AD449/'Ac225 Dose 200 nCi EstimateMeth'!F449)^2+('Ac227 Dose 20 nCi decay actual'!AD433/'Ac227 Dose 20 nCi decay actual'!F433)^2)^0.5</f>
        <v>6146.3769444703521</v>
      </c>
      <c r="AD72" s="86">
        <f>F72+F72*(('Ac225 Dose 200 nCi EstimateMeth'!AE449/'Ac225 Dose 200 nCi EstimateMeth'!G449)^2+('Ac227 Dose 20 nCi decay actual'!AE433/'Ac227 Dose 20 nCi decay actual'!G433)^2)^0.5</f>
        <v>6574.4426688715548</v>
      </c>
      <c r="AE72" s="86">
        <f>G72+G72*(('Ac225 Dose 200 nCi EstimateMeth'!AF449/'Ac225 Dose 200 nCi EstimateMeth'!H449)^2+('Ac227 Dose 20 nCi decay actual'!AF433/'Ac227 Dose 20 nCi decay actual'!H433)^2)^0.5</f>
        <v>5460.3398719584357</v>
      </c>
      <c r="AF72" s="86">
        <f>H72+H72*(('Ac225 Dose 200 nCi EstimateMeth'!AG449/'Ac225 Dose 200 nCi EstimateMeth'!I449)^2+('Ac227 Dose 20 nCi decay actual'!AG433/'Ac227 Dose 20 nCi decay actual'!I433)^2)^0.5</f>
        <v>5577.7087479981737</v>
      </c>
      <c r="AG72" s="86">
        <f>I72+I72*(('Ac225 Dose 200 nCi EstimateMeth'!AH449/'Ac225 Dose 200 nCi EstimateMeth'!J449)^2+('Ac227 Dose 20 nCi decay actual'!AH433/'Ac227 Dose 20 nCi decay actual'!J433)^2)^0.5</f>
        <v>4462.8637151117236</v>
      </c>
      <c r="AH72" s="86">
        <f>J72+J72*(('Ac225 Dose 200 nCi EstimateMeth'!AI449/'Ac225 Dose 200 nCi EstimateMeth'!K449)^2+('Ac227 Dose 20 nCi decay actual'!AI433/'Ac227 Dose 20 nCi decay actual'!K433)^2)^0.5</f>
        <v>7996.0821610332778</v>
      </c>
      <c r="AI72" s="86">
        <f>K72+K72*(('Ac225 Dose 200 nCi EstimateMeth'!AJ449/'Ac225 Dose 200 nCi EstimateMeth'!L449)^2+('Ac227 Dose 20 nCi decay actual'!AJ433/'Ac227 Dose 20 nCi decay actual'!L433)^2)^0.5</f>
        <v>6217.4417425588153</v>
      </c>
      <c r="AJ72" s="86">
        <f>L72+L72*(('Ac225 Dose 200 nCi EstimateMeth'!AK449/'Ac225 Dose 200 nCi EstimateMeth'!M449)^2+('Ac227 Dose 20 nCi decay actual'!AK433/'Ac227 Dose 20 nCi decay actual'!M433)^2)^0.5</f>
        <v>8467.6626206033325</v>
      </c>
      <c r="AK72" s="86">
        <f>M72+M72*(('Ac225 Dose 200 nCi EstimateMeth'!AL449/'Ac225 Dose 200 nCi EstimateMeth'!N449)^2+('Ac227 Dose 20 nCi decay actual'!AL433/'Ac227 Dose 20 nCi decay actual'!N433)^2)^0.5</f>
        <v>13285.075212710917</v>
      </c>
      <c r="AL72" s="85"/>
    </row>
    <row r="73" spans="3:38">
      <c r="C73">
        <f>'Ac225 Dose 200 nCi EstimateMeth'!D450</f>
        <v>50</v>
      </c>
      <c r="D73" s="83">
        <f>'Ac227 Dose 20 nCi decay actual'!E434/'Ac225 Dose 200 nCi EstimateMeth'!E450</f>
        <v>1.3518556770200797E-2</v>
      </c>
      <c r="E73" s="83">
        <f>'Ac227 Dose 20 nCi decay actual'!F434/'Ac225 Dose 200 nCi EstimateMeth'!F450</f>
        <v>4.0368948210961708E-2</v>
      </c>
      <c r="F73" s="83">
        <f>'Ac227 Dose 20 nCi decay actual'!G434/'Ac225 Dose 200 nCi EstimateMeth'!G450</f>
        <v>4.1518155056437585E-2</v>
      </c>
      <c r="G73" s="83">
        <f>'Ac227 Dose 20 nCi decay actual'!H434/'Ac225 Dose 200 nCi EstimateMeth'!H450</f>
        <v>3.1337495978696693E-2</v>
      </c>
      <c r="H73" s="83">
        <f>'Ac227 Dose 20 nCi decay actual'!I434/'Ac225 Dose 200 nCi EstimateMeth'!I450</f>
        <v>4.0327855869616243E-2</v>
      </c>
      <c r="I73" s="83">
        <f>'Ac227 Dose 20 nCi decay actual'!J434/'Ac225 Dose 200 nCi EstimateMeth'!J450</f>
        <v>2.3211185721389232E-2</v>
      </c>
      <c r="J73" s="83">
        <f>'Ac227 Dose 20 nCi decay actual'!K434/'Ac225 Dose 200 nCi EstimateMeth'!K450</f>
        <v>5.4874039375873873E-2</v>
      </c>
      <c r="K73" s="83">
        <f>'Ac227 Dose 20 nCi decay actual'!L434/'Ac225 Dose 200 nCi EstimateMeth'!L450</f>
        <v>4.5981276171911271E-2</v>
      </c>
      <c r="L73" s="83">
        <f>'Ac227 Dose 20 nCi decay actual'!M434/'Ac225 Dose 200 nCi EstimateMeth'!M450</f>
        <v>6.1663268372359116E-2</v>
      </c>
      <c r="M73" s="83">
        <f>'Ac227 Dose 20 nCi decay actual'!N434/'Ac225 Dose 200 nCi EstimateMeth'!N450</f>
        <v>6.8944120611892118E-2</v>
      </c>
      <c r="P73" s="86">
        <f>D73-D73*(('Ac225 Dose 200 nCi EstimateMeth'!Q450/'Ac225 Dose 200 nCi EstimateMeth'!E450)^2+('Ac227 Dose 20 nCi decay actual'!Q434/'Ac227 Dose 20 nCi decay actual'!E434)^2)^0.5</f>
        <v>-2074.2374848527179</v>
      </c>
      <c r="Q73" s="86">
        <f>E73-E73*(('Ac225 Dose 200 nCi EstimateMeth'!R450/'Ac225 Dose 200 nCi EstimateMeth'!F450)^2+('Ac227 Dose 20 nCi decay actual'!R434/'Ac227 Dose 20 nCi decay actual'!F434)^2)^0.5</f>
        <v>-4940.930876877339</v>
      </c>
      <c r="R73" s="86">
        <f>F73-F73*(('Ac225 Dose 200 nCi EstimateMeth'!S450/'Ac225 Dose 200 nCi EstimateMeth'!G450)^2+('Ac227 Dose 20 nCi decay actual'!S434/'Ac227 Dose 20 nCi decay actual'!G434)^2)^0.5</f>
        <v>-5423.2940342102165</v>
      </c>
      <c r="S73" s="86">
        <f>G73-G73*(('Ac225 Dose 200 nCi EstimateMeth'!T450/'Ac225 Dose 200 nCi EstimateMeth'!H450)^2+('Ac227 Dose 20 nCi decay actual'!T434/'Ac227 Dose 20 nCi decay actual'!H434)^2)^0.5</f>
        <v>-3016.566272576596</v>
      </c>
      <c r="T73" s="86">
        <f>H73-H73*(('Ac225 Dose 200 nCi EstimateMeth'!U450/'Ac225 Dose 200 nCi EstimateMeth'!I450)^2+('Ac227 Dose 20 nCi decay actual'!U434/'Ac227 Dose 20 nCi decay actual'!I434)^2)^0.5</f>
        <v>-4772.1388200519896</v>
      </c>
      <c r="U73" s="86">
        <f>I73-I73*(('Ac225 Dose 200 nCi EstimateMeth'!V450/'Ac225 Dose 200 nCi EstimateMeth'!J450)^2+('Ac227 Dose 20 nCi decay actual'!V434/'Ac227 Dose 20 nCi decay actual'!J434)^2)^0.5</f>
        <v>-2644.1390886770514</v>
      </c>
      <c r="V73" s="86">
        <f>J73-J73*(('Ac225 Dose 200 nCi EstimateMeth'!W450/'Ac225 Dose 200 nCi EstimateMeth'!K450)^2+('Ac227 Dose 20 nCi decay actual'!W434/'Ac227 Dose 20 nCi decay actual'!K434)^2)^0.5</f>
        <v>-9252.51679794966</v>
      </c>
      <c r="W73" s="86">
        <f>K73-K73*(('Ac225 Dose 200 nCi EstimateMeth'!X450/'Ac225 Dose 200 nCi EstimateMeth'!L450)^2+('Ac227 Dose 20 nCi decay actual'!X434/'Ac227 Dose 20 nCi decay actual'!L434)^2)^0.5</f>
        <v>-6895.816092742376</v>
      </c>
      <c r="X73" s="86">
        <f>L73-L73*(('Ac225 Dose 200 nCi EstimateMeth'!Y450/'Ac225 Dose 200 nCi EstimateMeth'!M450)^2+('Ac227 Dose 20 nCi decay actual'!Y434/'Ac227 Dose 20 nCi decay actual'!M434)^2)^0.5</f>
        <v>-9953.5389363502545</v>
      </c>
      <c r="Y73" s="86">
        <f>M73-M73*(('Ac225 Dose 200 nCi EstimateMeth'!Z450/'Ac225 Dose 200 nCi EstimateMeth'!N450)^2+('Ac227 Dose 20 nCi decay actual'!Z434/'Ac227 Dose 20 nCi decay actual'!N434)^2)^0.5</f>
        <v>-7429.6612258736559</v>
      </c>
      <c r="Z73" s="86"/>
      <c r="AA73" s="86"/>
      <c r="AB73" s="86">
        <f>D73+D73*(('Ac225 Dose 200 nCi EstimateMeth'!AC450/'Ac225 Dose 200 nCi EstimateMeth'!E450)^2+('Ac227 Dose 20 nCi decay actual'!AC434/'Ac227 Dose 20 nCi decay actual'!E434)^2)^0.5</f>
        <v>5192.2550895133436</v>
      </c>
      <c r="AC73" s="86">
        <f>E73+E73*(('Ac225 Dose 200 nCi EstimateMeth'!AD450/'Ac225 Dose 200 nCi EstimateMeth'!F450)^2+('Ac227 Dose 20 nCi decay actual'!AD434/'Ac227 Dose 20 nCi decay actual'!F434)^2)^0.5</f>
        <v>7280.0049200779431</v>
      </c>
      <c r="AD73" s="86">
        <f>F73+F73*(('Ac225 Dose 200 nCi EstimateMeth'!AE450/'Ac225 Dose 200 nCi EstimateMeth'!G450)^2+('Ac227 Dose 20 nCi decay actual'!AE434/'Ac227 Dose 20 nCi decay actual'!G434)^2)^0.5</f>
        <v>8629.2270901043612</v>
      </c>
      <c r="AE73" s="86">
        <f>G73+G73*(('Ac225 Dose 200 nCi EstimateMeth'!AF450/'Ac225 Dose 200 nCi EstimateMeth'!H450)^2+('Ac227 Dose 20 nCi decay actual'!AF434/'Ac227 Dose 20 nCi decay actual'!H434)^2)^0.5</f>
        <v>7102.873809138543</v>
      </c>
      <c r="AF73" s="86">
        <f>H73+H73*(('Ac225 Dose 200 nCi EstimateMeth'!AG450/'Ac225 Dose 200 nCi EstimateMeth'!I450)^2+('Ac227 Dose 20 nCi decay actual'!AG434/'Ac227 Dose 20 nCi decay actual'!I434)^2)^0.5</f>
        <v>7418.3821012686521</v>
      </c>
      <c r="AG73" s="86">
        <f>I73+I73*(('Ac225 Dose 200 nCi EstimateMeth'!AH450/'Ac225 Dose 200 nCi EstimateMeth'!J450)^2+('Ac227 Dose 20 nCi decay actual'!AH434/'Ac227 Dose 20 nCi decay actual'!J434)^2)^0.5</f>
        <v>6010.9130701645627</v>
      </c>
      <c r="AH73" s="86">
        <f>J73+J73*(('Ac225 Dose 200 nCi EstimateMeth'!AI450/'Ac225 Dose 200 nCi EstimateMeth'!K450)^2+('Ac227 Dose 20 nCi decay actual'!AI434/'Ac227 Dose 20 nCi decay actual'!K434)^2)^0.5</f>
        <v>10779.391141683273</v>
      </c>
      <c r="AI73" s="86">
        <f>K73+K73*(('Ac225 Dose 200 nCi EstimateMeth'!AJ450/'Ac225 Dose 200 nCi EstimateMeth'!L450)^2+('Ac227 Dose 20 nCi decay actual'!AJ434/'Ac227 Dose 20 nCi decay actual'!L434)^2)^0.5</f>
        <v>8323.3679985373165</v>
      </c>
      <c r="AJ73" s="86">
        <f>L73+L73*(('Ac225 Dose 200 nCi EstimateMeth'!AK450/'Ac225 Dose 200 nCi EstimateMeth'!M450)^2+('Ac227 Dose 20 nCi decay actual'!AK434/'Ac227 Dose 20 nCi decay actual'!M434)^2)^0.5</f>
        <v>11414.367157764425</v>
      </c>
      <c r="AK73" s="86">
        <f>M73+M73*(('Ac225 Dose 200 nCi EstimateMeth'!AL450/'Ac225 Dose 200 nCi EstimateMeth'!N450)^2+('Ac227 Dose 20 nCi decay actual'!AL434/'Ac227 Dose 20 nCi decay actual'!N434)^2)^0.5</f>
        <v>16784.856778937141</v>
      </c>
      <c r="AL73" s="85"/>
    </row>
    <row r="74" spans="3:38">
      <c r="C74">
        <f>'Ac225 Dose 200 nCi EstimateMeth'!D451</f>
        <v>60</v>
      </c>
      <c r="D74" s="83">
        <f>'Ac227 Dose 20 nCi decay actual'!E435/'Ac225 Dose 200 nCi EstimateMeth'!E451</f>
        <v>1.3701512933488433E-2</v>
      </c>
      <c r="E74" s="83">
        <f>'Ac227 Dose 20 nCi decay actual'!F435/'Ac225 Dose 200 nCi EstimateMeth'!F451</f>
        <v>4.8308879245853018E-2</v>
      </c>
      <c r="F74" s="83">
        <f>'Ac227 Dose 20 nCi decay actual'!G435/'Ac225 Dose 200 nCi EstimateMeth'!G451</f>
        <v>5.3405531378994918E-2</v>
      </c>
      <c r="G74" s="83">
        <f>'Ac227 Dose 20 nCi decay actual'!H435/'Ac225 Dose 200 nCi EstimateMeth'!H451</f>
        <v>4.0053351258529997E-2</v>
      </c>
      <c r="H74" s="83">
        <f>'Ac227 Dose 20 nCi decay actual'!I435/'Ac225 Dose 200 nCi EstimateMeth'!I451</f>
        <v>5.2148817521088284E-2</v>
      </c>
      <c r="I74" s="83">
        <f>'Ac227 Dose 20 nCi decay actual'!J435/'Ac225 Dose 200 nCi EstimateMeth'!J451</f>
        <v>3.0412014401175802E-2</v>
      </c>
      <c r="J74" s="83">
        <f>'Ac227 Dose 20 nCi decay actual'!K435/'Ac225 Dose 200 nCi EstimateMeth'!K451</f>
        <v>7.1869597338150071E-2</v>
      </c>
      <c r="K74" s="83">
        <f>'Ac227 Dose 20 nCi decay actual'!L435/'Ac225 Dose 200 nCi EstimateMeth'!L451</f>
        <v>5.9817294350390085E-2</v>
      </c>
      <c r="L74" s="83">
        <f>'Ac227 Dose 20 nCi decay actual'!M435/'Ac225 Dose 200 nCi EstimateMeth'!M451</f>
        <v>8.0631219153490516E-2</v>
      </c>
      <c r="M74" s="83">
        <f>'Ac227 Dose 20 nCi decay actual'!N435/'Ac225 Dose 200 nCi EstimateMeth'!N451</f>
        <v>8.6688156620803855E-2</v>
      </c>
      <c r="P74" s="86">
        <f>D74-D74*(('Ac225 Dose 200 nCi EstimateMeth'!Q451/'Ac225 Dose 200 nCi EstimateMeth'!E451)^2+('Ac227 Dose 20 nCi decay actual'!Q435/'Ac227 Dose 20 nCi decay actual'!E435)^2)^0.5</f>
        <v>-2098.1653086801075</v>
      </c>
      <c r="Q74" s="86">
        <f>E74-E74*(('Ac225 Dose 200 nCi EstimateMeth'!R451/'Ac225 Dose 200 nCi EstimateMeth'!F451)^2+('Ac227 Dose 20 nCi decay actual'!R435/'Ac227 Dose 20 nCi decay actual'!F435)^2)^0.5</f>
        <v>-5864.2284424227237</v>
      </c>
      <c r="R74" s="86">
        <f>F74-F74*(('Ac225 Dose 200 nCi EstimateMeth'!S451/'Ac225 Dose 200 nCi EstimateMeth'!G451)^2+('Ac227 Dose 20 nCi decay actual'!S435/'Ac227 Dose 20 nCi decay actual'!G435)^2)^0.5</f>
        <v>-6893.0470284092489</v>
      </c>
      <c r="S74" s="86">
        <f>G74-G74*(('Ac225 Dose 200 nCi EstimateMeth'!T451/'Ac225 Dose 200 nCi EstimateMeth'!H451)^2+('Ac227 Dose 20 nCi decay actual'!T435/'Ac227 Dose 20 nCi decay actual'!H435)^2)^0.5</f>
        <v>-3818.7534978128419</v>
      </c>
      <c r="T74" s="86">
        <f>H74-H74*(('Ac225 Dose 200 nCi EstimateMeth'!U451/'Ac225 Dose 200 nCi EstimateMeth'!I451)^2+('Ac227 Dose 20 nCi decay actual'!U435/'Ac227 Dose 20 nCi decay actual'!I435)^2)^0.5</f>
        <v>-6114.039789877128</v>
      </c>
      <c r="U74" s="86">
        <f>I74-I74*(('Ac225 Dose 200 nCi EstimateMeth'!V451/'Ac225 Dose 200 nCi EstimateMeth'!J451)^2+('Ac227 Dose 20 nCi decay actual'!V435/'Ac227 Dose 20 nCi decay actual'!J435)^2)^0.5</f>
        <v>-3416.2667024402281</v>
      </c>
      <c r="V74" s="86">
        <f>J74-J74*(('Ac225 Dose 200 nCi EstimateMeth'!W451/'Ac225 Dose 200 nCi EstimateMeth'!K451)^2+('Ac227 Dose 20 nCi decay actual'!W435/'Ac227 Dose 20 nCi decay actual'!K435)^2)^0.5</f>
        <v>-11951.848586084077</v>
      </c>
      <c r="W74" s="86">
        <f>K74-K74*(('Ac225 Dose 200 nCi EstimateMeth'!X451/'Ac225 Dose 200 nCi EstimateMeth'!L451)^2+('Ac227 Dose 20 nCi decay actual'!X435/'Ac227 Dose 20 nCi decay actual'!L435)^2)^0.5</f>
        <v>-8867.4226388901316</v>
      </c>
      <c r="X74" s="86">
        <f>L74-L74*(('Ac225 Dose 200 nCi EstimateMeth'!Y451/'Ac225 Dose 200 nCi EstimateMeth'!M451)^2+('Ac227 Dose 20 nCi decay actual'!Y435/'Ac227 Dose 20 nCi decay actual'!M435)^2)^0.5</f>
        <v>-12850.948713953718</v>
      </c>
      <c r="Y74" s="86">
        <f>M74-M74*(('Ac225 Dose 200 nCi EstimateMeth'!Z451/'Ac225 Dose 200 nCi EstimateMeth'!N451)^2+('Ac227 Dose 20 nCi decay actual'!Z435/'Ac227 Dose 20 nCi decay actual'!N435)^2)^0.5</f>
        <v>-9229.2653878234887</v>
      </c>
      <c r="Z74" s="86"/>
      <c r="AA74" s="86"/>
      <c r="AB74" s="86">
        <f>D74+D74*(('Ac225 Dose 200 nCi EstimateMeth'!AC451/'Ac225 Dose 200 nCi EstimateMeth'!E451)^2+('Ac227 Dose 20 nCi decay actual'!AC435/'Ac227 Dose 20 nCi decay actual'!E435)^2)^0.5</f>
        <v>5252.0532956333736</v>
      </c>
      <c r="AC74" s="86">
        <f>E74+E74*(('Ac225 Dose 200 nCi EstimateMeth'!AD451/'Ac225 Dose 200 nCi EstimateMeth'!F451)^2+('Ac227 Dose 20 nCi decay actual'!AD435/'Ac227 Dose 20 nCi decay actual'!F435)^2)^0.5</f>
        <v>8626.1696248147055</v>
      </c>
      <c r="AD74" s="86">
        <f>F74+F74*(('Ac225 Dose 200 nCi EstimateMeth'!AE451/'Ac225 Dose 200 nCi EstimateMeth'!G451)^2+('Ac227 Dose 20 nCi decay actual'!AE435/'Ac227 Dose 20 nCi decay actual'!G435)^2)^0.5</f>
        <v>10964.659635109707</v>
      </c>
      <c r="AE74" s="86">
        <f>G74+G74*(('Ac225 Dose 200 nCi EstimateMeth'!AF451/'Ac225 Dose 200 nCi EstimateMeth'!H451)^2+('Ac227 Dose 20 nCi decay actual'!AF435/'Ac227 Dose 20 nCi decay actual'!H435)^2)^0.5</f>
        <v>8980.6027079147025</v>
      </c>
      <c r="AF74" s="86">
        <f>H74+H74*(('Ac225 Dose 200 nCi EstimateMeth'!AG451/'Ac225 Dose 200 nCi EstimateMeth'!I451)^2+('Ac227 Dose 20 nCi decay actual'!AG435/'Ac227 Dose 20 nCi decay actual'!I435)^2)^0.5</f>
        <v>9502.6313222093977</v>
      </c>
      <c r="AG74" s="86">
        <f>I74+I74*(('Ac225 Dose 200 nCi EstimateMeth'!AH451/'Ac225 Dose 200 nCi EstimateMeth'!J451)^2+('Ac227 Dose 20 nCi decay actual'!AH435/'Ac227 Dose 20 nCi decay actual'!J435)^2)^0.5</f>
        <v>7763.5022920710953</v>
      </c>
      <c r="AH74" s="86">
        <f>J74+J74*(('Ac225 Dose 200 nCi EstimateMeth'!AI451/'Ac225 Dose 200 nCi EstimateMeth'!K451)^2+('Ac227 Dose 20 nCi decay actual'!AI435/'Ac227 Dose 20 nCi decay actual'!K435)^2)^0.5</f>
        <v>13924.439511481845</v>
      </c>
      <c r="AI74" s="86">
        <f>K74+K74*(('Ac225 Dose 200 nCi EstimateMeth'!AJ451/'Ac225 Dose 200 nCi EstimateMeth'!L451)^2+('Ac227 Dose 20 nCi decay actual'!AJ435/'Ac227 Dose 20 nCi decay actual'!L435)^2)^0.5</f>
        <v>10702.503920841333</v>
      </c>
      <c r="AJ74" s="86">
        <f>L74+L74*(('Ac225 Dose 200 nCi EstimateMeth'!AK451/'Ac225 Dose 200 nCi EstimateMeth'!M451)^2+('Ac227 Dose 20 nCi decay actual'!AK435/'Ac227 Dose 20 nCi decay actual'!M435)^2)^0.5</f>
        <v>14738.603021811714</v>
      </c>
      <c r="AK74" s="86">
        <f>M74+M74*(('Ac225 Dose 200 nCi EstimateMeth'!AL451/'Ac225 Dose 200 nCi EstimateMeth'!N451)^2+('Ac227 Dose 20 nCi decay actual'!AL435/'Ac227 Dose 20 nCi decay actual'!N435)^2)^0.5</f>
        <v>20830.721337724826</v>
      </c>
      <c r="AL74" s="85"/>
    </row>
    <row r="75" spans="3:38">
      <c r="C75">
        <f>'Ac225 Dose 200 nCi EstimateMeth'!D452</f>
        <v>75</v>
      </c>
      <c r="D75" s="83">
        <f>'Ac227 Dose 20 nCi decay actual'!E436/'Ac225 Dose 200 nCi EstimateMeth'!E452</f>
        <v>1.4027659937622108E-2</v>
      </c>
      <c r="E75" s="83">
        <f>'Ac227 Dose 20 nCi decay actual'!F436/'Ac225 Dose 200 nCi EstimateMeth'!F452</f>
        <v>6.1667836126393892E-2</v>
      </c>
      <c r="F75" s="83">
        <f>'Ac227 Dose 20 nCi decay actual'!G436/'Ac225 Dose 200 nCi EstimateMeth'!G452</f>
        <v>7.3258542688708378E-2</v>
      </c>
      <c r="G75" s="83">
        <f>'Ac227 Dose 20 nCi decay actual'!H436/'Ac225 Dose 200 nCi EstimateMeth'!H452</f>
        <v>5.4581244842578744E-2</v>
      </c>
      <c r="H75" s="83">
        <f>'Ac227 Dose 20 nCi decay actual'!I436/'Ac225 Dose 200 nCi EstimateMeth'!I452</f>
        <v>7.1798592681246221E-2</v>
      </c>
      <c r="I75" s="83">
        <f>'Ac227 Dose 20 nCi decay actual'!J436/'Ac225 Dose 200 nCi EstimateMeth'!J452</f>
        <v>4.2428850557237489E-2</v>
      </c>
      <c r="J75" s="83">
        <f>'Ac227 Dose 20 nCi decay actual'!K436/'Ac225 Dose 200 nCi EstimateMeth'!K452</f>
        <v>0.10022404051258384</v>
      </c>
      <c r="K75" s="83">
        <f>'Ac227 Dose 20 nCi decay actual'!L436/'Ac225 Dose 200 nCi EstimateMeth'!L452</f>
        <v>8.2870759401472288E-2</v>
      </c>
      <c r="L75" s="83">
        <f>'Ac227 Dose 20 nCi decay actual'!M436/'Ac225 Dose 200 nCi EstimateMeth'!M452</f>
        <v>0.11224831966575413</v>
      </c>
      <c r="M75" s="83">
        <f>'Ac227 Dose 20 nCi decay actual'!N436/'Ac225 Dose 200 nCi EstimateMeth'!N452</f>
        <v>0.11645932317063763</v>
      </c>
      <c r="P75" s="86">
        <f>D75-D75*(('Ac225 Dose 200 nCi EstimateMeth'!Q452/'Ac225 Dose 200 nCi EstimateMeth'!E452)^2+('Ac227 Dose 20 nCi decay actual'!Q436/'Ac227 Dose 20 nCi decay actual'!E436)^2)^0.5</f>
        <v>-2145.2382867037513</v>
      </c>
      <c r="Q75" s="86">
        <f>E75-E75*(('Ac225 Dose 200 nCi EstimateMeth'!R452/'Ac225 Dose 200 nCi EstimateMeth'!F452)^2+('Ac227 Dose 20 nCi decay actual'!R436/'Ac227 Dose 20 nCi decay actual'!F436)^2)^0.5</f>
        <v>-7437.2812447942824</v>
      </c>
      <c r="R75" s="86">
        <f>F75-F75*(('Ac225 Dose 200 nCi EstimateMeth'!S452/'Ac225 Dose 200 nCi EstimateMeth'!G452)^2+('Ac227 Dose 20 nCi decay actual'!S436/'Ac227 Dose 20 nCi decay actual'!G436)^2)^0.5</f>
        <v>-9369.1485852169681</v>
      </c>
      <c r="S75" s="86">
        <f>G75-G75*(('Ac225 Dose 200 nCi EstimateMeth'!T452/'Ac225 Dose 200 nCi EstimateMeth'!H452)^2+('Ac227 Dose 20 nCi decay actual'!T436/'Ac227 Dose 20 nCi decay actual'!H436)^2)^0.5</f>
        <v>-5165.1382522561807</v>
      </c>
      <c r="T75" s="86">
        <f>H75-H75*(('Ac225 Dose 200 nCi EstimateMeth'!U452/'Ac225 Dose 200 nCi EstimateMeth'!I452)^2+('Ac227 Dose 20 nCi decay actual'!U436/'Ac227 Dose 20 nCi decay actual'!I436)^2)^0.5</f>
        <v>-8358.7734285258193</v>
      </c>
      <c r="U75" s="86">
        <f>I75-I75*(('Ac225 Dose 200 nCi EstimateMeth'!V452/'Ac225 Dose 200 nCi EstimateMeth'!J452)^2+('Ac227 Dose 20 nCi decay actual'!V436/'Ac227 Dose 20 nCi decay actual'!J436)^2)^0.5</f>
        <v>-4715.9053639758959</v>
      </c>
      <c r="V75" s="86">
        <f>J75-J75*(('Ac225 Dose 200 nCi EstimateMeth'!W452/'Ac225 Dose 200 nCi EstimateMeth'!K452)^2+('Ac227 Dose 20 nCi decay actual'!W436/'Ac227 Dose 20 nCi decay actual'!K436)^2)^0.5</f>
        <v>-16494.274720282971</v>
      </c>
      <c r="W75" s="86">
        <f>K75-K75*(('Ac225 Dose 200 nCi EstimateMeth'!X452/'Ac225 Dose 200 nCi EstimateMeth'!L452)^2+('Ac227 Dose 20 nCi decay actual'!X436/'Ac227 Dose 20 nCi decay actual'!L436)^2)^0.5</f>
        <v>-12176.785358685815</v>
      </c>
      <c r="X75" s="86">
        <f>L75-L75*(('Ac225 Dose 200 nCi EstimateMeth'!Y452/'Ac225 Dose 200 nCi EstimateMeth'!M452)^2+('Ac227 Dose 20 nCi decay actual'!Y436/'Ac227 Dose 20 nCi decay actual'!M436)^2)^0.5</f>
        <v>-17718.590700085722</v>
      </c>
      <c r="Y75" s="86">
        <f>M75-M75*(('Ac225 Dose 200 nCi EstimateMeth'!Z452/'Ac225 Dose 200 nCi EstimateMeth'!N452)^2+('Ac227 Dose 20 nCi decay actual'!Z436/'Ac227 Dose 20 nCi decay actual'!N436)^2)^0.5</f>
        <v>-12283.318631331309</v>
      </c>
      <c r="Z75" s="86"/>
      <c r="AA75" s="86"/>
      <c r="AB75" s="86">
        <f>D75+D75*(('Ac225 Dose 200 nCi EstimateMeth'!AC452/'Ac225 Dose 200 nCi EstimateMeth'!E452)^2+('Ac227 Dose 20 nCi decay actual'!AC436/'Ac227 Dose 20 nCi decay actual'!E436)^2)^0.5</f>
        <v>5369.8390900828081</v>
      </c>
      <c r="AC75" s="86">
        <f>E75+E75*(('Ac225 Dose 200 nCi EstimateMeth'!AD452/'Ac225 Dose 200 nCi EstimateMeth'!F452)^2+('Ac227 Dose 20 nCi decay actual'!AD436/'Ac227 Dose 20 nCi decay actual'!F436)^2)^0.5</f>
        <v>10931.998471059023</v>
      </c>
      <c r="AD75" s="86">
        <f>F75+F75*(('Ac225 Dose 200 nCi EstimateMeth'!AE452/'Ac225 Dose 200 nCi EstimateMeth'!G452)^2+('Ac227 Dose 20 nCi decay actual'!AE436/'Ac227 Dose 20 nCi decay actual'!G436)^2)^0.5</f>
        <v>14901.439046077523</v>
      </c>
      <c r="AE75" s="86">
        <f>G75+G75*(('Ac225 Dose 200 nCi EstimateMeth'!AF452/'Ac225 Dose 200 nCi EstimateMeth'!H452)^2+('Ac227 Dose 20 nCi decay actual'!AF436/'Ac227 Dose 20 nCi decay actual'!H436)^2)^0.5</f>
        <v>12140.165820225242</v>
      </c>
      <c r="AF75" s="86">
        <f>H75+H75*(('Ac225 Dose 200 nCi EstimateMeth'!AG452/'Ac225 Dose 200 nCi EstimateMeth'!I452)^2+('Ac227 Dose 20 nCi decay actual'!AG436/'Ac227 Dose 20 nCi decay actual'!I436)^2)^0.5</f>
        <v>12990.384285313017</v>
      </c>
      <c r="AG75" s="86">
        <f>I75+I75*(('Ac225 Dose 200 nCi EstimateMeth'!AH452/'Ac225 Dose 200 nCi EstimateMeth'!J452)^2+('Ac227 Dose 20 nCi decay actual'!AH436/'Ac227 Dose 20 nCi decay actual'!J436)^2)^0.5</f>
        <v>10715.289278543392</v>
      </c>
      <c r="AH75" s="86">
        <f>J75+J75*(('Ac225 Dose 200 nCi EstimateMeth'!AI452/'Ac225 Dose 200 nCi EstimateMeth'!K452)^2+('Ac227 Dose 20 nCi decay actual'!AI436/'Ac227 Dose 20 nCi decay actual'!K436)^2)^0.5</f>
        <v>19216.734530495643</v>
      </c>
      <c r="AI75" s="86">
        <f>K75+K75*(('Ac225 Dose 200 nCi EstimateMeth'!AJ452/'Ac225 Dose 200 nCi EstimateMeth'!L452)^2+('Ac227 Dose 20 nCi decay actual'!AJ436/'Ac227 Dose 20 nCi decay actual'!L436)^2)^0.5</f>
        <v>14696.342605925704</v>
      </c>
      <c r="AJ75" s="86">
        <f>L75+L75*(('Ac225 Dose 200 nCi EstimateMeth'!AK452/'Ac225 Dose 200 nCi EstimateMeth'!M452)^2+('Ac227 Dose 20 nCi decay actual'!AK436/'Ac227 Dose 20 nCi decay actual'!M436)^2)^0.5</f>
        <v>20322.22548839809</v>
      </c>
      <c r="AK75" s="86">
        <f>M75+M75*(('Ac225 Dose 200 nCi EstimateMeth'!AL452/'Ac225 Dose 200 nCi EstimateMeth'!N452)^2+('Ac227 Dose 20 nCi decay actual'!AL436/'Ac227 Dose 20 nCi decay actual'!N436)^2)^0.5</f>
        <v>27712.065505364131</v>
      </c>
      <c r="AL75" s="85"/>
    </row>
    <row r="76" spans="3:38">
      <c r="C76">
        <f>'Ac225 Dose 200 nCi EstimateMeth'!D453</f>
        <v>100</v>
      </c>
      <c r="D76" s="83">
        <f>'Ac227 Dose 20 nCi decay actual'!E437/'Ac225 Dose 200 nCi EstimateMeth'!E453</f>
        <v>1.4639208377324462E-2</v>
      </c>
      <c r="E76" s="83">
        <f>'Ac227 Dose 20 nCi decay actual'!F437/'Ac225 Dose 200 nCi EstimateMeth'!F453</f>
        <v>8.6131119470345657E-2</v>
      </c>
      <c r="F76" s="83">
        <f>'Ac227 Dose 20 nCi decay actual'!G437/'Ac225 Dose 200 nCi EstimateMeth'!G453</f>
        <v>0.10953342645241074</v>
      </c>
      <c r="G76" s="83">
        <f>'Ac227 Dose 20 nCi decay actual'!H437/'Ac225 Dose 200 nCi EstimateMeth'!H453</f>
        <v>8.1080094883142328E-2</v>
      </c>
      <c r="H76" s="83">
        <f>'Ac227 Dose 20 nCi decay actual'!I437/'Ac225 Dose 200 nCi EstimateMeth'!I453</f>
        <v>0.10757998730297738</v>
      </c>
      <c r="I76" s="83">
        <f>'Ac227 Dose 20 nCi decay actual'!J437/'Ac225 Dose 200 nCi EstimateMeth'!J453</f>
        <v>6.4392602322699777E-2</v>
      </c>
      <c r="J76" s="83">
        <f>'Ac227 Dose 20 nCi decay actual'!K437/'Ac225 Dose 200 nCi EstimateMeth'!K453</f>
        <v>0.15203590576082435</v>
      </c>
      <c r="K76" s="83">
        <f>'Ac227 Dose 20 nCi decay actual'!L437/'Ac225 Dose 200 nCi EstimateMeth'!L453</f>
        <v>0.12493851329167793</v>
      </c>
      <c r="L76" s="83">
        <f>'Ac227 Dose 20 nCi decay actual'!M437/'Ac225 Dose 200 nCi EstimateMeth'!M453</f>
        <v>0.16997576451869698</v>
      </c>
      <c r="M76" s="83">
        <f>'Ac227 Dose 20 nCi decay actual'!N437/'Ac225 Dose 200 nCi EstimateMeth'!N453</f>
        <v>0.17098214204662943</v>
      </c>
      <c r="P76" s="86">
        <f>D76-D76*(('Ac225 Dose 200 nCi EstimateMeth'!Q453/'Ac225 Dose 200 nCi EstimateMeth'!E453)^2+('Ac227 Dose 20 nCi decay actual'!Q437/'Ac227 Dose 20 nCi decay actual'!E437)^2)^0.5</f>
        <v>-2237.2271938304593</v>
      </c>
      <c r="Q76" s="86">
        <f>E76-E76*(('Ac225 Dose 200 nCi EstimateMeth'!R453/'Ac225 Dose 200 nCi EstimateMeth'!F453)^2+('Ac227 Dose 20 nCi decay actual'!R437/'Ac227 Dose 20 nCi decay actual'!F437)^2)^0.5</f>
        <v>-10347.9494592097</v>
      </c>
      <c r="R76" s="86">
        <f>F76-F76*(('Ac225 Dose 200 nCi EstimateMeth'!S453/'Ac225 Dose 200 nCi EstimateMeth'!G453)^2+('Ac227 Dose 20 nCi decay actual'!S437/'Ac227 Dose 20 nCi decay actual'!G437)^2)^0.5</f>
        <v>-13934.833003767391</v>
      </c>
      <c r="S76" s="86">
        <f>G76-G76*(('Ac225 Dose 200 nCi EstimateMeth'!T453/'Ac225 Dose 200 nCi EstimateMeth'!H453)^2+('Ac227 Dose 20 nCi decay actual'!T437/'Ac227 Dose 20 nCi decay actual'!H437)^2)^0.5</f>
        <v>-7639.5512511442766</v>
      </c>
      <c r="T76" s="86">
        <f>H76-H76*(('Ac225 Dose 200 nCi EstimateMeth'!U453/'Ac225 Dose 200 nCi EstimateMeth'!I453)^2+('Ac227 Dose 20 nCi decay actual'!U437/'Ac227 Dose 20 nCi decay actual'!I437)^2)^0.5</f>
        <v>-12474.297921077228</v>
      </c>
      <c r="U76" s="86">
        <f>I76-I76*(('Ac225 Dose 200 nCi EstimateMeth'!V453/'Ac225 Dose 200 nCi EstimateMeth'!J453)^2+('Ac227 Dose 20 nCi decay actual'!V437/'Ac227 Dose 20 nCi decay actual'!J437)^2)^0.5</f>
        <v>-7114.0983620415518</v>
      </c>
      <c r="V76" s="86">
        <f>J76-J76*(('Ac225 Dose 200 nCi EstimateMeth'!W453/'Ac225 Dose 200 nCi EstimateMeth'!K453)^2+('Ac227 Dose 20 nCi decay actual'!W437/'Ac227 Dose 20 nCi decay actual'!K437)^2)^0.5</f>
        <v>-24873.512917156444</v>
      </c>
      <c r="W76" s="86">
        <f>K76-K76*(('Ac225 Dose 200 nCi EstimateMeth'!X453/'Ac225 Dose 200 nCi EstimateMeth'!L453)^2+('Ac227 Dose 20 nCi decay actual'!X437/'Ac227 Dose 20 nCi decay actual'!L437)^2)^0.5</f>
        <v>-18265.48789839866</v>
      </c>
      <c r="X76" s="86">
        <f>L76-L76*(('Ac225 Dose 200 nCi EstimateMeth'!Y453/'Ac225 Dose 200 nCi EstimateMeth'!M453)^2+('Ac227 Dose 20 nCi decay actual'!Y437/'Ac227 Dose 20 nCi decay actual'!M437)^2)^0.5</f>
        <v>-26684.221628238494</v>
      </c>
      <c r="Y76" s="86">
        <f>M76-M76*(('Ac225 Dose 200 nCi EstimateMeth'!Z453/'Ac225 Dose 200 nCi EstimateMeth'!N453)^2+('Ac227 Dose 20 nCi decay actual'!Z437/'Ac227 Dose 20 nCi decay actual'!N437)^2)^0.5</f>
        <v>-17936.709382786245</v>
      </c>
      <c r="Z76" s="86"/>
      <c r="AA76" s="86"/>
      <c r="AB76" s="86">
        <f>D76+D76*(('Ac225 Dose 200 nCi EstimateMeth'!AC453/'Ac225 Dose 200 nCi EstimateMeth'!E453)^2+('Ac227 Dose 20 nCi decay actual'!AC437/'Ac227 Dose 20 nCi decay actual'!E437)^2)^0.5</f>
        <v>5600.0881766817702</v>
      </c>
      <c r="AC76" s="86">
        <f>E76+E76*(('Ac225 Dose 200 nCi EstimateMeth'!AD453/'Ac225 Dose 200 nCi EstimateMeth'!F453)^2+('Ac227 Dose 20 nCi decay actual'!AD437/'Ac227 Dose 20 nCi decay actual'!F437)^2)^0.5</f>
        <v>15207.452303881841</v>
      </c>
      <c r="AD76" s="86">
        <f>F76+F76*(('Ac225 Dose 200 nCi EstimateMeth'!AE453/'Ac225 Dose 200 nCi EstimateMeth'!G453)^2+('Ac227 Dose 20 nCi decay actual'!AE437/'Ac227 Dose 20 nCi decay actual'!G437)^2)^0.5</f>
        <v>22162.332090086729</v>
      </c>
      <c r="AE76" s="86">
        <f>G76+G76*(('Ac225 Dose 200 nCi EstimateMeth'!AF453/'Ac225 Dose 200 nCi EstimateMeth'!H453)^2+('Ac227 Dose 20 nCi decay actual'!AF437/'Ac227 Dose 20 nCi decay actual'!H437)^2)^0.5</f>
        <v>17953.461597908608</v>
      </c>
      <c r="AF76" s="86">
        <f>H76+H76*(('Ac225 Dose 200 nCi EstimateMeth'!AG453/'Ac225 Dose 200 nCi EstimateMeth'!I453)^2+('Ac227 Dose 20 nCi decay actual'!AG437/'Ac227 Dose 20 nCi decay actual'!I437)^2)^0.5</f>
        <v>19385.911073743962</v>
      </c>
      <c r="AG76" s="86">
        <f>I76+I76*(('Ac225 Dose 200 nCi EstimateMeth'!AH453/'Ac225 Dose 200 nCi EstimateMeth'!J453)^2+('Ac227 Dose 20 nCi decay actual'!AH437/'Ac227 Dose 20 nCi decay actual'!J437)^2)^0.5</f>
        <v>16163.722755770994</v>
      </c>
      <c r="AH76" s="86">
        <f>J76+J76*(('Ac225 Dose 200 nCi EstimateMeth'!AI453/'Ac225 Dose 200 nCi EstimateMeth'!K453)^2+('Ac227 Dose 20 nCi decay actual'!AI437/'Ac227 Dose 20 nCi decay actual'!K437)^2)^0.5</f>
        <v>28979.071738446353</v>
      </c>
      <c r="AI76" s="86">
        <f>K76+K76*(('Ac225 Dose 200 nCi EstimateMeth'!AJ453/'Ac225 Dose 200 nCi EstimateMeth'!L453)^2+('Ac227 Dose 20 nCi decay actual'!AJ437/'Ac227 Dose 20 nCi decay actual'!L437)^2)^0.5</f>
        <v>22044.739631021388</v>
      </c>
      <c r="AJ76" s="86">
        <f>L76+L76*(('Ac225 Dose 200 nCi EstimateMeth'!AK453/'Ac225 Dose 200 nCi EstimateMeth'!M453)^2+('Ac227 Dose 20 nCi decay actual'!AK437/'Ac227 Dose 20 nCi decay actual'!M437)^2)^0.5</f>
        <v>30605.681449443629</v>
      </c>
      <c r="AK76" s="86">
        <f>M76+M76*(('Ac225 Dose 200 nCi EstimateMeth'!AL453/'Ac225 Dose 200 nCi EstimateMeth'!N453)^2+('Ac227 Dose 20 nCi decay actual'!AL437/'Ac227 Dose 20 nCi decay actual'!N437)^2)^0.5</f>
        <v>40462.105906790021</v>
      </c>
      <c r="AL76" s="85"/>
    </row>
    <row r="77" spans="3:38">
      <c r="C77">
        <f>'Ac225 Dose 200 nCi EstimateMeth'!D454</f>
        <v>125</v>
      </c>
      <c r="D77" s="83">
        <f>'Ac227 Dose 20 nCi decay actual'!E438/'Ac225 Dose 200 nCi EstimateMeth'!E454</f>
        <v>1.5289169315593239E-2</v>
      </c>
      <c r="E77" s="83">
        <f>'Ac227 Dose 20 nCi decay actual'!F438/'Ac225 Dose 200 nCi EstimateMeth'!F454</f>
        <v>0.11199538091053576</v>
      </c>
      <c r="F77" s="83">
        <f>'Ac227 Dose 20 nCi decay actual'!G438/'Ac225 Dose 200 nCi EstimateMeth'!G454</f>
        <v>0.14789496489494594</v>
      </c>
      <c r="G77" s="83">
        <f>'Ac227 Dose 20 nCi decay actual'!H438/'Ac225 Dose 200 nCi EstimateMeth'!H454</f>
        <v>0.10907077620578065</v>
      </c>
      <c r="H77" s="83">
        <f>'Ac227 Dose 20 nCi decay actual'!I438/'Ac225 Dose 200 nCi EstimateMeth'!I454</f>
        <v>0.14534540930904813</v>
      </c>
      <c r="I77" s="83">
        <f>'Ac227 Dose 20 nCi decay actual'!J438/'Ac225 Dose 200 nCi EstimateMeth'!J454</f>
        <v>8.7633691874698758E-2</v>
      </c>
      <c r="J77" s="83">
        <f>'Ac227 Dose 20 nCi decay actual'!K438/'Ac225 Dose 200 nCi EstimateMeth'!K454</f>
        <v>0.20685186959686735</v>
      </c>
      <c r="K77" s="83">
        <f>'Ac227 Dose 20 nCi decay actual'!L438/'Ac225 Dose 200 nCi EstimateMeth'!L454</f>
        <v>0.16940099189412053</v>
      </c>
      <c r="L77" s="83">
        <f>'Ac227 Dose 20 nCi decay actual'!M438/'Ac225 Dose 200 nCi EstimateMeth'!M454</f>
        <v>0.2310174005040784</v>
      </c>
      <c r="M77" s="83">
        <f>'Ac227 Dose 20 nCi decay actual'!N438/'Ac225 Dose 200 nCi EstimateMeth'!N454</f>
        <v>0.22869008072728131</v>
      </c>
      <c r="P77" s="86">
        <f>D77-D77*(('Ac225 Dose 200 nCi EstimateMeth'!Q454/'Ac225 Dose 200 nCi EstimateMeth'!E454)^2+('Ac227 Dose 20 nCi decay actual'!Q438/'Ac227 Dose 20 nCi decay actual'!E438)^2)^0.5</f>
        <v>-2336.2747026727866</v>
      </c>
      <c r="Q77" s="86">
        <f>E77-E77*(('Ac225 Dose 200 nCi EstimateMeth'!R454/'Ac225 Dose 200 nCi EstimateMeth'!F454)^2+('Ac227 Dose 20 nCi decay actual'!R438/'Ac227 Dose 20 nCi decay actual'!F438)^2)^0.5</f>
        <v>-13445.26449129695</v>
      </c>
      <c r="R77" s="86">
        <f>F77-F77*(('Ac225 Dose 200 nCi EstimateMeth'!S454/'Ac225 Dose 200 nCi EstimateMeth'!G454)^2+('Ac227 Dose 20 nCi decay actual'!S438/'Ac227 Dose 20 nCi decay actual'!G438)^2)^0.5</f>
        <v>-18796.092983062281</v>
      </c>
      <c r="S77" s="86">
        <f>G77-G77*(('Ac225 Dose 200 nCi EstimateMeth'!T454/'Ac225 Dose 200 nCi EstimateMeth'!H454)^2+('Ac227 Dose 20 nCi decay actual'!T438/'Ac227 Dose 20 nCi decay actual'!H438)^2)^0.5</f>
        <v>-10268.236023588635</v>
      </c>
      <c r="T77" s="86">
        <f>H77-H77*(('Ac225 Dose 200 nCi EstimateMeth'!U454/'Ac225 Dose 200 nCi EstimateMeth'!I454)^2+('Ac227 Dose 20 nCi decay actual'!U438/'Ac227 Dose 20 nCi decay actual'!I438)^2)^0.5</f>
        <v>-16840.389014885888</v>
      </c>
      <c r="U77" s="86">
        <f>I77-I77*(('Ac225 Dose 200 nCi EstimateMeth'!V454/'Ac225 Dose 200 nCi EstimateMeth'!J454)^2+('Ac227 Dose 20 nCi decay actual'!V438/'Ac227 Dose 20 nCi decay actual'!J438)^2)^0.5</f>
        <v>-9670.5815050503006</v>
      </c>
      <c r="V77" s="86">
        <f>J77-J77*(('Ac225 Dose 200 nCi EstimateMeth'!W454/'Ac225 Dose 200 nCi EstimateMeth'!K454)^2+('Ac227 Dose 20 nCi decay actual'!W438/'Ac227 Dose 20 nCi decay actual'!K438)^2)^0.5</f>
        <v>-33803.255789342955</v>
      </c>
      <c r="W77" s="86">
        <f>K77-K77*(('Ac225 Dose 200 nCi EstimateMeth'!X454/'Ac225 Dose 200 nCi EstimateMeth'!L454)^2+('Ac227 Dose 20 nCi decay actual'!X438/'Ac227 Dose 20 nCi decay actual'!L438)^2)^0.5</f>
        <v>-24741.641789027108</v>
      </c>
      <c r="X77" s="86">
        <f>L77-L77*(('Ac225 Dose 200 nCi EstimateMeth'!Y454/'Ac225 Dose 200 nCi EstimateMeth'!M454)^2+('Ac227 Dose 20 nCi decay actual'!Y438/'Ac227 Dose 20 nCi decay actual'!M438)^2)^0.5</f>
        <v>-36228.931779764338</v>
      </c>
      <c r="Y77" s="86">
        <f>M77-M77*(('Ac225 Dose 200 nCi EstimateMeth'!Z454/'Ac225 Dose 200 nCi EstimateMeth'!N454)^2+('Ac227 Dose 20 nCi decay actual'!Z438/'Ac227 Dose 20 nCi decay actual'!N438)^2)^0.5</f>
        <v>-23965.378907274549</v>
      </c>
      <c r="Z77" s="86"/>
      <c r="AA77" s="86"/>
      <c r="AB77" s="86">
        <f>D77+D77*(('Ac225 Dose 200 nCi EstimateMeth'!AC454/'Ac225 Dose 200 nCi EstimateMeth'!E454)^2+('Ac227 Dose 20 nCi decay actual'!AC438/'Ac227 Dose 20 nCi decay actual'!E438)^2)^0.5</f>
        <v>5848.0173594174394</v>
      </c>
      <c r="AC77" s="86">
        <f>E77+E77*(('Ac225 Dose 200 nCi EstimateMeth'!AD454/'Ac225 Dose 200 nCi EstimateMeth'!F454)^2+('Ac227 Dose 20 nCi decay actual'!AD438/'Ac227 Dose 20 nCi decay actual'!F438)^2)^0.5</f>
        <v>19759.182179348154</v>
      </c>
      <c r="AD77" s="86">
        <f>F77+F77*(('Ac225 Dose 200 nCi EstimateMeth'!AE454/'Ac225 Dose 200 nCi EstimateMeth'!G454)^2+('Ac227 Dose 20 nCi decay actual'!AE438/'Ac227 Dose 20 nCi decay actual'!G438)^2)^0.5</f>
        <v>29893.78026183226</v>
      </c>
      <c r="AE77" s="86">
        <f>G77+G77*(('Ac225 Dose 200 nCi EstimateMeth'!AF454/'Ac225 Dose 200 nCi EstimateMeth'!H454)^2+('Ac227 Dose 20 nCi decay actual'!AF438/'Ac227 Dose 20 nCi decay actual'!H438)^2)^0.5</f>
        <v>24130.942448428992</v>
      </c>
      <c r="AF77" s="86">
        <f>H77+H77*(('Ac225 Dose 200 nCi EstimateMeth'!AG454/'Ac225 Dose 200 nCi EstimateMeth'!I454)^2+('Ac227 Dose 20 nCi decay actual'!AG438/'Ac227 Dose 20 nCi decay actual'!I438)^2)^0.5</f>
        <v>26171.097845155302</v>
      </c>
      <c r="AG77" s="86">
        <f>I77+I77*(('Ac225 Dose 200 nCi EstimateMeth'!AH454/'Ac225 Dose 200 nCi EstimateMeth'!J454)^2+('Ac227 Dose 20 nCi decay actual'!AH438/'Ac227 Dose 20 nCi decay actual'!J438)^2)^0.5</f>
        <v>21972.202450409171</v>
      </c>
      <c r="AH77" s="86">
        <f>J77+J77*(('Ac225 Dose 200 nCi EstimateMeth'!AI454/'Ac225 Dose 200 nCi EstimateMeth'!K454)^2+('Ac227 Dose 20 nCi decay actual'!AI438/'Ac227 Dose 20 nCi decay actual'!K438)^2)^0.5</f>
        <v>39382.738416724889</v>
      </c>
      <c r="AI77" s="86">
        <f>K77+K77*(('Ac225 Dose 200 nCi EstimateMeth'!AJ454/'Ac225 Dose 200 nCi EstimateMeth'!L454)^2+('Ac227 Dose 20 nCi decay actual'!AJ438/'Ac227 Dose 20 nCi decay actual'!L438)^2)^0.5</f>
        <v>29860.847265436623</v>
      </c>
      <c r="AJ77" s="86">
        <f>L77+L77*(('Ac225 Dose 200 nCi EstimateMeth'!AK454/'Ac225 Dose 200 nCi EstimateMeth'!M454)^2+('Ac227 Dose 20 nCi decay actual'!AK438/'Ac227 Dose 20 nCi decay actual'!M438)^2)^0.5</f>
        <v>41553.079464618022</v>
      </c>
      <c r="AK77" s="86">
        <f>M77+M77*(('Ac225 Dose 200 nCi EstimateMeth'!AL454/'Ac225 Dose 200 nCi EstimateMeth'!N454)^2+('Ac227 Dose 20 nCi decay actual'!AL438/'Ac227 Dose 20 nCi decay actual'!N438)^2)^0.5</f>
        <v>54061.55834223298</v>
      </c>
      <c r="AL77" s="85"/>
    </row>
    <row r="78" spans="3:38">
      <c r="C78">
        <f>'Ac225 Dose 200 nCi EstimateMeth'!D455</f>
        <v>150</v>
      </c>
      <c r="D78" s="83">
        <f>'Ac227 Dose 20 nCi decay actual'!E439/'Ac225 Dose 200 nCi EstimateMeth'!E455</f>
        <v>1.5952448135322247E-2</v>
      </c>
      <c r="E78" s="83">
        <f>'Ac227 Dose 20 nCi decay actual'!F439/'Ac225 Dose 200 nCi EstimateMeth'!F455</f>
        <v>0.13837983839813245</v>
      </c>
      <c r="F78" s="83">
        <f>'Ac227 Dose 20 nCi decay actual'!G439/'Ac225 Dose 200 nCi EstimateMeth'!G455</f>
        <v>0.18703757826624118</v>
      </c>
      <c r="G78" s="83">
        <f>'Ac227 Dose 20 nCi decay actual'!H439/'Ac225 Dose 200 nCi EstimateMeth'!H455</f>
        <v>0.13762220059787261</v>
      </c>
      <c r="H78" s="83">
        <f>'Ac227 Dose 20 nCi decay actual'!I439/'Ac225 Dose 200 nCi EstimateMeth'!I455</f>
        <v>0.18386004322185662</v>
      </c>
      <c r="I78" s="83">
        <f>'Ac227 Dose 20 nCi decay actual'!J439/'Ac225 Dose 200 nCi EstimateMeth'!J455</f>
        <v>0.11135286871464593</v>
      </c>
      <c r="J78" s="83">
        <f>'Ac227 Dose 20 nCi decay actual'!K439/'Ac225 Dose 200 nCi EstimateMeth'!K455</f>
        <v>0.26279286522317535</v>
      </c>
      <c r="K78" s="83">
        <f>'Ac227 Dose 20 nCi decay actual'!L439/'Ac225 Dose 200 nCi EstimateMeth'!L455</f>
        <v>0.21476306955020491</v>
      </c>
      <c r="L78" s="83">
        <f>'Ac227 Dose 20 nCi decay actual'!M439/'Ac225 Dose 200 nCi EstimateMeth'!M455</f>
        <v>0.2933025106584195</v>
      </c>
      <c r="M78" s="83">
        <f>'Ac227 Dose 20 nCi decay actual'!N439/'Ac225 Dose 200 nCi EstimateMeth'!N455</f>
        <v>0.28758264258372779</v>
      </c>
      <c r="P78" s="86">
        <f>D78-D78*(('Ac225 Dose 200 nCi EstimateMeth'!Q455/'Ac225 Dose 200 nCi EstimateMeth'!E455)^2+('Ac227 Dose 20 nCi decay actual'!Q439/'Ac227 Dose 20 nCi decay actual'!E439)^2)^0.5</f>
        <v>-2437.5759243540397</v>
      </c>
      <c r="Q78" s="86">
        <f>E78-E78*(('Ac225 Dose 200 nCi EstimateMeth'!R455/'Ac225 Dose 200 nCi EstimateMeth'!F455)^2+('Ac227 Dose 20 nCi decay actual'!R439/'Ac227 Dose 20 nCi decay actual'!F439)^2)^0.5</f>
        <v>-16610.552213130071</v>
      </c>
      <c r="R78" s="86">
        <f>F78-F78*(('Ac225 Dose 200 nCi EstimateMeth'!S455/'Ac225 Dose 200 nCi EstimateMeth'!G455)^2+('Ac227 Dose 20 nCi decay actual'!S439/'Ac227 Dose 20 nCi decay actual'!G439)^2)^0.5</f>
        <v>-23766.463884594399</v>
      </c>
      <c r="S78" s="86">
        <f>G78-G78*(('Ac225 Dose 200 nCi EstimateMeth'!T455/'Ac225 Dose 200 nCi EstimateMeth'!H455)^2+('Ac227 Dose 20 nCi decay actual'!T439/'Ac227 Dose 20 nCi decay actual'!H439)^2)^0.5</f>
        <v>-12954.202132363962</v>
      </c>
      <c r="T78" s="86">
        <f>H78-H78*(('Ac225 Dose 200 nCi EstimateMeth'!U455/'Ac225 Dose 200 nCi EstimateMeth'!I455)^2+('Ac227 Dose 20 nCi decay actual'!U439/'Ac227 Dose 20 nCi decay actual'!I439)^2)^0.5</f>
        <v>-21299.95968477038</v>
      </c>
      <c r="U78" s="86">
        <f>I78-I78*(('Ac225 Dose 200 nCi EstimateMeth'!V455/'Ac225 Dose 200 nCi EstimateMeth'!J455)^2+('Ac227 Dose 20 nCi decay actual'!V439/'Ac227 Dose 20 nCi decay actual'!J439)^2)^0.5</f>
        <v>-12285.519320623082</v>
      </c>
      <c r="V78" s="86">
        <f>J78-J78*(('Ac225 Dose 200 nCi EstimateMeth'!W455/'Ac225 Dose 200 nCi EstimateMeth'!K455)^2+('Ac227 Dose 20 nCi decay actual'!W439/'Ac227 Dose 20 nCi decay actual'!K439)^2)^0.5</f>
        <v>-42936.355763436739</v>
      </c>
      <c r="W78" s="86">
        <f>K78-K78*(('Ac225 Dose 200 nCi EstimateMeth'!X455/'Ac225 Dose 200 nCi EstimateMeth'!L455)^2+('Ac227 Dose 20 nCi decay actual'!X439/'Ac227 Dose 20 nCi decay actual'!L439)^2)^0.5</f>
        <v>-31361.5124804566</v>
      </c>
      <c r="X78" s="86">
        <f>L78-L78*(('Ac225 Dose 200 nCi EstimateMeth'!Y455/'Ac225 Dose 200 nCi EstimateMeth'!M455)^2+('Ac227 Dose 20 nCi decay actual'!Y439/'Ac227 Dose 20 nCi decay actual'!M439)^2)^0.5</f>
        <v>-45988.090433346631</v>
      </c>
      <c r="Y78" s="86">
        <f>M78-M78*(('Ac225 Dose 200 nCi EstimateMeth'!Z455/'Ac225 Dose 200 nCi EstimateMeth'!N455)^2+('Ac227 Dose 20 nCi decay actual'!Z439/'Ac227 Dose 20 nCi decay actual'!N439)^2)^0.5</f>
        <v>-30131.348514388621</v>
      </c>
      <c r="Z78" s="86"/>
      <c r="AA78" s="86"/>
      <c r="AB78" s="86">
        <f>D78+D78*(('Ac225 Dose 200 nCi EstimateMeth'!AC455/'Ac225 Dose 200 nCi EstimateMeth'!E455)^2+('Ac227 Dose 20 nCi decay actual'!AC439/'Ac227 Dose 20 nCi decay actual'!E439)^2)^0.5</f>
        <v>6101.5882581234728</v>
      </c>
      <c r="AC78" s="86">
        <f>E78+E78*(('Ac225 Dose 200 nCi EstimateMeth'!AD455/'Ac225 Dose 200 nCi EstimateMeth'!F455)^2+('Ac227 Dose 20 nCi decay actual'!AD439/'Ac227 Dose 20 nCi decay actual'!F439)^2)^0.5</f>
        <v>24410.889711343487</v>
      </c>
      <c r="AD78" s="86">
        <f>F78+F78*(('Ac225 Dose 200 nCi EstimateMeth'!AE455/'Ac225 Dose 200 nCi EstimateMeth'!G455)^2+('Ac227 Dose 20 nCi decay actual'!AE439/'Ac227 Dose 20 nCi decay actual'!G439)^2)^0.5</f>
        <v>37798.782386841958</v>
      </c>
      <c r="AE78" s="86">
        <f>G78+G78*(('Ac225 Dose 200 nCi EstimateMeth'!AF455/'Ac225 Dose 200 nCi EstimateMeth'!H455)^2+('Ac227 Dose 20 nCi decay actual'!AF439/'Ac227 Dose 20 nCi decay actual'!H439)^2)^0.5</f>
        <v>30443.112510886731</v>
      </c>
      <c r="AF78" s="86">
        <f>H78+H78*(('Ac225 Dose 200 nCi EstimateMeth'!AG455/'Ac225 Dose 200 nCi EstimateMeth'!I455)^2+('Ac227 Dose 20 nCi decay actual'!AG439/'Ac227 Dose 20 nCi decay actual'!I439)^2)^0.5</f>
        <v>33101.570175713932</v>
      </c>
      <c r="AG78" s="86">
        <f>I78+I78*(('Ac225 Dose 200 nCi EstimateMeth'!AH455/'Ac225 Dose 200 nCi EstimateMeth'!J455)^2+('Ac227 Dose 20 nCi decay actual'!AH439/'Ac227 Dose 20 nCi decay actual'!J439)^2)^0.5</f>
        <v>27913.513594179116</v>
      </c>
      <c r="AH78" s="86">
        <f>J78+J78*(('Ac225 Dose 200 nCi EstimateMeth'!AI455/'Ac225 Dose 200 nCi EstimateMeth'!K455)^2+('Ac227 Dose 20 nCi decay actual'!AI439/'Ac227 Dose 20 nCi decay actual'!K439)^2)^0.5</f>
        <v>50023.325725995084</v>
      </c>
      <c r="AI78" s="86">
        <f>K78+K78*(('Ac225 Dose 200 nCi EstimateMeth'!AJ455/'Ac225 Dose 200 nCi EstimateMeth'!L455)^2+('Ac227 Dose 20 nCi decay actual'!AJ439/'Ac227 Dose 20 nCi decay actual'!L439)^2)^0.5</f>
        <v>37850.411796412365</v>
      </c>
      <c r="AJ78" s="86">
        <f>L78+L78*(('Ac225 Dose 200 nCi EstimateMeth'!AK455/'Ac225 Dose 200 nCi EstimateMeth'!M455)^2+('Ac227 Dose 20 nCi decay actual'!AK439/'Ac227 Dose 20 nCi decay actual'!M439)^2)^0.5</f>
        <v>52746.429689130178</v>
      </c>
      <c r="AK78" s="86">
        <f>M78+M78*(('Ac225 Dose 200 nCi EstimateMeth'!AL455/'Ac225 Dose 200 nCi EstimateMeth'!N455)^2+('Ac227 Dose 20 nCi decay actual'!AL439/'Ac227 Dose 20 nCi decay actual'!N439)^2)^0.5</f>
        <v>67970.863233008029</v>
      </c>
      <c r="AL78" s="85"/>
    </row>
    <row r="79" spans="3:38">
      <c r="C79">
        <f>'Ac225 Dose 200 nCi EstimateMeth'!D456</f>
        <v>175</v>
      </c>
      <c r="D79" s="83">
        <f>'Ac227 Dose 20 nCi decay actual'!E440/'Ac225 Dose 200 nCi EstimateMeth'!E456</f>
        <v>1.6619996563629932E-2</v>
      </c>
      <c r="E79" s="83">
        <f>'Ac227 Dose 20 nCi decay actual'!F440/'Ac225 Dose 200 nCi EstimateMeth'!F456</f>
        <v>0.16493484747551032</v>
      </c>
      <c r="F79" s="83">
        <f>'Ac227 Dose 20 nCi decay actual'!G440/'Ac225 Dose 200 nCi EstimateMeth'!G456</f>
        <v>0.22643634359491482</v>
      </c>
      <c r="G79" s="83">
        <f>'Ac227 Dose 20 nCi decay actual'!H440/'Ac225 Dose 200 nCi EstimateMeth'!H456</f>
        <v>0.16635818737115282</v>
      </c>
      <c r="H79" s="83">
        <f>'Ac227 Dose 20 nCi decay actual'!I440/'Ac225 Dose 200 nCi EstimateMeth'!I456</f>
        <v>0.22262195399807627</v>
      </c>
      <c r="I79" s="83">
        <f>'Ac227 Dose 20 nCi decay actual'!J440/'Ac225 Dose 200 nCi EstimateMeth'!J456</f>
        <v>0.13522858356619574</v>
      </c>
      <c r="J79" s="83">
        <f>'Ac227 Dose 20 nCi decay actual'!K440/'Ac225 Dose 200 nCi EstimateMeth'!K456</f>
        <v>0.31910240996810663</v>
      </c>
      <c r="K79" s="83">
        <f>'Ac227 Dose 20 nCi decay actual'!L440/'Ac225 Dose 200 nCi EstimateMeth'!L456</f>
        <v>0.2604207381481321</v>
      </c>
      <c r="L79" s="83">
        <f>'Ac227 Dose 20 nCi decay actual'!M440/'Ac225 Dose 200 nCi EstimateMeth'!M456</f>
        <v>0.35599563999621092</v>
      </c>
      <c r="M79" s="83">
        <f>'Ac227 Dose 20 nCi decay actual'!N440/'Ac225 Dose 200 nCi EstimateMeth'!N456</f>
        <v>0.34686254362429003</v>
      </c>
      <c r="P79" s="86">
        <f>D79-D79*(('Ac225 Dose 200 nCi EstimateMeth'!Q456/'Ac225 Dose 200 nCi EstimateMeth'!E456)^2+('Ac227 Dose 20 nCi decay actual'!Q440/'Ac227 Dose 20 nCi decay actual'!E440)^2)^0.5</f>
        <v>-2539.5696401212181</v>
      </c>
      <c r="Q79" s="86">
        <f>E79-E79*(('Ac225 Dose 200 nCi EstimateMeth'!R456/'Ac225 Dose 200 nCi EstimateMeth'!F456)^2+('Ac227 Dose 20 nCi decay actual'!R440/'Ac227 Dose 20 nCi decay actual'!F440)^2)^0.5</f>
        <v>-19797.642653803538</v>
      </c>
      <c r="R79" s="86">
        <f>F79-F79*(('Ac225 Dose 200 nCi EstimateMeth'!S456/'Ac225 Dose 200 nCi EstimateMeth'!G456)^2+('Ac227 Dose 20 nCi decay actual'!S440/'Ac227 Dose 20 nCi decay actual'!G440)^2)^0.5</f>
        <v>-28771.866624713024</v>
      </c>
      <c r="S79" s="86">
        <f>G79-G79*(('Ac225 Dose 200 nCi EstimateMeth'!T456/'Ac225 Dose 200 nCi EstimateMeth'!H456)^2+('Ac227 Dose 20 nCi decay actual'!T440/'Ac227 Dose 20 nCi decay actual'!H440)^2)^0.5</f>
        <v>-15658.6702836851</v>
      </c>
      <c r="T79" s="86">
        <f>H79-H79*(('Ac225 Dose 200 nCi EstimateMeth'!U456/'Ac225 Dose 200 nCi EstimateMeth'!I456)^2+('Ac227 Dose 20 nCi decay actual'!U440/'Ac227 Dose 20 nCi decay actual'!I440)^2)^0.5</f>
        <v>-25789.859821440208</v>
      </c>
      <c r="U79" s="86">
        <f>I79-I79*(('Ac225 Dose 200 nCi EstimateMeth'!V456/'Ac225 Dose 200 nCi EstimateMeth'!J456)^2+('Ac227 Dose 20 nCi decay actual'!V440/'Ac227 Dose 20 nCi decay actual'!J440)^2)^0.5</f>
        <v>-14919.178348926012</v>
      </c>
      <c r="V79" s="86">
        <f>J79-J79*(('Ac225 Dose 200 nCi EstimateMeth'!W456/'Ac225 Dose 200 nCi EstimateMeth'!K456)^2+('Ac227 Dose 20 nCi decay actual'!W440/'Ac227 Dose 20 nCi decay actual'!K440)^2)^0.5</f>
        <v>-52134.633780830671</v>
      </c>
      <c r="W79" s="86">
        <f>K79-K79*(('Ac225 Dose 200 nCi EstimateMeth'!X456/'Ac225 Dose 200 nCi EstimateMeth'!L456)^2+('Ac227 Dose 20 nCi decay actual'!X440/'Ac227 Dose 20 nCi decay actual'!L440)^2)^0.5</f>
        <v>-38027.673290760198</v>
      </c>
      <c r="X79" s="86">
        <f>L79-L79*(('Ac225 Dose 200 nCi EstimateMeth'!Y456/'Ac225 Dose 200 nCi EstimateMeth'!M456)^2+('Ac227 Dose 20 nCi decay actual'!Y440/'Ac227 Dose 20 nCi decay actual'!M440)^2)^0.5</f>
        <v>-55816.165970694921</v>
      </c>
      <c r="Y79" s="86">
        <f>M79-M79*(('Ac225 Dose 200 nCi EstimateMeth'!Z456/'Ac225 Dose 200 nCi EstimateMeth'!N456)^2+('Ac227 Dose 20 nCi decay actual'!Z440/'Ac227 Dose 20 nCi decay actual'!N440)^2)^0.5</f>
        <v>-36341.182510715844</v>
      </c>
      <c r="Z79" s="86"/>
      <c r="AA79" s="86"/>
      <c r="AB79" s="86">
        <f>D79+D79*(('Ac225 Dose 200 nCi EstimateMeth'!AC456/'Ac225 Dose 200 nCi EstimateMeth'!E456)^2+('Ac227 Dose 20 nCi decay actual'!AC440/'Ac227 Dose 20 nCi decay actual'!E440)^2)^0.5</f>
        <v>6356.8925757640491</v>
      </c>
      <c r="AC79" s="86">
        <f>E79+E79*(('Ac225 Dose 200 nCi EstimateMeth'!AD456/'Ac225 Dose 200 nCi EstimateMeth'!F456)^2+('Ac227 Dose 20 nCi decay actual'!AD440/'Ac227 Dose 20 nCi decay actual'!F440)^2)^0.5</f>
        <v>29094.641926686269</v>
      </c>
      <c r="AD79" s="86">
        <f>F79+F79*(('Ac225 Dose 200 nCi EstimateMeth'!AE456/'Ac225 Dose 200 nCi EstimateMeth'!G456)^2+('Ac227 Dose 20 nCi decay actual'!AE440/'Ac227 Dose 20 nCi decay actual'!G440)^2)^0.5</f>
        <v>45759.500870213815</v>
      </c>
      <c r="AE79" s="86">
        <f>G79+G79*(('Ac225 Dose 200 nCi EstimateMeth'!AF456/'Ac225 Dose 200 nCi EstimateMeth'!H456)^2+('Ac227 Dose 20 nCi decay actual'!AF440/'Ac227 Dose 20 nCi decay actual'!H440)^2)^0.5</f>
        <v>36798.766497320205</v>
      </c>
      <c r="AF79" s="86">
        <f>H79+H79*(('Ac225 Dose 200 nCi EstimateMeth'!AG456/'Ac225 Dose 200 nCi EstimateMeth'!I456)^2+('Ac227 Dose 20 nCi decay actual'!AG440/'Ac227 Dose 20 nCi decay actual'!I440)^2)^0.5</f>
        <v>40079.1770075487</v>
      </c>
      <c r="AG79" s="86">
        <f>I79+I79*(('Ac225 Dose 200 nCi EstimateMeth'!AH456/'Ac225 Dose 200 nCi EstimateMeth'!J456)^2+('Ac227 Dose 20 nCi decay actual'!AH440/'Ac227 Dose 20 nCi decay actual'!J440)^2)^0.5</f>
        <v>33897.361316568356</v>
      </c>
      <c r="AH79" s="86">
        <f>J79+J79*(('Ac225 Dose 200 nCi EstimateMeth'!AI456/'Ac225 Dose 200 nCi EstimateMeth'!K456)^2+('Ac227 Dose 20 nCi decay actual'!AI440/'Ac227 Dose 20 nCi decay actual'!K440)^2)^0.5</f>
        <v>60739.849064206363</v>
      </c>
      <c r="AI79" s="86">
        <f>K79+K79*(('Ac225 Dose 200 nCi EstimateMeth'!AJ456/'Ac225 Dose 200 nCi EstimateMeth'!L456)^2+('Ac227 Dose 20 nCi decay actual'!AJ440/'Ac227 Dose 20 nCi decay actual'!L440)^2)^0.5</f>
        <v>45895.844305256433</v>
      </c>
      <c r="AJ79" s="86">
        <f>L79+L79*(('Ac225 Dose 200 nCi EstimateMeth'!AK456/'Ac225 Dose 200 nCi EstimateMeth'!M456)^2+('Ac227 Dose 20 nCi decay actual'!AK440/'Ac227 Dose 20 nCi decay actual'!M440)^2)^0.5</f>
        <v>64018.824186026293</v>
      </c>
      <c r="AK79" s="86">
        <f>M79+M79*(('Ac225 Dose 200 nCi EstimateMeth'!AL456/'Ac225 Dose 200 nCi EstimateMeth'!N456)^2+('Ac227 Dose 20 nCi decay actual'!AL440/'Ac227 Dose 20 nCi decay actual'!N440)^2)^0.5</f>
        <v>81979.123446280661</v>
      </c>
      <c r="AL79" s="85"/>
    </row>
    <row r="80" spans="3:38">
      <c r="C80">
        <f>'Ac225 Dose 200 nCi EstimateMeth'!D457</f>
        <v>200</v>
      </c>
      <c r="D80" s="83">
        <f>'Ac227 Dose 20 nCi decay actual'!E441/'Ac225 Dose 200 nCi EstimateMeth'!E457</f>
        <v>1.7288321787641951E-2</v>
      </c>
      <c r="E80" s="83">
        <f>'Ac227 Dose 20 nCi decay actual'!F441/'Ac225 Dose 200 nCi EstimateMeth'!F457</f>
        <v>0.19152131030138483</v>
      </c>
      <c r="F80" s="83">
        <f>'Ac227 Dose 20 nCi decay actual'!G441/'Ac225 Dose 200 nCi EstimateMeth'!G457</f>
        <v>0.26588258770992901</v>
      </c>
      <c r="G80" s="83">
        <f>'Ac227 Dose 20 nCi decay actual'!H441/'Ac225 Dose 200 nCi EstimateMeth'!H457</f>
        <v>0.19512828088114464</v>
      </c>
      <c r="H80" s="83">
        <f>'Ac227 Dose 20 nCi decay actual'!I441/'Ac225 Dose 200 nCi EstimateMeth'!I457</f>
        <v>0.26142950120160513</v>
      </c>
      <c r="I80" s="83">
        <f>'Ac227 Dose 20 nCi decay actual'!J441/'Ac225 Dose 200 nCi EstimateMeth'!J457</f>
        <v>0.15913338582916742</v>
      </c>
      <c r="J80" s="83">
        <f>'Ac227 Dose 20 nCi decay actual'!K441/'Ac225 Dose 200 nCi EstimateMeth'!K457</f>
        <v>0.37548040861902099</v>
      </c>
      <c r="K80" s="83">
        <f>'Ac227 Dose 20 nCi decay actual'!L441/'Ac225 Dose 200 nCi EstimateMeth'!L457</f>
        <v>0.30613315805990882</v>
      </c>
      <c r="L80" s="83">
        <f>'Ac227 Dose 20 nCi decay actual'!M441/'Ac225 Dose 200 nCi EstimateMeth'!M457</f>
        <v>0.41876444964755172</v>
      </c>
      <c r="M80" s="83">
        <f>'Ac227 Dose 20 nCi decay actual'!N441/'Ac225 Dose 200 nCi EstimateMeth'!N457</f>
        <v>0.40621427070177923</v>
      </c>
      <c r="P80" s="86">
        <f>D80-D80*(('Ac225 Dose 200 nCi EstimateMeth'!Q457/'Ac225 Dose 200 nCi EstimateMeth'!E457)^2+('Ac227 Dose 20 nCi decay actual'!Q441/'Ac227 Dose 20 nCi decay actual'!E441)^2)^0.5</f>
        <v>-2641.6893881889741</v>
      </c>
      <c r="Q80" s="86">
        <f>E80-E80*(('Ac225 Dose 200 nCi EstimateMeth'!R457/'Ac225 Dose 200 nCi EstimateMeth'!F457)^2+('Ac227 Dose 20 nCi decay actual'!R441/'Ac227 Dose 20 nCi decay actual'!F441)^2)^0.5</f>
        <v>-22988.803852309804</v>
      </c>
      <c r="R80" s="86">
        <f>F80-F80*(('Ac225 Dose 200 nCi EstimateMeth'!S457/'Ac225 Dose 200 nCi EstimateMeth'!G457)^2+('Ac227 Dose 20 nCi decay actual'!S441/'Ac227 Dose 20 nCi decay actual'!G441)^2)^0.5</f>
        <v>-33783.868921284884</v>
      </c>
      <c r="S80" s="86">
        <f>G80-G80*(('Ac225 Dose 200 nCi EstimateMeth'!T457/'Ac225 Dose 200 nCi EstimateMeth'!H457)^2+('Ac227 Dose 20 nCi decay actual'!T441/'Ac227 Dose 20 nCi decay actual'!H441)^2)^0.5</f>
        <v>-18366.605881868705</v>
      </c>
      <c r="T80" s="86">
        <f>H80-H80*(('Ac225 Dose 200 nCi EstimateMeth'!U457/'Ac225 Dose 200 nCi EstimateMeth'!I457)^2+('Ac227 Dose 20 nCi decay actual'!U441/'Ac227 Dose 20 nCi decay actual'!I441)^2)^0.5</f>
        <v>-30285.430854318663</v>
      </c>
      <c r="U80" s="86">
        <f>I80-I80*(('Ac225 Dose 200 nCi EstimateMeth'!V457/'Ac225 Dose 200 nCi EstimateMeth'!J457)^2+('Ac227 Dose 20 nCi decay actual'!V441/'Ac227 Dose 20 nCi decay actual'!J441)^2)^0.5</f>
        <v>-17556.379368250371</v>
      </c>
      <c r="V80" s="86">
        <f>J80-J80*(('Ac225 Dose 200 nCi EstimateMeth'!W457/'Ac225 Dose 200 nCi EstimateMeth'!K457)^2+('Ac227 Dose 20 nCi decay actual'!W441/'Ac227 Dose 20 nCi decay actual'!K441)^2)^0.5</f>
        <v>-61345.234447155286</v>
      </c>
      <c r="W80" s="86">
        <f>K80-K80*(('Ac225 Dose 200 nCi EstimateMeth'!X457/'Ac225 Dose 200 nCi EstimateMeth'!L457)^2+('Ac227 Dose 20 nCi decay actual'!X441/'Ac227 Dose 20 nCi decay actual'!L441)^2)^0.5</f>
        <v>-44702.544528857834</v>
      </c>
      <c r="X80" s="86">
        <f>L80-L80*(('Ac225 Dose 200 nCi EstimateMeth'!Y457/'Ac225 Dose 200 nCi EstimateMeth'!M457)^2+('Ac227 Dose 20 nCi decay actual'!Y441/'Ac227 Dose 20 nCi decay actual'!M441)^2)^0.5</f>
        <v>-65657.240457856344</v>
      </c>
      <c r="Y80" s="86">
        <f>M80-M80*(('Ac225 Dose 200 nCi EstimateMeth'!Z457/'Ac225 Dose 200 nCi EstimateMeth'!N457)^2+('Ac227 Dose 20 nCi decay actual'!Z441/'Ac227 Dose 20 nCi decay actual'!N441)^2)^0.5</f>
        <v>-42559.285526951178</v>
      </c>
      <c r="Z80" s="86"/>
      <c r="AA80" s="86"/>
      <c r="AB80" s="86">
        <f>D80+D80*(('Ac225 Dose 200 nCi EstimateMeth'!AC457/'Ac225 Dose 200 nCi EstimateMeth'!E457)^2+('Ac227 Dose 20 nCi decay actual'!AC441/'Ac227 Dose 20 nCi decay actual'!E441)^2)^0.5</f>
        <v>6612.5123698203006</v>
      </c>
      <c r="AC80" s="86">
        <f>E80+E80*(('Ac225 Dose 200 nCi EstimateMeth'!AD457/'Ac225 Dose 200 nCi EstimateMeth'!F457)^2+('Ac227 Dose 20 nCi decay actual'!AD441/'Ac227 Dose 20 nCi decay actual'!F441)^2)^0.5</f>
        <v>33784.376656656576</v>
      </c>
      <c r="AD80" s="86">
        <f>F80+F80*(('Ac225 Dose 200 nCi EstimateMeth'!AE457/'Ac225 Dose 200 nCi EstimateMeth'!G457)^2+('Ac227 Dose 20 nCi decay actual'!AE441/'Ac227 Dose 20 nCi decay actual'!G441)^2)^0.5</f>
        <v>53730.715477452541</v>
      </c>
      <c r="AE80" s="86">
        <f>G80+G80*(('Ac225 Dose 200 nCi EstimateMeth'!AF457/'Ac225 Dose 200 nCi EstimateMeth'!H457)^2+('Ac227 Dose 20 nCi decay actual'!AF441/'Ac227 Dose 20 nCi decay actual'!H441)^2)^0.5</f>
        <v>43162.569293048422</v>
      </c>
      <c r="AF80" s="86">
        <f>H80+H80*(('Ac225 Dose 200 nCi EstimateMeth'!AG457/'Ac225 Dose 200 nCi EstimateMeth'!I457)^2+('Ac227 Dose 20 nCi decay actual'!AG441/'Ac227 Dose 20 nCi decay actual'!I441)^2)^0.5</f>
        <v>47065.596804850444</v>
      </c>
      <c r="AG80" s="86">
        <f>I80+I80*(('Ac225 Dose 200 nCi EstimateMeth'!AH457/'Ac225 Dose 200 nCi EstimateMeth'!J457)^2+('Ac227 Dose 20 nCi decay actual'!AH441/'Ac227 Dose 20 nCi decay actual'!J441)^2)^0.5</f>
        <v>39889.256698066092</v>
      </c>
      <c r="AH80" s="86">
        <f>J80+J80*(('Ac225 Dose 200 nCi EstimateMeth'!AI457/'Ac225 Dose 200 nCi EstimateMeth'!K457)^2+('Ac227 Dose 20 nCi decay actual'!AI441/'Ac227 Dose 20 nCi decay actual'!K441)^2)^0.5</f>
        <v>71470.728979564898</v>
      </c>
      <c r="AI80" s="86">
        <f>K80+K80*(('Ac225 Dose 200 nCi EstimateMeth'!AJ457/'Ac225 Dose 200 nCi EstimateMeth'!L457)^2+('Ac227 Dose 20 nCi decay actual'!AJ441/'Ac227 Dose 20 nCi decay actual'!L441)^2)^0.5</f>
        <v>53951.789481912812</v>
      </c>
      <c r="AJ80" s="86">
        <f>L80+L80*(('Ac225 Dose 200 nCi EstimateMeth'!AK457/'Ac225 Dose 200 nCi EstimateMeth'!M457)^2+('Ac227 Dose 20 nCi decay actual'!AK441/'Ac227 Dose 20 nCi decay actual'!M441)^2)^0.5</f>
        <v>75306.127904838286</v>
      </c>
      <c r="AK80" s="86">
        <f>M80+M80*(('Ac225 Dose 200 nCi EstimateMeth'!AL457/'Ac225 Dose 200 nCi EstimateMeth'!N457)^2+('Ac227 Dose 20 nCi decay actual'!AL441/'Ac227 Dose 20 nCi decay actual'!N441)^2)^0.5</f>
        <v>96006.037252867492</v>
      </c>
      <c r="AL80" s="85"/>
    </row>
    <row r="81" spans="3:38">
      <c r="C81">
        <f>'Ac225 Dose 200 nCi EstimateMeth'!D458</f>
        <v>225</v>
      </c>
      <c r="D81" s="83">
        <f>'Ac227 Dose 20 nCi decay actual'!E442/'Ac225 Dose 200 nCi EstimateMeth'!E458</f>
        <v>1.7956063926385338E-2</v>
      </c>
      <c r="E81" s="83">
        <f>'Ac227 Dose 20 nCi decay actual'!F442/'Ac225 Dose 200 nCi EstimateMeth'!F458</f>
        <v>0.21808474994506036</v>
      </c>
      <c r="F81" s="83">
        <f>'Ac227 Dose 20 nCi decay actual'!G442/'Ac225 Dose 200 nCi EstimateMeth'!G458</f>
        <v>0.30529486145418311</v>
      </c>
      <c r="G81" s="83">
        <f>'Ac227 Dose 20 nCi decay actual'!H442/'Ac225 Dose 200 nCi EstimateMeth'!H458</f>
        <v>0.22387348461732801</v>
      </c>
      <c r="H81" s="83">
        <f>'Ac227 Dose 20 nCi decay actual'!I442/'Ac225 Dose 200 nCi EstimateMeth'!I458</f>
        <v>0.30020339687786485</v>
      </c>
      <c r="I81" s="83">
        <f>'Ac227 Dose 20 nCi decay actual'!J442/'Ac225 Dose 200 nCi EstimateMeth'!J458</f>
        <v>0.18301767195389196</v>
      </c>
      <c r="J81" s="83">
        <f>'Ac227 Dose 20 nCi decay actual'!K442/'Ac225 Dose 200 nCi EstimateMeth'!K458</f>
        <v>0.43180998923778724</v>
      </c>
      <c r="K81" s="83">
        <f>'Ac227 Dose 20 nCi decay actual'!L442/'Ac225 Dose 200 nCi EstimateMeth'!L458</f>
        <v>0.35180615520796216</v>
      </c>
      <c r="L81" s="83">
        <f>'Ac227 Dose 20 nCi decay actual'!M442/'Ac225 Dose 200 nCi EstimateMeth'!M458</f>
        <v>0.48147923665924897</v>
      </c>
      <c r="M81" s="83">
        <f>'Ac227 Dose 20 nCi decay actual'!N442/'Ac225 Dose 200 nCi EstimateMeth'!N458</f>
        <v>0.46551496210152554</v>
      </c>
      <c r="P81" s="86">
        <f>D81-D81*(('Ac225 Dose 200 nCi EstimateMeth'!Q458/'Ac225 Dose 200 nCi EstimateMeth'!E458)^2+('Ac227 Dose 20 nCi decay actual'!Q442/'Ac227 Dose 20 nCi decay actual'!E442)^2)^0.5</f>
        <v>-2743.7213801457556</v>
      </c>
      <c r="Q81" s="86">
        <f>E81-E81*(('Ac225 Dose 200 nCi EstimateMeth'!R458/'Ac225 Dose 200 nCi EstimateMeth'!F458)^2+('Ac227 Dose 20 nCi decay actual'!R442/'Ac227 Dose 20 nCi decay actual'!F442)^2)^0.5</f>
        <v>-26177.264115086735</v>
      </c>
      <c r="R81" s="86">
        <f>F81-F81*(('Ac225 Dose 200 nCi EstimateMeth'!S458/'Ac225 Dose 200 nCi EstimateMeth'!G458)^2+('Ac227 Dose 20 nCi decay actual'!S442/'Ac227 Dose 20 nCi decay actual'!G442)^2)^0.5</f>
        <v>-38791.677199941332</v>
      </c>
      <c r="S81" s="86">
        <f>G81-G81*(('Ac225 Dose 200 nCi EstimateMeth'!T458/'Ac225 Dose 200 nCi EstimateMeth'!H458)^2+('Ac227 Dose 20 nCi decay actual'!T442/'Ac227 Dose 20 nCi decay actual'!H442)^2)^0.5</f>
        <v>-21072.254126044259</v>
      </c>
      <c r="T81" s="86">
        <f>H81-H81*(('Ac225 Dose 200 nCi EstimateMeth'!U458/'Ac225 Dose 200 nCi EstimateMeth'!I458)^2+('Ac227 Dose 20 nCi decay actual'!U442/'Ac227 Dose 20 nCi decay actual'!I442)^2)^0.5</f>
        <v>-34777.186453677998</v>
      </c>
      <c r="U81" s="86">
        <f>I81-I81*(('Ac225 Dose 200 nCi EstimateMeth'!V458/'Ac225 Dose 200 nCi EstimateMeth'!J458)^2+('Ac227 Dose 20 nCi decay actual'!V442/'Ac227 Dose 20 nCi decay actual'!J442)^2)^0.5</f>
        <v>-20191.389088153835</v>
      </c>
      <c r="V81" s="86">
        <f>J81-J81*(('Ac225 Dose 200 nCi EstimateMeth'!W458/'Ac225 Dose 200 nCi EstimateMeth'!K458)^2+('Ac227 Dose 20 nCi decay actual'!W442/'Ac227 Dose 20 nCi decay actual'!K442)^2)^0.5</f>
        <v>-70548.171401713029</v>
      </c>
      <c r="W81" s="86">
        <f>K81-K81*(('Ac225 Dose 200 nCi EstimateMeth'!X458/'Ac225 Dose 200 nCi EstimateMeth'!L458)^2+('Ac227 Dose 20 nCi decay actual'!X442/'Ac227 Dose 20 nCi decay actual'!L442)^2)^0.5</f>
        <v>-51371.813891879065</v>
      </c>
      <c r="X81" s="86">
        <f>L81-L81*(('Ac225 Dose 200 nCi EstimateMeth'!Y458/'Ac225 Dose 200 nCi EstimateMeth'!M458)^2+('Ac227 Dose 20 nCi decay actual'!Y442/'Ac227 Dose 20 nCi decay actual'!M442)^2)^0.5</f>
        <v>-75490.090236094271</v>
      </c>
      <c r="Y81" s="86">
        <f>M81-M81*(('Ac225 Dose 200 nCi EstimateMeth'!Z458/'Ac225 Dose 200 nCi EstimateMeth'!N458)^2+('Ac227 Dose 20 nCi decay actual'!Z442/'Ac227 Dose 20 nCi decay actual'!N442)^2)^0.5</f>
        <v>-48772.201384084743</v>
      </c>
      <c r="Z81" s="86"/>
      <c r="AA81" s="86"/>
      <c r="AB81" s="86">
        <f>D81+D81*(('Ac225 Dose 200 nCi EstimateMeth'!AC458/'Ac225 Dose 200 nCi EstimateMeth'!E458)^2+('Ac227 Dose 20 nCi decay actual'!AC442/'Ac227 Dose 20 nCi decay actual'!E442)^2)^0.5</f>
        <v>6867.9124982257435</v>
      </c>
      <c r="AC81" s="86">
        <f>E81+E81*(('Ac225 Dose 200 nCi EstimateMeth'!AD458/'Ac225 Dose 200 nCi EstimateMeth'!F458)^2+('Ac227 Dose 20 nCi decay actual'!AD442/'Ac227 Dose 20 nCi decay actual'!F442)^2)^0.5</f>
        <v>38470.142091355454</v>
      </c>
      <c r="AD81" s="86">
        <f>F81+F81*(('Ac225 Dose 200 nCi EstimateMeth'!AE458/'Ac225 Dose 200 nCi EstimateMeth'!G458)^2+('Ac227 Dose 20 nCi decay actual'!AE442/'Ac227 Dose 20 nCi decay actual'!G442)^2)^0.5</f>
        <v>61695.259811834716</v>
      </c>
      <c r="AE81" s="86">
        <f>G81+G81*(('Ac225 Dose 200 nCi EstimateMeth'!AF458/'Ac225 Dose 200 nCi EstimateMeth'!H458)^2+('Ac227 Dose 20 nCi decay actual'!AF442/'Ac227 Dose 20 nCi decay actual'!H442)^2)^0.5</f>
        <v>49520.996679184886</v>
      </c>
      <c r="AF81" s="86">
        <f>H81+H81*(('Ac225 Dose 200 nCi EstimateMeth'!AG458/'Ac225 Dose 200 nCi EstimateMeth'!I458)^2+('Ac227 Dose 20 nCi decay actual'!AG442/'Ac227 Dose 20 nCi decay actual'!I442)^2)^0.5</f>
        <v>54046.087160712879</v>
      </c>
      <c r="AG81" s="86">
        <f>I81+I81*(('Ac225 Dose 200 nCi EstimateMeth'!AH458/'Ac225 Dose 200 nCi EstimateMeth'!J458)^2+('Ac227 Dose 20 nCi decay actual'!AH442/'Ac227 Dose 20 nCi decay actual'!J442)^2)^0.5</f>
        <v>45876.173301159855</v>
      </c>
      <c r="AH81" s="86">
        <f>J81+J81*(('Ac225 Dose 200 nCi EstimateMeth'!AI458/'Ac225 Dose 200 nCi EstimateMeth'!K458)^2+('Ac227 Dose 20 nCi decay actual'!AI442/'Ac227 Dose 20 nCi decay actual'!K442)^2)^0.5</f>
        <v>82192.680226231969</v>
      </c>
      <c r="AI81" s="86">
        <f>K81+K81*(('Ac225 Dose 200 nCi EstimateMeth'!AJ458/'Ac225 Dose 200 nCi EstimateMeth'!L458)^2+('Ac227 Dose 20 nCi decay actual'!AJ442/'Ac227 Dose 20 nCi decay actual'!L442)^2)^0.5</f>
        <v>62000.973717314257</v>
      </c>
      <c r="AJ81" s="86">
        <f>L81+L81*(('Ac225 Dose 200 nCi EstimateMeth'!AK458/'Ac225 Dose 200 nCi EstimateMeth'!M458)^2+('Ac227 Dose 20 nCi decay actual'!AK442/'Ac227 Dose 20 nCi decay actual'!M442)^2)^0.5</f>
        <v>86583.998220069378</v>
      </c>
      <c r="AK81" s="86">
        <f>M81+M81*(('Ac225 Dose 200 nCi EstimateMeth'!AL458/'Ac225 Dose 200 nCi EstimateMeth'!N458)^2+('Ac227 Dose 20 nCi decay actual'!AL442/'Ac227 Dose 20 nCi decay actual'!N442)^2)^0.5</f>
        <v>110021.24977099888</v>
      </c>
      <c r="AL81" s="85"/>
    </row>
    <row r="82" spans="3:38">
      <c r="C82">
        <f>'Ac225 Dose 200 nCi EstimateMeth'!D459</f>
        <v>250</v>
      </c>
      <c r="D82" s="83">
        <f>'Ac227 Dose 20 nCi decay actual'!E443/'Ac225 Dose 200 nCi EstimateMeth'!E459</f>
        <v>1.8622667303295683E-2</v>
      </c>
      <c r="E82" s="83">
        <f>'Ac227 Dose 20 nCi decay actual'!F443/'Ac225 Dose 200 nCi EstimateMeth'!F459</f>
        <v>0.24460293198715369</v>
      </c>
      <c r="F82" s="83">
        <f>'Ac227 Dose 20 nCi decay actual'!G443/'Ac225 Dose 200 nCi EstimateMeth'!G459</f>
        <v>0.34464002769179808</v>
      </c>
      <c r="G82" s="83">
        <f>'Ac227 Dose 20 nCi decay actual'!H443/'Ac225 Dose 200 nCi EstimateMeth'!H459</f>
        <v>0.25256971996737354</v>
      </c>
      <c r="H82" s="83">
        <f>'Ac227 Dose 20 nCi decay actual'!I443/'Ac225 Dose 200 nCi EstimateMeth'!I459</f>
        <v>0.33891122394568507</v>
      </c>
      <c r="I82" s="83">
        <f>'Ac227 Dose 20 nCi decay actual'!J443/'Ac225 Dose 200 nCi EstimateMeth'!J459</f>
        <v>0.20686130511810799</v>
      </c>
      <c r="J82" s="83">
        <f>'Ac227 Dose 20 nCi decay actual'!K443/'Ac225 Dose 200 nCi EstimateMeth'!K459</f>
        <v>0.48804368571602336</v>
      </c>
      <c r="K82" s="83">
        <f>'Ac227 Dose 20 nCi decay actual'!L443/'Ac225 Dose 200 nCi EstimateMeth'!L459</f>
        <v>0.39740137330207703</v>
      </c>
      <c r="L82" s="83">
        <f>'Ac227 Dose 20 nCi decay actual'!M443/'Ac225 Dose 200 nCi EstimateMeth'!M459</f>
        <v>0.544087246315613</v>
      </c>
      <c r="M82" s="83">
        <f>'Ac227 Dose 20 nCi decay actual'!N443/'Ac225 Dose 200 nCi EstimateMeth'!N459</f>
        <v>0.52471469690942618</v>
      </c>
      <c r="P82" s="86">
        <f>D82-D82*(('Ac225 Dose 200 nCi EstimateMeth'!Q459/'Ac225 Dose 200 nCi EstimateMeth'!E459)^2+('Ac227 Dose 20 nCi decay actual'!Q443/'Ac227 Dose 20 nCi decay actual'!E443)^2)^0.5</f>
        <v>-2845.5796116105912</v>
      </c>
      <c r="Q82" s="86">
        <f>E82-E82*(('Ac225 Dose 200 nCi EstimateMeth'!R459/'Ac225 Dose 200 nCi EstimateMeth'!F459)^2+('Ac227 Dose 20 nCi decay actual'!R443/'Ac227 Dose 20 nCi decay actual'!F443)^2)^0.5</f>
        <v>-29360.304863991223</v>
      </c>
      <c r="R82" s="86">
        <f>F82-F82*(('Ac225 Dose 200 nCi EstimateMeth'!S459/'Ac225 Dose 200 nCi EstimateMeth'!G459)^2+('Ac227 Dose 20 nCi decay actual'!S443/'Ac227 Dose 20 nCi decay actual'!G443)^2)^0.5</f>
        <v>-43790.984080510658</v>
      </c>
      <c r="S82" s="86">
        <f>G82-G82*(('Ac225 Dose 200 nCi EstimateMeth'!T459/'Ac225 Dose 200 nCi EstimateMeth'!H459)^2+('Ac227 Dose 20 nCi decay actual'!T443/'Ac227 Dose 20 nCi decay actual'!H443)^2)^0.5</f>
        <v>-23773.304711538512</v>
      </c>
      <c r="T82" s="86">
        <f>H82-H82*(('Ac225 Dose 200 nCi EstimateMeth'!U459/'Ac225 Dose 200 nCi EstimateMeth'!I459)^2+('Ac227 Dose 20 nCi decay actual'!U443/'Ac227 Dose 20 nCi decay actual'!I443)^2)^0.5</f>
        <v>-39261.305582925088</v>
      </c>
      <c r="U82" s="86">
        <f>I82-I82*(('Ac225 Dose 200 nCi EstimateMeth'!V459/'Ac225 Dose 200 nCi EstimateMeth'!J459)^2+('Ac227 Dose 20 nCi decay actual'!V443/'Ac227 Dose 20 nCi decay actual'!J443)^2)^0.5</f>
        <v>-22821.92883957133</v>
      </c>
      <c r="V82" s="86">
        <f>J82-J82*(('Ac225 Dose 200 nCi EstimateMeth'!W459/'Ac225 Dose 200 nCi EstimateMeth'!K459)^2+('Ac227 Dose 20 nCi decay actual'!W443/'Ac227 Dose 20 nCi decay actual'!K443)^2)^0.5</f>
        <v>-79735.494521091168</v>
      </c>
      <c r="W82" s="86">
        <f>K82-K82*(('Ac225 Dose 200 nCi EstimateMeth'!X459/'Ac225 Dose 200 nCi EstimateMeth'!L459)^2+('Ac227 Dose 20 nCi decay actual'!X443/'Ac227 Dose 20 nCi decay actual'!L443)^2)^0.5</f>
        <v>-58029.757990398139</v>
      </c>
      <c r="X82" s="86">
        <f>L82-L82*(('Ac225 Dose 200 nCi EstimateMeth'!Y459/'Ac225 Dose 200 nCi EstimateMeth'!M459)^2+('Ac227 Dose 20 nCi decay actual'!Y443/'Ac227 Dose 20 nCi decay actual'!M443)^2)^0.5</f>
        <v>-85306.249832382222</v>
      </c>
      <c r="Y82" s="86">
        <f>M82-M82*(('Ac225 Dose 200 nCi EstimateMeth'!Z459/'Ac225 Dose 200 nCi EstimateMeth'!N459)^2+('Ac227 Dose 20 nCi decay actual'!Z443/'Ac227 Dose 20 nCi decay actual'!N443)^2)^0.5</f>
        <v>-54974.573169388808</v>
      </c>
      <c r="Z82" s="86"/>
      <c r="AA82" s="86"/>
      <c r="AB82" s="86">
        <f>D82+D82*(('Ac225 Dose 200 nCi EstimateMeth'!AC459/'Ac225 Dose 200 nCi EstimateMeth'!E459)^2+('Ac227 Dose 20 nCi decay actual'!AC443/'Ac227 Dose 20 nCi decay actual'!E443)^2)^0.5</f>
        <v>7122.8776801831391</v>
      </c>
      <c r="AC82" s="86">
        <f>E82+E82*(('Ac225 Dose 200 nCi EstimateMeth'!AD459/'Ac225 Dose 200 nCi EstimateMeth'!F459)^2+('Ac227 Dose 20 nCi decay actual'!AD443/'Ac227 Dose 20 nCi decay actual'!F443)^2)^0.5</f>
        <v>43147.943001176216</v>
      </c>
      <c r="AD82" s="86">
        <f>F82+F82*(('Ac225 Dose 200 nCi EstimateMeth'!AE459/'Ac225 Dose 200 nCi EstimateMeth'!G459)^2+('Ac227 Dose 20 nCi decay actual'!AE443/'Ac227 Dose 20 nCi decay actual'!G443)^2)^0.5</f>
        <v>69646.283308245183</v>
      </c>
      <c r="AE82" s="86">
        <f>G82+G82*(('Ac225 Dose 200 nCi EstimateMeth'!AF459/'Ac225 Dose 200 nCi EstimateMeth'!H459)^2+('Ac227 Dose 20 nCi decay actual'!AF443/'Ac227 Dose 20 nCi decay actual'!H443)^2)^0.5</f>
        <v>55868.619305463479</v>
      </c>
      <c r="AF82" s="86">
        <f>H82+H82*(('Ac225 Dose 200 nCi EstimateMeth'!AG459/'Ac225 Dose 200 nCi EstimateMeth'!I459)^2+('Ac227 Dose 20 nCi decay actual'!AG443/'Ac227 Dose 20 nCi decay actual'!I443)^2)^0.5</f>
        <v>61014.709927972544</v>
      </c>
      <c r="AG82" s="86">
        <f>I82+I82*(('Ac225 Dose 200 nCi EstimateMeth'!AH459/'Ac225 Dose 200 nCi EstimateMeth'!J459)^2+('Ac227 Dose 20 nCi decay actual'!AH443/'Ac227 Dose 20 nCi decay actual'!J443)^2)^0.5</f>
        <v>51852.933839398916</v>
      </c>
      <c r="AH82" s="86">
        <f>J82+J82*(('Ac225 Dose 200 nCi EstimateMeth'!AI459/'Ac225 Dose 200 nCi EstimateMeth'!K459)^2+('Ac227 Dose 20 nCi decay actual'!AI443/'Ac227 Dose 20 nCi decay actual'!K443)^2)^0.5</f>
        <v>92896.440455542048</v>
      </c>
      <c r="AI82" s="86">
        <f>K82+K82*(('Ac225 Dose 200 nCi EstimateMeth'!AJ459/'Ac225 Dose 200 nCi EstimateMeth'!L459)^2+('Ac227 Dose 20 nCi decay actual'!AJ443/'Ac227 Dose 20 nCi decay actual'!L443)^2)^0.5</f>
        <v>70036.489417421893</v>
      </c>
      <c r="AJ82" s="86">
        <f>L82+L82*(('Ac225 Dose 200 nCi EstimateMeth'!AK459/'Ac225 Dose 200 nCi EstimateMeth'!M459)^2+('Ac227 Dose 20 nCi decay actual'!AK443/'Ac227 Dose 20 nCi decay actual'!M443)^2)^0.5</f>
        <v>97842.725589060734</v>
      </c>
      <c r="AK82" s="86">
        <f>M82+M82*(('Ac225 Dose 200 nCi EstimateMeth'!AL459/'Ac225 Dose 200 nCi EstimateMeth'!N459)^2+('Ac227 Dose 20 nCi decay actual'!AL443/'Ac227 Dose 20 nCi decay actual'!N443)^2)^0.5</f>
        <v>124012.67677270244</v>
      </c>
      <c r="AL82" s="85"/>
    </row>
    <row r="83" spans="3:38">
      <c r="C83">
        <f>'Ac225 Dose 200 nCi EstimateMeth'!D460</f>
        <v>300</v>
      </c>
      <c r="D83" s="83">
        <f>'Ac227 Dose 20 nCi decay actual'!E444/'Ac225 Dose 200 nCi EstimateMeth'!E460</f>
        <v>1.9951820694521033E-2</v>
      </c>
      <c r="E83" s="83">
        <f>'Ac227 Dose 20 nCi decay actual'!F444/'Ac225 Dose 200 nCi EstimateMeth'!F460</f>
        <v>0.29747806885946027</v>
      </c>
      <c r="F83" s="83">
        <f>'Ac227 Dose 20 nCi decay actual'!G444/'Ac225 Dose 200 nCi EstimateMeth'!G460</f>
        <v>0.42309116397087215</v>
      </c>
      <c r="G83" s="83">
        <f>'Ac227 Dose 20 nCi decay actual'!H444/'Ac225 Dose 200 nCi EstimateMeth'!H460</f>
        <v>0.30978772414259664</v>
      </c>
      <c r="H83" s="83">
        <f>'Ac227 Dose 20 nCi decay actual'!I444/'Ac225 Dose 200 nCi EstimateMeth'!I460</f>
        <v>0.41609153688093503</v>
      </c>
      <c r="I83" s="83">
        <f>'Ac227 Dose 20 nCi decay actual'!J444/'Ac225 Dose 200 nCi EstimateMeth'!J460</f>
        <v>0.25440362194888816</v>
      </c>
      <c r="J83" s="83">
        <f>'Ac227 Dose 20 nCi decay actual'!K444/'Ac225 Dose 200 nCi EstimateMeth'!K460</f>
        <v>0.60016922172235987</v>
      </c>
      <c r="K83" s="83">
        <f>'Ac227 Dose 20 nCi decay actual'!L444/'Ac225 Dose 200 nCi EstimateMeth'!L460</f>
        <v>0.48831461196103987</v>
      </c>
      <c r="L83" s="83">
        <f>'Ac227 Dose 20 nCi decay actual'!M444/'Ac225 Dose 200 nCi EstimateMeth'!M460</f>
        <v>0.6689226478350293</v>
      </c>
      <c r="M83" s="83">
        <f>'Ac227 Dose 20 nCi decay actual'!N444/'Ac225 Dose 200 nCi EstimateMeth'!N460</f>
        <v>0.6427542717601421</v>
      </c>
      <c r="P83" s="86">
        <f>D83-D83*(('Ac225 Dose 200 nCi EstimateMeth'!Q460/'Ac225 Dose 200 nCi EstimateMeth'!E460)^2+('Ac227 Dose 20 nCi decay actual'!Q444/'Ac227 Dose 20 nCi decay actual'!E444)^2)^0.5</f>
        <v>-3048.676803877001</v>
      </c>
      <c r="Q83" s="86">
        <f>E83-E83*(('Ac225 Dose 200 nCi EstimateMeth'!R460/'Ac225 Dose 200 nCi EstimateMeth'!F460)^2+('Ac227 Dose 20 nCi decay actual'!R444/'Ac227 Dose 20 nCi decay actual'!F444)^2)^0.5</f>
        <v>-35707.039084722695</v>
      </c>
      <c r="R83" s="86">
        <f>F83-F83*(('Ac225 Dose 200 nCi EstimateMeth'!S460/'Ac225 Dose 200 nCi EstimateMeth'!G460)^2+('Ac227 Dose 20 nCi decay actual'!S444/'Ac227 Dose 20 nCi decay actual'!G444)^2)^0.5</f>
        <v>-53759.215306711609</v>
      </c>
      <c r="S83" s="86">
        <f>G83-G83*(('Ac225 Dose 200 nCi EstimateMeth'!T460/'Ac225 Dose 200 nCi EstimateMeth'!H460)^2+('Ac227 Dose 20 nCi decay actual'!T444/'Ac227 Dose 20 nCi decay actual'!H444)^2)^0.5</f>
        <v>-29158.988816543351</v>
      </c>
      <c r="T83" s="86">
        <f>H83-H83*(('Ac225 Dose 200 nCi EstimateMeth'!U460/'Ac225 Dose 200 nCi EstimateMeth'!I460)^2+('Ac227 Dose 20 nCi decay actual'!U444/'Ac227 Dose 20 nCi decay actual'!I444)^2)^0.5</f>
        <v>-48202.287726668641</v>
      </c>
      <c r="U83" s="86">
        <f>I83-I83*(('Ac225 Dose 200 nCi EstimateMeth'!V460/'Ac225 Dose 200 nCi EstimateMeth'!J460)^2+('Ac227 Dose 20 nCi decay actual'!V444/'Ac227 Dose 20 nCi decay actual'!J444)^2)^0.5</f>
        <v>-28067.023002998994</v>
      </c>
      <c r="V83" s="86">
        <f>J83-J83*(('Ac225 Dose 200 nCi EstimateMeth'!W460/'Ac225 Dose 200 nCi EstimateMeth'!K460)^2+('Ac227 Dose 20 nCi decay actual'!W444/'Ac227 Dose 20 nCi decay actual'!K444)^2)^0.5</f>
        <v>-98054.310071359869</v>
      </c>
      <c r="W83" s="86">
        <f>K83-K83*(('Ac225 Dose 200 nCi EstimateMeth'!X460/'Ac225 Dose 200 nCi EstimateMeth'!L460)^2+('Ac227 Dose 20 nCi decay actual'!X444/'Ac227 Dose 20 nCi decay actual'!L444)^2)^0.5</f>
        <v>-71305.182197380826</v>
      </c>
      <c r="X83" s="86">
        <f>L83-L83*(('Ac225 Dose 200 nCi EstimateMeth'!Y460/'Ac225 Dose 200 nCi EstimateMeth'!M460)^2+('Ac227 Dose 20 nCi decay actual'!Y444/'Ac227 Dose 20 nCi decay actual'!M444)^2)^0.5</f>
        <v>-104878.91380819227</v>
      </c>
      <c r="Y83" s="86">
        <f>M83-M83*(('Ac225 Dose 200 nCi EstimateMeth'!Z460/'Ac225 Dose 200 nCi EstimateMeth'!N460)^2+('Ac227 Dose 20 nCi decay actual'!Z444/'Ac227 Dose 20 nCi decay actual'!N444)^2)^0.5</f>
        <v>-67341.623994902402</v>
      </c>
      <c r="Z83" s="86"/>
      <c r="AA83" s="86"/>
      <c r="AB83" s="86">
        <f>D83+D83*(('Ac225 Dose 200 nCi EstimateMeth'!AC460/'Ac225 Dose 200 nCi EstimateMeth'!E460)^2+('Ac227 Dose 20 nCi decay actual'!AC444/'Ac227 Dose 20 nCi decay actual'!E444)^2)^0.5</f>
        <v>7631.2579243359723</v>
      </c>
      <c r="AC83" s="86">
        <f>E83+E83*(('Ac225 Dose 200 nCi EstimateMeth'!AD460/'Ac225 Dose 200 nCi EstimateMeth'!F460)^2+('Ac227 Dose 20 nCi decay actual'!AD444/'Ac227 Dose 20 nCi decay actual'!F444)^2)^0.5</f>
        <v>52475.112036699116</v>
      </c>
      <c r="AD83" s="86">
        <f>F83+F83*(('Ac225 Dose 200 nCi EstimateMeth'!AE460/'Ac225 Dose 200 nCi EstimateMeth'!G460)^2+('Ac227 Dose 20 nCi decay actual'!AE444/'Ac227 Dose 20 nCi decay actual'!G444)^2)^0.5</f>
        <v>85500.009152545317</v>
      </c>
      <c r="AE83" s="86">
        <f>G83+G83*(('Ac225 Dose 200 nCi EstimateMeth'!AF460/'Ac225 Dose 200 nCi EstimateMeth'!H460)^2+('Ac227 Dose 20 nCi decay actual'!AF444/'Ac227 Dose 20 nCi decay actual'!H444)^2)^0.5</f>
        <v>68525.283518283337</v>
      </c>
      <c r="AF83" s="86">
        <f>H83+H83*(('Ac225 Dose 200 nCi EstimateMeth'!AG460/'Ac225 Dose 200 nCi EstimateMeth'!I460)^2+('Ac227 Dose 20 nCi decay actual'!AG444/'Ac227 Dose 20 nCi decay actual'!I444)^2)^0.5</f>
        <v>74909.59762652505</v>
      </c>
      <c r="AG83" s="86">
        <f>I83+I83*(('Ac225 Dose 200 nCi EstimateMeth'!AH460/'Ac225 Dose 200 nCi EstimateMeth'!J460)^2+('Ac227 Dose 20 nCi decay actual'!AH444/'Ac227 Dose 20 nCi decay actual'!J444)^2)^0.5</f>
        <v>63770.135165834065</v>
      </c>
      <c r="AH83" s="86">
        <f>J83+J83*(('Ac225 Dose 200 nCi EstimateMeth'!AI460/'Ac225 Dose 200 nCi EstimateMeth'!K460)^2+('Ac227 Dose 20 nCi decay actual'!AI444/'Ac227 Dose 20 nCi decay actual'!K444)^2)^0.5</f>
        <v>114238.91494834845</v>
      </c>
      <c r="AI83" s="86">
        <f>K83+K83*(('Ac225 Dose 200 nCi EstimateMeth'!AJ460/'Ac225 Dose 200 nCi EstimateMeth'!L460)^2+('Ac227 Dose 20 nCi decay actual'!AJ444/'Ac227 Dose 20 nCi decay actual'!L444)^2)^0.5</f>
        <v>86058.684566694443</v>
      </c>
      <c r="AJ83" s="86">
        <f>L83+L83*(('Ac225 Dose 200 nCi EstimateMeth'!AK460/'Ac225 Dose 200 nCi EstimateMeth'!M460)^2+('Ac227 Dose 20 nCi decay actual'!AK444/'Ac227 Dose 20 nCi decay actual'!M444)^2)^0.5</f>
        <v>120291.75827074079</v>
      </c>
      <c r="AK83" s="86">
        <f>M83+M83*(('Ac225 Dose 200 nCi EstimateMeth'!AL460/'Ac225 Dose 200 nCi EstimateMeth'!N460)^2+('Ac227 Dose 20 nCi decay actual'!AL444/'Ac227 Dose 20 nCi decay actual'!N444)^2)^0.5</f>
        <v>151910.50277194311</v>
      </c>
      <c r="AL83" s="85"/>
    </row>
    <row r="84" spans="3:38">
      <c r="C84">
        <f>'Ac225 Dose 200 nCi EstimateMeth'!D461</f>
        <v>365</v>
      </c>
      <c r="D84" s="83">
        <f>'Ac227 Dose 20 nCi decay actual'!E445/'Ac225 Dose 200 nCi EstimateMeth'!E461</f>
        <v>2.167126642566964E-2</v>
      </c>
      <c r="E84" s="83">
        <f>'Ac227 Dose 20 nCi decay actual'!F445/'Ac225 Dose 200 nCi EstimateMeth'!F461</f>
        <v>0.3658794565604041</v>
      </c>
      <c r="F84" s="83">
        <f>'Ac227 Dose 20 nCi decay actual'!G445/'Ac225 Dose 200 nCi EstimateMeth'!G461</f>
        <v>0.52457869037767646</v>
      </c>
      <c r="G84" s="83">
        <f>'Ac227 Dose 20 nCi decay actual'!H445/'Ac225 Dose 200 nCi EstimateMeth'!H461</f>
        <v>0.38380721926955469</v>
      </c>
      <c r="H84" s="83">
        <f>'Ac227 Dose 20 nCi decay actual'!I445/'Ac225 Dose 200 nCi EstimateMeth'!I461</f>
        <v>0.515935070033263</v>
      </c>
      <c r="I84" s="83">
        <f>'Ac227 Dose 20 nCi decay actual'!J445/'Ac225 Dose 200 nCi EstimateMeth'!J461</f>
        <v>0.31590626549180911</v>
      </c>
      <c r="J84" s="83">
        <f>'Ac227 Dose 20 nCi decay actual'!K445/'Ac225 Dose 200 nCi EstimateMeth'!K461</f>
        <v>0.74521930124750546</v>
      </c>
      <c r="K84" s="83">
        <f>'Ac227 Dose 20 nCi decay actual'!L445/'Ac225 Dose 200 nCi EstimateMeth'!L461</f>
        <v>0.60592361102162906</v>
      </c>
      <c r="L84" s="83">
        <f>'Ac227 Dose 20 nCi decay actual'!M445/'Ac225 Dose 200 nCi EstimateMeth'!M461</f>
        <v>0.83041471516490317</v>
      </c>
      <c r="M84" s="83">
        <f>'Ac227 Dose 20 nCi decay actual'!N445/'Ac225 Dose 200 nCi EstimateMeth'!N461</f>
        <v>0.79545498659794955</v>
      </c>
      <c r="P84" s="86">
        <f>D84-D84*(('Ac225 Dose 200 nCi EstimateMeth'!Q461/'Ac225 Dose 200 nCi EstimateMeth'!E461)^2+('Ac227 Dose 20 nCi decay actual'!Q445/'Ac227 Dose 20 nCi decay actual'!E445)^2)^0.5</f>
        <v>-3311.4114374942701</v>
      </c>
      <c r="Q84" s="86">
        <f>E84-E84*(('Ac225 Dose 200 nCi EstimateMeth'!R461/'Ac225 Dose 200 nCi EstimateMeth'!F461)^2+('Ac227 Dose 20 nCi decay actual'!R445/'Ac227 Dose 20 nCi decay actual'!F445)^2)^0.5</f>
        <v>-43917.429227352623</v>
      </c>
      <c r="R84" s="86">
        <f>F84-F84*(('Ac225 Dose 200 nCi EstimateMeth'!S461/'Ac225 Dose 200 nCi EstimateMeth'!G461)^2+('Ac227 Dose 20 nCi decay actual'!S445/'Ac227 Dose 20 nCi decay actual'!G445)^2)^0.5</f>
        <v>-66654.520596941322</v>
      </c>
      <c r="S84" s="86">
        <f>G84-G84*(('Ac225 Dose 200 nCi EstimateMeth'!T461/'Ac225 Dose 200 nCi EstimateMeth'!H461)^2+('Ac227 Dose 20 nCi decay actual'!T445/'Ac227 Dose 20 nCi decay actual'!H445)^2)^0.5</f>
        <v>-36126.126127841424</v>
      </c>
      <c r="T84" s="86">
        <f>H84-H84*(('Ac225 Dose 200 nCi EstimateMeth'!U461/'Ac225 Dose 200 nCi EstimateMeth'!I461)^2+('Ac227 Dose 20 nCi decay actual'!U445/'Ac227 Dose 20 nCi decay actual'!I445)^2)^0.5</f>
        <v>-59768.700997221553</v>
      </c>
      <c r="U84" s="86">
        <f>I84-I84*(('Ac225 Dose 200 nCi EstimateMeth'!V461/'Ac225 Dose 200 nCi EstimateMeth'!J461)^2+('Ac227 Dose 20 nCi decay actual'!V445/'Ac227 Dose 20 nCi decay actual'!J445)^2)^0.5</f>
        <v>-34852.288389811409</v>
      </c>
      <c r="V84" s="86">
        <f>J84-J84*(('Ac225 Dose 200 nCi EstimateMeth'!W461/'Ac225 Dose 200 nCi EstimateMeth'!K461)^2+('Ac227 Dose 20 nCi decay actual'!W445/'Ac227 Dose 20 nCi decay actual'!K445)^2)^0.5</f>
        <v>-121752.26856589699</v>
      </c>
      <c r="W84" s="86">
        <f>K84-K84*(('Ac225 Dose 200 nCi EstimateMeth'!X461/'Ac225 Dose 200 nCi EstimateMeth'!L461)^2+('Ac227 Dose 20 nCi decay actual'!X445/'Ac227 Dose 20 nCi decay actual'!L445)^2)^0.5</f>
        <v>-88478.805135339455</v>
      </c>
      <c r="X84" s="86">
        <f>L84-L84*(('Ac225 Dose 200 nCi EstimateMeth'!Y461/'Ac225 Dose 200 nCi EstimateMeth'!M461)^2+('Ac227 Dose 20 nCi decay actual'!Y445/'Ac227 Dose 20 nCi decay actual'!M445)^2)^0.5</f>
        <v>-130198.900326092</v>
      </c>
      <c r="Y84" s="86">
        <f>M84-M84*(('Ac225 Dose 200 nCi EstimateMeth'!Z461/'Ac225 Dose 200 nCi EstimateMeth'!N461)^2+('Ac227 Dose 20 nCi decay actual'!Z445/'Ac227 Dose 20 nCi decay actual'!N445)^2)^0.5</f>
        <v>-83340.139228892629</v>
      </c>
      <c r="Z84" s="86"/>
      <c r="AA84" s="86"/>
      <c r="AB84" s="86">
        <f>D84+D84*(('Ac225 Dose 200 nCi EstimateMeth'!AC461/'Ac225 Dose 200 nCi EstimateMeth'!E461)^2+('Ac227 Dose 20 nCi decay actual'!AC445/'Ac227 Dose 20 nCi decay actual'!E445)^2)^0.5</f>
        <v>8288.9188978587754</v>
      </c>
      <c r="AC84" s="86">
        <f>E84+E84*(('Ac225 Dose 200 nCi EstimateMeth'!AD461/'Ac225 Dose 200 nCi EstimateMeth'!F461)^2+('Ac227 Dose 20 nCi decay actual'!AD445/'Ac227 Dose 20 nCi decay actual'!F445)^2)^0.5</f>
        <v>64541.11228886227</v>
      </c>
      <c r="AD84" s="86">
        <f>F84+F84*(('Ac225 Dose 200 nCi EstimateMeth'!AE461/'Ac225 Dose 200 nCi EstimateMeth'!G461)^2+('Ac227 Dose 20 nCi decay actual'!AE445/'Ac227 Dose 20 nCi decay actual'!G445)^2)^0.5</f>
        <v>106009.02726319173</v>
      </c>
      <c r="AE84" s="86">
        <f>G84+G84*(('Ac225 Dose 200 nCi EstimateMeth'!AF461/'Ac225 Dose 200 nCi EstimateMeth'!H461)^2+('Ac227 Dose 20 nCi decay actual'!AF445/'Ac227 Dose 20 nCi decay actual'!H445)^2)^0.5</f>
        <v>84898.452785955451</v>
      </c>
      <c r="AF84" s="86">
        <f>H84+H84*(('Ac225 Dose 200 nCi EstimateMeth'!AG461/'Ac225 Dose 200 nCi EstimateMeth'!I461)^2+('Ac227 Dose 20 nCi decay actual'!AG445/'Ac227 Dose 20 nCi decay actual'!I445)^2)^0.5</f>
        <v>92884.581905120343</v>
      </c>
      <c r="AG84" s="86">
        <f>I84+I84*(('Ac225 Dose 200 nCi EstimateMeth'!AH461/'Ac225 Dose 200 nCi EstimateMeth'!J461)^2+('Ac227 Dose 20 nCi decay actual'!AH445/'Ac227 Dose 20 nCi decay actual'!J445)^2)^0.5</f>
        <v>79186.707518622512</v>
      </c>
      <c r="AH84" s="86">
        <f>J84+J84*(('Ac225 Dose 200 nCi EstimateMeth'!AI461/'Ac225 Dose 200 nCi EstimateMeth'!K461)^2+('Ac227 Dose 20 nCi decay actual'!AI445/'Ac227 Dose 20 nCi decay actual'!K445)^2)^0.5</f>
        <v>141848.40057868077</v>
      </c>
      <c r="AI84" s="86">
        <f>K84+K84*(('Ac225 Dose 200 nCi EstimateMeth'!AJ461/'Ac225 Dose 200 nCi EstimateMeth'!L461)^2+('Ac227 Dose 20 nCi decay actual'!AJ445/'Ac227 Dose 20 nCi decay actual'!L445)^2)^0.5</f>
        <v>106785.64092162061</v>
      </c>
      <c r="AJ84" s="86">
        <f>L84+L84*(('Ac225 Dose 200 nCi EstimateMeth'!AK461/'Ac225 Dose 200 nCi EstimateMeth'!M461)^2+('Ac227 Dose 20 nCi decay actual'!AK445/'Ac227 Dose 20 nCi decay actual'!M445)^2)^0.5</f>
        <v>149332.73120835342</v>
      </c>
      <c r="AK84" s="86">
        <f>M84+M84*(('Ac225 Dose 200 nCi EstimateMeth'!AL461/'Ac225 Dose 200 nCi EstimateMeth'!N461)^2+('Ac227 Dose 20 nCi decay actual'!AL445/'Ac227 Dose 20 nCi decay actual'!N445)^2)^0.5</f>
        <v>188000.25452762243</v>
      </c>
      <c r="AL84" s="85"/>
    </row>
    <row r="85" spans="3:38">
      <c r="C85">
        <f>'Ac225 Dose 200 nCi EstimateMeth'!D462</f>
        <v>730</v>
      </c>
      <c r="D85" s="83">
        <f>'Ac227 Dose 20 nCi decay actual'!E446/'Ac225 Dose 200 nCi EstimateMeth'!E462</f>
        <v>3.1148633924820784E-2</v>
      </c>
      <c r="E85" s="83">
        <f>'Ac227 Dose 20 nCi decay actual'!F446/'Ac225 Dose 200 nCi EstimateMeth'!F462</f>
        <v>0.74289925971149839</v>
      </c>
      <c r="F85" s="83">
        <f>'Ac227 Dose 20 nCi decay actual'!G446/'Ac225 Dose 200 nCi EstimateMeth'!G462</f>
        <v>1.0839651090917142</v>
      </c>
      <c r="G85" s="83">
        <f>'Ac227 Dose 20 nCi decay actual'!H446/'Ac225 Dose 200 nCi EstimateMeth'!H462</f>
        <v>0.79179332064640429</v>
      </c>
      <c r="H85" s="83">
        <f>'Ac227 Dose 20 nCi decay actual'!I446/'Ac225 Dose 200 nCi EstimateMeth'!I462</f>
        <v>1.0662600045900699</v>
      </c>
      <c r="I85" s="83">
        <f>'Ac227 Dose 20 nCi decay actual'!J446/'Ac225 Dose 200 nCi EstimateMeth'!J462</f>
        <v>0.65490106384890467</v>
      </c>
      <c r="J85" s="83">
        <f>'Ac227 Dose 20 nCi decay actual'!K446/'Ac225 Dose 200 nCi EstimateMeth'!K462</f>
        <v>1.5447170076548802</v>
      </c>
      <c r="K85" s="83">
        <f>'Ac227 Dose 20 nCi decay actual'!L446/'Ac225 Dose 200 nCi EstimateMeth'!L462</f>
        <v>1.2541695491860902</v>
      </c>
      <c r="L85" s="83">
        <f>'Ac227 Dose 20 nCi decay actual'!M446/'Ac225 Dose 200 nCi EstimateMeth'!M462</f>
        <v>1.7205385797803168</v>
      </c>
      <c r="M85" s="83">
        <f>'Ac227 Dose 20 nCi decay actual'!N446/'Ac225 Dose 200 nCi EstimateMeth'!N462</f>
        <v>1.6371220274965581</v>
      </c>
      <c r="P85" s="86">
        <f>D85-D85*(('Ac225 Dose 200 nCi EstimateMeth'!Q462/'Ac225 Dose 200 nCi EstimateMeth'!E462)^2+('Ac227 Dose 20 nCi decay actual'!Q446/'Ac227 Dose 20 nCi decay actual'!E446)^2)^0.5</f>
        <v>-4759.5715272679354</v>
      </c>
      <c r="Q85" s="86">
        <f>E85-E85*(('Ac225 Dose 200 nCi EstimateMeth'!R462/'Ac225 Dose 200 nCi EstimateMeth'!F462)^2+('Ac227 Dose 20 nCi decay actual'!R446/'Ac227 Dose 20 nCi decay actual'!F446)^2)^0.5</f>
        <v>-89172.062200949949</v>
      </c>
      <c r="R85" s="86">
        <f>F85-F85*(('Ac225 Dose 200 nCi EstimateMeth'!S462/'Ac225 Dose 200 nCi EstimateMeth'!G462)^2+('Ac227 Dose 20 nCi decay actual'!S446/'Ac227 Dose 20 nCi decay actual'!G446)^2)^0.5</f>
        <v>-137731.81413394719</v>
      </c>
      <c r="S85" s="86">
        <f>G85-G85*(('Ac225 Dose 200 nCi EstimateMeth'!T462/'Ac225 Dose 200 nCi EstimateMeth'!H462)^2+('Ac227 Dose 20 nCi decay actual'!T446/'Ac227 Dose 20 nCi decay actual'!H446)^2)^0.5</f>
        <v>-74528.106637851291</v>
      </c>
      <c r="T85" s="86">
        <f>H85-H85*(('Ac225 Dose 200 nCi EstimateMeth'!U462/'Ac225 Dose 200 nCi EstimateMeth'!I462)^2+('Ac227 Dose 20 nCi decay actual'!U446/'Ac227 Dose 20 nCi decay actual'!I446)^2)^0.5</f>
        <v>-123521.30935762264</v>
      </c>
      <c r="U85" s="86">
        <f>I85-I85*(('Ac225 Dose 200 nCi EstimateMeth'!V462/'Ac225 Dose 200 nCi EstimateMeth'!J462)^2+('Ac227 Dose 20 nCi decay actual'!V446/'Ac227 Dose 20 nCi decay actual'!J446)^2)^0.5</f>
        <v>-72251.814016407196</v>
      </c>
      <c r="V85" s="86">
        <f>J85-J85*(('Ac225 Dose 200 nCi EstimateMeth'!W462/'Ac225 Dose 200 nCi EstimateMeth'!K462)^2+('Ac227 Dose 20 nCi decay actual'!W446/'Ac227 Dose 20 nCi decay actual'!K446)^2)^0.5</f>
        <v>-252372.42196240142</v>
      </c>
      <c r="W85" s="86">
        <f>K85-K85*(('Ac225 Dose 200 nCi EstimateMeth'!X462/'Ac225 Dose 200 nCi EstimateMeth'!L462)^2+('Ac227 Dose 20 nCi decay actual'!X446/'Ac227 Dose 20 nCi decay actual'!L446)^2)^0.5</f>
        <v>-183137.64494069878</v>
      </c>
      <c r="X85" s="86">
        <f>L85-L85*(('Ac225 Dose 200 nCi EstimateMeth'!Y462/'Ac225 Dose 200 nCi EstimateMeth'!M462)^2+('Ac227 Dose 20 nCi decay actual'!Y446/'Ac227 Dose 20 nCi decay actual'!M446)^2)^0.5</f>
        <v>-269759.46709192393</v>
      </c>
      <c r="Y85" s="86">
        <f>M85-M85*(('Ac225 Dose 200 nCi EstimateMeth'!Z462/'Ac225 Dose 200 nCi EstimateMeth'!N462)^2+('Ac227 Dose 20 nCi decay actual'!Z446/'Ac227 Dose 20 nCi decay actual'!N446)^2)^0.5</f>
        <v>-171521.93397246272</v>
      </c>
      <c r="Z85" s="86"/>
      <c r="AA85" s="86"/>
      <c r="AB85" s="86">
        <f>D85+D85*(('Ac225 Dose 200 nCi EstimateMeth'!AC462/'Ac225 Dose 200 nCi EstimateMeth'!E462)^2+('Ac227 Dose 20 nCi decay actual'!AC446/'Ac227 Dose 20 nCi decay actual'!E446)^2)^0.5</f>
        <v>11913.863052918556</v>
      </c>
      <c r="AC85" s="86">
        <f>E85+E85*(('Ac225 Dose 200 nCi EstimateMeth'!AD462/'Ac225 Dose 200 nCi EstimateMeth'!F462)^2+('Ac227 Dose 20 nCi decay actual'!AD446/'Ac227 Dose 20 nCi decay actual'!F446)^2)^0.5</f>
        <v>131047.38097988165</v>
      </c>
      <c r="AD85" s="86">
        <f>F85+F85*(('Ac225 Dose 200 nCi EstimateMeth'!AE462/'Ac225 Dose 200 nCi EstimateMeth'!G462)^2+('Ac227 Dose 20 nCi decay actual'!AE446/'Ac227 Dose 20 nCi decay actual'!G446)^2)^0.5</f>
        <v>219052.14393184416</v>
      </c>
      <c r="AE85" s="86">
        <f>G85+G85*(('Ac225 Dose 200 nCi EstimateMeth'!AF462/'Ac225 Dose 200 nCi EstimateMeth'!H462)^2+('Ac227 Dose 20 nCi decay actual'!AF446/'Ac227 Dose 20 nCi decay actual'!H446)^2)^0.5</f>
        <v>175145.29291647364</v>
      </c>
      <c r="AF85" s="86">
        <f>H85+H85*(('Ac225 Dose 200 nCi EstimateMeth'!AG462/'Ac225 Dose 200 nCi EstimateMeth'!I462)^2+('Ac227 Dose 20 nCi decay actual'!AG446/'Ac227 Dose 20 nCi decay actual'!I446)^2)^0.5</f>
        <v>191960.42384409692</v>
      </c>
      <c r="AG85" s="86">
        <f>I85+I85*(('Ac225 Dose 200 nCi EstimateMeth'!AH462/'Ac225 Dose 200 nCi EstimateMeth'!J462)^2+('Ac227 Dose 20 nCi decay actual'!AH446/'Ac227 Dose 20 nCi decay actual'!J446)^2)^0.5</f>
        <v>164160.90674474213</v>
      </c>
      <c r="AH85" s="86">
        <f>J85+J85*(('Ac225 Dose 200 nCi EstimateMeth'!AI462/'Ac225 Dose 200 nCi EstimateMeth'!K462)^2+('Ac227 Dose 20 nCi decay actual'!AI446/'Ac227 Dose 20 nCi decay actual'!K446)^2)^0.5</f>
        <v>294028.39739426872</v>
      </c>
      <c r="AI85" s="86">
        <f>K85+K85*(('Ac225 Dose 200 nCi EstimateMeth'!AJ462/'Ac225 Dose 200 nCi EstimateMeth'!L462)^2+('Ac227 Dose 20 nCi decay actual'!AJ446/'Ac227 Dose 20 nCi decay actual'!L446)^2)^0.5</f>
        <v>221030.00556949477</v>
      </c>
      <c r="AJ85" s="86">
        <f>L85+L85*(('Ac225 Dose 200 nCi EstimateMeth'!AK462/'Ac225 Dose 200 nCi EstimateMeth'!M462)^2+('Ac227 Dose 20 nCi decay actual'!AK446/'Ac227 Dose 20 nCi decay actual'!M446)^2)^0.5</f>
        <v>309402.90501101408</v>
      </c>
      <c r="AK85" s="86">
        <f>M85+M85*(('Ac225 Dose 200 nCi EstimateMeth'!AL462/'Ac225 Dose 200 nCi EstimateMeth'!N462)^2+('Ac227 Dose 20 nCi decay actual'!AL446/'Ac227 Dose 20 nCi decay actual'!N446)^2)^0.5</f>
        <v>386922.40668469999</v>
      </c>
      <c r="AL85" s="85"/>
    </row>
    <row r="86" spans="3:38">
      <c r="C86">
        <f>'Ac225 Dose 200 nCi EstimateMeth'!D463</f>
        <v>1460</v>
      </c>
      <c r="D86" s="83">
        <f>'Ac227 Dose 20 nCi decay actual'!E447/'Ac225 Dose 200 nCi EstimateMeth'!E463</f>
        <v>4.9225507728617279E-2</v>
      </c>
      <c r="E86" s="83">
        <f>'Ac227 Dose 20 nCi decay actual'!F447/'Ac225 Dose 200 nCi EstimateMeth'!F463</f>
        <v>1.4620166099760796</v>
      </c>
      <c r="F86" s="83">
        <f>'Ac227 Dose 20 nCi decay actual'!G447/'Ac225 Dose 200 nCi EstimateMeth'!G463</f>
        <v>2.1509235973422078</v>
      </c>
      <c r="G86" s="83">
        <f>'Ac227 Dose 20 nCi decay actual'!H447/'Ac225 Dose 200 nCi EstimateMeth'!H463</f>
        <v>1.569974948553305</v>
      </c>
      <c r="H86" s="83">
        <f>'Ac227 Dose 20 nCi decay actual'!I447/'Ac225 Dose 200 nCi EstimateMeth'!I463</f>
        <v>2.1159348636160251</v>
      </c>
      <c r="I86" s="83">
        <f>'Ac227 Dose 20 nCi decay actual'!J447/'Ac225 Dose 200 nCi EstimateMeth'!J463</f>
        <v>1.3014905509817054</v>
      </c>
      <c r="J86" s="83">
        <f>'Ac227 Dose 20 nCi decay actual'!K447/'Ac225 Dose 200 nCi EstimateMeth'!K463</f>
        <v>3.0696572558642798</v>
      </c>
      <c r="K86" s="83">
        <f>'Ac227 Dose 20 nCi decay actual'!L447/'Ac225 Dose 200 nCi EstimateMeth'!L463</f>
        <v>2.4906162755561132</v>
      </c>
      <c r="L86" s="83">
        <f>'Ac227 Dose 20 nCi decay actual'!M447/'Ac225 Dose 200 nCi EstimateMeth'!M463</f>
        <v>3.4183367049694957</v>
      </c>
      <c r="M86" s="83">
        <f>'Ac227 Dose 20 nCi decay actual'!N447/'Ac225 Dose 200 nCi EstimateMeth'!N463</f>
        <v>3.2424949209539338</v>
      </c>
      <c r="P86" s="86">
        <f>D86-D86*(('Ac225 Dose 200 nCi EstimateMeth'!Q463/'Ac225 Dose 200 nCi EstimateMeth'!E463)^2+('Ac227 Dose 20 nCi decay actual'!Q447/'Ac227 Dose 20 nCi decay actual'!E447)^2)^0.5</f>
        <v>-7521.7528179847777</v>
      </c>
      <c r="Q86" s="86">
        <f>E86-E86*(('Ac225 Dose 200 nCi EstimateMeth'!R463/'Ac225 Dose 200 nCi EstimateMeth'!F463)^2+('Ac227 Dose 20 nCi decay actual'!R447/'Ac227 Dose 20 nCi decay actual'!F447)^2)^0.5</f>
        <v>-175489.52213822093</v>
      </c>
      <c r="R86" s="86">
        <f>F86-F86*(('Ac225 Dose 200 nCi EstimateMeth'!S463/'Ac225 Dose 200 nCi EstimateMeth'!G463)^2+('Ac227 Dose 20 nCi decay actual'!S447/'Ac227 Dose 20 nCi decay actual'!G447)^2)^0.5</f>
        <v>-273302.71670267062</v>
      </c>
      <c r="S86" s="86">
        <f>G86-G86*(('Ac225 Dose 200 nCi EstimateMeth'!T463/'Ac225 Dose 200 nCi EstimateMeth'!H463)^2+('Ac227 Dose 20 nCi decay actual'!T447/'Ac227 Dose 20 nCi decay actual'!H447)^2)^0.5</f>
        <v>-147775.00306409824</v>
      </c>
      <c r="T86" s="86">
        <f>H86-H86*(('Ac225 Dose 200 nCi EstimateMeth'!U463/'Ac225 Dose 200 nCi EstimateMeth'!I463)^2+('Ac227 Dose 20 nCi decay actual'!U447/'Ac227 Dose 20 nCi decay actual'!I447)^2)^0.5</f>
        <v>-245121.30600827956</v>
      </c>
      <c r="U86" s="86">
        <f>I86-I86*(('Ac225 Dose 200 nCi EstimateMeth'!V463/'Ac225 Dose 200 nCi EstimateMeth'!J463)^2+('Ac227 Dose 20 nCi decay actual'!V447/'Ac227 Dose 20 nCi decay actual'!J447)^2)^0.5</f>
        <v>-143586.65518275925</v>
      </c>
      <c r="V86" s="86">
        <f>J86-J86*(('Ac225 Dose 200 nCi EstimateMeth'!W463/'Ac225 Dose 200 nCi EstimateMeth'!K463)^2+('Ac227 Dose 20 nCi decay actual'!W447/'Ac227 Dose 20 nCi decay actual'!K447)^2)^0.5</f>
        <v>-501513.76104376145</v>
      </c>
      <c r="W86" s="86">
        <f>K86-K86*(('Ac225 Dose 200 nCi EstimateMeth'!X463/'Ac225 Dose 200 nCi EstimateMeth'!L463)^2+('Ac227 Dose 20 nCi decay actual'!X447/'Ac227 Dose 20 nCi decay actual'!L447)^2)^0.5</f>
        <v>-363687.34949164814</v>
      </c>
      <c r="X86" s="86">
        <f>L86-L86*(('Ac225 Dose 200 nCi EstimateMeth'!Y463/'Ac225 Dose 200 nCi EstimateMeth'!M463)^2+('Ac227 Dose 20 nCi decay actual'!Y447/'Ac227 Dose 20 nCi decay actual'!M447)^2)^0.5</f>
        <v>-535953.5082273921</v>
      </c>
      <c r="Y86" s="86">
        <f>M86-M86*(('Ac225 Dose 200 nCi EstimateMeth'!Z463/'Ac225 Dose 200 nCi EstimateMeth'!N463)^2+('Ac227 Dose 20 nCi decay actual'!Z447/'Ac227 Dose 20 nCi decay actual'!N447)^2)^0.5</f>
        <v>-339717.49838873412</v>
      </c>
      <c r="Z86" s="86"/>
      <c r="AA86" s="86"/>
      <c r="AB86" s="86">
        <f>D86+D86*(('Ac225 Dose 200 nCi EstimateMeth'!AC463/'Ac225 Dose 200 nCi EstimateMeth'!E463)^2+('Ac227 Dose 20 nCi decay actual'!AC447/'Ac227 Dose 20 nCi decay actual'!E447)^2)^0.5</f>
        <v>18827.983249785411</v>
      </c>
      <c r="AC86" s="86">
        <f>E86+E86*(('Ac225 Dose 200 nCi EstimateMeth'!AD463/'Ac225 Dose 200 nCi EstimateMeth'!F463)^2+('Ac227 Dose 20 nCi decay actual'!AD447/'Ac227 Dose 20 nCi decay actual'!F447)^2)^0.5</f>
        <v>257899.6346843811</v>
      </c>
      <c r="AD86" s="86">
        <f>F86+F86*(('Ac225 Dose 200 nCi EstimateMeth'!AE463/'Ac225 Dose 200 nCi EstimateMeth'!G463)^2+('Ac227 Dose 20 nCi decay actual'!AE447/'Ac227 Dose 20 nCi decay actual'!G447)^2)^0.5</f>
        <v>434667.51971972629</v>
      </c>
      <c r="AE86" s="86">
        <f>G86+G86*(('Ac225 Dose 200 nCi EstimateMeth'!AF463/'Ac225 Dose 200 nCi EstimateMeth'!H463)^2+('Ac227 Dose 20 nCi decay actual'!AF447/'Ac227 Dose 20 nCi decay actual'!H447)^2)^0.5</f>
        <v>347279.66890594416</v>
      </c>
      <c r="AF86" s="86">
        <f>H86+H86*(('Ac225 Dose 200 nCi EstimateMeth'!AG463/'Ac225 Dose 200 nCi EstimateMeth'!I463)^2+('Ac227 Dose 20 nCi decay actual'!AG447/'Ac227 Dose 20 nCi decay actual'!I447)^2)^0.5</f>
        <v>380934.99849750858</v>
      </c>
      <c r="AG86" s="86">
        <f>I86+I86*(('Ac225 Dose 200 nCi EstimateMeth'!AH463/'Ac225 Dose 200 nCi EstimateMeth'!J463)^2+('Ac227 Dose 20 nCi decay actual'!AH447/'Ac227 Dose 20 nCi decay actual'!J447)^2)^0.5</f>
        <v>326238.39044220606</v>
      </c>
      <c r="AH86" s="86">
        <f>J86+J86*(('Ac225 Dose 200 nCi EstimateMeth'!AI463/'Ac225 Dose 200 nCi EstimateMeth'!K463)^2+('Ac227 Dose 20 nCi decay actual'!AI447/'Ac227 Dose 20 nCi decay actual'!K447)^2)^0.5</f>
        <v>584292.3972606085</v>
      </c>
      <c r="AI86" s="86">
        <f>K86+K86*(('Ac225 Dose 200 nCi EstimateMeth'!AJ463/'Ac225 Dose 200 nCi EstimateMeth'!L463)^2+('Ac227 Dose 20 nCi decay actual'!AJ447/'Ac227 Dose 20 nCi decay actual'!L447)^2)^0.5</f>
        <v>438936.60918108321</v>
      </c>
      <c r="AJ86" s="86">
        <f>L86+L86*(('Ac225 Dose 200 nCi EstimateMeth'!AK463/'Ac225 Dose 200 nCi EstimateMeth'!M463)^2+('Ac227 Dose 20 nCi decay actual'!AK447/'Ac227 Dose 20 nCi decay actual'!M447)^2)^0.5</f>
        <v>614716.4145304421</v>
      </c>
      <c r="AK86" s="86">
        <f>M86+M86*(('Ac225 Dose 200 nCi EstimateMeth'!AL463/'Ac225 Dose 200 nCi EstimateMeth'!N463)^2+('Ac227 Dose 20 nCi decay actual'!AL447/'Ac227 Dose 20 nCi decay actual'!N447)^2)^0.5</f>
        <v>766341.12632247782</v>
      </c>
      <c r="AL86" s="85"/>
    </row>
    <row r="87" spans="3:38">
      <c r="C87">
        <f>'Ac225 Dose 200 nCi EstimateMeth'!D464</f>
        <v>2920</v>
      </c>
      <c r="D87" s="83">
        <f>'Ac227 Dose 20 nCi decay actual'!E448/'Ac225 Dose 200 nCi EstimateMeth'!E464</f>
        <v>8.213112344635537E-2</v>
      </c>
      <c r="E87" s="83">
        <f>'Ac227 Dose 20 nCi decay actual'!F448/'Ac225 Dose 200 nCi EstimateMeth'!F464</f>
        <v>2.7710371541585972</v>
      </c>
      <c r="F87" s="83">
        <f>'Ac227 Dose 20 nCi decay actual'!G448/'Ac225 Dose 200 nCi EstimateMeth'!G464</f>
        <v>4.0931247977387031</v>
      </c>
      <c r="G87" s="83">
        <f>'Ac227 Dose 20 nCi decay actual'!H448/'Ac225 Dose 200 nCi EstimateMeth'!H464</f>
        <v>2.9865111198204</v>
      </c>
      <c r="H87" s="83">
        <f>'Ac227 Dose 20 nCi decay actual'!I448/'Ac225 Dose 200 nCi EstimateMeth'!I464</f>
        <v>4.0266744037916551</v>
      </c>
      <c r="I87" s="83">
        <f>'Ac227 Dose 20 nCi decay actual'!J448/'Ac225 Dose 200 nCi EstimateMeth'!J464</f>
        <v>2.4784874931328886</v>
      </c>
      <c r="J87" s="83">
        <f>'Ac227 Dose 20 nCi decay actual'!K448/'Ac225 Dose 200 nCi EstimateMeth'!K464</f>
        <v>5.8455298068776118</v>
      </c>
      <c r="K87" s="83">
        <f>'Ac227 Dose 20 nCi decay actual'!L448/'Ac225 Dose 200 nCi EstimateMeth'!L464</f>
        <v>4.7413395629445771</v>
      </c>
      <c r="L87" s="83">
        <f>'Ac227 Dose 20 nCi decay actual'!M448/'Ac225 Dose 200 nCi EstimateMeth'!M464</f>
        <v>6.5088651492206333</v>
      </c>
      <c r="M87" s="83">
        <f>'Ac227 Dose 20 nCi decay actual'!N448/'Ac225 Dose 200 nCi EstimateMeth'!N464</f>
        <v>6.1647802723451273</v>
      </c>
      <c r="P87" s="86">
        <f>D87-D87*(('Ac225 Dose 200 nCi EstimateMeth'!Q464/'Ac225 Dose 200 nCi EstimateMeth'!E464)^2+('Ac227 Dose 20 nCi decay actual'!Q448/'Ac227 Dose 20 nCi decay actual'!E448)^2)^0.5</f>
        <v>-12549.794562458032</v>
      </c>
      <c r="Q87" s="86">
        <f>E87-E87*(('Ac225 Dose 200 nCi EstimateMeth'!R464/'Ac225 Dose 200 nCi EstimateMeth'!F464)^2+('Ac227 Dose 20 nCi decay actual'!R448/'Ac227 Dose 20 nCi decay actual'!F448)^2)^0.5</f>
        <v>-332614.54260666989</v>
      </c>
      <c r="R87" s="86">
        <f>F87-F87*(('Ac225 Dose 200 nCi EstimateMeth'!S464/'Ac225 Dose 200 nCi EstimateMeth'!G464)^2+('Ac227 Dose 20 nCi decay actual'!S448/'Ac227 Dose 20 nCi decay actual'!G448)^2)^0.5</f>
        <v>-520084.54805515293</v>
      </c>
      <c r="S87" s="86">
        <f>G87-G87*(('Ac225 Dose 200 nCi EstimateMeth'!T464/'Ac225 Dose 200 nCi EstimateMeth'!H464)^2+('Ac227 Dose 20 nCi decay actual'!T448/'Ac227 Dose 20 nCi decay actual'!H448)^2)^0.5</f>
        <v>-281107.47263133718</v>
      </c>
      <c r="T87" s="86">
        <f>H87-H87*(('Ac225 Dose 200 nCi EstimateMeth'!U464/'Ac225 Dose 200 nCi EstimateMeth'!I464)^2+('Ac227 Dose 20 nCi decay actual'!U448/'Ac227 Dose 20 nCi decay actual'!I448)^2)^0.5</f>
        <v>-466471.67911424884</v>
      </c>
      <c r="U87" s="86">
        <f>I87-I87*(('Ac225 Dose 200 nCi EstimateMeth'!V464/'Ac225 Dose 200 nCi EstimateMeth'!J464)^2+('Ac227 Dose 20 nCi decay actual'!V448/'Ac227 Dose 20 nCi decay actual'!J448)^2)^0.5</f>
        <v>-273438.58069716312</v>
      </c>
      <c r="V87" s="86">
        <f>J87-J87*(('Ac225 Dose 200 nCi EstimateMeth'!W464/'Ac225 Dose 200 nCi EstimateMeth'!K464)^2+('Ac227 Dose 20 nCi decay actual'!W448/'Ac227 Dose 20 nCi decay actual'!K448)^2)^0.5</f>
        <v>-955029.63177395333</v>
      </c>
      <c r="W87" s="86">
        <f>K87-K87*(('Ac225 Dose 200 nCi EstimateMeth'!X464/'Ac225 Dose 200 nCi EstimateMeth'!L464)^2+('Ac227 Dose 20 nCi decay actual'!X448/'Ac227 Dose 20 nCi decay actual'!L448)^2)^0.5</f>
        <v>-692344.79659132787</v>
      </c>
      <c r="X87" s="86">
        <f>L87-L87*(('Ac225 Dose 200 nCi EstimateMeth'!Y464/'Ac225 Dose 200 nCi EstimateMeth'!M464)^2+('Ac227 Dose 20 nCi decay actual'!Y448/'Ac227 Dose 20 nCi decay actual'!M448)^2)^0.5</f>
        <v>-1020510.6788432947</v>
      </c>
      <c r="Y87" s="86">
        <f>M87-M87*(('Ac225 Dose 200 nCi EstimateMeth'!Z464/'Ac225 Dose 200 nCi EstimateMeth'!N464)^2+('Ac227 Dose 20 nCi decay actual'!Z448/'Ac227 Dose 20 nCi decay actual'!N448)^2)^0.5</f>
        <v>-645886.51124886016</v>
      </c>
      <c r="Z87" s="86"/>
      <c r="AA87" s="86"/>
      <c r="AB87" s="86">
        <f>D87+D87*(('Ac225 Dose 200 nCi EstimateMeth'!AC464/'Ac225 Dose 200 nCi EstimateMeth'!E464)^2+('Ac227 Dose 20 nCi decay actual'!AC448/'Ac227 Dose 20 nCi decay actual'!E448)^2)^0.5</f>
        <v>31413.864231956668</v>
      </c>
      <c r="AC87" s="86">
        <f>E87+E87*(('Ac225 Dose 200 nCi EstimateMeth'!AD464/'Ac225 Dose 200 nCi EstimateMeth'!F464)^2+('Ac227 Dose 20 nCi decay actual'!AD448/'Ac227 Dose 20 nCi decay actual'!F448)^2)^0.5</f>
        <v>488810.77333715261</v>
      </c>
      <c r="AD87" s="86">
        <f>F87+F87*(('Ac225 Dose 200 nCi EstimateMeth'!AE464/'Ac225 Dose 200 nCi EstimateMeth'!G464)^2+('Ac227 Dose 20 nCi decay actual'!AE448/'Ac227 Dose 20 nCi decay actual'!G448)^2)^0.5</f>
        <v>827155.5558433719</v>
      </c>
      <c r="AE87" s="86">
        <f>G87+G87*(('Ac225 Dose 200 nCi EstimateMeth'!AF464/'Ac225 Dose 200 nCi EstimateMeth'!H464)^2+('Ac227 Dose 20 nCi decay actual'!AF448/'Ac227 Dose 20 nCi decay actual'!H448)^2)^0.5</f>
        <v>660618.56199092011</v>
      </c>
      <c r="AF87" s="86">
        <f>H87+H87*(('Ac225 Dose 200 nCi EstimateMeth'!AG464/'Ac225 Dose 200 nCi EstimateMeth'!I464)^2+('Ac227 Dose 20 nCi decay actual'!AG448/'Ac227 Dose 20 nCi decay actual'!I448)^2)^0.5</f>
        <v>724928.36822811293</v>
      </c>
      <c r="AG87" s="86">
        <f>I87+I87*(('Ac225 Dose 200 nCi EstimateMeth'!AH464/'Ac225 Dose 200 nCi EstimateMeth'!J464)^2+('Ac227 Dose 20 nCi decay actual'!AH448/'Ac227 Dose 20 nCi decay actual'!J448)^2)^0.5</f>
        <v>621270.56541504094</v>
      </c>
      <c r="AH87" s="86">
        <f>J87+J87*(('Ac225 Dose 200 nCi EstimateMeth'!AI464/'Ac225 Dose 200 nCi EstimateMeth'!K464)^2+('Ac227 Dose 20 nCi decay actual'!AI448/'Ac227 Dose 20 nCi decay actual'!K448)^2)^0.5</f>
        <v>1112664.4896896868</v>
      </c>
      <c r="AI87" s="86">
        <f>K87+K87*(('Ac225 Dose 200 nCi EstimateMeth'!AJ464/'Ac225 Dose 200 nCi EstimateMeth'!L464)^2+('Ac227 Dose 20 nCi decay actual'!AJ448/'Ac227 Dose 20 nCi decay actual'!L448)^2)^0.5</f>
        <v>835595.40309761302</v>
      </c>
      <c r="AJ87" s="86">
        <f>L87+L87*(('Ac225 Dose 200 nCi EstimateMeth'!AK464/'Ac225 Dose 200 nCi EstimateMeth'!M464)^2+('Ac227 Dose 20 nCi decay actual'!AK448/'Ac227 Dose 20 nCi decay actual'!M448)^2)^0.5</f>
        <v>1170483.3644309817</v>
      </c>
      <c r="AK87" s="86">
        <f>M87+M87*(('Ac225 Dose 200 nCi EstimateMeth'!AL464/'Ac225 Dose 200 nCi EstimateMeth'!N464)^2+('Ac227 Dose 20 nCi decay actual'!AL448/'Ac227 Dose 20 nCi decay actual'!N448)^2)^0.5</f>
        <v>1457002.9476096223</v>
      </c>
      <c r="AL87" s="85"/>
    </row>
    <row r="88" spans="3:38">
      <c r="C88">
        <f>'Ac225 Dose 200 nCi EstimateMeth'!D465</f>
        <v>5840</v>
      </c>
      <c r="D88" s="83">
        <f>'Ac227 Dose 20 nCi decay actual'!E449/'Ac225 Dose 200 nCi EstimateMeth'!E465</f>
        <v>0.1368625512688241</v>
      </c>
      <c r="E88" s="83">
        <f>'Ac227 Dose 20 nCi decay actual'!F449/'Ac225 Dose 200 nCi EstimateMeth'!F465</f>
        <v>4.9483118189640187</v>
      </c>
      <c r="F88" s="83">
        <f>'Ac227 Dose 20 nCi decay actual'!G449/'Ac225 Dose 200 nCi EstimateMeth'!G465</f>
        <v>7.3235595578125343</v>
      </c>
      <c r="G88" s="83">
        <f>'Ac227 Dose 20 nCi decay actual'!H449/'Ac225 Dose 200 nCi EstimateMeth'!H465</f>
        <v>5.3426149496547852</v>
      </c>
      <c r="H88" s="83">
        <f>'Ac227 Dose 20 nCi decay actual'!I449/'Ac225 Dose 200 nCi EstimateMeth'!I465</f>
        <v>7.204779446034828</v>
      </c>
      <c r="I88" s="83">
        <f>'Ac227 Dose 20 nCi decay actual'!J449/'Ac225 Dose 200 nCi EstimateMeth'!J465</f>
        <v>4.4361692377686035</v>
      </c>
      <c r="J88" s="83">
        <f>'Ac227 Dose 20 nCi decay actual'!K449/'Ac225 Dose 200 nCi EstimateMeth'!K465</f>
        <v>10.46259789256186</v>
      </c>
      <c r="K88" s="83">
        <f>'Ac227 Dose 20 nCi decay actual'!L449/'Ac225 Dose 200 nCi EstimateMeth'!L465</f>
        <v>8.4849345835856003</v>
      </c>
      <c r="L88" s="83">
        <f>'Ac227 Dose 20 nCi decay actual'!M449/'Ac225 Dose 200 nCi EstimateMeth'!M465</f>
        <v>11.649295765403767</v>
      </c>
      <c r="M88" s="83">
        <f>'Ac227 Dose 20 nCi decay actual'!N449/'Ac225 Dose 200 nCi EstimateMeth'!N465</f>
        <v>11.025374620686319</v>
      </c>
      <c r="P88" s="86">
        <f>D88-D88*(('Ac225 Dose 200 nCi EstimateMeth'!Q465/'Ac225 Dose 200 nCi EstimateMeth'!E465)^2+('Ac227 Dose 20 nCi decay actual'!Q449/'Ac227 Dose 20 nCi decay actual'!E449)^2)^0.5</f>
        <v>-20912.862623137535</v>
      </c>
      <c r="Q88" s="86">
        <f>E88-E88*(('Ac225 Dose 200 nCi EstimateMeth'!R465/'Ac225 Dose 200 nCi EstimateMeth'!F465)^2+('Ac227 Dose 20 nCi decay actual'!R449/'Ac227 Dose 20 nCi decay actual'!F449)^2)^0.5</f>
        <v>-593958.28376745596</v>
      </c>
      <c r="R88" s="86">
        <f>F88-F88*(('Ac225 Dose 200 nCi EstimateMeth'!S465/'Ac225 Dose 200 nCi EstimateMeth'!G465)^2+('Ac227 Dose 20 nCi decay actual'!S449/'Ac227 Dose 20 nCi decay actual'!G449)^2)^0.5</f>
        <v>-930553.14728792105</v>
      </c>
      <c r="S88" s="86">
        <f>G88-G88*(('Ac225 Dose 200 nCi EstimateMeth'!T465/'Ac225 Dose 200 nCi EstimateMeth'!H465)^2+('Ac227 Dose 20 nCi decay actual'!T449/'Ac227 Dose 20 nCi decay actual'!H449)^2)^0.5</f>
        <v>-502877.41296912148</v>
      </c>
      <c r="T88" s="86">
        <f>H88-H88*(('Ac225 Dose 200 nCi EstimateMeth'!U465/'Ac225 Dose 200 nCi EstimateMeth'!I465)^2+('Ac227 Dose 20 nCi decay actual'!U449/'Ac227 Dose 20 nCi decay actual'!I449)^2)^0.5</f>
        <v>-834640.50698339171</v>
      </c>
      <c r="U88" s="86">
        <f>I88-I88*(('Ac225 Dose 200 nCi EstimateMeth'!V465/'Ac225 Dose 200 nCi EstimateMeth'!J465)^2+('Ac227 Dose 20 nCi decay actual'!V449/'Ac227 Dose 20 nCi decay actual'!J449)^2)^0.5</f>
        <v>-489419.38317956252</v>
      </c>
      <c r="V88" s="86">
        <f>J88-J88*(('Ac225 Dose 200 nCi EstimateMeth'!W465/'Ac225 Dose 200 nCi EstimateMeth'!K465)^2+('Ac227 Dose 20 nCi decay actual'!W449/'Ac227 Dose 20 nCi decay actual'!K449)^2)^0.5</f>
        <v>-1709355.9254411522</v>
      </c>
      <c r="W88" s="86">
        <f>K88-K88*(('Ac225 Dose 200 nCi EstimateMeth'!X465/'Ac225 Dose 200 nCi EstimateMeth'!L465)^2+('Ac227 Dose 20 nCi decay actual'!X449/'Ac227 Dose 20 nCi decay actual'!L449)^2)^0.5</f>
        <v>-1238995.9061932627</v>
      </c>
      <c r="X88" s="86">
        <f>L88-L88*(('Ac225 Dose 200 nCi EstimateMeth'!Y465/'Ac225 Dose 200 nCi EstimateMeth'!M465)^2+('Ac227 Dose 20 nCi decay actual'!Y449/'Ac227 Dose 20 nCi decay actual'!M449)^2)^0.5</f>
        <v>-1826467.5111631867</v>
      </c>
      <c r="Y88" s="86">
        <f>M88-M88*(('Ac225 Dose 200 nCi EstimateMeth'!Z465/'Ac225 Dose 200 nCi EstimateMeth'!N465)^2+('Ac227 Dose 20 nCi decay actual'!Z449/'Ac227 Dose 20 nCi decay actual'!N449)^2)^0.5</f>
        <v>-1155132.9381371683</v>
      </c>
      <c r="Z88" s="86"/>
      <c r="AA88" s="86"/>
      <c r="AB88" s="86">
        <f>D88+D88*(('Ac225 Dose 200 nCi EstimateMeth'!AC465/'Ac225 Dose 200 nCi EstimateMeth'!E465)^2+('Ac227 Dose 20 nCi decay actual'!AC449/'Ac227 Dose 20 nCi decay actual'!E449)^2)^0.5</f>
        <v>52347.77540584917</v>
      </c>
      <c r="AC88" s="86">
        <f>E88+E88*(('Ac225 Dose 200 nCi EstimateMeth'!AD465/'Ac225 Dose 200 nCi EstimateMeth'!F465)^2+('Ac227 Dose 20 nCi decay actual'!AD449/'Ac227 Dose 20 nCi decay actual'!F449)^2)^0.5</f>
        <v>872881.88226129522</v>
      </c>
      <c r="AD88" s="86">
        <f>F88+F88*(('Ac225 Dose 200 nCi EstimateMeth'!AE465/'Ac225 Dose 200 nCi EstimateMeth'!G465)^2+('Ac227 Dose 20 nCi decay actual'!AE449/'Ac227 Dose 20 nCi decay actual'!G449)^2)^0.5</f>
        <v>1479975.1476278468</v>
      </c>
      <c r="AE88" s="86">
        <f>G88+G88*(('Ac225 Dose 200 nCi EstimateMeth'!AF465/'Ac225 Dose 200 nCi EstimateMeth'!H465)^2+('Ac227 Dose 20 nCi decay actual'!AF449/'Ac227 Dose 20 nCi decay actual'!H449)^2)^0.5</f>
        <v>1181790.5454586942</v>
      </c>
      <c r="AF88" s="86">
        <f>H88+H88*(('Ac225 Dose 200 nCi EstimateMeth'!AG465/'Ac225 Dose 200 nCi EstimateMeth'!I465)^2+('Ac227 Dose 20 nCi decay actual'!AG449/'Ac227 Dose 20 nCi decay actual'!I449)^2)^0.5</f>
        <v>1297087.4929289548</v>
      </c>
      <c r="AG88" s="86">
        <f>I88+I88*(('Ac225 Dose 200 nCi EstimateMeth'!AH465/'Ac225 Dose 200 nCi EstimateMeth'!J465)^2+('Ac227 Dose 20 nCi decay actual'!AH449/'Ac227 Dose 20 nCi decay actual'!J449)^2)^0.5</f>
        <v>1111993.2532484818</v>
      </c>
      <c r="AH88" s="86">
        <f>J88+J88*(('Ac225 Dose 200 nCi EstimateMeth'!AI465/'Ac225 Dose 200 nCi EstimateMeth'!K465)^2+('Ac227 Dose 20 nCi decay actual'!AI449/'Ac227 Dose 20 nCi decay actual'!K449)^2)^0.5</f>
        <v>1991498.0385960608</v>
      </c>
      <c r="AI88" s="86">
        <f>K88+K88*(('Ac225 Dose 200 nCi EstimateMeth'!AJ465/'Ac225 Dose 200 nCi EstimateMeth'!L465)^2+('Ac227 Dose 20 nCi decay actual'!AJ449/'Ac227 Dose 20 nCi decay actual'!L449)^2)^0.5</f>
        <v>1495352.1551243677</v>
      </c>
      <c r="AJ88" s="86">
        <f>L88+L88*(('Ac225 Dose 200 nCi EstimateMeth'!AK465/'Ac225 Dose 200 nCi EstimateMeth'!M465)^2+('Ac227 Dose 20 nCi decay actual'!AK449/'Ac227 Dose 20 nCi decay actual'!M449)^2)^0.5</f>
        <v>2094882.3778242255</v>
      </c>
      <c r="AK88" s="86">
        <f>M88+M88*(('Ac225 Dose 200 nCi EstimateMeth'!AL465/'Ac225 Dose 200 nCi EstimateMeth'!N465)^2+('Ac227 Dose 20 nCi decay actual'!AL449/'Ac227 Dose 20 nCi decay actual'!N449)^2)^0.5</f>
        <v>2605770.6213629437</v>
      </c>
      <c r="AL88" s="85"/>
    </row>
    <row r="89" spans="3:38">
      <c r="C89">
        <f>'Ac225 Dose 200 nCi EstimateMeth'!D466</f>
        <v>7946.78</v>
      </c>
      <c r="D89" s="83">
        <f>'Ac227 Dose 20 nCi decay actual'!E450/'Ac225 Dose 200 nCi EstimateMeth'!E466</f>
        <v>0.16845921222101082</v>
      </c>
      <c r="E89" s="83">
        <f>'Ac227 Dose 20 nCi decay actual'!F450/'Ac225 Dose 200 nCi EstimateMeth'!F466</f>
        <v>6.2052607443015884</v>
      </c>
      <c r="F89" s="83">
        <f>'Ac227 Dose 20 nCi decay actual'!G450/'Ac225 Dose 200 nCi EstimateMeth'!G466</f>
        <v>9.1885018022081475</v>
      </c>
      <c r="G89" s="83">
        <f>'Ac227 Dose 20 nCi decay actual'!H450/'Ac225 Dose 200 nCi EstimateMeth'!H466</f>
        <v>6.7028026305042863</v>
      </c>
      <c r="H89" s="83">
        <f>'Ac227 Dose 20 nCi decay actual'!I450/'Ac225 Dose 200 nCi EstimateMeth'!I466</f>
        <v>9.039511545769459</v>
      </c>
      <c r="I89" s="83">
        <f>'Ac227 Dose 20 nCi decay actual'!J450/'Ac225 Dose 200 nCi EstimateMeth'!J466</f>
        <v>5.566346337079473</v>
      </c>
      <c r="J89" s="83">
        <f>'Ac227 Dose 20 nCi decay actual'!K450/'Ac225 Dose 200 nCi EstimateMeth'!K466</f>
        <v>13.128048817206608</v>
      </c>
      <c r="K89" s="83">
        <f>'Ac227 Dose 20 nCi decay actual'!L450/'Ac225 Dose 200 nCi EstimateMeth'!L466</f>
        <v>10.646126193517059</v>
      </c>
      <c r="L89" s="83">
        <f>'Ac227 Dose 20 nCi decay actual'!M450/'Ac225 Dose 200 nCi EstimateMeth'!M466</f>
        <v>14.616885864726928</v>
      </c>
      <c r="M89" s="83">
        <f>'Ac227 Dose 20 nCi decay actual'!N450/'Ac225 Dose 200 nCi EstimateMeth'!N466</f>
        <v>13.831414180787165</v>
      </c>
      <c r="P89" s="86">
        <f>D89-D89*(('Ac225 Dose 200 nCi EstimateMeth'!Q466/'Ac225 Dose 200 nCi EstimateMeth'!E466)^2+('Ac227 Dose 20 nCi decay actual'!Q450/'Ac227 Dose 20 nCi decay actual'!E450)^2)^0.5</f>
        <v>-25740.893546987747</v>
      </c>
      <c r="Q89" s="86">
        <f>E89-E89*(('Ac225 Dose 200 nCi EstimateMeth'!R466/'Ac225 Dose 200 nCi EstimateMeth'!F466)^2+('Ac227 Dose 20 nCi decay actual'!R450/'Ac227 Dose 20 nCi decay actual'!F450)^2)^0.5</f>
        <v>-744833.01716959511</v>
      </c>
      <c r="R89" s="86">
        <f>F89-F89*(('Ac225 Dose 200 nCi EstimateMeth'!S466/'Ac225 Dose 200 nCi EstimateMeth'!G466)^2+('Ac227 Dose 20 nCi decay actual'!S450/'Ac227 Dose 20 nCi decay actual'!G450)^2)^0.5</f>
        <v>-1167518.2270854376</v>
      </c>
      <c r="S89" s="86">
        <f>G89-G89*(('Ac225 Dose 200 nCi EstimateMeth'!T466/'Ac225 Dose 200 nCi EstimateMeth'!H466)^2+('Ac227 Dose 20 nCi decay actual'!T450/'Ac227 Dose 20 nCi decay actual'!H450)^2)^0.5</f>
        <v>-630906.04099794966</v>
      </c>
      <c r="T89" s="86">
        <f>H89-H89*(('Ac225 Dose 200 nCi EstimateMeth'!U466/'Ac225 Dose 200 nCi EstimateMeth'!I466)^2+('Ac227 Dose 20 nCi decay actual'!U450/'Ac227 Dose 20 nCi decay actual'!I450)^2)^0.5</f>
        <v>-1047185.7682724256</v>
      </c>
      <c r="U89" s="86">
        <f>I89-I89*(('Ac225 Dose 200 nCi EstimateMeth'!V466/'Ac225 Dose 200 nCi EstimateMeth'!J466)^2+('Ac227 Dose 20 nCi decay actual'!V450/'Ac227 Dose 20 nCi decay actual'!J450)^2)^0.5</f>
        <v>-614105.91995901021</v>
      </c>
      <c r="V89" s="86">
        <f>J89-J89*(('Ac225 Dose 200 nCi EstimateMeth'!W466/'Ac225 Dose 200 nCi EstimateMeth'!K466)^2+('Ac227 Dose 20 nCi decay actual'!W450/'Ac227 Dose 20 nCi decay actual'!K450)^2)^0.5</f>
        <v>-2144831.3569523985</v>
      </c>
      <c r="W89" s="86">
        <f>K89-K89*(('Ac225 Dose 200 nCi EstimateMeth'!X466/'Ac225 Dose 200 nCi EstimateMeth'!L466)^2+('Ac227 Dose 20 nCi decay actual'!X450/'Ac227 Dose 20 nCi decay actual'!L450)^2)^0.5</f>
        <v>-1554579.6659507989</v>
      </c>
      <c r="X89" s="86">
        <f>L89-L89*(('Ac225 Dose 200 nCi EstimateMeth'!Y466/'Ac225 Dose 200 nCi EstimateMeth'!M466)^2+('Ac227 Dose 20 nCi decay actual'!Y450/'Ac227 Dose 20 nCi decay actual'!M450)^2)^0.5</f>
        <v>-2291749.4485424035</v>
      </c>
      <c r="Y89" s="86">
        <f>M89-M89*(('Ac225 Dose 200 nCi EstimateMeth'!Z466/'Ac225 Dose 200 nCi EstimateMeth'!N466)^2+('Ac227 Dose 20 nCi decay actual'!Z450/'Ac227 Dose 20 nCi decay actual'!N450)^2)^0.5</f>
        <v>-1449122.8326381189</v>
      </c>
      <c r="Z89" s="86"/>
      <c r="AA89" s="86"/>
      <c r="AB89" s="86">
        <f>D89+D89*(('Ac225 Dose 200 nCi EstimateMeth'!AC466/'Ac225 Dose 200 nCi EstimateMeth'!E466)^2+('Ac227 Dose 20 nCi decay actual'!AC450/'Ac227 Dose 20 nCi decay actual'!E450)^2)^0.5</f>
        <v>64433.001757070371</v>
      </c>
      <c r="AC89" s="86">
        <f>E89+E89*(('Ac225 Dose 200 nCi EstimateMeth'!AD466/'Ac225 Dose 200 nCi EstimateMeth'!F466)^2+('Ac227 Dose 20 nCi decay actual'!AD450/'Ac227 Dose 20 nCi decay actual'!F450)^2)^0.5</f>
        <v>1094607.5907395282</v>
      </c>
      <c r="AD89" s="86">
        <f>F89+F89*(('Ac225 Dose 200 nCi EstimateMeth'!AE466/'Ac225 Dose 200 nCi EstimateMeth'!G466)^2+('Ac227 Dose 20 nCi decay actual'!AE450/'Ac227 Dose 20 nCi decay actual'!G450)^2)^0.5</f>
        <v>1856850.3749903301</v>
      </c>
      <c r="AE89" s="86">
        <f>G89+G89*(('Ac225 Dose 200 nCi EstimateMeth'!AF466/'Ac225 Dose 200 nCi EstimateMeth'!H466)^2+('Ac227 Dose 20 nCi decay actual'!AF450/'Ac227 Dose 20 nCi decay actual'!H450)^2)^0.5</f>
        <v>1482665.1090229717</v>
      </c>
      <c r="AF89" s="86">
        <f>H89+H89*(('Ac225 Dose 200 nCi EstimateMeth'!AG466/'Ac225 Dose 200 nCi EstimateMeth'!I466)^2+('Ac227 Dose 20 nCi decay actual'!AG450/'Ac227 Dose 20 nCi decay actual'!I450)^2)^0.5</f>
        <v>1627397.1265896542</v>
      </c>
      <c r="AG89" s="86">
        <f>I89+I89*(('Ac225 Dose 200 nCi EstimateMeth'!AH466/'Ac225 Dose 200 nCi EstimateMeth'!J466)^2+('Ac227 Dose 20 nCi decay actual'!AH450/'Ac227 Dose 20 nCi decay actual'!J450)^2)^0.5</f>
        <v>1395289.3229079514</v>
      </c>
      <c r="AH89" s="86">
        <f>J89+J89*(('Ac225 Dose 200 nCi EstimateMeth'!AI466/'Ac225 Dose 200 nCi EstimateMeth'!K466)^2+('Ac227 Dose 20 nCi decay actual'!AI450/'Ac227 Dose 20 nCi decay actual'!K450)^2)^0.5</f>
        <v>2498851.9809805746</v>
      </c>
      <c r="AI89" s="86">
        <f>K89+K89*(('Ac225 Dose 200 nCi EstimateMeth'!AJ466/'Ac225 Dose 200 nCi EstimateMeth'!L466)^2+('Ac227 Dose 20 nCi decay actual'!AJ450/'Ac227 Dose 20 nCi decay actual'!L450)^2)^0.5</f>
        <v>1876232.2314165619</v>
      </c>
      <c r="AJ89" s="86">
        <f>L89+L89*(('Ac225 Dose 200 nCi EstimateMeth'!AK466/'Ac225 Dose 200 nCi EstimateMeth'!M466)^2+('Ac227 Dose 20 nCi decay actual'!AK450/'Ac227 Dose 20 nCi decay actual'!M450)^2)^0.5</f>
        <v>2628541.435748281</v>
      </c>
      <c r="AK89" s="86">
        <f>M89+M89*(('Ac225 Dose 200 nCi EstimateMeth'!AL466/'Ac225 Dose 200 nCi EstimateMeth'!N466)^2+('Ac227 Dose 20 nCi decay actual'!AL450/'Ac227 Dose 20 nCi decay actual'!N450)^2)^0.5</f>
        <v>3268958.5582458298</v>
      </c>
      <c r="AL89" s="8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% avg per gram Ac-225</vt:lpstr>
      <vt:lpstr>% avg per gram Ac-227</vt:lpstr>
      <vt:lpstr>Ac-225 Dose 20 nCi Theo</vt:lpstr>
      <vt:lpstr>Ac-227 Dose 20 nCi Theo</vt:lpstr>
      <vt:lpstr>Ac-225 Dose 20 nCi decay</vt:lpstr>
      <vt:lpstr>Ac-227 Dose 20 nCi decay</vt:lpstr>
      <vt:lpstr>Ac-225 Dose 20 nCi decay cmprt</vt:lpstr>
      <vt:lpstr>Ac-227 Dose 20 nCi decay cmprt</vt:lpstr>
      <vt:lpstr>Ac225 Dose 200 nCi EstimateMeth</vt:lpstr>
      <vt:lpstr>Ac225 Dose 200 nCi R power</vt:lpstr>
      <vt:lpstr>Ac227 Dose 20 nCi decay to mess</vt:lpstr>
      <vt:lpstr>Ac227 Dose 20 nCi decay actual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cesium327@gmail.com</cp:lastModifiedBy>
  <dcterms:created xsi:type="dcterms:W3CDTF">2018-05-12T02:36:34Z</dcterms:created>
  <dcterms:modified xsi:type="dcterms:W3CDTF">2019-03-27T22:41:02Z</dcterms:modified>
</cp:coreProperties>
</file>